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inggunt\Desktop\Coding ninjas\Coding ninjas data analysis\Projects\excel\US health care Project\"/>
    </mc:Choice>
  </mc:AlternateContent>
  <xr:revisionPtr revIDLastSave="0" documentId="13_ncr:1_{EB6F91E3-B18C-47A1-85B7-50A39FC6F239}" xr6:coauthVersionLast="47" xr6:coauthVersionMax="47" xr10:uidLastSave="{00000000-0000-0000-0000-000000000000}"/>
  <bookViews>
    <workbookView xWindow="-108" yWindow="-108" windowWidth="23256" windowHeight="12456" tabRatio="1000" xr2:uid="{3B29B346-BAEB-4324-A82C-36DB273EA4EF}"/>
  </bookViews>
  <sheets>
    <sheet name="Dashboard" sheetId="17" r:id="rId1"/>
    <sheet name="Objective" sheetId="5" r:id="rId2"/>
    <sheet name="Data_dictionary" sheetId="4" r:id="rId3"/>
    <sheet name=" US healthcare Data" sheetId="2" r:id="rId4"/>
    <sheet name="Hypothesis " sheetId="6" state="hidden" r:id="rId5"/>
    <sheet name="Blood_group_correction" sheetId="1" state="hidden" r:id="rId6"/>
    <sheet name="EDA" sheetId="8" state="hidden" r:id="rId7"/>
    <sheet name="Insights Demographic" sheetId="16" r:id="rId8"/>
    <sheet name="Deep Dive-1" sheetId="9" r:id="rId9"/>
    <sheet name="deep dive-2 " sheetId="10" r:id="rId10"/>
    <sheet name="deep dive-3" sheetId="11" r:id="rId11"/>
    <sheet name="Deep dive-4" sheetId="12" r:id="rId12"/>
    <sheet name="Deep Dive-5" sheetId="13" r:id="rId13"/>
    <sheet name="Deep Dive-6" sheetId="14" r:id="rId14"/>
    <sheet name="Deep- Dive 7" sheetId="15" r:id="rId15"/>
  </sheets>
  <definedNames>
    <definedName name="_xlchart.v1.0" hidden="1">'Deep- Dive 7'!$F$64</definedName>
    <definedName name="_xlchart.v1.1" hidden="1">'Deep- Dive 7'!$F$65:$F$96</definedName>
    <definedName name="_xlchart.v1.2" hidden="1">'Deep- Dive 7'!$G$64</definedName>
    <definedName name="_xlchart.v1.3" hidden="1">'Deep- Dive 7'!$G$65:$G$96</definedName>
    <definedName name="ExternalData_1" localSheetId="3" hidden="1">' US healthcare Data'!$A$1:$S$10001</definedName>
    <definedName name="Slicer_Gender">#N/A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3" i="16" l="1"/>
  <c r="O32" i="16"/>
  <c r="O31" i="16"/>
  <c r="O30" i="16"/>
  <c r="O29" i="16"/>
  <c r="O28" i="16"/>
  <c r="N33" i="16"/>
  <c r="N32" i="16"/>
  <c r="N31" i="16"/>
  <c r="N30" i="16"/>
  <c r="N29" i="16"/>
  <c r="N28" i="16"/>
  <c r="M33" i="16"/>
  <c r="M32" i="16"/>
  <c r="M31" i="16"/>
  <c r="M30" i="16"/>
  <c r="M29" i="16"/>
  <c r="M28" i="16"/>
  <c r="H29" i="16"/>
  <c r="H30" i="16"/>
  <c r="H31" i="16"/>
  <c r="H32" i="16"/>
  <c r="H33" i="16"/>
  <c r="H28" i="16"/>
  <c r="G29" i="16"/>
  <c r="G30" i="16"/>
  <c r="G31" i="16"/>
  <c r="G32" i="16"/>
  <c r="G33" i="16"/>
  <c r="G28" i="16"/>
  <c r="F29" i="16"/>
  <c r="F30" i="16"/>
  <c r="F31" i="16"/>
  <c r="F32" i="16"/>
  <c r="F33" i="16"/>
  <c r="E29" i="16"/>
  <c r="E30" i="16"/>
  <c r="E31" i="16"/>
  <c r="E32" i="16"/>
  <c r="E33" i="16"/>
  <c r="E28" i="16"/>
  <c r="F28" i="16"/>
  <c r="D29" i="16"/>
  <c r="D30" i="16"/>
  <c r="D31" i="16"/>
  <c r="D32" i="16"/>
  <c r="D33" i="16"/>
  <c r="D28" i="16"/>
  <c r="C29" i="16"/>
  <c r="C30" i="16"/>
  <c r="C31" i="16"/>
  <c r="C32" i="16"/>
  <c r="C33" i="16"/>
  <c r="C28" i="16"/>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D26" i="14"/>
  <c r="E26" i="14"/>
  <c r="F26" i="14"/>
  <c r="G26" i="14"/>
  <c r="H26" i="14"/>
  <c r="D27" i="14"/>
  <c r="E27" i="14"/>
  <c r="F27" i="14"/>
  <c r="G27" i="14"/>
  <c r="H27" i="14"/>
  <c r="D28" i="14"/>
  <c r="E28" i="14"/>
  <c r="F28" i="14"/>
  <c r="G28" i="14"/>
  <c r="H28" i="14"/>
  <c r="D29" i="14"/>
  <c r="E29" i="14"/>
  <c r="F29" i="14"/>
  <c r="G29" i="14"/>
  <c r="H29" i="14"/>
  <c r="D30" i="14"/>
  <c r="E30" i="14"/>
  <c r="F30" i="14"/>
  <c r="G30" i="14"/>
  <c r="H30" i="14"/>
  <c r="D31" i="14"/>
  <c r="E31" i="14"/>
  <c r="F31" i="14"/>
  <c r="G31" i="14"/>
  <c r="H31" i="14"/>
  <c r="C31" i="14"/>
  <c r="C27" i="14"/>
  <c r="C28" i="14"/>
  <c r="C29" i="14"/>
  <c r="C30" i="14"/>
  <c r="C26" i="14"/>
  <c r="E7" i="14"/>
  <c r="E8" i="14"/>
  <c r="E9" i="14"/>
  <c r="E10" i="14"/>
  <c r="E6" i="14"/>
  <c r="D8" i="11"/>
  <c r="D9" i="11"/>
  <c r="D7" i="11"/>
  <c r="E26" i="11"/>
  <c r="E24" i="11"/>
  <c r="E25" i="11"/>
  <c r="E23" i="11"/>
  <c r="D24" i="11"/>
  <c r="D25" i="11"/>
  <c r="D23" i="11"/>
  <c r="C24" i="11"/>
  <c r="C25" i="11"/>
  <c r="C23" i="11"/>
  <c r="D32" i="14" l="1"/>
  <c r="D26" i="11"/>
  <c r="F23" i="11"/>
  <c r="C32" i="14"/>
  <c r="F25" i="11"/>
  <c r="C26" i="11"/>
  <c r="F24" i="11"/>
  <c r="H32" i="14"/>
  <c r="E32" i="14"/>
  <c r="G32" i="14"/>
  <c r="F32"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4DE1DC-FB00-467E-AE73-F23562E4DFCE}" keepAlive="1" name="Query - Raw data US healthcare" description="Connection to the 'Raw data US healthcare' query in the workbook." type="5" refreshedVersion="8" background="1" saveData="1">
    <dbPr connection="Provider=Microsoft.Mashup.OleDb.1;Data Source=$Workbook$;Location=&quot;Raw data US healthcare&quot;;Extended Properties=&quot;&quot;" command="SELECT * FROM [Raw data US healthcare]"/>
  </connection>
  <connection id="2" xr16:uid="{CEC23A56-ED4A-4674-8221-EFBCEEEA8310}" keepAlive="1" name="Query - Standard_bloodgroup" description="Connection to the 'Standard_bloodgroup' query in the workbook." type="5" refreshedVersion="0" background="1">
    <dbPr connection="Provider=Microsoft.Mashup.OleDb.1;Data Source=$Workbook$;Location=Standard_bloodgroup;Extended Properties=&quot;&quot;" command="SELECT * FROM [Standard_bloodgroup]"/>
  </connection>
</connections>
</file>

<file path=xl/sharedStrings.xml><?xml version="1.0" encoding="utf-8"?>
<sst xmlns="http://schemas.openxmlformats.org/spreadsheetml/2006/main" count="130481" uniqueCount="26764">
  <si>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</si>
  <si>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</si>
  <si>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</si>
  <si>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</si>
  <si>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</si>
  <si>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</si>
  <si>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</si>
  <si>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</si>
  <si>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</si>
  <si>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</si>
  <si>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</si>
  <si>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</si>
  <si>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</si>
  <si>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</si>
  <si>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</si>
  <si>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</si>
  <si>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</si>
  <si>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</si>
  <si>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</si>
  <si>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</si>
  <si>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</si>
  <si>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</si>
  <si>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</si>
  <si>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</si>
  <si>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</si>
  <si>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</si>
  <si>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</si>
  <si>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</si>
  <si>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</si>
  <si>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</si>
  <si>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</si>
  <si>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</si>
  <si>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Lipitor</t>
  </si>
  <si>
    <t>Normal</t>
  </si>
  <si>
    <t>Chad Byrd</t>
  </si>
  <si>
    <t>B-</t>
  </si>
  <si>
    <t>Obesity</t>
  </si>
  <si>
    <t>Paul Baker</t>
  </si>
  <si>
    <t>Walton LLC</t>
  </si>
  <si>
    <t>Emergency</t>
  </si>
  <si>
    <t>Antonio Frederick</t>
  </si>
  <si>
    <t>Brian Chandler</t>
  </si>
  <si>
    <t>Garcia Ltd</t>
  </si>
  <si>
    <t>Urgent</t>
  </si>
  <si>
    <t>Penicillin</t>
  </si>
  <si>
    <t>Abnormal</t>
  </si>
  <si>
    <t>Dustin Griffin</t>
  </si>
  <si>
    <t>Jones, Brown and Murray</t>
  </si>
  <si>
    <t>Paracetamol</t>
  </si>
  <si>
    <t>AB+</t>
  </si>
  <si>
    <t>Robin Green</t>
  </si>
  <si>
    <t>Boyd PLC</t>
  </si>
  <si>
    <t>Aetna</t>
  </si>
  <si>
    <t>Charles Horton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</si>
  <si>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</si>
  <si>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</si>
  <si>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</si>
  <si>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</si>
  <si>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</si>
  <si>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</si>
  <si>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</si>
  <si>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</si>
  <si>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</si>
  <si>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</si>
  <si>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</si>
  <si>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</si>
  <si>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</si>
  <si>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</si>
  <si>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</si>
  <si>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</si>
  <si>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</si>
  <si>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</si>
  <si>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</si>
  <si>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</si>
  <si>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</si>
  <si>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</si>
  <si>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</si>
  <si>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</si>
  <si>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</si>
  <si>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</si>
  <si>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</si>
  <si>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</si>
  <si>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</si>
  <si>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</si>
  <si>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</si>
  <si>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</si>
  <si>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</si>
  <si>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</si>
  <si>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</si>
  <si>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</si>
  <si>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</si>
  <si>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</si>
  <si>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</si>
  <si>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</si>
  <si>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</si>
  <si>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</si>
  <si>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</si>
  <si>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</si>
  <si>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</si>
  <si>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</si>
  <si>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</si>
  <si>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</si>
  <si>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</si>
  <si>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</si>
  <si>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</si>
  <si>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</si>
  <si>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</si>
  <si>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</si>
  <si>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</si>
  <si>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</si>
  <si>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</si>
  <si>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</si>
  <si>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</si>
  <si>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</si>
  <si>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</si>
  <si>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</si>
  <si>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</si>
  <si>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</si>
  <si>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</si>
  <si>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</si>
  <si>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</si>
  <si>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</si>
  <si>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</si>
  <si>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</si>
  <si>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</si>
  <si>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</si>
  <si>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</si>
  <si>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</si>
  <si>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</si>
  <si>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</si>
  <si>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</si>
  <si>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</si>
  <si>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</si>
  <si>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</si>
  <si>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</si>
  <si>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</si>
  <si>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</si>
  <si>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</si>
  <si>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</si>
  <si>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</si>
  <si>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</si>
  <si>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</si>
  <si>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</si>
  <si>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</si>
  <si>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</si>
  <si>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</si>
  <si>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</si>
  <si>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</si>
  <si>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</si>
  <si>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</si>
  <si>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A+ve</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</si>
  <si>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</si>
  <si>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</si>
  <si>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</si>
  <si>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</si>
  <si>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</si>
  <si>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</si>
  <si>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</si>
  <si>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</si>
  <si>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</si>
  <si>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</si>
  <si>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</si>
  <si>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</si>
  <si>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</si>
  <si>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</si>
  <si>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</si>
  <si>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</si>
  <si>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</si>
  <si>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</si>
  <si>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</si>
  <si>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</si>
  <si>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</si>
  <si>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</si>
  <si>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</si>
  <si>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</si>
  <si>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</si>
  <si>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</si>
  <si>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</si>
  <si>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</si>
  <si>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</si>
  <si>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</si>
  <si>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</si>
  <si>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</si>
  <si>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</si>
  <si>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</si>
  <si>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</si>
  <si>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</si>
  <si>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</si>
  <si>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</si>
  <si>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</si>
  <si>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</si>
  <si>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</si>
  <si>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</si>
  <si>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</si>
  <si>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</si>
  <si>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</si>
  <si>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</si>
  <si>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</si>
  <si>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</si>
  <si>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</si>
  <si>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</si>
  <si>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</si>
  <si>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</si>
  <si>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</si>
  <si>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</si>
  <si>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</si>
  <si>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</si>
  <si>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</si>
  <si>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</si>
  <si>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</si>
  <si>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</si>
  <si>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</si>
  <si>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</si>
  <si>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</si>
  <si>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</si>
  <si>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</si>
  <si>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</si>
  <si>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</si>
  <si>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</si>
  <si>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</si>
  <si>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</si>
  <si>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</si>
  <si>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</si>
  <si>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</si>
  <si>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</si>
  <si>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</si>
  <si>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</si>
  <si>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</si>
  <si>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</si>
  <si>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</si>
  <si>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</si>
  <si>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</si>
  <si>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</si>
  <si>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</si>
  <si>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</si>
  <si>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</si>
  <si>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</si>
  <si>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</si>
  <si>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</si>
  <si>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</si>
  <si>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</si>
  <si>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</si>
  <si>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</si>
  <si>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</si>
  <si>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</si>
  <si>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</si>
  <si>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</si>
  <si>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</si>
  <si>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</si>
  <si>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</si>
  <si>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</si>
  <si>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</si>
  <si>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</si>
  <si>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</si>
  <si>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</si>
  <si>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</si>
  <si>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</si>
  <si>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</si>
  <si>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</si>
  <si>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</si>
  <si>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</si>
  <si>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</si>
  <si>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</si>
  <si>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</si>
  <si>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</si>
  <si>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</si>
  <si>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</si>
  <si>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</si>
  <si>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</si>
  <si>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</si>
  <si>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</si>
  <si>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</si>
  <si>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</si>
  <si>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</si>
  <si>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</si>
  <si>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</si>
  <si>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</si>
  <si>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</si>
  <si>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</si>
  <si>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</si>
  <si>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</si>
  <si>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</si>
  <si>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</si>
  <si>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</si>
  <si>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</si>
  <si>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</si>
  <si>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</si>
  <si>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</si>
  <si>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</si>
  <si>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</si>
  <si>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</si>
  <si>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</si>
  <si>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</si>
  <si>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</si>
  <si>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</si>
  <si>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</si>
  <si>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</si>
  <si>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</si>
  <si>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</si>
  <si>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</si>
  <si>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</si>
  <si>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</si>
  <si>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</si>
  <si>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</si>
  <si>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</si>
  <si>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</si>
  <si>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</si>
  <si>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</si>
  <si>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</si>
  <si>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</si>
  <si>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</si>
  <si>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</si>
  <si>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</si>
  <si>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</si>
  <si>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</si>
  <si>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</si>
  <si>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</si>
  <si>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</si>
  <si>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</si>
  <si>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</si>
  <si>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</si>
  <si>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</si>
  <si>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</si>
  <si>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</si>
  <si>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</si>
  <si>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</si>
  <si>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</si>
  <si>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</si>
  <si>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</si>
  <si>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</si>
  <si>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</si>
  <si>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</si>
  <si>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</si>
  <si>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</si>
  <si>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</si>
  <si>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</si>
  <si>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</si>
  <si>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</si>
  <si>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</si>
  <si>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</si>
  <si>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</si>
  <si>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</si>
  <si>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</si>
  <si>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</si>
  <si>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</si>
  <si>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</si>
  <si>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</si>
  <si>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</si>
  <si>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</si>
  <si>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</si>
  <si>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</si>
  <si>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</si>
  <si>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</si>
  <si>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</si>
  <si>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</si>
  <si>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</si>
  <si>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</si>
  <si>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</si>
  <si>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</si>
  <si>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</si>
  <si>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</si>
  <si>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</si>
  <si>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</si>
  <si>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</si>
  <si>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</si>
  <si>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</si>
  <si>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</si>
  <si>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</si>
  <si>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</si>
  <si>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</si>
  <si>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</si>
  <si>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</si>
  <si>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</si>
  <si>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</si>
  <si>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</si>
  <si>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</si>
  <si>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</si>
  <si>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</si>
  <si>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</si>
  <si>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</si>
  <si>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</si>
  <si>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</si>
  <si>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</si>
  <si>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</si>
  <si>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</si>
  <si>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</si>
  <si>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</si>
  <si>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</si>
  <si>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</si>
  <si>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</si>
  <si>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</si>
  <si>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</si>
  <si>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</si>
  <si>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</si>
  <si>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</si>
  <si>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</si>
  <si>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</si>
  <si>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</si>
  <si>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</si>
  <si>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</si>
  <si>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</si>
  <si>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</si>
  <si>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</si>
  <si>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</si>
  <si>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</si>
  <si>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</si>
  <si>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Charles Medina</t>
  </si>
  <si>
    <t>Davis, Dominguez and Morales</t>
  </si>
  <si>
    <t>Melanie Clark</t>
  </si>
  <si>
    <t>Kathleen Cummings MD</t>
  </si>
  <si>
    <t>Crane, Mata and Cole</t>
  </si>
  <si>
    <t>Kevin Andrews</t>
  </si>
  <si>
    <t>B+ve</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</si>
  <si>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</si>
  <si>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</si>
  <si>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</si>
  <si>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</si>
  <si>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</si>
  <si>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</si>
  <si>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</si>
  <si>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</si>
  <si>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</si>
  <si>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</si>
  <si>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</si>
  <si>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</si>
  <si>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</si>
  <si>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</si>
  <si>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</si>
  <si>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</si>
  <si>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</si>
  <si>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</si>
  <si>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</si>
  <si>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</si>
  <si>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</si>
  <si>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</si>
  <si>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</si>
  <si>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</si>
  <si>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</si>
  <si>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</si>
  <si>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</si>
  <si>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</si>
  <si>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</si>
  <si>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</si>
  <si>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</si>
  <si>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</si>
  <si>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</si>
  <si>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</si>
  <si>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</si>
  <si>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</si>
  <si>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</si>
  <si>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</si>
  <si>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</si>
  <si>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</si>
  <si>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</si>
  <si>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</si>
  <si>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</si>
  <si>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</si>
  <si>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</si>
  <si>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</si>
  <si>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</si>
  <si>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</si>
  <si>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</si>
  <si>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</si>
  <si>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</si>
  <si>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</si>
  <si>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</si>
  <si>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</si>
  <si>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</si>
  <si>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</si>
  <si>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</si>
  <si>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</si>
  <si>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</si>
  <si>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</si>
  <si>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</si>
  <si>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</si>
  <si>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</si>
  <si>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</si>
  <si>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</si>
  <si>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</si>
  <si>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</si>
  <si>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</si>
  <si>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</si>
  <si>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</si>
  <si>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</si>
  <si>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</si>
  <si>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</si>
  <si>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</si>
  <si>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</si>
  <si>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O+ve</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</si>
  <si>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</si>
  <si>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</si>
  <si>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</si>
  <si>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</si>
  <si>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</si>
  <si>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</si>
  <si>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</si>
  <si>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</si>
  <si>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</si>
  <si>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</si>
  <si>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</si>
  <si>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</si>
  <si>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</si>
  <si>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</si>
  <si>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</si>
  <si>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</si>
  <si>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</si>
  <si>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</si>
  <si>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</si>
  <si>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</si>
  <si>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</si>
  <si>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</si>
  <si>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</si>
  <si>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</si>
  <si>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</si>
  <si>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</si>
  <si>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</si>
  <si>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</si>
  <si>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</si>
  <si>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</si>
  <si>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</si>
  <si>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</si>
  <si>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</si>
  <si>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</si>
  <si>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</si>
  <si>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</si>
  <si>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</si>
  <si>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</si>
  <si>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</si>
  <si>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</si>
  <si>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</si>
  <si>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</si>
  <si>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</si>
  <si>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</si>
  <si>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</si>
  <si>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</si>
  <si>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</si>
  <si>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</si>
  <si>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</si>
  <si>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</si>
  <si>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</si>
  <si>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</si>
  <si>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</si>
  <si>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</si>
  <si>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</si>
  <si>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</si>
  <si>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</si>
  <si>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</si>
  <si>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</si>
  <si>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</si>
  <si>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</si>
  <si>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</si>
  <si>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</si>
  <si>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</si>
  <si>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</si>
  <si>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</si>
  <si>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</si>
  <si>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</si>
  <si>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</si>
  <si>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</si>
  <si>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</si>
  <si>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</si>
  <si>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</si>
  <si>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</si>
  <si>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</si>
  <si>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</si>
  <si>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</si>
  <si>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</si>
  <si>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</si>
  <si>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</si>
  <si>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</si>
  <si>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</si>
  <si>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</si>
  <si>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</si>
  <si>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</si>
  <si>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</si>
  <si>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</si>
  <si>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</si>
  <si>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</si>
  <si>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</si>
  <si>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</si>
  <si>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</si>
  <si>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</si>
  <si>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</si>
  <si>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</si>
  <si>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</si>
  <si>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</si>
  <si>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</si>
  <si>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</si>
  <si>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</si>
  <si>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</si>
  <si>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</si>
  <si>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</si>
  <si>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</si>
  <si>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</si>
  <si>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</si>
  <si>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</si>
  <si>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</si>
  <si>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</si>
  <si>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</si>
  <si>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</si>
  <si>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</si>
  <si>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</si>
  <si>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</si>
  <si>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</si>
  <si>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</si>
  <si>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</si>
  <si>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</si>
  <si>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</si>
  <si>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</si>
  <si>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</si>
  <si>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</si>
  <si>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</si>
  <si>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</si>
  <si>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</si>
  <si>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</si>
  <si>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</si>
  <si>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</si>
  <si>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</si>
  <si>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</si>
  <si>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</si>
  <si>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</si>
  <si>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</si>
  <si>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</si>
  <si>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</si>
  <si>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</si>
  <si>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</si>
  <si>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</si>
  <si>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</si>
  <si>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</si>
  <si>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</si>
  <si>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</si>
  <si>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</si>
  <si>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</si>
  <si>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</si>
  <si>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</si>
  <si>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</si>
  <si>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</si>
  <si>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</si>
  <si>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</si>
  <si>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</si>
  <si>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</si>
  <si>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</si>
  <si>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</si>
  <si>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</si>
  <si>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</si>
  <si>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</si>
  <si>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</si>
  <si>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</si>
  <si>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</si>
  <si>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</si>
  <si>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</si>
  <si>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</si>
  <si>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</si>
  <si>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</si>
  <si>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</si>
  <si>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</si>
  <si>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</si>
  <si>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</si>
  <si>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</si>
  <si>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</si>
  <si>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</si>
  <si>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</si>
  <si>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</si>
  <si>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</si>
  <si>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</si>
  <si>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</si>
  <si>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</si>
  <si>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</si>
  <si>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</si>
  <si>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</si>
  <si>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</si>
  <si>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</si>
  <si>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</si>
  <si>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</si>
  <si>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</si>
  <si>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</si>
  <si>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</si>
  <si>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</si>
  <si>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</si>
  <si>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</si>
  <si>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</si>
  <si>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</si>
  <si>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</si>
  <si>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</si>
  <si>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</si>
  <si>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</si>
  <si>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</si>
  <si>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</si>
  <si>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</si>
  <si>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</si>
  <si>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</si>
  <si>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</si>
  <si>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</si>
  <si>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</si>
  <si>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</si>
  <si>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</si>
  <si>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</si>
  <si>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</si>
  <si>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</si>
  <si>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</si>
  <si>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</si>
  <si>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</si>
  <si>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</si>
  <si>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</si>
  <si>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</si>
  <si>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</si>
  <si>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</si>
  <si>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</si>
  <si>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</si>
  <si>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</si>
  <si>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</si>
  <si>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</si>
  <si>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</si>
  <si>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</si>
  <si>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</si>
  <si>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</si>
  <si>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</si>
  <si>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</si>
  <si>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</si>
  <si>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</si>
  <si>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</si>
  <si>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</si>
  <si>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</si>
  <si>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</si>
  <si>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</si>
  <si>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</si>
  <si>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</si>
  <si>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</si>
  <si>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</si>
  <si>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</si>
  <si>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</si>
  <si>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</si>
  <si>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</si>
  <si>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</si>
  <si>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</si>
  <si>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</si>
  <si>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</si>
  <si>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</si>
  <si>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</si>
  <si>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</si>
  <si>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</si>
  <si>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</si>
  <si>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</si>
  <si>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</si>
  <si>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</si>
  <si>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</si>
  <si>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</si>
  <si>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</si>
  <si>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</si>
  <si>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</si>
  <si>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</si>
  <si>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</si>
  <si>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</si>
  <si>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</si>
  <si>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</si>
  <si>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</si>
  <si>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</si>
  <si>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</si>
  <si>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</si>
  <si>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</si>
  <si>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</si>
  <si>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</si>
  <si>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</si>
  <si>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</si>
  <si>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</si>
  <si>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</si>
  <si>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</si>
  <si>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</si>
  <si>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</si>
  <si>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</si>
  <si>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</si>
  <si>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</si>
  <si>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</si>
  <si>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</si>
  <si>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</si>
  <si>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</si>
  <si>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</si>
  <si>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</si>
  <si>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</si>
  <si>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</si>
  <si>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</si>
  <si>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</si>
  <si>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</si>
  <si>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</si>
  <si>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</si>
  <si>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</si>
  <si>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</si>
  <si>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</si>
  <si>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</si>
  <si>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</si>
  <si>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</si>
  <si>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</si>
  <si>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</si>
  <si>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</si>
  <si>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</si>
  <si>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</si>
  <si>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</si>
  <si>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</si>
  <si>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</si>
  <si>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</si>
  <si>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</si>
  <si>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</si>
  <si>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</si>
  <si>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</si>
  <si>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</si>
  <si>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</si>
  <si>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</si>
  <si>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</si>
  <si>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</si>
  <si>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</si>
  <si>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</si>
  <si>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</si>
  <si>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</si>
  <si>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</si>
  <si>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</si>
  <si>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</si>
  <si>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</si>
  <si>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</si>
  <si>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</si>
  <si>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</si>
  <si>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</si>
  <si>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</si>
  <si>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</si>
  <si>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</si>
  <si>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</si>
  <si>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</si>
  <si>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</si>
  <si>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</si>
  <si>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</si>
  <si>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</si>
  <si>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</si>
  <si>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</si>
  <si>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</si>
  <si>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</si>
  <si>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</si>
  <si>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</si>
  <si>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</si>
  <si>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</si>
  <si>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</si>
  <si>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</si>
  <si>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</si>
  <si>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</si>
  <si>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</si>
  <si>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</si>
  <si>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</si>
  <si>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</si>
  <si>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</si>
  <si>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</si>
  <si>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</si>
  <si>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</si>
  <si>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</si>
  <si>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</si>
  <si>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</si>
  <si>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</si>
  <si>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</si>
  <si>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</si>
  <si>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</si>
  <si>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</si>
  <si>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</si>
  <si>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</si>
  <si>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</si>
  <si>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</si>
  <si>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</si>
  <si>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</si>
  <si>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</si>
  <si>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</si>
  <si>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</si>
  <si>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</si>
  <si>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</si>
  <si>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</si>
  <si>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</si>
  <si>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</si>
  <si>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</si>
  <si>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</si>
  <si>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</si>
  <si>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</si>
  <si>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</si>
  <si>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</si>
  <si>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</si>
  <si>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</si>
  <si>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</si>
  <si>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</si>
  <si>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</si>
  <si>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</si>
  <si>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</si>
  <si>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</si>
  <si>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</si>
  <si>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</si>
  <si>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</si>
  <si>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</si>
  <si>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</si>
  <si>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</si>
  <si>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</si>
  <si>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</si>
  <si>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</si>
  <si>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</si>
  <si>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</si>
  <si>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</si>
  <si>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</si>
  <si>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</si>
  <si>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</si>
  <si>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</si>
  <si>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</si>
  <si>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</si>
  <si>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</si>
  <si>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</si>
  <si>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</si>
  <si>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</si>
  <si>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</si>
  <si>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</si>
  <si>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</si>
  <si>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</si>
  <si>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</si>
  <si>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</si>
  <si>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</si>
  <si>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</si>
  <si>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</si>
  <si>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</si>
  <si>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</si>
  <si>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</si>
  <si>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</si>
  <si>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</si>
  <si>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</si>
  <si>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</si>
  <si>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</si>
  <si>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</si>
  <si>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</si>
  <si>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</si>
  <si>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</si>
  <si>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</si>
  <si>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</si>
  <si>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</si>
  <si>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</si>
  <si>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</si>
  <si>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</si>
  <si>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</si>
  <si>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</si>
  <si>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</si>
  <si>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</si>
  <si>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</si>
  <si>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</si>
  <si>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</si>
  <si>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</si>
  <si>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</si>
  <si>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</si>
  <si>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</si>
  <si>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</si>
  <si>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</si>
  <si>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</si>
  <si>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</si>
  <si>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</si>
  <si>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</si>
  <si>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</si>
  <si>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</si>
  <si>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</si>
  <si>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</si>
  <si>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</si>
  <si>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</si>
  <si>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</si>
  <si>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</si>
  <si>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</si>
  <si>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</si>
  <si>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</si>
  <si>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</si>
  <si>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</si>
  <si>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</si>
  <si>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</si>
  <si>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</si>
  <si>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</si>
  <si>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</si>
  <si>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</si>
  <si>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</si>
  <si>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</si>
  <si>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</si>
  <si>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</si>
  <si>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</si>
  <si>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</si>
  <si>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</si>
  <si>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</si>
  <si>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</si>
  <si>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</si>
  <si>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</si>
  <si>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</si>
  <si>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</si>
  <si>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</si>
  <si>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</si>
  <si>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</si>
  <si>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</si>
  <si>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</si>
  <si>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</si>
  <si>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</si>
  <si>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</si>
  <si>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</si>
  <si>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</si>
  <si>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</si>
  <si>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</si>
  <si>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</si>
  <si>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</si>
  <si>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</si>
  <si>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</si>
  <si>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</si>
  <si>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</si>
  <si>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</si>
  <si>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</si>
  <si>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</si>
  <si>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</si>
  <si>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</si>
  <si>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</si>
  <si>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</si>
  <si>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</si>
  <si>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</si>
  <si>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</si>
  <si>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</si>
  <si>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</si>
  <si>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</si>
  <si>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</si>
  <si>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</si>
  <si>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</si>
  <si>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</si>
  <si>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</si>
  <si>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</si>
  <si>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</si>
  <si>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</si>
  <si>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</si>
  <si>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</si>
  <si>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</si>
  <si>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</si>
  <si>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</si>
  <si>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</si>
  <si>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</si>
  <si>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</si>
  <si>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</si>
  <si>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</si>
  <si>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</si>
  <si>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</si>
  <si>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</si>
  <si>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</si>
  <si>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</si>
  <si>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</si>
  <si>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</si>
  <si>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</si>
  <si>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</si>
  <si>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</si>
  <si>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</si>
  <si>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</si>
  <si>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</si>
  <si>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</si>
  <si>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</si>
  <si>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</si>
  <si>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</si>
  <si>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</si>
  <si>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</si>
  <si>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</si>
  <si>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</si>
  <si>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</si>
  <si>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</si>
  <si>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</si>
  <si>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</si>
  <si>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</si>
  <si>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</si>
  <si>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</si>
  <si>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</si>
  <si>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</si>
  <si>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</si>
  <si>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</si>
  <si>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</si>
  <si>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</si>
  <si>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</si>
  <si>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</si>
  <si>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</si>
  <si>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</si>
  <si>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</si>
  <si>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</si>
  <si>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</si>
  <si>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</si>
  <si>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</si>
  <si>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</si>
  <si>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</si>
  <si>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</si>
  <si>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</si>
  <si>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</si>
  <si>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</si>
  <si>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</si>
  <si>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</si>
  <si>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</si>
  <si>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</si>
  <si>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</si>
  <si>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</si>
  <si>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</si>
  <si>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</si>
  <si>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</si>
  <si>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</si>
  <si>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</si>
  <si>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</si>
  <si>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</si>
  <si>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</si>
  <si>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</si>
  <si>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</si>
  <si>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</si>
  <si>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</si>
  <si>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</si>
  <si>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</si>
  <si>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</si>
  <si>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</si>
  <si>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</si>
  <si>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Theresa Ramsey</t>
  </si>
  <si>
    <t>Ayala-Hill</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</si>
  <si>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</si>
  <si>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</si>
  <si>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</si>
  <si>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</si>
  <si>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</si>
  <si>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</si>
  <si>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</si>
  <si>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</si>
  <si>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</si>
  <si>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</si>
  <si>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</si>
  <si>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</si>
  <si>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</si>
  <si>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</si>
  <si>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</si>
  <si>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</si>
  <si>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</si>
  <si>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</si>
  <si>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</si>
  <si>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</si>
  <si>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</si>
  <si>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</si>
  <si>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</si>
  <si>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</si>
  <si>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</si>
  <si>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</si>
  <si>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</si>
  <si>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</si>
  <si>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</si>
  <si>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</si>
  <si>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</si>
  <si>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</si>
  <si>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</si>
  <si>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</si>
  <si>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</si>
  <si>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</si>
  <si>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</si>
  <si>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</si>
  <si>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</si>
  <si>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</si>
  <si>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</si>
  <si>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</si>
  <si>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</si>
  <si>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</si>
  <si>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</si>
  <si>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</si>
  <si>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</si>
  <si>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</si>
  <si>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</si>
  <si>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</si>
  <si>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</si>
  <si>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</si>
  <si>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</si>
  <si>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</si>
  <si>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</si>
  <si>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</si>
  <si>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</si>
  <si>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</si>
  <si>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</si>
  <si>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</si>
  <si>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</si>
  <si>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</si>
  <si>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</si>
  <si>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</si>
  <si>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</si>
  <si>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</si>
  <si>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</si>
  <si>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</si>
  <si>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Samuel Carrillo</t>
  </si>
  <si>
    <t>Williams-Lopez</t>
  </si>
  <si>
    <t>Adam Butler</t>
  </si>
  <si>
    <t>Elizabeth Humphrey</t>
  </si>
  <si>
    <t>Sparks, Figueroa and Carroll</t>
  </si>
  <si>
    <t>Cheryl Mcgee</t>
  </si>
  <si>
    <t>Tina Stevenson</t>
  </si>
  <si>
    <t>Rodriguez LLC</t>
  </si>
  <si>
    <t>George Gordon</t>
  </si>
  <si>
    <t>Young and Sons</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</si>
  <si>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</si>
  <si>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</si>
  <si>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</si>
  <si>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</si>
  <si>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</si>
  <si>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</si>
  <si>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</si>
  <si>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</si>
  <si>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</si>
  <si>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</si>
  <si>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</si>
  <si>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</si>
  <si>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</si>
  <si>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</si>
  <si>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</si>
  <si>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</si>
  <si>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</si>
  <si>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</si>
  <si>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</si>
  <si>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</si>
  <si>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</si>
  <si>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</si>
  <si>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</si>
  <si>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</si>
  <si>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</si>
  <si>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</si>
  <si>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</si>
  <si>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</si>
  <si>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</si>
  <si>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</si>
  <si>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</si>
  <si>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</si>
  <si>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</si>
  <si>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</si>
  <si>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</si>
  <si>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</si>
  <si>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</si>
  <si>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</si>
  <si>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</si>
  <si>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</si>
  <si>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</si>
  <si>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</si>
  <si>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</si>
  <si>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</si>
  <si>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</si>
  <si>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</si>
  <si>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</si>
  <si>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</si>
  <si>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</si>
  <si>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</si>
  <si>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</si>
  <si>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</si>
  <si>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</si>
  <si>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</si>
  <si>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</si>
  <si>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</si>
  <si>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</si>
  <si>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</si>
  <si>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</si>
  <si>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</si>
  <si>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</si>
  <si>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</si>
  <si>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</si>
  <si>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</si>
  <si>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</si>
  <si>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</si>
  <si>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</si>
  <si>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</si>
  <si>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</si>
  <si>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</si>
  <si>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</si>
  <si>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</si>
  <si>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</si>
  <si>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</si>
  <si>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</si>
  <si>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</si>
  <si>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</si>
  <si>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</si>
  <si>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</si>
  <si>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</si>
  <si>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</si>
  <si>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</si>
  <si>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</si>
  <si>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</si>
  <si>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</si>
  <si>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</si>
  <si>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</si>
  <si>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</si>
  <si>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</si>
  <si>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</si>
  <si>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</si>
  <si>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</si>
  <si>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</si>
  <si>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</si>
  <si>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</si>
  <si>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</si>
  <si>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</si>
  <si>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</si>
  <si>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</si>
  <si>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</si>
  <si>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</si>
  <si>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</si>
  <si>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</si>
  <si>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</si>
  <si>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</si>
  <si>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</si>
  <si>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</si>
  <si>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</si>
  <si>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</si>
  <si>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</si>
  <si>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</si>
  <si>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</si>
  <si>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</si>
  <si>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</si>
  <si>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</si>
  <si>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</si>
  <si>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</si>
  <si>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</si>
  <si>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</si>
  <si>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</si>
  <si>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</si>
  <si>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</si>
  <si>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</si>
  <si>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</si>
  <si>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</si>
  <si>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Cynthia Brown</t>
  </si>
  <si>
    <t>Spencer Ltd</t>
  </si>
  <si>
    <t>Scott Dickerson MD</t>
  </si>
  <si>
    <t>Melissa Roman</t>
  </si>
  <si>
    <t>Price-Pena</t>
  </si>
  <si>
    <t>Ruth Perry</t>
  </si>
  <si>
    <t>Matthew Stafford</t>
  </si>
  <si>
    <t>Gregory-Anderson</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</si>
  <si>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</si>
  <si>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</si>
  <si>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</si>
  <si>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</si>
  <si>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</si>
  <si>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</si>
  <si>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</si>
  <si>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</si>
  <si>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</si>
  <si>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</si>
  <si>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</si>
  <si>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</si>
  <si>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</si>
  <si>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</si>
  <si>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</si>
  <si>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</si>
  <si>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</si>
  <si>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</si>
  <si>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</si>
  <si>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</si>
  <si>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</si>
  <si>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</si>
  <si>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</si>
  <si>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</si>
  <si>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</si>
  <si>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</si>
  <si>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</si>
  <si>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</si>
  <si>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</si>
  <si>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</si>
  <si>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</si>
  <si>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</si>
  <si>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</si>
  <si>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</si>
  <si>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</si>
  <si>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</si>
  <si>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</si>
  <si>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</si>
  <si>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</si>
  <si>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</si>
  <si>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</si>
  <si>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</si>
  <si>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</si>
  <si>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</si>
  <si>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</si>
  <si>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</si>
  <si>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</si>
  <si>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</si>
  <si>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</si>
  <si>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</si>
  <si>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</si>
  <si>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</si>
  <si>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</si>
  <si>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</si>
  <si>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</si>
  <si>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</si>
  <si>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</si>
  <si>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</si>
  <si>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</si>
  <si>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</si>
  <si>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</si>
  <si>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</si>
  <si>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</si>
  <si>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</si>
  <si>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</si>
  <si>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</si>
  <si>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</si>
  <si>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</si>
  <si>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</si>
  <si>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</si>
  <si>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</si>
  <si>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</si>
  <si>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</si>
  <si>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</si>
  <si>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</si>
  <si>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</si>
  <si>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</si>
  <si>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</si>
  <si>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</si>
  <si>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</si>
  <si>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</si>
  <si>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</si>
  <si>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</si>
  <si>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</si>
  <si>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</si>
  <si>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</si>
  <si>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</si>
  <si>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</si>
  <si>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</si>
  <si>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</si>
  <si>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</si>
  <si>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</si>
  <si>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</si>
  <si>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</si>
  <si>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</si>
  <si>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</si>
  <si>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</si>
  <si>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</si>
  <si>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</si>
  <si>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</si>
  <si>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</si>
  <si>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</si>
  <si>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</si>
  <si>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</si>
  <si>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</si>
  <si>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</si>
  <si>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</si>
  <si>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</si>
  <si>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</si>
  <si>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</si>
  <si>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</si>
  <si>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</si>
  <si>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</si>
  <si>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</si>
  <si>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</si>
  <si>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</si>
  <si>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</si>
  <si>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</si>
  <si>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</si>
  <si>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</si>
  <si>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</si>
  <si>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</si>
  <si>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</si>
  <si>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</si>
  <si>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</si>
  <si>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</si>
  <si>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</si>
  <si>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</si>
  <si>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</si>
  <si>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</si>
  <si>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</si>
  <si>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</si>
  <si>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</si>
  <si>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</si>
  <si>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</si>
  <si>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</si>
  <si>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</si>
  <si>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</si>
  <si>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</si>
  <si>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</si>
  <si>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</si>
  <si>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</si>
  <si>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</si>
  <si>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</si>
  <si>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</si>
  <si>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</si>
  <si>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</si>
  <si>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</si>
  <si>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</si>
  <si>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</si>
  <si>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</si>
  <si>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</si>
  <si>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</si>
  <si>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</si>
  <si>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</si>
  <si>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</si>
  <si>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</si>
  <si>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</si>
  <si>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</si>
  <si>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</si>
  <si>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</si>
  <si>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</si>
  <si>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</si>
  <si>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</si>
  <si>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</si>
  <si>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</si>
  <si>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</si>
  <si>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</si>
  <si>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</si>
  <si>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</si>
  <si>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</si>
  <si>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</si>
  <si>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</si>
  <si>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</si>
  <si>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</si>
  <si>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</si>
  <si>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</si>
  <si>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</si>
  <si>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</si>
  <si>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</si>
  <si>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</si>
  <si>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</si>
  <si>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</si>
  <si>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</si>
  <si>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</si>
  <si>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</si>
  <si>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</si>
  <si>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</si>
  <si>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</si>
  <si>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</si>
  <si>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</si>
  <si>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</si>
  <si>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</si>
  <si>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</si>
  <si>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</si>
  <si>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</si>
  <si>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</si>
  <si>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</si>
  <si>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</si>
  <si>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</si>
  <si>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</si>
  <si>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</si>
  <si>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</si>
  <si>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</si>
  <si>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</si>
  <si>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</si>
  <si>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</si>
  <si>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</si>
  <si>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</si>
  <si>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</si>
  <si>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</si>
  <si>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</si>
  <si>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</si>
  <si>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</si>
  <si>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</si>
  <si>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</si>
  <si>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</si>
  <si>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</si>
  <si>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</si>
  <si>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</si>
  <si>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</si>
  <si>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</si>
  <si>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</si>
  <si>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</si>
  <si>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</si>
  <si>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</si>
  <si>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</si>
  <si>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</si>
  <si>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</si>
  <si>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</si>
  <si>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</si>
  <si>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</si>
  <si>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</si>
  <si>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</si>
  <si>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</si>
  <si>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</si>
  <si>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</si>
  <si>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</si>
  <si>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</si>
  <si>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</si>
  <si>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</si>
  <si>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</si>
  <si>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</si>
  <si>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</si>
  <si>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</si>
  <si>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</si>
  <si>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</si>
  <si>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</si>
  <si>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</si>
  <si>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</si>
  <si>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</si>
  <si>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</si>
  <si>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</si>
  <si>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</si>
  <si>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</si>
  <si>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</si>
  <si>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</si>
  <si>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</si>
  <si>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</si>
  <si>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</si>
  <si>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</si>
  <si>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</si>
  <si>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</si>
  <si>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</si>
  <si>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</si>
  <si>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</si>
  <si>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</si>
  <si>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</si>
  <si>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</si>
  <si>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</si>
  <si>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</si>
  <si>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</si>
  <si>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</si>
  <si>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</si>
  <si>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</si>
  <si>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</si>
  <si>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</si>
  <si>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</si>
  <si>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</si>
  <si>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</si>
  <si>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</si>
  <si>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</si>
  <si>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</si>
  <si>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</si>
  <si>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</si>
  <si>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</si>
  <si>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</si>
  <si>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</si>
  <si>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</si>
  <si>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</si>
  <si>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</si>
  <si>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</si>
  <si>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</si>
  <si>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</si>
  <si>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</si>
  <si>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</si>
  <si>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</si>
  <si>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</si>
  <si>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</si>
  <si>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</si>
  <si>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</si>
  <si>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</si>
  <si>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</si>
  <si>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</si>
  <si>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</si>
  <si>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</si>
  <si>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</si>
  <si>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</si>
  <si>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</si>
  <si>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</si>
  <si>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</si>
  <si>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</si>
  <si>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</si>
  <si>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</si>
  <si>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</si>
  <si>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</si>
  <si>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</si>
  <si>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</si>
  <si>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</si>
  <si>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</si>
  <si>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</si>
  <si>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</si>
  <si>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</si>
  <si>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</si>
  <si>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</si>
  <si>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</si>
  <si>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</si>
  <si>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</si>
  <si>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</si>
  <si>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</si>
  <si>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</si>
  <si>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</si>
  <si>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</si>
  <si>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</si>
  <si>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</si>
  <si>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</si>
  <si>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</si>
  <si>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</si>
  <si>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</si>
  <si>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</si>
  <si>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</si>
  <si>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</si>
  <si>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</si>
  <si>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</si>
  <si>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</si>
  <si>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</si>
  <si>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</si>
  <si>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</si>
  <si>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</si>
  <si>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</si>
  <si>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</si>
  <si>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</si>
  <si>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</si>
  <si>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</si>
  <si>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</si>
  <si>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</si>
  <si>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</si>
  <si>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</si>
  <si>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</si>
  <si>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</si>
  <si>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</si>
  <si>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</si>
  <si>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</si>
  <si>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</si>
  <si>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</si>
  <si>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</si>
  <si>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</si>
  <si>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</si>
  <si>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</si>
  <si>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</si>
  <si>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</si>
  <si>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</si>
  <si>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</si>
  <si>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</si>
  <si>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</si>
  <si>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</si>
  <si>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</si>
  <si>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</si>
  <si>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</si>
  <si>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</si>
  <si>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</si>
  <si>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</si>
  <si>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</si>
  <si>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</si>
  <si>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</si>
  <si>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</si>
  <si>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</si>
  <si>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</si>
  <si>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</si>
  <si>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</si>
  <si>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</si>
  <si>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</si>
  <si>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</si>
  <si>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</si>
  <si>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</si>
  <si>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</si>
  <si>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</si>
  <si>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</si>
  <si>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</si>
  <si>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</si>
  <si>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</si>
  <si>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</si>
  <si>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</si>
  <si>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</si>
  <si>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</si>
  <si>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</si>
  <si>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</si>
  <si>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</si>
  <si>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</si>
  <si>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</si>
  <si>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</si>
  <si>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</si>
  <si>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</si>
  <si>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</si>
  <si>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</si>
  <si>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</si>
  <si>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</si>
  <si>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</si>
  <si>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</si>
  <si>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</si>
  <si>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</si>
  <si>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</si>
  <si>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</si>
  <si>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</si>
  <si>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</si>
  <si>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</si>
  <si>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</si>
  <si>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</si>
  <si>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</si>
  <si>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</si>
  <si>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</si>
  <si>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</si>
  <si>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</si>
  <si>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</si>
  <si>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</si>
  <si>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</si>
  <si>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</si>
  <si>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</si>
  <si>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</si>
  <si>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</si>
  <si>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</si>
  <si>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</si>
  <si>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</si>
  <si>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</si>
  <si>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</si>
  <si>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</si>
  <si>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</si>
  <si>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</si>
  <si>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</si>
  <si>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</si>
  <si>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</si>
  <si>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</si>
  <si>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</si>
  <si>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</si>
  <si>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</si>
  <si>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</si>
  <si>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</si>
  <si>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</si>
  <si>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</si>
  <si>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</si>
  <si>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</si>
  <si>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</si>
  <si>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</si>
  <si>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</si>
  <si>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</si>
  <si>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</si>
  <si>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</si>
  <si>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</si>
  <si>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</si>
  <si>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</si>
  <si>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</si>
  <si>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</si>
  <si>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</si>
  <si>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</si>
  <si>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</si>
  <si>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</si>
  <si>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</si>
  <si>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</si>
  <si>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</si>
  <si>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</si>
  <si>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</si>
  <si>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</si>
  <si>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</si>
  <si>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</si>
  <si>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</si>
  <si>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</si>
  <si>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</si>
  <si>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</si>
  <si>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</si>
  <si>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</si>
  <si>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</si>
  <si>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</si>
  <si>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</si>
  <si>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</si>
  <si>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</si>
  <si>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</si>
  <si>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</si>
  <si>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</si>
  <si>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</si>
  <si>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</si>
  <si>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</si>
  <si>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</si>
  <si>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</si>
  <si>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</si>
  <si>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</si>
  <si>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</si>
  <si>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</si>
  <si>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</si>
  <si>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</si>
  <si>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</si>
  <si>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</si>
  <si>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</si>
  <si>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</si>
  <si>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</si>
  <si>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</si>
  <si>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</si>
  <si>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</si>
  <si>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</si>
  <si>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</si>
  <si>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</si>
  <si>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</si>
  <si>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</si>
  <si>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</si>
  <si>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</si>
  <si>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</si>
  <si>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</si>
  <si>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</si>
  <si>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</si>
  <si>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</si>
  <si>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</si>
  <si>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</si>
  <si>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</si>
  <si>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</si>
  <si>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</si>
  <si>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</si>
  <si>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</si>
  <si>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</si>
  <si>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</si>
  <si>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</si>
  <si>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</si>
  <si>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</si>
  <si>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</si>
  <si>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</si>
  <si>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</si>
  <si>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</si>
  <si>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</si>
  <si>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</si>
  <si>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</si>
  <si>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</si>
  <si>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</si>
  <si>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</si>
  <si>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</si>
  <si>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</si>
  <si>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</si>
  <si>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</si>
  <si>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</si>
  <si>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</si>
  <si>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</si>
  <si>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</si>
  <si>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</si>
  <si>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</si>
  <si>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</si>
  <si>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</si>
  <si>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</si>
  <si>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</si>
  <si>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</si>
  <si>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</si>
  <si>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</si>
  <si>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</si>
  <si>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</si>
  <si>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</si>
  <si>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</si>
  <si>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</si>
  <si>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</si>
  <si>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</si>
  <si>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</si>
  <si>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</si>
  <si>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</si>
  <si>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</si>
  <si>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</si>
  <si>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</si>
  <si>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</si>
  <si>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</si>
  <si>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</si>
  <si>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</si>
  <si>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</si>
  <si>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</si>
  <si>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</si>
  <si>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</si>
  <si>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</si>
  <si>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</si>
  <si>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</si>
  <si>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</si>
  <si>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</si>
  <si>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</si>
  <si>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</si>
  <si>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</si>
  <si>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</si>
  <si>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</si>
  <si>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</si>
  <si>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</si>
  <si>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</si>
  <si>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</si>
  <si>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</si>
  <si>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</si>
  <si>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</si>
  <si>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</si>
  <si>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</si>
  <si>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</si>
  <si>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</si>
  <si>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</si>
  <si>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</si>
  <si>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</si>
  <si>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</si>
  <si>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</si>
  <si>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</si>
  <si>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</si>
  <si>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</si>
  <si>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</si>
  <si>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</si>
  <si>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</si>
  <si>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</si>
  <si>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</si>
  <si>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</si>
  <si>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</si>
  <si>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</si>
  <si>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</si>
  <si>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</si>
  <si>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</si>
  <si>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</si>
  <si>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</si>
  <si>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</si>
  <si>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</si>
  <si>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</si>
  <si>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</si>
  <si>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</si>
  <si>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</si>
  <si>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</si>
  <si>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</si>
  <si>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</si>
  <si>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</si>
  <si>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</si>
  <si>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</si>
  <si>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</si>
  <si>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</si>
  <si>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</si>
  <si>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</si>
  <si>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</si>
  <si>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</si>
  <si>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</si>
  <si>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</si>
  <si>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</si>
  <si>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</si>
  <si>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</si>
  <si>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</si>
  <si>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</si>
  <si>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</si>
  <si>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</si>
  <si>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</si>
  <si>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</si>
  <si>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</si>
  <si>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</si>
  <si>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</si>
  <si>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</si>
  <si>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</si>
  <si>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</si>
  <si>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</si>
  <si>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</si>
  <si>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</si>
  <si>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</si>
  <si>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</si>
  <si>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</si>
  <si>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</si>
  <si>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</si>
  <si>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</si>
  <si>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</si>
  <si>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</si>
  <si>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</si>
  <si>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</si>
  <si>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</si>
  <si>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</si>
  <si>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</si>
  <si>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</si>
  <si>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</si>
  <si>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</si>
  <si>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</si>
  <si>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</si>
  <si>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</si>
  <si>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</si>
  <si>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</si>
  <si>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</si>
  <si>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</si>
  <si>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</si>
  <si>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</si>
  <si>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</si>
  <si>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</si>
  <si>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</si>
  <si>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</si>
  <si>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</si>
  <si>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</si>
  <si>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</si>
  <si>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</si>
  <si>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</si>
  <si>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</si>
  <si>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</si>
  <si>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</si>
  <si>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</si>
  <si>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</si>
  <si>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</si>
  <si>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</si>
  <si>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</si>
  <si>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</si>
  <si>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</si>
  <si>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</si>
  <si>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</si>
  <si>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</si>
  <si>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</si>
  <si>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</si>
  <si>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</si>
  <si>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</si>
  <si>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</si>
  <si>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</si>
  <si>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</si>
  <si>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</si>
  <si>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</si>
  <si>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</si>
  <si>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</si>
  <si>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</si>
  <si>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</si>
  <si>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</si>
  <si>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</si>
  <si>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</si>
  <si>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</si>
  <si>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</si>
  <si>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</si>
  <si>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</si>
  <si>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</si>
  <si>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</si>
  <si>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</si>
  <si>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</si>
  <si>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</si>
  <si>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</si>
  <si>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</si>
  <si>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</si>
  <si>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</si>
  <si>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</si>
  <si>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</si>
  <si>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</si>
  <si>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</si>
  <si>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</si>
  <si>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</si>
  <si>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</si>
  <si>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</si>
  <si>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</si>
  <si>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</si>
  <si>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</si>
  <si>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</si>
  <si>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</si>
  <si>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</si>
  <si>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</si>
  <si>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</si>
  <si>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</si>
  <si>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</si>
  <si>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</si>
  <si>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</si>
  <si>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</si>
  <si>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</si>
  <si>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</si>
  <si>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</si>
  <si>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</si>
  <si>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</si>
  <si>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</si>
  <si>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</si>
  <si>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</si>
  <si>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</si>
  <si>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</si>
  <si>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</si>
  <si>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</si>
  <si>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</si>
  <si>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</si>
  <si>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</si>
  <si>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</si>
  <si>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</si>
  <si>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</si>
  <si>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</si>
  <si>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</si>
  <si>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</si>
  <si>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</si>
  <si>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</si>
  <si>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</si>
  <si>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</si>
  <si>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</si>
  <si>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</si>
  <si>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</si>
  <si>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</si>
  <si>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</si>
  <si>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</si>
  <si>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</si>
  <si>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</si>
  <si>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</si>
  <si>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</si>
  <si>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</si>
  <si>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</si>
  <si>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</si>
  <si>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</si>
  <si>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</si>
  <si>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</si>
  <si>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</si>
  <si>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</si>
  <si>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</si>
  <si>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</si>
  <si>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</si>
  <si>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</si>
  <si>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</si>
  <si>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</si>
  <si>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</si>
  <si>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</si>
  <si>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</si>
  <si>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</si>
  <si>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</si>
  <si>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</si>
  <si>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</si>
  <si>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</si>
  <si>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</si>
  <si>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</si>
  <si>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</si>
  <si>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</si>
  <si>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</si>
  <si>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</si>
  <si>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</si>
  <si>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</si>
  <si>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</si>
  <si>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</si>
  <si>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</si>
  <si>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</si>
  <si>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</si>
  <si>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</si>
  <si>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</si>
  <si>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</si>
  <si>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</si>
  <si>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</si>
  <si>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</si>
  <si>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</si>
  <si>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</si>
  <si>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</si>
  <si>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</si>
  <si>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</si>
  <si>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</si>
  <si>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</si>
  <si>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</si>
  <si>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</si>
  <si>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</si>
  <si>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</si>
  <si>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</si>
  <si>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</si>
  <si>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</si>
  <si>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</si>
  <si>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</si>
  <si>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</si>
  <si>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</si>
  <si>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</si>
  <si>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</si>
  <si>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</si>
  <si>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</si>
  <si>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</si>
  <si>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</si>
  <si>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</si>
  <si>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</si>
  <si>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</si>
  <si>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</si>
  <si>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</si>
  <si>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</si>
  <si>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</si>
  <si>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</si>
  <si>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</si>
  <si>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</si>
  <si>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</si>
  <si>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</si>
  <si>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</si>
  <si>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</si>
  <si>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</si>
  <si>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</si>
  <si>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</si>
  <si>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</si>
  <si>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</si>
  <si>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</si>
  <si>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</si>
  <si>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</si>
  <si>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</si>
  <si>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</si>
  <si>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</si>
  <si>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</si>
  <si>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</si>
  <si>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</si>
  <si>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</si>
  <si>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</si>
  <si>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</si>
  <si>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</si>
  <si>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</si>
  <si>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</si>
  <si>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</si>
  <si>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</si>
  <si>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</si>
  <si>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</si>
  <si>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</si>
  <si>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</si>
  <si>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</si>
  <si>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</si>
  <si>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</si>
  <si>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</si>
  <si>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</si>
  <si>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</si>
  <si>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</si>
  <si>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</si>
  <si>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</si>
  <si>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</si>
  <si>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</si>
  <si>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</si>
  <si>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</si>
  <si>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</si>
  <si>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</si>
  <si>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</si>
  <si>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</si>
  <si>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</si>
  <si>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</si>
  <si>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</si>
  <si>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</si>
  <si>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</si>
  <si>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</si>
  <si>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</si>
  <si>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</si>
  <si>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</si>
  <si>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</si>
  <si>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</si>
  <si>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</si>
  <si>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</si>
  <si>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</si>
  <si>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</si>
  <si>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</si>
  <si>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</si>
  <si>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</si>
  <si>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</si>
  <si>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</si>
  <si>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</si>
  <si>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</si>
  <si>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</si>
  <si>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</si>
  <si>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</si>
  <si>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</si>
  <si>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</si>
  <si>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</si>
  <si>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</si>
  <si>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</si>
  <si>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</si>
  <si>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</si>
  <si>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</si>
  <si>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</si>
  <si>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</si>
  <si>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</si>
  <si>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</si>
  <si>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</si>
  <si>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</si>
  <si>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</si>
  <si>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</si>
  <si>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</si>
  <si>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</si>
  <si>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</si>
  <si>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</si>
  <si>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</si>
  <si>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</si>
  <si>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</si>
  <si>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</si>
  <si>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</si>
  <si>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</si>
  <si>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</si>
  <si>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</si>
  <si>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</si>
  <si>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</si>
  <si>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</si>
  <si>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</si>
  <si>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</si>
  <si>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</si>
  <si>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</si>
  <si>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</si>
  <si>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</si>
  <si>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</si>
  <si>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</si>
  <si>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</si>
  <si>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</si>
  <si>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</si>
  <si>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</si>
  <si>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</si>
  <si>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</si>
  <si>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</si>
  <si>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</si>
  <si>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</si>
  <si>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</si>
  <si>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</si>
  <si>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</si>
  <si>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</si>
  <si>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</si>
  <si>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</si>
  <si>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</si>
  <si>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</si>
  <si>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</si>
  <si>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</si>
  <si>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</si>
  <si>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</si>
  <si>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</si>
  <si>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</si>
  <si>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</si>
  <si>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</si>
  <si>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</si>
  <si>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</si>
  <si>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</si>
  <si>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</si>
  <si>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</si>
  <si>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</si>
  <si>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</si>
  <si>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</si>
  <si>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</si>
  <si>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</si>
  <si>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</si>
  <si>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</si>
  <si>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</si>
  <si>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</si>
  <si>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</si>
  <si>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</si>
  <si>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</si>
  <si>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</si>
  <si>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</si>
  <si>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</si>
  <si>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</si>
  <si>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</si>
  <si>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</si>
  <si>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</si>
  <si>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</si>
  <si>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</si>
  <si>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</si>
  <si>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</si>
  <si>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</si>
  <si>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</si>
  <si>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</si>
  <si>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</si>
  <si>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</si>
  <si>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</si>
  <si>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</si>
  <si>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</si>
  <si>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</si>
  <si>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</si>
  <si>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</si>
  <si>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</si>
  <si>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</si>
  <si>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</si>
  <si>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</si>
  <si>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</si>
  <si>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</si>
  <si>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</si>
  <si>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</si>
  <si>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</si>
  <si>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</si>
  <si>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</si>
  <si>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</si>
  <si>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</si>
  <si>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</si>
  <si>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</si>
  <si>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</si>
  <si>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</si>
  <si>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</si>
  <si>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</si>
  <si>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</si>
  <si>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</si>
  <si>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</si>
  <si>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</si>
  <si>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</si>
  <si>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</si>
  <si>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</si>
  <si>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</si>
  <si>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</si>
  <si>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</si>
  <si>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</si>
  <si>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</si>
  <si>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</si>
  <si>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</si>
  <si>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</si>
  <si>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</si>
  <si>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</si>
  <si>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</si>
  <si>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</si>
  <si>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</si>
  <si>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</si>
  <si>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</si>
  <si>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</si>
  <si>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</si>
  <si>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</si>
  <si>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</si>
  <si>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</si>
  <si>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</si>
  <si>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</si>
  <si>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</si>
  <si>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</si>
  <si>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</si>
  <si>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</si>
  <si>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</si>
  <si>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</si>
  <si>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</si>
  <si>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</si>
  <si>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</si>
  <si>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</si>
  <si>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</si>
  <si>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</si>
  <si>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</si>
  <si>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</si>
  <si>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</si>
  <si>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</si>
  <si>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</si>
  <si>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</si>
  <si>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</si>
  <si>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</si>
  <si>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</si>
  <si>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</si>
  <si>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</si>
  <si>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</si>
  <si>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</si>
  <si>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</si>
  <si>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</si>
  <si>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</si>
  <si>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</si>
  <si>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</si>
  <si>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</si>
  <si>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</si>
  <si>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</si>
  <si>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</si>
  <si>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</si>
  <si>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</si>
  <si>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</si>
  <si>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</si>
  <si>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</si>
  <si>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</si>
  <si>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</si>
  <si>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</si>
  <si>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</si>
  <si>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</si>
  <si>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</si>
  <si>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</si>
  <si>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</si>
  <si>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</si>
  <si>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</si>
  <si>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</si>
  <si>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</si>
  <si>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</si>
  <si>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</si>
  <si>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</si>
  <si>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</si>
  <si>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</si>
  <si>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</si>
  <si>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</si>
  <si>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</si>
  <si>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</si>
  <si>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</si>
  <si>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</si>
  <si>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</si>
  <si>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</si>
  <si>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</si>
  <si>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</si>
  <si>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</si>
  <si>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</si>
  <si>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</si>
  <si>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</si>
  <si>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</si>
  <si>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</si>
  <si>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</si>
  <si>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</si>
  <si>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</si>
  <si>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</si>
  <si>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</si>
  <si>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</si>
  <si>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</si>
  <si>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</si>
  <si>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</si>
  <si>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</si>
  <si>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</si>
  <si>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</si>
  <si>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</si>
  <si>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</si>
  <si>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</si>
  <si>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</si>
  <si>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</si>
  <si>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</si>
  <si>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</si>
  <si>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</si>
  <si>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</si>
  <si>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</si>
  <si>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</si>
  <si>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</si>
  <si>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</si>
  <si>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</si>
  <si>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</si>
  <si>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</si>
  <si>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</si>
  <si>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</si>
  <si>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</si>
  <si>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</si>
  <si>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</si>
  <si>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</si>
  <si>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</si>
  <si>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</si>
  <si>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</si>
  <si>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</si>
  <si>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</si>
  <si>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</si>
  <si>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</si>
  <si>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</si>
  <si>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</si>
  <si>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</si>
  <si>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</si>
  <si>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</si>
  <si>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</si>
  <si>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</si>
  <si>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</si>
  <si>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</si>
  <si>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</si>
  <si>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</si>
  <si>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</si>
  <si>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</si>
  <si>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</si>
  <si>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</si>
  <si>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</si>
  <si>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</si>
  <si>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</si>
  <si>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</si>
  <si>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</si>
  <si>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</si>
  <si>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</si>
  <si>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</si>
  <si>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</si>
  <si>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</si>
  <si>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</si>
  <si>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</si>
  <si>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</si>
  <si>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</si>
  <si>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</si>
  <si>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</si>
  <si>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</si>
  <si>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</si>
  <si>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</si>
  <si>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</si>
  <si>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</si>
  <si>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</si>
  <si>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</si>
  <si>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</si>
  <si>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</si>
  <si>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</si>
  <si>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</si>
  <si>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</si>
  <si>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</si>
  <si>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</si>
  <si>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</si>
  <si>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</si>
  <si>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</si>
  <si>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</si>
  <si>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</si>
  <si>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</si>
  <si>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</si>
  <si>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</si>
  <si>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</si>
  <si>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</si>
  <si>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</si>
  <si>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</si>
  <si>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</si>
  <si>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</si>
  <si>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</si>
  <si>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</si>
  <si>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</si>
  <si>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</si>
  <si>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</si>
  <si>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</si>
  <si>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</si>
  <si>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</si>
  <si>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</si>
  <si>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</si>
  <si>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</si>
  <si>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</si>
  <si>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</si>
  <si>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</si>
  <si>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</si>
  <si>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</si>
  <si>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</si>
  <si>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</si>
  <si>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</si>
  <si>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</si>
  <si>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</si>
  <si>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</si>
  <si>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</si>
  <si>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</si>
  <si>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</si>
  <si>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</si>
  <si>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</si>
  <si>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</si>
  <si>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</si>
  <si>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</si>
  <si>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</si>
  <si>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</si>
  <si>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</si>
  <si>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</si>
  <si>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</si>
  <si>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</si>
  <si>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</si>
  <si>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</si>
  <si>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</si>
  <si>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</si>
  <si>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</si>
  <si>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</si>
  <si>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</si>
  <si>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</si>
  <si>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</si>
  <si>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</si>
  <si>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</si>
  <si>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</si>
  <si>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</si>
  <si>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</si>
  <si>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</si>
  <si>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</si>
  <si>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</si>
  <si>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</si>
  <si>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</si>
  <si>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</si>
  <si>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</si>
  <si>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</si>
  <si>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</si>
  <si>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</si>
  <si>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</si>
  <si>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</si>
  <si>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</si>
  <si>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</si>
  <si>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</si>
  <si>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</si>
  <si>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</si>
  <si>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</si>
  <si>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</si>
  <si>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</si>
  <si>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</si>
  <si>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</si>
  <si>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</si>
  <si>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</si>
  <si>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</si>
  <si>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</si>
  <si>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</si>
  <si>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</si>
  <si>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</si>
  <si>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</si>
  <si>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</si>
  <si>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</si>
  <si>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</si>
  <si>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</si>
  <si>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</si>
  <si>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</si>
  <si>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</si>
  <si>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</si>
  <si>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</si>
  <si>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</si>
  <si>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</si>
  <si>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</si>
  <si>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</si>
  <si>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</si>
  <si>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</si>
  <si>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</si>
  <si>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</si>
  <si>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</si>
  <si>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</si>
  <si>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</si>
  <si>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</si>
  <si>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</si>
  <si>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</si>
  <si>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</si>
  <si>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</si>
  <si>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</si>
  <si>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</si>
  <si>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</si>
  <si>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</si>
  <si>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</si>
  <si>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</si>
  <si>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</si>
  <si>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</si>
  <si>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</si>
  <si>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</si>
  <si>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</si>
  <si>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</si>
  <si>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</si>
  <si>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</si>
  <si>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</si>
  <si>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</si>
  <si>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</si>
  <si>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</si>
  <si>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</si>
  <si>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</si>
  <si>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</si>
  <si>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</si>
  <si>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</si>
  <si>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</si>
  <si>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</si>
  <si>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</si>
  <si>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</si>
  <si>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</si>
  <si>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</si>
  <si>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</si>
  <si>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</si>
  <si>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</si>
  <si>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</si>
  <si>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</si>
  <si>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</si>
  <si>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</si>
  <si>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</si>
  <si>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</si>
  <si>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</si>
  <si>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</si>
  <si>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</si>
  <si>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</si>
  <si>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</si>
  <si>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</si>
  <si>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</si>
  <si>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</si>
  <si>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</si>
  <si>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</si>
  <si>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</si>
  <si>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</si>
  <si>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</si>
  <si>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</si>
  <si>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</si>
  <si>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</si>
  <si>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</si>
  <si>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</si>
  <si>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</si>
  <si>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</si>
  <si>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</si>
  <si>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</si>
  <si>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</si>
  <si>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</si>
  <si>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</si>
  <si>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</si>
  <si>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</si>
  <si>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</si>
  <si>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</si>
  <si>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</si>
  <si>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</si>
  <si>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</si>
  <si>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</si>
  <si>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</si>
  <si>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</si>
  <si>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</si>
  <si>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</si>
  <si>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</si>
  <si>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</si>
  <si>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</si>
  <si>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</si>
  <si>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</si>
  <si>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</si>
  <si>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</si>
  <si>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</si>
  <si>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</si>
  <si>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</si>
  <si>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</si>
  <si>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</si>
  <si>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</si>
  <si>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</si>
  <si>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</si>
  <si>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</si>
  <si>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</si>
  <si>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</si>
  <si>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</si>
  <si>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</si>
  <si>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</si>
  <si>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</si>
  <si>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</si>
  <si>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</si>
  <si>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</si>
  <si>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</si>
  <si>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</si>
  <si>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</si>
  <si>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</si>
  <si>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</si>
  <si>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</si>
  <si>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</si>
  <si>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</si>
  <si>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</si>
  <si>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</si>
  <si>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</si>
  <si>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</si>
  <si>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</si>
  <si>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</si>
  <si>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</si>
  <si>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</si>
  <si>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</si>
  <si>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</si>
  <si>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</si>
  <si>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</si>
  <si>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</si>
  <si>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</si>
  <si>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</si>
  <si>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</si>
  <si>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</si>
  <si>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</si>
  <si>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</si>
  <si>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</si>
  <si>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</si>
  <si>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</si>
  <si>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</si>
  <si>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</si>
  <si>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</si>
  <si>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</si>
  <si>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</si>
  <si>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</si>
  <si>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</si>
  <si>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</si>
  <si>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</si>
  <si>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</si>
  <si>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</si>
  <si>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</si>
  <si>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</si>
  <si>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</si>
  <si>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</si>
  <si>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</si>
  <si>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</si>
  <si>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</si>
  <si>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</si>
  <si>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</si>
  <si>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</si>
  <si>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</si>
  <si>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</si>
  <si>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</si>
  <si>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</si>
  <si>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</si>
  <si>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</si>
  <si>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</si>
  <si>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</si>
  <si>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</si>
  <si>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</si>
  <si>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</si>
  <si>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</si>
  <si>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</si>
  <si>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</si>
  <si>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</si>
  <si>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</si>
  <si>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</si>
  <si>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</si>
  <si>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</si>
  <si>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</si>
  <si>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</si>
  <si>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</si>
  <si>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</si>
  <si>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</si>
  <si>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</si>
  <si>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</si>
  <si>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</si>
  <si>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</si>
  <si>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</si>
  <si>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</si>
  <si>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</si>
  <si>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</si>
  <si>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</si>
  <si>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</si>
  <si>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</si>
  <si>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</si>
  <si>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</si>
  <si>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</si>
  <si>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</si>
  <si>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</si>
  <si>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</si>
  <si>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</si>
  <si>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</si>
  <si>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</si>
  <si>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</si>
  <si>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</si>
  <si>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</si>
  <si>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</si>
  <si>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</si>
  <si>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</si>
  <si>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</si>
  <si>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</si>
  <si>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</si>
  <si>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</si>
  <si>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</si>
  <si>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</si>
  <si>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</si>
  <si>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</si>
  <si>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</si>
  <si>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</si>
  <si>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</si>
  <si>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</si>
  <si>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</si>
  <si>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</si>
  <si>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</si>
  <si>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</si>
  <si>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</si>
  <si>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</si>
  <si>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</si>
  <si>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</si>
  <si>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</si>
  <si>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</si>
  <si>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</si>
  <si>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</si>
  <si>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</si>
  <si>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</si>
  <si>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</si>
  <si>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</si>
  <si>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</si>
  <si>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</si>
  <si>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</si>
  <si>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</si>
  <si>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</si>
  <si>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</si>
  <si>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</si>
  <si>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</si>
  <si>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</si>
  <si>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</si>
  <si>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</si>
  <si>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</si>
  <si>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</si>
  <si>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</si>
  <si>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</si>
  <si>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</si>
  <si>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</si>
  <si>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</si>
  <si>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</si>
  <si>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</si>
  <si>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</si>
  <si>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</si>
  <si>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</si>
  <si>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</si>
  <si>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</si>
  <si>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</si>
  <si>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</si>
  <si>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</si>
  <si>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</si>
  <si>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</si>
  <si>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</si>
  <si>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</si>
  <si>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</si>
  <si>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</si>
  <si>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</si>
  <si>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</si>
  <si>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</si>
  <si>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</si>
  <si>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</si>
  <si>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</si>
  <si>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</si>
  <si>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</si>
  <si>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</si>
  <si>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</si>
  <si>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</si>
  <si>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</si>
  <si>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</si>
  <si>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</si>
  <si>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</si>
  <si>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</si>
  <si>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</si>
  <si>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</si>
  <si>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</si>
  <si>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</si>
  <si>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</si>
  <si>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</si>
  <si>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</si>
  <si>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</si>
  <si>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</si>
  <si>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</si>
  <si>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</si>
  <si>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</si>
  <si>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</si>
  <si>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</si>
  <si>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</si>
  <si>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</si>
  <si>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</si>
  <si>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</si>
  <si>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</si>
  <si>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</si>
  <si>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</si>
  <si>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</si>
  <si>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</si>
  <si>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</si>
  <si>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</si>
  <si>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</si>
  <si>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</si>
  <si>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</si>
  <si>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</si>
  <si>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</si>
  <si>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</si>
  <si>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</si>
  <si>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</si>
  <si>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</si>
  <si>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</si>
  <si>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</si>
  <si>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</si>
  <si>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</si>
  <si>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</si>
  <si>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</si>
  <si>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</si>
  <si>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</si>
  <si>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</si>
  <si>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</si>
  <si>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</si>
  <si>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</si>
  <si>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</si>
  <si>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</si>
  <si>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</si>
  <si>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</si>
  <si>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</si>
  <si>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</si>
  <si>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</si>
  <si>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</si>
  <si>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</si>
  <si>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</si>
  <si>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</si>
  <si>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</si>
  <si>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</si>
  <si>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</si>
  <si>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</si>
  <si>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</si>
  <si>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</si>
  <si>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</si>
  <si>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</si>
  <si>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</si>
  <si>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</si>
  <si>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</si>
  <si>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</si>
  <si>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</si>
  <si>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</si>
  <si>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</si>
  <si>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</si>
  <si>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</si>
  <si>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</si>
  <si>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</si>
  <si>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</si>
  <si>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</si>
  <si>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</si>
  <si>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</si>
  <si>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</si>
  <si>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</si>
  <si>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</si>
  <si>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</si>
  <si>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</si>
  <si>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</si>
  <si>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</si>
  <si>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</si>
  <si>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</si>
  <si>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</si>
  <si>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</si>
  <si>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</si>
  <si>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</si>
  <si>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</si>
  <si>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</si>
  <si>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</si>
  <si>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</si>
  <si>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</si>
  <si>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</si>
  <si>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</si>
  <si>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</si>
  <si>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</si>
  <si>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</si>
  <si>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</si>
  <si>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</si>
  <si>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</si>
  <si>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</si>
  <si>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</si>
  <si>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</si>
  <si>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</si>
  <si>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</si>
  <si>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</si>
  <si>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</si>
  <si>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</si>
  <si>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</si>
  <si>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</si>
  <si>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</si>
  <si>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</si>
  <si>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</si>
  <si>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</si>
  <si>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</si>
  <si>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</si>
  <si>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</si>
  <si>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</si>
  <si>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</si>
  <si>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</si>
  <si>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</si>
  <si>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</si>
  <si>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</si>
  <si>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</si>
  <si>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</si>
  <si>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</si>
  <si>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</si>
  <si>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</si>
  <si>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</si>
  <si>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</si>
  <si>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</si>
  <si>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</si>
  <si>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</si>
  <si>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</si>
  <si>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</si>
  <si>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</si>
  <si>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</si>
  <si>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</si>
  <si>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</si>
  <si>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</si>
  <si>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</si>
  <si>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</si>
  <si>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</si>
  <si>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</si>
  <si>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</si>
  <si>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</si>
  <si>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</si>
  <si>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</si>
  <si>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</si>
  <si>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</si>
  <si>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</si>
  <si>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</si>
  <si>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</si>
  <si>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</si>
  <si>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</si>
  <si>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</si>
  <si>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</si>
  <si>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</si>
  <si>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</si>
  <si>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</si>
  <si>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</si>
  <si>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</si>
  <si>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</si>
  <si>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</si>
  <si>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</si>
  <si>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</si>
  <si>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</si>
  <si>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</si>
  <si>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</si>
  <si>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</si>
  <si>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</si>
  <si>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</si>
  <si>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</si>
  <si>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</si>
  <si>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</si>
  <si>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</si>
  <si>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</si>
  <si>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</si>
  <si>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</si>
  <si>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</si>
  <si>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</si>
  <si>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</si>
  <si>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</si>
  <si>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</si>
  <si>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</si>
  <si>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</si>
  <si>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</si>
  <si>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</si>
  <si>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</si>
  <si>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</si>
  <si>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</si>
  <si>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</si>
  <si>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</si>
  <si>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</si>
  <si>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</si>
  <si>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</si>
  <si>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</si>
  <si>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</si>
  <si>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</si>
  <si>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</si>
  <si>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</si>
  <si>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</si>
  <si>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</si>
  <si>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</si>
  <si>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</si>
  <si>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</si>
  <si>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</si>
  <si>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</si>
  <si>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</si>
  <si>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</si>
  <si>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</si>
  <si>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</si>
  <si>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</si>
  <si>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</si>
  <si>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</si>
  <si>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</si>
  <si>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</si>
  <si>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</si>
  <si>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</si>
  <si>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</si>
  <si>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</si>
  <si>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</si>
  <si>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</si>
  <si>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</si>
  <si>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</si>
  <si>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</si>
  <si>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</si>
  <si>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</si>
  <si>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</si>
  <si>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</si>
  <si>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</si>
  <si>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</si>
  <si>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</si>
  <si>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</si>
  <si>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</si>
  <si>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</si>
  <si>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</si>
  <si>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</si>
  <si>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</si>
  <si>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</si>
  <si>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</si>
  <si>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</si>
  <si>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</si>
  <si>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</si>
  <si>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</si>
  <si>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</si>
  <si>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</si>
  <si>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</si>
  <si>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</si>
  <si>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</si>
  <si>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</si>
  <si>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</si>
  <si>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</si>
  <si>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</si>
  <si>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</si>
  <si>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</si>
  <si>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</si>
  <si>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</si>
  <si>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</si>
  <si>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</si>
  <si>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</si>
  <si>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</si>
  <si>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</si>
  <si>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</si>
  <si>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</si>
  <si>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</si>
  <si>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</si>
  <si>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</si>
  <si>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</si>
  <si>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</si>
  <si>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</si>
  <si>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</si>
  <si>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</si>
  <si>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</si>
  <si>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</si>
  <si>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</si>
  <si>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</si>
  <si>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</si>
  <si>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</si>
  <si>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</si>
  <si>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</si>
  <si>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</si>
  <si>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</si>
  <si>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</si>
  <si>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</si>
  <si>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</si>
  <si>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</si>
  <si>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</si>
  <si>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</si>
  <si>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</si>
  <si>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</si>
  <si>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</si>
  <si>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</si>
  <si>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</si>
  <si>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</si>
  <si>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</si>
  <si>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</si>
  <si>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</si>
  <si>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</si>
  <si>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</si>
  <si>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</si>
  <si>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</si>
  <si>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</si>
  <si>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</si>
  <si>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</si>
  <si>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</si>
  <si>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</si>
  <si>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</si>
  <si>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</si>
  <si>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</si>
  <si>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</si>
  <si>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</si>
  <si>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</si>
  <si>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</si>
  <si>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</si>
  <si>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</si>
  <si>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</si>
  <si>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</si>
  <si>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</si>
  <si>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</si>
  <si>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</si>
  <si>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</si>
  <si>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</si>
  <si>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</si>
  <si>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</si>
  <si>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</si>
  <si>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</si>
  <si>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</si>
  <si>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</si>
  <si>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</si>
  <si>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</si>
  <si>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</si>
  <si>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</si>
  <si>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</si>
  <si>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</si>
  <si>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</si>
  <si>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</si>
  <si>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</si>
  <si>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</si>
  <si>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</si>
  <si>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</si>
  <si>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</si>
  <si>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</si>
  <si>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</si>
  <si>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</si>
  <si>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</si>
  <si>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</si>
  <si>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</si>
  <si>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</si>
  <si>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</si>
  <si>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</si>
  <si>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</si>
  <si>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</si>
  <si>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</si>
  <si>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</si>
  <si>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</si>
  <si>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</si>
  <si>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</si>
  <si>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</si>
  <si>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</si>
  <si>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</si>
  <si>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</si>
  <si>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</si>
  <si>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</si>
  <si>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</si>
  <si>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</si>
  <si>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</si>
  <si>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</si>
  <si>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</si>
  <si>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</si>
  <si>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</si>
  <si>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</si>
  <si>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</si>
  <si>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</si>
  <si>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</si>
  <si>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</si>
  <si>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</si>
  <si>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</si>
  <si>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</si>
  <si>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</si>
  <si>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</si>
  <si>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</si>
  <si>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</si>
  <si>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</si>
  <si>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</si>
  <si>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</si>
  <si>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</si>
  <si>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</si>
  <si>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</si>
  <si>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</si>
  <si>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</si>
  <si>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</si>
  <si>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</si>
  <si>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</si>
  <si>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</si>
  <si>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</si>
  <si>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</si>
  <si>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</si>
  <si>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</si>
  <si>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</si>
  <si>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</si>
  <si>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</si>
  <si>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</si>
  <si>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</si>
  <si>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</si>
  <si>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</si>
  <si>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</si>
  <si>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</si>
  <si>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</si>
  <si>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</si>
  <si>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</si>
  <si>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</si>
  <si>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</si>
  <si>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</si>
  <si>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</si>
  <si>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</si>
  <si>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</si>
  <si>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</si>
  <si>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</si>
  <si>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</si>
  <si>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</si>
  <si>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</si>
  <si>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</si>
  <si>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</si>
  <si>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</si>
  <si>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</si>
  <si>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</si>
  <si>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</si>
  <si>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</si>
  <si>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</si>
  <si>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</si>
  <si>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</si>
  <si>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</si>
  <si>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</si>
  <si>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</si>
  <si>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</si>
  <si>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</si>
  <si>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</si>
  <si>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</si>
  <si>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</si>
  <si>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</si>
  <si>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</si>
  <si>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</si>
  <si>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</si>
  <si>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</si>
  <si>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</si>
  <si>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</si>
  <si>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</si>
  <si>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</si>
  <si>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</si>
  <si>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</si>
  <si>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</si>
  <si>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</si>
  <si>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</si>
  <si>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</si>
  <si>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</si>
  <si>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</si>
  <si>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</si>
  <si>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</si>
  <si>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</si>
  <si>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</si>
  <si>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</si>
  <si>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</si>
  <si>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</si>
  <si>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</si>
  <si>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</si>
  <si>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</si>
  <si>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</si>
  <si>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</si>
  <si>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</si>
  <si>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</si>
  <si>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</si>
  <si>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</si>
  <si>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</si>
  <si>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</si>
  <si>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</si>
  <si>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</si>
  <si>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</si>
  <si>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</si>
  <si>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</si>
  <si>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</si>
  <si>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</si>
  <si>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</si>
  <si>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</si>
  <si>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</si>
  <si>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</si>
  <si>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</si>
  <si>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</si>
  <si>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</si>
  <si>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</si>
  <si>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</si>
  <si>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</si>
  <si>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</si>
  <si>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</si>
  <si>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</si>
  <si>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</si>
  <si>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</si>
  <si>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</si>
  <si>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</si>
  <si>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</si>
  <si>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</si>
  <si>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</si>
  <si>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</si>
  <si>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</si>
  <si>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</si>
  <si>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</si>
  <si>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</si>
  <si>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</si>
  <si>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</si>
  <si>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</si>
  <si>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</si>
  <si>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</si>
  <si>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</si>
  <si>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</si>
  <si>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</si>
  <si>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</si>
  <si>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</si>
  <si>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</si>
  <si>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</si>
  <si>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</si>
  <si>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</si>
  <si>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</si>
  <si>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</si>
  <si>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</si>
  <si>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</si>
  <si>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</si>
  <si>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</si>
  <si>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</si>
  <si>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</si>
  <si>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</si>
  <si>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</si>
  <si>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</si>
  <si>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</si>
  <si>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</si>
  <si>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</si>
  <si>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</si>
  <si>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</si>
  <si>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</si>
  <si>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</si>
  <si>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</si>
  <si>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</si>
  <si>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</si>
  <si>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</si>
  <si>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</si>
  <si>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</si>
  <si>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</si>
  <si>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</si>
  <si>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</si>
  <si>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</si>
  <si>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</si>
  <si>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</si>
  <si>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</si>
  <si>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</si>
  <si>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</si>
  <si>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</si>
  <si>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</si>
  <si>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</si>
  <si>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</si>
  <si>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</si>
  <si>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</si>
  <si>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</si>
  <si>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</si>
  <si>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</si>
  <si>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</si>
  <si>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</si>
  <si>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</si>
  <si>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</si>
  <si>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</si>
  <si>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</si>
  <si>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</si>
  <si>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</si>
  <si>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</si>
  <si>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</si>
  <si>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</si>
  <si>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</si>
  <si>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</si>
  <si>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</si>
  <si>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</si>
  <si>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</si>
  <si>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</si>
  <si>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</si>
  <si>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</si>
  <si>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</si>
  <si>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</si>
  <si>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</si>
  <si>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</si>
  <si>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</si>
  <si>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</si>
  <si>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</si>
  <si>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</si>
  <si>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</si>
  <si>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</si>
  <si>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</si>
  <si>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</si>
  <si>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</si>
  <si>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</si>
  <si>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</si>
  <si>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</si>
  <si>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</si>
  <si>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</si>
  <si>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</si>
  <si>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</si>
  <si>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</si>
  <si>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</si>
  <si>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</si>
  <si>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</si>
  <si>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</si>
  <si>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</si>
  <si>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</si>
  <si>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</si>
  <si>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</si>
  <si>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</si>
  <si>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</si>
  <si>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</si>
  <si>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</si>
  <si>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</si>
  <si>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</si>
  <si>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</si>
  <si>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</si>
  <si>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</si>
  <si>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</si>
  <si>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</si>
  <si>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</si>
  <si>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</si>
  <si>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</si>
  <si>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</si>
  <si>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</si>
  <si>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</si>
  <si>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</si>
  <si>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</si>
  <si>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</si>
  <si>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</si>
  <si>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</si>
  <si>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</si>
  <si>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</si>
  <si>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</si>
  <si>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</si>
  <si>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</si>
  <si>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</si>
  <si>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</si>
  <si>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</si>
  <si>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</si>
  <si>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</si>
  <si>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</si>
  <si>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</si>
  <si>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</si>
  <si>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</si>
  <si>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</si>
  <si>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</si>
  <si>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</si>
  <si>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</si>
  <si>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</si>
  <si>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</si>
  <si>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</si>
  <si>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</si>
  <si>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</si>
  <si>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</si>
  <si>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</si>
  <si>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</si>
  <si>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</si>
  <si>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</si>
  <si>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</si>
  <si>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</si>
  <si>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</si>
  <si>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</si>
  <si>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</si>
  <si>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</si>
  <si>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</si>
  <si>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</si>
  <si>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</si>
  <si>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</si>
  <si>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</si>
  <si>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</si>
  <si>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</si>
  <si>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</si>
  <si>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</si>
  <si>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</si>
  <si>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</si>
  <si>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</si>
  <si>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</si>
  <si>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</si>
  <si>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</si>
  <si>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</si>
  <si>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</si>
  <si>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</si>
  <si>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</si>
  <si>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</si>
  <si>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</si>
  <si>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</si>
  <si>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</si>
  <si>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</si>
  <si>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</si>
  <si>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</si>
  <si>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</si>
  <si>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</si>
  <si>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</si>
  <si>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</si>
  <si>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</si>
  <si>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</si>
  <si>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</si>
  <si>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</si>
  <si>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</si>
  <si>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</si>
  <si>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</si>
  <si>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</si>
  <si>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</si>
  <si>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</si>
  <si>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</si>
  <si>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</si>
  <si>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</si>
  <si>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</si>
  <si>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</si>
  <si>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</si>
  <si>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</si>
  <si>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</si>
  <si>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</si>
  <si>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</si>
  <si>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</si>
  <si>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</si>
  <si>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</si>
  <si>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</si>
  <si>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</si>
  <si>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</si>
  <si>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</si>
  <si>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</si>
  <si>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</si>
  <si>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</si>
  <si>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</si>
  <si>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</si>
  <si>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</si>
  <si>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</si>
  <si>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</si>
  <si>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</si>
  <si>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</si>
  <si>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</si>
  <si>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</si>
  <si>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</si>
  <si>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</si>
  <si>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</si>
  <si>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</si>
  <si>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</si>
  <si>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</si>
  <si>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</si>
  <si>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</si>
  <si>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</si>
  <si>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</si>
  <si>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</si>
  <si>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</si>
  <si>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</si>
  <si>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</si>
  <si>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</si>
  <si>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</si>
  <si>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</si>
  <si>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</si>
  <si>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</si>
  <si>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</si>
  <si>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</si>
  <si>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</si>
  <si>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</si>
  <si>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</si>
  <si>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</si>
  <si>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</si>
  <si>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</si>
  <si>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</si>
  <si>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</si>
  <si>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</si>
  <si>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</si>
  <si>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</si>
  <si>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</si>
  <si>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</si>
  <si>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</si>
  <si>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</si>
  <si>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</si>
  <si>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</si>
  <si>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</si>
  <si>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</si>
  <si>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</si>
  <si>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</si>
  <si>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</si>
  <si>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</si>
  <si>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</si>
  <si>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</si>
  <si>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</si>
  <si>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</si>
  <si>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</si>
  <si>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</si>
  <si>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</si>
  <si>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</si>
  <si>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</si>
  <si>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</si>
  <si>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</si>
  <si>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</si>
  <si>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</si>
  <si>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</si>
  <si>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</si>
  <si>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</si>
  <si>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</si>
  <si>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</si>
  <si>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</si>
  <si>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</si>
  <si>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</si>
  <si>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</si>
  <si>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</si>
  <si>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</si>
  <si>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</si>
  <si>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</si>
  <si>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</si>
  <si>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</si>
  <si>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</si>
  <si>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</si>
  <si>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</si>
  <si>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</si>
  <si>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</si>
  <si>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</si>
  <si>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</si>
  <si>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</si>
  <si>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</si>
  <si>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</si>
  <si>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</si>
  <si>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</si>
  <si>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</si>
  <si>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</si>
  <si>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</si>
  <si>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</si>
  <si>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</si>
  <si>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</si>
  <si>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</si>
  <si>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</si>
  <si>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</si>
  <si>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</si>
  <si>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</si>
  <si>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</si>
  <si>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</si>
  <si>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</si>
  <si>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</si>
  <si>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</si>
  <si>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</si>
  <si>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</si>
  <si>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</si>
  <si>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</si>
  <si>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</si>
  <si>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</si>
  <si>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</si>
  <si>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</si>
  <si>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</si>
  <si>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</si>
  <si>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</si>
  <si>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</si>
  <si>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</si>
  <si>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</si>
  <si>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</si>
  <si>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</si>
  <si>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</si>
  <si>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</si>
  <si>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</si>
  <si>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</si>
  <si>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</si>
  <si>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</si>
  <si>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</si>
  <si>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</si>
  <si>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</si>
  <si>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</si>
  <si>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</si>
  <si>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</si>
  <si>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</si>
  <si>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</si>
  <si>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</si>
  <si>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</si>
  <si>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</si>
  <si>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</si>
  <si>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</si>
  <si>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</si>
  <si>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</si>
  <si>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</si>
  <si>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</si>
  <si>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</si>
  <si>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</si>
  <si>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</si>
  <si>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</si>
  <si>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</si>
  <si>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</si>
  <si>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</si>
  <si>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</si>
  <si>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</si>
  <si>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</si>
  <si>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</si>
  <si>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</si>
  <si>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</si>
  <si>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</si>
  <si>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</si>
  <si>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</si>
  <si>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</si>
  <si>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</si>
  <si>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</si>
  <si>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</si>
  <si>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</si>
  <si>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</si>
  <si>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</si>
  <si>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</si>
  <si>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</si>
  <si>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</si>
  <si>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</si>
  <si>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</si>
  <si>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</si>
  <si>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</si>
  <si>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</si>
  <si>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</si>
  <si>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</si>
  <si>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</si>
  <si>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</si>
  <si>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</si>
  <si>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</si>
  <si>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</si>
  <si>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</si>
  <si>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</si>
  <si>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</si>
  <si>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</si>
  <si>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</si>
  <si>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</si>
  <si>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</si>
  <si>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</si>
  <si>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</si>
  <si>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</si>
  <si>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</si>
  <si>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</si>
  <si>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</si>
  <si>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</si>
  <si>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</si>
  <si>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</si>
  <si>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</si>
  <si>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</si>
  <si>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</si>
  <si>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</si>
  <si>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</si>
  <si>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</si>
  <si>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</si>
  <si>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</si>
  <si>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</si>
  <si>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</si>
  <si>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</si>
  <si>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</si>
  <si>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</si>
  <si>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</si>
  <si>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</si>
  <si>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</si>
  <si>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</si>
  <si>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</si>
  <si>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</si>
  <si>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</si>
  <si>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</si>
  <si>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</si>
  <si>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</si>
  <si>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</si>
  <si>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</si>
  <si>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</si>
  <si>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</si>
  <si>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</si>
  <si>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</si>
  <si>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</si>
  <si>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</si>
  <si>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</si>
  <si>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</si>
  <si>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</si>
  <si>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</si>
  <si>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</si>
  <si>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</si>
  <si>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</si>
  <si>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</si>
  <si>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</si>
  <si>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</si>
  <si>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</si>
  <si>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</si>
  <si>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</si>
  <si>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</si>
  <si>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</si>
  <si>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</si>
  <si>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</si>
  <si>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</si>
  <si>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</si>
  <si>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</si>
  <si>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</si>
  <si>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</si>
  <si>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</si>
  <si>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</si>
  <si>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</si>
  <si>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</si>
  <si>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</si>
  <si>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</si>
  <si>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</si>
  <si>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</si>
  <si>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</si>
  <si>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</si>
  <si>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</si>
  <si>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</si>
  <si>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</si>
  <si>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</si>
  <si>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</si>
  <si>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</si>
  <si>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</si>
  <si>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</si>
  <si>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</si>
  <si>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</si>
  <si>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</si>
  <si>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</si>
  <si>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</si>
  <si>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</si>
  <si>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</si>
  <si>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</si>
  <si>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</si>
  <si>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</si>
  <si>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</si>
  <si>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</si>
  <si>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</si>
  <si>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</si>
  <si>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</si>
  <si>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</si>
  <si>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</si>
  <si>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</si>
  <si>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</si>
  <si>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</si>
  <si>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</si>
  <si>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</si>
  <si>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</si>
  <si>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</si>
  <si>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</si>
  <si>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</si>
  <si>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</si>
  <si>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</si>
  <si>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</si>
  <si>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</si>
  <si>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</si>
  <si>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</si>
  <si>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</si>
  <si>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</si>
  <si>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</si>
  <si>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</si>
  <si>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</si>
  <si>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</si>
  <si>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</si>
  <si>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</si>
  <si>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</si>
  <si>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</si>
  <si>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</si>
  <si>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</si>
  <si>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</si>
  <si>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</si>
  <si>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</si>
  <si>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</si>
  <si>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</si>
  <si>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</si>
  <si>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</si>
  <si>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</si>
  <si>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</si>
  <si>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</si>
  <si>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</si>
  <si>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</si>
  <si>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</si>
  <si>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</si>
  <si>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</si>
  <si>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</si>
  <si>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</si>
  <si>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</si>
  <si>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</si>
  <si>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</si>
  <si>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</si>
  <si>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</si>
  <si>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</si>
  <si>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</si>
  <si>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</si>
  <si>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</si>
  <si>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</si>
  <si>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</si>
  <si>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</si>
  <si>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</si>
  <si>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</si>
  <si>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</si>
  <si>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</si>
  <si>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</si>
  <si>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</si>
  <si>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</si>
  <si>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</si>
  <si>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</si>
  <si>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</si>
  <si>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</si>
  <si>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</si>
  <si>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</si>
  <si>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</si>
  <si>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</si>
  <si>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</si>
  <si>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</si>
  <si>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</si>
  <si>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</si>
  <si>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</si>
  <si>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</si>
  <si>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</si>
  <si>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</si>
  <si>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</si>
  <si>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</si>
  <si>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</si>
  <si>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</si>
  <si>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</si>
  <si>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</si>
  <si>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</si>
  <si>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</si>
  <si>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</si>
  <si>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</si>
  <si>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</si>
  <si>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</si>
  <si>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</si>
  <si>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</si>
  <si>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</si>
  <si>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</si>
  <si>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</si>
  <si>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</si>
  <si>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</si>
  <si>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</si>
  <si>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</si>
  <si>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</si>
  <si>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</si>
  <si>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</si>
  <si>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</si>
  <si>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</si>
  <si>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</si>
  <si>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</si>
  <si>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</si>
  <si>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</si>
  <si>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</si>
  <si>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</si>
  <si>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</si>
  <si>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</si>
  <si>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</si>
  <si>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</si>
  <si>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</si>
  <si>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</si>
  <si>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</si>
  <si>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</si>
  <si>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</si>
  <si>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</si>
  <si>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</si>
  <si>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</si>
  <si>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</si>
  <si>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</si>
  <si>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</si>
  <si>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</si>
  <si>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</si>
  <si>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</si>
  <si>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</si>
  <si>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</si>
  <si>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</si>
  <si>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</si>
  <si>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</si>
  <si>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</si>
  <si>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</si>
  <si>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</si>
  <si>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</si>
  <si>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</si>
  <si>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</si>
  <si>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</si>
  <si>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</si>
  <si>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</si>
  <si>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</si>
  <si>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</si>
  <si>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</si>
  <si>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</si>
  <si>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</si>
  <si>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</si>
  <si>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</si>
  <si>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</si>
  <si>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</si>
  <si>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</si>
  <si>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</si>
  <si>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</si>
  <si>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</si>
  <si>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</si>
  <si>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</si>
  <si>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</si>
  <si>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</si>
  <si>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</si>
  <si>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</si>
  <si>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</si>
  <si>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</si>
  <si>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</si>
  <si>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</si>
  <si>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</si>
  <si>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</si>
  <si>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</si>
  <si>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</si>
  <si>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</si>
  <si>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</si>
  <si>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</si>
  <si>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</si>
  <si>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</si>
  <si>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</si>
  <si>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</si>
  <si>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</si>
  <si>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</si>
  <si>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</si>
  <si>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</si>
  <si>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</si>
  <si>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</si>
  <si>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</si>
  <si>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</si>
  <si>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</si>
  <si>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</si>
  <si>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</si>
  <si>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</si>
  <si>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</si>
  <si>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</si>
  <si>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</si>
  <si>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</si>
  <si>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</si>
  <si>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</si>
  <si>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</si>
  <si>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</si>
  <si>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</si>
  <si>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</si>
  <si>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</si>
  <si>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</si>
  <si>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</si>
  <si>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</si>
  <si>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</si>
  <si>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</si>
  <si>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</si>
  <si>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</si>
  <si>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</si>
  <si>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</si>
  <si>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</si>
  <si>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</si>
  <si>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</si>
  <si>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</si>
  <si>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</si>
  <si>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</si>
  <si>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</si>
  <si>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</si>
  <si>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</si>
  <si>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</si>
  <si>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</si>
  <si>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</si>
  <si>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</si>
  <si>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</si>
  <si>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</si>
  <si>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</si>
  <si>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</si>
  <si>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</si>
  <si>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</si>
  <si>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</si>
  <si>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</si>
  <si>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</si>
  <si>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</si>
  <si>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</si>
  <si>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</si>
  <si>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</si>
  <si>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</si>
  <si>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</si>
  <si>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</si>
  <si>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</si>
  <si>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</si>
  <si>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</si>
  <si>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</si>
  <si>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</si>
  <si>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</si>
  <si>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</si>
  <si>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</si>
  <si>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</si>
  <si>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</si>
  <si>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</si>
  <si>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</si>
  <si>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</si>
  <si>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</si>
  <si>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</si>
  <si>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</si>
  <si>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</si>
  <si>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</si>
  <si>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</si>
  <si>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</si>
  <si>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</si>
  <si>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</si>
  <si>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</si>
  <si>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</si>
  <si>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</si>
  <si>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</si>
  <si>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</si>
  <si>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</si>
  <si>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</si>
  <si>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</si>
  <si>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</si>
  <si>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</si>
  <si>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</si>
  <si>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</si>
  <si>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</si>
  <si>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</si>
  <si>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</si>
  <si>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</si>
  <si>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</si>
  <si>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</si>
  <si>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</si>
  <si>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</si>
  <si>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</si>
  <si>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</si>
  <si>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</si>
  <si>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</si>
  <si>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</si>
  <si>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</si>
  <si>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</si>
  <si>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</si>
  <si>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</si>
  <si>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</si>
  <si>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</si>
  <si>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</si>
  <si>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</si>
  <si>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</si>
  <si>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</si>
  <si>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</si>
  <si>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</si>
  <si>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</si>
  <si>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</si>
  <si>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</si>
  <si>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</si>
  <si>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</si>
  <si>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</si>
  <si>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</si>
  <si>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</si>
  <si>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</si>
  <si>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</si>
  <si>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</si>
  <si>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</si>
  <si>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</si>
  <si>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</si>
  <si>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</si>
  <si>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</si>
  <si>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</si>
  <si>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</si>
  <si>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</si>
  <si>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</si>
  <si>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</si>
  <si>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</si>
  <si>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</si>
  <si>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</si>
  <si>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</si>
  <si>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</si>
  <si>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</si>
  <si>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</si>
  <si>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</si>
  <si>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</si>
  <si>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</si>
  <si>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</si>
  <si>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</si>
  <si>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</si>
  <si>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</si>
  <si>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</si>
  <si>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</si>
  <si>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</si>
  <si>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</si>
  <si>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</si>
  <si>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</si>
  <si>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</si>
  <si>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</si>
  <si>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</si>
  <si>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</si>
  <si>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</si>
  <si>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</si>
  <si>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</si>
  <si>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</si>
  <si>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</si>
  <si>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</si>
  <si>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</si>
  <si>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</si>
  <si>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</si>
  <si>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</si>
  <si>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</si>
  <si>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</si>
  <si>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</si>
  <si>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</si>
  <si>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</si>
  <si>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</si>
  <si>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</si>
  <si>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</si>
  <si>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</si>
  <si>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</si>
  <si>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</si>
  <si>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</si>
  <si>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</si>
  <si>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</si>
  <si>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</si>
  <si>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</si>
  <si>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</si>
  <si>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</si>
  <si>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</si>
  <si>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</si>
  <si>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</si>
  <si>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</si>
  <si>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</si>
  <si>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</si>
  <si>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</si>
  <si>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</si>
  <si>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</si>
  <si>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</si>
  <si>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</si>
  <si>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</si>
  <si>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</si>
  <si>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</si>
  <si>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</si>
  <si>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</si>
  <si>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</si>
  <si>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</si>
  <si>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</si>
  <si>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</si>
  <si>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</si>
  <si>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</si>
  <si>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</si>
  <si>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</si>
  <si>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</si>
  <si>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</si>
  <si>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</si>
  <si>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</si>
  <si>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</si>
  <si>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</si>
  <si>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</si>
  <si>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</si>
  <si>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</si>
  <si>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</si>
  <si>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</si>
  <si>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</si>
  <si>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</si>
  <si>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</si>
  <si>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</si>
  <si>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</si>
  <si>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</si>
  <si>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</si>
  <si>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</si>
  <si>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</si>
  <si>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</si>
  <si>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</si>
  <si>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</si>
  <si>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</si>
  <si>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</si>
  <si>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</si>
  <si>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</si>
  <si>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</si>
  <si>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</si>
  <si>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</si>
  <si>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</si>
  <si>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</si>
  <si>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</si>
  <si>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</si>
  <si>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</si>
  <si>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</si>
  <si>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</si>
  <si>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</si>
  <si>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</si>
  <si>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</si>
  <si>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</si>
  <si>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</si>
  <si>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</si>
  <si>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</si>
  <si>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</si>
  <si>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</si>
  <si>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</si>
  <si>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</si>
  <si>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</si>
  <si>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</si>
  <si>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</si>
  <si>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</si>
  <si>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</si>
  <si>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</si>
  <si>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</si>
  <si>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</si>
  <si>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</si>
  <si>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</si>
  <si>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</si>
  <si>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</si>
  <si>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</si>
  <si>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</si>
  <si>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</si>
  <si>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</si>
  <si>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</si>
  <si>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</si>
  <si>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</si>
  <si>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</si>
  <si>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</si>
  <si>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</si>
  <si>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</si>
  <si>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</si>
  <si>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</si>
  <si>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</si>
  <si>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</si>
  <si>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</si>
  <si>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</si>
  <si>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</si>
  <si>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</si>
  <si>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</si>
  <si>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</si>
  <si>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</si>
  <si>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</si>
  <si>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</si>
  <si>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</si>
  <si>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</si>
  <si>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</si>
  <si>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</si>
  <si>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</si>
  <si>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</si>
  <si>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</si>
  <si>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</si>
  <si>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</si>
  <si>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</si>
  <si>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</si>
  <si>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</si>
  <si>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</si>
  <si>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</si>
  <si>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</si>
  <si>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</si>
  <si>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</si>
  <si>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</si>
  <si>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</si>
  <si>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</si>
  <si>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</si>
  <si>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</si>
  <si>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</si>
  <si>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</si>
  <si>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</si>
  <si>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</si>
  <si>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</si>
  <si>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</si>
  <si>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</si>
  <si>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</si>
  <si>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</si>
  <si>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</si>
  <si>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</si>
  <si>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</si>
  <si>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</si>
  <si>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</si>
  <si>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</si>
  <si>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</si>
  <si>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</si>
  <si>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</si>
  <si>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</si>
  <si>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</si>
  <si>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</si>
  <si>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</si>
  <si>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</si>
  <si>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</si>
  <si>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</si>
  <si>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</si>
  <si>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</si>
  <si>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</si>
  <si>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</si>
  <si>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</si>
  <si>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</si>
  <si>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</si>
  <si>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</si>
  <si>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</si>
  <si>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</si>
  <si>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</si>
  <si>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</si>
  <si>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</si>
  <si>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</si>
  <si>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</si>
  <si>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</si>
  <si>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</si>
  <si>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</si>
  <si>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</si>
  <si>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</si>
  <si>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</si>
  <si>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</si>
  <si>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</si>
  <si>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</si>
  <si>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</si>
  <si>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</si>
  <si>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</si>
  <si>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</si>
  <si>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</si>
  <si>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</si>
  <si>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</si>
  <si>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</si>
  <si>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</si>
  <si>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</si>
  <si>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</si>
  <si>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</si>
  <si>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</si>
  <si>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</si>
  <si>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</si>
  <si>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</si>
  <si>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</si>
  <si>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</si>
  <si>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</si>
  <si>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</si>
  <si>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</si>
  <si>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</si>
  <si>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</si>
  <si>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</si>
  <si>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</si>
  <si>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</si>
  <si>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</si>
  <si>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</si>
  <si>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</si>
  <si>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</si>
  <si>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</si>
  <si>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</si>
  <si>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</si>
  <si>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</si>
  <si>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</si>
  <si>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</si>
  <si>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</si>
  <si>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</si>
  <si>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</si>
  <si>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</si>
  <si>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</si>
  <si>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</si>
  <si>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</si>
  <si>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</si>
  <si>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</si>
  <si>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</si>
  <si>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</si>
  <si>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</si>
  <si>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</si>
  <si>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</si>
  <si>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</si>
  <si>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</si>
  <si>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</si>
  <si>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</si>
  <si>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</si>
  <si>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</si>
  <si>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</si>
  <si>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</si>
  <si>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</si>
  <si>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</si>
  <si>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</si>
  <si>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</si>
  <si>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</si>
  <si>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</si>
  <si>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</si>
  <si>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</si>
  <si>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</si>
  <si>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</si>
  <si>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</si>
  <si>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</si>
  <si>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</si>
  <si>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</si>
  <si>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</si>
  <si>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</si>
  <si>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</si>
  <si>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</si>
  <si>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</si>
  <si>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</si>
  <si>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</si>
  <si>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</si>
  <si>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</si>
  <si>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</si>
  <si>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</si>
  <si>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</si>
  <si>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</si>
  <si>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</si>
  <si>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</si>
  <si>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</si>
  <si>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</si>
  <si>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</si>
  <si>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</si>
  <si>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</si>
  <si>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</si>
  <si>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</si>
  <si>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</si>
  <si>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</si>
  <si>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</si>
  <si>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</si>
  <si>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</si>
  <si>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</si>
  <si>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</si>
  <si>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</si>
  <si>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</si>
  <si>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</si>
  <si>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</si>
  <si>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</si>
  <si>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</si>
  <si>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</si>
  <si>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</si>
  <si>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</si>
  <si>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</si>
  <si>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</si>
  <si>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</si>
  <si>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</si>
  <si>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</si>
  <si>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</si>
  <si>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</si>
  <si>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</si>
  <si>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</si>
  <si>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</si>
  <si>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</si>
  <si>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Laura Mosley</t>
  </si>
  <si>
    <t>Daugherty PLC</t>
  </si>
  <si>
    <t>Mary Rodriguez</t>
  </si>
  <si>
    <t>Paul Jenkins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</si>
  <si>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</si>
  <si>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</si>
  <si>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</si>
  <si>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</si>
  <si>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</si>
  <si>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</si>
  <si>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</si>
  <si>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</si>
  <si>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</si>
  <si>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</si>
  <si>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</si>
  <si>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</si>
  <si>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</si>
  <si>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</si>
  <si>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</si>
  <si>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</si>
  <si>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</si>
  <si>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</si>
  <si>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</si>
  <si>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</si>
  <si>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</si>
  <si>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</si>
  <si>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</si>
  <si>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</si>
  <si>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</si>
  <si>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</si>
  <si>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</si>
  <si>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</si>
  <si>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</si>
  <si>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</si>
  <si>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</si>
  <si>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</si>
  <si>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</si>
  <si>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</si>
  <si>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</si>
  <si>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</si>
  <si>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</si>
  <si>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</si>
  <si>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</si>
  <si>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</si>
  <si>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</si>
  <si>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</si>
  <si>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</si>
  <si>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</si>
  <si>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</si>
  <si>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</si>
  <si>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</si>
  <si>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</si>
  <si>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</si>
  <si>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</si>
  <si>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</si>
  <si>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</si>
  <si>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</si>
  <si>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</si>
  <si>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</si>
  <si>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</si>
  <si>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</si>
  <si>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</si>
  <si>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</si>
  <si>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</si>
  <si>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</si>
  <si>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</si>
  <si>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</si>
  <si>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</si>
  <si>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</si>
  <si>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</si>
  <si>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</si>
  <si>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</si>
  <si>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</si>
  <si>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</si>
  <si>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</si>
  <si>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</si>
  <si>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</si>
  <si>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</si>
  <si>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</si>
  <si>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</si>
  <si>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</si>
  <si>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</si>
  <si>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</si>
  <si>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</si>
  <si>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</si>
  <si>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</si>
  <si>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</si>
  <si>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</si>
  <si>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</si>
  <si>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</si>
  <si>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</si>
  <si>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</si>
  <si>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</si>
  <si>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</si>
  <si>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</si>
  <si>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</si>
  <si>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</si>
  <si>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</si>
  <si>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</si>
  <si>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</si>
  <si>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</si>
  <si>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</si>
  <si>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</si>
  <si>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</si>
  <si>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</si>
  <si>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</si>
  <si>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</si>
  <si>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</si>
  <si>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</si>
  <si>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</si>
  <si>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</si>
  <si>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</si>
  <si>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</si>
  <si>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</si>
  <si>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</si>
  <si>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</si>
  <si>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</si>
  <si>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</si>
  <si>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</si>
  <si>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</si>
  <si>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</si>
  <si>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</si>
  <si>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</si>
  <si>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</si>
  <si>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</si>
  <si>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</si>
  <si>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</si>
  <si>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</si>
  <si>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</si>
  <si>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</si>
  <si>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</si>
  <si>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</si>
  <si>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</si>
  <si>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</si>
  <si>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</si>
  <si>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</si>
  <si>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</si>
  <si>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</si>
  <si>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</si>
  <si>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</si>
  <si>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</si>
  <si>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</si>
  <si>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</si>
  <si>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</si>
  <si>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</si>
  <si>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</si>
  <si>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</si>
  <si>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</si>
  <si>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</si>
  <si>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</si>
  <si>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</si>
  <si>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</si>
  <si>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</si>
  <si>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</si>
  <si>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</si>
  <si>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</si>
  <si>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</si>
  <si>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</si>
  <si>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</si>
  <si>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</si>
  <si>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</si>
  <si>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</si>
  <si>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</si>
  <si>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</si>
  <si>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</si>
  <si>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</si>
  <si>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</si>
  <si>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</si>
  <si>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</si>
  <si>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</si>
  <si>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</si>
  <si>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</si>
  <si>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</si>
  <si>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</si>
  <si>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</si>
  <si>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</si>
  <si>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</si>
  <si>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</si>
  <si>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</si>
  <si>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</si>
  <si>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</si>
  <si>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</si>
  <si>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</si>
  <si>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</si>
  <si>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</si>
  <si>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</si>
  <si>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</si>
  <si>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</si>
  <si>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</si>
  <si>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</si>
  <si>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</si>
  <si>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</si>
  <si>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</si>
  <si>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</si>
  <si>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</si>
  <si>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</si>
  <si>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</si>
  <si>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</si>
  <si>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</si>
  <si>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</si>
  <si>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</si>
  <si>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</si>
  <si>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</si>
  <si>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</si>
  <si>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</si>
  <si>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</si>
  <si>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</si>
  <si>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</si>
  <si>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</si>
  <si>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</si>
  <si>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</si>
  <si>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</si>
  <si>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</si>
  <si>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</si>
  <si>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</si>
  <si>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</si>
  <si>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</si>
  <si>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</si>
  <si>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</si>
  <si>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</si>
  <si>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</si>
  <si>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</si>
  <si>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</si>
  <si>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</si>
  <si>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</si>
  <si>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</si>
  <si>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</si>
  <si>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</si>
  <si>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</si>
  <si>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</si>
  <si>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</si>
  <si>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</si>
  <si>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</si>
  <si>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</si>
  <si>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</si>
  <si>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</si>
  <si>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</si>
  <si>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</si>
  <si>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</si>
  <si>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</si>
  <si>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</si>
  <si>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</si>
  <si>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</si>
  <si>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</si>
  <si>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</si>
  <si>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</si>
  <si>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</si>
  <si>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</si>
  <si>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</si>
  <si>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</si>
  <si>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</si>
  <si>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</si>
  <si>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</si>
  <si>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</si>
  <si>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</si>
  <si>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</si>
  <si>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</si>
  <si>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</si>
  <si>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</si>
  <si>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</si>
  <si>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</si>
  <si>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</si>
  <si>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</si>
  <si>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</si>
  <si>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</si>
  <si>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</si>
  <si>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</si>
  <si>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</si>
  <si>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</si>
  <si>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</si>
  <si>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</si>
  <si>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</si>
  <si>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</si>
  <si>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</si>
  <si>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</si>
  <si>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</si>
  <si>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</si>
  <si>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</si>
  <si>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</si>
  <si>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</si>
  <si>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</si>
  <si>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</si>
  <si>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</si>
  <si>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</si>
  <si>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</si>
  <si>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</si>
  <si>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</si>
  <si>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</si>
  <si>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</si>
  <si>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</si>
  <si>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</si>
  <si>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</si>
  <si>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</si>
  <si>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</si>
  <si>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</si>
  <si>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</si>
  <si>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</si>
  <si>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</si>
  <si>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</si>
  <si>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</si>
  <si>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</si>
  <si>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</si>
  <si>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</si>
  <si>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</si>
  <si>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</si>
  <si>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</si>
  <si>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</si>
  <si>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</si>
  <si>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</si>
  <si>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</si>
  <si>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</si>
  <si>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</si>
  <si>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</si>
  <si>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</si>
  <si>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</si>
  <si>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</si>
  <si>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</si>
  <si>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</si>
  <si>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</si>
  <si>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</si>
  <si>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</si>
  <si>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</si>
  <si>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</si>
  <si>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</si>
  <si>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</si>
  <si>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</si>
  <si>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</si>
  <si>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</si>
  <si>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</si>
  <si>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</si>
  <si>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</si>
  <si>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</si>
  <si>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</si>
  <si>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</si>
  <si>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</si>
  <si>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</si>
  <si>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</si>
  <si>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</si>
  <si>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</si>
  <si>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</si>
  <si>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</si>
  <si>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</si>
  <si>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</si>
  <si>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</si>
  <si>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</si>
  <si>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</si>
  <si>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</si>
  <si>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</si>
  <si>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</si>
  <si>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</si>
  <si>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</si>
  <si>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</si>
  <si>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</si>
  <si>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</si>
  <si>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</si>
  <si>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</si>
  <si>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</si>
  <si>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</si>
  <si>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</si>
  <si>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</si>
  <si>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</si>
  <si>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</si>
  <si>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</si>
  <si>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</si>
  <si>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</si>
  <si>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</si>
  <si>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</si>
  <si>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</si>
  <si>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</si>
  <si>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</si>
  <si>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</si>
  <si>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</si>
  <si>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</si>
  <si>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</si>
  <si>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</si>
  <si>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</si>
  <si>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</si>
  <si>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</si>
  <si>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</si>
  <si>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</si>
  <si>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</si>
  <si>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</si>
  <si>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</si>
  <si>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</si>
  <si>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</si>
  <si>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</si>
  <si>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</si>
  <si>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</si>
  <si>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</si>
  <si>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</si>
  <si>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</si>
  <si>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</si>
  <si>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</si>
  <si>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</si>
  <si>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</si>
  <si>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</si>
  <si>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</si>
  <si>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</si>
  <si>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</si>
  <si>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</si>
  <si>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</si>
  <si>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</si>
  <si>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</si>
  <si>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</si>
  <si>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</si>
  <si>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</si>
  <si>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</si>
  <si>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</si>
  <si>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</si>
  <si>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</si>
  <si>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</si>
  <si>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</si>
  <si>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</si>
  <si>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</si>
  <si>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</si>
  <si>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</si>
  <si>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</si>
  <si>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</si>
  <si>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</si>
  <si>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</si>
  <si>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</si>
  <si>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</si>
  <si>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</si>
  <si>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</si>
  <si>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</si>
  <si>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</si>
  <si>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</si>
  <si>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</si>
  <si>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</si>
  <si>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</si>
  <si>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</si>
  <si>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</si>
  <si>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</si>
  <si>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</si>
  <si>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</si>
  <si>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</si>
  <si>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</si>
  <si>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</si>
  <si>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</si>
  <si>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</si>
  <si>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</si>
  <si>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</si>
  <si>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</si>
  <si>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</si>
  <si>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</si>
  <si>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</si>
  <si>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</si>
  <si>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</si>
  <si>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</si>
  <si>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</si>
  <si>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</si>
  <si>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</si>
  <si>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</si>
  <si>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</si>
  <si>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</si>
  <si>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</si>
  <si>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</si>
  <si>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</si>
  <si>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</si>
  <si>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</si>
  <si>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</si>
  <si>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</si>
  <si>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</si>
  <si>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</si>
  <si>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</si>
  <si>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</si>
  <si>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</si>
  <si>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</si>
  <si>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</si>
  <si>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</si>
  <si>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</si>
  <si>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</si>
  <si>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</si>
  <si>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</si>
  <si>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</si>
  <si>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</si>
  <si>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</si>
  <si>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</si>
  <si>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</si>
  <si>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</si>
  <si>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</si>
  <si>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</si>
  <si>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</si>
  <si>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</si>
  <si>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</si>
  <si>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</si>
  <si>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</si>
  <si>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</si>
  <si>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</si>
  <si>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</si>
  <si>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</si>
  <si>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</si>
  <si>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</si>
  <si>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</si>
  <si>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</si>
  <si>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</si>
  <si>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</si>
  <si>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</si>
  <si>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</si>
  <si>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</si>
  <si>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</si>
  <si>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</si>
  <si>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</si>
  <si>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</si>
  <si>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</si>
  <si>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</si>
  <si>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</si>
  <si>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</si>
  <si>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</si>
  <si>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</si>
  <si>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</si>
  <si>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</si>
  <si>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</si>
  <si>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</si>
  <si>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</si>
  <si>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</si>
  <si>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</si>
  <si>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</si>
  <si>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</si>
  <si>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</si>
  <si>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</si>
  <si>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</si>
  <si>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</si>
  <si>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</si>
  <si>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</si>
  <si>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</si>
  <si>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</si>
  <si>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</si>
  <si>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</si>
  <si>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</si>
  <si>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</si>
  <si>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</si>
  <si>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</si>
  <si>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</si>
  <si>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</si>
  <si>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</si>
  <si>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</si>
  <si>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</si>
  <si>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</si>
  <si>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</si>
  <si>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</si>
  <si>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</si>
  <si>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</si>
  <si>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</si>
  <si>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</si>
  <si>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</si>
  <si>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</si>
  <si>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</si>
  <si>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</si>
  <si>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</si>
  <si>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</si>
  <si>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</si>
  <si>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</si>
  <si>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</si>
  <si>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</si>
  <si>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</si>
  <si>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</si>
  <si>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</si>
  <si>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</si>
  <si>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</si>
  <si>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</si>
  <si>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</si>
  <si>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</si>
  <si>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</si>
  <si>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</si>
  <si>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</si>
  <si>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</si>
  <si>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</si>
  <si>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</si>
  <si>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</si>
  <si>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</si>
  <si>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</si>
  <si>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</si>
  <si>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</si>
  <si>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</si>
  <si>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</si>
  <si>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</si>
  <si>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</si>
  <si>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</si>
  <si>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</si>
  <si>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</si>
  <si>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</si>
  <si>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</si>
  <si>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</si>
  <si>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</si>
  <si>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</si>
  <si>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</si>
  <si>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</si>
  <si>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</si>
  <si>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</si>
  <si>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</si>
  <si>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</si>
  <si>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</si>
  <si>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</si>
  <si>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</si>
  <si>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</si>
  <si>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</si>
  <si>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</si>
  <si>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</si>
  <si>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</si>
  <si>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</si>
  <si>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</si>
  <si>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</si>
  <si>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</si>
  <si>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</si>
  <si>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</si>
  <si>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</si>
  <si>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</si>
  <si>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</si>
  <si>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</si>
  <si>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</si>
  <si>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</si>
  <si>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</si>
  <si>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</si>
  <si>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</si>
  <si>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</si>
  <si>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</si>
  <si>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</si>
  <si>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</si>
  <si>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</si>
  <si>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</si>
  <si>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</si>
  <si>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</si>
  <si>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</si>
  <si>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</si>
  <si>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</si>
  <si>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</si>
  <si>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</si>
  <si>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</si>
  <si>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</si>
  <si>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</si>
  <si>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</si>
  <si>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</si>
  <si>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</si>
  <si>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</si>
  <si>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</si>
  <si>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</si>
  <si>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</si>
  <si>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</si>
  <si>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</si>
  <si>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</si>
  <si>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</si>
  <si>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</si>
  <si>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</si>
  <si>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</si>
  <si>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</si>
  <si>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</si>
  <si>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</si>
  <si>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</si>
  <si>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</si>
  <si>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</si>
  <si>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</si>
  <si>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</si>
  <si>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</si>
  <si>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</si>
  <si>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</si>
  <si>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</si>
  <si>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</si>
  <si>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</si>
  <si>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</si>
  <si>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</si>
  <si>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</si>
  <si>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</si>
  <si>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</si>
  <si>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</si>
  <si>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</si>
  <si>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</si>
  <si>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</si>
  <si>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</si>
  <si>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</si>
  <si>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</si>
  <si>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</si>
  <si>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</si>
  <si>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</si>
  <si>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</si>
  <si>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</si>
  <si>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</si>
  <si>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</si>
  <si>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</si>
  <si>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</si>
  <si>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</si>
  <si>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</si>
  <si>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</si>
  <si>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</si>
  <si>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</si>
  <si>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</si>
  <si>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</si>
  <si>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</si>
  <si>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</si>
  <si>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</si>
  <si>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</si>
  <si>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</si>
  <si>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</si>
  <si>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</si>
  <si>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</si>
  <si>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</si>
  <si>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</si>
  <si>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</si>
  <si>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</si>
  <si>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</si>
  <si>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</si>
  <si>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</si>
  <si>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</si>
  <si>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</si>
  <si>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</si>
  <si>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</si>
  <si>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</si>
  <si>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</si>
  <si>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</si>
  <si>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</si>
  <si>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</si>
  <si>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</si>
  <si>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</si>
  <si>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</si>
  <si>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</si>
  <si>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</si>
  <si>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</si>
  <si>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</si>
  <si>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</si>
  <si>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</si>
  <si>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</si>
  <si>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</si>
  <si>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</si>
  <si>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</si>
  <si>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</si>
  <si>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</si>
  <si>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</si>
  <si>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</si>
  <si>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</si>
  <si>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</si>
  <si>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</si>
  <si>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</si>
  <si>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</si>
  <si>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</si>
  <si>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</si>
  <si>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</si>
  <si>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</si>
  <si>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</si>
  <si>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</si>
  <si>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</si>
  <si>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</si>
  <si>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</si>
  <si>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</si>
  <si>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</si>
  <si>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</si>
  <si>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</si>
  <si>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</si>
  <si>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</si>
  <si>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</si>
  <si>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</si>
  <si>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</si>
  <si>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</si>
  <si>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</si>
  <si>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</si>
  <si>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</si>
  <si>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</si>
  <si>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</si>
  <si>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</si>
  <si>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</si>
  <si>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</si>
  <si>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</si>
  <si>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</si>
  <si>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</si>
  <si>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</si>
  <si>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</si>
  <si>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</si>
  <si>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</si>
  <si>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</si>
  <si>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</si>
  <si>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</si>
  <si>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</si>
  <si>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</si>
  <si>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</si>
  <si>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</si>
  <si>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</si>
  <si>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</si>
  <si>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</si>
  <si>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</si>
  <si>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</si>
  <si>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</si>
  <si>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</si>
  <si>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</si>
  <si>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</si>
  <si>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</si>
  <si>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</si>
  <si>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</si>
  <si>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</si>
  <si>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</si>
  <si>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</si>
  <si>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</si>
  <si>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</si>
  <si>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</si>
  <si>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</si>
  <si>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</si>
  <si>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</si>
  <si>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</si>
  <si>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</si>
  <si>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</si>
  <si>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</si>
  <si>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</si>
  <si>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</si>
  <si>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</si>
  <si>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</si>
  <si>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</si>
  <si>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</si>
  <si>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</si>
  <si>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</si>
  <si>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</si>
  <si>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</si>
  <si>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</si>
  <si>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</si>
  <si>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</si>
  <si>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</si>
  <si>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</si>
  <si>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</si>
  <si>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</si>
  <si>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</si>
  <si>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</si>
  <si>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</si>
  <si>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</si>
  <si>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</si>
  <si>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</si>
  <si>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</si>
  <si>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</si>
  <si>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</si>
  <si>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</si>
  <si>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</si>
  <si>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</si>
  <si>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</si>
  <si>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</si>
  <si>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</si>
  <si>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</si>
  <si>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</si>
  <si>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</si>
  <si>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</si>
  <si>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</si>
  <si>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</si>
  <si>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</si>
  <si>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</si>
  <si>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</si>
  <si>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</si>
  <si>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</si>
  <si>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</si>
  <si>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</si>
  <si>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</si>
  <si>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</si>
  <si>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</si>
  <si>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</si>
  <si>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</si>
  <si>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</si>
  <si>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</si>
  <si>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</si>
  <si>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</si>
  <si>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</si>
  <si>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</si>
  <si>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</si>
  <si>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</si>
  <si>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</si>
  <si>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</si>
  <si>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</si>
  <si>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</si>
  <si>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</si>
  <si>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</si>
  <si>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</si>
  <si>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</si>
  <si>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</si>
  <si>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</si>
  <si>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</si>
  <si>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</si>
  <si>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</si>
  <si>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</si>
  <si>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</si>
  <si>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</si>
  <si>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</si>
  <si>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</si>
  <si>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</si>
  <si>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</si>
  <si>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</si>
  <si>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</si>
  <si>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</si>
  <si>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</si>
  <si>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</si>
  <si>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</si>
  <si>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</si>
  <si>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</si>
  <si>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</si>
  <si>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</si>
  <si>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</si>
  <si>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</si>
  <si>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</si>
  <si>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</si>
  <si>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</si>
  <si>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</si>
  <si>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</si>
  <si>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</si>
  <si>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</si>
  <si>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</si>
  <si>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</si>
  <si>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</si>
  <si>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</si>
  <si>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</si>
  <si>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</si>
  <si>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</si>
  <si>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</si>
  <si>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</si>
  <si>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</si>
  <si>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</si>
  <si>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</si>
  <si>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</si>
  <si>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</si>
  <si>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</si>
  <si>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</si>
  <si>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</si>
  <si>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</si>
  <si>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</si>
  <si>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</si>
  <si>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</si>
  <si>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</si>
  <si>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</si>
  <si>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</si>
  <si>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</si>
  <si>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</si>
  <si>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</si>
  <si>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</si>
  <si>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</si>
  <si>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</si>
  <si>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</si>
  <si>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</si>
  <si>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</si>
  <si>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</si>
  <si>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</si>
  <si>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</si>
  <si>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</si>
  <si>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</si>
  <si>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</si>
  <si>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</si>
  <si>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</si>
  <si>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</si>
  <si>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</si>
  <si>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</si>
  <si>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</si>
  <si>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</si>
  <si>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</si>
  <si>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</si>
  <si>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</si>
  <si>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</si>
  <si>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</si>
  <si>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</si>
  <si>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</si>
  <si>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</si>
  <si>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</si>
  <si>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</si>
  <si>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</si>
  <si>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</si>
  <si>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</si>
  <si>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</si>
  <si>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</si>
  <si>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</si>
  <si>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</si>
  <si>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</si>
  <si>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</si>
  <si>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</si>
  <si>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</si>
  <si>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</si>
  <si>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</si>
  <si>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</si>
  <si>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</si>
  <si>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</si>
  <si>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</si>
  <si>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</si>
  <si>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</si>
  <si>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</si>
  <si>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</si>
  <si>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</si>
  <si>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</si>
  <si>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</si>
  <si>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</si>
  <si>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</si>
  <si>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</si>
  <si>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</si>
  <si>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</si>
  <si>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</si>
  <si>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</si>
  <si>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</si>
  <si>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</si>
  <si>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</si>
  <si>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</si>
  <si>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</si>
  <si>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</si>
  <si>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</si>
  <si>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</si>
  <si>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</si>
  <si>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</si>
  <si>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</si>
  <si>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</si>
  <si>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</si>
  <si>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</si>
  <si>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</si>
  <si>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</si>
  <si>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</si>
  <si>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</si>
  <si>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</si>
  <si>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</si>
  <si>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</si>
  <si>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</si>
  <si>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</si>
  <si>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</si>
  <si>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</si>
  <si>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</si>
  <si>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</si>
  <si>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</si>
  <si>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</si>
  <si>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</si>
  <si>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</si>
  <si>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</si>
  <si>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</si>
  <si>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</si>
  <si>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</si>
  <si>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</si>
  <si>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</si>
  <si>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</si>
  <si>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</si>
  <si>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</si>
  <si>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</si>
  <si>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</si>
  <si>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</si>
  <si>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</si>
  <si>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</si>
  <si>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</si>
  <si>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</si>
  <si>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</si>
  <si>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</si>
  <si>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</si>
  <si>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</si>
  <si>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</si>
  <si>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</si>
  <si>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</si>
  <si>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</si>
  <si>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</si>
  <si>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</si>
  <si>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</si>
  <si>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</si>
  <si>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</si>
  <si>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</si>
  <si>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</si>
  <si>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</si>
  <si>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</si>
  <si>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</si>
  <si>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</si>
  <si>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</si>
  <si>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</si>
  <si>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</si>
  <si>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</si>
  <si>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</si>
  <si>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</si>
  <si>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</si>
  <si>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</si>
  <si>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</si>
  <si>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</si>
  <si>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</si>
  <si>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</si>
  <si>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</si>
  <si>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</si>
  <si>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</si>
  <si>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</si>
  <si>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</si>
  <si>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</si>
  <si>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</si>
  <si>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</si>
  <si>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</si>
  <si>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</si>
  <si>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</si>
  <si>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</si>
  <si>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</si>
  <si>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</si>
  <si>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</si>
  <si>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</si>
  <si>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</si>
  <si>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</si>
  <si>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</si>
  <si>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</si>
  <si>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</si>
  <si>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</si>
  <si>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</si>
  <si>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</si>
  <si>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</si>
  <si>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</si>
  <si>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</si>
  <si>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</si>
  <si>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</si>
  <si>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</si>
  <si>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</si>
  <si>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</si>
  <si>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</si>
  <si>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</si>
  <si>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</si>
  <si>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</si>
  <si>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</si>
  <si>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</si>
  <si>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</si>
  <si>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</si>
  <si>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</si>
  <si>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</si>
  <si>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</si>
  <si>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</si>
  <si>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</si>
  <si>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</si>
  <si>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</si>
  <si>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</si>
  <si>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</si>
  <si>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</si>
  <si>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</si>
  <si>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</si>
  <si>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</si>
  <si>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</si>
  <si>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</si>
  <si>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</si>
  <si>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</si>
  <si>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</si>
  <si>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</si>
  <si>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</si>
  <si>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</si>
  <si>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</si>
  <si>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</si>
  <si>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</si>
  <si>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</si>
  <si>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</si>
  <si>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</si>
  <si>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</si>
  <si>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</si>
  <si>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</si>
  <si>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</si>
  <si>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</si>
  <si>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</si>
  <si>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</si>
  <si>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</si>
  <si>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</si>
  <si>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</si>
  <si>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</si>
  <si>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</si>
  <si>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</si>
  <si>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</si>
  <si>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</si>
  <si>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</si>
  <si>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</si>
  <si>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</si>
  <si>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</si>
  <si>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</si>
  <si>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</si>
  <si>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</si>
  <si>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</si>
  <si>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</si>
  <si>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</si>
  <si>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</si>
  <si>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</si>
  <si>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</si>
  <si>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</si>
  <si>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</si>
  <si>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</si>
  <si>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</si>
  <si>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</si>
  <si>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</si>
  <si>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</si>
  <si>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</si>
  <si>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</si>
  <si>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</si>
  <si>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</si>
  <si>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</si>
  <si>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</si>
  <si>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</si>
  <si>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</si>
  <si>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</si>
  <si>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</si>
  <si>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</si>
  <si>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</si>
  <si>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</si>
  <si>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</si>
  <si>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</si>
  <si>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</si>
  <si>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</si>
  <si>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</si>
  <si>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</si>
  <si>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</si>
  <si>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</si>
  <si>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</si>
  <si>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</si>
  <si>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</si>
  <si>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</si>
  <si>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</si>
  <si>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</si>
  <si>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</si>
  <si>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</si>
  <si>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</si>
  <si>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</si>
  <si>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</si>
  <si>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</si>
  <si>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</si>
  <si>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</si>
  <si>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</si>
  <si>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</si>
  <si>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</si>
  <si>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</si>
  <si>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</si>
  <si>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</si>
  <si>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</si>
  <si>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</si>
  <si>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</si>
  <si>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</si>
  <si>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</si>
  <si>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</si>
  <si>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</si>
  <si>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</si>
  <si>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</si>
  <si>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</si>
  <si>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</si>
  <si>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</si>
  <si>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</si>
  <si>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</si>
  <si>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</si>
  <si>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</si>
  <si>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</si>
  <si>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</si>
  <si>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</si>
  <si>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</si>
  <si>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</si>
  <si>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</si>
  <si>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</si>
  <si>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</si>
  <si>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</si>
  <si>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</si>
  <si>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</si>
  <si>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</si>
  <si>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</si>
  <si>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</si>
  <si>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</si>
  <si>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</si>
  <si>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</si>
  <si>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</si>
  <si>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</si>
  <si>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</si>
  <si>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</si>
  <si>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</si>
  <si>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</si>
  <si>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</si>
  <si>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</si>
  <si>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</si>
  <si>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</si>
  <si>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</si>
  <si>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</si>
  <si>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</si>
  <si>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</si>
  <si>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</si>
  <si>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</si>
  <si>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</si>
  <si>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</si>
  <si>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</si>
  <si>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</si>
  <si>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</si>
  <si>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</si>
  <si>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</si>
  <si>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</si>
  <si>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</si>
  <si>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</si>
  <si>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</si>
  <si>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</si>
  <si>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</si>
  <si>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</si>
  <si>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</si>
  <si>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</si>
  <si>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</si>
  <si>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</si>
  <si>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</si>
  <si>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</si>
  <si>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</si>
  <si>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</si>
  <si>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</si>
  <si>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</si>
  <si>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</si>
  <si>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</si>
  <si>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</si>
  <si>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</si>
  <si>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</si>
  <si>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</si>
  <si>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</si>
  <si>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</si>
  <si>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</si>
  <si>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</si>
  <si>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</si>
  <si>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</si>
  <si>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</si>
  <si>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</si>
  <si>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</si>
  <si>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</si>
  <si>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</si>
  <si>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</si>
  <si>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</si>
  <si>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</si>
  <si>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</si>
  <si>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</si>
  <si>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</si>
  <si>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</si>
  <si>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</si>
  <si>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</si>
  <si>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</si>
  <si>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</si>
  <si>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</si>
  <si>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</si>
  <si>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</si>
  <si>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</si>
  <si>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</si>
  <si>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</si>
  <si>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</si>
  <si>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</si>
  <si>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</si>
  <si>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</si>
  <si>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</si>
  <si>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</si>
  <si>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</si>
  <si>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</si>
  <si>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</si>
  <si>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</si>
  <si>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</si>
  <si>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</si>
  <si>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</si>
  <si>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</si>
  <si>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</si>
  <si>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</si>
  <si>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</si>
  <si>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</si>
  <si>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</si>
  <si>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</si>
  <si>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</si>
  <si>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</si>
  <si>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</si>
  <si>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</si>
  <si>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</si>
  <si>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</si>
  <si>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</si>
  <si>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</si>
  <si>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</si>
  <si>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</si>
  <si>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</si>
  <si>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</si>
  <si>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</si>
  <si>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</si>
  <si>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</si>
  <si>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</si>
  <si>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</si>
  <si>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</si>
  <si>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</si>
  <si>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</si>
  <si>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</si>
  <si>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</si>
  <si>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</si>
  <si>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</si>
  <si>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</si>
  <si>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</si>
  <si>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</si>
  <si>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</si>
  <si>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</si>
  <si>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</si>
  <si>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</si>
  <si>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</si>
  <si>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</si>
  <si>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</si>
  <si>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</si>
  <si>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</si>
  <si>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</si>
  <si>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</si>
  <si>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</si>
  <si>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</si>
  <si>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</si>
  <si>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</si>
  <si>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</si>
  <si>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</si>
  <si>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</si>
  <si>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</si>
  <si>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</si>
  <si>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</si>
  <si>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</si>
  <si>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</si>
  <si>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</si>
  <si>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</si>
  <si>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</si>
  <si>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</si>
  <si>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</si>
  <si>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</si>
  <si>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</si>
  <si>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</si>
  <si>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</si>
  <si>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</si>
  <si>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</si>
  <si>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</si>
  <si>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</si>
  <si>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</si>
  <si>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</si>
  <si>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</si>
  <si>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</si>
  <si>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</si>
  <si>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</si>
  <si>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</si>
  <si>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</si>
  <si>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</si>
  <si>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</si>
  <si>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</si>
  <si>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</si>
  <si>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</si>
  <si>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</si>
  <si>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</si>
  <si>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</si>
  <si>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</si>
  <si>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</si>
  <si>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</si>
  <si>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</si>
  <si>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</si>
  <si>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</si>
  <si>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</si>
  <si>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</si>
  <si>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</si>
  <si>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</si>
  <si>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</si>
  <si>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</si>
  <si>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</si>
  <si>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</si>
  <si>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</si>
  <si>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</si>
  <si>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</si>
  <si>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</si>
  <si>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</si>
  <si>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</si>
  <si>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</si>
  <si>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</si>
  <si>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</si>
  <si>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</si>
  <si>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</si>
  <si>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</si>
  <si>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</si>
  <si>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</si>
  <si>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</si>
  <si>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</si>
  <si>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</si>
  <si>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</si>
  <si>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</si>
  <si>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</si>
  <si>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</si>
  <si>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</si>
  <si>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</si>
  <si>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</si>
  <si>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</si>
  <si>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</si>
  <si>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</si>
  <si>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</si>
  <si>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</si>
  <si>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</si>
  <si>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</si>
  <si>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</si>
  <si>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</si>
  <si>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</si>
  <si>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</si>
  <si>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</si>
  <si>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</si>
  <si>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</si>
  <si>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</si>
  <si>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</si>
  <si>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</si>
  <si>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</si>
  <si>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</si>
  <si>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</si>
  <si>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</si>
  <si>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</si>
  <si>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</si>
  <si>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</si>
  <si>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</si>
  <si>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</si>
  <si>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</si>
  <si>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</si>
  <si>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</si>
  <si>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</si>
  <si>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</si>
  <si>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</si>
  <si>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</si>
  <si>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</si>
  <si>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</si>
  <si>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</si>
  <si>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</si>
  <si>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</si>
  <si>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</si>
  <si>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</si>
  <si>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</si>
  <si>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</si>
  <si>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</si>
  <si>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</si>
  <si>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</si>
  <si>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</si>
  <si>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</si>
  <si>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</si>
  <si>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</si>
  <si>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</si>
  <si>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</si>
  <si>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</si>
  <si>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</si>
  <si>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</si>
  <si>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</si>
  <si>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</si>
  <si>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</si>
  <si>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</si>
  <si>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</si>
  <si>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</si>
  <si>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</si>
  <si>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</si>
  <si>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</si>
  <si>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</si>
  <si>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</si>
  <si>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</si>
  <si>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</si>
  <si>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</si>
  <si>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</si>
  <si>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</si>
  <si>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</si>
  <si>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</si>
  <si>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</si>
  <si>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</si>
  <si>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</si>
  <si>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</si>
  <si>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</si>
  <si>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</si>
  <si>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</si>
  <si>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</si>
  <si>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</si>
  <si>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</si>
  <si>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</si>
  <si>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</si>
  <si>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</si>
  <si>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</si>
  <si>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</si>
  <si>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</si>
  <si>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</si>
  <si>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</si>
  <si>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</si>
  <si>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</si>
  <si>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</si>
  <si>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</si>
  <si>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</si>
  <si>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</si>
  <si>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</si>
  <si>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</si>
  <si>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</si>
  <si>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</si>
  <si>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</si>
  <si>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</si>
  <si>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</si>
  <si>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</si>
  <si>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</si>
  <si>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</si>
  <si>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</si>
  <si>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</si>
  <si>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</si>
  <si>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</si>
  <si>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</si>
  <si>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</si>
  <si>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</si>
  <si>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</si>
  <si>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</si>
  <si>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</si>
  <si>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</si>
  <si>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</si>
  <si>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</si>
  <si>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</si>
  <si>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</si>
  <si>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</si>
  <si>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</si>
  <si>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</si>
  <si>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</si>
  <si>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</si>
  <si>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</si>
  <si>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</si>
  <si>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</si>
  <si>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</si>
  <si>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</si>
  <si>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</si>
  <si>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</si>
  <si>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</si>
  <si>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</si>
  <si>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</si>
  <si>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</si>
  <si>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</si>
  <si>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</si>
  <si>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</si>
  <si>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</si>
  <si>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</si>
  <si>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</si>
  <si>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</si>
  <si>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</si>
  <si>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</si>
  <si>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</si>
  <si>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</si>
  <si>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</si>
  <si>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</si>
  <si>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</si>
  <si>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</si>
  <si>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</si>
  <si>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</si>
  <si>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</si>
  <si>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</si>
  <si>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</si>
  <si>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</si>
  <si>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</si>
  <si>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</si>
  <si>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</si>
  <si>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</si>
  <si>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</si>
  <si>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</si>
  <si>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</si>
  <si>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</si>
  <si>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</si>
  <si>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</si>
  <si>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</si>
  <si>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</si>
  <si>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</si>
  <si>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</si>
  <si>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</si>
  <si>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</si>
  <si>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</si>
  <si>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</si>
  <si>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</si>
  <si>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</si>
  <si>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</si>
  <si>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</si>
  <si>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</si>
  <si>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</si>
  <si>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</si>
  <si>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</si>
  <si>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</si>
  <si>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</si>
  <si>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</si>
  <si>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</si>
  <si>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</si>
  <si>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</si>
  <si>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</si>
  <si>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</si>
  <si>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</si>
  <si>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</si>
  <si>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</si>
  <si>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</si>
  <si>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</si>
  <si>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</si>
  <si>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</si>
  <si>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</si>
  <si>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</si>
  <si>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</si>
  <si>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</si>
  <si>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</si>
  <si>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</si>
  <si>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</si>
  <si>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</si>
  <si>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</si>
  <si>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</si>
  <si>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</si>
  <si>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</si>
  <si>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</si>
  <si>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</si>
  <si>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</si>
  <si>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</si>
  <si>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</si>
  <si>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</si>
  <si>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</si>
  <si>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</si>
  <si>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</si>
  <si>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</si>
  <si>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</si>
  <si>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</si>
  <si>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</si>
  <si>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</si>
  <si>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</si>
  <si>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</si>
  <si>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</si>
  <si>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</si>
  <si>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</si>
  <si>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</si>
  <si>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</si>
  <si>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</si>
  <si>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</si>
  <si>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</si>
  <si>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</si>
  <si>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</si>
  <si>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</si>
  <si>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</si>
  <si>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</si>
  <si>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</si>
  <si>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</si>
  <si>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</si>
  <si>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</si>
  <si>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</si>
  <si>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</si>
  <si>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</si>
  <si>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</si>
  <si>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</si>
  <si>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</si>
  <si>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</si>
  <si>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</si>
  <si>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</si>
  <si>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</si>
  <si>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</si>
  <si>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</si>
  <si>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</si>
  <si>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</si>
  <si>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</si>
  <si>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</si>
  <si>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</si>
  <si>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</si>
  <si>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</si>
  <si>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</si>
  <si>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</si>
  <si>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</si>
  <si>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</si>
  <si>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</si>
  <si>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</si>
  <si>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</si>
  <si>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</si>
  <si>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</si>
  <si>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</si>
  <si>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</si>
  <si>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</si>
  <si>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</si>
  <si>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</si>
  <si>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</si>
  <si>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</si>
  <si>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</si>
  <si>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</si>
  <si>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</si>
  <si>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</si>
  <si>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</si>
  <si>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</si>
  <si>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</si>
  <si>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</si>
  <si>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</si>
  <si>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</si>
  <si>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</si>
  <si>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</si>
  <si>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</si>
  <si>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</si>
  <si>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</si>
  <si>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</si>
  <si>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</si>
  <si>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</si>
  <si>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</si>
  <si>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</si>
  <si>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</si>
  <si>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</si>
  <si>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</si>
  <si>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</si>
  <si>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</si>
  <si>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</si>
  <si>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</si>
  <si>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</si>
  <si>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</si>
  <si>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</si>
  <si>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</si>
  <si>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</si>
  <si>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</si>
  <si>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</si>
  <si>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</si>
  <si>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</si>
  <si>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</si>
  <si>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</si>
  <si>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</si>
  <si>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</si>
  <si>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</si>
  <si>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</si>
  <si>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</si>
  <si>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</si>
  <si>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</si>
  <si>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</si>
  <si>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</si>
  <si>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</si>
  <si>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</si>
  <si>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</si>
  <si>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</si>
  <si>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</si>
  <si>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</si>
  <si>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</si>
  <si>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</si>
  <si>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</si>
  <si>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</si>
  <si>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</si>
  <si>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</si>
  <si>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</si>
  <si>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</si>
  <si>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</si>
  <si>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</si>
  <si>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</si>
  <si>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</si>
  <si>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</si>
  <si>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</si>
  <si>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</si>
  <si>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</si>
  <si>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</si>
  <si>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</si>
  <si>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</si>
  <si>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</si>
  <si>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</si>
  <si>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</si>
  <si>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</si>
  <si>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</si>
  <si>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</si>
  <si>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</si>
  <si>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</si>
  <si>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</si>
  <si>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</si>
  <si>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</si>
  <si>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</si>
  <si>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</si>
  <si>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</si>
  <si>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</si>
  <si>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</si>
  <si>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</si>
  <si>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</si>
  <si>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</si>
  <si>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</si>
  <si>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</si>
  <si>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</si>
  <si>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</si>
  <si>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</si>
  <si>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</si>
  <si>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</si>
  <si>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</si>
  <si>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</si>
  <si>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</si>
  <si>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</si>
  <si>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</si>
  <si>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</si>
  <si>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</si>
  <si>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</si>
  <si>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</si>
  <si>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</si>
  <si>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</si>
  <si>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</si>
  <si>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</si>
  <si>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</si>
  <si>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</si>
  <si>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</si>
  <si>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</si>
  <si>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</si>
  <si>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</si>
  <si>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</si>
  <si>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</si>
  <si>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</si>
  <si>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</si>
  <si>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</si>
  <si>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</si>
  <si>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</si>
  <si>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</si>
  <si>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</si>
  <si>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</si>
  <si>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</si>
  <si>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</si>
  <si>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</si>
  <si>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</si>
  <si>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</si>
  <si>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</si>
  <si>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</si>
  <si>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</si>
  <si>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</si>
  <si>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</si>
  <si>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</si>
  <si>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</si>
  <si>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</si>
  <si>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</si>
  <si>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</si>
  <si>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</si>
  <si>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</si>
  <si>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</si>
  <si>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</si>
  <si>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</si>
  <si>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</si>
  <si>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</si>
  <si>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</si>
  <si>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</si>
  <si>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</si>
  <si>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</si>
  <si>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</si>
  <si>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</si>
  <si>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</si>
  <si>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</si>
  <si>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</si>
  <si>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</si>
  <si>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</si>
  <si>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</si>
  <si>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</si>
  <si>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</si>
  <si>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</si>
  <si>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</si>
  <si>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</si>
  <si>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</si>
  <si>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</si>
  <si>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</si>
  <si>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</si>
  <si>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</si>
  <si>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</si>
  <si>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</si>
  <si>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</si>
  <si>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</si>
  <si>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</si>
  <si>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</si>
  <si>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</si>
  <si>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</si>
  <si>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</si>
  <si>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</si>
  <si>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</si>
  <si>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</si>
  <si>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</si>
  <si>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</si>
  <si>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</si>
  <si>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</si>
  <si>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</si>
  <si>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</si>
  <si>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</si>
  <si>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</si>
  <si>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</si>
  <si>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</si>
  <si>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</si>
  <si>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</si>
  <si>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</si>
  <si>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</si>
  <si>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</si>
  <si>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</si>
  <si>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</si>
  <si>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</si>
  <si>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</si>
  <si>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</si>
  <si>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</si>
  <si>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</si>
  <si>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</si>
  <si>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</si>
  <si>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</si>
  <si>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</si>
  <si>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</si>
  <si>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</si>
  <si>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</si>
  <si>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</si>
  <si>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</si>
  <si>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</si>
  <si>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</si>
  <si>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</si>
  <si>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</si>
  <si>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</si>
  <si>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</si>
  <si>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</si>
  <si>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</si>
  <si>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</si>
  <si>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</si>
  <si>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</si>
  <si>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</si>
  <si>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</si>
  <si>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</si>
  <si>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</si>
  <si>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</si>
  <si>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</si>
  <si>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</si>
  <si>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</si>
  <si>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</si>
  <si>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</si>
  <si>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</si>
  <si>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</si>
  <si>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</si>
  <si>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</si>
  <si>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</si>
  <si>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</si>
  <si>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</si>
  <si>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</si>
  <si>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</si>
  <si>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</si>
  <si>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</si>
  <si>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</si>
  <si>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</si>
  <si>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</si>
  <si>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</si>
  <si>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</si>
  <si>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</si>
  <si>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</si>
  <si>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</si>
  <si>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</si>
  <si>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</si>
  <si>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</si>
  <si>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</si>
  <si>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</si>
  <si>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</si>
  <si>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</si>
  <si>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</si>
  <si>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</si>
  <si>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</si>
  <si>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</si>
  <si>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</si>
  <si>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</si>
  <si>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</si>
  <si>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</si>
  <si>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</si>
  <si>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</si>
  <si>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</si>
  <si>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</si>
  <si>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</si>
  <si>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</si>
  <si>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</si>
  <si>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</si>
  <si>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</si>
  <si>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</si>
  <si>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</si>
  <si>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</si>
  <si>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</si>
  <si>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</si>
  <si>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</si>
  <si>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</si>
  <si>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</si>
  <si>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</si>
  <si>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</si>
  <si>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</si>
  <si>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</si>
  <si>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</si>
  <si>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</si>
  <si>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</si>
  <si>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</si>
  <si>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</si>
  <si>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</si>
  <si>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</si>
  <si>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</si>
  <si>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</si>
  <si>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</si>
  <si>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</si>
  <si>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</si>
  <si>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</si>
  <si>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</si>
  <si>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</si>
  <si>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</si>
  <si>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</si>
  <si>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</si>
  <si>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</si>
  <si>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</si>
  <si>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</si>
  <si>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</si>
  <si>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</si>
  <si>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</si>
  <si>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</si>
  <si>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</si>
  <si>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</si>
  <si>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</si>
  <si>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</si>
  <si>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</si>
  <si>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</si>
  <si>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</si>
  <si>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</si>
  <si>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</si>
  <si>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</si>
  <si>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</si>
  <si>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</si>
  <si>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</si>
  <si>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</si>
  <si>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</si>
  <si>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</si>
  <si>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</si>
  <si>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</si>
  <si>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</si>
  <si>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</si>
  <si>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</si>
  <si>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</si>
  <si>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</si>
  <si>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</si>
  <si>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</si>
  <si>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</si>
  <si>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</si>
  <si>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</si>
  <si>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</si>
  <si>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</si>
  <si>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</si>
  <si>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</si>
  <si>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</si>
  <si>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</si>
  <si>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</si>
  <si>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</si>
  <si>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</si>
  <si>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</si>
  <si>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</si>
  <si>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</si>
  <si>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</si>
  <si>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</si>
  <si>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</si>
  <si>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</si>
  <si>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</si>
  <si>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</si>
  <si>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</si>
  <si>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</si>
  <si>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</si>
  <si>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</si>
  <si>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</si>
  <si>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</si>
  <si>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</si>
  <si>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</si>
  <si>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</si>
  <si>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</si>
  <si>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</si>
  <si>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</si>
  <si>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</si>
  <si>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</si>
  <si>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</si>
  <si>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</si>
  <si>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</si>
  <si>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</si>
  <si>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</si>
  <si>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</si>
  <si>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</si>
  <si>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</si>
  <si>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</si>
  <si>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</si>
  <si>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</si>
  <si>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</si>
  <si>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</si>
  <si>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</si>
  <si>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</si>
  <si>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</si>
  <si>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</si>
  <si>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</si>
  <si>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</si>
  <si>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</si>
  <si>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</si>
  <si>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</si>
  <si>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</si>
  <si>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</si>
  <si>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</si>
  <si>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</si>
  <si>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</si>
  <si>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</si>
  <si>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</si>
  <si>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</si>
  <si>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</si>
  <si>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</si>
  <si>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</si>
  <si>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</si>
  <si>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</si>
  <si>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</si>
  <si>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</si>
  <si>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</si>
  <si>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</si>
  <si>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</si>
  <si>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</si>
  <si>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</si>
  <si>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</si>
  <si>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</si>
  <si>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</si>
  <si>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</si>
  <si>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</si>
  <si>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</si>
  <si>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</si>
  <si>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</si>
  <si>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</si>
  <si>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</si>
  <si>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</si>
  <si>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</si>
  <si>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</si>
  <si>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</si>
  <si>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</si>
  <si>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</si>
  <si>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</si>
  <si>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</si>
  <si>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</si>
  <si>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</si>
  <si>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</si>
  <si>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</si>
  <si>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</si>
  <si>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</si>
  <si>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</si>
  <si>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</si>
  <si>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</si>
  <si>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</si>
  <si>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</si>
  <si>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</si>
  <si>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</si>
  <si>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</si>
  <si>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</si>
  <si>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</si>
  <si>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</si>
  <si>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</si>
  <si>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</si>
  <si>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</si>
  <si>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</si>
  <si>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</si>
  <si>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</si>
  <si>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</si>
  <si>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</si>
  <si>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</si>
  <si>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</si>
  <si>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</si>
  <si>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</si>
  <si>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</si>
  <si>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</si>
  <si>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</si>
  <si>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</si>
  <si>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</si>
  <si>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</si>
  <si>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</si>
  <si>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</si>
  <si>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</si>
  <si>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</si>
  <si>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</si>
  <si>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</si>
  <si>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</si>
  <si>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</si>
  <si>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</si>
  <si>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</si>
  <si>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</si>
  <si>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</si>
  <si>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</si>
  <si>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</si>
  <si>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</si>
  <si>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</si>
  <si>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</si>
  <si>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</si>
  <si>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</si>
  <si>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</si>
  <si>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</si>
  <si>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</si>
  <si>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</si>
  <si>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</si>
  <si>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</si>
  <si>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</si>
  <si>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</si>
  <si>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</si>
  <si>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</si>
  <si>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</si>
  <si>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</si>
  <si>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</si>
  <si>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</si>
  <si>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</si>
  <si>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</si>
  <si>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</si>
  <si>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</si>
  <si>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</si>
  <si>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</si>
  <si>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</si>
  <si>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</si>
  <si>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</si>
  <si>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</si>
  <si>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</si>
  <si>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</si>
  <si>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</si>
  <si>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</si>
  <si>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</si>
  <si>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</si>
  <si>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</si>
  <si>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</si>
  <si>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</si>
  <si>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</si>
  <si>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</si>
  <si>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</si>
  <si>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</si>
  <si>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</si>
  <si>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</si>
  <si>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</si>
  <si>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</si>
  <si>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</si>
  <si>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</si>
  <si>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</si>
  <si>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</si>
  <si>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</si>
  <si>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</si>
  <si>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</si>
  <si>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</si>
  <si>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</si>
  <si>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</si>
  <si>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</si>
  <si>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</si>
  <si>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</si>
  <si>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</si>
  <si>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</si>
  <si>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</si>
  <si>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</si>
  <si>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</si>
  <si>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</si>
  <si>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</si>
  <si>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</si>
  <si>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</si>
  <si>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</si>
  <si>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</si>
  <si>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</si>
  <si>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</si>
  <si>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</si>
  <si>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</si>
  <si>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</si>
  <si>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</si>
  <si>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</si>
  <si>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</si>
  <si>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</si>
  <si>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</si>
  <si>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</si>
  <si>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</si>
  <si>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</si>
  <si>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</si>
  <si>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</si>
  <si>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</si>
  <si>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</si>
  <si>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</si>
  <si>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</si>
  <si>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</si>
  <si>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</si>
  <si>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</si>
  <si>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</si>
  <si>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</si>
  <si>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</si>
  <si>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</si>
  <si>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</si>
  <si>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</si>
  <si>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</si>
  <si>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</si>
  <si>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</si>
  <si>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</si>
  <si>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</si>
  <si>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</si>
  <si>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</si>
  <si>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</si>
  <si>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</si>
  <si>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</si>
  <si>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</si>
  <si>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</si>
  <si>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</si>
  <si>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</si>
  <si>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</si>
  <si>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</si>
  <si>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</si>
  <si>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</si>
  <si>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</si>
  <si>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</si>
  <si>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</si>
  <si>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</si>
  <si>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</si>
  <si>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</si>
  <si>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</si>
  <si>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</si>
  <si>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</si>
  <si>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</si>
  <si>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</si>
  <si>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</si>
  <si>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</si>
  <si>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</si>
  <si>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</si>
  <si>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</si>
  <si>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</si>
  <si>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</si>
  <si>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</si>
  <si>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</si>
  <si>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</si>
  <si>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</si>
  <si>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</si>
  <si>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</si>
  <si>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</si>
  <si>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</si>
  <si>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</si>
  <si>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</si>
  <si>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</si>
  <si>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</si>
  <si>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</si>
  <si>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</si>
  <si>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</si>
  <si>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</si>
  <si>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</si>
  <si>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</si>
  <si>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</si>
  <si>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</si>
  <si>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</si>
  <si>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</si>
  <si>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</si>
  <si>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</si>
  <si>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</si>
  <si>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</si>
  <si>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</si>
  <si>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</si>
  <si>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</si>
  <si>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</si>
  <si>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</si>
  <si>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</si>
  <si>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</si>
  <si>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</si>
  <si>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</si>
  <si>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</si>
  <si>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</si>
  <si>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</si>
  <si>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</si>
  <si>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</si>
  <si>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</si>
  <si>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</si>
  <si>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</si>
  <si>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</si>
  <si>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</si>
  <si>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</si>
  <si>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</si>
  <si>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</si>
  <si>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</si>
  <si>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</si>
  <si>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</si>
  <si>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</si>
  <si>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</si>
  <si>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</si>
  <si>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</si>
  <si>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</si>
  <si>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</si>
  <si>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</si>
  <si>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</si>
  <si>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</si>
  <si>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</si>
  <si>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</si>
  <si>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</si>
  <si>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</si>
  <si>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</si>
  <si>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</si>
  <si>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</si>
  <si>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</si>
  <si>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</si>
  <si>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</si>
  <si>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</si>
  <si>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</si>
  <si>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</si>
  <si>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</si>
  <si>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</si>
  <si>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</si>
  <si>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</si>
  <si>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</si>
  <si>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</si>
  <si>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</si>
  <si>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</si>
  <si>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</si>
  <si>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</si>
  <si>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</si>
  <si>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</si>
  <si>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</si>
  <si>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</si>
  <si>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</si>
  <si>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</si>
  <si>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</si>
  <si>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</si>
  <si>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</si>
  <si>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</si>
  <si>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</si>
  <si>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</si>
  <si>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</si>
  <si>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</si>
  <si>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</si>
  <si>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</si>
  <si>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</si>
  <si>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</si>
  <si>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</si>
  <si>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</si>
  <si>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</si>
  <si>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</si>
  <si>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</si>
  <si>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</si>
  <si>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</si>
  <si>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</si>
  <si>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</si>
  <si>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</si>
  <si>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</si>
  <si>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</si>
  <si>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</si>
  <si>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</si>
  <si>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</si>
  <si>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</si>
  <si>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</si>
  <si>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</si>
  <si>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</si>
  <si>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</si>
  <si>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</si>
  <si>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</si>
  <si>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</si>
  <si>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</si>
  <si>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</si>
  <si>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</si>
  <si>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</si>
  <si>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</si>
  <si>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</si>
  <si>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</si>
  <si>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</si>
  <si>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</si>
  <si>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</si>
  <si>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</si>
  <si>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</si>
  <si>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</si>
  <si>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</si>
  <si>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</si>
  <si>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</si>
  <si>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</si>
  <si>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</si>
  <si>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</si>
  <si>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</si>
  <si>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</si>
  <si>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</si>
  <si>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</si>
  <si>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</si>
  <si>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</si>
  <si>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</si>
  <si>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</si>
  <si>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</si>
  <si>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</si>
  <si>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</si>
  <si>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</si>
  <si>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</si>
  <si>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</si>
  <si>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</si>
  <si>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</si>
  <si>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</si>
  <si>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</si>
  <si>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</si>
  <si>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</si>
  <si>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</si>
  <si>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</si>
  <si>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</si>
  <si>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</si>
  <si>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</si>
  <si>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</si>
  <si>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</si>
  <si>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</si>
  <si>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</si>
  <si>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</si>
  <si>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</si>
  <si>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</si>
  <si>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</si>
  <si>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</si>
  <si>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</si>
  <si>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</si>
  <si>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</si>
  <si>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</si>
  <si>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</si>
  <si>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</si>
  <si>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</si>
  <si>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</si>
  <si>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</si>
  <si>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</si>
  <si>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</si>
  <si>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</si>
  <si>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</si>
  <si>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</si>
  <si>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</si>
  <si>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</si>
  <si>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</si>
  <si>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</si>
  <si>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</si>
  <si>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</si>
  <si>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</si>
  <si>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</si>
  <si>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</si>
  <si>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</si>
  <si>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</si>
  <si>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</si>
  <si>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</si>
  <si>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</si>
  <si>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</si>
  <si>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</si>
  <si>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</si>
  <si>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</si>
  <si>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</si>
  <si>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</si>
  <si>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</si>
  <si>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</si>
  <si>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</si>
  <si>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</si>
  <si>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</si>
  <si>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</si>
  <si>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</si>
  <si>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</si>
  <si>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</si>
  <si>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</si>
  <si>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</si>
  <si>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</si>
  <si>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</si>
  <si>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</si>
  <si>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</si>
  <si>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</si>
  <si>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</si>
  <si>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</si>
  <si>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</si>
  <si>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</si>
  <si>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</si>
  <si>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</si>
  <si>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</si>
  <si>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</si>
  <si>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</si>
  <si>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</si>
  <si>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</si>
  <si>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</si>
  <si>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</si>
  <si>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</si>
  <si>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</si>
  <si>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</si>
  <si>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</si>
  <si>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</si>
  <si>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</si>
  <si>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</si>
  <si>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</si>
  <si>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</si>
  <si>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</si>
  <si>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</si>
  <si>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</si>
  <si>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</si>
  <si>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</si>
  <si>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</si>
  <si>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</si>
  <si>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</si>
  <si>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</si>
  <si>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</si>
  <si>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</si>
  <si>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</si>
  <si>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</si>
  <si>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</si>
  <si>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</si>
  <si>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</si>
  <si>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</si>
  <si>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</si>
  <si>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</si>
  <si>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</si>
  <si>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</si>
  <si>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</si>
  <si>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</si>
  <si>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</si>
  <si>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</si>
  <si>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</si>
  <si>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</si>
  <si>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</si>
  <si>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</si>
  <si>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</si>
  <si>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</si>
  <si>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</si>
  <si>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</si>
  <si>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</si>
  <si>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</si>
  <si>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</si>
  <si>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</si>
  <si>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</si>
  <si>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</si>
  <si>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</si>
  <si>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</si>
  <si>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</si>
  <si>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</si>
  <si>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</si>
  <si>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</si>
  <si>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</si>
  <si>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</si>
  <si>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</si>
  <si>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</si>
  <si>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</si>
  <si>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</si>
  <si>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</si>
  <si>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</si>
  <si>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</si>
  <si>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</si>
  <si>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</si>
  <si>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</si>
  <si>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</si>
  <si>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</si>
  <si>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</si>
  <si>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</si>
  <si>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</si>
  <si>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</si>
  <si>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</si>
  <si>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</si>
  <si>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</si>
  <si>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</si>
  <si>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</si>
  <si>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</si>
  <si>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</si>
  <si>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</si>
  <si>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</si>
  <si>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</si>
  <si>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</si>
  <si>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</si>
  <si>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</si>
  <si>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</si>
  <si>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</si>
  <si>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</si>
  <si>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</si>
  <si>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</si>
  <si>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</si>
  <si>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</si>
  <si>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</si>
  <si>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</si>
  <si>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</si>
  <si>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</si>
  <si>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</si>
  <si>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</si>
  <si>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</si>
  <si>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</si>
  <si>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</si>
  <si>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</si>
  <si>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</si>
  <si>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</si>
  <si>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</si>
  <si>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</si>
  <si>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</si>
  <si>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</si>
  <si>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</si>
  <si>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</si>
  <si>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</si>
  <si>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</si>
  <si>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</si>
  <si>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</si>
  <si>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</si>
  <si>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</si>
  <si>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</si>
  <si>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</si>
  <si>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</si>
  <si>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</si>
  <si>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</si>
  <si>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</si>
  <si>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</si>
  <si>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</si>
  <si>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</si>
  <si>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</si>
  <si>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</si>
  <si>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</si>
  <si>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</si>
  <si>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</si>
  <si>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</si>
  <si>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</si>
  <si>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</si>
  <si>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</si>
  <si>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</si>
  <si>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</si>
  <si>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</si>
  <si>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</si>
  <si>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</si>
  <si>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</si>
  <si>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</si>
  <si>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</si>
  <si>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</si>
  <si>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</si>
  <si>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</si>
  <si>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</si>
  <si>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</si>
  <si>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</si>
  <si>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</si>
  <si>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</si>
  <si>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</si>
  <si>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</si>
  <si>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</si>
  <si>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</si>
  <si>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</si>
  <si>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</si>
  <si>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</si>
  <si>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</si>
  <si>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</si>
  <si>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</si>
  <si>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</si>
  <si>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</si>
  <si>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</si>
  <si>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</si>
  <si>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</si>
  <si>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</si>
  <si>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</si>
  <si>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</si>
  <si>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</si>
  <si>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</si>
  <si>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</si>
  <si>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</si>
  <si>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</si>
  <si>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</si>
  <si>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</si>
  <si>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</si>
  <si>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</si>
  <si>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</si>
  <si>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</si>
  <si>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</si>
  <si>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</si>
  <si>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</si>
  <si>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</si>
  <si>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</si>
  <si>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</si>
  <si>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</si>
  <si>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</si>
  <si>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</si>
  <si>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</si>
  <si>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</si>
  <si>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</si>
  <si>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</si>
  <si>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</si>
  <si>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</si>
  <si>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</si>
  <si>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</si>
  <si>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</si>
  <si>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</si>
  <si>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</si>
  <si>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</si>
  <si>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</si>
  <si>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</si>
  <si>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</si>
  <si>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</si>
  <si>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</si>
  <si>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</si>
  <si>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</si>
  <si>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</si>
  <si>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</si>
  <si>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</si>
  <si>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</si>
  <si>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</si>
  <si>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</si>
  <si>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</si>
  <si>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</si>
  <si>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</si>
  <si>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</si>
  <si>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</si>
  <si>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</si>
  <si>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</si>
  <si>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</si>
  <si>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</si>
  <si>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</si>
  <si>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</si>
  <si>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</si>
  <si>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</si>
  <si>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</si>
  <si>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</si>
  <si>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</si>
  <si>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</si>
  <si>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</si>
  <si>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</si>
  <si>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</si>
  <si>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</si>
  <si>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</si>
  <si>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</si>
  <si>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</si>
  <si>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</si>
  <si>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</si>
  <si>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</si>
  <si>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</si>
  <si>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</si>
  <si>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</si>
  <si>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</si>
  <si>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</si>
  <si>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</si>
  <si>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</si>
  <si>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</si>
  <si>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</si>
  <si>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</si>
  <si>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</si>
  <si>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</si>
  <si>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</si>
  <si>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</si>
  <si>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</si>
  <si>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</si>
  <si>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</si>
  <si>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</si>
  <si>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</si>
  <si>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</si>
  <si>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</si>
  <si>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</si>
  <si>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</si>
  <si>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</si>
  <si>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</si>
  <si>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</si>
  <si>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</si>
  <si>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</si>
  <si>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</si>
  <si>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</si>
  <si>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</si>
  <si>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</si>
  <si>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</si>
  <si>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</si>
  <si>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</si>
  <si>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</si>
  <si>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</si>
  <si>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</si>
  <si>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</si>
  <si>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</si>
  <si>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</si>
  <si>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</si>
  <si>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</si>
  <si>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</si>
  <si>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</si>
  <si>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</si>
  <si>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</si>
  <si>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</si>
  <si>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</si>
  <si>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</si>
  <si>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</si>
  <si>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</si>
  <si>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</si>
  <si>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</si>
  <si>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</si>
  <si>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</si>
  <si>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</si>
  <si>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</si>
  <si>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</si>
  <si>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</si>
  <si>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</si>
  <si>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</si>
  <si>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</si>
  <si>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</si>
  <si>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</si>
  <si>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</si>
  <si>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</si>
  <si>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</si>
  <si>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</si>
  <si>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</si>
  <si>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</si>
  <si>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</si>
  <si>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</si>
  <si>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</si>
  <si>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</si>
  <si>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</si>
  <si>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</si>
  <si>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</si>
  <si>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</si>
  <si>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</si>
  <si>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</si>
  <si>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</si>
  <si>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</si>
  <si>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</si>
  <si>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</si>
  <si>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</si>
  <si>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</si>
  <si>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</si>
  <si>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</si>
  <si>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</si>
  <si>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</si>
  <si>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</si>
  <si>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</si>
  <si>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</si>
  <si>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</si>
  <si>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</si>
  <si>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</si>
  <si>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</si>
  <si>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</si>
  <si>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</si>
  <si>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</si>
  <si>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</si>
  <si>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</si>
  <si>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</si>
  <si>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</si>
  <si>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</si>
  <si>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</si>
  <si>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</si>
  <si>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</si>
  <si>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</si>
  <si>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</si>
  <si>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</si>
  <si>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</si>
  <si>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</si>
  <si>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</si>
  <si>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</si>
  <si>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</si>
  <si>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</si>
  <si>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</si>
  <si>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</si>
  <si>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</si>
  <si>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</si>
  <si>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</si>
  <si>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</si>
  <si>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</si>
  <si>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</si>
  <si>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</si>
  <si>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</si>
  <si>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</si>
  <si>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</si>
  <si>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</si>
  <si>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</si>
  <si>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</si>
  <si>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</si>
  <si>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</si>
  <si>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</si>
  <si>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</si>
  <si>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</si>
  <si>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</si>
  <si>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</si>
  <si>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</si>
  <si>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</si>
  <si>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</si>
  <si>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</si>
  <si>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</si>
  <si>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</si>
  <si>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</si>
  <si>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</si>
  <si>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</si>
  <si>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</si>
  <si>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</si>
  <si>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</si>
  <si>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</si>
  <si>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</si>
  <si>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</si>
  <si>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</si>
  <si>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</si>
  <si>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</si>
  <si>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</si>
  <si>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</si>
  <si>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</si>
  <si>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</si>
  <si>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</si>
  <si>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</si>
  <si>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</si>
  <si>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</si>
  <si>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</si>
  <si>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</si>
  <si>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</si>
  <si>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</si>
  <si>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</si>
  <si>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</si>
  <si>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</si>
  <si>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</si>
  <si>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</si>
  <si>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</si>
  <si>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</si>
  <si>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</si>
  <si>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</si>
  <si>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</si>
  <si>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</si>
  <si>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</si>
  <si>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</si>
  <si>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</si>
  <si>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</si>
  <si>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</si>
  <si>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</si>
  <si>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</si>
  <si>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</si>
  <si>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</si>
  <si>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</si>
  <si>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</si>
  <si>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</si>
  <si>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</si>
  <si>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</si>
  <si>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</si>
  <si>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</si>
  <si>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</si>
  <si>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</si>
  <si>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</si>
  <si>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</si>
  <si>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</si>
  <si>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</si>
  <si>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</si>
  <si>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</si>
  <si>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</si>
  <si>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</si>
  <si>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</si>
  <si>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</si>
  <si>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</si>
  <si>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</si>
  <si>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</si>
  <si>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</si>
  <si>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</si>
  <si>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</si>
  <si>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</si>
  <si>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</si>
  <si>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</si>
  <si>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</si>
  <si>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</si>
  <si>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</si>
  <si>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</si>
  <si>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</si>
  <si>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</si>
  <si>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</si>
  <si>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</si>
  <si>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</si>
  <si>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</si>
  <si>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</si>
  <si>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</si>
  <si>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</si>
  <si>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</si>
  <si>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</si>
  <si>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</si>
  <si>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</si>
  <si>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</si>
  <si>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</si>
  <si>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</si>
  <si>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</si>
  <si>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</si>
  <si>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</si>
  <si>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</si>
  <si>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</si>
  <si>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</si>
  <si>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</si>
  <si>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</si>
  <si>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</si>
  <si>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</si>
  <si>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</si>
  <si>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</si>
  <si>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</si>
  <si>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</si>
  <si>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</si>
  <si>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</si>
  <si>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</si>
  <si>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</si>
  <si>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</si>
  <si>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</si>
  <si>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</si>
  <si>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</si>
  <si>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</si>
  <si>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</si>
  <si>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</si>
  <si>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</si>
  <si>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</si>
  <si>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</si>
  <si>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</si>
  <si>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</si>
  <si>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</si>
  <si>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</si>
  <si>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</si>
  <si>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</si>
  <si>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</si>
  <si>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</si>
  <si>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</si>
  <si>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</si>
  <si>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</si>
  <si>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</si>
  <si>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</si>
  <si>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</si>
  <si>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</si>
  <si>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</si>
  <si>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</si>
  <si>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</si>
  <si>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</si>
  <si>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</si>
  <si>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</si>
  <si>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</si>
  <si>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</si>
  <si>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</si>
  <si>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</si>
  <si>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</si>
  <si>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</si>
  <si>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</si>
  <si>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</si>
  <si>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</si>
  <si>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</si>
  <si>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</si>
  <si>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</si>
  <si>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</si>
  <si>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</si>
  <si>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</si>
  <si>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</si>
  <si>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</si>
  <si>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</si>
  <si>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</si>
  <si>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</si>
  <si>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</si>
  <si>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</si>
  <si>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</si>
  <si>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</si>
  <si>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</si>
  <si>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</si>
  <si>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</si>
  <si>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</si>
  <si>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</si>
  <si>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</si>
  <si>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</si>
  <si>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</si>
  <si>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</si>
  <si>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</si>
  <si>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</si>
  <si>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</si>
  <si>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</si>
  <si>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</si>
  <si>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</si>
  <si>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</si>
  <si>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</si>
  <si>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</si>
  <si>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</si>
  <si>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</si>
  <si>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</si>
  <si>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</si>
  <si>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</si>
  <si>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</si>
  <si>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</si>
  <si>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</si>
  <si>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</si>
  <si>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</si>
  <si>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</si>
  <si>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</si>
  <si>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</si>
  <si>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</si>
  <si>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</si>
  <si>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</si>
  <si>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</si>
  <si>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</si>
  <si>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</si>
  <si>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</si>
  <si>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</si>
  <si>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</si>
  <si>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</si>
  <si>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</si>
  <si>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</si>
  <si>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</si>
  <si>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</si>
  <si>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</si>
  <si>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</si>
  <si>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</si>
  <si>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</si>
  <si>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</si>
  <si>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</si>
  <si>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</si>
  <si>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</si>
  <si>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</si>
  <si>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</si>
  <si>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</si>
  <si>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</si>
  <si>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</si>
  <si>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</si>
  <si>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</si>
  <si>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</si>
  <si>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</si>
  <si>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</si>
  <si>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</si>
  <si>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</si>
  <si>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</si>
  <si>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</si>
  <si>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</si>
  <si>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</si>
  <si>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</si>
  <si>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</si>
  <si>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</si>
  <si>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</si>
  <si>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</si>
  <si>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</si>
  <si>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</si>
  <si>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</si>
  <si>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</si>
  <si>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</si>
  <si>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</si>
  <si>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</si>
  <si>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</si>
  <si>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</si>
  <si>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</si>
  <si>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</si>
  <si>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</si>
  <si>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</si>
  <si>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</si>
  <si>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</si>
  <si>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</si>
  <si>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</si>
  <si>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</si>
  <si>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</si>
  <si>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</si>
  <si>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</si>
  <si>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</si>
  <si>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</si>
  <si>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</si>
  <si>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</si>
  <si>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</si>
  <si>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</si>
  <si>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</si>
  <si>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</si>
  <si>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</si>
  <si>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</si>
  <si>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</si>
  <si>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</si>
  <si>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</si>
  <si>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</si>
  <si>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</si>
  <si>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</si>
  <si>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</si>
  <si>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</si>
  <si>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</si>
  <si>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</si>
  <si>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</si>
  <si>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</si>
  <si>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</si>
  <si>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</si>
  <si>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</si>
  <si>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</si>
  <si>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</si>
  <si>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</si>
  <si>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</si>
  <si>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</si>
  <si>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</si>
  <si>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</si>
  <si>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</si>
  <si>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</si>
  <si>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</si>
  <si>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</si>
  <si>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</si>
  <si>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</si>
  <si>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</si>
  <si>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</si>
  <si>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</si>
  <si>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</si>
  <si>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</si>
  <si>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</si>
  <si>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</si>
  <si>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</si>
  <si>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</si>
  <si>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</si>
  <si>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</si>
  <si>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</si>
  <si>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</si>
  <si>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</si>
  <si>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</si>
  <si>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</si>
  <si>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</si>
  <si>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</si>
  <si>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</si>
  <si>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</si>
  <si>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</si>
  <si>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</si>
  <si>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</si>
  <si>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</si>
  <si>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</si>
  <si>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</si>
  <si>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</si>
  <si>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</si>
  <si>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</si>
  <si>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</si>
  <si>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</si>
  <si>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</si>
  <si>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</si>
  <si>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</si>
  <si>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</si>
  <si>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</si>
  <si>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</si>
  <si>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</si>
  <si>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</si>
  <si>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</si>
  <si>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</si>
  <si>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</si>
  <si>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</si>
  <si>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</si>
  <si>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</si>
  <si>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</si>
  <si>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</si>
  <si>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</si>
  <si>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</si>
  <si>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</si>
  <si>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</si>
  <si>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</si>
  <si>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</si>
  <si>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</si>
  <si>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</si>
  <si>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</si>
  <si>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</si>
  <si>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</si>
  <si>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</si>
  <si>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</si>
  <si>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</si>
  <si>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</si>
  <si>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</si>
  <si>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</si>
  <si>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</si>
  <si>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</si>
  <si>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</si>
  <si>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</si>
  <si>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</si>
  <si>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</si>
  <si>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</si>
  <si>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</si>
  <si>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</si>
  <si>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</si>
  <si>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</si>
  <si>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</si>
  <si>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</si>
  <si>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</si>
  <si>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</si>
  <si>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</si>
  <si>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</si>
  <si>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</si>
  <si>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</si>
  <si>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</si>
  <si>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</si>
  <si>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</si>
  <si>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</si>
  <si>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</si>
  <si>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</si>
  <si>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</si>
  <si>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</si>
  <si>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</si>
  <si>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</si>
  <si>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</si>
  <si>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</si>
  <si>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</si>
  <si>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</si>
  <si>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</si>
  <si>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</si>
  <si>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</si>
  <si>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</si>
  <si>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</si>
  <si>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</si>
  <si>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</si>
  <si>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</si>
  <si>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</si>
  <si>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</si>
  <si>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</si>
  <si>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</si>
  <si>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</si>
  <si>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</si>
  <si>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</si>
  <si>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</si>
  <si>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</si>
  <si>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</si>
  <si>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</si>
  <si>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</si>
  <si>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</si>
  <si>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</si>
  <si>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</si>
  <si>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</si>
  <si>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</si>
  <si>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</si>
  <si>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</si>
  <si>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</si>
  <si>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</si>
  <si>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</si>
  <si>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</si>
  <si>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</si>
  <si>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</si>
  <si>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</si>
  <si>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</si>
  <si>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</si>
  <si>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</si>
  <si>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</si>
  <si>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</si>
  <si>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</si>
  <si>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</si>
  <si>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</si>
  <si>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</si>
  <si>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</si>
  <si>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</si>
  <si>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</si>
  <si>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</si>
  <si>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</si>
  <si>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</si>
  <si>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</si>
  <si>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</si>
  <si>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</si>
  <si>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</si>
  <si>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</si>
  <si>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</si>
  <si>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</si>
  <si>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</si>
  <si>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</si>
  <si>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</si>
  <si>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</si>
  <si>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</si>
  <si>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</si>
  <si>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</si>
  <si>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</si>
  <si>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</si>
  <si>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</si>
  <si>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</si>
  <si>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</si>
  <si>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</si>
  <si>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</si>
  <si>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</si>
  <si>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</si>
  <si>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</si>
  <si>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</si>
  <si>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</si>
  <si>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</si>
  <si>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</si>
  <si>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</si>
  <si>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</si>
  <si>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</si>
  <si>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</si>
  <si>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</si>
  <si>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</si>
  <si>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</si>
  <si>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</si>
  <si>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</si>
  <si>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</si>
  <si>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</si>
  <si>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</si>
  <si>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</si>
  <si>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</si>
  <si>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</si>
  <si>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</si>
  <si>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</si>
  <si>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</si>
  <si>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</si>
  <si>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</si>
  <si>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</si>
  <si>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</si>
  <si>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</si>
  <si>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</si>
  <si>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</si>
  <si>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</si>
  <si>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</si>
  <si>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</si>
  <si>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</si>
  <si>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</si>
  <si>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</si>
  <si>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</si>
  <si>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</si>
  <si>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</si>
  <si>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</si>
  <si>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</si>
  <si>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</si>
  <si>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</si>
  <si>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</si>
  <si>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</si>
  <si>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</si>
  <si>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</si>
  <si>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</si>
  <si>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</si>
  <si>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</si>
  <si>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</si>
  <si>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</si>
  <si>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</si>
  <si>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</si>
  <si>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</si>
  <si>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</si>
  <si>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</si>
  <si>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</si>
  <si>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</si>
  <si>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</si>
  <si>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</si>
  <si>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</si>
  <si>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</si>
  <si>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</si>
  <si>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</si>
  <si>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</si>
  <si>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</si>
  <si>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</si>
  <si>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</si>
  <si>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</si>
  <si>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</si>
  <si>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</si>
  <si>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</si>
  <si>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</si>
  <si>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</si>
  <si>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</si>
  <si>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</si>
  <si>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</si>
  <si>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</si>
  <si>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</si>
  <si>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</si>
  <si>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</si>
  <si>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</si>
  <si>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</si>
  <si>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</si>
  <si>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</si>
  <si>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</si>
  <si>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</si>
  <si>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</si>
  <si>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</si>
  <si>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</si>
  <si>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</si>
  <si>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</si>
  <si>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</si>
  <si>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</si>
  <si>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</si>
  <si>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</si>
  <si>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</si>
  <si>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</si>
  <si>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</si>
  <si>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</si>
  <si>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</si>
  <si>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</si>
  <si>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</si>
  <si>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</si>
  <si>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</si>
  <si>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</si>
  <si>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</si>
  <si>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</si>
  <si>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</si>
  <si>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</si>
  <si>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</si>
  <si>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</si>
  <si>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</si>
  <si>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</si>
  <si>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</si>
  <si>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</si>
  <si>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</si>
  <si>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</si>
  <si>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</si>
  <si>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</si>
  <si>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</si>
  <si>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</si>
  <si>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</si>
  <si>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</si>
  <si>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</si>
  <si>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</si>
  <si>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</si>
  <si>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</si>
  <si>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</si>
  <si>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</si>
  <si>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</si>
  <si>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</si>
  <si>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</si>
  <si>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</si>
  <si>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</si>
  <si>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</si>
  <si>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</si>
  <si>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</si>
  <si>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</si>
  <si>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</si>
  <si>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</si>
  <si>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</si>
  <si>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</si>
  <si>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</si>
  <si>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</si>
  <si>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</si>
  <si>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</si>
  <si>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</si>
  <si>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</si>
  <si>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</si>
  <si>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</si>
  <si>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</si>
  <si>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</si>
  <si>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</si>
  <si>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</si>
  <si>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</si>
  <si>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</si>
  <si>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</si>
  <si>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</si>
  <si>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</si>
  <si>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</si>
  <si>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</si>
  <si>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</si>
  <si>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</si>
  <si>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</si>
  <si>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</si>
  <si>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</si>
  <si>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</si>
  <si>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</si>
  <si>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</si>
  <si>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</si>
  <si>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</si>
  <si>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</si>
  <si>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</si>
  <si>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</si>
  <si>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</si>
  <si>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</si>
  <si>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</si>
  <si>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</si>
  <si>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</si>
  <si>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</si>
  <si>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</si>
  <si>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</si>
  <si>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</si>
  <si>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</si>
  <si>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</si>
  <si>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</si>
  <si>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</si>
  <si>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</si>
  <si>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</si>
  <si>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</si>
  <si>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</si>
  <si>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</si>
  <si>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</si>
  <si>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</si>
  <si>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</si>
  <si>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</si>
  <si>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</si>
  <si>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</si>
  <si>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</si>
  <si>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</si>
  <si>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</si>
  <si>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</si>
  <si>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</si>
  <si>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</si>
  <si>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</si>
  <si>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</si>
  <si>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</si>
  <si>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</si>
  <si>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</si>
  <si>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</si>
  <si>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</si>
  <si>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</si>
  <si>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</si>
  <si>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</si>
  <si>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</si>
  <si>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</si>
  <si>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</si>
  <si>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</si>
  <si>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</si>
  <si>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</si>
  <si>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</si>
  <si>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</si>
  <si>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</si>
  <si>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</si>
  <si>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</si>
  <si>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</si>
  <si>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</si>
  <si>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</si>
  <si>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</si>
  <si>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</si>
  <si>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</si>
  <si>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</si>
  <si>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</si>
  <si>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</si>
  <si>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</si>
  <si>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</si>
  <si>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</si>
  <si>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</si>
  <si>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</si>
  <si>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</si>
  <si>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</si>
  <si>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</si>
  <si>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</si>
  <si>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</si>
  <si>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</si>
  <si>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</si>
  <si>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</si>
  <si>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</si>
  <si>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</si>
  <si>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</si>
  <si>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</si>
  <si>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</si>
  <si>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</si>
  <si>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</si>
  <si>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</si>
  <si>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</si>
  <si>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</si>
  <si>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</si>
  <si>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</si>
  <si>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</si>
  <si>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</si>
  <si>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</si>
  <si>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</si>
  <si>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</si>
  <si>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</si>
  <si>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</si>
  <si>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</si>
  <si>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</si>
  <si>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</si>
  <si>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</si>
  <si>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</si>
  <si>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</si>
  <si>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</si>
  <si>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</si>
  <si>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</si>
  <si>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</si>
  <si>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</si>
  <si>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</si>
  <si>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</si>
  <si>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</si>
  <si>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</si>
  <si>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</si>
  <si>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</si>
  <si>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</si>
  <si>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</si>
  <si>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</si>
  <si>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</si>
  <si>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</si>
  <si>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</si>
  <si>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</si>
  <si>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</si>
  <si>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</si>
  <si>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</si>
  <si>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</si>
  <si>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</si>
  <si>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</si>
  <si>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</si>
  <si>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</si>
  <si>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</si>
  <si>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</si>
  <si>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</si>
  <si>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</si>
  <si>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</si>
  <si>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</si>
  <si>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</si>
  <si>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</si>
  <si>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</si>
  <si>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</si>
  <si>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</si>
  <si>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</si>
  <si>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</si>
  <si>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</si>
  <si>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</si>
  <si>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</si>
  <si>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</si>
  <si>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</si>
  <si>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</si>
  <si>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</si>
  <si>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</si>
  <si>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</si>
  <si>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</si>
  <si>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</si>
  <si>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</si>
  <si>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</si>
  <si>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</si>
  <si>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</si>
  <si>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</si>
  <si>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</si>
  <si>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</si>
  <si>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</si>
  <si>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</si>
  <si>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</si>
  <si>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</si>
  <si>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</si>
  <si>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</si>
  <si>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</si>
  <si>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</si>
  <si>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</si>
  <si>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</si>
  <si>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</si>
  <si>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</si>
  <si>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</si>
  <si>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</si>
  <si>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</si>
  <si>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</si>
  <si>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</si>
  <si>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</si>
  <si>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</si>
  <si>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</si>
  <si>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</si>
  <si>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</si>
  <si>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</si>
  <si>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</si>
  <si>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</si>
  <si>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</si>
  <si>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</si>
  <si>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</si>
  <si>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</si>
  <si>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</si>
  <si>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</si>
  <si>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</si>
  <si>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</si>
  <si>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</si>
  <si>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</si>
  <si>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</si>
  <si>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</si>
  <si>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</si>
  <si>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</si>
  <si>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</si>
  <si>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</si>
  <si>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</si>
  <si>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</si>
  <si>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</si>
  <si>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</si>
  <si>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</si>
  <si>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</si>
  <si>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</si>
  <si>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</si>
  <si>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</si>
  <si>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</si>
  <si>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</si>
  <si>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</si>
  <si>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</si>
  <si>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</si>
  <si>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</si>
  <si>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</si>
  <si>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</si>
  <si>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</si>
  <si>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</si>
  <si>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</si>
  <si>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</si>
  <si>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</si>
  <si>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</si>
  <si>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</si>
  <si>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</si>
  <si>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</si>
  <si>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</si>
  <si>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</si>
  <si>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</si>
  <si>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</si>
  <si>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</si>
  <si>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</si>
  <si>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</si>
  <si>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</si>
  <si>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</si>
  <si>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</si>
  <si>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</si>
  <si>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</si>
  <si>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</si>
  <si>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</si>
  <si>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</si>
  <si>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</si>
  <si>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</si>
  <si>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</si>
  <si>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</si>
  <si>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</si>
  <si>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</si>
  <si>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</si>
  <si>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</si>
  <si>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</si>
  <si>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</si>
  <si>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</si>
  <si>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</si>
  <si>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</si>
  <si>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</si>
  <si>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</si>
  <si>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</si>
  <si>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</si>
  <si>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</si>
  <si>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</si>
  <si>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</si>
  <si>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</si>
  <si>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</si>
  <si>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</si>
  <si>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</si>
  <si>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</si>
  <si>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</si>
  <si>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</si>
  <si>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</si>
  <si>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</si>
  <si>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</si>
  <si>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</si>
  <si>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</si>
  <si>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</si>
  <si>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</si>
  <si>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</si>
  <si>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</si>
  <si>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</si>
  <si>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</si>
  <si>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</si>
  <si>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</si>
  <si>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</si>
  <si>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</si>
  <si>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</si>
  <si>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</si>
  <si>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</si>
  <si>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</si>
  <si>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</si>
  <si>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</si>
  <si>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</si>
  <si>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</si>
  <si>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</si>
  <si>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</si>
  <si>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</si>
  <si>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</si>
  <si>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</si>
  <si>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</si>
  <si>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</si>
  <si>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</si>
  <si>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</si>
  <si>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</si>
  <si>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</si>
  <si>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</si>
  <si>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</si>
  <si>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</si>
  <si>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</si>
  <si>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</si>
  <si>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</si>
  <si>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</si>
  <si>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</si>
  <si>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</si>
  <si>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</si>
  <si>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</si>
  <si>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</si>
  <si>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</si>
  <si>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</si>
  <si>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</si>
  <si>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</si>
  <si>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</si>
  <si>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</si>
  <si>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</si>
  <si>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</si>
  <si>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</si>
  <si>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</si>
  <si>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</si>
  <si>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</si>
  <si>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</si>
  <si>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</si>
  <si>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</si>
  <si>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</si>
  <si>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</si>
  <si>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</si>
  <si>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</si>
  <si>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</si>
  <si>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</si>
  <si>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</si>
  <si>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</si>
  <si>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</si>
  <si>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</si>
  <si>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</si>
  <si>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</si>
  <si>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</si>
  <si>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</si>
  <si>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</si>
  <si>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</si>
  <si>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</si>
  <si>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</si>
  <si>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</si>
  <si>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</si>
  <si>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</si>
  <si>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</si>
  <si>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</si>
  <si>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</si>
  <si>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</si>
  <si>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</si>
  <si>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</si>
  <si>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</si>
  <si>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</si>
  <si>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</si>
  <si>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</si>
  <si>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</si>
  <si>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</si>
  <si>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</si>
  <si>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</si>
  <si>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</si>
  <si>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</si>
  <si>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</si>
  <si>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</si>
  <si>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</si>
  <si>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</si>
  <si>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</si>
  <si>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</si>
  <si>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</si>
  <si>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</si>
  <si>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</si>
  <si>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</si>
  <si>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</si>
  <si>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</si>
  <si>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</si>
  <si>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</si>
  <si>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</si>
  <si>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</si>
  <si>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</si>
  <si>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</si>
  <si>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</si>
  <si>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</si>
  <si>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</si>
  <si>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</si>
  <si>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</si>
  <si>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</si>
  <si>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</si>
  <si>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</si>
  <si>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</si>
  <si>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</si>
  <si>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</si>
  <si>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</si>
  <si>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</si>
  <si>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</si>
  <si>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</si>
  <si>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</si>
  <si>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</si>
  <si>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</si>
  <si>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</si>
  <si>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</si>
  <si>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</si>
  <si>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</si>
  <si>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</si>
  <si>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</si>
  <si>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Robert Flores</t>
  </si>
  <si>
    <t>Norman-Burgess</t>
  </si>
  <si>
    <t>Rachel Schroeder</t>
  </si>
  <si>
    <t>Amanda Fuller</t>
  </si>
  <si>
    <t>Jackie Fuller</t>
  </si>
  <si>
    <t>Philip Jones</t>
  </si>
  <si>
    <t>Conner, Kelly and Jordan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</si>
  <si>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</si>
  <si>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</si>
  <si>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</si>
  <si>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</si>
  <si>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</si>
  <si>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</si>
  <si>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</si>
  <si>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</si>
  <si>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</si>
  <si>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</si>
  <si>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</si>
  <si>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</si>
  <si>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</si>
  <si>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</si>
  <si>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</si>
  <si>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</si>
  <si>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</si>
  <si>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</si>
  <si>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</si>
  <si>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</si>
  <si>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</si>
  <si>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</si>
  <si>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</si>
  <si>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</si>
  <si>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</si>
  <si>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</si>
  <si>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</si>
  <si>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</si>
  <si>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</si>
  <si>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</si>
  <si>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</si>
  <si>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</si>
  <si>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</si>
  <si>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</si>
  <si>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</si>
  <si>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</si>
  <si>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</si>
  <si>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</si>
  <si>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</si>
  <si>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</si>
  <si>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</si>
  <si>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</si>
  <si>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</si>
  <si>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</si>
  <si>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</si>
  <si>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</si>
  <si>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</si>
  <si>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</si>
  <si>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</si>
  <si>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</si>
  <si>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</si>
  <si>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</si>
  <si>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</si>
  <si>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</si>
  <si>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</si>
  <si>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</si>
  <si>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</si>
  <si>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</si>
  <si>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</si>
  <si>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</si>
  <si>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</si>
  <si>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</si>
  <si>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</si>
  <si>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</si>
  <si>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</si>
  <si>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</si>
  <si>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</si>
  <si>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</si>
  <si>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</si>
  <si>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</si>
  <si>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</si>
  <si>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</si>
  <si>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</si>
  <si>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</si>
  <si>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</si>
  <si>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</si>
  <si>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</si>
  <si>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</si>
  <si>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</si>
  <si>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</si>
  <si>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</si>
  <si>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</si>
  <si>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</si>
  <si>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</si>
  <si>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</si>
  <si>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</si>
  <si>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</si>
  <si>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</si>
  <si>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</si>
  <si>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</si>
  <si>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</si>
  <si>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</si>
  <si>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</si>
  <si>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</si>
  <si>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</si>
  <si>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</si>
  <si>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</si>
  <si>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</si>
  <si>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</si>
  <si>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</si>
  <si>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</si>
  <si>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</si>
  <si>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</si>
  <si>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</si>
  <si>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</si>
  <si>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</si>
  <si>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</si>
  <si>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</si>
  <si>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</si>
  <si>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</si>
  <si>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</si>
  <si>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</si>
  <si>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</si>
  <si>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</si>
  <si>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</si>
  <si>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</si>
  <si>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</si>
  <si>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</si>
  <si>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</si>
  <si>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</si>
  <si>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</si>
  <si>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</si>
  <si>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</si>
  <si>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</si>
  <si>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</si>
  <si>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</si>
  <si>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</si>
  <si>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</si>
  <si>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</si>
  <si>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</si>
  <si>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</si>
  <si>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</si>
  <si>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</si>
  <si>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</si>
  <si>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</si>
  <si>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</si>
  <si>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</si>
  <si>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</si>
  <si>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</si>
  <si>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</si>
  <si>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</si>
  <si>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</si>
  <si>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</si>
  <si>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</si>
  <si>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</si>
  <si>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</si>
  <si>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</si>
  <si>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</si>
  <si>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</si>
  <si>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</si>
  <si>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</si>
  <si>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</si>
  <si>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</si>
  <si>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</si>
  <si>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</si>
  <si>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</si>
  <si>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</si>
  <si>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</si>
  <si>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</si>
  <si>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</si>
  <si>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</si>
  <si>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</si>
  <si>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</si>
  <si>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</si>
  <si>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</si>
  <si>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</si>
  <si>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</si>
  <si>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</si>
  <si>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</si>
  <si>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</si>
  <si>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</si>
  <si>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</si>
  <si>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</si>
  <si>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</si>
  <si>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</si>
  <si>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</si>
  <si>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</si>
  <si>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</si>
  <si>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</si>
  <si>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</si>
  <si>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</si>
  <si>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</si>
  <si>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</si>
  <si>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</si>
  <si>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</si>
  <si>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</si>
  <si>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</si>
  <si>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</si>
  <si>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</si>
  <si>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</si>
  <si>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</si>
  <si>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</si>
  <si>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</si>
  <si>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</si>
  <si>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</si>
  <si>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</si>
  <si>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</si>
  <si>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</si>
  <si>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</si>
  <si>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</si>
  <si>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</si>
  <si>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</si>
  <si>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</si>
  <si>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</si>
  <si>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</si>
  <si>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</si>
  <si>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</si>
  <si>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</si>
  <si>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</si>
  <si>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</si>
  <si>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</si>
  <si>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</si>
  <si>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</si>
  <si>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</si>
  <si>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</si>
  <si>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</si>
  <si>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</si>
  <si>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</si>
  <si>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</si>
  <si>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</si>
  <si>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</si>
  <si>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</si>
  <si>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</si>
  <si>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</si>
  <si>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</si>
  <si>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</si>
  <si>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</si>
  <si>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</si>
  <si>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</si>
  <si>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</si>
  <si>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</si>
  <si>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</si>
  <si>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</si>
  <si>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</si>
  <si>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</si>
  <si>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</si>
  <si>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</si>
  <si>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</si>
  <si>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</si>
  <si>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</si>
  <si>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</si>
  <si>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</si>
  <si>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</si>
  <si>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</si>
  <si>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</si>
  <si>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</si>
  <si>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</si>
  <si>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</si>
  <si>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</si>
  <si>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</si>
  <si>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</si>
  <si>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</si>
  <si>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</si>
  <si>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</si>
  <si>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</si>
  <si>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</si>
  <si>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</si>
  <si>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</si>
  <si>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</si>
  <si>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</si>
  <si>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</si>
  <si>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</si>
  <si>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</si>
  <si>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</si>
  <si>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</si>
  <si>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</si>
  <si>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</si>
  <si>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</si>
  <si>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</si>
  <si>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</si>
  <si>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</si>
  <si>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</si>
  <si>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</si>
  <si>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</si>
  <si>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</si>
  <si>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</si>
  <si>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</si>
  <si>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</si>
  <si>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</si>
  <si>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</si>
  <si>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</si>
  <si>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</si>
  <si>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</si>
  <si>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</si>
  <si>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</si>
  <si>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</si>
  <si>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</si>
  <si>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</si>
  <si>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</si>
  <si>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</si>
  <si>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</si>
  <si>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</si>
  <si>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</si>
  <si>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</si>
  <si>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</si>
  <si>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</si>
  <si>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</si>
  <si>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</si>
  <si>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</si>
  <si>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</si>
  <si>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</si>
  <si>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</si>
  <si>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</si>
  <si>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</si>
  <si>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</si>
  <si>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</si>
  <si>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</si>
  <si>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</si>
  <si>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</si>
  <si>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</si>
  <si>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</si>
  <si>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</si>
  <si>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</si>
  <si>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</si>
  <si>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</si>
  <si>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</si>
  <si>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</si>
  <si>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</si>
  <si>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</si>
  <si>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</si>
  <si>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</si>
  <si>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</si>
  <si>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</si>
  <si>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</si>
  <si>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</si>
  <si>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</si>
  <si>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</si>
  <si>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</si>
  <si>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</si>
  <si>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</si>
  <si>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</si>
  <si>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</si>
  <si>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</si>
  <si>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</si>
  <si>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</si>
  <si>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</si>
  <si>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</si>
  <si>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</si>
  <si>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</si>
  <si>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</si>
  <si>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</si>
  <si>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</si>
  <si>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</si>
  <si>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</si>
  <si>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</si>
  <si>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</si>
  <si>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</si>
  <si>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</si>
  <si>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</si>
  <si>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</si>
  <si>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</si>
  <si>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</si>
  <si>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</si>
  <si>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</si>
  <si>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</si>
  <si>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</si>
  <si>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</si>
  <si>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</si>
  <si>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</si>
  <si>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</si>
  <si>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</si>
  <si>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</si>
  <si>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</si>
  <si>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</si>
  <si>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</si>
  <si>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</si>
  <si>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</si>
  <si>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</si>
  <si>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</si>
  <si>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</si>
  <si>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</si>
  <si>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</si>
  <si>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</si>
  <si>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</si>
  <si>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</si>
  <si>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</si>
  <si>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</si>
  <si>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</si>
  <si>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</si>
  <si>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</si>
  <si>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</si>
  <si>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</si>
  <si>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</si>
  <si>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</si>
  <si>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</si>
  <si>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</si>
  <si>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</si>
  <si>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</si>
  <si>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</si>
  <si>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</si>
  <si>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</si>
  <si>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</si>
  <si>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</si>
  <si>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</si>
  <si>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</si>
  <si>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</si>
  <si>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</si>
  <si>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</si>
  <si>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</si>
  <si>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</si>
  <si>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</si>
  <si>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</si>
  <si>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</si>
  <si>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</si>
  <si>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</si>
  <si>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</si>
  <si>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</si>
  <si>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</si>
  <si>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</si>
  <si>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</si>
  <si>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</si>
  <si>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</si>
  <si>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</si>
  <si>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</si>
  <si>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</si>
  <si>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</si>
  <si>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</si>
  <si>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</si>
  <si>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</si>
  <si>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</si>
  <si>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</si>
  <si>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</si>
  <si>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</si>
  <si>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</si>
  <si>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</si>
  <si>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</si>
  <si>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</si>
  <si>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</si>
  <si>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</si>
  <si>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</si>
  <si>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</si>
  <si>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</si>
  <si>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</si>
  <si>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</si>
  <si>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</si>
  <si>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</si>
  <si>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</si>
  <si>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</si>
  <si>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</si>
  <si>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</si>
  <si>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</si>
  <si>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</si>
  <si>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</si>
  <si>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</si>
  <si>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</si>
  <si>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</si>
  <si>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</si>
  <si>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</si>
  <si>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</si>
  <si>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</si>
  <si>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</si>
  <si>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</si>
  <si>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</si>
  <si>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</si>
  <si>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</si>
  <si>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</si>
  <si>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</si>
  <si>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</si>
  <si>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</si>
  <si>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</si>
  <si>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</si>
  <si>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</si>
  <si>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</si>
  <si>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</si>
  <si>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</si>
  <si>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</si>
  <si>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</si>
  <si>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</si>
  <si>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</si>
  <si>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</si>
  <si>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</si>
  <si>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</si>
  <si>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</si>
  <si>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</si>
  <si>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</si>
  <si>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</si>
  <si>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</si>
  <si>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</si>
  <si>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</si>
  <si>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</si>
  <si>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</si>
  <si>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</si>
  <si>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</si>
  <si>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</si>
  <si>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</si>
  <si>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</si>
  <si>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</si>
  <si>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</si>
  <si>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</si>
  <si>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</si>
  <si>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</si>
  <si>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</si>
  <si>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</si>
  <si>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</si>
  <si>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</si>
  <si>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</si>
  <si>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</si>
  <si>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</si>
  <si>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</si>
  <si>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</si>
  <si>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</si>
  <si>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</si>
  <si>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</si>
  <si>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</si>
  <si>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</si>
  <si>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</si>
  <si>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</si>
  <si>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</si>
  <si>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</si>
  <si>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</si>
  <si>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</si>
  <si>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</si>
  <si>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</si>
  <si>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</si>
  <si>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</si>
  <si>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</si>
  <si>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</si>
  <si>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</si>
  <si>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</si>
  <si>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</si>
  <si>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</si>
  <si>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</si>
  <si>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</si>
  <si>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</si>
  <si>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</si>
  <si>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</si>
  <si>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</si>
  <si>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</si>
  <si>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</si>
  <si>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</si>
  <si>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</si>
  <si>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</si>
  <si>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</si>
  <si>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</si>
  <si>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</si>
  <si>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</si>
  <si>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</si>
  <si>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</si>
  <si>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</si>
  <si>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</si>
  <si>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</si>
  <si>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</si>
  <si>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</si>
  <si>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</si>
  <si>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</si>
  <si>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</si>
  <si>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</si>
  <si>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</si>
  <si>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</si>
  <si>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</si>
  <si>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</si>
  <si>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</si>
  <si>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</si>
  <si>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</si>
  <si>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</si>
  <si>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</si>
  <si>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</si>
  <si>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</si>
  <si>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</si>
  <si>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</si>
  <si>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</si>
  <si>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</si>
  <si>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</si>
  <si>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</si>
  <si>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</si>
  <si>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</si>
  <si>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</si>
  <si>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</si>
  <si>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</si>
  <si>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</si>
  <si>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</si>
  <si>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</si>
  <si>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</si>
  <si>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</si>
  <si>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</si>
  <si>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</si>
  <si>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</si>
  <si>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</si>
  <si>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</si>
  <si>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</si>
  <si>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</si>
  <si>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</si>
  <si>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</si>
  <si>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</si>
  <si>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</si>
  <si>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</si>
  <si>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</si>
  <si>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</si>
  <si>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</si>
  <si>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</si>
  <si>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</si>
  <si>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</si>
  <si>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</si>
  <si>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</si>
  <si>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</si>
  <si>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</si>
  <si>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</si>
  <si>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</si>
  <si>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</si>
  <si>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</si>
  <si>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</si>
  <si>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</si>
  <si>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</si>
  <si>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</si>
  <si>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</si>
  <si>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</si>
  <si>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</si>
  <si>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</si>
  <si>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</si>
  <si>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</si>
  <si>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</si>
  <si>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</si>
  <si>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</si>
  <si>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</si>
  <si>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</si>
  <si>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</si>
  <si>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</si>
  <si>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</si>
  <si>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</si>
  <si>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</si>
  <si>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</si>
  <si>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</si>
  <si>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</si>
  <si>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</si>
  <si>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</si>
  <si>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</si>
  <si>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</si>
  <si>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</si>
  <si>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</si>
  <si>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</si>
  <si>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</si>
  <si>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</si>
  <si>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</si>
  <si>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</si>
  <si>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</si>
  <si>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</si>
  <si>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</si>
  <si>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</si>
  <si>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</si>
  <si>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</si>
  <si>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</si>
  <si>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</si>
  <si>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</si>
  <si>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</si>
  <si>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</si>
  <si>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</si>
  <si>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</si>
  <si>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</si>
  <si>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</si>
  <si>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</si>
  <si>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</si>
  <si>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</si>
  <si>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</si>
  <si>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</si>
  <si>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</si>
  <si>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</si>
  <si>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</si>
  <si>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</si>
  <si>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</si>
  <si>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</si>
  <si>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</si>
  <si>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</si>
  <si>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</si>
  <si>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</si>
  <si>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</si>
  <si>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</si>
  <si>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</si>
  <si>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</si>
  <si>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</si>
  <si>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</si>
  <si>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</si>
  <si>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</si>
  <si>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</si>
  <si>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</si>
  <si>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</si>
  <si>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</si>
  <si>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</si>
  <si>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</si>
  <si>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</si>
  <si>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</si>
  <si>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</si>
  <si>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</si>
  <si>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</si>
  <si>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</si>
  <si>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</si>
  <si>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</si>
  <si>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</si>
  <si>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</si>
  <si>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</si>
  <si>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</si>
  <si>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</si>
  <si>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</si>
  <si>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</si>
  <si>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</si>
  <si>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</si>
  <si>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</si>
  <si>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</si>
  <si>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</si>
  <si>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</si>
  <si>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</si>
  <si>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</si>
  <si>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</si>
  <si>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</si>
  <si>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</si>
  <si>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</si>
  <si>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</si>
  <si>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</si>
  <si>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</si>
  <si>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</si>
  <si>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</si>
  <si>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</si>
  <si>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</si>
  <si>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</si>
  <si>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</si>
  <si>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</si>
  <si>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</si>
  <si>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</si>
  <si>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</si>
  <si>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</si>
  <si>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</si>
  <si>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</si>
  <si>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</si>
  <si>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</si>
  <si>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</si>
  <si>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</si>
  <si>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</si>
  <si>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</si>
  <si>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</si>
  <si>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</si>
  <si>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</si>
  <si>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</si>
  <si>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</si>
  <si>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</si>
  <si>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</si>
  <si>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</si>
  <si>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</si>
  <si>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</si>
  <si>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</si>
  <si>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</si>
  <si>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</si>
  <si>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</si>
  <si>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</si>
  <si>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</si>
  <si>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</si>
  <si>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</si>
  <si>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</si>
  <si>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</si>
  <si>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</si>
  <si>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</si>
  <si>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</si>
  <si>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</si>
  <si>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</si>
  <si>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</si>
  <si>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</si>
  <si>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</si>
  <si>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</si>
  <si>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</si>
  <si>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</si>
  <si>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</si>
  <si>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</si>
  <si>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</si>
  <si>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</si>
  <si>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</si>
  <si>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</si>
  <si>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</si>
  <si>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</si>
  <si>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</si>
  <si>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</si>
  <si>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</si>
  <si>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</si>
  <si>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</si>
  <si>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</si>
  <si>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</si>
  <si>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</si>
  <si>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</si>
  <si>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</si>
  <si>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</si>
  <si>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</si>
  <si>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</si>
  <si>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</si>
  <si>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</si>
  <si>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</si>
  <si>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</si>
  <si>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</si>
  <si>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</si>
  <si>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</si>
  <si>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</si>
  <si>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</si>
  <si>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</si>
  <si>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</si>
  <si>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</si>
  <si>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</si>
  <si>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</si>
  <si>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</si>
  <si>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</si>
  <si>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</si>
  <si>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</si>
  <si>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</si>
  <si>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</si>
  <si>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</si>
  <si>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</si>
  <si>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</si>
  <si>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</si>
  <si>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</si>
  <si>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</si>
  <si>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</si>
  <si>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</si>
  <si>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</si>
  <si>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</si>
  <si>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</si>
  <si>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</si>
  <si>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</si>
  <si>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</si>
  <si>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</si>
  <si>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</si>
  <si>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</si>
  <si>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</si>
  <si>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</si>
  <si>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</si>
  <si>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</si>
  <si>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</si>
  <si>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</si>
  <si>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</si>
  <si>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</si>
  <si>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</si>
  <si>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</si>
  <si>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</si>
  <si>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</si>
  <si>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</si>
  <si>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</si>
  <si>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</si>
  <si>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</si>
  <si>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</si>
  <si>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</si>
  <si>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</si>
  <si>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</si>
  <si>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</si>
  <si>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</si>
  <si>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</si>
  <si>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</si>
  <si>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</si>
  <si>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</si>
  <si>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</si>
  <si>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</si>
  <si>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</si>
  <si>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</si>
  <si>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</si>
  <si>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</si>
  <si>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</si>
  <si>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</si>
  <si>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</si>
  <si>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</si>
  <si>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</si>
  <si>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</si>
  <si>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</si>
  <si>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</si>
  <si>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</si>
  <si>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</si>
  <si>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</si>
  <si>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</si>
  <si>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</si>
  <si>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</si>
  <si>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</si>
  <si>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</si>
  <si>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</si>
  <si>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</si>
  <si>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</si>
  <si>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</si>
  <si>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</si>
  <si>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</si>
  <si>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</si>
  <si>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</si>
  <si>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</si>
  <si>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</si>
  <si>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</si>
  <si>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</si>
  <si>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</si>
  <si>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</si>
  <si>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</si>
  <si>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</si>
  <si>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</si>
  <si>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</si>
  <si>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</si>
  <si>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</si>
  <si>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</si>
  <si>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</si>
  <si>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</si>
  <si>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</si>
  <si>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</si>
  <si>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</si>
  <si>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</si>
  <si>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</si>
  <si>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</si>
  <si>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</si>
  <si>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</si>
  <si>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</si>
  <si>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</si>
  <si>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</si>
  <si>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</si>
  <si>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</si>
  <si>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</si>
  <si>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</si>
  <si>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</si>
  <si>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</si>
  <si>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</si>
  <si>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</si>
  <si>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</si>
  <si>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</si>
  <si>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</si>
  <si>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</si>
  <si>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</si>
  <si>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</si>
  <si>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</si>
  <si>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</si>
  <si>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</si>
  <si>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</si>
  <si>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</si>
  <si>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</si>
  <si>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</si>
  <si>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</si>
  <si>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</si>
  <si>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</si>
  <si>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</si>
  <si>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</si>
  <si>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</si>
  <si>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</si>
  <si>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</si>
  <si>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</si>
  <si>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</si>
  <si>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</si>
  <si>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</si>
  <si>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</si>
  <si>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</si>
  <si>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</si>
  <si>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</si>
  <si>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</si>
  <si>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</si>
  <si>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</si>
  <si>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</si>
  <si>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</si>
  <si>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</si>
  <si>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</si>
  <si>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</si>
  <si>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</si>
  <si>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</si>
  <si>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</si>
  <si>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</si>
  <si>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</si>
  <si>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</si>
  <si>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</si>
  <si>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</si>
  <si>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</si>
  <si>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</si>
  <si>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</si>
  <si>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</si>
  <si>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</si>
  <si>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</si>
  <si>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</si>
  <si>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</si>
  <si>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</si>
  <si>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</si>
  <si>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</si>
  <si>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</si>
  <si>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</si>
  <si>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</si>
  <si>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</si>
  <si>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</si>
  <si>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</si>
  <si>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</si>
  <si>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</si>
  <si>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</si>
  <si>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</si>
  <si>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</si>
  <si>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</si>
  <si>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</si>
  <si>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</si>
  <si>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</si>
  <si>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</si>
  <si>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</si>
  <si>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</si>
  <si>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</si>
  <si>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</si>
  <si>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</si>
  <si>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</si>
  <si>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</si>
  <si>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</si>
  <si>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</si>
  <si>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</si>
  <si>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</si>
  <si>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</si>
  <si>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</si>
  <si>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</si>
  <si>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</si>
  <si>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</si>
  <si>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</si>
  <si>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</si>
  <si>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</si>
  <si>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</si>
  <si>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</si>
  <si>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</si>
  <si>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</si>
  <si>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</si>
  <si>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</si>
  <si>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</si>
  <si>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</si>
  <si>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</si>
  <si>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</si>
  <si>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</si>
  <si>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</si>
  <si>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</si>
  <si>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</si>
  <si>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</si>
  <si>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</si>
  <si>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</si>
  <si>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</si>
  <si>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</si>
  <si>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</si>
  <si>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</si>
  <si>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</si>
  <si>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</si>
  <si>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</si>
  <si>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</si>
  <si>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</si>
  <si>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</si>
  <si>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</si>
  <si>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</si>
  <si>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</si>
  <si>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</si>
  <si>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</si>
  <si>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</si>
  <si>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</si>
  <si>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</si>
  <si>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</si>
  <si>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</si>
  <si>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</si>
  <si>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</si>
  <si>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</si>
  <si>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</si>
  <si>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</si>
  <si>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</si>
  <si>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</si>
  <si>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</si>
  <si>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</si>
  <si>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</si>
  <si>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</si>
  <si>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</si>
  <si>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</si>
  <si>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</si>
  <si>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</si>
  <si>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</si>
  <si>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</si>
  <si>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</si>
  <si>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</si>
  <si>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</si>
  <si>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</si>
  <si>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</si>
  <si>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</si>
  <si>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</si>
  <si>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</si>
  <si>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</si>
  <si>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</si>
  <si>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</si>
  <si>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</si>
  <si>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</si>
  <si>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</si>
  <si>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</si>
  <si>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</si>
  <si>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</si>
  <si>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</si>
  <si>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</si>
  <si>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</si>
  <si>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</si>
  <si>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</si>
  <si>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</si>
  <si>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</si>
  <si>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</si>
  <si>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</si>
  <si>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</si>
  <si>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</si>
  <si>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</si>
  <si>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</si>
  <si>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</si>
  <si>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</si>
  <si>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</si>
  <si>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</si>
  <si>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</si>
  <si>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</si>
  <si>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</si>
  <si>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</si>
  <si>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</si>
  <si>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</si>
  <si>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</si>
  <si>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</si>
  <si>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</si>
  <si>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</si>
  <si>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</si>
  <si>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</si>
  <si>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</si>
  <si>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</si>
  <si>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</si>
  <si>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</si>
  <si>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</si>
  <si>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</si>
  <si>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</si>
  <si>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</si>
  <si>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</si>
  <si>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</si>
  <si>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</si>
  <si>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</si>
  <si>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</si>
  <si>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</si>
  <si>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</si>
  <si>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</si>
  <si>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</si>
  <si>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</si>
  <si>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</si>
  <si>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</si>
  <si>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</si>
  <si>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</si>
  <si>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</si>
  <si>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</si>
  <si>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</si>
  <si>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</si>
  <si>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</si>
  <si>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</si>
  <si>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</si>
  <si>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</si>
  <si>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</si>
  <si>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</si>
  <si>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</si>
  <si>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</si>
  <si>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</si>
  <si>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</si>
  <si>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</si>
  <si>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</si>
  <si>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</si>
  <si>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</si>
  <si>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</si>
  <si>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</si>
  <si>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</si>
  <si>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</si>
  <si>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</si>
  <si>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</si>
  <si>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</si>
  <si>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</si>
  <si>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</si>
  <si>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</si>
  <si>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</si>
  <si>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</si>
  <si>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</si>
  <si>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</si>
  <si>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</si>
  <si>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</si>
  <si>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</si>
  <si>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</si>
  <si>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</si>
  <si>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</si>
  <si>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</si>
  <si>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</si>
  <si>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</si>
  <si>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</si>
  <si>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</si>
  <si>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</si>
  <si>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</si>
  <si>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</si>
  <si>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</si>
  <si>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</si>
  <si>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</si>
  <si>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</si>
  <si>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</si>
  <si>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</si>
  <si>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</si>
  <si>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</si>
  <si>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</si>
  <si>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</si>
  <si>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</si>
  <si>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</si>
  <si>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</si>
  <si>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</si>
  <si>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</si>
  <si>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</si>
  <si>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</si>
  <si>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</si>
  <si>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</si>
  <si>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</si>
  <si>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</si>
  <si>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</si>
  <si>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</si>
  <si>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</si>
  <si>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</si>
  <si>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</si>
  <si>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</si>
  <si>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</si>
  <si>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</si>
  <si>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</si>
  <si>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</si>
  <si>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</si>
  <si>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</si>
  <si>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</si>
  <si>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</si>
  <si>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</si>
  <si>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</si>
  <si>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</si>
  <si>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</si>
  <si>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</si>
  <si>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</si>
  <si>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</si>
  <si>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</si>
  <si>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</si>
  <si>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</si>
  <si>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</si>
  <si>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</si>
  <si>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</si>
  <si>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</si>
  <si>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</si>
  <si>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</si>
  <si>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</si>
  <si>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</si>
  <si>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</si>
  <si>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</si>
  <si>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</si>
  <si>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</si>
  <si>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</si>
  <si>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</si>
  <si>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</si>
  <si>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</si>
  <si>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</si>
  <si>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</si>
  <si>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</si>
  <si>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</si>
  <si>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</si>
  <si>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</si>
  <si>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</si>
  <si>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</si>
  <si>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</si>
  <si>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</si>
  <si>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</si>
  <si>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</si>
  <si>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</si>
  <si>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</si>
  <si>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</si>
  <si>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</si>
  <si>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</si>
  <si>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</si>
  <si>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</si>
  <si>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</si>
  <si>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</si>
  <si>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</si>
  <si>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</si>
  <si>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</si>
  <si>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</si>
  <si>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</si>
  <si>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</si>
  <si>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</si>
  <si>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</si>
  <si>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</si>
  <si>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</si>
  <si>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</si>
  <si>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</si>
  <si>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</si>
  <si>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</si>
  <si>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</si>
  <si>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</si>
  <si>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</si>
  <si>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</si>
  <si>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</si>
  <si>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</si>
  <si>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</si>
  <si>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</si>
  <si>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</si>
  <si>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</si>
  <si>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</si>
  <si>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</si>
  <si>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</si>
  <si>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</si>
  <si>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</si>
  <si>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</si>
  <si>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</si>
  <si>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</si>
  <si>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</si>
  <si>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</si>
  <si>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</si>
  <si>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</si>
  <si>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</si>
  <si>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</si>
  <si>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</si>
  <si>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</si>
  <si>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</si>
  <si>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</si>
  <si>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</si>
  <si>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</si>
  <si>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</si>
  <si>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</si>
  <si>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</si>
  <si>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</si>
  <si>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</si>
  <si>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</si>
  <si>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</si>
  <si>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</si>
  <si>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</si>
  <si>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</si>
  <si>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</si>
  <si>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</si>
  <si>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</si>
  <si>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</si>
  <si>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</si>
  <si>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</si>
  <si>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</si>
  <si>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</si>
  <si>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</si>
  <si>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</si>
  <si>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</si>
  <si>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</si>
  <si>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</si>
  <si>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</si>
  <si>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</si>
  <si>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</si>
  <si>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</si>
  <si>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</si>
  <si>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</si>
  <si>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</si>
  <si>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</si>
  <si>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</si>
  <si>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</si>
  <si>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</si>
  <si>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</si>
  <si>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</si>
  <si>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</si>
  <si>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</si>
  <si>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</si>
  <si>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</si>
  <si>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</si>
  <si>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</si>
  <si>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</si>
  <si>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</si>
  <si>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</si>
  <si>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</si>
  <si>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</si>
  <si>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</si>
  <si>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</si>
  <si>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</si>
  <si>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</si>
  <si>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</si>
  <si>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</si>
  <si>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</si>
  <si>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</si>
  <si>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</si>
  <si>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</si>
  <si>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</si>
  <si>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</si>
  <si>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</si>
  <si>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</si>
  <si>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</si>
  <si>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</si>
  <si>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</si>
  <si>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</si>
  <si>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</si>
  <si>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</si>
  <si>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</si>
  <si>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</si>
  <si>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</si>
  <si>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</si>
  <si>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</si>
  <si>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</si>
  <si>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</si>
  <si>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</si>
  <si>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</si>
  <si>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</si>
  <si>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</si>
  <si>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</si>
  <si>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</si>
  <si>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</si>
  <si>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</si>
  <si>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</si>
  <si>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</si>
  <si>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</si>
  <si>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</si>
  <si>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</si>
  <si>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</si>
  <si>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</si>
  <si>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</si>
  <si>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</si>
  <si>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</si>
  <si>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</si>
  <si>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</si>
  <si>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</si>
  <si>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</si>
  <si>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</si>
  <si>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</si>
  <si>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</si>
  <si>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</si>
  <si>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</si>
  <si>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</si>
  <si>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</si>
  <si>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</si>
  <si>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</si>
  <si>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</si>
  <si>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</si>
  <si>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</si>
  <si>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</si>
  <si>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</si>
  <si>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</si>
  <si>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</si>
  <si>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</si>
  <si>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</si>
  <si>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</si>
  <si>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</si>
  <si>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</si>
  <si>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</si>
  <si>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</si>
  <si>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</si>
  <si>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</si>
  <si>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</si>
  <si>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</si>
  <si>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</si>
  <si>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</si>
  <si>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</si>
  <si>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</si>
  <si>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</si>
  <si>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</si>
  <si>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</si>
  <si>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</si>
  <si>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</si>
  <si>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</si>
  <si>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</si>
  <si>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</si>
  <si>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</si>
  <si>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</si>
  <si>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</si>
  <si>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</si>
  <si>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</si>
  <si>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</si>
  <si>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</si>
  <si>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</si>
  <si>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</si>
  <si>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</si>
  <si>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</si>
  <si>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</si>
  <si>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</si>
  <si>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</si>
  <si>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</si>
  <si>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</si>
  <si>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</si>
  <si>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</si>
  <si>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</si>
  <si>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</si>
  <si>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</si>
  <si>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</si>
  <si>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</si>
  <si>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</si>
  <si>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</si>
  <si>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</si>
  <si>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</si>
  <si>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</si>
  <si>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</si>
  <si>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</si>
  <si>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</si>
  <si>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</si>
  <si>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</si>
  <si>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</si>
  <si>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</si>
  <si>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</si>
  <si>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</si>
  <si>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</si>
  <si>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</si>
  <si>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</si>
  <si>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</si>
  <si>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</si>
  <si>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</si>
  <si>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</si>
  <si>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</si>
  <si>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</si>
  <si>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</si>
  <si>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</si>
  <si>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</si>
  <si>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</si>
  <si>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</si>
  <si>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</si>
  <si>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</si>
  <si>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</si>
  <si>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</si>
  <si>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</si>
  <si>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</si>
  <si>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</si>
  <si>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</si>
  <si>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</si>
  <si>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</si>
  <si>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</si>
  <si>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</si>
  <si>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</si>
  <si>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</si>
  <si>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</si>
  <si>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</si>
  <si>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</si>
  <si>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</si>
  <si>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</si>
  <si>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</si>
  <si>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</si>
  <si>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</si>
  <si>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</si>
  <si>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</si>
  <si>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</si>
  <si>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</si>
  <si>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</si>
  <si>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</si>
  <si>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</si>
  <si>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</si>
  <si>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</si>
  <si>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</si>
  <si>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</si>
  <si>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</si>
  <si>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</si>
  <si>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</si>
  <si>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</si>
  <si>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</si>
  <si>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</si>
  <si>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</si>
  <si>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</si>
  <si>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</si>
  <si>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</si>
  <si>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</si>
  <si>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</si>
  <si>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</si>
  <si>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</si>
  <si>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</si>
  <si>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</si>
  <si>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</si>
  <si>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</si>
  <si>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</si>
  <si>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</si>
  <si>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</si>
  <si>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</si>
  <si>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</si>
  <si>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</si>
  <si>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</si>
  <si>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</si>
  <si>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</si>
  <si>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</si>
  <si>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</si>
  <si>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</si>
  <si>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</si>
  <si>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</si>
  <si>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</si>
  <si>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</si>
  <si>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</si>
  <si>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</si>
  <si>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</si>
  <si>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</si>
  <si>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</si>
  <si>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</si>
  <si>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</si>
  <si>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</si>
  <si>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</si>
  <si>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</si>
  <si>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</si>
  <si>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</si>
  <si>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</si>
  <si>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</si>
  <si>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</si>
  <si>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</si>
  <si>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</si>
  <si>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</si>
  <si>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</si>
  <si>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</si>
  <si>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</si>
  <si>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</si>
  <si>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</si>
  <si>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</si>
  <si>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</si>
  <si>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</si>
  <si>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</si>
  <si>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</si>
  <si>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</si>
  <si>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</si>
  <si>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</si>
  <si>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</si>
  <si>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</si>
  <si>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</si>
  <si>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</si>
  <si>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</si>
  <si>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</si>
  <si>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</si>
  <si>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</si>
  <si>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</si>
  <si>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</si>
  <si>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</si>
  <si>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</si>
  <si>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</si>
  <si>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</si>
  <si>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</si>
  <si>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</si>
  <si>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</si>
  <si>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</si>
  <si>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</si>
  <si>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</si>
  <si>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</si>
  <si>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</si>
  <si>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</si>
  <si>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</si>
  <si>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</si>
  <si>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</si>
  <si>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</si>
  <si>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</si>
  <si>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</si>
  <si>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</si>
  <si>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</si>
  <si>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</si>
  <si>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</si>
  <si>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</si>
  <si>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</si>
  <si>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</si>
  <si>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</si>
  <si>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</si>
  <si>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</si>
  <si>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</si>
  <si>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</si>
  <si>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</si>
  <si>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</si>
  <si>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</si>
  <si>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</si>
  <si>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</si>
  <si>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</si>
  <si>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</si>
  <si>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</si>
  <si>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</si>
  <si>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</si>
  <si>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</si>
  <si>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</si>
  <si>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</si>
  <si>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</si>
  <si>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</si>
  <si>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</si>
  <si>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</si>
  <si>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</si>
  <si>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</si>
  <si>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</si>
  <si>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</si>
  <si>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</si>
  <si>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</si>
  <si>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</si>
  <si>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</si>
  <si>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</si>
  <si>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</si>
  <si>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</si>
  <si>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</si>
  <si>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</si>
  <si>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</si>
  <si>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</si>
  <si>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</si>
  <si>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</si>
  <si>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</si>
  <si>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</si>
  <si>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</si>
  <si>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</si>
  <si>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</si>
  <si>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</si>
  <si>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</si>
  <si>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</si>
  <si>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</si>
  <si>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</si>
  <si>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</si>
  <si>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</si>
  <si>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</si>
  <si>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</si>
  <si>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</si>
  <si>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</si>
  <si>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</si>
  <si>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</si>
  <si>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</si>
  <si>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</si>
  <si>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</si>
  <si>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</si>
  <si>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</si>
  <si>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</si>
  <si>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</si>
  <si>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</si>
  <si>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</si>
  <si>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</si>
  <si>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</si>
  <si>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</si>
  <si>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</si>
  <si>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</si>
  <si>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</si>
  <si>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</si>
  <si>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</si>
  <si>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</si>
  <si>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</si>
  <si>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</si>
  <si>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</si>
  <si>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</si>
  <si>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</si>
  <si>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</si>
  <si>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</si>
  <si>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</si>
  <si>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</si>
  <si>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</si>
  <si>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</si>
  <si>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</si>
  <si>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</si>
  <si>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</si>
  <si>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</si>
  <si>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</si>
  <si>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</si>
  <si>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</si>
  <si>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</si>
  <si>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</si>
  <si>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</si>
  <si>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</si>
  <si>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</si>
  <si>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</si>
  <si>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</si>
  <si>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</si>
  <si>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</si>
  <si>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</si>
  <si>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</si>
  <si>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</si>
  <si>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</si>
  <si>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</si>
  <si>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</si>
  <si>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</si>
  <si>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</si>
  <si>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</si>
  <si>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</si>
  <si>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</si>
  <si>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</si>
  <si>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</si>
  <si>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</si>
  <si>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</si>
  <si>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</si>
  <si>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</si>
  <si>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</si>
  <si>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</si>
  <si>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</si>
  <si>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</si>
  <si>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</si>
  <si>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</si>
  <si>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</si>
  <si>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</si>
  <si>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</si>
  <si>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</si>
  <si>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</si>
  <si>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</si>
  <si>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</si>
  <si>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</si>
  <si>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</si>
  <si>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</si>
  <si>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</si>
  <si>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</si>
  <si>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</si>
  <si>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</si>
  <si>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</si>
  <si>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</si>
  <si>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</si>
  <si>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</si>
  <si>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</si>
  <si>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</si>
  <si>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</si>
  <si>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</si>
  <si>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</si>
  <si>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</si>
  <si>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</si>
  <si>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</si>
  <si>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</si>
  <si>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</si>
  <si>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</si>
  <si>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</si>
  <si>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</si>
  <si>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</si>
  <si>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</si>
  <si>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</si>
  <si>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</si>
  <si>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</si>
  <si>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</si>
  <si>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</si>
  <si>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</si>
  <si>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</si>
  <si>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</si>
  <si>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</si>
  <si>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</si>
  <si>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</si>
  <si>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</si>
  <si>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</si>
  <si>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</si>
  <si>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</si>
  <si>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</si>
  <si>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</si>
  <si>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</si>
  <si>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</si>
  <si>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</si>
  <si>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</si>
  <si>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</si>
  <si>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</si>
  <si>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</si>
  <si>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</si>
  <si>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</si>
  <si>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</si>
  <si>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</si>
  <si>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</si>
  <si>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</si>
  <si>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</si>
  <si>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</si>
  <si>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</si>
  <si>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</si>
  <si>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</si>
  <si>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</si>
  <si>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</si>
  <si>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</si>
  <si>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</si>
  <si>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</si>
  <si>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</si>
  <si>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</si>
  <si>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</si>
  <si>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</si>
  <si>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</si>
  <si>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</si>
  <si>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</si>
  <si>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</si>
  <si>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</si>
  <si>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</si>
  <si>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</si>
  <si>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</si>
  <si>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</si>
  <si>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</si>
  <si>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</si>
  <si>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</si>
  <si>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</si>
  <si>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</si>
  <si>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</si>
  <si>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</si>
  <si>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</si>
  <si>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</si>
  <si>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</si>
  <si>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</si>
  <si>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</si>
  <si>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</si>
  <si>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</si>
  <si>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</si>
  <si>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</si>
  <si>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</si>
  <si>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</si>
  <si>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</si>
  <si>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</si>
  <si>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</si>
  <si>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</si>
  <si>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</si>
  <si>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</si>
  <si>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</si>
  <si>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</si>
  <si>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</si>
  <si>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</si>
  <si>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</si>
  <si>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</si>
  <si>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</si>
  <si>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</si>
  <si>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</si>
  <si>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</si>
  <si>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</si>
  <si>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</si>
  <si>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</si>
  <si>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</si>
  <si>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</si>
  <si>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</si>
  <si>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</si>
  <si>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</si>
  <si>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</si>
  <si>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</si>
  <si>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</si>
  <si>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</si>
  <si>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</si>
  <si>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</si>
  <si>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</si>
  <si>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</si>
  <si>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</si>
  <si>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</si>
  <si>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</si>
  <si>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</si>
  <si>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</si>
  <si>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</si>
  <si>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</si>
  <si>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</si>
  <si>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</si>
  <si>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</si>
  <si>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</si>
  <si>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</si>
  <si>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</si>
  <si>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</si>
  <si>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</si>
  <si>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</si>
  <si>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</si>
  <si>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</si>
  <si>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</si>
  <si>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</si>
  <si>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</si>
  <si>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</si>
  <si>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</si>
  <si>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</si>
  <si>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</si>
  <si>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</si>
  <si>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</si>
  <si>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</si>
  <si>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</si>
  <si>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</si>
  <si>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</si>
  <si>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</si>
  <si>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</si>
  <si>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</si>
  <si>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</si>
  <si>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</si>
  <si>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</si>
  <si>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</si>
  <si>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</si>
  <si>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</si>
  <si>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</si>
  <si>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</si>
  <si>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</si>
  <si>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</si>
  <si>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</si>
  <si>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</si>
  <si>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</si>
  <si>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</si>
  <si>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</si>
  <si>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</si>
  <si>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</si>
  <si>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</si>
  <si>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</si>
  <si>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</si>
  <si>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</si>
  <si>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</si>
  <si>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</si>
  <si>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</si>
  <si>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</si>
  <si>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</si>
  <si>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</si>
  <si>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</si>
  <si>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</si>
  <si>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</si>
  <si>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</si>
  <si>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</si>
  <si>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</si>
  <si>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</si>
  <si>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</si>
  <si>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</si>
  <si>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</si>
  <si>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</si>
  <si>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</si>
  <si>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</si>
  <si>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</si>
  <si>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</si>
  <si>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</si>
  <si>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</si>
  <si>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</si>
  <si>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</si>
  <si>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</si>
  <si>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</si>
  <si>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</si>
  <si>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</si>
  <si>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</si>
  <si>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</si>
  <si>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</si>
  <si>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</si>
  <si>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</si>
  <si>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</si>
  <si>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</si>
  <si>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</si>
  <si>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</si>
  <si>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</si>
  <si>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</si>
  <si>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</si>
  <si>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</si>
  <si>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</si>
  <si>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</si>
  <si>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</si>
  <si>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</si>
  <si>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</si>
  <si>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</si>
  <si>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</si>
  <si>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</si>
  <si>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</si>
  <si>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</si>
  <si>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</si>
  <si>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</si>
  <si>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</si>
  <si>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</si>
  <si>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</si>
  <si>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</si>
  <si>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</si>
  <si>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</si>
  <si>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</si>
  <si>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</si>
  <si>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</si>
  <si>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</si>
  <si>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</si>
  <si>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</si>
  <si>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</si>
  <si>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</si>
  <si>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</si>
  <si>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</si>
  <si>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</si>
  <si>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</si>
  <si>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</si>
  <si>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</si>
  <si>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</si>
  <si>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</si>
  <si>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</si>
  <si>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</si>
  <si>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</si>
  <si>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</si>
  <si>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</si>
  <si>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</si>
  <si>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</si>
  <si>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</si>
  <si>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</si>
  <si>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</si>
  <si>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</si>
  <si>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</si>
  <si>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</si>
  <si>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</si>
  <si>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</si>
  <si>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</si>
  <si>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</si>
  <si>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</si>
  <si>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</si>
  <si>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</si>
  <si>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</si>
  <si>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</si>
  <si>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</si>
  <si>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</si>
  <si>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</si>
  <si>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</si>
  <si>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</si>
  <si>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</si>
  <si>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</si>
  <si>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</si>
  <si>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</si>
  <si>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</si>
  <si>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</si>
  <si>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</si>
  <si>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</si>
  <si>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</si>
  <si>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</si>
  <si>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</si>
  <si>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</si>
  <si>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</si>
  <si>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</si>
  <si>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</si>
  <si>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</si>
  <si>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</si>
  <si>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</si>
  <si>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</si>
  <si>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</si>
  <si>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</si>
  <si>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</si>
  <si>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</si>
  <si>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</si>
  <si>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</si>
  <si>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</si>
  <si>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</si>
  <si>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</si>
  <si>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</si>
  <si>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</si>
  <si>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</si>
  <si>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</si>
  <si>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</si>
  <si>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</si>
  <si>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</si>
  <si>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</si>
  <si>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</si>
  <si>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</si>
  <si>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</si>
  <si>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</si>
  <si>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</si>
  <si>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</si>
  <si>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</si>
  <si>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</si>
  <si>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</si>
  <si>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</si>
  <si>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</si>
  <si>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</si>
  <si>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</si>
  <si>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</si>
  <si>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</si>
  <si>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</si>
  <si>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</si>
  <si>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</si>
  <si>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</si>
  <si>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</si>
  <si>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</si>
  <si>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</si>
  <si>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</si>
  <si>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</si>
  <si>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</si>
  <si>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</si>
  <si>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</si>
  <si>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</si>
  <si>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</si>
  <si>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</si>
  <si>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</si>
  <si>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</si>
  <si>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</si>
  <si>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</si>
  <si>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</si>
  <si>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</si>
  <si>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</si>
  <si>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</si>
  <si>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</si>
  <si>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</si>
  <si>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</si>
  <si>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</si>
  <si>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</si>
  <si>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</si>
  <si>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</si>
  <si>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</si>
  <si>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</si>
  <si>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</si>
  <si>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</si>
  <si>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</si>
  <si>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</si>
  <si>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</si>
  <si>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</si>
  <si>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</si>
  <si>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</si>
  <si>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</si>
  <si>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</si>
  <si>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</si>
  <si>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</si>
  <si>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</si>
  <si>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</si>
  <si>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</si>
  <si>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</si>
  <si>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</si>
  <si>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</si>
  <si>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</si>
  <si>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</si>
  <si>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</si>
  <si>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</si>
  <si>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</si>
  <si>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</si>
  <si>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</si>
  <si>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</si>
  <si>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</si>
  <si>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</si>
  <si>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</si>
  <si>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</si>
  <si>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</si>
  <si>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</si>
  <si>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</si>
  <si>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</si>
  <si>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</si>
  <si>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</si>
  <si>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</si>
  <si>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</si>
  <si>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</si>
  <si>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</si>
  <si>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</si>
  <si>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</si>
  <si>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</si>
  <si>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</si>
  <si>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</si>
  <si>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</si>
  <si>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</si>
  <si>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</si>
  <si>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</si>
  <si>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</si>
  <si>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</si>
  <si>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</si>
  <si>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</si>
  <si>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</si>
  <si>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</si>
  <si>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</si>
  <si>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</si>
  <si>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</si>
  <si>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</si>
  <si>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</si>
  <si>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</si>
  <si>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</si>
  <si>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</si>
  <si>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</si>
  <si>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</si>
  <si>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</si>
  <si>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</si>
  <si>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</si>
  <si>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</si>
  <si>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</si>
  <si>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</si>
  <si>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</si>
  <si>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</si>
  <si>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</si>
  <si>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</si>
  <si>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</si>
  <si>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</si>
  <si>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</si>
  <si>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</si>
  <si>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</si>
  <si>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</si>
  <si>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</si>
  <si>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</si>
  <si>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</si>
  <si>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</si>
  <si>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</si>
  <si>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</si>
  <si>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</si>
  <si>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</si>
  <si>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</si>
  <si>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</si>
  <si>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</si>
  <si>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</si>
  <si>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</si>
  <si>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</si>
  <si>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</si>
  <si>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</si>
  <si>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</si>
  <si>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</si>
  <si>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</si>
  <si>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</si>
  <si>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</si>
  <si>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</si>
  <si>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</si>
  <si>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</si>
  <si>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</si>
  <si>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</si>
  <si>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</si>
  <si>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</si>
  <si>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</si>
  <si>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</si>
  <si>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</si>
  <si>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</si>
  <si>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</si>
  <si>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</si>
  <si>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</si>
  <si>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</si>
  <si>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</si>
  <si>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</si>
  <si>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</si>
  <si>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</si>
  <si>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</si>
  <si>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</si>
  <si>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</si>
  <si>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</si>
  <si>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</si>
  <si>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</si>
  <si>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</si>
  <si>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</si>
  <si>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</si>
  <si>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</si>
  <si>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</si>
  <si>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</si>
  <si>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</si>
  <si>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</si>
  <si>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</si>
  <si>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</si>
  <si>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</si>
  <si>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</si>
  <si>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</si>
  <si>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</si>
  <si>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</si>
  <si>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</si>
  <si>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</si>
  <si>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</si>
  <si>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</si>
  <si>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</si>
  <si>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</si>
  <si>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</si>
  <si>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</si>
  <si>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</si>
  <si>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</si>
  <si>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</si>
  <si>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</si>
  <si>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</si>
  <si>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</si>
  <si>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</si>
  <si>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</si>
  <si>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</si>
  <si>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</si>
  <si>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</si>
  <si>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</si>
  <si>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</si>
  <si>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</si>
  <si>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</si>
  <si>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</si>
  <si>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</si>
  <si>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</si>
  <si>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</si>
  <si>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</si>
  <si>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</si>
  <si>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</si>
  <si>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</si>
  <si>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</si>
  <si>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</si>
  <si>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</si>
  <si>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</si>
  <si>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</si>
  <si>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</si>
  <si>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</si>
  <si>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</si>
  <si>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</si>
  <si>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</si>
  <si>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</si>
  <si>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</si>
  <si>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</si>
  <si>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</si>
  <si>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</si>
  <si>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</si>
  <si>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</si>
  <si>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</si>
  <si>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</si>
  <si>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</si>
  <si>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</si>
  <si>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</si>
  <si>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</si>
  <si>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</si>
  <si>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</si>
  <si>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</si>
  <si>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</si>
  <si>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</si>
  <si>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</si>
  <si>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</si>
  <si>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</si>
  <si>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</si>
  <si>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</si>
  <si>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</si>
  <si>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</si>
  <si>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</si>
  <si>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</si>
  <si>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</si>
  <si>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</si>
  <si>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</si>
  <si>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</si>
  <si>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</si>
  <si>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</si>
  <si>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</si>
  <si>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</si>
  <si>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</si>
  <si>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</si>
  <si>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</si>
  <si>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</si>
  <si>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</si>
  <si>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</si>
  <si>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</si>
  <si>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</si>
  <si>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</si>
  <si>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</si>
  <si>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</si>
  <si>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</si>
  <si>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</si>
  <si>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</si>
  <si>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</si>
  <si>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</si>
  <si>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</si>
  <si>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</si>
  <si>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</si>
  <si>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</si>
  <si>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</si>
  <si>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</si>
  <si>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</si>
  <si>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</si>
  <si>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</si>
  <si>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</si>
  <si>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</si>
  <si>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</si>
  <si>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</si>
  <si>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</si>
  <si>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</si>
  <si>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</si>
  <si>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</si>
  <si>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</si>
  <si>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</si>
  <si>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</si>
  <si>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</si>
  <si>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</si>
  <si>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</si>
  <si>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</si>
  <si>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</si>
  <si>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</si>
  <si>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</si>
  <si>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</si>
  <si>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</si>
  <si>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</si>
  <si>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</si>
  <si>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</si>
  <si>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</si>
  <si>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</si>
  <si>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</si>
  <si>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</si>
  <si>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</si>
  <si>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</si>
  <si>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</si>
  <si>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</si>
  <si>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</si>
  <si>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</si>
  <si>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</si>
  <si>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</si>
  <si>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</si>
  <si>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</si>
  <si>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</si>
  <si>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</si>
  <si>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</si>
  <si>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</si>
  <si>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</si>
  <si>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</si>
  <si>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</si>
  <si>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</si>
  <si>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</si>
  <si>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</si>
  <si>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</si>
  <si>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</si>
  <si>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</si>
  <si>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</si>
  <si>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</si>
  <si>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</si>
  <si>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</si>
  <si>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</si>
  <si>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</si>
  <si>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</si>
  <si>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</si>
  <si>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</si>
  <si>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</si>
  <si>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</si>
  <si>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</si>
  <si>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</si>
  <si>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</si>
  <si>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</si>
  <si>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</si>
  <si>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</si>
  <si>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</si>
  <si>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</si>
  <si>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</si>
  <si>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</si>
  <si>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</si>
  <si>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</si>
  <si>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</si>
  <si>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</si>
  <si>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</si>
  <si>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</si>
  <si>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</si>
  <si>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</si>
  <si>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</si>
  <si>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</si>
  <si>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</si>
  <si>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</si>
  <si>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</si>
  <si>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</si>
  <si>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</si>
  <si>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</si>
  <si>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</si>
  <si>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</si>
  <si>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</si>
  <si>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</si>
  <si>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</si>
  <si>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</si>
  <si>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</si>
  <si>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</si>
  <si>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</si>
  <si>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</si>
  <si>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</si>
  <si>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</si>
  <si>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</si>
  <si>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</si>
  <si>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</si>
  <si>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</si>
  <si>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</si>
  <si>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</si>
  <si>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</si>
  <si>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</si>
  <si>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</si>
  <si>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</si>
  <si>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</si>
  <si>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</si>
  <si>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</si>
  <si>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</si>
  <si>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</si>
  <si>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</si>
  <si>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</si>
  <si>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</si>
  <si>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</si>
  <si>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</si>
  <si>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</si>
  <si>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</si>
  <si>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</si>
  <si>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</si>
  <si>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</si>
  <si>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</si>
  <si>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</si>
  <si>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</si>
  <si>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</si>
  <si>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</si>
  <si>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</si>
  <si>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</si>
  <si>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</si>
  <si>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</si>
  <si>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</si>
  <si>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</si>
  <si>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</si>
  <si>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</si>
  <si>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</si>
  <si>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</si>
  <si>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</si>
  <si>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</si>
  <si>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</si>
  <si>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</si>
  <si>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</si>
  <si>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</si>
  <si>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</si>
  <si>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</si>
  <si>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</si>
  <si>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</si>
  <si>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</si>
  <si>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</si>
  <si>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</si>
  <si>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</si>
  <si>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</si>
  <si>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</si>
  <si>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</si>
  <si>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</si>
  <si>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</si>
  <si>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</si>
  <si>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</si>
  <si>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</si>
  <si>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</si>
  <si>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</si>
  <si>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</si>
  <si>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</si>
  <si>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</si>
  <si>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</si>
  <si>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</si>
  <si>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</si>
  <si>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</si>
  <si>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</si>
  <si>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</si>
  <si>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</si>
  <si>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</si>
  <si>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</si>
  <si>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</si>
  <si>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</si>
  <si>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</si>
  <si>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</si>
  <si>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</si>
  <si>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</si>
  <si>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</si>
  <si>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</si>
  <si>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</si>
  <si>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</si>
  <si>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</si>
  <si>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</si>
  <si>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</si>
  <si>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</si>
  <si>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</si>
  <si>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</si>
  <si>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</si>
  <si>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</si>
  <si>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</si>
  <si>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</si>
  <si>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</si>
  <si>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</si>
  <si>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</si>
  <si>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</si>
  <si>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</si>
  <si>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</si>
  <si>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</si>
  <si>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</si>
  <si>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</si>
  <si>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</si>
  <si>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</si>
  <si>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</si>
  <si>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</si>
  <si>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</si>
  <si>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</si>
  <si>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</si>
  <si>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</si>
  <si>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</si>
  <si>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</si>
  <si>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</si>
  <si>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</si>
  <si>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</si>
  <si>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</si>
  <si>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</si>
  <si>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</si>
  <si>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</si>
  <si>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</si>
  <si>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</si>
  <si>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</si>
  <si>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</si>
  <si>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</si>
  <si>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</si>
  <si>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</si>
  <si>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</si>
  <si>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</si>
  <si>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</si>
  <si>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</si>
  <si>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</si>
  <si>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</si>
  <si>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</si>
  <si>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</si>
  <si>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</si>
  <si>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</si>
  <si>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</si>
  <si>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</si>
  <si>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</si>
  <si>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</si>
  <si>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</si>
  <si>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</si>
  <si>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</si>
  <si>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</si>
  <si>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</si>
  <si>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</si>
  <si>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</si>
  <si>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</si>
  <si>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</si>
  <si>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</si>
  <si>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</si>
  <si>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</si>
  <si>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</si>
  <si>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</si>
  <si>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</si>
  <si>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</si>
  <si>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</si>
  <si>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</si>
  <si>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</si>
  <si>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</si>
  <si>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</si>
  <si>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</si>
  <si>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</si>
  <si>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</si>
  <si>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</si>
  <si>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</si>
  <si>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</si>
  <si>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</si>
  <si>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</si>
  <si>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</si>
  <si>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</si>
  <si>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</si>
  <si>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</si>
  <si>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</si>
  <si>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</si>
  <si>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</si>
  <si>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</si>
  <si>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</si>
  <si>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</si>
  <si>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</si>
  <si>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</si>
  <si>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</si>
  <si>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</si>
  <si>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</si>
  <si>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</si>
  <si>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</si>
  <si>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</si>
  <si>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</si>
  <si>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</si>
  <si>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</si>
  <si>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</si>
  <si>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</si>
  <si>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</si>
  <si>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</si>
  <si>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</si>
  <si>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</si>
  <si>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</si>
  <si>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</si>
  <si>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</si>
  <si>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</si>
  <si>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</si>
  <si>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</si>
  <si>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</si>
  <si>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</si>
  <si>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</si>
  <si>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</si>
  <si>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</si>
  <si>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</si>
  <si>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</si>
  <si>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</si>
  <si>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</si>
  <si>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</si>
  <si>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</si>
  <si>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</si>
  <si>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</si>
  <si>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</si>
  <si>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</si>
  <si>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</si>
  <si>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</si>
  <si>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</si>
  <si>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</si>
  <si>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</si>
  <si>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</si>
  <si>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</si>
  <si>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</si>
  <si>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</si>
  <si>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</si>
  <si>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</si>
  <si>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</si>
  <si>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</si>
  <si>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</si>
  <si>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</si>
  <si>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</si>
  <si>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</si>
  <si>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</si>
  <si>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</si>
  <si>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</si>
  <si>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</si>
  <si>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</si>
  <si>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</si>
  <si>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</si>
  <si>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</si>
  <si>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</si>
  <si>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</si>
  <si>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</si>
  <si>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</si>
  <si>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</si>
  <si>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</si>
  <si>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</si>
  <si>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</si>
  <si>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</si>
  <si>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</si>
  <si>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</si>
  <si>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</si>
  <si>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</si>
  <si>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</si>
  <si>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</si>
  <si>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</si>
  <si>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</si>
  <si>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</si>
  <si>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</si>
  <si>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</si>
  <si>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</si>
  <si>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</si>
  <si>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</si>
  <si>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</si>
  <si>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</si>
  <si>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</si>
  <si>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</si>
  <si>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</si>
  <si>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</si>
  <si>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</si>
  <si>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</si>
  <si>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</si>
  <si>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</si>
  <si>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</si>
  <si>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</si>
  <si>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</si>
  <si>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</si>
  <si>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</si>
  <si>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</si>
  <si>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</si>
  <si>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</si>
  <si>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</si>
  <si>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</si>
  <si>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</si>
  <si>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</si>
  <si>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</si>
  <si>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</si>
  <si>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</si>
  <si>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</si>
  <si>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</si>
  <si>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</si>
  <si>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</si>
  <si>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</si>
  <si>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</si>
  <si>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</si>
  <si>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</si>
  <si>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</si>
  <si>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</si>
  <si>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</si>
  <si>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</si>
  <si>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</si>
  <si>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</si>
  <si>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</si>
  <si>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</si>
  <si>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</si>
  <si>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</si>
  <si>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</si>
  <si>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</si>
  <si>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</si>
  <si>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</si>
  <si>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</si>
  <si>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</si>
  <si>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</si>
  <si>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</si>
  <si>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</si>
  <si>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</si>
  <si>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</si>
  <si>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</si>
  <si>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</si>
  <si>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</si>
  <si>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</si>
  <si>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</si>
  <si>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</si>
  <si>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</si>
  <si>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</si>
  <si>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</si>
  <si>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</si>
  <si>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</si>
  <si>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</si>
  <si>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</si>
  <si>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</si>
  <si>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</si>
  <si>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</si>
  <si>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</si>
  <si>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</si>
  <si>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</si>
  <si>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</si>
  <si>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</si>
  <si>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</si>
  <si>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</si>
  <si>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</si>
  <si>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</si>
  <si>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</si>
  <si>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</si>
  <si>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</si>
  <si>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</si>
  <si>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</si>
  <si>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</si>
  <si>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</si>
  <si>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</si>
  <si>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</si>
  <si>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</si>
  <si>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</si>
  <si>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</si>
  <si>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</si>
  <si>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</si>
  <si>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</si>
  <si>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</si>
  <si>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</si>
  <si>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</si>
  <si>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</si>
  <si>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</si>
  <si>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</si>
  <si>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</si>
  <si>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</si>
  <si>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</si>
  <si>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</si>
  <si>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</si>
  <si>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</si>
  <si>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</si>
  <si>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</si>
  <si>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</si>
  <si>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</si>
  <si>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</si>
  <si>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</si>
  <si>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</si>
  <si>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</si>
  <si>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</si>
  <si>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</si>
  <si>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</si>
  <si>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</si>
  <si>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</si>
  <si>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</si>
  <si>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</si>
  <si>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</si>
  <si>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</si>
  <si>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</si>
  <si>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</si>
  <si>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</si>
  <si>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</si>
  <si>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</si>
  <si>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</si>
  <si>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</si>
  <si>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</si>
  <si>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</si>
  <si>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</si>
  <si>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</si>
  <si>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</si>
  <si>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</si>
  <si>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</si>
  <si>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</si>
  <si>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</si>
  <si>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</si>
  <si>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</si>
  <si>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</si>
  <si>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</si>
  <si>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</si>
  <si>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</si>
  <si>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</si>
  <si>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</si>
  <si>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</si>
  <si>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</si>
  <si>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</si>
  <si>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</si>
  <si>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</si>
  <si>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</si>
  <si>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</si>
  <si>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</si>
  <si>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</si>
  <si>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</si>
  <si>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</si>
  <si>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</si>
  <si>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</si>
  <si>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</si>
  <si>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</si>
  <si>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</si>
  <si>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</si>
  <si>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</si>
  <si>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</si>
  <si>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</si>
  <si>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</si>
  <si>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</si>
  <si>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</si>
  <si>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</si>
  <si>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</si>
  <si>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</si>
  <si>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</si>
  <si>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</si>
  <si>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</si>
  <si>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</si>
  <si>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</si>
  <si>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</si>
  <si>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</si>
  <si>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</si>
  <si>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</si>
  <si>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</si>
  <si>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</si>
  <si>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</si>
  <si>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</si>
  <si>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</si>
  <si>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</si>
  <si>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</si>
  <si>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</si>
  <si>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</si>
  <si>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</si>
  <si>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</si>
  <si>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</si>
  <si>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</si>
  <si>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</si>
  <si>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</si>
  <si>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</si>
  <si>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</si>
  <si>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</si>
  <si>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</si>
  <si>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</si>
  <si>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</si>
  <si>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</si>
  <si>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</si>
  <si>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</si>
  <si>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</si>
  <si>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</si>
  <si>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</si>
  <si>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</si>
  <si>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</si>
  <si>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</si>
  <si>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</si>
  <si>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</si>
  <si>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</si>
  <si>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</si>
  <si>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</si>
  <si>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</si>
  <si>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</si>
  <si>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</si>
  <si>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</si>
  <si>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</si>
  <si>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</si>
  <si>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</si>
  <si>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</si>
  <si>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</si>
  <si>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</si>
  <si>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</si>
  <si>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</si>
  <si>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</si>
  <si>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</si>
  <si>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</si>
  <si>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</si>
  <si>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</si>
  <si>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</si>
  <si>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</si>
  <si>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</si>
  <si>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</si>
  <si>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</si>
  <si>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</si>
  <si>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</si>
  <si>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</si>
  <si>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</si>
  <si>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</si>
  <si>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</si>
  <si>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</si>
  <si>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</si>
  <si>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</si>
  <si>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</si>
  <si>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</si>
  <si>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</si>
  <si>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</si>
  <si>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</si>
  <si>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</si>
  <si>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</si>
  <si>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</si>
  <si>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</si>
  <si>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</si>
  <si>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</si>
  <si>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</si>
  <si>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</si>
  <si>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</si>
  <si>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</si>
  <si>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</si>
  <si>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</si>
  <si>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</si>
  <si>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</si>
  <si>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</si>
  <si>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</si>
  <si>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</si>
  <si>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</si>
  <si>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</si>
  <si>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</si>
  <si>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</si>
  <si>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</si>
  <si>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</si>
  <si>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</si>
  <si>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</si>
  <si>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</si>
  <si>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</si>
  <si>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</si>
  <si>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</si>
  <si>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</si>
  <si>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</si>
  <si>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</si>
  <si>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</si>
  <si>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</si>
  <si>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</si>
  <si>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</si>
  <si>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</si>
  <si>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</si>
  <si>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</si>
  <si>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</si>
  <si>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</si>
  <si>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</si>
  <si>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</si>
  <si>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</si>
  <si>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</si>
  <si>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</si>
  <si>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</si>
  <si>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</si>
  <si>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</si>
  <si>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</si>
  <si>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</si>
  <si>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</si>
  <si>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</si>
  <si>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</si>
  <si>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</si>
  <si>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</si>
  <si>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</si>
  <si>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</si>
  <si>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</si>
  <si>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</si>
  <si>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</si>
  <si>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</si>
  <si>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</si>
  <si>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</si>
  <si>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</si>
  <si>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</si>
  <si>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</si>
  <si>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</si>
  <si>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</si>
  <si>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</si>
  <si>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</si>
  <si>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</si>
  <si>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</si>
  <si>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</si>
  <si>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</si>
  <si>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</si>
  <si>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</si>
  <si>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</si>
  <si>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</si>
  <si>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</si>
  <si>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</si>
  <si>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</si>
  <si>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</si>
  <si>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</si>
  <si>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</si>
  <si>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</si>
  <si>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</si>
  <si>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</si>
  <si>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</si>
  <si>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</si>
  <si>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</si>
  <si>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</si>
  <si>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</si>
  <si>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</si>
  <si>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</si>
  <si>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</si>
  <si>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</si>
  <si>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</si>
  <si>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</si>
  <si>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</si>
  <si>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</si>
  <si>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</si>
  <si>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</si>
  <si>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</si>
  <si>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</si>
  <si>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</si>
  <si>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</si>
  <si>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</si>
  <si>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</si>
  <si>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</si>
  <si>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</si>
  <si>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</si>
  <si>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</si>
  <si>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</si>
  <si>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</si>
  <si>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</si>
  <si>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</si>
  <si>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</si>
  <si>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</si>
  <si>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</si>
  <si>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</si>
  <si>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</si>
  <si>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</si>
  <si>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</si>
  <si>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</si>
  <si>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</si>
  <si>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</si>
  <si>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</si>
  <si>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</si>
  <si>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</si>
  <si>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</si>
  <si>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</si>
  <si>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</si>
  <si>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</si>
  <si>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</si>
  <si>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</si>
  <si>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</si>
  <si>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</si>
  <si>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</si>
  <si>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</si>
  <si>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</si>
  <si>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</si>
  <si>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</si>
  <si>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</si>
  <si>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</si>
  <si>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</si>
  <si>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</si>
  <si>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</si>
  <si>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</si>
  <si>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</si>
  <si>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</si>
  <si>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</si>
  <si>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</si>
  <si>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</si>
  <si>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</si>
  <si>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</si>
  <si>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</si>
  <si>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</si>
  <si>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</si>
  <si>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</si>
  <si>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</si>
  <si>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</si>
  <si>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</si>
  <si>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</si>
  <si>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</si>
  <si>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</si>
  <si>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</si>
  <si>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</si>
  <si>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</si>
  <si>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</si>
  <si>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</si>
  <si>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</si>
  <si>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</si>
  <si>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</si>
  <si>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</si>
  <si>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</si>
  <si>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</si>
  <si>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</si>
  <si>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</si>
  <si>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</si>
  <si>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</si>
  <si>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</si>
  <si>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</si>
  <si>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</si>
  <si>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</si>
  <si>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</si>
  <si>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</si>
  <si>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</si>
  <si>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</si>
  <si>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</si>
  <si>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</si>
  <si>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</si>
  <si>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</si>
  <si>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</si>
  <si>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</si>
  <si>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</si>
  <si>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</si>
  <si>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</si>
  <si>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</si>
  <si>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</si>
  <si>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</si>
  <si>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</si>
  <si>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</si>
  <si>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</si>
  <si>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</si>
  <si>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</si>
  <si>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</si>
  <si>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</si>
  <si>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</si>
  <si>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</si>
  <si>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</si>
  <si>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</si>
  <si>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</si>
  <si>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</si>
  <si>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</si>
  <si>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</si>
  <si>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</si>
  <si>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</si>
  <si>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</si>
  <si>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</si>
  <si>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</si>
  <si>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</si>
  <si>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</si>
  <si>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</si>
  <si>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</si>
  <si>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</si>
  <si>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</si>
  <si>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</si>
  <si>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</si>
  <si>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</si>
  <si>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</si>
  <si>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</si>
  <si>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</si>
  <si>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</si>
  <si>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</si>
  <si>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</si>
  <si>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</si>
  <si>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</si>
  <si>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</si>
  <si>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</si>
  <si>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</si>
  <si>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</si>
  <si>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</si>
  <si>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</si>
  <si>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</si>
  <si>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</si>
  <si>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</si>
  <si>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</si>
  <si>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</si>
  <si>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</si>
  <si>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</si>
  <si>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</si>
  <si>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</si>
  <si>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</si>
  <si>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</si>
  <si>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</si>
  <si>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</si>
  <si>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</si>
  <si>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</si>
  <si>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</si>
  <si>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</si>
  <si>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</si>
  <si>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</si>
  <si>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</si>
  <si>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</si>
  <si>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</si>
  <si>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</si>
  <si>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</si>
  <si>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</si>
  <si>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</si>
  <si>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</si>
  <si>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</si>
  <si>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</si>
  <si>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</si>
  <si>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</si>
  <si>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</si>
  <si>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</si>
  <si>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</si>
  <si>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</si>
  <si>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</si>
  <si>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</si>
  <si>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</si>
  <si>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</si>
  <si>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</si>
  <si>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</si>
  <si>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</si>
  <si>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</si>
  <si>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</si>
  <si>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</si>
  <si>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</si>
  <si>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</si>
  <si>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</si>
  <si>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</si>
  <si>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</si>
  <si>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</si>
  <si>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</si>
  <si>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</si>
  <si>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</si>
  <si>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</si>
  <si>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</si>
  <si>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</si>
  <si>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</si>
  <si>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</si>
  <si>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</si>
  <si>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</si>
  <si>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</si>
  <si>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</si>
  <si>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</si>
  <si>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</si>
  <si>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</si>
  <si>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</si>
  <si>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</si>
  <si>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</si>
  <si>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</si>
  <si>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</si>
  <si>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</si>
  <si>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</si>
  <si>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</si>
  <si>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</si>
  <si>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</si>
  <si>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</si>
  <si>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</si>
  <si>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</si>
  <si>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</si>
  <si>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</si>
  <si>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</si>
  <si>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</si>
  <si>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</si>
  <si>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</si>
  <si>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</si>
  <si>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</si>
  <si>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</si>
  <si>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</si>
  <si>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</si>
  <si>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</si>
  <si>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</si>
  <si>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</si>
  <si>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</si>
  <si>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</si>
  <si>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</si>
  <si>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</si>
  <si>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</si>
  <si>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</si>
  <si>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</si>
  <si>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</si>
  <si>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</si>
  <si>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</si>
  <si>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</si>
  <si>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</si>
  <si>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</si>
  <si>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</si>
  <si>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</si>
  <si>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</si>
  <si>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</si>
  <si>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</si>
  <si>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</si>
  <si>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</si>
  <si>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</si>
  <si>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</si>
  <si>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</si>
  <si>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</si>
  <si>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</si>
  <si>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</si>
  <si>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</si>
  <si>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</si>
  <si>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</si>
  <si>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</si>
  <si>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</si>
  <si>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</si>
  <si>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</si>
  <si>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</si>
  <si>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</si>
  <si>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</si>
  <si>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</si>
  <si>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</si>
  <si>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</si>
  <si>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</si>
  <si>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</si>
  <si>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</si>
  <si>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</si>
  <si>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</si>
  <si>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</si>
  <si>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</si>
  <si>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</si>
  <si>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</si>
  <si>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</si>
  <si>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</si>
  <si>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</si>
  <si>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</si>
  <si>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</si>
  <si>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</si>
  <si>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</si>
  <si>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</si>
  <si>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</si>
  <si>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</si>
  <si>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</si>
  <si>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</si>
  <si>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</si>
  <si>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</si>
  <si>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</si>
  <si>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</si>
  <si>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</si>
  <si>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</si>
  <si>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</si>
  <si>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</si>
  <si>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</si>
  <si>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</si>
  <si>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</si>
  <si>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</si>
  <si>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</si>
  <si>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</si>
  <si>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</si>
  <si>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</si>
  <si>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</si>
  <si>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</si>
  <si>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</si>
  <si>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</si>
  <si>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</si>
  <si>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</si>
  <si>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</si>
  <si>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</si>
  <si>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</si>
  <si>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</si>
  <si>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</si>
  <si>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</si>
  <si>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</si>
  <si>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</si>
  <si>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</si>
  <si>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</si>
  <si>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</si>
  <si>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</si>
  <si>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</si>
  <si>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</si>
  <si>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</si>
  <si>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</si>
  <si>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</si>
  <si>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</si>
  <si>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</si>
  <si>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</si>
  <si>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</si>
  <si>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</si>
  <si>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</si>
  <si>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</si>
  <si>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</si>
  <si>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</si>
  <si>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</si>
  <si>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</si>
  <si>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</si>
  <si>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</si>
  <si>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</si>
  <si>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</si>
  <si>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</si>
  <si>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</si>
  <si>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</si>
  <si>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</si>
  <si>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</si>
  <si>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</si>
  <si>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</si>
  <si>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</si>
  <si>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</si>
  <si>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</si>
  <si>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</si>
  <si>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</si>
  <si>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</si>
  <si>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</si>
  <si>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</si>
  <si>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</si>
  <si>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</si>
  <si>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</si>
  <si>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</si>
  <si>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</si>
  <si>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</si>
  <si>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</si>
  <si>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</si>
  <si>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</si>
  <si>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</si>
  <si>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</si>
  <si>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</si>
  <si>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</si>
  <si>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</si>
  <si>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</si>
  <si>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</si>
  <si>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</si>
  <si>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</si>
  <si>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</si>
  <si>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</si>
  <si>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</si>
  <si>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</si>
  <si>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</si>
  <si>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</si>
  <si>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</si>
  <si>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</si>
  <si>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</si>
  <si>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</si>
  <si>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</si>
  <si>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</si>
  <si>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</si>
  <si>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</si>
  <si>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</si>
  <si>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</si>
  <si>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</si>
  <si>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</si>
  <si>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</si>
  <si>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</si>
  <si>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</si>
  <si>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</si>
  <si>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</si>
  <si>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</si>
  <si>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</si>
  <si>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</si>
  <si>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</si>
  <si>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</si>
  <si>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</si>
  <si>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</si>
  <si>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</si>
  <si>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</si>
  <si>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</si>
  <si>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</si>
  <si>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</si>
  <si>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</si>
  <si>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</si>
  <si>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</si>
  <si>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</si>
  <si>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</si>
  <si>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</si>
  <si>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</si>
  <si>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</si>
  <si>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</si>
  <si>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</si>
  <si>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</si>
  <si>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</si>
  <si>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</si>
  <si>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</si>
  <si>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</si>
  <si>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</si>
  <si>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</si>
  <si>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</si>
  <si>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</si>
  <si>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</si>
  <si>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</si>
  <si>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</si>
  <si>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</si>
  <si>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</si>
  <si>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</si>
  <si>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</si>
  <si>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</si>
  <si>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</si>
  <si>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</si>
  <si>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</si>
  <si>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</si>
  <si>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</si>
  <si>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</si>
  <si>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</si>
  <si>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</si>
  <si>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</si>
  <si>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</si>
  <si>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</si>
  <si>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</si>
  <si>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</si>
  <si>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</si>
  <si>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</si>
  <si>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</si>
  <si>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</si>
  <si>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</si>
  <si>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</si>
  <si>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</si>
  <si>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</si>
  <si>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</si>
  <si>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</si>
  <si>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</si>
  <si>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</si>
  <si>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</si>
  <si>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</si>
  <si>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</si>
  <si>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</si>
  <si>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</si>
  <si>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</si>
  <si>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</si>
  <si>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</si>
  <si>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</si>
  <si>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</si>
  <si>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</si>
  <si>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</si>
  <si>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</si>
  <si>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</si>
  <si>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</si>
  <si>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</si>
  <si>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</si>
  <si>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</si>
  <si>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</si>
  <si>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</si>
  <si>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</si>
  <si>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</si>
  <si>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</si>
  <si>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</si>
  <si>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</si>
  <si>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</si>
  <si>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</si>
  <si>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</si>
  <si>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</si>
  <si>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</si>
  <si>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</si>
  <si>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</si>
  <si>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</si>
  <si>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</si>
  <si>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</si>
  <si>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</si>
  <si>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</si>
  <si>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</si>
  <si>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</si>
  <si>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</si>
  <si>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</si>
  <si>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</si>
  <si>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</si>
  <si>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</si>
  <si>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</si>
  <si>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</si>
  <si>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</si>
  <si>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</si>
  <si>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</si>
  <si>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</si>
  <si>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</si>
  <si>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</si>
  <si>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</si>
  <si>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</si>
  <si>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</si>
  <si>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</si>
  <si>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</si>
  <si>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</si>
  <si>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</si>
  <si>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</si>
  <si>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</si>
  <si>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</si>
  <si>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</si>
  <si>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</si>
  <si>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</si>
  <si>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</si>
  <si>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</si>
  <si>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</si>
  <si>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</si>
  <si>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</si>
  <si>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</si>
  <si>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</si>
  <si>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</si>
  <si>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</si>
  <si>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</si>
  <si>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</si>
  <si>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</si>
  <si>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</si>
  <si>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</si>
  <si>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</si>
  <si>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</si>
  <si>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</si>
  <si>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</si>
  <si>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</si>
  <si>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</si>
  <si>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</si>
  <si>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</si>
  <si>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</si>
  <si>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</si>
  <si>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</si>
  <si>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</si>
  <si>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</si>
  <si>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</si>
  <si>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</si>
  <si>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</si>
  <si>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</si>
  <si>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</si>
  <si>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</si>
  <si>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</si>
  <si>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</si>
  <si>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</si>
  <si>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</si>
  <si>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</si>
  <si>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</si>
  <si>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</si>
  <si>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</si>
  <si>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</si>
  <si>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</si>
  <si>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</si>
  <si>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</si>
  <si>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</si>
  <si>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</si>
  <si>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</si>
  <si>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</si>
  <si>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</si>
  <si>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</si>
  <si>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</si>
  <si>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</si>
  <si>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</si>
  <si>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</si>
  <si>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</si>
  <si>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</si>
  <si>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</si>
  <si>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</si>
  <si>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</si>
  <si>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</si>
  <si>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</si>
  <si>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</si>
  <si>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</si>
  <si>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</si>
  <si>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</si>
  <si>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</si>
  <si>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</si>
  <si>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</si>
  <si>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</si>
  <si>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</si>
  <si>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</si>
  <si>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</si>
  <si>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</si>
  <si>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</si>
  <si>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</si>
  <si>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</si>
  <si>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</si>
  <si>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</si>
  <si>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</si>
  <si>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</si>
  <si>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</si>
  <si>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</si>
  <si>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</si>
  <si>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</si>
  <si>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</si>
  <si>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</si>
  <si>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</si>
  <si>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</si>
  <si>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</si>
  <si>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</si>
  <si>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</si>
  <si>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</si>
  <si>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</si>
  <si>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</si>
  <si>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</si>
  <si>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</si>
  <si>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</si>
  <si>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</si>
  <si>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</si>
  <si>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</si>
  <si>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</si>
  <si>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</si>
  <si>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</si>
  <si>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</si>
  <si>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</si>
  <si>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</si>
  <si>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</si>
  <si>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</si>
  <si>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</si>
  <si>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</si>
  <si>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</si>
  <si>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</si>
  <si>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</si>
  <si>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</si>
  <si>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</si>
  <si>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</si>
  <si>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</si>
  <si>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</si>
  <si>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</si>
  <si>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</si>
  <si>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</si>
  <si>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</si>
  <si>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</si>
  <si>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</si>
  <si>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</si>
  <si>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</si>
  <si>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</si>
  <si>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</si>
  <si>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</si>
  <si>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</si>
  <si>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</si>
  <si>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</si>
  <si>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</si>
  <si>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</si>
  <si>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</si>
  <si>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</si>
  <si>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</si>
  <si>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</si>
  <si>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</si>
  <si>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</si>
  <si>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</si>
  <si>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</si>
  <si>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</si>
  <si>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</si>
  <si>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</si>
  <si>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</si>
  <si>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</si>
  <si>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</si>
  <si>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</si>
  <si>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</si>
  <si>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</si>
  <si>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</si>
  <si>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</si>
  <si>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</si>
  <si>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</si>
  <si>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</si>
  <si>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</si>
  <si>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</si>
  <si>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</si>
  <si>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</si>
  <si>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</si>
  <si>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</si>
  <si>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</si>
  <si>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</si>
  <si>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</si>
  <si>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</si>
  <si>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</si>
  <si>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</si>
  <si>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</si>
  <si>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</si>
  <si>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</si>
  <si>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</si>
  <si>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</si>
  <si>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</si>
  <si>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</si>
  <si>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</si>
  <si>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</si>
  <si>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</si>
  <si>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</si>
  <si>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</si>
  <si>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</si>
  <si>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</si>
  <si>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</si>
  <si>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</si>
  <si>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</si>
  <si>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</si>
  <si>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</si>
  <si>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</si>
  <si>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</si>
  <si>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</si>
  <si>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</si>
  <si>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</si>
  <si>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</si>
  <si>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</si>
  <si>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</si>
  <si>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</si>
  <si>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</si>
  <si>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</si>
  <si>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</si>
  <si>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</si>
  <si>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</si>
  <si>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</si>
  <si>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</si>
  <si>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</si>
  <si>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</si>
  <si>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</si>
  <si>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</si>
  <si>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</si>
  <si>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</si>
  <si>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</si>
  <si>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</si>
  <si>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</si>
  <si>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</si>
  <si>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</si>
  <si>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</si>
  <si>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</si>
  <si>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</si>
  <si>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</si>
  <si>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</si>
  <si>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</si>
  <si>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</si>
  <si>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</si>
  <si>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</si>
  <si>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</si>
  <si>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</si>
  <si>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</si>
  <si>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</si>
  <si>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</si>
  <si>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</si>
  <si>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</si>
  <si>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</si>
  <si>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</si>
  <si>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</si>
  <si>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</si>
  <si>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</si>
  <si>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</si>
  <si>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</si>
  <si>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</si>
  <si>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</si>
  <si>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</si>
  <si>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</si>
  <si>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</si>
  <si>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</si>
  <si>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</si>
  <si>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</si>
  <si>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</si>
  <si>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</si>
  <si>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</si>
  <si>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</si>
  <si>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</si>
  <si>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</si>
  <si>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</si>
  <si>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</si>
  <si>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</si>
  <si>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</si>
  <si>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</si>
  <si>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</si>
  <si>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</si>
  <si>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</si>
  <si>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</si>
  <si>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</si>
  <si>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</si>
  <si>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</si>
  <si>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</si>
  <si>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</si>
  <si>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</si>
  <si>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</si>
  <si>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</si>
  <si>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</si>
  <si>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</si>
  <si>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</si>
  <si>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</si>
  <si>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</si>
  <si>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</si>
  <si>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</si>
  <si>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</si>
  <si>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</si>
  <si>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</si>
  <si>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</si>
  <si>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</si>
  <si>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</si>
  <si>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</si>
  <si>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</si>
  <si>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</si>
  <si>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</si>
  <si>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</si>
  <si>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</si>
  <si>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</si>
  <si>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</si>
  <si>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</si>
  <si>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</si>
  <si>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</si>
  <si>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</si>
  <si>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</si>
  <si>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</si>
  <si>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</si>
  <si>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</si>
  <si>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</si>
  <si>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</si>
  <si>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</si>
  <si>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</si>
  <si>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</si>
  <si>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</si>
  <si>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</si>
  <si>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</si>
  <si>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</si>
  <si>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</si>
  <si>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</si>
  <si>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</si>
  <si>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</si>
  <si>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</si>
  <si>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</si>
  <si>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</si>
  <si>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</si>
  <si>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</si>
  <si>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</si>
  <si>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</si>
  <si>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</si>
  <si>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</si>
  <si>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</si>
  <si>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</si>
  <si>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</si>
  <si>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</si>
  <si>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</si>
  <si>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</si>
  <si>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</si>
  <si>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</si>
  <si>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</si>
  <si>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</si>
  <si>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</si>
  <si>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</si>
  <si>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</si>
  <si>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</si>
  <si>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</si>
  <si>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</si>
  <si>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</si>
  <si>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</si>
  <si>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</si>
  <si>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</si>
  <si>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</si>
  <si>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</si>
  <si>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</si>
  <si>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</si>
  <si>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</si>
  <si>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</si>
  <si>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</si>
  <si>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</si>
  <si>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</si>
  <si>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</si>
  <si>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</si>
  <si>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</si>
  <si>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</si>
  <si>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</si>
  <si>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</si>
  <si>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</si>
  <si>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</si>
  <si>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</si>
  <si>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</si>
  <si>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</si>
  <si>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</si>
  <si>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</si>
  <si>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</si>
  <si>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</si>
  <si>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</si>
  <si>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</si>
  <si>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</si>
  <si>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</si>
  <si>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</si>
  <si>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</si>
  <si>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</si>
  <si>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</si>
  <si>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</si>
  <si>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</si>
  <si>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</si>
  <si>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</si>
  <si>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</si>
  <si>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</si>
  <si>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</si>
  <si>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</si>
  <si>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</si>
  <si>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</si>
  <si>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</si>
  <si>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</si>
  <si>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</si>
  <si>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</si>
  <si>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</si>
  <si>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</si>
  <si>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</si>
  <si>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</si>
  <si>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</si>
  <si>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</si>
  <si>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</si>
  <si>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</si>
  <si>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</si>
  <si>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</si>
  <si>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</si>
  <si>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</si>
  <si>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</si>
  <si>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</si>
  <si>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</si>
  <si>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</si>
  <si>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</si>
  <si>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</si>
  <si>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</si>
  <si>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</si>
  <si>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</si>
  <si>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</si>
  <si>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</si>
  <si>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</si>
  <si>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</si>
  <si>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</si>
  <si>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</si>
  <si>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</si>
  <si>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</si>
  <si>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</si>
  <si>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</si>
  <si>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</si>
  <si>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</si>
  <si>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</si>
  <si>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</si>
  <si>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</si>
  <si>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</si>
  <si>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</si>
  <si>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</si>
  <si>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</si>
  <si>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</si>
  <si>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</si>
  <si>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</si>
  <si>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</si>
  <si>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</si>
  <si>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</si>
  <si>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</si>
  <si>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</si>
  <si>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</si>
  <si>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</si>
  <si>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</si>
  <si>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</si>
  <si>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</si>
  <si>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</si>
  <si>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</si>
  <si>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</si>
  <si>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</si>
  <si>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</si>
  <si>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</si>
  <si>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</si>
  <si>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</si>
  <si>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</si>
  <si>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</si>
  <si>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</si>
  <si>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</si>
  <si>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</si>
  <si>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</si>
  <si>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</si>
  <si>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</si>
  <si>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</si>
  <si>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</si>
  <si>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</si>
  <si>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</si>
  <si>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</si>
  <si>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</si>
  <si>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</si>
  <si>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</si>
  <si>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</si>
  <si>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</si>
  <si>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</si>
  <si>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</si>
  <si>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</si>
  <si>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</si>
  <si>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</si>
  <si>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</si>
  <si>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</si>
  <si>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</si>
  <si>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</si>
  <si>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</si>
  <si>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</si>
  <si>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</si>
  <si>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</si>
  <si>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</si>
  <si>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</si>
  <si>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</si>
  <si>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</si>
  <si>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</si>
  <si>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</si>
  <si>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</si>
  <si>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</si>
  <si>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</si>
  <si>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</si>
  <si>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</si>
  <si>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</si>
  <si>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</si>
  <si>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</si>
  <si>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</si>
  <si>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</si>
  <si>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</si>
  <si>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</si>
  <si>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</si>
  <si>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</si>
  <si>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</si>
  <si>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</si>
  <si>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</si>
  <si>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</si>
  <si>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</si>
  <si>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</si>
  <si>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</si>
  <si>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</si>
  <si>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</si>
  <si>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</si>
  <si>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</si>
  <si>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</si>
  <si>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</si>
  <si>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</si>
  <si>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</si>
  <si>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</si>
  <si>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</si>
  <si>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</si>
  <si>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</si>
  <si>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</si>
  <si>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</si>
  <si>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</si>
  <si>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</si>
  <si>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</si>
  <si>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</si>
  <si>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</si>
  <si>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</si>
  <si>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</si>
  <si>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</si>
  <si>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</si>
  <si>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</si>
  <si>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</si>
  <si>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</si>
  <si>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</si>
  <si>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</si>
  <si>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</si>
  <si>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</si>
  <si>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</si>
  <si>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</si>
  <si>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</si>
  <si>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</si>
  <si>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</si>
  <si>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</si>
  <si>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</si>
  <si>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</si>
  <si>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</si>
  <si>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</si>
  <si>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</si>
  <si>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</si>
  <si>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</si>
  <si>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</si>
  <si>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</si>
  <si>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</si>
  <si>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</si>
  <si>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</si>
  <si>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</si>
  <si>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</si>
  <si>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</si>
  <si>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</si>
  <si>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</si>
  <si>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</si>
  <si>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</si>
  <si>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</si>
  <si>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</si>
  <si>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</si>
  <si>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</si>
  <si>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</si>
  <si>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</si>
  <si>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</si>
  <si>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</si>
  <si>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</si>
  <si>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</si>
  <si>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</si>
  <si>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</si>
  <si>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</si>
  <si>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</si>
  <si>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</si>
  <si>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</si>
  <si>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</si>
  <si>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</si>
  <si>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</si>
  <si>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</si>
  <si>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</si>
  <si>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</si>
  <si>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</si>
  <si>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</si>
  <si>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</si>
  <si>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</si>
  <si>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</si>
  <si>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</si>
  <si>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</si>
  <si>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</si>
  <si>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</si>
  <si>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</si>
  <si>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</si>
  <si>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</si>
  <si>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</si>
  <si>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</si>
  <si>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</si>
  <si>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</si>
  <si>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</si>
  <si>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</si>
  <si>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</si>
  <si>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</si>
  <si>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</si>
  <si>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</si>
  <si>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</si>
  <si>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</si>
  <si>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</si>
  <si>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</si>
  <si>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</si>
  <si>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</si>
  <si>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</si>
  <si>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</si>
  <si>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</si>
  <si>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</si>
  <si>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</si>
  <si>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</si>
  <si>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</si>
  <si>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</si>
  <si>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</si>
  <si>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</si>
  <si>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</si>
  <si>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</si>
  <si>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</si>
  <si>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</si>
  <si>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</si>
  <si>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</si>
  <si>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</si>
  <si>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</si>
  <si>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</si>
  <si>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</si>
  <si>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</si>
  <si>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</si>
  <si>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</si>
  <si>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</si>
  <si>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</si>
  <si>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</si>
  <si>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</si>
  <si>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</si>
  <si>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</si>
  <si>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</si>
  <si>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</si>
  <si>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</si>
  <si>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</si>
  <si>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</si>
  <si>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</si>
  <si>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</si>
  <si>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</si>
  <si>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</si>
  <si>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</si>
  <si>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</si>
  <si>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</si>
  <si>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</si>
  <si>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</si>
  <si>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</si>
  <si>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</si>
  <si>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</si>
  <si>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</si>
  <si>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</si>
  <si>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</si>
  <si>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</si>
  <si>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</si>
  <si>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</si>
  <si>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</si>
  <si>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</si>
  <si>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</si>
  <si>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</si>
  <si>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</si>
  <si>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</si>
  <si>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</si>
  <si>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</si>
  <si>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</si>
  <si>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</si>
  <si>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</si>
  <si>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</si>
  <si>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</si>
  <si>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</si>
  <si>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</si>
  <si>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</si>
  <si>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</si>
  <si>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</si>
  <si>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</si>
  <si>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</si>
  <si>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</si>
  <si>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</si>
  <si>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</si>
  <si>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</si>
  <si>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</si>
  <si>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</si>
  <si>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</si>
  <si>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</si>
  <si>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</si>
  <si>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</si>
  <si>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</si>
  <si>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</si>
  <si>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</si>
  <si>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</si>
  <si>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</si>
  <si>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</si>
  <si>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</si>
  <si>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</si>
  <si>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</si>
  <si>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</si>
  <si>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</si>
  <si>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</si>
  <si>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</si>
  <si>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</si>
  <si>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</si>
  <si>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</si>
  <si>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</si>
  <si>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</si>
  <si>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</si>
  <si>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</si>
  <si>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</si>
  <si>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</si>
  <si>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</si>
  <si>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</si>
  <si>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</si>
  <si>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</si>
  <si>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</si>
  <si>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</si>
  <si>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</si>
  <si>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</si>
  <si>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</si>
  <si>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</si>
  <si>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</si>
  <si>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</si>
  <si>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</si>
  <si>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</si>
  <si>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</si>
  <si>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</si>
  <si>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</si>
  <si>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</si>
  <si>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</si>
  <si>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</si>
  <si>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</si>
  <si>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</si>
  <si>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</si>
  <si>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</si>
  <si>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</si>
  <si>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</si>
  <si>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</si>
  <si>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</si>
  <si>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</si>
  <si>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</si>
  <si>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</si>
  <si>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</si>
  <si>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</si>
  <si>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</si>
  <si>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</si>
  <si>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</si>
  <si>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</si>
  <si>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</si>
  <si>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</si>
  <si>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</si>
  <si>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</si>
  <si>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</si>
  <si>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</si>
  <si>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</si>
  <si>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</si>
  <si>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</si>
  <si>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</si>
  <si>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</si>
  <si>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</si>
  <si>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</si>
  <si>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</si>
  <si>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</si>
  <si>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</si>
  <si>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</si>
  <si>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</si>
  <si>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</si>
  <si>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</si>
  <si>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</si>
  <si>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</si>
  <si>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</si>
  <si>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</si>
  <si>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</si>
  <si>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</si>
  <si>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</si>
  <si>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</si>
  <si>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</si>
  <si>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</si>
  <si>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</si>
  <si>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</si>
  <si>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</si>
  <si>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</si>
  <si>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</si>
  <si>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</si>
  <si>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</si>
  <si>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</si>
  <si>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</si>
  <si>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</si>
  <si>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</si>
  <si>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</si>
  <si>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</si>
  <si>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</si>
  <si>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</si>
  <si>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</si>
  <si>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</si>
  <si>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</si>
  <si>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</si>
  <si>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</si>
  <si>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</si>
  <si>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</si>
  <si>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</si>
  <si>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</si>
  <si>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</si>
  <si>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</si>
  <si>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</si>
  <si>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</si>
  <si>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</si>
  <si>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</si>
  <si>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</si>
  <si>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</si>
  <si>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</si>
  <si>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</si>
  <si>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</si>
  <si>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</si>
  <si>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</si>
  <si>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</si>
  <si>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</si>
  <si>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</si>
  <si>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</si>
  <si>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</si>
  <si>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</si>
  <si>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</si>
  <si>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</si>
  <si>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</si>
  <si>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</si>
  <si>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</si>
  <si>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</si>
  <si>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</si>
  <si>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</si>
  <si>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</si>
  <si>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</si>
  <si>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</si>
  <si>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</si>
  <si>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</si>
  <si>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</si>
  <si>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</si>
  <si>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</si>
  <si>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</si>
  <si>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</si>
  <si>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</si>
  <si>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</si>
  <si>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</si>
  <si>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</si>
  <si>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</si>
  <si>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</si>
  <si>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</si>
  <si>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</si>
  <si>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</si>
  <si>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</si>
  <si>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</si>
  <si>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</si>
  <si>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</si>
  <si>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</si>
  <si>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</si>
  <si>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</si>
  <si>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</si>
  <si>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</si>
  <si>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</si>
  <si>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</si>
  <si>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</si>
  <si>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</si>
  <si>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</si>
  <si>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</si>
  <si>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</si>
  <si>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</si>
  <si>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</si>
  <si>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</si>
  <si>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</si>
  <si>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</si>
  <si>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</si>
  <si>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</si>
  <si>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</si>
  <si>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</si>
  <si>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</si>
  <si>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</si>
  <si>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</si>
  <si>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</si>
  <si>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</si>
  <si>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</si>
  <si>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</si>
  <si>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</si>
  <si>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</si>
  <si>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</si>
  <si>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</si>
  <si>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</si>
  <si>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</si>
  <si>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</si>
  <si>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</si>
  <si>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</si>
  <si>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</si>
  <si>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</si>
  <si>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</si>
  <si>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</si>
  <si>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</si>
  <si>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</si>
  <si>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</si>
  <si>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</si>
  <si>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</si>
  <si>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</si>
  <si>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</si>
  <si>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</si>
  <si>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</si>
  <si>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</si>
  <si>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</si>
  <si>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</si>
  <si>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</si>
  <si>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</si>
  <si>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</si>
  <si>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</si>
  <si>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</si>
  <si>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</si>
  <si>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</si>
  <si>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</si>
  <si>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</si>
  <si>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</si>
  <si>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</si>
  <si>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</si>
  <si>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</si>
  <si>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</si>
  <si>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</si>
  <si>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</si>
  <si>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</si>
  <si>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</si>
  <si>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</si>
  <si>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</si>
  <si>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</si>
  <si>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</si>
  <si>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</si>
  <si>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</si>
  <si>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</si>
  <si>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</si>
  <si>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</si>
  <si>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</si>
  <si>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</si>
  <si>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</si>
  <si>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</si>
  <si>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</si>
  <si>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</si>
  <si>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</si>
  <si>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</si>
  <si>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</si>
  <si>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</si>
  <si>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</si>
  <si>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</si>
  <si>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</si>
  <si>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</si>
  <si>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</si>
  <si>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</si>
  <si>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</si>
  <si>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</si>
  <si>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</si>
  <si>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</si>
  <si>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</si>
  <si>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</si>
  <si>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</si>
  <si>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</si>
  <si>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</si>
  <si>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</si>
  <si>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</si>
  <si>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</si>
  <si>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</si>
  <si>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</si>
  <si>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</si>
  <si>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</si>
  <si>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</si>
  <si>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</si>
  <si>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</si>
  <si>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</si>
  <si>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</si>
  <si>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</si>
  <si>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</si>
  <si>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</si>
  <si>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</si>
  <si>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</si>
  <si>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</si>
  <si>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</si>
  <si>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</si>
  <si>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</si>
  <si>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</si>
  <si>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</si>
  <si>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</si>
  <si>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</si>
  <si>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</si>
  <si>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</si>
  <si>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</si>
  <si>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</si>
  <si>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</si>
  <si>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</si>
  <si>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</si>
  <si>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</si>
  <si>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</si>
  <si>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</si>
  <si>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</si>
  <si>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</si>
  <si>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</si>
  <si>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</si>
  <si>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</si>
  <si>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</si>
  <si>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</si>
  <si>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</si>
  <si>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</si>
  <si>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</si>
  <si>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</si>
  <si>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</si>
  <si>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</si>
  <si>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</si>
  <si>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</si>
  <si>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</si>
  <si>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</si>
  <si>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</si>
  <si>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</si>
  <si>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</si>
  <si>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</si>
  <si>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</si>
  <si>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</si>
  <si>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</si>
  <si>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</si>
  <si>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</si>
  <si>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</si>
  <si>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</si>
  <si>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</si>
  <si>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</si>
  <si>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</si>
  <si>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</si>
  <si>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</si>
  <si>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</si>
  <si>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</si>
  <si>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</si>
  <si>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</si>
  <si>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</si>
  <si>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</si>
  <si>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</si>
  <si>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</si>
  <si>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</si>
  <si>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</si>
  <si>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</si>
  <si>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</si>
  <si>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</si>
  <si>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</si>
  <si>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</si>
  <si>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</si>
  <si>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</si>
  <si>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</si>
  <si>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</si>
  <si>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</si>
  <si>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</si>
  <si>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</si>
  <si>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</si>
  <si>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</si>
  <si>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</si>
  <si>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</si>
  <si>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</si>
  <si>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</si>
  <si>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</si>
  <si>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</si>
  <si>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</si>
  <si>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</si>
  <si>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</si>
  <si>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</si>
  <si>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</si>
  <si>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</si>
  <si>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</si>
  <si>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</si>
  <si>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</si>
  <si>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</si>
  <si>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</si>
  <si>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</si>
  <si>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</si>
  <si>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</si>
  <si>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</si>
  <si>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</si>
  <si>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</si>
  <si>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</si>
  <si>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</si>
  <si>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</si>
  <si>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</si>
  <si>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</si>
  <si>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</si>
  <si>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</si>
  <si>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</si>
  <si>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</si>
  <si>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</si>
  <si>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</si>
  <si>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</si>
  <si>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</si>
  <si>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</si>
  <si>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</si>
  <si>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</si>
  <si>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</si>
  <si>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</si>
  <si>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</si>
  <si>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</si>
  <si>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</si>
  <si>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</si>
  <si>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</si>
  <si>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</si>
  <si>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</si>
  <si>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</si>
  <si>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</si>
  <si>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</si>
  <si>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</si>
  <si>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</si>
  <si>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</si>
  <si>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</si>
  <si>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</si>
  <si>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</si>
  <si>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</si>
  <si>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</si>
  <si>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</si>
  <si>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</si>
  <si>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</si>
  <si>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</si>
  <si>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</si>
  <si>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</si>
  <si>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</si>
  <si>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</si>
  <si>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</si>
  <si>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</si>
  <si>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</si>
  <si>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</si>
  <si>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</si>
  <si>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</si>
  <si>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</si>
  <si>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</si>
  <si>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</si>
  <si>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</si>
  <si>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</si>
  <si>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</si>
  <si>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</si>
  <si>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</si>
  <si>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</si>
  <si>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</si>
  <si>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</si>
  <si>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</si>
  <si>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</si>
  <si>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</si>
  <si>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</si>
  <si>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</si>
  <si>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</si>
  <si>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</si>
  <si>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</si>
  <si>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</si>
  <si>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</si>
  <si>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</si>
  <si>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</si>
  <si>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</si>
  <si>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</si>
  <si>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</si>
  <si>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</si>
  <si>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</si>
  <si>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</si>
  <si>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</si>
  <si>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</si>
  <si>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</si>
  <si>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</si>
  <si>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</si>
  <si>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</si>
  <si>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</si>
  <si>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</si>
  <si>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</si>
  <si>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</si>
  <si>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</si>
  <si>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</si>
  <si>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</si>
  <si>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</si>
  <si>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</si>
  <si>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</si>
  <si>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</si>
  <si>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</si>
  <si>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</si>
  <si>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</si>
  <si>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</si>
  <si>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</si>
  <si>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</si>
  <si>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</si>
  <si>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</si>
  <si>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</si>
  <si>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</si>
  <si>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</si>
  <si>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</si>
  <si>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</si>
  <si>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</si>
  <si>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</si>
  <si>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</si>
  <si>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</si>
  <si>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</si>
  <si>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</si>
  <si>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</si>
  <si>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</si>
  <si>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</si>
  <si>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</si>
  <si>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</si>
  <si>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</si>
  <si>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</si>
  <si>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</si>
  <si>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</si>
  <si>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</si>
  <si>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</si>
  <si>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</si>
  <si>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</si>
  <si>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</si>
  <si>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</si>
  <si>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</si>
  <si>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</si>
  <si>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</si>
  <si>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</si>
  <si>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</si>
  <si>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</si>
  <si>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</si>
  <si>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</si>
  <si>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</si>
  <si>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</si>
  <si>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</si>
  <si>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</si>
  <si>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</si>
  <si>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</si>
  <si>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</si>
  <si>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</si>
  <si>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</si>
  <si>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</si>
  <si>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</si>
  <si>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</si>
  <si>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Julia Nelson</t>
  </si>
  <si>
    <t>Thomas Evans</t>
  </si>
  <si>
    <t>Fernando Dawson</t>
  </si>
  <si>
    <t>Little Inc</t>
  </si>
  <si>
    <t>Rhonda Hinton</t>
  </si>
  <si>
    <t>Washington-Williams</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</si>
  <si>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</si>
  <si>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</si>
  <si>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</si>
  <si>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</si>
  <si>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</si>
  <si>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</si>
  <si>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</si>
  <si>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</si>
  <si>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</si>
  <si>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</si>
  <si>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</si>
  <si>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</si>
  <si>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</si>
  <si>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</si>
  <si>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</si>
  <si>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</si>
  <si>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</si>
  <si>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</si>
  <si>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</si>
  <si>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</si>
  <si>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</si>
  <si>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</si>
  <si>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</si>
  <si>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</si>
  <si>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</si>
  <si>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</si>
  <si>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</si>
  <si>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</si>
  <si>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</si>
  <si>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</si>
  <si>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</si>
  <si>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</si>
  <si>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</si>
  <si>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</si>
  <si>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</si>
  <si>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</si>
  <si>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</si>
  <si>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</si>
  <si>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</si>
  <si>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</si>
  <si>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</si>
  <si>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</si>
  <si>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</si>
  <si>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</si>
  <si>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</si>
  <si>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</si>
  <si>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</si>
  <si>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</si>
  <si>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</si>
  <si>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</si>
  <si>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</si>
  <si>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</si>
  <si>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</si>
  <si>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</si>
  <si>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</si>
  <si>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</si>
  <si>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</si>
  <si>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</si>
  <si>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</si>
  <si>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</si>
  <si>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</si>
  <si>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</si>
  <si>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</si>
  <si>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</si>
  <si>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</si>
  <si>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</si>
  <si>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</si>
  <si>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</si>
  <si>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</si>
  <si>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</si>
  <si>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</si>
  <si>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</si>
  <si>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</si>
  <si>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</si>
  <si>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</si>
  <si>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</si>
  <si>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</si>
  <si>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</si>
  <si>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</si>
  <si>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</si>
  <si>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</si>
  <si>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</si>
  <si>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</si>
  <si>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</si>
  <si>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</si>
  <si>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</si>
  <si>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</si>
  <si>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</si>
  <si>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</si>
  <si>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</si>
  <si>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</si>
  <si>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</si>
  <si>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</si>
  <si>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</si>
  <si>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</si>
  <si>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</si>
  <si>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</si>
  <si>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</si>
  <si>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</si>
  <si>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</si>
  <si>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</si>
  <si>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</si>
  <si>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</si>
  <si>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</si>
  <si>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</si>
  <si>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</si>
  <si>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</si>
  <si>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</si>
  <si>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</si>
  <si>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</si>
  <si>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</si>
  <si>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</si>
  <si>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</si>
  <si>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</si>
  <si>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</si>
  <si>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</si>
  <si>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</si>
  <si>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</si>
  <si>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</si>
  <si>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</si>
  <si>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</si>
  <si>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</si>
  <si>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</si>
  <si>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</si>
  <si>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</si>
  <si>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</si>
  <si>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</si>
  <si>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</si>
  <si>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</si>
  <si>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</si>
  <si>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</si>
  <si>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</si>
  <si>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</si>
  <si>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</si>
  <si>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</si>
  <si>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</si>
  <si>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</si>
  <si>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</si>
  <si>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</si>
  <si>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</si>
  <si>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</si>
  <si>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</si>
  <si>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</si>
  <si>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</si>
  <si>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</si>
  <si>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</si>
  <si>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</si>
  <si>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</si>
  <si>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</si>
  <si>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</si>
  <si>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</si>
  <si>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</si>
  <si>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</si>
  <si>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</si>
  <si>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</si>
  <si>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</si>
  <si>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</si>
  <si>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</si>
  <si>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</si>
  <si>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</si>
  <si>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</si>
  <si>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</si>
  <si>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</si>
  <si>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</si>
  <si>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</si>
  <si>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</si>
  <si>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</si>
  <si>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</si>
  <si>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</si>
  <si>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</si>
  <si>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</si>
  <si>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</si>
  <si>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</si>
  <si>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</si>
  <si>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</si>
  <si>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</si>
  <si>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</si>
  <si>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</si>
  <si>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</si>
  <si>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</si>
  <si>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</si>
  <si>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</si>
  <si>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</si>
  <si>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</si>
  <si>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</si>
  <si>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</si>
  <si>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</si>
  <si>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</si>
  <si>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</si>
  <si>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</si>
  <si>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</si>
  <si>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</si>
  <si>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</si>
  <si>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</si>
  <si>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</si>
  <si>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</si>
  <si>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</si>
  <si>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</si>
  <si>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</si>
  <si>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</si>
  <si>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</si>
  <si>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</si>
  <si>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</si>
  <si>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</si>
  <si>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</si>
  <si>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</si>
  <si>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</si>
  <si>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</si>
  <si>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</si>
  <si>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</si>
  <si>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</si>
  <si>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</si>
  <si>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</si>
  <si>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</si>
  <si>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</si>
  <si>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</si>
  <si>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</si>
  <si>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</si>
  <si>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</si>
  <si>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</si>
  <si>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</si>
  <si>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</si>
  <si>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</si>
  <si>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</si>
  <si>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</si>
  <si>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</si>
  <si>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</si>
  <si>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</si>
  <si>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</si>
  <si>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</si>
  <si>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</si>
  <si>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</si>
  <si>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</si>
  <si>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</si>
  <si>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</si>
  <si>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</si>
  <si>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</si>
  <si>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</si>
  <si>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</si>
  <si>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</si>
  <si>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</si>
  <si>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</si>
  <si>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</si>
  <si>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</si>
  <si>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</si>
  <si>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</si>
  <si>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</si>
  <si>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</si>
  <si>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</si>
  <si>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</si>
  <si>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</si>
  <si>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</si>
  <si>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</si>
  <si>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</si>
  <si>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</si>
  <si>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</si>
  <si>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</si>
  <si>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</si>
  <si>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</si>
  <si>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</si>
  <si>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</si>
  <si>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</si>
  <si>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</si>
  <si>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</si>
  <si>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</si>
  <si>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</si>
  <si>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</si>
  <si>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</si>
  <si>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</si>
  <si>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</si>
  <si>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</si>
  <si>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</si>
  <si>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</si>
  <si>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</si>
  <si>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</si>
  <si>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</si>
  <si>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</si>
  <si>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</si>
  <si>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</si>
  <si>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</si>
  <si>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</si>
  <si>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</si>
  <si>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</si>
  <si>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</si>
  <si>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</si>
  <si>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</si>
  <si>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</si>
  <si>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</si>
  <si>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</si>
  <si>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</si>
  <si>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</si>
  <si>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</si>
  <si>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</si>
  <si>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</si>
  <si>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</si>
  <si>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</si>
  <si>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</si>
  <si>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</si>
  <si>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</si>
  <si>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</si>
  <si>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</si>
  <si>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</si>
  <si>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</si>
  <si>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</si>
  <si>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</si>
  <si>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</si>
  <si>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</si>
  <si>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</si>
  <si>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</si>
  <si>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</si>
  <si>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</si>
  <si>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</si>
  <si>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</si>
  <si>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</si>
  <si>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</si>
  <si>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</si>
  <si>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</si>
  <si>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</si>
  <si>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</si>
  <si>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</si>
  <si>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</si>
  <si>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</si>
  <si>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</si>
  <si>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</si>
  <si>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</si>
  <si>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</si>
  <si>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</si>
  <si>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</si>
  <si>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</si>
  <si>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</si>
  <si>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</si>
  <si>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</si>
  <si>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</si>
  <si>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</si>
  <si>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</si>
  <si>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</si>
  <si>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</si>
  <si>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</si>
  <si>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</si>
  <si>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</si>
  <si>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</si>
  <si>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</si>
  <si>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</si>
  <si>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</si>
  <si>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</si>
  <si>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</si>
  <si>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</si>
  <si>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</si>
  <si>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</si>
  <si>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</si>
  <si>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</si>
  <si>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</si>
  <si>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</si>
  <si>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</si>
  <si>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</si>
  <si>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</si>
  <si>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</si>
  <si>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</si>
  <si>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</si>
  <si>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</si>
  <si>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</si>
  <si>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</si>
  <si>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</si>
  <si>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</si>
  <si>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</si>
  <si>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</si>
  <si>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</si>
  <si>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</si>
  <si>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</si>
  <si>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</si>
  <si>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</si>
  <si>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</si>
  <si>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</si>
  <si>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</si>
  <si>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</si>
  <si>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</si>
  <si>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</si>
  <si>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</si>
  <si>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</si>
  <si>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</si>
  <si>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</si>
  <si>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</si>
  <si>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</si>
  <si>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</si>
  <si>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</si>
  <si>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</si>
  <si>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</si>
  <si>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</si>
  <si>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</si>
  <si>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</si>
  <si>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</si>
  <si>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</si>
  <si>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</si>
  <si>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</si>
  <si>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</si>
  <si>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</si>
  <si>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</si>
  <si>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</si>
  <si>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</si>
  <si>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</si>
  <si>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</si>
  <si>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</si>
  <si>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</si>
  <si>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</si>
  <si>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</si>
  <si>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</si>
  <si>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</si>
  <si>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</si>
  <si>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</si>
  <si>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</si>
  <si>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</si>
  <si>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</si>
  <si>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</si>
  <si>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</si>
  <si>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</si>
  <si>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</si>
  <si>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</si>
  <si>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</si>
  <si>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</si>
  <si>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</si>
  <si>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</si>
  <si>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</si>
  <si>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</si>
  <si>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</si>
  <si>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</si>
  <si>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</si>
  <si>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</si>
  <si>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</si>
  <si>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</si>
  <si>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</si>
  <si>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</si>
  <si>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</si>
  <si>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</si>
  <si>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</si>
  <si>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</si>
  <si>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</si>
  <si>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</si>
  <si>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</si>
  <si>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</si>
  <si>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</si>
  <si>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</si>
  <si>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</si>
  <si>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</si>
  <si>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</si>
  <si>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</si>
  <si>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</si>
  <si>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</si>
  <si>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</si>
  <si>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</si>
  <si>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</si>
  <si>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</si>
  <si>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</si>
  <si>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</si>
  <si>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</si>
  <si>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</si>
  <si>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</si>
  <si>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</si>
  <si>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</si>
  <si>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</si>
  <si>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</si>
  <si>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</si>
  <si>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</si>
  <si>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</si>
  <si>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</si>
  <si>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</si>
  <si>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</si>
  <si>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</si>
  <si>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</si>
  <si>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</si>
  <si>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</si>
  <si>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</si>
  <si>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</si>
  <si>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</si>
  <si>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</si>
  <si>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</si>
  <si>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</si>
  <si>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</si>
  <si>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</si>
  <si>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</si>
  <si>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</si>
  <si>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</si>
  <si>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</si>
  <si>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</si>
  <si>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</si>
  <si>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</si>
  <si>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</si>
  <si>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</si>
  <si>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</si>
  <si>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</si>
  <si>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</si>
  <si>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</si>
  <si>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</si>
  <si>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</si>
  <si>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</si>
  <si>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</si>
  <si>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</si>
  <si>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</si>
  <si>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</si>
  <si>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</si>
  <si>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</si>
  <si>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</si>
  <si>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</si>
  <si>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</si>
  <si>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</si>
  <si>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</si>
  <si>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</si>
  <si>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</si>
  <si>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</si>
  <si>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</si>
  <si>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</si>
  <si>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</si>
  <si>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</si>
  <si>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</si>
  <si>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</si>
  <si>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</si>
  <si>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</si>
  <si>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</si>
  <si>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</si>
  <si>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</si>
  <si>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</si>
  <si>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</si>
  <si>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</si>
  <si>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</si>
  <si>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</si>
  <si>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</si>
  <si>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</si>
  <si>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</si>
  <si>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</si>
  <si>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</si>
  <si>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</si>
  <si>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</si>
  <si>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</si>
  <si>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</si>
  <si>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</si>
  <si>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</si>
  <si>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</si>
  <si>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</si>
  <si>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</si>
  <si>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</si>
  <si>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</si>
  <si>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</si>
  <si>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</si>
  <si>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</si>
  <si>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</si>
  <si>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</si>
  <si>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</si>
  <si>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</si>
  <si>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</si>
  <si>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</si>
  <si>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</si>
  <si>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</si>
  <si>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</si>
  <si>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</si>
  <si>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</si>
  <si>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</si>
  <si>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</si>
  <si>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</si>
  <si>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</si>
  <si>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</si>
  <si>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</si>
  <si>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</si>
  <si>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</si>
  <si>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</si>
  <si>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</si>
  <si>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</si>
  <si>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</si>
  <si>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</si>
  <si>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</si>
  <si>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</si>
  <si>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</si>
  <si>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</si>
  <si>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</si>
  <si>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</si>
  <si>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</si>
  <si>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</si>
  <si>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</si>
  <si>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</si>
  <si>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</si>
  <si>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</si>
  <si>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</si>
  <si>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</si>
  <si>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</si>
  <si>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</si>
  <si>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</si>
  <si>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</si>
  <si>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</si>
  <si>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</si>
  <si>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</si>
  <si>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</si>
  <si>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</si>
  <si>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</si>
  <si>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</si>
  <si>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</si>
  <si>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</si>
  <si>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</si>
  <si>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</si>
  <si>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</si>
  <si>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</si>
  <si>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</si>
  <si>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</si>
  <si>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</si>
  <si>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</si>
  <si>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</si>
  <si>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</si>
  <si>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</si>
  <si>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</si>
  <si>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</si>
  <si>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</si>
  <si>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</si>
  <si>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</si>
  <si>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</si>
  <si>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</si>
  <si>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</si>
  <si>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</si>
  <si>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</si>
  <si>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</si>
  <si>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</si>
  <si>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</si>
  <si>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</si>
  <si>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</si>
  <si>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</si>
  <si>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</si>
  <si>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</si>
  <si>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</si>
  <si>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</si>
  <si>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</si>
  <si>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</si>
  <si>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</si>
  <si>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</si>
  <si>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</si>
  <si>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</si>
  <si>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</si>
  <si>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</si>
  <si>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</si>
  <si>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</si>
  <si>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</si>
  <si>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</si>
  <si>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</si>
  <si>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</si>
  <si>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</si>
  <si>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</si>
  <si>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</si>
  <si>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</si>
  <si>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</si>
  <si>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</si>
  <si>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</si>
  <si>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</si>
  <si>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</si>
  <si>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</si>
  <si>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</si>
  <si>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</si>
  <si>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</si>
  <si>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</si>
  <si>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</si>
  <si>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</si>
  <si>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</si>
  <si>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</si>
  <si>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</si>
  <si>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</si>
  <si>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</si>
  <si>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</si>
  <si>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</si>
  <si>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</si>
  <si>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</si>
  <si>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</si>
  <si>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</si>
  <si>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</si>
  <si>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</si>
  <si>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</si>
  <si>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</si>
  <si>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</si>
  <si>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</si>
  <si>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</si>
  <si>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</si>
  <si>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</si>
  <si>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</si>
  <si>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</si>
  <si>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</si>
  <si>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</si>
  <si>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</si>
  <si>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</si>
  <si>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</si>
  <si>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</si>
  <si>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</si>
  <si>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</si>
  <si>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</si>
  <si>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</si>
  <si>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</si>
  <si>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</si>
  <si>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</si>
  <si>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</si>
  <si>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</si>
  <si>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</si>
  <si>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</si>
  <si>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</si>
  <si>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</si>
  <si>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</si>
  <si>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</si>
  <si>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</si>
  <si>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</si>
  <si>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</si>
  <si>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</si>
  <si>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</si>
  <si>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</si>
  <si>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</si>
  <si>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</si>
  <si>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</si>
  <si>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</si>
  <si>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</si>
  <si>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</si>
  <si>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</si>
  <si>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</si>
  <si>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</si>
  <si>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</si>
  <si>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</si>
  <si>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</si>
  <si>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</si>
  <si>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</si>
  <si>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</si>
  <si>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</si>
  <si>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</si>
  <si>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</si>
  <si>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</si>
  <si>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</si>
  <si>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</si>
  <si>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</si>
  <si>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</si>
  <si>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</si>
  <si>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</si>
  <si>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</si>
  <si>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</si>
  <si>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</si>
  <si>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</si>
  <si>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</si>
  <si>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</si>
  <si>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</si>
  <si>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</si>
  <si>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</si>
  <si>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</si>
  <si>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</si>
  <si>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</si>
  <si>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</si>
  <si>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</si>
  <si>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</si>
  <si>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</si>
  <si>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</si>
  <si>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</si>
  <si>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</si>
  <si>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</si>
  <si>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</si>
  <si>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</si>
  <si>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</si>
  <si>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</si>
  <si>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</si>
  <si>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</si>
  <si>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</si>
  <si>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</si>
  <si>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</si>
  <si>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</si>
  <si>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</si>
  <si>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</si>
  <si>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</si>
  <si>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</si>
  <si>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</si>
  <si>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</si>
  <si>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</si>
  <si>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</si>
  <si>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</si>
  <si>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</si>
  <si>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</si>
  <si>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</si>
  <si>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</si>
  <si>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</si>
  <si>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</si>
  <si>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</si>
  <si>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</si>
  <si>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</si>
  <si>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</si>
  <si>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</si>
  <si>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</si>
  <si>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</si>
  <si>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</si>
  <si>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</si>
  <si>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</si>
  <si>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</si>
  <si>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</si>
  <si>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</si>
  <si>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</si>
  <si>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</si>
  <si>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</si>
  <si>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</si>
  <si>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</si>
  <si>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</si>
  <si>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</si>
  <si>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</si>
  <si>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</si>
  <si>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</si>
  <si>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</si>
  <si>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</si>
  <si>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</si>
  <si>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</si>
  <si>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</si>
  <si>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</si>
  <si>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</si>
  <si>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</si>
  <si>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</si>
  <si>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</si>
  <si>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</si>
  <si>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</si>
  <si>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</si>
  <si>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</si>
  <si>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</si>
  <si>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</si>
  <si>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</si>
  <si>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</si>
  <si>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</si>
  <si>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</si>
  <si>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</si>
  <si>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</si>
  <si>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</si>
  <si>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</si>
  <si>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</si>
  <si>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</si>
  <si>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</si>
  <si>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</si>
  <si>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</si>
  <si>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</si>
  <si>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</si>
  <si>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</si>
  <si>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</si>
  <si>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</si>
  <si>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</si>
  <si>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</si>
  <si>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</si>
  <si>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</si>
  <si>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</si>
  <si>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</si>
  <si>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</si>
  <si>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</si>
  <si>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</si>
  <si>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</si>
  <si>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</si>
  <si>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</si>
  <si>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</si>
  <si>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</si>
  <si>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</si>
  <si>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</si>
  <si>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</si>
  <si>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</si>
  <si>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</si>
  <si>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</si>
  <si>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</si>
  <si>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</si>
  <si>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</si>
  <si>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</si>
  <si>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</si>
  <si>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</si>
  <si>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</si>
  <si>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</si>
  <si>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</si>
  <si>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</si>
  <si>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</si>
  <si>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</si>
  <si>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</si>
  <si>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</si>
  <si>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</si>
  <si>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</si>
  <si>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</si>
  <si>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</si>
  <si>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</si>
  <si>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</si>
  <si>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</si>
  <si>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</si>
  <si>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</si>
  <si>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</si>
  <si>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</si>
  <si>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</si>
  <si>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</si>
  <si>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</si>
  <si>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</si>
  <si>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</si>
  <si>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</si>
  <si>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</si>
  <si>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</si>
  <si>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</si>
  <si>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</si>
  <si>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</si>
  <si>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</si>
  <si>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</si>
  <si>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</si>
  <si>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</si>
  <si>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</si>
  <si>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</si>
  <si>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</si>
  <si>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</si>
  <si>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</si>
  <si>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</si>
  <si>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</si>
  <si>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</si>
  <si>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</si>
  <si>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</si>
  <si>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</si>
  <si>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</si>
  <si>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</si>
  <si>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</si>
  <si>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</si>
  <si>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</si>
  <si>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</si>
  <si>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</si>
  <si>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</si>
  <si>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</si>
  <si>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</si>
  <si>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</si>
  <si>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</si>
  <si>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</si>
  <si>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</si>
  <si>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</si>
  <si>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</si>
  <si>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</si>
  <si>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</si>
  <si>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</si>
  <si>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</si>
  <si>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</si>
  <si>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</si>
  <si>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</si>
  <si>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</si>
  <si>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</si>
  <si>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</si>
  <si>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</si>
  <si>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</si>
  <si>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</si>
  <si>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</si>
  <si>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</si>
  <si>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</si>
  <si>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</si>
  <si>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</si>
  <si>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</si>
  <si>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</si>
  <si>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</si>
  <si>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</si>
  <si>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</si>
  <si>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</si>
  <si>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</si>
  <si>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</si>
  <si>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</si>
  <si>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</si>
  <si>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</si>
  <si>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</si>
  <si>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</si>
  <si>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</si>
  <si>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</si>
  <si>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</si>
  <si>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</si>
  <si>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</si>
  <si>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</si>
  <si>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</si>
  <si>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</si>
  <si>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</si>
  <si>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</si>
  <si>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</si>
  <si>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</si>
  <si>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</si>
  <si>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</si>
  <si>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</si>
  <si>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</si>
  <si>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</si>
  <si>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</si>
  <si>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</si>
  <si>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</si>
  <si>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</si>
  <si>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</si>
  <si>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</si>
  <si>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</si>
  <si>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</si>
  <si>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</si>
  <si>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</si>
  <si>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</si>
  <si>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</si>
  <si>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</si>
  <si>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</si>
  <si>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</si>
  <si>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</si>
  <si>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</si>
  <si>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</si>
  <si>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</si>
  <si>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</si>
  <si>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</si>
  <si>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</si>
  <si>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</si>
  <si>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</si>
  <si>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</si>
  <si>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</si>
  <si>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</si>
  <si>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</si>
  <si>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</si>
  <si>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</si>
  <si>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</si>
  <si>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</si>
  <si>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</si>
  <si>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</si>
  <si>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</si>
  <si>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</si>
  <si>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</si>
  <si>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</si>
  <si>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</si>
  <si>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</si>
  <si>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</si>
  <si>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</si>
  <si>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</si>
  <si>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</si>
  <si>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</si>
  <si>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</si>
  <si>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</si>
  <si>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</si>
  <si>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</si>
  <si>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</si>
  <si>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</si>
  <si>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</si>
  <si>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</si>
  <si>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</si>
  <si>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</si>
  <si>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</si>
  <si>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</si>
  <si>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</si>
  <si>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</si>
  <si>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</si>
  <si>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</si>
  <si>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</si>
  <si>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</si>
  <si>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</si>
  <si>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</si>
  <si>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</si>
  <si>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</si>
  <si>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</si>
  <si>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</si>
  <si>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</si>
  <si>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</si>
  <si>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</si>
  <si>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</si>
  <si>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</si>
  <si>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</si>
  <si>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</si>
  <si>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</si>
  <si>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</si>
  <si>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</si>
  <si>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</si>
  <si>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</si>
  <si>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</si>
  <si>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</si>
  <si>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</si>
  <si>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</si>
  <si>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</si>
  <si>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</si>
  <si>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</si>
  <si>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</si>
  <si>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</si>
  <si>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</si>
  <si>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</si>
  <si>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</si>
  <si>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</si>
  <si>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</si>
  <si>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</si>
  <si>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</si>
  <si>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</si>
  <si>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</si>
  <si>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</si>
  <si>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</si>
  <si>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</si>
  <si>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</si>
  <si>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</si>
  <si>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</si>
  <si>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</si>
  <si>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</si>
  <si>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</si>
  <si>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</si>
  <si>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</si>
  <si>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</si>
  <si>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</si>
  <si>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</si>
  <si>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</si>
  <si>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</si>
  <si>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</si>
  <si>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</si>
  <si>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</si>
  <si>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</si>
  <si>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</si>
  <si>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</si>
  <si>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</si>
  <si>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</si>
  <si>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</si>
  <si>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</si>
  <si>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</si>
  <si>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</si>
  <si>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</si>
  <si>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</si>
  <si>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</si>
  <si>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</si>
  <si>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</si>
  <si>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</si>
  <si>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</si>
  <si>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</si>
  <si>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</si>
  <si>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</si>
  <si>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</si>
  <si>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</si>
  <si>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</si>
  <si>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</si>
  <si>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</si>
  <si>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</si>
  <si>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</si>
  <si>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</si>
  <si>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</si>
  <si>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</si>
  <si>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</si>
  <si>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</si>
  <si>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</si>
  <si>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</si>
  <si>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</si>
  <si>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</si>
  <si>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</si>
  <si>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</si>
  <si>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</si>
  <si>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</si>
  <si>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</si>
  <si>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</si>
  <si>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</si>
  <si>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</si>
  <si>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</si>
  <si>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</si>
  <si>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</si>
  <si>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</si>
  <si>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</si>
  <si>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</si>
  <si>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</si>
  <si>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</si>
  <si>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</si>
  <si>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</si>
  <si>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</si>
  <si>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</si>
  <si>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</si>
  <si>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</si>
  <si>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</si>
  <si>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</si>
  <si>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</si>
  <si>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</si>
  <si>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</si>
  <si>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</si>
  <si>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</si>
  <si>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</si>
  <si>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</si>
  <si>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</si>
  <si>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</si>
  <si>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</si>
  <si>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</si>
  <si>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</si>
  <si>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</si>
  <si>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</si>
  <si>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</si>
  <si>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</si>
  <si>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</si>
  <si>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</si>
  <si>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</si>
  <si>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</si>
  <si>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</si>
  <si>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</si>
  <si>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</si>
  <si>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</si>
  <si>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</si>
  <si>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</si>
  <si>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</si>
  <si>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</si>
  <si>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</si>
  <si>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</si>
  <si>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</si>
  <si>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</si>
  <si>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</si>
  <si>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</si>
  <si>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</si>
  <si>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</si>
  <si>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</si>
  <si>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</si>
  <si>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</si>
  <si>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</si>
  <si>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</si>
  <si>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</si>
  <si>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</si>
  <si>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</si>
  <si>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</si>
  <si>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</si>
  <si>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</si>
  <si>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</si>
  <si>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</si>
  <si>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</si>
  <si>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</si>
  <si>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</si>
  <si>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</si>
  <si>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</si>
  <si>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</si>
  <si>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</si>
  <si>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</si>
  <si>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</si>
  <si>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</si>
  <si>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</si>
  <si>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</si>
  <si>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</si>
  <si>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</si>
  <si>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</si>
  <si>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</si>
  <si>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</si>
  <si>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</si>
  <si>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</si>
  <si>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</si>
  <si>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</si>
  <si>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</si>
  <si>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</si>
  <si>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</si>
  <si>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</si>
  <si>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</si>
  <si>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</si>
  <si>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</si>
  <si>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</si>
  <si>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</si>
  <si>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</si>
  <si>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</si>
  <si>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</si>
  <si>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</si>
  <si>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</si>
  <si>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</si>
  <si>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</si>
  <si>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</si>
  <si>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</si>
  <si>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</si>
  <si>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</si>
  <si>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</si>
  <si>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</si>
  <si>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</si>
  <si>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</si>
  <si>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</si>
  <si>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</si>
  <si>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</si>
  <si>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</si>
  <si>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</si>
  <si>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</si>
  <si>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</si>
  <si>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</si>
  <si>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</si>
  <si>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</si>
  <si>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</si>
  <si>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</si>
  <si>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</si>
  <si>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</si>
  <si>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</si>
  <si>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</si>
  <si>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</si>
  <si>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</si>
  <si>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</si>
  <si>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</si>
  <si>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</si>
  <si>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</si>
  <si>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</si>
  <si>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</si>
  <si>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</si>
  <si>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</si>
  <si>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</si>
  <si>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</si>
  <si>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</si>
  <si>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</si>
  <si>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</si>
  <si>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</si>
  <si>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</si>
  <si>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</si>
  <si>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</si>
  <si>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</si>
  <si>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</si>
  <si>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</si>
  <si>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</si>
  <si>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</si>
  <si>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</si>
  <si>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</si>
  <si>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</si>
  <si>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</si>
  <si>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</si>
  <si>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</si>
  <si>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</si>
  <si>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</si>
  <si>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</si>
  <si>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</si>
  <si>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</si>
  <si>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</si>
  <si>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</si>
  <si>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</si>
  <si>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</si>
  <si>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</si>
  <si>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</si>
  <si>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</si>
  <si>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</si>
  <si>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</si>
  <si>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</si>
  <si>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</si>
  <si>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</si>
  <si>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</si>
  <si>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</si>
  <si>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</si>
  <si>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</si>
  <si>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</si>
  <si>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</si>
  <si>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</si>
  <si>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</si>
  <si>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</si>
  <si>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</si>
  <si>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</si>
  <si>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</si>
  <si>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</si>
  <si>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</si>
  <si>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</si>
  <si>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</si>
  <si>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</si>
  <si>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</si>
  <si>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</si>
  <si>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</si>
  <si>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</si>
  <si>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</si>
  <si>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</si>
  <si>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</si>
  <si>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</si>
  <si>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</si>
  <si>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</si>
  <si>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</si>
  <si>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</si>
  <si>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</si>
  <si>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</si>
  <si>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</si>
  <si>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</si>
  <si>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</si>
  <si>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</si>
  <si>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</si>
  <si>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</si>
  <si>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</si>
  <si>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</si>
  <si>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</si>
  <si>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</si>
  <si>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</si>
  <si>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</si>
  <si>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</si>
  <si>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</si>
  <si>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</si>
  <si>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</si>
  <si>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</si>
  <si>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</si>
  <si>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</si>
  <si>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</si>
  <si>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</si>
  <si>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</si>
  <si>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</si>
  <si>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</si>
  <si>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</si>
  <si>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</si>
  <si>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</si>
  <si>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</si>
  <si>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</si>
  <si>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</si>
  <si>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</si>
  <si>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</si>
  <si>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</si>
  <si>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</si>
  <si>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</si>
  <si>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</si>
  <si>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</si>
  <si>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</si>
  <si>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</si>
  <si>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</si>
  <si>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</si>
  <si>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</si>
  <si>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</si>
  <si>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</si>
  <si>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</si>
  <si>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</si>
  <si>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</si>
  <si>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</si>
  <si>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</si>
  <si>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</si>
  <si>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</si>
  <si>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</si>
  <si>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</si>
  <si>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</si>
  <si>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</si>
  <si>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</si>
  <si>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</si>
  <si>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</si>
  <si>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</si>
  <si>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</si>
  <si>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</si>
  <si>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</si>
  <si>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</si>
  <si>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</si>
  <si>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</si>
  <si>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</si>
  <si>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</si>
  <si>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</si>
  <si>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</si>
  <si>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</si>
  <si>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</si>
  <si>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</si>
  <si>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</si>
  <si>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</si>
  <si>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</si>
  <si>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</si>
  <si>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</si>
  <si>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</si>
  <si>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</si>
  <si>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</si>
  <si>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</si>
  <si>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</si>
  <si>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</si>
  <si>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</si>
  <si>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</si>
  <si>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</si>
  <si>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</si>
  <si>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</si>
  <si>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</si>
  <si>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</si>
  <si>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</si>
  <si>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</si>
  <si>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</si>
  <si>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</si>
  <si>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</si>
  <si>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</si>
  <si>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</si>
  <si>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</si>
  <si>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</si>
  <si>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</si>
  <si>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</si>
  <si>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</si>
  <si>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</si>
  <si>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</si>
  <si>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</si>
  <si>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</si>
  <si>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</si>
  <si>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</si>
  <si>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</si>
  <si>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</si>
  <si>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</si>
  <si>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</si>
  <si>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</si>
  <si>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</si>
  <si>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</si>
  <si>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</si>
  <si>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</si>
  <si>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</si>
  <si>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</si>
  <si>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</si>
  <si>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</si>
  <si>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</si>
  <si>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</si>
  <si>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</si>
  <si>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</si>
  <si>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</si>
  <si>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</si>
  <si>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</si>
  <si>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</si>
  <si>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</si>
  <si>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</si>
  <si>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</si>
  <si>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</si>
  <si>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</si>
  <si>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</si>
  <si>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</si>
  <si>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</si>
  <si>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</si>
  <si>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</si>
  <si>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</si>
  <si>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</si>
  <si>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</si>
  <si>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</si>
  <si>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</si>
  <si>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</si>
  <si>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</si>
  <si>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</si>
  <si>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</si>
  <si>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</si>
  <si>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</si>
  <si>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</si>
  <si>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</si>
  <si>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</si>
  <si>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</si>
  <si>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</si>
  <si>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</si>
  <si>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</si>
  <si>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</si>
  <si>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</si>
  <si>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</si>
  <si>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</si>
  <si>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</si>
  <si>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</si>
  <si>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</si>
  <si>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</si>
  <si>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</si>
  <si>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</si>
  <si>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</si>
  <si>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</si>
  <si>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</si>
  <si>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</si>
  <si>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</si>
  <si>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</si>
  <si>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</si>
  <si>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</si>
  <si>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</si>
  <si>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</si>
  <si>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</si>
  <si>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</si>
  <si>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</si>
  <si>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</si>
  <si>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</si>
  <si>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</si>
  <si>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</si>
  <si>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</si>
  <si>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</si>
  <si>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</si>
  <si>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</si>
  <si>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</si>
  <si>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</si>
  <si>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</si>
  <si>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</si>
  <si>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</si>
  <si>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</si>
  <si>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</si>
  <si>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</si>
  <si>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</si>
  <si>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</si>
  <si>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</si>
  <si>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</si>
  <si>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</si>
  <si>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</si>
  <si>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</si>
  <si>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</si>
  <si>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</si>
  <si>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</si>
  <si>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</si>
  <si>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</si>
  <si>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</si>
  <si>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</si>
  <si>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</si>
  <si>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</si>
  <si>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</si>
  <si>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</si>
  <si>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</si>
  <si>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</si>
  <si>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</si>
  <si>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</si>
  <si>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</si>
  <si>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</si>
  <si>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</si>
  <si>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</si>
  <si>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</si>
  <si>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</si>
  <si>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</si>
  <si>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</si>
  <si>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</si>
  <si>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</si>
  <si>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</si>
  <si>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</si>
  <si>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</si>
  <si>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</si>
  <si>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</si>
  <si>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</si>
  <si>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</si>
  <si>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</si>
  <si>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</si>
  <si>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</si>
  <si>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</si>
  <si>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</si>
  <si>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</si>
  <si>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</si>
  <si>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</si>
  <si>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</si>
  <si>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</si>
  <si>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</si>
  <si>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</si>
  <si>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</si>
  <si>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</si>
  <si>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</si>
  <si>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</si>
  <si>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</si>
  <si>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</si>
  <si>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</si>
  <si>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</si>
  <si>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</si>
  <si>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</si>
  <si>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</si>
  <si>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</si>
  <si>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</si>
  <si>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</si>
  <si>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</si>
  <si>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</si>
  <si>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</si>
  <si>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</si>
  <si>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</si>
  <si>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</si>
  <si>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</si>
  <si>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</si>
  <si>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</si>
  <si>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</si>
  <si>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</si>
  <si>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</si>
  <si>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</si>
  <si>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</si>
  <si>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</si>
  <si>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</si>
  <si>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</si>
  <si>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</si>
  <si>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</si>
  <si>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</si>
  <si>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</si>
  <si>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</si>
  <si>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</si>
  <si>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</si>
  <si>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</si>
  <si>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</si>
  <si>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</si>
  <si>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</si>
  <si>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</si>
  <si>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</si>
  <si>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</si>
  <si>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</si>
  <si>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</si>
  <si>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</si>
  <si>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</si>
  <si>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</si>
  <si>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</si>
  <si>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</si>
  <si>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</si>
  <si>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</si>
  <si>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</si>
  <si>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</si>
  <si>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</si>
  <si>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</si>
  <si>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</si>
  <si>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</si>
  <si>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</si>
  <si>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</si>
  <si>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</si>
  <si>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</si>
  <si>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</si>
  <si>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</si>
  <si>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</si>
  <si>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</si>
  <si>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</si>
  <si>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</si>
  <si>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</si>
  <si>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</si>
  <si>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</si>
  <si>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</si>
  <si>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</si>
  <si>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</si>
  <si>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</si>
  <si>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</si>
  <si>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</si>
  <si>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</si>
  <si>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</si>
  <si>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</si>
  <si>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</si>
  <si>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</si>
  <si>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</si>
  <si>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</si>
  <si>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</si>
  <si>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</si>
  <si>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</si>
  <si>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</si>
  <si>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</si>
  <si>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</si>
  <si>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</si>
  <si>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</si>
  <si>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</si>
  <si>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</si>
  <si>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</si>
  <si>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</si>
  <si>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</si>
  <si>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</si>
  <si>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</si>
  <si>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</si>
  <si>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</si>
  <si>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</si>
  <si>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</si>
  <si>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</si>
  <si>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</si>
  <si>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</si>
  <si>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</si>
  <si>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</si>
  <si>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</si>
  <si>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</si>
  <si>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</si>
  <si>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</si>
  <si>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</si>
  <si>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</si>
  <si>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</si>
  <si>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</si>
  <si>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</si>
  <si>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</si>
  <si>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</si>
  <si>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</si>
  <si>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</si>
  <si>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</si>
  <si>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</si>
  <si>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</si>
  <si>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</si>
  <si>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</si>
  <si>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</si>
  <si>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</si>
  <si>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</si>
  <si>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</si>
  <si>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</si>
  <si>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</si>
  <si>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</si>
  <si>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</si>
  <si>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</si>
  <si>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</si>
  <si>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</si>
  <si>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</si>
  <si>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</si>
  <si>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</si>
  <si>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</si>
  <si>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</si>
  <si>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</si>
  <si>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</si>
  <si>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</si>
  <si>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</si>
  <si>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</si>
  <si>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</si>
  <si>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</si>
  <si>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</si>
  <si>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</si>
  <si>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</si>
  <si>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</si>
  <si>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</si>
  <si>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</si>
  <si>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</si>
  <si>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</si>
  <si>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</si>
  <si>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</si>
  <si>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</si>
  <si>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</si>
  <si>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</si>
  <si>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</si>
  <si>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</si>
  <si>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</si>
  <si>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</si>
  <si>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</si>
  <si>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</si>
  <si>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</si>
  <si>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</si>
  <si>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</si>
  <si>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</si>
  <si>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</si>
  <si>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</si>
  <si>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</si>
  <si>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</si>
  <si>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</si>
  <si>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</si>
  <si>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</si>
  <si>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</si>
  <si>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</si>
  <si>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</si>
  <si>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</si>
  <si>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</si>
  <si>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</si>
  <si>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</si>
  <si>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</si>
  <si>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</si>
  <si>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</si>
  <si>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</si>
  <si>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</si>
  <si>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</si>
  <si>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</si>
  <si>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</si>
  <si>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</si>
  <si>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</si>
  <si>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</si>
  <si>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</si>
  <si>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</si>
  <si>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</si>
  <si>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</si>
  <si>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</si>
  <si>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</si>
  <si>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</si>
  <si>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</si>
  <si>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</si>
  <si>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</si>
  <si>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</si>
  <si>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</si>
  <si>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</si>
  <si>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</si>
  <si>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</si>
  <si>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</si>
  <si>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</si>
  <si>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</si>
  <si>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</si>
  <si>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</si>
  <si>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</si>
  <si>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</si>
  <si>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</si>
  <si>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</si>
  <si>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</si>
  <si>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</si>
  <si>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</si>
  <si>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</si>
  <si>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</si>
  <si>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</si>
  <si>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</si>
  <si>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</si>
  <si>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</si>
  <si>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</si>
  <si>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</si>
  <si>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</si>
  <si>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</si>
  <si>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</si>
  <si>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</si>
  <si>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</si>
  <si>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</si>
  <si>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</si>
  <si>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</si>
  <si>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</si>
  <si>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</si>
  <si>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</si>
  <si>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</si>
  <si>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</si>
  <si>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</si>
  <si>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</si>
  <si>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</si>
  <si>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</si>
  <si>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</si>
  <si>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</si>
  <si>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</si>
  <si>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</si>
  <si>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</si>
  <si>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</si>
  <si>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</si>
  <si>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</si>
  <si>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</si>
  <si>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</si>
  <si>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</si>
  <si>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</si>
  <si>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</si>
  <si>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</si>
  <si>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</si>
  <si>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</si>
  <si>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</si>
  <si>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</si>
  <si>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</si>
  <si>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</si>
  <si>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</si>
  <si>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</si>
  <si>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</si>
  <si>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</si>
  <si>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</si>
  <si>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</si>
  <si>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</si>
  <si>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</si>
  <si>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</si>
  <si>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</si>
  <si>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</si>
  <si>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</si>
  <si>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</si>
  <si>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</si>
  <si>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</si>
  <si>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</si>
  <si>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</si>
  <si>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</si>
  <si>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</si>
  <si>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</si>
  <si>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</si>
  <si>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</si>
  <si>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</si>
  <si>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</si>
  <si>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</si>
  <si>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</si>
  <si>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</si>
  <si>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</si>
  <si>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</si>
  <si>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</si>
  <si>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</si>
  <si>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</si>
  <si>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</si>
  <si>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</si>
  <si>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</si>
  <si>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</si>
  <si>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</si>
  <si>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</si>
  <si>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</si>
  <si>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</si>
  <si>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</si>
  <si>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</si>
  <si>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</si>
  <si>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</si>
  <si>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</si>
  <si>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</si>
  <si>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</si>
  <si>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</si>
  <si>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</si>
  <si>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</si>
  <si>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</si>
  <si>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</si>
  <si>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</si>
  <si>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</si>
  <si>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</si>
  <si>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</si>
  <si>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</si>
  <si>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</si>
  <si>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</si>
  <si>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</si>
  <si>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</si>
  <si>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</si>
  <si>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</si>
  <si>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</si>
  <si>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</si>
  <si>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</si>
  <si>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</si>
  <si>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</si>
  <si>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</si>
  <si>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</si>
  <si>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</si>
  <si>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</si>
  <si>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</si>
  <si>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</si>
  <si>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</si>
  <si>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</si>
  <si>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</si>
  <si>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</si>
  <si>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</si>
  <si>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</si>
  <si>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</si>
  <si>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</si>
  <si>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</si>
  <si>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</si>
  <si>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</si>
  <si>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</si>
  <si>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</si>
  <si>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</si>
  <si>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</si>
  <si>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</si>
  <si>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</si>
  <si>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</si>
  <si>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</si>
  <si>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</si>
  <si>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</si>
  <si>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</si>
  <si>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</si>
  <si>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</si>
  <si>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</si>
  <si>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</si>
  <si>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</si>
  <si>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</si>
  <si>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</si>
  <si>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</si>
  <si>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</si>
  <si>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</si>
  <si>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</si>
  <si>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</si>
  <si>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</si>
  <si>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</si>
  <si>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</si>
  <si>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</si>
  <si>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</si>
  <si>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</si>
  <si>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</si>
  <si>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</si>
  <si>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</si>
  <si>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</si>
  <si>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</si>
  <si>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</si>
  <si>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</si>
  <si>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</si>
  <si>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</si>
  <si>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</si>
  <si>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</si>
  <si>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</si>
  <si>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</si>
  <si>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</si>
  <si>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</si>
  <si>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</si>
  <si>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</si>
  <si>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</si>
  <si>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</si>
  <si>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</si>
  <si>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</si>
  <si>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</si>
  <si>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</si>
  <si>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</si>
  <si>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</si>
  <si>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</si>
  <si>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</si>
  <si>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</si>
  <si>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</si>
  <si>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</si>
  <si>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</si>
  <si>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</si>
  <si>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</si>
  <si>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</si>
  <si>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</si>
  <si>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</si>
  <si>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</si>
  <si>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</si>
  <si>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</si>
  <si>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</si>
  <si>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</si>
  <si>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</si>
  <si>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</si>
  <si>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</si>
  <si>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</si>
  <si>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</si>
  <si>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</si>
  <si>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</si>
  <si>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</si>
  <si>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</si>
  <si>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</si>
  <si>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</si>
  <si>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</si>
  <si>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</si>
  <si>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</si>
  <si>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</si>
  <si>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</si>
  <si>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</si>
  <si>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</si>
  <si>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</si>
  <si>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</si>
  <si>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</si>
  <si>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</si>
  <si>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</si>
  <si>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</si>
  <si>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</si>
  <si>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</si>
  <si>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</si>
  <si>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</si>
  <si>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</si>
  <si>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</si>
  <si>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</si>
  <si>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</si>
  <si>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</si>
  <si>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</si>
  <si>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</si>
  <si>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</si>
  <si>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</si>
  <si>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</si>
  <si>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</si>
  <si>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</si>
  <si>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</si>
  <si>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</si>
  <si>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</si>
  <si>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</si>
  <si>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</si>
  <si>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</si>
  <si>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</si>
  <si>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</si>
  <si>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</si>
  <si>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</si>
  <si>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</si>
  <si>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</si>
  <si>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</si>
  <si>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</si>
  <si>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</si>
  <si>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</si>
  <si>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</si>
  <si>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</si>
  <si>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</si>
  <si>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</si>
  <si>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</si>
  <si>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</si>
  <si>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</si>
  <si>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</si>
  <si>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</si>
  <si>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</si>
  <si>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</si>
  <si>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</si>
  <si>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</si>
  <si>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</si>
  <si>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</si>
  <si>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</si>
  <si>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</si>
  <si>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</si>
  <si>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</si>
  <si>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</si>
  <si>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</si>
  <si>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</si>
  <si>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</si>
  <si>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</si>
  <si>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</si>
  <si>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</si>
  <si>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</si>
  <si>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</si>
  <si>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</si>
  <si>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</si>
  <si>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</si>
  <si>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</si>
  <si>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</si>
  <si>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</si>
  <si>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</si>
  <si>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</si>
  <si>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</si>
  <si>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</si>
  <si>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</si>
  <si>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</si>
  <si>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</si>
  <si>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</si>
  <si>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</si>
  <si>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</si>
  <si>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</si>
  <si>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</si>
  <si>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</si>
  <si>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</si>
  <si>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</si>
  <si>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</si>
  <si>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</si>
  <si>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</si>
  <si>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</si>
  <si>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</si>
  <si>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</si>
  <si>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</si>
  <si>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</si>
  <si>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</si>
  <si>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</si>
  <si>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</si>
  <si>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</si>
  <si>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</si>
  <si>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</si>
  <si>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</si>
  <si>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</si>
  <si>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</si>
  <si>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</si>
  <si>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</si>
  <si>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</si>
  <si>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</si>
  <si>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</si>
  <si>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</si>
  <si>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</si>
  <si>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</si>
  <si>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</si>
  <si>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</si>
  <si>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</si>
  <si>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</si>
  <si>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</si>
  <si>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</si>
  <si>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</si>
  <si>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</si>
  <si>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</si>
  <si>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</si>
  <si>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</si>
  <si>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</si>
  <si>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</si>
  <si>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</si>
  <si>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</si>
  <si>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</si>
  <si>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</si>
  <si>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</si>
  <si>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</si>
  <si>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</si>
  <si>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</si>
  <si>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</si>
  <si>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</si>
  <si>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</si>
  <si>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</si>
  <si>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</si>
  <si>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</si>
  <si>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</si>
  <si>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</si>
  <si>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</si>
  <si>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</si>
  <si>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</si>
  <si>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</si>
  <si>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</si>
  <si>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</si>
  <si>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</si>
  <si>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</si>
  <si>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</si>
  <si>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</si>
  <si>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</si>
  <si>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</si>
  <si>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</si>
  <si>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</si>
  <si>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</si>
  <si>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</si>
  <si>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</si>
  <si>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</si>
  <si>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</si>
  <si>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</si>
  <si>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</si>
  <si>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</si>
  <si>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</si>
  <si>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</si>
  <si>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</si>
  <si>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</si>
  <si>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</si>
  <si>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</si>
  <si>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</si>
  <si>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</si>
  <si>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</si>
  <si>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</si>
  <si>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</si>
  <si>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</si>
  <si>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</si>
  <si>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</si>
  <si>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</si>
  <si>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</si>
  <si>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</si>
  <si>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</si>
  <si>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</si>
  <si>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</si>
  <si>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</si>
  <si>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</si>
  <si>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</si>
  <si>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</si>
  <si>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</si>
  <si>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</si>
  <si>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</si>
  <si>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</si>
  <si>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</si>
  <si>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</si>
  <si>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</si>
  <si>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</si>
  <si>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</si>
  <si>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</si>
  <si>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</si>
  <si>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</si>
  <si>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</si>
  <si>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</si>
  <si>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</si>
  <si>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</si>
  <si>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</si>
  <si>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</si>
  <si>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</si>
  <si>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</si>
  <si>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</si>
  <si>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</si>
  <si>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</si>
  <si>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</si>
  <si>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</si>
  <si>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</si>
  <si>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</si>
  <si>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</si>
  <si>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</si>
  <si>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</si>
  <si>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</si>
  <si>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</si>
  <si>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</si>
  <si>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</si>
  <si>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</si>
  <si>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</si>
  <si>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</si>
  <si>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</si>
  <si>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</si>
  <si>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</si>
  <si>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</si>
  <si>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</si>
  <si>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</si>
  <si>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</si>
  <si>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</si>
  <si>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</si>
  <si>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</si>
  <si>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</si>
  <si>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</si>
  <si>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</si>
  <si>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</si>
  <si>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</si>
  <si>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</si>
  <si>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</si>
  <si>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</si>
  <si>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</si>
  <si>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</si>
  <si>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</si>
  <si>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</si>
  <si>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</si>
  <si>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</si>
  <si>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</si>
  <si>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</si>
  <si>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</si>
  <si>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</si>
  <si>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</si>
  <si>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</si>
  <si>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</si>
  <si>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</si>
  <si>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</si>
  <si>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</si>
  <si>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</si>
  <si>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</si>
  <si>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</si>
  <si>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</si>
  <si>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</si>
  <si>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</si>
  <si>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</si>
  <si>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</si>
  <si>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</si>
  <si>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</si>
  <si>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</si>
  <si>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</si>
  <si>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</si>
  <si>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</si>
  <si>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</si>
  <si>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</si>
  <si>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</si>
  <si>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</si>
  <si>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</si>
  <si>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</si>
  <si>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</si>
  <si>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</si>
  <si>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</si>
  <si>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</si>
  <si>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</si>
  <si>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</si>
  <si>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</si>
  <si>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</si>
  <si>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</si>
  <si>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</si>
  <si>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</si>
  <si>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</si>
  <si>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</si>
  <si>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</si>
  <si>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</si>
  <si>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</si>
  <si>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</si>
  <si>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</si>
  <si>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</si>
  <si>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</si>
  <si>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</si>
  <si>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</si>
  <si>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</si>
  <si>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</si>
  <si>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</si>
  <si>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</si>
  <si>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</si>
  <si>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</si>
  <si>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</si>
  <si>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</si>
  <si>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</si>
  <si>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</si>
  <si>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</si>
  <si>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</si>
  <si>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</si>
  <si>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</si>
  <si>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</si>
  <si>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</si>
  <si>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</si>
  <si>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</si>
  <si>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</si>
  <si>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</si>
  <si>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</si>
  <si>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</si>
  <si>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</si>
  <si>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</si>
  <si>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</si>
  <si>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</si>
  <si>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</si>
  <si>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</si>
  <si>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</si>
  <si>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</si>
  <si>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</si>
  <si>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</si>
  <si>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</si>
  <si>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</si>
  <si>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</si>
  <si>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</si>
  <si>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</si>
  <si>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</si>
  <si>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</si>
  <si>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</si>
  <si>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</si>
  <si>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</si>
  <si>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</si>
  <si>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</si>
  <si>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</si>
  <si>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</si>
  <si>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</si>
  <si>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</si>
  <si>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</si>
  <si>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</si>
  <si>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</si>
  <si>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</si>
  <si>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</si>
  <si>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</si>
  <si>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</si>
  <si>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</si>
  <si>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</si>
  <si>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</si>
  <si>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</si>
  <si>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</si>
  <si>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</si>
  <si>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</si>
  <si>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</si>
  <si>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</si>
  <si>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</si>
  <si>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</si>
  <si>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</si>
  <si>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</si>
  <si>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</si>
  <si>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</si>
  <si>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</si>
  <si>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</si>
  <si>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</si>
  <si>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</si>
  <si>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</si>
  <si>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</si>
  <si>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</si>
  <si>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</si>
  <si>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</si>
  <si>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</si>
  <si>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</si>
  <si>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</si>
  <si>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</si>
  <si>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</si>
  <si>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</si>
  <si>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</si>
  <si>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</si>
  <si>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</si>
  <si>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</si>
  <si>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</si>
  <si>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</si>
  <si>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</si>
  <si>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</si>
  <si>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</si>
  <si>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</si>
  <si>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</si>
  <si>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</si>
  <si>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</si>
  <si>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</si>
  <si>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</si>
  <si>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</si>
  <si>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</si>
  <si>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</si>
  <si>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</si>
  <si>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</si>
  <si>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</si>
  <si>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</si>
  <si>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</si>
  <si>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</si>
  <si>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</si>
  <si>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</si>
  <si>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</si>
  <si>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</si>
  <si>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</si>
  <si>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</si>
  <si>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</si>
  <si>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</si>
  <si>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</si>
  <si>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</si>
  <si>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</si>
  <si>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</si>
  <si>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</si>
  <si>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</si>
  <si>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</si>
  <si>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</si>
  <si>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</si>
  <si>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</si>
  <si>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</si>
  <si>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</si>
  <si>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</si>
  <si>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</si>
  <si>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</si>
  <si>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</si>
  <si>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</si>
  <si>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</si>
  <si>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</si>
  <si>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</si>
  <si>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</si>
  <si>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</si>
  <si>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</si>
  <si>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</si>
  <si>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</si>
  <si>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</si>
  <si>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</si>
  <si>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</si>
  <si>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</si>
  <si>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</si>
  <si>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</si>
  <si>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</si>
  <si>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</si>
  <si>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</si>
  <si>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</si>
  <si>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</si>
  <si>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</si>
  <si>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</si>
  <si>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</si>
  <si>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</si>
  <si>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</si>
  <si>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</si>
  <si>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</si>
  <si>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</si>
  <si>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</si>
  <si>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</si>
  <si>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</si>
  <si>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</si>
  <si>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</si>
  <si>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</si>
  <si>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</si>
  <si>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</si>
  <si>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</si>
  <si>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</si>
  <si>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</si>
  <si>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</si>
  <si>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</si>
  <si>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</si>
  <si>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</si>
  <si>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</si>
  <si>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</si>
  <si>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</si>
  <si>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</si>
  <si>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</si>
  <si>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</si>
  <si>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</si>
  <si>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</si>
  <si>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</si>
  <si>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</si>
  <si>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</si>
  <si>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</si>
  <si>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</si>
  <si>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</si>
  <si>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</si>
  <si>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</si>
  <si>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</si>
  <si>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</si>
  <si>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</si>
  <si>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</si>
  <si>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</si>
  <si>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</si>
  <si>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</si>
  <si>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</si>
  <si>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</si>
  <si>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</si>
  <si>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</si>
  <si>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</si>
  <si>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</si>
  <si>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</si>
  <si>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</si>
  <si>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</si>
  <si>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</si>
  <si>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</si>
  <si>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</si>
  <si>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</si>
  <si>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</si>
  <si>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</si>
  <si>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</si>
  <si>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</si>
  <si>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</si>
  <si>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</si>
  <si>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</si>
  <si>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</si>
  <si>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</si>
  <si>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</si>
  <si>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</si>
  <si>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</si>
  <si>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</si>
  <si>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</si>
  <si>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</si>
  <si>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</si>
  <si>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</si>
  <si>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</si>
  <si>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</si>
  <si>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</si>
  <si>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</si>
  <si>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</si>
  <si>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</si>
  <si>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</si>
  <si>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</si>
  <si>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</si>
  <si>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</si>
  <si>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</si>
  <si>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</si>
  <si>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</si>
  <si>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</si>
  <si>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</si>
  <si>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</si>
  <si>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</si>
  <si>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</si>
  <si>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</si>
  <si>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</si>
  <si>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</si>
  <si>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</si>
  <si>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</si>
  <si>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</si>
  <si>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</si>
  <si>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</si>
  <si>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</si>
  <si>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</si>
  <si>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</si>
  <si>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</si>
  <si>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</si>
  <si>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</si>
  <si>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</si>
  <si>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</si>
  <si>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</si>
  <si>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</si>
  <si>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</si>
  <si>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</si>
  <si>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</si>
  <si>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</si>
  <si>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</si>
  <si>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</si>
  <si>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</si>
  <si>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</si>
  <si>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</si>
  <si>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</si>
  <si>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</si>
  <si>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</si>
  <si>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</si>
  <si>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</si>
  <si>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</si>
  <si>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</si>
  <si>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</si>
  <si>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</si>
  <si>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</si>
  <si>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</si>
  <si>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</si>
  <si>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</si>
  <si>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</si>
  <si>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</si>
  <si>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</si>
  <si>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</si>
  <si>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</si>
  <si>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</si>
  <si>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</si>
  <si>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</si>
  <si>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</si>
  <si>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</si>
  <si>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</si>
  <si>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</si>
  <si>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</si>
  <si>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</si>
  <si>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</si>
  <si>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</si>
  <si>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</si>
  <si>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</si>
  <si>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</si>
  <si>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</si>
  <si>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</si>
  <si>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</si>
  <si>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</si>
  <si>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</si>
  <si>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</si>
  <si>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</si>
  <si>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</si>
  <si>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</si>
  <si>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</si>
  <si>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</si>
  <si>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</si>
  <si>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</si>
  <si>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</si>
  <si>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</si>
  <si>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</si>
  <si>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</si>
  <si>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</si>
  <si>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</si>
  <si>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</si>
  <si>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</si>
  <si>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</si>
  <si>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</si>
  <si>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</si>
  <si>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</si>
  <si>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</si>
  <si>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</si>
  <si>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</si>
  <si>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</si>
  <si>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</si>
  <si>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</si>
  <si>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</si>
  <si>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</si>
  <si>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</si>
  <si>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</si>
  <si>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</si>
  <si>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</si>
  <si>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</si>
  <si>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</si>
  <si>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</si>
  <si>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</si>
  <si>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</si>
  <si>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</si>
  <si>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</si>
  <si>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</si>
  <si>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</si>
  <si>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</si>
  <si>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</si>
  <si>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</si>
  <si>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</si>
  <si>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</si>
  <si>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</si>
  <si>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</si>
  <si>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</si>
  <si>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</si>
  <si>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</si>
  <si>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</si>
  <si>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</si>
  <si>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</si>
  <si>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</si>
  <si>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</si>
  <si>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</si>
  <si>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</si>
  <si>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</si>
  <si>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</si>
  <si>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</si>
  <si>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</si>
  <si>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</si>
  <si>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</si>
  <si>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</si>
  <si>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</si>
  <si>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</si>
  <si>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</si>
  <si>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</si>
  <si>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</si>
  <si>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</si>
  <si>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</si>
  <si>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</si>
  <si>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</si>
  <si>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</si>
  <si>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</si>
  <si>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</si>
  <si>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</si>
  <si>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</si>
  <si>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</si>
  <si>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</si>
  <si>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</si>
  <si>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</si>
  <si>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</si>
  <si>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</si>
  <si>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</si>
  <si>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</si>
  <si>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</si>
  <si>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</si>
  <si>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</si>
  <si>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</si>
  <si>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</si>
  <si>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</si>
  <si>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</si>
  <si>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</si>
  <si>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</si>
  <si>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</si>
  <si>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</si>
  <si>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</si>
  <si>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</si>
  <si>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</si>
  <si>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</si>
  <si>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</si>
  <si>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</si>
  <si>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</si>
  <si>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</si>
  <si>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</si>
  <si>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</si>
  <si>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</si>
  <si>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</si>
  <si>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</si>
  <si>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</si>
  <si>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</si>
  <si>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</si>
  <si>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</si>
  <si>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</si>
  <si>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</si>
  <si>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</si>
  <si>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</si>
  <si>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</si>
  <si>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</si>
  <si>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</si>
  <si>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</si>
  <si>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</si>
  <si>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</si>
  <si>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</si>
  <si>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</si>
  <si>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</si>
  <si>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</si>
  <si>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</si>
  <si>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</si>
  <si>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</si>
  <si>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</si>
  <si>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</si>
  <si>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</si>
  <si>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</si>
  <si>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</si>
  <si>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</si>
  <si>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</si>
  <si>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</si>
  <si>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</si>
  <si>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</si>
  <si>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</si>
  <si>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</si>
  <si>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</si>
  <si>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</si>
  <si>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</si>
  <si>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</si>
  <si>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</si>
  <si>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</si>
  <si>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</si>
  <si>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</si>
  <si>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</si>
  <si>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</si>
  <si>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</si>
  <si>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</si>
  <si>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</si>
  <si>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</si>
  <si>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</si>
  <si>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</si>
  <si>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</si>
  <si>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</si>
  <si>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</si>
  <si>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</si>
  <si>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</si>
  <si>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</si>
  <si>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</si>
  <si>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</si>
  <si>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</si>
  <si>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</si>
  <si>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</si>
  <si>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</si>
  <si>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</si>
  <si>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</si>
  <si>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</si>
  <si>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</si>
  <si>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</si>
  <si>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</si>
  <si>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</si>
  <si>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</si>
  <si>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</si>
  <si>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</si>
  <si>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</si>
  <si>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</si>
  <si>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</si>
  <si>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</si>
  <si>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</si>
  <si>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</si>
  <si>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</si>
  <si>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</si>
  <si>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</si>
  <si>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</si>
  <si>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</si>
  <si>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</si>
  <si>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</si>
  <si>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</si>
  <si>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</si>
  <si>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</si>
  <si>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</si>
  <si>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</si>
  <si>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</si>
  <si>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</si>
  <si>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</si>
  <si>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</si>
  <si>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</si>
  <si>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</si>
  <si>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</si>
  <si>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</si>
  <si>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</si>
  <si>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</si>
  <si>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</si>
  <si>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</si>
  <si>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</si>
  <si>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</si>
  <si>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</si>
  <si>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</si>
  <si>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</si>
  <si>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</si>
  <si>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</si>
  <si>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</si>
  <si>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</si>
  <si>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</si>
  <si>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</si>
  <si>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</si>
  <si>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</si>
  <si>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</si>
  <si>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</si>
  <si>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</si>
  <si>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</si>
  <si>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</si>
  <si>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</si>
  <si>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</si>
  <si>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</si>
  <si>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</si>
  <si>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</si>
  <si>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</si>
  <si>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</si>
  <si>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</si>
  <si>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</si>
  <si>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</si>
  <si>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</si>
  <si>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</si>
  <si>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</si>
  <si>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</si>
  <si>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</si>
  <si>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</si>
  <si>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</si>
  <si>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</si>
  <si>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</si>
  <si>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</si>
  <si>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</si>
  <si>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</si>
  <si>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</si>
  <si>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</si>
  <si>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</si>
  <si>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</si>
  <si>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</si>
  <si>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</si>
  <si>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</si>
  <si>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</si>
  <si>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</si>
  <si>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</si>
  <si>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</si>
  <si>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</si>
  <si>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</si>
  <si>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</si>
  <si>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</si>
  <si>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</si>
  <si>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</si>
  <si>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</si>
  <si>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</si>
  <si>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</si>
  <si>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</si>
  <si>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</si>
  <si>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</si>
  <si>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</si>
  <si>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</si>
  <si>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</si>
  <si>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</si>
  <si>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</si>
  <si>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</si>
  <si>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</si>
  <si>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</si>
  <si>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</si>
  <si>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</si>
  <si>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</si>
  <si>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</si>
  <si>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</si>
  <si>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</si>
  <si>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</si>
  <si>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</si>
  <si>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</si>
  <si>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</si>
  <si>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</si>
  <si>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</si>
  <si>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</si>
  <si>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</si>
  <si>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</si>
  <si>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</si>
  <si>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</si>
  <si>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</si>
  <si>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</si>
  <si>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</si>
  <si>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</si>
  <si>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</si>
  <si>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</si>
  <si>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</si>
  <si>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</si>
  <si>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</si>
  <si>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</si>
  <si>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</si>
  <si>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</si>
  <si>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</si>
  <si>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</si>
  <si>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</si>
  <si>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</si>
  <si>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</si>
  <si>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</si>
  <si>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</si>
  <si>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</si>
  <si>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</si>
  <si>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</si>
  <si>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</si>
  <si>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</si>
  <si>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</si>
  <si>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</si>
  <si>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</si>
  <si>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</si>
  <si>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</si>
  <si>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</si>
  <si>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</si>
  <si>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</si>
  <si>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</si>
  <si>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</si>
  <si>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</si>
  <si>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</si>
  <si>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</si>
  <si>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</si>
  <si>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</si>
  <si>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</si>
  <si>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</si>
  <si>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</si>
  <si>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</si>
  <si>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</si>
  <si>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</si>
  <si>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</si>
  <si>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</si>
  <si>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</si>
  <si>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</si>
  <si>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</si>
  <si>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</si>
  <si>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</si>
  <si>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</si>
  <si>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</si>
  <si>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</si>
  <si>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</si>
  <si>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</si>
  <si>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</si>
  <si>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</si>
  <si>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</si>
  <si>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</si>
  <si>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</si>
  <si>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</si>
  <si>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</si>
  <si>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</si>
  <si>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</si>
  <si>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</si>
  <si>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</si>
  <si>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</si>
  <si>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</si>
  <si>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</si>
  <si>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</si>
  <si>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</si>
  <si>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</si>
  <si>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</si>
  <si>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</si>
  <si>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</si>
  <si>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</si>
  <si>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</si>
  <si>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</si>
  <si>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</si>
  <si>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</si>
  <si>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</si>
  <si>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</si>
  <si>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</si>
  <si>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</si>
  <si>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</si>
  <si>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</si>
  <si>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</si>
  <si>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</si>
  <si>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</si>
  <si>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</si>
  <si>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</si>
  <si>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</si>
  <si>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</si>
  <si>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</si>
  <si>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</si>
  <si>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</si>
  <si>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</si>
  <si>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</si>
  <si>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</si>
  <si>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</si>
  <si>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</si>
  <si>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</si>
  <si>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</si>
  <si>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</si>
  <si>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</si>
  <si>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</si>
  <si>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</si>
  <si>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</si>
  <si>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</si>
  <si>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</si>
  <si>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</si>
  <si>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</si>
  <si>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</si>
  <si>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</si>
  <si>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</si>
  <si>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</si>
  <si>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</si>
  <si>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</si>
  <si>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</si>
  <si>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</si>
  <si>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</si>
  <si>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</si>
  <si>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</si>
  <si>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</si>
  <si>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</si>
  <si>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</si>
  <si>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</si>
  <si>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</si>
  <si>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</si>
  <si>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</si>
  <si>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</si>
  <si>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</si>
  <si>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</si>
  <si>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</si>
  <si>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</si>
  <si>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</si>
  <si>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</si>
  <si>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</si>
  <si>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</si>
  <si>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</si>
  <si>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</si>
  <si>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</si>
  <si>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</si>
  <si>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</si>
  <si>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</si>
  <si>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</si>
  <si>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</si>
  <si>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</si>
  <si>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</si>
  <si>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</si>
  <si>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</si>
  <si>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</si>
  <si>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</si>
  <si>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</si>
  <si>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</si>
  <si>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</si>
  <si>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</si>
  <si>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</si>
  <si>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</si>
  <si>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</si>
  <si>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</si>
  <si>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</si>
  <si>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</si>
  <si>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</si>
  <si>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</si>
  <si>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</si>
  <si>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</si>
  <si>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</si>
  <si>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</si>
  <si>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</si>
  <si>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</si>
  <si>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</si>
  <si>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</si>
  <si>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</si>
  <si>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</si>
  <si>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</si>
  <si>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</si>
  <si>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</si>
  <si>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</si>
  <si>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</si>
  <si>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</si>
  <si>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</si>
  <si>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</si>
  <si>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</si>
  <si>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</si>
  <si>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</si>
  <si>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</si>
  <si>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</si>
  <si>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</si>
  <si>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</si>
  <si>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</si>
  <si>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</si>
  <si>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</si>
  <si>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</si>
  <si>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</si>
  <si>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</si>
  <si>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</si>
  <si>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</si>
  <si>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</si>
  <si>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</si>
  <si>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</si>
  <si>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</si>
  <si>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</si>
  <si>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</si>
  <si>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</si>
  <si>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</si>
  <si>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</si>
  <si>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</si>
  <si>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</si>
  <si>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</si>
  <si>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</si>
  <si>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</si>
  <si>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</si>
  <si>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</si>
  <si>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</si>
  <si>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</si>
  <si>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</si>
  <si>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</si>
  <si>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</si>
  <si>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</si>
  <si>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</si>
  <si>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</si>
  <si>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</si>
  <si>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</si>
  <si>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</si>
  <si>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</si>
  <si>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</si>
  <si>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</si>
  <si>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</si>
  <si>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</si>
  <si>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</si>
  <si>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</si>
  <si>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</si>
  <si>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</si>
  <si>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</si>
  <si>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</si>
  <si>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</si>
  <si>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</si>
  <si>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</si>
  <si>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</si>
  <si>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</si>
  <si>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</si>
  <si>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</si>
  <si>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</si>
  <si>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</si>
  <si>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</si>
  <si>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</si>
  <si>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</si>
  <si>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</si>
  <si>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</si>
  <si>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</si>
  <si>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</si>
  <si>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</si>
  <si>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</si>
  <si>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</si>
  <si>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</si>
  <si>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</si>
  <si>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</si>
  <si>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</si>
  <si>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</si>
  <si>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</si>
  <si>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</si>
  <si>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</si>
  <si>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</si>
  <si>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</si>
  <si>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</si>
  <si>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</si>
  <si>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</si>
  <si>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</si>
  <si>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</si>
  <si>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</si>
  <si>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</si>
  <si>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</si>
  <si>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</si>
  <si>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</si>
  <si>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</si>
  <si>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</si>
  <si>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</si>
  <si>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</si>
  <si>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</si>
  <si>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</si>
  <si>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</si>
  <si>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</si>
  <si>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</si>
  <si>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</si>
  <si>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</si>
  <si>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</si>
  <si>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</si>
  <si>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</si>
  <si>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</si>
  <si>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</si>
  <si>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</si>
  <si>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</si>
  <si>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</si>
  <si>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</si>
  <si>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</si>
  <si>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</si>
  <si>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</si>
  <si>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</si>
  <si>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</si>
  <si>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</si>
  <si>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</si>
  <si>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</si>
  <si>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</si>
  <si>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</si>
  <si>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</si>
  <si>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</si>
  <si>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</si>
  <si>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</si>
  <si>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</si>
  <si>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</si>
  <si>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</si>
  <si>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</si>
  <si>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</si>
  <si>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</si>
  <si>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</si>
  <si>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</si>
  <si>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</si>
  <si>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</si>
  <si>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</si>
  <si>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</si>
  <si>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</si>
  <si>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</si>
  <si>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</si>
  <si>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</si>
  <si>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</si>
  <si>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</si>
  <si>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</si>
  <si>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</si>
  <si>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</si>
  <si>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</si>
  <si>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</si>
  <si>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</si>
  <si>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</si>
  <si>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</si>
  <si>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</si>
  <si>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</si>
  <si>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</si>
  <si>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</si>
  <si>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</si>
  <si>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</si>
  <si>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</si>
  <si>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</si>
  <si>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</si>
  <si>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</si>
  <si>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</si>
  <si>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</si>
  <si>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</si>
  <si>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</si>
  <si>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</si>
  <si>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</si>
  <si>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</si>
  <si>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</si>
  <si>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</si>
  <si>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</si>
  <si>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</si>
  <si>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</si>
  <si>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</si>
  <si>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</si>
  <si>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</si>
  <si>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</si>
  <si>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</si>
  <si>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</si>
  <si>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</si>
  <si>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</si>
  <si>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</si>
  <si>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</si>
  <si>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</si>
  <si>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</si>
  <si>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</si>
  <si>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</si>
  <si>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</si>
  <si>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</si>
  <si>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</si>
  <si>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</si>
  <si>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</si>
  <si>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</si>
  <si>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</si>
  <si>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</si>
  <si>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</si>
  <si>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</si>
  <si>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</si>
  <si>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</si>
  <si>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</si>
  <si>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</si>
  <si>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</si>
  <si>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</si>
  <si>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</si>
  <si>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</si>
  <si>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</si>
  <si>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</si>
  <si>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</si>
  <si>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</si>
  <si>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</si>
  <si>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</si>
  <si>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</si>
  <si>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</si>
  <si>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</si>
  <si>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</si>
  <si>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</si>
  <si>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</si>
  <si>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</si>
  <si>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</si>
  <si>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</si>
  <si>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</si>
  <si>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</si>
  <si>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</si>
  <si>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</si>
  <si>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</si>
  <si>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</si>
  <si>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</si>
  <si>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</si>
  <si>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</si>
  <si>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</si>
  <si>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</si>
  <si>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</si>
  <si>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</si>
  <si>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</si>
  <si>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</si>
  <si>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</si>
  <si>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</si>
  <si>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</si>
  <si>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</si>
  <si>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</si>
  <si>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</si>
  <si>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</si>
  <si>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</si>
  <si>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</si>
  <si>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</si>
  <si>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</si>
  <si>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</si>
  <si>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</si>
  <si>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</si>
  <si>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</si>
  <si>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</si>
  <si>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</si>
  <si>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</si>
  <si>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</si>
  <si>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</si>
  <si>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</si>
  <si>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</si>
  <si>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</si>
  <si>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</si>
  <si>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</si>
  <si>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</si>
  <si>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</si>
  <si>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</si>
  <si>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</si>
  <si>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</si>
  <si>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</si>
  <si>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</si>
  <si>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</si>
  <si>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</si>
  <si>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</si>
  <si>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</si>
  <si>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</si>
  <si>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</si>
  <si>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</si>
  <si>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</si>
  <si>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</si>
  <si>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</si>
  <si>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</si>
  <si>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</si>
  <si>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</si>
  <si>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</si>
  <si>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</si>
  <si>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</si>
  <si>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</si>
  <si>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</si>
  <si>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</si>
  <si>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</si>
  <si>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</si>
  <si>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</si>
  <si>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</si>
  <si>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</si>
  <si>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</si>
  <si>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</si>
  <si>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</si>
  <si>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</si>
  <si>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</si>
  <si>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</si>
  <si>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</si>
  <si>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</si>
  <si>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</si>
  <si>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</si>
  <si>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</si>
  <si>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</si>
  <si>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</si>
  <si>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</si>
  <si>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</si>
  <si>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</si>
  <si>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</si>
  <si>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</si>
  <si>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</si>
  <si>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</si>
  <si>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</si>
  <si>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</si>
  <si>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</si>
  <si>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</si>
  <si>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</si>
  <si>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</si>
  <si>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</si>
  <si>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</si>
  <si>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</si>
  <si>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</si>
  <si>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</si>
  <si>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</si>
  <si>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</si>
  <si>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</si>
  <si>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</si>
  <si>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</si>
  <si>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</si>
  <si>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</si>
  <si>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</si>
  <si>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</si>
  <si>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</si>
  <si>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</si>
  <si>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</si>
  <si>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</si>
  <si>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</si>
  <si>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</si>
  <si>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</si>
  <si>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</si>
  <si>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</si>
  <si>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</si>
  <si>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</si>
  <si>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</si>
  <si>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</si>
  <si>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</si>
  <si>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</si>
  <si>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</si>
  <si>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</si>
  <si>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</si>
  <si>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</si>
  <si>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</si>
  <si>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</si>
  <si>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</si>
  <si>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</si>
  <si>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</si>
  <si>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</si>
  <si>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</si>
  <si>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</si>
  <si>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</si>
  <si>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</si>
  <si>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</si>
  <si>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</si>
  <si>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</si>
  <si>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</si>
  <si>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</si>
  <si>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</si>
  <si>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</si>
  <si>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</si>
  <si>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</si>
  <si>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</si>
  <si>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</si>
  <si>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</si>
  <si>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</si>
  <si>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</si>
  <si>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</si>
  <si>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</si>
  <si>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</si>
  <si>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</si>
  <si>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</si>
  <si>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</si>
  <si>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</si>
  <si>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</si>
  <si>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</si>
  <si>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</si>
  <si>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</si>
  <si>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</si>
  <si>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</si>
  <si>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</si>
  <si>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</si>
  <si>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</si>
  <si>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</si>
  <si>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</si>
  <si>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</si>
  <si>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</si>
  <si>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</si>
  <si>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</si>
  <si>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</si>
  <si>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</si>
  <si>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</si>
  <si>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</si>
  <si>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</si>
  <si>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</si>
  <si>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</si>
  <si>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</si>
  <si>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</si>
  <si>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</si>
  <si>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</si>
  <si>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</si>
  <si>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</si>
  <si>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</si>
  <si>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</si>
  <si>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</si>
  <si>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</si>
  <si>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</si>
  <si>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</si>
  <si>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</si>
  <si>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</si>
  <si>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</si>
  <si>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</si>
  <si>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</si>
  <si>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</si>
  <si>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</si>
  <si>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</si>
  <si>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</si>
  <si>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</si>
  <si>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</si>
  <si>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</si>
  <si>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</si>
  <si>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</si>
  <si>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</si>
  <si>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</si>
  <si>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</si>
  <si>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</si>
  <si>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</si>
  <si>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</si>
  <si>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</si>
  <si>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</si>
  <si>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</si>
  <si>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</si>
  <si>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</si>
  <si>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</si>
  <si>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</si>
  <si>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</si>
  <si>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</si>
  <si>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</si>
  <si>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</si>
  <si>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</si>
  <si>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</si>
  <si>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</si>
  <si>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</si>
  <si>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</si>
  <si>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</si>
  <si>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</si>
  <si>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</si>
  <si>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</si>
  <si>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</si>
  <si>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</si>
  <si>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</si>
  <si>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</si>
  <si>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</si>
  <si>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</si>
  <si>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</si>
  <si>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</si>
  <si>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</si>
  <si>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</si>
  <si>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</si>
  <si>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</si>
  <si>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</si>
  <si>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</si>
  <si>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</si>
  <si>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</si>
  <si>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</si>
  <si>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</si>
  <si>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</si>
  <si>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</si>
  <si>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</si>
  <si>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</si>
  <si>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</si>
  <si>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</si>
  <si>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</si>
  <si>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</si>
  <si>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</si>
  <si>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</si>
  <si>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</si>
  <si>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</si>
  <si>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</si>
  <si>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</si>
  <si>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</si>
  <si>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</si>
  <si>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</si>
  <si>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</si>
  <si>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</si>
  <si>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</si>
  <si>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</si>
  <si>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</si>
  <si>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</si>
  <si>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</si>
  <si>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</si>
  <si>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</si>
  <si>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</si>
  <si>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</si>
  <si>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</si>
  <si>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</si>
  <si>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</si>
  <si>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</si>
  <si>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</si>
  <si>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</si>
  <si>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</si>
  <si>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</si>
  <si>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</si>
  <si>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</si>
  <si>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</si>
  <si>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</si>
  <si>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</si>
  <si>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</si>
  <si>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</si>
  <si>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</si>
  <si>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</si>
  <si>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</si>
  <si>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</si>
  <si>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</si>
  <si>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</si>
  <si>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</si>
  <si>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</si>
  <si>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</si>
  <si>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</si>
  <si>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</si>
  <si>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</si>
  <si>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</si>
  <si>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</si>
  <si>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</si>
  <si>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</si>
  <si>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</si>
  <si>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</si>
  <si>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</si>
  <si>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</si>
  <si>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</si>
  <si>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</si>
  <si>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</si>
  <si>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</si>
  <si>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</si>
  <si>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</si>
  <si>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</si>
  <si>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</si>
  <si>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</si>
  <si>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</si>
  <si>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</si>
  <si>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</si>
  <si>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</si>
  <si>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</si>
  <si>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</si>
  <si>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</si>
  <si>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</si>
  <si>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</si>
  <si>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</si>
  <si>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</si>
  <si>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</si>
  <si>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</si>
  <si>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</si>
  <si>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</si>
  <si>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</si>
  <si>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</si>
  <si>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</si>
  <si>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</si>
  <si>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</si>
  <si>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</si>
  <si>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</si>
  <si>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</si>
  <si>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</si>
  <si>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</si>
  <si>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</si>
  <si>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</si>
  <si>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</si>
  <si>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</si>
  <si>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</si>
  <si>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</si>
  <si>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</si>
  <si>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</si>
  <si>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</si>
  <si>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</si>
  <si>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</si>
  <si>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</si>
  <si>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</si>
  <si>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</si>
  <si>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</si>
  <si>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</si>
  <si>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</si>
  <si>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</si>
  <si>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</si>
  <si>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</si>
  <si>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</si>
  <si>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</si>
  <si>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</si>
  <si>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</si>
  <si>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</si>
  <si>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</si>
  <si>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</si>
  <si>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</si>
  <si>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</si>
  <si>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</si>
  <si>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</si>
  <si>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</si>
  <si>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</si>
  <si>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</si>
  <si>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</si>
  <si>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</si>
  <si>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</si>
  <si>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</si>
  <si>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</si>
  <si>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</si>
  <si>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</si>
  <si>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</si>
  <si>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</si>
  <si>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</si>
  <si>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</si>
  <si>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</si>
  <si>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</si>
  <si>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</si>
  <si>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</si>
  <si>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</si>
  <si>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</si>
  <si>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</si>
  <si>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</si>
  <si>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</si>
  <si>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</si>
  <si>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</si>
  <si>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</si>
  <si>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</si>
  <si>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</si>
  <si>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</si>
  <si>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</si>
  <si>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</si>
  <si>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</si>
  <si>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</si>
  <si>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</si>
  <si>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</si>
  <si>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</si>
  <si>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</si>
  <si>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</si>
  <si>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</si>
  <si>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</si>
  <si>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</si>
  <si>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</si>
  <si>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</si>
  <si>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</si>
  <si>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</si>
  <si>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</si>
  <si>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</si>
  <si>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</si>
  <si>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</si>
  <si>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</si>
  <si>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</si>
  <si>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</si>
  <si>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</si>
  <si>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</si>
  <si>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</si>
  <si>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</si>
  <si>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</si>
  <si>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</si>
  <si>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</si>
  <si>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</si>
  <si>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</si>
  <si>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</si>
  <si>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</si>
  <si>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</si>
  <si>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</si>
  <si>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</si>
  <si>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</si>
  <si>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</si>
  <si>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</si>
  <si>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</si>
  <si>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</si>
  <si>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</si>
  <si>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</si>
  <si>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</si>
  <si>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</si>
  <si>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</si>
  <si>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</si>
  <si>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</si>
  <si>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</si>
  <si>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</si>
  <si>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</si>
  <si>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</si>
  <si>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</si>
  <si>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</si>
  <si>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</si>
  <si>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</si>
  <si>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</si>
  <si>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</si>
  <si>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</si>
  <si>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</si>
  <si>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</si>
  <si>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</si>
  <si>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</si>
  <si>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</si>
  <si>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</si>
  <si>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</si>
  <si>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</si>
  <si>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</si>
  <si>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</si>
  <si>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</si>
  <si>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</si>
  <si>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</si>
  <si>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</si>
  <si>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</si>
  <si>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</si>
  <si>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</si>
  <si>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</si>
  <si>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</si>
  <si>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</si>
  <si>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</si>
  <si>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</si>
  <si>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</si>
  <si>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</si>
  <si>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</si>
  <si>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</si>
  <si>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</si>
  <si>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</si>
  <si>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</si>
  <si>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</si>
  <si>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</si>
  <si>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</si>
  <si>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</si>
  <si>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</si>
  <si>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</si>
  <si>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</si>
  <si>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</si>
  <si>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</si>
  <si>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</si>
  <si>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</si>
  <si>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</si>
  <si>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</si>
  <si>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</si>
  <si>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</si>
  <si>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</si>
  <si>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</si>
  <si>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</si>
  <si>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</si>
  <si>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</si>
  <si>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</si>
  <si>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</si>
  <si>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</si>
  <si>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</si>
  <si>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</si>
  <si>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</si>
  <si>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</si>
  <si>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</si>
  <si>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</si>
  <si>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</si>
  <si>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</si>
  <si>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</si>
  <si>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</si>
  <si>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</si>
  <si>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</si>
  <si>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</si>
  <si>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</si>
  <si>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</si>
  <si>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</si>
  <si>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</si>
  <si>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</si>
  <si>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</si>
  <si>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</si>
  <si>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</si>
  <si>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</si>
  <si>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</si>
  <si>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</si>
  <si>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</si>
  <si>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</si>
  <si>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</si>
  <si>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</si>
  <si>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</si>
  <si>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</si>
  <si>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</si>
  <si>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</si>
  <si>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</si>
  <si>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</si>
  <si>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</si>
  <si>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</si>
  <si>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</si>
  <si>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</si>
  <si>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</si>
  <si>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</si>
  <si>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</si>
  <si>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</si>
  <si>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</si>
  <si>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</si>
  <si>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</si>
  <si>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</si>
  <si>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</si>
  <si>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</si>
  <si>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</si>
  <si>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</si>
  <si>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</si>
  <si>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</si>
  <si>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</si>
  <si>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</si>
  <si>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</si>
  <si>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</si>
  <si>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</si>
  <si>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</si>
  <si>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</si>
  <si>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</si>
  <si>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</si>
  <si>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</si>
  <si>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</si>
  <si>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</si>
  <si>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</si>
  <si>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</si>
  <si>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</si>
  <si>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</si>
  <si>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</si>
  <si>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</si>
  <si>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</si>
  <si>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</si>
  <si>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</si>
  <si>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</si>
  <si>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</si>
  <si>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</si>
  <si>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</si>
  <si>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</si>
  <si>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</si>
  <si>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</si>
  <si>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</si>
  <si>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</si>
  <si>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</si>
  <si>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</si>
  <si>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</si>
  <si>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</si>
  <si>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</si>
  <si>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</si>
  <si>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</si>
  <si>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</si>
  <si>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</si>
  <si>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</si>
  <si>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</si>
  <si>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</si>
  <si>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</si>
  <si>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</si>
  <si>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</si>
  <si>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</si>
  <si>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</si>
  <si>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</si>
  <si>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</si>
  <si>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</si>
  <si>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</si>
  <si>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</si>
  <si>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</si>
  <si>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</si>
  <si>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</si>
  <si>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</si>
  <si>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</si>
  <si>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</si>
  <si>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</si>
  <si>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</si>
  <si>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</si>
  <si>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</si>
  <si>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</si>
  <si>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</si>
  <si>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</si>
  <si>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</si>
  <si>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</si>
  <si>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</si>
  <si>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</si>
  <si>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</si>
  <si>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</si>
  <si>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</si>
  <si>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</si>
  <si>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</si>
  <si>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</si>
  <si>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</si>
  <si>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</si>
  <si>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</si>
  <si>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</si>
  <si>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</si>
  <si>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</si>
  <si>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</si>
  <si>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</si>
  <si>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</si>
  <si>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</si>
  <si>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</si>
  <si>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</si>
  <si>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</si>
  <si>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</si>
  <si>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</si>
  <si>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</si>
  <si>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</si>
  <si>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</si>
  <si>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</si>
  <si>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</si>
  <si>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</si>
  <si>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</si>
  <si>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</si>
  <si>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</si>
  <si>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</si>
  <si>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</si>
  <si>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</si>
  <si>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</si>
  <si>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</si>
  <si>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</si>
  <si>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</si>
  <si>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</si>
  <si>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</si>
  <si>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</si>
  <si>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</si>
  <si>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</si>
  <si>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</si>
  <si>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</si>
  <si>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</si>
  <si>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</si>
  <si>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</si>
  <si>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</si>
  <si>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</si>
  <si>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</si>
  <si>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</si>
  <si>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</si>
  <si>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</si>
  <si>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</si>
  <si>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</si>
  <si>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</si>
  <si>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</si>
  <si>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</si>
  <si>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</si>
  <si>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</si>
  <si>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</si>
  <si>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</si>
  <si>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</si>
  <si>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</si>
  <si>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</si>
  <si>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</si>
  <si>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</si>
  <si>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</si>
  <si>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</si>
  <si>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</si>
  <si>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</si>
  <si>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</si>
  <si>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</si>
  <si>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</si>
  <si>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</si>
  <si>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</si>
  <si>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</si>
  <si>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</si>
  <si>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</si>
  <si>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</si>
  <si>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</si>
  <si>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</si>
  <si>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</si>
  <si>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</si>
  <si>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</si>
  <si>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</si>
  <si>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</si>
  <si>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</si>
  <si>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</si>
  <si>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</si>
  <si>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</si>
  <si>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</si>
  <si>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</si>
  <si>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</si>
  <si>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</si>
  <si>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</si>
  <si>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</si>
  <si>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</si>
  <si>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</si>
  <si>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</si>
  <si>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</si>
  <si>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</si>
  <si>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</si>
  <si>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</si>
  <si>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</si>
  <si>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</si>
  <si>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</si>
  <si>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</si>
  <si>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</si>
  <si>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</si>
  <si>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</si>
  <si>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</si>
  <si>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</si>
  <si>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</si>
  <si>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</si>
  <si>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</si>
  <si>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</si>
  <si>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</si>
  <si>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</si>
  <si>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</si>
  <si>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</si>
  <si>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</si>
  <si>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</si>
  <si>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</si>
  <si>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</si>
  <si>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</si>
  <si>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</si>
  <si>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</si>
  <si>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</si>
  <si>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</si>
  <si>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</si>
  <si>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</si>
  <si>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</si>
  <si>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</si>
  <si>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</si>
  <si>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</si>
  <si>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</si>
  <si>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</si>
  <si>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</si>
  <si>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</si>
  <si>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</si>
  <si>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</si>
  <si>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</si>
  <si>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</si>
  <si>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</si>
  <si>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</si>
  <si>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</si>
  <si>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</si>
  <si>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</si>
  <si>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</si>
  <si>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</si>
  <si>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</si>
  <si>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</si>
  <si>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</si>
  <si>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</si>
  <si>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</si>
  <si>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</si>
  <si>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</si>
  <si>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</si>
  <si>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</si>
  <si>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</si>
  <si>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</si>
  <si>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</si>
  <si>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</si>
  <si>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</si>
  <si>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</si>
  <si>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</si>
  <si>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</si>
  <si>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</si>
  <si>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</si>
  <si>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</si>
  <si>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</si>
  <si>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</si>
  <si>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</si>
  <si>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</si>
  <si>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</si>
  <si>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</si>
  <si>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</si>
  <si>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</si>
  <si>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</si>
  <si>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</si>
  <si>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</si>
  <si>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</si>
  <si>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</si>
  <si>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</si>
  <si>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</si>
  <si>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</si>
  <si>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</si>
  <si>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</si>
  <si>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</si>
  <si>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</si>
  <si>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</si>
  <si>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</si>
  <si>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</si>
  <si>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</si>
  <si>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</si>
  <si>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</si>
  <si>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</si>
  <si>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</si>
  <si>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</si>
  <si>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</si>
  <si>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</si>
  <si>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</si>
  <si>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</si>
  <si>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</si>
  <si>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</si>
  <si>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</si>
  <si>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</si>
  <si>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</si>
  <si>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</si>
  <si>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</si>
  <si>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</si>
  <si>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</si>
  <si>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</si>
  <si>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</si>
  <si>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</si>
  <si>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</si>
  <si>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</si>
  <si>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</si>
  <si>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</si>
  <si>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</si>
  <si>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</si>
  <si>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</si>
  <si>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</si>
  <si>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</si>
  <si>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</si>
  <si>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</si>
  <si>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</si>
  <si>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</si>
  <si>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</si>
  <si>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</si>
  <si>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</si>
  <si>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</si>
  <si>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</si>
  <si>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</si>
  <si>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</si>
  <si>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</si>
  <si>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</si>
  <si>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</si>
  <si>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</si>
  <si>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</si>
  <si>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</si>
  <si>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</si>
  <si>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</si>
  <si>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</si>
  <si>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</si>
  <si>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</si>
  <si>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</si>
  <si>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</si>
  <si>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</si>
  <si>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</si>
  <si>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</si>
  <si>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</si>
  <si>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</si>
  <si>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</si>
  <si>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</si>
  <si>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</si>
  <si>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</si>
  <si>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</si>
  <si>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</si>
  <si>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</si>
  <si>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</si>
  <si>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</si>
  <si>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</si>
  <si>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</si>
  <si>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</si>
  <si>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</si>
  <si>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</si>
  <si>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</si>
  <si>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</si>
  <si>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</si>
  <si>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</si>
  <si>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</si>
  <si>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</si>
  <si>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</si>
  <si>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</si>
  <si>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</si>
  <si>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</si>
  <si>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</si>
  <si>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</si>
  <si>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</si>
  <si>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</si>
  <si>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</si>
  <si>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</si>
  <si>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</si>
  <si>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</si>
  <si>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</si>
  <si>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</si>
  <si>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</si>
  <si>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</si>
  <si>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</si>
  <si>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</si>
  <si>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</si>
  <si>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</si>
  <si>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</si>
  <si>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</si>
  <si>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</si>
  <si>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</si>
  <si>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</si>
  <si>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</si>
  <si>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</si>
  <si>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</si>
  <si>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</si>
  <si>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</si>
  <si>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</si>
  <si>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</si>
  <si>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</si>
  <si>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</si>
  <si>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</si>
  <si>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</si>
  <si>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</si>
  <si>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</si>
  <si>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</si>
  <si>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</si>
  <si>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</si>
  <si>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</si>
  <si>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</si>
  <si>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</si>
  <si>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</si>
  <si>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</si>
  <si>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</si>
  <si>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</si>
  <si>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</si>
  <si>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</si>
  <si>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</si>
  <si>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</si>
  <si>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</si>
  <si>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</si>
  <si>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</si>
  <si>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</si>
  <si>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</si>
  <si>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</si>
  <si>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</si>
  <si>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</si>
  <si>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</si>
  <si>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</si>
  <si>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</si>
  <si>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</si>
  <si>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</si>
  <si>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</si>
  <si>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</si>
  <si>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</si>
  <si>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</si>
  <si>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</si>
  <si>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</si>
  <si>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</si>
  <si>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</si>
  <si>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</si>
  <si>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</si>
  <si>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</si>
  <si>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</si>
  <si>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</si>
  <si>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</si>
  <si>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</si>
  <si>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</si>
  <si>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</si>
  <si>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</si>
  <si>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</si>
  <si>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</si>
  <si>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</si>
  <si>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</si>
  <si>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</si>
  <si>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</si>
  <si>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</si>
  <si>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</si>
  <si>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</si>
  <si>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</si>
  <si>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</si>
  <si>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</si>
  <si>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</si>
  <si>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</si>
  <si>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</si>
  <si>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</si>
  <si>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</si>
  <si>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</si>
  <si>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</si>
  <si>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</si>
  <si>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</si>
  <si>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</si>
  <si>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</si>
  <si>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</si>
  <si>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</si>
  <si>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</si>
  <si>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</si>
  <si>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</si>
  <si>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</si>
  <si>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</si>
  <si>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</si>
  <si>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</si>
  <si>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</si>
  <si>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</si>
  <si>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</si>
  <si>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</si>
  <si>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</si>
  <si>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</si>
  <si>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</si>
  <si>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</si>
  <si>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</si>
  <si>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</si>
  <si>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</si>
  <si>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</si>
  <si>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</si>
  <si>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</si>
  <si>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</si>
  <si>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</si>
  <si>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</si>
  <si>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</si>
  <si>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</si>
  <si>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</si>
  <si>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</si>
  <si>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</si>
  <si>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</si>
  <si>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</si>
  <si>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</si>
  <si>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</si>
  <si>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</si>
  <si>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</si>
  <si>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</si>
  <si>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</si>
  <si>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</si>
  <si>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</si>
  <si>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</si>
  <si>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</si>
  <si>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</si>
  <si>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</si>
  <si>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</si>
  <si>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</si>
  <si>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</si>
  <si>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</si>
  <si>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</si>
  <si>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</si>
  <si>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</si>
  <si>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</si>
  <si>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</si>
  <si>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</si>
  <si>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</si>
  <si>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</si>
  <si>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</si>
  <si>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</si>
  <si>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</si>
  <si>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</si>
  <si>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</si>
  <si>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</si>
  <si>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</si>
  <si>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</si>
  <si>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</si>
  <si>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</si>
  <si>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</si>
  <si>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</si>
  <si>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</si>
  <si>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</si>
  <si>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</si>
  <si>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</si>
  <si>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</si>
  <si>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</si>
  <si>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</si>
  <si>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</si>
  <si>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</si>
  <si>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</si>
  <si>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</si>
  <si>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</si>
  <si>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</si>
  <si>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</si>
  <si>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</si>
  <si>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</si>
  <si>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</si>
  <si>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</si>
  <si>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</si>
  <si>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</si>
  <si>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</si>
  <si>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</si>
  <si>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</si>
  <si>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</si>
  <si>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</si>
  <si>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</si>
  <si>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</si>
  <si>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</si>
  <si>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</si>
  <si>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</si>
  <si>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</si>
  <si>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</si>
  <si>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</si>
  <si>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</si>
  <si>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</si>
  <si>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</si>
  <si>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</si>
  <si>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</si>
  <si>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</si>
  <si>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</si>
  <si>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</si>
  <si>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</si>
  <si>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</si>
  <si>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</si>
  <si>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</si>
  <si>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</si>
  <si>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</si>
  <si>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</si>
  <si>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</si>
  <si>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</si>
  <si>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</si>
  <si>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</si>
  <si>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</si>
  <si>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</si>
  <si>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</si>
  <si>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</si>
  <si>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</si>
  <si>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</si>
  <si>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</si>
  <si>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</si>
  <si>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</si>
  <si>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</si>
  <si>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</si>
  <si>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</si>
  <si>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</si>
  <si>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</si>
  <si>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</si>
  <si>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</si>
  <si>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</si>
  <si>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</si>
  <si>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</si>
  <si>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</si>
  <si>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</si>
  <si>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</si>
  <si>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</si>
  <si>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</si>
  <si>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</si>
  <si>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</si>
  <si>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</si>
  <si>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</si>
  <si>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</si>
  <si>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</si>
  <si>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</si>
  <si>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</si>
  <si>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</si>
  <si>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</si>
  <si>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</si>
  <si>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</si>
  <si>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</si>
  <si>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</si>
  <si>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</si>
  <si>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</si>
  <si>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</si>
  <si>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</si>
  <si>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</si>
  <si>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</si>
  <si>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</si>
  <si>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</si>
  <si>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</si>
  <si>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</si>
  <si>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</si>
  <si>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</si>
  <si>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</si>
  <si>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</si>
  <si>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</si>
  <si>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</si>
  <si>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</si>
  <si>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</si>
  <si>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</si>
  <si>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</si>
  <si>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</si>
  <si>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</si>
  <si>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</si>
  <si>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</si>
  <si>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</si>
  <si>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</si>
  <si>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</si>
  <si>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</si>
  <si>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</si>
  <si>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</si>
  <si>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</si>
  <si>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</si>
  <si>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</si>
  <si>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</si>
  <si>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</si>
  <si>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</si>
  <si>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</si>
  <si>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</si>
  <si>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</si>
  <si>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</si>
  <si>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</si>
  <si>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</si>
  <si>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</si>
  <si>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</si>
  <si>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</si>
  <si>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</si>
  <si>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</si>
  <si>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</si>
  <si>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</si>
  <si>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</si>
  <si>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</si>
  <si>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</si>
  <si>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</si>
  <si>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</si>
  <si>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</si>
  <si>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</si>
  <si>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</si>
  <si>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</si>
  <si>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</si>
  <si>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</si>
  <si>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</si>
  <si>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</si>
  <si>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</si>
  <si>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</si>
  <si>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</si>
  <si>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</si>
  <si>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</si>
  <si>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</si>
  <si>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</si>
  <si>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</si>
  <si>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</si>
  <si>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</si>
  <si>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</si>
  <si>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</si>
  <si>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</si>
  <si>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</si>
  <si>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</si>
  <si>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</si>
  <si>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</si>
  <si>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</si>
  <si>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</si>
  <si>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</si>
  <si>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</si>
  <si>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</si>
  <si>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</si>
  <si>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</si>
  <si>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</si>
  <si>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</si>
  <si>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</si>
  <si>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</si>
  <si>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</si>
  <si>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</si>
  <si>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</si>
  <si>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</si>
  <si>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</si>
  <si>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</si>
  <si>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</si>
  <si>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</si>
  <si>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</si>
  <si>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</si>
  <si>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</si>
  <si>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</si>
  <si>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</si>
  <si>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</si>
  <si>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</si>
  <si>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</si>
  <si>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</si>
  <si>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</si>
  <si>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</si>
  <si>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</si>
  <si>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</si>
  <si>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</si>
  <si>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</si>
  <si>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</si>
  <si>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</si>
  <si>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</si>
  <si>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</si>
  <si>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</si>
  <si>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</si>
  <si>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</si>
  <si>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</si>
  <si>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</si>
  <si>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</si>
  <si>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</si>
  <si>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</si>
  <si>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</si>
  <si>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</si>
  <si>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</si>
  <si>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</si>
  <si>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</si>
  <si>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</si>
  <si>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</si>
  <si>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</si>
  <si>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</si>
  <si>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</si>
  <si>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</si>
  <si>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</si>
  <si>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</si>
  <si>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</si>
  <si>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</si>
  <si>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</si>
  <si>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</si>
  <si>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</si>
  <si>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</si>
  <si>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</si>
  <si>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</si>
  <si>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</si>
  <si>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</si>
  <si>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</si>
  <si>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</si>
  <si>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</si>
  <si>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</si>
  <si>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</si>
  <si>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</si>
  <si>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</si>
  <si>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</si>
  <si>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</si>
  <si>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</si>
  <si>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</si>
  <si>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</si>
  <si>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</si>
  <si>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</si>
  <si>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</si>
  <si>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</si>
  <si>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</si>
  <si>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</si>
  <si>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</si>
  <si>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</si>
  <si>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</si>
  <si>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</si>
  <si>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</si>
  <si>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</si>
  <si>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</si>
  <si>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</si>
  <si>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</si>
  <si>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</si>
  <si>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</si>
  <si>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</si>
  <si>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</si>
  <si>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</si>
  <si>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</si>
  <si>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</si>
  <si>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</si>
  <si>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</si>
  <si>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</si>
  <si>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</si>
  <si>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</si>
  <si>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</si>
  <si>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</si>
  <si>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</si>
  <si>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</si>
  <si>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</si>
  <si>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</si>
  <si>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</si>
  <si>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</si>
  <si>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</si>
  <si>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</si>
  <si>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</si>
  <si>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</si>
  <si>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</si>
  <si>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</si>
  <si>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</si>
  <si>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</si>
  <si>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</si>
  <si>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</si>
  <si>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</si>
  <si>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</si>
  <si>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</si>
  <si>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</si>
  <si>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</si>
  <si>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</si>
  <si>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</si>
  <si>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</si>
  <si>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</si>
  <si>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</si>
  <si>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</si>
  <si>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</si>
  <si>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</si>
  <si>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</si>
  <si>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</si>
  <si>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</si>
  <si>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</si>
  <si>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</si>
  <si>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</si>
  <si>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</si>
  <si>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</si>
  <si>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</si>
  <si>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</si>
  <si>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</si>
  <si>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</si>
  <si>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</si>
  <si>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</si>
  <si>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</si>
  <si>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</si>
  <si>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</si>
  <si>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</si>
  <si>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</si>
  <si>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</si>
  <si>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</si>
  <si>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</si>
  <si>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</si>
  <si>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</si>
  <si>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</si>
  <si>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</si>
  <si>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</si>
  <si>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</si>
  <si>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</si>
  <si>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</si>
  <si>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</si>
  <si>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</si>
  <si>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</si>
  <si>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</si>
  <si>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</si>
  <si>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</si>
  <si>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</si>
  <si>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</si>
  <si>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</si>
  <si>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</si>
  <si>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</si>
  <si>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</si>
  <si>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</si>
  <si>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</si>
  <si>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</si>
  <si>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</si>
  <si>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</si>
  <si>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</si>
  <si>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</si>
  <si>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</si>
  <si>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</si>
  <si>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</si>
  <si>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</si>
  <si>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</si>
  <si>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</si>
  <si>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</si>
  <si>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</si>
  <si>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</si>
  <si>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</si>
  <si>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</si>
  <si>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</si>
  <si>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</si>
  <si>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</si>
  <si>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</si>
  <si>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</si>
  <si>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</si>
  <si>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</si>
  <si>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</si>
  <si>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</si>
  <si>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</si>
  <si>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</si>
  <si>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</si>
  <si>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</si>
  <si>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</si>
  <si>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</si>
  <si>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</si>
  <si>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</si>
  <si>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</si>
  <si>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</si>
  <si>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</si>
  <si>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</si>
  <si>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</si>
  <si>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</si>
  <si>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</si>
  <si>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</si>
  <si>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</si>
  <si>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</si>
  <si>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</si>
  <si>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</si>
  <si>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</si>
  <si>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</si>
  <si>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</si>
  <si>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</si>
  <si>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</si>
  <si>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</si>
  <si>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</si>
  <si>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</si>
  <si>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</si>
  <si>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</si>
  <si>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</si>
  <si>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</si>
  <si>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</si>
  <si>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</si>
  <si>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</si>
  <si>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</si>
  <si>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</si>
  <si>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</si>
  <si>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</si>
  <si>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</si>
  <si>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</si>
  <si>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</si>
  <si>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</si>
  <si>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</si>
  <si>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</si>
  <si>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</si>
  <si>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</si>
  <si>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</si>
  <si>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</si>
  <si>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</si>
  <si>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</si>
  <si>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</si>
  <si>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</si>
  <si>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</si>
  <si>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</si>
  <si>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</si>
  <si>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</si>
  <si>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</si>
  <si>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</si>
  <si>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</si>
  <si>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</si>
  <si>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</si>
  <si>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</si>
  <si>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</si>
  <si>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</si>
  <si>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</si>
  <si>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</si>
  <si>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</si>
  <si>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</si>
  <si>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</si>
  <si>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</si>
  <si>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</si>
  <si>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</si>
  <si>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</si>
  <si>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</si>
  <si>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</si>
  <si>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</si>
  <si>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</si>
  <si>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</si>
  <si>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</si>
  <si>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</si>
  <si>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</si>
  <si>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</si>
  <si>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</si>
  <si>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</si>
  <si>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</si>
  <si>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</si>
  <si>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</si>
  <si>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</si>
  <si>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</si>
  <si>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</si>
  <si>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</si>
  <si>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</si>
  <si>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</si>
  <si>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</si>
  <si>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</si>
  <si>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</si>
  <si>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</si>
  <si>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</si>
  <si>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</si>
  <si>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</si>
  <si>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</si>
  <si>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</si>
  <si>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</si>
  <si>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</si>
  <si>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</si>
  <si>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</si>
  <si>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</si>
  <si>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</si>
  <si>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</si>
  <si>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</si>
  <si>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</si>
  <si>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</si>
  <si>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</si>
  <si>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</si>
  <si>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</si>
  <si>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</si>
  <si>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</si>
  <si>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</si>
  <si>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</si>
  <si>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</si>
  <si>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</si>
  <si>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</si>
  <si>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</si>
  <si>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</si>
  <si>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</si>
  <si>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</si>
  <si>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</si>
  <si>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</si>
  <si>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</si>
  <si>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</si>
  <si>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</si>
  <si>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</si>
  <si>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</si>
  <si>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</si>
  <si>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</si>
  <si>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</si>
  <si>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</si>
  <si>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</si>
  <si>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</si>
  <si>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</si>
  <si>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</si>
  <si>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</si>
  <si>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</si>
  <si>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</si>
  <si>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</si>
  <si>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</si>
  <si>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</si>
  <si>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</si>
  <si>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</si>
  <si>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</si>
  <si>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</si>
  <si>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</si>
  <si>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</si>
  <si>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</si>
  <si>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</si>
  <si>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</si>
  <si>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</si>
  <si>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</si>
  <si>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</si>
  <si>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</si>
  <si>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</si>
  <si>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</si>
  <si>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</si>
  <si>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</si>
  <si>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</si>
  <si>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</si>
  <si>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</si>
  <si>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</si>
  <si>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</si>
  <si>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</si>
  <si>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</si>
  <si>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</si>
  <si>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</si>
  <si>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</si>
  <si>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</si>
  <si>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</si>
  <si>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</si>
  <si>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</si>
  <si>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</si>
  <si>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</si>
  <si>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</si>
  <si>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</si>
  <si>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</si>
  <si>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</si>
  <si>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</si>
  <si>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</si>
  <si>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</si>
  <si>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</si>
  <si>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</si>
  <si>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</si>
  <si>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</si>
  <si>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</si>
  <si>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</si>
  <si>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</si>
  <si>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</si>
  <si>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</si>
  <si>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</si>
  <si>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</si>
  <si>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</si>
  <si>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</si>
  <si>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</si>
  <si>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</si>
  <si>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</si>
  <si>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</si>
  <si>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</si>
  <si>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</si>
  <si>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</si>
  <si>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</si>
  <si>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</si>
  <si>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</si>
  <si>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</si>
  <si>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</si>
  <si>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</si>
  <si>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</si>
  <si>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</si>
  <si>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</si>
  <si>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</si>
  <si>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</si>
  <si>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</si>
  <si>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</si>
  <si>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</si>
  <si>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</si>
  <si>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</si>
  <si>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</si>
  <si>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</si>
  <si>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</si>
  <si>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</si>
  <si>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</si>
  <si>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</si>
  <si>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</si>
  <si>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</si>
  <si>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</si>
  <si>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</si>
  <si>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</si>
  <si>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</si>
  <si>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</si>
  <si>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</si>
  <si>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</si>
  <si>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</si>
  <si>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</si>
  <si>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</si>
  <si>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</si>
  <si>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</si>
  <si>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</si>
  <si>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</si>
  <si>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</si>
  <si>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</si>
  <si>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</si>
  <si>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</si>
  <si>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</si>
  <si>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</si>
  <si>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</si>
  <si>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</si>
  <si>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</si>
  <si>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</si>
  <si>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</si>
  <si>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</si>
  <si>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</si>
  <si>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</si>
  <si>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</si>
  <si>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</si>
  <si>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</si>
  <si>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</si>
  <si>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</si>
  <si>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</si>
  <si>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</si>
  <si>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</si>
  <si>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</si>
  <si>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</si>
  <si>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</si>
  <si>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</si>
  <si>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</si>
  <si>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</si>
  <si>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</si>
  <si>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</si>
  <si>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</si>
  <si>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</si>
  <si>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</si>
  <si>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</si>
  <si>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</si>
  <si>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</si>
  <si>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</si>
  <si>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</si>
  <si>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</si>
  <si>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</si>
  <si>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</si>
  <si>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</si>
  <si>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</si>
  <si>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</si>
  <si>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</si>
  <si>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</si>
  <si>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</si>
  <si>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</si>
  <si>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</si>
  <si>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</si>
  <si>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</si>
  <si>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</si>
  <si>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</si>
  <si>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</si>
  <si>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</si>
  <si>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</si>
  <si>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</si>
  <si>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</si>
  <si>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</si>
  <si>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</si>
  <si>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</si>
  <si>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</si>
  <si>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</si>
  <si>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</si>
  <si>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</si>
  <si>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</si>
  <si>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</si>
  <si>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</si>
  <si>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</si>
  <si>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</si>
  <si>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</si>
  <si>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</si>
  <si>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</si>
  <si>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</si>
  <si>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</si>
  <si>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</si>
  <si>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</si>
  <si>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</si>
  <si>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</si>
  <si>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</si>
  <si>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</si>
  <si>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</si>
  <si>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</si>
  <si>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</si>
  <si>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</si>
  <si>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</si>
  <si>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</si>
  <si>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</si>
  <si>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</si>
  <si>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</si>
  <si>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</si>
  <si>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</si>
  <si>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</si>
  <si>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</si>
  <si>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</si>
  <si>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</si>
  <si>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</si>
  <si>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</si>
  <si>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</si>
  <si>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</si>
  <si>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</si>
  <si>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</si>
  <si>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</si>
  <si>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</si>
  <si>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</si>
  <si>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</si>
  <si>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</si>
  <si>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</si>
  <si>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</si>
  <si>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</si>
  <si>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</si>
  <si>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</si>
  <si>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</si>
  <si>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</si>
  <si>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</si>
  <si>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</si>
  <si>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</si>
  <si>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</si>
  <si>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</si>
  <si>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</si>
  <si>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</si>
  <si>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</si>
  <si>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</si>
  <si>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</si>
  <si>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</si>
  <si>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</si>
  <si>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</si>
  <si>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</si>
  <si>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</si>
  <si>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</si>
  <si>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</si>
  <si>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</si>
  <si>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</si>
  <si>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</si>
  <si>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</si>
  <si>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O neg</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</si>
  <si>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</si>
  <si>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</si>
  <si>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</si>
  <si>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</si>
  <si>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</si>
  <si>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</si>
  <si>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</si>
  <si>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</si>
  <si>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</si>
  <si>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</si>
  <si>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</si>
  <si>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</si>
  <si>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</si>
  <si>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</si>
  <si>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</si>
  <si>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</si>
  <si>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</si>
  <si>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</si>
  <si>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</si>
  <si>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</si>
  <si>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</si>
  <si>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</si>
  <si>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</si>
  <si>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</si>
  <si>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</si>
  <si>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</si>
  <si>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</si>
  <si>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</si>
  <si>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</si>
  <si>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</si>
  <si>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</si>
  <si>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</si>
  <si>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</si>
  <si>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</si>
  <si>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</si>
  <si>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</si>
  <si>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</si>
  <si>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</si>
  <si>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</si>
  <si>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</si>
  <si>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</si>
  <si>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</si>
  <si>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</si>
  <si>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</si>
  <si>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</si>
  <si>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</si>
  <si>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</si>
  <si>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</si>
  <si>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</si>
  <si>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</si>
  <si>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</si>
  <si>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</si>
  <si>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</si>
  <si>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</si>
  <si>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</si>
  <si>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</si>
  <si>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</si>
  <si>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</si>
  <si>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</si>
  <si>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</si>
  <si>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</si>
  <si>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</si>
  <si>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</si>
  <si>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</si>
  <si>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</si>
  <si>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</si>
  <si>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</si>
  <si>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</si>
  <si>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</si>
  <si>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</si>
  <si>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</si>
  <si>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</si>
  <si>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</si>
  <si>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</si>
  <si>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</si>
  <si>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</si>
  <si>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</si>
  <si>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</si>
  <si>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</si>
  <si>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</si>
  <si>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</si>
  <si>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</si>
  <si>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</si>
  <si>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</si>
  <si>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</si>
  <si>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</si>
  <si>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</si>
  <si>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</si>
  <si>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</si>
  <si>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</si>
  <si>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</si>
  <si>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</si>
  <si>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</si>
  <si>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</si>
  <si>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</si>
  <si>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</si>
  <si>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</si>
  <si>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</si>
  <si>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</si>
  <si>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</si>
  <si>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</si>
  <si>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</si>
  <si>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</si>
  <si>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</si>
  <si>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</si>
  <si>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</si>
  <si>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</si>
  <si>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</si>
  <si>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</si>
  <si>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</si>
  <si>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</si>
  <si>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</si>
  <si>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</si>
  <si>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</si>
  <si>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</si>
  <si>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</si>
  <si>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</si>
  <si>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</si>
  <si>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</si>
  <si>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</si>
  <si>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</si>
  <si>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</si>
  <si>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</si>
  <si>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</si>
  <si>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</si>
  <si>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</si>
  <si>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</si>
  <si>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</si>
  <si>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</si>
  <si>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</si>
  <si>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</si>
  <si>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</si>
  <si>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</si>
  <si>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</si>
  <si>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</si>
  <si>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</si>
  <si>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</si>
  <si>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</si>
  <si>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</si>
  <si>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</si>
  <si>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</si>
  <si>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</si>
  <si>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</si>
  <si>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</si>
  <si>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</si>
  <si>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</si>
  <si>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</si>
  <si>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</si>
  <si>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</si>
  <si>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</si>
  <si>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</si>
  <si>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</si>
  <si>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</si>
  <si>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</si>
  <si>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</si>
  <si>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</si>
  <si>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</si>
  <si>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</si>
  <si>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</si>
  <si>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</si>
  <si>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</si>
  <si>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</si>
  <si>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</si>
  <si>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</si>
  <si>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</si>
  <si>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</si>
  <si>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</si>
  <si>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</si>
  <si>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</si>
  <si>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</si>
  <si>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</si>
  <si>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</si>
  <si>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</si>
  <si>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</si>
  <si>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</si>
  <si>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</si>
  <si>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</si>
  <si>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</si>
  <si>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</si>
  <si>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</si>
  <si>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</si>
  <si>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</si>
  <si>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</si>
  <si>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</si>
  <si>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</si>
  <si>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</si>
  <si>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</si>
  <si>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</si>
  <si>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</si>
  <si>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</si>
  <si>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</si>
  <si>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</si>
  <si>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</si>
  <si>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</si>
  <si>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</si>
  <si>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</si>
  <si>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</si>
  <si>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</si>
  <si>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</si>
  <si>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</si>
  <si>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</si>
  <si>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</si>
  <si>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</si>
  <si>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</si>
  <si>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</si>
  <si>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</si>
  <si>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</si>
  <si>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</si>
  <si>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</si>
  <si>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</si>
  <si>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</si>
  <si>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</si>
  <si>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</si>
  <si>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</si>
  <si>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</si>
  <si>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</si>
  <si>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</si>
  <si>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</si>
  <si>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</si>
  <si>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</si>
  <si>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</si>
  <si>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</si>
  <si>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</si>
  <si>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</si>
  <si>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</si>
  <si>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</si>
  <si>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</si>
  <si>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</si>
  <si>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</si>
  <si>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</si>
  <si>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</si>
  <si>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</si>
  <si>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</si>
  <si>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</si>
  <si>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</si>
  <si>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</si>
  <si>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</si>
  <si>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</si>
  <si>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</si>
  <si>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</si>
  <si>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AB negative</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</si>
  <si>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</si>
  <si>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</si>
  <si>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</si>
  <si>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</si>
  <si>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</si>
  <si>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</si>
  <si>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</si>
  <si>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</si>
  <si>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</si>
  <si>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</si>
  <si>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</si>
  <si>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</si>
  <si>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</si>
  <si>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</si>
  <si>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</si>
  <si>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</si>
  <si>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</si>
  <si>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</si>
  <si>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</si>
  <si>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</si>
  <si>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</si>
  <si>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</si>
  <si>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</si>
  <si>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</si>
  <si>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</si>
  <si>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</si>
  <si>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</si>
  <si>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</si>
  <si>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</si>
  <si>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</si>
  <si>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</si>
  <si>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</si>
  <si>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</si>
  <si>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</si>
  <si>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</si>
  <si>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</si>
  <si>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</si>
  <si>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</si>
  <si>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</si>
  <si>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</si>
  <si>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</si>
  <si>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</si>
  <si>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</si>
  <si>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</si>
  <si>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</si>
  <si>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</si>
  <si>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</si>
  <si>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</si>
  <si>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</si>
  <si>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</si>
  <si>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</si>
  <si>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</si>
  <si>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</si>
  <si>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</si>
  <si>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</si>
  <si>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</si>
  <si>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</si>
  <si>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</si>
  <si>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</si>
  <si>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</si>
  <si>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</si>
  <si>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</si>
  <si>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</si>
  <si>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</si>
  <si>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</si>
  <si>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</si>
  <si>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</si>
  <si>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</si>
  <si>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</si>
  <si>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</si>
  <si>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</si>
  <si>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</si>
  <si>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</si>
  <si>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</si>
  <si>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</si>
  <si>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</si>
  <si>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</si>
  <si>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</si>
  <si>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</si>
  <si>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</si>
  <si>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</si>
  <si>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</si>
  <si>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</si>
  <si>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</si>
  <si>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</si>
  <si>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</si>
  <si>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</si>
  <si>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</si>
  <si>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</si>
  <si>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</si>
  <si>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</si>
  <si>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</si>
  <si>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</si>
  <si>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</si>
  <si>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</si>
  <si>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</si>
  <si>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</si>
  <si>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</si>
  <si>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</si>
  <si>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</si>
  <si>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</si>
  <si>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</si>
  <si>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</si>
  <si>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</si>
  <si>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</si>
  <si>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</si>
  <si>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</si>
  <si>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</si>
  <si>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</si>
  <si>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</si>
  <si>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</si>
  <si>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</si>
  <si>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</si>
  <si>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</si>
  <si>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</si>
  <si>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</si>
  <si>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</si>
  <si>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</si>
  <si>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</si>
  <si>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</si>
  <si>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</si>
  <si>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</si>
  <si>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</si>
  <si>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</si>
  <si>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</si>
  <si>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</si>
  <si>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</si>
  <si>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</si>
  <si>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</si>
  <si>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</si>
  <si>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</si>
  <si>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</si>
  <si>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</si>
  <si>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</si>
  <si>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</si>
  <si>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</si>
  <si>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</si>
  <si>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</si>
  <si>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</si>
  <si>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</si>
  <si>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</si>
  <si>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</si>
  <si>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</si>
  <si>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</si>
  <si>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</si>
  <si>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</si>
  <si>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</si>
  <si>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</si>
  <si>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</si>
  <si>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</si>
  <si>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</si>
  <si>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</si>
  <si>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</si>
  <si>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</si>
  <si>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</si>
  <si>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</si>
  <si>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</si>
  <si>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</si>
  <si>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</si>
  <si>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</si>
  <si>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</si>
  <si>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</si>
  <si>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</si>
  <si>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</si>
  <si>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</si>
  <si>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</si>
  <si>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</si>
  <si>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</si>
  <si>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</si>
  <si>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</si>
  <si>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</si>
  <si>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</si>
  <si>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</si>
  <si>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</si>
  <si>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</si>
  <si>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</si>
  <si>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</si>
  <si>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</si>
  <si>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</si>
  <si>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</si>
  <si>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</si>
  <si>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</si>
  <si>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</si>
  <si>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</si>
  <si>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</si>
  <si>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</si>
  <si>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</si>
  <si>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</si>
  <si>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</si>
  <si>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</si>
  <si>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</si>
  <si>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</si>
  <si>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</si>
  <si>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</si>
  <si>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</si>
  <si>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</si>
  <si>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</si>
  <si>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</si>
  <si>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</si>
  <si>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</si>
  <si>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</si>
  <si>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</si>
  <si>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</si>
  <si>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</si>
  <si>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</si>
  <si>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</si>
  <si>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</si>
  <si>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</si>
  <si>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</si>
  <si>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</si>
  <si>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</si>
  <si>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</si>
  <si>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</si>
  <si>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</si>
  <si>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</si>
  <si>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</si>
  <si>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</si>
  <si>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</si>
  <si>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</si>
  <si>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</si>
  <si>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</si>
  <si>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</si>
  <si>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</si>
  <si>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</si>
  <si>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</si>
  <si>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</si>
  <si>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</si>
  <si>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</si>
  <si>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</si>
  <si>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</si>
  <si>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</si>
  <si>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</si>
  <si>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</si>
  <si>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</si>
  <si>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</si>
  <si>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</si>
  <si>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</si>
  <si>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</si>
  <si>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</si>
  <si>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</si>
  <si>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</si>
  <si>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</si>
  <si>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</si>
  <si>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</si>
  <si>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</si>
  <si>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</si>
  <si>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</si>
  <si>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</si>
  <si>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</si>
  <si>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</si>
  <si>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</si>
  <si>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</si>
  <si>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</si>
  <si>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</si>
  <si>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</si>
  <si>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</si>
  <si>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</si>
  <si>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</si>
  <si>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</si>
  <si>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</si>
  <si>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</si>
  <si>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</si>
  <si>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</si>
  <si>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</si>
  <si>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</si>
  <si>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</si>
  <si>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</si>
  <si>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</si>
  <si>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</si>
  <si>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</si>
  <si>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</si>
  <si>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</si>
  <si>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</si>
  <si>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</si>
  <si>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</si>
  <si>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</si>
  <si>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</si>
  <si>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</si>
  <si>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</si>
  <si>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</si>
  <si>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</si>
  <si>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</si>
  <si>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</si>
  <si>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</si>
  <si>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</si>
  <si>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</si>
  <si>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</si>
  <si>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</si>
  <si>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</si>
  <si>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</si>
  <si>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</si>
  <si>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</si>
  <si>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</si>
  <si>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</si>
  <si>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</si>
  <si>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</si>
  <si>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</si>
  <si>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</si>
  <si>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</si>
  <si>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</si>
  <si>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</si>
  <si>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</si>
  <si>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</si>
  <si>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</si>
  <si>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</si>
  <si>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</si>
  <si>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</si>
  <si>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</si>
  <si>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</si>
  <si>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</si>
  <si>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</si>
  <si>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</si>
  <si>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</si>
  <si>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</si>
  <si>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</si>
  <si>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</si>
  <si>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</si>
  <si>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</si>
  <si>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</si>
  <si>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</si>
  <si>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</si>
  <si>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</si>
  <si>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</si>
  <si>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</si>
  <si>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</si>
  <si>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</si>
  <si>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</si>
  <si>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</si>
  <si>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</si>
  <si>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</si>
  <si>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</si>
  <si>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</si>
  <si>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</si>
  <si>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</si>
  <si>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</si>
  <si>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</si>
  <si>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</si>
  <si>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</si>
  <si>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</si>
  <si>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</si>
  <si>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</si>
  <si>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</si>
  <si>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</si>
  <si>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</si>
  <si>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</si>
  <si>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</si>
  <si>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</si>
  <si>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</si>
  <si>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</si>
  <si>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</si>
  <si>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</si>
  <si>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</si>
  <si>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</si>
  <si>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</si>
  <si>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</si>
  <si>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</si>
  <si>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</si>
  <si>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</si>
  <si>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</si>
  <si>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</si>
  <si>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</si>
  <si>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</si>
  <si>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</si>
  <si>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</si>
  <si>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</si>
  <si>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</si>
  <si>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</si>
  <si>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</si>
  <si>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</si>
  <si>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</si>
  <si>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</si>
  <si>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</si>
  <si>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</si>
  <si>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</si>
  <si>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</si>
  <si>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</si>
  <si>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</si>
  <si>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</si>
  <si>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</si>
  <si>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</si>
  <si>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</si>
  <si>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</si>
  <si>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</si>
  <si>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</si>
  <si>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</si>
  <si>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</si>
  <si>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</si>
  <si>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</si>
  <si>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</si>
  <si>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</si>
  <si>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</si>
  <si>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</si>
  <si>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</si>
  <si>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</si>
  <si>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</si>
  <si>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</si>
  <si>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</si>
  <si>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</si>
  <si>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</si>
  <si>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</si>
  <si>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</si>
  <si>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</si>
  <si>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</si>
  <si>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</si>
  <si>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</si>
  <si>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</si>
  <si>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</si>
  <si>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</si>
  <si>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</si>
  <si>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</si>
  <si>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</si>
  <si>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</si>
  <si>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</si>
  <si>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</si>
  <si>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</si>
  <si>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</si>
  <si>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</si>
  <si>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</si>
  <si>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</si>
  <si>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</si>
  <si>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</si>
  <si>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</si>
  <si>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</si>
  <si>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</si>
  <si>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</si>
  <si>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</si>
  <si>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</si>
  <si>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</si>
  <si>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</si>
  <si>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</si>
  <si>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</si>
  <si>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</si>
  <si>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</si>
  <si>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</si>
  <si>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</si>
  <si>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</si>
  <si>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</si>
  <si>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</si>
  <si>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</si>
  <si>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</si>
  <si>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</si>
  <si>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</si>
  <si>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</si>
  <si>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</si>
  <si>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</si>
  <si>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</si>
  <si>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</si>
  <si>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</si>
  <si>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</si>
  <si>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</si>
  <si>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</si>
  <si>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</si>
  <si>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</si>
  <si>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</si>
  <si>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</si>
  <si>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</si>
  <si>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</si>
  <si>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</si>
  <si>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</si>
  <si>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</si>
  <si>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</si>
  <si>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</si>
  <si>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</si>
  <si>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</si>
  <si>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</si>
  <si>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</si>
  <si>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</si>
  <si>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</si>
  <si>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</si>
  <si>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</si>
  <si>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</si>
  <si>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</si>
  <si>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</si>
  <si>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</si>
  <si>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</si>
  <si>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</si>
  <si>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</si>
  <si>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</si>
  <si>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</si>
  <si>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</si>
  <si>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</si>
  <si>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</si>
  <si>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</si>
  <si>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</si>
  <si>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</si>
  <si>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</si>
  <si>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</si>
  <si>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</si>
  <si>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</si>
  <si>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</si>
  <si>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</si>
  <si>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</si>
  <si>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</si>
  <si>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</si>
  <si>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</si>
  <si>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</si>
  <si>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</si>
  <si>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</si>
  <si>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</si>
  <si>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</si>
  <si>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</si>
  <si>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</si>
  <si>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</si>
  <si>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</si>
  <si>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</si>
  <si>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</si>
  <si>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</si>
  <si>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</si>
  <si>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</si>
  <si>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</si>
  <si>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</si>
  <si>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</si>
  <si>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</si>
  <si>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</si>
  <si>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</si>
  <si>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</si>
  <si>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</si>
  <si>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</si>
  <si>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</si>
  <si>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</si>
  <si>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</si>
  <si>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</si>
  <si>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</si>
  <si>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</si>
  <si>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</si>
  <si>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</si>
  <si>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</si>
  <si>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</si>
  <si>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</si>
  <si>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</si>
  <si>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</si>
  <si>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</si>
  <si>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</si>
  <si>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</si>
  <si>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</si>
  <si>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</si>
  <si>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</si>
  <si>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</si>
  <si>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</si>
  <si>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</si>
  <si>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</si>
  <si>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</si>
  <si>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</si>
  <si>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</si>
  <si>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</si>
  <si>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</si>
  <si>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</si>
  <si>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</si>
  <si>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</si>
  <si>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</si>
  <si>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</si>
  <si>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</si>
  <si>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</si>
  <si>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</si>
  <si>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</si>
  <si>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</si>
  <si>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</si>
  <si>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</si>
  <si>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</si>
  <si>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</si>
  <si>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</si>
  <si>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</si>
  <si>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</si>
  <si>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</si>
  <si>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</si>
  <si>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</si>
  <si>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</si>
  <si>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</si>
  <si>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</si>
  <si>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</si>
  <si>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</si>
  <si>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</si>
  <si>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</si>
  <si>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</si>
  <si>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</si>
  <si>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</si>
  <si>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</si>
  <si>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</si>
  <si>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</si>
  <si>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</si>
  <si>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</si>
  <si>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</si>
  <si>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</si>
  <si>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</si>
  <si>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</si>
  <si>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</si>
  <si>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</si>
  <si>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</si>
  <si>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</si>
  <si>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</si>
  <si>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</si>
  <si>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</si>
  <si>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</si>
  <si>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</si>
  <si>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</si>
  <si>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</si>
  <si>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</si>
  <si>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</si>
  <si>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</si>
  <si>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</si>
  <si>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</si>
  <si>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</si>
  <si>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</si>
  <si>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</si>
  <si>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</si>
  <si>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</si>
  <si>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</si>
  <si>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</si>
  <si>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</si>
  <si>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</si>
  <si>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</si>
  <si>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</si>
  <si>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</si>
  <si>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</si>
  <si>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</si>
  <si>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</si>
  <si>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</si>
  <si>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</si>
  <si>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</si>
  <si>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</si>
  <si>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</si>
  <si>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</si>
  <si>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</si>
  <si>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</si>
  <si>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</si>
  <si>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</si>
  <si>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</si>
  <si>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</si>
  <si>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</si>
  <si>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</si>
  <si>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</si>
  <si>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</si>
  <si>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</si>
  <si>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</si>
  <si>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</si>
  <si>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</si>
  <si>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</si>
  <si>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</si>
  <si>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</si>
  <si>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</si>
  <si>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</si>
  <si>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</si>
  <si>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</si>
  <si>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</si>
  <si>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</si>
  <si>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</si>
  <si>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</si>
  <si>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</si>
  <si>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</si>
  <si>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</si>
  <si>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</si>
  <si>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</si>
  <si>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</si>
  <si>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</si>
  <si>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</si>
  <si>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</si>
  <si>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</si>
  <si>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</si>
  <si>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</si>
  <si>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</si>
  <si>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</si>
  <si>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</si>
  <si>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</si>
  <si>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</si>
  <si>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</si>
  <si>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</si>
  <si>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</si>
  <si>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</si>
  <si>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</si>
  <si>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</si>
  <si>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</si>
  <si>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</si>
  <si>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</si>
  <si>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</si>
  <si>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</si>
  <si>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</si>
  <si>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</si>
  <si>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</si>
  <si>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</si>
  <si>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</si>
  <si>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</si>
  <si>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</si>
  <si>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</si>
  <si>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</si>
  <si>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</si>
  <si>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</si>
  <si>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</si>
  <si>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</si>
  <si>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</si>
  <si>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</si>
  <si>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</si>
  <si>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</si>
  <si>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</si>
  <si>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</si>
  <si>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</si>
  <si>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</si>
  <si>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</si>
  <si>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</si>
  <si>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</si>
  <si>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</si>
  <si>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</si>
  <si>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</si>
  <si>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</si>
  <si>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</si>
  <si>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</si>
  <si>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</si>
  <si>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</si>
  <si>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</si>
  <si>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</si>
  <si>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</si>
  <si>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</si>
  <si>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</si>
  <si>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</si>
  <si>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</si>
  <si>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</si>
  <si>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</si>
  <si>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</si>
  <si>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</si>
  <si>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</si>
  <si>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</si>
  <si>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</si>
  <si>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</si>
  <si>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</si>
  <si>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</si>
  <si>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</si>
  <si>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</si>
  <si>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</si>
  <si>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</si>
  <si>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</si>
  <si>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</si>
  <si>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</si>
  <si>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</si>
  <si>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</si>
  <si>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</si>
  <si>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</si>
  <si>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</si>
  <si>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</si>
  <si>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</si>
  <si>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</si>
  <si>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</si>
  <si>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</si>
  <si>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</si>
  <si>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</si>
  <si>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</si>
  <si>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</si>
  <si>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</si>
  <si>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</si>
  <si>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</si>
  <si>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</si>
  <si>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</si>
  <si>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</si>
  <si>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</si>
  <si>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</si>
  <si>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</si>
  <si>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</si>
  <si>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</si>
  <si>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</si>
  <si>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</si>
  <si>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</si>
  <si>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</si>
  <si>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</si>
  <si>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</si>
  <si>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</si>
  <si>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</si>
  <si>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</si>
  <si>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</si>
  <si>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</si>
  <si>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</si>
  <si>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</si>
  <si>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</si>
  <si>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</si>
  <si>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</si>
  <si>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</si>
  <si>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</si>
  <si>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</si>
  <si>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</si>
  <si>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</si>
  <si>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</si>
  <si>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</si>
  <si>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</si>
  <si>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</si>
  <si>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</si>
  <si>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</si>
  <si>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</si>
  <si>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</si>
  <si>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</si>
  <si>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</si>
  <si>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</si>
  <si>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</si>
  <si>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</si>
  <si>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</si>
  <si>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</si>
  <si>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</si>
  <si>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</si>
  <si>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</si>
  <si>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</si>
  <si>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</si>
  <si>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</si>
  <si>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</si>
  <si>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</si>
  <si>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</si>
  <si>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</si>
  <si>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</si>
  <si>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</si>
  <si>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</si>
  <si>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</si>
  <si>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</si>
  <si>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</si>
  <si>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</si>
  <si>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</si>
  <si>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</si>
  <si>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</si>
  <si>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</si>
  <si>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</si>
  <si>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</si>
  <si>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</si>
  <si>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</si>
  <si>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</si>
  <si>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</si>
  <si>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</si>
  <si>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</si>
  <si>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</si>
  <si>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</si>
  <si>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</si>
  <si>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</si>
  <si>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</si>
  <si>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</si>
  <si>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</si>
  <si>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</si>
  <si>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</si>
  <si>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</si>
  <si>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</si>
  <si>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</si>
  <si>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</si>
  <si>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</si>
  <si>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</si>
  <si>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</si>
  <si>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</si>
  <si>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</si>
  <si>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</si>
  <si>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</si>
  <si>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</si>
  <si>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</si>
  <si>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</si>
  <si>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</si>
  <si>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</si>
  <si>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</si>
  <si>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</si>
  <si>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</si>
  <si>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</si>
  <si>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</si>
  <si>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</si>
  <si>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</si>
  <si>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</si>
  <si>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</si>
  <si>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</si>
  <si>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</si>
  <si>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</si>
  <si>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</si>
  <si>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</si>
  <si>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</si>
  <si>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</si>
  <si>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</si>
  <si>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</si>
  <si>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</si>
  <si>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</si>
  <si>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</si>
  <si>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</si>
  <si>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</si>
  <si>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</si>
  <si>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</si>
  <si>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</si>
  <si>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</si>
  <si>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</si>
  <si>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</si>
  <si>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</si>
  <si>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</si>
  <si>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</si>
  <si>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</si>
  <si>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</si>
  <si>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</si>
  <si>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</si>
  <si>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</si>
  <si>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</si>
  <si>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</si>
  <si>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</si>
  <si>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</si>
  <si>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</si>
  <si>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</si>
  <si>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</si>
  <si>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</si>
  <si>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</si>
  <si>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</si>
  <si>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</si>
  <si>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</si>
  <si>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</si>
  <si>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</si>
  <si>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</si>
  <si>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</si>
  <si>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</si>
  <si>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</si>
  <si>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</si>
  <si>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</si>
  <si>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</si>
  <si>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</si>
  <si>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</si>
  <si>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</si>
  <si>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</si>
  <si>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</si>
  <si>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</si>
  <si>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</si>
  <si>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</si>
  <si>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</si>
  <si>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</si>
  <si>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</si>
  <si>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</si>
  <si>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</si>
  <si>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</si>
  <si>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</si>
  <si>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</si>
  <si>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</si>
  <si>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</si>
  <si>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</si>
  <si>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</si>
  <si>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</si>
  <si>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</si>
  <si>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</si>
  <si>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</si>
  <si>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</si>
  <si>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</si>
  <si>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</si>
  <si>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</si>
  <si>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</si>
  <si>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</si>
  <si>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</si>
  <si>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</si>
  <si>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</si>
  <si>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</si>
  <si>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</si>
  <si>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</si>
  <si>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</si>
  <si>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</si>
  <si>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</si>
  <si>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</si>
  <si>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</si>
  <si>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</si>
  <si>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</si>
  <si>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</si>
  <si>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</si>
  <si>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</si>
  <si>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</si>
  <si>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</si>
  <si>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</si>
  <si>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</si>
  <si>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</si>
  <si>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</si>
  <si>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</si>
  <si>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</si>
  <si>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</si>
  <si>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</si>
  <si>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</si>
  <si>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</si>
  <si>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</si>
  <si>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</si>
  <si>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</si>
  <si>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</si>
  <si>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</si>
  <si>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</si>
  <si>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</si>
  <si>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</si>
  <si>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</si>
  <si>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</si>
  <si>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</si>
  <si>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</si>
  <si>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</si>
  <si>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</si>
  <si>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</si>
  <si>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</si>
  <si>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</si>
  <si>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</si>
  <si>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</si>
  <si>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</si>
  <si>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</si>
  <si>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</si>
  <si>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</si>
  <si>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</si>
  <si>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</si>
  <si>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</si>
  <si>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</si>
  <si>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</si>
  <si>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</si>
  <si>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</si>
  <si>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</si>
  <si>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</si>
  <si>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</si>
  <si>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</si>
  <si>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</si>
  <si>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</si>
  <si>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</si>
  <si>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</si>
  <si>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</si>
  <si>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</si>
  <si>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</si>
  <si>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</si>
  <si>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</si>
  <si>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</si>
  <si>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</si>
  <si>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</si>
  <si>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</si>
  <si>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</si>
  <si>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</si>
  <si>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</si>
  <si>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</si>
  <si>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</si>
  <si>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</si>
  <si>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</si>
  <si>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</si>
  <si>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</si>
  <si>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</si>
  <si>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</si>
  <si>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</si>
  <si>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</si>
  <si>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</si>
  <si>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</si>
  <si>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</si>
  <si>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</si>
  <si>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</si>
  <si>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</si>
  <si>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</si>
  <si>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</si>
  <si>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</si>
  <si>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</si>
  <si>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</si>
  <si>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</si>
  <si>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</si>
  <si>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</si>
  <si>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</si>
  <si>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</si>
  <si>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</si>
  <si>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</si>
  <si>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</si>
  <si>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</si>
  <si>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</si>
  <si>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</si>
  <si>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</si>
  <si>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</si>
  <si>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</si>
  <si>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</si>
  <si>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</si>
  <si>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</si>
  <si>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</si>
  <si>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</si>
  <si>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</si>
  <si>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</si>
  <si>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</si>
  <si>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</si>
  <si>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</si>
  <si>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</si>
  <si>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</si>
  <si>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</si>
  <si>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</si>
  <si>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</si>
  <si>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</si>
  <si>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</si>
  <si>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</si>
  <si>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</si>
  <si>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</si>
  <si>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</si>
  <si>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</si>
  <si>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</si>
  <si>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</si>
  <si>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</si>
  <si>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</si>
  <si>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</si>
  <si>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</si>
  <si>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</si>
  <si>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</si>
  <si>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</si>
  <si>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</si>
  <si>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</si>
  <si>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</si>
  <si>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</si>
  <si>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</si>
  <si>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</si>
  <si>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</si>
  <si>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</si>
  <si>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</si>
  <si>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</si>
  <si>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</si>
  <si>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</si>
  <si>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</si>
  <si>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</si>
  <si>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</si>
  <si>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</si>
  <si>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</si>
  <si>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</si>
  <si>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</si>
  <si>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</si>
  <si>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</si>
  <si>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</si>
  <si>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</si>
  <si>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</si>
  <si>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</si>
  <si>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</si>
  <si>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</si>
  <si>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</si>
  <si>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</si>
  <si>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</si>
  <si>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</si>
  <si>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</si>
  <si>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</si>
  <si>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</si>
  <si>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</si>
  <si>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</si>
  <si>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</si>
  <si>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</si>
  <si>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</si>
  <si>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</si>
  <si>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</si>
  <si>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</si>
  <si>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</si>
  <si>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</si>
  <si>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</si>
  <si>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</si>
  <si>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</si>
  <si>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</si>
  <si>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</si>
  <si>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</si>
  <si>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</si>
  <si>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</si>
  <si>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</si>
  <si>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</si>
  <si>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</si>
  <si>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</si>
  <si>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</si>
  <si>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</si>
  <si>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</si>
  <si>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</si>
  <si>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</si>
  <si>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</si>
  <si>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</si>
  <si>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</si>
  <si>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</si>
  <si>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</si>
  <si>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</si>
  <si>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</si>
  <si>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</si>
  <si>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</si>
  <si>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</si>
  <si>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</si>
  <si>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</si>
  <si>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</si>
  <si>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</si>
  <si>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</si>
  <si>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</si>
  <si>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</si>
  <si>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</si>
  <si>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</si>
  <si>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</si>
  <si>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</si>
  <si>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</si>
  <si>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</si>
  <si>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</si>
  <si>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</si>
  <si>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</si>
  <si>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</si>
  <si>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</si>
  <si>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</si>
  <si>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</si>
  <si>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</si>
  <si>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</si>
  <si>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</si>
  <si>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</si>
  <si>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</si>
  <si>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</si>
  <si>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</si>
  <si>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</si>
  <si>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</si>
  <si>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</si>
  <si>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</si>
  <si>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</si>
  <si>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</si>
  <si>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</si>
  <si>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</si>
  <si>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</si>
  <si>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</si>
  <si>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</si>
  <si>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</si>
  <si>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</si>
  <si>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</si>
  <si>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</si>
  <si>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</si>
  <si>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</si>
  <si>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</si>
  <si>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</si>
  <si>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</si>
  <si>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</si>
  <si>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</si>
  <si>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</si>
  <si>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</si>
  <si>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</si>
  <si>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</si>
  <si>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</si>
  <si>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</si>
  <si>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</si>
  <si>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</si>
  <si>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</si>
  <si>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</si>
  <si>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</si>
  <si>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</si>
  <si>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</si>
  <si>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</si>
  <si>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</si>
  <si>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</si>
  <si>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</si>
  <si>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</si>
  <si>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</si>
  <si>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</si>
  <si>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</si>
  <si>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</si>
  <si>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</si>
  <si>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</si>
  <si>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</si>
  <si>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</si>
  <si>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</si>
  <si>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</si>
  <si>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</si>
  <si>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</si>
  <si>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</si>
  <si>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</si>
  <si>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</si>
  <si>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</si>
  <si>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</si>
  <si>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</si>
  <si>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</si>
  <si>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</si>
  <si>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</si>
  <si>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</si>
  <si>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</si>
  <si>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</si>
  <si>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</si>
  <si>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</si>
  <si>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</si>
  <si>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</si>
  <si>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</si>
  <si>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</si>
  <si>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</si>
  <si>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</si>
  <si>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</si>
  <si>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</si>
  <si>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</si>
  <si>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</si>
  <si>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</si>
  <si>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</si>
  <si>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</si>
  <si>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</si>
  <si>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</si>
  <si>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</si>
  <si>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</si>
  <si>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</si>
  <si>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</si>
  <si>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</si>
  <si>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</si>
  <si>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</si>
  <si>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</si>
  <si>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</si>
  <si>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</si>
  <si>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</si>
  <si>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</si>
  <si>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</si>
  <si>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</si>
  <si>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</si>
  <si>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</si>
  <si>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</si>
  <si>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</si>
  <si>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</si>
  <si>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</si>
  <si>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</si>
  <si>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</si>
  <si>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</si>
  <si>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</si>
  <si>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</si>
  <si>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</si>
  <si>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</si>
  <si>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</si>
  <si>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</si>
  <si>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</si>
  <si>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</si>
  <si>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</si>
  <si>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</si>
  <si>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</si>
  <si>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</si>
  <si>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</si>
  <si>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</si>
  <si>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</si>
  <si>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</si>
  <si>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</si>
  <si>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</si>
  <si>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</si>
  <si>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</si>
  <si>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</si>
  <si>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</si>
  <si>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</si>
  <si>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</si>
  <si>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</si>
  <si>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</si>
  <si>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</si>
  <si>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</si>
  <si>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</si>
  <si>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</si>
  <si>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</si>
  <si>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</si>
  <si>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</si>
  <si>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</si>
  <si>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</si>
  <si>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</si>
  <si>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</si>
  <si>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</si>
  <si>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</si>
  <si>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</si>
  <si>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</si>
  <si>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</si>
  <si>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</si>
  <si>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</si>
  <si>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</si>
  <si>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</si>
  <si>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</si>
  <si>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</si>
  <si>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</si>
  <si>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</si>
  <si>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</si>
  <si>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</si>
  <si>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</si>
  <si>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</si>
  <si>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</si>
  <si>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</si>
  <si>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</si>
  <si>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</si>
  <si>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</si>
  <si>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</si>
  <si>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</si>
  <si>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</si>
  <si>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</si>
  <si>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</si>
  <si>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</si>
  <si>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</si>
  <si>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</si>
  <si>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</si>
  <si>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</si>
  <si>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</si>
  <si>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</si>
  <si>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</si>
  <si>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</si>
  <si>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</si>
  <si>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</si>
  <si>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</si>
  <si>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</si>
  <si>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</si>
  <si>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</si>
  <si>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</si>
  <si>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</si>
  <si>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</si>
  <si>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</si>
  <si>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</si>
  <si>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</si>
  <si>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</si>
  <si>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</si>
  <si>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</si>
  <si>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</si>
  <si>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</si>
  <si>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</si>
  <si>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</si>
  <si>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</si>
  <si>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</si>
  <si>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</si>
  <si>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</si>
  <si>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</si>
  <si>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</si>
  <si>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</si>
  <si>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</si>
  <si>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</si>
  <si>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</si>
  <si>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</si>
  <si>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</si>
  <si>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</si>
  <si>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</si>
  <si>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</si>
  <si>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</si>
  <si>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</si>
  <si>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</si>
  <si>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</si>
  <si>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</si>
  <si>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</si>
  <si>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</si>
  <si>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</si>
  <si>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</si>
  <si>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</si>
  <si>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</si>
  <si>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</si>
  <si>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</si>
  <si>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</si>
  <si>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</si>
  <si>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</si>
  <si>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</si>
  <si>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</si>
  <si>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</si>
  <si>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</si>
  <si>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</si>
  <si>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</si>
  <si>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</si>
  <si>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</si>
  <si>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</si>
  <si>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</si>
  <si>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</si>
  <si>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</si>
  <si>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</si>
  <si>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</si>
  <si>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</si>
  <si>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</si>
  <si>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</si>
  <si>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</si>
  <si>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</si>
  <si>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</si>
  <si>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</si>
  <si>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</si>
  <si>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</si>
  <si>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</si>
  <si>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</si>
  <si>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</si>
  <si>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</si>
  <si>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</si>
  <si>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</si>
  <si>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</si>
  <si>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</si>
  <si>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</si>
  <si>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</si>
  <si>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</si>
  <si>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</si>
  <si>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</si>
  <si>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</si>
  <si>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</si>
  <si>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</si>
  <si>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</si>
  <si>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</si>
  <si>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</si>
  <si>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</si>
  <si>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</si>
  <si>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</si>
  <si>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</si>
  <si>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</si>
  <si>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</si>
  <si>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</si>
  <si>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</si>
  <si>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</si>
  <si>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</si>
  <si>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</si>
  <si>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</si>
  <si>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</si>
  <si>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</si>
  <si>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</si>
  <si>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</si>
  <si>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</si>
  <si>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</si>
  <si>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</si>
  <si>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</si>
  <si>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</si>
  <si>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</si>
  <si>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</si>
  <si>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</si>
  <si>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</si>
  <si>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</si>
  <si>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</si>
  <si>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</si>
  <si>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</si>
  <si>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</si>
  <si>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</si>
  <si>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</si>
  <si>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</si>
  <si>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</si>
  <si>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</si>
  <si>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</si>
  <si>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</si>
  <si>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</si>
  <si>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</si>
  <si>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</si>
  <si>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</si>
  <si>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</si>
  <si>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</si>
  <si>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</si>
  <si>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</si>
  <si>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</si>
  <si>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</si>
  <si>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</si>
  <si>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</si>
  <si>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</si>
  <si>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</si>
  <si>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</si>
  <si>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</si>
  <si>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</si>
  <si>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</si>
  <si>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</si>
  <si>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</si>
  <si>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</si>
  <si>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</si>
  <si>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</si>
  <si>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</si>
  <si>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</si>
  <si>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</si>
  <si>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</si>
  <si>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</si>
  <si>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</si>
  <si>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</si>
  <si>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</si>
  <si>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</si>
  <si>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</si>
  <si>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</si>
  <si>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</si>
  <si>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</si>
  <si>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</si>
  <si>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</si>
  <si>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</si>
  <si>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</si>
  <si>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</si>
  <si>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</si>
  <si>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</si>
  <si>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</si>
  <si>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</si>
  <si>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</si>
  <si>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</si>
  <si>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</si>
  <si>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</si>
  <si>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</si>
  <si>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</si>
  <si>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</si>
  <si>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</si>
  <si>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</si>
  <si>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</si>
  <si>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</si>
  <si>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</si>
  <si>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</si>
  <si>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</si>
  <si>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</si>
  <si>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</si>
  <si>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</si>
  <si>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</si>
  <si>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</si>
  <si>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</si>
  <si>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</si>
  <si>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</si>
  <si>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</si>
  <si>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</si>
  <si>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</si>
  <si>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</si>
  <si>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</si>
  <si>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</si>
  <si>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</si>
  <si>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</si>
  <si>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</si>
  <si>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</si>
  <si>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</si>
  <si>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</si>
  <si>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</si>
  <si>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</si>
  <si>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</si>
  <si>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</si>
  <si>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</si>
  <si>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</si>
  <si>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</si>
  <si>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</si>
  <si>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</si>
  <si>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</si>
  <si>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</si>
  <si>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</si>
  <si>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</si>
  <si>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</si>
  <si>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</si>
  <si>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</si>
  <si>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</si>
  <si>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</si>
  <si>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</si>
  <si>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</si>
  <si>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</si>
  <si>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</si>
  <si>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</si>
  <si>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</si>
  <si>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</si>
  <si>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</si>
  <si>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</si>
  <si>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</si>
  <si>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</si>
  <si>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</si>
  <si>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</si>
  <si>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</si>
  <si>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</si>
  <si>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</si>
  <si>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</si>
  <si>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</si>
  <si>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</si>
  <si>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</si>
  <si>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</si>
  <si>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</si>
  <si>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</si>
  <si>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</si>
  <si>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</si>
  <si>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</si>
  <si>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</si>
  <si>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</si>
  <si>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</si>
  <si>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</si>
  <si>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</si>
  <si>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</si>
  <si>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</si>
  <si>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</si>
  <si>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</si>
  <si>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</si>
  <si>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</si>
  <si>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</si>
  <si>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</si>
  <si>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</si>
  <si>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</si>
  <si>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</si>
  <si>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</si>
  <si>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</si>
  <si>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</si>
  <si>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</si>
  <si>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</si>
  <si>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</si>
  <si>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</si>
  <si>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</si>
  <si>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</si>
  <si>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</si>
  <si>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</si>
  <si>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</si>
  <si>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</si>
  <si>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</si>
  <si>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</si>
  <si>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</si>
  <si>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</si>
  <si>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</si>
  <si>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</si>
  <si>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</si>
  <si>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</si>
  <si>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</si>
  <si>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</si>
  <si>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</si>
  <si>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</si>
  <si>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</si>
  <si>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</si>
  <si>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</si>
  <si>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</si>
  <si>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</si>
  <si>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</si>
  <si>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</si>
  <si>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</si>
  <si>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</si>
  <si>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</si>
  <si>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</si>
  <si>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</si>
  <si>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</si>
  <si>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</si>
  <si>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</si>
  <si>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</si>
  <si>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</si>
  <si>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</si>
  <si>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</si>
  <si>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</si>
  <si>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</si>
  <si>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</si>
  <si>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</si>
  <si>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</si>
  <si>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</si>
  <si>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</si>
  <si>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</si>
  <si>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</si>
  <si>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</si>
  <si>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</si>
  <si>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</si>
  <si>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</si>
  <si>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</si>
  <si>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</si>
  <si>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</si>
  <si>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</si>
  <si>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</si>
  <si>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</si>
  <si>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</si>
  <si>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</si>
  <si>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</si>
  <si>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</si>
  <si>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</si>
  <si>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</si>
  <si>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</si>
  <si>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</si>
  <si>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</si>
  <si>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</si>
  <si>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</si>
  <si>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</si>
  <si>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</si>
  <si>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</si>
  <si>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</si>
  <si>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</si>
  <si>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</si>
  <si>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</si>
  <si>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</si>
  <si>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</si>
  <si>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</si>
  <si>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</si>
  <si>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</si>
  <si>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</si>
  <si>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</si>
  <si>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</si>
  <si>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</si>
  <si>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</si>
  <si>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</si>
  <si>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</si>
  <si>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</si>
  <si>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</si>
  <si>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</si>
  <si>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</si>
  <si>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</si>
  <si>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</si>
  <si>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</si>
  <si>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</si>
  <si>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</si>
  <si>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</si>
  <si>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</si>
  <si>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</si>
  <si>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</si>
  <si>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</si>
  <si>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</si>
  <si>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</si>
  <si>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</si>
  <si>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</si>
  <si>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</si>
  <si>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</si>
  <si>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</si>
  <si>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</si>
  <si>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</si>
  <si>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</si>
  <si>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</si>
  <si>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</si>
  <si>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</si>
  <si>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</si>
  <si>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</si>
  <si>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</si>
  <si>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</si>
  <si>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</si>
  <si>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</si>
  <si>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</si>
  <si>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</si>
  <si>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</si>
  <si>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</si>
  <si>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</si>
  <si>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</si>
  <si>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</si>
  <si>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</si>
  <si>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</si>
  <si>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</si>
  <si>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</si>
  <si>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</si>
  <si>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</si>
  <si>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</si>
  <si>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</si>
  <si>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</si>
  <si>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</si>
  <si>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</si>
  <si>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</si>
  <si>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</si>
  <si>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</si>
  <si>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</si>
  <si>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</si>
  <si>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</si>
  <si>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</si>
  <si>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</si>
  <si>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</si>
  <si>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</si>
  <si>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</si>
  <si>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</si>
  <si>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</si>
  <si>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</si>
  <si>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</si>
  <si>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</si>
  <si>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</si>
  <si>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</si>
  <si>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</si>
  <si>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</si>
  <si>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</si>
  <si>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</si>
  <si>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</si>
  <si>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</si>
  <si>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</si>
  <si>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</si>
  <si>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</si>
  <si>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</si>
  <si>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</si>
  <si>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</si>
  <si>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</si>
  <si>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</si>
  <si>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</si>
  <si>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</si>
  <si>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</si>
  <si>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</si>
  <si>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</si>
  <si>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</si>
  <si>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</si>
  <si>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</si>
  <si>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</si>
  <si>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</si>
  <si>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</si>
  <si>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</si>
  <si>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</si>
  <si>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</si>
  <si>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</si>
  <si>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</si>
  <si>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</si>
  <si>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</si>
  <si>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</si>
  <si>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</si>
  <si>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</si>
  <si>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</si>
  <si>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</si>
  <si>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</si>
  <si>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</si>
  <si>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</si>
  <si>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</si>
  <si>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</si>
  <si>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</si>
  <si>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</si>
  <si>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</si>
  <si>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</si>
  <si>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</si>
  <si>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</si>
  <si>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</si>
  <si>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</si>
  <si>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</si>
  <si>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</si>
  <si>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</si>
  <si>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</si>
  <si>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</si>
  <si>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</si>
  <si>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</si>
  <si>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</si>
  <si>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</si>
  <si>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</si>
  <si>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</si>
  <si>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</si>
  <si>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</si>
  <si>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</si>
  <si>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</si>
  <si>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</si>
  <si>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</si>
  <si>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</si>
  <si>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</si>
  <si>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</si>
  <si>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</si>
  <si>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</si>
  <si>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</si>
  <si>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</si>
  <si>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</si>
  <si>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</si>
  <si>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</si>
  <si>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</si>
  <si>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</si>
  <si>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</si>
  <si>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</si>
  <si>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</si>
  <si>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</si>
  <si>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</si>
  <si>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</si>
  <si>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</si>
  <si>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</si>
  <si>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</si>
  <si>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</si>
  <si>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</si>
  <si>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</si>
  <si>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</si>
  <si>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</si>
  <si>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</si>
  <si>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</si>
  <si>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</si>
  <si>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</si>
  <si>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</si>
  <si>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</si>
  <si>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</si>
  <si>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</si>
  <si>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</si>
  <si>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</si>
  <si>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</si>
  <si>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</si>
  <si>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</si>
  <si>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</si>
  <si>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</si>
  <si>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</si>
  <si>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</si>
  <si>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</si>
  <si>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</si>
  <si>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</si>
  <si>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</si>
  <si>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</si>
  <si>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</si>
  <si>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</si>
  <si>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</si>
  <si>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</si>
  <si>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</si>
  <si>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</si>
  <si>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</si>
  <si>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</si>
  <si>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</si>
  <si>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</si>
  <si>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</si>
  <si>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</si>
  <si>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</si>
  <si>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</si>
  <si>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</si>
  <si>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</si>
  <si>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</si>
  <si>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</si>
  <si>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</si>
  <si>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</si>
  <si>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</si>
  <si>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</si>
  <si>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</si>
  <si>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</si>
  <si>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</si>
  <si>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</si>
  <si>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</si>
  <si>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</si>
  <si>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</si>
  <si>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</si>
  <si>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</si>
  <si>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</si>
  <si>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</si>
  <si>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</si>
  <si>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</si>
  <si>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</si>
  <si>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</si>
  <si>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</si>
  <si>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</si>
  <si>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</si>
  <si>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</si>
  <si>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</si>
  <si>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</si>
  <si>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</si>
  <si>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</si>
  <si>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</si>
  <si>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</si>
  <si>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</si>
  <si>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</si>
  <si>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</si>
  <si>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</si>
  <si>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</si>
  <si>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</si>
  <si>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</si>
  <si>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</si>
  <si>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</si>
  <si>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</si>
  <si>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</si>
  <si>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</si>
  <si>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</si>
  <si>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</si>
  <si>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</si>
  <si>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</si>
  <si>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</si>
  <si>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</si>
  <si>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</si>
  <si>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</si>
  <si>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</si>
  <si>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</si>
  <si>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</si>
  <si>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</si>
  <si>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</si>
  <si>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</si>
  <si>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</si>
  <si>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</si>
  <si>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</si>
  <si>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</si>
  <si>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</si>
  <si>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</si>
  <si>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</si>
  <si>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</si>
  <si>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</si>
  <si>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</si>
  <si>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</si>
  <si>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</si>
  <si>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</si>
  <si>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</si>
  <si>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</si>
  <si>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</si>
  <si>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</si>
  <si>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</si>
  <si>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</si>
  <si>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</si>
  <si>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</si>
  <si>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</si>
  <si>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</si>
  <si>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</si>
  <si>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</si>
  <si>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</si>
  <si>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</si>
  <si>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</si>
  <si>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</si>
  <si>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</si>
  <si>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</si>
  <si>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</si>
  <si>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</si>
  <si>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</si>
  <si>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</si>
  <si>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</si>
  <si>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</si>
  <si>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</si>
  <si>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</si>
  <si>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</si>
  <si>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</si>
  <si>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</si>
  <si>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</si>
  <si>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</si>
  <si>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</si>
  <si>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</si>
  <si>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</si>
  <si>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</si>
  <si>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</si>
  <si>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</si>
  <si>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</si>
  <si>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</si>
  <si>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</si>
  <si>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</si>
  <si>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</si>
  <si>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</si>
  <si>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</si>
  <si>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</si>
  <si>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</si>
  <si>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</si>
  <si>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</si>
  <si>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</si>
  <si>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</si>
  <si>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</si>
  <si>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</si>
  <si>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</si>
  <si>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</si>
  <si>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</si>
  <si>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</si>
  <si>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</si>
  <si>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</si>
  <si>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</si>
  <si>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</si>
  <si>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</si>
  <si>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</si>
  <si>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</si>
  <si>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</si>
  <si>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</si>
  <si>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</si>
  <si>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</si>
  <si>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</si>
  <si>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</si>
  <si>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</si>
  <si>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</si>
  <si>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</si>
  <si>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</si>
  <si>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</si>
  <si>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</si>
  <si>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</si>
  <si>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</si>
  <si>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</si>
  <si>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</si>
  <si>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</si>
  <si>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</si>
  <si>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</si>
  <si>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</si>
  <si>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</si>
  <si>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</si>
  <si>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</si>
  <si>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</si>
  <si>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</si>
  <si>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</si>
  <si>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</si>
  <si>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</si>
  <si>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</si>
  <si>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</si>
  <si>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</si>
  <si>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</si>
  <si>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</si>
  <si>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</si>
  <si>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</si>
  <si>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</si>
  <si>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</si>
  <si>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</si>
  <si>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</si>
  <si>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</si>
  <si>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</si>
  <si>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</si>
  <si>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</si>
  <si>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</si>
  <si>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</si>
  <si>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</si>
  <si>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</si>
  <si>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</si>
  <si>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</si>
  <si>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</si>
  <si>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</si>
  <si>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</si>
  <si>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</si>
  <si>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</si>
  <si>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</si>
  <si>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</si>
  <si>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</si>
  <si>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</si>
  <si>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</si>
  <si>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</si>
  <si>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</si>
  <si>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</si>
  <si>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</si>
  <si>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</si>
  <si>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</si>
  <si>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</si>
  <si>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</si>
  <si>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</si>
  <si>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</si>
  <si>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</si>
  <si>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</si>
  <si>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</si>
  <si>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</si>
  <si>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</si>
  <si>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</si>
  <si>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</si>
  <si>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</si>
  <si>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</si>
  <si>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</si>
  <si>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</si>
  <si>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</si>
  <si>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</si>
  <si>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</si>
  <si>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</si>
  <si>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</si>
  <si>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</si>
  <si>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</si>
  <si>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</si>
  <si>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</si>
  <si>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</si>
  <si>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</si>
  <si>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</si>
  <si>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</si>
  <si>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</si>
  <si>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</si>
  <si>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</si>
  <si>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</si>
  <si>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</si>
  <si>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</si>
  <si>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</si>
  <si>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</si>
  <si>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</si>
  <si>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</si>
  <si>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</si>
  <si>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</si>
  <si>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</si>
  <si>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</si>
  <si>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</si>
  <si>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</si>
  <si>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</si>
  <si>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</si>
  <si>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</si>
  <si>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</si>
  <si>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</si>
  <si>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</si>
  <si>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</si>
  <si>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</si>
  <si>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</si>
  <si>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</si>
  <si>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</si>
  <si>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</si>
  <si>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</si>
  <si>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</si>
  <si>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</si>
  <si>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</si>
  <si>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</si>
  <si>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</si>
  <si>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</si>
  <si>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</si>
  <si>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</si>
  <si>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</si>
  <si>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</si>
  <si>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</si>
  <si>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</si>
  <si>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</si>
  <si>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</si>
  <si>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</si>
  <si>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</si>
  <si>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</si>
  <si>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</si>
  <si>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</si>
  <si>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</si>
  <si>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</si>
  <si>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</si>
  <si>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</si>
  <si>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</si>
  <si>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</si>
  <si>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</si>
  <si>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</si>
  <si>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</si>
  <si>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</si>
  <si>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</si>
  <si>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</si>
  <si>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</si>
  <si>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</si>
  <si>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</si>
  <si>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</si>
  <si>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</si>
  <si>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</si>
  <si>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</si>
  <si>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</si>
  <si>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</si>
  <si>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</si>
  <si>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</si>
  <si>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</si>
  <si>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</si>
  <si>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</si>
  <si>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</si>
  <si>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</si>
  <si>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</si>
  <si>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</si>
  <si>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</si>
  <si>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</si>
  <si>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</si>
  <si>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</si>
  <si>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</si>
  <si>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</si>
  <si>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</si>
  <si>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</si>
  <si>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</si>
  <si>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</si>
  <si>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</si>
  <si>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</si>
  <si>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</si>
  <si>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</si>
  <si>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</si>
  <si>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</si>
  <si>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</si>
  <si>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</si>
  <si>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</si>
  <si>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</si>
  <si>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</si>
  <si>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</si>
  <si>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</si>
  <si>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</si>
  <si>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</si>
  <si>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</si>
  <si>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</si>
  <si>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</si>
  <si>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</si>
  <si>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</si>
  <si>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</si>
  <si>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</si>
  <si>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</si>
  <si>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</si>
  <si>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</si>
  <si>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</si>
  <si>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</si>
  <si>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</si>
  <si>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</si>
  <si>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</si>
  <si>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</si>
  <si>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</si>
  <si>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</si>
  <si>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</si>
  <si>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</si>
  <si>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</si>
  <si>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</si>
  <si>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</si>
  <si>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</si>
  <si>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</si>
  <si>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</si>
  <si>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</si>
  <si>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</si>
  <si>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</si>
  <si>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</si>
  <si>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</si>
  <si>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</si>
  <si>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</si>
  <si>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</si>
  <si>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</si>
  <si>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</si>
  <si>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</si>
  <si>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</si>
  <si>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</si>
  <si>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</si>
  <si>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</si>
  <si>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</si>
  <si>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</si>
  <si>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</si>
  <si>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</si>
  <si>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</si>
  <si>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</si>
  <si>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</si>
  <si>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</si>
  <si>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</si>
  <si>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</si>
  <si>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</si>
  <si>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</si>
  <si>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</si>
  <si>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</si>
  <si>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</si>
  <si>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</si>
  <si>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</si>
  <si>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</si>
  <si>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</si>
  <si>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</si>
  <si>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</si>
  <si>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</si>
  <si>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</si>
  <si>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</si>
  <si>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</si>
  <si>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</si>
  <si>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</si>
  <si>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</si>
  <si>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</si>
  <si>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</si>
  <si>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</si>
  <si>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</si>
  <si>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</si>
  <si>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</si>
  <si>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</si>
  <si>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</si>
  <si>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</si>
  <si>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</si>
  <si>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</si>
  <si>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</si>
  <si>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</si>
  <si>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</si>
  <si>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</si>
  <si>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</si>
  <si>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</si>
  <si>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</si>
  <si>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</si>
  <si>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</si>
  <si>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</si>
  <si>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</si>
  <si>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</si>
  <si>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</si>
  <si>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</si>
  <si>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</si>
  <si>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</si>
  <si>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</si>
  <si>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</si>
  <si>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</si>
  <si>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</si>
  <si>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</si>
  <si>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</si>
  <si>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</si>
  <si>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</si>
  <si>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</si>
  <si>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</si>
  <si>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</si>
  <si>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</si>
  <si>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</si>
  <si>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</si>
  <si>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</si>
  <si>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</si>
  <si>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</si>
  <si>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</si>
  <si>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</si>
  <si>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</si>
  <si>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</si>
  <si>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</si>
  <si>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</si>
  <si>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</si>
  <si>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</si>
  <si>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</si>
  <si>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</si>
  <si>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</si>
  <si>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</si>
  <si>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</si>
  <si>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</si>
  <si>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</si>
  <si>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</si>
  <si>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</si>
  <si>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</si>
  <si>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</si>
  <si>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</si>
  <si>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</si>
  <si>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</si>
  <si>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</si>
  <si>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</si>
  <si>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</si>
  <si>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</si>
  <si>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</si>
  <si>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</si>
  <si>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</si>
  <si>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</si>
  <si>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</si>
  <si>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</si>
  <si>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</si>
  <si>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</si>
  <si>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</si>
  <si>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</si>
  <si>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</si>
  <si>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</si>
  <si>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</si>
  <si>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</si>
  <si>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</si>
  <si>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</si>
  <si>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</si>
  <si>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</si>
  <si>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</si>
  <si>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</si>
  <si>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</si>
  <si>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</si>
  <si>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</si>
  <si>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</si>
  <si>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</si>
  <si>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</si>
  <si>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</si>
  <si>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</si>
  <si>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</si>
  <si>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</si>
  <si>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</si>
  <si>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</si>
  <si>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</si>
  <si>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</si>
  <si>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</si>
  <si>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</si>
  <si>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</si>
  <si>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</si>
  <si>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</si>
  <si>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</si>
  <si>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</si>
  <si>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</si>
  <si>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</si>
  <si>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</si>
  <si>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</si>
  <si>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</si>
  <si>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</si>
  <si>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</si>
  <si>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</si>
  <si>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</si>
  <si>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</si>
  <si>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</si>
  <si>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</si>
  <si>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</si>
  <si>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</si>
  <si>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</si>
  <si>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</si>
  <si>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</si>
  <si>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</si>
  <si>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</si>
  <si>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</si>
  <si>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</si>
  <si>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</si>
  <si>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</si>
  <si>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</si>
  <si>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</si>
  <si>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</si>
  <si>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</si>
  <si>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</si>
  <si>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</si>
  <si>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</si>
  <si>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</si>
  <si>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</si>
  <si>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</si>
  <si>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</si>
  <si>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</si>
  <si>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</si>
  <si>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</si>
  <si>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</si>
  <si>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</si>
  <si>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</si>
  <si>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</si>
  <si>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</si>
  <si>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</si>
  <si>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</si>
  <si>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</si>
  <si>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</si>
  <si>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</si>
  <si>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</si>
  <si>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</si>
  <si>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</si>
  <si>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</si>
  <si>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</si>
  <si>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</si>
  <si>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</si>
  <si>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</si>
  <si>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</si>
  <si>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</si>
  <si>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</si>
  <si>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</si>
  <si>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</si>
  <si>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</si>
  <si>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</si>
  <si>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</si>
  <si>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</si>
  <si>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</si>
  <si>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</si>
  <si>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</si>
  <si>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</si>
  <si>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</si>
  <si>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</si>
  <si>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</si>
  <si>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</si>
  <si>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</si>
  <si>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</si>
  <si>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</si>
  <si>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</si>
  <si>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</si>
  <si>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</si>
  <si>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</si>
  <si>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</si>
  <si>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</si>
  <si>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</si>
  <si>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</si>
  <si>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</si>
  <si>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</si>
  <si>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</si>
  <si>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</si>
  <si>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</si>
  <si>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</si>
  <si>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</si>
  <si>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</si>
  <si>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</si>
  <si>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</si>
  <si>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</si>
  <si>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</si>
  <si>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</si>
  <si>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</si>
  <si>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</si>
  <si>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</si>
  <si>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</si>
  <si>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</si>
  <si>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</si>
  <si>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</si>
  <si>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</si>
  <si>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</si>
  <si>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</si>
  <si>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</si>
  <si>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</si>
  <si>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</si>
  <si>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</si>
  <si>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</si>
  <si>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</si>
  <si>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</si>
  <si>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</si>
  <si>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</si>
  <si>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</si>
  <si>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</si>
  <si>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</si>
  <si>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</si>
  <si>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</si>
  <si>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</si>
  <si>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</si>
  <si>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</si>
  <si>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</si>
  <si>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</si>
  <si>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</si>
  <si>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</si>
  <si>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</si>
  <si>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</si>
  <si>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</si>
  <si>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</si>
  <si>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</si>
  <si>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</si>
  <si>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</si>
  <si>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</si>
  <si>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</si>
  <si>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</si>
  <si>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</si>
  <si>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</si>
  <si>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</si>
  <si>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</si>
  <si>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</si>
  <si>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</si>
  <si>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</si>
  <si>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</si>
  <si>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</si>
  <si>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</si>
  <si>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</si>
  <si>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</si>
  <si>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</si>
  <si>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</si>
  <si>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</si>
  <si>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</si>
  <si>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</si>
  <si>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</si>
  <si>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</si>
  <si>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</si>
  <si>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</si>
  <si>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</si>
  <si>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</si>
  <si>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</si>
  <si>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</si>
  <si>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</si>
  <si>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</si>
  <si>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</si>
  <si>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</si>
  <si>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</si>
  <si>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</si>
  <si>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</si>
  <si>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</si>
  <si>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</si>
  <si>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</si>
  <si>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</si>
  <si>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</si>
  <si>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</si>
  <si>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</si>
  <si>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</si>
  <si>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</si>
  <si>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</si>
  <si>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</si>
  <si>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</si>
  <si>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</si>
  <si>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</si>
  <si>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</si>
  <si>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</si>
  <si>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</si>
  <si>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</si>
  <si>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</si>
  <si>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</si>
  <si>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</si>
  <si>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</si>
  <si>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</si>
  <si>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</si>
  <si>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</si>
  <si>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</si>
  <si>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</si>
  <si>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</si>
  <si>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</si>
  <si>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</si>
  <si>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</si>
  <si>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</si>
  <si>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</si>
  <si>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</si>
  <si>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</si>
  <si>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</si>
  <si>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</si>
  <si>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</si>
  <si>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</si>
  <si>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</si>
  <si>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</si>
  <si>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</si>
  <si>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</si>
  <si>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</si>
  <si>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</si>
  <si>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</si>
  <si>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</si>
  <si>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</si>
  <si>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</si>
  <si>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</si>
  <si>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</si>
  <si>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</si>
  <si>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</si>
  <si>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</si>
  <si>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</si>
  <si>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</si>
  <si>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</si>
  <si>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</si>
  <si>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</si>
  <si>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</si>
  <si>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</si>
  <si>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</si>
  <si>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</si>
  <si>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</si>
  <si>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</si>
  <si>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</si>
  <si>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</si>
  <si>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</si>
  <si>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</si>
  <si>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</si>
  <si>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</si>
  <si>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</si>
  <si>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</si>
  <si>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</si>
  <si>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</si>
  <si>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</si>
  <si>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</si>
  <si>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</si>
  <si>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</si>
  <si>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</si>
  <si>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</si>
  <si>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</si>
  <si>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</si>
  <si>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</si>
  <si>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</si>
  <si>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</si>
  <si>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</si>
  <si>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</si>
  <si>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</si>
  <si>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</si>
  <si>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</si>
  <si>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</si>
  <si>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</si>
  <si>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</si>
  <si>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</si>
  <si>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</si>
  <si>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</si>
  <si>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</si>
  <si>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</si>
  <si>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</si>
  <si>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</si>
  <si>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</si>
  <si>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</si>
  <si>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</si>
  <si>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</si>
  <si>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</si>
  <si>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</si>
  <si>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</si>
  <si>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</si>
  <si>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</si>
  <si>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</si>
  <si>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</si>
  <si>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</si>
  <si>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</si>
  <si>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</si>
  <si>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</si>
  <si>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</si>
  <si>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</si>
  <si>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</si>
  <si>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</si>
  <si>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</si>
  <si>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</si>
  <si>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</si>
  <si>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</si>
  <si>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</si>
  <si>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</si>
  <si>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</si>
  <si>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</si>
  <si>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</si>
  <si>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</si>
  <si>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</si>
  <si>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</si>
  <si>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</si>
  <si>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</si>
  <si>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</si>
  <si>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</si>
  <si>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</si>
  <si>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</si>
  <si>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</si>
  <si>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</si>
  <si>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</si>
  <si>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</si>
  <si>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</si>
  <si>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</si>
  <si>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</si>
  <si>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</si>
  <si>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</si>
  <si>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</si>
  <si>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</si>
  <si>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</si>
  <si>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</si>
  <si>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</si>
  <si>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</si>
  <si>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</si>
  <si>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</si>
  <si>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</si>
  <si>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</si>
  <si>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</si>
  <si>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</si>
  <si>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</si>
  <si>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</si>
  <si>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</si>
  <si>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</si>
  <si>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</si>
  <si>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</si>
  <si>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</si>
  <si>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</si>
  <si>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</si>
  <si>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</si>
  <si>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</si>
  <si>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</si>
  <si>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</si>
  <si>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</si>
  <si>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</si>
  <si>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</si>
  <si>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</si>
  <si>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</si>
  <si>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</si>
  <si>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</si>
  <si>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</si>
  <si>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</si>
  <si>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</si>
  <si>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</si>
  <si>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</si>
  <si>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</si>
  <si>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</si>
  <si>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</si>
  <si>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</si>
  <si>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</si>
  <si>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</si>
  <si>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</si>
  <si>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</si>
  <si>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</si>
  <si>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</si>
  <si>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</si>
  <si>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</si>
  <si>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</si>
  <si>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</si>
  <si>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</si>
  <si>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</si>
  <si>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</si>
  <si>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</si>
  <si>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</si>
  <si>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</si>
  <si>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</si>
  <si>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</si>
  <si>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</si>
  <si>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</si>
  <si>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</si>
  <si>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</si>
  <si>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</si>
  <si>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</si>
  <si>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</si>
  <si>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</si>
  <si>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</si>
  <si>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</si>
  <si>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</si>
  <si>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</si>
  <si>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</si>
  <si>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</si>
  <si>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</si>
  <si>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</si>
  <si>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</si>
  <si>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</si>
  <si>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</si>
  <si>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</si>
  <si>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</si>
  <si>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</si>
  <si>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</si>
  <si>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</si>
  <si>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</si>
  <si>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</si>
  <si>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</si>
  <si>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</si>
  <si>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</si>
  <si>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</si>
  <si>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</si>
  <si>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</si>
  <si>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</si>
  <si>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</si>
  <si>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</si>
  <si>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</si>
  <si>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</si>
  <si>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</si>
  <si>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</si>
  <si>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</si>
  <si>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</si>
  <si>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</si>
  <si>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</si>
  <si>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</si>
  <si>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</si>
  <si>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</si>
  <si>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</si>
  <si>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</si>
  <si>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</si>
  <si>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</si>
  <si>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</si>
  <si>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</si>
  <si>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</si>
  <si>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</si>
  <si>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</si>
  <si>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</si>
  <si>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</si>
  <si>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</si>
  <si>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</si>
  <si>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</si>
  <si>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</si>
  <si>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</si>
  <si>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</si>
  <si>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</si>
  <si>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</si>
  <si>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</si>
  <si>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</si>
  <si>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</si>
  <si>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</si>
  <si>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</si>
  <si>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</si>
  <si>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</si>
  <si>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</si>
  <si>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</si>
  <si>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</si>
  <si>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</si>
  <si>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</si>
  <si>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</si>
  <si>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</si>
  <si>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</si>
  <si>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</si>
  <si>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</si>
  <si>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</si>
  <si>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</si>
  <si>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</si>
  <si>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</si>
  <si>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</si>
  <si>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</si>
  <si>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</si>
  <si>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</si>
  <si>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</si>
  <si>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</si>
  <si>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</si>
  <si>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</si>
  <si>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</si>
  <si>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</si>
  <si>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</si>
  <si>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</si>
  <si>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</si>
  <si>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</si>
  <si>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</si>
  <si>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</si>
  <si>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</si>
  <si>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</si>
  <si>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</si>
  <si>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</si>
  <si>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</si>
  <si>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</si>
  <si>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</si>
  <si>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</si>
  <si>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</si>
  <si>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</si>
  <si>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</si>
  <si>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</si>
  <si>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</si>
  <si>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</si>
  <si>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</si>
  <si>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</si>
  <si>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</si>
  <si>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</si>
  <si>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</si>
  <si>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</si>
  <si>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</si>
  <si>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</si>
  <si>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</si>
  <si>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</si>
  <si>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</si>
  <si>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</si>
  <si>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</si>
  <si>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</si>
  <si>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</si>
  <si>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</si>
  <si>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</si>
  <si>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</si>
  <si>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</si>
  <si>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</si>
  <si>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</si>
  <si>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</si>
  <si>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</si>
  <si>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</si>
  <si>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</si>
  <si>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</si>
  <si>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</si>
  <si>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</si>
  <si>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</si>
  <si>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</si>
  <si>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</si>
  <si>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</si>
  <si>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</si>
  <si>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</si>
  <si>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</si>
  <si>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</si>
  <si>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</si>
  <si>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</si>
  <si>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</si>
  <si>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</si>
  <si>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</si>
  <si>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</si>
  <si>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</si>
  <si>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</si>
  <si>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</si>
  <si>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</si>
  <si>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</si>
  <si>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</si>
  <si>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</si>
  <si>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</si>
  <si>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</si>
  <si>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</si>
  <si>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</si>
  <si>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</si>
  <si>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</si>
  <si>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</si>
  <si>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</si>
  <si>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</si>
  <si>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</si>
  <si>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</si>
  <si>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</si>
  <si>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</si>
  <si>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</si>
  <si>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</si>
  <si>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</si>
  <si>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</si>
  <si>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</si>
  <si>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</si>
  <si>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</si>
  <si>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</si>
  <si>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</si>
  <si>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</si>
  <si>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</si>
  <si>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</si>
  <si>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</si>
  <si>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</si>
  <si>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</si>
  <si>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</si>
  <si>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</si>
  <si>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</si>
  <si>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</si>
  <si>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</si>
  <si>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</si>
  <si>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</si>
  <si>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</si>
  <si>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</si>
  <si>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</si>
  <si>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</si>
  <si>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</si>
  <si>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</si>
  <si>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</si>
  <si>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</si>
  <si>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</si>
  <si>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</si>
  <si>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</si>
  <si>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</si>
  <si>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</si>
  <si>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</si>
  <si>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</si>
  <si>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</si>
  <si>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</si>
  <si>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</si>
  <si>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</si>
  <si>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</si>
  <si>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</si>
  <si>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</si>
  <si>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</si>
  <si>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</si>
  <si>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</si>
  <si>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</si>
  <si>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</si>
  <si>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</si>
  <si>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</si>
  <si>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</si>
  <si>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</si>
  <si>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</si>
  <si>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</si>
  <si>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</si>
  <si>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</si>
  <si>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</si>
  <si>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</si>
  <si>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</si>
  <si>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</si>
  <si>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</si>
  <si>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</si>
  <si>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</si>
  <si>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</si>
  <si>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</si>
  <si>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</si>
  <si>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</si>
  <si>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</si>
  <si>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</si>
  <si>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</si>
  <si>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</si>
  <si>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</si>
  <si>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</si>
  <si>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</si>
  <si>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</si>
  <si>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</si>
  <si>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</si>
  <si>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</si>
  <si>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</si>
  <si>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</si>
  <si>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</si>
  <si>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</si>
  <si>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</si>
  <si>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</si>
  <si>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</si>
  <si>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</si>
  <si>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</si>
  <si>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</si>
  <si>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</si>
  <si>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</si>
  <si>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</si>
  <si>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</si>
  <si>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</si>
  <si>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</si>
  <si>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</si>
  <si>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</si>
  <si>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</si>
  <si>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</si>
  <si>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</si>
  <si>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</si>
  <si>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</si>
  <si>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</si>
  <si>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</si>
  <si>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</si>
  <si>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</si>
  <si>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</si>
  <si>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</si>
  <si>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</si>
  <si>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</si>
  <si>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</si>
  <si>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</si>
  <si>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</si>
  <si>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</si>
  <si>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</si>
  <si>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</si>
  <si>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</si>
  <si>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</si>
  <si>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</si>
  <si>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</si>
  <si>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</si>
  <si>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</si>
  <si>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</si>
  <si>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</si>
  <si>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</si>
  <si>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</si>
  <si>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</si>
  <si>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</si>
  <si>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</si>
  <si>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</si>
  <si>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</si>
  <si>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</si>
  <si>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</si>
  <si>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</si>
  <si>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</si>
  <si>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</si>
  <si>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</si>
  <si>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</si>
  <si>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</si>
  <si>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</si>
  <si>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</si>
  <si>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</si>
  <si>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</si>
  <si>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</si>
  <si>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</si>
  <si>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</si>
  <si>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</si>
  <si>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</si>
  <si>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</si>
  <si>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</si>
  <si>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</si>
  <si>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</si>
  <si>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</si>
  <si>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</si>
  <si>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</si>
  <si>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</si>
  <si>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</si>
  <si>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</si>
  <si>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</si>
  <si>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</si>
  <si>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</si>
  <si>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</si>
  <si>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</si>
  <si>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</si>
  <si>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</si>
  <si>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</si>
  <si>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</si>
  <si>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</si>
  <si>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</si>
  <si>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</si>
  <si>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</si>
  <si>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</si>
  <si>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</si>
  <si>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</si>
  <si>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</si>
  <si>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</si>
  <si>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</si>
  <si>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</si>
  <si>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</si>
  <si>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</si>
  <si>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</si>
  <si>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</si>
  <si>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</si>
  <si>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</si>
  <si>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</si>
  <si>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</si>
  <si>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</si>
  <si>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</si>
  <si>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</si>
  <si>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</si>
  <si>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</si>
  <si>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</si>
  <si>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</si>
  <si>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</si>
  <si>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</si>
  <si>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</si>
  <si>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</si>
  <si>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</si>
  <si>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</si>
  <si>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</si>
  <si>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</si>
  <si>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</si>
  <si>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</si>
  <si>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</si>
  <si>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</si>
  <si>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</si>
  <si>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</si>
  <si>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</si>
  <si>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</si>
  <si>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</si>
  <si>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</si>
  <si>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</si>
  <si>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</si>
  <si>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</si>
  <si>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</si>
  <si>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</si>
  <si>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</si>
  <si>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</si>
  <si>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</si>
  <si>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</si>
  <si>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</si>
  <si>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</si>
  <si>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</si>
  <si>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</si>
  <si>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</si>
  <si>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</si>
  <si>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</si>
  <si>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</si>
  <si>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</si>
  <si>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</si>
  <si>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</si>
  <si>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</si>
  <si>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</si>
  <si>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</si>
  <si>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</si>
  <si>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</si>
  <si>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</si>
  <si>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</si>
  <si>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</si>
  <si>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</si>
  <si>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</si>
  <si>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</si>
  <si>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</si>
  <si>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</si>
  <si>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</si>
  <si>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</si>
  <si>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</si>
  <si>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</si>
  <si>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</si>
  <si>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</si>
  <si>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</si>
  <si>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</si>
  <si>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</si>
  <si>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</si>
  <si>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</si>
  <si>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</si>
  <si>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</si>
  <si>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</si>
  <si>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</si>
  <si>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</si>
  <si>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</si>
  <si>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</si>
  <si>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</si>
  <si>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</si>
  <si>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</si>
  <si>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</si>
  <si>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</si>
  <si>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</si>
  <si>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</si>
  <si>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</si>
  <si>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</si>
  <si>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</si>
  <si>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</si>
  <si>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</si>
  <si>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</si>
  <si>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</si>
  <si>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</si>
  <si>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</si>
  <si>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</si>
  <si>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</si>
  <si>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</si>
  <si>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</si>
  <si>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</si>
  <si>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</si>
  <si>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</si>
  <si>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</si>
  <si>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</si>
  <si>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</si>
  <si>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</si>
  <si>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</si>
  <si>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</si>
  <si>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</si>
  <si>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</si>
  <si>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</si>
  <si>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</si>
  <si>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</si>
  <si>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</si>
  <si>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</si>
  <si>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</si>
  <si>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</si>
  <si>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</si>
  <si>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</si>
  <si>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</si>
  <si>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</si>
  <si>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</si>
  <si>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</si>
  <si>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</si>
  <si>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</si>
  <si>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</si>
  <si>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</si>
  <si>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</si>
  <si>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</si>
  <si>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</si>
  <si>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</si>
  <si>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</si>
  <si>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</si>
  <si>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</si>
  <si>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</si>
  <si>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</si>
  <si>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</si>
  <si>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</si>
  <si>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</si>
  <si>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</si>
  <si>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</si>
  <si>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</si>
  <si>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</si>
  <si>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</si>
  <si>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</si>
  <si>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</si>
  <si>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</si>
  <si>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</si>
  <si>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</si>
  <si>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</si>
  <si>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</si>
  <si>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</si>
  <si>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</si>
  <si>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</si>
  <si>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</si>
  <si>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</si>
  <si>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</si>
  <si>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</si>
  <si>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</si>
  <si>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</si>
  <si>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</si>
  <si>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</si>
  <si>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</si>
  <si>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</si>
  <si>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</si>
  <si>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</si>
  <si>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</si>
  <si>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</si>
  <si>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</si>
  <si>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</si>
  <si>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</si>
  <si>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</si>
  <si>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</si>
  <si>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</si>
  <si>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</si>
  <si>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</si>
  <si>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</si>
  <si>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</si>
  <si>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</si>
  <si>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</si>
  <si>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</si>
  <si>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</si>
  <si>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</si>
  <si>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</si>
  <si>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</si>
  <si>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</si>
  <si>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</si>
  <si>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</si>
  <si>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</si>
  <si>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</si>
  <si>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</si>
  <si>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</si>
  <si>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</si>
  <si>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</si>
  <si>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</si>
  <si>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</si>
  <si>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</si>
  <si>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</si>
  <si>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</si>
  <si>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</si>
  <si>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</si>
  <si>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</si>
  <si>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</si>
  <si>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</si>
  <si>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</si>
  <si>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</si>
  <si>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</si>
  <si>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</si>
  <si>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</si>
  <si>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</si>
  <si>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</si>
  <si>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</si>
  <si>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</si>
  <si>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</si>
  <si>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</si>
  <si>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</si>
  <si>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</si>
  <si>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</si>
  <si>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</si>
  <si>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</si>
  <si>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</si>
  <si>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</si>
  <si>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</si>
  <si>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</si>
  <si>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</si>
  <si>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</si>
  <si>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</si>
  <si>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</si>
  <si>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</si>
  <si>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</si>
  <si>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</si>
  <si>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</si>
  <si>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</si>
  <si>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</si>
  <si>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</si>
  <si>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</si>
  <si>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</si>
  <si>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</si>
  <si>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</si>
  <si>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</si>
  <si>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</si>
  <si>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</si>
  <si>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</si>
  <si>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</si>
  <si>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</si>
  <si>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</si>
  <si>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</si>
  <si>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</si>
  <si>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</si>
  <si>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</si>
  <si>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</si>
  <si>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</si>
  <si>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</si>
  <si>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</si>
  <si>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</si>
  <si>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</si>
  <si>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</si>
  <si>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</si>
  <si>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</si>
  <si>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</si>
  <si>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</si>
  <si>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</si>
  <si>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</si>
  <si>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</si>
  <si>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</si>
  <si>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</si>
  <si>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</si>
  <si>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</si>
  <si>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</si>
  <si>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</si>
  <si>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</si>
  <si>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</si>
  <si>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</si>
  <si>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</si>
  <si>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</si>
  <si>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</si>
  <si>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</si>
  <si>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</si>
  <si>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</si>
  <si>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</si>
  <si>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</si>
  <si>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</si>
  <si>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</si>
  <si>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</si>
  <si>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</si>
  <si>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</si>
  <si>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</si>
  <si>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</si>
  <si>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</si>
  <si>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</si>
  <si>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</si>
  <si>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</si>
  <si>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</si>
  <si>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</si>
  <si>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</si>
  <si>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</si>
  <si>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</si>
  <si>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</si>
  <si>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</si>
  <si>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</si>
  <si>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</si>
  <si>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</si>
  <si>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</si>
  <si>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</si>
  <si>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</si>
  <si>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</si>
  <si>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</si>
  <si>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</si>
  <si>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</si>
  <si>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</si>
  <si>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</si>
  <si>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</si>
  <si>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</si>
  <si>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</si>
  <si>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</si>
  <si>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</si>
  <si>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</si>
  <si>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</si>
  <si>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</si>
  <si>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</si>
  <si>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</si>
  <si>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</si>
  <si>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</si>
  <si>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</si>
  <si>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</si>
  <si>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</si>
  <si>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</si>
  <si>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</si>
  <si>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</si>
  <si>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</si>
  <si>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</si>
  <si>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</si>
  <si>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</si>
  <si>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</si>
  <si>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</si>
  <si>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</si>
  <si>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</si>
  <si>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</si>
  <si>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</si>
  <si>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</si>
  <si>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</si>
  <si>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</si>
  <si>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</si>
  <si>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</si>
  <si>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</si>
  <si>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</si>
  <si>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</si>
  <si>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</si>
  <si>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</si>
  <si>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</si>
  <si>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</si>
  <si>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</si>
  <si>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</si>
  <si>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</si>
  <si>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</si>
  <si>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</si>
  <si>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</si>
  <si>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</si>
  <si>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</si>
  <si>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</si>
  <si>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</si>
  <si>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</si>
  <si>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</si>
  <si>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</si>
  <si>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</si>
  <si>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</si>
  <si>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</si>
  <si>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</si>
  <si>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</si>
  <si>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</si>
  <si>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</si>
  <si>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</si>
  <si>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</si>
  <si>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</si>
  <si>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</si>
  <si>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</si>
  <si>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</si>
  <si>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</si>
  <si>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</si>
  <si>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</si>
  <si>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</si>
  <si>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</si>
  <si>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</si>
  <si>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</si>
  <si>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</si>
  <si>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</si>
  <si>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</si>
  <si>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</si>
  <si>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</si>
  <si>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</si>
  <si>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</si>
  <si>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</si>
  <si>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</si>
  <si>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</si>
  <si>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</si>
  <si>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</si>
  <si>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</si>
  <si>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</si>
  <si>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</si>
  <si>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</si>
  <si>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</si>
  <si>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</si>
  <si>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</si>
  <si>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</si>
  <si>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</si>
  <si>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</si>
  <si>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</si>
  <si>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</si>
  <si>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</si>
  <si>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</si>
  <si>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</si>
  <si>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</si>
  <si>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</si>
  <si>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</si>
  <si>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</si>
  <si>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</si>
  <si>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</si>
  <si>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</si>
  <si>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</si>
  <si>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</si>
  <si>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</si>
  <si>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</si>
  <si>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</si>
  <si>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</si>
  <si>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</si>
  <si>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</si>
  <si>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</si>
  <si>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</si>
  <si>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</si>
  <si>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</si>
  <si>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</si>
  <si>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</si>
  <si>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</si>
  <si>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</si>
  <si>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</si>
  <si>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</si>
  <si>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</si>
  <si>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</si>
  <si>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</si>
  <si>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</si>
  <si>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</si>
  <si>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</si>
  <si>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</si>
  <si>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</si>
  <si>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</si>
  <si>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</si>
  <si>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</si>
  <si>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</si>
  <si>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</si>
  <si>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</si>
  <si>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</si>
  <si>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</si>
  <si>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</si>
  <si>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</si>
  <si>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</si>
  <si>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</si>
  <si>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</si>
  <si>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</si>
  <si>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</si>
  <si>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</si>
  <si>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</si>
  <si>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</si>
  <si>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</si>
  <si>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</si>
  <si>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</si>
  <si>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</si>
  <si>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</si>
  <si>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</si>
  <si>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</si>
  <si>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</si>
  <si>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</si>
  <si>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</si>
  <si>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</si>
  <si>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</si>
  <si>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</si>
  <si>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</si>
  <si>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</si>
  <si>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</si>
  <si>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</si>
  <si>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</si>
  <si>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</si>
  <si>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</si>
  <si>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</si>
  <si>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</si>
  <si>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</si>
  <si>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</si>
  <si>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</si>
  <si>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</si>
  <si>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</si>
  <si>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</si>
  <si>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</si>
  <si>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</si>
  <si>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</si>
  <si>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</si>
  <si>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</si>
  <si>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</si>
  <si>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</si>
  <si>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</si>
  <si>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</si>
  <si>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</si>
  <si>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</si>
  <si>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</si>
  <si>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</si>
  <si>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</si>
  <si>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</si>
  <si>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</si>
  <si>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</si>
  <si>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</si>
  <si>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</si>
  <si>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</si>
  <si>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</si>
  <si>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</si>
  <si>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</si>
  <si>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</si>
  <si>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</si>
  <si>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</si>
  <si>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</si>
  <si>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</si>
  <si>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</si>
  <si>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</si>
  <si>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</si>
  <si>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</si>
  <si>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</si>
  <si>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</si>
  <si>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</si>
  <si>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</si>
  <si>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</si>
  <si>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</si>
  <si>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</si>
  <si>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</si>
  <si>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</si>
  <si>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</si>
  <si>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</si>
  <si>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</si>
  <si>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</si>
  <si>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</si>
  <si>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</si>
  <si>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</si>
  <si>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</si>
  <si>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</si>
  <si>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</si>
  <si>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</si>
  <si>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</si>
  <si>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</si>
  <si>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</si>
  <si>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</si>
  <si>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</si>
  <si>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</si>
  <si>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</si>
  <si>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</si>
  <si>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</si>
  <si>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</si>
  <si>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</si>
  <si>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</si>
  <si>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</si>
  <si>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</si>
  <si>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</si>
  <si>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</si>
  <si>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</si>
  <si>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</si>
  <si>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</si>
  <si>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</si>
  <si>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</si>
  <si>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</si>
  <si>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</si>
  <si>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</si>
  <si>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</si>
  <si>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</si>
  <si>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</si>
  <si>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</si>
  <si>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</si>
  <si>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</si>
  <si>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</si>
  <si>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</si>
  <si>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</si>
  <si>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</si>
  <si>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</si>
  <si>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</si>
  <si>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</si>
  <si>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</si>
  <si>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</si>
  <si>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</si>
  <si>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</si>
  <si>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</si>
  <si>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</si>
  <si>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</si>
  <si>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</si>
  <si>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</si>
  <si>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</si>
  <si>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</si>
  <si>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</si>
  <si>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</si>
  <si>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</si>
  <si>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</si>
  <si>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</si>
  <si>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</si>
  <si>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</si>
  <si>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</si>
  <si>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</si>
  <si>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</si>
  <si>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</si>
  <si>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</si>
  <si>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</si>
  <si>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</si>
  <si>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</si>
  <si>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</si>
  <si>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</si>
  <si>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</si>
  <si>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</si>
  <si>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</si>
  <si>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</si>
  <si>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</si>
  <si>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</si>
  <si>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</si>
  <si>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</si>
  <si>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</si>
  <si>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</si>
  <si>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</si>
  <si>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</si>
  <si>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</si>
  <si>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</si>
  <si>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</si>
  <si>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</si>
  <si>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</si>
  <si>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</si>
  <si>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</si>
  <si>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</si>
  <si>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</si>
  <si>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</si>
  <si>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</si>
  <si>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</si>
  <si>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</si>
  <si>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</si>
  <si>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</si>
  <si>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</si>
  <si>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</si>
  <si>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</si>
  <si>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</si>
  <si>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</si>
  <si>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</si>
  <si>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</si>
  <si>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</si>
  <si>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</si>
  <si>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</si>
  <si>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</si>
  <si>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</si>
  <si>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</si>
  <si>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</si>
  <si>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</si>
  <si>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</si>
  <si>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</si>
  <si>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</si>
  <si>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</si>
  <si>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</si>
  <si>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</si>
  <si>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</si>
  <si>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</si>
  <si>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</si>
  <si>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</si>
  <si>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</si>
  <si>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</si>
  <si>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</si>
  <si>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</si>
  <si>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</si>
  <si>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</si>
  <si>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</si>
  <si>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</si>
  <si>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</si>
  <si>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</si>
  <si>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</si>
  <si>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</si>
  <si>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</si>
  <si>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</si>
  <si>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</si>
  <si>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</si>
  <si>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</si>
  <si>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</si>
  <si>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</si>
  <si>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</si>
  <si>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</si>
  <si>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</si>
  <si>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</si>
  <si>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</si>
  <si>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</si>
  <si>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</si>
  <si>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</si>
  <si>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</si>
  <si>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</si>
  <si>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</si>
  <si>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</si>
  <si>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</si>
  <si>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</si>
  <si>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</si>
  <si>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</si>
  <si>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</si>
  <si>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</si>
  <si>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</si>
  <si>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</si>
  <si>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</si>
  <si>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</si>
  <si>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</si>
  <si>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</si>
  <si>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</si>
  <si>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</si>
  <si>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</si>
  <si>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</si>
  <si>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</si>
  <si>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</si>
  <si>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</si>
  <si>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</si>
  <si>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</si>
  <si>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</si>
  <si>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</si>
  <si>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</si>
  <si>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</si>
  <si>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</si>
  <si>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</si>
  <si>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</si>
  <si>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</si>
  <si>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</si>
  <si>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</si>
  <si>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</si>
  <si>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</si>
  <si>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</si>
  <si>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</si>
  <si>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</si>
  <si>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</si>
  <si>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</si>
  <si>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</si>
  <si>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</si>
  <si>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</si>
  <si>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</si>
  <si>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</si>
  <si>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</si>
  <si>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</si>
  <si>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</si>
  <si>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</si>
  <si>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</si>
  <si>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</si>
  <si>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</si>
  <si>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</si>
  <si>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</si>
  <si>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</si>
  <si>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</si>
  <si>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</si>
  <si>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</si>
  <si>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</si>
  <si>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</si>
  <si>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</si>
  <si>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</si>
  <si>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</si>
  <si>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</si>
  <si>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</si>
  <si>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</si>
  <si>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</si>
  <si>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</si>
  <si>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</si>
  <si>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</si>
  <si>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</si>
  <si>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</si>
  <si>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</si>
  <si>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</si>
  <si>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</si>
  <si>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</si>
  <si>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</si>
  <si>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</si>
  <si>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</si>
  <si>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</si>
  <si>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</si>
  <si>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</si>
  <si>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</si>
  <si>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</si>
  <si>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</si>
  <si>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</si>
  <si>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</si>
  <si>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</si>
  <si>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</si>
  <si>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</si>
  <si>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</si>
  <si>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</si>
  <si>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</si>
  <si>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</si>
  <si>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</si>
  <si>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</si>
  <si>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</si>
  <si>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</si>
  <si>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</si>
  <si>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</si>
  <si>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</si>
  <si>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</si>
  <si>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</si>
  <si>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</si>
  <si>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</si>
  <si>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</si>
  <si>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</si>
  <si>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</si>
  <si>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</si>
  <si>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</si>
  <si>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</si>
  <si>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</si>
  <si>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</si>
  <si>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</si>
  <si>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</si>
  <si>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</si>
  <si>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</si>
  <si>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</si>
  <si>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</si>
  <si>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</si>
  <si>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</si>
  <si>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</si>
  <si>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</si>
  <si>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</si>
  <si>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</si>
  <si>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</si>
  <si>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</si>
  <si>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</si>
  <si>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</si>
  <si>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</si>
  <si>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</si>
  <si>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</si>
  <si>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</si>
  <si>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</si>
  <si>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</si>
  <si>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</si>
  <si>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</si>
  <si>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</si>
  <si>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</si>
  <si>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</si>
  <si>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</si>
  <si>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</si>
  <si>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</si>
  <si>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</si>
  <si>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</si>
  <si>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</si>
  <si>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</si>
  <si>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</si>
  <si>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</si>
  <si>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</si>
  <si>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</si>
  <si>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</si>
  <si>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</si>
  <si>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</si>
  <si>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</si>
  <si>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</si>
  <si>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</si>
  <si>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</si>
  <si>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</si>
  <si>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</si>
  <si>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</si>
  <si>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</si>
  <si>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</si>
  <si>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</si>
  <si>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</si>
  <si>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</si>
  <si>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</si>
  <si>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</si>
  <si>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</si>
  <si>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</si>
  <si>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</si>
  <si>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</si>
  <si>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</si>
  <si>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</si>
  <si>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</si>
  <si>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</si>
  <si>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</si>
  <si>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</si>
  <si>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</si>
  <si>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</si>
  <si>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</si>
  <si>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</si>
  <si>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</si>
  <si>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</si>
  <si>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</si>
  <si>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</si>
  <si>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</si>
  <si>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</si>
  <si>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</si>
  <si>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</si>
  <si>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</si>
  <si>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</si>
  <si>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</si>
  <si>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</si>
  <si>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</si>
  <si>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</si>
  <si>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</si>
  <si>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</si>
  <si>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</si>
  <si>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</si>
  <si>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</si>
  <si>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</si>
  <si>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</si>
  <si>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</si>
  <si>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</si>
  <si>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</si>
  <si>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</si>
  <si>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</si>
  <si>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</si>
  <si>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</si>
  <si>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</si>
  <si>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</si>
  <si>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</si>
  <si>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</si>
  <si>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</si>
  <si>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</si>
  <si>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</si>
  <si>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</si>
  <si>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</si>
  <si>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</si>
  <si>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</si>
  <si>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</si>
  <si>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</si>
  <si>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</si>
  <si>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</si>
  <si>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</si>
  <si>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</si>
  <si>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</si>
  <si>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</si>
  <si>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</si>
  <si>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</si>
  <si>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</si>
  <si>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</si>
  <si>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</si>
  <si>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</si>
  <si>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</si>
  <si>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</si>
  <si>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</si>
  <si>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</si>
  <si>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</si>
  <si>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</si>
  <si>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</si>
  <si>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</si>
  <si>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</si>
  <si>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</si>
  <si>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</si>
  <si>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</si>
  <si>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</si>
  <si>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</si>
  <si>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</si>
  <si>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</si>
  <si>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</si>
  <si>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</si>
  <si>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</si>
  <si>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</si>
  <si>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</si>
  <si>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</si>
  <si>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</si>
  <si>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</si>
  <si>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</si>
  <si>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</si>
  <si>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</si>
  <si>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</si>
  <si>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</si>
  <si>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</si>
  <si>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</si>
  <si>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</si>
  <si>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</si>
  <si>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</si>
  <si>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</si>
  <si>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</si>
  <si>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</si>
  <si>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</si>
  <si>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</si>
  <si>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</si>
  <si>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</si>
  <si>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</si>
  <si>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</si>
  <si>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</si>
  <si>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</si>
  <si>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</si>
  <si>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</si>
  <si>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</si>
  <si>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</si>
  <si>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</si>
  <si>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</si>
  <si>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</si>
  <si>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</si>
  <si>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</si>
  <si>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</si>
  <si>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</si>
  <si>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</si>
  <si>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</si>
  <si>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</si>
  <si>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</si>
  <si>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</si>
  <si>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</si>
  <si>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</si>
  <si>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</si>
  <si>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</si>
  <si>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</si>
  <si>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</si>
  <si>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</si>
  <si>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</si>
  <si>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</si>
  <si>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</si>
  <si>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</si>
  <si>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</si>
  <si>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</si>
  <si>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</si>
  <si>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</si>
  <si>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</si>
  <si>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</si>
  <si>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</si>
  <si>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</si>
  <si>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</si>
  <si>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</si>
  <si>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</si>
  <si>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</si>
  <si>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</si>
  <si>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</si>
  <si>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</si>
  <si>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</si>
  <si>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</si>
  <si>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</si>
  <si>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</si>
  <si>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</si>
  <si>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</si>
  <si>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</si>
  <si>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</si>
  <si>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</si>
  <si>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</si>
  <si>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</si>
  <si>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</si>
  <si>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</si>
  <si>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</si>
  <si>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</si>
  <si>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</si>
  <si>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</si>
  <si>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</si>
  <si>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</si>
  <si>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</si>
  <si>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</si>
  <si>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</si>
  <si>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</si>
  <si>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</si>
  <si>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</si>
  <si>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</si>
  <si>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</si>
  <si>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</si>
  <si>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</si>
  <si>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</si>
  <si>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</si>
  <si>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</si>
  <si>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</si>
  <si>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</si>
  <si>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</si>
  <si>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</si>
  <si>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</si>
  <si>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</si>
  <si>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</si>
  <si>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</si>
  <si>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</si>
  <si>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</si>
  <si>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</si>
  <si>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</si>
  <si>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</si>
  <si>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</si>
  <si>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</si>
  <si>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</si>
  <si>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</si>
  <si>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</si>
  <si>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</si>
  <si>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</si>
  <si>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</si>
  <si>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</si>
  <si>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</si>
  <si>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</si>
  <si>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</si>
  <si>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</si>
  <si>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</si>
  <si>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</si>
  <si>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</si>
  <si>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</si>
  <si>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</si>
  <si>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</si>
  <si>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</si>
  <si>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</si>
  <si>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</si>
  <si>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</si>
  <si>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</si>
  <si>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</si>
  <si>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</si>
  <si>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</si>
  <si>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</si>
  <si>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</si>
  <si>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</si>
  <si>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</si>
  <si>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</si>
  <si>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</si>
  <si>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</si>
  <si>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</si>
  <si>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</si>
  <si>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</si>
  <si>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</si>
  <si>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</si>
  <si>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</si>
  <si>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</si>
  <si>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</si>
  <si>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</si>
  <si>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</si>
  <si>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</si>
  <si>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</si>
  <si>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</si>
  <si>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</si>
  <si>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</si>
  <si>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</si>
  <si>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</si>
  <si>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</si>
  <si>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</si>
  <si>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</si>
  <si>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</si>
  <si>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</si>
  <si>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</si>
  <si>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</si>
  <si>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</si>
  <si>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</si>
  <si>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</si>
  <si>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</si>
  <si>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</si>
  <si>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</si>
  <si>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</si>
  <si>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</si>
  <si>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</si>
  <si>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</si>
  <si>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</si>
  <si>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</si>
  <si>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</si>
  <si>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</si>
  <si>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</si>
  <si>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</si>
  <si>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</si>
  <si>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</si>
  <si>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</si>
  <si>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</si>
  <si>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</si>
  <si>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</si>
  <si>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</si>
  <si>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</si>
  <si>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</si>
  <si>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</si>
  <si>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</si>
  <si>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</si>
  <si>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</si>
  <si>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</si>
  <si>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</si>
  <si>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</si>
  <si>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</si>
  <si>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</si>
  <si>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</si>
  <si>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</si>
  <si>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</si>
  <si>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</si>
  <si>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</si>
  <si>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</si>
  <si>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</si>
  <si>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</si>
  <si>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</si>
  <si>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</si>
  <si>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</si>
  <si>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</si>
  <si>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</si>
  <si>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</si>
  <si>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</si>
  <si>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</si>
  <si>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</si>
  <si>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</si>
  <si>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</si>
  <si>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</si>
  <si>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</si>
  <si>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</si>
  <si>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</si>
  <si>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</si>
  <si>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</si>
  <si>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</si>
  <si>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</si>
  <si>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</si>
  <si>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</si>
  <si>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</si>
  <si>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</si>
  <si>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</si>
  <si>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</si>
  <si>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</si>
  <si>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</si>
  <si>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</si>
  <si>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</si>
  <si>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</si>
  <si>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</si>
  <si>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</si>
  <si>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</si>
  <si>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</si>
  <si>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</si>
  <si>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</si>
  <si>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</si>
  <si>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</si>
  <si>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</si>
  <si>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</si>
  <si>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</si>
  <si>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</si>
  <si>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</si>
  <si>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</si>
  <si>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</si>
  <si>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</si>
  <si>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</si>
  <si>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</si>
  <si>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</si>
  <si>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</si>
  <si>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</si>
  <si>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</si>
  <si>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</si>
  <si>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</si>
  <si>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</si>
  <si>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</si>
  <si>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</si>
  <si>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</si>
  <si>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</si>
  <si>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</si>
  <si>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</si>
  <si>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</si>
  <si>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</si>
  <si>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</si>
  <si>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</si>
  <si>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</si>
  <si>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</si>
  <si>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</si>
  <si>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</si>
  <si>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</si>
  <si>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</si>
  <si>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</si>
  <si>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</si>
  <si>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</si>
  <si>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</si>
  <si>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</si>
  <si>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</si>
  <si>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</si>
  <si>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</si>
  <si>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</si>
  <si>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</si>
  <si>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</si>
  <si>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</si>
  <si>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</si>
  <si>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</si>
  <si>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</si>
  <si>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</si>
  <si>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</si>
  <si>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</si>
  <si>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</si>
  <si>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</si>
  <si>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</si>
  <si>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</si>
  <si>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</si>
  <si>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</si>
  <si>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</si>
  <si>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</si>
  <si>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</si>
  <si>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</si>
  <si>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</si>
  <si>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</si>
  <si>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</si>
  <si>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</si>
  <si>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</si>
  <si>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</si>
  <si>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</si>
  <si>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</si>
  <si>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</si>
  <si>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</si>
  <si>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</si>
  <si>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</si>
  <si>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</si>
  <si>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</si>
  <si>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</si>
  <si>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</si>
  <si>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</si>
  <si>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</si>
  <si>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</si>
  <si>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</si>
  <si>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</si>
  <si>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</si>
  <si>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</si>
  <si>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</si>
  <si>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</si>
  <si>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</si>
  <si>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</si>
  <si>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</si>
  <si>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</si>
  <si>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</si>
  <si>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</si>
  <si>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</si>
  <si>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</si>
  <si>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</si>
  <si>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</si>
  <si>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</si>
  <si>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</si>
  <si>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</si>
  <si>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</si>
  <si>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</si>
  <si>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</si>
  <si>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</si>
  <si>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</si>
  <si>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</si>
  <si>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</si>
  <si>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</si>
  <si>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</si>
  <si>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</si>
  <si>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</si>
  <si>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</si>
  <si>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</si>
  <si>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</si>
  <si>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</si>
  <si>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</si>
  <si>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</si>
  <si>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</si>
  <si>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</si>
  <si>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</si>
  <si>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</si>
  <si>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</si>
  <si>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</si>
  <si>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</si>
  <si>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</si>
  <si>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</si>
  <si>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</si>
  <si>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</si>
  <si>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</si>
  <si>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</si>
  <si>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</si>
  <si>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</si>
  <si>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</si>
  <si>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</si>
  <si>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</si>
  <si>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</si>
  <si>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</si>
  <si>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</si>
  <si>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</si>
  <si>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</si>
  <si>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</si>
  <si>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</si>
  <si>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</si>
  <si>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</si>
  <si>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</si>
  <si>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</si>
  <si>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</si>
  <si>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</si>
  <si>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</si>
  <si>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</si>
  <si>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</si>
  <si>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</si>
  <si>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</si>
  <si>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</si>
  <si>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</si>
  <si>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</si>
  <si>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</si>
  <si>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</si>
  <si>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</si>
  <si>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</si>
  <si>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</si>
  <si>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</si>
  <si>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</si>
  <si>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</si>
  <si>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</si>
  <si>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</si>
  <si>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</si>
  <si>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</si>
  <si>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</si>
  <si>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</si>
  <si>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</si>
  <si>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</si>
  <si>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</si>
  <si>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</si>
  <si>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</si>
  <si>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</si>
  <si>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</si>
  <si>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</si>
  <si>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</si>
  <si>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</si>
  <si>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</si>
  <si>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</si>
  <si>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</si>
  <si>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</si>
  <si>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</si>
  <si>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</si>
  <si>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</si>
  <si>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</si>
  <si>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</si>
  <si>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</si>
  <si>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</si>
  <si>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</si>
  <si>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</si>
  <si>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</si>
  <si>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</si>
  <si>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</si>
  <si>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</si>
  <si>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</si>
  <si>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</si>
  <si>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</si>
  <si>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</si>
  <si>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</si>
  <si>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</si>
  <si>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</si>
  <si>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</si>
  <si>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</si>
  <si>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</si>
  <si>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</si>
  <si>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</si>
  <si>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</si>
  <si>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</si>
  <si>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</si>
  <si>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</si>
  <si>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</si>
  <si>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</si>
  <si>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</si>
  <si>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</si>
  <si>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</si>
  <si>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</si>
  <si>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</si>
  <si>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</si>
  <si>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</si>
  <si>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</si>
  <si>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</si>
  <si>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</si>
  <si>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</si>
  <si>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</si>
  <si>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</si>
  <si>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</si>
  <si>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</si>
  <si>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</si>
  <si>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</si>
  <si>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</si>
  <si>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</si>
  <si>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</si>
  <si>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</si>
  <si>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</si>
  <si>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</si>
  <si>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</si>
  <si>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</si>
  <si>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</si>
  <si>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</si>
  <si>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</si>
  <si>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</si>
  <si>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</si>
  <si>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</si>
  <si>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</si>
  <si>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</si>
  <si>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</si>
  <si>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</si>
  <si>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</si>
  <si>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</si>
  <si>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</si>
  <si>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</si>
  <si>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</si>
  <si>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</si>
  <si>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</si>
  <si>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</si>
  <si>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</si>
  <si>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</si>
  <si>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</si>
  <si>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</si>
  <si>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</si>
  <si>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</si>
  <si>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</si>
  <si>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</si>
  <si>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</si>
  <si>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</si>
  <si>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</si>
  <si>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</si>
  <si>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</si>
  <si>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</si>
  <si>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</si>
  <si>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</si>
  <si>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</si>
  <si>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</si>
  <si>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</si>
  <si>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</si>
  <si>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</si>
  <si>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</si>
  <si>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</si>
  <si>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</si>
  <si>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</si>
  <si>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</si>
  <si>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</si>
  <si>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</si>
  <si>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</si>
  <si>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</si>
  <si>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</si>
  <si>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</si>
  <si>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</si>
  <si>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</si>
  <si>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</si>
  <si>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</si>
  <si>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</si>
  <si>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</si>
  <si>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</si>
  <si>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</si>
  <si>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</si>
  <si>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</si>
  <si>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</si>
  <si>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</si>
  <si>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</si>
  <si>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</si>
  <si>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</si>
  <si>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</si>
  <si>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</si>
  <si>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</si>
  <si>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</si>
  <si>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</si>
  <si>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</si>
  <si>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</si>
  <si>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</si>
  <si>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</si>
  <si>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</si>
  <si>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</si>
  <si>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</si>
  <si>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</si>
  <si>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</si>
  <si>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</si>
  <si>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</si>
  <si>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</si>
  <si>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</si>
  <si>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</si>
  <si>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</si>
  <si>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</si>
  <si>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</si>
  <si>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</si>
  <si>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</si>
  <si>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</si>
  <si>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</si>
  <si>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</si>
  <si>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</si>
  <si>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</si>
  <si>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</si>
  <si>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</si>
  <si>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</si>
  <si>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</si>
  <si>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</si>
  <si>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</si>
  <si>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</si>
  <si>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</si>
  <si>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</si>
  <si>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</si>
  <si>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</si>
  <si>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</si>
  <si>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</si>
  <si>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</si>
  <si>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</si>
  <si>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</si>
  <si>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</si>
  <si>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</si>
  <si>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</si>
  <si>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</si>
  <si>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</si>
  <si>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</si>
  <si>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</si>
  <si>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</si>
  <si>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</si>
  <si>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</si>
  <si>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</si>
  <si>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</si>
  <si>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</si>
  <si>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</si>
  <si>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</si>
  <si>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</si>
  <si>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</si>
  <si>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</si>
  <si>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</si>
  <si>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</si>
  <si>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</si>
  <si>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</si>
  <si>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</si>
  <si>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</si>
  <si>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</si>
  <si>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</si>
  <si>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</si>
  <si>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</si>
  <si>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</si>
  <si>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</si>
  <si>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</si>
  <si>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</si>
  <si>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</si>
  <si>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</si>
  <si>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</si>
  <si>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</si>
  <si>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</si>
  <si>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</si>
  <si>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</si>
  <si>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</si>
  <si>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</si>
  <si>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</si>
  <si>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</si>
  <si>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</si>
  <si>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</si>
  <si>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</si>
  <si>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</si>
  <si>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</si>
  <si>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</si>
  <si>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</si>
  <si>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</si>
  <si>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</si>
  <si>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</si>
  <si>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</si>
  <si>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</si>
  <si>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</si>
  <si>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</si>
  <si>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</si>
  <si>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</si>
  <si>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</si>
  <si>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</si>
  <si>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</si>
  <si>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</si>
  <si>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</si>
  <si>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</si>
  <si>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</si>
  <si>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</si>
  <si>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</si>
  <si>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</si>
  <si>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</si>
  <si>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</si>
  <si>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</si>
  <si>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</si>
  <si>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</si>
  <si>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</si>
  <si>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</si>
  <si>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</si>
  <si>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</si>
  <si>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</si>
  <si>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</si>
  <si>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</si>
  <si>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</si>
  <si>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</si>
  <si>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</si>
  <si>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</si>
  <si>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</si>
  <si>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</si>
  <si>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</si>
  <si>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</si>
  <si>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</si>
  <si>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</si>
  <si>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</si>
  <si>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</si>
  <si>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</si>
  <si>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</si>
  <si>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</si>
  <si>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</si>
  <si>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</si>
  <si>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</si>
  <si>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</si>
  <si>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</si>
  <si>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</si>
  <si>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</si>
  <si>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</si>
  <si>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</si>
  <si>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</si>
  <si>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</si>
  <si>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</si>
  <si>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</si>
  <si>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</si>
  <si>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</si>
  <si>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</si>
  <si>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</si>
  <si>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</si>
  <si>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</si>
  <si>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</si>
  <si>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</si>
  <si>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</si>
  <si>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</si>
  <si>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</si>
  <si>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</si>
  <si>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</si>
  <si>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</si>
  <si>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</si>
  <si>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</si>
  <si>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</si>
  <si>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</si>
  <si>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</si>
  <si>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</si>
  <si>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</si>
  <si>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</si>
  <si>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</si>
  <si>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</si>
  <si>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</si>
  <si>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</si>
  <si>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</si>
  <si>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</si>
  <si>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</si>
  <si>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</si>
  <si>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</si>
  <si>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</si>
  <si>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</si>
  <si>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</si>
  <si>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</si>
  <si>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</si>
  <si>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</si>
  <si>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</si>
  <si>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</si>
  <si>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</si>
  <si>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</si>
  <si>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</si>
  <si>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</si>
  <si>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</si>
  <si>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</si>
  <si>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</si>
  <si>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</si>
  <si>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</si>
  <si>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</si>
  <si>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</si>
  <si>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</si>
  <si>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</si>
  <si>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</si>
  <si>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</si>
  <si>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</si>
  <si>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</si>
  <si>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</si>
  <si>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</si>
  <si>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</si>
  <si>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</si>
  <si>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</si>
  <si>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</si>
  <si>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</si>
  <si>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</si>
  <si>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</si>
  <si>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</si>
  <si>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</si>
  <si>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</si>
  <si>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</si>
  <si>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</si>
  <si>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</si>
  <si>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</si>
  <si>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</si>
  <si>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</si>
  <si>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</si>
  <si>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</si>
  <si>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</si>
  <si>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</si>
  <si>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</si>
  <si>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</si>
  <si>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</si>
  <si>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</si>
  <si>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</si>
  <si>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</si>
  <si>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</si>
  <si>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</si>
  <si>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</si>
  <si>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</si>
  <si>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</si>
  <si>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</si>
  <si>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</si>
  <si>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</si>
  <si>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</si>
  <si>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</si>
  <si>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</si>
  <si>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</si>
  <si>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</si>
  <si>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</si>
  <si>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</si>
  <si>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</si>
  <si>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</si>
  <si>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</si>
  <si>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</si>
  <si>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</si>
  <si>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</si>
  <si>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</si>
  <si>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</si>
  <si>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</si>
  <si>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</si>
  <si>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</si>
  <si>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</si>
  <si>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</si>
  <si>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</si>
  <si>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</si>
  <si>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</si>
  <si>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</si>
  <si>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</si>
  <si>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</si>
  <si>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</si>
  <si>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</si>
  <si>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</si>
  <si>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</si>
  <si>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</si>
  <si>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</si>
  <si>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</si>
  <si>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</si>
  <si>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</si>
  <si>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</si>
  <si>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</si>
  <si>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</si>
  <si>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</si>
  <si>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</si>
  <si>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</si>
  <si>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</si>
  <si>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</si>
  <si>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</si>
  <si>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</si>
  <si>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</si>
  <si>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</si>
  <si>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</si>
  <si>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</si>
  <si>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</si>
  <si>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</si>
  <si>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</si>
  <si>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</si>
  <si>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</si>
  <si>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</si>
  <si>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</si>
  <si>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</si>
  <si>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</si>
  <si>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</si>
  <si>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</si>
  <si>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</si>
  <si>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</si>
  <si>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</si>
  <si>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</si>
  <si>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</si>
  <si>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</si>
  <si>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</si>
  <si>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</si>
  <si>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</si>
  <si>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</si>
  <si>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</si>
  <si>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</si>
  <si>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</si>
  <si>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</si>
  <si>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</si>
  <si>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</si>
  <si>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</si>
  <si>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</si>
  <si>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</si>
  <si>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</si>
  <si>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</si>
  <si>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</si>
  <si>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</si>
  <si>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</si>
  <si>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</si>
  <si>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</si>
  <si>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</si>
  <si>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</si>
  <si>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</si>
  <si>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</si>
  <si>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</si>
  <si>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</si>
  <si>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</si>
  <si>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</si>
  <si>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</si>
  <si>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</si>
  <si>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</si>
  <si>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</si>
  <si>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</si>
  <si>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</si>
  <si>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</si>
  <si>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</si>
  <si>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</si>
  <si>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</si>
  <si>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</si>
  <si>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</si>
  <si>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</si>
  <si>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</si>
  <si>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</si>
  <si>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</si>
  <si>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</si>
  <si>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</si>
  <si>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</si>
  <si>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</si>
  <si>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</si>
  <si>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</si>
  <si>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</si>
  <si>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</si>
  <si>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</si>
  <si>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</si>
  <si>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</si>
  <si>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</si>
  <si>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</si>
  <si>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</si>
  <si>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</si>
  <si>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</si>
  <si>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</si>
  <si>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</si>
  <si>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</si>
  <si>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</si>
  <si>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</si>
  <si>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</si>
  <si>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</si>
  <si>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</si>
  <si>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</si>
  <si>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</si>
  <si>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</si>
  <si>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</si>
  <si>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</si>
  <si>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</si>
  <si>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</si>
  <si>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</si>
  <si>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</si>
  <si>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</si>
  <si>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</si>
  <si>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</si>
  <si>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</si>
  <si>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</si>
  <si>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</si>
  <si>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</si>
  <si>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</si>
  <si>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</si>
  <si>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</si>
  <si>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</si>
  <si>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</si>
  <si>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</si>
  <si>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</si>
  <si>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</si>
  <si>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</si>
  <si>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</si>
  <si>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</si>
  <si>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</si>
  <si>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</si>
  <si>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</si>
  <si>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</si>
  <si>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</si>
  <si>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</si>
  <si>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</si>
  <si>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</si>
  <si>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</si>
  <si>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</si>
  <si>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</si>
  <si>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</si>
  <si>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</si>
  <si>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</si>
  <si>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</si>
  <si>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</si>
  <si>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</si>
  <si>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</si>
  <si>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</si>
  <si>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</si>
  <si>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</si>
  <si>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</si>
  <si>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</si>
  <si>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</si>
  <si>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</si>
  <si>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</si>
  <si>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</si>
  <si>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</si>
  <si>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</si>
  <si>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</si>
  <si>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</si>
  <si>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</si>
  <si>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</si>
  <si>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</si>
  <si>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</si>
  <si>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</si>
  <si>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</si>
  <si>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</si>
  <si>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</si>
  <si>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</si>
  <si>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</si>
  <si>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</si>
  <si>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</si>
  <si>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</si>
  <si>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</si>
  <si>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</si>
  <si>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</si>
  <si>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</si>
  <si>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</si>
  <si>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</si>
  <si>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</si>
  <si>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</si>
  <si>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</si>
  <si>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</si>
  <si>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</si>
  <si>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</si>
  <si>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</si>
  <si>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</si>
  <si>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</si>
  <si>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</si>
  <si>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</si>
  <si>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</si>
  <si>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</si>
  <si>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</si>
  <si>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</si>
  <si>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</si>
  <si>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</si>
  <si>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</si>
  <si>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</si>
  <si>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</si>
  <si>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</si>
  <si>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</si>
  <si>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</si>
  <si>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</si>
  <si>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</si>
  <si>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</si>
  <si>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</si>
  <si>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</si>
  <si>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</si>
  <si>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</si>
  <si>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</si>
  <si>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</si>
  <si>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</si>
  <si>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</si>
  <si>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</si>
  <si>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</si>
  <si>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</si>
  <si>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</si>
  <si>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</si>
  <si>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</si>
  <si>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</si>
  <si>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</si>
  <si>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</si>
  <si>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</si>
  <si>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</si>
  <si>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</si>
  <si>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</si>
  <si>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</si>
  <si>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</si>
  <si>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</si>
  <si>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</si>
  <si>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</si>
  <si>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</si>
  <si>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</si>
  <si>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</si>
  <si>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</si>
  <si>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</si>
  <si>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</si>
  <si>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</si>
  <si>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</si>
  <si>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</si>
  <si>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</si>
  <si>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</si>
  <si>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</si>
  <si>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</si>
  <si>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</si>
  <si>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</si>
  <si>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</si>
  <si>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</si>
  <si>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</si>
  <si>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</si>
  <si>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</si>
  <si>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</si>
  <si>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</si>
  <si>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</si>
  <si>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</si>
  <si>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</si>
  <si>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</si>
  <si>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</si>
  <si>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</si>
  <si>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</si>
  <si>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</si>
  <si>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</si>
  <si>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</si>
  <si>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</si>
  <si>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</si>
  <si>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</si>
  <si>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</si>
  <si>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</si>
  <si>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</si>
  <si>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</si>
  <si>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</si>
  <si>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</si>
  <si>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</si>
  <si>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</si>
  <si>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</si>
  <si>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</si>
  <si>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</si>
  <si>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</si>
  <si>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</si>
  <si>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</si>
  <si>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</si>
  <si>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</si>
  <si>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</si>
  <si>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</si>
  <si>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</si>
  <si>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</si>
  <si>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</si>
  <si>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</si>
  <si>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</si>
  <si>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</si>
  <si>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</si>
  <si>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</si>
  <si>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</si>
  <si>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</si>
  <si>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</si>
  <si>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</si>
  <si>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</si>
  <si>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</si>
  <si>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</si>
  <si>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</si>
  <si>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</si>
  <si>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</si>
  <si>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</si>
  <si>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</si>
  <si>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</si>
  <si>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</si>
  <si>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</si>
  <si>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</si>
  <si>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</si>
  <si>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</si>
  <si>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</si>
  <si>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</si>
  <si>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</si>
  <si>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</si>
  <si>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</si>
  <si>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</si>
  <si>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</si>
  <si>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</si>
  <si>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</si>
  <si>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</si>
  <si>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</si>
  <si>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</si>
  <si>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</si>
  <si>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</si>
  <si>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</si>
  <si>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</si>
  <si>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</si>
  <si>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</si>
  <si>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</si>
  <si>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</si>
  <si>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</si>
  <si>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</si>
  <si>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</si>
  <si>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</si>
  <si>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</si>
  <si>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</si>
  <si>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</si>
  <si>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</si>
  <si>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</si>
  <si>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</si>
  <si>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</si>
  <si>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</si>
  <si>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</si>
  <si>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</si>
  <si>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</si>
  <si>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</si>
  <si>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</si>
  <si>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</si>
  <si>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</si>
  <si>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</si>
  <si>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</si>
  <si>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</si>
  <si>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</si>
  <si>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</si>
  <si>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</si>
  <si>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</si>
  <si>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</si>
  <si>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</si>
  <si>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</si>
  <si>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</si>
  <si>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</si>
  <si>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</si>
  <si>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</si>
  <si>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</si>
  <si>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</si>
  <si>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</si>
  <si>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</si>
  <si>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</si>
  <si>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</si>
  <si>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</si>
  <si>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</si>
  <si>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</si>
  <si>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</si>
  <si>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</si>
  <si>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</si>
  <si>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</si>
  <si>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</si>
  <si>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</si>
  <si>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</si>
  <si>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</si>
  <si>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</si>
  <si>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</si>
  <si>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</si>
  <si>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</si>
  <si>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</si>
  <si>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</si>
  <si>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</si>
  <si>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</si>
  <si>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</si>
  <si>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</si>
  <si>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</si>
  <si>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</si>
  <si>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</si>
  <si>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</si>
  <si>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</si>
  <si>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</si>
  <si>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</si>
  <si>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</si>
  <si>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</si>
  <si>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</si>
  <si>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</si>
  <si>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</si>
  <si>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</si>
  <si>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</si>
  <si>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</si>
  <si>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</si>
  <si>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</si>
  <si>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</si>
  <si>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</si>
  <si>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</si>
  <si>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</si>
  <si>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</si>
  <si>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</si>
  <si>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</si>
  <si>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</si>
  <si>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</si>
  <si>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</si>
  <si>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</si>
  <si>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</si>
  <si>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</si>
  <si>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</si>
  <si>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</si>
  <si>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</si>
  <si>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</si>
  <si>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</si>
  <si>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</si>
  <si>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</si>
  <si>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</si>
  <si>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</si>
  <si>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</si>
  <si>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</si>
  <si>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</si>
  <si>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</si>
  <si>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</si>
  <si>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</si>
  <si>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</si>
  <si>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</si>
  <si>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</si>
  <si>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</si>
  <si>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</si>
  <si>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</si>
  <si>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</si>
  <si>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</si>
  <si>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</si>
  <si>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</si>
  <si>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</si>
  <si>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</si>
  <si>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</si>
  <si>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</si>
  <si>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</si>
  <si>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</si>
  <si>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</si>
  <si>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</si>
  <si>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</si>
  <si>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</si>
  <si>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</si>
  <si>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</si>
  <si>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</si>
  <si>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</si>
  <si>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</si>
  <si>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</si>
  <si>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</si>
  <si>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</si>
  <si>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</si>
  <si>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</si>
  <si>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</si>
  <si>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</si>
  <si>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</si>
  <si>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</si>
  <si>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</si>
  <si>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</si>
  <si>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</si>
  <si>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</si>
  <si>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</si>
  <si>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</si>
  <si>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</si>
  <si>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</si>
  <si>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</si>
  <si>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</si>
  <si>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</si>
  <si>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</si>
  <si>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</si>
  <si>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</si>
  <si>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</si>
  <si>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</si>
  <si>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</si>
  <si>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</si>
  <si>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</si>
  <si>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</si>
  <si>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</si>
  <si>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</si>
  <si>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</si>
  <si>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</si>
  <si>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</si>
  <si>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</si>
  <si>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</si>
  <si>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</si>
  <si>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</si>
  <si>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</si>
  <si>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</si>
  <si>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</si>
  <si>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</si>
  <si>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</si>
  <si>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</si>
  <si>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</si>
  <si>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</si>
  <si>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</si>
  <si>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</si>
  <si>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</si>
  <si>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</si>
  <si>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</si>
  <si>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</si>
  <si>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</si>
  <si>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</si>
  <si>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</si>
  <si>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</si>
  <si>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</si>
  <si>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</si>
  <si>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</si>
  <si>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</si>
  <si>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</si>
  <si>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</si>
  <si>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</si>
  <si>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</si>
  <si>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</si>
  <si>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</si>
  <si>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</si>
  <si>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</si>
  <si>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</si>
  <si>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</si>
  <si>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</si>
  <si>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</si>
  <si>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</si>
  <si>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</si>
  <si>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</si>
  <si>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</si>
  <si>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</si>
  <si>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</si>
  <si>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</si>
  <si>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</si>
  <si>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</si>
  <si>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</si>
  <si>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</si>
  <si>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</si>
  <si>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</si>
  <si>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</si>
  <si>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</si>
  <si>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</si>
  <si>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</si>
  <si>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</si>
  <si>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</si>
  <si>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</si>
  <si>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</si>
  <si>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</si>
  <si>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</si>
  <si>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</si>
  <si>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</si>
  <si>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</si>
  <si>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</si>
  <si>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</si>
  <si>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</si>
  <si>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</si>
  <si>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</si>
  <si>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</si>
  <si>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</si>
  <si>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</si>
  <si>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</si>
  <si>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</si>
  <si>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</si>
  <si>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</si>
  <si>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</si>
  <si>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</si>
  <si>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</si>
  <si>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</si>
  <si>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</si>
  <si>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</si>
  <si>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</si>
  <si>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</si>
  <si>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</si>
  <si>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</si>
  <si>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</si>
  <si>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</si>
  <si>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</si>
  <si>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</si>
  <si>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</si>
  <si>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</si>
  <si>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</si>
  <si>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</si>
  <si>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</si>
  <si>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</si>
  <si>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</si>
  <si>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</si>
  <si>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</si>
  <si>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</si>
  <si>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</si>
  <si>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</si>
  <si>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</si>
  <si>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</si>
  <si>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</si>
  <si>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</si>
  <si>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</si>
  <si>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</si>
  <si>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</si>
  <si>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</si>
  <si>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</si>
  <si>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</si>
  <si>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</si>
  <si>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</si>
  <si>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</si>
  <si>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</si>
  <si>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</si>
  <si>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</si>
  <si>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</si>
  <si>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</si>
  <si>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</si>
  <si>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</si>
  <si>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</si>
  <si>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</si>
  <si>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</si>
  <si>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</si>
  <si>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</si>
  <si>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</si>
  <si>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</si>
  <si>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</si>
  <si>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</si>
  <si>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</si>
  <si>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</si>
  <si>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</si>
  <si>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</si>
  <si>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</si>
  <si>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</si>
  <si>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</si>
  <si>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</si>
  <si>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</si>
  <si>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</si>
  <si>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</si>
  <si>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</si>
  <si>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</si>
  <si>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</si>
  <si>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</si>
  <si>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</si>
  <si>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</si>
  <si>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</si>
  <si>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</si>
  <si>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</si>
  <si>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</si>
  <si>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</si>
  <si>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</si>
  <si>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</si>
  <si>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</si>
  <si>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</si>
  <si>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</si>
  <si>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</si>
  <si>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</si>
  <si>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</si>
  <si>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</si>
  <si>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</si>
  <si>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</si>
  <si>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</si>
  <si>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</si>
  <si>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</si>
  <si>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</si>
  <si>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</si>
  <si>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</si>
  <si>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</si>
  <si>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</si>
  <si>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</si>
  <si>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</si>
  <si>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</si>
  <si>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</si>
  <si>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</si>
  <si>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</si>
  <si>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</si>
  <si>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</si>
  <si>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</si>
  <si>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</si>
  <si>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</si>
  <si>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</si>
  <si>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</si>
  <si>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</si>
  <si>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</si>
  <si>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</si>
  <si>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</si>
  <si>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</si>
  <si>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</si>
  <si>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</si>
  <si>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</si>
  <si>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</si>
  <si>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</si>
  <si>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</si>
  <si>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</si>
  <si>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</si>
  <si>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</si>
  <si>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</si>
  <si>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</si>
  <si>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</si>
  <si>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</si>
  <si>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</si>
  <si>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</si>
  <si>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</si>
  <si>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</si>
  <si>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</si>
  <si>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</si>
  <si>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</si>
  <si>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</si>
  <si>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</si>
  <si>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</si>
  <si>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</si>
  <si>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</si>
  <si>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</si>
  <si>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</si>
  <si>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</si>
  <si>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</si>
  <si>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</si>
  <si>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</si>
  <si>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</si>
  <si>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</si>
  <si>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</si>
  <si>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</si>
  <si>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</si>
  <si>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</si>
  <si>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</si>
  <si>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</si>
  <si>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</si>
  <si>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</si>
  <si>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</si>
  <si>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</si>
  <si>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</si>
  <si>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</si>
  <si>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</si>
  <si>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</si>
  <si>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</si>
  <si>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</si>
  <si>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</si>
  <si>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</si>
  <si>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</si>
  <si>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</si>
  <si>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</si>
  <si>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</si>
  <si>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</si>
  <si>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</si>
  <si>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</si>
  <si>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</si>
  <si>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</si>
  <si>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</si>
  <si>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</si>
  <si>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</si>
  <si>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</si>
  <si>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</si>
  <si>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</si>
  <si>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</si>
  <si>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</si>
  <si>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</si>
  <si>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</si>
  <si>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</si>
  <si>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</si>
  <si>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</si>
  <si>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</si>
  <si>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</si>
  <si>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</si>
  <si>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</si>
  <si>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</si>
  <si>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</si>
  <si>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</si>
  <si>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</si>
  <si>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</si>
  <si>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</si>
  <si>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</si>
  <si>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</si>
  <si>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</si>
  <si>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</si>
  <si>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</si>
  <si>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</si>
  <si>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</si>
  <si>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</si>
  <si>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</si>
  <si>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</si>
  <si>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</si>
  <si>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</si>
  <si>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</si>
  <si>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</si>
  <si>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</si>
  <si>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</si>
  <si>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</si>
  <si>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</si>
  <si>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</si>
  <si>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</si>
  <si>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</si>
  <si>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</si>
  <si>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</si>
  <si>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</si>
  <si>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</si>
  <si>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</si>
  <si>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</si>
  <si>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</si>
  <si>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</si>
  <si>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</si>
  <si>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</si>
  <si>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</si>
  <si>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</si>
  <si>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</si>
  <si>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</si>
  <si>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</si>
  <si>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</si>
  <si>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</si>
  <si>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</si>
  <si>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</si>
  <si>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</si>
  <si>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</si>
  <si>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</si>
  <si>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</si>
  <si>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</si>
  <si>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</si>
  <si>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</si>
  <si>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</si>
  <si>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</si>
  <si>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</si>
  <si>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</si>
  <si>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</si>
  <si>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</si>
  <si>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</si>
  <si>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</si>
  <si>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</si>
  <si>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</si>
  <si>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</si>
  <si>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</si>
  <si>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</si>
  <si>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</si>
  <si>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</si>
  <si>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</si>
  <si>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</si>
  <si>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</si>
  <si>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</si>
  <si>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</si>
  <si>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</si>
  <si>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</si>
  <si>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</si>
  <si>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</si>
  <si>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</si>
  <si>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</si>
  <si>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</si>
  <si>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</si>
  <si>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</si>
  <si>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</si>
  <si>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</si>
  <si>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</si>
  <si>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</si>
  <si>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</si>
  <si>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</si>
  <si>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</si>
  <si>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</si>
  <si>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</si>
  <si>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</si>
  <si>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</si>
  <si>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</si>
  <si>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</si>
  <si>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</si>
  <si>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</si>
  <si>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</si>
  <si>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</si>
  <si>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</si>
  <si>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</si>
  <si>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</si>
  <si>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</si>
  <si>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</si>
  <si>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</si>
  <si>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</si>
  <si>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</si>
  <si>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</si>
  <si>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</si>
  <si>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</si>
  <si>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</si>
  <si>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</si>
  <si>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</si>
  <si>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</si>
  <si>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</si>
  <si>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</si>
  <si>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</si>
  <si>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</si>
  <si>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</si>
  <si>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</si>
  <si>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</si>
  <si>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</si>
  <si>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</si>
  <si>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</si>
  <si>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</si>
  <si>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</si>
  <si>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</si>
  <si>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</si>
  <si>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</si>
  <si>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</si>
  <si>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</si>
  <si>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</si>
  <si>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</si>
  <si>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</si>
  <si>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</si>
  <si>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</si>
  <si>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</si>
  <si>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</si>
  <si>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</si>
  <si>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</si>
  <si>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</si>
  <si>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</si>
  <si>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</si>
  <si>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</si>
  <si>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</si>
  <si>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</si>
  <si>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</si>
  <si>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</si>
  <si>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</si>
  <si>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</si>
  <si>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</si>
  <si>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</si>
  <si>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</si>
  <si>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</si>
  <si>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</si>
  <si>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</si>
  <si>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</si>
  <si>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</si>
  <si>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</si>
  <si>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</si>
  <si>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</si>
  <si>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</si>
  <si>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</si>
  <si>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</si>
  <si>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</si>
  <si>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</si>
  <si>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</si>
  <si>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</si>
  <si>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</si>
  <si>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</si>
  <si>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</si>
  <si>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</si>
  <si>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</si>
  <si>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</si>
  <si>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</si>
  <si>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</si>
  <si>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</si>
  <si>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</si>
  <si>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</si>
  <si>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</si>
  <si>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</si>
  <si>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</si>
  <si>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</si>
  <si>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</si>
  <si>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</si>
  <si>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</si>
  <si>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</si>
  <si>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</si>
  <si>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</si>
  <si>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</si>
  <si>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</si>
  <si>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</si>
  <si>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</si>
  <si>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</si>
  <si>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</si>
  <si>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</si>
  <si>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</si>
  <si>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</si>
  <si>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</si>
  <si>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</si>
  <si>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</si>
  <si>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</si>
  <si>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</si>
  <si>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</si>
  <si>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</si>
  <si>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</si>
  <si>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</si>
  <si>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</si>
  <si>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</si>
  <si>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</si>
  <si>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</si>
  <si>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</si>
  <si>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</si>
  <si>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</si>
  <si>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</si>
  <si>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</si>
  <si>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</si>
  <si>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</si>
  <si>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</si>
  <si>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</si>
  <si>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</si>
  <si>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</si>
  <si>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</si>
  <si>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</si>
  <si>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</si>
  <si>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</si>
  <si>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</si>
  <si>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</si>
  <si>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</si>
  <si>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</si>
  <si>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</si>
  <si>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</si>
  <si>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</si>
  <si>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</si>
  <si>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</si>
  <si>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</si>
  <si>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</si>
  <si>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</si>
  <si>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</si>
  <si>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</si>
  <si>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</si>
  <si>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</si>
  <si>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</si>
  <si>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</si>
  <si>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</si>
  <si>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</si>
  <si>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</si>
  <si>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</si>
  <si>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</si>
  <si>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</si>
  <si>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</si>
  <si>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</si>
  <si>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</si>
  <si>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</si>
  <si>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</si>
  <si>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</si>
  <si>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</si>
  <si>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</si>
  <si>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</si>
  <si>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</si>
  <si>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</si>
  <si>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</si>
  <si>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</si>
  <si>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</si>
  <si>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</si>
  <si>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</si>
  <si>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</si>
  <si>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</si>
  <si>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</si>
  <si>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</si>
  <si>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</si>
  <si>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</si>
  <si>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</si>
  <si>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</si>
  <si>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</si>
  <si>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</si>
  <si>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</si>
  <si>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</si>
  <si>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</si>
  <si>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</si>
  <si>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</si>
  <si>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</si>
  <si>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</si>
  <si>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</si>
  <si>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</si>
  <si>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</si>
  <si>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</si>
  <si>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</si>
  <si>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</si>
  <si>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</si>
  <si>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</si>
  <si>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</si>
  <si>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</si>
  <si>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</si>
  <si>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</si>
  <si>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</si>
  <si>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</si>
  <si>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</si>
  <si>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</si>
  <si>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</si>
  <si>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</si>
  <si>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</si>
  <si>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</si>
  <si>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</si>
  <si>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</si>
  <si>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</si>
  <si>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</si>
  <si>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</si>
  <si>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</si>
  <si>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</si>
  <si>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</si>
  <si>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</si>
  <si>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</si>
  <si>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</si>
  <si>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</si>
  <si>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</si>
  <si>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</si>
  <si>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</si>
  <si>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</si>
  <si>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</si>
  <si>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</si>
  <si>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</si>
  <si>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</si>
  <si>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</si>
  <si>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</si>
  <si>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</si>
  <si>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</si>
  <si>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</si>
  <si>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</si>
  <si>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</si>
  <si>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</si>
  <si>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</si>
  <si>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</si>
  <si>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</si>
  <si>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</si>
  <si>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</si>
  <si>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</si>
  <si>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</si>
  <si>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</si>
  <si>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</si>
  <si>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</si>
  <si>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</si>
  <si>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</si>
  <si>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</si>
  <si>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</si>
  <si>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</si>
  <si>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</si>
  <si>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</si>
  <si>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</si>
  <si>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</si>
  <si>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</si>
  <si>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</si>
  <si>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</si>
  <si>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</si>
  <si>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</si>
  <si>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</si>
  <si>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</si>
  <si>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</si>
  <si>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</si>
  <si>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</si>
  <si>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</si>
  <si>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</si>
  <si>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</si>
  <si>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</si>
  <si>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</si>
  <si>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</si>
  <si>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</si>
  <si>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</si>
  <si>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</si>
  <si>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</si>
  <si>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</si>
  <si>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</si>
  <si>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</si>
  <si>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</si>
  <si>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</si>
  <si>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</si>
  <si>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</si>
  <si>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</si>
  <si>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</si>
  <si>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</si>
  <si>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</si>
  <si>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</si>
  <si>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</si>
  <si>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</si>
  <si>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</si>
  <si>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</si>
  <si>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</si>
  <si>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</si>
  <si>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</si>
  <si>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</si>
  <si>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</si>
  <si>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</si>
  <si>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</si>
  <si>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</si>
  <si>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</si>
  <si>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</si>
  <si>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</si>
  <si>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</si>
  <si>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</si>
  <si>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</si>
  <si>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</si>
  <si>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</si>
  <si>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</si>
  <si>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</si>
  <si>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</si>
  <si>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</si>
  <si>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</si>
  <si>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</si>
  <si>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</si>
  <si>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</si>
  <si>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</si>
  <si>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</si>
  <si>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</si>
  <si>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</si>
  <si>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</si>
  <si>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</si>
  <si>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</si>
  <si>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</si>
  <si>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</si>
  <si>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</si>
  <si>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</si>
  <si>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</si>
  <si>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</si>
  <si>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</si>
  <si>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</si>
  <si>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</si>
  <si>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</si>
  <si>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</si>
  <si>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</si>
  <si>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</si>
  <si>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</si>
  <si>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</si>
  <si>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</si>
  <si>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</si>
  <si>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</si>
  <si>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</si>
  <si>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</si>
  <si>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</si>
  <si>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</si>
  <si>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</si>
  <si>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</si>
  <si>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</si>
  <si>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</si>
  <si>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</si>
  <si>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</si>
  <si>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</si>
  <si>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</si>
  <si>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</si>
  <si>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</si>
  <si>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</si>
  <si>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</si>
  <si>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</si>
  <si>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</si>
  <si>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</si>
  <si>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</si>
  <si>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</si>
  <si>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</si>
  <si>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</si>
  <si>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</si>
  <si>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</si>
  <si>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</si>
  <si>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</si>
  <si>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</si>
  <si>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</si>
  <si>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</si>
  <si>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</si>
  <si>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</si>
  <si>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</si>
  <si>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</si>
  <si>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</si>
  <si>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</si>
  <si>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</si>
  <si>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</si>
  <si>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</si>
  <si>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</si>
  <si>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</si>
  <si>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</si>
  <si>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</si>
  <si>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</si>
  <si>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</si>
  <si>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</si>
  <si>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</si>
  <si>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</si>
  <si>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</si>
  <si>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</si>
  <si>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</si>
  <si>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</si>
  <si>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</si>
  <si>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</si>
  <si>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</si>
  <si>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</si>
  <si>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</si>
  <si>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</si>
  <si>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</si>
  <si>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</si>
  <si>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</si>
  <si>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</si>
  <si>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</si>
  <si>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</si>
  <si>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</si>
  <si>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</si>
  <si>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</si>
  <si>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</si>
  <si>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</si>
  <si>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</si>
  <si>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</si>
  <si>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</si>
  <si>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</si>
  <si>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</si>
  <si>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</si>
  <si>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</si>
  <si>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</si>
  <si>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</si>
  <si>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</si>
  <si>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</si>
  <si>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</si>
  <si>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</si>
  <si>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</si>
  <si>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</si>
  <si>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</si>
  <si>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</si>
  <si>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</si>
  <si>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</si>
  <si>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</si>
  <si>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</si>
  <si>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</si>
  <si>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</si>
  <si>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</si>
  <si>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</si>
  <si>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</si>
  <si>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</si>
  <si>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</si>
  <si>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</si>
  <si>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</si>
  <si>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</si>
  <si>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</si>
  <si>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</si>
  <si>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</si>
  <si>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</si>
  <si>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</si>
  <si>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</si>
  <si>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</si>
  <si>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</si>
  <si>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</si>
  <si>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</si>
  <si>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</si>
  <si>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</si>
  <si>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</si>
  <si>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</si>
  <si>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</si>
  <si>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</si>
  <si>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</si>
  <si>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</si>
  <si>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</si>
  <si>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</si>
  <si>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</si>
  <si>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</si>
  <si>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</si>
  <si>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</si>
  <si>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</si>
  <si>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</si>
  <si>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</si>
  <si>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</si>
  <si>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</si>
  <si>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</si>
  <si>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</si>
  <si>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</si>
  <si>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</si>
  <si>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</si>
  <si>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</si>
  <si>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</si>
  <si>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</si>
  <si>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</si>
  <si>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</si>
  <si>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</si>
  <si>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</si>
  <si>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</si>
  <si>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</si>
  <si>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</si>
  <si>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</si>
  <si>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</si>
  <si>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</si>
  <si>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</si>
  <si>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</si>
  <si>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</si>
  <si>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</si>
  <si>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</si>
  <si>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</si>
  <si>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</si>
  <si>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</si>
  <si>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</si>
  <si>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</si>
  <si>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</si>
  <si>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</si>
  <si>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</si>
  <si>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</si>
  <si>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</si>
  <si>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</si>
  <si>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</si>
  <si>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</si>
  <si>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</si>
  <si>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</si>
  <si>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</si>
  <si>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</si>
  <si>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</si>
  <si>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</si>
  <si>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</si>
  <si>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</si>
  <si>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</si>
  <si>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</si>
  <si>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</si>
  <si>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</si>
  <si>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</si>
  <si>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</si>
  <si>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</si>
  <si>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</si>
  <si>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</si>
  <si>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</si>
  <si>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</si>
  <si>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</si>
  <si>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</si>
  <si>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</si>
  <si>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</si>
  <si>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</si>
  <si>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</si>
  <si>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</si>
  <si>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</si>
  <si>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</si>
  <si>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</si>
  <si>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</si>
  <si>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</si>
  <si>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</si>
  <si>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</si>
  <si>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</si>
  <si>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</si>
  <si>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</si>
  <si>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</si>
  <si>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</si>
  <si>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</si>
  <si>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</si>
  <si>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</si>
  <si>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</si>
  <si>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</si>
  <si>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</si>
  <si>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</si>
  <si>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</si>
  <si>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</si>
  <si>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</si>
  <si>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</si>
  <si>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</si>
  <si>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</si>
  <si>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</si>
  <si>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</si>
  <si>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</si>
  <si>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</si>
  <si>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</si>
  <si>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</si>
  <si>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</si>
  <si>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</si>
  <si>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</si>
  <si>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</si>
  <si>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</si>
  <si>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</si>
  <si>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</si>
  <si>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</si>
  <si>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</si>
  <si>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</si>
  <si>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</si>
  <si>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</si>
  <si>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</si>
  <si>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</si>
  <si>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</si>
  <si>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</si>
  <si>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</si>
  <si>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</si>
  <si>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</si>
  <si>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</si>
  <si>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</si>
  <si>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</si>
  <si>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</si>
  <si>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</si>
  <si>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</si>
  <si>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</si>
  <si>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</si>
  <si>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</si>
  <si>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</si>
  <si>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</si>
  <si>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</si>
  <si>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</si>
  <si>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</si>
  <si>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</si>
  <si>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</si>
  <si>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</si>
  <si>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</si>
  <si>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</si>
  <si>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</si>
  <si>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</si>
  <si>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</si>
  <si>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</si>
  <si>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</si>
  <si>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</si>
  <si>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</si>
  <si>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</si>
  <si>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</si>
  <si>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</si>
  <si>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</si>
  <si>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</si>
  <si>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</si>
  <si>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</si>
  <si>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</si>
  <si>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</si>
  <si>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</si>
  <si>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</si>
  <si>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</si>
  <si>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</si>
  <si>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</si>
  <si>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</si>
  <si>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</si>
  <si>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</si>
  <si>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</si>
  <si>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</si>
  <si>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</si>
  <si>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</si>
  <si>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</si>
  <si>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</si>
  <si>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</si>
  <si>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</si>
  <si>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</si>
  <si>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</si>
  <si>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</si>
  <si>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</si>
  <si>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</si>
  <si>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</si>
  <si>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</si>
  <si>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</si>
  <si>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</si>
  <si>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</si>
  <si>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</si>
  <si>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</si>
  <si>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</si>
  <si>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</si>
  <si>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</si>
  <si>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</si>
  <si>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</si>
  <si>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</si>
  <si>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</si>
  <si>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</si>
  <si>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</si>
  <si>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</si>
  <si>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</si>
  <si>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</si>
  <si>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</si>
  <si>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</si>
  <si>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</si>
  <si>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</si>
  <si>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</si>
  <si>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</si>
  <si>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</si>
  <si>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</si>
  <si>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</si>
  <si>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</si>
  <si>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</si>
  <si>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</si>
  <si>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</si>
  <si>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</si>
  <si>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</si>
  <si>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</si>
  <si>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</si>
  <si>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</si>
  <si>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</si>
  <si>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</si>
  <si>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</si>
  <si>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</si>
  <si>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</si>
  <si>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</si>
  <si>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</si>
  <si>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</si>
  <si>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</si>
  <si>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</si>
  <si>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</si>
  <si>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</si>
  <si>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</si>
  <si>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</si>
  <si>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</si>
  <si>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</si>
  <si>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</si>
  <si>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</si>
  <si>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</si>
  <si>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</si>
  <si>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</si>
  <si>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</si>
  <si>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</si>
  <si>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</si>
  <si>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</si>
  <si>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</si>
  <si>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</si>
  <si>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</si>
  <si>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</si>
  <si>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</si>
  <si>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</si>
  <si>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</si>
  <si>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</si>
  <si>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</si>
  <si>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</si>
  <si>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</si>
  <si>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</si>
  <si>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</si>
  <si>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</si>
  <si>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</si>
  <si>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</si>
  <si>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</si>
  <si>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</si>
  <si>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</si>
  <si>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</si>
  <si>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</si>
  <si>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</si>
  <si>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</si>
  <si>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</si>
  <si>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</si>
  <si>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</si>
  <si>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</si>
  <si>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</si>
  <si>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</si>
  <si>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</si>
  <si>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</si>
  <si>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</si>
  <si>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</si>
  <si>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</si>
  <si>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</si>
  <si>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</si>
  <si>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</si>
  <si>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</si>
  <si>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</si>
  <si>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</si>
  <si>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</si>
  <si>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</si>
  <si>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</si>
  <si>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</si>
  <si>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</si>
  <si>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</si>
  <si>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</si>
  <si>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</si>
  <si>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</si>
  <si>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</si>
  <si>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</si>
  <si>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</si>
  <si>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</si>
  <si>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</si>
  <si>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</si>
  <si>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</si>
  <si>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</si>
  <si>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</si>
  <si>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</si>
  <si>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</si>
  <si>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</si>
  <si>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</si>
  <si>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</si>
  <si>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</si>
  <si>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</si>
  <si>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</si>
  <si>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</si>
  <si>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</si>
  <si>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</si>
  <si>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</si>
  <si>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</si>
  <si>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</si>
  <si>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</si>
  <si>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</si>
  <si>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</si>
  <si>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</si>
  <si>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</si>
  <si>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</si>
  <si>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</si>
  <si>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</si>
  <si>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</si>
  <si>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</si>
  <si>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</si>
  <si>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</si>
  <si>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</si>
  <si>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</si>
  <si>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</si>
  <si>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</si>
  <si>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</si>
  <si>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</si>
  <si>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</si>
  <si>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</si>
  <si>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</si>
  <si>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</si>
  <si>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</si>
  <si>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</si>
  <si>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</si>
  <si>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</si>
  <si>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</si>
  <si>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</si>
  <si>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</si>
  <si>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</si>
  <si>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</si>
  <si>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</si>
  <si>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</si>
  <si>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</si>
  <si>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</si>
  <si>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</si>
  <si>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</si>
  <si>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</si>
  <si>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</si>
  <si>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</si>
  <si>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</si>
  <si>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</si>
  <si>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</si>
  <si>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</si>
  <si>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</si>
  <si>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</si>
  <si>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</si>
  <si>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</si>
  <si>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</si>
  <si>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</si>
  <si>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</si>
  <si>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</si>
  <si>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</si>
  <si>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</si>
  <si>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</si>
  <si>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</si>
  <si>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</si>
  <si>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</si>
  <si>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</si>
  <si>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</si>
  <si>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</si>
  <si>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</si>
  <si>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</si>
  <si>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</si>
  <si>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</si>
  <si>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</si>
  <si>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</si>
  <si>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</si>
  <si>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</si>
  <si>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</si>
  <si>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</si>
  <si>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</si>
  <si>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</si>
  <si>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</si>
  <si>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</si>
  <si>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</si>
  <si>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</si>
  <si>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</si>
  <si>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</si>
  <si>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</si>
  <si>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</si>
  <si>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</si>
  <si>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</si>
  <si>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</si>
  <si>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</si>
  <si>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</si>
  <si>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</si>
  <si>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</si>
  <si>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</si>
  <si>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</si>
  <si>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</si>
  <si>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</si>
  <si>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</si>
  <si>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</si>
  <si>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</si>
  <si>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</si>
  <si>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</si>
  <si>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</si>
  <si>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</si>
  <si>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</si>
  <si>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</si>
  <si>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</si>
  <si>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</si>
  <si>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</si>
  <si>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</si>
  <si>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</si>
  <si>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</si>
  <si>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</si>
  <si>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</si>
  <si>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</si>
  <si>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</si>
  <si>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</si>
  <si>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</si>
  <si>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</si>
  <si>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</si>
  <si>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</si>
  <si>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</si>
  <si>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</si>
  <si>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</si>
  <si>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</si>
  <si>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</si>
  <si>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</si>
  <si>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</si>
  <si>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</si>
  <si>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</si>
  <si>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</si>
  <si>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</si>
  <si>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</si>
  <si>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</si>
  <si>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</si>
  <si>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</si>
  <si>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</si>
  <si>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</si>
  <si>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</si>
  <si>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</si>
  <si>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</si>
  <si>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</si>
  <si>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</si>
  <si>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</si>
  <si>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</si>
  <si>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</si>
  <si>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</si>
  <si>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</si>
  <si>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</si>
  <si>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</si>
  <si>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</si>
  <si>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</si>
  <si>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</si>
  <si>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</si>
  <si>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</si>
  <si>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</si>
  <si>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</si>
  <si>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</si>
  <si>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</si>
  <si>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</si>
  <si>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</si>
  <si>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</si>
  <si>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</si>
  <si>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</si>
  <si>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</si>
  <si>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</si>
  <si>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</si>
  <si>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</si>
  <si>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</si>
  <si>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</si>
  <si>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</si>
  <si>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</si>
  <si>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</si>
  <si>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</si>
  <si>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</si>
  <si>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</si>
  <si>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</si>
  <si>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</si>
  <si>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</si>
  <si>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</si>
  <si>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</si>
  <si>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</si>
  <si>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</si>
  <si>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</si>
  <si>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</si>
  <si>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</si>
  <si>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</si>
  <si>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</si>
  <si>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</si>
  <si>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</si>
  <si>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</si>
  <si>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</si>
  <si>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</si>
  <si>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</si>
  <si>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</si>
  <si>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</si>
  <si>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</si>
  <si>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</si>
  <si>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</si>
  <si>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</si>
  <si>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</si>
  <si>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</si>
  <si>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</si>
  <si>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</si>
  <si>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</si>
  <si>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</si>
  <si>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</si>
  <si>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</si>
  <si>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</si>
  <si>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</si>
  <si>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</si>
  <si>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</si>
  <si>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</si>
  <si>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</si>
  <si>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</si>
  <si>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</si>
  <si>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</si>
  <si>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</si>
  <si>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</si>
  <si>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</si>
  <si>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</si>
  <si>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</si>
  <si>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</si>
  <si>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</si>
  <si>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</si>
  <si>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</si>
  <si>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</si>
  <si>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</si>
  <si>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</si>
  <si>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</si>
  <si>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</si>
  <si>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</si>
  <si>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</si>
  <si>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</si>
  <si>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</si>
  <si>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</si>
  <si>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</si>
  <si>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</si>
  <si>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</si>
  <si>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</si>
  <si>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</si>
  <si>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</si>
  <si>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</si>
  <si>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</si>
  <si>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</si>
  <si>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</si>
  <si>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</si>
  <si>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</si>
  <si>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</si>
  <si>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</si>
  <si>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</si>
  <si>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</si>
  <si>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</si>
  <si>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</si>
  <si>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</si>
  <si>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</si>
  <si>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</si>
  <si>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</si>
  <si>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</si>
  <si>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</si>
  <si>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</si>
  <si>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</si>
  <si>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</si>
  <si>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</si>
  <si>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</si>
  <si>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</si>
  <si>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</si>
  <si>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</si>
  <si>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</si>
  <si>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</si>
  <si>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</si>
  <si>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</si>
  <si>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</si>
  <si>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</si>
  <si>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</si>
  <si>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</si>
  <si>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</si>
  <si>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</si>
  <si>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</si>
  <si>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</si>
  <si>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</si>
  <si>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</si>
  <si>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</si>
  <si>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</si>
  <si>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</si>
  <si>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</si>
  <si>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</si>
  <si>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</si>
  <si>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</si>
  <si>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</si>
  <si>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</si>
  <si>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</si>
  <si>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</si>
  <si>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</si>
  <si>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</si>
  <si>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</si>
  <si>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</si>
  <si>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</si>
  <si>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</si>
  <si>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</si>
  <si>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</si>
  <si>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</si>
  <si>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</si>
  <si>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</si>
  <si>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</si>
  <si>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</si>
  <si>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</si>
  <si>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</si>
  <si>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</si>
  <si>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</si>
  <si>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</si>
  <si>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</si>
  <si>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</si>
  <si>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</si>
  <si>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</si>
  <si>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</si>
  <si>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</si>
  <si>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</si>
  <si>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</si>
  <si>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</si>
  <si>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</si>
  <si>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</si>
  <si>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</si>
  <si>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</si>
  <si>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</si>
  <si>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</si>
  <si>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</si>
  <si>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</si>
  <si>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</si>
  <si>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</si>
  <si>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</si>
  <si>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</si>
  <si>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</si>
  <si>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</si>
  <si>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</si>
  <si>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</si>
  <si>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</si>
  <si>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</si>
  <si>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</si>
  <si>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</si>
  <si>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</si>
  <si>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</si>
  <si>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</si>
  <si>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</si>
  <si>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</si>
  <si>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</si>
  <si>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</si>
  <si>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</si>
  <si>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</si>
  <si>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</si>
  <si>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</si>
  <si>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</si>
  <si>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</si>
  <si>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</si>
  <si>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</si>
  <si>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</si>
  <si>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</si>
  <si>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</si>
  <si>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</si>
  <si>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</si>
  <si>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</si>
  <si>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</si>
  <si>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</si>
  <si>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</si>
  <si>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</si>
  <si>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</si>
  <si>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</si>
  <si>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</si>
  <si>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</si>
  <si>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</si>
  <si>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</si>
  <si>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</si>
  <si>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</si>
  <si>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</si>
  <si>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</si>
  <si>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</si>
  <si>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</si>
  <si>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</si>
  <si>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</si>
  <si>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</si>
  <si>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</si>
  <si>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</si>
  <si>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</si>
  <si>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</si>
  <si>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</si>
  <si>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</si>
  <si>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</si>
  <si>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</si>
  <si>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</si>
  <si>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</si>
  <si>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</si>
  <si>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</si>
  <si>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</si>
  <si>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</si>
  <si>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</si>
  <si>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</si>
  <si>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</si>
  <si>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</si>
  <si>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</si>
  <si>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</si>
  <si>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</si>
  <si>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</si>
  <si>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</si>
  <si>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</si>
  <si>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</si>
  <si>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</si>
  <si>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</si>
  <si>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</si>
  <si>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</si>
  <si>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</si>
  <si>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</si>
  <si>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</si>
  <si>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</si>
  <si>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</si>
  <si>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</si>
  <si>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</si>
  <si>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</si>
  <si>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</si>
  <si>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</si>
  <si>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</si>
  <si>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</si>
  <si>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</si>
  <si>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</si>
  <si>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</si>
  <si>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</si>
  <si>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</si>
  <si>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</si>
  <si>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</si>
  <si>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</si>
  <si>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</si>
  <si>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</si>
  <si>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</si>
  <si>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</si>
  <si>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</si>
  <si>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</si>
  <si>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</si>
  <si>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</si>
  <si>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</si>
  <si>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</si>
  <si>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</si>
  <si>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</si>
  <si>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</si>
  <si>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</si>
  <si>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</si>
  <si>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</si>
  <si>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</si>
  <si>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</si>
  <si>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</si>
  <si>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</si>
  <si>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</si>
  <si>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</si>
  <si>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</si>
  <si>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</si>
  <si>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</si>
  <si>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</si>
  <si>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</si>
  <si>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</si>
  <si>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</si>
  <si>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</si>
  <si>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</si>
  <si>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</si>
  <si>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</si>
  <si>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</si>
  <si>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</si>
  <si>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</si>
  <si>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</si>
  <si>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</si>
  <si>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</si>
  <si>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</si>
  <si>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</si>
  <si>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</si>
  <si>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</si>
  <si>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</si>
  <si>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</si>
  <si>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</si>
  <si>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</si>
  <si>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</si>
  <si>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</si>
  <si>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</si>
  <si>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</si>
  <si>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</si>
  <si>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</si>
  <si>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</si>
  <si>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</si>
  <si>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</si>
  <si>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</si>
  <si>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</si>
  <si>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</si>
  <si>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</si>
  <si>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</si>
  <si>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</si>
  <si>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</si>
  <si>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</si>
  <si>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</si>
  <si>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</si>
  <si>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</si>
  <si>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</si>
  <si>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</si>
  <si>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</si>
  <si>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</si>
  <si>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</si>
  <si>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</si>
  <si>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</si>
  <si>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</si>
  <si>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</si>
  <si>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</si>
  <si>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</si>
  <si>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</si>
  <si>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</si>
  <si>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</si>
  <si>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</si>
  <si>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</si>
  <si>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</si>
  <si>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</si>
  <si>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</si>
  <si>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</si>
  <si>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</si>
  <si>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</si>
  <si>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</si>
  <si>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</si>
  <si>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</si>
  <si>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</si>
  <si>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</si>
  <si>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</si>
  <si>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</si>
  <si>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</si>
  <si>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</si>
  <si>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</si>
  <si>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</si>
  <si>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</si>
  <si>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</si>
  <si>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</si>
  <si>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</si>
  <si>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</si>
  <si>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</si>
  <si>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</si>
  <si>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</si>
  <si>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</si>
  <si>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</si>
  <si>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</si>
  <si>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</si>
  <si>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</si>
  <si>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</si>
  <si>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</si>
  <si>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</si>
  <si>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</si>
  <si>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</si>
  <si>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</si>
  <si>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</si>
  <si>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</si>
  <si>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</si>
  <si>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</si>
  <si>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</si>
  <si>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</si>
  <si>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</si>
  <si>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</si>
  <si>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</si>
  <si>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</si>
  <si>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</si>
  <si>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</si>
  <si>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</si>
  <si>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</si>
  <si>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</si>
  <si>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</si>
  <si>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</si>
  <si>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</si>
  <si>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</si>
  <si>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</si>
  <si>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</si>
  <si>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</si>
  <si>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</si>
  <si>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</si>
  <si>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</si>
  <si>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</si>
  <si>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</si>
  <si>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</si>
  <si>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</si>
  <si>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</si>
  <si>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</si>
  <si>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</si>
  <si>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</si>
  <si>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</si>
  <si>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</si>
  <si>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</si>
  <si>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</si>
  <si>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</si>
  <si>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</si>
  <si>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</si>
  <si>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</si>
  <si>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</si>
  <si>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</si>
  <si>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</si>
  <si>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</si>
  <si>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</si>
  <si>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</si>
  <si>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</si>
  <si>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</si>
  <si>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</si>
  <si>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</si>
  <si>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</si>
  <si>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</si>
  <si>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</si>
  <si>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</si>
  <si>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</si>
  <si>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</si>
  <si>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</si>
  <si>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</si>
  <si>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</si>
  <si>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</si>
  <si>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</si>
  <si>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</si>
  <si>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</si>
  <si>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</si>
  <si>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</si>
  <si>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</si>
  <si>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</si>
  <si>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</si>
  <si>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</si>
  <si>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</si>
  <si>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</si>
  <si>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</si>
  <si>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</si>
  <si>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</si>
  <si>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</si>
  <si>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</si>
  <si>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</si>
  <si>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</si>
  <si>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</si>
  <si>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</si>
  <si>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</si>
  <si>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</si>
  <si>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</si>
  <si>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</si>
  <si>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</si>
  <si>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</si>
  <si>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</si>
  <si>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</si>
  <si>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</si>
  <si>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</si>
  <si>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</si>
  <si>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</si>
  <si>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</si>
  <si>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</si>
  <si>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</si>
  <si>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</si>
  <si>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</si>
  <si>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</si>
  <si>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</si>
  <si>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</si>
  <si>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</si>
  <si>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</si>
  <si>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</si>
  <si>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</si>
  <si>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</si>
  <si>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</si>
  <si>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</si>
  <si>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</si>
  <si>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</si>
  <si>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</si>
  <si>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</si>
  <si>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</si>
  <si>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</si>
  <si>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</si>
  <si>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</si>
  <si>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</si>
  <si>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</si>
  <si>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</si>
  <si>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</si>
  <si>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</si>
  <si>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</si>
  <si>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</si>
  <si>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</si>
  <si>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</si>
  <si>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</si>
  <si>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</si>
  <si>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</si>
  <si>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</si>
  <si>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</si>
  <si>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</si>
  <si>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</si>
  <si>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</si>
  <si>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</si>
  <si>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</si>
  <si>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</si>
  <si>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</si>
  <si>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</si>
  <si>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</si>
  <si>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</si>
  <si>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</si>
  <si>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</si>
  <si>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</si>
  <si>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</si>
  <si>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</si>
  <si>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</si>
  <si>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</si>
  <si>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</si>
  <si>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</si>
  <si>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</si>
  <si>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</si>
  <si>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</si>
  <si>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</si>
  <si>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</si>
  <si>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</si>
  <si>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</si>
  <si>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</si>
  <si>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</si>
  <si>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</si>
  <si>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</si>
  <si>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</si>
  <si>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</si>
  <si>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</si>
  <si>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</si>
  <si>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</si>
  <si>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</si>
  <si>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</si>
  <si>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</si>
  <si>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</si>
  <si>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</si>
  <si>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</si>
  <si>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</si>
  <si>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</si>
  <si>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</si>
  <si>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</si>
  <si>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</si>
  <si>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</si>
  <si>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</si>
  <si>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</si>
  <si>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</si>
  <si>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</si>
  <si>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</si>
  <si>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</si>
  <si>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</si>
  <si>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</si>
  <si>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</si>
  <si>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</si>
  <si>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</si>
  <si>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</si>
  <si>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</si>
  <si>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</si>
  <si>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</si>
  <si>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</si>
  <si>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</si>
  <si>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</si>
  <si>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</si>
  <si>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</si>
  <si>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</si>
  <si>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</si>
  <si>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</si>
  <si>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</si>
  <si>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</si>
  <si>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</si>
  <si>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</si>
  <si>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</si>
  <si>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</si>
  <si>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</si>
  <si>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</si>
  <si>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</si>
  <si>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</si>
  <si>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</si>
  <si>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</si>
  <si>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</si>
  <si>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</si>
  <si>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</si>
  <si>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</si>
  <si>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</si>
  <si>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</si>
  <si>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</si>
  <si>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</si>
  <si>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</si>
  <si>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</si>
  <si>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</si>
  <si>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</si>
  <si>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</si>
  <si>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</si>
  <si>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</si>
  <si>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</si>
  <si>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</si>
  <si>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</si>
  <si>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</si>
  <si>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</si>
  <si>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</si>
  <si>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</si>
  <si>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</si>
  <si>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</si>
  <si>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</si>
  <si>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</si>
  <si>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</si>
  <si>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</si>
  <si>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</si>
  <si>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</si>
  <si>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</si>
  <si>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</si>
  <si>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</si>
  <si>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</si>
  <si>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</si>
  <si>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</si>
  <si>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</si>
  <si>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</si>
  <si>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</si>
  <si>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</si>
  <si>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</si>
  <si>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</si>
  <si>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</si>
  <si>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</si>
  <si>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</si>
  <si>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</si>
  <si>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</si>
  <si>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</si>
  <si>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</si>
  <si>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</si>
  <si>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</si>
  <si>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</si>
  <si>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</si>
  <si>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</si>
  <si>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</si>
  <si>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</si>
  <si>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</si>
  <si>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</si>
  <si>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</si>
  <si>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</si>
  <si>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</si>
  <si>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</si>
  <si>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</si>
  <si>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</si>
  <si>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</si>
  <si>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</si>
  <si>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</si>
  <si>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</si>
  <si>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</si>
  <si>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</si>
  <si>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</si>
  <si>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</si>
  <si>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</si>
  <si>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</si>
  <si>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</si>
  <si>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</si>
  <si>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</si>
  <si>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</si>
  <si>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</si>
  <si>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0+</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</si>
  <si>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</si>
  <si>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</si>
  <si>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</si>
  <si>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</si>
  <si>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</si>
  <si>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</si>
  <si>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</si>
  <si>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</si>
  <si>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</si>
  <si>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</si>
  <si>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</si>
  <si>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</si>
  <si>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</si>
  <si>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</si>
  <si>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</si>
  <si>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</si>
  <si>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</si>
  <si>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</si>
  <si>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</si>
  <si>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</si>
  <si>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</si>
  <si>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</si>
  <si>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</si>
  <si>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</si>
  <si>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</si>
  <si>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</si>
  <si>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</si>
  <si>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</si>
  <si>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</si>
  <si>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</si>
  <si>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</si>
  <si>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</si>
  <si>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</si>
  <si>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</si>
  <si>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</si>
  <si>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</si>
  <si>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</si>
  <si>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</si>
  <si>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</si>
  <si>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</si>
  <si>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</si>
  <si>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</si>
  <si>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</si>
  <si>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</si>
  <si>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</si>
  <si>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</si>
  <si>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</si>
  <si>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</si>
  <si>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</si>
  <si>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</si>
  <si>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</si>
  <si>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</si>
  <si>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</si>
  <si>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</si>
  <si>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</si>
  <si>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</si>
  <si>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</si>
  <si>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</si>
  <si>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</si>
  <si>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</si>
  <si>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</si>
  <si>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</si>
  <si>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</si>
  <si>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</si>
  <si>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</si>
  <si>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</si>
  <si>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</si>
  <si>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</si>
  <si>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</si>
  <si>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</si>
  <si>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</si>
  <si>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</si>
  <si>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</si>
  <si>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</si>
  <si>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</si>
  <si>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</si>
  <si>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</si>
  <si>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</si>
  <si>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</si>
  <si>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</si>
  <si>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</si>
  <si>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</si>
  <si>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</si>
  <si>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</si>
  <si>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</si>
  <si>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</si>
  <si>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</si>
  <si>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</si>
  <si>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</si>
  <si>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</si>
  <si>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</si>
  <si>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</si>
  <si>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</si>
  <si>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</si>
  <si>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</si>
  <si>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</si>
  <si>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</si>
  <si>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</si>
  <si>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</si>
  <si>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</si>
  <si>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</si>
  <si>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</si>
  <si>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</si>
  <si>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</si>
  <si>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</si>
  <si>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</si>
  <si>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</si>
  <si>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</si>
  <si>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</si>
  <si>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</si>
  <si>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Blood_group</t>
  </si>
  <si>
    <t>blood_group_updated</t>
  </si>
  <si>
    <t>Blood type updated</t>
  </si>
  <si>
    <t>name of the patient</t>
  </si>
  <si>
    <t>age of the patient</t>
  </si>
  <si>
    <t>gender of the patient</t>
  </si>
  <si>
    <t>blood type updated of the patient</t>
  </si>
  <si>
    <t>date of admission of the patient</t>
  </si>
  <si>
    <t>doctor of the patient</t>
  </si>
  <si>
    <t>hospital of the patient</t>
  </si>
  <si>
    <t>medication of the patient</t>
  </si>
  <si>
    <t>Total billing amount</t>
  </si>
  <si>
    <t>ETeto blood type</t>
  </si>
  <si>
    <t>TIONntioncd medical condition</t>
  </si>
  <si>
    <t>VIDERPviderps insurance provider</t>
  </si>
  <si>
    <t>Rrrno room number</t>
  </si>
  <si>
    <t>ETetm admission type</t>
  </si>
  <si>
    <t>EDeds discharge date</t>
  </si>
  <si>
    <t>Stsrs test results</t>
  </si>
  <si>
    <t>Column name</t>
  </si>
  <si>
    <t>data_type</t>
  </si>
  <si>
    <t>Information stored</t>
  </si>
  <si>
    <t>text</t>
  </si>
  <si>
    <t>number</t>
  </si>
  <si>
    <t>date</t>
  </si>
  <si>
    <t>decimal</t>
  </si>
  <si>
    <t>US HEALTHCARE CASE STUDY</t>
  </si>
  <si>
    <t xml:space="preserve">The US healthcare department has shared the hospital data for 100 hospitals which includes data like patient information, their admission information and the insurance information. The top executives from the department have a few questions on the data and would like you to analyse and present your findings to them. The analysis should derive meaning actionable insights and the presentation should be clear, complete and concise. </t>
  </si>
  <si>
    <t>Problem Statement</t>
  </si>
  <si>
    <t>Analyzing the Impact of Demographics and Admission Types on Healthcare Costs and Outcomes</t>
  </si>
  <si>
    <r>
      <t>a.</t>
    </r>
    <r>
      <rPr>
        <b/>
        <sz val="7"/>
        <color theme="1"/>
        <rFont val="Times New Roman"/>
        <family val="1"/>
      </rPr>
      <t xml:space="preserve">     </t>
    </r>
    <r>
      <rPr>
        <b/>
        <sz val="12"/>
        <color theme="1"/>
        <rFont val="Calibri"/>
        <family val="2"/>
      </rPr>
      <t>Demographic Analysis of Medical Conditions</t>
    </r>
  </si>
  <si>
    <t>Objective: Identify the most prevalent medical conditions within different demographic groups</t>
  </si>
  <si>
    <t xml:space="preserve">Analysis: Analyze the frequency of each medical condition across different patient demographics. Bucket the demographics to make it presentable to high level management. Ensure not to create too many bucket and make the bucket mutually exclusive and collectively exhaustive. </t>
  </si>
  <si>
    <r>
      <t>b.</t>
    </r>
    <r>
      <rPr>
        <b/>
        <sz val="7"/>
        <color theme="1"/>
        <rFont val="Times New Roman"/>
        <family val="1"/>
      </rPr>
      <t xml:space="preserve">     </t>
    </r>
    <r>
      <rPr>
        <b/>
        <sz val="12"/>
        <color theme="1"/>
        <rFont val="Calibri"/>
        <family val="2"/>
      </rPr>
      <t>Patient Price Optimization</t>
    </r>
  </si>
  <si>
    <t>Objective: Identify trends in the data and recommend ways for patients to reduce their cost</t>
  </si>
  <si>
    <t>Analysis: Calculate the average billing amount for different metrics. Determine if certain metrics consistently result in higher or lower healthcare costs. Try to relate it back to findings from the demographic analysis</t>
  </si>
  <si>
    <r>
      <t>c.</t>
    </r>
    <r>
      <rPr>
        <b/>
        <sz val="7"/>
        <color theme="1"/>
        <rFont val="Times New Roman"/>
        <family val="1"/>
      </rPr>
      <t xml:space="preserve">      </t>
    </r>
    <r>
      <rPr>
        <b/>
        <sz val="12"/>
        <color theme="1"/>
        <rFont val="Calibri"/>
        <family val="2"/>
      </rPr>
      <t xml:space="preserve">Hospital Resource Management </t>
    </r>
  </si>
  <si>
    <t>Objective: Identify ways in which hospital can better manage its resources</t>
  </si>
  <si>
    <t xml:space="preserve">Analysis: Identify time-series trends in admission type and suggest ways to improve the workload utilization of the hospital. </t>
  </si>
  <si>
    <t>Prefix</t>
  </si>
  <si>
    <t>Mrs.</t>
  </si>
  <si>
    <t>Mr.</t>
  </si>
  <si>
    <t>Brandy Flowers</t>
  </si>
  <si>
    <t>Arthritis</t>
  </si>
  <si>
    <t>Caroline Farrell</t>
  </si>
  <si>
    <t>Hypertension</t>
  </si>
  <si>
    <t>Brittany Fields</t>
  </si>
  <si>
    <t>Deborah Rose</t>
  </si>
  <si>
    <t>Crystal Garcia</t>
  </si>
  <si>
    <t>Ricardo Bullock</t>
  </si>
  <si>
    <t>Kristine Hall MD</t>
  </si>
  <si>
    <t>Margaret Morris DDS</t>
  </si>
  <si>
    <t>Ashley Simpson MD</t>
  </si>
  <si>
    <t>Penny Sanchez</t>
  </si>
  <si>
    <t>John Martin DVM</t>
  </si>
  <si>
    <t>Christopher Burns DDS</t>
  </si>
  <si>
    <t>Theodore Roberts</t>
  </si>
  <si>
    <t>Kristin Stephenson</t>
  </si>
  <si>
    <t>Jessica Larsen MD</t>
  </si>
  <si>
    <t>Shawn Davis Jr.</t>
  </si>
  <si>
    <t>Joshua Salazar</t>
  </si>
  <si>
    <t>Paul Simpson</t>
  </si>
  <si>
    <t>Brian Cordova</t>
  </si>
  <si>
    <t>Anne Reid MD</t>
  </si>
  <si>
    <t>Jason Wilson</t>
  </si>
  <si>
    <t>Taylor Williams DDS</t>
  </si>
  <si>
    <t>Brian Chavez</t>
  </si>
  <si>
    <t>David Mcconnell DDS</t>
  </si>
  <si>
    <t>Zoe Bartlett</t>
  </si>
  <si>
    <t>Alex Wilson</t>
  </si>
  <si>
    <t>Amanda Cardenas</t>
  </si>
  <si>
    <t>Jacob Norton</t>
  </si>
  <si>
    <t>Jeffrey Ellis</t>
  </si>
  <si>
    <t>Tracie Solis</t>
  </si>
  <si>
    <t>Randy Pierce</t>
  </si>
  <si>
    <t>Kimberly Hogan DDS</t>
  </si>
  <si>
    <t>John Mcpherson</t>
  </si>
  <si>
    <t>Hayden Rubio</t>
  </si>
  <si>
    <t>Samuel Elliott</t>
  </si>
  <si>
    <t>Jared Bell</t>
  </si>
  <si>
    <t>William Bentley Jr.</t>
  </si>
  <si>
    <t>Donna Bishop</t>
  </si>
  <si>
    <t>Charles Myers DVM</t>
  </si>
  <si>
    <t>Kimberly Gray</t>
  </si>
  <si>
    <t>Tyler Parks MD</t>
  </si>
  <si>
    <t>Kelly Berry DVM</t>
  </si>
  <si>
    <t>Stephanie Mcbride</t>
  </si>
  <si>
    <t>Karen Garza</t>
  </si>
  <si>
    <t>James Coleman DDS</t>
  </si>
  <si>
    <t>Bobby Johnson</t>
  </si>
  <si>
    <t>Michelle Berry</t>
  </si>
  <si>
    <t>Melissa Griffin</t>
  </si>
  <si>
    <t>Ryan Bradley</t>
  </si>
  <si>
    <t>Tyler Baxter</t>
  </si>
  <si>
    <t>Lydia Jones</t>
  </si>
  <si>
    <t>Terry Jackson</t>
  </si>
  <si>
    <t>Charlene Young</t>
  </si>
  <si>
    <t>Tricia Porter</t>
  </si>
  <si>
    <t>Kristin Trujillo</t>
  </si>
  <si>
    <t>Chad Gray PhD</t>
  </si>
  <si>
    <t>Gabrielle Willis</t>
  </si>
  <si>
    <t>Jared Barry</t>
  </si>
  <si>
    <t>Victor Austin</t>
  </si>
  <si>
    <t>Andrew Dunn</t>
  </si>
  <si>
    <t>Eric Simpson MD</t>
  </si>
  <si>
    <t>John Pierce</t>
  </si>
  <si>
    <t>Gary Miller</t>
  </si>
  <si>
    <t>Joshua Owen</t>
  </si>
  <si>
    <t>Ashley Cook</t>
  </si>
  <si>
    <t>Gary Lynn</t>
  </si>
  <si>
    <t>Craig Richards</t>
  </si>
  <si>
    <t>Kenneth Reynolds</t>
  </si>
  <si>
    <t>Emily Lambert MD</t>
  </si>
  <si>
    <t>Gregory Pitts</t>
  </si>
  <si>
    <t>John Padilla III</t>
  </si>
  <si>
    <t>Matthew Rivas IV</t>
  </si>
  <si>
    <t>Dustin Thomas</t>
  </si>
  <si>
    <t>Catherine Yates MD</t>
  </si>
  <si>
    <t>Jeff Jenkins</t>
  </si>
  <si>
    <t>Matthew Murray</t>
  </si>
  <si>
    <t>Virginia Marshall MD</t>
  </si>
  <si>
    <t>Glenn Hampton</t>
  </si>
  <si>
    <t>Christopher Diaz</t>
  </si>
  <si>
    <t>Carolyn Barnes MD</t>
  </si>
  <si>
    <t>David Gibbs Jr.</t>
  </si>
  <si>
    <t>Christopher Hill MD</t>
  </si>
  <si>
    <t>Sandra Wood</t>
  </si>
  <si>
    <t>Ashley Pearson DDS</t>
  </si>
  <si>
    <t>Jeremy Clark</t>
  </si>
  <si>
    <t>Sophia Wilson</t>
  </si>
  <si>
    <t>Christina Hodges MD</t>
  </si>
  <si>
    <t>Kimberly Weber</t>
  </si>
  <si>
    <t>Terry Herrera</t>
  </si>
  <si>
    <t>Age Bucket</t>
  </si>
  <si>
    <t>Hypothesis &gt; A statement that can be tested</t>
  </si>
  <si>
    <t>Hypothesis</t>
  </si>
  <si>
    <t>Recommendations</t>
  </si>
  <si>
    <t>Findings</t>
  </si>
  <si>
    <t>Emergency or Urgent admission types will incur higher cost</t>
  </si>
  <si>
    <t>Take admission before its too late</t>
  </si>
  <si>
    <t>Doing regular check up to maintain health</t>
  </si>
  <si>
    <t>Remidies for medical condition specific to age group</t>
  </si>
  <si>
    <t>Higher age will higher chances of falling sick</t>
  </si>
  <si>
    <t xml:space="preserve">Higher age will have have cost associated </t>
  </si>
  <si>
    <t xml:space="preserve">Medical </t>
  </si>
  <si>
    <t xml:space="preserve">Some medical condition will cost higher </t>
  </si>
  <si>
    <t>Diet</t>
  </si>
  <si>
    <t>Exercise</t>
  </si>
  <si>
    <t>Food habits</t>
  </si>
  <si>
    <t xml:space="preserve">Gene / heriditary </t>
  </si>
  <si>
    <t xml:space="preserve">Medication </t>
  </si>
  <si>
    <t>Some medication cost higher</t>
  </si>
  <si>
    <t>Shift to more generic medicines</t>
  </si>
  <si>
    <t>We will ask for additional data on generics and their average cost</t>
  </si>
  <si>
    <t>Blood type</t>
  </si>
  <si>
    <t>Check If any particular blood type is have higher admission</t>
  </si>
  <si>
    <t>Ask for more test/ diagnostics related data</t>
  </si>
  <si>
    <t>Days of admission</t>
  </si>
  <si>
    <t>more number of days of admission = More cost</t>
  </si>
  <si>
    <t>Trends in admission</t>
  </si>
  <si>
    <t xml:space="preserve">identify if any particular months is having higher admission and </t>
  </si>
  <si>
    <t>check what kind of disease they are admitted for ?</t>
  </si>
  <si>
    <t xml:space="preserve">Location </t>
  </si>
  <si>
    <t>is certain location have more affinity to x / y type of disease</t>
  </si>
  <si>
    <t xml:space="preserve">Ask for more data </t>
  </si>
  <si>
    <t xml:space="preserve">Insurance </t>
  </si>
  <si>
    <t>Related to cost</t>
  </si>
  <si>
    <t>Insurance brand preferred by patients</t>
  </si>
  <si>
    <t>Insurance brand that gives better coverage</t>
  </si>
  <si>
    <t>Insurance brand that coverage wider range of diseases</t>
  </si>
  <si>
    <t xml:space="preserve">Better resource Optimization </t>
  </si>
  <si>
    <t xml:space="preserve">How many doctors per medical condition </t>
  </si>
  <si>
    <t xml:space="preserve">How many patients are treated by each doctor </t>
  </si>
  <si>
    <t>Ortho</t>
  </si>
  <si>
    <t>Neuro</t>
  </si>
  <si>
    <t xml:space="preserve">Every type </t>
  </si>
  <si>
    <t>GM</t>
  </si>
  <si>
    <t>How many doctor per medical condition</t>
  </si>
  <si>
    <t>How many doctor a particular pat wil be admitted</t>
  </si>
  <si>
    <t>Test results</t>
  </si>
  <si>
    <t>Patient wiating time</t>
  </si>
  <si>
    <t>Blood group</t>
  </si>
  <si>
    <t xml:space="preserve">recovery time of each blood group </t>
  </si>
  <si>
    <t xml:space="preserve">Investigate the correlation between medical condition and the type of hosipital admission </t>
  </si>
  <si>
    <t>Row Labels</t>
  </si>
  <si>
    <t>Grand Total</t>
  </si>
  <si>
    <t>Column Labels</t>
  </si>
  <si>
    <t>Count of Admission Type</t>
  </si>
  <si>
    <t>Count of Name</t>
  </si>
  <si>
    <t xml:space="preserve">top 10 hospitals </t>
  </si>
  <si>
    <t xml:space="preserve">Number of patients by medical condition and gender </t>
  </si>
  <si>
    <t xml:space="preserve">Medical conditions by blood group </t>
  </si>
  <si>
    <t>Middle</t>
  </si>
  <si>
    <t>Senior</t>
  </si>
  <si>
    <t>Young</t>
  </si>
  <si>
    <t>2018</t>
  </si>
  <si>
    <t>2019</t>
  </si>
  <si>
    <t>2020</t>
  </si>
  <si>
    <t>2021</t>
  </si>
  <si>
    <t>2022</t>
  </si>
  <si>
    <t>2023</t>
  </si>
  <si>
    <t>Count of Blood type updated</t>
  </si>
  <si>
    <t xml:space="preserve">understanding the distribution of medical condition for each blood group given </t>
  </si>
  <si>
    <t xml:space="preserve">Average of  Billing Amount </t>
  </si>
  <si>
    <t>% change</t>
  </si>
  <si>
    <t xml:space="preserve">Impact of admission type on the billing amount </t>
  </si>
  <si>
    <t xml:space="preserve">We don’t see a major impact of admission type on the average bill paid by the patient </t>
  </si>
  <si>
    <t>impact of medical condition on billing amount</t>
  </si>
  <si>
    <t>Cancer patients on an average pay 70 % more than the overall average billing amount followed by diavetes which is 29%.</t>
  </si>
  <si>
    <t>Count of Age Bucket</t>
  </si>
  <si>
    <t xml:space="preserve">* More number of middle age and senior people are getting admitted to the hospital, which is expected as older people are more prone to diseases </t>
  </si>
  <si>
    <t>* However we can see that age does not have a huge impact on the average billing amount.</t>
  </si>
  <si>
    <t xml:space="preserve">Age bucket analysis </t>
  </si>
  <si>
    <t>0-30</t>
  </si>
  <si>
    <t>30-50</t>
  </si>
  <si>
    <t>middle</t>
  </si>
  <si>
    <t>50+</t>
  </si>
  <si>
    <t xml:space="preserve">senior </t>
  </si>
  <si>
    <t>Insurance provider analysis</t>
  </si>
  <si>
    <t>Most number of the patients admitted are insured by Medicare i.e. 2428.</t>
  </si>
  <si>
    <t>% change in avg billing amount</t>
  </si>
  <si>
    <t>All the insurance providers have almost equal average billing amount with Cigna having slightly higher average i.e. 4%</t>
  </si>
  <si>
    <t>AVERAGE</t>
  </si>
  <si>
    <t>Saving</t>
  </si>
  <si>
    <t>Taking Insurance from companies like United healthcare or medicare may result in savings of upto 20%.</t>
  </si>
  <si>
    <t xml:space="preserve">Hospital Resource Management </t>
  </si>
  <si>
    <t>Jan</t>
  </si>
  <si>
    <t>Feb</t>
  </si>
  <si>
    <t>Mar</t>
  </si>
  <si>
    <t>Apr</t>
  </si>
  <si>
    <t>May</t>
  </si>
  <si>
    <t>Jun</t>
  </si>
  <si>
    <t>Jul</t>
  </si>
  <si>
    <t>Aug</t>
  </si>
  <si>
    <t>Sep</t>
  </si>
  <si>
    <t>Oct</t>
  </si>
  <si>
    <t>Nov</t>
  </si>
  <si>
    <t>Dec</t>
  </si>
  <si>
    <t>*</t>
  </si>
  <si>
    <t xml:space="preserve">Although we don’t see a major difference in patient count, there is a small rise in patient count from feburary to march and september to october, which is expected because of seasonal changes </t>
  </si>
  <si>
    <t>Hence we can manage the hospital resources accordingly in the peak time.</t>
  </si>
  <si>
    <t xml:space="preserve"> Month wise admissions</t>
  </si>
  <si>
    <t>Admission Type analysis to find out if it affects the count of patients admitted.</t>
  </si>
  <si>
    <t>Here also we can see that the patient count is evenly spread over all the admission types.</t>
  </si>
  <si>
    <t>Almost every month emergency and urgent admissions are higher that elective admissions.</t>
  </si>
  <si>
    <t>We can organize more health checkup camps which will help in identifieng diseases early and getting the right treatment.</t>
  </si>
  <si>
    <t>Insights</t>
  </si>
  <si>
    <t>Actions</t>
  </si>
  <si>
    <t>Insight</t>
  </si>
  <si>
    <t>Action</t>
  </si>
  <si>
    <t xml:space="preserve">Length of stay analysis </t>
  </si>
  <si>
    <t xml:space="preserve">: in this we need to find the no of days patient stays in hospital </t>
  </si>
  <si>
    <t xml:space="preserve">No od days admitted </t>
  </si>
  <si>
    <t xml:space="preserve">Emer </t>
  </si>
  <si>
    <t>Admission Type2</t>
  </si>
  <si>
    <t>0-9</t>
  </si>
  <si>
    <t>10-19</t>
  </si>
  <si>
    <t>20-30</t>
  </si>
  <si>
    <t>Medical condition by gender analysis</t>
  </si>
  <si>
    <t xml:space="preserve">Key Insights : </t>
  </si>
  <si>
    <t>·Hypertension is the most common condition (2155 cases), with B+ having the highest cases (282).</t>
  </si>
  <si>
    <t>·Cancer cases are evenly distributed across blood groups, ranging from 189 to 218.</t>
  </si>
  <si>
    <t>·Obesity is highest in AB- (239) and lowest in B+ (182).</t>
  </si>
  <si>
    <t>·Arthritis cases are fairly balanced, with AB+ (219) showing the highest count.</t>
  </si>
  <si>
    <t>·Asthma is most common in A+ and O+ (210 each).</t>
  </si>
  <si>
    <t>·Diabetes cases are lowest in O+ (155) and highest in B- (197).</t>
  </si>
  <si>
    <t>·All blood groups have a near-equal share in total cases (~12.5%).</t>
  </si>
  <si>
    <t>ADMISSION TYPE</t>
  </si>
  <si>
    <t>ADMISSIONS</t>
  </si>
  <si>
    <t>TOTAL BILLING</t>
  </si>
  <si>
    <t>AVG BILLING</t>
  </si>
  <si>
    <t>% CHANGE</t>
  </si>
  <si>
    <t>TOTAL</t>
  </si>
  <si>
    <t>Admissions</t>
  </si>
  <si>
    <t>Demographic analysis of medical conditions</t>
  </si>
  <si>
    <t>young-male</t>
  </si>
  <si>
    <t>young-female</t>
  </si>
  <si>
    <t>middle_male</t>
  </si>
  <si>
    <t>middle-female</t>
  </si>
  <si>
    <t>senior-male</t>
  </si>
  <si>
    <t>senior-female</t>
  </si>
  <si>
    <t>Medical cond.</t>
  </si>
  <si>
    <t xml:space="preserve">Middle and senior aged males are more prone to hypertension. </t>
  </si>
  <si>
    <t>Arthritis cases increases with age irresepective of the gender</t>
  </si>
  <si>
    <t>Asthma is more prominent in young age males and females.</t>
  </si>
  <si>
    <t>Hypertension is most prevalent medical condition in male population.</t>
  </si>
  <si>
    <t>Hypertension increases by age then decreases.</t>
  </si>
  <si>
    <t>Asthma is prominent in young males but decreases with age.</t>
  </si>
  <si>
    <t>Obesity is the most prevelant condition in females which first increases and then decreases with age.</t>
  </si>
  <si>
    <t>Asthma is more prominent in young generation.</t>
  </si>
  <si>
    <t>Arthritis increases as age increases.</t>
  </si>
  <si>
    <t>6 buckets were made for the analysis on the bases of age and gender.</t>
  </si>
  <si>
    <t>Count of Patients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</si>
</sst>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sz val="12"/>
      <color theme="1"/>
      <name val="Calibri"/>
      <family val="2"/>
    </font>
    <font>
      <b/>
      <sz val="12"/>
      <color theme="1"/>
      <name val="Calibri"/>
      <family val="2"/>
    </font>
    <font>
      <b/>
      <u/>
      <sz val="12"/>
      <color theme="1"/>
      <name val="Calibri"/>
      <family val="2"/>
    </font>
    <font>
      <b/>
      <u/>
      <sz val="16"/>
      <color theme="1"/>
      <name val="Calibri"/>
      <family val="2"/>
    </font>
    <font>
      <b/>
      <sz val="7"/>
      <color theme="1"/>
      <name val="Times New Roman"/>
      <family val="1"/>
    </font>
    <font>
      <b/>
      <sz val="11"/>
      <color theme="1"/>
      <name val="Aptos Narrow"/>
      <family val="2"/>
      <scheme val="minor"/>
    </font>
    <font>
      <sz val="11"/>
      <color theme="1"/>
      <name val="Aptos Narrow"/>
      <family val="2"/>
      <scheme val="minor"/>
    </font>
    <font>
      <b/>
      <u/>
      <sz val="14"/>
      <color theme="1"/>
      <name val="Aptos Narrow"/>
      <family val="2"/>
      <scheme val="minor"/>
    </font>
    <font>
      <b/>
      <sz val="16"/>
      <color theme="1"/>
      <name val="Aptos Narrow"/>
      <family val="2"/>
      <scheme val="minor"/>
    </font>
    <font>
      <b/>
      <sz val="14"/>
      <color theme="1"/>
      <name val="Aptos Narrow"/>
      <family val="2"/>
      <scheme val="minor"/>
    </font>
    <font>
      <b/>
      <sz val="12"/>
      <color theme="1"/>
      <name val="Aptos Narrow"/>
      <family val="2"/>
      <scheme val="minor"/>
    </font>
    <font>
      <sz val="11"/>
      <color rgb="FF000000"/>
      <name val="Aptos Narrow"/>
      <family val="2"/>
      <scheme val="minor"/>
    </font>
    <font>
      <sz val="12"/>
      <color theme="1"/>
      <name val="Aptos Narrow"/>
      <family val="2"/>
      <scheme val="minor"/>
    </font>
    <font>
      <b/>
      <sz val="22"/>
      <color theme="1"/>
      <name val="Aptos Narrow"/>
      <family val="2"/>
      <scheme val="minor"/>
    </font>
  </fonts>
  <fills count="25">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3" tint="0.89999084444715716"/>
        <bgColor indexed="64"/>
      </patternFill>
    </fill>
    <fill>
      <patternFill patternType="solid">
        <fgColor rgb="FF63BE7B"/>
        <bgColor rgb="FF000000"/>
      </patternFill>
    </fill>
    <fill>
      <patternFill patternType="solid">
        <fgColor rgb="FFFECD7F"/>
        <bgColor rgb="FF000000"/>
      </patternFill>
    </fill>
    <fill>
      <patternFill patternType="solid">
        <fgColor rgb="FF7CC57C"/>
        <bgColor rgb="FF000000"/>
      </patternFill>
    </fill>
    <fill>
      <patternFill patternType="solid">
        <fgColor rgb="FFB9D67F"/>
        <bgColor rgb="FF000000"/>
      </patternFill>
    </fill>
    <fill>
      <patternFill patternType="solid">
        <fgColor rgb="FFD2DE81"/>
        <bgColor rgb="FF000000"/>
      </patternFill>
    </fill>
    <fill>
      <patternFill patternType="solid">
        <fgColor rgb="FFBAD780"/>
        <bgColor rgb="FF000000"/>
      </patternFill>
    </fill>
    <fill>
      <patternFill patternType="solid">
        <fgColor rgb="FFFFDA81"/>
        <bgColor rgb="FF000000"/>
      </patternFill>
    </fill>
    <fill>
      <patternFill patternType="solid">
        <fgColor rgb="FF95CC7D"/>
        <bgColor rgb="FF000000"/>
      </patternFill>
    </fill>
    <fill>
      <patternFill patternType="solid">
        <fgColor rgb="FFFDC17C"/>
        <bgColor rgb="FF000000"/>
      </patternFill>
    </fill>
    <fill>
      <patternFill patternType="solid">
        <fgColor rgb="FFFFE283"/>
        <bgColor rgb="FF000000"/>
      </patternFill>
    </fill>
    <fill>
      <patternFill patternType="solid">
        <fgColor rgb="FFFFE182"/>
        <bgColor rgb="FF000000"/>
      </patternFill>
    </fill>
    <fill>
      <patternFill patternType="solid">
        <fgColor rgb="FFFB9574"/>
        <bgColor rgb="FF000000"/>
      </patternFill>
    </fill>
    <fill>
      <patternFill patternType="solid">
        <fgColor rgb="FFFDB67A"/>
        <bgColor rgb="FF000000"/>
      </patternFill>
    </fill>
    <fill>
      <patternFill patternType="solid">
        <fgColor rgb="FFE1E282"/>
        <bgColor rgb="FF000000"/>
      </patternFill>
    </fill>
    <fill>
      <patternFill patternType="solid">
        <fgColor rgb="FFFED17F"/>
        <bgColor rgb="FF000000"/>
      </patternFill>
    </fill>
    <fill>
      <patternFill patternType="solid">
        <fgColor rgb="FFFECA7E"/>
        <bgColor rgb="FF000000"/>
      </patternFill>
    </fill>
    <fill>
      <patternFill patternType="solid">
        <fgColor rgb="FFFDC67D"/>
        <bgColor rgb="FF000000"/>
      </patternFill>
    </fill>
  </fills>
  <borders count="31">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s>
  <cellStyleXfs count="2">
    <xf numFmtId="0" fontId="0" fillId="0" borderId="0"/>
    <xf numFmtId="9" fontId="7" fillId="0" borderId="0" applyFont="0" applyFill="0" applyBorder="0" applyAlignment="0" applyProtection="0"/>
  </cellStyleXfs>
  <cellXfs count="92">
    <xf numFmtId="0" fontId="0" fillId="0" borderId="0" xfId="0"/>
    <xf numFmtId="2" fontId="0" fillId="0" borderId="0" xfId="0" applyNumberFormat="1"/>
    <xf numFmtId="14" fontId="0" fillId="0" borderId="0" xfId="0" applyNumberFormat="1"/>
    <xf numFmtId="0" fontId="0" fillId="2" borderId="1" xfId="0" applyFill="1" applyBorder="1"/>
    <xf numFmtId="0" fontId="0" fillId="0" borderId="1"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2" xfId="0" applyBorder="1"/>
    <xf numFmtId="0" fontId="0" fillId="0" borderId="7" xfId="0" applyBorder="1"/>
    <xf numFmtId="0" fontId="0" fillId="0" borderId="8" xfId="0" applyBorder="1"/>
    <xf numFmtId="0" fontId="0" fillId="0" borderId="9" xfId="0" applyBorder="1"/>
    <xf numFmtId="0" fontId="0" fillId="0" borderId="10" xfId="0" applyBorder="1"/>
    <xf numFmtId="0" fontId="4" fillId="0" borderId="0" xfId="0" applyFont="1" applyAlignment="1">
      <alignment horizontal="center"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horizontal="left" vertical="center" indent="10"/>
    </xf>
    <xf numFmtId="0" fontId="2" fillId="0" borderId="0" xfId="0" applyFont="1" applyAlignment="1">
      <alignment horizontal="left" vertical="center" indent="10"/>
    </xf>
    <xf numFmtId="0" fontId="1" fillId="0" borderId="0" xfId="0" applyFont="1" applyAlignment="1">
      <alignment horizontal="left" vertical="center" indent="15"/>
    </xf>
    <xf numFmtId="0" fontId="6" fillId="0" borderId="0" xfId="0" applyFont="1"/>
    <xf numFmtId="0" fontId="0" fillId="0" borderId="0" xfId="0" pivotButton="1"/>
    <xf numFmtId="0" fontId="0" fillId="0" borderId="0" xfId="0" applyAlignment="1">
      <alignment horizontal="left"/>
    </xf>
    <xf numFmtId="9" fontId="0" fillId="0" borderId="0" xfId="0" applyNumberFormat="1"/>
    <xf numFmtId="0" fontId="6" fillId="3" borderId="11" xfId="0" applyFont="1" applyFill="1" applyBorder="1"/>
    <xf numFmtId="0" fontId="8" fillId="0" borderId="0" xfId="0" applyFont="1"/>
    <xf numFmtId="1" fontId="0" fillId="0" borderId="0" xfId="0" applyNumberFormat="1"/>
    <xf numFmtId="9" fontId="0" fillId="0" borderId="0" xfId="1" applyFont="1"/>
    <xf numFmtId="0" fontId="9" fillId="0" borderId="0" xfId="0" applyFont="1"/>
    <xf numFmtId="1" fontId="6" fillId="3" borderId="12" xfId="0" applyNumberFormat="1" applyFont="1" applyFill="1" applyBorder="1"/>
    <xf numFmtId="0" fontId="0" fillId="0" borderId="0" xfId="0" applyAlignment="1">
      <alignment horizontal="center"/>
    </xf>
    <xf numFmtId="0" fontId="6" fillId="3" borderId="0" xfId="0" applyFont="1" applyFill="1" applyAlignment="1">
      <alignment horizontal="center"/>
    </xf>
    <xf numFmtId="9" fontId="0" fillId="0" borderId="0" xfId="1" applyFont="1" applyBorder="1" applyAlignment="1">
      <alignment horizontal="center"/>
    </xf>
    <xf numFmtId="0" fontId="6" fillId="3" borderId="0" xfId="0" applyFont="1" applyFill="1"/>
    <xf numFmtId="0" fontId="0" fillId="0" borderId="2" xfId="0" applyBorder="1" applyAlignment="1">
      <alignment horizontal="left"/>
    </xf>
    <xf numFmtId="9" fontId="0" fillId="0" borderId="2" xfId="1" applyFont="1" applyBorder="1"/>
    <xf numFmtId="1" fontId="0" fillId="0" borderId="2" xfId="0" applyNumberFormat="1" applyBorder="1"/>
    <xf numFmtId="0" fontId="6" fillId="0" borderId="4" xfId="0" applyFont="1" applyBorder="1" applyAlignment="1">
      <alignment horizontal="left"/>
    </xf>
    <xf numFmtId="1" fontId="0" fillId="4" borderId="4" xfId="0" applyNumberFormat="1" applyFill="1" applyBorder="1"/>
    <xf numFmtId="0" fontId="0" fillId="0" borderId="13" xfId="0" applyBorder="1"/>
    <xf numFmtId="0" fontId="0" fillId="5" borderId="14" xfId="0" applyFill="1" applyBorder="1" applyAlignment="1">
      <alignment horizontal="left"/>
    </xf>
    <xf numFmtId="0" fontId="0" fillId="5" borderId="15" xfId="0" applyFill="1" applyBorder="1" applyAlignment="1">
      <alignment horizontal="left"/>
    </xf>
    <xf numFmtId="0" fontId="0" fillId="5" borderId="16" xfId="0" applyFill="1" applyBorder="1" applyAlignment="1">
      <alignment horizontal="left"/>
    </xf>
    <xf numFmtId="1" fontId="0" fillId="0" borderId="17" xfId="0" applyNumberFormat="1" applyBorder="1"/>
    <xf numFmtId="0" fontId="0" fillId="5" borderId="18" xfId="0" applyFill="1" applyBorder="1" applyAlignment="1">
      <alignment horizontal="left"/>
    </xf>
    <xf numFmtId="1" fontId="0" fillId="0" borderId="19" xfId="0" applyNumberFormat="1" applyBorder="1"/>
    <xf numFmtId="1" fontId="0" fillId="0" borderId="20" xfId="0" applyNumberFormat="1" applyBorder="1"/>
    <xf numFmtId="10" fontId="0" fillId="0" borderId="0" xfId="0" applyNumberFormat="1"/>
    <xf numFmtId="0" fontId="0" fillId="0" borderId="0" xfId="0" applyAlignment="1">
      <alignment horizontal="right"/>
    </xf>
    <xf numFmtId="0" fontId="10" fillId="0" borderId="0" xfId="0" applyFont="1"/>
    <xf numFmtId="16" fontId="0" fillId="0" borderId="0" xfId="0" quotePrefix="1" applyNumberFormat="1"/>
    <xf numFmtId="0" fontId="0" fillId="0" borderId="0" xfId="0" quotePrefix="1"/>
    <xf numFmtId="9" fontId="0" fillId="0" borderId="21" xfId="1" applyFont="1" applyBorder="1"/>
    <xf numFmtId="0" fontId="0" fillId="0" borderId="24" xfId="0" applyBorder="1" applyAlignment="1">
      <alignment horizontal="left"/>
    </xf>
    <xf numFmtId="0" fontId="0" fillId="0" borderId="26" xfId="0" applyBorder="1"/>
    <xf numFmtId="1" fontId="0" fillId="0" borderId="28" xfId="0" applyNumberFormat="1" applyBorder="1"/>
    <xf numFmtId="0" fontId="6" fillId="6" borderId="22" xfId="0" applyFont="1" applyFill="1" applyBorder="1"/>
    <xf numFmtId="0" fontId="6" fillId="6" borderId="25" xfId="0" applyFont="1" applyFill="1" applyBorder="1"/>
    <xf numFmtId="0" fontId="6" fillId="6" borderId="27" xfId="0" applyFont="1" applyFill="1" applyBorder="1"/>
    <xf numFmtId="0" fontId="6" fillId="6" borderId="23" xfId="0" applyFont="1" applyFill="1" applyBorder="1"/>
    <xf numFmtId="0" fontId="0" fillId="7" borderId="22" xfId="0" applyFill="1" applyBorder="1" applyAlignment="1">
      <alignment horizontal="left"/>
    </xf>
    <xf numFmtId="0" fontId="0" fillId="7" borderId="22" xfId="0" applyFill="1" applyBorder="1" applyAlignment="1">
      <alignment horizontal="right"/>
    </xf>
    <xf numFmtId="0" fontId="0" fillId="0" borderId="22" xfId="0" applyBorder="1"/>
    <xf numFmtId="0" fontId="0" fillId="0" borderId="17" xfId="0" applyBorder="1"/>
    <xf numFmtId="0" fontId="0" fillId="0" borderId="29" xfId="0" applyBorder="1"/>
    <xf numFmtId="0" fontId="0" fillId="0" borderId="19" xfId="0" applyBorder="1"/>
    <xf numFmtId="0" fontId="0" fillId="0" borderId="20" xfId="0" applyBorder="1"/>
    <xf numFmtId="0" fontId="0" fillId="0" borderId="30" xfId="0" applyBorder="1"/>
    <xf numFmtId="0" fontId="11" fillId="0" borderId="0" xfId="0" applyFont="1"/>
    <xf numFmtId="0" fontId="12" fillId="0" borderId="22" xfId="0" applyFont="1" applyBorder="1"/>
    <xf numFmtId="0" fontId="12" fillId="8" borderId="4" xfId="0" applyFont="1" applyFill="1" applyBorder="1"/>
    <xf numFmtId="0" fontId="12" fillId="9" borderId="2" xfId="0" applyFont="1" applyFill="1" applyBorder="1"/>
    <xf numFmtId="0" fontId="12" fillId="10" borderId="2" xfId="0" applyFont="1" applyFill="1" applyBorder="1"/>
    <xf numFmtId="0" fontId="12" fillId="11" borderId="2" xfId="0" applyFont="1" applyFill="1" applyBorder="1"/>
    <xf numFmtId="0" fontId="12" fillId="12" borderId="2" xfId="0" applyFont="1" applyFill="1" applyBorder="1"/>
    <xf numFmtId="0" fontId="12" fillId="13" borderId="19" xfId="0" applyFont="1" applyFill="1" applyBorder="1"/>
    <xf numFmtId="0" fontId="12" fillId="14" borderId="4" xfId="0" applyFont="1" applyFill="1" applyBorder="1"/>
    <xf numFmtId="0" fontId="12" fillId="15" borderId="2" xfId="0" applyFont="1" applyFill="1" applyBorder="1"/>
    <xf numFmtId="0" fontId="12" fillId="16" borderId="2" xfId="0" applyFont="1" applyFill="1" applyBorder="1"/>
    <xf numFmtId="0" fontId="12" fillId="17" borderId="2" xfId="0" applyFont="1" applyFill="1" applyBorder="1"/>
    <xf numFmtId="0" fontId="12" fillId="18" borderId="2" xfId="0" applyFont="1" applyFill="1" applyBorder="1"/>
    <xf numFmtId="0" fontId="12" fillId="19" borderId="19" xfId="0" applyFont="1" applyFill="1" applyBorder="1"/>
    <xf numFmtId="0" fontId="12" fillId="20" borderId="30" xfId="0" applyFont="1" applyFill="1" applyBorder="1"/>
    <xf numFmtId="0" fontId="12" fillId="21" borderId="17" xfId="0" applyFont="1" applyFill="1" applyBorder="1"/>
    <xf numFmtId="0" fontId="12" fillId="22" borderId="17" xfId="0" applyFont="1" applyFill="1" applyBorder="1"/>
    <xf numFmtId="0" fontId="12" fillId="23" borderId="17" xfId="0" applyFont="1" applyFill="1" applyBorder="1"/>
    <xf numFmtId="0" fontId="12" fillId="24" borderId="20" xfId="0" applyFont="1" applyFill="1" applyBorder="1"/>
    <xf numFmtId="0" fontId="13" fillId="0" borderId="0" xfId="0" applyFont="1"/>
    <xf numFmtId="0" fontId="14" fillId="0" borderId="0" xfId="0" applyFont="1"/>
    <xf numFmtId="0" fontId="1" fillId="0" borderId="0" xfId="0" applyFont="1" applyAlignment="1">
      <alignment horizontal="left" vertical="center" wrapText="1"/>
    </xf>
    <xf numFmtId="0" fontId="0" fillId="0" borderId="0" xfId="0" applyNumberFormat="1"/>
  </cellXfs>
  <cellStyles count="2">
    <cellStyle name="Normal" xfId="0" builtinId="0"/>
    <cellStyle name="Percent" xfId="1" builtinId="5"/>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3" formatCode="0%"/>
    </dxf>
    <dxf>
      <numFmt numFmtId="13" formatCode="0%"/>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Distribution</a:t>
            </a:r>
            <a:r>
              <a:rPr lang="en-US" sz="1400" baseline="0"/>
              <a:t> of medical conditions over patient demography</a:t>
            </a:r>
            <a:endParaRPr lang="en-US" sz="1400"/>
          </a:p>
        </c:rich>
      </c:tx>
      <c:layout>
        <c:manualLayout>
          <c:xMode val="edge"/>
          <c:yMode val="edge"/>
          <c:x val="0.11730686776381294"/>
          <c:y val="3.75078590461363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'Insights Demographic'!$B$28</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Demographic'!$C$28:$H$28</c:f>
              <c:numCache>
                <c:formatCode>General</c:formatCode>
                <c:ptCount val="6"/>
                <c:pt idx="0">
                  <c:v>135</c:v>
                </c:pt>
                <c:pt idx="1">
                  <c:v>132</c:v>
                </c:pt>
                <c:pt idx="2">
                  <c:v>263</c:v>
                </c:pt>
                <c:pt idx="3">
                  <c:v>303</c:v>
                </c:pt>
                <c:pt idx="4">
                  <c:v>368</c:v>
                </c:pt>
                <c:pt idx="5">
                  <c:v>386</c:v>
                </c:pt>
              </c:numCache>
            </c:numRef>
          </c:val>
          <c:extLst>
            <c:ext xmlns:c16="http://schemas.microsoft.com/office/drawing/2014/chart" uri="{C3380CC4-5D6E-409C-BE32-E72D297353CC}">
              <c16:uniqueId val="{00000000-1C0B-4F65-B99E-1417CC618658}"/>
            </c:ext>
          </c:extLst>
        </c:ser>
        <c:ser>
          <c:idx val="1"/>
          <c:order val="1"/>
          <c:tx>
            <c:strRef>
              <c:f>'Insights Demographic'!$B$29</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Demographic'!$C$29:$H$29</c:f>
              <c:numCache>
                <c:formatCode>General</c:formatCode>
                <c:ptCount val="6"/>
                <c:pt idx="0">
                  <c:v>332</c:v>
                </c:pt>
                <c:pt idx="1">
                  <c:v>331</c:v>
                </c:pt>
                <c:pt idx="2">
                  <c:v>255</c:v>
                </c:pt>
                <c:pt idx="3">
                  <c:v>174</c:v>
                </c:pt>
                <c:pt idx="4">
                  <c:v>221</c:v>
                </c:pt>
                <c:pt idx="5">
                  <c:v>237</c:v>
                </c:pt>
              </c:numCache>
            </c:numRef>
          </c:val>
          <c:extLst>
            <c:ext xmlns:c16="http://schemas.microsoft.com/office/drawing/2014/chart" uri="{C3380CC4-5D6E-409C-BE32-E72D297353CC}">
              <c16:uniqueId val="{00000001-1C0B-4F65-B99E-1417CC618658}"/>
            </c:ext>
          </c:extLst>
        </c:ser>
        <c:ser>
          <c:idx val="2"/>
          <c:order val="2"/>
          <c:tx>
            <c:strRef>
              <c:f>'Insights Demographic'!$B$30</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Demographic'!$C$30:$H$30</c:f>
              <c:numCache>
                <c:formatCode>General</c:formatCode>
                <c:ptCount val="6"/>
                <c:pt idx="0">
                  <c:v>164</c:v>
                </c:pt>
                <c:pt idx="1">
                  <c:v>153</c:v>
                </c:pt>
                <c:pt idx="2">
                  <c:v>255</c:v>
                </c:pt>
                <c:pt idx="3">
                  <c:v>359</c:v>
                </c:pt>
                <c:pt idx="4">
                  <c:v>392</c:v>
                </c:pt>
                <c:pt idx="5">
                  <c:v>324</c:v>
                </c:pt>
              </c:numCache>
            </c:numRef>
          </c:val>
          <c:extLst>
            <c:ext xmlns:c16="http://schemas.microsoft.com/office/drawing/2014/chart" uri="{C3380CC4-5D6E-409C-BE32-E72D297353CC}">
              <c16:uniqueId val="{00000002-1C0B-4F65-B99E-1417CC618658}"/>
            </c:ext>
          </c:extLst>
        </c:ser>
        <c:ser>
          <c:idx val="3"/>
          <c:order val="3"/>
          <c:tx>
            <c:strRef>
              <c:f>'Insights Demographic'!$B$31</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Demographic'!$C$31:$H$31</c:f>
              <c:numCache>
                <c:formatCode>General</c:formatCode>
                <c:ptCount val="6"/>
                <c:pt idx="0">
                  <c:v>132</c:v>
                </c:pt>
                <c:pt idx="1">
                  <c:v>204</c:v>
                </c:pt>
                <c:pt idx="2">
                  <c:v>261</c:v>
                </c:pt>
                <c:pt idx="3">
                  <c:v>283</c:v>
                </c:pt>
                <c:pt idx="4">
                  <c:v>216</c:v>
                </c:pt>
                <c:pt idx="5">
                  <c:v>338</c:v>
                </c:pt>
              </c:numCache>
            </c:numRef>
          </c:val>
          <c:extLst>
            <c:ext xmlns:c16="http://schemas.microsoft.com/office/drawing/2014/chart" uri="{C3380CC4-5D6E-409C-BE32-E72D297353CC}">
              <c16:uniqueId val="{00000003-1C0B-4F65-B99E-1417CC618658}"/>
            </c:ext>
          </c:extLst>
        </c:ser>
        <c:ser>
          <c:idx val="4"/>
          <c:order val="4"/>
          <c:tx>
            <c:strRef>
              <c:f>'Insights Demographic'!$B$32</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Demographic'!$C$32:$H$32</c:f>
              <c:numCache>
                <c:formatCode>General</c:formatCode>
                <c:ptCount val="6"/>
                <c:pt idx="0">
                  <c:v>275</c:v>
                </c:pt>
                <c:pt idx="1">
                  <c:v>225</c:v>
                </c:pt>
                <c:pt idx="2">
                  <c:v>561</c:v>
                </c:pt>
                <c:pt idx="3">
                  <c:v>287</c:v>
                </c:pt>
                <c:pt idx="4">
                  <c:v>483</c:v>
                </c:pt>
                <c:pt idx="5">
                  <c:v>324</c:v>
                </c:pt>
              </c:numCache>
            </c:numRef>
          </c:val>
          <c:extLst>
            <c:ext xmlns:c16="http://schemas.microsoft.com/office/drawing/2014/chart" uri="{C3380CC4-5D6E-409C-BE32-E72D297353CC}">
              <c16:uniqueId val="{00000004-1C0B-4F65-B99E-1417CC618658}"/>
            </c:ext>
          </c:extLst>
        </c:ser>
        <c:ser>
          <c:idx val="5"/>
          <c:order val="5"/>
          <c:tx>
            <c:strRef>
              <c:f>'Insights Demographic'!$B$33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Demographic'!$C$33:$H$33</c:f>
              <c:numCache>
                <c:formatCode>General</c:formatCode>
                <c:ptCount val="6"/>
                <c:pt idx="0">
                  <c:v>197</c:v>
                </c:pt>
                <c:pt idx="1">
                  <c:v>205</c:v>
                </c:pt>
                <c:pt idx="2">
                  <c:v>240</c:v>
                </c:pt>
                <c:pt idx="3">
                  <c:v>461</c:v>
                </c:pt>
                <c:pt idx="4">
                  <c:v>175</c:v>
                </c:pt>
                <c:pt idx="5">
                  <c:v>349</c:v>
                </c:pt>
              </c:numCache>
            </c:numRef>
          </c:val>
          <c:extLst>
            <c:ext xmlns:c16="http://schemas.microsoft.com/office/drawing/2014/chart" uri="{C3380CC4-5D6E-409C-BE32-E72D297353CC}">
              <c16:uniqueId val="{00000005-1C0B-4F65-B99E-1417CC618658}"/>
            </c:ext>
          </c:extLst>
        </c:ser>
        <c:dLbls>
          <c:dLblPos val="ctr"/>
          <c:showLegendKey val="0"/>
          <c:showVal val="1"/>
          <c:showCatName val="0"/>
          <c:showSerName val="0"/>
          <c:showPercent val="0"/>
          <c:showBubbleSize val="0"/>
        </c:dLbls>
        <c:gapWidth val="150"/>
        <c:overlap val="100"/>
        <c:axId val="1018387776"/>
        <c:axId val="1018403136"/>
      </c:barChart>
      <c:catAx>
        <c:axId val="10183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03136"/>
        <c:crosses val="autoZero"/>
        <c:auto val="1"/>
        <c:lblAlgn val="ctr"/>
        <c:lblOffset val="100"/>
        <c:noMultiLvlLbl val="0"/>
      </c:catAx>
      <c:valAx>
        <c:axId val="1018403136"/>
        <c:scaling>
          <c:orientation val="minMax"/>
          <c:max val="2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8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dive-2 !PivotTable1</c:name>
    <c:fmtId val="1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Blood group analysis</a:t>
            </a:r>
          </a:p>
        </c:rich>
      </c:tx>
      <c:layout>
        <c:manualLayout>
          <c:xMode val="edge"/>
          <c:yMode val="edge"/>
          <c:x val="0.3280587556844945"/>
          <c:y val="1.842137131329795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circle"/>
          <c:size val="6"/>
          <c:spPr>
            <a:gradFill>
              <a:gsLst>
                <a:gs pos="0">
                  <a:schemeClr val="accent5"/>
                </a:gs>
                <a:gs pos="46000">
                  <a:schemeClr val="accent5"/>
                </a:gs>
                <a:gs pos="100000">
                  <a:schemeClr val="accent5">
                    <a:lumMod val="20000"/>
                    <a:lumOff val="80000"/>
                    <a:alpha val="0"/>
                  </a:schemeClr>
                </a:gs>
              </a:gsLst>
              <a:path path="circle">
                <a:fillToRect l="50000" t="-80000" r="50000" b="180000"/>
              </a:path>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35773514274255E-2"/>
          <c:y val="5.1730527306846047E-2"/>
          <c:w val="0.67746315364425602"/>
          <c:h val="0.79655132431134157"/>
        </c:manualLayout>
      </c:layout>
      <c:barChart>
        <c:barDir val="col"/>
        <c:grouping val="stacked"/>
        <c:varyColors val="0"/>
        <c:ser>
          <c:idx val="0"/>
          <c:order val="0"/>
          <c:tx>
            <c:strRef>
              <c:f>'deep dive-2 '!$B$3:$B$4</c:f>
              <c:strCache>
                <c:ptCount val="1"/>
                <c:pt idx="0">
                  <c:v>Arthritis</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'!$B$5:$B$13</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1660-4408-B106-27CCB9D00BAA}"/>
            </c:ext>
          </c:extLst>
        </c:ser>
        <c:ser>
          <c:idx val="1"/>
          <c:order val="1"/>
          <c:tx>
            <c:strRef>
              <c:f>'deep dive-2 '!$C$3:$C$4</c:f>
              <c:strCache>
                <c:ptCount val="1"/>
                <c:pt idx="0">
                  <c:v>Asthma</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'!$C$5:$C$13</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1-1660-4408-B106-27CCB9D00BAA}"/>
            </c:ext>
          </c:extLst>
        </c:ser>
        <c:ser>
          <c:idx val="2"/>
          <c:order val="2"/>
          <c:tx>
            <c:strRef>
              <c:f>'deep dive-2 '!$D$3:$D$4</c:f>
              <c:strCache>
                <c:ptCount val="1"/>
                <c:pt idx="0">
                  <c:v>Cancer</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'!$D$5:$D$13</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2-1660-4408-B106-27CCB9D00BAA}"/>
            </c:ext>
          </c:extLst>
        </c:ser>
        <c:ser>
          <c:idx val="3"/>
          <c:order val="3"/>
          <c:tx>
            <c:strRef>
              <c:f>'deep dive-2 '!$E$3:$E$4</c:f>
              <c:strCache>
                <c:ptCount val="1"/>
                <c:pt idx="0">
                  <c:v>Diabetes</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'!$E$5:$E$13</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3-1660-4408-B106-27CCB9D00BAA}"/>
            </c:ext>
          </c:extLst>
        </c:ser>
        <c:ser>
          <c:idx val="4"/>
          <c:order val="4"/>
          <c:tx>
            <c:strRef>
              <c:f>'deep dive-2 '!$F$3:$F$4</c:f>
              <c:strCache>
                <c:ptCount val="1"/>
                <c:pt idx="0">
                  <c:v>Hypertension</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'!$F$5:$F$13</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4-1660-4408-B106-27CCB9D00BAA}"/>
            </c:ext>
          </c:extLst>
        </c:ser>
        <c:ser>
          <c:idx val="5"/>
          <c:order val="5"/>
          <c:tx>
            <c:strRef>
              <c:f>'deep dive-2 '!$G$3:$G$4</c:f>
              <c:strCache>
                <c:ptCount val="1"/>
                <c:pt idx="0">
                  <c:v>Obesity</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'!$G$5:$G$13</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5-1660-4408-B106-27CCB9D00BAA}"/>
            </c:ext>
          </c:extLst>
        </c:ser>
        <c:dLbls>
          <c:dLblPos val="ctr"/>
          <c:showLegendKey val="0"/>
          <c:showVal val="1"/>
          <c:showCatName val="0"/>
          <c:showSerName val="0"/>
          <c:showPercent val="0"/>
          <c:showBubbleSize val="0"/>
        </c:dLbls>
        <c:gapWidth val="50"/>
        <c:overlap val="100"/>
        <c:axId val="427220975"/>
        <c:axId val="427222415"/>
      </c:barChart>
      <c:catAx>
        <c:axId val="4272209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222415"/>
        <c:crosses val="autoZero"/>
        <c:auto val="1"/>
        <c:lblAlgn val="ctr"/>
        <c:lblOffset val="100"/>
        <c:noMultiLvlLbl val="0"/>
      </c:catAx>
      <c:valAx>
        <c:axId val="427222415"/>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220975"/>
        <c:crosses val="autoZero"/>
        <c:crossBetween val="between"/>
      </c:valAx>
      <c:spPr>
        <a:noFill/>
        <a:ln>
          <a:noFill/>
        </a:ln>
        <a:effectLst/>
      </c:spPr>
    </c:plotArea>
    <c:legend>
      <c:legendPos val="r"/>
      <c:legendEntry>
        <c:idx val="4"/>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6095545649305663"/>
          <c:y val="0.2165633818266163"/>
          <c:w val="0.19573001406592133"/>
          <c:h val="0.5474869379645301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dive-3!PivotTable2</c:name>
    <c:fmtId val="11"/>
  </c:pivotSource>
  <c:chart>
    <c:title>
      <c:tx>
        <c:rich>
          <a:bodyPr rot="0" spcFirstLastPara="1" vertOverflow="ellipsis" vert="horz" wrap="square" anchor="ctr" anchorCtr="1"/>
          <a:lstStyle/>
          <a:p>
            <a:pPr>
              <a:defRPr sz="1600" b="1" i="0" u="none" strike="noStrike" kern="1200" cap="none" spc="50" baseline="0">
                <a:solidFill>
                  <a:schemeClr val="tx1">
                    <a:lumMod val="65000"/>
                    <a:lumOff val="35000"/>
                  </a:schemeClr>
                </a:solidFill>
                <a:latin typeface="+mn-lt"/>
                <a:ea typeface="+mn-ea"/>
                <a:cs typeface="+mn-cs"/>
              </a:defRPr>
            </a:pPr>
            <a:r>
              <a:rPr lang="en-US" sz="1600"/>
              <a:t>average billing cost per admission type</a:t>
            </a:r>
          </a:p>
        </c:rich>
      </c:tx>
      <c:overlay val="0"/>
      <c:spPr>
        <a:noFill/>
        <a:ln>
          <a:noFill/>
        </a:ln>
        <a:effectLst/>
      </c:spPr>
      <c:txPr>
        <a:bodyPr rot="0" spcFirstLastPara="1" vertOverflow="ellipsis" vert="horz" wrap="square" anchor="ctr" anchorCtr="1"/>
        <a:lstStyle/>
        <a:p>
          <a:pPr>
            <a:defRPr sz="1600" b="1"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dive-3'!$C$6</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dive-3'!$B$7:$B$10</c:f>
              <c:strCache>
                <c:ptCount val="3"/>
                <c:pt idx="0">
                  <c:v>Emergency</c:v>
                </c:pt>
                <c:pt idx="1">
                  <c:v>Elective</c:v>
                </c:pt>
                <c:pt idx="2">
                  <c:v>Urgent</c:v>
                </c:pt>
              </c:strCache>
            </c:strRef>
          </c:cat>
          <c:val>
            <c:numRef>
              <c:f>'deep dive-3'!$C$7:$C$10</c:f>
              <c:numCache>
                <c:formatCode>0</c:formatCode>
                <c:ptCount val="3"/>
                <c:pt idx="0">
                  <c:v>24279.063198578195</c:v>
                </c:pt>
                <c:pt idx="1">
                  <c:v>23038.947273805676</c:v>
                </c:pt>
                <c:pt idx="2">
                  <c:v>22731.208006834528</c:v>
                </c:pt>
              </c:numCache>
            </c:numRef>
          </c:val>
          <c:extLst>
            <c:ext xmlns:c16="http://schemas.microsoft.com/office/drawing/2014/chart" uri="{C3380CC4-5D6E-409C-BE32-E72D297353CC}">
              <c16:uniqueId val="{00000000-05FA-43C0-9329-8D43D49DC0D9}"/>
            </c:ext>
          </c:extLst>
        </c:ser>
        <c:dLbls>
          <c:dLblPos val="outEnd"/>
          <c:showLegendKey val="0"/>
          <c:showVal val="1"/>
          <c:showCatName val="0"/>
          <c:showSerName val="0"/>
          <c:showPercent val="0"/>
          <c:showBubbleSize val="0"/>
        </c:dLbls>
        <c:gapWidth val="164"/>
        <c:overlap val="-35"/>
        <c:axId val="1477106655"/>
        <c:axId val="1477106175"/>
      </c:barChart>
      <c:catAx>
        <c:axId val="1477106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175"/>
        <c:crosses val="autoZero"/>
        <c:auto val="1"/>
        <c:lblAlgn val="ctr"/>
        <c:lblOffset val="100"/>
        <c:noMultiLvlLbl val="0"/>
      </c:catAx>
      <c:valAx>
        <c:axId val="1477106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ADMISSIONS</a:t>
            </a:r>
          </a:p>
        </c:rich>
      </c:tx>
      <c:layout>
        <c:manualLayout>
          <c:xMode val="edge"/>
          <c:yMode val="edge"/>
          <c:x val="1.8047092556469919E-2"/>
          <c:y val="2.4813895781637719E-2"/>
        </c:manualLayout>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'Deep dive-4'!$D$24</c:f>
              <c:strCache>
                <c:ptCount val="1"/>
                <c:pt idx="0">
                  <c:v>Admissions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12-43A0-BBDA-DFBFCE40BD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12-43A0-BBDA-DFBFCE40BD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12-43A0-BBDA-DFBFCE40BD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12-43A0-BBDA-DFBFCE40BD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F12-43A0-BBDA-DFBFCE40BD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F12-43A0-BBDA-DFBFCE40BD07}"/>
              </c:ext>
            </c:extLst>
          </c:dPt>
          <c:dLbls>
            <c:dLbl>
              <c:idx val="3"/>
              <c:layout>
                <c:manualLayout>
                  <c:x val="-0.11643953159701191"/>
                  <c:y val="-4.3074884029158503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F12-43A0-BBDA-DFBFCE40BD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'Deep dive-4'!$C$25:$C$30</c:f>
              <c:strCache>
                <c:ptCount val="6"/>
                <c:pt idx="0">
                  <c:v>Cancer</c:v>
                </c:pt>
                <c:pt idx="1">
                  <c:v>Diabetes</c:v>
                </c:pt>
                <c:pt idx="2">
                  <c:v>Asthma</c:v>
                </c:pt>
                <c:pt idx="3">
                  <c:v>Arthritis</c:v>
                </c:pt>
                <c:pt idx="4">
                  <c:v>Hypertension</c:v>
                </c:pt>
                <c:pt idx="5">
                  <c:v>Obesity</c:v>
                </c:pt>
              </c:strCache>
            </c:strRef>
          </c:cat>
          <c:val>
            <c:numRef>
              <c:f>'Deep dive-4'!$D$25:$D$30</c:f>
              <c:numCache>
                <c:formatCode>General</c:formatCode>
                <c:ptCount val="6"/>
                <c:pt idx="0">
                  <c:v>1647</c:v>
                </c:pt>
                <c:pt idx="1">
                  <c:v>1434</c:v>
                </c:pt>
                <c:pt idx="2">
                  <c:v>1550</c:v>
                </c:pt>
                <c:pt idx="3">
                  <c:v>1587</c:v>
                </c:pt>
                <c:pt idx="4">
                  <c:v>2155</c:v>
                </c:pt>
                <c:pt idx="5">
                  <c:v>1627</c:v>
                </c:pt>
              </c:numCache>
            </c:numRef>
          </c:val>
          <c:extLst>
            <c:ext xmlns:c16="http://schemas.microsoft.com/office/drawing/2014/chart" uri="{C3380CC4-5D6E-409C-BE32-E72D297353CC}">
              <c16:uniqueId val="{0000000C-1F12-43A0-BBDA-DFBFCE40BD0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 7!PivotTable1</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Count</a:t>
            </a:r>
            <a:r>
              <a:rPr lang="en-US" sz="1400" b="1" baseline="0"/>
              <a:t> of Patients</a:t>
            </a:r>
            <a:endParaRPr 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'Deep- Dive 7'!$C$6</c:f>
              <c:strCache>
                <c:ptCount val="1"/>
                <c:pt idx="0">
                  <c:v>Total</c:v>
                </c:pt>
              </c:strCache>
            </c:strRef>
          </c:tx>
          <c:spPr>
            <a:ln w="28575" cap="rnd">
              <a:solidFill>
                <a:schemeClr val="accent1"/>
              </a:solidFill>
              <a:round/>
            </a:ln>
            <a:effectLst/>
          </c:spPr>
          <c:marker>
            <c:symbol val="none"/>
          </c:marker>
          <c:cat>
            <c:strRef>
              <c:f>'Deep- Dive 7'!$B$7:$B$19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7'!$C$7:$C$19</c:f>
              <c:numCache>
                <c:formatCode>0.00%</c:formatCode>
                <c:ptCount val="12"/>
                <c:pt idx="0">
                  <c:v>8.3699999999999997E-2</c:v>
                </c:pt>
                <c:pt idx="1">
                  <c:v>7.7799999999999994E-2</c:v>
                </c:pt>
                <c:pt idx="2">
                  <c:v>8.5000000000000006E-2</c:v>
                </c:pt>
                <c:pt idx="3">
                  <c:v>8.4099999999999994E-2</c:v>
                </c:pt>
                <c:pt idx="4">
                  <c:v>8.4199999999999997E-2</c:v>
                </c:pt>
                <c:pt idx="5">
                  <c:v>8.3299999999999999E-2</c:v>
                </c:pt>
                <c:pt idx="6">
                  <c:v>8.2699999999999996E-2</c:v>
                </c:pt>
                <c:pt idx="7">
                  <c:v>8.4500000000000006E-2</c:v>
                </c:pt>
                <c:pt idx="8">
                  <c:v>8.0100000000000005E-2</c:v>
                </c:pt>
                <c:pt idx="9">
                  <c:v>8.8300000000000003E-2</c:v>
                </c:pt>
                <c:pt idx="10">
                  <c:v>8.2000000000000003E-2</c:v>
                </c:pt>
                <c:pt idx="11">
                  <c:v>8.43E-2</c:v>
                </c:pt>
              </c:numCache>
            </c:numRef>
          </c:val>
          <c:smooth val="0"/>
          <c:extLst>
            <c:ext xmlns:c16="http://schemas.microsoft.com/office/drawing/2014/chart" uri="{C3380CC4-5D6E-409C-BE32-E72D297353CC}">
              <c16:uniqueId val="{00000000-CBAE-44CA-8584-FC99D1280E82}"/>
            </c:ext>
          </c:extLst>
        </c:ser>
        <c:dLbls>
          <c:showLegendKey val="0"/>
          <c:showVal val="0"/>
          <c:showCatName val="0"/>
          <c:showSerName val="0"/>
          <c:showPercent val="0"/>
          <c:showBubbleSize val="0"/>
        </c:dLbls>
        <c:smooth val="0"/>
        <c:axId val="169755727"/>
        <c:axId val="169759087"/>
      </c:lineChart>
      <c:catAx>
        <c:axId val="1697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759087"/>
        <c:crosses val="autoZero"/>
        <c:auto val="1"/>
        <c:lblAlgn val="ctr"/>
        <c:lblOffset val="100"/>
        <c:noMultiLvlLbl val="0"/>
      </c:catAx>
      <c:valAx>
        <c:axId val="169759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75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Dive-6!PivotTable5</c:name>
    <c:fmtId val="1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INSURANCE</a:t>
            </a:r>
            <a:r>
              <a:rPr lang="en-US" sz="1600" b="1" baseline="0"/>
              <a:t> PROVIDER ANALYSIS</a:t>
            </a:r>
            <a:endParaRPr lang="en-US" sz="1600" b="1"/>
          </a:p>
        </c:rich>
      </c:tx>
      <c:layout>
        <c:manualLayout>
          <c:xMode val="edge"/>
          <c:yMode val="edge"/>
          <c:x val="0.26620385566518528"/>
          <c:y val="0.80703108487870567"/>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22356542982077E-2"/>
          <c:y val="0.12610340479192939"/>
          <c:w val="0.81481680908891729"/>
          <c:h val="0.544812072332018"/>
        </c:manualLayout>
      </c:layout>
      <c:barChart>
        <c:barDir val="col"/>
        <c:grouping val="clustered"/>
        <c:varyColors val="0"/>
        <c:ser>
          <c:idx val="0"/>
          <c:order val="0"/>
          <c:tx>
            <c:strRef>
              <c:f>'Deep Dive-6'!$C$5</c:f>
              <c:strCache>
                <c:ptCount val="1"/>
                <c:pt idx="0">
                  <c:v>Average of  Billing Amount </c:v>
                </c:pt>
              </c:strCache>
            </c:strRef>
          </c:tx>
          <c:spPr>
            <a:solidFill>
              <a:schemeClr val="accent1"/>
            </a:solidFill>
            <a:ln>
              <a:noFill/>
            </a:ln>
            <a:effectLst/>
          </c:spPr>
          <c:invertIfNegative val="0"/>
          <c:cat>
            <c:strRef>
              <c:f>'Deep Dive-6'!$B$6:$B$11</c:f>
              <c:strCache>
                <c:ptCount val="5"/>
                <c:pt idx="0">
                  <c:v>Aetna</c:v>
                </c:pt>
                <c:pt idx="1">
                  <c:v>Blue Cross</c:v>
                </c:pt>
                <c:pt idx="2">
                  <c:v>Cigna</c:v>
                </c:pt>
                <c:pt idx="3">
                  <c:v>Medicare</c:v>
                </c:pt>
                <c:pt idx="4">
                  <c:v>UnitedHealthcare</c:v>
                </c:pt>
              </c:strCache>
            </c:strRef>
          </c:cat>
          <c:val>
            <c:numRef>
              <c:f>'Deep Dive-6'!$C$6:$C$11</c:f>
              <c:numCache>
                <c:formatCode>0</c:formatCode>
                <c:ptCount val="5"/>
                <c:pt idx="0">
                  <c:v>24131.550577824044</c:v>
                </c:pt>
                <c:pt idx="1">
                  <c:v>22772.228889173348</c:v>
                </c:pt>
                <c:pt idx="2">
                  <c:v>24225.833493295588</c:v>
                </c:pt>
                <c:pt idx="3">
                  <c:v>22942.939374505797</c:v>
                </c:pt>
                <c:pt idx="4">
                  <c:v>22905.369947523075</c:v>
                </c:pt>
              </c:numCache>
            </c:numRef>
          </c:val>
          <c:extLst>
            <c:ext xmlns:c16="http://schemas.microsoft.com/office/drawing/2014/chart" uri="{C3380CC4-5D6E-409C-BE32-E72D297353CC}">
              <c16:uniqueId val="{00000000-AE29-45BA-BA63-D2E1E253115F}"/>
            </c:ext>
          </c:extLst>
        </c:ser>
        <c:dLbls>
          <c:showLegendKey val="0"/>
          <c:showVal val="0"/>
          <c:showCatName val="0"/>
          <c:showSerName val="0"/>
          <c:showPercent val="0"/>
          <c:showBubbleSize val="0"/>
        </c:dLbls>
        <c:gapWidth val="219"/>
        <c:overlap val="-27"/>
        <c:axId val="1695270623"/>
        <c:axId val="1695271103"/>
      </c:barChart>
      <c:lineChart>
        <c:grouping val="standard"/>
        <c:varyColors val="0"/>
        <c:ser>
          <c:idx val="1"/>
          <c:order val="1"/>
          <c:tx>
            <c:strRef>
              <c:f>'Deep Dive-6'!$D$5</c:f>
              <c:strCache>
                <c:ptCount val="1"/>
                <c:pt idx="0">
                  <c:v>Count of Patients</c:v>
                </c:pt>
              </c:strCache>
            </c:strRef>
          </c:tx>
          <c:spPr>
            <a:ln w="28575" cap="rnd">
              <a:solidFill>
                <a:schemeClr val="accent2"/>
              </a:solidFill>
              <a:round/>
            </a:ln>
            <a:effectLst/>
          </c:spPr>
          <c:marker>
            <c:symbol val="none"/>
          </c:marker>
          <c:cat>
            <c:strRef>
              <c:f>'Deep Dive-6'!$B$6:$B$11</c:f>
              <c:strCache>
                <c:ptCount val="5"/>
                <c:pt idx="0">
                  <c:v>Aetna</c:v>
                </c:pt>
                <c:pt idx="1">
                  <c:v>Blue Cross</c:v>
                </c:pt>
                <c:pt idx="2">
                  <c:v>Cigna</c:v>
                </c:pt>
                <c:pt idx="3">
                  <c:v>Medicare</c:v>
                </c:pt>
                <c:pt idx="4">
                  <c:v>UnitedHealthcare</c:v>
                </c:pt>
              </c:strCache>
            </c:strRef>
          </c:cat>
          <c:val>
            <c:numRef>
              <c:f>'Deep Dive-6'!$D$6:$D$11</c:f>
              <c:numCache>
                <c:formatCode>General</c:formatCode>
                <c:ptCount val="5"/>
                <c:pt idx="0">
                  <c:v>1921</c:v>
                </c:pt>
                <c:pt idx="1">
                  <c:v>1875</c:v>
                </c:pt>
                <c:pt idx="2">
                  <c:v>1939</c:v>
                </c:pt>
                <c:pt idx="3">
                  <c:v>2428</c:v>
                </c:pt>
                <c:pt idx="4">
                  <c:v>1837</c:v>
                </c:pt>
              </c:numCache>
            </c:numRef>
          </c:val>
          <c:smooth val="0"/>
          <c:extLst>
            <c:ext xmlns:c16="http://schemas.microsoft.com/office/drawing/2014/chart" uri="{C3380CC4-5D6E-409C-BE32-E72D297353CC}">
              <c16:uniqueId val="{00000001-AE29-45BA-BA63-D2E1E253115F}"/>
            </c:ext>
          </c:extLst>
        </c:ser>
        <c:dLbls>
          <c:showLegendKey val="0"/>
          <c:showVal val="0"/>
          <c:showCatName val="0"/>
          <c:showSerName val="0"/>
          <c:showPercent val="0"/>
          <c:showBubbleSize val="0"/>
        </c:dLbls>
        <c:marker val="1"/>
        <c:smooth val="0"/>
        <c:axId val="1687023423"/>
        <c:axId val="1687023903"/>
      </c:lineChart>
      <c:catAx>
        <c:axId val="16952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5271103"/>
        <c:crosses val="autoZero"/>
        <c:auto val="1"/>
        <c:lblAlgn val="ctr"/>
        <c:lblOffset val="100"/>
        <c:noMultiLvlLbl val="0"/>
      </c:catAx>
      <c:valAx>
        <c:axId val="16952711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5270623"/>
        <c:crosses val="autoZero"/>
        <c:crossBetween val="between"/>
      </c:valAx>
      <c:valAx>
        <c:axId val="1687023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7023423"/>
        <c:crosses val="max"/>
        <c:crossBetween val="between"/>
      </c:valAx>
      <c:catAx>
        <c:axId val="1687023423"/>
        <c:scaling>
          <c:orientation val="minMax"/>
        </c:scaling>
        <c:delete val="1"/>
        <c:axPos val="b"/>
        <c:numFmt formatCode="General" sourceLinked="1"/>
        <c:majorTickMark val="out"/>
        <c:minorTickMark val="none"/>
        <c:tickLblPos val="nextTo"/>
        <c:crossAx val="1687023903"/>
        <c:crosses val="autoZero"/>
        <c:auto val="1"/>
        <c:lblAlgn val="ctr"/>
        <c:lblOffset val="100"/>
        <c:noMultiLvlLbl val="0"/>
      </c:catAx>
      <c:spPr>
        <a:noFill/>
        <a:ln>
          <a:noFill/>
        </a:ln>
        <a:effectLst/>
      </c:spPr>
    </c:plotArea>
    <c:legend>
      <c:legendPos val="r"/>
      <c:layout>
        <c:manualLayout>
          <c:xMode val="edge"/>
          <c:yMode val="edge"/>
          <c:x val="8.6825129116578803E-2"/>
          <c:y val="1.0159475038883354E-2"/>
          <c:w val="0.8460324564225209"/>
          <c:h val="0.141867323331115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Final.xlsx]EDA!PivotTable1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Admissions</a:t>
            </a:r>
            <a:r>
              <a:rPr lang="en-US" baseline="0"/>
              <a:t> by type and medical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EDA!$B$3:$B$4</c:f>
              <c:strCache>
                <c:ptCount val="1"/>
                <c:pt idx="0">
                  <c:v>Elective</c:v>
                </c:pt>
              </c:strCache>
            </c:strRef>
          </c:tx>
          <c:spPr>
            <a:solidFill>
              <a:schemeClr val="accent1"/>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EDA!$B$5:$B$11</c:f>
              <c:numCache>
                <c:formatCode>General</c:formatCode>
                <c:ptCount val="6"/>
                <c:pt idx="0">
                  <c:v>867</c:v>
                </c:pt>
                <c:pt idx="1">
                  <c:v>213</c:v>
                </c:pt>
                <c:pt idx="2">
                  <c:v>689</c:v>
                </c:pt>
                <c:pt idx="3">
                  <c:v>126</c:v>
                </c:pt>
                <c:pt idx="4">
                  <c:v>257</c:v>
                </c:pt>
                <c:pt idx="5">
                  <c:v>925</c:v>
                </c:pt>
              </c:numCache>
            </c:numRef>
          </c:val>
          <c:extLst>
            <c:ext xmlns:c16="http://schemas.microsoft.com/office/drawing/2014/chart" uri="{C3380CC4-5D6E-409C-BE32-E72D297353CC}">
              <c16:uniqueId val="{00000000-A66E-4BC7-B780-9F264D823A50}"/>
            </c:ext>
          </c:extLst>
        </c:ser>
        <c:ser>
          <c:idx val="1"/>
          <c:order val="1"/>
          <c:tx>
            <c:strRef>
              <c:f>EDA!$C$3:$C$4</c:f>
              <c:strCache>
                <c:ptCount val="1"/>
                <c:pt idx="0">
                  <c:v>Emergency</c:v>
                </c:pt>
              </c:strCache>
            </c:strRef>
          </c:tx>
          <c:spPr>
            <a:solidFill>
              <a:schemeClr val="accent2"/>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EDA!$C$5:$C$11</c:f>
              <c:numCache>
                <c:formatCode>General</c:formatCode>
                <c:ptCount val="6"/>
                <c:pt idx="0">
                  <c:v>297</c:v>
                </c:pt>
                <c:pt idx="1">
                  <c:v>517</c:v>
                </c:pt>
                <c:pt idx="2">
                  <c:v>750</c:v>
                </c:pt>
                <c:pt idx="3">
                  <c:v>653</c:v>
                </c:pt>
                <c:pt idx="4">
                  <c:v>993</c:v>
                </c:pt>
                <c:pt idx="5">
                  <c:v>377</c:v>
                </c:pt>
              </c:numCache>
            </c:numRef>
          </c:val>
          <c:extLst>
            <c:ext xmlns:c16="http://schemas.microsoft.com/office/drawing/2014/chart" uri="{C3380CC4-5D6E-409C-BE32-E72D297353CC}">
              <c16:uniqueId val="{00000001-A66E-4BC7-B780-9F264D823A50}"/>
            </c:ext>
          </c:extLst>
        </c:ser>
        <c:ser>
          <c:idx val="2"/>
          <c:order val="2"/>
          <c:tx>
            <c:strRef>
              <c:f>EDA!$D$3:$D$4</c:f>
              <c:strCache>
                <c:ptCount val="1"/>
                <c:pt idx="0">
                  <c:v>Urgent</c:v>
                </c:pt>
              </c:strCache>
            </c:strRef>
          </c:tx>
          <c:spPr>
            <a:solidFill>
              <a:schemeClr val="accent3"/>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EDA!$D$5:$D$11</c:f>
              <c:numCache>
                <c:formatCode>General</c:formatCode>
                <c:ptCount val="6"/>
                <c:pt idx="0">
                  <c:v>423</c:v>
                </c:pt>
                <c:pt idx="1">
                  <c:v>820</c:v>
                </c:pt>
                <c:pt idx="2">
                  <c:v>208</c:v>
                </c:pt>
                <c:pt idx="3">
                  <c:v>655</c:v>
                </c:pt>
                <c:pt idx="4">
                  <c:v>905</c:v>
                </c:pt>
                <c:pt idx="5">
                  <c:v>325</c:v>
                </c:pt>
              </c:numCache>
            </c:numRef>
          </c:val>
          <c:extLst>
            <c:ext xmlns:c16="http://schemas.microsoft.com/office/drawing/2014/chart" uri="{C3380CC4-5D6E-409C-BE32-E72D297353CC}">
              <c16:uniqueId val="{00000002-A66E-4BC7-B780-9F264D823A50}"/>
            </c:ext>
          </c:extLst>
        </c:ser>
        <c:dLbls>
          <c:showLegendKey val="0"/>
          <c:showVal val="0"/>
          <c:showCatName val="0"/>
          <c:showSerName val="0"/>
          <c:showPercent val="0"/>
          <c:showBubbleSize val="0"/>
        </c:dLbls>
        <c:gapWidth val="150"/>
        <c:overlap val="100"/>
        <c:axId val="1813855039"/>
        <c:axId val="716909839"/>
      </c:barChart>
      <c:catAx>
        <c:axId val="18138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09839"/>
        <c:crosses val="autoZero"/>
        <c:auto val="1"/>
        <c:lblAlgn val="ctr"/>
        <c:lblOffset val="100"/>
        <c:noMultiLvlLbl val="0"/>
      </c:catAx>
      <c:valAx>
        <c:axId val="716909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8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medical conditions over patient demography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'Insights Demographic'!$B$28</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Demographic'!$C$28:$H$28</c:f>
              <c:numCache>
                <c:formatCode>General</c:formatCode>
                <c:ptCount val="6"/>
                <c:pt idx="0">
                  <c:v>135</c:v>
                </c:pt>
                <c:pt idx="1">
                  <c:v>132</c:v>
                </c:pt>
                <c:pt idx="2">
                  <c:v>263</c:v>
                </c:pt>
                <c:pt idx="3">
                  <c:v>303</c:v>
                </c:pt>
                <c:pt idx="4">
                  <c:v>368</c:v>
                </c:pt>
                <c:pt idx="5">
                  <c:v>386</c:v>
                </c:pt>
              </c:numCache>
            </c:numRef>
          </c:val>
          <c:extLst>
            <c:ext xmlns:c16="http://schemas.microsoft.com/office/drawing/2014/chart" uri="{C3380CC4-5D6E-409C-BE32-E72D297353CC}">
              <c16:uniqueId val="{00000000-6E73-4E8E-AF85-EA4DD1636D4B}"/>
            </c:ext>
          </c:extLst>
        </c:ser>
        <c:ser>
          <c:idx val="1"/>
          <c:order val="1"/>
          <c:tx>
            <c:strRef>
              <c:f>'Insights Demographic'!$B$29</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Demographic'!$C$29:$H$29</c:f>
              <c:numCache>
                <c:formatCode>General</c:formatCode>
                <c:ptCount val="6"/>
                <c:pt idx="0">
                  <c:v>332</c:v>
                </c:pt>
                <c:pt idx="1">
                  <c:v>331</c:v>
                </c:pt>
                <c:pt idx="2">
                  <c:v>255</c:v>
                </c:pt>
                <c:pt idx="3">
                  <c:v>174</c:v>
                </c:pt>
                <c:pt idx="4">
                  <c:v>221</c:v>
                </c:pt>
                <c:pt idx="5">
                  <c:v>237</c:v>
                </c:pt>
              </c:numCache>
            </c:numRef>
          </c:val>
          <c:extLst>
            <c:ext xmlns:c16="http://schemas.microsoft.com/office/drawing/2014/chart" uri="{C3380CC4-5D6E-409C-BE32-E72D297353CC}">
              <c16:uniqueId val="{00000001-6E73-4E8E-AF85-EA4DD1636D4B}"/>
            </c:ext>
          </c:extLst>
        </c:ser>
        <c:ser>
          <c:idx val="2"/>
          <c:order val="2"/>
          <c:tx>
            <c:strRef>
              <c:f>'Insights Demographic'!$B$30</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Demographic'!$C$30:$H$30</c:f>
              <c:numCache>
                <c:formatCode>General</c:formatCode>
                <c:ptCount val="6"/>
                <c:pt idx="0">
                  <c:v>164</c:v>
                </c:pt>
                <c:pt idx="1">
                  <c:v>153</c:v>
                </c:pt>
                <c:pt idx="2">
                  <c:v>255</c:v>
                </c:pt>
                <c:pt idx="3">
                  <c:v>359</c:v>
                </c:pt>
                <c:pt idx="4">
                  <c:v>392</c:v>
                </c:pt>
                <c:pt idx="5">
                  <c:v>324</c:v>
                </c:pt>
              </c:numCache>
            </c:numRef>
          </c:val>
          <c:extLst>
            <c:ext xmlns:c16="http://schemas.microsoft.com/office/drawing/2014/chart" uri="{C3380CC4-5D6E-409C-BE32-E72D297353CC}">
              <c16:uniqueId val="{00000002-6E73-4E8E-AF85-EA4DD1636D4B}"/>
            </c:ext>
          </c:extLst>
        </c:ser>
        <c:ser>
          <c:idx val="3"/>
          <c:order val="3"/>
          <c:tx>
            <c:strRef>
              <c:f>'Insights Demographic'!$B$31</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Demographic'!$C$31:$H$31</c:f>
              <c:numCache>
                <c:formatCode>General</c:formatCode>
                <c:ptCount val="6"/>
                <c:pt idx="0">
                  <c:v>132</c:v>
                </c:pt>
                <c:pt idx="1">
                  <c:v>204</c:v>
                </c:pt>
                <c:pt idx="2">
                  <c:v>261</c:v>
                </c:pt>
                <c:pt idx="3">
                  <c:v>283</c:v>
                </c:pt>
                <c:pt idx="4">
                  <c:v>216</c:v>
                </c:pt>
                <c:pt idx="5">
                  <c:v>338</c:v>
                </c:pt>
              </c:numCache>
            </c:numRef>
          </c:val>
          <c:extLst>
            <c:ext xmlns:c16="http://schemas.microsoft.com/office/drawing/2014/chart" uri="{C3380CC4-5D6E-409C-BE32-E72D297353CC}">
              <c16:uniqueId val="{00000003-6E73-4E8E-AF85-EA4DD1636D4B}"/>
            </c:ext>
          </c:extLst>
        </c:ser>
        <c:ser>
          <c:idx val="4"/>
          <c:order val="4"/>
          <c:tx>
            <c:strRef>
              <c:f>'Insights Demographic'!$B$32</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Demographic'!$C$32:$H$32</c:f>
              <c:numCache>
                <c:formatCode>General</c:formatCode>
                <c:ptCount val="6"/>
                <c:pt idx="0">
                  <c:v>275</c:v>
                </c:pt>
                <c:pt idx="1">
                  <c:v>225</c:v>
                </c:pt>
                <c:pt idx="2">
                  <c:v>561</c:v>
                </c:pt>
                <c:pt idx="3">
                  <c:v>287</c:v>
                </c:pt>
                <c:pt idx="4">
                  <c:v>483</c:v>
                </c:pt>
                <c:pt idx="5">
                  <c:v>324</c:v>
                </c:pt>
              </c:numCache>
            </c:numRef>
          </c:val>
          <c:extLst>
            <c:ext xmlns:c16="http://schemas.microsoft.com/office/drawing/2014/chart" uri="{C3380CC4-5D6E-409C-BE32-E72D297353CC}">
              <c16:uniqueId val="{00000004-6E73-4E8E-AF85-EA4DD1636D4B}"/>
            </c:ext>
          </c:extLst>
        </c:ser>
        <c:ser>
          <c:idx val="5"/>
          <c:order val="5"/>
          <c:tx>
            <c:strRef>
              <c:f>'Insights Demographic'!$B$33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Demographic'!$C$27:$H$27</c:f>
              <c:strCache>
                <c:ptCount val="6"/>
                <c:pt idx="0">
                  <c:v>young-male</c:v>
                </c:pt>
                <c:pt idx="1">
                  <c:v>young-female</c:v>
                </c:pt>
                <c:pt idx="2">
                  <c:v>middle_male</c:v>
                </c:pt>
                <c:pt idx="3">
                  <c:v>middle-female</c:v>
                </c:pt>
                <c:pt idx="4">
                  <c:v>senior-male</c:v>
                </c:pt>
                <c:pt idx="5">
                  <c:v>senior-female</c:v>
                </c:pt>
              </c:strCache>
            </c:strRef>
          </c:cat>
          <c:val>
            <c:numRef>
              <c:f>'Insights Demographic'!$C$33:$H$33</c:f>
              <c:numCache>
                <c:formatCode>General</c:formatCode>
                <c:ptCount val="6"/>
                <c:pt idx="0">
                  <c:v>197</c:v>
                </c:pt>
                <c:pt idx="1">
                  <c:v>205</c:v>
                </c:pt>
                <c:pt idx="2">
                  <c:v>240</c:v>
                </c:pt>
                <c:pt idx="3">
                  <c:v>461</c:v>
                </c:pt>
                <c:pt idx="4">
                  <c:v>175</c:v>
                </c:pt>
                <c:pt idx="5">
                  <c:v>349</c:v>
                </c:pt>
              </c:numCache>
            </c:numRef>
          </c:val>
          <c:extLst>
            <c:ext xmlns:c16="http://schemas.microsoft.com/office/drawing/2014/chart" uri="{C3380CC4-5D6E-409C-BE32-E72D297353CC}">
              <c16:uniqueId val="{00000005-6E73-4E8E-AF85-EA4DD1636D4B}"/>
            </c:ext>
          </c:extLst>
        </c:ser>
        <c:dLbls>
          <c:dLblPos val="ctr"/>
          <c:showLegendKey val="0"/>
          <c:showVal val="1"/>
          <c:showCatName val="0"/>
          <c:showSerName val="0"/>
          <c:showPercent val="0"/>
          <c:showBubbleSize val="0"/>
        </c:dLbls>
        <c:gapWidth val="150"/>
        <c:overlap val="100"/>
        <c:axId val="1018387776"/>
        <c:axId val="1018403136"/>
      </c:barChart>
      <c:catAx>
        <c:axId val="10183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03136"/>
        <c:crosses val="autoZero"/>
        <c:auto val="1"/>
        <c:lblAlgn val="ctr"/>
        <c:lblOffset val="100"/>
        <c:noMultiLvlLbl val="0"/>
      </c:catAx>
      <c:valAx>
        <c:axId val="1018403136"/>
        <c:scaling>
          <c:orientation val="minMax"/>
          <c:max val="2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8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'Insights Demographic'!$M$27</c:f>
              <c:strCache>
                <c:ptCount val="1"/>
                <c:pt idx="0">
                  <c:v>young-male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Demographic'!$L$28:$L$33</c:f>
              <c:strCache>
                <c:ptCount val="6"/>
                <c:pt idx="0">
                  <c:v>Arthritis</c:v>
                </c:pt>
                <c:pt idx="1">
                  <c:v>Asthma</c:v>
                </c:pt>
                <c:pt idx="2">
                  <c:v>Cancer</c:v>
                </c:pt>
                <c:pt idx="3">
                  <c:v>Diabetes</c:v>
                </c:pt>
                <c:pt idx="4">
                  <c:v>Hypertension</c:v>
                </c:pt>
                <c:pt idx="5">
                  <c:v>Obesity</c:v>
                </c:pt>
              </c:strCache>
            </c:strRef>
          </c:cat>
          <c:val>
            <c:numRef>
              <c:f>'Insights Demographic'!$M$28:$M$33</c:f>
              <c:numCache>
                <c:formatCode>General</c:formatCode>
                <c:ptCount val="6"/>
                <c:pt idx="0">
                  <c:v>135</c:v>
                </c:pt>
                <c:pt idx="1">
                  <c:v>332</c:v>
                </c:pt>
                <c:pt idx="2">
                  <c:v>164</c:v>
                </c:pt>
                <c:pt idx="3">
                  <c:v>132</c:v>
                </c:pt>
                <c:pt idx="4">
                  <c:v>275</c:v>
                </c:pt>
                <c:pt idx="5">
                  <c:v>197</c:v>
                </c:pt>
              </c:numCache>
            </c:numRef>
          </c:val>
          <c:extLst>
            <c:ext xmlns:c16="http://schemas.microsoft.com/office/drawing/2014/chart" uri="{C3380CC4-5D6E-409C-BE32-E72D297353CC}">
              <c16:uniqueId val="{00000000-FCB7-4D93-8DA3-25C8361979ED}"/>
            </c:ext>
          </c:extLst>
        </c:ser>
        <c:ser>
          <c:idx val="1"/>
          <c:order val="1"/>
          <c:tx>
            <c:strRef>
              <c:f>'Insights Demographic'!$N$27</c:f>
              <c:strCache>
                <c:ptCount val="1"/>
                <c:pt idx="0">
                  <c:v>middle_male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Demographic'!$L$28:$L$33</c:f>
              <c:strCache>
                <c:ptCount val="6"/>
                <c:pt idx="0">
                  <c:v>Arthritis</c:v>
                </c:pt>
                <c:pt idx="1">
                  <c:v>Asthma</c:v>
                </c:pt>
                <c:pt idx="2">
                  <c:v>Cancer</c:v>
                </c:pt>
                <c:pt idx="3">
                  <c:v>Diabetes</c:v>
                </c:pt>
                <c:pt idx="4">
                  <c:v>Hypertension</c:v>
                </c:pt>
                <c:pt idx="5">
                  <c:v>Obesity</c:v>
                </c:pt>
              </c:strCache>
            </c:strRef>
          </c:cat>
          <c:val>
            <c:numRef>
              <c:f>'Insights Demographic'!$N$28:$N$33</c:f>
              <c:numCache>
                <c:formatCode>General</c:formatCode>
                <c:ptCount val="6"/>
                <c:pt idx="0">
                  <c:v>263</c:v>
                </c:pt>
                <c:pt idx="1">
                  <c:v>255</c:v>
                </c:pt>
                <c:pt idx="2">
                  <c:v>255</c:v>
                </c:pt>
                <c:pt idx="3">
                  <c:v>261</c:v>
                </c:pt>
                <c:pt idx="4">
                  <c:v>561</c:v>
                </c:pt>
                <c:pt idx="5">
                  <c:v>240</c:v>
                </c:pt>
              </c:numCache>
            </c:numRef>
          </c:val>
          <c:extLst>
            <c:ext xmlns:c16="http://schemas.microsoft.com/office/drawing/2014/chart" uri="{C3380CC4-5D6E-409C-BE32-E72D297353CC}">
              <c16:uniqueId val="{00000001-FCB7-4D93-8DA3-25C8361979ED}"/>
            </c:ext>
          </c:extLst>
        </c:ser>
        <c:ser>
          <c:idx val="2"/>
          <c:order val="2"/>
          <c:tx>
            <c:strRef>
              <c:f>'Insights Demographic'!$O$27</c:f>
              <c:strCache>
                <c:ptCount val="1"/>
                <c:pt idx="0">
                  <c:v>senior-male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Demographic'!$L$28:$L$33</c:f>
              <c:strCache>
                <c:ptCount val="6"/>
                <c:pt idx="0">
                  <c:v>Arthritis</c:v>
                </c:pt>
                <c:pt idx="1">
                  <c:v>Asthma</c:v>
                </c:pt>
                <c:pt idx="2">
                  <c:v>Cancer</c:v>
                </c:pt>
                <c:pt idx="3">
                  <c:v>Diabetes</c:v>
                </c:pt>
                <c:pt idx="4">
                  <c:v>Hypertension</c:v>
                </c:pt>
                <c:pt idx="5">
                  <c:v>Obesity</c:v>
                </c:pt>
              </c:strCache>
            </c:strRef>
          </c:cat>
          <c:val>
            <c:numRef>
              <c:f>'Insights Demographic'!$O$28:$O$33</c:f>
              <c:numCache>
                <c:formatCode>General</c:formatCode>
                <c:ptCount val="6"/>
                <c:pt idx="0">
                  <c:v>368</c:v>
                </c:pt>
                <c:pt idx="1">
                  <c:v>221</c:v>
                </c:pt>
                <c:pt idx="2">
                  <c:v>392</c:v>
                </c:pt>
                <c:pt idx="3">
                  <c:v>216</c:v>
                </c:pt>
                <c:pt idx="4">
                  <c:v>483</c:v>
                </c:pt>
                <c:pt idx="5">
                  <c:v>175</c:v>
                </c:pt>
              </c:numCache>
            </c:numRef>
          </c:val>
          <c:extLst>
            <c:ext xmlns:c16="http://schemas.microsoft.com/office/drawing/2014/chart" uri="{C3380CC4-5D6E-409C-BE32-E72D297353CC}">
              <c16:uniqueId val="{00000002-FCB7-4D93-8DA3-25C8361979ED}"/>
            </c:ext>
          </c:extLst>
        </c:ser>
        <c:dLbls>
          <c:dLblPos val="ctr"/>
          <c:showLegendKey val="0"/>
          <c:showVal val="1"/>
          <c:showCatName val="0"/>
          <c:showSerName val="0"/>
          <c:showPercent val="0"/>
          <c:showBubbleSize val="0"/>
        </c:dLbls>
        <c:gapWidth val="150"/>
        <c:overlap val="100"/>
        <c:axId val="1033490192"/>
        <c:axId val="1033505552"/>
      </c:barChart>
      <c:catAx>
        <c:axId val="103349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505552"/>
        <c:crosses val="autoZero"/>
        <c:auto val="1"/>
        <c:lblAlgn val="ctr"/>
        <c:lblOffset val="100"/>
        <c:noMultiLvlLbl val="0"/>
      </c:catAx>
      <c:valAx>
        <c:axId val="103350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90192"/>
        <c:crosses val="autoZero"/>
        <c:crossBetween val="between"/>
      </c:valAx>
      <c:spPr>
        <a:noFill/>
        <a:ln>
          <a:noFill/>
        </a:ln>
        <a:effectLst/>
      </c:spPr>
    </c:plotArea>
    <c:legend>
      <c:legendPos val="b"/>
      <c:layout>
        <c:manualLayout>
          <c:xMode val="edge"/>
          <c:yMode val="edge"/>
          <c:x val="0.14649823560816178"/>
          <c:y val="0.86533406496522047"/>
          <c:w val="0.68633214839121315"/>
          <c:h val="0.1076201637937337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'Insights Demographic'!$T$27</c:f>
              <c:strCache>
                <c:ptCount val="1"/>
                <c:pt idx="0">
                  <c:v>young-female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Demographic'!$S$28:$S$33</c:f>
              <c:strCache>
                <c:ptCount val="6"/>
                <c:pt idx="0">
                  <c:v>Arthritis</c:v>
                </c:pt>
                <c:pt idx="1">
                  <c:v>Asthma</c:v>
                </c:pt>
                <c:pt idx="2">
                  <c:v>Cancer</c:v>
                </c:pt>
                <c:pt idx="3">
                  <c:v>Diabetes</c:v>
                </c:pt>
                <c:pt idx="4">
                  <c:v>Hypertension</c:v>
                </c:pt>
                <c:pt idx="5">
                  <c:v>Obesity</c:v>
                </c:pt>
              </c:strCache>
            </c:strRef>
          </c:cat>
          <c:val>
            <c:numRef>
              <c:f>'Insights Demographic'!$T$28:$T$33</c:f>
              <c:numCache>
                <c:formatCode>General</c:formatCode>
                <c:ptCount val="6"/>
                <c:pt idx="0">
                  <c:v>132</c:v>
                </c:pt>
                <c:pt idx="1">
                  <c:v>331</c:v>
                </c:pt>
                <c:pt idx="2">
                  <c:v>153</c:v>
                </c:pt>
                <c:pt idx="3">
                  <c:v>204</c:v>
                </c:pt>
                <c:pt idx="4">
                  <c:v>225</c:v>
                </c:pt>
                <c:pt idx="5">
                  <c:v>205</c:v>
                </c:pt>
              </c:numCache>
            </c:numRef>
          </c:val>
          <c:extLst>
            <c:ext xmlns:c16="http://schemas.microsoft.com/office/drawing/2014/chart" uri="{C3380CC4-5D6E-409C-BE32-E72D297353CC}">
              <c16:uniqueId val="{00000000-CD6A-4BC5-8BFB-32AD35F3AE96}"/>
            </c:ext>
          </c:extLst>
        </c:ser>
        <c:ser>
          <c:idx val="1"/>
          <c:order val="1"/>
          <c:tx>
            <c:strRef>
              <c:f>'Insights Demographic'!$U$27</c:f>
              <c:strCache>
                <c:ptCount val="1"/>
                <c:pt idx="0">
                  <c:v>middle-female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Demographic'!$S$28:$S$33</c:f>
              <c:strCache>
                <c:ptCount val="6"/>
                <c:pt idx="0">
                  <c:v>Arthritis</c:v>
                </c:pt>
                <c:pt idx="1">
                  <c:v>Asthma</c:v>
                </c:pt>
                <c:pt idx="2">
                  <c:v>Cancer</c:v>
                </c:pt>
                <c:pt idx="3">
                  <c:v>Diabetes</c:v>
                </c:pt>
                <c:pt idx="4">
                  <c:v>Hypertension</c:v>
                </c:pt>
                <c:pt idx="5">
                  <c:v>Obesity</c:v>
                </c:pt>
              </c:strCache>
            </c:strRef>
          </c:cat>
          <c:val>
            <c:numRef>
              <c:f>'Insights Demographic'!$U$28:$U$33</c:f>
              <c:numCache>
                <c:formatCode>General</c:formatCode>
                <c:ptCount val="6"/>
                <c:pt idx="0">
                  <c:v>303</c:v>
                </c:pt>
                <c:pt idx="1">
                  <c:v>174</c:v>
                </c:pt>
                <c:pt idx="2">
                  <c:v>359</c:v>
                </c:pt>
                <c:pt idx="3">
                  <c:v>283</c:v>
                </c:pt>
                <c:pt idx="4">
                  <c:v>287</c:v>
                </c:pt>
                <c:pt idx="5">
                  <c:v>461</c:v>
                </c:pt>
              </c:numCache>
            </c:numRef>
          </c:val>
          <c:extLst>
            <c:ext xmlns:c16="http://schemas.microsoft.com/office/drawing/2014/chart" uri="{C3380CC4-5D6E-409C-BE32-E72D297353CC}">
              <c16:uniqueId val="{00000001-CD6A-4BC5-8BFB-32AD35F3AE96}"/>
            </c:ext>
          </c:extLst>
        </c:ser>
        <c:ser>
          <c:idx val="2"/>
          <c:order val="2"/>
          <c:tx>
            <c:strRef>
              <c:f>'Insights Demographic'!$V$27</c:f>
              <c:strCache>
                <c:ptCount val="1"/>
                <c:pt idx="0">
                  <c:v>senior-female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Demographic'!$S$28:$S$33</c:f>
              <c:strCache>
                <c:ptCount val="6"/>
                <c:pt idx="0">
                  <c:v>Arthritis</c:v>
                </c:pt>
                <c:pt idx="1">
                  <c:v>Asthma</c:v>
                </c:pt>
                <c:pt idx="2">
                  <c:v>Cancer</c:v>
                </c:pt>
                <c:pt idx="3">
                  <c:v>Diabetes</c:v>
                </c:pt>
                <c:pt idx="4">
                  <c:v>Hypertension</c:v>
                </c:pt>
                <c:pt idx="5">
                  <c:v>Obesity</c:v>
                </c:pt>
              </c:strCache>
            </c:strRef>
          </c:cat>
          <c:val>
            <c:numRef>
              <c:f>'Insights Demographic'!$V$28:$V$33</c:f>
              <c:numCache>
                <c:formatCode>General</c:formatCode>
                <c:ptCount val="6"/>
                <c:pt idx="0">
                  <c:v>386</c:v>
                </c:pt>
                <c:pt idx="1">
                  <c:v>237</c:v>
                </c:pt>
                <c:pt idx="2">
                  <c:v>324</c:v>
                </c:pt>
                <c:pt idx="3">
                  <c:v>338</c:v>
                </c:pt>
                <c:pt idx="4">
                  <c:v>324</c:v>
                </c:pt>
                <c:pt idx="5">
                  <c:v>349</c:v>
                </c:pt>
              </c:numCache>
            </c:numRef>
          </c:val>
          <c:extLst>
            <c:ext xmlns:c16="http://schemas.microsoft.com/office/drawing/2014/chart" uri="{C3380CC4-5D6E-409C-BE32-E72D297353CC}">
              <c16:uniqueId val="{00000002-CD6A-4BC5-8BFB-32AD35F3AE96}"/>
            </c:ext>
          </c:extLst>
        </c:ser>
        <c:dLbls>
          <c:dLblPos val="ctr"/>
          <c:showLegendKey val="0"/>
          <c:showVal val="1"/>
          <c:showCatName val="0"/>
          <c:showSerName val="0"/>
          <c:showPercent val="0"/>
          <c:showBubbleSize val="0"/>
        </c:dLbls>
        <c:gapWidth val="150"/>
        <c:overlap val="100"/>
        <c:axId val="1033430192"/>
        <c:axId val="1033436432"/>
      </c:barChart>
      <c:catAx>
        <c:axId val="103343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36432"/>
        <c:crosses val="autoZero"/>
        <c:auto val="1"/>
        <c:lblAlgn val="ctr"/>
        <c:lblOffset val="100"/>
        <c:noMultiLvlLbl val="0"/>
      </c:catAx>
      <c:valAx>
        <c:axId val="103343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3019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Dive-1!PivotTable7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0076332740287"/>
          <c:y val="0.11752748742664479"/>
          <c:w val="0.67294435417794995"/>
          <c:h val="0.82360874481333113"/>
        </c:manualLayout>
      </c:layout>
      <c:barChart>
        <c:barDir val="bar"/>
        <c:grouping val="clustered"/>
        <c:varyColors val="0"/>
        <c:ser>
          <c:idx val="0"/>
          <c:order val="0"/>
          <c:tx>
            <c:strRef>
              <c:f>'Deep Dive-1'!$D$4:$D$5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Dive-1'!$C$6:$C$12</c:f>
              <c:strCache>
                <c:ptCount val="6"/>
                <c:pt idx="0">
                  <c:v>Hypertension</c:v>
                </c:pt>
                <c:pt idx="1">
                  <c:v>Cancer</c:v>
                </c:pt>
                <c:pt idx="2">
                  <c:v>Obesity</c:v>
                </c:pt>
                <c:pt idx="3">
                  <c:v>Arthritis</c:v>
                </c:pt>
                <c:pt idx="4">
                  <c:v>Asthma</c:v>
                </c:pt>
                <c:pt idx="5">
                  <c:v>Diabetes</c:v>
                </c:pt>
              </c:strCache>
            </c:strRef>
          </c:cat>
          <c:val>
            <c:numRef>
              <c:f>'Deep Dive-1'!$D$6:$D$12</c:f>
              <c:numCache>
                <c:formatCode>General</c:formatCode>
                <c:ptCount val="6"/>
                <c:pt idx="0">
                  <c:v>836</c:v>
                </c:pt>
                <c:pt idx="1">
                  <c:v>836</c:v>
                </c:pt>
                <c:pt idx="2">
                  <c:v>1015</c:v>
                </c:pt>
                <c:pt idx="3">
                  <c:v>821</c:v>
                </c:pt>
                <c:pt idx="4">
                  <c:v>742</c:v>
                </c:pt>
                <c:pt idx="5">
                  <c:v>825</c:v>
                </c:pt>
              </c:numCache>
            </c:numRef>
          </c:val>
          <c:extLst>
            <c:ext xmlns:c16="http://schemas.microsoft.com/office/drawing/2014/chart" uri="{C3380CC4-5D6E-409C-BE32-E72D297353CC}">
              <c16:uniqueId val="{00000000-B857-4F13-9D39-0D453F4600BB}"/>
            </c:ext>
          </c:extLst>
        </c:ser>
        <c:ser>
          <c:idx val="1"/>
          <c:order val="1"/>
          <c:tx>
            <c:strRef>
              <c:f>'Deep Dive-1'!$E$4:$E$5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Dive-1'!$C$6:$C$12</c:f>
              <c:strCache>
                <c:ptCount val="6"/>
                <c:pt idx="0">
                  <c:v>Hypertension</c:v>
                </c:pt>
                <c:pt idx="1">
                  <c:v>Cancer</c:v>
                </c:pt>
                <c:pt idx="2">
                  <c:v>Obesity</c:v>
                </c:pt>
                <c:pt idx="3">
                  <c:v>Arthritis</c:v>
                </c:pt>
                <c:pt idx="4">
                  <c:v>Asthma</c:v>
                </c:pt>
                <c:pt idx="5">
                  <c:v>Diabetes</c:v>
                </c:pt>
              </c:strCache>
            </c:strRef>
          </c:cat>
          <c:val>
            <c:numRef>
              <c:f>'Deep Dive-1'!$E$6:$E$12</c:f>
              <c:numCache>
                <c:formatCode>General</c:formatCode>
                <c:ptCount val="6"/>
                <c:pt idx="0">
                  <c:v>1319</c:v>
                </c:pt>
                <c:pt idx="1">
                  <c:v>811</c:v>
                </c:pt>
                <c:pt idx="2">
                  <c:v>612</c:v>
                </c:pt>
                <c:pt idx="3">
                  <c:v>766</c:v>
                </c:pt>
                <c:pt idx="4">
                  <c:v>808</c:v>
                </c:pt>
                <c:pt idx="5">
                  <c:v>609</c:v>
                </c:pt>
              </c:numCache>
            </c:numRef>
          </c:val>
          <c:extLst>
            <c:ext xmlns:c16="http://schemas.microsoft.com/office/drawing/2014/chart" uri="{C3380CC4-5D6E-409C-BE32-E72D297353CC}">
              <c16:uniqueId val="{00000000-38B4-45C9-A2BB-4A3FCAB69275}"/>
            </c:ext>
          </c:extLst>
        </c:ser>
        <c:dLbls>
          <c:dLblPos val="outEnd"/>
          <c:showLegendKey val="0"/>
          <c:showVal val="1"/>
          <c:showCatName val="0"/>
          <c:showSerName val="0"/>
          <c:showPercent val="0"/>
          <c:showBubbleSize val="0"/>
        </c:dLbls>
        <c:gapWidth val="182"/>
        <c:axId val="938454607"/>
        <c:axId val="938454127"/>
      </c:barChart>
      <c:catAx>
        <c:axId val="93845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454127"/>
        <c:crosses val="autoZero"/>
        <c:auto val="1"/>
        <c:lblAlgn val="ctr"/>
        <c:lblOffset val="100"/>
        <c:noMultiLvlLbl val="0"/>
      </c:catAx>
      <c:valAx>
        <c:axId val="93845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all" baseline="0">
                <a:solidFill>
                  <a:schemeClr val="tx1">
                    <a:lumMod val="65000"/>
                    <a:lumOff val="35000"/>
                  </a:schemeClr>
                </a:solidFill>
                <a:latin typeface="+mn-lt"/>
                <a:ea typeface="+mn-ea"/>
                <a:cs typeface="+mn-cs"/>
              </a:defRPr>
            </a:pPr>
            <a:endParaRPr lang="en-US"/>
          </a:p>
        </c:txPr>
        <c:crossAx val="938454607"/>
        <c:crosses val="autoZero"/>
        <c:crossBetween val="between"/>
      </c:valAx>
      <c:spPr>
        <a:noFill/>
        <a:ln>
          <a:noFill/>
        </a:ln>
        <a:effectLst/>
      </c:spPr>
    </c:plotArea>
    <c:legend>
      <c:legendPos val="r"/>
      <c:layout>
        <c:manualLayout>
          <c:xMode val="edge"/>
          <c:yMode val="edge"/>
          <c:x val="0.70100939087159564"/>
          <c:y val="1.1637607799025122E-2"/>
          <c:w val="0.1444992671370624"/>
          <c:h val="0.15313960754905637"/>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dive-2 !PivotTable1</c:name>
    <c:fmtId val="0"/>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baseline="0">
                <a:solidFill>
                  <a:schemeClr val="tx1"/>
                </a:solidFill>
              </a:rPr>
              <a:t>Blood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anchor="ctr" anchorCtr="0"/>
            <a:lstStyle/>
            <a:p>
              <a:pPr algn="ctr">
                <a:defRPr lang="en-US" sz="1000" b="0" i="0" u="none" strike="noStrike" kern="1200" baseline="0">
                  <a:solidFill>
                    <a:schemeClr val="bg1">
                      <a:lumMod val="95000"/>
                    </a:schemeClr>
                  </a:solidFill>
                  <a:latin typeface="+mn-lt"/>
                  <a:ea typeface="+mn-ea"/>
                  <a:cs typeface="+mn-cs"/>
                </a:defRPr>
              </a:pPr>
              <a:endParaRPr lang="en-US"/>
            </a:p>
          </c:txPr>
        </c:dLbl>
      </c:pivotFmt>
    </c:pivotFmts>
    <c:plotArea>
      <c:layout>
        <c:manualLayout>
          <c:layoutTarget val="inner"/>
          <c:xMode val="edge"/>
          <c:yMode val="edge"/>
          <c:x val="0.13690644018842624"/>
          <c:y val="4.6893320577918403E-2"/>
          <c:w val="0.67746315364425602"/>
          <c:h val="0.86667343604323788"/>
        </c:manualLayout>
      </c:layout>
      <c:barChart>
        <c:barDir val="col"/>
        <c:grouping val="stacked"/>
        <c:varyColors val="0"/>
        <c:ser>
          <c:idx val="0"/>
          <c:order val="0"/>
          <c:tx>
            <c:strRef>
              <c:f>'deep dive-2 '!$B$3:$B$4</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'!$B$5:$B$13</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D70A-4D56-A125-3AB3BAD4E5B4}"/>
            </c:ext>
          </c:extLst>
        </c:ser>
        <c:ser>
          <c:idx val="1"/>
          <c:order val="1"/>
          <c:tx>
            <c:strRef>
              <c:f>'deep dive-2 '!$C$3:$C$4</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'!$C$5:$C$13</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1-D70A-4D56-A125-3AB3BAD4E5B4}"/>
            </c:ext>
          </c:extLst>
        </c:ser>
        <c:ser>
          <c:idx val="2"/>
          <c:order val="2"/>
          <c:tx>
            <c:strRef>
              <c:f>'deep dive-2 '!$D$3:$D$4</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'!$D$5:$D$13</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2-D70A-4D56-A125-3AB3BAD4E5B4}"/>
            </c:ext>
          </c:extLst>
        </c:ser>
        <c:ser>
          <c:idx val="3"/>
          <c:order val="3"/>
          <c:tx>
            <c:strRef>
              <c:f>'deep dive-2 '!$E$3:$E$4</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'!$E$5:$E$13</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3-D70A-4D56-A125-3AB3BAD4E5B4}"/>
            </c:ext>
          </c:extLst>
        </c:ser>
        <c:ser>
          <c:idx val="4"/>
          <c:order val="4"/>
          <c:tx>
            <c:strRef>
              <c:f>'deep dive-2 '!$F$3:$F$4</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'!$F$5:$F$13</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4-D70A-4D56-A125-3AB3BAD4E5B4}"/>
            </c:ext>
          </c:extLst>
        </c:ser>
        <c:ser>
          <c:idx val="5"/>
          <c:order val="5"/>
          <c:tx>
            <c:strRef>
              <c:f>'deep dive-2 '!$G$3:$G$4</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'!$G$5:$G$13</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5-D70A-4D56-A125-3AB3BAD4E5B4}"/>
            </c:ext>
          </c:extLst>
        </c:ser>
        <c:dLbls>
          <c:dLblPos val="ctr"/>
          <c:showLegendKey val="0"/>
          <c:showVal val="1"/>
          <c:showCatName val="0"/>
          <c:showSerName val="0"/>
          <c:showPercent val="0"/>
          <c:showBubbleSize val="0"/>
        </c:dLbls>
        <c:gapWidth val="150"/>
        <c:overlap val="100"/>
        <c:axId val="427220975"/>
        <c:axId val="427222415"/>
      </c:barChart>
      <c:catAx>
        <c:axId val="42722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27222415"/>
        <c:crosses val="autoZero"/>
        <c:auto val="1"/>
        <c:lblAlgn val="ctr"/>
        <c:lblOffset val="100"/>
        <c:noMultiLvlLbl val="0"/>
      </c:catAx>
      <c:valAx>
        <c:axId val="427222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27220975"/>
        <c:crosses val="autoZero"/>
        <c:crossBetween val="between"/>
      </c:valAx>
      <c:spPr>
        <a:noFill/>
        <a:ln>
          <a:noFill/>
        </a:ln>
        <a:effectLst/>
      </c:spPr>
    </c:plotArea>
    <c:legend>
      <c:legendPos val="r"/>
      <c:legendEntry>
        <c:idx val="4"/>
        <c:txPr>
          <a:bodyPr rot="0" spcFirstLastPara="1" vertOverflow="ellipsis" vert="horz" wrap="square" anchor="ctr" anchorCtr="0"/>
          <a:lstStyle/>
          <a:p>
            <a:pPr>
              <a:defRPr sz="1200" b="1" i="0" u="none" strike="noStrike" kern="1200" baseline="0">
                <a:solidFill>
                  <a:schemeClr val="tx1"/>
                </a:solidFill>
                <a:latin typeface="+mn-lt"/>
                <a:ea typeface="+mn-ea"/>
                <a:cs typeface="+mn-cs"/>
              </a:defRPr>
            </a:pPr>
            <a:endParaRPr lang="en-US"/>
          </a:p>
        </c:txPr>
      </c:legendEntry>
      <c:layout>
        <c:manualLayout>
          <c:xMode val="edge"/>
          <c:yMode val="edge"/>
          <c:x val="0.80426998593407872"/>
          <c:y val="0.25525950874637782"/>
          <c:w val="0.19573001406592133"/>
          <c:h val="0.54748693796453018"/>
        </c:manualLayout>
      </c:layout>
      <c:overlay val="0"/>
      <c:spPr>
        <a:solidFill>
          <a:schemeClr val="bg1"/>
        </a:solidFill>
        <a:ln>
          <a:solidFill>
            <a:schemeClr val="bg1"/>
          </a:solidFill>
        </a:ln>
        <a:effectLst/>
      </c:spPr>
      <c:txPr>
        <a:bodyPr rot="0" spcFirstLastPara="1" vertOverflow="ellipsis" vert="horz" wrap="square" anchor="ctr" anchorCtr="0"/>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dive-3!PivotTable2</c:name>
    <c:fmtId val="3"/>
  </c:pivotSource>
  <c:chart>
    <c:title>
      <c:tx>
        <c:rich>
          <a:bodyPr rot="0" spcFirstLastPara="1" vertOverflow="ellipsis" vert="horz" wrap="square" anchor="ctr" anchorCtr="1"/>
          <a:lstStyle/>
          <a:p>
            <a:pPr>
              <a:defRPr sz="1320" b="1" i="0" u="none" strike="noStrike" kern="1200" cap="none" spc="50" baseline="0">
                <a:solidFill>
                  <a:schemeClr val="tx1">
                    <a:lumMod val="65000"/>
                    <a:lumOff val="35000"/>
                  </a:schemeClr>
                </a:solidFill>
                <a:latin typeface="+mn-lt"/>
                <a:ea typeface="+mn-ea"/>
                <a:cs typeface="+mn-cs"/>
              </a:defRPr>
            </a:pPr>
            <a:r>
              <a:rPr lang="en-US"/>
              <a:t>average billing cost per admission type</a:t>
            </a:r>
          </a:p>
        </c:rich>
      </c:tx>
      <c:overlay val="0"/>
      <c:spPr>
        <a:noFill/>
        <a:ln>
          <a:noFill/>
        </a:ln>
        <a:effectLst/>
      </c:spPr>
      <c:txPr>
        <a:bodyPr rot="0" spcFirstLastPara="1" vertOverflow="ellipsis" vert="horz" wrap="square" anchor="ctr" anchorCtr="1"/>
        <a:lstStyle/>
        <a:p>
          <a:pPr>
            <a:defRPr sz="1320" b="1"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dive-3'!$C$6</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dive-3'!$B$7:$B$10</c:f>
              <c:strCache>
                <c:ptCount val="3"/>
                <c:pt idx="0">
                  <c:v>Emergency</c:v>
                </c:pt>
                <c:pt idx="1">
                  <c:v>Elective</c:v>
                </c:pt>
                <c:pt idx="2">
                  <c:v>Urgent</c:v>
                </c:pt>
              </c:strCache>
            </c:strRef>
          </c:cat>
          <c:val>
            <c:numRef>
              <c:f>'deep dive-3'!$C$7:$C$10</c:f>
              <c:numCache>
                <c:formatCode>0</c:formatCode>
                <c:ptCount val="3"/>
                <c:pt idx="0">
                  <c:v>24279.063198578195</c:v>
                </c:pt>
                <c:pt idx="1">
                  <c:v>23038.947273805676</c:v>
                </c:pt>
                <c:pt idx="2">
                  <c:v>22731.208006834528</c:v>
                </c:pt>
              </c:numCache>
            </c:numRef>
          </c:val>
          <c:extLst>
            <c:ext xmlns:c16="http://schemas.microsoft.com/office/drawing/2014/chart" uri="{C3380CC4-5D6E-409C-BE32-E72D297353CC}">
              <c16:uniqueId val="{00000000-15BC-4FC7-9426-C5691400D6B6}"/>
            </c:ext>
          </c:extLst>
        </c:ser>
        <c:dLbls>
          <c:dLblPos val="outEnd"/>
          <c:showLegendKey val="0"/>
          <c:showVal val="1"/>
          <c:showCatName val="0"/>
          <c:showSerName val="0"/>
          <c:showPercent val="0"/>
          <c:showBubbleSize val="0"/>
        </c:dLbls>
        <c:gapWidth val="164"/>
        <c:overlap val="-35"/>
        <c:axId val="1477106655"/>
        <c:axId val="1477106175"/>
      </c:barChart>
      <c:catAx>
        <c:axId val="1477106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175"/>
        <c:crosses val="autoZero"/>
        <c:auto val="1"/>
        <c:lblAlgn val="ctr"/>
        <c:lblOffset val="100"/>
        <c:noMultiLvlLbl val="0"/>
      </c:catAx>
      <c:valAx>
        <c:axId val="1477106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dive-4!PivotTable3</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Average</a:t>
            </a:r>
            <a:r>
              <a:rPr lang="en-US" baseline="0"/>
              <a:t> Billing Amount</a:t>
            </a:r>
            <a:endParaRPr lang="en-US"/>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dive-4'!$D$7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dive-4'!$C$8:$C$14</c:f>
              <c:strCache>
                <c:ptCount val="6"/>
                <c:pt idx="0">
                  <c:v>Cancer</c:v>
                </c:pt>
                <c:pt idx="1">
                  <c:v>Diabetes</c:v>
                </c:pt>
                <c:pt idx="2">
                  <c:v>Asthma</c:v>
                </c:pt>
                <c:pt idx="3">
                  <c:v>Arthritis</c:v>
                </c:pt>
                <c:pt idx="4">
                  <c:v>Hypertension</c:v>
                </c:pt>
                <c:pt idx="5">
                  <c:v>Obesity</c:v>
                </c:pt>
              </c:strCache>
            </c:strRef>
          </c:cat>
          <c:val>
            <c:numRef>
              <c:f>'Deep dive-4'!$D$8:$D$14</c:f>
              <c:numCache>
                <c:formatCode>0.00%</c:formatCode>
                <c:ptCount val="6"/>
                <c:pt idx="0">
                  <c:v>1.6969483241539904</c:v>
                </c:pt>
                <c:pt idx="1">
                  <c:v>1.2860837811065271</c:v>
                </c:pt>
                <c:pt idx="2">
                  <c:v>0.96850000206651621</c:v>
                </c:pt>
                <c:pt idx="3">
                  <c:v>0.85774635318270642</c:v>
                </c:pt>
                <c:pt idx="4">
                  <c:v>0.75459570010528798</c:v>
                </c:pt>
                <c:pt idx="5">
                  <c:v>0.53614613926286669</c:v>
                </c:pt>
              </c:numCache>
            </c:numRef>
          </c:val>
          <c:extLst>
            <c:ext xmlns:c16="http://schemas.microsoft.com/office/drawing/2014/chart" uri="{C3380CC4-5D6E-409C-BE32-E72D297353CC}">
              <c16:uniqueId val="{00000000-3744-4B42-AC30-C06D779D33D9}"/>
            </c:ext>
          </c:extLst>
        </c:ser>
        <c:dLbls>
          <c:dLblPos val="outEnd"/>
          <c:showLegendKey val="0"/>
          <c:showVal val="1"/>
          <c:showCatName val="0"/>
          <c:showSerName val="0"/>
          <c:showPercent val="0"/>
          <c:showBubbleSize val="0"/>
        </c:dLbls>
        <c:gapWidth val="219"/>
        <c:overlap val="-27"/>
        <c:axId val="938841967"/>
        <c:axId val="938841007"/>
      </c:barChart>
      <c:catAx>
        <c:axId val="93884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841007"/>
        <c:crosses val="autoZero"/>
        <c:auto val="1"/>
        <c:lblAlgn val="ctr"/>
        <c:lblOffset val="100"/>
        <c:noMultiLvlLbl val="0"/>
      </c:catAx>
      <c:valAx>
        <c:axId val="938841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8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ADMISSIONS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'Deep dive-4'!$D$24</c:f>
              <c:strCache>
                <c:ptCount val="1"/>
                <c:pt idx="0">
                  <c:v>Admissions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40-4205-994F-153C275C1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40-4205-994F-153C275C1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40-4205-994F-153C275C1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97F7-4FC2-8C2D-5529ED3550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40-4205-994F-153C275C1AE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040-4205-994F-153C275C1AE0}"/>
              </c:ext>
            </c:extLst>
          </c:dPt>
          <c:dLbls>
            <c:dLbl>
              <c:idx val="3"/>
              <c:layout>
                <c:manualLayout>
                  <c:x val="-0.11643953159701191"/>
                  <c:y val="-4.3074884029158503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F7-4FC2-8C2D-5529ED3550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'Deep dive-4'!$C$25:$C$30</c:f>
              <c:strCache>
                <c:ptCount val="6"/>
                <c:pt idx="0">
                  <c:v>Cancer</c:v>
                </c:pt>
                <c:pt idx="1">
                  <c:v>Diabetes</c:v>
                </c:pt>
                <c:pt idx="2">
                  <c:v>Asthma</c:v>
                </c:pt>
                <c:pt idx="3">
                  <c:v>Arthritis</c:v>
                </c:pt>
                <c:pt idx="4">
                  <c:v>Hypertension</c:v>
                </c:pt>
                <c:pt idx="5">
                  <c:v>Obesity</c:v>
                </c:pt>
              </c:strCache>
            </c:strRef>
          </c:cat>
          <c:val>
            <c:numRef>
              <c:f>'Deep dive-4'!$D$25:$D$30</c:f>
              <c:numCache>
                <c:formatCode>General</c:formatCode>
                <c:ptCount val="6"/>
                <c:pt idx="0">
                  <c:v>1647</c:v>
                </c:pt>
                <c:pt idx="1">
                  <c:v>1434</c:v>
                </c:pt>
                <c:pt idx="2">
                  <c:v>1550</c:v>
                </c:pt>
                <c:pt idx="3">
                  <c:v>1587</c:v>
                </c:pt>
                <c:pt idx="4">
                  <c:v>2155</c:v>
                </c:pt>
                <c:pt idx="5">
                  <c:v>1627</c:v>
                </c:pt>
              </c:numCache>
            </c:numRef>
          </c:val>
          <c:extLst>
            <c:ext xmlns:c16="http://schemas.microsoft.com/office/drawing/2014/chart" uri="{C3380CC4-5D6E-409C-BE32-E72D297353CC}">
              <c16:uniqueId val="{00000000-97F7-4FC2-8C2D-5529ED3550D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Dive-5!PivotTable4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Bucket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Dive-5'!$C$8</c:f>
              <c:strCache>
                <c:ptCount val="1"/>
                <c:pt idx="0">
                  <c:v>Average of  Billing Amount </c:v>
                </c:pt>
              </c:strCache>
            </c:strRef>
          </c:tx>
          <c:spPr>
            <a:solidFill>
              <a:schemeClr val="accent1"/>
            </a:solidFill>
            <a:ln>
              <a:noFill/>
            </a:ln>
            <a:effectLst/>
          </c:spPr>
          <c:invertIfNegative val="0"/>
          <c:cat>
            <c:strRef>
              <c:f>'Deep Dive-5'!$B$9:$B$12</c:f>
              <c:strCache>
                <c:ptCount val="3"/>
                <c:pt idx="0">
                  <c:v>Senior</c:v>
                </c:pt>
                <c:pt idx="1">
                  <c:v>Middle</c:v>
                </c:pt>
                <c:pt idx="2">
                  <c:v>Young</c:v>
                </c:pt>
              </c:strCache>
            </c:strRef>
          </c:cat>
          <c:val>
            <c:numRef>
              <c:f>'Deep Dive-5'!$C$9:$C$12</c:f>
              <c:numCache>
                <c:formatCode>0</c:formatCode>
                <c:ptCount val="3"/>
                <c:pt idx="0">
                  <c:v>23658.239360608437</c:v>
                </c:pt>
                <c:pt idx="1">
                  <c:v>23224.33658941117</c:v>
                </c:pt>
                <c:pt idx="2">
                  <c:v>23189.452567243472</c:v>
                </c:pt>
              </c:numCache>
            </c:numRef>
          </c:val>
          <c:extLst>
            <c:ext xmlns:c16="http://schemas.microsoft.com/office/drawing/2014/chart" uri="{C3380CC4-5D6E-409C-BE32-E72D297353CC}">
              <c16:uniqueId val="{00000000-E24B-4AE0-B6BA-A97F1AE13D2E}"/>
            </c:ext>
          </c:extLst>
        </c:ser>
        <c:dLbls>
          <c:showLegendKey val="0"/>
          <c:showVal val="0"/>
          <c:showCatName val="0"/>
          <c:showSerName val="0"/>
          <c:showPercent val="0"/>
          <c:showBubbleSize val="0"/>
        </c:dLbls>
        <c:gapWidth val="219"/>
        <c:overlap val="-27"/>
        <c:axId val="774100495"/>
        <c:axId val="774098095"/>
      </c:barChart>
      <c:lineChart>
        <c:grouping val="standard"/>
        <c:varyColors val="0"/>
        <c:ser>
          <c:idx val="1"/>
          <c:order val="1"/>
          <c:tx>
            <c:strRef>
              <c:f>'Deep Dive-5'!$D$8</c:f>
              <c:strCache>
                <c:ptCount val="1"/>
                <c:pt idx="0">
                  <c:v>Count of Age Bucket</c:v>
                </c:pt>
              </c:strCache>
            </c:strRef>
          </c:tx>
          <c:spPr>
            <a:ln w="28575" cap="rnd">
              <a:solidFill>
                <a:schemeClr val="accent2"/>
              </a:solidFill>
              <a:round/>
            </a:ln>
            <a:effectLst/>
          </c:spPr>
          <c:marker>
            <c:symbol val="none"/>
          </c:marker>
          <c:cat>
            <c:strRef>
              <c:f>'Deep Dive-5'!$B$9:$B$12</c:f>
              <c:strCache>
                <c:ptCount val="3"/>
                <c:pt idx="0">
                  <c:v>Senior</c:v>
                </c:pt>
                <c:pt idx="1">
                  <c:v>Middle</c:v>
                </c:pt>
                <c:pt idx="2">
                  <c:v>Young</c:v>
                </c:pt>
              </c:strCache>
            </c:strRef>
          </c:cat>
          <c:val>
            <c:numRef>
              <c:f>'Deep Dive-5'!$D$9:$D$12</c:f>
              <c:numCache>
                <c:formatCode>General</c:formatCode>
                <c:ptCount val="3"/>
                <c:pt idx="0">
                  <c:v>3813</c:v>
                </c:pt>
                <c:pt idx="1">
                  <c:v>3702</c:v>
                </c:pt>
                <c:pt idx="2">
                  <c:v>2485</c:v>
                </c:pt>
              </c:numCache>
            </c:numRef>
          </c:val>
          <c:smooth val="0"/>
          <c:extLst>
            <c:ext xmlns:c16="http://schemas.microsoft.com/office/drawing/2014/chart" uri="{C3380CC4-5D6E-409C-BE32-E72D297353CC}">
              <c16:uniqueId val="{00000001-E24B-4AE0-B6BA-A97F1AE13D2E}"/>
            </c:ext>
          </c:extLst>
        </c:ser>
        <c:dLbls>
          <c:showLegendKey val="0"/>
          <c:showVal val="0"/>
          <c:showCatName val="0"/>
          <c:showSerName val="0"/>
          <c:showPercent val="0"/>
          <c:showBubbleSize val="0"/>
        </c:dLbls>
        <c:marker val="1"/>
        <c:smooth val="0"/>
        <c:axId val="808746863"/>
        <c:axId val="808746383"/>
      </c:lineChart>
      <c:catAx>
        <c:axId val="7741004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98095"/>
        <c:crosses val="autoZero"/>
        <c:auto val="1"/>
        <c:lblAlgn val="ctr"/>
        <c:lblOffset val="100"/>
        <c:noMultiLvlLbl val="0"/>
      </c:catAx>
      <c:valAx>
        <c:axId val="774098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billing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100495"/>
        <c:crosses val="autoZero"/>
        <c:crossBetween val="between"/>
      </c:valAx>
      <c:valAx>
        <c:axId val="80874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patients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46863"/>
        <c:crosses val="max"/>
        <c:crossBetween val="between"/>
      </c:valAx>
      <c:catAx>
        <c:axId val="808746863"/>
        <c:scaling>
          <c:orientation val="minMax"/>
        </c:scaling>
        <c:delete val="1"/>
        <c:axPos val="b"/>
        <c:numFmt formatCode="General" sourceLinked="1"/>
        <c:majorTickMark val="out"/>
        <c:minorTickMark val="none"/>
        <c:tickLblPos val="nextTo"/>
        <c:crossAx val="808746383"/>
        <c:crosses val="autoZero"/>
        <c:auto val="1"/>
        <c:lblAlgn val="ctr"/>
        <c:lblOffset val="100"/>
        <c:noMultiLvlLbl val="0"/>
      </c:catAx>
      <c:spPr>
        <a:noFill/>
        <a:ln>
          <a:noFill/>
        </a:ln>
        <a:effectLst/>
      </c:spPr>
    </c:plotArea>
    <c:legend>
      <c:legendPos val="r"/>
      <c:layout>
        <c:manualLayout>
          <c:xMode val="edge"/>
          <c:yMode val="edge"/>
          <c:x val="0.73054593175853022"/>
          <c:y val="0.18918716959246951"/>
          <c:w val="0.15993025871766028"/>
          <c:h val="0.51817864126757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Dive-6!PivotTable5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INSURANCE</a:t>
            </a:r>
            <a:r>
              <a:rPr lang="en-US" baseline="0"/>
              <a:t> PROVIDER ANALYSIS</a:t>
            </a:r>
            <a:endParaRPr lang="en-US"/>
          </a:p>
        </c:rich>
      </c:tx>
      <c:layout>
        <c:manualLayout>
          <c:xMode val="edge"/>
          <c:yMode val="edge"/>
          <c:x val="0.18701137047034308"/>
          <c:y val="0.890360559234731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22356542982077E-2"/>
          <c:y val="0.12610340479192939"/>
          <c:w val="0.81481680908891729"/>
          <c:h val="0.544812072332018"/>
        </c:manualLayout>
      </c:layout>
      <c:barChart>
        <c:barDir val="col"/>
        <c:grouping val="clustered"/>
        <c:varyColors val="0"/>
        <c:ser>
          <c:idx val="0"/>
          <c:order val="0"/>
          <c:tx>
            <c:strRef>
              <c:f>'Deep Dive-6'!$C$5</c:f>
              <c:strCache>
                <c:ptCount val="1"/>
                <c:pt idx="0">
                  <c:v>Average of  Billing Amount </c:v>
                </c:pt>
              </c:strCache>
            </c:strRef>
          </c:tx>
          <c:spPr>
            <a:solidFill>
              <a:schemeClr val="accent1"/>
            </a:solidFill>
            <a:ln>
              <a:noFill/>
            </a:ln>
            <a:effectLst/>
          </c:spPr>
          <c:invertIfNegative val="0"/>
          <c:cat>
            <c:strRef>
              <c:f>'Deep Dive-6'!$B$6:$B$11</c:f>
              <c:strCache>
                <c:ptCount val="5"/>
                <c:pt idx="0">
                  <c:v>Aetna</c:v>
                </c:pt>
                <c:pt idx="1">
                  <c:v>Blue Cross</c:v>
                </c:pt>
                <c:pt idx="2">
                  <c:v>Cigna</c:v>
                </c:pt>
                <c:pt idx="3">
                  <c:v>Medicare</c:v>
                </c:pt>
                <c:pt idx="4">
                  <c:v>UnitedHealthcare</c:v>
                </c:pt>
              </c:strCache>
            </c:strRef>
          </c:cat>
          <c:val>
            <c:numRef>
              <c:f>'Deep Dive-6'!$C$6:$C$11</c:f>
              <c:numCache>
                <c:formatCode>0</c:formatCode>
                <c:ptCount val="5"/>
                <c:pt idx="0">
                  <c:v>24131.550577824044</c:v>
                </c:pt>
                <c:pt idx="1">
                  <c:v>22772.228889173348</c:v>
                </c:pt>
                <c:pt idx="2">
                  <c:v>24225.833493295588</c:v>
                </c:pt>
                <c:pt idx="3">
                  <c:v>22942.939374505797</c:v>
                </c:pt>
                <c:pt idx="4">
                  <c:v>22905.369947523075</c:v>
                </c:pt>
              </c:numCache>
            </c:numRef>
          </c:val>
          <c:extLst>
            <c:ext xmlns:c16="http://schemas.microsoft.com/office/drawing/2014/chart" uri="{C3380CC4-5D6E-409C-BE32-E72D297353CC}">
              <c16:uniqueId val="{00000000-5604-48B3-BC84-156E07EE8290}"/>
            </c:ext>
          </c:extLst>
        </c:ser>
        <c:dLbls>
          <c:showLegendKey val="0"/>
          <c:showVal val="0"/>
          <c:showCatName val="0"/>
          <c:showSerName val="0"/>
          <c:showPercent val="0"/>
          <c:showBubbleSize val="0"/>
        </c:dLbls>
        <c:gapWidth val="219"/>
        <c:overlap val="-27"/>
        <c:axId val="1695270623"/>
        <c:axId val="1695271103"/>
      </c:barChart>
      <c:lineChart>
        <c:grouping val="standard"/>
        <c:varyColors val="0"/>
        <c:ser>
          <c:idx val="1"/>
          <c:order val="1"/>
          <c:tx>
            <c:strRef>
              <c:f>'Deep Dive-6'!$D$5</c:f>
              <c:strCache>
                <c:ptCount val="1"/>
                <c:pt idx="0">
                  <c:v>Count of Patients</c:v>
                </c:pt>
              </c:strCache>
            </c:strRef>
          </c:tx>
          <c:spPr>
            <a:ln w="28575" cap="rnd">
              <a:solidFill>
                <a:schemeClr val="accent2"/>
              </a:solidFill>
              <a:round/>
            </a:ln>
            <a:effectLst/>
          </c:spPr>
          <c:marker>
            <c:symbol val="none"/>
          </c:marker>
          <c:cat>
            <c:strRef>
              <c:f>'Deep Dive-6'!$B$6:$B$11</c:f>
              <c:strCache>
                <c:ptCount val="5"/>
                <c:pt idx="0">
                  <c:v>Aetna</c:v>
                </c:pt>
                <c:pt idx="1">
                  <c:v>Blue Cross</c:v>
                </c:pt>
                <c:pt idx="2">
                  <c:v>Cigna</c:v>
                </c:pt>
                <c:pt idx="3">
                  <c:v>Medicare</c:v>
                </c:pt>
                <c:pt idx="4">
                  <c:v>UnitedHealthcare</c:v>
                </c:pt>
              </c:strCache>
            </c:strRef>
          </c:cat>
          <c:val>
            <c:numRef>
              <c:f>'Deep Dive-6'!$D$6:$D$11</c:f>
              <c:numCache>
                <c:formatCode>General</c:formatCode>
                <c:ptCount val="5"/>
                <c:pt idx="0">
                  <c:v>1921</c:v>
                </c:pt>
                <c:pt idx="1">
                  <c:v>1875</c:v>
                </c:pt>
                <c:pt idx="2">
                  <c:v>1939</c:v>
                </c:pt>
                <c:pt idx="3">
                  <c:v>2428</c:v>
                </c:pt>
                <c:pt idx="4">
                  <c:v>1837</c:v>
                </c:pt>
              </c:numCache>
            </c:numRef>
          </c:val>
          <c:smooth val="0"/>
          <c:extLst>
            <c:ext xmlns:c16="http://schemas.microsoft.com/office/drawing/2014/chart" uri="{C3380CC4-5D6E-409C-BE32-E72D297353CC}">
              <c16:uniqueId val="{00000001-5604-48B3-BC84-156E07EE8290}"/>
            </c:ext>
          </c:extLst>
        </c:ser>
        <c:dLbls>
          <c:showLegendKey val="0"/>
          <c:showVal val="0"/>
          <c:showCatName val="0"/>
          <c:showSerName val="0"/>
          <c:showPercent val="0"/>
          <c:showBubbleSize val="0"/>
        </c:dLbls>
        <c:marker val="1"/>
        <c:smooth val="0"/>
        <c:axId val="1687023423"/>
        <c:axId val="1687023903"/>
      </c:lineChart>
      <c:catAx>
        <c:axId val="16952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1103"/>
        <c:crosses val="autoZero"/>
        <c:auto val="1"/>
        <c:lblAlgn val="ctr"/>
        <c:lblOffset val="100"/>
        <c:noMultiLvlLbl val="0"/>
      </c:catAx>
      <c:valAx>
        <c:axId val="16952711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0623"/>
        <c:crosses val="autoZero"/>
        <c:crossBetween val="between"/>
      </c:valAx>
      <c:valAx>
        <c:axId val="1687023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023423"/>
        <c:crosses val="max"/>
        <c:crossBetween val="between"/>
      </c:valAx>
      <c:catAx>
        <c:axId val="1687023423"/>
        <c:scaling>
          <c:orientation val="minMax"/>
        </c:scaling>
        <c:delete val="1"/>
        <c:axPos val="b"/>
        <c:numFmt formatCode="General" sourceLinked="1"/>
        <c:majorTickMark val="out"/>
        <c:minorTickMark val="none"/>
        <c:tickLblPos val="nextTo"/>
        <c:crossAx val="1687023903"/>
        <c:crosses val="autoZero"/>
        <c:auto val="1"/>
        <c:lblAlgn val="ctr"/>
        <c:lblOffset val="100"/>
        <c:noMultiLvlLbl val="0"/>
      </c:catAx>
      <c:spPr>
        <a:noFill/>
        <a:ln>
          <a:noFill/>
        </a:ln>
        <a:effectLst/>
      </c:spPr>
    </c:plotArea>
    <c:legend>
      <c:legendPos val="r"/>
      <c:layout>
        <c:manualLayout>
          <c:xMode val="edge"/>
          <c:yMode val="edge"/>
          <c:x val="8.454357281716339E-2"/>
          <c:y val="3.1476204188221748E-4"/>
          <c:w val="0.8460324564225209"/>
          <c:h val="0.141867323331115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 7!PivotTable1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'Deep- Dive 7'!$C$6</c:f>
              <c:strCache>
                <c:ptCount val="1"/>
                <c:pt idx="0">
                  <c:v>Total</c:v>
                </c:pt>
              </c:strCache>
            </c:strRef>
          </c:tx>
          <c:spPr>
            <a:ln w="28575" cap="rnd">
              <a:solidFill>
                <a:schemeClr val="accent1"/>
              </a:solidFill>
              <a:round/>
            </a:ln>
            <a:effectLst/>
          </c:spPr>
          <c:marker>
            <c:symbol val="none"/>
          </c:marker>
          <c:cat>
            <c:strRef>
              <c:f>'Deep- Dive 7'!$B$7:$B$19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7'!$C$7:$C$19</c:f>
              <c:numCache>
                <c:formatCode>0.00%</c:formatCode>
                <c:ptCount val="12"/>
                <c:pt idx="0">
                  <c:v>8.3699999999999997E-2</c:v>
                </c:pt>
                <c:pt idx="1">
                  <c:v>7.7799999999999994E-2</c:v>
                </c:pt>
                <c:pt idx="2">
                  <c:v>8.5000000000000006E-2</c:v>
                </c:pt>
                <c:pt idx="3">
                  <c:v>8.4099999999999994E-2</c:v>
                </c:pt>
                <c:pt idx="4">
                  <c:v>8.4199999999999997E-2</c:v>
                </c:pt>
                <c:pt idx="5">
                  <c:v>8.3299999999999999E-2</c:v>
                </c:pt>
                <c:pt idx="6">
                  <c:v>8.2699999999999996E-2</c:v>
                </c:pt>
                <c:pt idx="7">
                  <c:v>8.4500000000000006E-2</c:v>
                </c:pt>
                <c:pt idx="8">
                  <c:v>8.0100000000000005E-2</c:v>
                </c:pt>
                <c:pt idx="9">
                  <c:v>8.8300000000000003E-2</c:v>
                </c:pt>
                <c:pt idx="10">
                  <c:v>8.2000000000000003E-2</c:v>
                </c:pt>
                <c:pt idx="11">
                  <c:v>8.43E-2</c:v>
                </c:pt>
              </c:numCache>
            </c:numRef>
          </c:val>
          <c:smooth val="0"/>
          <c:extLst>
            <c:ext xmlns:c16="http://schemas.microsoft.com/office/drawing/2014/chart" uri="{C3380CC4-5D6E-409C-BE32-E72D297353CC}">
              <c16:uniqueId val="{00000000-58E8-4E65-B2DF-29BD361D815B}"/>
            </c:ext>
          </c:extLst>
        </c:ser>
        <c:dLbls>
          <c:showLegendKey val="0"/>
          <c:showVal val="0"/>
          <c:showCatName val="0"/>
          <c:showSerName val="0"/>
          <c:showPercent val="0"/>
          <c:showBubbleSize val="0"/>
        </c:dLbls>
        <c:smooth val="0"/>
        <c:axId val="169755727"/>
        <c:axId val="169759087"/>
      </c:lineChart>
      <c:catAx>
        <c:axId val="1697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59087"/>
        <c:crosses val="autoZero"/>
        <c:auto val="1"/>
        <c:lblAlgn val="ctr"/>
        <c:lblOffset val="100"/>
        <c:noMultiLvlLbl val="0"/>
      </c:catAx>
      <c:valAx>
        <c:axId val="169759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5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 7!PivotTable2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a:t>
            </a:r>
            <a:r>
              <a:rPr lang="en-US" baseline="0"/>
              <a:t> count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0751121483776E-2"/>
          <c:y val="0.12154696132596685"/>
          <c:w val="0.7558960600839022"/>
          <c:h val="0.79330288133872773"/>
        </c:manualLayout>
      </c:layout>
      <c:barChart>
        <c:barDir val="col"/>
        <c:grouping val="stacked"/>
        <c:varyColors val="0"/>
        <c:ser>
          <c:idx val="0"/>
          <c:order val="0"/>
          <c:tx>
            <c:strRef>
              <c:f>'Deep- Dive 7'!$C$31:$C$32</c:f>
              <c:strCache>
                <c:ptCount val="1"/>
                <c:pt idx="0">
                  <c:v>Elective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7'!$C$33:$C$45</c:f>
              <c:numCache>
                <c:formatCode>General</c:formatCode>
                <c:ptCount val="12"/>
                <c:pt idx="0">
                  <c:v>266</c:v>
                </c:pt>
                <c:pt idx="1">
                  <c:v>254</c:v>
                </c:pt>
                <c:pt idx="2">
                  <c:v>268</c:v>
                </c:pt>
                <c:pt idx="3">
                  <c:v>246</c:v>
                </c:pt>
                <c:pt idx="4">
                  <c:v>266</c:v>
                </c:pt>
                <c:pt idx="5">
                  <c:v>289</c:v>
                </c:pt>
                <c:pt idx="6">
                  <c:v>244</c:v>
                </c:pt>
                <c:pt idx="7">
                  <c:v>241</c:v>
                </c:pt>
                <c:pt idx="8">
                  <c:v>231</c:v>
                </c:pt>
                <c:pt idx="9">
                  <c:v>266</c:v>
                </c:pt>
                <c:pt idx="10">
                  <c:v>245</c:v>
                </c:pt>
                <c:pt idx="11">
                  <c:v>261</c:v>
                </c:pt>
              </c:numCache>
            </c:numRef>
          </c:val>
          <c:extLst>
            <c:ext xmlns:c16="http://schemas.microsoft.com/office/drawing/2014/chart" uri="{C3380CC4-5D6E-409C-BE32-E72D297353CC}">
              <c16:uniqueId val="{00000000-B2B9-422A-A2C6-4CE4EF334A8A}"/>
            </c:ext>
          </c:extLst>
        </c:ser>
        <c:ser>
          <c:idx val="1"/>
          <c:order val="1"/>
          <c:tx>
            <c:strRef>
              <c:f>'Deep- Dive 7'!$D$31:$D$32</c:f>
              <c:strCache>
                <c:ptCount val="1"/>
                <c:pt idx="0">
                  <c:v>Emergency</c:v>
                </c:pt>
              </c:strCache>
            </c:strRef>
          </c:tx>
          <c:spPr>
            <a:solidFill>
              <a:schemeClr val="accent2"/>
            </a:solidFill>
            <a:ln>
              <a:noFill/>
            </a:ln>
            <a:effectLst/>
          </c:spPr>
          <c:invertIfNegative val="0"/>
          <c:dLbls>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7'!$D$33:$D$45</c:f>
              <c:numCache>
                <c:formatCode>General</c:formatCode>
                <c:ptCount val="12"/>
                <c:pt idx="0">
                  <c:v>297</c:v>
                </c:pt>
                <c:pt idx="1">
                  <c:v>260</c:v>
                </c:pt>
                <c:pt idx="2">
                  <c:v>281</c:v>
                </c:pt>
                <c:pt idx="3">
                  <c:v>315</c:v>
                </c:pt>
                <c:pt idx="4">
                  <c:v>314</c:v>
                </c:pt>
                <c:pt idx="5">
                  <c:v>266</c:v>
                </c:pt>
                <c:pt idx="6">
                  <c:v>297</c:v>
                </c:pt>
                <c:pt idx="7">
                  <c:v>328</c:v>
                </c:pt>
                <c:pt idx="8">
                  <c:v>276</c:v>
                </c:pt>
                <c:pt idx="9">
                  <c:v>333</c:v>
                </c:pt>
                <c:pt idx="10">
                  <c:v>329</c:v>
                </c:pt>
                <c:pt idx="11">
                  <c:v>291</c:v>
                </c:pt>
              </c:numCache>
            </c:numRef>
          </c:val>
          <c:extLst>
            <c:ext xmlns:c16="http://schemas.microsoft.com/office/drawing/2014/chart" uri="{C3380CC4-5D6E-409C-BE32-E72D297353CC}">
              <c16:uniqueId val="{00000001-B2B9-422A-A2C6-4CE4EF334A8A}"/>
            </c:ext>
          </c:extLst>
        </c:ser>
        <c:ser>
          <c:idx val="2"/>
          <c:order val="2"/>
          <c:tx>
            <c:strRef>
              <c:f>'Deep- Dive 7'!$E$31:$E$32</c:f>
              <c:strCache>
                <c:ptCount val="1"/>
                <c:pt idx="0">
                  <c:v>Urgent</c:v>
                </c:pt>
              </c:strCache>
            </c:strRef>
          </c:tx>
          <c:spPr>
            <a:solidFill>
              <a:schemeClr val="accent3"/>
            </a:solidFill>
            <a:ln>
              <a:noFill/>
            </a:ln>
            <a:effectLst/>
          </c:spPr>
          <c:invertIfNegative val="0"/>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7'!$E$33:$E$45</c:f>
              <c:numCache>
                <c:formatCode>General</c:formatCode>
                <c:ptCount val="12"/>
                <c:pt idx="0">
                  <c:v>274</c:v>
                </c:pt>
                <c:pt idx="1">
                  <c:v>264</c:v>
                </c:pt>
                <c:pt idx="2">
                  <c:v>301</c:v>
                </c:pt>
                <c:pt idx="3">
                  <c:v>280</c:v>
                </c:pt>
                <c:pt idx="4">
                  <c:v>262</c:v>
                </c:pt>
                <c:pt idx="5">
                  <c:v>278</c:v>
                </c:pt>
                <c:pt idx="6">
                  <c:v>286</c:v>
                </c:pt>
                <c:pt idx="7">
                  <c:v>276</c:v>
                </c:pt>
                <c:pt idx="8">
                  <c:v>294</c:v>
                </c:pt>
                <c:pt idx="9">
                  <c:v>284</c:v>
                </c:pt>
                <c:pt idx="10">
                  <c:v>246</c:v>
                </c:pt>
                <c:pt idx="11">
                  <c:v>291</c:v>
                </c:pt>
              </c:numCache>
            </c:numRef>
          </c:val>
          <c:extLst>
            <c:ext xmlns:c16="http://schemas.microsoft.com/office/drawing/2014/chart" uri="{C3380CC4-5D6E-409C-BE32-E72D297353CC}">
              <c16:uniqueId val="{00000002-B2B9-422A-A2C6-4CE4EF334A8A}"/>
            </c:ext>
          </c:extLst>
        </c:ser>
        <c:dLbls>
          <c:showLegendKey val="0"/>
          <c:showVal val="1"/>
          <c:showCatName val="0"/>
          <c:showSerName val="0"/>
          <c:showPercent val="0"/>
          <c:showBubbleSize val="0"/>
        </c:dLbls>
        <c:gapWidth val="150"/>
        <c:overlap val="100"/>
        <c:axId val="169789327"/>
        <c:axId val="169777327"/>
      </c:barChart>
      <c:catAx>
        <c:axId val="16978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77327"/>
        <c:crosses val="autoZero"/>
        <c:auto val="1"/>
        <c:lblAlgn val="ctr"/>
        <c:lblOffset val="100"/>
        <c:noMultiLvlLbl val="0"/>
      </c:catAx>
      <c:valAx>
        <c:axId val="16977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clusteredColumn" uniqueId="{0133963D-7CB1-4EE9-9B09-20C686F9FF41}" formatIdx="0">
          <cx:tx>
            <cx:txData>
              <cx:f>_xlchart.v1.0</cx:f>
              <cx:v>Row Labels</cx:v>
            </cx:txData>
          </cx:tx>
          <cx:dataId val="0"/>
          <cx:layoutPr>
            <cx:binning intervalClosed="r">
              <cx:binCount val="5"/>
            </cx:binning>
          </cx:layoutPr>
        </cx:series>
        <cx:series layoutId="clusteredColumn" hidden="1" uniqueId="{980DB679-B5B0-4F6F-AEC6-0DA8D5E1345B}" formatIdx="1">
          <cx:tx>
            <cx:txData>
              <cx:f>_xlchart.v1.2</cx:f>
              <cx:v>Count of Name</cx:v>
            </cx:txData>
          </cx:tx>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oneCellAnchor>
    <xdr:from>
      <xdr:col>0</xdr:col>
      <xdr:colOff>57978</xdr:colOff>
      <xdr:row>0</xdr:row>
      <xdr:rowOff>83157</xdr:rowOff>
    </xdr:from>
    <xdr:ext cx="3971097" cy="793143"/>
    <xdr:sp macro="" textlink="">
      <xdr:nvSpPr>
        <xdr:cNvPr id="2" name="TextBox 1">
          <a:extLst>
            <a:ext uri="{FF2B5EF4-FFF2-40B4-BE49-F238E27FC236}">
              <a16:creationId xmlns:a16="http://schemas.microsoft.com/office/drawing/2014/main" id="{4E12DAB0-98D8-F685-2186-8C07C13DE410}"/>
            </a:ext>
          </a:extLst>
        </xdr:cNvPr>
        <xdr:cNvSpPr txBox="1"/>
      </xdr:nvSpPr>
      <xdr:spPr>
        <a:xfrm>
          <a:off x="57978" y="83157"/>
          <a:ext cx="3971097" cy="793143"/>
        </a:xfrm>
        <a:prstGeom prst="rect">
          <a:avLst/>
        </a:prstGeom>
        <a:solidFill>
          <a:schemeClr val="accent4">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400" b="1"/>
            <a:t>US HEALTHCARE</a:t>
          </a:r>
          <a:r>
            <a:rPr lang="en-US" sz="2400" b="1" baseline="0"/>
            <a:t> ANALYSIS</a:t>
          </a:r>
          <a:endParaRPr lang="en-US" sz="2400" b="1"/>
        </a:p>
      </xdr:txBody>
    </xdr:sp>
    <xdr:clientData/>
  </xdr:oneCellAnchor>
  <xdr:twoCellAnchor>
    <xdr:from>
      <xdr:col>0</xdr:col>
      <xdr:colOff>33608</xdr:colOff>
      <xdr:row>5</xdr:row>
      <xdr:rowOff>95249</xdr:rowOff>
    </xdr:from>
    <xdr:to>
      <xdr:col>10</xdr:col>
      <xdr:colOff>76200</xdr:colOff>
      <xdr:row>19</xdr:row>
      <xdr:rowOff>66674</xdr:rowOff>
    </xdr:to>
    <xdr:graphicFrame macro="">
      <xdr:nvGraphicFramePr>
        <xdr:cNvPr id="3" name="Chart 2">
          <a:extLst>
            <a:ext uri="{FF2B5EF4-FFF2-40B4-BE49-F238E27FC236}">
              <a16:creationId xmlns:a16="http://schemas.microsoft.com/office/drawing/2014/main" id="{A267DCC4-DD17-4826-A70C-D2BD0CB5C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50258</xdr:colOff>
      <xdr:row>19</xdr:row>
      <xdr:rowOff>114300</xdr:rowOff>
    </xdr:from>
    <xdr:to>
      <xdr:col>9</xdr:col>
      <xdr:colOff>400050</xdr:colOff>
      <xdr:row>34</xdr:row>
      <xdr:rowOff>9525</xdr:rowOff>
    </xdr:to>
    <xdr:graphicFrame macro="">
      <xdr:nvGraphicFramePr>
        <xdr:cNvPr id="6" name="Chart 5">
          <a:extLst>
            <a:ext uri="{FF2B5EF4-FFF2-40B4-BE49-F238E27FC236}">
              <a16:creationId xmlns:a16="http://schemas.microsoft.com/office/drawing/2014/main" id="{50752CB7-2E6D-4190-9204-915DA9550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206188</xdr:colOff>
      <xdr:row>0</xdr:row>
      <xdr:rowOff>53786</xdr:rowOff>
    </xdr:from>
    <xdr:to>
      <xdr:col>19</xdr:col>
      <xdr:colOff>133350</xdr:colOff>
      <xdr:row>19</xdr:row>
      <xdr:rowOff>9524</xdr:rowOff>
    </xdr:to>
    <xdr:graphicFrame macro="">
      <xdr:nvGraphicFramePr>
        <xdr:cNvPr id="7" name="Chart 6">
          <a:extLst>
            <a:ext uri="{FF2B5EF4-FFF2-40B4-BE49-F238E27FC236}">
              <a16:creationId xmlns:a16="http://schemas.microsoft.com/office/drawing/2014/main" id="{08F2EA37-BD51-444A-AF7A-4336C4B88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285751</xdr:colOff>
      <xdr:row>0</xdr:row>
      <xdr:rowOff>63874</xdr:rowOff>
    </xdr:from>
    <xdr:to>
      <xdr:col>28</xdr:col>
      <xdr:colOff>542925</xdr:colOff>
      <xdr:row>17</xdr:row>
      <xdr:rowOff>86734</xdr:rowOff>
    </xdr:to>
    <xdr:graphicFrame macro="">
      <xdr:nvGraphicFramePr>
        <xdr:cNvPr id="8" name="Chart 7">
          <a:extLst>
            <a:ext uri="{FF2B5EF4-FFF2-40B4-BE49-F238E27FC236}">
              <a16:creationId xmlns:a16="http://schemas.microsoft.com/office/drawing/2014/main" id="{8653EEA4-311A-40DF-9080-68E08C0AB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499782</xdr:colOff>
      <xdr:row>19</xdr:row>
      <xdr:rowOff>142875</xdr:rowOff>
    </xdr:from>
    <xdr:to>
      <xdr:col>19</xdr:col>
      <xdr:colOff>76200</xdr:colOff>
      <xdr:row>33</xdr:row>
      <xdr:rowOff>133350</xdr:rowOff>
    </xdr:to>
    <xdr:graphicFrame macro="">
      <xdr:nvGraphicFramePr>
        <xdr:cNvPr id="9" name="Chart 8">
          <a:extLst>
            <a:ext uri="{FF2B5EF4-FFF2-40B4-BE49-F238E27FC236}">
              <a16:creationId xmlns:a16="http://schemas.microsoft.com/office/drawing/2014/main" id="{22A3AB5E-7EE7-424D-897D-2F35E0211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296396</xdr:colOff>
      <xdr:row>17</xdr:row>
      <xdr:rowOff>172012</xdr:rowOff>
    </xdr:from>
    <xdr:to>
      <xdr:col>29</xdr:col>
      <xdr:colOff>238125</xdr:colOff>
      <xdr:row>33</xdr:row>
      <xdr:rowOff>161925</xdr:rowOff>
    </xdr:to>
    <xdr:graphicFrame macro="">
      <xdr:nvGraphicFramePr>
        <xdr:cNvPr id="10" name="Chart 9">
          <a:extLst>
            <a:ext uri="{FF2B5EF4-FFF2-40B4-BE49-F238E27FC236}">
              <a16:creationId xmlns:a16="http://schemas.microsoft.com/office/drawing/2014/main" id="{04439066-525E-4C2C-AAFD-34F59745B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430529</xdr:colOff>
      <xdr:row>0</xdr:row>
      <xdr:rowOff>66675</xdr:rowOff>
    </xdr:from>
    <xdr:to>
      <xdr:col>10</xdr:col>
      <xdr:colOff>95250</xdr:colOff>
      <xdr:row>5</xdr:row>
      <xdr:rowOff>47625</xdr:rowOff>
    </xdr:to>
    <mc:AlternateContent xmlns:mc="http://schemas.openxmlformats.org/markup-compatibility/2006">
      <mc:Choice xmlns:a14="http://schemas.microsoft.com/office/drawing/2010/main" Requires="a14">
        <xdr:graphicFrame macro="">
          <xdr:nvGraphicFramePr>
            <xdr:cNvPr id="11" name="Gender">
              <a:extLst>
                <a:ext uri="{FF2B5EF4-FFF2-40B4-BE49-F238E27FC236}">
                  <a16:creationId xmlns:a16="http://schemas.microsoft.com/office/drawing/2014/main" id="{508E254B-92F5-781E-CDA3-466AB4C7AAB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088129" y="66675"/>
              <a:ext cx="2103121"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0.75626</cdr:x>
      <cdr:y>0.62848</cdr:y>
    </cdr:from>
    <cdr:to>
      <cdr:x>0.95659</cdr:x>
      <cdr:y>1</cdr:y>
    </cdr:to>
    <cdr:sp macro="" textlink="">
      <cdr:nvSpPr>
        <cdr:cNvPr id="2" name="TextBox 1">
          <a:extLst xmlns:a="http://schemas.openxmlformats.org/drawingml/2006/main">
            <a:ext uri="{FF2B5EF4-FFF2-40B4-BE49-F238E27FC236}">
              <a16:creationId xmlns:a16="http://schemas.microsoft.com/office/drawing/2014/main" id="{7BAD9485-2BA3-84BD-2F25-AD5E6DA3E183}"/>
            </a:ext>
          </a:extLst>
        </cdr:cNvPr>
        <cdr:cNvSpPr txBox="1"/>
      </cdr:nvSpPr>
      <cdr:spPr>
        <a:xfrm xmlns:a="http://schemas.openxmlformats.org/drawingml/2006/main">
          <a:off x="3451860" y="15468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624840</xdr:colOff>
      <xdr:row>0</xdr:row>
      <xdr:rowOff>129540</xdr:rowOff>
    </xdr:from>
    <xdr:to>
      <xdr:col>2</xdr:col>
      <xdr:colOff>1943100</xdr:colOff>
      <xdr:row>1</xdr:row>
      <xdr:rowOff>129540</xdr:rowOff>
    </xdr:to>
    <xdr:sp macro="" textlink="">
      <xdr:nvSpPr>
        <xdr:cNvPr id="2" name="Rectangle 1">
          <a:extLst>
            <a:ext uri="{FF2B5EF4-FFF2-40B4-BE49-F238E27FC236}">
              <a16:creationId xmlns:a16="http://schemas.microsoft.com/office/drawing/2014/main" id="{156E6BCE-53E0-1116-D35C-DFBC9B843AD6}"/>
            </a:ext>
          </a:extLst>
        </xdr:cNvPr>
        <xdr:cNvSpPr/>
      </xdr:nvSpPr>
      <xdr:spPr>
        <a:xfrm>
          <a:off x="1234440" y="129540"/>
          <a:ext cx="2506980" cy="1828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Data</a:t>
          </a:r>
          <a:r>
            <a:rPr lang="en-US" sz="1200" b="1" baseline="0"/>
            <a:t> Dictionary</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1</xdr:row>
      <xdr:rowOff>3810</xdr:rowOff>
    </xdr:from>
    <xdr:to>
      <xdr:col>12</xdr:col>
      <xdr:colOff>601980</xdr:colOff>
      <xdr:row>16</xdr:row>
      <xdr:rowOff>3810</xdr:rowOff>
    </xdr:to>
    <xdr:graphicFrame macro="">
      <xdr:nvGraphicFramePr>
        <xdr:cNvPr id="2" name="Chart 1">
          <a:extLst>
            <a:ext uri="{FF2B5EF4-FFF2-40B4-BE49-F238E27FC236}">
              <a16:creationId xmlns:a16="http://schemas.microsoft.com/office/drawing/2014/main" id="{7728FB13-60B0-4735-A44C-62640A62E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410308</xdr:colOff>
      <xdr:row>4</xdr:row>
      <xdr:rowOff>130336</xdr:rowOff>
    </xdr:from>
    <xdr:to>
      <xdr:col>7</xdr:col>
      <xdr:colOff>770373</xdr:colOff>
      <xdr:row>19</xdr:row>
      <xdr:rowOff>130336</xdr:rowOff>
    </xdr:to>
    <xdr:graphicFrame macro="">
      <xdr:nvGraphicFramePr>
        <xdr:cNvPr id="2" name="Chart 1">
          <a:extLst>
            <a:ext uri="{FF2B5EF4-FFF2-40B4-BE49-F238E27FC236}">
              <a16:creationId xmlns:a16="http://schemas.microsoft.com/office/drawing/2014/main" id="{B1353F6E-4E62-AE1F-A95C-9C5719872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594528</xdr:colOff>
      <xdr:row>3</xdr:row>
      <xdr:rowOff>16746</xdr:rowOff>
    </xdr:from>
    <xdr:to>
      <xdr:col>5</xdr:col>
      <xdr:colOff>778747</xdr:colOff>
      <xdr:row>4</xdr:row>
      <xdr:rowOff>108857</xdr:rowOff>
    </xdr:to>
    <xdr:sp macro="" textlink="">
      <xdr:nvSpPr>
        <xdr:cNvPr id="3" name="Rectangle 2">
          <a:extLst>
            <a:ext uri="{FF2B5EF4-FFF2-40B4-BE49-F238E27FC236}">
              <a16:creationId xmlns:a16="http://schemas.microsoft.com/office/drawing/2014/main" id="{894BB869-1A33-A891-6EE4-CE999D1CAD59}"/>
            </a:ext>
          </a:extLst>
        </xdr:cNvPr>
        <xdr:cNvSpPr/>
      </xdr:nvSpPr>
      <xdr:spPr>
        <a:xfrm>
          <a:off x="1909187" y="494043"/>
          <a:ext cx="2478593" cy="2763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MALE + FEMALE</a:t>
          </a:r>
        </a:p>
      </xdr:txBody>
    </xdr:sp>
    <xdr:clientData/>
  </xdr:twoCellAnchor>
  <xdr:twoCellAnchor>
    <xdr:from>
      <xdr:col>11</xdr:col>
      <xdr:colOff>146540</xdr:colOff>
      <xdr:row>3</xdr:row>
      <xdr:rowOff>29307</xdr:rowOff>
    </xdr:from>
    <xdr:to>
      <xdr:col>14</xdr:col>
      <xdr:colOff>9770</xdr:colOff>
      <xdr:row>4</xdr:row>
      <xdr:rowOff>146538</xdr:rowOff>
    </xdr:to>
    <xdr:sp macro="" textlink="">
      <xdr:nvSpPr>
        <xdr:cNvPr id="4" name="Rectangle 3">
          <a:extLst>
            <a:ext uri="{FF2B5EF4-FFF2-40B4-BE49-F238E27FC236}">
              <a16:creationId xmlns:a16="http://schemas.microsoft.com/office/drawing/2014/main" id="{982FD974-D5E8-43E2-80D9-8BB40F817757}"/>
            </a:ext>
          </a:extLst>
        </xdr:cNvPr>
        <xdr:cNvSpPr/>
      </xdr:nvSpPr>
      <xdr:spPr>
        <a:xfrm>
          <a:off x="7991232" y="507999"/>
          <a:ext cx="2579076" cy="3028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MALE </a:t>
          </a:r>
        </a:p>
      </xdr:txBody>
    </xdr:sp>
    <xdr:clientData/>
  </xdr:twoCellAnchor>
  <xdr:twoCellAnchor>
    <xdr:from>
      <xdr:col>9</xdr:col>
      <xdr:colOff>195384</xdr:colOff>
      <xdr:row>4</xdr:row>
      <xdr:rowOff>132861</xdr:rowOff>
    </xdr:from>
    <xdr:to>
      <xdr:col>15</xdr:col>
      <xdr:colOff>683845</xdr:colOff>
      <xdr:row>19</xdr:row>
      <xdr:rowOff>166077</xdr:rowOff>
    </xdr:to>
    <xdr:graphicFrame macro="">
      <xdr:nvGraphicFramePr>
        <xdr:cNvPr id="5" name="Chart 4">
          <a:extLst>
            <a:ext uri="{FF2B5EF4-FFF2-40B4-BE49-F238E27FC236}">
              <a16:creationId xmlns:a16="http://schemas.microsoft.com/office/drawing/2014/main" id="{22E05E71-528D-46F4-5F89-111626C6E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674077</xdr:colOff>
      <xdr:row>4</xdr:row>
      <xdr:rowOff>123093</xdr:rowOff>
    </xdr:from>
    <xdr:to>
      <xdr:col>23</xdr:col>
      <xdr:colOff>302845</xdr:colOff>
      <xdr:row>19</xdr:row>
      <xdr:rowOff>82063</xdr:rowOff>
    </xdr:to>
    <xdr:graphicFrame macro="">
      <xdr:nvGraphicFramePr>
        <xdr:cNvPr id="6" name="Chart 5">
          <a:extLst>
            <a:ext uri="{FF2B5EF4-FFF2-40B4-BE49-F238E27FC236}">
              <a16:creationId xmlns:a16="http://schemas.microsoft.com/office/drawing/2014/main" id="{EABF514C-19B5-6946-014A-5CC4B4C0F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449384</xdr:colOff>
      <xdr:row>3</xdr:row>
      <xdr:rowOff>0</xdr:rowOff>
    </xdr:from>
    <xdr:to>
      <xdr:col>21</xdr:col>
      <xdr:colOff>507999</xdr:colOff>
      <xdr:row>4</xdr:row>
      <xdr:rowOff>117231</xdr:rowOff>
    </xdr:to>
    <xdr:sp macro="" textlink="">
      <xdr:nvSpPr>
        <xdr:cNvPr id="7" name="Rectangle 6">
          <a:extLst>
            <a:ext uri="{FF2B5EF4-FFF2-40B4-BE49-F238E27FC236}">
              <a16:creationId xmlns:a16="http://schemas.microsoft.com/office/drawing/2014/main" id="{46425640-805F-4C92-AC19-1CD6154AE2F3}"/>
            </a:ext>
          </a:extLst>
        </xdr:cNvPr>
        <xdr:cNvSpPr/>
      </xdr:nvSpPr>
      <xdr:spPr>
        <a:xfrm>
          <a:off x="14233769" y="478692"/>
          <a:ext cx="2579076" cy="3028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FEMALE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60960</xdr:colOff>
      <xdr:row>0</xdr:row>
      <xdr:rowOff>190500</xdr:rowOff>
    </xdr:from>
    <xdr:to>
      <xdr:col>16</xdr:col>
      <xdr:colOff>487680</xdr:colOff>
      <xdr:row>18</xdr:row>
      <xdr:rowOff>15240</xdr:rowOff>
    </xdr:to>
    <xdr:graphicFrame macro="">
      <xdr:nvGraphicFramePr>
        <xdr:cNvPr id="2" name="Chart 1">
          <a:extLst>
            <a:ext uri="{FF2B5EF4-FFF2-40B4-BE49-F238E27FC236}">
              <a16:creationId xmlns:a16="http://schemas.microsoft.com/office/drawing/2014/main" id="{C486DBAA-C2A5-965F-1A7E-5EBAA5D83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152400</xdr:colOff>
      <xdr:row>13</xdr:row>
      <xdr:rowOff>30480</xdr:rowOff>
    </xdr:from>
    <xdr:to>
      <xdr:col>8</xdr:col>
      <xdr:colOff>243840</xdr:colOff>
      <xdr:row>24</xdr:row>
      <xdr:rowOff>160020</xdr:rowOff>
    </xdr:to>
    <xdr:sp macro="" textlink="">
      <xdr:nvSpPr>
        <xdr:cNvPr id="3" name="Rectangle 2">
          <a:extLst>
            <a:ext uri="{FF2B5EF4-FFF2-40B4-BE49-F238E27FC236}">
              <a16:creationId xmlns:a16="http://schemas.microsoft.com/office/drawing/2014/main" id="{1A6EF47F-A006-774E-6C8B-8348FB6B336E}"/>
            </a:ext>
          </a:extLst>
        </xdr:cNvPr>
        <xdr:cNvSpPr/>
      </xdr:nvSpPr>
      <xdr:spPr>
        <a:xfrm>
          <a:off x="762000" y="2491740"/>
          <a:ext cx="4960620" cy="21412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Hypertension is the most prevalent</a:t>
          </a:r>
          <a:r>
            <a:rPr lang="en-US" sz="1100" baseline="0"/>
            <a:t> condition (61% of the total cases).</a:t>
          </a:r>
          <a:endParaRPr lang="en-US" sz="1100"/>
        </a:p>
        <a:p>
          <a:pPr algn="l"/>
          <a:endParaRPr lang="en-US" sz="1100"/>
        </a:p>
        <a:p>
          <a:pPr algn="l"/>
          <a:r>
            <a:rPr lang="en-US" sz="1100"/>
            <a:t>Male</a:t>
          </a:r>
          <a:r>
            <a:rPr lang="en-US" sz="1100" baseline="0"/>
            <a:t> Population is more prone to medical conditions like Hypertension and asthama.</a:t>
          </a:r>
        </a:p>
        <a:p>
          <a:pPr algn="l"/>
          <a:endParaRPr lang="en-US" sz="1100" baseline="0"/>
        </a:p>
        <a:p>
          <a:pPr algn="l"/>
          <a:r>
            <a:rPr lang="en-US" sz="1100"/>
            <a:t>Obesity is significantly</a:t>
          </a:r>
          <a:r>
            <a:rPr lang="en-US" sz="1100" baseline="0"/>
            <a:t> higher in female popultion (62 %) indicating potential lifestyle or biological factors.</a:t>
          </a:r>
        </a:p>
        <a:p>
          <a:pPr algn="l"/>
          <a:endParaRPr lang="en-US" sz="1100" baseline="0"/>
        </a:p>
        <a:p>
          <a:pPr algn="l"/>
          <a:r>
            <a:rPr lang="en-US" sz="1100" baseline="0"/>
            <a:t>Arthritis and asthama show a near equal gender split with arthritis slightly more common in females and asthma in males.</a:t>
          </a:r>
          <a:endParaRPr lang="en-US" sz="1100"/>
        </a:p>
        <a:p>
          <a:pPr algn="l"/>
          <a:endParaRPr lang="en-US" sz="1100"/>
        </a:p>
        <a:p>
          <a:pPr algn="l"/>
          <a:r>
            <a:rPr lang="en-US" sz="1100"/>
            <a:t>Cancer</a:t>
          </a:r>
          <a:r>
            <a:rPr lang="en-US" sz="1100" baseline="0"/>
            <a:t> afffects both the genders equally.(836 Females vs 811 Males)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236220</xdr:colOff>
      <xdr:row>6</xdr:row>
      <xdr:rowOff>7620</xdr:rowOff>
    </xdr:from>
    <xdr:to>
      <xdr:col>18</xdr:col>
      <xdr:colOff>152400</xdr:colOff>
      <xdr:row>20</xdr:row>
      <xdr:rowOff>144780</xdr:rowOff>
    </xdr:to>
    <xdr:graphicFrame macro="">
      <xdr:nvGraphicFramePr>
        <xdr:cNvPr id="2" name="Chart 1">
          <a:extLst>
            <a:ext uri="{FF2B5EF4-FFF2-40B4-BE49-F238E27FC236}">
              <a16:creationId xmlns:a16="http://schemas.microsoft.com/office/drawing/2014/main" id="{EB3CF41B-901A-740E-4349-5FE79BA43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213360</xdr:colOff>
      <xdr:row>1</xdr:row>
      <xdr:rowOff>87630</xdr:rowOff>
    </xdr:from>
    <xdr:to>
      <xdr:col>13</xdr:col>
      <xdr:colOff>533400</xdr:colOff>
      <xdr:row>16</xdr:row>
      <xdr:rowOff>87630</xdr:rowOff>
    </xdr:to>
    <xdr:graphicFrame macro="">
      <xdr:nvGraphicFramePr>
        <xdr:cNvPr id="2" name="Chart 1">
          <a:extLst>
            <a:ext uri="{FF2B5EF4-FFF2-40B4-BE49-F238E27FC236}">
              <a16:creationId xmlns:a16="http://schemas.microsoft.com/office/drawing/2014/main" id="{DAF9324D-0837-0CB3-C0EA-D66AC232E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4</xdr:row>
      <xdr:rowOff>30480</xdr:rowOff>
    </xdr:from>
    <xdr:to>
      <xdr:col>12</xdr:col>
      <xdr:colOff>106680</xdr:colOff>
      <xdr:row>7</xdr:row>
      <xdr:rowOff>121920</xdr:rowOff>
    </xdr:to>
    <xdr:cxnSp macro="">
      <xdr:nvCxnSpPr>
        <xdr:cNvPr id="4" name="Straight Arrow Connector 3">
          <a:extLst>
            <a:ext uri="{FF2B5EF4-FFF2-40B4-BE49-F238E27FC236}">
              <a16:creationId xmlns:a16="http://schemas.microsoft.com/office/drawing/2014/main" id="{6626CFAC-2970-F9A3-2F48-776C157D1155}"/>
            </a:ext>
          </a:extLst>
        </xdr:cNvPr>
        <xdr:cNvCxnSpPr/>
      </xdr:nvCxnSpPr>
      <xdr:spPr>
        <a:xfrm>
          <a:off x="6774180" y="845820"/>
          <a:ext cx="2148840" cy="64008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0</xdr:row>
      <xdr:rowOff>224790</xdr:rowOff>
    </xdr:from>
    <xdr:to>
      <xdr:col>13</xdr:col>
      <xdr:colOff>571500</xdr:colOff>
      <xdr:row>15</xdr:row>
      <xdr:rowOff>140970</xdr:rowOff>
    </xdr:to>
    <xdr:graphicFrame macro="">
      <xdr:nvGraphicFramePr>
        <xdr:cNvPr id="2" name="Chart 1">
          <a:extLst>
            <a:ext uri="{FF2B5EF4-FFF2-40B4-BE49-F238E27FC236}">
              <a16:creationId xmlns:a16="http://schemas.microsoft.com/office/drawing/2014/main" id="{D1885719-1A9F-79DC-749A-A6A7DA7E1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304800</xdr:colOff>
      <xdr:row>1</xdr:row>
      <xdr:rowOff>38100</xdr:rowOff>
    </xdr:from>
    <xdr:to>
      <xdr:col>20</xdr:col>
      <xdr:colOff>464820</xdr:colOff>
      <xdr:row>18</xdr:row>
      <xdr:rowOff>0</xdr:rowOff>
    </xdr:to>
    <xdr:graphicFrame macro="">
      <xdr:nvGraphicFramePr>
        <xdr:cNvPr id="4" name="Chart 3">
          <a:extLst>
            <a:ext uri="{FF2B5EF4-FFF2-40B4-BE49-F238E27FC236}">
              <a16:creationId xmlns:a16="http://schemas.microsoft.com/office/drawing/2014/main" id="{7F642259-1C12-149B-8AE1-FE0787279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358140</xdr:colOff>
      <xdr:row>0</xdr:row>
      <xdr:rowOff>68580</xdr:rowOff>
    </xdr:from>
    <xdr:to>
      <xdr:col>17</xdr:col>
      <xdr:colOff>441960</xdr:colOff>
      <xdr:row>14</xdr:row>
      <xdr:rowOff>114300</xdr:rowOff>
    </xdr:to>
    <xdr:graphicFrame macro="">
      <xdr:nvGraphicFramePr>
        <xdr:cNvPr id="2" name="Chart 1">
          <a:extLst>
            <a:ext uri="{FF2B5EF4-FFF2-40B4-BE49-F238E27FC236}">
              <a16:creationId xmlns:a16="http://schemas.microsoft.com/office/drawing/2014/main" id="{1CE61068-31A4-7F70-4F69-73C9473A7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182880</xdr:colOff>
      <xdr:row>4</xdr:row>
      <xdr:rowOff>160020</xdr:rowOff>
    </xdr:from>
    <xdr:to>
      <xdr:col>15</xdr:col>
      <xdr:colOff>205740</xdr:colOff>
      <xdr:row>23</xdr:row>
      <xdr:rowOff>137160</xdr:rowOff>
    </xdr:to>
    <xdr:graphicFrame macro="">
      <xdr:nvGraphicFramePr>
        <xdr:cNvPr id="2" name="Chart 1">
          <a:extLst>
            <a:ext uri="{FF2B5EF4-FFF2-40B4-BE49-F238E27FC236}">
              <a16:creationId xmlns:a16="http://schemas.microsoft.com/office/drawing/2014/main" id="{F98112C0-A856-A76B-2913-C1838FA48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7620</xdr:colOff>
      <xdr:row>1</xdr:row>
      <xdr:rowOff>255270</xdr:rowOff>
    </xdr:from>
    <xdr:to>
      <xdr:col>23</xdr:col>
      <xdr:colOff>99060</xdr:colOff>
      <xdr:row>16</xdr:row>
      <xdr:rowOff>171450</xdr:rowOff>
    </xdr:to>
    <xdr:graphicFrame macro="">
      <xdr:nvGraphicFramePr>
        <xdr:cNvPr id="2" name="Chart 1">
          <a:extLst>
            <a:ext uri="{FF2B5EF4-FFF2-40B4-BE49-F238E27FC236}">
              <a16:creationId xmlns:a16="http://schemas.microsoft.com/office/drawing/2014/main" id="{AD57081F-5860-B954-53E2-44B680AE7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640080</xdr:colOff>
      <xdr:row>28</xdr:row>
      <xdr:rowOff>11430</xdr:rowOff>
    </xdr:from>
    <xdr:to>
      <xdr:col>28</xdr:col>
      <xdr:colOff>190500</xdr:colOff>
      <xdr:row>47</xdr:row>
      <xdr:rowOff>167640</xdr:rowOff>
    </xdr:to>
    <xdr:graphicFrame macro="">
      <xdr:nvGraphicFramePr>
        <xdr:cNvPr id="3" name="Chart 2">
          <a:extLst>
            <a:ext uri="{FF2B5EF4-FFF2-40B4-BE49-F238E27FC236}">
              <a16:creationId xmlns:a16="http://schemas.microsoft.com/office/drawing/2014/main" id="{A835CBCD-FE52-99B6-D907-94A9CD6A5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495300</xdr:colOff>
      <xdr:row>55</xdr:row>
      <xdr:rowOff>148590</xdr:rowOff>
    </xdr:from>
    <xdr:to>
      <xdr:col>31</xdr:col>
      <xdr:colOff>22860</xdr:colOff>
      <xdr:row>70</xdr:row>
      <xdr:rowOff>148590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712BE22-A8BD-4BA1-465B-B09FD4B0A0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65520" y="103365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JRAL, GUNTAS" refreshedDate="45889.059722685182" createdVersion="8" refreshedVersion="8" minRefreshableVersion="3" recordCount="10000" xr:uid="{A8FE4798-F894-4A87-9E2D-3391C7EFC411}">
  <cacheSource type="worksheet">
    <worksheetSource name="Raw_data_US_healthcare"/>
  </cacheSource>
  <cacheFields count="23">
    <cacheField name="Prefix" numFmtId="0">
      <sharedItems/>
    </cacheField>
    <cacheField name="Name" numFmtId="0">
      <sharedItems/>
    </cacheField>
    <cacheField name="Age" numFmtId="0">
      <sharedItems containsSemiMixedTypes="0" containsString="0" containsNumber="1" containsInteger="1" minValue="18" maxValue="85"/>
    </cacheField>
    <cacheField name="Age Bucket" numFmtId="0">
      <sharedItems count="3">
        <s v="Senior"/>
        <s v="Middle"/>
        <s v="Young"/>
      </sharedItems>
    </cacheField>
    <cacheField name="Gender" numFmtId="0">
      <sharedItems count="2">
        <s v="Female"/>
        <s v="Male"/>
      </sharedItems>
    </cacheField>
    <cacheField name="Blood Type" numFmtId="0">
      <sharedItems/>
    </cacheField>
    <cacheField name="Blood type updated" numFmtId="0">
      <sharedItems count="8">
        <s v="O-"/>
        <s v="O+"/>
        <s v="B-"/>
        <s v="AB+"/>
        <s v="A+"/>
        <s v="AB-"/>
        <s v="A-"/>
        <s v="B+"/>
      </sharedItems>
    </cacheField>
    <cacheField name="Medical Condition" numFmtId="0">
      <sharedItems count="6">
        <s v="Diabetes"/>
        <s v="Arthritis"/>
        <s v="Obesity"/>
        <s v="Hypertension"/>
        <s v="Asthma"/>
        <s v="Cancer"/>
      </sharedItems>
    </cacheField>
    <cacheField name="Date of Admission" numFmtId="14">
      <sharedItems containsSemiMixedTypes="0" containsNonDate="0" containsDate="1" containsString="0" minDate="2018-10-30T00:00:00" maxDate="2023-10-31T00:00:00" count="1807">
        <d v="2022-11-17T00:00:00"/>
        <d v="2021-07-09T00:00:00"/>
        <d v="2019-05-16T00:00:00"/>
        <d v="2022-12-15T00:00:00"/>
        <d v="2019-06-09T00:00:00"/>
        <d v="2023-06-10T00:00:00"/>
        <d v="2021-08-16T00:00:00"/>
        <d v="2019-01-09T00:00:00"/>
        <d v="2020-05-02T00:00:00"/>
        <d v="2021-04-13T00:00:00"/>
        <d v="2020-08-20T00:00:00"/>
        <d v="2021-03-22T00:00:00"/>
        <d v="2021-06-14T00:00:00"/>
        <d v="2020-12-17T00:00:00"/>
        <d v="2021-11-29T00:00:00"/>
        <d v="2021-07-29T00:00:00"/>
        <d v="2019-11-15T00:00:00"/>
        <d v="2022-03-08T00:00:00"/>
        <d v="2022-06-19T00:00:00"/>
        <d v="2019-07-10T00:00:00"/>
        <d v="2023-02-25T00:00:00"/>
        <d v="2022-12-12T00:00:00"/>
        <d v="2022-10-09T00:00:00"/>
        <d v="2019-01-10T00:00:00"/>
        <d v="2022-08-05T00:00:00"/>
        <d v="2021-05-27T00:00:00"/>
        <d v="2021-07-12T00:00:00"/>
        <d v="2021-05-25T00:00:00"/>
        <d v="2019-05-14T00:00:00"/>
        <d v="2022-12-11T00:00:00"/>
        <d v="2021-11-09T00:00:00"/>
        <d v="2023-07-09T00:00:00"/>
        <d v="2021-02-06T00:00:00"/>
        <d v="2021-01-29T00:00:00"/>
        <d v="2019-12-10T00:00:00"/>
        <d v="2019-11-12T00:00:00"/>
        <d v="2022-09-15T00:00:00"/>
        <d v="2021-03-19T00:00:00"/>
        <d v="2021-02-24T00:00:00"/>
        <d v="2021-06-30T00:00:00"/>
        <d v="2019-03-25T00:00:00"/>
        <d v="2021-08-15T00:00:00"/>
        <d v="2023-03-03T00:00:00"/>
        <d v="2019-06-15T00:00:00"/>
        <d v="2019-10-13T00:00:00"/>
        <d v="2022-10-20T00:00:00"/>
        <d v="2019-06-26T00:00:00"/>
        <d v="2020-04-12T00:00:00"/>
        <d v="2021-02-18T00:00:00"/>
        <d v="2019-06-14T00:00:00"/>
        <d v="2022-11-26T00:00:00"/>
        <d v="2023-08-25T00:00:00"/>
        <d v="2022-03-29T00:00:00"/>
        <d v="2021-07-13T00:00:00"/>
        <d v="2019-11-13T00:00:00"/>
        <d v="2021-12-28T00:00:00"/>
        <d v="2022-10-27T00:00:00"/>
        <d v="2023-04-06T00:00:00"/>
        <d v="2020-01-19T00:00:00"/>
        <d v="2020-02-29T00:00:00"/>
        <d v="2021-04-29T00:00:00"/>
        <d v="2021-02-16T00:00:00"/>
        <d v="2023-10-28T00:00:00"/>
        <d v="2020-08-08T00:00:00"/>
        <d v="2021-06-13T00:00:00"/>
        <d v="2022-11-23T00:00:00"/>
        <d v="2020-12-31T00:00:00"/>
        <d v="2020-02-20T00:00:00"/>
        <d v="2020-12-30T00:00:00"/>
        <d v="2020-03-28T00:00:00"/>
        <d v="2020-05-16T00:00:00"/>
        <d v="2022-04-24T00:00:00"/>
        <d v="2021-07-30T00:00:00"/>
        <d v="2023-08-12T00:00:00"/>
        <d v="2021-07-16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3-03-11T00:00:00"/>
        <d v="2021-01-22T00:00:00"/>
        <d v="2023-05-25T00:00:00"/>
        <d v="2020-11-11T00:00:00"/>
        <d v="2019-12-14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16T00:00:00"/>
        <d v="2022-12-01T00:00:00"/>
        <d v="2019-03-04T00:00:00"/>
        <d v="2020-05-31T00:00:00"/>
        <d v="2020-07-29T00:00:00"/>
        <d v="2023-04-18T00:00:00"/>
        <d v="2021-05-09T00:00:00"/>
        <d v="2019-04-21T00:00:00"/>
        <d v="2021-06-23T00:00:00"/>
        <d v="2021-04-10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11T00:00:00"/>
        <d v="2023-05-19T00:00:00"/>
        <d v="2020-02-11T00:00:00"/>
        <d v="2022-02-18T00:00:00"/>
        <d v="2020-04-29T00:00:00"/>
        <d v="2022-02-01T00:00:00"/>
        <d v="2023-10-08T00:00:00"/>
        <d v="2023-05-24T00:00:00"/>
        <d v="2018-12-23T00:00:00"/>
        <d v="2020-03-13T00:00:00"/>
        <d v="2019-08-24T00:00:00"/>
        <d v="2020-12-13T00:00:00"/>
        <d v="2019-05-18T00:00:00"/>
        <d v="2022-09-23T00:00:00"/>
        <d v="2022-12-18T00:00:00"/>
        <d v="2020-05-13T00:00:00"/>
        <d v="2020-11-12T00:00:00"/>
        <d v="2020-03-25T00:00:00"/>
        <d v="2023-05-02T00:00:00"/>
        <d v="2022-12-07T00:00:00"/>
        <d v="2020-05-26T00:00:00"/>
        <d v="2022-06-27T00:00:00"/>
        <d v="2020-07-10T00:00:00"/>
        <d v="2021-12-12T00:00:00"/>
        <d v="2023-03-13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15T00:00:00"/>
        <d v="2018-11-10T00:00:00"/>
        <d v="2021-10-29T00:00:00"/>
        <d v="2021-02-23T00:00:00"/>
        <d v="2020-01-06T00:00:00"/>
        <d v="2022-08-11T00:00:00"/>
        <d v="2021-11-27T00:00:00"/>
        <d v="2019-03-19T00:00:00"/>
        <d v="2020-10-17T00:00:00"/>
        <d v="2023-05-17T00:00:00"/>
        <d v="2021-11-16T00:00:00"/>
        <d v="2018-11-05T00:00:00"/>
        <d v="2019-12-06T00:00:00"/>
        <d v="2021-03-20T00:00:00"/>
        <d v="2020-01-12T00:00:00"/>
        <d v="2019-02-28T00:00:00"/>
        <d v="2023-06-25T00:00:00"/>
        <d v="2022-01-12T00:00:00"/>
        <d v="2021-02-03T00:00:00"/>
        <d v="2022-07-30T00:00:00"/>
        <d v="2021-04-11T00:00:00"/>
        <d v="2023-07-15T00:00:00"/>
        <d v="2021-05-08T00:00:00"/>
        <d v="2022-06-17T00:00:00"/>
        <d v="2021-12-29T00:00:00"/>
        <d v="2020-08-14T00:00:00"/>
        <d v="2022-07-20T00:00:00"/>
        <d v="2021-01-11T00:00:00"/>
        <d v="2020-12-04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10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12T00:00:00"/>
        <d v="2020-01-11T00:00:00"/>
        <d v="2019-04-27T00:00:00"/>
        <d v="2018-11-14T00:00:00"/>
        <d v="2021-12-10T00:00:00"/>
        <d v="2019-04-25T00:00:00"/>
        <d v="2022-06-24T00:00:00"/>
        <d v="2023-06-14T00:00:00"/>
        <d v="2019-09-11T00:00:00"/>
        <d v="2020-03-15T00:00:00"/>
        <d v="2023-07-10T00:00:00"/>
        <d v="2023-09-06T00:00:00"/>
        <d v="2022-12-25T00:00:00"/>
        <d v="2021-10-24T00:00:00"/>
        <d v="2020-03-19T00:00:00"/>
        <d v="2021-01-10T00:00:00"/>
        <d v="2021-08-28T00:00:00"/>
        <d v="2021-05-06T00:00:00"/>
        <d v="2023-07-06T00:00:00"/>
        <d v="2023-02-22T00:00:00"/>
        <d v="2020-09-19T00:00:00"/>
        <d v="2019-08-20T00:00:00"/>
        <d v="2020-05-09T00:00:00"/>
        <d v="2018-11-25T00:00:00"/>
        <d v="2022-08-27T00:00:00"/>
        <d v="2020-06-16T00:00:00"/>
        <d v="2023-07-28T00:00:00"/>
        <d v="2023-06-29T00:00:00"/>
        <d v="2022-05-21T00:00:00"/>
        <d v="2020-09-15T00:00:00"/>
        <d v="2022-10-29T00:00:00"/>
        <d v="2020-01-23T00:00:00"/>
        <d v="2021-02-04T00:00:00"/>
        <d v="2019-02-07T00:00:00"/>
        <d v="2018-12-08T00:00:00"/>
        <d v="2019-12-11T00:00:00"/>
        <d v="2019-07-30T00:00:00"/>
        <d v="2021-10-08T00:00:00"/>
        <d v="2022-02-15T00:00:00"/>
        <d v="2021-11-25T00:00:00"/>
        <d v="2022-04-15T00:00:00"/>
        <d v="2019-07-29T00:00:00"/>
        <d v="2019-02-11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12T00:00:00"/>
        <d v="2019-10-12T00:00:00"/>
        <d v="2019-02-10T00:00:00"/>
        <d v="2023-07-04T00:00:00"/>
        <d v="2020-05-30T00:00:00"/>
        <d v="2022-02-10T00:00:00"/>
        <d v="2023-09-02T00:00:00"/>
        <d v="2022-04-17T00:00:00"/>
        <d v="2020-08-25T00:00:00"/>
        <d v="2022-01-20T00:00:00"/>
        <d v="2023-08-10T00:00:00"/>
        <d v="2021-05-16T00:00:00"/>
        <d v="2020-10-16T00:00:00"/>
        <d v="2021-03-30T00:00:00"/>
        <d v="2023-06-13T00:00:00"/>
        <d v="2022-03-07T00:00:00"/>
        <d v="2022-06-12T00:00:00"/>
        <d v="2019-11-21T00:00:00"/>
        <d v="2022-08-29T00:00:00"/>
        <d v="2022-01-26T00:00:00"/>
        <d v="2019-02-17T00:00:00"/>
        <d v="2019-02-23T00:00:00"/>
        <d v="2020-01-09T00:00:00"/>
        <d v="2023-03-17T00:00:00"/>
        <d v="2021-02-14T00:00:00"/>
        <d v="2020-01-29T00:00:00"/>
        <d v="2022-12-16T00:00:00"/>
        <d v="2021-06-17T00:00:00"/>
        <d v="2022-03-05T00:00:00"/>
        <d v="2020-10-22T00:00:00"/>
        <d v="2022-04-27T00:00:00"/>
        <d v="2023-07-08T00:00:00"/>
        <d v="2019-07-06T00:00:00"/>
        <d v="2023-09-12T00:00:00"/>
        <d v="2019-03-16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13T00:00:00"/>
        <d v="2019-07-26T00:00:00"/>
        <d v="2021-06-24T00:00:00"/>
        <d v="2022-08-19T00:00:00"/>
        <d v="2020-11-09T00:00:00"/>
        <d v="2021-01-19T00:00:00"/>
        <d v="2022-04-02T00:00:00"/>
        <d v="2023-02-14T00:00:00"/>
        <d v="2019-09-29T00:00:00"/>
        <d v="2021-02-07T00:00:00"/>
        <d v="2020-06-21T00:00:00"/>
        <d v="2022-07-06T00:00:00"/>
        <d v="2021-05-14T00:00:00"/>
        <d v="2020-08-26T00:00:00"/>
        <d v="2023-07-29T00:00:00"/>
        <d v="2020-07-15T00:00:00"/>
        <d v="2019-07-11T00:00:00"/>
        <d v="2022-10-10T00:00:00"/>
        <d v="2023-10-24T00:00:00"/>
        <d v="2022-07-02T00:00:00"/>
        <d v="2020-07-30T00:00:00"/>
        <d v="2019-05-28T00:00:00"/>
        <d v="2021-12-13T00:00:00"/>
        <d v="2022-03-24T00:00:00"/>
        <d v="2019-02-15T00:00:00"/>
        <d v="2021-06-08T00:00:00"/>
        <d v="2022-11-16T00:00:00"/>
        <d v="2019-10-07T00:00:00"/>
        <d v="2022-08-25T00:00:00"/>
        <d v="2020-09-07T00:00:00"/>
        <d v="2020-08-06T00:00:00"/>
        <d v="2019-11-16T00:00:00"/>
        <d v="2021-12-21T00:00:00"/>
        <d v="2022-07-16T00:00:00"/>
        <d v="2023-10-30T00:00:00"/>
        <d v="2023-01-24T00:00:00"/>
        <d v="2023-10-16T00:00:00"/>
        <d v="2021-07-14T00:00:00"/>
        <d v="2019-10-31T00:00:00"/>
        <d v="2019-11-11T00:00:00"/>
        <d v="2021-08-27T00:00:00"/>
        <d v="2019-08-10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2-12-27T00:00:00"/>
        <d v="2019-04-18T00:00:00"/>
        <d v="2018-12-13T00:00:00"/>
        <d v="2021-08-12T00:00:00"/>
        <d v="2022-03-21T00:00:00"/>
        <d v="2021-08-03T00:00:00"/>
        <d v="2021-04-18T00:00:00"/>
        <d v="2023-07-16T00:00:00"/>
        <d v="2021-03-15T00:00:00"/>
        <d v="2019-05-01T00:00:00"/>
        <d v="2021-09-20T00:00:00"/>
        <d v="2023-08-11T00:00:00"/>
        <d v="2019-04-26T00:00:00"/>
        <d v="2018-12-30T00:00:00"/>
        <d v="2019-10-16T00:00:00"/>
        <d v="2021-03-12T00:00:00"/>
        <d v="2018-11-29T00:00:00"/>
        <d v="2020-01-15T00:00:00"/>
        <d v="2021-03-17T00:00:00"/>
        <d v="2022-11-14T00:00:00"/>
        <d v="2022-04-20T00:00:00"/>
        <d v="2021-11-28T00:00:00"/>
        <d v="2021-12-11T00:00:00"/>
        <d v="2019-04-08T00:00:00"/>
        <d v="2023-02-09T00:00:00"/>
        <d v="2020-04-11T00:00:00"/>
        <d v="2022-02-12T00:00:00"/>
        <d v="2022-05-12T00:00:00"/>
        <d v="2020-06-23T00:00:00"/>
        <d v="2021-05-13T00:00:00"/>
        <d v="2019-04-10T00:00:00"/>
        <d v="2020-02-23T00:00:00"/>
        <d v="2019-02-05T00:00:00"/>
        <d v="2022-08-03T00:00:00"/>
        <d v="2023-06-01T00:00:00"/>
        <d v="2020-10-13T00:00:00"/>
        <d v="2020-07-17T00:00:00"/>
        <d v="2021-09-09T00:00:00"/>
        <d v="2023-08-14T00:00:00"/>
        <d v="2023-09-19T00:00:00"/>
        <d v="2020-11-08T00:00:00"/>
        <d v="2022-12-21T00:00:00"/>
        <d v="2019-06-20T00:00:00"/>
        <d v="2019-10-18T00:00:00"/>
        <d v="2022-09-17T00:00:00"/>
        <d v="2023-06-17T00:00:00"/>
        <d v="2022-09-27T00:00:00"/>
        <d v="2021-08-22T00:00:00"/>
        <d v="2020-05-22T00:00:00"/>
        <d v="2023-04-26T00:00:00"/>
        <d v="2019-09-27T00:00:00"/>
        <d v="2022-10-02T00:00:00"/>
        <d v="2018-12-17T00:00:00"/>
        <d v="2022-10-06T00:00:00"/>
        <d v="2019-09-04T00:00:00"/>
        <d v="2021-02-28T00:00:00"/>
        <d v="2022-12-28T00:00:00"/>
        <d v="2019-08-17T00:00:00"/>
        <d v="2021-08-25T00:00:00"/>
        <d v="2019-04-29T00:00:00"/>
        <d v="2022-11-08T00:00:00"/>
        <d v="2021-08-31T00:00:00"/>
        <d v="2018-11-20T00:00:00"/>
        <d v="2022-10-30T00:00:00"/>
        <d v="2020-06-18T00:00:00"/>
        <d v="2020-09-25T00:00:00"/>
        <d v="2020-02-10T00:00:00"/>
        <d v="2019-07-14T00:00:00"/>
        <d v="2021-03-16T00:00:00"/>
        <d v="2021-09-05T00:00:00"/>
        <d v="2018-12-21T00:00:00"/>
        <d v="2022-06-01T00:00:00"/>
        <d v="2020-02-24T00:00:00"/>
        <d v="2021-10-12T00:00:00"/>
        <d v="2019-12-22T00:00:00"/>
        <d v="2022-11-24T00:00:00"/>
        <d v="2022-10-18T00:00:00"/>
        <d v="2020-02-01T00:00:00"/>
        <d v="2019-05-07T00:00:00"/>
        <d v="2020-03-26T00:00:00"/>
        <d v="2019-03-09T00:00:00"/>
        <d v="2021-06-15T00:00:00"/>
        <d v="2020-06-13T00:00:00"/>
        <d v="2018-11-16T00:00:00"/>
        <d v="2022-07-11T00:00:00"/>
        <d v="2019-03-22T00:00:00"/>
        <d v="2020-11-29T00:00:00"/>
        <d v="2019-06-18T00:00:00"/>
        <d v="2022-01-31T00:00:00"/>
        <d v="2021-10-10T00:00:00"/>
        <d v="2021-08-19T00:00:00"/>
        <d v="2020-08-23T00:00:00"/>
        <d v="2021-01-13T00:00:00"/>
        <d v="2021-06-25T00:00:00"/>
        <d v="2020-07-28T00:00:00"/>
        <d v="2019-06-01T00:00:00"/>
        <d v="2022-10-24T00:00:00"/>
        <d v="2022-05-14T00:00:00"/>
        <d v="2020-11-20T00:00:00"/>
        <d v="2019-06-16T00:00:00"/>
        <d v="2022-08-06T00:00:00"/>
        <d v="2021-07-07T00:00:00"/>
        <d v="2020-04-04T00:00:00"/>
        <d v="2019-06-07T00:00:00"/>
        <d v="2023-03-09T00:00:00"/>
        <d v="2021-06-01T00:00:00"/>
        <d v="2020-03-05T00:00:00"/>
        <d v="2020-10-12T00:00:00"/>
        <d v="2023-01-15T00:00:00"/>
        <d v="2023-02-19T00:00:00"/>
        <d v="2023-03-23T00:00:00"/>
        <d v="2019-08-11T00:00:00"/>
        <d v="2020-06-22T00:00:00"/>
        <d v="2020-08-21T00:00:00"/>
        <d v="2023-01-29T00:00:00"/>
        <d v="2019-10-26T00:00:00"/>
        <d v="2023-04-05T00:00:00"/>
        <d v="2023-06-04T00:00:00"/>
        <d v="2022-09-18T00:00:00"/>
        <d v="2020-07-05T00:00:00"/>
        <d v="2022-05-27T00:00:00"/>
        <d v="2020-02-09T00:00:00"/>
        <d v="2020-01-24T00:00:00"/>
        <d v="2021-11-26T00:00:00"/>
        <d v="2020-08-05T00:00:00"/>
        <d v="2021-10-28T00:00:00"/>
        <d v="2022-11-03T00:00:00"/>
        <d v="2022-03-26T00:00:00"/>
        <d v="2019-07-08T00:00:00"/>
        <d v="2023-01-02T00:00:00"/>
        <d v="2023-09-30T00:00:00"/>
        <d v="2021-09-11T00:00:00"/>
        <d v="2020-01-10T00:00:00"/>
        <d v="2023-04-03T00:00:00"/>
        <d v="2021-12-17T00:00:00"/>
        <d v="2021-09-01T00:00:00"/>
        <d v="2021-02-15T00:00:00"/>
        <d v="2019-07-07T00:00:00"/>
        <d v="2020-03-09T00:00:00"/>
        <d v="2023-05-18T00:00:00"/>
        <d v="2020-06-27T00:00:00"/>
        <d v="2020-12-16T00:00:00"/>
        <d v="2021-10-09T00:00:00"/>
        <d v="2021-08-29T00:00:00"/>
        <d v="2018-11-28T00:00:00"/>
        <d v="2020-12-15T00:00:00"/>
        <d v="2022-08-07T00:00:00"/>
        <d v="2022-06-13T00:00:00"/>
        <d v="2021-08-11T00:00:00"/>
        <d v="2023-03-14T00:00:00"/>
        <d v="2023-05-10T00:00:00"/>
        <d v="2023-06-08T00:00:00"/>
        <d v="2019-11-28T00:00:00"/>
        <d v="2022-08-15T00:00:00"/>
        <d v="2023-10-12T00:00:00"/>
        <d v="2023-01-26T00:00:00"/>
        <d v="2022-06-07T00:00:00"/>
        <d v="2022-03-14T00:00:00"/>
        <d v="2021-08-08T00:00:00"/>
        <d v="2020-03-03T00:00:00"/>
        <d v="2018-11-30T00:00:00"/>
        <d v="2019-09-15T00:00:00"/>
        <d v="2021-04-19T00:00:00"/>
        <d v="2022-03-12T00:00:00"/>
        <d v="2022-10-19T00:00:00"/>
        <d v="2022-02-08T00:00:00"/>
        <d v="2020-01-03T00:00:00"/>
        <d v="2019-07-04T00:00:00"/>
        <d v="2023-04-13T00:00:00"/>
        <d v="2020-04-20T00:00:00"/>
        <d v="2023-01-31T00:00:00"/>
        <d v="2019-04-04T00:00:00"/>
        <d v="2022-01-05T00:00:00"/>
        <d v="2019-12-01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14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20-04-08T00:00:00"/>
        <d v="2022-05-19T00:00:00"/>
        <d v="2019-03-11T00:00:00"/>
        <d v="2023-05-03T00:00:00"/>
        <d v="2023-09-09T00:00:00"/>
        <d v="2019-09-18T00:00:00"/>
        <d v="2021-09-14T00:00:00"/>
        <d v="2022-07-07T00:00:00"/>
        <d v="2020-09-05T00:00:00"/>
        <d v="2022-04-07T00:00:00"/>
        <d v="2023-06-22T00:00:00"/>
        <d v="2021-04-23T00:00:00"/>
        <d v="2020-04-15T00:00:00"/>
        <d v="2023-03-31T00:00:00"/>
        <d v="2021-07-04T00:00:00"/>
        <d v="2023-09-24T00:00:00"/>
        <d v="2019-01-14T00:00:00"/>
        <d v="2021-03-13T00:00:00"/>
        <d v="2019-10-11T00:00:00"/>
        <d v="2023-06-03T00:00:00"/>
        <d v="2020-05-05T00:00:00"/>
        <d v="2023-10-02T00:00:00"/>
        <d v="2021-07-01T00:00:00"/>
        <d v="2023-08-18T00:00:00"/>
        <d v="2019-11-10T00:00:00"/>
        <d v="2023-10-10T00:00:00"/>
        <d v="2022-01-04T00:00:00"/>
        <d v="2020-04-30T00:00:00"/>
        <d v="2022-11-02T00:00:00"/>
        <d v="2019-10-14T00:00:00"/>
        <d v="2020-01-02T00:00:00"/>
        <d v="2020-08-09T00:00:00"/>
        <d v="2022-01-19T00:00:00"/>
        <d v="2020-02-03T00:00:00"/>
        <d v="2023-01-28T00:00:00"/>
        <d v="2019-09-20T00:00:00"/>
        <d v="2023-09-14T00:00:00"/>
        <d v="2023-09-04T00:00:00"/>
        <d v="2018-11-01T00:00:00"/>
        <d v="2019-07-09T00:00:00"/>
        <d v="2020-01-13T00:00:00"/>
        <d v="2019-04-14T00:00:00"/>
        <d v="2021-03-25T00:00:00"/>
        <d v="2023-03-27T00:00:00"/>
        <d v="2019-12-05T00:00:00"/>
        <d v="2019-09-12T00:00:00"/>
        <d v="2022-10-13T00:00:00"/>
        <d v="2020-01-18T00:00:00"/>
        <d v="2019-03-14T00:00:00"/>
        <d v="2020-08-12T00:00:00"/>
        <d v="2020-04-10T00:00:00"/>
        <d v="2021-12-01T00:00:00"/>
        <d v="2023-02-05T00:00:00"/>
        <d v="2022-10-26T00:00:00"/>
        <d v="2021-12-03T00:00:00"/>
        <d v="2020-04-16T00:00:00"/>
        <d v="2020-03-31T00:00:00"/>
        <d v="2023-04-21T00:00:00"/>
        <d v="2022-07-25T00:00:00"/>
        <d v="2022-04-29T00:00:00"/>
        <d v="2021-06-09T00:00:00"/>
        <d v="2020-12-06T00:00:00"/>
        <d v="2020-12-22T00:00:00"/>
        <d v="2021-06-10T00:00:00"/>
        <d v="2020-11-25T00:00:00"/>
        <d v="2019-07-13T00:00:00"/>
        <d v="2022-09-29T00:00:00"/>
        <d v="2021-07-19T00:00:00"/>
        <d v="2020-07-12T00:00:00"/>
        <d v="2020-03-07T00:00:00"/>
        <d v="2023-09-28T00:00:00"/>
        <d v="2020-02-02T00:00:00"/>
        <d v="2018-11-17T00:00:00"/>
        <d v="2018-12-04T00:00:00"/>
        <d v="2021-11-11T00:00:00"/>
        <d v="2019-10-25T00:00:00"/>
        <d v="2021-10-16T00:00:00"/>
        <d v="2019-03-02T00:00:00"/>
        <d v="2021-01-09T00:00:00"/>
        <d v="2020-11-22T00:00:00"/>
        <d v="2019-07-24T00:00:00"/>
        <d v="2023-04-22T00:00:00"/>
        <d v="2019-10-08T00:00:00"/>
        <d v="2021-01-12T00:00:00"/>
        <d v="2021-03-01T00:00:00"/>
        <d v="2023-03-24T00:00:00"/>
        <d v="2022-03-19T00:00:00"/>
        <d v="2021-10-01T00:00:00"/>
        <d v="2019-11-19T00:00:00"/>
        <d v="2019-03-03T00:00:00"/>
        <d v="2020-08-10T00:00:00"/>
        <d v="2022-04-01T00:00:00"/>
        <d v="2022-08-14T00:00:00"/>
        <d v="2023-08-21T00:00:00"/>
        <d v="2023-02-06T00:00:00"/>
        <d v="2023-01-01T00:00:00"/>
        <d v="2023-06-12T00:00:00"/>
        <d v="2021-10-11T00:00:00"/>
        <d v="2019-01-20T00:00:00"/>
        <d v="2019-08-30T00:00:00"/>
        <d v="2023-01-25T00:00:00"/>
        <d v="2022-07-17T00:00:00"/>
        <d v="2021-10-17T00:00:00"/>
        <d v="2019-01-22T00:00:00"/>
        <d v="2019-04-07T00:00:00"/>
        <d v="2023-07-22T00:00:00"/>
        <d v="2023-10-09T00:00:00"/>
        <d v="2019-09-21T00:00:00"/>
        <d v="2021-09-16T00:00:00"/>
        <d v="2020-05-19T00:00:00"/>
        <d v="2022-12-24T00:00:00"/>
        <d v="2022-06-20T00:00:00"/>
        <d v="2020-09-28T00:00:00"/>
        <d v="2021-11-21T00:00:00"/>
        <d v="2021-08-30T00:00:00"/>
        <d v="2019-02-26T00:00:00"/>
        <d v="2023-05-13T00:00:00"/>
        <d v="2021-12-25T00:00:00"/>
        <d v="2018-12-22T00:00:00"/>
        <d v="2023-02-10T00:00:00"/>
        <d v="2020-08-17T00:00:00"/>
        <d v="2020-03-11T00:00:00"/>
        <d v="2021-11-04T00:00:00"/>
        <d v="2022-01-06T00:00:00"/>
        <d v="2019-03-15T00:00:00"/>
        <d v="2020-07-24T00:00:00"/>
        <d v="2023-10-19T00:00:00"/>
        <d v="2023-05-22T00:00:00"/>
        <d v="2022-03-15T00:00:00"/>
        <d v="2019-05-27T00:00:00"/>
        <d v="2022-01-29T00:00:00"/>
        <d v="2020-01-07T00:00:00"/>
        <d v="2022-11-04T00:00:00"/>
        <d v="2021-06-04T00:00:00"/>
        <d v="2019-08-28T00:00:00"/>
        <d v="2022-11-28T00:00:00"/>
        <d v="2021-05-10T00:00:00"/>
        <d v="2020-12-25T00:00:00"/>
        <d v="2020-10-14T00:00:00"/>
        <d v="2019-01-11T00:00:00"/>
        <d v="2019-03-24T00:00:00"/>
        <d v="2021-12-09T00:00:00"/>
        <d v="2021-11-22T00:00:00"/>
        <d v="2021-01-30T00:00:00"/>
        <d v="2022-08-13T00:00:00"/>
        <d v="2021-01-16T00:00:00"/>
        <d v="2020-05-14T00:00:00"/>
        <d v="2019-08-29T00:00:00"/>
        <d v="2022-03-18T00:00:00"/>
        <d v="2019-01-17T00:00:00"/>
        <d v="2020-02-07T00:00:00"/>
        <d v="2019-10-01T00:00:00"/>
        <d v="2020-04-24T00:00:00"/>
        <d v="2019-01-13T00:00:00"/>
        <d v="2023-01-04T00:00:00"/>
        <d v="2019-03-23T00:00:00"/>
        <d v="2019-01-29T00:00:00"/>
        <d v="2022-07-27T00:00:00"/>
        <d v="2023-04-14T00:00:00"/>
        <d v="2019-05-11T00:00:00"/>
        <d v="2022-07-28T00:00:00"/>
        <d v="2022-02-05T00:00:00"/>
        <d v="2022-06-21T00:00:00"/>
        <d v="2022-05-30T00:00:00"/>
        <d v="2020-03-18T00:00:00"/>
        <d v="2023-05-16T00:00:00"/>
        <d v="2020-09-18T00:00:00"/>
        <d v="2019-05-05T00:00:00"/>
        <d v="2023-01-23T00:00:00"/>
        <d v="2021-06-06T00:00:00"/>
        <d v="2021-10-04T00:00:00"/>
        <d v="2018-12-01T00:00:00"/>
        <d v="2023-02-11T00:00:00"/>
        <d v="2022-08-09T00:00:00"/>
        <d v="2019-10-03T00:00:00"/>
        <d v="2021-09-24T00:00:00"/>
        <d v="2023-10-15T00:00:00"/>
        <d v="2023-04-24T00:00:00"/>
        <d v="2020-03-30T00:00:00"/>
        <d v="2021-04-28T00:00:00"/>
        <d v="2022-05-17T00:00:00"/>
        <d v="2019-03-30T00:00:00"/>
        <d v="2023-06-24T00:00:00"/>
        <d v="2021-11-23T00:00:00"/>
        <d v="2020-03-04T00:00:00"/>
        <d v="2022-06-30T00:00:00"/>
        <d v="2022-02-14T00:00:00"/>
        <d v="2019-01-25T00:00:00"/>
        <d v="2022-09-28T00:00:00"/>
        <d v="2020-11-23T00:00:00"/>
        <d v="2023-05-04T00:00:00"/>
        <d v="2020-07-02T00:00:00"/>
        <d v="2022-02-13T00:00:00"/>
        <d v="2021-05-17T00:00:00"/>
        <d v="2023-01-06T00:00:00"/>
        <d v="2020-05-08T00:00:00"/>
        <d v="2023-10-27T00:00:00"/>
        <d v="2020-03-21T00:00:00"/>
        <d v="2021-11-19T00:00:00"/>
        <d v="2023-10-18T00:00:00"/>
        <d v="2021-04-24T00:00:00"/>
        <d v="2022-01-08T00:00:00"/>
        <d v="2022-05-08T00:00:00"/>
        <d v="2021-12-30T00:00:00"/>
        <d v="2021-05-18T00:00:00"/>
        <d v="2020-05-10T00:00:00"/>
        <d v="2021-08-02T00:00:00"/>
        <d v="2022-06-29T00:00:00"/>
        <d v="2019-11-18T00:00:00"/>
        <d v="2022-07-22T00:00:00"/>
        <d v="2023-09-23T00:00:00"/>
        <d v="2022-09-26T00:00:00"/>
        <d v="2023-05-23T00:00:00"/>
        <d v="2019-08-07T00:00:00"/>
        <d v="2021-04-22T00:00:00"/>
        <d v="2023-10-25T00:00:00"/>
        <d v="2021-05-21T00:00:00"/>
        <d v="2020-06-02T00:00:00"/>
        <d v="2019-08-08T00:00:00"/>
        <d v="2023-10-17T00:00:00"/>
        <d v="2022-04-26T00:00:00"/>
        <d v="2019-01-31T00:00:00"/>
        <d v="2021-06-05T00:00:00"/>
        <d v="2023-02-17T00:00:00"/>
        <d v="2023-03-06T00:00:00"/>
        <d v="2021-08-09T00:00:00"/>
        <d v="2022-11-10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3-05-12T00:00:00"/>
        <d v="2019-12-31T00:00:00"/>
        <d v="2022-03-10T00:00:00"/>
        <d v="2022-07-23T00:00:00"/>
        <d v="2022-05-24T00:00:00"/>
        <d v="2022-08-31T00:00:00"/>
        <d v="2019-05-15T00:00:00"/>
        <d v="2023-04-01T00:00:00"/>
        <d v="2023-09-15T00:00:00"/>
        <d v="2020-05-15T00:00:00"/>
        <d v="2020-02-15T00:00:00"/>
        <d v="2021-10-07T00:00:00"/>
        <d v="2019-09-17T00:00:00"/>
        <d v="2021-10-26T00:00:00"/>
        <d v="2019-06-29T00:00:00"/>
        <d v="2019-05-23T00:00:00"/>
        <d v="2023-04-02T00:00:00"/>
        <d v="2022-01-07T00:00:00"/>
        <d v="2022-01-15T00:00:00"/>
        <d v="2019-09-16T00:00:00"/>
        <d v="2021-08-14T00:00:00"/>
        <d v="2021-04-25T00:00:00"/>
        <d v="2020-06-10T00:00:00"/>
        <d v="2021-01-18T00:00:00"/>
        <d v="2022-10-22T00:00:00"/>
        <d v="2020-05-07T00:00:00"/>
        <d v="2022-02-21T00:00:00"/>
        <d v="2020-04-09T00:00:00"/>
        <d v="2020-05-03T00:00:00"/>
        <d v="2023-05-05T00:00:00"/>
        <d v="2019-11-02T00:00:00"/>
        <d v="2023-02-12T00:00:00"/>
        <d v="2019-03-17T00:00:00"/>
        <d v="2020-06-04T00:00:00"/>
        <d v="2019-09-01T00:00:00"/>
        <d v="2020-11-18T00:00:00"/>
        <d v="2023-10-13T00:00:00"/>
        <d v="2023-03-07T00:00:00"/>
        <d v="2023-03-12T00:00:00"/>
        <d v="2022-04-10T00:00:00"/>
        <d v="2022-01-09T00:00:00"/>
        <d v="2020-09-13T00:00:00"/>
        <d v="2020-11-28T00:00:00"/>
        <d v="2018-11-04T00:00:00"/>
        <d v="2019-08-12T00:00:00"/>
        <d v="2020-09-27T00:00:00"/>
        <d v="2018-11-11T00:00:00"/>
        <d v="2019-11-03T00:00:00"/>
        <d v="2023-10-26T00:00:00"/>
        <d v="2019-05-13T00:00:00"/>
        <d v="2019-05-19T00:00:00"/>
        <d v="2022-04-16T00:00:00"/>
        <d v="2021-01-02T00:00:00"/>
        <d v="2023-08-13T00:00:00"/>
        <d v="2020-09-29T00:00:00"/>
        <d v="2022-01-11T00:00:00"/>
        <d v="2019-04-24T00:00:00"/>
        <d v="2019-08-19T00:00:00"/>
        <d v="2022-07-21T00:00:00"/>
        <d v="2022-09-24T00:00:00"/>
        <d v="2021-01-04T00:00:00"/>
        <d v="2023-08-30T00:00:00"/>
        <d v="2021-03-10T00:00:00"/>
        <d v="2023-06-11T00:00:00"/>
        <d v="2023-03-20T00:00:00"/>
        <d v="2022-02-09T00:00:00"/>
        <d v="2020-09-23T00:00:00"/>
        <d v="2023-03-15T00:00:00"/>
        <d v="2022-05-09T00:00:00"/>
        <d v="2020-10-27T00:00:00"/>
        <d v="2019-01-30T00:00:00"/>
        <d v="2019-12-20T00:00:00"/>
        <d v="2021-09-15T00:00:00"/>
        <d v="2020-10-28T00:00:00"/>
        <d v="2020-10-11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20-10-01T00:00:00"/>
        <d v="2019-03-31T00:00:00"/>
        <d v="2021-11-30T00:00:00"/>
        <d v="2019-07-05T00:00:00"/>
        <d v="2020-09-30T00:00:00"/>
        <d v="2022-04-19T00:00:00"/>
        <d v="2019-05-24T00:00:00"/>
        <d v="2020-08-03T00:00:00"/>
        <d v="2023-06-23T00:00:00"/>
        <d v="2019-06-22T00:00:00"/>
        <d v="2021-01-17T00:00:00"/>
        <d v="2023-02-24T00:00:00"/>
        <d v="2020-07-27T00:00:00"/>
        <d v="2022-06-09T00:00:00"/>
        <d v="2022-01-17T00:00:00"/>
        <d v="2021-04-15T00:00:00"/>
        <d v="2021-05-30T00:00:00"/>
        <d v="2019-03-13T00:00:00"/>
        <d v="2021-10-14T00:00:00"/>
        <d v="2021-11-08T00:00:00"/>
        <d v="2021-12-31T00:00:00"/>
        <d v="2018-11-02T00:00:00"/>
        <d v="2023-02-07T00:00:00"/>
        <d v="2023-10-07T00:00:00"/>
        <d v="2020-01-04T00:00:00"/>
        <d v="2021-06-27T00:00:00"/>
        <d v="2018-12-18T00:00:00"/>
        <d v="2021-07-27T00:00:00"/>
        <d v="2020-01-08T00:00:00"/>
        <d v="2022-05-01T00:00:00"/>
        <d v="2020-06-07T00:00:00"/>
        <d v="2019-10-15T00:00:00"/>
        <d v="2021-07-21T00:00:00"/>
        <d v="2020-01-20T00:00:00"/>
        <d v="2020-07-14T00:00:00"/>
        <d v="2021-10-27T00:00:00"/>
        <d v="2021-08-26T00:00:00"/>
        <d v="2018-11-27T00:00:00"/>
        <d v="2020-08-04T00:00:00"/>
        <d v="2019-06-19T00:00:00"/>
        <d v="2023-08-28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0-08-01T00:00:00"/>
        <d v="2018-12-31T00:00:00"/>
        <d v="2023-02-08T00:00:00"/>
        <d v="2018-12-09T00:00:00"/>
        <d v="2023-10-05T00:00:00"/>
        <d v="2022-02-16T00:00:00"/>
        <d v="2023-06-06T00:00:00"/>
        <d v="2020-11-04T00:00:00"/>
        <d v="2020-02-21T00:00:00"/>
        <d v="2021-05-22T00:00:00"/>
        <d v="2023-04-20T00:00:00"/>
        <d v="2022-12-14T00:00:00"/>
        <d v="2022-11-20T00:00:00"/>
        <d v="2018-12-12T00:00:00"/>
        <d v="2019-01-16T00:00:00"/>
        <d v="2023-10-22T00:00:00"/>
        <d v="2020-09-10T00:00:00"/>
        <d v="2021-05-12T00:00:00"/>
        <d v="2019-10-19T00:00:00"/>
        <d v="2022-10-11T00:00:00"/>
        <d v="2019-12-03T00:00:00"/>
        <d v="2023-07-05T00:00:00"/>
        <d v="2019-08-02T00:00:00"/>
        <d v="2022-02-26T00:00:00"/>
        <d v="2022-01-30T00:00:00"/>
        <d v="2022-05-28T00:00:00"/>
        <d v="2021-09-07T00:00:00"/>
        <d v="2020-03-29T00:00:00"/>
        <d v="2020-04-07T00:00:00"/>
        <d v="2020-12-24T00:00:00"/>
        <d v="2019-09-28T00:00:00"/>
        <d v="2020-02-25T00:00:00"/>
        <d v="2022-04-13T00:00:00"/>
        <d v="2020-11-14T00:00:00"/>
        <d v="2021-04-09T00:00:00"/>
        <d v="2021-08-04T00:00:00"/>
        <d v="2022-04-11T00:00:00"/>
        <d v="2019-08-13T00:00:00"/>
        <d v="2020-12-11T00:00:00"/>
        <d v="2020-07-31T00:00:00"/>
        <d v="2022-07-12T00:00:00"/>
        <d v="2019-10-10T00:00:00"/>
        <d v="2020-04-13T00:00:00"/>
        <d v="2018-12-19T00:00:00"/>
        <d v="2023-06-07T00:00:00"/>
        <d v="2023-08-17T00:00:00"/>
        <d v="2023-01-09T00:00:00"/>
        <d v="2019-07-02T00:00:00"/>
        <d v="2023-10-23T00:00:00"/>
        <d v="2019-12-24T00:00:00"/>
        <d v="2019-07-19T00:00:00"/>
        <d v="2020-10-23T00:00:00"/>
        <d v="2021-01-20T00:00:00"/>
        <d v="2021-12-05T00:00:00"/>
        <d v="2021-09-26T00:00:00"/>
        <d v="2022-05-25T00:00:00"/>
        <d v="2019-09-10T00:00:00"/>
        <d v="2019-12-27T00:00:00"/>
        <d v="2019-02-25T00:00:00"/>
        <d v="2019-11-29T00:00:00"/>
        <d v="2023-01-14T00:00:00"/>
        <d v="2022-09-19T00:00:00"/>
        <d v="2019-07-17T00:00:00"/>
        <d v="2021-05-01T00:00:00"/>
        <d v="2021-09-21T00:00:00"/>
        <d v="2021-06-22T00:00:00"/>
        <d v="2021-09-28T00:00:00"/>
        <d v="2020-12-03T00:00:00"/>
        <d v="2022-11-06T00:00:00"/>
        <d v="2020-01-16T00:00:00"/>
        <d v="2021-07-11T00:00:00"/>
        <d v="2020-02-14T00:00:00"/>
        <d v="2020-01-27T00:00:00"/>
        <d v="2021-04-20T00:00:00"/>
        <d v="2022-11-15T00:00:00"/>
        <d v="2023-04-17T00:00:00"/>
        <d v="2022-05-02T00:00:00"/>
        <d v="2019-09-25T00:00:00"/>
        <d v="2019-04-13T00:00:00"/>
        <d v="2023-06-02T00:00:00"/>
        <d v="2023-07-20T00:00:00"/>
        <d v="2019-12-15T00:00:00"/>
        <d v="2020-06-03T00:00:00"/>
        <d v="2020-08-13T00:00:00"/>
        <d v="2023-02-16T00:00:00"/>
        <d v="2022-02-20T00:00:00"/>
        <d v="2019-07-01T00:00:00"/>
        <d v="2023-01-11T00:00:00"/>
        <d v="2021-11-01T00:00:00"/>
        <d v="2020-07-23T00:00:00"/>
        <d v="2019-03-10T00:00:00"/>
        <d v="2021-06-18T00:00:00"/>
        <d v="2019-08-18T00:00:00"/>
        <d v="2023-09-29T00:00:00"/>
        <d v="2023-06-15T00:00:00"/>
        <d v="2021-02-01T00:00:00"/>
        <d v="2020-01-22T00:00:00"/>
        <d v="2020-05-29T00:00:00"/>
        <d v="2021-06-19T00:00:00"/>
        <d v="2020-09-16T00:00:00"/>
        <d v="2021-12-27T00:00:00"/>
        <d v="2019-02-21T00:00:00"/>
        <d v="2020-11-07T00:00:00"/>
        <d v="2020-08-19T00:00:00"/>
        <d v="2023-02-18T00:00:00"/>
        <d v="2021-09-17T00:00:00"/>
        <d v="2021-11-10T00:00:00"/>
        <d v="2019-08-03T00:00:00"/>
        <d v="2019-02-04T00:00:00"/>
        <d v="2022-05-18T00:00:00"/>
        <d v="2019-05-29T00:00:00"/>
        <d v="2022-10-01T00:00:00"/>
        <d v="2022-04-08T00:00:00"/>
        <d v="2021-05-28T00:00:00"/>
        <d v="2021-07-15T00:00:00"/>
        <d v="2021-10-31T00:00:00"/>
        <d v="2018-11-07T00:00:00"/>
        <d v="2022-08-30T00:00:00"/>
        <d v="2020-07-09T00:00:00"/>
        <d v="2021-12-06T00:00:00"/>
        <d v="2023-06-18T00:00:00"/>
        <d v="2021-06-16T00:00:00"/>
        <d v="2022-08-17T00:00:00"/>
        <d v="2019-09-06T00:00:00"/>
        <d v="2021-11-17T00:00:00"/>
        <d v="2018-12-27T00:00:00"/>
        <d v="2020-09-04T00:00:00"/>
        <d v="2018-10-30T00:00:00"/>
        <d v="2019-04-23T00:00:00"/>
        <d v="2021-08-21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15T00:00:00"/>
        <d v="2022-01-14T00:00:00"/>
        <d v="2022-09-25T00:00:00"/>
        <d v="2019-12-26T00:00:00"/>
        <d v="2020-04-18T00:00:00"/>
        <d v="2019-11-30T00:00:00"/>
        <d v="2022-02-23T00:00:00"/>
        <d v="2022-12-13T00:00:00"/>
        <d v="2019-11-26T00:00:00"/>
        <d v="2023-09-26T00:00:00"/>
        <d v="2019-04-28T00:00:00"/>
        <d v="2022-09-09T00:00:00"/>
        <d v="2023-03-30T00:00:00"/>
        <d v="2023-01-20T00:00:00"/>
        <d v="2020-03-20T00:00:00"/>
        <d v="2019-06-08T00:00:00"/>
        <d v="2023-07-23T00:00:00"/>
        <d v="2023-07-07T00:00:00"/>
        <d v="2019-04-15T00:00:00"/>
        <d v="2021-04-08T00:00:00"/>
        <d v="2023-02-21T00:00:00"/>
        <d v="2019-05-04T00:00:00"/>
        <d v="2022-12-02T00:00:00"/>
        <d v="2021-04-06T00:00:00"/>
        <d v="2022-12-03T00:00:00"/>
        <d v="2021-10-25T00:00:00"/>
        <d v="2021-09-10T00:00:00"/>
        <d v="2021-03-04T00:00:00"/>
        <d v="2019-03-29T00:00:00"/>
        <d v="2020-05-28T00:00:00"/>
        <d v="2020-10-21T00:00:00"/>
        <d v="2023-01-22T00:00:00"/>
        <d v="2020-04-21T00:00:00"/>
        <d v="2018-12-14T00:00:00"/>
        <d v="2022-08-02T00:00:00"/>
        <d v="2020-11-30T00:00:00"/>
        <d v="2019-11-09T00:00:00"/>
        <d v="2020-05-27T00:00:00"/>
        <d v="2020-09-08T00:00:00"/>
        <d v="2021-08-10T00:00:00"/>
        <d v="2022-10-05T00:00:00"/>
        <d v="2021-04-26T00:00:00"/>
        <d v="2019-12-19T00:00:00"/>
        <d v="2020-09-21T00:00:00"/>
        <d v="2019-07-16T00:00:00"/>
        <d v="2019-05-25T00:00:00"/>
        <d v="2022-05-29T00:00:00"/>
        <d v="2021-01-01T00:00:00"/>
        <d v="2022-05-26T00:00:00"/>
        <d v="2020-08-30T00:00:00"/>
        <d v="2023-08-01T00:00:00"/>
        <d v="2022-04-22T00:00:00"/>
        <d v="2020-04-06T00:00:00"/>
        <d v="2020-11-03T00:00:00"/>
        <d v="2020-10-04T00:00:00"/>
        <d v="2020-04-22T00:00:00"/>
        <d v="2022-07-15T00:00:00"/>
        <d v="2022-12-23T00:00:00"/>
        <d v="2021-04-30T00:00:00"/>
        <d v="2020-09-17T00:00:00"/>
        <d v="2021-09-08T00:00:00"/>
        <d v="2019-02-18T00:00:00"/>
        <d v="2019-12-21T00:00:00"/>
        <d v="2021-08-05T00:00:00"/>
        <d v="2018-11-15T00:00:00"/>
        <d v="2022-09-12T00:00:00"/>
        <d v="2019-10-09T00:00:00"/>
        <d v="2020-09-09T00:00:00"/>
        <d v="2018-12-02T00:00:00"/>
        <d v="2020-04-03T00:00:00"/>
        <d v="2019-07-22T00:00:00"/>
        <d v="2021-07-31T00:00:00"/>
        <d v="2022-10-08T00:00:00"/>
        <d v="2021-08-13T00:00:00"/>
        <d v="2022-07-08T00:00:00"/>
        <d v="2019-07-20T00:00:00"/>
        <d v="2019-11-05T00:00:00"/>
        <d v="2020-12-19T00:00:00"/>
        <d v="2022-09-05T00:00:00"/>
        <d v="2023-08-15T00:00:00"/>
        <d v="2022-07-18T00:00:00"/>
        <d v="2021-07-05T00:00:00"/>
        <d v="2021-05-23T00:00:00"/>
        <d v="2018-11-06T00:00:00"/>
        <d v="2021-12-20T00:00:00"/>
        <d v="2019-06-27T00:00:00"/>
        <d v="2019-03-20T00:00:00"/>
        <d v="2020-01-25T00:00:00"/>
        <d v="2022-01-22T00:00:00"/>
        <d v="2022-11-13T00:00:00"/>
        <d v="2019-10-17T00:00:00"/>
        <d v="2022-12-22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23-03-21T00:00:00"/>
        <d v="2022-11-19T00:00:00"/>
        <d v="2019-09-02T00:00:00"/>
        <d v="2021-08-07T00:00:00"/>
        <d v="2019-10-04T00:00:00"/>
        <d v="2020-03-10T00:00:00"/>
        <d v="2020-08-29T00:00:00"/>
        <d v="2019-08-26T00:00:00"/>
        <d v="2020-11-01T00:00:00"/>
        <d v="2020-10-09T00:00:00"/>
        <d v="2023-01-18T00:00:00"/>
        <d v="2019-10-20T00:00:00"/>
        <d v="2022-06-23T00:00:00"/>
        <d v="2019-12-02T00:00:00"/>
        <d v="2021-09-27T00:00:00"/>
        <d v="2019-04-16T00:00:00"/>
        <d v="2022-05-22T00:00:00"/>
        <d v="2022-08-16T00:00:00"/>
        <d v="2021-07-23T00:00:00"/>
        <d v="2022-12-30T00:00:00"/>
        <d v="2023-05-14T00:00:00"/>
        <d v="2021-02-02T00:00:00"/>
        <d v="2022-05-05T00:00:00"/>
        <d v="2023-03-28T00:00:00"/>
        <d v="2019-08-22T00:00:00"/>
        <d v="2023-10-20T00:00:00"/>
        <d v="2023-02-27T00:00:00"/>
        <d v="2021-01-14T00:00:00"/>
        <d v="2023-08-02T00:00:00"/>
        <d v="2019-12-23T00:00:00"/>
        <d v="2022-05-07T00:00:00"/>
        <d v="2022-09-13T00:00:00"/>
        <d v="2021-02-11T00:00:00"/>
        <d v="2023-09-17T00:00:00"/>
        <d v="2021-10-05T00:00:00"/>
        <d v="2022-04-25T00:00:00"/>
        <d v="2018-12-11T00:00:00"/>
        <d v="2019-07-25T00:00:00"/>
        <d v="2022-01-13T00:00:00"/>
        <d v="2022-12-29T00:00:00"/>
        <d v="2019-06-02T00:00:00"/>
        <d v="2021-05-07T00:00:00"/>
        <d v="2022-06-04T00:00:00"/>
        <d v="2020-05-18T00:00:00"/>
        <d v="2019-01-24T00:00:00"/>
        <d v="2020-04-14T00:00:00"/>
        <d v="2020-11-26T00:00:00"/>
        <d v="2019-02-08T00:00:00"/>
        <d v="2020-07-07T00:00:00"/>
        <d v="2019-07-03T00:00:00"/>
        <d v="2023-05-29T00:00:00"/>
        <d v="2021-03-18T00:00:00"/>
        <d v="2020-12-07T00:00:00"/>
        <d v="2021-04-21T00:00:00"/>
        <d v="2023-08-31T00:00:00"/>
        <d v="2022-04-23T00:00:00"/>
        <d v="2021-10-20T00:00:00"/>
        <d v="2019-11-06T00:00:00"/>
        <d v="2019-01-02T00:00:00"/>
        <d v="2023-02-02T00:00:00"/>
        <d v="2020-02-17T00:00:00"/>
        <d v="2020-03-16T00:00:00"/>
        <d v="2019-12-09T00:00:00"/>
        <d v="2022-09-22T00:00:00"/>
        <d v="2023-07-31T00:00:00"/>
        <d v="2019-02-19T00:00:00"/>
        <d v="2020-06-08T00:00:00"/>
        <d v="2018-11-24T00:00:00"/>
        <d v="2023-08-29T00:00:00"/>
        <d v="2019-05-10T00:00:00"/>
        <d v="2019-05-03T00:00:00"/>
        <d v="2022-04-12T00:00:00"/>
        <d v="2019-01-15T00:00:00"/>
        <d v="2023-07-18T00:00:00"/>
        <d v="2019-08-15T00:00:00"/>
        <d v="2019-04-06T00:00:00"/>
        <d v="2019-05-20T00:00:00"/>
        <d v="2021-04-01T00:00:00"/>
        <d v="2022-09-06T00:00:00"/>
        <d v="2020-10-25T00:00:00"/>
        <d v="2022-03-01T00:00:00"/>
        <d v="2018-12-26T00:00:00"/>
        <d v="2021-12-26T00:00:00"/>
        <d v="2023-03-01T00:00:00"/>
        <d v="2020-09-24T00:00:00"/>
        <d v="2020-04-27T00:00:00"/>
        <d v="2023-06-09T00:00:00"/>
        <d v="2018-12-24T00:00:00"/>
        <d v="2022-03-30T00:00:00"/>
        <d v="2023-03-02T00:00:00"/>
        <d v="2023-09-08T00:00:00"/>
        <d v="2021-11-07T00:00:00"/>
        <d v="2019-04-09T00:00:00"/>
        <d v="2023-10-04T00:00:00"/>
        <d v="2019-01-04T00:00:00"/>
        <d v="2019-09-30T00:00:00"/>
        <d v="2023-09-05T00:00:00"/>
        <d v="2022-06-28T00:00:00"/>
        <d v="2022-02-25T00:00:00"/>
        <d v="2019-03-28T00:00:00"/>
        <d v="2023-03-04T00:00:00"/>
        <d v="2023-04-15T00:00:00"/>
        <d v="2020-02-08T00:00:00"/>
        <d v="2023-04-09T00:00:00"/>
        <d v="2023-09-20T00:00:00"/>
        <d v="2023-07-12T00:00:00"/>
        <d v="2021-05-19T00:00:00"/>
        <d v="2020-10-15T00:00:00"/>
        <d v="2019-10-23T00:00:00"/>
        <d v="2020-10-07T00:00:00"/>
        <d v="2019-04-20T00:00:00"/>
        <d v="2021-01-26T00:00:00"/>
        <d v="2019-10-28T00:00:00"/>
        <d v="2019-07-23T00:00:00"/>
        <d v="2019-06-10T00:00:00"/>
        <d v="2021-05-26T00:00:00"/>
        <d v="2023-05-08T00:00:00"/>
        <d v="2022-08-10T00:00:00"/>
        <d v="2021-06-21T00:00:00"/>
        <d v="2023-09-25T00:00:00"/>
        <d v="2019-12-29T00:00:00"/>
        <d v="2020-02-19T00:00:00"/>
        <d v="2019-06-03T00:00:00"/>
        <d v="2020-07-13T00:00:00"/>
        <d v="2022-07-19T00:00:00"/>
        <d v="2019-06-17T00:00:00"/>
        <d v="2020-05-21T00:00:00"/>
        <d v="2023-04-04T00:00:00"/>
        <d v="2023-07-26T00:00:00"/>
        <d v="2020-10-19T00:00:00"/>
        <d v="2021-07-26T00:00:00"/>
        <d v="2020-12-20T00:00:00"/>
        <d v="2019-06-23T00:00:00"/>
        <d v="2023-07-30T00:00:00"/>
        <d v="2021-03-26T00:00:00"/>
        <d v="2020-06-24T00:00:00"/>
        <d v="2019-08-14T00:00:00"/>
        <d v="2020-01-31T00:00:00"/>
        <d v="2020-12-27T00:00:00"/>
        <d v="2022-10-16T00:00:00"/>
        <d v="2018-12-29T00:00:00"/>
        <d v="2023-04-19T00:00:00"/>
        <d v="2021-08-01T00:00:00"/>
        <d v="2021-07-02T00:00:00"/>
        <d v="2019-12-28T00:00:00"/>
        <d v="2020-07-26T00:00:00"/>
        <d v="2021-07-22T00:00:00"/>
        <d v="2021-02-21T00:00:00"/>
        <d v="2022-01-01T00:00:00"/>
        <d v="2021-02-19T00:00:00"/>
        <d v="2022-02-04T00:00:00"/>
        <d v="2021-02-27T00:00:00"/>
        <d v="2018-12-25T00:00:00"/>
        <d v="2021-06-26T00:00:00"/>
        <d v="2019-12-18T00:00:00"/>
        <d v="2019-02-01T00:00:00"/>
        <d v="2018-12-20T00:00:00"/>
        <d v="2023-10-29T00:00:00"/>
        <d v="2022-08-18T00:00:00"/>
        <d v="2021-05-11T00:00:00"/>
        <d v="2021-04-16T00:00:00"/>
        <d v="2021-03-14T00:00:00"/>
        <d v="2021-11-13T00:00:00"/>
        <d v="2020-04-01T00:00:00"/>
        <d v="2020-11-05T00:00:00"/>
        <d v="2022-11-12T00:00:00"/>
        <d v="2022-09-03T00:00:00"/>
        <d v="2020-06-29T00:00:00"/>
        <d v="2019-03-05T00:00:00"/>
        <d v="2021-09-06T00:00:00"/>
        <d v="2019-05-21T00:00:00"/>
        <d v="2022-05-11T00:00:00"/>
        <d v="2018-11-22T00:00:00"/>
        <d v="2023-05-27T00:00:00"/>
        <d v="2023-03-18T00:00:00"/>
        <d v="2020-06-15T00:00:00"/>
        <d v="2022-07-04T00:00:00"/>
        <d v="2021-04-07T00:00:00"/>
        <d v="2022-01-18T00:00:00"/>
        <d v="2022-10-12T00:00:00"/>
        <d v="2020-10-06T00:00:00"/>
        <d v="2021-10-18T00:00:00"/>
        <d v="2020-05-23T00:00:00"/>
        <d v="2022-01-25T00:00:00"/>
        <d v="2019-09-07T00:00:00"/>
        <d v="2023-02-26T00:00:00"/>
        <d v="2020-06-12T00:00:00"/>
        <d v="2021-11-02T00:00:00"/>
        <d v="2019-11-25T00:00:00"/>
        <d v="2019-05-06T00:00:00"/>
        <d v="2021-05-02T00:00:00"/>
        <d v="2020-01-17T00:00:00"/>
        <d v="2019-12-08T00:00:00"/>
        <d v="2020-10-18T00:00:00"/>
        <d v="2019-05-09T00:00:00"/>
        <d v="2019-11-23T00:00:00"/>
        <d v="2022-03-20T00:00:00"/>
        <d v="2020-05-25T00:00:00"/>
        <d v="2023-08-04T00:00:00"/>
        <d v="2022-09-02T00:00:00"/>
        <d v="2021-06-11T00:00:00"/>
        <d v="2022-11-05T00:00:00"/>
        <d v="2022-09-10T00:00:00"/>
        <d v="2023-02-28T00:00:00"/>
        <d v="2019-12-07T00:00:00"/>
        <d v="2019-01-05T00:00:00"/>
        <d v="2023-06-05T00:00:00"/>
        <d v="2020-04-05T00:00:00"/>
        <d v="2020-10-08T00:00:00"/>
        <d v="2021-09-02T00:00:00"/>
        <d v="2023-10-03T00:00:00"/>
        <d v="2021-02-25T00:00:00"/>
        <d v="2020-08-22T00:00:00"/>
        <d v="2019-06-06T00:00:00"/>
        <d v="2022-05-04T00:00:00"/>
        <d v="2019-03-12T00:00:00"/>
        <d v="2021-01-08T00:00:00"/>
        <d v="2019-08-27T00:00:00"/>
        <d v="2019-05-17T00:00:00"/>
        <d v="2020-08-18T00:00:00"/>
        <d v="2021-01-27T00:00:00"/>
        <d v="2023-03-25T00:00:00"/>
        <d v="2019-06-12T00:00:00"/>
        <d v="2019-01-28T00:00:00"/>
        <d v="2020-06-05T00:00:00"/>
        <d v="2018-12-06T00:00:00"/>
        <d v="2021-03-23T00:00:00"/>
        <d v="2021-07-08T00:00:00"/>
        <d v="2022-08-24T00:00:00"/>
        <d v="2019-08-04T00:00:00"/>
        <d v="2021-10-03T00:00:00"/>
        <d v="2021-05-04T00:00:00"/>
        <d v="2023-09-22T00:00:00"/>
        <d v="2023-02-03T00:00:00"/>
        <d v="2019-09-05T00:00:00"/>
        <d v="2021-04-27T00:00:00"/>
        <d v="2022-09-16T00:00:00"/>
        <d v="2022-04-04T00:00:00"/>
        <d v="2019-09-22T00:00:00"/>
        <d v="2020-08-28T00:00:00"/>
        <d v="2019-11-14T00:00:00"/>
        <d v="2021-09-18T00:00:00"/>
        <d v="2020-12-18T00:00:00"/>
        <d v="2019-05-26T00:00:00"/>
        <d v="2019-06-28T00:00:00"/>
        <d v="2019-10-05T00:00:00"/>
        <d v="2019-11-07T00:00:00"/>
        <d v="2019-09-09T00:00:00"/>
        <d v="2019-07-18T00:00:00"/>
        <d v="2019-03-27T00:00:00"/>
        <d v="2020-08-31T00:00:00"/>
        <d v="2021-10-15T00:00:00"/>
        <d v="2019-09-23T00:00:00"/>
        <d v="2019-09-03T00:00:00"/>
        <d v="2022-11-27T00:00:00"/>
        <d v="2022-09-11T00:00:00"/>
        <d v="2023-07-24T00:00:00"/>
        <d v="2023-04-30T00:00:00"/>
        <d v="2022-09-14T00:00:00"/>
        <d v="2023-07-02T00:00:00"/>
        <d v="2021-12-24T00:00:00"/>
        <d v="2020-11-02T00:00:00"/>
        <d v="2021-09-04T00:00:00"/>
        <d v="2020-01-05T00:00:00"/>
        <d v="2020-07-04T00:00:00"/>
        <d v="2023-05-26T00:00:00"/>
        <d v="2023-09-11T00:00:00"/>
        <d v="2020-03-22T00:00:00"/>
        <d v="2021-02-22T00:00:00"/>
        <d v="2022-07-01T00:00:00"/>
        <d v="2020-05-06T00:00:00"/>
        <d v="2020-07-21T00:00:00"/>
        <d v="2019-12-16T00:00:00"/>
        <d v="2022-10-04T00:00:00"/>
        <d v="2019-02-20T00:00:00"/>
        <d v="2022-10-28T00:00:00"/>
        <d v="2019-11-08T00:00:00"/>
        <d v="2022-06-25T00:00:00"/>
        <d v="2021-02-05T00:00:00"/>
        <d v="2020-03-01T00:00:00"/>
        <d v="2020-06-11T00:00:00"/>
        <d v="2021-07-28T00:00:00"/>
        <d v="2021-05-29T00:00:00"/>
        <d v="2023-07-19T00:00:00"/>
        <d v="2021-09-13T00:00:00"/>
        <d v="2023-05-30T00:00:00"/>
        <d v="2020-04-23T00:00:00"/>
        <d v="2020-11-06T00:00:00"/>
        <d v="2023-02-15T00:00:00"/>
        <d v="2023-03-22T00:00:00"/>
        <d v="2021-12-08T00:00:00"/>
        <d v="2023-10-06T00:00:00"/>
        <d v="2021-01-07T00:00:00"/>
        <d v="2020-03-12T00:00:00"/>
        <d v="2022-02-03T00:00:00"/>
        <d v="2023-05-07T00:00:00"/>
        <d v="2023-09-03T00:00:00"/>
        <d v="2020-09-02T00:00:00"/>
        <d v="2020-10-24T00:00:00"/>
        <d v="2018-11-13T00:00:00"/>
        <d v="2023-01-21T00:00:00"/>
        <d v="2021-01-28T00:00:00"/>
        <d v="2021-09-29T00:00:00"/>
        <d v="2021-11-24T00:00:00"/>
        <d v="2022-11-25T00:00:00"/>
        <d v="2022-10-23T00:00:00"/>
        <d v="2018-10-31T00:00:00"/>
        <d v="2023-06-28T00:00:00"/>
        <d v="2020-07-11T00:00:00"/>
        <d v="2021-04-03T00:00:00"/>
        <d v="2020-08-11T00:00:00"/>
        <d v="2023-09-21T00:00:00"/>
        <d v="2019-01-06T00:00:00"/>
        <d v="2021-10-19T00:00:00"/>
        <d v="2020-11-27T00:00:00"/>
        <d v="2021-01-21T00:00:00"/>
        <d v="2020-06-20T00:00:00"/>
        <d v="2022-05-13T00:00:00"/>
        <d v="2023-05-20T00:00:00"/>
        <d v="2020-11-10T00:00:00"/>
        <d v="2019-02-03T00:00:00"/>
        <d v="2021-04-04T00:00:00"/>
        <d v="2023-09-01T00:00:00"/>
        <d v="2020-07-19T00:00:00"/>
        <d v="2021-01-05T00:00:00"/>
        <d v="2022-12-10T00:00:00"/>
        <d v="2023-02-04T00:00:00"/>
        <d v="2023-07-27T00:00:00"/>
        <d v="2022-12-19T00:00:00"/>
        <d v="2019-10-24T00:00:00"/>
        <d v="2023-10-01T00:00:00"/>
        <d v="2022-12-06T00:00:00"/>
        <d v="2020-10-26T00:00:00"/>
        <d v="2022-12-04T00:00:00"/>
        <d v="2021-07-20T00:00:00"/>
        <d v="2019-04-05T00:00:00"/>
        <d v="2020-01-26T00:00:00"/>
        <d v="2019-05-30T00:00:00"/>
        <d v="2020-12-21T00:00:00"/>
        <d v="2021-12-04T00:00:00"/>
        <d v="2022-08-26T00:00:00"/>
        <d v="2020-04-17T00:00:00"/>
        <d v="2023-03-26T00:00:00"/>
        <d v="2019-11-01T00:00:00"/>
        <d v="2018-12-03T00:00:00"/>
        <d v="2022-08-23T00:00:00"/>
        <d v="2020-06-01T00:00:00"/>
        <d v="2022-12-05T00:00:00"/>
        <d v="2022-06-03T00:00:00"/>
        <d v="2023-04-07T00:00:00"/>
        <d v="2021-06-29T00:00:00"/>
        <d v="2019-01-07T00:00:00"/>
        <d v="2019-08-21T00:00:00"/>
        <d v="2019-10-27T00:00:00"/>
        <d v="2021-03-21T00:00:00"/>
        <d v="2019-03-26T00:00:00"/>
        <d v="2023-01-12T00:00:00"/>
        <d v="2022-10-07T00:00:00"/>
        <d v="2023-03-08T00:00:00"/>
        <d v="2020-02-05T00:00:00"/>
        <d v="2023-08-27T00:00:00"/>
        <d v="2022-10-03T00:00:00"/>
        <d v="2023-07-17T00:00:00"/>
        <d v="2021-02-12T00:00:00"/>
        <d v="2019-01-08T00:00:00"/>
        <d v="2021-06-07T00:00:00"/>
        <d v="2019-08-05T00:00:00"/>
        <d v="2020-02-22T00:00:00"/>
        <d v="2021-04-02T00:00:00"/>
        <d v="2019-04-03T00:00:00"/>
        <d v="2020-05-04T00:00:00"/>
        <d v="2020-03-23T00:00:00"/>
        <d v="2018-12-07T00:00:00"/>
        <d v="2021-07-24T00:00:00"/>
        <d v="2020-03-27T00:00:00"/>
        <d v="2019-10-29T00:00:00"/>
        <d v="2022-07-05T00:00:00"/>
        <d v="2023-01-13T00:00:00"/>
        <d v="2023-07-01T00:00:00"/>
        <d v="2023-08-06T00:00:00"/>
        <d v="2020-11-13T00:00:00"/>
        <d v="2023-09-27T00:00:00"/>
        <d v="2022-01-21T00:00:00"/>
        <d v="2023-05-28T00:00:00"/>
        <d v="2020-07-08T00:00:00"/>
        <d v="2021-02-09T00:00:00"/>
        <d v="2023-06-20T00:00:00"/>
        <d v="2020-11-17T00:00:00"/>
        <d v="2020-02-28T00:00:00"/>
        <d v="2020-07-01T00:00:00"/>
        <d v="2022-02-22T00:00:00"/>
        <d v="2020-05-20T00:00:00"/>
        <d v="2021-02-20T00:00:00"/>
        <d v="2021-01-23T00:00:00"/>
        <d v="2022-01-03T00:00:00"/>
        <d v="2019-04-19T00:00:00"/>
        <d v="2022-02-07T00:00:00"/>
        <d v="2021-11-20T00:00:00"/>
        <d v="2022-09-20T00:00:00"/>
        <d v="2019-08-06T00:00:00"/>
        <d v="2023-01-03T00:00:00"/>
        <d v="2020-01-21T00:00:00"/>
        <d v="2019-05-08T00:00:00"/>
        <d v="2019-11-20T00:00:00"/>
        <d v="2019-02-14T00:00:00"/>
        <d v="2020-08-07T00:00:00"/>
        <d v="2020-07-25T00:00:00"/>
        <d v="2020-07-06T00:00:00"/>
        <d v="2022-07-14T00:00:00"/>
        <d v="2019-03-01T00:00:00"/>
        <d v="2023-01-30T00:00:00"/>
        <d v="2023-01-05T00:00:00"/>
        <d v="2020-12-05T00:00:00"/>
        <d v="2021-11-18T00:00:00"/>
        <d v="2021-01-03T00:00:00"/>
        <d v="2023-01-19T00:00:00"/>
        <d v="2023-06-30T00:00:00"/>
        <d v="2019-01-18T00:00:00"/>
        <d v="2021-06-03T00:00:00"/>
        <d v="2022-06-11T00:00:00"/>
        <d v="2022-05-06T00:00:00"/>
        <d v="2023-05-01T00:00:00"/>
        <d v="2022-08-01T00:00:00"/>
        <d v="2021-03-03T00:00:00"/>
        <d v="2020-06-09T00:00:00"/>
        <d v="2022-02-11T00:00:00"/>
        <d v="2022-01-02T00:00:00"/>
        <d v="2021-07-03T00:00:00"/>
        <d v="2019-04-30T00:00:00"/>
        <d v="2022-09-01T00:00:00"/>
        <d v="2023-02-23T00:00:00"/>
        <d v="2022-11-30T00:00:00"/>
        <d v="2019-06-11T00:00:00"/>
        <d v="2021-01-25T00:00:00"/>
        <d v="2021-09-23T00:00:00"/>
        <d v="2022-12-26T00:00:00"/>
        <d v="2020-01-28T00:00:00"/>
        <d v="2021-12-18T00:00:00"/>
        <d v="2021-08-06T00:00:00"/>
        <d v="2020-09-03T00:00:00"/>
        <d v="2021-03-05T00:00:00"/>
        <d v="2022-01-16T00:00:00"/>
        <d v="2021-08-23T00:00:00"/>
        <d v="2018-12-16T00:00:00"/>
        <d v="2022-06-15T00:00:00"/>
        <d v="2023-01-10T00:00:00"/>
        <d v="2022-02-06T00:00:00"/>
        <d v="2022-09-07T00:00:00"/>
        <d v="2020-09-11T00:00:00"/>
        <d v="2023-03-19T00:00:00"/>
        <d v="2020-10-30T00:00:00"/>
        <d v="2019-12-17T00:00:00"/>
        <d v="2021-07-18T00:00:00"/>
        <d v="2019-04-02T00:00:00"/>
        <d v="2020-02-04T00:00:00"/>
        <d v="2023-08-07T00:00:00"/>
        <d v="2018-11-12T00:00:00"/>
        <d v="2023-01-07T00:00:00"/>
        <d v="2022-09-04T00:00:00"/>
        <d v="2020-09-22T00:00:00"/>
        <d v="2023-07-14T00:00:00"/>
        <d v="2019-02-06T00:00:00"/>
        <d v="2023-06-27T00:00:00"/>
        <d v="2021-11-03T00:00:00"/>
        <d v="2021-05-05T00:00:00"/>
        <d v="2023-09-07T00:00:00"/>
        <d v="2019-03-06T00:00:00"/>
        <d v="2022-08-04T00:00:00"/>
        <d v="2018-11-23T00:00:00"/>
        <d v="2020-06-06T00:00:00"/>
        <d v="2022-03-22T00:00:00"/>
        <d v="2019-11-24T00:00:00"/>
        <d v="2022-06-06T00:00:00"/>
        <d v="2020-10-03T00:00:00"/>
        <d v="2019-02-22T00:00:00"/>
        <d v="2020-07-22T00:00:00"/>
        <d v="2021-02-26T00:00:00"/>
        <d v="2020-09-20T00:00:00"/>
        <d v="2023-02-01T00:00:00"/>
        <d v="2018-11-08T00:00:00"/>
        <d v="2021-01-06T00:00:00"/>
        <d v="2021-05-03T00:00:00"/>
        <d v="2020-07-03T00:00:00"/>
        <d v="2020-01-01T00:00:00"/>
        <d v="2022-02-19T00:00:00"/>
        <d v="2020-10-02T00:00:00"/>
        <d v="2022-07-29T00:00:00"/>
        <d v="2022-04-03T00:00:00"/>
        <d v="2022-11-07T00:00:00"/>
        <d v="2019-10-02T00:00:00"/>
      </sharedItems>
      <fieldGroup par="22"/>
    </cacheField>
    <cacheField name="Doctor" numFmtId="0">
      <sharedItems/>
    </cacheField>
    <cacheField name="Hospital" numFmtId="0">
      <sharedItems count="8633">
        <s v="Wallace-Hamilton"/>
        <s v="Jones, Brown and Murray"/>
        <s v="Brown Inc"/>
        <s v="Brown-Golden"/>
        <s v="Rose Inc"/>
        <s v="Burke, Griffin and Cooper"/>
        <s v="Burch-White"/>
        <s v="Walton LLC"/>
        <s v="Garcia Ltd"/>
        <s v="Little-Spencer"/>
        <s v="Boyd PLC"/>
        <s v="Wheeler, Bryant and Johns"/>
        <s v="Castaneda-Hardy"/>
        <s v="Smith, Edwards and Obrien"/>
        <s v="Malone, Thompson and Mejia"/>
        <s v="Richardson-Powell"/>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 Inc"/>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sharedItems>
    </cacheField>
    <cacheField name="Insurance Provider" numFmtId="0">
      <sharedItems count="5">
        <s v="Medicare"/>
        <s v="UnitedHealthcare"/>
        <s v="Blue Cross"/>
        <s v="Aetna"/>
        <s v="Cigna"/>
      </sharedItems>
    </cacheField>
    <cacheField name=" Billing Amount " numFmtId="0">
      <sharedItems containsSemiMixedTypes="0" containsString="0" containsNumber="1" minValue="371.75049999999999" maxValue="79932.796199999997"/>
    </cacheField>
    <cacheField name="Room Number" numFmtId="0">
      <sharedItems containsSemiMixedTypes="0" containsString="0" containsNumber="1" containsInteger="1" minValue="101" maxValue="500"/>
    </cacheField>
    <cacheField name="Admission Type" numFmtId="0">
      <sharedItems count="3">
        <s v="Elective"/>
        <s v="Urgent"/>
        <s v="Emergency"/>
      </sharedItems>
    </cacheField>
    <cacheField name="Admission Type2" numFmtId="0">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 name="No od days admitted " numFmtId="0">
      <sharedItems containsSemiMixedTypes="0" containsString="0" containsNumber="1" containsInteger="1" minValue="0" maxValue="30" count="31">
        <n v="7"/>
        <n v="24"/>
        <n v="10"/>
        <n v="1"/>
        <n v="17"/>
        <n v="14"/>
        <n v="30"/>
        <n v="28"/>
        <n v="3"/>
        <n v="20"/>
        <n v="5"/>
        <n v="8"/>
        <n v="16"/>
        <n v="12"/>
        <n v="23"/>
        <n v="21"/>
        <n v="29"/>
        <n v="27"/>
        <n v="19"/>
        <n v="25"/>
        <n v="18"/>
        <n v="22"/>
        <n v="2"/>
        <n v="11"/>
        <n v="4"/>
        <n v="15"/>
        <n v="9"/>
        <n v="6"/>
        <n v="13"/>
        <n v="26"/>
        <n v="0"/>
      </sharedItems>
      <fieldGroup base="19">
        <rangePr startNum="0" endNum="30" groupInterval="10"/>
        <groupItems count="5">
          <s v="&lt;0"/>
          <s v="0-9"/>
          <s v="10-19"/>
          <s v="20-30"/>
          <s v="&gt;30"/>
        </groupItems>
      </fieldGroup>
    </cacheField>
    <cacheField name="Months (Date of Admission)" numFmtId="0" databaseField="0">
      <fieldGroup base="8">
        <rangePr groupBy="months" startDate="2018-10-30T00:00:00" endDate="2023-10-31T00:00:00"/>
        <groupItems count="14">
          <s v="&lt;10/30/2018"/>
          <s v="Jan"/>
          <s v="Feb"/>
          <s v="Mar"/>
          <s v="Apr"/>
          <s v="May"/>
          <s v="Jun"/>
          <s v="Jul"/>
          <s v="Aug"/>
          <s v="Sep"/>
          <s v="Oct"/>
          <s v="Nov"/>
          <s v="Dec"/>
          <s v="&gt;10/31/2023"/>
        </groupItems>
      </fieldGroup>
    </cacheField>
    <cacheField name="Quarters (Date of Admission)" numFmtId="0" databaseField="0">
      <fieldGroup base="8">
        <rangePr groupBy="quarters" startDate="2018-10-30T00:00:00" endDate="2023-10-31T00:00:00"/>
        <groupItems count="6">
          <s v="&lt;10/30/2018"/>
          <s v="Qtr1"/>
          <s v="Qtr2"/>
          <s v="Qtr3"/>
          <s v="Qtr4"/>
          <s v="&gt;10/31/2023"/>
        </groupItems>
      </fieldGroup>
    </cacheField>
    <cacheField name="Years (Date of Admission)" numFmtId="0" databaseField="0">
      <fieldGroup base="8">
        <rangePr groupBy="years" startDate="2018-10-30T00:00:00" endDate="2023-10-31T00:00:00"/>
        <groupItems count="8">
          <s v="&lt;10/30/2018"/>
          <s v="2018"/>
          <s v="2019"/>
          <s v="2020"/>
          <s v="2021"/>
          <s v="2022"/>
          <s v="2023"/>
          <s v="&gt;10/31/2023"/>
        </groupItems>
      </fieldGroup>
    </cacheField>
  </cacheFields>
  <extLst>
    <ext xmlns:x14="http://schemas.microsoft.com/office/spreadsheetml/2009/9/main" uri="{725AE2AE-9491-48be-B2B4-4EB974FC3084}">
      <x14:pivotCacheDefinition pivotCacheId="115185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Mrs."/>
    <s v="Tiffany Ramirez"/>
    <n v="81"/>
    <x v="0"/>
    <x v="0"/>
    <s v="O-"/>
    <x v="0"/>
    <x v="0"/>
    <x v="0"/>
    <s v="Patrick Parker"/>
    <x v="0"/>
    <x v="0"/>
    <n v="44989.18"/>
    <n v="146"/>
    <x v="0"/>
    <s v="Elective"/>
    <d v="2022-11-24T00:00:00"/>
    <s v="Aspirin"/>
    <s v="Inconclusive"/>
    <x v="0"/>
  </r>
  <r>
    <s v="Mr."/>
    <s v="Brandy Flowers"/>
    <n v="51"/>
    <x v="1"/>
    <x v="1"/>
    <s v="O-"/>
    <x v="0"/>
    <x v="1"/>
    <x v="1"/>
    <s v="Dustin Griffin"/>
    <x v="1"/>
    <x v="1"/>
    <n v="14469.0754"/>
    <n v="477"/>
    <x v="1"/>
    <s v="Urgent"/>
    <d v="2021-08-02T00:00:00"/>
    <s v="Paracetamol"/>
    <s v="Normal"/>
    <x v="1"/>
  </r>
  <r>
    <s v="Mrs."/>
    <s v="Patty Norman"/>
    <n v="55"/>
    <x v="1"/>
    <x v="0"/>
    <s v="O-"/>
    <x v="0"/>
    <x v="1"/>
    <x v="2"/>
    <s v="Brian Kennedy"/>
    <x v="2"/>
    <x v="2"/>
    <n v="10837.453799999999"/>
    <n v="384"/>
    <x v="0"/>
    <s v="Elective"/>
    <d v="2019-05-26T00:00:00"/>
    <s v="Aspirin"/>
    <s v="Normal"/>
    <x v="2"/>
  </r>
  <r>
    <s v="Mrs."/>
    <s v="Sharon Perez"/>
    <n v="39"/>
    <x v="1"/>
    <x v="0"/>
    <s v="O-"/>
    <x v="0"/>
    <x v="2"/>
    <x v="3"/>
    <s v="Jessica Bailey"/>
    <x v="3"/>
    <x v="2"/>
    <n v="9571.0591000000004"/>
    <n v="310"/>
    <x v="1"/>
    <s v="Urgent"/>
    <d v="2022-12-16T00:00:00"/>
    <s v="Aspirin"/>
    <s v="Normal"/>
    <x v="3"/>
  </r>
  <r>
    <s v="Mrs."/>
    <s v="Caroline Farrell"/>
    <n v="23"/>
    <x v="2"/>
    <x v="0"/>
    <s v="O-"/>
    <x v="0"/>
    <x v="3"/>
    <x v="4"/>
    <s v="William Miller"/>
    <x v="4"/>
    <x v="0"/>
    <n v="4330.1324999999997"/>
    <n v="126"/>
    <x v="2"/>
    <s v="Emer "/>
    <d v="2019-06-26T00:00:00"/>
    <s v="Paracetamol"/>
    <s v="Inconclusive"/>
    <x v="4"/>
  </r>
  <r>
    <s v="Mr."/>
    <s v="Ruben Burns"/>
    <n v="35"/>
    <x v="1"/>
    <x v="1"/>
    <s v="O+"/>
    <x v="1"/>
    <x v="4"/>
    <x v="5"/>
    <s v="Diane Jackson"/>
    <x v="5"/>
    <x v="1"/>
    <n v="42573.6584"/>
    <n v="404"/>
    <x v="2"/>
    <s v="Emer "/>
    <d v="2023-06-24T00:00:00"/>
    <s v="Lipitor"/>
    <s v="Normal"/>
    <x v="5"/>
  </r>
  <r>
    <s v="Mrs."/>
    <s v="Brian Dorsey"/>
    <n v="32"/>
    <x v="2"/>
    <x v="0"/>
    <s v="O+"/>
    <x v="1"/>
    <x v="1"/>
    <x v="6"/>
    <s v="Curtis Smith"/>
    <x v="6"/>
    <x v="3"/>
    <n v="21739.954300000001"/>
    <n v="492"/>
    <x v="2"/>
    <s v="Emer "/>
    <d v="2021-08-23T00:00:00"/>
    <s v="Aspirin"/>
    <s v="Inconclusive"/>
    <x v="0"/>
  </r>
  <r>
    <s v="Mr."/>
    <s v="Chad Byrd"/>
    <n v="61"/>
    <x v="0"/>
    <x v="1"/>
    <s v="B-"/>
    <x v="2"/>
    <x v="2"/>
    <x v="7"/>
    <s v="Paul Baker"/>
    <x v="7"/>
    <x v="0"/>
    <n v="18437.448499999999"/>
    <n v="292"/>
    <x v="2"/>
    <s v="Emergency"/>
    <d v="2019-02-08T00:00:00"/>
    <s v="Lipitor"/>
    <s v="Normal"/>
    <x v="6"/>
  </r>
  <r>
    <s v="Mr."/>
    <s v="Antonio Frederick"/>
    <n v="49"/>
    <x v="1"/>
    <x v="1"/>
    <s v="B-"/>
    <x v="2"/>
    <x v="4"/>
    <x v="8"/>
    <s v="Brian Chandler"/>
    <x v="8"/>
    <x v="0"/>
    <n v="20972.9899"/>
    <n v="480"/>
    <x v="1"/>
    <s v="Urgent"/>
    <d v="2020-05-03T00:00:00"/>
    <s v="Penicillin"/>
    <s v="Abnormal"/>
    <x v="3"/>
  </r>
  <r>
    <s v="Mr."/>
    <s v="Amy Roberts"/>
    <n v="45"/>
    <x v="1"/>
    <x v="1"/>
    <s v="B-"/>
    <x v="2"/>
    <x v="5"/>
    <x v="9"/>
    <s v="Anthony Roberts"/>
    <x v="9"/>
    <x v="3"/>
    <n v="64520"/>
    <n v="306"/>
    <x v="2"/>
    <s v="Emergency"/>
    <d v="2021-05-11T00:00:00"/>
    <s v="Penicillin"/>
    <s v="Abnormal"/>
    <x v="7"/>
  </r>
  <r>
    <s v="Mr."/>
    <s v="Patrick Parker"/>
    <n v="41"/>
    <x v="1"/>
    <x v="1"/>
    <s v="AB+"/>
    <x v="3"/>
    <x v="1"/>
    <x v="10"/>
    <s v="Robin Green"/>
    <x v="10"/>
    <x v="3"/>
    <n v="18017.8907"/>
    <n v="180"/>
    <x v="1"/>
    <s v="Urgent"/>
    <d v="2020-08-23T00:00:00"/>
    <s v="Aspirin"/>
    <s v="Abnormal"/>
    <x v="8"/>
  </r>
  <r>
    <s v="Mr."/>
    <s v="Charles Horton"/>
    <n v="82"/>
    <x v="0"/>
    <x v="1"/>
    <s v="AB+"/>
    <x v="3"/>
    <x v="3"/>
    <x v="11"/>
    <s v="Patricia Bishop"/>
    <x v="11"/>
    <x v="4"/>
    <n v="27715.404999999999"/>
    <n v="161"/>
    <x v="1"/>
    <s v="Urgent"/>
    <d v="2021-04-15T00:00:00"/>
    <s v="Lipitor"/>
    <s v="Abnormal"/>
    <x v="1"/>
  </r>
  <r>
    <s v="Mrs."/>
    <s v="Michael Bradshaw"/>
    <n v="65"/>
    <x v="0"/>
    <x v="0"/>
    <s v="AB+"/>
    <x v="3"/>
    <x v="5"/>
    <x v="12"/>
    <s v="Katherine Lowe"/>
    <x v="12"/>
    <x v="0"/>
    <n v="14066.257100000001"/>
    <n v="120"/>
    <x v="2"/>
    <s v="Emer "/>
    <d v="2021-07-04T00:00:00"/>
    <s v="Ibuprofen"/>
    <s v="Inconclusive"/>
    <x v="9"/>
  </r>
  <r>
    <s v="Mr."/>
    <s v="Ryan Hayes"/>
    <n v="33"/>
    <x v="2"/>
    <x v="1"/>
    <s v="A+"/>
    <x v="4"/>
    <x v="0"/>
    <x v="13"/>
    <s v="Kristin Dunn"/>
    <x v="13"/>
    <x v="3"/>
    <n v="29883.644700000001"/>
    <n v="215"/>
    <x v="0"/>
    <s v="Elective"/>
    <d v="2020-12-22T00:00:00"/>
    <s v="Aspirin"/>
    <s v="Abnormal"/>
    <x v="10"/>
  </r>
  <r>
    <s v="Mrs."/>
    <s v="Christina Williams"/>
    <n v="85"/>
    <x v="0"/>
    <x v="0"/>
    <s v="A+"/>
    <x v="4"/>
    <x v="0"/>
    <x v="14"/>
    <s v="Laura Roberts"/>
    <x v="14"/>
    <x v="3"/>
    <n v="5803.1347999999998"/>
    <n v="444"/>
    <x v="0"/>
    <s v="Elective"/>
    <d v="2021-12-07T00:00:00"/>
    <s v="Aspirin"/>
    <s v="Inconclusive"/>
    <x v="11"/>
  </r>
  <r>
    <s v="Mrs."/>
    <s v="William Page"/>
    <n v="72"/>
    <x v="0"/>
    <x v="0"/>
    <s v="A+"/>
    <x v="4"/>
    <x v="0"/>
    <x v="15"/>
    <s v="James Carney"/>
    <x v="15"/>
    <x v="4"/>
    <n v="16403.2533"/>
    <n v="492"/>
    <x v="2"/>
    <s v="Emer "/>
    <d v="2021-08-14T00:00:00"/>
    <s v="Aspirin"/>
    <s v="Normal"/>
    <x v="12"/>
  </r>
  <r>
    <s v="Mr."/>
    <s v="Olivia Gonzalez"/>
    <n v="64"/>
    <x v="0"/>
    <x v="1"/>
    <s v="AB-"/>
    <x v="5"/>
    <x v="0"/>
    <x v="16"/>
    <s v="Clayton Mcknight"/>
    <x v="16"/>
    <x v="3"/>
    <n v="20873.9931"/>
    <n v="315"/>
    <x v="0"/>
    <s v="Elective"/>
    <d v="2019-11-27T00:00:00"/>
    <s v="Aspirin"/>
    <s v="Inconclusive"/>
    <x v="13"/>
  </r>
  <r>
    <s v="Mr."/>
    <s v="Teresa Caldwell"/>
    <n v="23"/>
    <x v="2"/>
    <x v="1"/>
    <s v="A+"/>
    <x v="4"/>
    <x v="1"/>
    <x v="17"/>
    <s v="Debra Meyers"/>
    <x v="17"/>
    <x v="4"/>
    <n v="36170.830099999999"/>
    <n v="475"/>
    <x v="0"/>
    <s v="Elective"/>
    <d v="2022-03-09T00:00:00"/>
    <s v="Ibuprofen"/>
    <s v="Inconclusive"/>
    <x v="3"/>
  </r>
  <r>
    <s v="Mr."/>
    <s v="Desiree Williams MD"/>
    <n v="66"/>
    <x v="0"/>
    <x v="1"/>
    <s v="O+"/>
    <x v="1"/>
    <x v="2"/>
    <x v="18"/>
    <s v="Megan Sanders"/>
    <x v="18"/>
    <x v="1"/>
    <n v="2131.4558000000002"/>
    <n v="125"/>
    <x v="0"/>
    <s v="Elective"/>
    <d v="2022-06-22T00:00:00"/>
    <s v="Aspirin"/>
    <s v="Inconclusive"/>
    <x v="8"/>
  </r>
  <r>
    <s v="Mr."/>
    <s v="Sally Shaw"/>
    <n v="80"/>
    <x v="0"/>
    <x v="1"/>
    <s v="O-"/>
    <x v="0"/>
    <x v="1"/>
    <x v="19"/>
    <s v="Zachary Horton DDS"/>
    <x v="19"/>
    <x v="2"/>
    <n v="13287.4494"/>
    <n v="366"/>
    <x v="2"/>
    <s v="Emer "/>
    <d v="2019-08-07T00:00:00"/>
    <s v="Ibuprofen"/>
    <s v="Inconclusive"/>
    <x v="7"/>
  </r>
  <r>
    <s v="Mrs."/>
    <s v="William Johnson"/>
    <n v="55"/>
    <x v="1"/>
    <x v="0"/>
    <s v="AB+"/>
    <x v="3"/>
    <x v="1"/>
    <x v="20"/>
    <s v="Kelly Thompson"/>
    <x v="20"/>
    <x v="3"/>
    <n v="25810.897700000001"/>
    <n v="238"/>
    <x v="0"/>
    <s v="Elective"/>
    <d v="2023-03-20T00:00:00"/>
    <s v="Penicillin"/>
    <s v="Normal"/>
    <x v="14"/>
  </r>
  <r>
    <s v="Mr."/>
    <s v="Steven Bennett"/>
    <n v="79"/>
    <x v="0"/>
    <x v="1"/>
    <s v="O-"/>
    <x v="0"/>
    <x v="4"/>
    <x v="21"/>
    <s v="Michael Chang"/>
    <x v="21"/>
    <x v="2"/>
    <n v="38349.634100000003"/>
    <n v="364"/>
    <x v="1"/>
    <s v="Urgent"/>
    <d v="2022-12-26T00:00:00"/>
    <s v="Penicillin"/>
    <s v="Abnormal"/>
    <x v="5"/>
  </r>
  <r>
    <s v="Mr."/>
    <s v="Haley Li"/>
    <n v="51"/>
    <x v="1"/>
    <x v="1"/>
    <s v="B-"/>
    <x v="2"/>
    <x v="2"/>
    <x v="22"/>
    <s v="Nicole Wood"/>
    <x v="22"/>
    <x v="0"/>
    <n v="8350.6736000000001"/>
    <n v="130"/>
    <x v="2"/>
    <s v="Emer "/>
    <d v="2022-11-01T00:00:00"/>
    <s v="Lipitor"/>
    <s v="Abnormal"/>
    <x v="14"/>
  </r>
  <r>
    <s v="Mrs."/>
    <s v="Angela Brown"/>
    <n v="33"/>
    <x v="2"/>
    <x v="0"/>
    <s v="B-"/>
    <x v="2"/>
    <x v="0"/>
    <x v="23"/>
    <s v="Angela Kim"/>
    <x v="23"/>
    <x v="1"/>
    <n v="19562.201400000002"/>
    <n v="120"/>
    <x v="1"/>
    <s v="Urgent"/>
    <d v="2019-01-31T00:00:00"/>
    <s v="Aspirin"/>
    <s v="Abnormal"/>
    <x v="15"/>
  </r>
  <r>
    <s v="Mr."/>
    <s v="Beverly Miller"/>
    <n v="54"/>
    <x v="1"/>
    <x v="1"/>
    <s v="A-"/>
    <x v="6"/>
    <x v="3"/>
    <x v="24"/>
    <s v="Jodi Holland"/>
    <x v="24"/>
    <x v="4"/>
    <n v="28923.6502"/>
    <n v="293"/>
    <x v="1"/>
    <s v="Urgent"/>
    <d v="2022-09-03T00:00:00"/>
    <s v="Paracetamol"/>
    <s v="Normal"/>
    <x v="16"/>
  </r>
  <r>
    <s v="Mrs."/>
    <s v="Daniel Dickson"/>
    <n v="26"/>
    <x v="2"/>
    <x v="0"/>
    <s v="B-"/>
    <x v="2"/>
    <x v="2"/>
    <x v="25"/>
    <s v="Christina Flores"/>
    <x v="25"/>
    <x v="1"/>
    <n v="18883.260600000001"/>
    <n v="292"/>
    <x v="1"/>
    <s v="Urgent"/>
    <d v="2021-06-23T00:00:00"/>
    <s v="Paracetamol"/>
    <s v="Abnormal"/>
    <x v="17"/>
  </r>
  <r>
    <s v="Mrs."/>
    <s v="Kimberly Mason"/>
    <n v="70"/>
    <x v="0"/>
    <x v="0"/>
    <s v="B-"/>
    <x v="2"/>
    <x v="2"/>
    <x v="26"/>
    <s v="Natalie Sullivan"/>
    <x v="26"/>
    <x v="3"/>
    <n v="17917.1783"/>
    <n v="379"/>
    <x v="0"/>
    <s v="Elective"/>
    <d v="2021-07-22T00:00:00"/>
    <s v="Paracetamol"/>
    <s v="Abnormal"/>
    <x v="2"/>
  </r>
  <r>
    <s v="Mrs."/>
    <s v="Francis Newman"/>
    <n v="74"/>
    <x v="0"/>
    <x v="0"/>
    <s v="AB+"/>
    <x v="3"/>
    <x v="3"/>
    <x v="27"/>
    <s v="Carolyn Baker MD"/>
    <x v="27"/>
    <x v="4"/>
    <n v="8876.5113999999994"/>
    <n v="298"/>
    <x v="2"/>
    <s v="Emer "/>
    <d v="2021-06-08T00:00:00"/>
    <s v="Lipitor"/>
    <s v="Abnormal"/>
    <x v="5"/>
  </r>
  <r>
    <s v="Mrs."/>
    <s v="Ronnie Hughes"/>
    <n v="56"/>
    <x v="1"/>
    <x v="0"/>
    <s v="A-"/>
    <x v="6"/>
    <x v="5"/>
    <x v="28"/>
    <s v="Nicole Mcclain"/>
    <x v="28"/>
    <x v="3"/>
    <n v="20696.661199999999"/>
    <n v="392"/>
    <x v="0"/>
    <s v="Elective"/>
    <d v="2019-06-04T00:00:00"/>
    <s v="Penicillin"/>
    <s v="Abnormal"/>
    <x v="15"/>
  </r>
  <r>
    <s v="Mrs."/>
    <s v="Shannon Fitzpatrick DVM"/>
    <n v="35"/>
    <x v="1"/>
    <x v="0"/>
    <s v="O+"/>
    <x v="1"/>
    <x v="3"/>
    <x v="29"/>
    <s v="Chloe Thomas"/>
    <x v="29"/>
    <x v="1"/>
    <n v="12875.395200000001"/>
    <n v="162"/>
    <x v="2"/>
    <s v="Emer "/>
    <d v="2022-12-27T00:00:00"/>
    <s v="Lipitor"/>
    <s v="Inconclusive"/>
    <x v="12"/>
  </r>
  <r>
    <s v="Mrs."/>
    <s v="Teresa Gonzalez"/>
    <n v="37"/>
    <x v="1"/>
    <x v="0"/>
    <s v="B-"/>
    <x v="2"/>
    <x v="1"/>
    <x v="30"/>
    <s v="Brian Watson"/>
    <x v="30"/>
    <x v="0"/>
    <n v="17884.8658"/>
    <n v="456"/>
    <x v="2"/>
    <s v="Emer "/>
    <d v="2021-11-28T00:00:00"/>
    <s v="Lipitor"/>
    <s v="Abnormal"/>
    <x v="18"/>
  </r>
  <r>
    <s v="Mr."/>
    <s v="Rodney Maynard"/>
    <n v="81"/>
    <x v="0"/>
    <x v="1"/>
    <s v="AB-"/>
    <x v="5"/>
    <x v="2"/>
    <x v="31"/>
    <s v="Dr. Kyle Dickson"/>
    <x v="31"/>
    <x v="2"/>
    <n v="8715.5290999999997"/>
    <n v="197"/>
    <x v="2"/>
    <s v="Emer "/>
    <d v="2023-07-17T00:00:00"/>
    <s v="Lipitor"/>
    <s v="Normal"/>
    <x v="11"/>
  </r>
  <r>
    <s v="Mr."/>
    <s v="Kevin Johnson"/>
    <n v="78"/>
    <x v="0"/>
    <x v="1"/>
    <s v="O-"/>
    <x v="0"/>
    <x v="4"/>
    <x v="32"/>
    <s v="Michael Smith"/>
    <x v="32"/>
    <x v="0"/>
    <n v="8107.1710999999996"/>
    <n v="247"/>
    <x v="1"/>
    <s v="Urgent"/>
    <d v="2021-03-03T00:00:00"/>
    <s v="Lipitor"/>
    <s v="Abnormal"/>
    <x v="19"/>
  </r>
  <r>
    <s v="Mr."/>
    <s v="Rebecca Parsons"/>
    <n v="51"/>
    <x v="1"/>
    <x v="1"/>
    <s v="B-"/>
    <x v="2"/>
    <x v="3"/>
    <x v="33"/>
    <s v="Pamela Brown"/>
    <x v="33"/>
    <x v="2"/>
    <n v="27321.953799999999"/>
    <n v="228"/>
    <x v="0"/>
    <s v="Elective"/>
    <d v="2021-02-16T00:00:00"/>
    <s v="Paracetamol"/>
    <s v="Abnormal"/>
    <x v="20"/>
  </r>
  <r>
    <s v="Mr."/>
    <s v="Linda Chavez"/>
    <n v="33"/>
    <x v="2"/>
    <x v="1"/>
    <s v="A-"/>
    <x v="6"/>
    <x v="5"/>
    <x v="34"/>
    <s v="Tiffany Crawford"/>
    <x v="34"/>
    <x v="4"/>
    <n v="39374.999400000001"/>
    <n v="137"/>
    <x v="2"/>
    <s v="Emer "/>
    <d v="2019-12-27T00:00:00"/>
    <s v="Penicillin"/>
    <s v="Abnormal"/>
    <x v="4"/>
  </r>
  <r>
    <s v="Mrs."/>
    <s v="Jennifer Rodriguez"/>
    <n v="83"/>
    <x v="0"/>
    <x v="0"/>
    <s v="AB-"/>
    <x v="5"/>
    <x v="4"/>
    <x v="35"/>
    <s v="Rachel Sullivan"/>
    <x v="35"/>
    <x v="0"/>
    <n v="4588.7968000000001"/>
    <n v="192"/>
    <x v="2"/>
    <s v="Emer "/>
    <d v="2019-11-24T00:00:00"/>
    <s v="Lipitor"/>
    <s v="Abnormal"/>
    <x v="13"/>
  </r>
  <r>
    <s v="Mrs."/>
    <s v="Anna Adams"/>
    <n v="70"/>
    <x v="0"/>
    <x v="0"/>
    <s v="A+ve"/>
    <x v="4"/>
    <x v="2"/>
    <x v="36"/>
    <s v="Samuel Taylor"/>
    <x v="36"/>
    <x v="0"/>
    <n v="500.09039999999999"/>
    <n v="258"/>
    <x v="2"/>
    <s v="Emer "/>
    <d v="2022-09-27T00:00:00"/>
    <s v="Paracetamol"/>
    <s v="Abnormal"/>
    <x v="13"/>
  </r>
  <r>
    <s v="Mr."/>
    <s v="Mariah Williams"/>
    <n v="72"/>
    <x v="0"/>
    <x v="1"/>
    <s v="A-"/>
    <x v="6"/>
    <x v="3"/>
    <x v="37"/>
    <s v="John Harvey"/>
    <x v="37"/>
    <x v="0"/>
    <n v="17439.4869"/>
    <n v="219"/>
    <x v="0"/>
    <s v="Elective"/>
    <d v="2021-03-20T00:00:00"/>
    <s v="Penicillin"/>
    <s v="Normal"/>
    <x v="3"/>
  </r>
  <r>
    <s v="Mr."/>
    <s v="Brendan Moody"/>
    <n v="30"/>
    <x v="2"/>
    <x v="1"/>
    <s v="AB+"/>
    <x v="3"/>
    <x v="0"/>
    <x v="38"/>
    <s v="Sylvia Johnson"/>
    <x v="38"/>
    <x v="1"/>
    <n v="26216.072899999999"/>
    <n v="364"/>
    <x v="1"/>
    <s v="Urgent"/>
    <d v="2021-03-21T00:00:00"/>
    <s v="Paracetamol"/>
    <s v="Normal"/>
    <x v="19"/>
  </r>
  <r>
    <s v="Mr."/>
    <s v="Michael Burns"/>
    <n v="19"/>
    <x v="2"/>
    <x v="1"/>
    <s v="B-"/>
    <x v="2"/>
    <x v="5"/>
    <x v="39"/>
    <s v="Janice Vargas"/>
    <x v="39"/>
    <x v="3"/>
    <n v="25875.117699999999"/>
    <n v="414"/>
    <x v="2"/>
    <s v="Emer "/>
    <d v="2021-07-14T00:00:00"/>
    <s v="Lipitor"/>
    <s v="Inconclusive"/>
    <x v="5"/>
  </r>
  <r>
    <s v="Mr."/>
    <s v="Miguel Baker"/>
    <n v="23"/>
    <x v="2"/>
    <x v="1"/>
    <s v="O-"/>
    <x v="0"/>
    <x v="4"/>
    <x v="40"/>
    <s v="Mark Hill"/>
    <x v="40"/>
    <x v="1"/>
    <n v="35396.202899999997"/>
    <n v="110"/>
    <x v="1"/>
    <s v="Urgent"/>
    <d v="2019-04-08T00:00:00"/>
    <s v="Penicillin"/>
    <s v="Inconclusive"/>
    <x v="5"/>
  </r>
  <r>
    <s v="Mr."/>
    <s v="Christopher Miller"/>
    <n v="81"/>
    <x v="0"/>
    <x v="1"/>
    <s v="AB+"/>
    <x v="3"/>
    <x v="3"/>
    <x v="41"/>
    <s v="Amber Gonzalez"/>
    <x v="41"/>
    <x v="0"/>
    <n v="15763.5353"/>
    <n v="465"/>
    <x v="2"/>
    <s v="Emer "/>
    <d v="2021-09-06T00:00:00"/>
    <s v="Lipitor"/>
    <s v="Inconclusive"/>
    <x v="21"/>
  </r>
  <r>
    <s v="Mrs."/>
    <s v="Theresa Mendoza"/>
    <n v="46"/>
    <x v="1"/>
    <x v="0"/>
    <s v="A+"/>
    <x v="4"/>
    <x v="4"/>
    <x v="42"/>
    <s v="Wendy Galloway"/>
    <x v="42"/>
    <x v="3"/>
    <n v="1796.6795999999999"/>
    <n v="469"/>
    <x v="1"/>
    <s v="Urgent"/>
    <d v="2023-03-05T00:00:00"/>
    <s v="Penicillin"/>
    <s v="Inconclusive"/>
    <x v="22"/>
  </r>
  <r>
    <s v="Mrs."/>
    <s v="Laura Adams"/>
    <n v="48"/>
    <x v="1"/>
    <x v="0"/>
    <s v="B-"/>
    <x v="2"/>
    <x v="0"/>
    <x v="6"/>
    <s v="Michael Harris"/>
    <x v="43"/>
    <x v="4"/>
    <n v="6564.2515999999996"/>
    <n v="182"/>
    <x v="2"/>
    <s v="Emer "/>
    <d v="2021-08-18T00:00:00"/>
    <s v="Ibuprofen"/>
    <s v="Inconclusive"/>
    <x v="22"/>
  </r>
  <r>
    <s v="Mr."/>
    <s v="Lauren Barton"/>
    <n v="34"/>
    <x v="2"/>
    <x v="1"/>
    <s v="O+"/>
    <x v="1"/>
    <x v="3"/>
    <x v="43"/>
    <s v="Emily West"/>
    <x v="44"/>
    <x v="3"/>
    <n v="11225.277"/>
    <n v="119"/>
    <x v="2"/>
    <s v="Emer "/>
    <d v="2019-07-09T00:00:00"/>
    <s v="Paracetamol"/>
    <s v="Normal"/>
    <x v="1"/>
  </r>
  <r>
    <s v="Mrs."/>
    <s v="Christina Hernandez"/>
    <n v="84"/>
    <x v="0"/>
    <x v="0"/>
    <s v="O+"/>
    <x v="1"/>
    <x v="3"/>
    <x v="44"/>
    <s v="Cody Wright"/>
    <x v="45"/>
    <x v="0"/>
    <n v="7562.6112000000003"/>
    <n v="388"/>
    <x v="2"/>
    <s v="Emergency"/>
    <d v="2019-10-29T00:00:00"/>
    <s v="Aspirin"/>
    <s v="Inconclusive"/>
    <x v="12"/>
  </r>
  <r>
    <s v="Mrs."/>
    <s v="Kyle Byrd"/>
    <n v="48"/>
    <x v="1"/>
    <x v="0"/>
    <s v="B-"/>
    <x v="2"/>
    <x v="1"/>
    <x v="45"/>
    <s v="Melissa Kelley"/>
    <x v="46"/>
    <x v="3"/>
    <n v="31098.1162"/>
    <n v="412"/>
    <x v="0"/>
    <s v="Elective"/>
    <d v="2022-10-28T00:00:00"/>
    <s v="Penicillin"/>
    <s v="Abnormal"/>
    <x v="11"/>
  </r>
  <r>
    <s v="Mr."/>
    <s v="Jasmine Singleton"/>
    <n v="37"/>
    <x v="1"/>
    <x v="1"/>
    <s v="AB-"/>
    <x v="5"/>
    <x v="3"/>
    <x v="46"/>
    <s v="Larry Guzman"/>
    <x v="47"/>
    <x v="2"/>
    <n v="23892.8361"/>
    <n v="182"/>
    <x v="2"/>
    <s v="Emergency"/>
    <d v="2019-07-24T00:00:00"/>
    <s v="Ibuprofen"/>
    <s v="Normal"/>
    <x v="7"/>
  </r>
  <r>
    <s v="Mrs."/>
    <s v="John Griffin"/>
    <n v="78"/>
    <x v="0"/>
    <x v="0"/>
    <s v="B-"/>
    <x v="2"/>
    <x v="5"/>
    <x v="47"/>
    <s v="Kelsey Clark"/>
    <x v="48"/>
    <x v="0"/>
    <n v="38611.378700000001"/>
    <n v="359"/>
    <x v="2"/>
    <s v="Emergency"/>
    <d v="2020-04-15T00:00:00"/>
    <s v="Lipitor"/>
    <s v="Normal"/>
    <x v="8"/>
  </r>
  <r>
    <s v="Mrs."/>
    <s v="Justin Kaufman"/>
    <n v="82"/>
    <x v="0"/>
    <x v="0"/>
    <s v="AB-"/>
    <x v="5"/>
    <x v="0"/>
    <x v="48"/>
    <s v="Corey Sutton"/>
    <x v="49"/>
    <x v="0"/>
    <n v="55754.186999999998"/>
    <n v="186"/>
    <x v="1"/>
    <s v="Urgent"/>
    <d v="2021-03-06T00:00:00"/>
    <s v="Lipitor"/>
    <s v="Abnormal"/>
    <x v="12"/>
  </r>
  <r>
    <s v="Mr."/>
    <s v="Dylan Mcknight"/>
    <n v="47"/>
    <x v="1"/>
    <x v="1"/>
    <s v="B-"/>
    <x v="2"/>
    <x v="3"/>
    <x v="49"/>
    <s v="Ashley Edwards"/>
    <x v="50"/>
    <x v="0"/>
    <n v="7493.5689000000002"/>
    <n v="437"/>
    <x v="2"/>
    <s v="Emergency"/>
    <d v="2019-07-13T00:00:00"/>
    <s v="Penicillin"/>
    <s v="Inconclusive"/>
    <x v="16"/>
  </r>
  <r>
    <s v="Mr."/>
    <s v="Olivia Ayala"/>
    <n v="60"/>
    <x v="0"/>
    <x v="1"/>
    <s v="A-"/>
    <x v="6"/>
    <x v="1"/>
    <x v="50"/>
    <s v="Leon Price"/>
    <x v="51"/>
    <x v="0"/>
    <n v="39661.499199999998"/>
    <n v="132"/>
    <x v="0"/>
    <s v="Elective"/>
    <d v="2022-12-01T00:00:00"/>
    <s v="Penicillin"/>
    <s v="Abnormal"/>
    <x v="10"/>
  </r>
  <r>
    <s v="Mr."/>
    <s v="Frank Mccormick"/>
    <n v="70"/>
    <x v="0"/>
    <x v="1"/>
    <s v="A+"/>
    <x v="4"/>
    <x v="2"/>
    <x v="51"/>
    <s v="Kyle Estrada"/>
    <x v="52"/>
    <x v="0"/>
    <n v="4002.9142000000002"/>
    <n v="271"/>
    <x v="0"/>
    <s v="Elective"/>
    <d v="2023-09-05T00:00:00"/>
    <s v="Ibuprofen"/>
    <s v="Inconclusive"/>
    <x v="23"/>
  </r>
  <r>
    <s v="Mrs."/>
    <s v="Rachael Davidson"/>
    <n v="57"/>
    <x v="1"/>
    <x v="0"/>
    <s v="O-"/>
    <x v="0"/>
    <x v="5"/>
    <x v="52"/>
    <s v="Jared Harmon"/>
    <x v="53"/>
    <x v="4"/>
    <n v="66072.639599999995"/>
    <n v="361"/>
    <x v="2"/>
    <s v="Emergency"/>
    <d v="2022-04-02T00:00:00"/>
    <s v="Aspirin"/>
    <s v="Normal"/>
    <x v="24"/>
  </r>
  <r>
    <s v="Mr."/>
    <s v="Lori Owens"/>
    <n v="19"/>
    <x v="2"/>
    <x v="1"/>
    <s v="A+ve"/>
    <x v="4"/>
    <x v="4"/>
    <x v="53"/>
    <s v="Adrian Pierce"/>
    <x v="54"/>
    <x v="2"/>
    <n v="18072.267899999999"/>
    <n v="303"/>
    <x v="2"/>
    <s v="Emergency"/>
    <d v="2021-08-07T00:00:00"/>
    <s v="Ibuprofen"/>
    <s v="Normal"/>
    <x v="19"/>
  </r>
  <r>
    <s v="Mrs."/>
    <s v="Frank Reid"/>
    <n v="61"/>
    <x v="0"/>
    <x v="0"/>
    <s v="AB+"/>
    <x v="3"/>
    <x v="1"/>
    <x v="54"/>
    <s v="Jesus Snyder"/>
    <x v="55"/>
    <x v="0"/>
    <n v="1510.4016999999999"/>
    <n v="317"/>
    <x v="2"/>
    <s v="Emergency"/>
    <d v="2019-11-28T00:00:00"/>
    <s v="Penicillin"/>
    <s v="Inconclusive"/>
    <x v="25"/>
  </r>
  <r>
    <s v="Mr."/>
    <s v="Cynthia Stanton"/>
    <n v="21"/>
    <x v="2"/>
    <x v="1"/>
    <s v="A+ve"/>
    <x v="4"/>
    <x v="5"/>
    <x v="55"/>
    <s v="Sara Watts"/>
    <x v="56"/>
    <x v="4"/>
    <n v="71896.431500000006"/>
    <n v="439"/>
    <x v="2"/>
    <s v="Emergency"/>
    <d v="2022-01-09T00:00:00"/>
    <s v="Lipitor"/>
    <s v="Abnormal"/>
    <x v="13"/>
  </r>
  <r>
    <s v="Mr."/>
    <s v="Nicole Williams"/>
    <n v="82"/>
    <x v="0"/>
    <x v="1"/>
    <s v="O-"/>
    <x v="0"/>
    <x v="3"/>
    <x v="56"/>
    <s v="Stacy Brewer"/>
    <x v="57"/>
    <x v="0"/>
    <n v="7506.8233"/>
    <n v="153"/>
    <x v="1"/>
    <s v="Urgent"/>
    <d v="2022-11-18T00:00:00"/>
    <s v="Aspirin"/>
    <s v="Normal"/>
    <x v="21"/>
  </r>
  <r>
    <s v="Mr."/>
    <s v="Michael Miller"/>
    <n v="61"/>
    <x v="0"/>
    <x v="1"/>
    <s v="A+ve"/>
    <x v="4"/>
    <x v="0"/>
    <x v="57"/>
    <s v="Nicholas Aguirre"/>
    <x v="58"/>
    <x v="0"/>
    <n v="17629.5"/>
    <n v="438"/>
    <x v="0"/>
    <s v="Elective"/>
    <d v="2023-04-15T00:00:00"/>
    <s v="Penicillin"/>
    <s v="Inconclusive"/>
    <x v="26"/>
  </r>
  <r>
    <s v="Mrs."/>
    <s v="Kenneth Lopez"/>
    <n v="27"/>
    <x v="2"/>
    <x v="0"/>
    <s v="A-"/>
    <x v="6"/>
    <x v="4"/>
    <x v="58"/>
    <s v="Miranda Robinson"/>
    <x v="59"/>
    <x v="4"/>
    <n v="42757.200199999999"/>
    <n v="120"/>
    <x v="1"/>
    <s v="Urgent"/>
    <d v="2020-01-24T00:00:00"/>
    <s v="Ibuprofen"/>
    <s v="Inconclusive"/>
    <x v="10"/>
  </r>
  <r>
    <s v="Mr."/>
    <s v="Gabrielle Russell"/>
    <n v="68"/>
    <x v="0"/>
    <x v="1"/>
    <s v="AB+"/>
    <x v="3"/>
    <x v="5"/>
    <x v="59"/>
    <s v="Tina Rogers"/>
    <x v="60"/>
    <x v="0"/>
    <n v="3449.1795000000002"/>
    <n v="380"/>
    <x v="2"/>
    <s v="Emergency"/>
    <d v="2020-03-12T00:00:00"/>
    <s v="Paracetamol"/>
    <s v="Normal"/>
    <x v="13"/>
  </r>
  <r>
    <s v="Mr."/>
    <s v="Mary Brown"/>
    <n v="31"/>
    <x v="2"/>
    <x v="1"/>
    <s v="A+ve"/>
    <x v="4"/>
    <x v="5"/>
    <x v="60"/>
    <s v="Dennis Mitchell"/>
    <x v="61"/>
    <x v="3"/>
    <n v="22071.5527"/>
    <n v="194"/>
    <x v="1"/>
    <s v="Urgent"/>
    <d v="2021-05-06T00:00:00"/>
    <s v="Aspirin"/>
    <s v="Inconclusive"/>
    <x v="0"/>
  </r>
  <r>
    <s v="Mrs."/>
    <s v="Evan Martinez"/>
    <n v="42"/>
    <x v="1"/>
    <x v="0"/>
    <s v="B+"/>
    <x v="7"/>
    <x v="2"/>
    <x v="61"/>
    <s v="Robin Rodriguez"/>
    <x v="62"/>
    <x v="0"/>
    <n v="4995.5371999999998"/>
    <n v="199"/>
    <x v="2"/>
    <s v="Emergency"/>
    <d v="2021-03-15T00:00:00"/>
    <s v="Aspirin"/>
    <s v="Normal"/>
    <x v="17"/>
  </r>
  <r>
    <s v="Mrs."/>
    <s v="Amanda Stein DVM"/>
    <n v="56"/>
    <x v="1"/>
    <x v="0"/>
    <s v="O+"/>
    <x v="1"/>
    <x v="0"/>
    <x v="62"/>
    <s v="Sergio Conner"/>
    <x v="63"/>
    <x v="3"/>
    <n v="22685.685799999999"/>
    <n v="404"/>
    <x v="1"/>
    <s v="Urgent"/>
    <d v="2023-11-25T00:00:00"/>
    <s v="Penicillin"/>
    <s v="Inconclusive"/>
    <x v="7"/>
  </r>
  <r>
    <s v="Mrs."/>
    <s v="Paul Graham"/>
    <n v="60"/>
    <x v="0"/>
    <x v="0"/>
    <s v="A+ve"/>
    <x v="4"/>
    <x v="3"/>
    <x v="63"/>
    <s v="Mr. John Short"/>
    <x v="64"/>
    <x v="0"/>
    <n v="31096.1669"/>
    <n v="301"/>
    <x v="2"/>
    <s v="Emergency"/>
    <d v="2020-08-29T00:00:00"/>
    <s v="Aspirin"/>
    <s v="Normal"/>
    <x v="15"/>
  </r>
  <r>
    <s v="Mr."/>
    <s v="Lisa Gonzalez"/>
    <n v="42"/>
    <x v="1"/>
    <x v="1"/>
    <s v="A+ve"/>
    <x v="4"/>
    <x v="3"/>
    <x v="31"/>
    <s v="Gina Maddox"/>
    <x v="65"/>
    <x v="0"/>
    <n v="15924.498900000001"/>
    <n v="223"/>
    <x v="1"/>
    <s v="Urgent"/>
    <d v="2023-07-30T00:00:00"/>
    <s v="Paracetamol"/>
    <s v="Inconclusive"/>
    <x v="15"/>
  </r>
  <r>
    <s v="Mrs."/>
    <s v="Angela Sanchez"/>
    <n v="81"/>
    <x v="0"/>
    <x v="0"/>
    <s v="O-"/>
    <x v="0"/>
    <x v="1"/>
    <x v="64"/>
    <s v="Heather Warner"/>
    <x v="66"/>
    <x v="0"/>
    <n v="17572.063699999999"/>
    <n v="410"/>
    <x v="2"/>
    <s v="Emergency"/>
    <d v="2021-06-23T00:00:00"/>
    <s v="Penicillin"/>
    <s v="Abnormal"/>
    <x v="2"/>
  </r>
  <r>
    <s v="Mrs."/>
    <s v="Kimberly Wheeler"/>
    <n v="71"/>
    <x v="0"/>
    <x v="0"/>
    <s v="A+ve"/>
    <x v="4"/>
    <x v="1"/>
    <x v="65"/>
    <s v="Amber Hayes"/>
    <x v="67"/>
    <x v="0"/>
    <n v="6649.1179000000002"/>
    <n v="205"/>
    <x v="1"/>
    <s v="Urgent"/>
    <d v="2022-11-29T00:00:00"/>
    <s v="Lipitor"/>
    <s v="Abnormal"/>
    <x v="27"/>
  </r>
  <r>
    <s v="Mr."/>
    <s v="Francisco Ritter"/>
    <n v="78"/>
    <x v="0"/>
    <x v="1"/>
    <s v="O+"/>
    <x v="1"/>
    <x v="5"/>
    <x v="66"/>
    <s v="Karen Nelson"/>
    <x v="68"/>
    <x v="0"/>
    <n v="64102.320699999997"/>
    <n v="134"/>
    <x v="2"/>
    <s v="Emergency"/>
    <d v="2021-01-06T00:00:00"/>
    <s v="Lipitor"/>
    <s v="Abnormal"/>
    <x v="27"/>
  </r>
  <r>
    <s v="Mr."/>
    <s v="Kenneth Smith"/>
    <n v="38"/>
    <x v="1"/>
    <x v="1"/>
    <s v="A-"/>
    <x v="6"/>
    <x v="3"/>
    <x v="67"/>
    <s v="Brenda Bates DVM"/>
    <x v="69"/>
    <x v="0"/>
    <n v="17156.329300000001"/>
    <n v="407"/>
    <x v="1"/>
    <s v="Urgent"/>
    <d v="2020-02-27T00:00:00"/>
    <s v="Lipitor"/>
    <s v="Inconclusive"/>
    <x v="0"/>
  </r>
  <r>
    <s v="Mrs."/>
    <s v="Christina Martinez"/>
    <n v="28"/>
    <x v="2"/>
    <x v="0"/>
    <s v="AB-"/>
    <x v="5"/>
    <x v="1"/>
    <x v="68"/>
    <s v="Gabriella White"/>
    <x v="70"/>
    <x v="3"/>
    <n v="1597.8661999999999"/>
    <n v="188"/>
    <x v="1"/>
    <s v="Urgent"/>
    <d v="2021-01-18T00:00:00"/>
    <s v="Paracetamol"/>
    <s v="Normal"/>
    <x v="18"/>
  </r>
  <r>
    <s v="Mr."/>
    <s v="Ryan Richmond"/>
    <n v="84"/>
    <x v="0"/>
    <x v="1"/>
    <s v="A-"/>
    <x v="6"/>
    <x v="5"/>
    <x v="69"/>
    <s v="Sean Thomas"/>
    <x v="71"/>
    <x v="0"/>
    <n v="9362.9986000000008"/>
    <n v="213"/>
    <x v="2"/>
    <s v="Emergency"/>
    <d v="2020-04-03T00:00:00"/>
    <s v="Aspirin"/>
    <s v="Abnormal"/>
    <x v="27"/>
  </r>
  <r>
    <s v="Mr."/>
    <s v="Linda Wheeler"/>
    <n v="32"/>
    <x v="2"/>
    <x v="1"/>
    <s v="A-"/>
    <x v="6"/>
    <x v="4"/>
    <x v="70"/>
    <s v="Aaron Burnett"/>
    <x v="72"/>
    <x v="2"/>
    <n v="33679.167000000001"/>
    <n v="405"/>
    <x v="2"/>
    <s v="Emergency"/>
    <d v="2020-06-13T00:00:00"/>
    <s v="Lipitor"/>
    <s v="Abnormal"/>
    <x v="7"/>
  </r>
  <r>
    <s v="Mr."/>
    <s v="Anna Phillips"/>
    <n v="57"/>
    <x v="1"/>
    <x v="1"/>
    <s v="O-"/>
    <x v="0"/>
    <x v="2"/>
    <x v="71"/>
    <s v="Caleb Rasmussen"/>
    <x v="73"/>
    <x v="0"/>
    <n v="2339.5594999999998"/>
    <n v="358"/>
    <x v="0"/>
    <s v="Elective"/>
    <d v="2022-05-15T00:00:00"/>
    <s v="Ibuprofen"/>
    <s v="Normal"/>
    <x v="15"/>
  </r>
  <r>
    <s v="Mrs."/>
    <s v="Juan Patel"/>
    <n v="66"/>
    <x v="0"/>
    <x v="0"/>
    <s v="AB-"/>
    <x v="5"/>
    <x v="0"/>
    <x v="72"/>
    <s v="Christopher Castaneda"/>
    <x v="74"/>
    <x v="0"/>
    <n v="27344.735100000002"/>
    <n v="147"/>
    <x v="1"/>
    <s v="Urgent"/>
    <d v="2021-08-27T00:00:00"/>
    <s v="Paracetamol"/>
    <s v="Abnormal"/>
    <x v="7"/>
  </r>
  <r>
    <s v="Mrs."/>
    <s v="Miguel Fields"/>
    <n v="56"/>
    <x v="1"/>
    <x v="0"/>
    <s v="B-"/>
    <x v="2"/>
    <x v="0"/>
    <x v="73"/>
    <s v="Angela Mcdonald"/>
    <x v="75"/>
    <x v="4"/>
    <n v="40710.0242"/>
    <n v="115"/>
    <x v="0"/>
    <s v="Elective"/>
    <d v="2023-08-22T00:00:00"/>
    <s v="Aspirin"/>
    <s v="Normal"/>
    <x v="2"/>
  </r>
  <r>
    <s v="Mrs."/>
    <s v="Tyler Rosario"/>
    <n v="43"/>
    <x v="1"/>
    <x v="0"/>
    <s v="O-"/>
    <x v="0"/>
    <x v="5"/>
    <x v="74"/>
    <s v="Julia Gibson"/>
    <x v="76"/>
    <x v="3"/>
    <n v="68296.304000000004"/>
    <n v="436"/>
    <x v="2"/>
    <s v="Emergency"/>
    <d v="2021-07-25T00:00:00"/>
    <s v="Penicillin"/>
    <s v="Abnormal"/>
    <x v="26"/>
  </r>
  <r>
    <s v="Mr."/>
    <s v="Lisa Johnson"/>
    <n v="32"/>
    <x v="2"/>
    <x v="1"/>
    <s v="B-"/>
    <x v="2"/>
    <x v="3"/>
    <x v="75"/>
    <s v="Denise Jones"/>
    <x v="77"/>
    <x v="1"/>
    <n v="6320.3883999999998"/>
    <n v="263"/>
    <x v="2"/>
    <s v="Emergency"/>
    <d v="2020-09-05T00:00:00"/>
    <s v="Ibuprofen"/>
    <s v="Normal"/>
    <x v="13"/>
  </r>
  <r>
    <s v="Mr."/>
    <s v="David Sanchez"/>
    <n v="34"/>
    <x v="2"/>
    <x v="1"/>
    <s v="O+"/>
    <x v="1"/>
    <x v="4"/>
    <x v="76"/>
    <s v="Sandra Hogan"/>
    <x v="78"/>
    <x v="2"/>
    <n v="6099.5064000000002"/>
    <n v="493"/>
    <x v="2"/>
    <s v="Emergency"/>
    <d v="2019-08-08T00:00:00"/>
    <s v="Ibuprofen"/>
    <s v="Inconclusive"/>
    <x v="13"/>
  </r>
  <r>
    <s v="Mrs."/>
    <s v="Teresa Marks"/>
    <n v="51"/>
    <x v="1"/>
    <x v="0"/>
    <s v="O+"/>
    <x v="1"/>
    <x v="5"/>
    <x v="77"/>
    <s v="Kathryn Garcia"/>
    <x v="79"/>
    <x v="1"/>
    <n v="46068.211199999998"/>
    <n v="460"/>
    <x v="2"/>
    <s v="Emergency"/>
    <d v="2023-09-07T00:00:00"/>
    <s v="Ibuprofen"/>
    <s v="Inconclusive"/>
    <x v="18"/>
  </r>
  <r>
    <s v="Mrs."/>
    <s v="Jonathan Fernandez"/>
    <n v="69"/>
    <x v="0"/>
    <x v="0"/>
    <s v="O+"/>
    <x v="1"/>
    <x v="1"/>
    <x v="78"/>
    <s v="Adrian Terry"/>
    <x v="80"/>
    <x v="0"/>
    <n v="17665.0226"/>
    <n v="356"/>
    <x v="2"/>
    <s v="Emergency"/>
    <d v="2021-01-26T00:00:00"/>
    <s v="Penicillin"/>
    <s v="Abnormal"/>
    <x v="23"/>
  </r>
  <r>
    <s v="Mr."/>
    <s v="Douglas Crawford"/>
    <n v="34"/>
    <x v="2"/>
    <x v="1"/>
    <s v="AB+"/>
    <x v="3"/>
    <x v="1"/>
    <x v="79"/>
    <s v="Joseph Santiago"/>
    <x v="81"/>
    <x v="2"/>
    <n v="21152.3174"/>
    <n v="142"/>
    <x v="0"/>
    <s v="Elective"/>
    <d v="2023-09-08T00:00:00"/>
    <s v="Lipitor"/>
    <s v="Abnormal"/>
    <x v="14"/>
  </r>
  <r>
    <s v="Mrs."/>
    <s v="Anthony Fisher"/>
    <n v="48"/>
    <x v="1"/>
    <x v="0"/>
    <s v="O+"/>
    <x v="1"/>
    <x v="4"/>
    <x v="80"/>
    <s v="Kristin Nash"/>
    <x v="82"/>
    <x v="1"/>
    <n v="41530.445800000001"/>
    <n v="392"/>
    <x v="2"/>
    <s v="Emer "/>
    <d v="2019-11-10T00:00:00"/>
    <s v="Aspirin"/>
    <s v="Normal"/>
    <x v="18"/>
  </r>
  <r>
    <s v="Mrs."/>
    <s v="Kimberly Vargas"/>
    <n v="27"/>
    <x v="2"/>
    <x v="0"/>
    <s v="B+"/>
    <x v="7"/>
    <x v="2"/>
    <x v="81"/>
    <s v="Donald Nelson"/>
    <x v="83"/>
    <x v="3"/>
    <n v="2659.7714000000001"/>
    <n v="139"/>
    <x v="0"/>
    <s v="Elective"/>
    <d v="2019-01-20T00:00:00"/>
    <s v="Aspirin"/>
    <s v="Abnormal"/>
    <x v="14"/>
  </r>
  <r>
    <s v="Mrs."/>
    <s v="Travis Walker"/>
    <n v="70"/>
    <x v="0"/>
    <x v="0"/>
    <s v="A-"/>
    <x v="6"/>
    <x v="1"/>
    <x v="82"/>
    <s v="Nathan Colon"/>
    <x v="84"/>
    <x v="0"/>
    <n v="35237.715400000001"/>
    <n v="482"/>
    <x v="0"/>
    <s v="Elective"/>
    <d v="2019-02-04T00:00:00"/>
    <s v="Penicillin"/>
    <s v="Normal"/>
    <x v="14"/>
  </r>
  <r>
    <s v="Mr."/>
    <s v="Amanda Ortiz"/>
    <n v="35"/>
    <x v="1"/>
    <x v="1"/>
    <s v="A+ve"/>
    <x v="4"/>
    <x v="5"/>
    <x v="83"/>
    <s v="John Chavez MD"/>
    <x v="78"/>
    <x v="3"/>
    <n v="75923.907000000007"/>
    <n v="141"/>
    <x v="1"/>
    <s v="Urgent"/>
    <d v="2019-07-20T00:00:00"/>
    <s v="Lipitor"/>
    <s v="Abnormal"/>
    <x v="9"/>
  </r>
  <r>
    <s v="Mrs."/>
    <s v="Keith Johns"/>
    <n v="56"/>
    <x v="1"/>
    <x v="0"/>
    <s v="B-"/>
    <x v="2"/>
    <x v="0"/>
    <x v="84"/>
    <s v="Stephen West"/>
    <x v="85"/>
    <x v="1"/>
    <n v="35555.434800000003"/>
    <n v="397"/>
    <x v="2"/>
    <s v="Emer "/>
    <d v="2020-12-29T00:00:00"/>
    <s v="Paracetamol"/>
    <s v="Normal"/>
    <x v="4"/>
  </r>
  <r>
    <s v="Mr."/>
    <s v="Jesse Williams"/>
    <n v="73"/>
    <x v="0"/>
    <x v="1"/>
    <s v="B-"/>
    <x v="2"/>
    <x v="1"/>
    <x v="85"/>
    <s v="Eric Sellers"/>
    <x v="86"/>
    <x v="4"/>
    <n v="13792.893099999999"/>
    <n v="347"/>
    <x v="1"/>
    <s v="Urgent"/>
    <d v="2019-10-22T00:00:00"/>
    <s v="Lipitor"/>
    <s v="Abnormal"/>
    <x v="3"/>
  </r>
  <r>
    <s v="Mrs."/>
    <s v="Michael Ford"/>
    <n v="26"/>
    <x v="2"/>
    <x v="0"/>
    <s v="B-"/>
    <x v="2"/>
    <x v="4"/>
    <x v="86"/>
    <s v="Raymond Moore Jr."/>
    <x v="87"/>
    <x v="2"/>
    <n v="17008.743200000001"/>
    <n v="245"/>
    <x v="0"/>
    <s v="Elective"/>
    <d v="2021-02-14T00:00:00"/>
    <s v="Ibuprofen"/>
    <s v="Inconclusive"/>
    <x v="24"/>
  </r>
  <r>
    <s v="Mrs."/>
    <s v="Jessica Ford"/>
    <n v="74"/>
    <x v="0"/>
    <x v="0"/>
    <s v="O-"/>
    <x v="0"/>
    <x v="0"/>
    <x v="87"/>
    <s v="Briana Olson"/>
    <x v="88"/>
    <x v="1"/>
    <n v="30991.167099999999"/>
    <n v="143"/>
    <x v="0"/>
    <s v="Elective"/>
    <d v="2020-08-22T00:00:00"/>
    <s v="Paracetamol"/>
    <s v="Normal"/>
    <x v="0"/>
  </r>
  <r>
    <s v="Mrs."/>
    <s v="Thomas Washington"/>
    <n v="71"/>
    <x v="0"/>
    <x v="0"/>
    <s v="A+ve"/>
    <x v="4"/>
    <x v="5"/>
    <x v="88"/>
    <s v="Sherri Jones"/>
    <x v="89"/>
    <x v="3"/>
    <n v="37695.353799999997"/>
    <n v="405"/>
    <x v="2"/>
    <s v="Emer "/>
    <d v="2022-04-09T00:00:00"/>
    <s v="Paracetamol"/>
    <s v="Inconclusive"/>
    <x v="14"/>
  </r>
  <r>
    <s v="Mrs."/>
    <s v="Ariel Davis"/>
    <n v="67"/>
    <x v="0"/>
    <x v="0"/>
    <s v="B-"/>
    <x v="2"/>
    <x v="3"/>
    <x v="89"/>
    <s v="Bethany Graham"/>
    <x v="90"/>
    <x v="0"/>
    <n v="16644.456900000001"/>
    <n v="142"/>
    <x v="2"/>
    <s v="Emer "/>
    <d v="2021-11-21T00:00:00"/>
    <s v="Lipitor"/>
    <s v="Abnormal"/>
    <x v="16"/>
  </r>
  <r>
    <s v="Mr."/>
    <s v="Joyce Vaughn"/>
    <n v="33"/>
    <x v="2"/>
    <x v="1"/>
    <s v="O-"/>
    <x v="0"/>
    <x v="0"/>
    <x v="90"/>
    <s v="Angelica Gross"/>
    <x v="91"/>
    <x v="3"/>
    <n v="20317.963199999998"/>
    <n v="108"/>
    <x v="2"/>
    <s v="Emer "/>
    <d v="2021-10-22T00:00:00"/>
    <s v="Lipitor"/>
    <s v="Normal"/>
    <x v="6"/>
  </r>
  <r>
    <s v="Mrs."/>
    <s v="Jermaine Thomas"/>
    <n v="80"/>
    <x v="0"/>
    <x v="0"/>
    <s v="B+"/>
    <x v="7"/>
    <x v="1"/>
    <x v="91"/>
    <s v="Carrie Ho"/>
    <x v="92"/>
    <x v="1"/>
    <n v="10458.6304"/>
    <n v="268"/>
    <x v="0"/>
    <s v="Elective"/>
    <d v="2021-03-30T00:00:00"/>
    <s v="Penicillin"/>
    <s v="Normal"/>
    <x v="22"/>
  </r>
  <r>
    <s v="Mrs."/>
    <s v="Jason Horn"/>
    <n v="81"/>
    <x v="0"/>
    <x v="0"/>
    <s v="AB+"/>
    <x v="3"/>
    <x v="1"/>
    <x v="92"/>
    <s v="David Williams"/>
    <x v="93"/>
    <x v="4"/>
    <n v="4074.1997000000001"/>
    <n v="182"/>
    <x v="0"/>
    <s v="Elective"/>
    <d v="2018-12-01T00:00:00"/>
    <s v="Aspirin"/>
    <s v="Inconclusive"/>
    <x v="28"/>
  </r>
  <r>
    <s v="Mr."/>
    <s v="Samuel Welch"/>
    <n v="44"/>
    <x v="1"/>
    <x v="1"/>
    <s v="B-"/>
    <x v="2"/>
    <x v="3"/>
    <x v="93"/>
    <s v="Stacy Salazar"/>
    <x v="94"/>
    <x v="4"/>
    <n v="15804.3218"/>
    <n v="119"/>
    <x v="2"/>
    <s v="Emer "/>
    <d v="2020-03-18T00:00:00"/>
    <s v="Aspirin"/>
    <s v="Abnormal"/>
    <x v="15"/>
  </r>
  <r>
    <s v="Mr."/>
    <s v="Steven Boyer"/>
    <n v="38"/>
    <x v="1"/>
    <x v="1"/>
    <s v="B+"/>
    <x v="7"/>
    <x v="1"/>
    <x v="94"/>
    <s v="Mitchell Bradshaw"/>
    <x v="95"/>
    <x v="0"/>
    <n v="8846.3804999999993"/>
    <n v="176"/>
    <x v="0"/>
    <s v="Elective"/>
    <d v="2021-01-02T00:00:00"/>
    <s v="Ibuprofen"/>
    <s v="Abnormal"/>
    <x v="14"/>
  </r>
  <r>
    <s v="Mr."/>
    <s v="Gabrielle Francis"/>
    <n v="81"/>
    <x v="0"/>
    <x v="1"/>
    <s v="A-"/>
    <x v="6"/>
    <x v="4"/>
    <x v="95"/>
    <s v="Jennifer Barry"/>
    <x v="96"/>
    <x v="2"/>
    <n v="1731.5161000000001"/>
    <n v="462"/>
    <x v="0"/>
    <s v="Elective"/>
    <d v="2022-10-19T00:00:00"/>
    <s v="Ibuprofen"/>
    <s v="Abnormal"/>
    <x v="24"/>
  </r>
  <r>
    <s v="Mr."/>
    <s v="Christian Guerrero"/>
    <n v="20"/>
    <x v="2"/>
    <x v="1"/>
    <s v="B+"/>
    <x v="7"/>
    <x v="4"/>
    <x v="96"/>
    <s v="Catherine Russell"/>
    <x v="97"/>
    <x v="2"/>
    <n v="30399.119600000002"/>
    <n v="484"/>
    <x v="1"/>
    <s v="Urgent"/>
    <d v="2023-07-19T00:00:00"/>
    <s v="Aspirin"/>
    <s v="Inconclusive"/>
    <x v="12"/>
  </r>
  <r>
    <s v="Mr."/>
    <s v="Christopher Juarez"/>
    <n v="81"/>
    <x v="0"/>
    <x v="1"/>
    <s v="B+"/>
    <x v="7"/>
    <x v="3"/>
    <x v="97"/>
    <s v="William Martinez"/>
    <x v="98"/>
    <x v="1"/>
    <n v="26915.439200000001"/>
    <n v="329"/>
    <x v="1"/>
    <s v="Urgent"/>
    <d v="2023-05-01T00:00:00"/>
    <s v="Penicillin"/>
    <s v="Normal"/>
    <x v="11"/>
  </r>
  <r>
    <s v="Mr."/>
    <s v="Paul Greer"/>
    <n v="21"/>
    <x v="2"/>
    <x v="1"/>
    <s v="A+ve"/>
    <x v="4"/>
    <x v="2"/>
    <x v="98"/>
    <s v="Amanda Young"/>
    <x v="99"/>
    <x v="4"/>
    <n v="24189.531299999999"/>
    <n v="335"/>
    <x v="0"/>
    <s v="Elective"/>
    <d v="2020-10-27T00:00:00"/>
    <s v="Aspirin"/>
    <s v="Inconclusive"/>
    <x v="21"/>
  </r>
  <r>
    <s v="Mrs."/>
    <s v="Brian Robinson"/>
    <n v="38"/>
    <x v="1"/>
    <x v="0"/>
    <s v="A+ve"/>
    <x v="4"/>
    <x v="3"/>
    <x v="99"/>
    <s v="Angela Cruz DDS"/>
    <x v="100"/>
    <x v="3"/>
    <n v="28238.371299999999"/>
    <n v="201"/>
    <x v="2"/>
    <s v="Emergency"/>
    <d v="2021-09-27T00:00:00"/>
    <s v="Lipitor"/>
    <s v="Inconclusive"/>
    <x v="25"/>
  </r>
  <r>
    <s v="Mr."/>
    <s v="Scott Adams"/>
    <n v="41"/>
    <x v="1"/>
    <x v="1"/>
    <s v="O+"/>
    <x v="1"/>
    <x v="0"/>
    <x v="100"/>
    <s v="Marcus Reed"/>
    <x v="101"/>
    <x v="1"/>
    <n v="17435.281900000002"/>
    <n v="309"/>
    <x v="2"/>
    <s v="Emergency"/>
    <d v="2022-11-29T00:00:00"/>
    <s v="Penicillin"/>
    <s v="Inconclusive"/>
    <x v="16"/>
  </r>
  <r>
    <s v="Mr."/>
    <s v="Amber Solomon"/>
    <n v="85"/>
    <x v="0"/>
    <x v="1"/>
    <s v="A+ve"/>
    <x v="4"/>
    <x v="3"/>
    <x v="101"/>
    <s v="Denise Richards"/>
    <x v="102"/>
    <x v="2"/>
    <n v="16462.223300000001"/>
    <n v="389"/>
    <x v="1"/>
    <s v="Urgent"/>
    <d v="2021-01-14T00:00:00"/>
    <s v="Paracetamol"/>
    <s v="Normal"/>
    <x v="4"/>
  </r>
  <r>
    <s v="Mrs."/>
    <s v="Jacob Howell"/>
    <n v="69"/>
    <x v="0"/>
    <x v="0"/>
    <s v="O+"/>
    <x v="1"/>
    <x v="1"/>
    <x v="102"/>
    <s v="Andrea Nguyen"/>
    <x v="103"/>
    <x v="0"/>
    <n v="19293.2798"/>
    <n v="217"/>
    <x v="0"/>
    <s v="Elective"/>
    <d v="2019-09-16T00:00:00"/>
    <s v="Aspirin"/>
    <s v="Inconclusive"/>
    <x v="21"/>
  </r>
  <r>
    <s v="Mrs."/>
    <s v="Monica Stevens"/>
    <n v="64"/>
    <x v="0"/>
    <x v="0"/>
    <s v="A+ve"/>
    <x v="4"/>
    <x v="4"/>
    <x v="103"/>
    <s v="Ian Hunter"/>
    <x v="104"/>
    <x v="2"/>
    <n v="8005.6235999999999"/>
    <n v="137"/>
    <x v="0"/>
    <s v="Elective"/>
    <d v="2020-02-20T00:00:00"/>
    <s v="Aspirin"/>
    <s v="Abnormal"/>
    <x v="24"/>
  </r>
  <r>
    <s v="Mrs."/>
    <s v="Kurt Sloan"/>
    <n v="30"/>
    <x v="2"/>
    <x v="0"/>
    <s v="AB-"/>
    <x v="5"/>
    <x v="2"/>
    <x v="104"/>
    <s v="Thomas Smith"/>
    <x v="105"/>
    <x v="4"/>
    <n v="24497.524399999998"/>
    <n v="299"/>
    <x v="2"/>
    <s v="Emergency"/>
    <d v="2022-07-13T00:00:00"/>
    <s v="Aspirin"/>
    <s v="Inconclusive"/>
    <x v="16"/>
  </r>
  <r>
    <s v="Mrs."/>
    <s v="Allison White"/>
    <n v="81"/>
    <x v="0"/>
    <x v="0"/>
    <s v="A+ve"/>
    <x v="4"/>
    <x v="0"/>
    <x v="6"/>
    <s v="Wesley Thompson"/>
    <x v="106"/>
    <x v="1"/>
    <n v="16908.481100000001"/>
    <n v="275"/>
    <x v="1"/>
    <s v="Urgent"/>
    <d v="2021-09-01T00:00:00"/>
    <s v="Aspirin"/>
    <s v="Normal"/>
    <x v="12"/>
  </r>
  <r>
    <s v="Mrs."/>
    <s v="Ronald Rollins"/>
    <n v="37"/>
    <x v="1"/>
    <x v="0"/>
    <s v="O+"/>
    <x v="1"/>
    <x v="2"/>
    <x v="105"/>
    <s v="Eduardo Ross"/>
    <x v="107"/>
    <x v="1"/>
    <n v="18189.973600000001"/>
    <n v="181"/>
    <x v="2"/>
    <s v="Emergency"/>
    <d v="2023-04-05T00:00:00"/>
    <s v="Ibuprofen"/>
    <s v="Abnormal"/>
    <x v="19"/>
  </r>
  <r>
    <s v="Mr."/>
    <s v="Albert Dunn"/>
    <n v="55"/>
    <x v="1"/>
    <x v="1"/>
    <s v="A+ve"/>
    <x v="4"/>
    <x v="2"/>
    <x v="106"/>
    <s v="Rita Payne"/>
    <x v="108"/>
    <x v="3"/>
    <n v="11842.4578"/>
    <n v="401"/>
    <x v="2"/>
    <s v="Emergency"/>
    <d v="2021-02-19T00:00:00"/>
    <s v="Paracetamol"/>
    <s v="Abnormal"/>
    <x v="7"/>
  </r>
  <r>
    <s v="Mrs."/>
    <s v="Anthony Armstrong"/>
    <n v="61"/>
    <x v="0"/>
    <x v="0"/>
    <s v="B-"/>
    <x v="2"/>
    <x v="2"/>
    <x v="107"/>
    <s v="Sherry Sharp"/>
    <x v="99"/>
    <x v="2"/>
    <n v="7718.8525"/>
    <n v="263"/>
    <x v="0"/>
    <s v="Elective"/>
    <d v="2023-06-08T00:00:00"/>
    <s v="Paracetamol"/>
    <s v="Inconclusive"/>
    <x v="5"/>
  </r>
  <r>
    <s v="Mrs."/>
    <s v="William Jacobson"/>
    <n v="47"/>
    <x v="1"/>
    <x v="0"/>
    <s v="A-"/>
    <x v="6"/>
    <x v="3"/>
    <x v="108"/>
    <s v="Diana Hunt"/>
    <x v="109"/>
    <x v="4"/>
    <n v="33599.864300000001"/>
    <n v="214"/>
    <x v="2"/>
    <s v="Emergency"/>
    <d v="2020-11-14T00:00:00"/>
    <s v="Lipitor"/>
    <s v="Normal"/>
    <x v="8"/>
  </r>
  <r>
    <s v="Mr."/>
    <s v="Jennifer Reeves"/>
    <n v="56"/>
    <x v="1"/>
    <x v="1"/>
    <s v="A-"/>
    <x v="6"/>
    <x v="0"/>
    <x v="109"/>
    <s v="Christina Gonzalez"/>
    <x v="110"/>
    <x v="0"/>
    <n v="50177.309399999998"/>
    <n v="267"/>
    <x v="2"/>
    <s v="Emergency"/>
    <d v="2019-12-22T00:00:00"/>
    <s v="Penicillin"/>
    <s v="Inconclusive"/>
    <x v="11"/>
  </r>
  <r>
    <s v="Mr."/>
    <s v="Tammy Thompson"/>
    <n v="19"/>
    <x v="2"/>
    <x v="1"/>
    <s v="AB+"/>
    <x v="3"/>
    <x v="4"/>
    <x v="110"/>
    <s v="Rodney Obrien"/>
    <x v="111"/>
    <x v="3"/>
    <n v="22893.2952"/>
    <n v="211"/>
    <x v="1"/>
    <s v="Urgent"/>
    <d v="2021-06-01T00:00:00"/>
    <s v="Lipitor"/>
    <s v="Inconclusive"/>
    <x v="3"/>
  </r>
  <r>
    <s v="Mr."/>
    <s v="Susan Mills"/>
    <n v="59"/>
    <x v="1"/>
    <x v="1"/>
    <s v="O+"/>
    <x v="1"/>
    <x v="0"/>
    <x v="111"/>
    <s v="Shannon Pineda"/>
    <x v="112"/>
    <x v="2"/>
    <n v="26567.966400000001"/>
    <n v="247"/>
    <x v="0"/>
    <s v="Elective"/>
    <d v="2020-03-30T00:00:00"/>
    <s v="Paracetamol"/>
    <s v="Normal"/>
    <x v="21"/>
  </r>
  <r>
    <s v="Mrs."/>
    <s v="Kelly Manning"/>
    <n v="21"/>
    <x v="2"/>
    <x v="0"/>
    <s v="O-"/>
    <x v="0"/>
    <x v="2"/>
    <x v="112"/>
    <s v="Laurie Gonzalez"/>
    <x v="113"/>
    <x v="3"/>
    <n v="19833.120299999999"/>
    <n v="482"/>
    <x v="0"/>
    <s v="Elective"/>
    <d v="2019-07-13T00:00:00"/>
    <s v="Penicillin"/>
    <s v="Inconclusive"/>
    <x v="21"/>
  </r>
  <r>
    <s v="Mrs."/>
    <s v="Joseph Barrera"/>
    <n v="76"/>
    <x v="0"/>
    <x v="0"/>
    <s v="A-"/>
    <x v="6"/>
    <x v="1"/>
    <x v="113"/>
    <s v="Sydney Brown"/>
    <x v="114"/>
    <x v="4"/>
    <n v="20841.131600000001"/>
    <n v="184"/>
    <x v="0"/>
    <s v="Elective"/>
    <d v="2022-03-31T00:00:00"/>
    <s v="Ibuprofen"/>
    <s v="Inconclusive"/>
    <x v="24"/>
  </r>
  <r>
    <s v="Mr."/>
    <s v="Jason Hunter"/>
    <n v="64"/>
    <x v="0"/>
    <x v="1"/>
    <s v="B+"/>
    <x v="7"/>
    <x v="3"/>
    <x v="114"/>
    <s v="Jonathan Phillips"/>
    <x v="115"/>
    <x v="2"/>
    <n v="13495.4822"/>
    <n v="140"/>
    <x v="2"/>
    <s v="Emergency"/>
    <d v="2019-09-16T00:00:00"/>
    <s v="Aspirin"/>
    <s v="Abnormal"/>
    <x v="8"/>
  </r>
  <r>
    <s v="Mr."/>
    <s v="Martha Franklin"/>
    <n v="67"/>
    <x v="0"/>
    <x v="1"/>
    <s v="B+"/>
    <x v="7"/>
    <x v="5"/>
    <x v="115"/>
    <s v="Brandon Ray"/>
    <x v="116"/>
    <x v="2"/>
    <n v="51211.764600000002"/>
    <n v="416"/>
    <x v="0"/>
    <s v="Elective"/>
    <d v="2022-03-28T00:00:00"/>
    <s v="Ibuprofen"/>
    <s v="Inconclusive"/>
    <x v="10"/>
  </r>
  <r>
    <s v="Mr."/>
    <s v="Alyssa Osborne"/>
    <n v="35"/>
    <x v="1"/>
    <x v="1"/>
    <s v="B-"/>
    <x v="2"/>
    <x v="2"/>
    <x v="116"/>
    <s v="Deborah Johnson"/>
    <x v="117"/>
    <x v="3"/>
    <n v="18411.964100000001"/>
    <n v="179"/>
    <x v="0"/>
    <s v="Elective"/>
    <d v="2020-06-27T00:00:00"/>
    <s v="Paracetamol"/>
    <s v="Normal"/>
    <x v="11"/>
  </r>
  <r>
    <s v="Mr."/>
    <s v="Carlos Young"/>
    <n v="65"/>
    <x v="0"/>
    <x v="1"/>
    <s v="O-"/>
    <x v="0"/>
    <x v="3"/>
    <x v="1"/>
    <s v="Matthew Williams"/>
    <x v="118"/>
    <x v="4"/>
    <n v="25862.200199999999"/>
    <n v="115"/>
    <x v="1"/>
    <s v="Urgent"/>
    <d v="2021-07-10T00:00:00"/>
    <s v="Paracetamol"/>
    <s v="Normal"/>
    <x v="3"/>
  </r>
  <r>
    <s v="Mrs."/>
    <s v="Jesse Sanders"/>
    <n v="27"/>
    <x v="2"/>
    <x v="0"/>
    <s v="A-"/>
    <x v="6"/>
    <x v="4"/>
    <x v="117"/>
    <s v="Tim Bradshaw"/>
    <x v="119"/>
    <x v="4"/>
    <n v="3011.1331"/>
    <n v="292"/>
    <x v="1"/>
    <s v="Urgent"/>
    <d v="2020-02-05T00:00:00"/>
    <s v="Penicillin"/>
    <s v="Inconclusive"/>
    <x v="21"/>
  </r>
  <r>
    <s v="Mrs."/>
    <s v="Brittany Fields"/>
    <n v="35"/>
    <x v="1"/>
    <x v="0"/>
    <s v="AB+"/>
    <x v="3"/>
    <x v="1"/>
    <x v="118"/>
    <s v="Charles Medina"/>
    <x v="120"/>
    <x v="2"/>
    <n v="17273.4689"/>
    <n v="289"/>
    <x v="0"/>
    <s v="Elective"/>
    <d v="2022-11-17T00:00:00"/>
    <s v="Ibuprofen"/>
    <s v="Abnormal"/>
    <x v="12"/>
  </r>
  <r>
    <s v="Mr."/>
    <s v="Melanie Clark"/>
    <n v="46"/>
    <x v="1"/>
    <x v="1"/>
    <s v="AB+"/>
    <x v="3"/>
    <x v="3"/>
    <x v="119"/>
    <s v="Kathleen Cummings MD"/>
    <x v="121"/>
    <x v="4"/>
    <n v="9156.4657000000007"/>
    <n v="293"/>
    <x v="2"/>
    <s v="Emergency"/>
    <d v="2021-09-06T00:00:00"/>
    <s v="Ibuprofen"/>
    <s v="Abnormal"/>
    <x v="28"/>
  </r>
  <r>
    <s v="Mrs."/>
    <s v="Kevin Andrews"/>
    <n v="43"/>
    <x v="1"/>
    <x v="0"/>
    <s v="B+ve"/>
    <x v="7"/>
    <x v="1"/>
    <x v="120"/>
    <s v="Judy Carlson"/>
    <x v="122"/>
    <x v="2"/>
    <n v="24806.7834"/>
    <n v="350"/>
    <x v="0"/>
    <s v="Elective"/>
    <d v="2023-05-04T00:00:00"/>
    <s v="Aspirin"/>
    <s v="Abnormal"/>
    <x v="27"/>
  </r>
  <r>
    <s v="Mr."/>
    <s v="Caitlin Sanders"/>
    <n v="46"/>
    <x v="1"/>
    <x v="1"/>
    <s v="O-"/>
    <x v="0"/>
    <x v="3"/>
    <x v="121"/>
    <s v="William Wolf"/>
    <x v="123"/>
    <x v="4"/>
    <n v="22082.5641"/>
    <n v="104"/>
    <x v="1"/>
    <s v="Urgent"/>
    <d v="2021-11-26T00:00:00"/>
    <s v="Aspirin"/>
    <s v="Abnormal"/>
    <x v="13"/>
  </r>
  <r>
    <s v="Mrs."/>
    <s v="Sabrina Patterson"/>
    <n v="40"/>
    <x v="1"/>
    <x v="0"/>
    <s v="AB+"/>
    <x v="3"/>
    <x v="1"/>
    <x v="122"/>
    <s v="Carl Rivera"/>
    <x v="124"/>
    <x v="1"/>
    <n v="7859.4120000000003"/>
    <n v="238"/>
    <x v="0"/>
    <s v="Elective"/>
    <d v="2020-07-29T00:00:00"/>
    <s v="Penicillin"/>
    <s v="Abnormal"/>
    <x v="28"/>
  </r>
  <r>
    <s v="Mrs."/>
    <s v="Destiny Parks"/>
    <n v="79"/>
    <x v="0"/>
    <x v="0"/>
    <s v="O-"/>
    <x v="0"/>
    <x v="1"/>
    <x v="123"/>
    <s v="Jennifer Vasquez"/>
    <x v="125"/>
    <x v="2"/>
    <n v="35535.988299999997"/>
    <n v="220"/>
    <x v="0"/>
    <s v="Elective"/>
    <d v="2022-05-13T00:00:00"/>
    <s v="Paracetamol"/>
    <s v="Normal"/>
    <x v="25"/>
  </r>
  <r>
    <s v="Mrs."/>
    <s v="Antonio Miller"/>
    <n v="41"/>
    <x v="1"/>
    <x v="0"/>
    <s v="AB+"/>
    <x v="3"/>
    <x v="1"/>
    <x v="124"/>
    <s v="Rachel Wheeler"/>
    <x v="126"/>
    <x v="1"/>
    <n v="11007.875"/>
    <n v="464"/>
    <x v="0"/>
    <s v="Elective"/>
    <d v="2023-08-15T00:00:00"/>
    <s v="Penicillin"/>
    <s v="Inconclusive"/>
    <x v="13"/>
  </r>
  <r>
    <s v="Mr."/>
    <s v="Matthew Oliver"/>
    <n v="36"/>
    <x v="1"/>
    <x v="1"/>
    <s v="O-"/>
    <x v="0"/>
    <x v="0"/>
    <x v="125"/>
    <s v="David Stephenson"/>
    <x v="127"/>
    <x v="4"/>
    <n v="27434.6502"/>
    <n v="215"/>
    <x v="1"/>
    <s v="Urgent"/>
    <d v="2022-05-11T00:00:00"/>
    <s v="Ibuprofen"/>
    <s v="Normal"/>
    <x v="23"/>
  </r>
  <r>
    <s v="Mr."/>
    <s v="Joshua Benjamin"/>
    <n v="80"/>
    <x v="0"/>
    <x v="1"/>
    <s v="AB+"/>
    <x v="3"/>
    <x v="3"/>
    <x v="126"/>
    <s v="Stephanie Parker"/>
    <x v="128"/>
    <x v="3"/>
    <n v="28260.4817"/>
    <n v="419"/>
    <x v="1"/>
    <s v="Urgent"/>
    <d v="2020-10-23T00:00:00"/>
    <s v="Paracetamol"/>
    <s v="Normal"/>
    <x v="8"/>
  </r>
  <r>
    <s v="Mrs."/>
    <s v="Albert Carter"/>
    <n v="29"/>
    <x v="2"/>
    <x v="0"/>
    <s v="A-"/>
    <x v="6"/>
    <x v="0"/>
    <x v="127"/>
    <s v="Kelly Sanchez"/>
    <x v="129"/>
    <x v="4"/>
    <n v="45440.423199999997"/>
    <n v="445"/>
    <x v="2"/>
    <s v="Emergency"/>
    <d v="2020-09-06T00:00:00"/>
    <s v="Lipitor"/>
    <s v="Normal"/>
    <x v="15"/>
  </r>
  <r>
    <s v="Mr."/>
    <s v="James Pittman"/>
    <n v="71"/>
    <x v="0"/>
    <x v="1"/>
    <s v="A-"/>
    <x v="6"/>
    <x v="1"/>
    <x v="128"/>
    <s v="Sierra Graves"/>
    <x v="130"/>
    <x v="3"/>
    <n v="34374.618199999997"/>
    <n v="401"/>
    <x v="0"/>
    <s v="Elective"/>
    <d v="2022-12-04T00:00:00"/>
    <s v="Ibuprofen"/>
    <s v="Normal"/>
    <x v="8"/>
  </r>
  <r>
    <s v="Mr."/>
    <s v="Danielle Rice"/>
    <n v="55"/>
    <x v="1"/>
    <x v="1"/>
    <s v="AB-"/>
    <x v="5"/>
    <x v="5"/>
    <x v="129"/>
    <s v="Ryan Wilkins"/>
    <x v="131"/>
    <x v="1"/>
    <n v="38251.736499999999"/>
    <n v="247"/>
    <x v="0"/>
    <s v="Elective"/>
    <d v="2019-03-17T00:00:00"/>
    <s v="Penicillin"/>
    <s v="Inconclusive"/>
    <x v="28"/>
  </r>
  <r>
    <s v="Mrs."/>
    <s v="John Edwards"/>
    <n v="31"/>
    <x v="2"/>
    <x v="0"/>
    <s v="A-"/>
    <x v="6"/>
    <x v="2"/>
    <x v="130"/>
    <s v="Nicole Holland"/>
    <x v="132"/>
    <x v="4"/>
    <n v="8707.9879000000001"/>
    <n v="398"/>
    <x v="2"/>
    <s v="Emergency"/>
    <d v="2020-06-18T00:00:00"/>
    <s v="Aspirin"/>
    <s v="Normal"/>
    <x v="20"/>
  </r>
  <r>
    <s v="Mr."/>
    <s v="Lori Sanders"/>
    <n v="53"/>
    <x v="1"/>
    <x v="1"/>
    <s v="AB-"/>
    <x v="5"/>
    <x v="2"/>
    <x v="131"/>
    <s v="Victoria Stafford"/>
    <x v="133"/>
    <x v="2"/>
    <n v="19687.683799999999"/>
    <n v="146"/>
    <x v="0"/>
    <s v="Elective"/>
    <d v="2020-08-13T00:00:00"/>
    <s v="Paracetamol"/>
    <s v="Inconclusive"/>
    <x v="25"/>
  </r>
  <r>
    <s v="Mr."/>
    <s v="Rebecca Mcdonald"/>
    <n v="46"/>
    <x v="1"/>
    <x v="1"/>
    <s v="O+"/>
    <x v="1"/>
    <x v="3"/>
    <x v="132"/>
    <s v="Timothy Miller"/>
    <x v="134"/>
    <x v="1"/>
    <n v="4320.0199000000002"/>
    <n v="153"/>
    <x v="2"/>
    <s v="Emergency"/>
    <d v="2023-04-27T00:00:00"/>
    <s v="Penicillin"/>
    <s v="Abnormal"/>
    <x v="26"/>
  </r>
  <r>
    <s v="Mrs."/>
    <s v="James Marsh"/>
    <n v="59"/>
    <x v="1"/>
    <x v="0"/>
    <s v="O+"/>
    <x v="1"/>
    <x v="1"/>
    <x v="10"/>
    <s v="Angela Wright"/>
    <x v="135"/>
    <x v="1"/>
    <n v="25315.840800000002"/>
    <n v="336"/>
    <x v="0"/>
    <s v="Elective"/>
    <d v="2020-08-22T00:00:00"/>
    <s v="Ibuprofen"/>
    <s v="Normal"/>
    <x v="22"/>
  </r>
  <r>
    <s v="Mr."/>
    <s v="Patrick Bates"/>
    <n v="32"/>
    <x v="2"/>
    <x v="1"/>
    <s v="B+ve"/>
    <x v="7"/>
    <x v="4"/>
    <x v="31"/>
    <s v="Jillian Marshall"/>
    <x v="136"/>
    <x v="2"/>
    <n v="40081.727700000003"/>
    <n v="413"/>
    <x v="2"/>
    <s v="Emergency"/>
    <d v="2023-07-17T00:00:00"/>
    <s v="Penicillin"/>
    <s v="Normal"/>
    <x v="11"/>
  </r>
  <r>
    <s v="Mrs."/>
    <s v="Sheila Castro"/>
    <n v="85"/>
    <x v="0"/>
    <x v="0"/>
    <s v="AB-"/>
    <x v="5"/>
    <x v="0"/>
    <x v="77"/>
    <s v="Zachary Potter"/>
    <x v="137"/>
    <x v="0"/>
    <n v="12709.5236"/>
    <n v="115"/>
    <x v="2"/>
    <s v="Emergency"/>
    <d v="2023-08-27T00:00:00"/>
    <s v="Penicillin"/>
    <s v="Inconclusive"/>
    <x v="11"/>
  </r>
  <r>
    <s v="Mrs."/>
    <s v="Tim Mercer"/>
    <n v="71"/>
    <x v="0"/>
    <x v="0"/>
    <s v="AB+"/>
    <x v="3"/>
    <x v="1"/>
    <x v="133"/>
    <s v="Gabrielle Pitts"/>
    <x v="138"/>
    <x v="0"/>
    <n v="34828.487200000003"/>
    <n v="145"/>
    <x v="0"/>
    <s v="Elective"/>
    <d v="2021-05-17T00:00:00"/>
    <s v="Aspirin"/>
    <s v="Normal"/>
    <x v="11"/>
  </r>
  <r>
    <s v="Mr."/>
    <s v="Andrea Williams"/>
    <n v="79"/>
    <x v="0"/>
    <x v="1"/>
    <s v="AB+"/>
    <x v="3"/>
    <x v="3"/>
    <x v="134"/>
    <s v="Jason Mcintosh"/>
    <x v="139"/>
    <x v="3"/>
    <n v="28740.7637"/>
    <n v="148"/>
    <x v="1"/>
    <s v="Urgent"/>
    <d v="2019-05-09T00:00:00"/>
    <s v="Aspirin"/>
    <s v="Abnormal"/>
    <x v="20"/>
  </r>
  <r>
    <s v="Mr."/>
    <s v="Zachary Wood"/>
    <n v="36"/>
    <x v="1"/>
    <x v="1"/>
    <s v="O-"/>
    <x v="0"/>
    <x v="1"/>
    <x v="135"/>
    <s v="Jessica Smith"/>
    <x v="140"/>
    <x v="3"/>
    <n v="5723.9654"/>
    <n v="432"/>
    <x v="0"/>
    <s v="Elective"/>
    <d v="2021-06-26T00:00:00"/>
    <s v="Paracetamol"/>
    <s v="Inconclusive"/>
    <x v="8"/>
  </r>
  <r>
    <s v="Mrs."/>
    <s v="Meghan Burns"/>
    <n v="49"/>
    <x v="1"/>
    <x v="0"/>
    <s v="O+"/>
    <x v="1"/>
    <x v="3"/>
    <x v="125"/>
    <s v="Spencer Bentley"/>
    <x v="141"/>
    <x v="2"/>
    <n v="32291.749199999998"/>
    <n v="430"/>
    <x v="2"/>
    <s v="Emergency"/>
    <d v="2022-05-18T00:00:00"/>
    <s v="Lipitor"/>
    <s v="Normal"/>
    <x v="20"/>
  </r>
  <r>
    <s v="Mr."/>
    <s v="Mark Grant"/>
    <n v="81"/>
    <x v="0"/>
    <x v="1"/>
    <s v="AB+"/>
    <x v="3"/>
    <x v="3"/>
    <x v="136"/>
    <s v="Bruce Matthews"/>
    <x v="142"/>
    <x v="1"/>
    <n v="11541.373799999999"/>
    <n v="406"/>
    <x v="2"/>
    <s v="Emergency"/>
    <d v="2021-05-10T00:00:00"/>
    <s v="Ibuprofen"/>
    <s v="Abnormal"/>
    <x v="6"/>
  </r>
  <r>
    <s v="Mrs."/>
    <s v="Kelly Walker"/>
    <n v="40"/>
    <x v="1"/>
    <x v="0"/>
    <s v="A+ve"/>
    <x v="4"/>
    <x v="4"/>
    <x v="137"/>
    <s v="Jason Ryan"/>
    <x v="143"/>
    <x v="3"/>
    <n v="28425.197499999998"/>
    <n v="214"/>
    <x v="2"/>
    <s v="Emergency"/>
    <d v="2023-04-28T00:00:00"/>
    <s v="Aspirin"/>
    <s v="Abnormal"/>
    <x v="3"/>
  </r>
  <r>
    <s v="Mr."/>
    <s v="Kelly Miller"/>
    <n v="56"/>
    <x v="1"/>
    <x v="1"/>
    <s v="B-"/>
    <x v="2"/>
    <x v="4"/>
    <x v="138"/>
    <s v="Mark Fischer"/>
    <x v="144"/>
    <x v="0"/>
    <n v="26360.687300000001"/>
    <n v="295"/>
    <x v="0"/>
    <s v="Elective"/>
    <d v="2021-08-21T00:00:00"/>
    <s v="Aspirin"/>
    <s v="Abnormal"/>
    <x v="3"/>
  </r>
  <r>
    <s v="Mrs."/>
    <s v="Tina Vargas"/>
    <n v="21"/>
    <x v="2"/>
    <x v="0"/>
    <s v="B+ve"/>
    <x v="7"/>
    <x v="3"/>
    <x v="139"/>
    <s v="Katherine George"/>
    <x v="145"/>
    <x v="3"/>
    <n v="18915.978800000001"/>
    <n v="175"/>
    <x v="1"/>
    <s v="Urgent"/>
    <d v="2019-12-19T00:00:00"/>
    <s v="Lipitor"/>
    <s v="Normal"/>
    <x v="25"/>
  </r>
  <r>
    <s v="Mr."/>
    <s v="Christopher Gilbert"/>
    <n v="20"/>
    <x v="2"/>
    <x v="1"/>
    <s v="AB+"/>
    <x v="3"/>
    <x v="5"/>
    <x v="10"/>
    <s v="Nicholas Glover"/>
    <x v="146"/>
    <x v="1"/>
    <n v="22339.884399999999"/>
    <n v="409"/>
    <x v="2"/>
    <s v="Emergency"/>
    <d v="2020-09-14T00:00:00"/>
    <s v="Lipitor"/>
    <s v="Inconclusive"/>
    <x v="19"/>
  </r>
  <r>
    <s v="Mrs."/>
    <s v="Randall Meyer"/>
    <n v="65"/>
    <x v="0"/>
    <x v="0"/>
    <s v="O+ve"/>
    <x v="1"/>
    <x v="4"/>
    <x v="140"/>
    <s v="Christopher Wallace"/>
    <x v="147"/>
    <x v="1"/>
    <n v="17091.965899999999"/>
    <n v="424"/>
    <x v="2"/>
    <s v="Emergency"/>
    <d v="2021-12-26T00:00:00"/>
    <s v="Ibuprofen"/>
    <s v="Normal"/>
    <x v="2"/>
  </r>
  <r>
    <s v="Mrs."/>
    <s v="Russell Holden"/>
    <n v="42"/>
    <x v="1"/>
    <x v="0"/>
    <s v="B+ve"/>
    <x v="7"/>
    <x v="3"/>
    <x v="141"/>
    <s v="Adam Rasmussen"/>
    <x v="148"/>
    <x v="0"/>
    <n v="6196.1261000000004"/>
    <n v="168"/>
    <x v="2"/>
    <s v="Emergency"/>
    <d v="2019-06-29T00:00:00"/>
    <s v="Ibuprofen"/>
    <s v="Inconclusive"/>
    <x v="24"/>
  </r>
  <r>
    <s v="Mr."/>
    <s v="Sara Bates"/>
    <n v="47"/>
    <x v="1"/>
    <x v="1"/>
    <s v="AB+"/>
    <x v="3"/>
    <x v="1"/>
    <x v="142"/>
    <s v="Richard Harris"/>
    <x v="149"/>
    <x v="4"/>
    <n v="25336.210599999999"/>
    <n v="136"/>
    <x v="0"/>
    <s v="Elective"/>
    <d v="2020-04-15T00:00:00"/>
    <s v="Aspirin"/>
    <s v="Inconclusive"/>
    <x v="28"/>
  </r>
  <r>
    <s v="Mrs."/>
    <s v="Jeff Cooper MD"/>
    <n v="77"/>
    <x v="0"/>
    <x v="0"/>
    <s v="B-"/>
    <x v="2"/>
    <x v="3"/>
    <x v="143"/>
    <s v="Erika Long"/>
    <x v="150"/>
    <x v="4"/>
    <n v="17590.423200000001"/>
    <n v="459"/>
    <x v="2"/>
    <s v="Emergency"/>
    <d v="2020-04-06T00:00:00"/>
    <s v="Ibuprofen"/>
    <s v="Inconclusive"/>
    <x v="9"/>
  </r>
  <r>
    <s v="Mr."/>
    <s v="Anne Smith"/>
    <n v="20"/>
    <x v="2"/>
    <x v="1"/>
    <s v="B-"/>
    <x v="2"/>
    <x v="4"/>
    <x v="144"/>
    <s v="Nathan Hawkins"/>
    <x v="151"/>
    <x v="2"/>
    <n v="6108.7806"/>
    <n v="110"/>
    <x v="1"/>
    <s v="Urgent"/>
    <d v="2022-08-20T00:00:00"/>
    <s v="Ibuprofen"/>
    <s v="Inconclusive"/>
    <x v="9"/>
  </r>
  <r>
    <s v="Mrs."/>
    <s v="Ernest Peters"/>
    <n v="43"/>
    <x v="1"/>
    <x v="0"/>
    <s v="O+"/>
    <x v="1"/>
    <x v="4"/>
    <x v="145"/>
    <s v="Christopher Sullivan"/>
    <x v="152"/>
    <x v="2"/>
    <n v="5377.4732000000004"/>
    <n v="238"/>
    <x v="2"/>
    <s v="Emergency"/>
    <d v="2022-04-13T00:00:00"/>
    <s v="Ibuprofen"/>
    <s v="Inconclusive"/>
    <x v="24"/>
  </r>
  <r>
    <s v="Mrs."/>
    <s v="Tammy Savage"/>
    <n v="19"/>
    <x v="2"/>
    <x v="0"/>
    <s v="AB+"/>
    <x v="3"/>
    <x v="0"/>
    <x v="146"/>
    <s v="Laura Johnson"/>
    <x v="153"/>
    <x v="1"/>
    <n v="19001.591400000001"/>
    <n v="261"/>
    <x v="1"/>
    <s v="Urgent"/>
    <d v="2022-04-06T00:00:00"/>
    <s v="Ibuprofen"/>
    <s v="Abnormal"/>
    <x v="27"/>
  </r>
  <r>
    <s v="Mrs."/>
    <s v="Deborah Butler"/>
    <n v="66"/>
    <x v="0"/>
    <x v="0"/>
    <s v="A+ve"/>
    <x v="4"/>
    <x v="4"/>
    <x v="147"/>
    <s v="Tammy Williamson"/>
    <x v="154"/>
    <x v="0"/>
    <n v="9678.3819000000003"/>
    <n v="145"/>
    <x v="1"/>
    <s v="Urgent"/>
    <d v="2019-12-14T00:00:00"/>
    <s v="Paracetamol"/>
    <s v="Normal"/>
    <x v="4"/>
  </r>
  <r>
    <s v="Mrs."/>
    <s v="Amy Jensen"/>
    <n v="74"/>
    <x v="0"/>
    <x v="0"/>
    <s v="O-"/>
    <x v="0"/>
    <x v="0"/>
    <x v="148"/>
    <s v="Kara Frey"/>
    <x v="155"/>
    <x v="4"/>
    <n v="33605.209799999997"/>
    <n v="261"/>
    <x v="1"/>
    <s v="Urgent"/>
    <d v="2022-03-25T00:00:00"/>
    <s v="Ibuprofen"/>
    <s v="Abnormal"/>
    <x v="14"/>
  </r>
  <r>
    <s v="Mr."/>
    <s v="Zachary Martinez"/>
    <n v="72"/>
    <x v="0"/>
    <x v="1"/>
    <s v="AB+"/>
    <x v="3"/>
    <x v="3"/>
    <x v="149"/>
    <s v="Dr. Jessica Harris MD"/>
    <x v="156"/>
    <x v="4"/>
    <n v="29323.172500000001"/>
    <n v="257"/>
    <x v="2"/>
    <s v="Emergency"/>
    <d v="2022-07-26T00:00:00"/>
    <s v="Penicillin"/>
    <s v="Inconclusive"/>
    <x v="28"/>
  </r>
  <r>
    <s v="Mrs."/>
    <s v="Eric Wilson"/>
    <n v="65"/>
    <x v="0"/>
    <x v="0"/>
    <s v="O-"/>
    <x v="0"/>
    <x v="2"/>
    <x v="150"/>
    <s v="Jeffery Maxwell"/>
    <x v="157"/>
    <x v="0"/>
    <n v="11980.534900000001"/>
    <n v="170"/>
    <x v="0"/>
    <s v="Elective"/>
    <d v="2020-05-17T00:00:00"/>
    <s v="Ibuprofen"/>
    <s v="Inconclusive"/>
    <x v="18"/>
  </r>
  <r>
    <s v="Mrs."/>
    <s v="Matthew Pratt"/>
    <n v="20"/>
    <x v="2"/>
    <x v="0"/>
    <s v="AB+"/>
    <x v="3"/>
    <x v="3"/>
    <x v="151"/>
    <s v="Stephanie Clark"/>
    <x v="158"/>
    <x v="2"/>
    <n v="29435.765899999999"/>
    <n v="219"/>
    <x v="2"/>
    <s v="Emergency"/>
    <d v="2021-11-09T00:00:00"/>
    <s v="Aspirin"/>
    <s v="Abnormal"/>
    <x v="18"/>
  </r>
  <r>
    <s v="Mrs."/>
    <s v="Andrew Alvarez"/>
    <n v="28"/>
    <x v="2"/>
    <x v="0"/>
    <s v="B+ve"/>
    <x v="7"/>
    <x v="3"/>
    <x v="152"/>
    <s v="Jenna Ward"/>
    <x v="159"/>
    <x v="2"/>
    <n v="22829.269100000001"/>
    <n v="186"/>
    <x v="2"/>
    <s v="Emergency"/>
    <d v="2023-05-04T00:00:00"/>
    <s v="Aspirin"/>
    <s v="Abnormal"/>
    <x v="14"/>
  </r>
  <r>
    <s v="Mrs."/>
    <s v="Jocelyn Simmons"/>
    <n v="81"/>
    <x v="0"/>
    <x v="0"/>
    <s v="A-"/>
    <x v="6"/>
    <x v="2"/>
    <x v="153"/>
    <s v="Vicki Merritt"/>
    <x v="160"/>
    <x v="3"/>
    <n v="18372.605200000002"/>
    <n v="451"/>
    <x v="0"/>
    <s v="Elective"/>
    <d v="2023-05-22T00:00:00"/>
    <s v="Lipitor"/>
    <s v="Abnormal"/>
    <x v="8"/>
  </r>
  <r>
    <s v="Mr."/>
    <s v="Andre Perez MD"/>
    <n v="71"/>
    <x v="0"/>
    <x v="1"/>
    <s v="A+ve"/>
    <x v="4"/>
    <x v="3"/>
    <x v="154"/>
    <s v="Kevin Davis"/>
    <x v="161"/>
    <x v="1"/>
    <n v="14938.867200000001"/>
    <n v="372"/>
    <x v="2"/>
    <s v="Emergency"/>
    <d v="2020-02-27T00:00:00"/>
    <s v="Penicillin"/>
    <s v="Normal"/>
    <x v="12"/>
  </r>
  <r>
    <s v="Mr."/>
    <s v="Michael White"/>
    <n v="84"/>
    <x v="0"/>
    <x v="1"/>
    <s v="B-"/>
    <x v="2"/>
    <x v="3"/>
    <x v="155"/>
    <s v="Emily Jensen"/>
    <x v="162"/>
    <x v="2"/>
    <n v="18242.471399999999"/>
    <n v="202"/>
    <x v="2"/>
    <s v="Emergency"/>
    <d v="2022-02-23T00:00:00"/>
    <s v="Aspirin"/>
    <s v="Abnormal"/>
    <x v="10"/>
  </r>
  <r>
    <s v="Mrs."/>
    <s v="Emily Perez"/>
    <n v="64"/>
    <x v="0"/>
    <x v="0"/>
    <s v="B+ve"/>
    <x v="7"/>
    <x v="4"/>
    <x v="156"/>
    <s v="Michael Pacheco"/>
    <x v="163"/>
    <x v="0"/>
    <n v="21571.485199999999"/>
    <n v="245"/>
    <x v="1"/>
    <s v="Urgent"/>
    <d v="2020-05-18T00:00:00"/>
    <s v="Ibuprofen"/>
    <s v="Normal"/>
    <x v="18"/>
  </r>
  <r>
    <s v="Mr."/>
    <s v="David Casey"/>
    <n v="24"/>
    <x v="2"/>
    <x v="1"/>
    <s v="B-"/>
    <x v="2"/>
    <x v="5"/>
    <x v="157"/>
    <s v="Jason Little"/>
    <x v="164"/>
    <x v="3"/>
    <n v="41483.117700000003"/>
    <n v="394"/>
    <x v="0"/>
    <s v="Elective"/>
    <d v="2022-02-08T00:00:00"/>
    <s v="Aspirin"/>
    <s v="Normal"/>
    <x v="0"/>
  </r>
  <r>
    <s v="Mr."/>
    <s v="Joseph Bailey"/>
    <n v="38"/>
    <x v="1"/>
    <x v="1"/>
    <s v="O-"/>
    <x v="0"/>
    <x v="3"/>
    <x v="158"/>
    <s v="Mark Nichols"/>
    <x v="165"/>
    <x v="0"/>
    <n v="9786.7788"/>
    <n v="372"/>
    <x v="2"/>
    <s v="Emergency"/>
    <d v="2023-10-27T00:00:00"/>
    <s v="Lipitor"/>
    <s v="Abnormal"/>
    <x v="18"/>
  </r>
  <r>
    <s v="Mrs."/>
    <s v="Raymond Cain"/>
    <n v="85"/>
    <x v="0"/>
    <x v="0"/>
    <s v="B+ve"/>
    <x v="7"/>
    <x v="4"/>
    <x v="159"/>
    <s v="Joseph Navarro"/>
    <x v="166"/>
    <x v="1"/>
    <n v="19323.376"/>
    <n v="264"/>
    <x v="1"/>
    <s v="Urgent"/>
    <d v="2023-05-27T00:00:00"/>
    <s v="Aspirin"/>
    <s v="Inconclusive"/>
    <x v="8"/>
  </r>
  <r>
    <s v="Mrs."/>
    <s v="Victoria Dunn"/>
    <n v="34"/>
    <x v="2"/>
    <x v="0"/>
    <s v="AB+"/>
    <x v="3"/>
    <x v="4"/>
    <x v="160"/>
    <s v="Allison Bond"/>
    <x v="167"/>
    <x v="4"/>
    <n v="40852.156199999998"/>
    <n v="398"/>
    <x v="1"/>
    <s v="Urgent"/>
    <d v="2019-01-13T00:00:00"/>
    <s v="Lipitor"/>
    <s v="Normal"/>
    <x v="15"/>
  </r>
  <r>
    <s v="Mrs."/>
    <s v="Paula Knight"/>
    <n v="54"/>
    <x v="1"/>
    <x v="0"/>
    <s v="O-"/>
    <x v="0"/>
    <x v="3"/>
    <x v="161"/>
    <s v="Douglas Holmes"/>
    <x v="168"/>
    <x v="4"/>
    <n v="14648.408600000001"/>
    <n v="279"/>
    <x v="2"/>
    <s v="Emergency"/>
    <d v="2020-04-10T00:00:00"/>
    <s v="Lipitor"/>
    <s v="Abnormal"/>
    <x v="7"/>
  </r>
  <r>
    <s v="Mr."/>
    <s v="Jennifer Trevino"/>
    <n v="68"/>
    <x v="0"/>
    <x v="1"/>
    <s v="B-"/>
    <x v="2"/>
    <x v="5"/>
    <x v="162"/>
    <s v="Shannon Hall"/>
    <x v="169"/>
    <x v="4"/>
    <n v="22446.731100000001"/>
    <n v="260"/>
    <x v="2"/>
    <s v="Emergency"/>
    <d v="2019-09-05T00:00:00"/>
    <s v="Paracetamol"/>
    <s v="Abnormal"/>
    <x v="13"/>
  </r>
  <r>
    <s v="Mrs."/>
    <s v="Deborah Rose"/>
    <n v="23"/>
    <x v="2"/>
    <x v="0"/>
    <s v="O+"/>
    <x v="1"/>
    <x v="0"/>
    <x v="163"/>
    <s v="Charles Mora"/>
    <x v="170"/>
    <x v="4"/>
    <n v="56441.392800000001"/>
    <n v="499"/>
    <x v="2"/>
    <s v="Emergency"/>
    <d v="2020-12-21T00:00:00"/>
    <s v="Paracetamol"/>
    <s v="Normal"/>
    <x v="11"/>
  </r>
  <r>
    <s v="Mr."/>
    <s v="Ryan Cross"/>
    <n v="75"/>
    <x v="0"/>
    <x v="1"/>
    <s v="O-"/>
    <x v="0"/>
    <x v="3"/>
    <x v="164"/>
    <s v="Kevin Morris"/>
    <x v="171"/>
    <x v="3"/>
    <n v="34147.999400000001"/>
    <n v="452"/>
    <x v="2"/>
    <s v="Emergency"/>
    <d v="2019-05-31T00:00:00"/>
    <s v="Lipitor"/>
    <s v="Normal"/>
    <x v="28"/>
  </r>
  <r>
    <s v="Mr."/>
    <s v="Michael Morgan"/>
    <n v="28"/>
    <x v="2"/>
    <x v="1"/>
    <s v="O+"/>
    <x v="1"/>
    <x v="3"/>
    <x v="165"/>
    <s v="Heather Anderson"/>
    <x v="172"/>
    <x v="1"/>
    <n v="28183.6181"/>
    <n v="365"/>
    <x v="1"/>
    <s v="Urgent"/>
    <d v="2022-10-19T00:00:00"/>
    <s v="Ibuprofen"/>
    <s v="Inconclusive"/>
    <x v="29"/>
  </r>
  <r>
    <s v="Mr."/>
    <s v="Christina Armstrong"/>
    <n v="55"/>
    <x v="1"/>
    <x v="1"/>
    <s v="A-"/>
    <x v="6"/>
    <x v="3"/>
    <x v="166"/>
    <s v="Joshua Larson"/>
    <x v="173"/>
    <x v="4"/>
    <n v="12531.852500000001"/>
    <n v="267"/>
    <x v="1"/>
    <s v="Urgent"/>
    <d v="2023-01-05T00:00:00"/>
    <s v="Paracetamol"/>
    <s v="Inconclusive"/>
    <x v="20"/>
  </r>
  <r>
    <s v="Mr."/>
    <s v="Anne Bates"/>
    <n v="78"/>
    <x v="0"/>
    <x v="1"/>
    <s v="B+ve"/>
    <x v="7"/>
    <x v="3"/>
    <x v="167"/>
    <s v="Alyssa Acevedo"/>
    <x v="174"/>
    <x v="0"/>
    <n v="11041.730799999999"/>
    <n v="340"/>
    <x v="2"/>
    <s v="Emergency"/>
    <d v="2020-06-03T00:00:00"/>
    <s v="Lipitor"/>
    <s v="Inconclusive"/>
    <x v="15"/>
  </r>
  <r>
    <s v="Mr."/>
    <s v="Scott Nicholson"/>
    <n v="25"/>
    <x v="2"/>
    <x v="1"/>
    <s v="A-"/>
    <x v="6"/>
    <x v="5"/>
    <x v="168"/>
    <s v="Kelly Scott MD"/>
    <x v="175"/>
    <x v="2"/>
    <n v="49848.646800000002"/>
    <n v="360"/>
    <x v="2"/>
    <s v="Emergency"/>
    <d v="2020-11-16T00:00:00"/>
    <s v="Paracetamol"/>
    <s v="Inconclusive"/>
    <x v="24"/>
  </r>
  <r>
    <s v="Mrs."/>
    <s v="Jeffrey Cross"/>
    <n v="75"/>
    <x v="0"/>
    <x v="0"/>
    <s v="A+ve"/>
    <x v="4"/>
    <x v="4"/>
    <x v="169"/>
    <s v="Ashley Taylor"/>
    <x v="176"/>
    <x v="3"/>
    <n v="6426.6963999999998"/>
    <n v="290"/>
    <x v="1"/>
    <s v="Urgent"/>
    <d v="2020-04-10T00:00:00"/>
    <s v="Paracetamol"/>
    <s v="Normal"/>
    <x v="12"/>
  </r>
  <r>
    <s v="Mr."/>
    <s v="Holly Hickman"/>
    <n v="76"/>
    <x v="0"/>
    <x v="1"/>
    <s v="A-"/>
    <x v="6"/>
    <x v="3"/>
    <x v="170"/>
    <s v="William Meza"/>
    <x v="177"/>
    <x v="1"/>
    <n v="15331.2786"/>
    <n v="103"/>
    <x v="1"/>
    <s v="Urgent"/>
    <d v="2023-05-27T00:00:00"/>
    <s v="Lipitor"/>
    <s v="Inconclusive"/>
    <x v="19"/>
  </r>
  <r>
    <s v="Mrs."/>
    <s v="Jacob Rodriguez"/>
    <n v="77"/>
    <x v="0"/>
    <x v="0"/>
    <s v="O-"/>
    <x v="0"/>
    <x v="0"/>
    <x v="171"/>
    <s v="Jessica Powell MD"/>
    <x v="178"/>
    <x v="4"/>
    <n v="44092.845500000003"/>
    <n v="187"/>
    <x v="1"/>
    <s v="Urgent"/>
    <d v="2022-12-22T00:00:00"/>
    <s v="Aspirin"/>
    <s v="Abnormal"/>
    <x v="25"/>
  </r>
  <r>
    <s v="Mrs."/>
    <s v="Jessica Joseph"/>
    <n v="64"/>
    <x v="0"/>
    <x v="0"/>
    <s v="B+ve"/>
    <x v="7"/>
    <x v="3"/>
    <x v="172"/>
    <s v="Theresa Garcia"/>
    <x v="179"/>
    <x v="0"/>
    <n v="25904.707399999999"/>
    <n v="378"/>
    <x v="2"/>
    <s v="Emergency"/>
    <d v="2020-06-05T00:00:00"/>
    <s v="Paracetamol"/>
    <s v="Inconclusive"/>
    <x v="2"/>
  </r>
  <r>
    <s v="Mr."/>
    <s v="Stacy Williams"/>
    <n v="40"/>
    <x v="1"/>
    <x v="1"/>
    <s v="O+"/>
    <x v="1"/>
    <x v="3"/>
    <x v="173"/>
    <s v="Stephanie Bennett"/>
    <x v="180"/>
    <x v="4"/>
    <n v="29701.973900000001"/>
    <n v="334"/>
    <x v="2"/>
    <s v="Emergency"/>
    <d v="2022-07-02T00:00:00"/>
    <s v="Lipitor"/>
    <s v="Normal"/>
    <x v="10"/>
  </r>
  <r>
    <s v="Mrs."/>
    <s v="Gregory Wilson"/>
    <n v="68"/>
    <x v="0"/>
    <x v="0"/>
    <s v="AB+"/>
    <x v="3"/>
    <x v="3"/>
    <x v="174"/>
    <s v="Michelle Harris"/>
    <x v="181"/>
    <x v="1"/>
    <n v="10205.239100000001"/>
    <n v="470"/>
    <x v="1"/>
    <s v="Urgent"/>
    <d v="2020-08-04T00:00:00"/>
    <s v="Penicillin"/>
    <s v="Normal"/>
    <x v="19"/>
  </r>
  <r>
    <s v="Mr."/>
    <s v="Elizabeth Sullivan"/>
    <n v="45"/>
    <x v="1"/>
    <x v="1"/>
    <s v="A-"/>
    <x v="6"/>
    <x v="3"/>
    <x v="175"/>
    <s v="Lee Evans"/>
    <x v="182"/>
    <x v="0"/>
    <n v="21592.047399999999"/>
    <n v="252"/>
    <x v="2"/>
    <s v="Emergency"/>
    <d v="2021-12-18T00:00:00"/>
    <s v="Aspirin"/>
    <s v="Inconclusive"/>
    <x v="27"/>
  </r>
  <r>
    <s v="Mrs."/>
    <s v="Wendy Cantu"/>
    <n v="45"/>
    <x v="1"/>
    <x v="0"/>
    <s v="A+"/>
    <x v="4"/>
    <x v="2"/>
    <x v="5"/>
    <s v="Michael Sutton"/>
    <x v="183"/>
    <x v="0"/>
    <n v="7438.1076999999996"/>
    <n v="162"/>
    <x v="2"/>
    <s v="Emergency"/>
    <d v="2023-06-22T00:00:00"/>
    <s v="Lipitor"/>
    <s v="Abnormal"/>
    <x v="13"/>
  </r>
  <r>
    <s v="Mr."/>
    <s v="Michael White"/>
    <n v="48"/>
    <x v="1"/>
    <x v="1"/>
    <s v="AB+"/>
    <x v="3"/>
    <x v="3"/>
    <x v="176"/>
    <s v="James Nichols"/>
    <x v="184"/>
    <x v="0"/>
    <n v="26122.965800000002"/>
    <n v="372"/>
    <x v="1"/>
    <s v="Urgent"/>
    <d v="2023-03-19T00:00:00"/>
    <s v="Lipitor"/>
    <s v="Normal"/>
    <x v="27"/>
  </r>
  <r>
    <s v="Mr."/>
    <s v="Paul Wells"/>
    <n v="47"/>
    <x v="1"/>
    <x v="1"/>
    <s v="B+ve"/>
    <x v="7"/>
    <x v="3"/>
    <x v="177"/>
    <s v="Terry Bean"/>
    <x v="185"/>
    <x v="0"/>
    <n v="4009.1367"/>
    <n v="450"/>
    <x v="2"/>
    <s v="Emergency"/>
    <d v="2019-07-31T00:00:00"/>
    <s v="Lipitor"/>
    <s v="Abnormal"/>
    <x v="12"/>
  </r>
  <r>
    <s v="Mrs."/>
    <s v="Troy Villarreal"/>
    <n v="67"/>
    <x v="0"/>
    <x v="0"/>
    <s v="AB-"/>
    <x v="5"/>
    <x v="0"/>
    <x v="0"/>
    <s v="Jose Cross"/>
    <x v="186"/>
    <x v="1"/>
    <n v="32434.662"/>
    <n v="106"/>
    <x v="2"/>
    <s v="Emergency"/>
    <d v="2022-11-26T00:00:00"/>
    <s v="Aspirin"/>
    <s v="Abnormal"/>
    <x v="26"/>
  </r>
  <r>
    <s v="Mr."/>
    <s v="Latoya Price"/>
    <n v="55"/>
    <x v="1"/>
    <x v="1"/>
    <s v="B+ve"/>
    <x v="7"/>
    <x v="3"/>
    <x v="178"/>
    <s v="Dennis Morris"/>
    <x v="187"/>
    <x v="4"/>
    <n v="14839.058300000001"/>
    <n v="259"/>
    <x v="1"/>
    <s v="Urgent"/>
    <d v="2019-02-02T00:00:00"/>
    <s v="Lipitor"/>
    <s v="Abnormal"/>
    <x v="2"/>
  </r>
  <r>
    <s v="Mrs."/>
    <s v="Paul Watson"/>
    <n v="66"/>
    <x v="0"/>
    <x v="0"/>
    <s v="O+"/>
    <x v="1"/>
    <x v="1"/>
    <x v="179"/>
    <s v="David Davis"/>
    <x v="188"/>
    <x v="4"/>
    <n v="28332.5458"/>
    <n v="344"/>
    <x v="0"/>
    <s v="Elective"/>
    <d v="2022-03-28T00:00:00"/>
    <s v="Lipitor"/>
    <s v="Normal"/>
    <x v="8"/>
  </r>
  <r>
    <s v="Mr."/>
    <s v="Alejandro Ramirez DDS"/>
    <n v="53"/>
    <x v="1"/>
    <x v="1"/>
    <s v="A+"/>
    <x v="4"/>
    <x v="3"/>
    <x v="180"/>
    <s v="Shane Browning"/>
    <x v="189"/>
    <x v="3"/>
    <n v="2571.1300999999999"/>
    <n v="489"/>
    <x v="1"/>
    <s v="Urgent"/>
    <d v="2022-10-28T00:00:00"/>
    <s v="Penicillin"/>
    <s v="Normal"/>
    <x v="8"/>
  </r>
  <r>
    <s v="Mr."/>
    <s v="Timothy Miranda"/>
    <n v="62"/>
    <x v="0"/>
    <x v="1"/>
    <s v="B+ve"/>
    <x v="7"/>
    <x v="5"/>
    <x v="181"/>
    <s v="Kara Barton"/>
    <x v="190"/>
    <x v="3"/>
    <n v="2573.9069"/>
    <n v="153"/>
    <x v="2"/>
    <s v="Emergency"/>
    <d v="2018-11-29T00:00:00"/>
    <s v="Penicillin"/>
    <s v="Abnormal"/>
    <x v="11"/>
  </r>
  <r>
    <s v="Mr."/>
    <s v="Brian Shea"/>
    <n v="61"/>
    <x v="0"/>
    <x v="1"/>
    <s v="AB-"/>
    <x v="5"/>
    <x v="3"/>
    <x v="182"/>
    <s v="Bonnie Weaver"/>
    <x v="191"/>
    <x v="0"/>
    <n v="17050.325499999999"/>
    <n v="276"/>
    <x v="1"/>
    <s v="Urgent"/>
    <d v="2022-10-05T00:00:00"/>
    <s v="Lipitor"/>
    <s v="Abnormal"/>
    <x v="10"/>
  </r>
  <r>
    <s v="Mrs."/>
    <s v="Shirley Casey"/>
    <n v="42"/>
    <x v="1"/>
    <x v="0"/>
    <s v="B+"/>
    <x v="7"/>
    <x v="0"/>
    <x v="183"/>
    <s v="Christopher Barton"/>
    <x v="192"/>
    <x v="2"/>
    <n v="34452.616699999999"/>
    <n v="134"/>
    <x v="1"/>
    <s v="Urgent"/>
    <d v="2022-02-26T00:00:00"/>
    <s v="Paracetamol"/>
    <s v="Abnormal"/>
    <x v="22"/>
  </r>
  <r>
    <s v="Mrs."/>
    <s v="Kathy Cross"/>
    <n v="42"/>
    <x v="1"/>
    <x v="0"/>
    <s v="A+"/>
    <x v="4"/>
    <x v="4"/>
    <x v="184"/>
    <s v="Andrew Mendez"/>
    <x v="193"/>
    <x v="3"/>
    <n v="7148.5680000000002"/>
    <n v="155"/>
    <x v="2"/>
    <s v="Emergency"/>
    <d v="2020-01-26T00:00:00"/>
    <s v="Penicillin"/>
    <s v="Abnormal"/>
    <x v="17"/>
  </r>
  <r>
    <s v="Mrs."/>
    <s v="Pam Cantu"/>
    <n v="54"/>
    <x v="1"/>
    <x v="0"/>
    <s v="A-"/>
    <x v="6"/>
    <x v="2"/>
    <x v="185"/>
    <s v="Jonathan Rodriguez"/>
    <x v="194"/>
    <x v="1"/>
    <n v="1811.7040999999999"/>
    <n v="361"/>
    <x v="0"/>
    <s v="Elective"/>
    <d v="2018-11-12T00:00:00"/>
    <s v="Paracetamol"/>
    <s v="Abnormal"/>
    <x v="8"/>
  </r>
  <r>
    <s v="Mr."/>
    <s v="Heidi Parker"/>
    <n v="35"/>
    <x v="1"/>
    <x v="1"/>
    <s v="A+"/>
    <x v="4"/>
    <x v="1"/>
    <x v="186"/>
    <s v="Geoffrey Diaz"/>
    <x v="195"/>
    <x v="2"/>
    <n v="4413.3633"/>
    <n v="155"/>
    <x v="0"/>
    <s v="Elective"/>
    <d v="2021-06-07T00:00:00"/>
    <s v="Aspirin"/>
    <s v="Abnormal"/>
    <x v="10"/>
  </r>
  <r>
    <s v="Mr."/>
    <s v="Lori Anderson"/>
    <n v="52"/>
    <x v="1"/>
    <x v="1"/>
    <s v="B-"/>
    <x v="2"/>
    <x v="1"/>
    <x v="187"/>
    <s v="Austin Alvarado"/>
    <x v="196"/>
    <x v="1"/>
    <n v="1161.6431"/>
    <n v="120"/>
    <x v="0"/>
    <s v="Elective"/>
    <d v="2021-11-21T00:00:00"/>
    <s v="Penicillin"/>
    <s v="Abnormal"/>
    <x v="26"/>
  </r>
  <r>
    <s v="Mr."/>
    <s v="Colleen Swanson"/>
    <n v="62"/>
    <x v="0"/>
    <x v="1"/>
    <s v="O+"/>
    <x v="1"/>
    <x v="1"/>
    <x v="188"/>
    <s v="Russell Soto"/>
    <x v="197"/>
    <x v="4"/>
    <n v="15704.5388"/>
    <n v="455"/>
    <x v="0"/>
    <s v="Elective"/>
    <d v="2019-11-06T00:00:00"/>
    <s v="Aspirin"/>
    <s v="Inconclusive"/>
    <x v="0"/>
  </r>
  <r>
    <s v="Mrs."/>
    <s v="Christopher Campos"/>
    <n v="37"/>
    <x v="1"/>
    <x v="0"/>
    <s v="B-"/>
    <x v="2"/>
    <x v="1"/>
    <x v="189"/>
    <s v="Anna Meyers"/>
    <x v="198"/>
    <x v="3"/>
    <n v="5649.4740000000002"/>
    <n v="425"/>
    <x v="0"/>
    <s v="Elective"/>
    <d v="2023-09-23T00:00:00"/>
    <s v="Ibuprofen"/>
    <s v="Abnormal"/>
    <x v="10"/>
  </r>
  <r>
    <s v="Mr."/>
    <s v="Samantha Simpson"/>
    <n v="73"/>
    <x v="0"/>
    <x v="1"/>
    <s v="O-"/>
    <x v="0"/>
    <x v="2"/>
    <x v="190"/>
    <s v="Susan Pennington"/>
    <x v="199"/>
    <x v="2"/>
    <n v="19707.137500000001"/>
    <n v="108"/>
    <x v="0"/>
    <s v="Elective"/>
    <d v="2019-08-03T00:00:00"/>
    <s v="Lipitor"/>
    <s v="Normal"/>
    <x v="28"/>
  </r>
  <r>
    <s v="Mr."/>
    <s v="Terrence Edwards"/>
    <n v="80"/>
    <x v="0"/>
    <x v="1"/>
    <s v="B-"/>
    <x v="2"/>
    <x v="4"/>
    <x v="191"/>
    <s v="Wanda Warren"/>
    <x v="200"/>
    <x v="3"/>
    <n v="3922.1352000000002"/>
    <n v="361"/>
    <x v="2"/>
    <s v="Emergency"/>
    <d v="2021-03-02T00:00:00"/>
    <s v="Ibuprofen"/>
    <s v="Abnormal"/>
    <x v="4"/>
  </r>
  <r>
    <s v="Mrs."/>
    <s v="Amanda Lee"/>
    <n v="71"/>
    <x v="0"/>
    <x v="0"/>
    <s v="A-"/>
    <x v="6"/>
    <x v="0"/>
    <x v="192"/>
    <s v="Brenda Burton"/>
    <x v="201"/>
    <x v="1"/>
    <n v="17098.134900000001"/>
    <n v="181"/>
    <x v="1"/>
    <s v="Urgent"/>
    <d v="2020-03-06T00:00:00"/>
    <s v="Penicillin"/>
    <s v="Abnormal"/>
    <x v="14"/>
  </r>
  <r>
    <s v="Mrs."/>
    <s v="Nancy Moore"/>
    <n v="26"/>
    <x v="2"/>
    <x v="0"/>
    <s v="B-"/>
    <x v="2"/>
    <x v="5"/>
    <x v="193"/>
    <s v="Christopher Garcia"/>
    <x v="202"/>
    <x v="4"/>
    <n v="55352.525399999999"/>
    <n v="205"/>
    <x v="0"/>
    <s v="Elective"/>
    <d v="2023-07-26T00:00:00"/>
    <s v="Penicillin"/>
    <s v="Abnormal"/>
    <x v="25"/>
  </r>
  <r>
    <s v="Mr."/>
    <s v="Rachel Williams"/>
    <n v="76"/>
    <x v="0"/>
    <x v="1"/>
    <s v="A-"/>
    <x v="6"/>
    <x v="1"/>
    <x v="194"/>
    <s v="Zachary Rogers"/>
    <x v="203"/>
    <x v="1"/>
    <n v="3896.8105"/>
    <n v="400"/>
    <x v="0"/>
    <s v="Elective"/>
    <d v="2023-01-18T00:00:00"/>
    <s v="Lipitor"/>
    <s v="Abnormal"/>
    <x v="3"/>
  </r>
  <r>
    <s v="Mrs."/>
    <s v="Carolyn Murphy"/>
    <n v="30"/>
    <x v="2"/>
    <x v="0"/>
    <s v="AB+"/>
    <x v="3"/>
    <x v="0"/>
    <x v="195"/>
    <s v="Jennifer Merritt"/>
    <x v="204"/>
    <x v="4"/>
    <n v="29656.937699999999"/>
    <n v="127"/>
    <x v="2"/>
    <s v="Emergency"/>
    <d v="2022-08-28T00:00:00"/>
    <s v="Penicillin"/>
    <s v="Inconclusive"/>
    <x v="12"/>
  </r>
  <r>
    <s v="Mr."/>
    <s v="Angela Beard"/>
    <n v="37"/>
    <x v="1"/>
    <x v="1"/>
    <s v="AB+"/>
    <x v="3"/>
    <x v="5"/>
    <x v="91"/>
    <s v="Colleen Velazquez"/>
    <x v="205"/>
    <x v="0"/>
    <n v="34602.2261"/>
    <n v="148"/>
    <x v="2"/>
    <s v="Emergency"/>
    <d v="2021-04-04T00:00:00"/>
    <s v="Lipitor"/>
    <s v="Normal"/>
    <x v="0"/>
  </r>
  <r>
    <s v="Mr."/>
    <s v="Vanessa Taylor"/>
    <n v="45"/>
    <x v="1"/>
    <x v="1"/>
    <s v="AB+"/>
    <x v="3"/>
    <x v="5"/>
    <x v="28"/>
    <s v="Austin Fernandez"/>
    <x v="206"/>
    <x v="1"/>
    <n v="2436.9695999999999"/>
    <n v="333"/>
    <x v="0"/>
    <s v="Elective"/>
    <d v="2019-05-15T00:00:00"/>
    <s v="Penicillin"/>
    <s v="Normal"/>
    <x v="3"/>
  </r>
  <r>
    <s v="Mr."/>
    <s v="Brooke Ellison"/>
    <n v="41"/>
    <x v="1"/>
    <x v="1"/>
    <s v="A+"/>
    <x v="4"/>
    <x v="4"/>
    <x v="196"/>
    <s v="Christina Barnes"/>
    <x v="207"/>
    <x v="0"/>
    <n v="37987.918899999997"/>
    <n v="162"/>
    <x v="1"/>
    <s v="Urgent"/>
    <d v="2021-04-25T00:00:00"/>
    <s v="Ibuprofen"/>
    <s v="Inconclusive"/>
    <x v="17"/>
  </r>
  <r>
    <s v="Mrs."/>
    <s v="Kevin Copeland"/>
    <n v="40"/>
    <x v="1"/>
    <x v="0"/>
    <s v="O-"/>
    <x v="0"/>
    <x v="5"/>
    <x v="197"/>
    <s v="Brian Walsh"/>
    <x v="208"/>
    <x v="4"/>
    <n v="28249.661400000001"/>
    <n v="119"/>
    <x v="2"/>
    <s v="Emergency"/>
    <d v="2019-05-25T00:00:00"/>
    <s v="Lipitor"/>
    <s v="Normal"/>
    <x v="28"/>
  </r>
  <r>
    <s v="Mr."/>
    <s v="Timothy Lynch"/>
    <n v="60"/>
    <x v="0"/>
    <x v="1"/>
    <s v="A+"/>
    <x v="4"/>
    <x v="4"/>
    <x v="198"/>
    <s v="Latoya Knapp"/>
    <x v="209"/>
    <x v="0"/>
    <n v="17357.833600000002"/>
    <n v="456"/>
    <x v="1"/>
    <s v="Urgent"/>
    <d v="2021-06-21T00:00:00"/>
    <s v="Ibuprofen"/>
    <s v="Normal"/>
    <x v="7"/>
  </r>
  <r>
    <s v="Mr."/>
    <s v="Christopher Barker"/>
    <n v="36"/>
    <x v="1"/>
    <x v="1"/>
    <s v="AB+"/>
    <x v="3"/>
    <x v="2"/>
    <x v="199"/>
    <s v="Terry Berger"/>
    <x v="210"/>
    <x v="2"/>
    <n v="4906.5465000000004"/>
    <n v="443"/>
    <x v="0"/>
    <s v="Elective"/>
    <d v="2022-09-13T00:00:00"/>
    <s v="Aspirin"/>
    <s v="Normal"/>
    <x v="12"/>
  </r>
  <r>
    <s v="Mrs."/>
    <s v="Stephanie Ayers"/>
    <n v="81"/>
    <x v="0"/>
    <x v="0"/>
    <s v="B-"/>
    <x v="2"/>
    <x v="3"/>
    <x v="200"/>
    <s v="Michelle Perez"/>
    <x v="211"/>
    <x v="2"/>
    <n v="16907.5965"/>
    <n v="129"/>
    <x v="1"/>
    <s v="Urgent"/>
    <d v="2022-08-21T00:00:00"/>
    <s v="Lipitor"/>
    <s v="Normal"/>
    <x v="29"/>
  </r>
  <r>
    <s v="Mrs."/>
    <s v="Amber Foley"/>
    <n v="42"/>
    <x v="1"/>
    <x v="0"/>
    <s v="O+"/>
    <x v="1"/>
    <x v="5"/>
    <x v="201"/>
    <s v="Amber Jennings"/>
    <x v="212"/>
    <x v="0"/>
    <n v="43768.015800000001"/>
    <n v="292"/>
    <x v="0"/>
    <s v="Elective"/>
    <d v="2020-07-16T00:00:00"/>
    <s v="Penicillin"/>
    <s v="Normal"/>
    <x v="20"/>
  </r>
  <r>
    <s v="Mrs."/>
    <s v="Geoffrey Robertson"/>
    <n v="54"/>
    <x v="1"/>
    <x v="0"/>
    <s v="A-"/>
    <x v="6"/>
    <x v="2"/>
    <x v="202"/>
    <s v="Tony Hawkins"/>
    <x v="213"/>
    <x v="2"/>
    <n v="15025.187900000001"/>
    <n v="164"/>
    <x v="2"/>
    <s v="Emergency"/>
    <d v="2021-06-08T00:00:00"/>
    <s v="Aspirin"/>
    <s v="Inconclusive"/>
    <x v="1"/>
  </r>
  <r>
    <s v="Mrs."/>
    <s v="Laurie Mitchell"/>
    <n v="80"/>
    <x v="0"/>
    <x v="0"/>
    <s v="B-"/>
    <x v="2"/>
    <x v="2"/>
    <x v="203"/>
    <s v="Chris Cobb DVM"/>
    <x v="214"/>
    <x v="3"/>
    <n v="13330.306200000001"/>
    <n v="486"/>
    <x v="0"/>
    <s v="Elective"/>
    <d v="2018-11-14T00:00:00"/>
    <s v="Lipitor"/>
    <s v="Abnormal"/>
    <x v="24"/>
  </r>
  <r>
    <s v="Mr."/>
    <s v="Stephanie Carter"/>
    <n v="54"/>
    <x v="1"/>
    <x v="1"/>
    <s v="A+"/>
    <x v="4"/>
    <x v="2"/>
    <x v="204"/>
    <s v="Aaron Taylor"/>
    <x v="215"/>
    <x v="3"/>
    <n v="6293.2012999999997"/>
    <n v="440"/>
    <x v="0"/>
    <s v="Elective"/>
    <d v="2021-11-05T00:00:00"/>
    <s v="Penicillin"/>
    <s v="Inconclusive"/>
    <x v="0"/>
  </r>
  <r>
    <s v="Mrs."/>
    <s v="Ana Hall"/>
    <n v="60"/>
    <x v="0"/>
    <x v="0"/>
    <s v="B+"/>
    <x v="7"/>
    <x v="4"/>
    <x v="205"/>
    <s v="Gregory Schroeder"/>
    <x v="216"/>
    <x v="0"/>
    <n v="33243.108999999997"/>
    <n v="275"/>
    <x v="1"/>
    <s v="Urgent"/>
    <d v="2021-03-06T00:00:00"/>
    <s v="Ibuprofen"/>
    <s v="Abnormal"/>
    <x v="23"/>
  </r>
  <r>
    <s v="Mrs."/>
    <s v="Thomas Lopez"/>
    <n v="52"/>
    <x v="1"/>
    <x v="0"/>
    <s v="B+"/>
    <x v="7"/>
    <x v="0"/>
    <x v="206"/>
    <s v="Monica Mueller"/>
    <x v="217"/>
    <x v="4"/>
    <n v="4768.6193000000003"/>
    <n v="265"/>
    <x v="1"/>
    <s v="Urgent"/>
    <d v="2020-01-10T00:00:00"/>
    <s v="Ibuprofen"/>
    <s v="Abnormal"/>
    <x v="24"/>
  </r>
  <r>
    <s v="Mrs."/>
    <s v="Paul Welch"/>
    <n v="62"/>
    <x v="0"/>
    <x v="0"/>
    <s v="B-"/>
    <x v="2"/>
    <x v="3"/>
    <x v="207"/>
    <s v="Ann Butler"/>
    <x v="218"/>
    <x v="0"/>
    <n v="5164.4008999999996"/>
    <n v="459"/>
    <x v="2"/>
    <s v="Emergency"/>
    <d v="2022-08-23T00:00:00"/>
    <s v="Aspirin"/>
    <s v="Normal"/>
    <x v="13"/>
  </r>
  <r>
    <s v="Mr."/>
    <s v="David Harding"/>
    <n v="54"/>
    <x v="1"/>
    <x v="1"/>
    <s v="O+"/>
    <x v="1"/>
    <x v="5"/>
    <x v="16"/>
    <s v="Sheri Ramirez"/>
    <x v="219"/>
    <x v="3"/>
    <n v="66733.454700000002"/>
    <n v="193"/>
    <x v="2"/>
    <s v="Emergency"/>
    <d v="2019-12-12T00:00:00"/>
    <s v="Ibuprofen"/>
    <s v="Normal"/>
    <x v="17"/>
  </r>
  <r>
    <s v="Mrs."/>
    <s v="Frederick Salazar"/>
    <n v="21"/>
    <x v="2"/>
    <x v="0"/>
    <s v="B+"/>
    <x v="7"/>
    <x v="5"/>
    <x v="208"/>
    <s v="Richard Shaw"/>
    <x v="220"/>
    <x v="4"/>
    <n v="62918.162100000001"/>
    <n v="309"/>
    <x v="2"/>
    <s v="Emergency"/>
    <d v="2021-12-11T00:00:00"/>
    <s v="Penicillin"/>
    <s v="Inconclusive"/>
    <x v="5"/>
  </r>
  <r>
    <s v="Mrs."/>
    <s v="Jose Hayes"/>
    <n v="82"/>
    <x v="0"/>
    <x v="0"/>
    <s v="AB-"/>
    <x v="5"/>
    <x v="1"/>
    <x v="209"/>
    <s v="Samuel Sutton"/>
    <x v="221"/>
    <x v="0"/>
    <n v="36775.688199999997"/>
    <n v="222"/>
    <x v="0"/>
    <s v="Elective"/>
    <d v="2019-04-11T00:00:00"/>
    <s v="Ibuprofen"/>
    <s v="Normal"/>
    <x v="14"/>
  </r>
  <r>
    <s v="Mrs."/>
    <s v="Kara Long"/>
    <n v="72"/>
    <x v="0"/>
    <x v="0"/>
    <s v="AB-"/>
    <x v="5"/>
    <x v="0"/>
    <x v="210"/>
    <s v="Kimberly Palmer"/>
    <x v="222"/>
    <x v="0"/>
    <n v="44848.831400000003"/>
    <n v="488"/>
    <x v="2"/>
    <s v="Emergency"/>
    <d v="2020-11-14T00:00:00"/>
    <s v="Lipitor"/>
    <s v="Abnormal"/>
    <x v="7"/>
  </r>
  <r>
    <s v="Mr."/>
    <s v="David Reed"/>
    <n v="41"/>
    <x v="1"/>
    <x v="1"/>
    <s v="AB-"/>
    <x v="5"/>
    <x v="5"/>
    <x v="211"/>
    <s v="Alex Sutton"/>
    <x v="223"/>
    <x v="1"/>
    <n v="62539.1806"/>
    <n v="472"/>
    <x v="2"/>
    <s v="Emergency"/>
    <d v="2023-05-23T00:00:00"/>
    <s v="Ibuprofen"/>
    <s v="Normal"/>
    <x v="27"/>
  </r>
  <r>
    <s v="Mrs."/>
    <s v="Wayne Livingston"/>
    <n v="66"/>
    <x v="0"/>
    <x v="0"/>
    <s v="O-"/>
    <x v="0"/>
    <x v="3"/>
    <x v="98"/>
    <s v="Tina Jordan"/>
    <x v="224"/>
    <x v="0"/>
    <n v="28371.4918"/>
    <n v="391"/>
    <x v="1"/>
    <s v="Urgent"/>
    <d v="2020-10-16T00:00:00"/>
    <s v="Paracetamol"/>
    <s v="Normal"/>
    <x v="23"/>
  </r>
  <r>
    <s v="Mrs."/>
    <s v="Joel Williams"/>
    <n v="53"/>
    <x v="1"/>
    <x v="0"/>
    <s v="B-"/>
    <x v="2"/>
    <x v="3"/>
    <x v="212"/>
    <s v="Jose Love MD"/>
    <x v="225"/>
    <x v="2"/>
    <n v="8100.0995000000003"/>
    <n v="295"/>
    <x v="2"/>
    <s v="Emergency"/>
    <d v="2021-12-01T00:00:00"/>
    <s v="Ibuprofen"/>
    <s v="Inconclusive"/>
    <x v="25"/>
  </r>
  <r>
    <s v="Mrs."/>
    <s v="Michael Daniel"/>
    <n v="38"/>
    <x v="1"/>
    <x v="0"/>
    <s v="O+"/>
    <x v="1"/>
    <x v="0"/>
    <x v="213"/>
    <s v="Meredith Johnson DDS"/>
    <x v="226"/>
    <x v="0"/>
    <n v="53107.979200000002"/>
    <n v="186"/>
    <x v="1"/>
    <s v="Urgent"/>
    <d v="2018-11-18T00:00:00"/>
    <s v="Lipitor"/>
    <s v="Normal"/>
    <x v="28"/>
  </r>
  <r>
    <s v="Mr."/>
    <s v="Deanna Moon"/>
    <n v="26"/>
    <x v="2"/>
    <x v="1"/>
    <s v="A+"/>
    <x v="4"/>
    <x v="3"/>
    <x v="214"/>
    <s v="John Thompson"/>
    <x v="227"/>
    <x v="3"/>
    <n v="7779.3616000000002"/>
    <n v="162"/>
    <x v="1"/>
    <s v="Urgent"/>
    <d v="2019-12-17T00:00:00"/>
    <s v="Ibuprofen"/>
    <s v="Abnormal"/>
    <x v="23"/>
  </r>
  <r>
    <s v="Mr."/>
    <s v="Wanda Moore MD"/>
    <n v="43"/>
    <x v="1"/>
    <x v="1"/>
    <s v="A-"/>
    <x v="6"/>
    <x v="3"/>
    <x v="215"/>
    <s v="Mark Barnes"/>
    <x v="228"/>
    <x v="3"/>
    <n v="13762.004800000001"/>
    <n v="179"/>
    <x v="2"/>
    <s v="Emergency"/>
    <d v="2021-04-03T00:00:00"/>
    <s v="Penicillin"/>
    <s v="Inconclusive"/>
    <x v="5"/>
  </r>
  <r>
    <s v="Mrs."/>
    <s v="Charles Singleton"/>
    <n v="61"/>
    <x v="0"/>
    <x v="0"/>
    <s v="AB-"/>
    <x v="5"/>
    <x v="5"/>
    <x v="216"/>
    <s v="Philip Torres"/>
    <x v="229"/>
    <x v="0"/>
    <n v="59609.945599999999"/>
    <n v="230"/>
    <x v="2"/>
    <s v="Emergency"/>
    <d v="2020-02-08T00:00:00"/>
    <s v="Lipitor"/>
    <s v="Abnormal"/>
    <x v="17"/>
  </r>
  <r>
    <s v="Mrs."/>
    <s v="Matthew Russell"/>
    <n v="20"/>
    <x v="2"/>
    <x v="0"/>
    <s v="AB-"/>
    <x v="5"/>
    <x v="1"/>
    <x v="217"/>
    <s v="William Hart"/>
    <x v="230"/>
    <x v="4"/>
    <n v="39228.165500000003"/>
    <n v="460"/>
    <x v="0"/>
    <s v="Elective"/>
    <d v="2019-03-19T00:00:00"/>
    <s v="Paracetamol"/>
    <s v="Inconclusive"/>
    <x v="18"/>
  </r>
  <r>
    <s v="Mrs."/>
    <s v="Anna Davis"/>
    <n v="32"/>
    <x v="2"/>
    <x v="0"/>
    <s v="B+"/>
    <x v="7"/>
    <x v="4"/>
    <x v="218"/>
    <s v="Joshua Wilson"/>
    <x v="231"/>
    <x v="3"/>
    <n v="38988.956899999997"/>
    <n v="322"/>
    <x v="1"/>
    <s v="Urgent"/>
    <d v="2023-06-28T00:00:00"/>
    <s v="Aspirin"/>
    <s v="Normal"/>
    <x v="8"/>
  </r>
  <r>
    <s v="Mrs."/>
    <s v="Emily Sanders"/>
    <n v="32"/>
    <x v="2"/>
    <x v="0"/>
    <s v="A+"/>
    <x v="4"/>
    <x v="0"/>
    <x v="219"/>
    <s v="Kenneth Higgins"/>
    <x v="232"/>
    <x v="1"/>
    <n v="42272.530899999998"/>
    <n v="272"/>
    <x v="2"/>
    <s v="Emergency"/>
    <d v="2022-01-21T00:00:00"/>
    <s v="Paracetamol"/>
    <s v="Abnormal"/>
    <x v="26"/>
  </r>
  <r>
    <s v="Mrs."/>
    <s v="Erin Molina"/>
    <n v="25"/>
    <x v="2"/>
    <x v="0"/>
    <s v="A-"/>
    <x v="6"/>
    <x v="1"/>
    <x v="138"/>
    <s v="Rebekah Cruz"/>
    <x v="233"/>
    <x v="4"/>
    <n v="29529.749400000001"/>
    <n v="452"/>
    <x v="2"/>
    <s v="Emergency"/>
    <d v="2021-09-01T00:00:00"/>
    <s v="Lipitor"/>
    <s v="Normal"/>
    <x v="13"/>
  </r>
  <r>
    <s v="Mrs."/>
    <s v="Alyssa Wright"/>
    <n v="71"/>
    <x v="0"/>
    <x v="0"/>
    <s v="O+"/>
    <x v="1"/>
    <x v="3"/>
    <x v="220"/>
    <s v="Destiny Avery"/>
    <x v="234"/>
    <x v="0"/>
    <n v="16374.255800000001"/>
    <n v="301"/>
    <x v="1"/>
    <s v="Urgent"/>
    <d v="2021-03-05T00:00:00"/>
    <s v="Lipitor"/>
    <s v="Inconclusive"/>
    <x v="6"/>
  </r>
  <r>
    <s v="Mrs."/>
    <s v="Samantha Mora"/>
    <n v="48"/>
    <x v="1"/>
    <x v="0"/>
    <s v="A-"/>
    <x v="6"/>
    <x v="1"/>
    <x v="145"/>
    <s v="Jerry Cruz"/>
    <x v="235"/>
    <x v="0"/>
    <n v="10037.680700000001"/>
    <n v="154"/>
    <x v="0"/>
    <s v="Elective"/>
    <d v="2022-04-28T00:00:00"/>
    <s v="Aspirin"/>
    <s v="Normal"/>
    <x v="18"/>
  </r>
  <r>
    <s v="Mr."/>
    <s v="Kyle Dean"/>
    <n v="39"/>
    <x v="1"/>
    <x v="1"/>
    <s v="A-"/>
    <x v="6"/>
    <x v="5"/>
    <x v="154"/>
    <s v="Nicole Fernandez"/>
    <x v="236"/>
    <x v="3"/>
    <n v="46067.281000000003"/>
    <n v="416"/>
    <x v="2"/>
    <s v="Emergency"/>
    <d v="2020-02-24T00:00:00"/>
    <s v="Lipitor"/>
    <s v="Abnormal"/>
    <x v="28"/>
  </r>
  <r>
    <s v="Mrs."/>
    <s v="Jodi Moore"/>
    <n v="45"/>
    <x v="1"/>
    <x v="0"/>
    <s v="AB-"/>
    <x v="5"/>
    <x v="1"/>
    <x v="221"/>
    <s v="Misty Clark"/>
    <x v="237"/>
    <x v="2"/>
    <n v="38438.122100000001"/>
    <n v="414"/>
    <x v="1"/>
    <s v="Urgent"/>
    <d v="2022-08-13T00:00:00"/>
    <s v="Paracetamol"/>
    <s v="Inconclusive"/>
    <x v="5"/>
  </r>
  <r>
    <s v="Mr."/>
    <s v="Mark Chen"/>
    <n v="23"/>
    <x v="2"/>
    <x v="1"/>
    <s v="O-"/>
    <x v="0"/>
    <x v="3"/>
    <x v="222"/>
    <s v="Christopher Tran"/>
    <x v="238"/>
    <x v="2"/>
    <n v="13148.069"/>
    <n v="236"/>
    <x v="2"/>
    <s v="Emergency"/>
    <d v="2021-04-21T00:00:00"/>
    <s v="Ibuprofen"/>
    <s v="Abnormal"/>
    <x v="2"/>
  </r>
  <r>
    <s v="Mr."/>
    <s v="Christina Rogers"/>
    <n v="74"/>
    <x v="0"/>
    <x v="1"/>
    <s v="A+"/>
    <x v="4"/>
    <x v="3"/>
    <x v="223"/>
    <s v="Dana Adams"/>
    <x v="239"/>
    <x v="0"/>
    <n v="2706.4358999999999"/>
    <n v="375"/>
    <x v="2"/>
    <s v="Emergency"/>
    <d v="2023-07-21T00:00:00"/>
    <s v="Penicillin"/>
    <s v="Abnormal"/>
    <x v="27"/>
  </r>
  <r>
    <s v="Mrs."/>
    <s v="Alejandro Baxter"/>
    <n v="71"/>
    <x v="0"/>
    <x v="0"/>
    <s v="B+"/>
    <x v="7"/>
    <x v="2"/>
    <x v="224"/>
    <s v="Nicole Miller"/>
    <x v="240"/>
    <x v="0"/>
    <n v="11508.38"/>
    <n v="141"/>
    <x v="0"/>
    <s v="Elective"/>
    <d v="2021-05-19T00:00:00"/>
    <s v="Aspirin"/>
    <s v="Normal"/>
    <x v="23"/>
  </r>
  <r>
    <s v="Mrs."/>
    <s v="Felicia Rodriguez"/>
    <n v="57"/>
    <x v="1"/>
    <x v="0"/>
    <s v="AB+"/>
    <x v="3"/>
    <x v="5"/>
    <x v="225"/>
    <s v="Misty Lopez"/>
    <x v="241"/>
    <x v="2"/>
    <n v="16255.4733"/>
    <n v="221"/>
    <x v="2"/>
    <s v="Emergency"/>
    <d v="2022-07-04T00:00:00"/>
    <s v="Penicillin"/>
    <s v="Inconclusive"/>
    <x v="4"/>
  </r>
  <r>
    <s v="Mrs."/>
    <s v="Rebecca Campbell"/>
    <n v="65"/>
    <x v="0"/>
    <x v="0"/>
    <s v="O+"/>
    <x v="1"/>
    <x v="1"/>
    <x v="226"/>
    <s v="Alexis Reeves"/>
    <x v="45"/>
    <x v="0"/>
    <n v="1769.9822999999999"/>
    <n v="244"/>
    <x v="2"/>
    <s v="Emergency"/>
    <d v="2022-01-18T00:00:00"/>
    <s v="Paracetamol"/>
    <s v="Normal"/>
    <x v="9"/>
  </r>
  <r>
    <s v="Mr."/>
    <s v="Michael Pollard"/>
    <n v="80"/>
    <x v="0"/>
    <x v="1"/>
    <s v="AB+"/>
    <x v="3"/>
    <x v="3"/>
    <x v="227"/>
    <s v="Donald Johnson"/>
    <x v="242"/>
    <x v="0"/>
    <n v="24352.7032"/>
    <n v="201"/>
    <x v="2"/>
    <s v="Emergency"/>
    <d v="2020-08-30T00:00:00"/>
    <s v="Lipitor"/>
    <s v="Inconclusive"/>
    <x v="12"/>
  </r>
  <r>
    <s v="Mr."/>
    <s v="Willie Chan"/>
    <n v="62"/>
    <x v="0"/>
    <x v="1"/>
    <s v="AB-"/>
    <x v="5"/>
    <x v="3"/>
    <x v="228"/>
    <s v="Norman Weaver"/>
    <x v="243"/>
    <x v="0"/>
    <n v="34641.740599999997"/>
    <n v="287"/>
    <x v="1"/>
    <s v="Urgent"/>
    <d v="2022-07-27T00:00:00"/>
    <s v="Ibuprofen"/>
    <s v="Normal"/>
    <x v="0"/>
  </r>
  <r>
    <s v="Mrs."/>
    <s v="Adam Ballard"/>
    <n v="72"/>
    <x v="0"/>
    <x v="0"/>
    <s v="A+"/>
    <x v="4"/>
    <x v="0"/>
    <x v="229"/>
    <s v="Barbara Hurst"/>
    <x v="244"/>
    <x v="0"/>
    <n v="36365.584600000002"/>
    <n v="129"/>
    <x v="1"/>
    <s v="Urgent"/>
    <d v="2021-01-29T00:00:00"/>
    <s v="Aspirin"/>
    <s v="Inconclusive"/>
    <x v="20"/>
  </r>
  <r>
    <s v="Mr."/>
    <s v="William Mahoney"/>
    <n v="41"/>
    <x v="1"/>
    <x v="1"/>
    <s v="O-"/>
    <x v="0"/>
    <x v="0"/>
    <x v="62"/>
    <s v="Vanessa Wilson"/>
    <x v="245"/>
    <x v="0"/>
    <n v="29471.7111"/>
    <n v="179"/>
    <x v="2"/>
    <s v="Emergency"/>
    <d v="2023-11-02T00:00:00"/>
    <s v="Lipitor"/>
    <s v="Abnormal"/>
    <x v="10"/>
  </r>
  <r>
    <s v="Mr."/>
    <s v="Aaron Hughes"/>
    <n v="25"/>
    <x v="2"/>
    <x v="1"/>
    <s v="O-"/>
    <x v="0"/>
    <x v="4"/>
    <x v="230"/>
    <s v="Scott Beck"/>
    <x v="246"/>
    <x v="3"/>
    <n v="11986.375899999999"/>
    <n v="181"/>
    <x v="1"/>
    <s v="Urgent"/>
    <d v="2020-12-30T00:00:00"/>
    <s v="Aspirin"/>
    <s v="Abnormal"/>
    <x v="29"/>
  </r>
  <r>
    <s v="Mrs."/>
    <s v="Jeanette White"/>
    <n v="41"/>
    <x v="1"/>
    <x v="0"/>
    <s v="AB+"/>
    <x v="3"/>
    <x v="2"/>
    <x v="231"/>
    <s v="Rebecca Morales"/>
    <x v="247"/>
    <x v="3"/>
    <n v="15285.450999999999"/>
    <n v="243"/>
    <x v="0"/>
    <s v="Elective"/>
    <d v="2023-04-07T00:00:00"/>
    <s v="Paracetamol"/>
    <s v="Normal"/>
    <x v="21"/>
  </r>
  <r>
    <s v="Mrs."/>
    <s v="Tammy Williams"/>
    <n v="83"/>
    <x v="0"/>
    <x v="0"/>
    <s v="O-"/>
    <x v="0"/>
    <x v="5"/>
    <x v="232"/>
    <s v="Jessica Sanders"/>
    <x v="248"/>
    <x v="0"/>
    <n v="18476.706999999999"/>
    <n v="370"/>
    <x v="0"/>
    <s v="Elective"/>
    <d v="2020-03-28T00:00:00"/>
    <s v="Lipitor"/>
    <s v="Inconclusive"/>
    <x v="24"/>
  </r>
  <r>
    <s v="Mr."/>
    <s v="Travis Morales"/>
    <n v="50"/>
    <x v="1"/>
    <x v="1"/>
    <s v="AB-"/>
    <x v="5"/>
    <x v="3"/>
    <x v="233"/>
    <s v="Bradley Ellis"/>
    <x v="249"/>
    <x v="4"/>
    <n v="1879.0812000000001"/>
    <n v="147"/>
    <x v="2"/>
    <s v="Emergency"/>
    <d v="2021-11-04T00:00:00"/>
    <s v="Paracetamol"/>
    <s v="Inconclusive"/>
    <x v="28"/>
  </r>
  <r>
    <s v="Mrs."/>
    <s v="John Garza"/>
    <n v="80"/>
    <x v="0"/>
    <x v="0"/>
    <s v="AB+"/>
    <x v="3"/>
    <x v="0"/>
    <x v="234"/>
    <s v="Jessica Newton"/>
    <x v="250"/>
    <x v="0"/>
    <n v="52242.027099999999"/>
    <n v="237"/>
    <x v="2"/>
    <s v="Emergency"/>
    <d v="2021-05-16T00:00:00"/>
    <s v="Lipitor"/>
    <s v="Inconclusive"/>
    <x v="16"/>
  </r>
  <r>
    <s v="Mr."/>
    <s v="Elizabeth Adams"/>
    <n v="28"/>
    <x v="2"/>
    <x v="1"/>
    <s v="AB-"/>
    <x v="5"/>
    <x v="4"/>
    <x v="235"/>
    <s v="Monica Wright"/>
    <x v="251"/>
    <x v="4"/>
    <n v="37273.4879"/>
    <n v="292"/>
    <x v="1"/>
    <s v="Urgent"/>
    <d v="2020-08-09T00:00:00"/>
    <s v="Aspirin"/>
    <s v="Abnormal"/>
    <x v="9"/>
  </r>
  <r>
    <s v="Mr."/>
    <s v="Mindy Torres"/>
    <n v="61"/>
    <x v="0"/>
    <x v="1"/>
    <s v="AB-"/>
    <x v="5"/>
    <x v="4"/>
    <x v="123"/>
    <s v="Amber Flores"/>
    <x v="252"/>
    <x v="0"/>
    <n v="14477.1638"/>
    <n v="465"/>
    <x v="1"/>
    <s v="Urgent"/>
    <d v="2022-05-25T00:00:00"/>
    <s v="Aspirin"/>
    <s v="Normal"/>
    <x v="17"/>
  </r>
  <r>
    <s v="Mrs."/>
    <s v="Nicole Smith"/>
    <n v="66"/>
    <x v="0"/>
    <x v="0"/>
    <s v="A+"/>
    <x v="4"/>
    <x v="5"/>
    <x v="236"/>
    <s v="Anne White"/>
    <x v="253"/>
    <x v="0"/>
    <n v="22313.195899999999"/>
    <n v="264"/>
    <x v="2"/>
    <s v="Emergency"/>
    <d v="2021-04-12T00:00:00"/>
    <s v="Ibuprofen"/>
    <s v="Inconclusive"/>
    <x v="18"/>
  </r>
  <r>
    <s v="Mrs."/>
    <s v="Donna Sanchez"/>
    <n v="37"/>
    <x v="1"/>
    <x v="0"/>
    <s v="B-"/>
    <x v="2"/>
    <x v="0"/>
    <x v="237"/>
    <s v="Annette Cook"/>
    <x v="254"/>
    <x v="2"/>
    <n v="40574.022900000004"/>
    <n v="234"/>
    <x v="2"/>
    <s v="Emergency"/>
    <d v="2021-04-28T00:00:00"/>
    <s v="Penicillin"/>
    <s v="Abnormal"/>
    <x v="5"/>
  </r>
  <r>
    <s v="Mrs."/>
    <s v="Stephen Manning"/>
    <n v="57"/>
    <x v="1"/>
    <x v="0"/>
    <s v="A+"/>
    <x v="4"/>
    <x v="2"/>
    <x v="238"/>
    <s v="William Oconnor"/>
    <x v="255"/>
    <x v="0"/>
    <n v="15955.5646"/>
    <n v="458"/>
    <x v="0"/>
    <s v="Elective"/>
    <d v="2022-12-02T00:00:00"/>
    <s v="Paracetamol"/>
    <s v="Normal"/>
    <x v="2"/>
  </r>
  <r>
    <s v="Mr."/>
    <s v="Willie Black"/>
    <n v="52"/>
    <x v="1"/>
    <x v="1"/>
    <s v="AB-"/>
    <x v="5"/>
    <x v="3"/>
    <x v="239"/>
    <s v="Michael Sullivan"/>
    <x v="256"/>
    <x v="2"/>
    <n v="11061"/>
    <n v="226"/>
    <x v="1"/>
    <s v="Urgent"/>
    <d v="2021-10-28T00:00:00"/>
    <s v="Penicillin"/>
    <s v="Abnormal"/>
    <x v="7"/>
  </r>
  <r>
    <s v="Mr."/>
    <s v="Jennifer Berg"/>
    <n v="70"/>
    <x v="0"/>
    <x v="1"/>
    <s v="AB-"/>
    <x v="5"/>
    <x v="1"/>
    <x v="240"/>
    <s v="Christopher Howard"/>
    <x v="257"/>
    <x v="0"/>
    <n v="18252.713"/>
    <n v="478"/>
    <x v="1"/>
    <s v="Urgent"/>
    <d v="2020-12-17T00:00:00"/>
    <s v="Lipitor"/>
    <s v="Abnormal"/>
    <x v="11"/>
  </r>
  <r>
    <s v="Mr."/>
    <s v="Lauren Ward"/>
    <n v="51"/>
    <x v="1"/>
    <x v="1"/>
    <s v="AB+"/>
    <x v="3"/>
    <x v="0"/>
    <x v="241"/>
    <s v="Sarah Torres"/>
    <x v="258"/>
    <x v="0"/>
    <n v="31831.192599999998"/>
    <n v="204"/>
    <x v="1"/>
    <s v="Urgent"/>
    <d v="2023-04-22T00:00:00"/>
    <s v="Paracetamol"/>
    <s v="Abnormal"/>
    <x v="1"/>
  </r>
  <r>
    <s v="Mrs."/>
    <s v="John Briggs"/>
    <n v="57"/>
    <x v="1"/>
    <x v="0"/>
    <s v="AB-"/>
    <x v="5"/>
    <x v="2"/>
    <x v="242"/>
    <s v="Melissa Nguyen"/>
    <x v="259"/>
    <x v="2"/>
    <n v="8734.5342999999993"/>
    <n v="366"/>
    <x v="0"/>
    <s v="Elective"/>
    <d v="2019-03-18T00:00:00"/>
    <s v="Ibuprofen"/>
    <s v="Inconclusive"/>
    <x v="2"/>
  </r>
  <r>
    <s v="Mrs."/>
    <s v="Yvette Scott"/>
    <n v="56"/>
    <x v="1"/>
    <x v="0"/>
    <s v="AB-"/>
    <x v="5"/>
    <x v="0"/>
    <x v="243"/>
    <s v="Catherine Jones"/>
    <x v="260"/>
    <x v="4"/>
    <n v="47488.225700000003"/>
    <n v="196"/>
    <x v="2"/>
    <s v="Emergency"/>
    <d v="2023-09-21T00:00:00"/>
    <s v="Paracetamol"/>
    <s v="Inconclusive"/>
    <x v="7"/>
  </r>
  <r>
    <s v="Mrs."/>
    <s v="Eric Martinez"/>
    <n v="21"/>
    <x v="2"/>
    <x v="0"/>
    <s v="AB-"/>
    <x v="5"/>
    <x v="4"/>
    <x v="244"/>
    <s v="Elizabeth Cordova"/>
    <x v="261"/>
    <x v="2"/>
    <n v="33522.137199999997"/>
    <n v="294"/>
    <x v="1"/>
    <s v="Urgent"/>
    <d v="2022-01-07T00:00:00"/>
    <s v="Penicillin"/>
    <s v="Normal"/>
    <x v="25"/>
  </r>
  <r>
    <s v="Mr."/>
    <s v="Jennifer Frye"/>
    <n v="35"/>
    <x v="1"/>
    <x v="1"/>
    <s v="AB-"/>
    <x v="5"/>
    <x v="4"/>
    <x v="245"/>
    <s v="Stephanie Bryan"/>
    <x v="262"/>
    <x v="3"/>
    <n v="44423.812899999997"/>
    <n v="462"/>
    <x v="2"/>
    <s v="Emergency"/>
    <d v="2022-12-16T00:00:00"/>
    <s v="Ibuprofen"/>
    <s v="Abnormal"/>
    <x v="11"/>
  </r>
  <r>
    <s v="Mr."/>
    <s v="Jamie Kelley"/>
    <n v="48"/>
    <x v="1"/>
    <x v="1"/>
    <s v="O-"/>
    <x v="0"/>
    <x v="4"/>
    <x v="246"/>
    <s v="Samuel Lowe"/>
    <x v="263"/>
    <x v="3"/>
    <n v="38359.304700000001"/>
    <n v="297"/>
    <x v="1"/>
    <s v="Urgent"/>
    <d v="2022-07-28T00:00:00"/>
    <s v="Penicillin"/>
    <s v="Inconclusive"/>
    <x v="20"/>
  </r>
  <r>
    <s v="Mr."/>
    <s v="Richard Kramer"/>
    <n v="77"/>
    <x v="0"/>
    <x v="1"/>
    <s v="B-"/>
    <x v="2"/>
    <x v="1"/>
    <x v="247"/>
    <s v="Mr. Eric Smith"/>
    <x v="264"/>
    <x v="0"/>
    <n v="18928.173299999999"/>
    <n v="280"/>
    <x v="0"/>
    <s v="Elective"/>
    <d v="2021-03-31T00:00:00"/>
    <s v="Penicillin"/>
    <s v="Normal"/>
    <x v="24"/>
  </r>
  <r>
    <s v="Mrs."/>
    <s v="Ashley Armstrong"/>
    <n v="40"/>
    <x v="1"/>
    <x v="0"/>
    <s v="A+"/>
    <x v="4"/>
    <x v="0"/>
    <x v="244"/>
    <s v="Jamie Marks"/>
    <x v="265"/>
    <x v="4"/>
    <n v="42950.347600000001"/>
    <n v="238"/>
    <x v="1"/>
    <s v="Urgent"/>
    <d v="2022-01-10T00:00:00"/>
    <s v="Penicillin"/>
    <s v="Inconclusive"/>
    <x v="20"/>
  </r>
  <r>
    <s v="Mr."/>
    <s v="Jacob Meyers"/>
    <n v="31"/>
    <x v="2"/>
    <x v="1"/>
    <s v="O-"/>
    <x v="0"/>
    <x v="4"/>
    <x v="248"/>
    <s v="Wesley Mcpherson"/>
    <x v="266"/>
    <x v="4"/>
    <n v="39494.305800000002"/>
    <n v="374"/>
    <x v="1"/>
    <s v="Urgent"/>
    <d v="2022-08-14T00:00:00"/>
    <s v="Aspirin"/>
    <s v="Abnormal"/>
    <x v="27"/>
  </r>
  <r>
    <s v="Mr."/>
    <s v="Jillian Robinson"/>
    <n v="62"/>
    <x v="0"/>
    <x v="1"/>
    <s v="A+"/>
    <x v="4"/>
    <x v="3"/>
    <x v="249"/>
    <s v="Jordan Johnston"/>
    <x v="267"/>
    <x v="0"/>
    <n v="16085.449500000001"/>
    <n v="216"/>
    <x v="2"/>
    <s v="Emergency"/>
    <d v="2022-06-11T00:00:00"/>
    <s v="Penicillin"/>
    <s v="Abnormal"/>
    <x v="18"/>
  </r>
  <r>
    <s v="Mrs."/>
    <s v="Roberta Fisher"/>
    <n v="27"/>
    <x v="2"/>
    <x v="0"/>
    <s v="A-"/>
    <x v="6"/>
    <x v="2"/>
    <x v="250"/>
    <s v="Nathan Mason"/>
    <x v="45"/>
    <x v="4"/>
    <n v="18680.319800000001"/>
    <n v="135"/>
    <x v="0"/>
    <s v="Elective"/>
    <d v="2021-09-22T00:00:00"/>
    <s v="Aspirin"/>
    <s v="Normal"/>
    <x v="8"/>
  </r>
  <r>
    <s v="Mr."/>
    <s v="Andrew Morales"/>
    <n v="67"/>
    <x v="0"/>
    <x v="1"/>
    <s v="O+ve"/>
    <x v="1"/>
    <x v="2"/>
    <x v="251"/>
    <s v="Jason Smith"/>
    <x v="268"/>
    <x v="0"/>
    <n v="20378.9555"/>
    <n v="303"/>
    <x v="0"/>
    <s v="Elective"/>
    <d v="2022-06-02T00:00:00"/>
    <s v="Penicillin"/>
    <s v="Inconclusive"/>
    <x v="4"/>
  </r>
  <r>
    <s v="Mrs."/>
    <s v="Jason Evans"/>
    <n v="51"/>
    <x v="1"/>
    <x v="0"/>
    <s v="A+"/>
    <x v="4"/>
    <x v="2"/>
    <x v="252"/>
    <s v="Kimberly Valentine"/>
    <x v="269"/>
    <x v="1"/>
    <n v="11665.640600000001"/>
    <n v="225"/>
    <x v="0"/>
    <s v="Elective"/>
    <d v="2023-02-05T00:00:00"/>
    <s v="Penicillin"/>
    <s v="Abnormal"/>
    <x v="26"/>
  </r>
  <r>
    <s v="Mrs."/>
    <s v="Harry Thomas"/>
    <n v="79"/>
    <x v="0"/>
    <x v="0"/>
    <s v="AB-"/>
    <x v="5"/>
    <x v="5"/>
    <x v="253"/>
    <s v="Brittany Weaver"/>
    <x v="270"/>
    <x v="0"/>
    <n v="9438.7790999999997"/>
    <n v="152"/>
    <x v="0"/>
    <s v="Elective"/>
    <d v="2020-12-16T00:00:00"/>
    <s v="Ibuprofen"/>
    <s v="Abnormal"/>
    <x v="22"/>
  </r>
  <r>
    <s v="Mr."/>
    <s v="Natalie Jackson"/>
    <n v="46"/>
    <x v="1"/>
    <x v="1"/>
    <s v="A-"/>
    <x v="6"/>
    <x v="3"/>
    <x v="254"/>
    <s v="Robert Page"/>
    <x v="271"/>
    <x v="4"/>
    <n v="8729.5386999999992"/>
    <n v="444"/>
    <x v="2"/>
    <s v="Emergency"/>
    <d v="2020-10-18T00:00:00"/>
    <s v="Paracetamol"/>
    <s v="Abnormal"/>
    <x v="21"/>
  </r>
  <r>
    <s v="Mr."/>
    <s v="Molly Houston"/>
    <n v="29"/>
    <x v="2"/>
    <x v="1"/>
    <s v="A-"/>
    <x v="6"/>
    <x v="2"/>
    <x v="183"/>
    <s v="Sean Black"/>
    <x v="272"/>
    <x v="2"/>
    <n v="3166.8429000000001"/>
    <n v="270"/>
    <x v="0"/>
    <s v="Elective"/>
    <d v="2022-02-26T00:00:00"/>
    <s v="Lipitor"/>
    <s v="Inconclusive"/>
    <x v="22"/>
  </r>
  <r>
    <s v="Mrs."/>
    <s v="Ryan Lee"/>
    <n v="34"/>
    <x v="2"/>
    <x v="0"/>
    <s v="AB+"/>
    <x v="3"/>
    <x v="2"/>
    <x v="255"/>
    <s v="Jamie Wright"/>
    <x v="273"/>
    <x v="2"/>
    <n v="795.12080000000003"/>
    <n v="454"/>
    <x v="0"/>
    <s v="Elective"/>
    <d v="2022-06-11T00:00:00"/>
    <s v="Paracetamol"/>
    <s v="Normal"/>
    <x v="26"/>
  </r>
  <r>
    <s v="Mrs."/>
    <s v="Christopher Martin"/>
    <n v="81"/>
    <x v="0"/>
    <x v="0"/>
    <s v="B+"/>
    <x v="7"/>
    <x v="5"/>
    <x v="256"/>
    <s v="Aaron Padilla"/>
    <x v="274"/>
    <x v="0"/>
    <n v="5828.1120000000001"/>
    <n v="425"/>
    <x v="2"/>
    <s v="Emergency"/>
    <d v="2020-02-01T00:00:00"/>
    <s v="Aspirin"/>
    <s v="Inconclusive"/>
    <x v="22"/>
  </r>
  <r>
    <s v="Mr."/>
    <s v="Tabitha Carr"/>
    <n v="39"/>
    <x v="1"/>
    <x v="1"/>
    <s v="AB+"/>
    <x v="3"/>
    <x v="1"/>
    <x v="257"/>
    <s v="Dustin Martinez"/>
    <x v="275"/>
    <x v="0"/>
    <n v="22715.519199999999"/>
    <n v="442"/>
    <x v="2"/>
    <s v="Emergency"/>
    <d v="2022-07-08T00:00:00"/>
    <s v="Aspirin"/>
    <s v="Normal"/>
    <x v="6"/>
  </r>
  <r>
    <s v="Mr."/>
    <s v="Lisa Rojas"/>
    <n v="30"/>
    <x v="2"/>
    <x v="1"/>
    <s v="B+"/>
    <x v="7"/>
    <x v="5"/>
    <x v="258"/>
    <s v="John Ryan MD"/>
    <x v="276"/>
    <x v="4"/>
    <n v="75672.892000000007"/>
    <n v="189"/>
    <x v="2"/>
    <s v="Emergency"/>
    <d v="2023-09-16T00:00:00"/>
    <s v="Paracetamol"/>
    <s v="Normal"/>
    <x v="27"/>
  </r>
  <r>
    <s v="Mrs."/>
    <s v="Mary Delgado"/>
    <n v="22"/>
    <x v="2"/>
    <x v="0"/>
    <s v="AB-"/>
    <x v="5"/>
    <x v="3"/>
    <x v="259"/>
    <s v="Kelsey Ross"/>
    <x v="277"/>
    <x v="3"/>
    <n v="9624.9778000000006"/>
    <n v="487"/>
    <x v="2"/>
    <s v="Emergency"/>
    <d v="2022-06-24T00:00:00"/>
    <s v="Ibuprofen"/>
    <s v="Normal"/>
    <x v="11"/>
  </r>
  <r>
    <s v="Mrs."/>
    <s v="Lisa Sanchez"/>
    <n v="33"/>
    <x v="2"/>
    <x v="0"/>
    <s v="AB-"/>
    <x v="5"/>
    <x v="0"/>
    <x v="260"/>
    <s v="Andrea Owen"/>
    <x v="278"/>
    <x v="2"/>
    <n v="51060.746200000001"/>
    <n v="119"/>
    <x v="1"/>
    <s v="Urgent"/>
    <d v="2019-02-23T00:00:00"/>
    <s v="Lipitor"/>
    <s v="Abnormal"/>
    <x v="2"/>
  </r>
  <r>
    <s v="Mrs."/>
    <s v="Kathleen Hanson"/>
    <n v="37"/>
    <x v="1"/>
    <x v="0"/>
    <s v="AB-"/>
    <x v="5"/>
    <x v="3"/>
    <x v="261"/>
    <s v="Melissa Gomez MD"/>
    <x v="279"/>
    <x v="0"/>
    <n v="29527.924800000001"/>
    <n v="356"/>
    <x v="2"/>
    <s v="Emergency"/>
    <d v="2020-09-17T00:00:00"/>
    <s v="Aspirin"/>
    <s v="Normal"/>
    <x v="15"/>
  </r>
  <r>
    <s v="Mr."/>
    <s v="Donna Jones"/>
    <n v="46"/>
    <x v="1"/>
    <x v="1"/>
    <s v="A-"/>
    <x v="6"/>
    <x v="3"/>
    <x v="262"/>
    <s v="Sharon Banks"/>
    <x v="280"/>
    <x v="3"/>
    <n v="4130.8015999999998"/>
    <n v="104"/>
    <x v="1"/>
    <s v="Urgent"/>
    <d v="2018-12-19T00:00:00"/>
    <s v="Ibuprofen"/>
    <s v="Inconclusive"/>
    <x v="24"/>
  </r>
  <r>
    <s v="Mr."/>
    <s v="Rachel Morales"/>
    <n v="31"/>
    <x v="2"/>
    <x v="1"/>
    <s v="AB-"/>
    <x v="5"/>
    <x v="3"/>
    <x v="263"/>
    <s v="Peter Bailey"/>
    <x v="281"/>
    <x v="1"/>
    <n v="7233.1013000000003"/>
    <n v="184"/>
    <x v="1"/>
    <s v="Urgent"/>
    <d v="2018-12-22T00:00:00"/>
    <s v="Aspirin"/>
    <s v="Inconclusive"/>
    <x v="13"/>
  </r>
  <r>
    <s v="Mrs."/>
    <s v="Michelle Quinn"/>
    <n v="74"/>
    <x v="0"/>
    <x v="0"/>
    <s v="AB+"/>
    <x v="3"/>
    <x v="4"/>
    <x v="264"/>
    <s v="Lindsay Watson"/>
    <x v="282"/>
    <x v="4"/>
    <n v="6448.3976000000002"/>
    <n v="130"/>
    <x v="1"/>
    <s v="Urgent"/>
    <d v="2021-11-25T00:00:00"/>
    <s v="Ibuprofen"/>
    <s v="Normal"/>
    <x v="18"/>
  </r>
  <r>
    <s v="Mr."/>
    <s v="Crystal Smith"/>
    <n v="53"/>
    <x v="1"/>
    <x v="1"/>
    <s v="AB+"/>
    <x v="3"/>
    <x v="3"/>
    <x v="265"/>
    <s v="Sarah Williams"/>
    <x v="283"/>
    <x v="2"/>
    <n v="10935.8856"/>
    <n v="485"/>
    <x v="2"/>
    <s v="Emergency"/>
    <d v="2020-07-22T00:00:00"/>
    <s v="Ibuprofen"/>
    <s v="Abnormal"/>
    <x v="24"/>
  </r>
  <r>
    <s v="Mrs."/>
    <s v="Tracey Martin"/>
    <n v="54"/>
    <x v="1"/>
    <x v="0"/>
    <s v="A+"/>
    <x v="4"/>
    <x v="2"/>
    <x v="130"/>
    <s v="Nicole Johnson"/>
    <x v="284"/>
    <x v="0"/>
    <n v="10349.9067"/>
    <n v="218"/>
    <x v="0"/>
    <s v="Elective"/>
    <d v="2020-06-10T00:00:00"/>
    <s v="Paracetamol"/>
    <s v="Inconclusive"/>
    <x v="2"/>
  </r>
  <r>
    <s v="Mrs."/>
    <s v="Matthew Palmer"/>
    <n v="63"/>
    <x v="0"/>
    <x v="0"/>
    <s v="AB+"/>
    <x v="3"/>
    <x v="1"/>
    <x v="266"/>
    <s v="Nathaniel Wilson"/>
    <x v="285"/>
    <x v="4"/>
    <n v="20336.169000000002"/>
    <n v="445"/>
    <x v="1"/>
    <s v="Urgent"/>
    <d v="2019-02-08T00:00:00"/>
    <s v="Aspirin"/>
    <s v="Abnormal"/>
    <x v="13"/>
  </r>
  <r>
    <s v="Mrs."/>
    <s v="Kristy Donaldson"/>
    <n v="26"/>
    <x v="2"/>
    <x v="0"/>
    <s v="B+"/>
    <x v="7"/>
    <x v="1"/>
    <x v="262"/>
    <s v="Elizabeth Clark DDS"/>
    <x v="286"/>
    <x v="1"/>
    <n v="14024.9702"/>
    <n v="111"/>
    <x v="2"/>
    <s v="Emergency"/>
    <d v="2018-12-28T00:00:00"/>
    <s v="Aspirin"/>
    <s v="Inconclusive"/>
    <x v="28"/>
  </r>
  <r>
    <s v="Mr."/>
    <s v="Amy Jackson"/>
    <n v="22"/>
    <x v="2"/>
    <x v="1"/>
    <s v="B-"/>
    <x v="2"/>
    <x v="4"/>
    <x v="267"/>
    <s v="Jose Harris"/>
    <x v="287"/>
    <x v="4"/>
    <n v="15969.5717"/>
    <n v="119"/>
    <x v="2"/>
    <s v="Emergency"/>
    <d v="2019-04-25T00:00:00"/>
    <s v="Ibuprofen"/>
    <s v="Abnormal"/>
    <x v="28"/>
  </r>
  <r>
    <s v="Mrs."/>
    <s v="Patrick Taylor DDS"/>
    <n v="62"/>
    <x v="0"/>
    <x v="0"/>
    <s v="B-"/>
    <x v="2"/>
    <x v="1"/>
    <x v="268"/>
    <s v="Ronnie Hernandez"/>
    <x v="288"/>
    <x v="4"/>
    <n v="36382.327299999997"/>
    <n v="482"/>
    <x v="2"/>
    <s v="Emergency"/>
    <d v="2020-11-27T00:00:00"/>
    <s v="Penicillin"/>
    <s v="Normal"/>
    <x v="17"/>
  </r>
  <r>
    <s v="Mr."/>
    <s v="Robert Carter DDS"/>
    <n v="44"/>
    <x v="1"/>
    <x v="1"/>
    <s v="B+"/>
    <x v="7"/>
    <x v="3"/>
    <x v="269"/>
    <s v="Veronica Bradley"/>
    <x v="289"/>
    <x v="0"/>
    <n v="18643.415300000001"/>
    <n v="105"/>
    <x v="2"/>
    <s v="Emergency"/>
    <d v="2023-05-08T00:00:00"/>
    <s v="Aspirin"/>
    <s v="Inconclusive"/>
    <x v="21"/>
  </r>
  <r>
    <s v="Mr."/>
    <s v="Elizabeth Charles"/>
    <n v="36"/>
    <x v="1"/>
    <x v="1"/>
    <s v="B-"/>
    <x v="2"/>
    <x v="3"/>
    <x v="270"/>
    <s v="Charles Blake"/>
    <x v="290"/>
    <x v="2"/>
    <n v="29397.1106"/>
    <n v="362"/>
    <x v="1"/>
    <s v="Urgent"/>
    <d v="2022-11-20T00:00:00"/>
    <s v="Aspirin"/>
    <s v="Normal"/>
    <x v="23"/>
  </r>
  <r>
    <s v="Mrs."/>
    <s v="Melissa Jones"/>
    <n v="43"/>
    <x v="1"/>
    <x v="0"/>
    <s v="AB-"/>
    <x v="5"/>
    <x v="5"/>
    <x v="267"/>
    <s v="Jose Richard"/>
    <x v="291"/>
    <x v="2"/>
    <n v="47513.906600000002"/>
    <n v="425"/>
    <x v="0"/>
    <s v="Elective"/>
    <d v="2019-05-01T00:00:00"/>
    <s v="Ibuprofen"/>
    <s v="Normal"/>
    <x v="18"/>
  </r>
  <r>
    <s v="Mrs."/>
    <s v="Tammy Cook"/>
    <n v="75"/>
    <x v="0"/>
    <x v="0"/>
    <s v="AB-"/>
    <x v="5"/>
    <x v="3"/>
    <x v="271"/>
    <s v="Richard Fuller"/>
    <x v="292"/>
    <x v="4"/>
    <n v="7023.6368000000002"/>
    <n v="347"/>
    <x v="1"/>
    <s v="Urgent"/>
    <d v="2021-03-07T00:00:00"/>
    <s v="Ibuprofen"/>
    <s v="Abnormal"/>
    <x v="10"/>
  </r>
  <r>
    <s v="Mrs."/>
    <s v="Dennis Banks"/>
    <n v="80"/>
    <x v="0"/>
    <x v="0"/>
    <s v="O+ve"/>
    <x v="1"/>
    <x v="2"/>
    <x v="272"/>
    <s v="Amanda Blackburn"/>
    <x v="293"/>
    <x v="3"/>
    <n v="20708.922200000001"/>
    <n v="230"/>
    <x v="0"/>
    <s v="Elective"/>
    <d v="2019-10-11T00:00:00"/>
    <s v="Aspirin"/>
    <s v="Abnormal"/>
    <x v="21"/>
  </r>
  <r>
    <s v="Mr."/>
    <s v="Cody Gonzales"/>
    <n v="30"/>
    <x v="2"/>
    <x v="1"/>
    <s v="B-"/>
    <x v="2"/>
    <x v="2"/>
    <x v="273"/>
    <s v="Rachel Roberts"/>
    <x v="294"/>
    <x v="2"/>
    <n v="7134.5652"/>
    <n v="223"/>
    <x v="0"/>
    <s v="Elective"/>
    <d v="2020-03-15T00:00:00"/>
    <s v="Penicillin"/>
    <s v="Abnormal"/>
    <x v="26"/>
  </r>
  <r>
    <s v="Mrs."/>
    <s v="Peter Alvarado"/>
    <n v="34"/>
    <x v="2"/>
    <x v="0"/>
    <s v="AB+"/>
    <x v="3"/>
    <x v="5"/>
    <x v="274"/>
    <s v="Robert Leblanc"/>
    <x v="295"/>
    <x v="4"/>
    <n v="12573.438"/>
    <n v="199"/>
    <x v="2"/>
    <s v="Emergency"/>
    <d v="2021-09-09T00:00:00"/>
    <s v="Penicillin"/>
    <s v="Abnormal"/>
    <x v="21"/>
  </r>
  <r>
    <s v="Mr."/>
    <s v="Timothy Melton"/>
    <n v="22"/>
    <x v="2"/>
    <x v="1"/>
    <s v="A-"/>
    <x v="6"/>
    <x v="4"/>
    <x v="275"/>
    <s v="Dawn Waller"/>
    <x v="78"/>
    <x v="2"/>
    <n v="7638.6948000000002"/>
    <n v="497"/>
    <x v="1"/>
    <s v="Urgent"/>
    <d v="2021-10-15T00:00:00"/>
    <s v="Ibuprofen"/>
    <s v="Inconclusive"/>
    <x v="28"/>
  </r>
  <r>
    <s v="Mrs."/>
    <s v="Donald Moreno"/>
    <n v="58"/>
    <x v="1"/>
    <x v="0"/>
    <s v="B+"/>
    <x v="7"/>
    <x v="2"/>
    <x v="250"/>
    <s v="Leslie Walls"/>
    <x v="296"/>
    <x v="0"/>
    <n v="16071.498799999999"/>
    <n v="420"/>
    <x v="0"/>
    <s v="Elective"/>
    <d v="2021-09-21T00:00:00"/>
    <s v="Penicillin"/>
    <s v="Normal"/>
    <x v="22"/>
  </r>
  <r>
    <s v="Mr."/>
    <s v="Lori Barrett"/>
    <n v="52"/>
    <x v="1"/>
    <x v="1"/>
    <s v="A+"/>
    <x v="4"/>
    <x v="3"/>
    <x v="276"/>
    <s v="Jennifer Newton"/>
    <x v="297"/>
    <x v="4"/>
    <n v="30318.231599999999"/>
    <n v="432"/>
    <x v="2"/>
    <s v="Emergency"/>
    <d v="2019-07-30T00:00:00"/>
    <s v="Ibuprofen"/>
    <s v="Normal"/>
    <x v="20"/>
  </r>
  <r>
    <s v="Mrs."/>
    <s v="Cynthia Patterson"/>
    <n v="42"/>
    <x v="1"/>
    <x v="0"/>
    <s v="B-"/>
    <x v="2"/>
    <x v="5"/>
    <x v="277"/>
    <s v="Dr. Sean Russell"/>
    <x v="298"/>
    <x v="0"/>
    <n v="35507.5726"/>
    <n v="483"/>
    <x v="2"/>
    <s v="Emergency"/>
    <d v="2020-02-08T00:00:00"/>
    <s v="Ibuprofen"/>
    <s v="Inconclusive"/>
    <x v="7"/>
  </r>
  <r>
    <s v="Mr."/>
    <s v="Angel Robles"/>
    <n v="76"/>
    <x v="0"/>
    <x v="1"/>
    <s v="O-"/>
    <x v="0"/>
    <x v="4"/>
    <x v="278"/>
    <s v="Diane Fuller"/>
    <x v="299"/>
    <x v="0"/>
    <n v="10393.9475"/>
    <n v="162"/>
    <x v="1"/>
    <s v="Urgent"/>
    <d v="2019-05-16T00:00:00"/>
    <s v="Ibuprofen"/>
    <s v="Normal"/>
    <x v="18"/>
  </r>
  <r>
    <s v="Mr."/>
    <s v="Denise Randall"/>
    <n v="33"/>
    <x v="2"/>
    <x v="1"/>
    <s v="AB+"/>
    <x v="3"/>
    <x v="4"/>
    <x v="279"/>
    <s v="Jordan Wise"/>
    <x v="300"/>
    <x v="4"/>
    <n v="24834.280599999998"/>
    <n v="161"/>
    <x v="1"/>
    <s v="Urgent"/>
    <d v="2018-12-01T00:00:00"/>
    <s v="Ibuprofen"/>
    <s v="Abnormal"/>
    <x v="4"/>
  </r>
  <r>
    <s v="Mr."/>
    <s v="Laurie Turner"/>
    <n v="33"/>
    <x v="2"/>
    <x v="1"/>
    <s v="O-"/>
    <x v="0"/>
    <x v="1"/>
    <x v="193"/>
    <s v="Mr. Samuel Burgess"/>
    <x v="301"/>
    <x v="1"/>
    <n v="6503.4867999999997"/>
    <n v="436"/>
    <x v="2"/>
    <s v="Emergency"/>
    <d v="2023-07-17T00:00:00"/>
    <s v="Lipitor"/>
    <s v="Abnormal"/>
    <x v="27"/>
  </r>
  <r>
    <s v="Mrs."/>
    <s v="Whitney Garza"/>
    <n v="71"/>
    <x v="0"/>
    <x v="0"/>
    <s v="O-"/>
    <x v="0"/>
    <x v="5"/>
    <x v="280"/>
    <s v="Nathaniel Richardson"/>
    <x v="302"/>
    <x v="0"/>
    <n v="59681.953999999998"/>
    <n v="485"/>
    <x v="2"/>
    <s v="Emergency"/>
    <d v="2021-12-12T00:00:00"/>
    <s v="Aspirin"/>
    <s v="Inconclusive"/>
    <x v="22"/>
  </r>
  <r>
    <s v="Mr."/>
    <s v="Erin Porter"/>
    <n v="59"/>
    <x v="1"/>
    <x v="1"/>
    <s v="B-"/>
    <x v="2"/>
    <x v="3"/>
    <x v="281"/>
    <s v="Amber Meza"/>
    <x v="303"/>
    <x v="4"/>
    <n v="12855.0903"/>
    <n v="288"/>
    <x v="2"/>
    <s v="Emergency"/>
    <d v="2019-05-20T00:00:00"/>
    <s v="Lipitor"/>
    <s v="Abnormal"/>
    <x v="19"/>
  </r>
  <r>
    <s v="Mrs."/>
    <s v="Victor Gardner"/>
    <n v="76"/>
    <x v="0"/>
    <x v="0"/>
    <s v="O-"/>
    <x v="0"/>
    <x v="1"/>
    <x v="35"/>
    <s v="Amber Flores"/>
    <x v="304"/>
    <x v="0"/>
    <n v="33605.7955"/>
    <n v="440"/>
    <x v="2"/>
    <s v="Emergency"/>
    <d v="2019-12-07T00:00:00"/>
    <s v="Paracetamol"/>
    <s v="Normal"/>
    <x v="19"/>
  </r>
  <r>
    <s v="Mr."/>
    <s v="Angelica Chen"/>
    <n v="57"/>
    <x v="1"/>
    <x v="1"/>
    <s v="AB-"/>
    <x v="5"/>
    <x v="3"/>
    <x v="282"/>
    <s v="Cheryl Robles"/>
    <x v="305"/>
    <x v="4"/>
    <n v="24323.089"/>
    <n v="133"/>
    <x v="2"/>
    <s v="Emergency"/>
    <d v="2022-07-03T00:00:00"/>
    <s v="Lipitor"/>
    <s v="Inconclusive"/>
    <x v="26"/>
  </r>
  <r>
    <s v="Mr."/>
    <s v="Alan Rodriguez"/>
    <n v="42"/>
    <x v="1"/>
    <x v="1"/>
    <s v="O+ve"/>
    <x v="1"/>
    <x v="4"/>
    <x v="283"/>
    <s v="Victoria Smith"/>
    <x v="306"/>
    <x v="0"/>
    <n v="4266.0981000000002"/>
    <n v="425"/>
    <x v="2"/>
    <s v="Emergency"/>
    <d v="2023-06-18T00:00:00"/>
    <s v="Aspirin"/>
    <s v="Abnormal"/>
    <x v="24"/>
  </r>
  <r>
    <s v="Mr."/>
    <s v="Angela Garcia"/>
    <n v="23"/>
    <x v="2"/>
    <x v="1"/>
    <s v="B+"/>
    <x v="7"/>
    <x v="5"/>
    <x v="284"/>
    <s v="Christopher Flores"/>
    <x v="307"/>
    <x v="2"/>
    <n v="50561.2353"/>
    <n v="237"/>
    <x v="2"/>
    <s v="Emergency"/>
    <d v="2019-09-21T00:00:00"/>
    <s v="Lipitor"/>
    <s v="Normal"/>
    <x v="2"/>
  </r>
  <r>
    <s v="Mrs."/>
    <s v="Julia Johnson"/>
    <n v="52"/>
    <x v="1"/>
    <x v="0"/>
    <s v="AB-"/>
    <x v="5"/>
    <x v="2"/>
    <x v="285"/>
    <s v="Jason Wright"/>
    <x v="308"/>
    <x v="4"/>
    <n v="12714.9154"/>
    <n v="104"/>
    <x v="0"/>
    <s v="Elective"/>
    <d v="2020-04-04T00:00:00"/>
    <s v="Paracetamol"/>
    <s v="Abnormal"/>
    <x v="9"/>
  </r>
  <r>
    <s v="Mr."/>
    <s v="David Hess"/>
    <n v="18"/>
    <x v="2"/>
    <x v="1"/>
    <s v="AB+"/>
    <x v="3"/>
    <x v="4"/>
    <x v="286"/>
    <s v="Michael Chung"/>
    <x v="309"/>
    <x v="4"/>
    <n v="40252.394399999997"/>
    <n v="114"/>
    <x v="2"/>
    <s v="Emergency"/>
    <d v="2023-08-04T00:00:00"/>
    <s v="Aspirin"/>
    <s v="Abnormal"/>
    <x v="19"/>
  </r>
  <r>
    <s v="Mr."/>
    <s v="Jeffery Young"/>
    <n v="71"/>
    <x v="0"/>
    <x v="1"/>
    <s v="AB-"/>
    <x v="5"/>
    <x v="2"/>
    <x v="287"/>
    <s v="Lucas Clark"/>
    <x v="310"/>
    <x v="1"/>
    <n v="14836.504199999999"/>
    <n v="253"/>
    <x v="0"/>
    <s v="Elective"/>
    <d v="2023-09-23T00:00:00"/>
    <s v="Lipitor"/>
    <s v="Abnormal"/>
    <x v="4"/>
  </r>
  <r>
    <s v="Mrs."/>
    <s v="Louis Lewis"/>
    <n v="52"/>
    <x v="1"/>
    <x v="0"/>
    <s v="O+ve"/>
    <x v="1"/>
    <x v="4"/>
    <x v="288"/>
    <s v="Joyce Cuevas"/>
    <x v="311"/>
    <x v="3"/>
    <n v="42181.5674"/>
    <n v="244"/>
    <x v="1"/>
    <s v="Urgent"/>
    <d v="2022-12-31T00:00:00"/>
    <s v="Paracetamol"/>
    <s v="Normal"/>
    <x v="27"/>
  </r>
  <r>
    <s v="Mrs."/>
    <s v="Jennifer Benson"/>
    <n v="38"/>
    <x v="1"/>
    <x v="0"/>
    <s v="AB-"/>
    <x v="5"/>
    <x v="2"/>
    <x v="289"/>
    <s v="Joanne Owen"/>
    <x v="312"/>
    <x v="4"/>
    <n v="7248.0415000000003"/>
    <n v="458"/>
    <x v="0"/>
    <s v="Elective"/>
    <d v="2021-11-05T00:00:00"/>
    <s v="Ibuprofen"/>
    <s v="Inconclusive"/>
    <x v="13"/>
  </r>
  <r>
    <s v="Mr."/>
    <s v="Daniel Alexander"/>
    <n v="70"/>
    <x v="0"/>
    <x v="1"/>
    <s v="AB-"/>
    <x v="5"/>
    <x v="3"/>
    <x v="290"/>
    <s v="Jill Hughes"/>
    <x v="313"/>
    <x v="3"/>
    <n v="25547.742999999999"/>
    <n v="286"/>
    <x v="2"/>
    <s v="Emergency"/>
    <d v="2020-04-05T00:00:00"/>
    <s v="Penicillin"/>
    <s v="Normal"/>
    <x v="4"/>
  </r>
  <r>
    <s v="Mr."/>
    <s v="Robert Taylor"/>
    <n v="19"/>
    <x v="2"/>
    <x v="1"/>
    <s v="B+"/>
    <x v="7"/>
    <x v="4"/>
    <x v="291"/>
    <s v="Scott Martin"/>
    <x v="314"/>
    <x v="3"/>
    <n v="6165.8755000000001"/>
    <n v="270"/>
    <x v="1"/>
    <s v="Urgent"/>
    <d v="2021-01-20T00:00:00"/>
    <s v="Ibuprofen"/>
    <s v="Inconclusive"/>
    <x v="2"/>
  </r>
  <r>
    <s v="Mrs."/>
    <s v="Crystal Garcia"/>
    <n v="54"/>
    <x v="1"/>
    <x v="0"/>
    <s v="O-"/>
    <x v="0"/>
    <x v="1"/>
    <x v="292"/>
    <s v="Gina Beasley"/>
    <x v="315"/>
    <x v="4"/>
    <n v="1005.1833"/>
    <n v="265"/>
    <x v="1"/>
    <s v="Urgent"/>
    <d v="2021-09-22T00:00:00"/>
    <s v="Lipitor"/>
    <s v="Abnormal"/>
    <x v="19"/>
  </r>
  <r>
    <s v="Mr."/>
    <s v="Eduardo Davidson"/>
    <n v="20"/>
    <x v="2"/>
    <x v="1"/>
    <s v="A+"/>
    <x v="4"/>
    <x v="5"/>
    <x v="293"/>
    <s v="Tricia Mcclure"/>
    <x v="316"/>
    <x v="2"/>
    <n v="15570.2325"/>
    <n v="109"/>
    <x v="0"/>
    <s v="Elective"/>
    <d v="2021-05-06T00:00:00"/>
    <s v="Paracetamol"/>
    <s v="Inconclusive"/>
    <x v="30"/>
  </r>
  <r>
    <s v="Mrs."/>
    <s v="Dustin Garrett"/>
    <n v="66"/>
    <x v="0"/>
    <x v="0"/>
    <s v="O-"/>
    <x v="0"/>
    <x v="0"/>
    <x v="294"/>
    <s v="Rodney Johnson"/>
    <x v="317"/>
    <x v="0"/>
    <n v="13932.4722"/>
    <n v="390"/>
    <x v="1"/>
    <s v="Urgent"/>
    <d v="2023-07-07T00:00:00"/>
    <s v="Ibuprofen"/>
    <s v="Abnormal"/>
    <x v="3"/>
  </r>
  <r>
    <s v="Mrs."/>
    <s v="Jacqueline Sanchez"/>
    <n v="32"/>
    <x v="2"/>
    <x v="0"/>
    <s v="AB-"/>
    <x v="5"/>
    <x v="4"/>
    <x v="295"/>
    <s v="Katie Erickson"/>
    <x v="318"/>
    <x v="4"/>
    <n v="19673.7961"/>
    <n v="207"/>
    <x v="1"/>
    <s v="Urgent"/>
    <d v="2023-03-18T00:00:00"/>
    <s v="Lipitor"/>
    <s v="Normal"/>
    <x v="1"/>
  </r>
  <r>
    <s v="Mr."/>
    <s v="Brian Foster"/>
    <n v="55"/>
    <x v="1"/>
    <x v="1"/>
    <s v="A-"/>
    <x v="6"/>
    <x v="5"/>
    <x v="296"/>
    <s v="James Garcia"/>
    <x v="319"/>
    <x v="2"/>
    <n v="42307.773999999998"/>
    <n v="442"/>
    <x v="2"/>
    <s v="Emergency"/>
    <d v="2020-10-18T00:00:00"/>
    <s v="Lipitor"/>
    <s v="Abnormal"/>
    <x v="16"/>
  </r>
  <r>
    <s v="Mrs."/>
    <s v="Elizabeth Kline"/>
    <n v="42"/>
    <x v="1"/>
    <x v="0"/>
    <s v="AB+"/>
    <x v="3"/>
    <x v="4"/>
    <x v="297"/>
    <s v="Tonya Castaneda"/>
    <x v="320"/>
    <x v="4"/>
    <n v="11058.425499999999"/>
    <n v="384"/>
    <x v="1"/>
    <s v="Urgent"/>
    <d v="2019-09-07T00:00:00"/>
    <s v="Lipitor"/>
    <s v="Inconclusive"/>
    <x v="20"/>
  </r>
  <r>
    <s v="Mrs."/>
    <s v="Angela Ramos"/>
    <n v="37"/>
    <x v="1"/>
    <x v="0"/>
    <s v="O+ve"/>
    <x v="1"/>
    <x v="2"/>
    <x v="298"/>
    <s v="Theresa Brown"/>
    <x v="321"/>
    <x v="0"/>
    <n v="20224.923200000001"/>
    <n v="411"/>
    <x v="2"/>
    <s v="Emergency"/>
    <d v="2020-06-05T00:00:00"/>
    <s v="Paracetamol"/>
    <s v="Normal"/>
    <x v="17"/>
  </r>
  <r>
    <s v="Mrs."/>
    <s v="Lisa Howell"/>
    <n v="37"/>
    <x v="1"/>
    <x v="0"/>
    <s v="AB+"/>
    <x v="3"/>
    <x v="3"/>
    <x v="299"/>
    <s v="James Holmes"/>
    <x v="322"/>
    <x v="3"/>
    <n v="25157.6024"/>
    <n v="324"/>
    <x v="2"/>
    <s v="Emergency"/>
    <d v="2018-12-17T00:00:00"/>
    <s v="Lipitor"/>
    <s v="Normal"/>
    <x v="21"/>
  </r>
  <r>
    <s v="Mrs."/>
    <s v="Jonathan Nielsen"/>
    <n v="79"/>
    <x v="0"/>
    <x v="0"/>
    <s v="A-"/>
    <x v="6"/>
    <x v="2"/>
    <x v="187"/>
    <s v="Randy White"/>
    <x v="323"/>
    <x v="1"/>
    <n v="7115.2331999999997"/>
    <n v="357"/>
    <x v="0"/>
    <s v="Elective"/>
    <d v="2021-11-21T00:00:00"/>
    <s v="Aspirin"/>
    <s v="Normal"/>
    <x v="26"/>
  </r>
  <r>
    <s v="Mr."/>
    <s v="Rose Robinson"/>
    <n v="73"/>
    <x v="0"/>
    <x v="1"/>
    <s v="B+"/>
    <x v="7"/>
    <x v="4"/>
    <x v="300"/>
    <s v="Jason Kelley"/>
    <x v="324"/>
    <x v="1"/>
    <n v="3042.6950999999999"/>
    <n v="153"/>
    <x v="1"/>
    <s v="Urgent"/>
    <d v="2022-09-13T00:00:00"/>
    <s v="Aspirin"/>
    <s v="Inconclusive"/>
    <x v="4"/>
  </r>
  <r>
    <s v="Mr."/>
    <s v="Timothy Mcgrath"/>
    <n v="42"/>
    <x v="1"/>
    <x v="1"/>
    <s v="B-"/>
    <x v="2"/>
    <x v="5"/>
    <x v="301"/>
    <s v="Kimberly Brewer"/>
    <x v="325"/>
    <x v="4"/>
    <n v="59330.337599999999"/>
    <n v="283"/>
    <x v="2"/>
    <s v="Emergency"/>
    <d v="2020-06-20T00:00:00"/>
    <s v="Aspirin"/>
    <s v="Inconclusive"/>
    <x v="24"/>
  </r>
  <r>
    <s v="Mrs."/>
    <s v="Jonathan Brown"/>
    <n v="68"/>
    <x v="0"/>
    <x v="0"/>
    <s v="O-"/>
    <x v="0"/>
    <x v="2"/>
    <x v="285"/>
    <s v="Jonathan Good"/>
    <x v="326"/>
    <x v="2"/>
    <n v="9909.2754000000004"/>
    <n v="315"/>
    <x v="0"/>
    <s v="Elective"/>
    <d v="2020-03-28T00:00:00"/>
    <s v="Penicillin"/>
    <s v="Inconclusive"/>
    <x v="28"/>
  </r>
  <r>
    <s v="Mrs."/>
    <s v="Christopher Velasquez"/>
    <n v="83"/>
    <x v="0"/>
    <x v="0"/>
    <s v="O+ve"/>
    <x v="1"/>
    <x v="3"/>
    <x v="302"/>
    <s v="Cory Fletcher"/>
    <x v="327"/>
    <x v="1"/>
    <n v="26421.009699999999"/>
    <n v="471"/>
    <x v="2"/>
    <s v="Emergency"/>
    <d v="2023-07-29T00:00:00"/>
    <s v="Aspirin"/>
    <s v="Abnormal"/>
    <x v="3"/>
  </r>
  <r>
    <s v="Mrs."/>
    <s v="Louis Campbell"/>
    <n v="81"/>
    <x v="0"/>
    <x v="0"/>
    <s v="A-"/>
    <x v="6"/>
    <x v="2"/>
    <x v="303"/>
    <s v="Amy Matthews"/>
    <x v="328"/>
    <x v="2"/>
    <n v="13526.783600000001"/>
    <n v="274"/>
    <x v="0"/>
    <s v="Elective"/>
    <d v="2023-07-02T00:00:00"/>
    <s v="Aspirin"/>
    <s v="Abnormal"/>
    <x v="8"/>
  </r>
  <r>
    <s v="Mr."/>
    <s v="William Dawson"/>
    <n v="51"/>
    <x v="1"/>
    <x v="1"/>
    <s v="A-"/>
    <x v="6"/>
    <x v="3"/>
    <x v="304"/>
    <s v="Anne Velazquez"/>
    <x v="329"/>
    <x v="1"/>
    <n v="23921.117699999999"/>
    <n v="353"/>
    <x v="2"/>
    <s v="Emergency"/>
    <d v="2022-06-04T00:00:00"/>
    <s v="Aspirin"/>
    <s v="Abnormal"/>
    <x v="5"/>
  </r>
  <r>
    <s v="Mr."/>
    <s v="Cindy Jones"/>
    <n v="51"/>
    <x v="1"/>
    <x v="1"/>
    <s v="B-"/>
    <x v="2"/>
    <x v="2"/>
    <x v="305"/>
    <s v="Todd Jackson"/>
    <x v="330"/>
    <x v="2"/>
    <n v="19246.911100000001"/>
    <n v="311"/>
    <x v="0"/>
    <s v="Elective"/>
    <d v="2020-09-18T00:00:00"/>
    <s v="Paracetamol"/>
    <s v="Normal"/>
    <x v="8"/>
  </r>
  <r>
    <s v="Mr."/>
    <s v="Adrian Valencia"/>
    <n v="22"/>
    <x v="2"/>
    <x v="1"/>
    <s v="A+"/>
    <x v="4"/>
    <x v="1"/>
    <x v="306"/>
    <s v="Sandra Scott"/>
    <x v="331"/>
    <x v="4"/>
    <n v="24162.846099999999"/>
    <n v="490"/>
    <x v="2"/>
    <s v="Emergency"/>
    <d v="2022-11-20T00:00:00"/>
    <s v="Ibuprofen"/>
    <s v="Inconclusive"/>
    <x v="21"/>
  </r>
  <r>
    <s v="Mrs."/>
    <s v="Alexis Chen"/>
    <n v="48"/>
    <x v="1"/>
    <x v="0"/>
    <s v="AB-"/>
    <x v="5"/>
    <x v="0"/>
    <x v="307"/>
    <s v="Dr. Nicolas Bryant"/>
    <x v="332"/>
    <x v="4"/>
    <n v="29166.6404"/>
    <n v="135"/>
    <x v="1"/>
    <s v="Urgent"/>
    <d v="2020-01-28T00:00:00"/>
    <s v="Paracetamol"/>
    <s v="Inconclusive"/>
    <x v="10"/>
  </r>
  <r>
    <s v="Mrs."/>
    <s v="Kathleen Murray"/>
    <n v="79"/>
    <x v="0"/>
    <x v="0"/>
    <s v="O+ve"/>
    <x v="1"/>
    <x v="5"/>
    <x v="52"/>
    <s v="Heather Lewis"/>
    <x v="333"/>
    <x v="4"/>
    <n v="72710.87"/>
    <n v="368"/>
    <x v="0"/>
    <s v="Elective"/>
    <d v="2022-04-14T00:00:00"/>
    <s v="Lipitor"/>
    <s v="Abnormal"/>
    <x v="12"/>
  </r>
  <r>
    <s v="Mrs."/>
    <s v="Michelle Harris"/>
    <n v="74"/>
    <x v="0"/>
    <x v="0"/>
    <s v="B+"/>
    <x v="7"/>
    <x v="5"/>
    <x v="308"/>
    <s v="David Patel"/>
    <x v="334"/>
    <x v="0"/>
    <n v="3284.9717999999998"/>
    <n v="284"/>
    <x v="0"/>
    <s v="Elective"/>
    <d v="2021-02-15T00:00:00"/>
    <s v="Penicillin"/>
    <s v="Inconclusive"/>
    <x v="23"/>
  </r>
  <r>
    <s v="Mrs."/>
    <s v="Julie Mckenzie"/>
    <n v="35"/>
    <x v="1"/>
    <x v="0"/>
    <s v="A+"/>
    <x v="4"/>
    <x v="2"/>
    <x v="309"/>
    <s v="Jerome Davis"/>
    <x v="335"/>
    <x v="0"/>
    <n v="13838.168600000001"/>
    <n v="242"/>
    <x v="0"/>
    <s v="Elective"/>
    <d v="2019-02-15T00:00:00"/>
    <s v="Penicillin"/>
    <s v="Normal"/>
    <x v="11"/>
  </r>
  <r>
    <s v="Mrs."/>
    <s v="Robert Ho"/>
    <n v="47"/>
    <x v="1"/>
    <x v="0"/>
    <s v="AB+"/>
    <x v="3"/>
    <x v="5"/>
    <x v="310"/>
    <s v="Michael Villanueva"/>
    <x v="336"/>
    <x v="4"/>
    <n v="9078.7428999999993"/>
    <n v="209"/>
    <x v="2"/>
    <s v="Emergency"/>
    <d v="2018-12-15T00:00:00"/>
    <s v="Ibuprofen"/>
    <s v="Abnormal"/>
    <x v="0"/>
  </r>
  <r>
    <s v="Mr."/>
    <s v="Katelyn Vincent"/>
    <n v="29"/>
    <x v="2"/>
    <x v="1"/>
    <s v="O-"/>
    <x v="0"/>
    <x v="4"/>
    <x v="311"/>
    <s v="Elizabeth Chase"/>
    <x v="337"/>
    <x v="3"/>
    <n v="39127.756600000001"/>
    <n v="404"/>
    <x v="1"/>
    <s v="Urgent"/>
    <d v="2019-12-13T00:00:00"/>
    <s v="Penicillin"/>
    <s v="Abnormal"/>
    <x v="22"/>
  </r>
  <r>
    <s v="Mrs."/>
    <s v="Anne Wallace"/>
    <n v="18"/>
    <x v="2"/>
    <x v="0"/>
    <s v="A+"/>
    <x v="4"/>
    <x v="4"/>
    <x v="312"/>
    <s v="Edward Collins"/>
    <x v="338"/>
    <x v="3"/>
    <n v="6513.3365000000003"/>
    <n v="442"/>
    <x v="2"/>
    <s v="Emergency"/>
    <d v="2019-08-28T00:00:00"/>
    <s v="Paracetamol"/>
    <s v="Normal"/>
    <x v="16"/>
  </r>
  <r>
    <s v="Mr."/>
    <s v="Joseph Lynch"/>
    <n v="84"/>
    <x v="0"/>
    <x v="1"/>
    <s v="O+ve"/>
    <x v="1"/>
    <x v="0"/>
    <x v="313"/>
    <s v="Jonathon Klein"/>
    <x v="339"/>
    <x v="0"/>
    <n v="54644.633300000001"/>
    <n v="110"/>
    <x v="1"/>
    <s v="Urgent"/>
    <d v="2021-11-01T00:00:00"/>
    <s v="Paracetamol"/>
    <s v="Normal"/>
    <x v="1"/>
  </r>
  <r>
    <s v="Mrs."/>
    <s v="Dr. Leah Delgado"/>
    <n v="42"/>
    <x v="1"/>
    <x v="0"/>
    <s v="O-"/>
    <x v="0"/>
    <x v="4"/>
    <x v="275"/>
    <s v="David Sanchez"/>
    <x v="340"/>
    <x v="4"/>
    <n v="33401.763200000001"/>
    <n v="226"/>
    <x v="1"/>
    <s v="Urgent"/>
    <d v="2021-10-07T00:00:00"/>
    <s v="Penicillin"/>
    <s v="Inconclusive"/>
    <x v="10"/>
  </r>
  <r>
    <s v="Mr."/>
    <s v="Melissa Robinson"/>
    <n v="40"/>
    <x v="1"/>
    <x v="1"/>
    <s v="A-"/>
    <x v="6"/>
    <x v="2"/>
    <x v="241"/>
    <s v="Matthew Downs"/>
    <x v="341"/>
    <x v="4"/>
    <n v="15365.446599999999"/>
    <n v="400"/>
    <x v="0"/>
    <s v="Elective"/>
    <d v="2023-04-07T00:00:00"/>
    <s v="Penicillin"/>
    <s v="Inconclusive"/>
    <x v="26"/>
  </r>
  <r>
    <s v="Mr."/>
    <s v="Carol Murray"/>
    <n v="77"/>
    <x v="0"/>
    <x v="1"/>
    <s v="AB-"/>
    <x v="5"/>
    <x v="0"/>
    <x v="314"/>
    <s v="Jennifer Acosta"/>
    <x v="342"/>
    <x v="3"/>
    <n v="27327.757300000001"/>
    <n v="433"/>
    <x v="2"/>
    <s v="Emergency"/>
    <d v="2022-03-02T00:00:00"/>
    <s v="Penicillin"/>
    <s v="Normal"/>
    <x v="25"/>
  </r>
  <r>
    <s v="Mrs."/>
    <s v="Nathan Elliott"/>
    <n v="29"/>
    <x v="2"/>
    <x v="0"/>
    <s v="AB+"/>
    <x v="3"/>
    <x v="0"/>
    <x v="315"/>
    <s v="Karen Collier"/>
    <x v="343"/>
    <x v="3"/>
    <n v="37564.377399999998"/>
    <n v="116"/>
    <x v="2"/>
    <s v="Emergency"/>
    <d v="2021-12-24T00:00:00"/>
    <s v="Aspirin"/>
    <s v="Abnormal"/>
    <x v="16"/>
  </r>
  <r>
    <s v="Mr."/>
    <s v="Melissa Harris"/>
    <n v="36"/>
    <x v="1"/>
    <x v="1"/>
    <s v="O+ve"/>
    <x v="1"/>
    <x v="5"/>
    <x v="277"/>
    <s v="Cheryl Palmer"/>
    <x v="344"/>
    <x v="2"/>
    <n v="60044.338400000001"/>
    <n v="247"/>
    <x v="2"/>
    <s v="Emergency"/>
    <d v="2020-02-05T00:00:00"/>
    <s v="Lipitor"/>
    <s v="Inconclusive"/>
    <x v="19"/>
  </r>
  <r>
    <s v="Mr."/>
    <s v="Gabriel Mccormick"/>
    <n v="74"/>
    <x v="0"/>
    <x v="1"/>
    <s v="B-"/>
    <x v="2"/>
    <x v="1"/>
    <x v="259"/>
    <s v="Joseph Ortega"/>
    <x v="345"/>
    <x v="0"/>
    <n v="23988.893"/>
    <n v="439"/>
    <x v="2"/>
    <s v="Emergency"/>
    <d v="2022-06-19T00:00:00"/>
    <s v="Paracetamol"/>
    <s v="Inconclusive"/>
    <x v="8"/>
  </r>
  <r>
    <s v="Mr."/>
    <s v="Erica Santos"/>
    <n v="41"/>
    <x v="1"/>
    <x v="1"/>
    <s v="B-"/>
    <x v="2"/>
    <x v="5"/>
    <x v="5"/>
    <s v="Donna Vasquez"/>
    <x v="346"/>
    <x v="2"/>
    <n v="37377.053800000002"/>
    <n v="460"/>
    <x v="0"/>
    <s v="Elective"/>
    <d v="2023-06-24T00:00:00"/>
    <s v="Penicillin"/>
    <s v="Inconclusive"/>
    <x v="5"/>
  </r>
  <r>
    <s v="Mrs."/>
    <s v="Carrie Miller"/>
    <n v="70"/>
    <x v="0"/>
    <x v="0"/>
    <s v="B-"/>
    <x v="2"/>
    <x v="2"/>
    <x v="316"/>
    <s v="Alexander Shelton"/>
    <x v="347"/>
    <x v="2"/>
    <n v="9878.9976999999999"/>
    <n v="275"/>
    <x v="0"/>
    <s v="Elective"/>
    <d v="2022-05-05T00:00:00"/>
    <s v="Penicillin"/>
    <s v="Normal"/>
    <x v="9"/>
  </r>
  <r>
    <s v="Mr."/>
    <s v="Barbara Salinas"/>
    <n v="66"/>
    <x v="0"/>
    <x v="1"/>
    <s v="A+"/>
    <x v="4"/>
    <x v="1"/>
    <x v="317"/>
    <s v="Anna Adams"/>
    <x v="348"/>
    <x v="2"/>
    <n v="27572.659899999999"/>
    <n v="361"/>
    <x v="2"/>
    <s v="Emergency"/>
    <d v="2019-08-27T00:00:00"/>
    <s v="Paracetamol"/>
    <s v="Inconclusive"/>
    <x v="16"/>
  </r>
  <r>
    <s v="Mr."/>
    <s v="Amanda Smith MD"/>
    <n v="19"/>
    <x v="2"/>
    <x v="1"/>
    <s v="O-"/>
    <x v="0"/>
    <x v="5"/>
    <x v="318"/>
    <s v="Karen Cox"/>
    <x v="349"/>
    <x v="2"/>
    <n v="58302.525500000003"/>
    <n v="303"/>
    <x v="2"/>
    <s v="Emergency"/>
    <d v="2019-02-14T00:00:00"/>
    <s v="Lipitor"/>
    <s v="Abnormal"/>
    <x v="8"/>
  </r>
  <r>
    <s v="Mrs."/>
    <s v="Charles Simmons"/>
    <n v="57"/>
    <x v="1"/>
    <x v="0"/>
    <s v="AB+"/>
    <x v="3"/>
    <x v="5"/>
    <x v="153"/>
    <s v="Lindsey Gentry"/>
    <x v="350"/>
    <x v="3"/>
    <n v="73858.732699999993"/>
    <n v="278"/>
    <x v="0"/>
    <s v="Elective"/>
    <d v="2023-06-06T00:00:00"/>
    <s v="Penicillin"/>
    <s v="Abnormal"/>
    <x v="20"/>
  </r>
  <r>
    <s v="Mr."/>
    <s v="Christina Mccoy"/>
    <n v="75"/>
    <x v="0"/>
    <x v="1"/>
    <s v="B-"/>
    <x v="2"/>
    <x v="1"/>
    <x v="319"/>
    <s v="Jordan Garrett"/>
    <x v="351"/>
    <x v="2"/>
    <n v="38554.118900000001"/>
    <n v="490"/>
    <x v="1"/>
    <s v="Urgent"/>
    <d v="2022-11-03T00:00:00"/>
    <s v="Lipitor"/>
    <s v="Inconclusive"/>
    <x v="9"/>
  </r>
  <r>
    <s v="Mrs."/>
    <s v="Brett Montoya"/>
    <n v="59"/>
    <x v="1"/>
    <x v="0"/>
    <s v="AB+"/>
    <x v="3"/>
    <x v="5"/>
    <x v="320"/>
    <s v="Julia Perez"/>
    <x v="352"/>
    <x v="4"/>
    <n v="8098.5492999999997"/>
    <n v="249"/>
    <x v="2"/>
    <s v="Emergency"/>
    <d v="2022-07-28T00:00:00"/>
    <s v="Ibuprofen"/>
    <s v="Normal"/>
    <x v="24"/>
  </r>
  <r>
    <s v="Mr."/>
    <s v="Ricardo Bullock"/>
    <n v="53"/>
    <x v="1"/>
    <x v="1"/>
    <s v="AB-"/>
    <x v="5"/>
    <x v="3"/>
    <x v="321"/>
    <s v="Theresa Ramsey"/>
    <x v="353"/>
    <x v="4"/>
    <n v="8249.4590000000007"/>
    <n v="176"/>
    <x v="2"/>
    <s v="Emergency"/>
    <d v="2020-09-27T00:00:00"/>
    <s v="Aspirin"/>
    <s v="Abnormal"/>
    <x v="28"/>
  </r>
  <r>
    <s v="Mrs."/>
    <s v="Kristine Hall MD"/>
    <n v="23"/>
    <x v="2"/>
    <x v="0"/>
    <s v="O+"/>
    <x v="1"/>
    <x v="3"/>
    <x v="322"/>
    <s v="Carolyn Mann"/>
    <x v="354"/>
    <x v="1"/>
    <n v="4510.0778"/>
    <n v="498"/>
    <x v="1"/>
    <s v="Urgent"/>
    <d v="2019-10-02T00:00:00"/>
    <s v="Penicillin"/>
    <s v="Inconclusive"/>
    <x v="27"/>
  </r>
  <r>
    <s v="Mr."/>
    <s v="Mary Jones"/>
    <n v="44"/>
    <x v="1"/>
    <x v="1"/>
    <s v="AB+"/>
    <x v="3"/>
    <x v="2"/>
    <x v="323"/>
    <s v="Terry Cameron MD"/>
    <x v="355"/>
    <x v="3"/>
    <n v="6795.5214999999998"/>
    <n v="240"/>
    <x v="0"/>
    <s v="Elective"/>
    <d v="2019-06-25T00:00:00"/>
    <s v="Lipitor"/>
    <s v="Inconclusive"/>
    <x v="13"/>
  </r>
  <r>
    <s v="Mrs."/>
    <s v="Jeffrey Wilson"/>
    <n v="50"/>
    <x v="1"/>
    <x v="0"/>
    <s v="A+"/>
    <x v="4"/>
    <x v="5"/>
    <x v="324"/>
    <s v="Alexander Hamilton"/>
    <x v="356"/>
    <x v="1"/>
    <n v="31536.856500000002"/>
    <n v="107"/>
    <x v="2"/>
    <s v="Emergency"/>
    <d v="2023-09-16T00:00:00"/>
    <s v="Ibuprofen"/>
    <s v="Inconclusive"/>
    <x v="15"/>
  </r>
  <r>
    <s v="Mrs."/>
    <s v="John Miller"/>
    <n v="84"/>
    <x v="0"/>
    <x v="0"/>
    <s v="O-"/>
    <x v="0"/>
    <x v="1"/>
    <x v="325"/>
    <s v="Jessica Rodriguez"/>
    <x v="357"/>
    <x v="3"/>
    <n v="16677.1067"/>
    <n v="407"/>
    <x v="0"/>
    <s v="Elective"/>
    <d v="2021-11-21T00:00:00"/>
    <s v="Paracetamol"/>
    <s v="Normal"/>
    <x v="27"/>
  </r>
  <r>
    <s v="Mr."/>
    <s v="Ashley Cherry"/>
    <n v="55"/>
    <x v="1"/>
    <x v="1"/>
    <s v="AB+"/>
    <x v="3"/>
    <x v="1"/>
    <x v="326"/>
    <s v="Kayla Reyes"/>
    <x v="358"/>
    <x v="1"/>
    <n v="19408.929400000001"/>
    <n v="383"/>
    <x v="1"/>
    <s v="Urgent"/>
    <d v="2018-12-16T00:00:00"/>
    <s v="Lipitor"/>
    <s v="Normal"/>
    <x v="23"/>
  </r>
  <r>
    <s v="Mr."/>
    <s v="Douglas Myers"/>
    <n v="53"/>
    <x v="1"/>
    <x v="1"/>
    <s v="AB-"/>
    <x v="5"/>
    <x v="4"/>
    <x v="327"/>
    <s v="Victoria Chavez"/>
    <x v="359"/>
    <x v="1"/>
    <n v="39145.707300000002"/>
    <n v="493"/>
    <x v="1"/>
    <s v="Urgent"/>
    <d v="2019-08-23T00:00:00"/>
    <s v="Aspirin"/>
    <s v="Abnormal"/>
    <x v="21"/>
  </r>
  <r>
    <s v="Mr."/>
    <s v="Stephanie Fowler"/>
    <n v="31"/>
    <x v="2"/>
    <x v="1"/>
    <s v="O+"/>
    <x v="1"/>
    <x v="3"/>
    <x v="328"/>
    <s v="Melinda Brown"/>
    <x v="360"/>
    <x v="3"/>
    <n v="24288.951799999999"/>
    <n v="338"/>
    <x v="1"/>
    <s v="Urgent"/>
    <d v="2023-07-10T00:00:00"/>
    <s v="Penicillin"/>
    <s v="Inconclusive"/>
    <x v="5"/>
  </r>
  <r>
    <s v="Mr."/>
    <s v="David Hines"/>
    <n v="57"/>
    <x v="1"/>
    <x v="1"/>
    <s v="B-"/>
    <x v="2"/>
    <x v="5"/>
    <x v="329"/>
    <s v="Wendy Hooper"/>
    <x v="361"/>
    <x v="3"/>
    <n v="29639.5903"/>
    <n v="115"/>
    <x v="0"/>
    <s v="Elective"/>
    <d v="2020-06-21T00:00:00"/>
    <s v="Ibuprofen"/>
    <s v="Normal"/>
    <x v="0"/>
  </r>
  <r>
    <s v="Mr."/>
    <s v="Robert Mcdonald"/>
    <n v="57"/>
    <x v="1"/>
    <x v="1"/>
    <s v="A+"/>
    <x v="4"/>
    <x v="4"/>
    <x v="25"/>
    <s v="Pedro Harmon"/>
    <x v="362"/>
    <x v="0"/>
    <n v="15354.941999999999"/>
    <n v="357"/>
    <x v="1"/>
    <s v="Urgent"/>
    <d v="2021-06-12T00:00:00"/>
    <s v="Paracetamol"/>
    <s v="Abnormal"/>
    <x v="12"/>
  </r>
  <r>
    <s v="Mrs."/>
    <s v="Ryan Frazier"/>
    <n v="75"/>
    <x v="0"/>
    <x v="0"/>
    <s v="B-"/>
    <x v="2"/>
    <x v="5"/>
    <x v="330"/>
    <s v="Lucas Phillips"/>
    <x v="363"/>
    <x v="0"/>
    <n v="5146.9772999999996"/>
    <n v="130"/>
    <x v="0"/>
    <s v="Elective"/>
    <d v="2023-04-30T00:00:00"/>
    <s v="Lipitor"/>
    <s v="Abnormal"/>
    <x v="10"/>
  </r>
  <r>
    <s v="Mrs."/>
    <s v="Eric Price"/>
    <n v="55"/>
    <x v="1"/>
    <x v="0"/>
    <s v="AB+"/>
    <x v="3"/>
    <x v="5"/>
    <x v="331"/>
    <s v="Renee Brown"/>
    <x v="364"/>
    <x v="2"/>
    <n v="50175.230300000003"/>
    <n v="262"/>
    <x v="2"/>
    <s v="Emergency"/>
    <d v="2020-12-17T00:00:00"/>
    <s v="Penicillin"/>
    <s v="Abnormal"/>
    <x v="14"/>
  </r>
  <r>
    <s v="Mrs."/>
    <s v="Meagan Smith"/>
    <n v="55"/>
    <x v="1"/>
    <x v="0"/>
    <s v="A+"/>
    <x v="4"/>
    <x v="3"/>
    <x v="332"/>
    <s v="Paula Washington"/>
    <x v="365"/>
    <x v="2"/>
    <n v="26193.311600000001"/>
    <n v="496"/>
    <x v="2"/>
    <s v="Emergency"/>
    <d v="2021-06-08T00:00:00"/>
    <s v="Ibuprofen"/>
    <s v="Inconclusive"/>
    <x v="18"/>
  </r>
  <r>
    <s v="Mrs."/>
    <s v="Jordan Nelson"/>
    <n v="71"/>
    <x v="0"/>
    <x v="0"/>
    <s v="AB+"/>
    <x v="3"/>
    <x v="1"/>
    <x v="333"/>
    <s v="Jordan Lutz"/>
    <x v="366"/>
    <x v="4"/>
    <n v="18157.932700000001"/>
    <n v="447"/>
    <x v="2"/>
    <s v="Emergency"/>
    <d v="2021-06-29T00:00:00"/>
    <s v="Lipitor"/>
    <s v="Inconclusive"/>
    <x v="4"/>
  </r>
  <r>
    <s v="Mrs."/>
    <s v="Patrick Howard"/>
    <n v="81"/>
    <x v="0"/>
    <x v="0"/>
    <s v="O+"/>
    <x v="1"/>
    <x v="2"/>
    <x v="334"/>
    <s v="Dr. Jessica Castro"/>
    <x v="367"/>
    <x v="2"/>
    <n v="8053.2610000000004"/>
    <n v="246"/>
    <x v="0"/>
    <s v="Elective"/>
    <d v="2019-10-17T00:00:00"/>
    <s v="Paracetamol"/>
    <s v="Abnormal"/>
    <x v="10"/>
  </r>
  <r>
    <s v="Mr."/>
    <s v="Shelley Martinez"/>
    <n v="26"/>
    <x v="2"/>
    <x v="1"/>
    <s v="B+"/>
    <x v="7"/>
    <x v="1"/>
    <x v="335"/>
    <s v="Taylor Braun"/>
    <x v="368"/>
    <x v="1"/>
    <n v="23790.108700000001"/>
    <n v="275"/>
    <x v="0"/>
    <s v="Elective"/>
    <d v="2019-02-16T00:00:00"/>
    <s v="Paracetamol"/>
    <s v="Abnormal"/>
    <x v="27"/>
  </r>
  <r>
    <s v="Mr."/>
    <s v="Donna Mitchell"/>
    <n v="57"/>
    <x v="1"/>
    <x v="1"/>
    <s v="B+"/>
    <x v="7"/>
    <x v="1"/>
    <x v="336"/>
    <s v="Lori Morton"/>
    <x v="369"/>
    <x v="4"/>
    <n v="35215.262000000002"/>
    <n v="111"/>
    <x v="1"/>
    <s v="Urgent"/>
    <d v="2023-07-15T00:00:00"/>
    <s v="Aspirin"/>
    <s v="Inconclusive"/>
    <x v="23"/>
  </r>
  <r>
    <s v="Mr."/>
    <s v="Lindsey Hampton"/>
    <n v="61"/>
    <x v="0"/>
    <x v="1"/>
    <s v="A-"/>
    <x v="6"/>
    <x v="2"/>
    <x v="337"/>
    <s v="Whitney Gibson"/>
    <x v="370"/>
    <x v="2"/>
    <n v="7761.7236000000003"/>
    <n v="406"/>
    <x v="0"/>
    <s v="Elective"/>
    <d v="2020-06-08T00:00:00"/>
    <s v="Lipitor"/>
    <s v="Inconclusive"/>
    <x v="26"/>
  </r>
  <r>
    <s v="Mr."/>
    <s v="Dr. Wendy Taylor"/>
    <n v="27"/>
    <x v="2"/>
    <x v="1"/>
    <s v="AB-"/>
    <x v="5"/>
    <x v="3"/>
    <x v="338"/>
    <s v="Sierra Farmer"/>
    <x v="371"/>
    <x v="1"/>
    <n v="10828.776900000001"/>
    <n v="305"/>
    <x v="2"/>
    <s v="Emergency"/>
    <d v="2022-03-06T00:00:00"/>
    <s v="Lipitor"/>
    <s v="Abnormal"/>
    <x v="1"/>
  </r>
  <r>
    <s v="Mrs."/>
    <s v="Jodi Shannon"/>
    <n v="51"/>
    <x v="1"/>
    <x v="0"/>
    <s v="O-"/>
    <x v="0"/>
    <x v="2"/>
    <x v="339"/>
    <s v="Amy Bush"/>
    <x v="372"/>
    <x v="2"/>
    <n v="10098.501200000001"/>
    <n v="252"/>
    <x v="0"/>
    <s v="Elective"/>
    <d v="2023-09-03T00:00:00"/>
    <s v="Ibuprofen"/>
    <s v="Abnormal"/>
    <x v="3"/>
  </r>
  <r>
    <s v="Mr."/>
    <s v="Nancy Peters"/>
    <n v="45"/>
    <x v="1"/>
    <x v="1"/>
    <s v="A-"/>
    <x v="6"/>
    <x v="4"/>
    <x v="340"/>
    <s v="Adam Gonzales"/>
    <x v="373"/>
    <x v="2"/>
    <n v="23554.871200000001"/>
    <n v="155"/>
    <x v="2"/>
    <s v="Emergency"/>
    <d v="2022-05-04T00:00:00"/>
    <s v="Penicillin"/>
    <s v="Inconclusive"/>
    <x v="4"/>
  </r>
  <r>
    <s v="Mr."/>
    <s v="Vanessa Landry"/>
    <n v="22"/>
    <x v="2"/>
    <x v="1"/>
    <s v="A-"/>
    <x v="6"/>
    <x v="3"/>
    <x v="341"/>
    <s v="Troy Kim"/>
    <x v="374"/>
    <x v="3"/>
    <n v="31250.137999999999"/>
    <n v="152"/>
    <x v="2"/>
    <s v="Emergency"/>
    <d v="2020-09-06T00:00:00"/>
    <s v="Penicillin"/>
    <s v="Inconclusive"/>
    <x v="13"/>
  </r>
  <r>
    <s v="Mr."/>
    <s v="Carlos Bennett"/>
    <n v="36"/>
    <x v="1"/>
    <x v="1"/>
    <s v="AB+"/>
    <x v="3"/>
    <x v="1"/>
    <x v="198"/>
    <s v="Dwayne Mooney"/>
    <x v="375"/>
    <x v="0"/>
    <n v="31626.702600000001"/>
    <n v="315"/>
    <x v="1"/>
    <s v="Urgent"/>
    <d v="2021-06-13T00:00:00"/>
    <s v="Penicillin"/>
    <s v="Normal"/>
    <x v="9"/>
  </r>
  <r>
    <s v="Mr."/>
    <s v="Jessica Roman"/>
    <n v="50"/>
    <x v="1"/>
    <x v="1"/>
    <s v="B+"/>
    <x v="7"/>
    <x v="5"/>
    <x v="342"/>
    <s v="Teresa Griffith DDS"/>
    <x v="376"/>
    <x v="4"/>
    <n v="47806.210099999997"/>
    <n v="479"/>
    <x v="0"/>
    <s v="Elective"/>
    <d v="2022-01-22T00:00:00"/>
    <s v="Penicillin"/>
    <s v="Abnormal"/>
    <x v="22"/>
  </r>
  <r>
    <s v="Mrs."/>
    <s v="Margaret Morris DDS"/>
    <n v="22"/>
    <x v="2"/>
    <x v="0"/>
    <s v="B-"/>
    <x v="2"/>
    <x v="5"/>
    <x v="336"/>
    <s v="Samuel Carrillo"/>
    <x v="377"/>
    <x v="3"/>
    <n v="55018.538200000003"/>
    <n v="462"/>
    <x v="0"/>
    <s v="Elective"/>
    <d v="2023-07-19T00:00:00"/>
    <s v="Paracetamol"/>
    <s v="Normal"/>
    <x v="25"/>
  </r>
  <r>
    <s v="Mr."/>
    <s v="Adam Butler"/>
    <n v="35"/>
    <x v="1"/>
    <x v="1"/>
    <s v="A+"/>
    <x v="4"/>
    <x v="0"/>
    <x v="343"/>
    <s v="Elizabeth Humphrey"/>
    <x v="378"/>
    <x v="2"/>
    <n v="53586.838900000002"/>
    <n v="363"/>
    <x v="2"/>
    <s v="Emergency"/>
    <d v="2023-08-25T00:00:00"/>
    <s v="Aspirin"/>
    <s v="Inconclusive"/>
    <x v="25"/>
  </r>
  <r>
    <s v="Mr."/>
    <s v="Cheryl Mcgee"/>
    <n v="78"/>
    <x v="0"/>
    <x v="1"/>
    <s v="B+"/>
    <x v="7"/>
    <x v="5"/>
    <x v="344"/>
    <s v="Tina Stevenson"/>
    <x v="379"/>
    <x v="4"/>
    <n v="46835.639199999998"/>
    <n v="153"/>
    <x v="2"/>
    <s v="Emergency"/>
    <d v="2021-05-28T00:00:00"/>
    <s v="Penicillin"/>
    <s v="Inconclusive"/>
    <x v="13"/>
  </r>
  <r>
    <s v="Mrs."/>
    <s v="George Gordon"/>
    <n v="56"/>
    <x v="1"/>
    <x v="0"/>
    <s v="O+"/>
    <x v="1"/>
    <x v="4"/>
    <x v="253"/>
    <s v="Angela Garcia"/>
    <x v="380"/>
    <x v="2"/>
    <n v="21763.073499999999"/>
    <n v="394"/>
    <x v="2"/>
    <s v="Emergency"/>
    <d v="2020-12-27T00:00:00"/>
    <s v="Paracetamol"/>
    <s v="Abnormal"/>
    <x v="28"/>
  </r>
  <r>
    <s v="Mr."/>
    <s v="Ashley Simpson MD"/>
    <n v="64"/>
    <x v="0"/>
    <x v="1"/>
    <s v="A-"/>
    <x v="6"/>
    <x v="5"/>
    <x v="345"/>
    <s v="Michael Robinson"/>
    <x v="381"/>
    <x v="4"/>
    <n v="28942.6129"/>
    <n v="239"/>
    <x v="2"/>
    <s v="Emergency"/>
    <d v="2020-11-02T00:00:00"/>
    <s v="Paracetamol"/>
    <s v="Normal"/>
    <x v="4"/>
  </r>
  <r>
    <s v="Mr."/>
    <s v="Rose Rios"/>
    <n v="79"/>
    <x v="0"/>
    <x v="1"/>
    <s v="B-"/>
    <x v="2"/>
    <x v="0"/>
    <x v="346"/>
    <s v="Gina Turner"/>
    <x v="382"/>
    <x v="2"/>
    <n v="2982.7397000000001"/>
    <n v="145"/>
    <x v="2"/>
    <s v="Emergency"/>
    <d v="2021-04-17T00:00:00"/>
    <s v="Paracetamol"/>
    <s v="Normal"/>
    <x v="20"/>
  </r>
  <r>
    <s v="Mrs."/>
    <s v="Gerald Moreno"/>
    <n v="74"/>
    <x v="0"/>
    <x v="0"/>
    <s v="AB+"/>
    <x v="3"/>
    <x v="3"/>
    <x v="347"/>
    <s v="Matthew Hammond"/>
    <x v="383"/>
    <x v="0"/>
    <n v="11282.7166"/>
    <n v="192"/>
    <x v="1"/>
    <s v="Urgent"/>
    <d v="2023-07-11T00:00:00"/>
    <s v="Penicillin"/>
    <s v="Abnormal"/>
    <x v="7"/>
  </r>
  <r>
    <s v="Mrs."/>
    <s v="Danielle Kim DVM"/>
    <n v="47"/>
    <x v="1"/>
    <x v="0"/>
    <s v="O+"/>
    <x v="1"/>
    <x v="4"/>
    <x v="105"/>
    <s v="Shannon Gonzales"/>
    <x v="384"/>
    <x v="4"/>
    <n v="18923.0101"/>
    <n v="142"/>
    <x v="1"/>
    <s v="Urgent"/>
    <d v="2023-04-01T00:00:00"/>
    <s v="Lipitor"/>
    <s v="Abnormal"/>
    <x v="15"/>
  </r>
  <r>
    <s v="Mr."/>
    <s v="Nicole Casey"/>
    <n v="43"/>
    <x v="1"/>
    <x v="1"/>
    <s v="B+"/>
    <x v="7"/>
    <x v="2"/>
    <x v="348"/>
    <s v="Jared Diaz"/>
    <x v="385"/>
    <x v="3"/>
    <n v="11312.002699999999"/>
    <n v="158"/>
    <x v="0"/>
    <s v="Elective"/>
    <d v="2022-03-09T00:00:00"/>
    <s v="Paracetamol"/>
    <s v="Normal"/>
    <x v="22"/>
  </r>
  <r>
    <s v="Mr."/>
    <s v="Terry Branch"/>
    <n v="35"/>
    <x v="1"/>
    <x v="1"/>
    <s v="AB-"/>
    <x v="5"/>
    <x v="1"/>
    <x v="258"/>
    <s v="Gregory Casey"/>
    <x v="386"/>
    <x v="3"/>
    <n v="3279.0834"/>
    <n v="168"/>
    <x v="0"/>
    <s v="Elective"/>
    <d v="2023-09-11T00:00:00"/>
    <s v="Paracetamol"/>
    <s v="Inconclusive"/>
    <x v="3"/>
  </r>
  <r>
    <s v="Mrs."/>
    <s v="Michael Schmidt"/>
    <n v="79"/>
    <x v="0"/>
    <x v="0"/>
    <s v="A-"/>
    <x v="6"/>
    <x v="1"/>
    <x v="349"/>
    <s v="Gene Goodman"/>
    <x v="387"/>
    <x v="0"/>
    <n v="15964.276"/>
    <n v="379"/>
    <x v="2"/>
    <s v="Emergency"/>
    <d v="2022-06-13T00:00:00"/>
    <s v="Aspirin"/>
    <s v="Inconclusive"/>
    <x v="3"/>
  </r>
  <r>
    <s v="Mrs."/>
    <s v="Justin Parker"/>
    <n v="60"/>
    <x v="0"/>
    <x v="0"/>
    <s v="AB-"/>
    <x v="5"/>
    <x v="1"/>
    <x v="350"/>
    <s v="Nancy Smith"/>
    <x v="388"/>
    <x v="0"/>
    <n v="8143.8050999999996"/>
    <n v="126"/>
    <x v="2"/>
    <s v="Emergency"/>
    <d v="2019-12-09T00:00:00"/>
    <s v="Lipitor"/>
    <s v="Abnormal"/>
    <x v="20"/>
  </r>
  <r>
    <s v="Mrs."/>
    <s v="Donna Strickland"/>
    <n v="73"/>
    <x v="0"/>
    <x v="0"/>
    <s v="A+"/>
    <x v="4"/>
    <x v="2"/>
    <x v="100"/>
    <s v="Brianna Cervantes"/>
    <x v="389"/>
    <x v="0"/>
    <n v="8592.5972000000002"/>
    <n v="369"/>
    <x v="0"/>
    <s v="Elective"/>
    <d v="2022-11-19T00:00:00"/>
    <s v="Lipitor"/>
    <s v="Normal"/>
    <x v="18"/>
  </r>
  <r>
    <s v="Mr."/>
    <s v="Jessica Garcia"/>
    <n v="84"/>
    <x v="0"/>
    <x v="1"/>
    <s v="O-"/>
    <x v="0"/>
    <x v="5"/>
    <x v="152"/>
    <s v="Gregory Anderson"/>
    <x v="390"/>
    <x v="0"/>
    <n v="7359.5237999999999"/>
    <n v="270"/>
    <x v="0"/>
    <s v="Elective"/>
    <d v="2023-04-29T00:00:00"/>
    <s v="Penicillin"/>
    <s v="Normal"/>
    <x v="20"/>
  </r>
  <r>
    <s v="Mr."/>
    <s v="David Brock"/>
    <n v="19"/>
    <x v="2"/>
    <x v="1"/>
    <s v="A+"/>
    <x v="4"/>
    <x v="3"/>
    <x v="351"/>
    <s v="Julia Wu"/>
    <x v="391"/>
    <x v="4"/>
    <n v="24715.038199999999"/>
    <n v="229"/>
    <x v="1"/>
    <s v="Urgent"/>
    <d v="2022-09-07T00:00:00"/>
    <s v="Paracetamol"/>
    <s v="Abnormal"/>
    <x v="26"/>
  </r>
  <r>
    <s v="Mr."/>
    <s v="Mark Mack"/>
    <n v="54"/>
    <x v="1"/>
    <x v="1"/>
    <s v="B+"/>
    <x v="7"/>
    <x v="3"/>
    <x v="352"/>
    <s v="Patrick Ochoa"/>
    <x v="392"/>
    <x v="0"/>
    <n v="7344.9597000000003"/>
    <n v="497"/>
    <x v="2"/>
    <s v="Emergency"/>
    <d v="2022-02-06T00:00:00"/>
    <s v="Penicillin"/>
    <s v="Normal"/>
    <x v="23"/>
  </r>
  <r>
    <s v="Mr."/>
    <s v="Renee Tate"/>
    <n v="44"/>
    <x v="1"/>
    <x v="1"/>
    <s v="AB-"/>
    <x v="5"/>
    <x v="3"/>
    <x v="353"/>
    <s v="Monique Meyer"/>
    <x v="393"/>
    <x v="3"/>
    <n v="9290.2016999999996"/>
    <n v="425"/>
    <x v="2"/>
    <s v="Emergency"/>
    <d v="2019-02-27T00:00:00"/>
    <s v="Paracetamol"/>
    <s v="Inconclusive"/>
    <x v="2"/>
  </r>
  <r>
    <s v="Mrs."/>
    <s v="Christopher Farmer"/>
    <n v="35"/>
    <x v="1"/>
    <x v="0"/>
    <s v="AB+"/>
    <x v="3"/>
    <x v="1"/>
    <x v="354"/>
    <s v="Jessica Daniels"/>
    <x v="394"/>
    <x v="0"/>
    <n v="5775.5730000000003"/>
    <n v="483"/>
    <x v="1"/>
    <s v="Urgent"/>
    <d v="2019-03-06T00:00:00"/>
    <s v="Ibuprofen"/>
    <s v="Normal"/>
    <x v="23"/>
  </r>
  <r>
    <s v="Mr."/>
    <s v="Bryan Moyer"/>
    <n v="57"/>
    <x v="1"/>
    <x v="1"/>
    <s v="B-"/>
    <x v="2"/>
    <x v="3"/>
    <x v="355"/>
    <s v="Nicole George"/>
    <x v="395"/>
    <x v="1"/>
    <n v="4268.9222"/>
    <n v="372"/>
    <x v="1"/>
    <s v="Urgent"/>
    <d v="2020-01-17T00:00:00"/>
    <s v="Lipitor"/>
    <s v="Normal"/>
    <x v="11"/>
  </r>
  <r>
    <s v="Mr."/>
    <s v="James Evans"/>
    <n v="71"/>
    <x v="0"/>
    <x v="1"/>
    <s v="A-"/>
    <x v="6"/>
    <x v="1"/>
    <x v="138"/>
    <s v="James Garza"/>
    <x v="396"/>
    <x v="0"/>
    <n v="23428.2752"/>
    <n v="162"/>
    <x v="2"/>
    <s v="Emergency"/>
    <d v="2021-09-15T00:00:00"/>
    <s v="Aspirin"/>
    <s v="Abnormal"/>
    <x v="29"/>
  </r>
  <r>
    <s v="Mr."/>
    <s v="Deborah Barrera"/>
    <n v="44"/>
    <x v="1"/>
    <x v="1"/>
    <s v="O+"/>
    <x v="1"/>
    <x v="3"/>
    <x v="356"/>
    <s v="Jennifer Rose"/>
    <x v="397"/>
    <x v="0"/>
    <n v="24843.1839"/>
    <n v="403"/>
    <x v="1"/>
    <s v="Urgent"/>
    <d v="2023-03-25T00:00:00"/>
    <s v="Penicillin"/>
    <s v="Abnormal"/>
    <x v="11"/>
  </r>
  <r>
    <s v="Mrs."/>
    <s v="Laura Robinson"/>
    <n v="52"/>
    <x v="1"/>
    <x v="0"/>
    <s v="AB+"/>
    <x v="3"/>
    <x v="0"/>
    <x v="357"/>
    <s v="Nicole Leon"/>
    <x v="398"/>
    <x v="1"/>
    <n v="29412.057199999999"/>
    <n v="205"/>
    <x v="2"/>
    <s v="Emergency"/>
    <d v="2021-02-24T00:00:00"/>
    <s v="Ibuprofen"/>
    <s v="Abnormal"/>
    <x v="2"/>
  </r>
  <r>
    <s v="Mr."/>
    <s v="Hannah Joseph"/>
    <n v="81"/>
    <x v="0"/>
    <x v="1"/>
    <s v="O+"/>
    <x v="1"/>
    <x v="2"/>
    <x v="358"/>
    <s v="David Smith"/>
    <x v="399"/>
    <x v="0"/>
    <n v="5650.2636000000002"/>
    <n v="497"/>
    <x v="0"/>
    <s v="Elective"/>
    <d v="2020-02-08T00:00:00"/>
    <s v="Lipitor"/>
    <s v="Abnormal"/>
    <x v="2"/>
  </r>
  <r>
    <s v="Mrs."/>
    <s v="Richard Smith"/>
    <n v="74"/>
    <x v="0"/>
    <x v="0"/>
    <s v="AB+"/>
    <x v="3"/>
    <x v="3"/>
    <x v="359"/>
    <s v="Christopher Walker"/>
    <x v="400"/>
    <x v="0"/>
    <n v="11192.1477"/>
    <n v="353"/>
    <x v="2"/>
    <s v="Emergency"/>
    <d v="2023-01-07T00:00:00"/>
    <s v="Penicillin"/>
    <s v="Inconclusive"/>
    <x v="21"/>
  </r>
  <r>
    <s v="Mrs."/>
    <s v="Drew Edwards"/>
    <n v="47"/>
    <x v="1"/>
    <x v="0"/>
    <s v="A-"/>
    <x v="6"/>
    <x v="5"/>
    <x v="360"/>
    <s v="Nathaniel White"/>
    <x v="401"/>
    <x v="3"/>
    <n v="48220.154000000002"/>
    <n v="196"/>
    <x v="2"/>
    <s v="Emergency"/>
    <d v="2021-07-04T00:00:00"/>
    <s v="Lipitor"/>
    <s v="Normal"/>
    <x v="4"/>
  </r>
  <r>
    <s v="Mrs."/>
    <s v="Dana Peterson"/>
    <n v="53"/>
    <x v="1"/>
    <x v="0"/>
    <s v="B-"/>
    <x v="2"/>
    <x v="2"/>
    <x v="361"/>
    <s v="Juan Jordan"/>
    <x v="402"/>
    <x v="3"/>
    <n v="5022.5015999999996"/>
    <n v="349"/>
    <x v="0"/>
    <s v="Elective"/>
    <d v="2022-03-27T00:00:00"/>
    <s v="Lipitor"/>
    <s v="Normal"/>
    <x v="21"/>
  </r>
  <r>
    <s v="Mrs."/>
    <s v="David Stuart"/>
    <n v="57"/>
    <x v="1"/>
    <x v="0"/>
    <s v="AB-"/>
    <x v="5"/>
    <x v="4"/>
    <x v="362"/>
    <s v="John Martin"/>
    <x v="403"/>
    <x v="1"/>
    <n v="43844.660199999998"/>
    <n v="476"/>
    <x v="2"/>
    <s v="Emergency"/>
    <d v="2020-11-19T00:00:00"/>
    <s v="Penicillin"/>
    <s v="Normal"/>
    <x v="7"/>
  </r>
  <r>
    <s v="Mr."/>
    <s v="Allen Munoz"/>
    <n v="70"/>
    <x v="0"/>
    <x v="1"/>
    <s v="A-"/>
    <x v="6"/>
    <x v="4"/>
    <x v="363"/>
    <s v="Eric Powell"/>
    <x v="404"/>
    <x v="0"/>
    <n v="43093.152999999998"/>
    <n v="144"/>
    <x v="1"/>
    <s v="Urgent"/>
    <d v="2022-05-12T00:00:00"/>
    <s v="Lipitor"/>
    <s v="Abnormal"/>
    <x v="25"/>
  </r>
  <r>
    <s v="Mr."/>
    <s v="Donald Mccoy"/>
    <n v="49"/>
    <x v="1"/>
    <x v="1"/>
    <s v="A-"/>
    <x v="6"/>
    <x v="3"/>
    <x v="364"/>
    <s v="Tammy Harris"/>
    <x v="405"/>
    <x v="1"/>
    <n v="22111.0488"/>
    <n v="406"/>
    <x v="1"/>
    <s v="Urgent"/>
    <d v="2023-07-17T00:00:00"/>
    <s v="Aspirin"/>
    <s v="Abnormal"/>
    <x v="26"/>
  </r>
  <r>
    <s v="Mrs."/>
    <s v="Jamie Day"/>
    <n v="70"/>
    <x v="0"/>
    <x v="0"/>
    <s v="AB-"/>
    <x v="5"/>
    <x v="2"/>
    <x v="365"/>
    <s v="Christopher Russell"/>
    <x v="406"/>
    <x v="0"/>
    <n v="9712.9838999999993"/>
    <n v="257"/>
    <x v="0"/>
    <s v="Elective"/>
    <d v="2019-07-18T00:00:00"/>
    <s v="Paracetamol"/>
    <s v="Normal"/>
    <x v="13"/>
  </r>
  <r>
    <s v="Mr."/>
    <s v="Corey Johnson"/>
    <n v="55"/>
    <x v="1"/>
    <x v="1"/>
    <s v="O+"/>
    <x v="1"/>
    <x v="3"/>
    <x v="366"/>
    <s v="Joe Leonard"/>
    <x v="407"/>
    <x v="2"/>
    <n v="27114.369500000001"/>
    <n v="259"/>
    <x v="2"/>
    <s v="Emergency"/>
    <d v="2023-09-19T00:00:00"/>
    <s v="Penicillin"/>
    <s v="Abnormal"/>
    <x v="0"/>
  </r>
  <r>
    <s v="Mrs."/>
    <s v="Sarah Henson"/>
    <n v="34"/>
    <x v="2"/>
    <x v="0"/>
    <s v="A-"/>
    <x v="6"/>
    <x v="0"/>
    <x v="367"/>
    <s v="Erik Noble"/>
    <x v="408"/>
    <x v="2"/>
    <n v="47709.178500000002"/>
    <n v="330"/>
    <x v="2"/>
    <s v="Emergency"/>
    <d v="2019-03-29T00:00:00"/>
    <s v="Lipitor"/>
    <s v="Normal"/>
    <x v="28"/>
  </r>
  <r>
    <s v="Mr."/>
    <s v="Chelsea Johnson"/>
    <n v="51"/>
    <x v="1"/>
    <x v="1"/>
    <s v="O-"/>
    <x v="0"/>
    <x v="3"/>
    <x v="368"/>
    <s v="Benjamin Cameron"/>
    <x v="409"/>
    <x v="1"/>
    <n v="6439.7677999999996"/>
    <n v="291"/>
    <x v="2"/>
    <s v="Emergency"/>
    <d v="2019-07-09T00:00:00"/>
    <s v="Penicillin"/>
    <s v="Abnormal"/>
    <x v="25"/>
  </r>
  <r>
    <s v="Mrs."/>
    <s v="Danielle Ballard"/>
    <n v="31"/>
    <x v="2"/>
    <x v="0"/>
    <s v="AB-"/>
    <x v="5"/>
    <x v="2"/>
    <x v="369"/>
    <s v="Kelly Neal"/>
    <x v="410"/>
    <x v="4"/>
    <n v="11055.727800000001"/>
    <n v="334"/>
    <x v="0"/>
    <s v="Elective"/>
    <d v="2022-11-02T00:00:00"/>
    <s v="Lipitor"/>
    <s v="Abnormal"/>
    <x v="12"/>
  </r>
  <r>
    <s v="Mrs."/>
    <s v="Heather Turner"/>
    <n v="79"/>
    <x v="0"/>
    <x v="0"/>
    <s v="AB+"/>
    <x v="3"/>
    <x v="5"/>
    <x v="370"/>
    <s v="Elaine Medina"/>
    <x v="411"/>
    <x v="0"/>
    <n v="16038.7"/>
    <n v="180"/>
    <x v="2"/>
    <s v="Emergency"/>
    <d v="2023-09-27T00:00:00"/>
    <s v="Paracetamol"/>
    <s v="Inconclusive"/>
    <x v="23"/>
  </r>
  <r>
    <s v="Mrs."/>
    <s v="Joel Whitehead"/>
    <n v="71"/>
    <x v="0"/>
    <x v="0"/>
    <s v="AB+"/>
    <x v="3"/>
    <x v="2"/>
    <x v="371"/>
    <s v="Jacob Smith"/>
    <x v="412"/>
    <x v="0"/>
    <n v="16976.304599999999"/>
    <n v="407"/>
    <x v="0"/>
    <s v="Elective"/>
    <d v="2021-04-01T00:00:00"/>
    <s v="Aspirin"/>
    <s v="Inconclusive"/>
    <x v="14"/>
  </r>
  <r>
    <s v="Mr."/>
    <s v="Lauren Clark"/>
    <n v="18"/>
    <x v="2"/>
    <x v="1"/>
    <s v="AB+"/>
    <x v="3"/>
    <x v="1"/>
    <x v="372"/>
    <s v="Rebecca Ortiz"/>
    <x v="413"/>
    <x v="1"/>
    <n v="31900.172699999999"/>
    <n v="230"/>
    <x v="0"/>
    <s v="Elective"/>
    <d v="2023-01-04T00:00:00"/>
    <s v="Ibuprofen"/>
    <s v="Inconclusive"/>
    <x v="20"/>
  </r>
  <r>
    <s v="Mrs."/>
    <s v="Cory Miller"/>
    <n v="40"/>
    <x v="1"/>
    <x v="0"/>
    <s v="AB-"/>
    <x v="5"/>
    <x v="5"/>
    <x v="373"/>
    <s v="Alyssa Collins"/>
    <x v="414"/>
    <x v="4"/>
    <n v="73813.666599999997"/>
    <n v="325"/>
    <x v="0"/>
    <s v="Elective"/>
    <d v="2020-11-01T00:00:00"/>
    <s v="Ibuprofen"/>
    <s v="Inconclusive"/>
    <x v="8"/>
  </r>
  <r>
    <s v="Mrs."/>
    <s v="Eric Aguirre"/>
    <n v="34"/>
    <x v="2"/>
    <x v="0"/>
    <s v="O+"/>
    <x v="1"/>
    <x v="4"/>
    <x v="374"/>
    <s v="James May"/>
    <x v="415"/>
    <x v="4"/>
    <n v="17575.561600000001"/>
    <n v="268"/>
    <x v="1"/>
    <s v="Urgent"/>
    <d v="2020-02-20T00:00:00"/>
    <s v="Penicillin"/>
    <s v="Inconclusive"/>
    <x v="0"/>
  </r>
  <r>
    <s v="Mr."/>
    <s v="Cheryl Jones"/>
    <n v="73"/>
    <x v="0"/>
    <x v="1"/>
    <s v="O-"/>
    <x v="0"/>
    <x v="4"/>
    <x v="375"/>
    <s v="Diamond Robbins"/>
    <x v="416"/>
    <x v="0"/>
    <n v="41332.564599999998"/>
    <n v="224"/>
    <x v="1"/>
    <s v="Urgent"/>
    <d v="2023-03-27T00:00:00"/>
    <s v="Paracetamol"/>
    <s v="Abnormal"/>
    <x v="4"/>
  </r>
  <r>
    <s v="Mrs."/>
    <s v="Christopher Baker"/>
    <n v="35"/>
    <x v="1"/>
    <x v="0"/>
    <s v="B+"/>
    <x v="7"/>
    <x v="4"/>
    <x v="376"/>
    <s v="Vickie Brooks"/>
    <x v="417"/>
    <x v="2"/>
    <n v="16445.543000000001"/>
    <n v="359"/>
    <x v="2"/>
    <s v="Emergency"/>
    <d v="2023-10-27T00:00:00"/>
    <s v="Penicillin"/>
    <s v="Abnormal"/>
    <x v="12"/>
  </r>
  <r>
    <s v="Mrs."/>
    <s v="Thomas Stevens"/>
    <n v="42"/>
    <x v="1"/>
    <x v="0"/>
    <s v="AB-"/>
    <x v="5"/>
    <x v="0"/>
    <x v="100"/>
    <s v="Sarah Anderson"/>
    <x v="418"/>
    <x v="4"/>
    <n v="38462.669600000001"/>
    <n v="213"/>
    <x v="2"/>
    <s v="Emergency"/>
    <d v="2022-11-16T00:00:00"/>
    <s v="Ibuprofen"/>
    <s v="Abnormal"/>
    <x v="12"/>
  </r>
  <r>
    <s v="Mr."/>
    <s v="Christopher Duffy"/>
    <n v="18"/>
    <x v="2"/>
    <x v="1"/>
    <s v="O-"/>
    <x v="0"/>
    <x v="1"/>
    <x v="377"/>
    <s v="Anthony Jones"/>
    <x v="419"/>
    <x v="3"/>
    <n v="14884.688399999999"/>
    <n v="433"/>
    <x v="2"/>
    <s v="Emergency"/>
    <d v="2019-02-25T00:00:00"/>
    <s v="Ibuprofen"/>
    <s v="Normal"/>
    <x v="12"/>
  </r>
  <r>
    <s v="Mrs."/>
    <s v="Donna Bailey"/>
    <n v="84"/>
    <x v="0"/>
    <x v="0"/>
    <s v="AB+"/>
    <x v="3"/>
    <x v="2"/>
    <x v="378"/>
    <s v="Jacob White"/>
    <x v="420"/>
    <x v="0"/>
    <n v="22782.874899999999"/>
    <n v="340"/>
    <x v="0"/>
    <s v="Elective"/>
    <d v="2022-03-22T00:00:00"/>
    <s v="Penicillin"/>
    <s v="Inconclusive"/>
    <x v="12"/>
  </r>
  <r>
    <s v="Mrs."/>
    <s v="John Gill"/>
    <n v="23"/>
    <x v="2"/>
    <x v="0"/>
    <s v="A+"/>
    <x v="4"/>
    <x v="0"/>
    <x v="379"/>
    <s v="Jane Berger"/>
    <x v="421"/>
    <x v="4"/>
    <n v="59056.622000000003"/>
    <n v="406"/>
    <x v="2"/>
    <s v="Emergency"/>
    <d v="2022-03-21T00:00:00"/>
    <s v="Paracetamol"/>
    <s v="Inconclusive"/>
    <x v="21"/>
  </r>
  <r>
    <s v="Mr."/>
    <s v="Kristina Becker"/>
    <n v="24"/>
    <x v="2"/>
    <x v="1"/>
    <s v="A-"/>
    <x v="6"/>
    <x v="3"/>
    <x v="380"/>
    <s v="Ryan Guerra"/>
    <x v="422"/>
    <x v="3"/>
    <n v="29237.048599999998"/>
    <n v="286"/>
    <x v="2"/>
    <s v="Emergency"/>
    <d v="2019-12-16T00:00:00"/>
    <s v="Paracetamol"/>
    <s v="Inconclusive"/>
    <x v="24"/>
  </r>
  <r>
    <s v="Mrs."/>
    <s v="Christine Rodriguez"/>
    <n v="79"/>
    <x v="0"/>
    <x v="0"/>
    <s v="A-"/>
    <x v="6"/>
    <x v="5"/>
    <x v="381"/>
    <s v="Cynthia Brown"/>
    <x v="423"/>
    <x v="0"/>
    <n v="39196.392200000002"/>
    <n v="374"/>
    <x v="2"/>
    <s v="Emergency"/>
    <d v="2022-02-15T00:00:00"/>
    <s v="Paracetamol"/>
    <s v="Abnormal"/>
    <x v="18"/>
  </r>
  <r>
    <s v="Mrs."/>
    <s v="Scott Dickerson MD"/>
    <n v="52"/>
    <x v="1"/>
    <x v="0"/>
    <s v="B-"/>
    <x v="2"/>
    <x v="0"/>
    <x v="382"/>
    <s v="Melissa Roman"/>
    <x v="424"/>
    <x v="0"/>
    <n v="28666.027999999998"/>
    <n v="336"/>
    <x v="1"/>
    <s v="Urgent"/>
    <d v="2022-04-19T00:00:00"/>
    <s v="Aspirin"/>
    <s v="Abnormal"/>
    <x v="10"/>
  </r>
  <r>
    <s v="Mr."/>
    <s v="Ruth Perry"/>
    <n v="66"/>
    <x v="0"/>
    <x v="1"/>
    <s v="AB-"/>
    <x v="5"/>
    <x v="4"/>
    <x v="383"/>
    <s v="Matthew Stafford"/>
    <x v="425"/>
    <x v="0"/>
    <n v="3592.5801999999999"/>
    <n v="252"/>
    <x v="1"/>
    <s v="Urgent"/>
    <d v="2023-05-18T00:00:00"/>
    <s v="Paracetamol"/>
    <s v="Abnormal"/>
    <x v="18"/>
  </r>
  <r>
    <s v="Mrs."/>
    <s v="Penny Sanchez"/>
    <n v="39"/>
    <x v="1"/>
    <x v="0"/>
    <s v="B+"/>
    <x v="7"/>
    <x v="0"/>
    <x v="384"/>
    <s v="Mr. Rodney Morrow DDS"/>
    <x v="426"/>
    <x v="4"/>
    <n v="26777.272700000001"/>
    <n v="386"/>
    <x v="2"/>
    <s v="Emergency"/>
    <d v="2023-09-26T00:00:00"/>
    <s v="Paracetamol"/>
    <s v="Abnormal"/>
    <x v="28"/>
  </r>
  <r>
    <s v="Mr."/>
    <s v="Benjamin Hanson"/>
    <n v="58"/>
    <x v="1"/>
    <x v="1"/>
    <s v="O+"/>
    <x v="1"/>
    <x v="2"/>
    <x v="385"/>
    <s v="Michael Solis"/>
    <x v="427"/>
    <x v="4"/>
    <n v="24809.9313"/>
    <n v="428"/>
    <x v="0"/>
    <s v="Elective"/>
    <d v="2019-08-18T00:00:00"/>
    <s v="Lipitor"/>
    <s v="Abnormal"/>
    <x v="14"/>
  </r>
  <r>
    <s v="Mrs."/>
    <s v="Michael Hall"/>
    <n v="59"/>
    <x v="1"/>
    <x v="0"/>
    <s v="B-"/>
    <x v="2"/>
    <x v="5"/>
    <x v="386"/>
    <s v="Jeffrey Steele"/>
    <x v="428"/>
    <x v="2"/>
    <n v="76313.492899999997"/>
    <n v="439"/>
    <x v="2"/>
    <s v="Emergency"/>
    <d v="2021-07-11T00:00:00"/>
    <s v="Ibuprofen"/>
    <s v="Inconclusive"/>
    <x v="4"/>
  </r>
  <r>
    <s v="Mrs."/>
    <s v="William Stokes"/>
    <n v="81"/>
    <x v="0"/>
    <x v="0"/>
    <s v="O+"/>
    <x v="1"/>
    <x v="1"/>
    <x v="387"/>
    <s v="Craig Haley"/>
    <x v="429"/>
    <x v="0"/>
    <n v="3502.0816"/>
    <n v="265"/>
    <x v="0"/>
    <s v="Elective"/>
    <d v="2022-09-02T00:00:00"/>
    <s v="Lipitor"/>
    <s v="Abnormal"/>
    <x v="5"/>
  </r>
  <r>
    <s v="Mrs."/>
    <s v="Tiffany White"/>
    <n v="53"/>
    <x v="1"/>
    <x v="0"/>
    <s v="AB-"/>
    <x v="5"/>
    <x v="2"/>
    <x v="388"/>
    <s v="Shelley Lang"/>
    <x v="430"/>
    <x v="4"/>
    <n v="16959.940699999999"/>
    <n v="153"/>
    <x v="0"/>
    <s v="Elective"/>
    <d v="2020-11-10T00:00:00"/>
    <s v="Paracetamol"/>
    <s v="Abnormal"/>
    <x v="3"/>
  </r>
  <r>
    <s v="Mr."/>
    <s v="Bradley Cross"/>
    <n v="79"/>
    <x v="0"/>
    <x v="1"/>
    <s v="AB-"/>
    <x v="5"/>
    <x v="2"/>
    <x v="389"/>
    <s v="Kari Patrick"/>
    <x v="431"/>
    <x v="0"/>
    <n v="13008.659"/>
    <n v="264"/>
    <x v="0"/>
    <s v="Elective"/>
    <d v="2021-02-07T00:00:00"/>
    <s v="Lipitor"/>
    <s v="Inconclusive"/>
    <x v="18"/>
  </r>
  <r>
    <s v="Mr."/>
    <s v="Richard Brown"/>
    <n v="55"/>
    <x v="1"/>
    <x v="1"/>
    <s v="AB-"/>
    <x v="5"/>
    <x v="0"/>
    <x v="227"/>
    <s v="Jeremy Farley"/>
    <x v="432"/>
    <x v="2"/>
    <n v="29246.0789"/>
    <n v="234"/>
    <x v="2"/>
    <s v="Emergency"/>
    <d v="2020-08-22T00:00:00"/>
    <s v="Paracetamol"/>
    <s v="Normal"/>
    <x v="11"/>
  </r>
  <r>
    <s v="Mrs."/>
    <s v="Megan Gibson DVM"/>
    <n v="79"/>
    <x v="0"/>
    <x v="0"/>
    <s v="B+"/>
    <x v="7"/>
    <x v="1"/>
    <x v="390"/>
    <s v="Brittany Keith"/>
    <x v="433"/>
    <x v="0"/>
    <n v="10178.7364"/>
    <n v="174"/>
    <x v="0"/>
    <s v="Elective"/>
    <d v="2022-04-02T00:00:00"/>
    <s v="Paracetamol"/>
    <s v="Inconclusive"/>
    <x v="30"/>
  </r>
  <r>
    <s v="Mrs."/>
    <s v="Taylor Byrd"/>
    <n v="26"/>
    <x v="2"/>
    <x v="0"/>
    <s v="A-"/>
    <x v="6"/>
    <x v="4"/>
    <x v="391"/>
    <s v="Anna Knapp"/>
    <x v="434"/>
    <x v="4"/>
    <n v="3990.5558999999998"/>
    <n v="445"/>
    <x v="2"/>
    <s v="Emergency"/>
    <d v="2023-02-27T00:00:00"/>
    <s v="Ibuprofen"/>
    <s v="Abnormal"/>
    <x v="28"/>
  </r>
  <r>
    <s v="Mr."/>
    <s v="Daniel Kline"/>
    <n v="23"/>
    <x v="2"/>
    <x v="1"/>
    <s v="AB+"/>
    <x v="3"/>
    <x v="5"/>
    <x v="392"/>
    <s v="Monica Peters"/>
    <x v="435"/>
    <x v="1"/>
    <n v="10958.4244"/>
    <n v="110"/>
    <x v="2"/>
    <s v="Emergency"/>
    <d v="2019-10-24T00:00:00"/>
    <s v="Aspirin"/>
    <s v="Inconclusive"/>
    <x v="19"/>
  </r>
  <r>
    <s v="Mrs."/>
    <s v="Alicia French"/>
    <n v="52"/>
    <x v="1"/>
    <x v="0"/>
    <s v="AB-"/>
    <x v="5"/>
    <x v="0"/>
    <x v="393"/>
    <s v="Betty Evans"/>
    <x v="436"/>
    <x v="3"/>
    <n v="20663.007000000001"/>
    <n v="101"/>
    <x v="1"/>
    <s v="Urgent"/>
    <d v="2021-02-21T00:00:00"/>
    <s v="Aspirin"/>
    <s v="Abnormal"/>
    <x v="5"/>
  </r>
  <r>
    <s v="Mr."/>
    <s v="Shelley Lee"/>
    <n v="50"/>
    <x v="1"/>
    <x v="1"/>
    <s v="B+"/>
    <x v="7"/>
    <x v="0"/>
    <x v="394"/>
    <s v="Phillip Crawford"/>
    <x v="437"/>
    <x v="1"/>
    <n v="13558.036700000001"/>
    <n v="145"/>
    <x v="1"/>
    <s v="Urgent"/>
    <d v="2020-07-20T00:00:00"/>
    <s v="Aspirin"/>
    <s v="Abnormal"/>
    <x v="16"/>
  </r>
  <r>
    <s v="Mr."/>
    <s v="Jennifer Cunningham"/>
    <n v="81"/>
    <x v="0"/>
    <x v="1"/>
    <s v="A+"/>
    <x v="4"/>
    <x v="4"/>
    <x v="395"/>
    <s v="Andrew Nash"/>
    <x v="438"/>
    <x v="0"/>
    <n v="44576.0291"/>
    <n v="382"/>
    <x v="0"/>
    <s v="Elective"/>
    <d v="2022-07-06T00:00:00"/>
    <s v="Ibuprofen"/>
    <s v="Inconclusive"/>
    <x v="30"/>
  </r>
  <r>
    <s v="Mr."/>
    <s v="Robert Powell"/>
    <n v="50"/>
    <x v="1"/>
    <x v="1"/>
    <s v="B-"/>
    <x v="2"/>
    <x v="4"/>
    <x v="396"/>
    <s v="Chris Torres"/>
    <x v="439"/>
    <x v="0"/>
    <n v="35761.495600000002"/>
    <n v="496"/>
    <x v="2"/>
    <s v="Emergency"/>
    <d v="2021-05-23T00:00:00"/>
    <s v="Ibuprofen"/>
    <s v="Abnormal"/>
    <x v="26"/>
  </r>
  <r>
    <s v="Mr."/>
    <s v="Amanda Martinez"/>
    <n v="54"/>
    <x v="1"/>
    <x v="1"/>
    <s v="AB+"/>
    <x v="3"/>
    <x v="2"/>
    <x v="397"/>
    <s v="Jennifer Carlson"/>
    <x v="440"/>
    <x v="2"/>
    <n v="857.46220000000005"/>
    <n v="485"/>
    <x v="1"/>
    <s v="Urgent"/>
    <d v="2020-09-19T00:00:00"/>
    <s v="Penicillin"/>
    <s v="Normal"/>
    <x v="1"/>
  </r>
  <r>
    <s v="Mrs."/>
    <s v="Suzanne Clark"/>
    <n v="65"/>
    <x v="0"/>
    <x v="0"/>
    <s v="AB-"/>
    <x v="5"/>
    <x v="1"/>
    <x v="398"/>
    <s v="Steven Melton"/>
    <x v="441"/>
    <x v="0"/>
    <n v="21225.3586"/>
    <n v="375"/>
    <x v="0"/>
    <s v="Elective"/>
    <d v="2023-08-03T00:00:00"/>
    <s v="Paracetamol"/>
    <s v="Abnormal"/>
    <x v="10"/>
  </r>
  <r>
    <s v="Mr."/>
    <s v="Cassandra Burke"/>
    <n v="60"/>
    <x v="0"/>
    <x v="1"/>
    <s v="A+"/>
    <x v="4"/>
    <x v="1"/>
    <x v="399"/>
    <s v="Vanessa Gutierrez"/>
    <x v="442"/>
    <x v="3"/>
    <n v="26058.979800000001"/>
    <n v="435"/>
    <x v="1"/>
    <s v="Urgent"/>
    <d v="2020-08-14T00:00:00"/>
    <s v="Ibuprofen"/>
    <s v="Normal"/>
    <x v="6"/>
  </r>
  <r>
    <s v="Mrs."/>
    <s v="Mike Winters"/>
    <n v="37"/>
    <x v="1"/>
    <x v="0"/>
    <s v="AB-"/>
    <x v="5"/>
    <x v="5"/>
    <x v="400"/>
    <s v="Crystal Wallace"/>
    <x v="443"/>
    <x v="4"/>
    <n v="15808.629000000001"/>
    <n v="235"/>
    <x v="2"/>
    <s v="Emergency"/>
    <d v="2019-07-27T00:00:00"/>
    <s v="Ibuprofen"/>
    <s v="Normal"/>
    <x v="12"/>
  </r>
  <r>
    <s v="Mr."/>
    <s v="Kevin Johnson"/>
    <n v="74"/>
    <x v="0"/>
    <x v="1"/>
    <s v="B-"/>
    <x v="2"/>
    <x v="5"/>
    <x v="401"/>
    <s v="Alexis Alexander"/>
    <x v="444"/>
    <x v="2"/>
    <n v="9130.3009999999995"/>
    <n v="492"/>
    <x v="2"/>
    <s v="Emergency"/>
    <d v="2022-11-06T00:00:00"/>
    <s v="Ibuprofen"/>
    <s v="Abnormal"/>
    <x v="17"/>
  </r>
  <r>
    <s v="Mrs."/>
    <s v="Christopher Clark MD"/>
    <n v="28"/>
    <x v="2"/>
    <x v="0"/>
    <s v="B-"/>
    <x v="2"/>
    <x v="4"/>
    <x v="16"/>
    <s v="Brooke Phillips"/>
    <x v="445"/>
    <x v="1"/>
    <n v="25625.7281"/>
    <n v="353"/>
    <x v="1"/>
    <s v="Urgent"/>
    <d v="2019-11-25T00:00:00"/>
    <s v="Penicillin"/>
    <s v="Abnormal"/>
    <x v="2"/>
  </r>
  <r>
    <s v="Mr."/>
    <s v="Charles Wade"/>
    <n v="33"/>
    <x v="2"/>
    <x v="1"/>
    <s v="O-"/>
    <x v="0"/>
    <x v="5"/>
    <x v="402"/>
    <s v="Kathy Walker"/>
    <x v="446"/>
    <x v="1"/>
    <n v="66859.501000000004"/>
    <n v="474"/>
    <x v="2"/>
    <s v="Emergency"/>
    <d v="2023-10-27T00:00:00"/>
    <s v="Aspirin"/>
    <s v="Abnormal"/>
    <x v="8"/>
  </r>
  <r>
    <s v="Mr."/>
    <s v="Gabriel Vasquez"/>
    <n v="20"/>
    <x v="2"/>
    <x v="1"/>
    <s v="B-"/>
    <x v="2"/>
    <x v="0"/>
    <x v="403"/>
    <s v="Lori Stone"/>
    <x v="447"/>
    <x v="1"/>
    <n v="44285.549700000003"/>
    <n v="443"/>
    <x v="1"/>
    <s v="Urgent"/>
    <d v="2022-07-22T00:00:00"/>
    <s v="Lipitor"/>
    <s v="Abnormal"/>
    <x v="9"/>
  </r>
  <r>
    <s v="Mr."/>
    <s v="Donald Holden"/>
    <n v="77"/>
    <x v="0"/>
    <x v="1"/>
    <s v="A-"/>
    <x v="6"/>
    <x v="5"/>
    <x v="404"/>
    <s v="Justin Carter"/>
    <x v="448"/>
    <x v="2"/>
    <n v="2831.1671000000001"/>
    <n v="344"/>
    <x v="2"/>
    <s v="Emergency"/>
    <d v="2020-08-04T00:00:00"/>
    <s v="Paracetamol"/>
    <s v="Abnormal"/>
    <x v="10"/>
  </r>
  <r>
    <s v="Mr."/>
    <s v="Nancy Hodges"/>
    <n v="61"/>
    <x v="0"/>
    <x v="1"/>
    <s v="O-"/>
    <x v="0"/>
    <x v="2"/>
    <x v="405"/>
    <s v="Laura Herrera"/>
    <x v="449"/>
    <x v="3"/>
    <n v="11469.030699999999"/>
    <n v="363"/>
    <x v="0"/>
    <s v="Elective"/>
    <d v="2019-06-05T00:00:00"/>
    <s v="Aspirin"/>
    <s v="Normal"/>
    <x v="11"/>
  </r>
  <r>
    <s v="Mr."/>
    <s v="Albert Sandoval"/>
    <n v="50"/>
    <x v="1"/>
    <x v="1"/>
    <s v="AB-"/>
    <x v="5"/>
    <x v="3"/>
    <x v="69"/>
    <s v="James Novak"/>
    <x v="450"/>
    <x v="4"/>
    <n v="20404.833600000002"/>
    <n v="301"/>
    <x v="2"/>
    <s v="Emergency"/>
    <d v="2020-04-11T00:00:00"/>
    <s v="Paracetamol"/>
    <s v="Abnormal"/>
    <x v="5"/>
  </r>
  <r>
    <s v="Mrs."/>
    <s v="George Morton"/>
    <n v="59"/>
    <x v="1"/>
    <x v="0"/>
    <s v="AB-"/>
    <x v="5"/>
    <x v="3"/>
    <x v="406"/>
    <s v="Michelle Moyer"/>
    <x v="451"/>
    <x v="0"/>
    <n v="25007.511200000001"/>
    <n v="246"/>
    <x v="2"/>
    <s v="Emergency"/>
    <d v="2021-12-22T00:00:00"/>
    <s v="Penicillin"/>
    <s v="Abnormal"/>
    <x v="26"/>
  </r>
  <r>
    <s v="Mrs."/>
    <s v="Peter Sutton"/>
    <n v="73"/>
    <x v="0"/>
    <x v="0"/>
    <s v="O+"/>
    <x v="1"/>
    <x v="3"/>
    <x v="96"/>
    <s v="Tasha Pierce"/>
    <x v="452"/>
    <x v="3"/>
    <n v="32178.066200000001"/>
    <n v="242"/>
    <x v="0"/>
    <s v="Elective"/>
    <d v="2023-07-06T00:00:00"/>
    <s v="Aspirin"/>
    <s v="Abnormal"/>
    <x v="8"/>
  </r>
  <r>
    <s v="Mrs."/>
    <s v="Francisco Allen"/>
    <n v="26"/>
    <x v="2"/>
    <x v="0"/>
    <s v="B+"/>
    <x v="7"/>
    <x v="4"/>
    <x v="144"/>
    <s v="Dustin Cunningham"/>
    <x v="453"/>
    <x v="2"/>
    <n v="42869.876499999998"/>
    <n v="467"/>
    <x v="0"/>
    <s v="Elective"/>
    <d v="2022-08-03T00:00:00"/>
    <s v="Penicillin"/>
    <s v="Inconclusive"/>
    <x v="8"/>
  </r>
  <r>
    <s v="Mrs."/>
    <s v="Richard Johnson"/>
    <n v="59"/>
    <x v="1"/>
    <x v="0"/>
    <s v="B-"/>
    <x v="2"/>
    <x v="0"/>
    <x v="407"/>
    <s v="Mr. Andrew Keller"/>
    <x v="454"/>
    <x v="2"/>
    <n v="14204.869699999999"/>
    <n v="439"/>
    <x v="2"/>
    <s v="Emergency"/>
    <d v="2022-04-13T00:00:00"/>
    <s v="Aspirin"/>
    <s v="Inconclusive"/>
    <x v="9"/>
  </r>
  <r>
    <s v="Mr."/>
    <s v="Jessica Duncan"/>
    <n v="84"/>
    <x v="0"/>
    <x v="1"/>
    <s v="B-"/>
    <x v="2"/>
    <x v="4"/>
    <x v="5"/>
    <s v="Sara Howard"/>
    <x v="455"/>
    <x v="3"/>
    <n v="30866.237499999999"/>
    <n v="435"/>
    <x v="1"/>
    <s v="Urgent"/>
    <d v="2023-07-10T00:00:00"/>
    <s v="Ibuprofen"/>
    <s v="Normal"/>
    <x v="6"/>
  </r>
  <r>
    <s v="Mrs."/>
    <s v="William Cohen"/>
    <n v="20"/>
    <x v="2"/>
    <x v="0"/>
    <s v="O+"/>
    <x v="1"/>
    <x v="2"/>
    <x v="408"/>
    <s v="Robin Lopez"/>
    <x v="456"/>
    <x v="2"/>
    <n v="16249.5152"/>
    <n v="146"/>
    <x v="0"/>
    <s v="Elective"/>
    <d v="2019-03-04T00:00:00"/>
    <s v="Penicillin"/>
    <s v="Inconclusive"/>
    <x v="4"/>
  </r>
  <r>
    <s v="Mrs."/>
    <s v="Gary Jackson"/>
    <n v="82"/>
    <x v="0"/>
    <x v="0"/>
    <s v="O+"/>
    <x v="1"/>
    <x v="1"/>
    <x v="409"/>
    <s v="John Leon"/>
    <x v="457"/>
    <x v="0"/>
    <n v="25381.277699999999"/>
    <n v="118"/>
    <x v="0"/>
    <s v="Elective"/>
    <d v="2021-06-27T00:00:00"/>
    <s v="Paracetamol"/>
    <s v="Abnormal"/>
    <x v="18"/>
  </r>
  <r>
    <s v="Mrs."/>
    <s v="Frederick Newman"/>
    <n v="79"/>
    <x v="0"/>
    <x v="0"/>
    <s v="B-"/>
    <x v="2"/>
    <x v="2"/>
    <x v="255"/>
    <s v="Mr. Charles Garcia"/>
    <x v="458"/>
    <x v="0"/>
    <n v="6399.1772000000001"/>
    <n v="206"/>
    <x v="0"/>
    <s v="Elective"/>
    <d v="2022-06-08T00:00:00"/>
    <s v="Penicillin"/>
    <s v="Inconclusive"/>
    <x v="27"/>
  </r>
  <r>
    <s v="Mrs."/>
    <s v="Jason Alvarez"/>
    <n v="71"/>
    <x v="0"/>
    <x v="0"/>
    <s v="AB+"/>
    <x v="3"/>
    <x v="0"/>
    <x v="410"/>
    <s v="Jonathan Shaw"/>
    <x v="459"/>
    <x v="2"/>
    <n v="16037.1417"/>
    <n v="233"/>
    <x v="2"/>
    <s v="Emergency"/>
    <d v="2022-11-30T00:00:00"/>
    <s v="Ibuprofen"/>
    <s v="Normal"/>
    <x v="5"/>
  </r>
  <r>
    <s v="Mrs."/>
    <s v="Linda Brown"/>
    <n v="68"/>
    <x v="0"/>
    <x v="0"/>
    <s v="AB+"/>
    <x v="3"/>
    <x v="3"/>
    <x v="411"/>
    <s v="Tim Clark"/>
    <x v="460"/>
    <x v="1"/>
    <n v="6438.6498000000001"/>
    <n v="158"/>
    <x v="0"/>
    <s v="Elective"/>
    <d v="2019-10-22T00:00:00"/>
    <s v="Penicillin"/>
    <s v="Inconclusive"/>
    <x v="25"/>
  </r>
  <r>
    <s v="Mr."/>
    <s v="Travis Williams"/>
    <n v="63"/>
    <x v="0"/>
    <x v="1"/>
    <s v="B-"/>
    <x v="2"/>
    <x v="5"/>
    <x v="254"/>
    <s v="Samuel Gilbert"/>
    <x v="461"/>
    <x v="0"/>
    <n v="61497.019699999997"/>
    <n v="269"/>
    <x v="0"/>
    <s v="Elective"/>
    <d v="2020-09-28T00:00:00"/>
    <s v="Lipitor"/>
    <s v="Inconclusive"/>
    <x v="22"/>
  </r>
  <r>
    <s v="Mrs."/>
    <s v="Joshua Brooks"/>
    <n v="36"/>
    <x v="1"/>
    <x v="0"/>
    <s v="O+"/>
    <x v="1"/>
    <x v="2"/>
    <x v="412"/>
    <s v="Miss Rachel Barnes"/>
    <x v="462"/>
    <x v="4"/>
    <n v="3906.6194999999998"/>
    <n v="422"/>
    <x v="0"/>
    <s v="Elective"/>
    <d v="2022-08-27T00:00:00"/>
    <s v="Ibuprofen"/>
    <s v="Abnormal"/>
    <x v="22"/>
  </r>
  <r>
    <s v="Mrs."/>
    <s v="Catherine Wallace"/>
    <n v="43"/>
    <x v="1"/>
    <x v="0"/>
    <s v="O+"/>
    <x v="1"/>
    <x v="0"/>
    <x v="413"/>
    <s v="Miguel Jones"/>
    <x v="463"/>
    <x v="1"/>
    <n v="15193.171"/>
    <n v="441"/>
    <x v="1"/>
    <s v="Urgent"/>
    <d v="2020-09-21T00:00:00"/>
    <s v="Lipitor"/>
    <s v="Inconclusive"/>
    <x v="5"/>
  </r>
  <r>
    <s v="Mrs."/>
    <s v="Matthew Landry"/>
    <n v="18"/>
    <x v="2"/>
    <x v="0"/>
    <s v="B+"/>
    <x v="7"/>
    <x v="4"/>
    <x v="414"/>
    <s v="Lisa Salazar"/>
    <x v="464"/>
    <x v="3"/>
    <n v="25572.953600000001"/>
    <n v="136"/>
    <x v="0"/>
    <s v="Elective"/>
    <d v="2020-08-23T00:00:00"/>
    <s v="Ibuprofen"/>
    <s v="Normal"/>
    <x v="4"/>
  </r>
  <r>
    <s v="Mrs."/>
    <s v="Nicholas Jordan"/>
    <n v="37"/>
    <x v="1"/>
    <x v="0"/>
    <s v="AB-"/>
    <x v="5"/>
    <x v="3"/>
    <x v="415"/>
    <s v="Sean Charles"/>
    <x v="465"/>
    <x v="0"/>
    <n v="16520.077700000002"/>
    <n v="289"/>
    <x v="2"/>
    <s v="Emergency"/>
    <d v="2019-11-19T00:00:00"/>
    <s v="Lipitor"/>
    <s v="Normal"/>
    <x v="8"/>
  </r>
  <r>
    <s v="Mrs."/>
    <s v="Jose Brown"/>
    <n v="79"/>
    <x v="0"/>
    <x v="0"/>
    <s v="AB-"/>
    <x v="5"/>
    <x v="1"/>
    <x v="103"/>
    <s v="Amber Madden"/>
    <x v="466"/>
    <x v="0"/>
    <n v="17652.2251"/>
    <n v="320"/>
    <x v="0"/>
    <s v="Elective"/>
    <d v="2020-02-29T00:00:00"/>
    <s v="Ibuprofen"/>
    <s v="Abnormal"/>
    <x v="28"/>
  </r>
  <r>
    <s v="Mrs."/>
    <s v="Tami Oliver"/>
    <n v="42"/>
    <x v="1"/>
    <x v="0"/>
    <s v="AB+"/>
    <x v="3"/>
    <x v="0"/>
    <x v="416"/>
    <s v="Charles Clayton"/>
    <x v="467"/>
    <x v="1"/>
    <n v="28369.0648"/>
    <n v="173"/>
    <x v="2"/>
    <s v="Emergency"/>
    <d v="2021-12-25T00:00:00"/>
    <s v="Penicillin"/>
    <s v="Abnormal"/>
    <x v="24"/>
  </r>
  <r>
    <s v="Mr."/>
    <s v="Rachel Brooks"/>
    <n v="45"/>
    <x v="1"/>
    <x v="1"/>
    <s v="AB-"/>
    <x v="5"/>
    <x v="4"/>
    <x v="417"/>
    <s v="Kayla Hernandez"/>
    <x v="468"/>
    <x v="1"/>
    <n v="10052.369500000001"/>
    <n v="269"/>
    <x v="1"/>
    <s v="Urgent"/>
    <d v="2022-08-02T00:00:00"/>
    <s v="Aspirin"/>
    <s v="Abnormal"/>
    <x v="4"/>
  </r>
  <r>
    <s v="Mr."/>
    <s v="Frank Rosario"/>
    <n v="28"/>
    <x v="2"/>
    <x v="1"/>
    <s v="O+"/>
    <x v="1"/>
    <x v="3"/>
    <x v="418"/>
    <s v="Amanda Shepard"/>
    <x v="469"/>
    <x v="1"/>
    <n v="26533.076700000001"/>
    <n v="359"/>
    <x v="0"/>
    <s v="Elective"/>
    <d v="2023-11-01T00:00:00"/>
    <s v="Lipitor"/>
    <s v="Abnormal"/>
    <x v="22"/>
  </r>
  <r>
    <s v="Mrs."/>
    <s v="Kayla Jackson"/>
    <n v="72"/>
    <x v="0"/>
    <x v="0"/>
    <s v="O-"/>
    <x v="0"/>
    <x v="5"/>
    <x v="419"/>
    <s v="Kristy Reynolds"/>
    <x v="470"/>
    <x v="0"/>
    <n v="24179.978200000001"/>
    <n v="334"/>
    <x v="2"/>
    <s v="Emergency"/>
    <d v="2023-02-18T00:00:00"/>
    <s v="Paracetamol"/>
    <s v="Abnormal"/>
    <x v="19"/>
  </r>
  <r>
    <s v="Mrs."/>
    <s v="Melissa Martinez"/>
    <n v="81"/>
    <x v="0"/>
    <x v="0"/>
    <s v="AB+"/>
    <x v="3"/>
    <x v="5"/>
    <x v="420"/>
    <s v="Kristin Young"/>
    <x v="471"/>
    <x v="1"/>
    <n v="67991.453599999993"/>
    <n v="180"/>
    <x v="2"/>
    <s v="Emergency"/>
    <d v="2023-10-29T00:00:00"/>
    <s v="Paracetamol"/>
    <s v="Abnormal"/>
    <x v="28"/>
  </r>
  <r>
    <s v="Mr."/>
    <s v="Emily Hull"/>
    <n v="32"/>
    <x v="2"/>
    <x v="1"/>
    <s v="AB-"/>
    <x v="5"/>
    <x v="4"/>
    <x v="159"/>
    <s v="Heather Burke"/>
    <x v="472"/>
    <x v="4"/>
    <n v="3345.7795000000001"/>
    <n v="412"/>
    <x v="0"/>
    <s v="Elective"/>
    <d v="2023-06-05T00:00:00"/>
    <s v="Paracetamol"/>
    <s v="Normal"/>
    <x v="13"/>
  </r>
  <r>
    <s v="Mr."/>
    <s v="Stephen Reynolds"/>
    <n v="23"/>
    <x v="2"/>
    <x v="1"/>
    <s v="B-"/>
    <x v="2"/>
    <x v="1"/>
    <x v="421"/>
    <s v="Morgan Johnson"/>
    <x v="473"/>
    <x v="4"/>
    <n v="4145.4378999999999"/>
    <n v="277"/>
    <x v="1"/>
    <s v="Urgent"/>
    <d v="2021-07-21T00:00:00"/>
    <s v="Ibuprofen"/>
    <s v="Normal"/>
    <x v="0"/>
  </r>
  <r>
    <s v="Mr."/>
    <s v="Glen Brown"/>
    <n v="64"/>
    <x v="0"/>
    <x v="1"/>
    <s v="AB-"/>
    <x v="5"/>
    <x v="3"/>
    <x v="422"/>
    <s v="Francisco Cortez"/>
    <x v="474"/>
    <x v="4"/>
    <n v="26869.383699999998"/>
    <n v="423"/>
    <x v="0"/>
    <s v="Elective"/>
    <d v="2019-11-22T00:00:00"/>
    <s v="Ibuprofen"/>
    <s v="Inconclusive"/>
    <x v="21"/>
  </r>
  <r>
    <s v="Mrs."/>
    <s v="Ashley Greene"/>
    <n v="43"/>
    <x v="1"/>
    <x v="0"/>
    <s v="B-"/>
    <x v="2"/>
    <x v="3"/>
    <x v="423"/>
    <s v="Laura Wright"/>
    <x v="475"/>
    <x v="3"/>
    <n v="1310.8368"/>
    <n v="249"/>
    <x v="2"/>
    <s v="Emergency"/>
    <d v="2019-12-04T00:00:00"/>
    <s v="Ibuprofen"/>
    <s v="Normal"/>
    <x v="14"/>
  </r>
  <r>
    <s v="Mr."/>
    <s v="Julie Acevedo"/>
    <n v="79"/>
    <x v="0"/>
    <x v="1"/>
    <s v="O+"/>
    <x v="1"/>
    <x v="4"/>
    <x v="424"/>
    <s v="Allison Schroeder"/>
    <x v="476"/>
    <x v="4"/>
    <n v="23978.626700000001"/>
    <n v="265"/>
    <x v="2"/>
    <s v="Emergency"/>
    <d v="2021-09-06T00:00:00"/>
    <s v="Penicillin"/>
    <s v="Inconclusive"/>
    <x v="2"/>
  </r>
  <r>
    <s v="Mr."/>
    <s v="Micheal Duran"/>
    <n v="56"/>
    <x v="1"/>
    <x v="1"/>
    <s v="AB-"/>
    <x v="5"/>
    <x v="5"/>
    <x v="415"/>
    <s v="Jimmy Brown"/>
    <x v="477"/>
    <x v="2"/>
    <n v="20027.812999999998"/>
    <n v="112"/>
    <x v="0"/>
    <s v="Elective"/>
    <d v="2019-11-17T00:00:00"/>
    <s v="Penicillin"/>
    <s v="Abnormal"/>
    <x v="3"/>
  </r>
  <r>
    <s v="Mrs."/>
    <s v="Rebecca Harrison"/>
    <n v="35"/>
    <x v="1"/>
    <x v="0"/>
    <s v="B-"/>
    <x v="2"/>
    <x v="0"/>
    <x v="299"/>
    <s v="David Phillips"/>
    <x v="478"/>
    <x v="3"/>
    <n v="2514.1871000000001"/>
    <n v="433"/>
    <x v="2"/>
    <s v="Emergency"/>
    <d v="2018-12-18T00:00:00"/>
    <s v="Lipitor"/>
    <s v="Abnormal"/>
    <x v="14"/>
  </r>
  <r>
    <s v="Mr."/>
    <s v="Johnny Johnson"/>
    <n v="60"/>
    <x v="0"/>
    <x v="1"/>
    <s v="B+"/>
    <x v="7"/>
    <x v="1"/>
    <x v="425"/>
    <s v="Timothy Hoffman"/>
    <x v="479"/>
    <x v="1"/>
    <n v="1386.692"/>
    <n v="139"/>
    <x v="1"/>
    <s v="Urgent"/>
    <d v="2019-08-16T00:00:00"/>
    <s v="Aspirin"/>
    <s v="Abnormal"/>
    <x v="27"/>
  </r>
  <r>
    <s v="Mrs."/>
    <s v="Harry Brown"/>
    <n v="29"/>
    <x v="2"/>
    <x v="0"/>
    <s v="B-"/>
    <x v="2"/>
    <x v="0"/>
    <x v="223"/>
    <s v="John Mcdonald"/>
    <x v="480"/>
    <x v="4"/>
    <n v="56427.222399999999"/>
    <n v="304"/>
    <x v="1"/>
    <s v="Urgent"/>
    <d v="2023-08-03T00:00:00"/>
    <s v="Aspirin"/>
    <s v="Abnormal"/>
    <x v="18"/>
  </r>
  <r>
    <s v="Mrs."/>
    <s v="Tasha Smith"/>
    <n v="54"/>
    <x v="1"/>
    <x v="0"/>
    <s v="A-"/>
    <x v="6"/>
    <x v="3"/>
    <x v="426"/>
    <s v="Debbie Fritz"/>
    <x v="481"/>
    <x v="1"/>
    <n v="26448.934600000001"/>
    <n v="120"/>
    <x v="1"/>
    <s v="Urgent"/>
    <d v="2022-03-12T00:00:00"/>
    <s v="Penicillin"/>
    <s v="Inconclusive"/>
    <x v="11"/>
  </r>
  <r>
    <s v="Mrs."/>
    <s v="April Young"/>
    <n v="52"/>
    <x v="1"/>
    <x v="0"/>
    <s v="AB-"/>
    <x v="5"/>
    <x v="2"/>
    <x v="427"/>
    <s v="Nicole Carter"/>
    <x v="482"/>
    <x v="0"/>
    <n v="24083.232499999998"/>
    <n v="215"/>
    <x v="0"/>
    <s v="Elective"/>
    <d v="2021-08-28T00:00:00"/>
    <s v="Paracetamol"/>
    <s v="Inconclusive"/>
    <x v="23"/>
  </r>
  <r>
    <s v="Mr."/>
    <s v="Cathy Duncan"/>
    <n v="20"/>
    <x v="2"/>
    <x v="1"/>
    <s v="AB+"/>
    <x v="3"/>
    <x v="3"/>
    <x v="428"/>
    <s v="Shane Matthews"/>
    <x v="483"/>
    <x v="4"/>
    <n v="6139.9835999999996"/>
    <n v="478"/>
    <x v="2"/>
    <s v="Emergency"/>
    <d v="2021-03-03T00:00:00"/>
    <s v="Paracetamol"/>
    <s v="Abnormal"/>
    <x v="5"/>
  </r>
  <r>
    <s v="Mr."/>
    <s v="Megan Johnson"/>
    <n v="82"/>
    <x v="0"/>
    <x v="1"/>
    <s v="B-"/>
    <x v="2"/>
    <x v="4"/>
    <x v="429"/>
    <s v="Anthony Ross"/>
    <x v="484"/>
    <x v="4"/>
    <n v="26460.9123"/>
    <n v="450"/>
    <x v="0"/>
    <s v="Elective"/>
    <d v="2019-03-15T00:00:00"/>
    <s v="Lipitor"/>
    <s v="Normal"/>
    <x v="12"/>
  </r>
  <r>
    <s v="Mrs."/>
    <s v="Joshua Owens"/>
    <n v="38"/>
    <x v="1"/>
    <x v="0"/>
    <s v="O+"/>
    <x v="1"/>
    <x v="2"/>
    <x v="430"/>
    <s v="Wesley Rice"/>
    <x v="485"/>
    <x v="1"/>
    <n v="12884.0746"/>
    <n v="105"/>
    <x v="0"/>
    <s v="Elective"/>
    <d v="2022-06-18T00:00:00"/>
    <s v="Paracetamol"/>
    <s v="Normal"/>
    <x v="28"/>
  </r>
  <r>
    <s v="Mr."/>
    <s v="Teresa Williams"/>
    <n v="81"/>
    <x v="0"/>
    <x v="1"/>
    <s v="O-"/>
    <x v="0"/>
    <x v="2"/>
    <x v="431"/>
    <s v="Laura Bell"/>
    <x v="486"/>
    <x v="4"/>
    <n v="12465.7554"/>
    <n v="129"/>
    <x v="1"/>
    <s v="Urgent"/>
    <d v="2021-12-25T00:00:00"/>
    <s v="Penicillin"/>
    <s v="Normal"/>
    <x v="20"/>
  </r>
  <r>
    <s v="Mr."/>
    <s v="Ryan Garrison"/>
    <n v="73"/>
    <x v="0"/>
    <x v="1"/>
    <s v="B-"/>
    <x v="2"/>
    <x v="4"/>
    <x v="432"/>
    <s v="Brian Adams"/>
    <x v="487"/>
    <x v="4"/>
    <n v="22862.938900000001"/>
    <n v="436"/>
    <x v="1"/>
    <s v="Urgent"/>
    <d v="2022-01-15T00:00:00"/>
    <s v="Ibuprofen"/>
    <s v="Normal"/>
    <x v="1"/>
  </r>
  <r>
    <s v="Mrs."/>
    <s v="Dr. Benjamin Jimenez"/>
    <n v="78"/>
    <x v="0"/>
    <x v="0"/>
    <s v="A+"/>
    <x v="4"/>
    <x v="2"/>
    <x v="433"/>
    <s v="Karen Mullen"/>
    <x v="488"/>
    <x v="0"/>
    <n v="2436.261"/>
    <n v="300"/>
    <x v="0"/>
    <s v="Elective"/>
    <d v="2022-08-23T00:00:00"/>
    <s v="Aspirin"/>
    <s v="Normal"/>
    <x v="22"/>
  </r>
  <r>
    <s v="Mrs."/>
    <s v="Mariah Davis"/>
    <n v="59"/>
    <x v="1"/>
    <x v="0"/>
    <s v="A-"/>
    <x v="6"/>
    <x v="5"/>
    <x v="434"/>
    <s v="Christopher Blair"/>
    <x v="471"/>
    <x v="0"/>
    <n v="23609.240900000001"/>
    <n v="181"/>
    <x v="0"/>
    <s v="Elective"/>
    <d v="2021-03-07T00:00:00"/>
    <s v="Penicillin"/>
    <s v="Abnormal"/>
    <x v="30"/>
  </r>
  <r>
    <s v="Mrs."/>
    <s v="Nathan Schwartz"/>
    <n v="21"/>
    <x v="2"/>
    <x v="0"/>
    <s v="B+"/>
    <x v="7"/>
    <x v="4"/>
    <x v="435"/>
    <s v="Eddie Shah"/>
    <x v="489"/>
    <x v="4"/>
    <n v="32640.776999999998"/>
    <n v="359"/>
    <x v="0"/>
    <s v="Elective"/>
    <d v="2019-08-01T00:00:00"/>
    <s v="Lipitor"/>
    <s v="Inconclusive"/>
    <x v="3"/>
  </r>
  <r>
    <s v="Mrs."/>
    <s v="Vickie Bernard"/>
    <n v="71"/>
    <x v="0"/>
    <x v="0"/>
    <s v="B-"/>
    <x v="2"/>
    <x v="0"/>
    <x v="436"/>
    <s v="Joseph Small"/>
    <x v="490"/>
    <x v="0"/>
    <n v="17557.106400000001"/>
    <n v="243"/>
    <x v="2"/>
    <s v="Emergency"/>
    <d v="2019-04-19T00:00:00"/>
    <s v="Penicillin"/>
    <s v="Inconclusive"/>
    <x v="22"/>
  </r>
  <r>
    <s v="Mr."/>
    <s v="Robert Brown"/>
    <n v="18"/>
    <x v="2"/>
    <x v="1"/>
    <s v="A-"/>
    <x v="6"/>
    <x v="4"/>
    <x v="437"/>
    <s v="Teresa Cannon"/>
    <x v="491"/>
    <x v="4"/>
    <n v="18853.981599999999"/>
    <n v="451"/>
    <x v="0"/>
    <s v="Elective"/>
    <d v="2021-03-08T00:00:00"/>
    <s v="Lipitor"/>
    <s v="Inconclusive"/>
    <x v="22"/>
  </r>
  <r>
    <s v="Mr."/>
    <s v="Daniel Mayo"/>
    <n v="52"/>
    <x v="1"/>
    <x v="1"/>
    <s v="O-"/>
    <x v="0"/>
    <x v="5"/>
    <x v="141"/>
    <s v="William Hart"/>
    <x v="492"/>
    <x v="2"/>
    <n v="26432.6417"/>
    <n v="454"/>
    <x v="2"/>
    <s v="Emergency"/>
    <d v="2019-07-06T00:00:00"/>
    <s v="Paracetamol"/>
    <s v="Abnormal"/>
    <x v="23"/>
  </r>
  <r>
    <s v="Mr."/>
    <s v="Danny Farley"/>
    <n v="45"/>
    <x v="1"/>
    <x v="1"/>
    <s v="AB+"/>
    <x v="3"/>
    <x v="1"/>
    <x v="438"/>
    <s v="Rachel Jimenez"/>
    <x v="493"/>
    <x v="2"/>
    <n v="32715.369699999999"/>
    <n v="324"/>
    <x v="1"/>
    <s v="Urgent"/>
    <d v="2021-03-03T00:00:00"/>
    <s v="Lipitor"/>
    <s v="Abnormal"/>
    <x v="14"/>
  </r>
  <r>
    <s v="Mr."/>
    <s v="Maria Williams"/>
    <n v="43"/>
    <x v="1"/>
    <x v="1"/>
    <s v="A-"/>
    <x v="6"/>
    <x v="3"/>
    <x v="439"/>
    <s v="Ashley Garcia"/>
    <x v="494"/>
    <x v="1"/>
    <n v="15234.5416"/>
    <n v="413"/>
    <x v="0"/>
    <s v="Elective"/>
    <d v="2022-12-13T00:00:00"/>
    <s v="Aspirin"/>
    <s v="Abnormal"/>
    <x v="5"/>
  </r>
  <r>
    <s v="Mrs."/>
    <s v="Sally Henderson"/>
    <n v="73"/>
    <x v="0"/>
    <x v="0"/>
    <s v="A-"/>
    <x v="6"/>
    <x v="5"/>
    <x v="297"/>
    <s v="John Brown"/>
    <x v="495"/>
    <x v="0"/>
    <n v="26887.080399999999"/>
    <n v="233"/>
    <x v="2"/>
    <s v="Emergency"/>
    <d v="2019-09-06T00:00:00"/>
    <s v="Penicillin"/>
    <s v="Abnormal"/>
    <x v="4"/>
  </r>
  <r>
    <s v="Mr."/>
    <s v="Kathy Walls"/>
    <n v="54"/>
    <x v="1"/>
    <x v="1"/>
    <s v="O-"/>
    <x v="0"/>
    <x v="3"/>
    <x v="440"/>
    <s v="Ashley Perez"/>
    <x v="496"/>
    <x v="0"/>
    <n v="25657.463100000001"/>
    <n v="279"/>
    <x v="1"/>
    <s v="Urgent"/>
    <d v="2023-05-10T00:00:00"/>
    <s v="Lipitor"/>
    <s v="Normal"/>
    <x v="7"/>
  </r>
  <r>
    <s v="Mrs."/>
    <s v="Angela Lara"/>
    <n v="80"/>
    <x v="0"/>
    <x v="0"/>
    <s v="AB-"/>
    <x v="5"/>
    <x v="0"/>
    <x v="441"/>
    <s v="Trevor Walker"/>
    <x v="497"/>
    <x v="0"/>
    <n v="8910.0259999999998"/>
    <n v="257"/>
    <x v="2"/>
    <s v="Emergency"/>
    <d v="2021-11-14T00:00:00"/>
    <s v="Paracetamol"/>
    <s v="Normal"/>
    <x v="25"/>
  </r>
  <r>
    <s v="Mr."/>
    <s v="Terry Martinez"/>
    <n v="65"/>
    <x v="0"/>
    <x v="1"/>
    <s v="A+"/>
    <x v="4"/>
    <x v="4"/>
    <x v="442"/>
    <s v="Paul Tanner"/>
    <x v="498"/>
    <x v="4"/>
    <n v="7174.1841000000004"/>
    <n v="227"/>
    <x v="0"/>
    <s v="Elective"/>
    <d v="2022-06-17T00:00:00"/>
    <s v="Penicillin"/>
    <s v="Inconclusive"/>
    <x v="4"/>
  </r>
  <r>
    <s v="Mr."/>
    <s v="Alicia Bartlett"/>
    <n v="40"/>
    <x v="1"/>
    <x v="1"/>
    <s v="AB-"/>
    <x v="5"/>
    <x v="2"/>
    <x v="201"/>
    <s v="Autumn Washington"/>
    <x v="499"/>
    <x v="2"/>
    <n v="13969.9966"/>
    <n v="458"/>
    <x v="1"/>
    <s v="Urgent"/>
    <d v="2020-07-09T00:00:00"/>
    <s v="Penicillin"/>
    <s v="Inconclusive"/>
    <x v="23"/>
  </r>
  <r>
    <s v="Mrs."/>
    <s v="Melissa Smith"/>
    <n v="32"/>
    <x v="2"/>
    <x v="0"/>
    <s v="B+"/>
    <x v="7"/>
    <x v="4"/>
    <x v="443"/>
    <s v="Ryan Cline"/>
    <x v="500"/>
    <x v="2"/>
    <n v="6402.9512999999997"/>
    <n v="209"/>
    <x v="1"/>
    <s v="Urgent"/>
    <d v="2020-10-14T00:00:00"/>
    <s v="Aspirin"/>
    <s v="Normal"/>
    <x v="24"/>
  </r>
  <r>
    <s v="Mr."/>
    <s v="Bruce Atkinson"/>
    <n v="63"/>
    <x v="0"/>
    <x v="1"/>
    <s v="A-"/>
    <x v="6"/>
    <x v="3"/>
    <x v="444"/>
    <s v="Shannon Ochoa"/>
    <x v="501"/>
    <x v="3"/>
    <n v="24608.965"/>
    <n v="148"/>
    <x v="1"/>
    <s v="Urgent"/>
    <d v="2019-11-18T00:00:00"/>
    <s v="Lipitor"/>
    <s v="Abnormal"/>
    <x v="3"/>
  </r>
  <r>
    <s v="Mr."/>
    <s v="Monica Hampton"/>
    <n v="24"/>
    <x v="2"/>
    <x v="1"/>
    <s v="O-"/>
    <x v="0"/>
    <x v="3"/>
    <x v="445"/>
    <s v="Matthew Wyatt"/>
    <x v="502"/>
    <x v="2"/>
    <n v="2058.2986999999998"/>
    <n v="121"/>
    <x v="0"/>
    <s v="Elective"/>
    <d v="2019-06-16T00:00:00"/>
    <s v="Paracetamol"/>
    <s v="Inconclusive"/>
    <x v="23"/>
  </r>
  <r>
    <s v="Mr."/>
    <s v="Travis Barrett"/>
    <n v="54"/>
    <x v="1"/>
    <x v="1"/>
    <s v="B+"/>
    <x v="7"/>
    <x v="0"/>
    <x v="446"/>
    <s v="Deborah Jones"/>
    <x v="503"/>
    <x v="4"/>
    <n v="24999.217499999999"/>
    <n v="461"/>
    <x v="2"/>
    <s v="Emergency"/>
    <d v="2021-10-21T00:00:00"/>
    <s v="Lipitor"/>
    <s v="Inconclusive"/>
    <x v="29"/>
  </r>
  <r>
    <s v="Mr."/>
    <s v="Kayla Herrera"/>
    <n v="74"/>
    <x v="0"/>
    <x v="1"/>
    <s v="AB-"/>
    <x v="5"/>
    <x v="0"/>
    <x v="447"/>
    <s v="Angela Branch"/>
    <x v="504"/>
    <x v="3"/>
    <n v="32148.462899999999"/>
    <n v="228"/>
    <x v="1"/>
    <s v="Urgent"/>
    <d v="2022-07-12T00:00:00"/>
    <s v="Penicillin"/>
    <s v="Normal"/>
    <x v="26"/>
  </r>
  <r>
    <s v="Mr."/>
    <s v="Brian Gibson"/>
    <n v="37"/>
    <x v="1"/>
    <x v="1"/>
    <s v="B+"/>
    <x v="7"/>
    <x v="1"/>
    <x v="448"/>
    <s v="Kathleen Oconnor DDS"/>
    <x v="505"/>
    <x v="3"/>
    <n v="5660.0339999999997"/>
    <n v="216"/>
    <x v="0"/>
    <s v="Elective"/>
    <d v="2020-07-18T00:00:00"/>
    <s v="Lipitor"/>
    <s v="Inconclusive"/>
    <x v="20"/>
  </r>
  <r>
    <s v="Mr."/>
    <s v="Ryan Rodriguez"/>
    <n v="26"/>
    <x v="2"/>
    <x v="1"/>
    <s v="AB+"/>
    <x v="3"/>
    <x v="3"/>
    <x v="449"/>
    <s v="Janice Morgan"/>
    <x v="506"/>
    <x v="1"/>
    <n v="29269.379700000001"/>
    <n v="302"/>
    <x v="1"/>
    <s v="Urgent"/>
    <d v="2021-10-21T00:00:00"/>
    <s v="Ibuprofen"/>
    <s v="Abnormal"/>
    <x v="25"/>
  </r>
  <r>
    <s v="Mrs."/>
    <s v="Jeremy Whitney"/>
    <n v="58"/>
    <x v="1"/>
    <x v="0"/>
    <s v="A-"/>
    <x v="6"/>
    <x v="1"/>
    <x v="450"/>
    <s v="Michael Harris"/>
    <x v="507"/>
    <x v="0"/>
    <n v="21540.716100000001"/>
    <n v="266"/>
    <x v="0"/>
    <s v="Elective"/>
    <d v="2019-09-05T00:00:00"/>
    <s v="Penicillin"/>
    <s v="Inconclusive"/>
    <x v="9"/>
  </r>
  <r>
    <s v="Mrs."/>
    <s v="Amanda Hernandez"/>
    <n v="23"/>
    <x v="2"/>
    <x v="0"/>
    <s v="A-"/>
    <x v="6"/>
    <x v="2"/>
    <x v="451"/>
    <s v="Amy Carpenter"/>
    <x v="508"/>
    <x v="3"/>
    <n v="17355.021499999999"/>
    <n v="115"/>
    <x v="0"/>
    <s v="Elective"/>
    <d v="2019-04-12T00:00:00"/>
    <s v="Penicillin"/>
    <s v="Inconclusive"/>
    <x v="3"/>
  </r>
  <r>
    <s v="Mr."/>
    <s v="Steven Schaefer"/>
    <n v="43"/>
    <x v="1"/>
    <x v="1"/>
    <s v="AB-"/>
    <x v="5"/>
    <x v="0"/>
    <x v="452"/>
    <s v="Denise Gonzalez"/>
    <x v="509"/>
    <x v="0"/>
    <n v="29287.254799999999"/>
    <n v="417"/>
    <x v="2"/>
    <s v="Emergency"/>
    <d v="2022-05-27T00:00:00"/>
    <s v="Paracetamol"/>
    <s v="Abnormal"/>
    <x v="4"/>
  </r>
  <r>
    <s v="Mr."/>
    <s v="Matthew Norris"/>
    <n v="36"/>
    <x v="1"/>
    <x v="1"/>
    <s v="O-"/>
    <x v="0"/>
    <x v="5"/>
    <x v="161"/>
    <s v="Pamela Davis MD"/>
    <x v="510"/>
    <x v="4"/>
    <n v="52291.0213"/>
    <n v="450"/>
    <x v="0"/>
    <s v="Elective"/>
    <d v="2020-03-25T00:00:00"/>
    <s v="Aspirin"/>
    <s v="Normal"/>
    <x v="13"/>
  </r>
  <r>
    <s v="Mrs."/>
    <s v="Diana Watkins"/>
    <n v="32"/>
    <x v="2"/>
    <x v="0"/>
    <s v="B+"/>
    <x v="7"/>
    <x v="4"/>
    <x v="125"/>
    <s v="Tara Jones"/>
    <x v="511"/>
    <x v="3"/>
    <n v="5463.7112999999999"/>
    <n v="283"/>
    <x v="1"/>
    <s v="Urgent"/>
    <d v="2022-05-09T00:00:00"/>
    <s v="Lipitor"/>
    <s v="Inconclusive"/>
    <x v="26"/>
  </r>
  <r>
    <s v="Mr."/>
    <s v="Keith Chambers"/>
    <n v="34"/>
    <x v="2"/>
    <x v="1"/>
    <s v="A-"/>
    <x v="6"/>
    <x v="4"/>
    <x v="453"/>
    <s v="Gary Baldwin"/>
    <x v="512"/>
    <x v="3"/>
    <n v="7330.0499"/>
    <n v="369"/>
    <x v="2"/>
    <s v="Emergency"/>
    <d v="2023-01-11T00:00:00"/>
    <s v="Penicillin"/>
    <s v="Normal"/>
    <x v="25"/>
  </r>
  <r>
    <s v="Mr."/>
    <s v="Andrew Davis"/>
    <n v="70"/>
    <x v="0"/>
    <x v="1"/>
    <s v="A+"/>
    <x v="4"/>
    <x v="3"/>
    <x v="454"/>
    <s v="Wendy Gallagher"/>
    <x v="513"/>
    <x v="3"/>
    <n v="23590.314699999999"/>
    <n v="227"/>
    <x v="1"/>
    <s v="Urgent"/>
    <d v="2019-05-12T00:00:00"/>
    <s v="Lipitor"/>
    <s v="Inconclusive"/>
    <x v="1"/>
  </r>
  <r>
    <s v="Mr."/>
    <s v="Daniel Horne"/>
    <n v="51"/>
    <x v="1"/>
    <x v="1"/>
    <s v="O-"/>
    <x v="0"/>
    <x v="3"/>
    <x v="455"/>
    <s v="William Townsend"/>
    <x v="514"/>
    <x v="4"/>
    <n v="16203.3634"/>
    <n v="121"/>
    <x v="2"/>
    <s v="Emergency"/>
    <d v="2018-12-16T00:00:00"/>
    <s v="Lipitor"/>
    <s v="Inconclusive"/>
    <x v="8"/>
  </r>
  <r>
    <s v="Mr."/>
    <s v="Angela Hunter"/>
    <n v="72"/>
    <x v="0"/>
    <x v="1"/>
    <s v="A-"/>
    <x v="6"/>
    <x v="3"/>
    <x v="332"/>
    <s v="Amanda Clark"/>
    <x v="515"/>
    <x v="3"/>
    <n v="3345.9259999999999"/>
    <n v="382"/>
    <x v="1"/>
    <s v="Urgent"/>
    <d v="2021-05-29T00:00:00"/>
    <s v="Aspirin"/>
    <s v="Abnormal"/>
    <x v="26"/>
  </r>
  <r>
    <s v="Mrs."/>
    <s v="Karen Clark"/>
    <n v="50"/>
    <x v="1"/>
    <x v="0"/>
    <s v="B+"/>
    <x v="7"/>
    <x v="3"/>
    <x v="456"/>
    <s v="Joshua Lopez"/>
    <x v="516"/>
    <x v="3"/>
    <n v="24875.784800000001"/>
    <n v="231"/>
    <x v="0"/>
    <s v="Elective"/>
    <d v="2021-08-15T00:00:00"/>
    <s v="Aspirin"/>
    <s v="Normal"/>
    <x v="8"/>
  </r>
  <r>
    <s v="Mr."/>
    <s v="Walter Miller"/>
    <n v="74"/>
    <x v="0"/>
    <x v="1"/>
    <s v="O-"/>
    <x v="0"/>
    <x v="5"/>
    <x v="457"/>
    <s v="George Davis"/>
    <x v="517"/>
    <x v="3"/>
    <n v="15277.4419"/>
    <n v="384"/>
    <x v="2"/>
    <s v="Emergency"/>
    <d v="2022-04-19T00:00:00"/>
    <s v="Lipitor"/>
    <s v="Normal"/>
    <x v="16"/>
  </r>
  <r>
    <s v="Mrs."/>
    <s v="Shane Olson"/>
    <n v="84"/>
    <x v="0"/>
    <x v="0"/>
    <s v="A-"/>
    <x v="6"/>
    <x v="1"/>
    <x v="458"/>
    <s v="David Richardson"/>
    <x v="518"/>
    <x v="1"/>
    <n v="30071.444599999999"/>
    <n v="171"/>
    <x v="1"/>
    <s v="Urgent"/>
    <d v="2021-08-17T00:00:00"/>
    <s v="Aspirin"/>
    <s v="Normal"/>
    <x v="5"/>
  </r>
  <r>
    <s v="Mr."/>
    <s v="Rhonda Larson"/>
    <n v="82"/>
    <x v="0"/>
    <x v="1"/>
    <s v="B-"/>
    <x v="2"/>
    <x v="2"/>
    <x v="459"/>
    <s v="Kristen Henderson"/>
    <x v="519"/>
    <x v="0"/>
    <n v="5740.2539999999999"/>
    <n v="150"/>
    <x v="0"/>
    <s v="Elective"/>
    <d v="2021-04-29T00:00:00"/>
    <s v="Penicillin"/>
    <s v="Normal"/>
    <x v="23"/>
  </r>
  <r>
    <s v="Mrs."/>
    <s v="Jasmine Hernandez"/>
    <n v="59"/>
    <x v="1"/>
    <x v="0"/>
    <s v="AB+"/>
    <x v="3"/>
    <x v="3"/>
    <x v="204"/>
    <s v="Deborah Andrews"/>
    <x v="520"/>
    <x v="0"/>
    <n v="34253.988499999999"/>
    <n v="224"/>
    <x v="0"/>
    <s v="Elective"/>
    <d v="2021-11-02T00:00:00"/>
    <s v="Paracetamol"/>
    <s v="Abnormal"/>
    <x v="24"/>
  </r>
  <r>
    <s v="Mrs."/>
    <s v="Christopher Delgado"/>
    <n v="69"/>
    <x v="0"/>
    <x v="0"/>
    <s v="A-"/>
    <x v="6"/>
    <x v="1"/>
    <x v="409"/>
    <s v="Susan Franklin"/>
    <x v="521"/>
    <x v="0"/>
    <n v="33493.938199999997"/>
    <n v="292"/>
    <x v="0"/>
    <s v="Elective"/>
    <d v="2021-06-13T00:00:00"/>
    <s v="Aspirin"/>
    <s v="Normal"/>
    <x v="10"/>
  </r>
  <r>
    <s v="Mr."/>
    <s v="Laura Banks"/>
    <n v="53"/>
    <x v="1"/>
    <x v="1"/>
    <s v="A-"/>
    <x v="6"/>
    <x v="3"/>
    <x v="413"/>
    <s v="James Fleming"/>
    <x v="522"/>
    <x v="0"/>
    <n v="21228.583699999999"/>
    <n v="464"/>
    <x v="1"/>
    <s v="Urgent"/>
    <d v="2020-10-02T00:00:00"/>
    <s v="Ibuprofen"/>
    <s v="Abnormal"/>
    <x v="19"/>
  </r>
  <r>
    <s v="Mrs."/>
    <s v="John Johnson"/>
    <n v="58"/>
    <x v="1"/>
    <x v="0"/>
    <s v="B-"/>
    <x v="2"/>
    <x v="2"/>
    <x v="408"/>
    <s v="Blake Young"/>
    <x v="523"/>
    <x v="0"/>
    <n v="7825.4457000000002"/>
    <n v="323"/>
    <x v="0"/>
    <s v="Elective"/>
    <d v="2019-03-06T00:00:00"/>
    <s v="Aspirin"/>
    <s v="Abnormal"/>
    <x v="18"/>
  </r>
  <r>
    <s v="Mr."/>
    <s v="Craig Garcia"/>
    <n v="32"/>
    <x v="2"/>
    <x v="1"/>
    <s v="B-"/>
    <x v="2"/>
    <x v="4"/>
    <x v="460"/>
    <s v="Bradley Jones"/>
    <x v="524"/>
    <x v="2"/>
    <n v="21307.005000000001"/>
    <n v="457"/>
    <x v="2"/>
    <s v="Emergency"/>
    <d v="2023-07-17T00:00:00"/>
    <s v="Ibuprofen"/>
    <s v="Normal"/>
    <x v="3"/>
  </r>
  <r>
    <s v="Mr."/>
    <s v="Stephen Wheeler"/>
    <n v="39"/>
    <x v="1"/>
    <x v="1"/>
    <s v="A-"/>
    <x v="6"/>
    <x v="3"/>
    <x v="93"/>
    <s v="Toni Hoover"/>
    <x v="525"/>
    <x v="1"/>
    <n v="3028.9050000000002"/>
    <n v="443"/>
    <x v="1"/>
    <s v="Urgent"/>
    <d v="2020-03-07T00:00:00"/>
    <s v="Aspirin"/>
    <s v="Abnormal"/>
    <x v="2"/>
  </r>
  <r>
    <s v="Mrs."/>
    <s v="Heather Walters"/>
    <n v="31"/>
    <x v="2"/>
    <x v="0"/>
    <s v="A-"/>
    <x v="6"/>
    <x v="0"/>
    <x v="461"/>
    <s v="Tara Kaufman"/>
    <x v="526"/>
    <x v="2"/>
    <n v="35571.266000000003"/>
    <n v="349"/>
    <x v="1"/>
    <s v="Urgent"/>
    <d v="2021-03-28T00:00:00"/>
    <s v="Aspirin"/>
    <s v="Abnormal"/>
    <x v="28"/>
  </r>
  <r>
    <s v="Mrs."/>
    <s v="Alexis Huynh"/>
    <n v="54"/>
    <x v="1"/>
    <x v="0"/>
    <s v="O+"/>
    <x v="1"/>
    <x v="2"/>
    <x v="83"/>
    <s v="Kathryn Boone"/>
    <x v="527"/>
    <x v="4"/>
    <n v="11854.3235"/>
    <n v="358"/>
    <x v="0"/>
    <s v="Elective"/>
    <d v="2019-07-16T00:00:00"/>
    <s v="Lipitor"/>
    <s v="Abnormal"/>
    <x v="12"/>
  </r>
  <r>
    <s v="Mrs."/>
    <s v="Timothy Henderson"/>
    <n v="47"/>
    <x v="1"/>
    <x v="0"/>
    <s v="AB-"/>
    <x v="5"/>
    <x v="3"/>
    <x v="462"/>
    <s v="Penny Moore"/>
    <x v="528"/>
    <x v="3"/>
    <n v="17887.175899999998"/>
    <n v="449"/>
    <x v="1"/>
    <s v="Urgent"/>
    <d v="2019-05-18T00:00:00"/>
    <s v="Lipitor"/>
    <s v="Abnormal"/>
    <x v="4"/>
  </r>
  <r>
    <s v="Mr."/>
    <s v="Colleen Allen"/>
    <n v="25"/>
    <x v="2"/>
    <x v="1"/>
    <s v="O-"/>
    <x v="0"/>
    <x v="0"/>
    <x v="463"/>
    <s v="Dana Daniels"/>
    <x v="529"/>
    <x v="4"/>
    <n v="3412.7480999999998"/>
    <n v="223"/>
    <x v="2"/>
    <s v="Emergency"/>
    <d v="2021-10-12T00:00:00"/>
    <s v="Penicillin"/>
    <s v="Inconclusive"/>
    <x v="21"/>
  </r>
  <r>
    <s v="Mrs."/>
    <s v="Robert Cruz"/>
    <n v="42"/>
    <x v="1"/>
    <x v="0"/>
    <s v="O+"/>
    <x v="1"/>
    <x v="1"/>
    <x v="464"/>
    <s v="Carla Sanchez"/>
    <x v="530"/>
    <x v="1"/>
    <n v="14011.4686"/>
    <n v="418"/>
    <x v="2"/>
    <s v="Emergency"/>
    <d v="2023-09-10T00:00:00"/>
    <s v="Penicillin"/>
    <s v="Normal"/>
    <x v="6"/>
  </r>
  <r>
    <s v="Mr."/>
    <s v="Laura Torres"/>
    <n v="57"/>
    <x v="1"/>
    <x v="1"/>
    <s v="A+"/>
    <x v="4"/>
    <x v="3"/>
    <x v="256"/>
    <s v="Robert Johnson"/>
    <x v="531"/>
    <x v="3"/>
    <n v="9223.7512000000006"/>
    <n v="220"/>
    <x v="1"/>
    <s v="Urgent"/>
    <d v="2020-02-01T00:00:00"/>
    <s v="Lipitor"/>
    <s v="Abnormal"/>
    <x v="22"/>
  </r>
  <r>
    <s v="Mrs."/>
    <s v="Laura Leonard"/>
    <n v="54"/>
    <x v="1"/>
    <x v="0"/>
    <s v="AB+"/>
    <x v="3"/>
    <x v="3"/>
    <x v="465"/>
    <s v="Michelle Ali"/>
    <x v="532"/>
    <x v="1"/>
    <n v="18889.305"/>
    <n v="370"/>
    <x v="1"/>
    <s v="Urgent"/>
    <d v="2019-05-17T00:00:00"/>
    <s v="Paracetamol"/>
    <s v="Normal"/>
    <x v="15"/>
  </r>
  <r>
    <s v="Mr."/>
    <s v="Andrew Sharp"/>
    <n v="24"/>
    <x v="2"/>
    <x v="1"/>
    <s v="A+"/>
    <x v="4"/>
    <x v="0"/>
    <x v="248"/>
    <s v="Julia Lang"/>
    <x v="533"/>
    <x v="4"/>
    <n v="8366.5776000000005"/>
    <n v="270"/>
    <x v="1"/>
    <s v="Urgent"/>
    <d v="2022-09-02T00:00:00"/>
    <s v="Penicillin"/>
    <s v="Inconclusive"/>
    <x v="19"/>
  </r>
  <r>
    <s v="Mrs."/>
    <s v="Jacob Jenkins"/>
    <n v="75"/>
    <x v="0"/>
    <x v="0"/>
    <s v="B-"/>
    <x v="2"/>
    <x v="1"/>
    <x v="259"/>
    <s v="Jeffrey Bush"/>
    <x v="534"/>
    <x v="0"/>
    <n v="18501.775600000001"/>
    <n v="489"/>
    <x v="2"/>
    <s v="Emergency"/>
    <d v="2022-07-06T00:00:00"/>
    <s v="Penicillin"/>
    <s v="Abnormal"/>
    <x v="9"/>
  </r>
  <r>
    <s v="Mr."/>
    <s v="Theodore Sanchez"/>
    <n v="26"/>
    <x v="2"/>
    <x v="1"/>
    <s v="A-"/>
    <x v="6"/>
    <x v="4"/>
    <x v="338"/>
    <s v="Sean Knight"/>
    <x v="47"/>
    <x v="3"/>
    <n v="44148.020499999999"/>
    <n v="383"/>
    <x v="2"/>
    <s v="Emergency"/>
    <d v="2022-02-26T00:00:00"/>
    <s v="Penicillin"/>
    <s v="Normal"/>
    <x v="12"/>
  </r>
  <r>
    <s v="Mrs."/>
    <s v="Robert Harris"/>
    <n v="78"/>
    <x v="0"/>
    <x v="0"/>
    <s v="AB+"/>
    <x v="3"/>
    <x v="0"/>
    <x v="48"/>
    <s v="Daniel Barnett"/>
    <x v="535"/>
    <x v="0"/>
    <n v="32007.994600000002"/>
    <n v="151"/>
    <x v="2"/>
    <s v="Emergency"/>
    <d v="2021-02-25T00:00:00"/>
    <s v="Penicillin"/>
    <s v="Abnormal"/>
    <x v="0"/>
  </r>
  <r>
    <s v="Mrs."/>
    <s v="Julie Johnston"/>
    <n v="85"/>
    <x v="0"/>
    <x v="0"/>
    <s v="O-"/>
    <x v="0"/>
    <x v="1"/>
    <x v="80"/>
    <s v="Randy Carlson"/>
    <x v="536"/>
    <x v="0"/>
    <n v="21384.4264"/>
    <n v="475"/>
    <x v="0"/>
    <s v="Elective"/>
    <d v="2019-11-07T00:00:00"/>
    <s v="Lipitor"/>
    <s v="Normal"/>
    <x v="12"/>
  </r>
  <r>
    <s v="Mrs."/>
    <s v="Angela Lewis"/>
    <n v="18"/>
    <x v="2"/>
    <x v="0"/>
    <s v="O-"/>
    <x v="0"/>
    <x v="3"/>
    <x v="466"/>
    <s v="Curtis Sanchez"/>
    <x v="537"/>
    <x v="4"/>
    <n v="891.49440000000004"/>
    <n v="193"/>
    <x v="2"/>
    <s v="Emergency"/>
    <d v="2019-01-09T00:00:00"/>
    <s v="Aspirin"/>
    <s v="Inconclusive"/>
    <x v="2"/>
  </r>
  <r>
    <s v="Mr."/>
    <s v="Steven Irwin"/>
    <n v="82"/>
    <x v="0"/>
    <x v="1"/>
    <s v="AB+"/>
    <x v="3"/>
    <x v="1"/>
    <x v="467"/>
    <s v="Penny Jones"/>
    <x v="538"/>
    <x v="0"/>
    <n v="7624.3581999999997"/>
    <n v="130"/>
    <x v="2"/>
    <s v="Emergency"/>
    <d v="2019-10-26T00:00:00"/>
    <s v="Penicillin"/>
    <s v="Normal"/>
    <x v="2"/>
  </r>
  <r>
    <s v="Mr."/>
    <s v="Katelyn Barron"/>
    <n v="21"/>
    <x v="2"/>
    <x v="1"/>
    <s v="B-"/>
    <x v="2"/>
    <x v="0"/>
    <x v="468"/>
    <s v="Samuel Tran"/>
    <x v="539"/>
    <x v="2"/>
    <n v="49761.998399999997"/>
    <n v="486"/>
    <x v="1"/>
    <s v="Urgent"/>
    <d v="2021-03-13T00:00:00"/>
    <s v="Paracetamol"/>
    <s v="Inconclusive"/>
    <x v="3"/>
  </r>
  <r>
    <s v="Mr."/>
    <s v="Karen Sanford"/>
    <n v="41"/>
    <x v="1"/>
    <x v="1"/>
    <s v="O-"/>
    <x v="0"/>
    <x v="3"/>
    <x v="469"/>
    <s v="Jonathan Ruiz"/>
    <x v="540"/>
    <x v="3"/>
    <n v="20629.937000000002"/>
    <n v="195"/>
    <x v="2"/>
    <s v="Emergency"/>
    <d v="2018-12-29T00:00:00"/>
    <s v="Aspirin"/>
    <s v="Normal"/>
    <x v="6"/>
  </r>
  <r>
    <s v="Mrs."/>
    <s v="Yvette Banks"/>
    <n v="32"/>
    <x v="2"/>
    <x v="0"/>
    <s v="B-"/>
    <x v="2"/>
    <x v="2"/>
    <x v="302"/>
    <s v="John Sloan"/>
    <x v="541"/>
    <x v="4"/>
    <n v="6783.1369000000004"/>
    <n v="370"/>
    <x v="1"/>
    <s v="Urgent"/>
    <d v="2023-08-02T00:00:00"/>
    <s v="Paracetamol"/>
    <s v="Inconclusive"/>
    <x v="10"/>
  </r>
  <r>
    <s v="Mrs."/>
    <s v="James Perkins"/>
    <n v="69"/>
    <x v="0"/>
    <x v="0"/>
    <s v="A-"/>
    <x v="6"/>
    <x v="1"/>
    <x v="470"/>
    <s v="Jessica Cook"/>
    <x v="542"/>
    <x v="0"/>
    <n v="35878.650600000001"/>
    <n v="394"/>
    <x v="2"/>
    <s v="Emergency"/>
    <d v="2020-01-21T00:00:00"/>
    <s v="Aspirin"/>
    <s v="Normal"/>
    <x v="27"/>
  </r>
  <r>
    <s v="Mrs."/>
    <s v="Nicholas Marquez"/>
    <n v="28"/>
    <x v="2"/>
    <x v="0"/>
    <s v="AB+"/>
    <x v="3"/>
    <x v="3"/>
    <x v="471"/>
    <s v="Stephen Henderson"/>
    <x v="543"/>
    <x v="2"/>
    <n v="31523.098999999998"/>
    <n v="332"/>
    <x v="1"/>
    <s v="Urgent"/>
    <d v="2021-04-02T00:00:00"/>
    <s v="Lipitor"/>
    <s v="Normal"/>
    <x v="12"/>
  </r>
  <r>
    <s v="Mr."/>
    <s v="Christopher Haynes"/>
    <n v="38"/>
    <x v="1"/>
    <x v="1"/>
    <s v="AB+"/>
    <x v="3"/>
    <x v="3"/>
    <x v="472"/>
    <s v="Mr. Jeffrey Oliver"/>
    <x v="544"/>
    <x v="1"/>
    <n v="25070.819100000001"/>
    <n v="183"/>
    <x v="2"/>
    <s v="Emergency"/>
    <d v="2022-12-13T00:00:00"/>
    <s v="Aspirin"/>
    <s v="Normal"/>
    <x v="16"/>
  </r>
  <r>
    <s v="Mrs."/>
    <s v="Heather Johnson"/>
    <n v="27"/>
    <x v="2"/>
    <x v="0"/>
    <s v="B-"/>
    <x v="2"/>
    <x v="3"/>
    <x v="368"/>
    <s v="Joshua Ramirez"/>
    <x v="545"/>
    <x v="4"/>
    <n v="13672.772999999999"/>
    <n v="482"/>
    <x v="1"/>
    <s v="Urgent"/>
    <d v="2019-07-12T00:00:00"/>
    <s v="Aspirin"/>
    <s v="Abnormal"/>
    <x v="20"/>
  </r>
  <r>
    <s v="Mrs."/>
    <s v="John Turner"/>
    <n v="29"/>
    <x v="2"/>
    <x v="0"/>
    <s v="B+"/>
    <x v="7"/>
    <x v="3"/>
    <x v="139"/>
    <s v="Luis Brown"/>
    <x v="546"/>
    <x v="4"/>
    <n v="32179.017800000001"/>
    <n v="349"/>
    <x v="1"/>
    <s v="Urgent"/>
    <d v="2019-12-31T00:00:00"/>
    <s v="Lipitor"/>
    <s v="Abnormal"/>
    <x v="17"/>
  </r>
  <r>
    <s v="Mrs."/>
    <s v="Maria Mahoney"/>
    <n v="71"/>
    <x v="0"/>
    <x v="0"/>
    <s v="AB+"/>
    <x v="3"/>
    <x v="5"/>
    <x v="220"/>
    <s v="Denise Costa"/>
    <x v="547"/>
    <x v="0"/>
    <n v="44497.6777"/>
    <n v="129"/>
    <x v="1"/>
    <s v="Urgent"/>
    <d v="2021-03-03T00:00:00"/>
    <s v="Penicillin"/>
    <s v="Inconclusive"/>
    <x v="7"/>
  </r>
  <r>
    <s v="Mrs."/>
    <s v="Michelle Johnson"/>
    <n v="48"/>
    <x v="1"/>
    <x v="0"/>
    <s v="B-"/>
    <x v="2"/>
    <x v="2"/>
    <x v="473"/>
    <s v="Maurice Collins"/>
    <x v="548"/>
    <x v="0"/>
    <n v="23429.650399999999"/>
    <n v="101"/>
    <x v="1"/>
    <s v="Urgent"/>
    <d v="2022-05-05T00:00:00"/>
    <s v="Lipitor"/>
    <s v="Normal"/>
    <x v="25"/>
  </r>
  <r>
    <s v="Mr."/>
    <s v="Monica Serrano"/>
    <n v="61"/>
    <x v="0"/>
    <x v="1"/>
    <s v="AB-"/>
    <x v="5"/>
    <x v="1"/>
    <x v="474"/>
    <s v="Tim Bauer"/>
    <x v="549"/>
    <x v="0"/>
    <n v="9954.0458999999992"/>
    <n v="437"/>
    <x v="1"/>
    <s v="Urgent"/>
    <d v="2021-12-12T00:00:00"/>
    <s v="Penicillin"/>
    <s v="Normal"/>
    <x v="5"/>
  </r>
  <r>
    <s v="Mrs."/>
    <s v="Larry Fitzpatrick"/>
    <n v="83"/>
    <x v="0"/>
    <x v="0"/>
    <s v="AB+"/>
    <x v="3"/>
    <x v="1"/>
    <x v="475"/>
    <s v="Joshua Myers"/>
    <x v="550"/>
    <x v="0"/>
    <n v="24530.448700000001"/>
    <n v="350"/>
    <x v="0"/>
    <s v="Elective"/>
    <d v="2021-12-11T00:00:00"/>
    <s v="Aspirin"/>
    <s v="Abnormal"/>
    <x v="30"/>
  </r>
  <r>
    <s v="Mr."/>
    <s v="Karen Dunn"/>
    <n v="61"/>
    <x v="0"/>
    <x v="1"/>
    <s v="AB-"/>
    <x v="5"/>
    <x v="0"/>
    <x v="476"/>
    <s v="Louis Vasquez"/>
    <x v="551"/>
    <x v="0"/>
    <n v="55818.274899999997"/>
    <n v="309"/>
    <x v="2"/>
    <s v="Emergency"/>
    <d v="2019-05-04T00:00:00"/>
    <s v="Penicillin"/>
    <s v="Inconclusive"/>
    <x v="29"/>
  </r>
  <r>
    <s v="Mr."/>
    <s v="David Kim"/>
    <n v="56"/>
    <x v="1"/>
    <x v="1"/>
    <s v="A-"/>
    <x v="6"/>
    <x v="3"/>
    <x v="477"/>
    <s v="Douglas Contreras"/>
    <x v="552"/>
    <x v="1"/>
    <n v="7786.8453"/>
    <n v="114"/>
    <x v="1"/>
    <s v="Urgent"/>
    <d v="2023-02-22T00:00:00"/>
    <s v="Aspirin"/>
    <s v="Inconclusive"/>
    <x v="28"/>
  </r>
  <r>
    <s v="Mr."/>
    <s v="Christian Gonzalez"/>
    <n v="80"/>
    <x v="0"/>
    <x v="1"/>
    <s v="O+"/>
    <x v="1"/>
    <x v="2"/>
    <x v="39"/>
    <s v="Julie Carr"/>
    <x v="143"/>
    <x v="0"/>
    <n v="23813.638900000002"/>
    <n v="394"/>
    <x v="1"/>
    <s v="Urgent"/>
    <d v="2021-07-09T00:00:00"/>
    <s v="Ibuprofen"/>
    <s v="Inconclusive"/>
    <x v="26"/>
  </r>
  <r>
    <s v="Mrs."/>
    <s v="Martin Hines"/>
    <n v="67"/>
    <x v="0"/>
    <x v="0"/>
    <s v="AB+"/>
    <x v="3"/>
    <x v="0"/>
    <x v="478"/>
    <s v="Mr. Samuel Garcia"/>
    <x v="553"/>
    <x v="0"/>
    <n v="37516.005799999999"/>
    <n v="359"/>
    <x v="1"/>
    <s v="Urgent"/>
    <d v="2020-04-21T00:00:00"/>
    <s v="Penicillin"/>
    <s v="Abnormal"/>
    <x v="2"/>
  </r>
  <r>
    <s v="Mr."/>
    <s v="Sandra Rose"/>
    <n v="35"/>
    <x v="1"/>
    <x v="1"/>
    <s v="AB+"/>
    <x v="3"/>
    <x v="3"/>
    <x v="479"/>
    <s v="Michael Holder"/>
    <x v="554"/>
    <x v="1"/>
    <n v="19846.690299999998"/>
    <n v="469"/>
    <x v="2"/>
    <s v="Emergency"/>
    <d v="2022-03-01T00:00:00"/>
    <s v="Paracetamol"/>
    <s v="Inconclusive"/>
    <x v="4"/>
  </r>
  <r>
    <s v="Mr."/>
    <s v="Casey Brown"/>
    <n v="42"/>
    <x v="1"/>
    <x v="1"/>
    <s v="B+"/>
    <x v="7"/>
    <x v="3"/>
    <x v="480"/>
    <s v="Andre Hernandez"/>
    <x v="555"/>
    <x v="1"/>
    <n v="29858.949400000001"/>
    <n v="366"/>
    <x v="2"/>
    <s v="Emergency"/>
    <d v="2022-06-05T00:00:00"/>
    <s v="Ibuprofen"/>
    <s v="Normal"/>
    <x v="1"/>
  </r>
  <r>
    <s v="Mrs."/>
    <s v="Vincent Reese"/>
    <n v="84"/>
    <x v="0"/>
    <x v="0"/>
    <s v="O+"/>
    <x v="1"/>
    <x v="5"/>
    <x v="481"/>
    <s v="Chris Weeks"/>
    <x v="556"/>
    <x v="0"/>
    <n v="33137.1008"/>
    <n v="158"/>
    <x v="2"/>
    <s v="Emergency"/>
    <d v="2020-07-08T00:00:00"/>
    <s v="Ibuprofen"/>
    <s v="Abnormal"/>
    <x v="25"/>
  </r>
  <r>
    <s v="Mrs."/>
    <s v="John Martin DVM"/>
    <n v="33"/>
    <x v="2"/>
    <x v="0"/>
    <s v="O-"/>
    <x v="0"/>
    <x v="4"/>
    <x v="224"/>
    <s v="Mike Allen"/>
    <x v="557"/>
    <x v="1"/>
    <n v="38454.356299999999"/>
    <n v="424"/>
    <x v="2"/>
    <s v="Emergency"/>
    <d v="2021-05-16T00:00:00"/>
    <s v="Lipitor"/>
    <s v="Inconclusive"/>
    <x v="11"/>
  </r>
  <r>
    <s v="Mrs."/>
    <s v="Amanda Stone"/>
    <n v="26"/>
    <x v="2"/>
    <x v="0"/>
    <s v="A-"/>
    <x v="6"/>
    <x v="4"/>
    <x v="445"/>
    <s v="Adam Snyder"/>
    <x v="294"/>
    <x v="3"/>
    <n v="30269.6368"/>
    <n v="359"/>
    <x v="0"/>
    <s v="Elective"/>
    <d v="2019-06-20T00:00:00"/>
    <s v="Paracetamol"/>
    <s v="Inconclusive"/>
    <x v="25"/>
  </r>
  <r>
    <s v="Mrs."/>
    <s v="Timothy Hernandez"/>
    <n v="39"/>
    <x v="1"/>
    <x v="0"/>
    <s v="O-"/>
    <x v="0"/>
    <x v="2"/>
    <x v="482"/>
    <s v="Anna Mclean"/>
    <x v="558"/>
    <x v="0"/>
    <n v="17960.625"/>
    <n v="312"/>
    <x v="0"/>
    <s v="Elective"/>
    <d v="2021-05-13T00:00:00"/>
    <s v="Penicillin"/>
    <s v="Normal"/>
    <x v="30"/>
  </r>
  <r>
    <s v="Mr."/>
    <s v="Kelly Jones"/>
    <n v="62"/>
    <x v="0"/>
    <x v="1"/>
    <s v="O-"/>
    <x v="0"/>
    <x v="3"/>
    <x v="483"/>
    <s v="Laura Norris"/>
    <x v="559"/>
    <x v="0"/>
    <n v="20340.136500000001"/>
    <n v="292"/>
    <x v="1"/>
    <s v="Urgent"/>
    <d v="2019-04-16T00:00:00"/>
    <s v="Lipitor"/>
    <s v="Inconclusive"/>
    <x v="27"/>
  </r>
  <r>
    <s v="Mrs."/>
    <s v="Megan Kelley"/>
    <n v="65"/>
    <x v="0"/>
    <x v="0"/>
    <s v="A-"/>
    <x v="6"/>
    <x v="0"/>
    <x v="484"/>
    <s v="Theresa Ingram"/>
    <x v="560"/>
    <x v="0"/>
    <n v="14157.9272"/>
    <n v="120"/>
    <x v="1"/>
    <s v="Urgent"/>
    <d v="2020-02-29T00:00:00"/>
    <s v="Lipitor"/>
    <s v="Normal"/>
    <x v="27"/>
  </r>
  <r>
    <s v="Mrs."/>
    <s v="Michelle Robinson MD"/>
    <n v="22"/>
    <x v="2"/>
    <x v="0"/>
    <s v="B-"/>
    <x v="2"/>
    <x v="4"/>
    <x v="485"/>
    <s v="Paul Walker"/>
    <x v="561"/>
    <x v="4"/>
    <n v="26103.733499999998"/>
    <n v="172"/>
    <x v="1"/>
    <s v="Urgent"/>
    <d v="2019-02-09T00:00:00"/>
    <s v="Lipitor"/>
    <s v="Abnormal"/>
    <x v="24"/>
  </r>
  <r>
    <s v="Mrs."/>
    <s v="Christopher Burns DDS"/>
    <n v="35"/>
    <x v="1"/>
    <x v="0"/>
    <s v="O+"/>
    <x v="1"/>
    <x v="3"/>
    <x v="486"/>
    <s v="Mario Dillon"/>
    <x v="562"/>
    <x v="4"/>
    <n v="24711.437999999998"/>
    <n v="285"/>
    <x v="0"/>
    <s v="Elective"/>
    <d v="2022-08-23T00:00:00"/>
    <s v="Penicillin"/>
    <s v="Inconclusive"/>
    <x v="9"/>
  </r>
  <r>
    <s v="Mr."/>
    <s v="Deborah Kelley"/>
    <n v="70"/>
    <x v="0"/>
    <x v="1"/>
    <s v="B+"/>
    <x v="7"/>
    <x v="3"/>
    <x v="487"/>
    <s v="Amber Carter"/>
    <x v="563"/>
    <x v="0"/>
    <n v="28651.235700000001"/>
    <n v="269"/>
    <x v="0"/>
    <s v="Elective"/>
    <d v="2023-06-20T00:00:00"/>
    <s v="Paracetamol"/>
    <s v="Abnormal"/>
    <x v="18"/>
  </r>
  <r>
    <s v="Mrs."/>
    <s v="Julie Long"/>
    <n v="29"/>
    <x v="2"/>
    <x v="0"/>
    <s v="A+"/>
    <x v="4"/>
    <x v="0"/>
    <x v="488"/>
    <s v="Michael Allen"/>
    <x v="564"/>
    <x v="2"/>
    <n v="21838.648499999999"/>
    <n v="353"/>
    <x v="1"/>
    <s v="Urgent"/>
    <d v="2020-11-04T00:00:00"/>
    <s v="Aspirin"/>
    <s v="Abnormal"/>
    <x v="21"/>
  </r>
  <r>
    <s v="Mr."/>
    <s v="Natalie Johnson"/>
    <n v="77"/>
    <x v="0"/>
    <x v="1"/>
    <s v="A-"/>
    <x v="6"/>
    <x v="3"/>
    <x v="374"/>
    <s v="Tony Bean"/>
    <x v="565"/>
    <x v="0"/>
    <n v="1518.86"/>
    <n v="250"/>
    <x v="2"/>
    <s v="Emergency"/>
    <d v="2020-02-26T00:00:00"/>
    <s v="Lipitor"/>
    <s v="Abnormal"/>
    <x v="28"/>
  </r>
  <r>
    <s v="Mr."/>
    <s v="Steven Rodriguez"/>
    <n v="30"/>
    <x v="2"/>
    <x v="1"/>
    <s v="A-"/>
    <x v="6"/>
    <x v="1"/>
    <x v="384"/>
    <s v="Nicole Rodriguez"/>
    <x v="566"/>
    <x v="2"/>
    <n v="17860.686799999999"/>
    <n v="494"/>
    <x v="2"/>
    <s v="Emergency"/>
    <d v="2023-09-25T00:00:00"/>
    <s v="Ibuprofen"/>
    <s v="Normal"/>
    <x v="13"/>
  </r>
  <r>
    <s v="Mr."/>
    <s v="Jennifer Williams"/>
    <n v="59"/>
    <x v="1"/>
    <x v="1"/>
    <s v="O+"/>
    <x v="1"/>
    <x v="3"/>
    <x v="489"/>
    <s v="Eric Clark"/>
    <x v="567"/>
    <x v="2"/>
    <n v="27510.372500000001"/>
    <n v="148"/>
    <x v="1"/>
    <s v="Urgent"/>
    <d v="2020-07-22T00:00:00"/>
    <s v="Penicillin"/>
    <s v="Normal"/>
    <x v="10"/>
  </r>
  <r>
    <s v="Mr."/>
    <s v="Mark Gordon"/>
    <n v="44"/>
    <x v="1"/>
    <x v="1"/>
    <s v="A+"/>
    <x v="4"/>
    <x v="3"/>
    <x v="490"/>
    <s v="Nichole Lewis"/>
    <x v="568"/>
    <x v="2"/>
    <n v="34046.523200000003"/>
    <n v="489"/>
    <x v="1"/>
    <s v="Urgent"/>
    <d v="2021-09-30T00:00:00"/>
    <s v="Aspirin"/>
    <s v="Inconclusive"/>
    <x v="15"/>
  </r>
  <r>
    <s v="Mr."/>
    <s v="Jon Harding"/>
    <n v="41"/>
    <x v="1"/>
    <x v="1"/>
    <s v="O-"/>
    <x v="0"/>
    <x v="2"/>
    <x v="85"/>
    <s v="Wanda Meyers"/>
    <x v="569"/>
    <x v="1"/>
    <n v="5727.8190999999997"/>
    <n v="299"/>
    <x v="0"/>
    <s v="Elective"/>
    <d v="2019-10-31T00:00:00"/>
    <s v="Penicillin"/>
    <s v="Abnormal"/>
    <x v="2"/>
  </r>
  <r>
    <s v="Mr."/>
    <s v="Leslie Kennedy"/>
    <n v="60"/>
    <x v="0"/>
    <x v="1"/>
    <s v="O+"/>
    <x v="1"/>
    <x v="3"/>
    <x v="491"/>
    <s v="Steven Smith"/>
    <x v="570"/>
    <x v="0"/>
    <n v="20815.540099999998"/>
    <n v="333"/>
    <x v="1"/>
    <s v="Urgent"/>
    <d v="2023-09-02T00:00:00"/>
    <s v="Aspirin"/>
    <s v="Normal"/>
    <x v="18"/>
  </r>
  <r>
    <s v="Mrs."/>
    <s v="Christina Roberts"/>
    <n v="27"/>
    <x v="2"/>
    <x v="0"/>
    <s v="O-"/>
    <x v="0"/>
    <x v="2"/>
    <x v="492"/>
    <s v="Carl Sanders"/>
    <x v="571"/>
    <x v="4"/>
    <n v="15773.020200000001"/>
    <n v="118"/>
    <x v="0"/>
    <s v="Elective"/>
    <d v="2023-09-23T00:00:00"/>
    <s v="Lipitor"/>
    <s v="Inconclusive"/>
    <x v="24"/>
  </r>
  <r>
    <s v="Mrs."/>
    <s v="Zachary Roberts"/>
    <n v="25"/>
    <x v="2"/>
    <x v="0"/>
    <s v="AB+"/>
    <x v="3"/>
    <x v="4"/>
    <x v="105"/>
    <s v="Dr. Robert Massey"/>
    <x v="572"/>
    <x v="4"/>
    <n v="26578.772000000001"/>
    <n v="194"/>
    <x v="1"/>
    <s v="Urgent"/>
    <d v="2023-04-07T00:00:00"/>
    <s v="Aspirin"/>
    <s v="Abnormal"/>
    <x v="17"/>
  </r>
  <r>
    <s v="Mr."/>
    <s v="Steven Reilly"/>
    <n v="24"/>
    <x v="2"/>
    <x v="1"/>
    <s v="AB+"/>
    <x v="3"/>
    <x v="1"/>
    <x v="493"/>
    <s v="Eric Knox"/>
    <x v="573"/>
    <x v="1"/>
    <n v="22235.099300000002"/>
    <n v="354"/>
    <x v="0"/>
    <s v="Elective"/>
    <d v="2020-11-30T00:00:00"/>
    <s v="Lipitor"/>
    <s v="Abnormal"/>
    <x v="21"/>
  </r>
  <r>
    <s v="Mrs."/>
    <s v="Amber Carter"/>
    <n v="55"/>
    <x v="1"/>
    <x v="0"/>
    <s v="B-"/>
    <x v="2"/>
    <x v="2"/>
    <x v="494"/>
    <s v="Eric Marquez"/>
    <x v="574"/>
    <x v="3"/>
    <n v="12825.7621"/>
    <n v="210"/>
    <x v="1"/>
    <s v="Urgent"/>
    <d v="2022-12-27T00:00:00"/>
    <s v="Lipitor"/>
    <s v="Abnormal"/>
    <x v="27"/>
  </r>
  <r>
    <s v="Mr."/>
    <s v="Victor Edwards"/>
    <n v="61"/>
    <x v="0"/>
    <x v="1"/>
    <s v="O+"/>
    <x v="1"/>
    <x v="3"/>
    <x v="495"/>
    <s v="Seth Lewis"/>
    <x v="575"/>
    <x v="0"/>
    <n v="1843.6551999999999"/>
    <n v="459"/>
    <x v="1"/>
    <s v="Urgent"/>
    <d v="2019-07-11T00:00:00"/>
    <s v="Paracetamol"/>
    <s v="Abnormal"/>
    <x v="15"/>
  </r>
  <r>
    <s v="Mrs."/>
    <s v="Jeffery Tucker"/>
    <n v="57"/>
    <x v="1"/>
    <x v="0"/>
    <s v="AB-"/>
    <x v="5"/>
    <x v="5"/>
    <x v="496"/>
    <s v="James Phillips"/>
    <x v="576"/>
    <x v="0"/>
    <n v="52708.036899999999"/>
    <n v="150"/>
    <x v="0"/>
    <s v="Elective"/>
    <d v="2019-10-31T00:00:00"/>
    <s v="Penicillin"/>
    <s v="Inconclusive"/>
    <x v="28"/>
  </r>
  <r>
    <s v="Mrs."/>
    <s v="Robert Cooper"/>
    <n v="37"/>
    <x v="1"/>
    <x v="0"/>
    <s v="AB-"/>
    <x v="5"/>
    <x v="1"/>
    <x v="497"/>
    <s v="Gregory Smith"/>
    <x v="577"/>
    <x v="0"/>
    <n v="22192.497500000001"/>
    <n v="419"/>
    <x v="0"/>
    <s v="Elective"/>
    <d v="2022-09-18T00:00:00"/>
    <s v="Aspirin"/>
    <s v="Abnormal"/>
    <x v="3"/>
  </r>
  <r>
    <s v="Mrs."/>
    <s v="Victoria Velez"/>
    <n v="38"/>
    <x v="1"/>
    <x v="0"/>
    <s v="A+"/>
    <x v="4"/>
    <x v="0"/>
    <x v="498"/>
    <s v="Colleen Miller"/>
    <x v="578"/>
    <x v="2"/>
    <n v="13130.696"/>
    <n v="308"/>
    <x v="1"/>
    <s v="Urgent"/>
    <d v="2023-07-05T00:00:00"/>
    <s v="Paracetamol"/>
    <s v="Normal"/>
    <x v="20"/>
  </r>
  <r>
    <s v="Mrs."/>
    <s v="Angela Scott"/>
    <n v="31"/>
    <x v="2"/>
    <x v="0"/>
    <s v="O+"/>
    <x v="1"/>
    <x v="4"/>
    <x v="499"/>
    <s v="Christopher Henry"/>
    <x v="579"/>
    <x v="3"/>
    <n v="1422.4715000000001"/>
    <n v="385"/>
    <x v="2"/>
    <s v="Emergency"/>
    <d v="2022-10-05T00:00:00"/>
    <s v="Ibuprofen"/>
    <s v="Normal"/>
    <x v="11"/>
  </r>
  <r>
    <s v="Mr."/>
    <s v="Sarah Burke"/>
    <n v="84"/>
    <x v="0"/>
    <x v="1"/>
    <s v="O-"/>
    <x v="0"/>
    <x v="3"/>
    <x v="500"/>
    <s v="Wendy Santiago"/>
    <x v="580"/>
    <x v="0"/>
    <n v="3101.6550000000002"/>
    <n v="283"/>
    <x v="1"/>
    <s v="Urgent"/>
    <d v="2021-09-12T00:00:00"/>
    <s v="Paracetamol"/>
    <s v="Abnormal"/>
    <x v="15"/>
  </r>
  <r>
    <s v="Mrs."/>
    <s v="Karen Fox"/>
    <n v="70"/>
    <x v="0"/>
    <x v="0"/>
    <s v="B-"/>
    <x v="2"/>
    <x v="5"/>
    <x v="501"/>
    <s v="Paul Hill"/>
    <x v="581"/>
    <x v="0"/>
    <n v="68711.819799999997"/>
    <n v="150"/>
    <x v="0"/>
    <s v="Elective"/>
    <d v="2020-05-22T00:00:00"/>
    <s v="Aspirin"/>
    <s v="Abnormal"/>
    <x v="30"/>
  </r>
  <r>
    <s v="Mr."/>
    <s v="Nathan Harrison"/>
    <n v="33"/>
    <x v="2"/>
    <x v="1"/>
    <s v="A-"/>
    <x v="6"/>
    <x v="3"/>
    <x v="223"/>
    <s v="Jay Lopez"/>
    <x v="210"/>
    <x v="4"/>
    <n v="4835.5056000000004"/>
    <n v="298"/>
    <x v="2"/>
    <s v="Emergency"/>
    <d v="2023-07-29T00:00:00"/>
    <s v="Penicillin"/>
    <s v="Normal"/>
    <x v="5"/>
  </r>
  <r>
    <s v="Mr."/>
    <s v="Allen Chen"/>
    <n v="70"/>
    <x v="0"/>
    <x v="1"/>
    <s v="B+"/>
    <x v="7"/>
    <x v="3"/>
    <x v="502"/>
    <s v="John Diaz"/>
    <x v="582"/>
    <x v="0"/>
    <n v="26403.2762"/>
    <n v="349"/>
    <x v="1"/>
    <s v="Urgent"/>
    <d v="2023-05-09T00:00:00"/>
    <s v="Lipitor"/>
    <s v="Inconclusive"/>
    <x v="28"/>
  </r>
  <r>
    <s v="Mrs."/>
    <s v="Bryan Williams"/>
    <n v="79"/>
    <x v="0"/>
    <x v="0"/>
    <s v="B+"/>
    <x v="7"/>
    <x v="0"/>
    <x v="127"/>
    <s v="George May"/>
    <x v="47"/>
    <x v="0"/>
    <n v="24228.9712"/>
    <n v="287"/>
    <x v="2"/>
    <s v="Emergency"/>
    <d v="2020-09-01T00:00:00"/>
    <s v="Lipitor"/>
    <s v="Normal"/>
    <x v="12"/>
  </r>
  <r>
    <s v="Mr."/>
    <s v="Stephanie Reed"/>
    <n v="22"/>
    <x v="2"/>
    <x v="1"/>
    <s v="O+"/>
    <x v="1"/>
    <x v="3"/>
    <x v="503"/>
    <s v="Daniel Stephens"/>
    <x v="583"/>
    <x v="4"/>
    <n v="6270.0472"/>
    <n v="486"/>
    <x v="0"/>
    <s v="Elective"/>
    <d v="2019-10-11T00:00:00"/>
    <s v="Lipitor"/>
    <s v="Inconclusive"/>
    <x v="5"/>
  </r>
  <r>
    <s v="Mr."/>
    <s v="Bradley Jones"/>
    <n v="69"/>
    <x v="0"/>
    <x v="1"/>
    <s v="A-"/>
    <x v="6"/>
    <x v="3"/>
    <x v="504"/>
    <s v="Joe Avery"/>
    <x v="584"/>
    <x v="0"/>
    <n v="20280.4251"/>
    <n v="124"/>
    <x v="0"/>
    <s v="Elective"/>
    <d v="2022-10-23T00:00:00"/>
    <s v="Penicillin"/>
    <s v="Abnormal"/>
    <x v="15"/>
  </r>
  <r>
    <s v="Mrs."/>
    <s v="Francis Wheeler"/>
    <n v="59"/>
    <x v="1"/>
    <x v="0"/>
    <s v="B-"/>
    <x v="2"/>
    <x v="1"/>
    <x v="505"/>
    <s v="Chad Riley"/>
    <x v="585"/>
    <x v="1"/>
    <n v="11896.5018"/>
    <n v="493"/>
    <x v="0"/>
    <s v="Elective"/>
    <d v="2019-01-05T00:00:00"/>
    <s v="Paracetamol"/>
    <s v="Inconclusive"/>
    <x v="18"/>
  </r>
  <r>
    <s v="Mr."/>
    <s v="Ricardo Mcconnell"/>
    <n v="84"/>
    <x v="0"/>
    <x v="1"/>
    <s v="B-"/>
    <x v="2"/>
    <x v="3"/>
    <x v="506"/>
    <s v="Mrs. Tammy Rose"/>
    <x v="586"/>
    <x v="0"/>
    <n v="12127.965700000001"/>
    <n v="356"/>
    <x v="0"/>
    <s v="Elective"/>
    <d v="2022-10-07T00:00:00"/>
    <s v="Lipitor"/>
    <s v="Inconclusive"/>
    <x v="3"/>
  </r>
  <r>
    <s v="Mrs."/>
    <s v="Heather Stephens"/>
    <n v="80"/>
    <x v="0"/>
    <x v="0"/>
    <s v="A-"/>
    <x v="6"/>
    <x v="1"/>
    <x v="227"/>
    <s v="Mindy Lindsey"/>
    <x v="587"/>
    <x v="0"/>
    <n v="13736.9609"/>
    <n v="471"/>
    <x v="2"/>
    <s v="Emergency"/>
    <d v="2020-09-07T00:00:00"/>
    <s v="Aspirin"/>
    <s v="Normal"/>
    <x v="1"/>
  </r>
  <r>
    <s v="Mr."/>
    <s v="Michael Parker"/>
    <n v="73"/>
    <x v="0"/>
    <x v="1"/>
    <s v="B+"/>
    <x v="7"/>
    <x v="5"/>
    <x v="507"/>
    <s v="Linda Gomez"/>
    <x v="588"/>
    <x v="0"/>
    <n v="2559.5365999999999"/>
    <n v="197"/>
    <x v="0"/>
    <s v="Elective"/>
    <d v="2019-09-07T00:00:00"/>
    <s v="Penicillin"/>
    <s v="Normal"/>
    <x v="8"/>
  </r>
  <r>
    <s v="Mrs."/>
    <s v="Craig Leonard"/>
    <n v="30"/>
    <x v="2"/>
    <x v="0"/>
    <s v="B+"/>
    <x v="7"/>
    <x v="4"/>
    <x v="432"/>
    <s v="Diana Cooper"/>
    <x v="589"/>
    <x v="3"/>
    <n v="38852.884400000003"/>
    <n v="190"/>
    <x v="1"/>
    <s v="Urgent"/>
    <d v="2021-12-30T00:00:00"/>
    <s v="Paracetamol"/>
    <s v="Abnormal"/>
    <x v="11"/>
  </r>
  <r>
    <s v="Mrs."/>
    <s v="Kevin Cunningham"/>
    <n v="63"/>
    <x v="0"/>
    <x v="0"/>
    <s v="O+"/>
    <x v="1"/>
    <x v="1"/>
    <x v="508"/>
    <s v="Sheri Mclean"/>
    <x v="590"/>
    <x v="0"/>
    <n v="17452.667799999999"/>
    <n v="497"/>
    <x v="1"/>
    <s v="Urgent"/>
    <d v="2021-03-15T00:00:00"/>
    <s v="Penicillin"/>
    <s v="Normal"/>
    <x v="25"/>
  </r>
  <r>
    <s v="Mrs."/>
    <s v="Terrance Knapp"/>
    <n v="68"/>
    <x v="0"/>
    <x v="0"/>
    <s v="AB-"/>
    <x v="5"/>
    <x v="0"/>
    <x v="509"/>
    <s v="Julia Murray"/>
    <x v="591"/>
    <x v="2"/>
    <n v="18867.629400000002"/>
    <n v="104"/>
    <x v="2"/>
    <s v="Emergency"/>
    <d v="2023-01-26T00:00:00"/>
    <s v="Aspirin"/>
    <s v="Normal"/>
    <x v="16"/>
  </r>
  <r>
    <s v="Mr."/>
    <s v="Teresa Martinez"/>
    <n v="22"/>
    <x v="2"/>
    <x v="1"/>
    <s v="O+"/>
    <x v="1"/>
    <x v="2"/>
    <x v="510"/>
    <s v="Kristi Leblanc"/>
    <x v="592"/>
    <x v="2"/>
    <n v="11155.5506"/>
    <n v="386"/>
    <x v="1"/>
    <s v="Urgent"/>
    <d v="2019-08-30T00:00:00"/>
    <s v="Ibuprofen"/>
    <s v="Normal"/>
    <x v="28"/>
  </r>
  <r>
    <s v="Mrs."/>
    <s v="Desiree Gordon"/>
    <n v="67"/>
    <x v="0"/>
    <x v="0"/>
    <s v="AB-"/>
    <x v="5"/>
    <x v="0"/>
    <x v="511"/>
    <s v="Robert Morgan"/>
    <x v="593"/>
    <x v="2"/>
    <n v="51764.736799999999"/>
    <n v="291"/>
    <x v="1"/>
    <s v="Urgent"/>
    <d v="2021-08-30T00:00:00"/>
    <s v="Aspirin"/>
    <s v="Normal"/>
    <x v="10"/>
  </r>
  <r>
    <s v="Mrs."/>
    <s v="David Reyes"/>
    <n v="80"/>
    <x v="0"/>
    <x v="0"/>
    <s v="O-"/>
    <x v="0"/>
    <x v="2"/>
    <x v="512"/>
    <s v="Renee Ford"/>
    <x v="387"/>
    <x v="0"/>
    <n v="10240.063700000001"/>
    <n v="194"/>
    <x v="0"/>
    <s v="Elective"/>
    <d v="2019-05-04T00:00:00"/>
    <s v="Penicillin"/>
    <s v="Normal"/>
    <x v="10"/>
  </r>
  <r>
    <s v="Mrs."/>
    <s v="Jessica Yates"/>
    <n v="29"/>
    <x v="2"/>
    <x v="0"/>
    <s v="O-"/>
    <x v="0"/>
    <x v="4"/>
    <x v="513"/>
    <s v="James Roberson"/>
    <x v="594"/>
    <x v="4"/>
    <n v="37574.227299999999"/>
    <n v="358"/>
    <x v="1"/>
    <s v="Urgent"/>
    <d v="2022-11-17T00:00:00"/>
    <s v="Lipitor"/>
    <s v="Abnormal"/>
    <x v="26"/>
  </r>
  <r>
    <s v="Mrs."/>
    <s v="Amber Wade"/>
    <n v="82"/>
    <x v="0"/>
    <x v="0"/>
    <s v="B-"/>
    <x v="2"/>
    <x v="2"/>
    <x v="514"/>
    <s v="Ricky Ryan"/>
    <x v="595"/>
    <x v="2"/>
    <n v="9469.7744000000002"/>
    <n v="163"/>
    <x v="1"/>
    <s v="Urgent"/>
    <d v="2021-09-29T00:00:00"/>
    <s v="Lipitor"/>
    <s v="Abnormal"/>
    <x v="16"/>
  </r>
  <r>
    <s v="Mr."/>
    <s v="Jo Clark"/>
    <n v="30"/>
    <x v="2"/>
    <x v="1"/>
    <s v="O+"/>
    <x v="1"/>
    <x v="0"/>
    <x v="459"/>
    <s v="Jordan Moss"/>
    <x v="596"/>
    <x v="2"/>
    <n v="9478.0925000000007"/>
    <n v="152"/>
    <x v="2"/>
    <s v="Emergency"/>
    <d v="2021-05-03T00:00:00"/>
    <s v="Aspirin"/>
    <s v="Inconclusive"/>
    <x v="25"/>
  </r>
  <r>
    <s v="Mrs."/>
    <s v="Kevin Frederick"/>
    <n v="56"/>
    <x v="1"/>
    <x v="0"/>
    <s v="O-"/>
    <x v="0"/>
    <x v="0"/>
    <x v="263"/>
    <s v="Mr. Seth Watson II"/>
    <x v="597"/>
    <x v="2"/>
    <n v="31982.4316"/>
    <n v="339"/>
    <x v="2"/>
    <s v="Emergency"/>
    <d v="2018-12-11T00:00:00"/>
    <s v="Penicillin"/>
    <s v="Inconclusive"/>
    <x v="3"/>
  </r>
  <r>
    <s v="Mr."/>
    <s v="Alfred Johnson"/>
    <n v="18"/>
    <x v="2"/>
    <x v="1"/>
    <s v="O-"/>
    <x v="0"/>
    <x v="4"/>
    <x v="515"/>
    <s v="Norman Williams"/>
    <x v="598"/>
    <x v="4"/>
    <n v="20668.061699999998"/>
    <n v="142"/>
    <x v="1"/>
    <s v="Urgent"/>
    <d v="2018-12-07T00:00:00"/>
    <s v="Paracetamol"/>
    <s v="Normal"/>
    <x v="4"/>
  </r>
  <r>
    <s v="Mrs."/>
    <s v="Emily Mason"/>
    <n v="80"/>
    <x v="0"/>
    <x v="0"/>
    <s v="B+"/>
    <x v="7"/>
    <x v="1"/>
    <x v="516"/>
    <s v="Holly Chan"/>
    <x v="599"/>
    <x v="2"/>
    <n v="32070.601500000001"/>
    <n v="445"/>
    <x v="2"/>
    <s v="Emergency"/>
    <d v="2022-11-24T00:00:00"/>
    <s v="Lipitor"/>
    <s v="Abnormal"/>
    <x v="19"/>
  </r>
  <r>
    <s v="Mrs."/>
    <s v="Terry Thompson"/>
    <n v="45"/>
    <x v="1"/>
    <x v="0"/>
    <s v="A-"/>
    <x v="6"/>
    <x v="3"/>
    <x v="517"/>
    <s v="Lori Chandler"/>
    <x v="600"/>
    <x v="4"/>
    <n v="15150.1692"/>
    <n v="441"/>
    <x v="1"/>
    <s v="Urgent"/>
    <d v="2020-07-18T00:00:00"/>
    <s v="Aspirin"/>
    <s v="Inconclusive"/>
    <x v="6"/>
  </r>
  <r>
    <s v="Mrs."/>
    <s v="Michael Simon"/>
    <n v="81"/>
    <x v="0"/>
    <x v="0"/>
    <s v="AB+"/>
    <x v="3"/>
    <x v="2"/>
    <x v="518"/>
    <s v="Christopher Owens"/>
    <x v="601"/>
    <x v="4"/>
    <n v="22923.560700000002"/>
    <n v="303"/>
    <x v="0"/>
    <s v="Elective"/>
    <d v="2020-09-27T00:00:00"/>
    <s v="Paracetamol"/>
    <s v="Abnormal"/>
    <x v="22"/>
  </r>
  <r>
    <s v="Mr."/>
    <s v="Diana Stevens"/>
    <n v="83"/>
    <x v="0"/>
    <x v="1"/>
    <s v="A+"/>
    <x v="4"/>
    <x v="3"/>
    <x v="519"/>
    <s v="Steven Allen"/>
    <x v="602"/>
    <x v="1"/>
    <n v="15251.5638"/>
    <n v="221"/>
    <x v="2"/>
    <s v="Emergency"/>
    <d v="2020-03-05T00:00:00"/>
    <s v="Paracetamol"/>
    <s v="Normal"/>
    <x v="1"/>
  </r>
  <r>
    <s v="Mrs."/>
    <s v="Luis Cooper"/>
    <n v="21"/>
    <x v="2"/>
    <x v="0"/>
    <s v="A-"/>
    <x v="6"/>
    <x v="4"/>
    <x v="520"/>
    <s v="Derrick Krause"/>
    <x v="603"/>
    <x v="1"/>
    <n v="1177.6054999999999"/>
    <n v="203"/>
    <x v="1"/>
    <s v="Urgent"/>
    <d v="2019-07-15T00:00:00"/>
    <s v="Lipitor"/>
    <s v="Abnormal"/>
    <x v="3"/>
  </r>
  <r>
    <s v="Mr."/>
    <s v="George Allison"/>
    <n v="37"/>
    <x v="1"/>
    <x v="1"/>
    <s v="A+"/>
    <x v="4"/>
    <x v="3"/>
    <x v="195"/>
    <s v="Ryan Kirk"/>
    <x v="604"/>
    <x v="4"/>
    <n v="11657.7029"/>
    <n v="233"/>
    <x v="0"/>
    <s v="Elective"/>
    <d v="2022-09-01T00:00:00"/>
    <s v="Penicillin"/>
    <s v="Abnormal"/>
    <x v="9"/>
  </r>
  <r>
    <s v="Mrs."/>
    <s v="David Boyd"/>
    <n v="41"/>
    <x v="1"/>
    <x v="0"/>
    <s v="AB-"/>
    <x v="5"/>
    <x v="5"/>
    <x v="521"/>
    <s v="Kyle Miller"/>
    <x v="605"/>
    <x v="0"/>
    <n v="6808.2061999999996"/>
    <n v="355"/>
    <x v="2"/>
    <s v="Emergency"/>
    <d v="2021-04-14T00:00:00"/>
    <s v="Penicillin"/>
    <s v="Abnormal"/>
    <x v="16"/>
  </r>
  <r>
    <s v="Mr."/>
    <s v="Leonard Benton"/>
    <n v="64"/>
    <x v="0"/>
    <x v="1"/>
    <s v="O-"/>
    <x v="0"/>
    <x v="3"/>
    <x v="522"/>
    <s v="Jessica Yu"/>
    <x v="606"/>
    <x v="1"/>
    <n v="2570.6174999999998"/>
    <n v="287"/>
    <x v="1"/>
    <s v="Urgent"/>
    <d v="2021-09-13T00:00:00"/>
    <s v="Lipitor"/>
    <s v="Inconclusive"/>
    <x v="11"/>
  </r>
  <r>
    <s v="Mrs."/>
    <s v="Kenneth Armstrong"/>
    <n v="48"/>
    <x v="1"/>
    <x v="0"/>
    <s v="O+"/>
    <x v="1"/>
    <x v="2"/>
    <x v="403"/>
    <s v="Michelle Lopez"/>
    <x v="607"/>
    <x v="4"/>
    <n v="1377.1206999999999"/>
    <n v="496"/>
    <x v="1"/>
    <s v="Urgent"/>
    <d v="2022-07-25T00:00:00"/>
    <s v="Penicillin"/>
    <s v="Abnormal"/>
    <x v="14"/>
  </r>
  <r>
    <s v="Mrs."/>
    <s v="Angela Lopez"/>
    <n v="29"/>
    <x v="2"/>
    <x v="0"/>
    <s v="A+"/>
    <x v="4"/>
    <x v="4"/>
    <x v="426"/>
    <s v="Alexander Cruz"/>
    <x v="608"/>
    <x v="4"/>
    <n v="6638.1324000000004"/>
    <n v="469"/>
    <x v="1"/>
    <s v="Urgent"/>
    <d v="2022-03-20T00:00:00"/>
    <s v="Ibuprofen"/>
    <s v="Normal"/>
    <x v="12"/>
  </r>
  <r>
    <s v="Mr."/>
    <s v="Stanley Kirby"/>
    <n v="42"/>
    <x v="1"/>
    <x v="1"/>
    <s v="B+"/>
    <x v="7"/>
    <x v="1"/>
    <x v="523"/>
    <s v="Derek Martin"/>
    <x v="609"/>
    <x v="2"/>
    <n v="14219.6108"/>
    <n v="315"/>
    <x v="2"/>
    <s v="Emergency"/>
    <d v="2018-12-28T00:00:00"/>
    <s v="Penicillin"/>
    <s v="Normal"/>
    <x v="0"/>
  </r>
  <r>
    <s v="Mrs."/>
    <s v="Stephanie Bryant"/>
    <n v="21"/>
    <x v="2"/>
    <x v="0"/>
    <s v="A+"/>
    <x v="4"/>
    <x v="4"/>
    <x v="524"/>
    <s v="Carol Brown"/>
    <x v="610"/>
    <x v="3"/>
    <n v="34035.619299999998"/>
    <n v="245"/>
    <x v="1"/>
    <s v="Urgent"/>
    <d v="2022-06-29T00:00:00"/>
    <s v="Ibuprofen"/>
    <s v="Abnormal"/>
    <x v="7"/>
  </r>
  <r>
    <s v="Mr."/>
    <s v="Daniel Barajas"/>
    <n v="52"/>
    <x v="1"/>
    <x v="1"/>
    <s v="AB+"/>
    <x v="3"/>
    <x v="5"/>
    <x v="306"/>
    <s v="Mr. Mark Nguyen"/>
    <x v="611"/>
    <x v="3"/>
    <n v="56523.994899999998"/>
    <n v="187"/>
    <x v="0"/>
    <s v="Elective"/>
    <d v="2022-10-29T00:00:00"/>
    <s v="Penicillin"/>
    <s v="Abnormal"/>
    <x v="30"/>
  </r>
  <r>
    <s v="Mr."/>
    <s v="Joy Mitchell"/>
    <n v="67"/>
    <x v="0"/>
    <x v="1"/>
    <s v="A+"/>
    <x v="4"/>
    <x v="5"/>
    <x v="525"/>
    <s v="Kimberly Garcia"/>
    <x v="612"/>
    <x v="3"/>
    <n v="12024.1708"/>
    <n v="118"/>
    <x v="1"/>
    <s v="Urgent"/>
    <d v="2020-03-18T00:00:00"/>
    <s v="Lipitor"/>
    <s v="Abnormal"/>
    <x v="14"/>
  </r>
  <r>
    <s v="Mrs."/>
    <s v="Daniel Mccoy"/>
    <n v="51"/>
    <x v="1"/>
    <x v="0"/>
    <s v="AB+"/>
    <x v="3"/>
    <x v="2"/>
    <x v="288"/>
    <s v="Dylan Andrews"/>
    <x v="613"/>
    <x v="1"/>
    <n v="13095.927799999999"/>
    <n v="250"/>
    <x v="0"/>
    <s v="Elective"/>
    <d v="2022-12-30T00:00:00"/>
    <s v="Penicillin"/>
    <s v="Inconclusive"/>
    <x v="10"/>
  </r>
  <r>
    <s v="Mr."/>
    <s v="Latoya Liu"/>
    <n v="40"/>
    <x v="1"/>
    <x v="1"/>
    <s v="A-"/>
    <x v="6"/>
    <x v="0"/>
    <x v="305"/>
    <s v="Amber Welch"/>
    <x v="614"/>
    <x v="0"/>
    <n v="48442.356899999999"/>
    <n v="467"/>
    <x v="2"/>
    <s v="Emergency"/>
    <d v="2020-09-28T00:00:00"/>
    <s v="Lipitor"/>
    <s v="Abnormal"/>
    <x v="28"/>
  </r>
  <r>
    <s v="Mrs."/>
    <s v="Michael Thompson"/>
    <n v="52"/>
    <x v="1"/>
    <x v="0"/>
    <s v="AB-"/>
    <x v="5"/>
    <x v="1"/>
    <x v="526"/>
    <s v="Zachary Fuentes"/>
    <x v="615"/>
    <x v="3"/>
    <n v="9854.7221000000009"/>
    <n v="444"/>
    <x v="0"/>
    <s v="Elective"/>
    <d v="2021-10-16T00:00:00"/>
    <s v="Paracetamol"/>
    <s v="Abnormal"/>
    <x v="24"/>
  </r>
  <r>
    <s v="Mrs."/>
    <s v="Daryl Torres"/>
    <n v="35"/>
    <x v="1"/>
    <x v="0"/>
    <s v="B+"/>
    <x v="7"/>
    <x v="1"/>
    <x v="527"/>
    <s v="Jared Marshall"/>
    <x v="616"/>
    <x v="2"/>
    <n v="20546.069299999999"/>
    <n v="500"/>
    <x v="0"/>
    <s v="Elective"/>
    <d v="2019-12-27T00:00:00"/>
    <s v="Penicillin"/>
    <s v="Abnormal"/>
    <x v="10"/>
  </r>
  <r>
    <s v="Mrs."/>
    <s v="Cindy Gomez"/>
    <n v="27"/>
    <x v="2"/>
    <x v="0"/>
    <s v="A-"/>
    <x v="6"/>
    <x v="4"/>
    <x v="96"/>
    <s v="Mr. Timothy Santiago"/>
    <x v="617"/>
    <x v="1"/>
    <n v="1050.0942"/>
    <n v="212"/>
    <x v="1"/>
    <s v="Urgent"/>
    <d v="2023-08-02T00:00:00"/>
    <s v="Paracetamol"/>
    <s v="Abnormal"/>
    <x v="6"/>
  </r>
  <r>
    <s v="Mr."/>
    <s v="Sherry Williams"/>
    <n v="80"/>
    <x v="0"/>
    <x v="1"/>
    <s v="AB+"/>
    <x v="3"/>
    <x v="1"/>
    <x v="528"/>
    <s v="Matthew Kennedy"/>
    <x v="618"/>
    <x v="4"/>
    <n v="20909.718400000002"/>
    <n v="405"/>
    <x v="1"/>
    <s v="Urgent"/>
    <d v="2022-12-18T00:00:00"/>
    <s v="Penicillin"/>
    <s v="Normal"/>
    <x v="1"/>
  </r>
  <r>
    <s v="Mrs."/>
    <s v="Kurt Gordon"/>
    <n v="18"/>
    <x v="2"/>
    <x v="0"/>
    <s v="B-"/>
    <x v="2"/>
    <x v="2"/>
    <x v="529"/>
    <s v="Thomas Rice"/>
    <x v="619"/>
    <x v="3"/>
    <n v="15248.2755"/>
    <n v="270"/>
    <x v="0"/>
    <s v="Elective"/>
    <d v="2022-11-01T00:00:00"/>
    <s v="Penicillin"/>
    <s v="Abnormal"/>
    <x v="5"/>
  </r>
  <r>
    <s v="Mr."/>
    <s v="Tammy Hamilton"/>
    <n v="36"/>
    <x v="1"/>
    <x v="1"/>
    <s v="A-"/>
    <x v="6"/>
    <x v="5"/>
    <x v="530"/>
    <s v="Kristi Chan"/>
    <x v="620"/>
    <x v="2"/>
    <n v="36489.404399999999"/>
    <n v="226"/>
    <x v="1"/>
    <s v="Urgent"/>
    <d v="2020-02-22T00:00:00"/>
    <s v="Lipitor"/>
    <s v="Abnormal"/>
    <x v="15"/>
  </r>
  <r>
    <s v="Mrs."/>
    <s v="Kevin Montoya"/>
    <n v="23"/>
    <x v="2"/>
    <x v="0"/>
    <s v="AB-"/>
    <x v="5"/>
    <x v="4"/>
    <x v="531"/>
    <s v="Mark Watkins"/>
    <x v="621"/>
    <x v="1"/>
    <n v="44343.065300000002"/>
    <n v="133"/>
    <x v="1"/>
    <s v="Urgent"/>
    <d v="2019-05-13T00:00:00"/>
    <s v="Lipitor"/>
    <s v="Abnormal"/>
    <x v="27"/>
  </r>
  <r>
    <s v="Mr."/>
    <s v="Dana Beck"/>
    <n v="65"/>
    <x v="0"/>
    <x v="1"/>
    <s v="B+"/>
    <x v="7"/>
    <x v="1"/>
    <x v="532"/>
    <s v="Hunter Carter"/>
    <x v="622"/>
    <x v="0"/>
    <n v="3886.5459999999998"/>
    <n v="261"/>
    <x v="1"/>
    <s v="Urgent"/>
    <d v="2020-04-03T00:00:00"/>
    <s v="Lipitor"/>
    <s v="Abnormal"/>
    <x v="11"/>
  </r>
  <r>
    <s v="Mr."/>
    <s v="Crystal Green"/>
    <n v="72"/>
    <x v="0"/>
    <x v="1"/>
    <s v="AB-"/>
    <x v="5"/>
    <x v="5"/>
    <x v="533"/>
    <s v="George Jones"/>
    <x v="623"/>
    <x v="1"/>
    <n v="14754.5124"/>
    <n v="415"/>
    <x v="0"/>
    <s v="Elective"/>
    <d v="2019-03-09T00:00:00"/>
    <s v="Penicillin"/>
    <s v="Abnormal"/>
    <x v="30"/>
  </r>
  <r>
    <s v="Mrs."/>
    <s v="Steven Clark"/>
    <n v="46"/>
    <x v="1"/>
    <x v="0"/>
    <s v="B-"/>
    <x v="2"/>
    <x v="0"/>
    <x v="534"/>
    <s v="Gregory Patton"/>
    <x v="624"/>
    <x v="2"/>
    <n v="8732.8780000000006"/>
    <n v="450"/>
    <x v="2"/>
    <s v="Emergency"/>
    <d v="2021-07-03T00:00:00"/>
    <s v="Penicillin"/>
    <s v="Abnormal"/>
    <x v="20"/>
  </r>
  <r>
    <s v="Mr."/>
    <s v="Cheryl Thomas"/>
    <n v="68"/>
    <x v="0"/>
    <x v="1"/>
    <s v="AB-"/>
    <x v="5"/>
    <x v="5"/>
    <x v="241"/>
    <s v="Duane Lane"/>
    <x v="625"/>
    <x v="0"/>
    <n v="64354.571600000003"/>
    <n v="153"/>
    <x v="2"/>
    <s v="Emergency"/>
    <d v="2023-04-26T00:00:00"/>
    <s v="Paracetamol"/>
    <s v="Normal"/>
    <x v="7"/>
  </r>
  <r>
    <s v="Mrs."/>
    <s v="Judith Trevino"/>
    <n v="59"/>
    <x v="1"/>
    <x v="0"/>
    <s v="O-"/>
    <x v="0"/>
    <x v="3"/>
    <x v="467"/>
    <s v="Jesse Bailey"/>
    <x v="626"/>
    <x v="2"/>
    <n v="2911.8962000000001"/>
    <n v="240"/>
    <x v="1"/>
    <s v="Urgent"/>
    <d v="2019-11-15T00:00:00"/>
    <s v="Paracetamol"/>
    <s v="Inconclusive"/>
    <x v="6"/>
  </r>
  <r>
    <s v="Mrs."/>
    <s v="Amy Keller"/>
    <n v="77"/>
    <x v="0"/>
    <x v="0"/>
    <s v="O-"/>
    <x v="0"/>
    <x v="5"/>
    <x v="379"/>
    <s v="Laurie Floyd"/>
    <x v="627"/>
    <x v="4"/>
    <n v="62413.265399999997"/>
    <n v="231"/>
    <x v="2"/>
    <s v="Emergency"/>
    <d v="2022-03-23T00:00:00"/>
    <s v="Ibuprofen"/>
    <s v="Abnormal"/>
    <x v="1"/>
  </r>
  <r>
    <s v="Mr."/>
    <s v="Gerald Moore"/>
    <n v="27"/>
    <x v="2"/>
    <x v="1"/>
    <s v="AB+"/>
    <x v="3"/>
    <x v="0"/>
    <x v="535"/>
    <s v="Alexandria Potts"/>
    <x v="628"/>
    <x v="4"/>
    <n v="7031.56"/>
    <n v="136"/>
    <x v="2"/>
    <s v="Emergency"/>
    <d v="2020-06-24T00:00:00"/>
    <s v="Paracetamol"/>
    <s v="Abnormal"/>
    <x v="23"/>
  </r>
  <r>
    <s v="Mrs."/>
    <s v="Deanna Stone"/>
    <n v="84"/>
    <x v="0"/>
    <x v="0"/>
    <s v="AB-"/>
    <x v="5"/>
    <x v="5"/>
    <x v="536"/>
    <s v="Jessica Jackson"/>
    <x v="629"/>
    <x v="4"/>
    <n v="18406.7896"/>
    <n v="304"/>
    <x v="2"/>
    <s v="Emergency"/>
    <d v="2018-11-26T00:00:00"/>
    <s v="Lipitor"/>
    <s v="Abnormal"/>
    <x v="2"/>
  </r>
  <r>
    <s v="Mr."/>
    <s v="Christian Gonzalez"/>
    <n v="59"/>
    <x v="1"/>
    <x v="1"/>
    <s v="B-"/>
    <x v="2"/>
    <x v="1"/>
    <x v="225"/>
    <s v="Julie Moreno"/>
    <x v="630"/>
    <x v="1"/>
    <n v="23769.158800000001"/>
    <n v="171"/>
    <x v="0"/>
    <s v="Elective"/>
    <d v="2022-07-05T00:00:00"/>
    <s v="Lipitor"/>
    <s v="Abnormal"/>
    <x v="20"/>
  </r>
  <r>
    <s v="Mrs."/>
    <s v="John Rios"/>
    <n v="70"/>
    <x v="0"/>
    <x v="0"/>
    <s v="O+"/>
    <x v="1"/>
    <x v="0"/>
    <x v="537"/>
    <s v="Carla Dougherty"/>
    <x v="631"/>
    <x v="1"/>
    <n v="10734.712"/>
    <n v="139"/>
    <x v="1"/>
    <s v="Urgent"/>
    <d v="2022-07-15T00:00:00"/>
    <s v="Lipitor"/>
    <s v="Normal"/>
    <x v="24"/>
  </r>
  <r>
    <s v="Mrs."/>
    <s v="James Chung"/>
    <n v="37"/>
    <x v="1"/>
    <x v="0"/>
    <s v="A-"/>
    <x v="6"/>
    <x v="3"/>
    <x v="421"/>
    <s v="Franklin Martin"/>
    <x v="632"/>
    <x v="3"/>
    <n v="25922.167600000001"/>
    <n v="464"/>
    <x v="1"/>
    <s v="Urgent"/>
    <d v="2021-07-24T00:00:00"/>
    <s v="Ibuprofen"/>
    <s v="Normal"/>
    <x v="2"/>
  </r>
  <r>
    <s v="Mr."/>
    <s v="Kimberly Mccarthy"/>
    <n v="76"/>
    <x v="0"/>
    <x v="1"/>
    <s v="AB-"/>
    <x v="5"/>
    <x v="5"/>
    <x v="538"/>
    <s v="Adrian Davis"/>
    <x v="633"/>
    <x v="1"/>
    <n v="56474.571799999998"/>
    <n v="478"/>
    <x v="0"/>
    <s v="Elective"/>
    <d v="2019-04-05T00:00:00"/>
    <s v="Lipitor"/>
    <s v="Inconclusive"/>
    <x v="5"/>
  </r>
  <r>
    <s v="Mrs."/>
    <s v="Christine Young"/>
    <n v="62"/>
    <x v="0"/>
    <x v="0"/>
    <s v="A-"/>
    <x v="6"/>
    <x v="3"/>
    <x v="539"/>
    <s v="Anthony Davis"/>
    <x v="634"/>
    <x v="3"/>
    <n v="9276.3515000000007"/>
    <n v="272"/>
    <x v="1"/>
    <s v="Urgent"/>
    <d v="2020-12-11T00:00:00"/>
    <s v="Aspirin"/>
    <s v="Normal"/>
    <x v="13"/>
  </r>
  <r>
    <s v="Mrs."/>
    <s v="Donald Walker"/>
    <n v="41"/>
    <x v="1"/>
    <x v="0"/>
    <s v="O-"/>
    <x v="0"/>
    <x v="3"/>
    <x v="540"/>
    <s v="Kristen Sherman"/>
    <x v="635"/>
    <x v="4"/>
    <n v="7279.1890000000003"/>
    <n v="263"/>
    <x v="1"/>
    <s v="Urgent"/>
    <d v="2019-07-14T00:00:00"/>
    <s v="Paracetamol"/>
    <s v="Abnormal"/>
    <x v="29"/>
  </r>
  <r>
    <s v="Mr."/>
    <s v="Shane Black"/>
    <n v="48"/>
    <x v="1"/>
    <x v="1"/>
    <s v="AB+"/>
    <x v="3"/>
    <x v="2"/>
    <x v="181"/>
    <s v="Heather Burns"/>
    <x v="636"/>
    <x v="4"/>
    <n v="17912.138599999998"/>
    <n v="147"/>
    <x v="0"/>
    <s v="Elective"/>
    <d v="2018-12-10T00:00:00"/>
    <s v="Paracetamol"/>
    <s v="Abnormal"/>
    <x v="18"/>
  </r>
  <r>
    <s v="Mr."/>
    <s v="Derek Henderson"/>
    <n v="69"/>
    <x v="0"/>
    <x v="1"/>
    <s v="B+"/>
    <x v="7"/>
    <x v="1"/>
    <x v="204"/>
    <s v="Mrs. Lindsey Howell"/>
    <x v="637"/>
    <x v="3"/>
    <n v="20517.586200000002"/>
    <n v="384"/>
    <x v="2"/>
    <s v="Emergency"/>
    <d v="2021-11-04T00:00:00"/>
    <s v="Aspirin"/>
    <s v="Normal"/>
    <x v="27"/>
  </r>
  <r>
    <s v="Mr."/>
    <s v="Pamela Miller"/>
    <n v="74"/>
    <x v="0"/>
    <x v="1"/>
    <s v="AB+"/>
    <x v="3"/>
    <x v="1"/>
    <x v="464"/>
    <s v="Xavier Wright"/>
    <x v="638"/>
    <x v="4"/>
    <n v="31038.056100000002"/>
    <n v="443"/>
    <x v="2"/>
    <s v="Emergency"/>
    <d v="2023-08-30T00:00:00"/>
    <s v="Penicillin"/>
    <s v="Inconclusive"/>
    <x v="18"/>
  </r>
  <r>
    <s v="Mr."/>
    <s v="Allison Aguilar"/>
    <n v="54"/>
    <x v="1"/>
    <x v="1"/>
    <s v="O-"/>
    <x v="0"/>
    <x v="4"/>
    <x v="165"/>
    <s v="Patty Murphy"/>
    <x v="639"/>
    <x v="0"/>
    <n v="35368.482600000003"/>
    <n v="499"/>
    <x v="2"/>
    <s v="Emergency"/>
    <d v="2022-09-29T00:00:00"/>
    <s v="Penicillin"/>
    <s v="Normal"/>
    <x v="27"/>
  </r>
  <r>
    <s v="Mrs."/>
    <s v="Ms. Katelyn Lopez MD"/>
    <n v="29"/>
    <x v="2"/>
    <x v="0"/>
    <s v="B-"/>
    <x v="2"/>
    <x v="0"/>
    <x v="541"/>
    <s v="Emily Watson"/>
    <x v="379"/>
    <x v="3"/>
    <n v="16688.243399999999"/>
    <n v="254"/>
    <x v="1"/>
    <s v="Urgent"/>
    <d v="2022-02-21T00:00:00"/>
    <s v="Penicillin"/>
    <s v="Abnormal"/>
    <x v="15"/>
  </r>
  <r>
    <s v="Mrs."/>
    <s v="Alicia Evans"/>
    <n v="50"/>
    <x v="1"/>
    <x v="0"/>
    <s v="A-"/>
    <x v="6"/>
    <x v="5"/>
    <x v="326"/>
    <s v="Russell Smith"/>
    <x v="640"/>
    <x v="2"/>
    <n v="5184.4958999999999"/>
    <n v="310"/>
    <x v="1"/>
    <s v="Urgent"/>
    <d v="2018-12-12T00:00:00"/>
    <s v="Penicillin"/>
    <s v="Inconclusive"/>
    <x v="0"/>
  </r>
  <r>
    <s v="Mr."/>
    <s v="David Collins"/>
    <n v="67"/>
    <x v="0"/>
    <x v="1"/>
    <s v="B+"/>
    <x v="7"/>
    <x v="3"/>
    <x v="168"/>
    <s v="Melissa Cervantes"/>
    <x v="641"/>
    <x v="1"/>
    <n v="13223.42"/>
    <n v="323"/>
    <x v="2"/>
    <s v="Emergency"/>
    <d v="2020-12-11T00:00:00"/>
    <s v="Lipitor"/>
    <s v="Inconclusive"/>
    <x v="16"/>
  </r>
  <r>
    <s v="Mr."/>
    <s v="Lisa Marshall"/>
    <n v="65"/>
    <x v="0"/>
    <x v="1"/>
    <s v="B+"/>
    <x v="7"/>
    <x v="3"/>
    <x v="151"/>
    <s v="Anthony Cole"/>
    <x v="642"/>
    <x v="1"/>
    <n v="1283.0766000000001"/>
    <n v="308"/>
    <x v="1"/>
    <s v="Urgent"/>
    <d v="2021-11-14T00:00:00"/>
    <s v="Ibuprofen"/>
    <s v="Abnormal"/>
    <x v="1"/>
  </r>
  <r>
    <s v="Mr."/>
    <s v="Miss Courtney Navarro"/>
    <n v="66"/>
    <x v="0"/>
    <x v="1"/>
    <s v="B-"/>
    <x v="2"/>
    <x v="5"/>
    <x v="542"/>
    <s v="Peggy Bailey"/>
    <x v="643"/>
    <x v="2"/>
    <n v="15649.964599999999"/>
    <n v="145"/>
    <x v="0"/>
    <s v="Elective"/>
    <d v="2021-10-14T00:00:00"/>
    <s v="Paracetamol"/>
    <s v="Abnormal"/>
    <x v="24"/>
  </r>
  <r>
    <s v="Mrs."/>
    <s v="Pamela Sullivan"/>
    <n v="83"/>
    <x v="0"/>
    <x v="0"/>
    <s v="B-"/>
    <x v="2"/>
    <x v="1"/>
    <x v="397"/>
    <s v="David Jennings"/>
    <x v="644"/>
    <x v="3"/>
    <n v="2787.9337999999998"/>
    <n v="287"/>
    <x v="0"/>
    <s v="Elective"/>
    <d v="2020-09-14T00:00:00"/>
    <s v="Paracetamol"/>
    <s v="Normal"/>
    <x v="18"/>
  </r>
  <r>
    <s v="Mr."/>
    <s v="Linda Stewart"/>
    <n v="26"/>
    <x v="2"/>
    <x v="1"/>
    <s v="O-"/>
    <x v="0"/>
    <x v="0"/>
    <x v="74"/>
    <s v="Connie Johnson"/>
    <x v="645"/>
    <x v="2"/>
    <n v="33983.610699999997"/>
    <n v="223"/>
    <x v="2"/>
    <s v="Emergency"/>
    <d v="2021-07-30T00:00:00"/>
    <s v="Paracetamol"/>
    <s v="Normal"/>
    <x v="5"/>
  </r>
  <r>
    <s v="Mrs."/>
    <s v="Daniel Blevins"/>
    <n v="82"/>
    <x v="0"/>
    <x v="0"/>
    <s v="O-"/>
    <x v="0"/>
    <x v="0"/>
    <x v="543"/>
    <s v="Ashley Brooks"/>
    <x v="646"/>
    <x v="4"/>
    <n v="27247.401000000002"/>
    <n v="253"/>
    <x v="2"/>
    <s v="Emergency"/>
    <d v="2021-08-22T00:00:00"/>
    <s v="Ibuprofen"/>
    <s v="Abnormal"/>
    <x v="8"/>
  </r>
  <r>
    <s v="Mrs."/>
    <s v="Kenneth Oconnell"/>
    <n v="67"/>
    <x v="0"/>
    <x v="0"/>
    <s v="O+"/>
    <x v="1"/>
    <x v="3"/>
    <x v="277"/>
    <s v="Morgan Johnson"/>
    <x v="647"/>
    <x v="4"/>
    <n v="6259.0286999999998"/>
    <n v="155"/>
    <x v="2"/>
    <s v="Emergency"/>
    <d v="2020-01-17T00:00:00"/>
    <s v="Lipitor"/>
    <s v="Abnormal"/>
    <x v="27"/>
  </r>
  <r>
    <s v="Mrs."/>
    <s v="Tamara Salazar"/>
    <n v="46"/>
    <x v="1"/>
    <x v="0"/>
    <s v="O+"/>
    <x v="1"/>
    <x v="5"/>
    <x v="544"/>
    <s v="Jasmine Russell"/>
    <x v="648"/>
    <x v="2"/>
    <n v="10459.435100000001"/>
    <n v="213"/>
    <x v="1"/>
    <s v="Urgent"/>
    <d v="2020-09-12T00:00:00"/>
    <s v="Lipitor"/>
    <s v="Inconclusive"/>
    <x v="9"/>
  </r>
  <r>
    <s v="Mrs."/>
    <s v="Tammy Lewis"/>
    <n v="45"/>
    <x v="1"/>
    <x v="0"/>
    <s v="B-"/>
    <x v="2"/>
    <x v="5"/>
    <x v="545"/>
    <s v="Charles Weber"/>
    <x v="649"/>
    <x v="1"/>
    <n v="3343.8741"/>
    <n v="287"/>
    <x v="2"/>
    <s v="Emergency"/>
    <d v="2021-01-24T00:00:00"/>
    <s v="Paracetamol"/>
    <s v="Inconclusive"/>
    <x v="23"/>
  </r>
  <r>
    <s v="Mr."/>
    <s v="Christine Lewis"/>
    <n v="56"/>
    <x v="1"/>
    <x v="1"/>
    <s v="B+"/>
    <x v="7"/>
    <x v="1"/>
    <x v="546"/>
    <s v="Joseph Banks"/>
    <x v="650"/>
    <x v="0"/>
    <n v="5429.5999000000002"/>
    <n v="451"/>
    <x v="0"/>
    <s v="Elective"/>
    <d v="2021-07-15T00:00:00"/>
    <s v="Aspirin"/>
    <s v="Inconclusive"/>
    <x v="9"/>
  </r>
  <r>
    <s v="Mr."/>
    <s v="Lynn Lowery"/>
    <n v="71"/>
    <x v="0"/>
    <x v="1"/>
    <s v="AB+"/>
    <x v="3"/>
    <x v="1"/>
    <x v="547"/>
    <s v="Beverly Carlson"/>
    <x v="651"/>
    <x v="1"/>
    <n v="5708.0708000000004"/>
    <n v="413"/>
    <x v="2"/>
    <s v="Emergency"/>
    <d v="2020-08-11T00:00:00"/>
    <s v="Penicillin"/>
    <s v="Normal"/>
    <x v="5"/>
  </r>
  <r>
    <s v="Mr."/>
    <s v="Marie Franklin"/>
    <n v="77"/>
    <x v="0"/>
    <x v="1"/>
    <s v="AB+"/>
    <x v="3"/>
    <x v="3"/>
    <x v="548"/>
    <s v="Michael Dougherty"/>
    <x v="652"/>
    <x v="4"/>
    <n v="27294.590499999998"/>
    <n v="471"/>
    <x v="1"/>
    <s v="Urgent"/>
    <d v="2019-06-15T00:00:00"/>
    <s v="Aspirin"/>
    <s v="Normal"/>
    <x v="5"/>
  </r>
  <r>
    <s v="Mrs."/>
    <s v="Holly Norman"/>
    <n v="48"/>
    <x v="1"/>
    <x v="0"/>
    <s v="A+"/>
    <x v="4"/>
    <x v="2"/>
    <x v="462"/>
    <s v="Karen Rogers"/>
    <x v="653"/>
    <x v="0"/>
    <n v="12170.8812"/>
    <n v="288"/>
    <x v="0"/>
    <s v="Elective"/>
    <d v="2019-05-04T00:00:00"/>
    <s v="Penicillin"/>
    <s v="Normal"/>
    <x v="8"/>
  </r>
  <r>
    <s v="Mr."/>
    <s v="Michael Russell"/>
    <n v="36"/>
    <x v="1"/>
    <x v="1"/>
    <s v="O-"/>
    <x v="0"/>
    <x v="2"/>
    <x v="549"/>
    <s v="Jake White"/>
    <x v="654"/>
    <x v="2"/>
    <n v="15359.053400000001"/>
    <n v="381"/>
    <x v="0"/>
    <s v="Elective"/>
    <d v="2022-10-27T00:00:00"/>
    <s v="Aspirin"/>
    <s v="Normal"/>
    <x v="8"/>
  </r>
  <r>
    <s v="Mr."/>
    <s v="Richard Vega"/>
    <n v="69"/>
    <x v="0"/>
    <x v="1"/>
    <s v="B+"/>
    <x v="7"/>
    <x v="3"/>
    <x v="268"/>
    <s v="David Dean"/>
    <x v="655"/>
    <x v="3"/>
    <n v="13870.5126"/>
    <n v="225"/>
    <x v="2"/>
    <s v="Emergency"/>
    <d v="2020-11-11T00:00:00"/>
    <s v="Lipitor"/>
    <s v="Inconclusive"/>
    <x v="23"/>
  </r>
  <r>
    <s v="Mrs."/>
    <s v="Jessica Mcdonald"/>
    <n v="43"/>
    <x v="1"/>
    <x v="0"/>
    <s v="O-"/>
    <x v="0"/>
    <x v="5"/>
    <x v="89"/>
    <s v="Randy Scott"/>
    <x v="656"/>
    <x v="2"/>
    <n v="70000.261299999998"/>
    <n v="131"/>
    <x v="1"/>
    <s v="Urgent"/>
    <d v="2021-11-10T00:00:00"/>
    <s v="Penicillin"/>
    <s v="Inconclusive"/>
    <x v="20"/>
  </r>
  <r>
    <s v="Mrs."/>
    <s v="Bruce Johnson"/>
    <n v="60"/>
    <x v="0"/>
    <x v="0"/>
    <s v="AB+"/>
    <x v="3"/>
    <x v="0"/>
    <x v="550"/>
    <s v="Luke Lawrence"/>
    <x v="657"/>
    <x v="2"/>
    <n v="38746.767899999999"/>
    <n v="191"/>
    <x v="2"/>
    <s v="Emergency"/>
    <d v="2022-06-03T00:00:00"/>
    <s v="Paracetamol"/>
    <s v="Inconclusive"/>
    <x v="9"/>
  </r>
  <r>
    <s v="Mr."/>
    <s v="Daniel Meadows"/>
    <n v="74"/>
    <x v="0"/>
    <x v="1"/>
    <s v="B+"/>
    <x v="7"/>
    <x v="3"/>
    <x v="551"/>
    <s v="Sean Warren"/>
    <x v="658"/>
    <x v="4"/>
    <n v="14703.944100000001"/>
    <n v="425"/>
    <x v="2"/>
    <s v="Emergency"/>
    <d v="2020-12-12T00:00:00"/>
    <s v="Ibuprofen"/>
    <s v="Normal"/>
    <x v="21"/>
  </r>
  <r>
    <s v="Mrs."/>
    <s v="Jesse Tucker"/>
    <n v="40"/>
    <x v="1"/>
    <x v="0"/>
    <s v="O-"/>
    <x v="0"/>
    <x v="5"/>
    <x v="552"/>
    <s v="Michele Cruz"/>
    <x v="659"/>
    <x v="1"/>
    <n v="55769.1636"/>
    <n v="233"/>
    <x v="1"/>
    <s v="Urgent"/>
    <d v="2019-07-05T00:00:00"/>
    <s v="Penicillin"/>
    <s v="Normal"/>
    <x v="18"/>
  </r>
  <r>
    <s v="Mr."/>
    <s v="Ryan Anderson"/>
    <n v="45"/>
    <x v="1"/>
    <x v="1"/>
    <s v="AB+"/>
    <x v="3"/>
    <x v="3"/>
    <x v="553"/>
    <s v="Jordan Shelton"/>
    <x v="660"/>
    <x v="4"/>
    <n v="18557.4398"/>
    <n v="135"/>
    <x v="1"/>
    <s v="Urgent"/>
    <d v="2022-09-04T00:00:00"/>
    <s v="Penicillin"/>
    <s v="Inconclusive"/>
    <x v="16"/>
  </r>
  <r>
    <s v="Mrs."/>
    <s v="Kaitlyn Sampson"/>
    <n v="80"/>
    <x v="0"/>
    <x v="0"/>
    <s v="B+"/>
    <x v="7"/>
    <x v="5"/>
    <x v="554"/>
    <s v="Philip Mullins"/>
    <x v="661"/>
    <x v="2"/>
    <n v="19267.854299999999"/>
    <n v="385"/>
    <x v="0"/>
    <s v="Elective"/>
    <d v="2021-07-08T00:00:00"/>
    <s v="Lipitor"/>
    <s v="Inconclusive"/>
    <x v="3"/>
  </r>
  <r>
    <s v="Mr."/>
    <s v="Brian York"/>
    <n v="23"/>
    <x v="2"/>
    <x v="1"/>
    <s v="B+"/>
    <x v="7"/>
    <x v="3"/>
    <x v="555"/>
    <s v="Garrett Benton"/>
    <x v="662"/>
    <x v="1"/>
    <n v="28851.6738"/>
    <n v="178"/>
    <x v="1"/>
    <s v="Urgent"/>
    <d v="2020-04-28T00:00:00"/>
    <s v="Paracetamol"/>
    <s v="Abnormal"/>
    <x v="1"/>
  </r>
  <r>
    <s v="Mrs."/>
    <s v="Ashley Martinez"/>
    <n v="36"/>
    <x v="1"/>
    <x v="0"/>
    <s v="A-"/>
    <x v="6"/>
    <x v="2"/>
    <x v="556"/>
    <s v="Michelle Kennedy"/>
    <x v="663"/>
    <x v="2"/>
    <n v="2565.9182000000001"/>
    <n v="405"/>
    <x v="1"/>
    <s v="Urgent"/>
    <d v="2019-06-11T00:00:00"/>
    <s v="Aspirin"/>
    <s v="Normal"/>
    <x v="24"/>
  </r>
  <r>
    <s v="Mrs."/>
    <s v="Andre Burch"/>
    <n v="29"/>
    <x v="2"/>
    <x v="0"/>
    <s v="O-"/>
    <x v="0"/>
    <x v="2"/>
    <x v="557"/>
    <s v="Mary Gonzales"/>
    <x v="664"/>
    <x v="3"/>
    <n v="12432.5738"/>
    <n v="411"/>
    <x v="0"/>
    <s v="Elective"/>
    <d v="2023-03-15T00:00:00"/>
    <s v="Ibuprofen"/>
    <s v="Inconclusive"/>
    <x v="27"/>
  </r>
  <r>
    <s v="Mr."/>
    <s v="Stephen Combs"/>
    <n v="75"/>
    <x v="0"/>
    <x v="1"/>
    <s v="A-"/>
    <x v="6"/>
    <x v="3"/>
    <x v="558"/>
    <s v="Dana Black"/>
    <x v="665"/>
    <x v="4"/>
    <n v="31136.6273"/>
    <n v="423"/>
    <x v="1"/>
    <s v="Urgent"/>
    <d v="2021-06-29T00:00:00"/>
    <s v="Ibuprofen"/>
    <s v="Normal"/>
    <x v="7"/>
  </r>
  <r>
    <s v="Mr."/>
    <s v="Allison Reed PhD"/>
    <n v="78"/>
    <x v="0"/>
    <x v="1"/>
    <s v="B+"/>
    <x v="7"/>
    <x v="0"/>
    <x v="559"/>
    <s v="Anthony Hernandez"/>
    <x v="666"/>
    <x v="4"/>
    <n v="42839.173799999997"/>
    <n v="329"/>
    <x v="1"/>
    <s v="Urgent"/>
    <d v="2020-03-18T00:00:00"/>
    <s v="Aspirin"/>
    <s v="Normal"/>
    <x v="28"/>
  </r>
  <r>
    <s v="Mrs."/>
    <s v="Abigail Mitchell"/>
    <n v="39"/>
    <x v="1"/>
    <x v="0"/>
    <s v="O-"/>
    <x v="0"/>
    <x v="5"/>
    <x v="560"/>
    <s v="Cory Campbell"/>
    <x v="667"/>
    <x v="2"/>
    <n v="37324.228300000002"/>
    <n v="121"/>
    <x v="2"/>
    <s v="Emergency"/>
    <d v="2020-10-27T00:00:00"/>
    <s v="Aspirin"/>
    <s v="Normal"/>
    <x v="25"/>
  </r>
  <r>
    <s v="Mrs."/>
    <s v="Jackie Arellano"/>
    <n v="69"/>
    <x v="0"/>
    <x v="0"/>
    <s v="O+"/>
    <x v="1"/>
    <x v="2"/>
    <x v="561"/>
    <s v="Michael Kelly"/>
    <x v="668"/>
    <x v="0"/>
    <n v="24244.089"/>
    <n v="213"/>
    <x v="0"/>
    <s v="Elective"/>
    <d v="2023-01-16T00:00:00"/>
    <s v="Penicillin"/>
    <s v="Abnormal"/>
    <x v="3"/>
  </r>
  <r>
    <s v="Mrs."/>
    <s v="Sierra Moreno"/>
    <n v="43"/>
    <x v="1"/>
    <x v="0"/>
    <s v="AB+"/>
    <x v="3"/>
    <x v="5"/>
    <x v="86"/>
    <s v="Jacob Olson"/>
    <x v="669"/>
    <x v="4"/>
    <n v="70636.469700000001"/>
    <n v="315"/>
    <x v="2"/>
    <s v="Emergency"/>
    <d v="2021-03-09T00:00:00"/>
    <s v="Aspirin"/>
    <s v="Normal"/>
    <x v="17"/>
  </r>
  <r>
    <s v="Mr."/>
    <s v="Daniel Golden"/>
    <n v="79"/>
    <x v="0"/>
    <x v="1"/>
    <s v="A+"/>
    <x v="4"/>
    <x v="3"/>
    <x v="562"/>
    <s v="Kendra Shields"/>
    <x v="670"/>
    <x v="4"/>
    <n v="30589.365399999999"/>
    <n v="460"/>
    <x v="2"/>
    <s v="Emergency"/>
    <d v="2023-03-06T00:00:00"/>
    <s v="Penicillin"/>
    <s v="Abnormal"/>
    <x v="25"/>
  </r>
  <r>
    <s v="Mrs."/>
    <s v="Melissa Martin"/>
    <n v="79"/>
    <x v="0"/>
    <x v="0"/>
    <s v="A+"/>
    <x v="4"/>
    <x v="2"/>
    <x v="139"/>
    <s v="Deanna Williams MD"/>
    <x v="671"/>
    <x v="0"/>
    <n v="17286.801100000001"/>
    <n v="366"/>
    <x v="0"/>
    <s v="Elective"/>
    <d v="2019-12-05T00:00:00"/>
    <s v="Penicillin"/>
    <s v="Abnormal"/>
    <x v="3"/>
  </r>
  <r>
    <s v="Mrs."/>
    <s v="Emily Johnson"/>
    <n v="45"/>
    <x v="1"/>
    <x v="0"/>
    <s v="O+"/>
    <x v="1"/>
    <x v="1"/>
    <x v="114"/>
    <s v="Nicholas Bailey"/>
    <x v="672"/>
    <x v="2"/>
    <n v="20581.039100000002"/>
    <n v="493"/>
    <x v="2"/>
    <s v="Emergency"/>
    <d v="2019-09-20T00:00:00"/>
    <s v="Ibuprofen"/>
    <s v="Inconclusive"/>
    <x v="0"/>
  </r>
  <r>
    <s v="Mr."/>
    <s v="Angela Taylor"/>
    <n v="81"/>
    <x v="0"/>
    <x v="1"/>
    <s v="O+"/>
    <x v="1"/>
    <x v="5"/>
    <x v="563"/>
    <s v="Kimberly Henry"/>
    <x v="673"/>
    <x v="0"/>
    <n v="38181.769500000002"/>
    <n v="326"/>
    <x v="2"/>
    <s v="Emergency"/>
    <d v="2023-04-18T00:00:00"/>
    <s v="Ibuprofen"/>
    <s v="Normal"/>
    <x v="29"/>
  </r>
  <r>
    <s v="Mr."/>
    <s v="Ronald Becker"/>
    <n v="52"/>
    <x v="1"/>
    <x v="1"/>
    <s v="AB-"/>
    <x v="5"/>
    <x v="0"/>
    <x v="499"/>
    <s v="Henry Garcia"/>
    <x v="80"/>
    <x v="3"/>
    <n v="31864.778200000001"/>
    <n v="268"/>
    <x v="2"/>
    <s v="Emergency"/>
    <d v="2022-10-27T00:00:00"/>
    <s v="Paracetamol"/>
    <s v="Abnormal"/>
    <x v="6"/>
  </r>
  <r>
    <s v="Mr."/>
    <s v="Tanya Sanford DDS"/>
    <n v="63"/>
    <x v="0"/>
    <x v="1"/>
    <s v="A+"/>
    <x v="4"/>
    <x v="4"/>
    <x v="564"/>
    <s v="Madeline Smith"/>
    <x v="674"/>
    <x v="0"/>
    <n v="31257.2081"/>
    <n v="441"/>
    <x v="2"/>
    <s v="Emergency"/>
    <d v="2019-09-03T00:00:00"/>
    <s v="Ibuprofen"/>
    <s v="Inconclusive"/>
    <x v="14"/>
  </r>
  <r>
    <s v="Mr."/>
    <s v="Jerry Roman"/>
    <n v="30"/>
    <x v="2"/>
    <x v="1"/>
    <s v="B+"/>
    <x v="7"/>
    <x v="4"/>
    <x v="565"/>
    <s v="Brian Barnett"/>
    <x v="675"/>
    <x v="2"/>
    <n v="30206.843000000001"/>
    <n v="310"/>
    <x v="1"/>
    <s v="Urgent"/>
    <d v="2020-07-13T00:00:00"/>
    <s v="Paracetamol"/>
    <s v="Inconclusive"/>
    <x v="15"/>
  </r>
  <r>
    <s v="Mrs."/>
    <s v="Adam Stephens"/>
    <n v="79"/>
    <x v="0"/>
    <x v="0"/>
    <s v="O-"/>
    <x v="0"/>
    <x v="1"/>
    <x v="91"/>
    <s v="Nicholas Valenzuela"/>
    <x v="676"/>
    <x v="0"/>
    <n v="32386.288700000001"/>
    <n v="173"/>
    <x v="0"/>
    <s v="Elective"/>
    <d v="2021-04-06T00:00:00"/>
    <s v="Penicillin"/>
    <s v="Inconclusive"/>
    <x v="26"/>
  </r>
  <r>
    <s v="Mrs."/>
    <s v="Jane Vargas"/>
    <n v="74"/>
    <x v="0"/>
    <x v="0"/>
    <s v="A+"/>
    <x v="4"/>
    <x v="1"/>
    <x v="566"/>
    <s v="Donna Hicks"/>
    <x v="458"/>
    <x v="0"/>
    <n v="8080.0623999999998"/>
    <n v="229"/>
    <x v="0"/>
    <s v="Elective"/>
    <d v="2020-08-24T00:00:00"/>
    <s v="Paracetamol"/>
    <s v="Normal"/>
    <x v="8"/>
  </r>
  <r>
    <s v="Mr."/>
    <s v="Joseph Smith"/>
    <n v="20"/>
    <x v="2"/>
    <x v="1"/>
    <s v="O-"/>
    <x v="0"/>
    <x v="5"/>
    <x v="567"/>
    <s v="Amanda Stout"/>
    <x v="677"/>
    <x v="2"/>
    <n v="3835.5893999999998"/>
    <n v="193"/>
    <x v="0"/>
    <s v="Elective"/>
    <d v="2023-02-02T00:00:00"/>
    <s v="Paracetamol"/>
    <s v="Normal"/>
    <x v="24"/>
  </r>
  <r>
    <s v="Mr."/>
    <s v="Sydney Gill"/>
    <n v="65"/>
    <x v="0"/>
    <x v="1"/>
    <s v="A+"/>
    <x v="4"/>
    <x v="1"/>
    <x v="277"/>
    <s v="Adrian Boyd"/>
    <x v="471"/>
    <x v="0"/>
    <n v="5011.6423000000004"/>
    <n v="483"/>
    <x v="2"/>
    <s v="Emergency"/>
    <d v="2020-02-02T00:00:00"/>
    <s v="Ibuprofen"/>
    <s v="Inconclusive"/>
    <x v="21"/>
  </r>
  <r>
    <s v="Mrs."/>
    <s v="Katherine White"/>
    <n v="21"/>
    <x v="2"/>
    <x v="0"/>
    <s v="A-"/>
    <x v="6"/>
    <x v="0"/>
    <x v="568"/>
    <s v="Dr. Ann Mcdonald"/>
    <x v="678"/>
    <x v="3"/>
    <n v="31431.850299999998"/>
    <n v="324"/>
    <x v="1"/>
    <s v="Urgent"/>
    <d v="2019-10-28T00:00:00"/>
    <s v="Lipitor"/>
    <s v="Inconclusive"/>
    <x v="22"/>
  </r>
  <r>
    <s v="Mrs."/>
    <s v="Joy Martinez"/>
    <n v="45"/>
    <x v="1"/>
    <x v="0"/>
    <s v="B-"/>
    <x v="2"/>
    <x v="3"/>
    <x v="569"/>
    <s v="Christine Lewis"/>
    <x v="679"/>
    <x v="3"/>
    <n v="18812.5239"/>
    <n v="103"/>
    <x v="1"/>
    <s v="Urgent"/>
    <d v="2023-05-02T00:00:00"/>
    <s v="Penicillin"/>
    <s v="Inconclusive"/>
    <x v="17"/>
  </r>
  <r>
    <s v="Mr."/>
    <s v="Karen Mccoy"/>
    <n v="28"/>
    <x v="2"/>
    <x v="1"/>
    <s v="O-"/>
    <x v="0"/>
    <x v="2"/>
    <x v="570"/>
    <s v="Carol Harris"/>
    <x v="680"/>
    <x v="3"/>
    <n v="10394.928599999999"/>
    <n v="179"/>
    <x v="0"/>
    <s v="Elective"/>
    <d v="2023-06-10T00:00:00"/>
    <s v="Aspirin"/>
    <s v="Inconclusive"/>
    <x v="27"/>
  </r>
  <r>
    <s v="Mrs."/>
    <s v="David Pierce"/>
    <n v="68"/>
    <x v="0"/>
    <x v="0"/>
    <s v="O+"/>
    <x v="1"/>
    <x v="0"/>
    <x v="291"/>
    <s v="Tracy Ward"/>
    <x v="681"/>
    <x v="0"/>
    <n v="53160.299700000003"/>
    <n v="334"/>
    <x v="2"/>
    <s v="Emergency"/>
    <d v="2021-01-21T00:00:00"/>
    <s v="Lipitor"/>
    <s v="Normal"/>
    <x v="23"/>
  </r>
  <r>
    <s v="Mrs."/>
    <s v="Sandra Payne"/>
    <n v="26"/>
    <x v="2"/>
    <x v="0"/>
    <s v="AB-"/>
    <x v="5"/>
    <x v="3"/>
    <x v="571"/>
    <s v="Maria Walker"/>
    <x v="682"/>
    <x v="3"/>
    <n v="5960.5550999999996"/>
    <n v="189"/>
    <x v="2"/>
    <s v="Emergency"/>
    <d v="2022-09-21T00:00:00"/>
    <s v="Aspirin"/>
    <s v="Inconclusive"/>
    <x v="8"/>
  </r>
  <r>
    <s v="Mrs."/>
    <s v="Theresa Woodard"/>
    <n v="84"/>
    <x v="0"/>
    <x v="0"/>
    <s v="O+"/>
    <x v="1"/>
    <x v="4"/>
    <x v="499"/>
    <s v="Carol Park"/>
    <x v="683"/>
    <x v="0"/>
    <n v="29641.0255"/>
    <n v="357"/>
    <x v="1"/>
    <s v="Urgent"/>
    <d v="2022-10-26T00:00:00"/>
    <s v="Ibuprofen"/>
    <s v="Abnormal"/>
    <x v="16"/>
  </r>
  <r>
    <s v="Mrs."/>
    <s v="Cindy Lowe"/>
    <n v="68"/>
    <x v="0"/>
    <x v="0"/>
    <s v="O+"/>
    <x v="1"/>
    <x v="1"/>
    <x v="572"/>
    <s v="Lisa Bennett"/>
    <x v="684"/>
    <x v="0"/>
    <n v="34507.523500000003"/>
    <n v="138"/>
    <x v="1"/>
    <s v="Urgent"/>
    <d v="2020-07-27T00:00:00"/>
    <s v="Lipitor"/>
    <s v="Abnormal"/>
    <x v="21"/>
  </r>
  <r>
    <s v="Mrs."/>
    <s v="Deborah Perry"/>
    <n v="59"/>
    <x v="1"/>
    <x v="0"/>
    <s v="B+"/>
    <x v="7"/>
    <x v="5"/>
    <x v="573"/>
    <s v="Sandra Cross"/>
    <x v="685"/>
    <x v="2"/>
    <n v="42649.2336"/>
    <n v="405"/>
    <x v="2"/>
    <s v="Emergency"/>
    <d v="2022-06-18T00:00:00"/>
    <s v="Penicillin"/>
    <s v="Abnormal"/>
    <x v="21"/>
  </r>
  <r>
    <s v="Mrs."/>
    <s v="Yesenia Williams"/>
    <n v="62"/>
    <x v="0"/>
    <x v="0"/>
    <s v="A+"/>
    <x v="4"/>
    <x v="1"/>
    <x v="574"/>
    <s v="Danny Mcdaniel"/>
    <x v="686"/>
    <x v="0"/>
    <n v="24262.465199999999"/>
    <n v="381"/>
    <x v="1"/>
    <s v="Urgent"/>
    <d v="2020-02-12T00:00:00"/>
    <s v="Aspirin"/>
    <s v="Normal"/>
    <x v="8"/>
  </r>
  <r>
    <s v="Mr."/>
    <s v="Amanda Jones"/>
    <n v="62"/>
    <x v="0"/>
    <x v="1"/>
    <s v="O-"/>
    <x v="0"/>
    <x v="1"/>
    <x v="492"/>
    <s v="Mary Williams"/>
    <x v="687"/>
    <x v="0"/>
    <n v="39168.6728"/>
    <n v="241"/>
    <x v="1"/>
    <s v="Urgent"/>
    <d v="2023-10-05T00:00:00"/>
    <s v="Penicillin"/>
    <s v="Inconclusive"/>
    <x v="12"/>
  </r>
  <r>
    <s v="Mr."/>
    <s v="Julie Brooks"/>
    <n v="33"/>
    <x v="2"/>
    <x v="1"/>
    <s v="AB+"/>
    <x v="3"/>
    <x v="3"/>
    <x v="575"/>
    <s v="Susan Olson"/>
    <x v="688"/>
    <x v="2"/>
    <n v="20567.1057"/>
    <n v="478"/>
    <x v="2"/>
    <s v="Emergency"/>
    <d v="2020-02-05T00:00:00"/>
    <s v="Lipitor"/>
    <s v="Abnormal"/>
    <x v="13"/>
  </r>
  <r>
    <s v="Mr."/>
    <s v="Nicholas Martin"/>
    <n v="53"/>
    <x v="1"/>
    <x v="1"/>
    <s v="AB-"/>
    <x v="5"/>
    <x v="3"/>
    <x v="155"/>
    <s v="Kendra Flores"/>
    <x v="689"/>
    <x v="1"/>
    <n v="29615.445800000001"/>
    <n v="306"/>
    <x v="1"/>
    <s v="Urgent"/>
    <d v="2022-02-24T00:00:00"/>
    <s v="Paracetamol"/>
    <s v="Normal"/>
    <x v="27"/>
  </r>
  <r>
    <s v="Mrs."/>
    <s v="Patricia Rivera"/>
    <n v="36"/>
    <x v="1"/>
    <x v="0"/>
    <s v="AB+"/>
    <x v="3"/>
    <x v="1"/>
    <x v="135"/>
    <s v="Sylvia Avery"/>
    <x v="471"/>
    <x v="0"/>
    <n v="22051.487799999999"/>
    <n v="244"/>
    <x v="0"/>
    <s v="Elective"/>
    <d v="2021-06-26T00:00:00"/>
    <s v="Paracetamol"/>
    <s v="Inconclusive"/>
    <x v="8"/>
  </r>
  <r>
    <s v="Mr."/>
    <s v="Jeffrey Lawrence"/>
    <n v="20"/>
    <x v="2"/>
    <x v="1"/>
    <s v="O+"/>
    <x v="1"/>
    <x v="3"/>
    <x v="576"/>
    <s v="Deanna Baldwin"/>
    <x v="690"/>
    <x v="1"/>
    <n v="14092.1549"/>
    <n v="478"/>
    <x v="2"/>
    <s v="Emergency"/>
    <d v="2021-12-01T00:00:00"/>
    <s v="Paracetamol"/>
    <s v="Abnormal"/>
    <x v="10"/>
  </r>
  <r>
    <s v="Mr."/>
    <s v="Curtis Dean"/>
    <n v="57"/>
    <x v="1"/>
    <x v="1"/>
    <s v="O-"/>
    <x v="0"/>
    <x v="3"/>
    <x v="577"/>
    <s v="Michael Strickland"/>
    <x v="691"/>
    <x v="0"/>
    <n v="7450.3463000000002"/>
    <n v="444"/>
    <x v="1"/>
    <s v="Urgent"/>
    <d v="2020-08-14T00:00:00"/>
    <s v="Ibuprofen"/>
    <s v="Abnormal"/>
    <x v="26"/>
  </r>
  <r>
    <s v="Mr."/>
    <s v="Tabitha Price"/>
    <n v="80"/>
    <x v="0"/>
    <x v="1"/>
    <s v="AB-"/>
    <x v="5"/>
    <x v="2"/>
    <x v="578"/>
    <s v="Mary Carson"/>
    <x v="692"/>
    <x v="0"/>
    <n v="19526.8115"/>
    <n v="481"/>
    <x v="0"/>
    <s v="Elective"/>
    <d v="2021-10-28T00:00:00"/>
    <s v="Ibuprofen"/>
    <s v="Abnormal"/>
    <x v="30"/>
  </r>
  <r>
    <s v="Mr."/>
    <s v="Todd Hernandez"/>
    <n v="24"/>
    <x v="2"/>
    <x v="1"/>
    <s v="AB-"/>
    <x v="5"/>
    <x v="4"/>
    <x v="579"/>
    <s v="Pamela Patel"/>
    <x v="693"/>
    <x v="2"/>
    <n v="17784.5118"/>
    <n v="347"/>
    <x v="1"/>
    <s v="Urgent"/>
    <d v="2022-11-09T00:00:00"/>
    <s v="Aspirin"/>
    <s v="Abnormal"/>
    <x v="27"/>
  </r>
  <r>
    <s v="Mr."/>
    <s v="Seth Burgess"/>
    <n v="37"/>
    <x v="1"/>
    <x v="1"/>
    <s v="AB-"/>
    <x v="5"/>
    <x v="2"/>
    <x v="580"/>
    <s v="Michael Sexton"/>
    <x v="694"/>
    <x v="4"/>
    <n v="13863.3629"/>
    <n v="313"/>
    <x v="0"/>
    <s v="Elective"/>
    <d v="2022-04-16T00:00:00"/>
    <s v="Aspirin"/>
    <s v="Abnormal"/>
    <x v="15"/>
  </r>
  <r>
    <s v="Mr."/>
    <s v="Stephanie James"/>
    <n v="26"/>
    <x v="2"/>
    <x v="1"/>
    <s v="AB-"/>
    <x v="5"/>
    <x v="2"/>
    <x v="581"/>
    <s v="David Gregory"/>
    <x v="695"/>
    <x v="2"/>
    <n v="12014.8876"/>
    <n v="313"/>
    <x v="0"/>
    <s v="Elective"/>
    <d v="2019-07-11T00:00:00"/>
    <s v="Lipitor"/>
    <s v="Abnormal"/>
    <x v="8"/>
  </r>
  <r>
    <s v="Mrs."/>
    <s v="Brandon Scott"/>
    <n v="19"/>
    <x v="2"/>
    <x v="0"/>
    <s v="AB-"/>
    <x v="5"/>
    <x v="3"/>
    <x v="582"/>
    <s v="Elizabeth Vance"/>
    <x v="696"/>
    <x v="4"/>
    <n v="5217.0483999999997"/>
    <n v="161"/>
    <x v="1"/>
    <s v="Urgent"/>
    <d v="2023-02-01T00:00:00"/>
    <s v="Penicillin"/>
    <s v="Abnormal"/>
    <x v="6"/>
  </r>
  <r>
    <s v="Mr."/>
    <s v="Clarence Munoz"/>
    <n v="61"/>
    <x v="0"/>
    <x v="1"/>
    <s v="B+"/>
    <x v="7"/>
    <x v="4"/>
    <x v="242"/>
    <s v="Mark Dunn"/>
    <x v="697"/>
    <x v="0"/>
    <n v="31843.214199999999"/>
    <n v="460"/>
    <x v="1"/>
    <s v="Urgent"/>
    <d v="2019-03-24T00:00:00"/>
    <s v="Ibuprofen"/>
    <s v="Normal"/>
    <x v="12"/>
  </r>
  <r>
    <s v="Mr."/>
    <s v="Theresa Ball"/>
    <n v="46"/>
    <x v="1"/>
    <x v="1"/>
    <s v="A-"/>
    <x v="6"/>
    <x v="5"/>
    <x v="583"/>
    <s v="Pamela Taylor"/>
    <x v="698"/>
    <x v="3"/>
    <n v="47838.231099999997"/>
    <n v="164"/>
    <x v="0"/>
    <s v="Elective"/>
    <d v="2023-10-02T00:00:00"/>
    <s v="Lipitor"/>
    <s v="Abnormal"/>
    <x v="22"/>
  </r>
  <r>
    <s v="Mrs."/>
    <s v="Barbara Gutierrez"/>
    <n v="54"/>
    <x v="1"/>
    <x v="0"/>
    <s v="O+"/>
    <x v="1"/>
    <x v="0"/>
    <x v="584"/>
    <s v="Michael Waters"/>
    <x v="699"/>
    <x v="1"/>
    <n v="21640.366000000002"/>
    <n v="350"/>
    <x v="2"/>
    <s v="Emergency"/>
    <d v="2021-10-11T00:00:00"/>
    <s v="Lipitor"/>
    <s v="Inconclusive"/>
    <x v="6"/>
  </r>
  <r>
    <s v="Mrs."/>
    <s v="Kimberly Fernandez"/>
    <n v="82"/>
    <x v="0"/>
    <x v="0"/>
    <s v="AB+"/>
    <x v="3"/>
    <x v="0"/>
    <x v="585"/>
    <s v="Michele Henderson"/>
    <x v="700"/>
    <x v="0"/>
    <n v="43933.114600000001"/>
    <n v="445"/>
    <x v="1"/>
    <s v="Urgent"/>
    <d v="2020-01-25T00:00:00"/>
    <s v="Paracetamol"/>
    <s v="Normal"/>
    <x v="25"/>
  </r>
  <r>
    <s v="Mrs."/>
    <s v="Eric Combs"/>
    <n v="83"/>
    <x v="0"/>
    <x v="0"/>
    <s v="B-"/>
    <x v="2"/>
    <x v="3"/>
    <x v="586"/>
    <s v="Carrie Becker"/>
    <x v="701"/>
    <x v="0"/>
    <n v="13852.4768"/>
    <n v="413"/>
    <x v="1"/>
    <s v="Urgent"/>
    <d v="2023-04-07T00:00:00"/>
    <s v="Ibuprofen"/>
    <s v="Normal"/>
    <x v="24"/>
  </r>
  <r>
    <s v="Mrs."/>
    <s v="Travis Jordan"/>
    <n v="54"/>
    <x v="1"/>
    <x v="0"/>
    <s v="B-"/>
    <x v="2"/>
    <x v="5"/>
    <x v="587"/>
    <s v="Robert Burton"/>
    <x v="702"/>
    <x v="4"/>
    <n v="26367.8351"/>
    <n v="156"/>
    <x v="0"/>
    <s v="Elective"/>
    <d v="2021-12-20T00:00:00"/>
    <s v="Paracetamol"/>
    <s v="Normal"/>
    <x v="8"/>
  </r>
  <r>
    <s v="Mrs."/>
    <s v="Dillon Dunlap"/>
    <n v="48"/>
    <x v="1"/>
    <x v="0"/>
    <s v="O+"/>
    <x v="1"/>
    <x v="0"/>
    <x v="584"/>
    <s v="Jason Coleman"/>
    <x v="703"/>
    <x v="0"/>
    <n v="2428.2262000000001"/>
    <n v="499"/>
    <x v="2"/>
    <s v="Emergency"/>
    <d v="2021-10-06T00:00:00"/>
    <s v="Ibuprofen"/>
    <s v="Abnormal"/>
    <x v="19"/>
  </r>
  <r>
    <s v="Mrs."/>
    <s v="Sonya Gonzales"/>
    <n v="50"/>
    <x v="1"/>
    <x v="0"/>
    <s v="AB-"/>
    <x v="5"/>
    <x v="0"/>
    <x v="461"/>
    <s v="Amy Simmons"/>
    <x v="704"/>
    <x v="3"/>
    <n v="10315.865299999999"/>
    <n v="498"/>
    <x v="2"/>
    <s v="Emergency"/>
    <d v="2021-04-09T00:00:00"/>
    <s v="Penicillin"/>
    <s v="Inconclusive"/>
    <x v="19"/>
  </r>
  <r>
    <s v="Mr."/>
    <s v="Erin Sharp"/>
    <n v="34"/>
    <x v="2"/>
    <x v="1"/>
    <s v="A-"/>
    <x v="6"/>
    <x v="4"/>
    <x v="588"/>
    <s v="Matthew Rodriguez"/>
    <x v="705"/>
    <x v="4"/>
    <n v="15554.5051"/>
    <n v="210"/>
    <x v="1"/>
    <s v="Urgent"/>
    <d v="2021-09-11T00:00:00"/>
    <s v="Penicillin"/>
    <s v="Inconclusive"/>
    <x v="2"/>
  </r>
  <r>
    <s v="Mrs."/>
    <s v="Eric Green"/>
    <n v="79"/>
    <x v="0"/>
    <x v="0"/>
    <s v="B+"/>
    <x v="7"/>
    <x v="1"/>
    <x v="496"/>
    <s v="Ryan Castillo"/>
    <x v="706"/>
    <x v="0"/>
    <n v="36671.201800000003"/>
    <n v="175"/>
    <x v="0"/>
    <s v="Elective"/>
    <d v="2019-10-22T00:00:00"/>
    <s v="Ibuprofen"/>
    <s v="Abnormal"/>
    <x v="24"/>
  </r>
  <r>
    <s v="Mrs."/>
    <s v="Tina Howard"/>
    <n v="20"/>
    <x v="2"/>
    <x v="0"/>
    <s v="O+"/>
    <x v="1"/>
    <x v="5"/>
    <x v="483"/>
    <s v="Ellen Spence"/>
    <x v="707"/>
    <x v="3"/>
    <n v="70185.439899999998"/>
    <n v="360"/>
    <x v="0"/>
    <s v="Elective"/>
    <d v="2019-05-02T00:00:00"/>
    <s v="Ibuprofen"/>
    <s v="Normal"/>
    <x v="21"/>
  </r>
  <r>
    <s v="Mr."/>
    <s v="Michael Lewis"/>
    <n v="69"/>
    <x v="0"/>
    <x v="1"/>
    <s v="B-"/>
    <x v="2"/>
    <x v="5"/>
    <x v="589"/>
    <s v="Mr. Adam Ramirez"/>
    <x v="708"/>
    <x v="0"/>
    <n v="6856.3545999999997"/>
    <n v="362"/>
    <x v="2"/>
    <s v="Emergency"/>
    <d v="2021-02-22T00:00:00"/>
    <s v="Ibuprofen"/>
    <s v="Inconclusive"/>
    <x v="0"/>
  </r>
  <r>
    <s v="Mrs."/>
    <s v="Thomas Rodriguez"/>
    <n v="44"/>
    <x v="1"/>
    <x v="0"/>
    <s v="AB-"/>
    <x v="5"/>
    <x v="0"/>
    <x v="335"/>
    <s v="Joshua Miller"/>
    <x v="709"/>
    <x v="3"/>
    <n v="50221.05"/>
    <n v="180"/>
    <x v="1"/>
    <s v="Urgent"/>
    <d v="2019-02-13T00:00:00"/>
    <s v="Aspirin"/>
    <s v="Normal"/>
    <x v="8"/>
  </r>
  <r>
    <s v="Mr."/>
    <s v="Linda Gillespie"/>
    <n v="48"/>
    <x v="1"/>
    <x v="1"/>
    <s v="AB-"/>
    <x v="5"/>
    <x v="4"/>
    <x v="370"/>
    <s v="Steven Serrano"/>
    <x v="710"/>
    <x v="0"/>
    <n v="23978.1309"/>
    <n v="402"/>
    <x v="2"/>
    <s v="Emergency"/>
    <d v="2023-10-14T00:00:00"/>
    <s v="Penicillin"/>
    <s v="Abnormal"/>
    <x v="7"/>
  </r>
  <r>
    <s v="Mrs."/>
    <s v="Terry Lawson"/>
    <n v="31"/>
    <x v="2"/>
    <x v="0"/>
    <s v="O+"/>
    <x v="1"/>
    <x v="4"/>
    <x v="590"/>
    <s v="Daniel Mack"/>
    <x v="711"/>
    <x v="2"/>
    <n v="8978.6121999999996"/>
    <n v="272"/>
    <x v="1"/>
    <s v="Urgent"/>
    <d v="2019-07-23T00:00:00"/>
    <s v="Lipitor"/>
    <s v="Normal"/>
    <x v="12"/>
  </r>
  <r>
    <s v="Mrs."/>
    <s v="Kelsey Perry"/>
    <n v="28"/>
    <x v="2"/>
    <x v="0"/>
    <s v="A+"/>
    <x v="4"/>
    <x v="4"/>
    <x v="591"/>
    <s v="Mike Alvarez"/>
    <x v="712"/>
    <x v="4"/>
    <n v="20502.114300000001"/>
    <n v="155"/>
    <x v="1"/>
    <s v="Urgent"/>
    <d v="2020-03-26T00:00:00"/>
    <s v="Aspirin"/>
    <s v="Abnormal"/>
    <x v="4"/>
  </r>
  <r>
    <s v="Mr."/>
    <s v="Erik Wood"/>
    <n v="84"/>
    <x v="0"/>
    <x v="1"/>
    <s v="O+"/>
    <x v="1"/>
    <x v="5"/>
    <x v="152"/>
    <s v="Lori Horton"/>
    <x v="713"/>
    <x v="0"/>
    <n v="27109.855599999999"/>
    <n v="203"/>
    <x v="0"/>
    <s v="Elective"/>
    <d v="2023-05-02T00:00:00"/>
    <s v="Penicillin"/>
    <s v="Abnormal"/>
    <x v="15"/>
  </r>
  <r>
    <s v="Mrs."/>
    <s v="Jeremy Jones"/>
    <n v="61"/>
    <x v="0"/>
    <x v="0"/>
    <s v="B-"/>
    <x v="2"/>
    <x v="4"/>
    <x v="592"/>
    <s v="Linda Tran"/>
    <x v="714"/>
    <x v="0"/>
    <n v="5343.1689999999999"/>
    <n v="248"/>
    <x v="2"/>
    <s v="Emergency"/>
    <d v="2023-05-19T00:00:00"/>
    <s v="Ibuprofen"/>
    <s v="Inconclusive"/>
    <x v="3"/>
  </r>
  <r>
    <s v="Mr."/>
    <s v="Elizabeth Stafford"/>
    <n v="78"/>
    <x v="0"/>
    <x v="1"/>
    <s v="O-"/>
    <x v="0"/>
    <x v="2"/>
    <x v="584"/>
    <s v="Erin Scott"/>
    <x v="715"/>
    <x v="1"/>
    <n v="16604.592799999999"/>
    <n v="331"/>
    <x v="0"/>
    <s v="Elective"/>
    <d v="2021-09-26T00:00:00"/>
    <s v="Lipitor"/>
    <s v="Abnormal"/>
    <x v="25"/>
  </r>
  <r>
    <s v="Mrs."/>
    <s v="Jason Alvarado"/>
    <n v="62"/>
    <x v="0"/>
    <x v="0"/>
    <s v="O+"/>
    <x v="1"/>
    <x v="1"/>
    <x v="593"/>
    <s v="Aaron Johnson"/>
    <x v="716"/>
    <x v="3"/>
    <n v="20391.4895"/>
    <n v="430"/>
    <x v="2"/>
    <s v="Emergency"/>
    <d v="2020-07-09T00:00:00"/>
    <s v="Ibuprofen"/>
    <s v="Normal"/>
    <x v="13"/>
  </r>
  <r>
    <s v="Mr."/>
    <s v="Mary Stein"/>
    <n v="35"/>
    <x v="1"/>
    <x v="1"/>
    <s v="A+"/>
    <x v="4"/>
    <x v="3"/>
    <x v="594"/>
    <s v="Alice Gross DVM"/>
    <x v="717"/>
    <x v="0"/>
    <n v="34982.364600000001"/>
    <n v="390"/>
    <x v="2"/>
    <s v="Emergency"/>
    <d v="2021-01-06T00:00:00"/>
    <s v="Lipitor"/>
    <s v="Normal"/>
    <x v="15"/>
  </r>
  <r>
    <s v="Mr."/>
    <s v="Sandra Green"/>
    <n v="82"/>
    <x v="0"/>
    <x v="1"/>
    <s v="B+"/>
    <x v="7"/>
    <x v="0"/>
    <x v="595"/>
    <s v="Diana Castro"/>
    <x v="718"/>
    <x v="2"/>
    <n v="25294.193899999998"/>
    <n v="154"/>
    <x v="1"/>
    <s v="Urgent"/>
    <d v="2021-11-08T00:00:00"/>
    <s v="Aspirin"/>
    <s v="Abnormal"/>
    <x v="6"/>
  </r>
  <r>
    <s v="Mr."/>
    <s v="Nicholas Mitchell"/>
    <n v="79"/>
    <x v="0"/>
    <x v="1"/>
    <s v="B+"/>
    <x v="7"/>
    <x v="0"/>
    <x v="231"/>
    <s v="Samuel Sutton"/>
    <x v="719"/>
    <x v="1"/>
    <n v="28001.494999999999"/>
    <n v="341"/>
    <x v="2"/>
    <s v="Emergency"/>
    <d v="2023-04-04T00:00:00"/>
    <s v="Aspirin"/>
    <s v="Inconclusive"/>
    <x v="18"/>
  </r>
  <r>
    <s v="Mr."/>
    <s v="Joshua Gates"/>
    <n v="55"/>
    <x v="1"/>
    <x v="1"/>
    <s v="AB-"/>
    <x v="5"/>
    <x v="3"/>
    <x v="596"/>
    <s v="Michael Flores"/>
    <x v="720"/>
    <x v="1"/>
    <n v="29606.433700000001"/>
    <n v="401"/>
    <x v="1"/>
    <s v="Urgent"/>
    <d v="2021-08-30T00:00:00"/>
    <s v="Ibuprofen"/>
    <s v="Inconclusive"/>
    <x v="3"/>
  </r>
  <r>
    <s v="Mrs."/>
    <s v="William Hart"/>
    <n v="53"/>
    <x v="1"/>
    <x v="0"/>
    <s v="B+"/>
    <x v="7"/>
    <x v="3"/>
    <x v="533"/>
    <s v="Cynthia Freeman"/>
    <x v="721"/>
    <x v="4"/>
    <n v="14339.5371"/>
    <n v="312"/>
    <x v="1"/>
    <s v="Urgent"/>
    <d v="2019-03-28T00:00:00"/>
    <s v="Penicillin"/>
    <s v="Normal"/>
    <x v="18"/>
  </r>
  <r>
    <s v="Mr."/>
    <s v="Leah Harrington"/>
    <n v="66"/>
    <x v="0"/>
    <x v="1"/>
    <s v="AB+"/>
    <x v="3"/>
    <x v="2"/>
    <x v="597"/>
    <s v="Steven Hawkins"/>
    <x v="722"/>
    <x v="3"/>
    <n v="12181.187"/>
    <n v="424"/>
    <x v="1"/>
    <s v="Urgent"/>
    <d v="2018-12-02T00:00:00"/>
    <s v="Ibuprofen"/>
    <s v="Abnormal"/>
    <x v="24"/>
  </r>
  <r>
    <s v="Mrs."/>
    <s v="Victoria Kennedy"/>
    <n v="62"/>
    <x v="0"/>
    <x v="0"/>
    <s v="O+"/>
    <x v="1"/>
    <x v="5"/>
    <x v="570"/>
    <s v="Gina Daniel"/>
    <x v="723"/>
    <x v="2"/>
    <n v="48351.744899999998"/>
    <n v="248"/>
    <x v="0"/>
    <s v="Elective"/>
    <d v="2023-06-22T00:00:00"/>
    <s v="Ibuprofen"/>
    <s v="Normal"/>
    <x v="20"/>
  </r>
  <r>
    <s v="Mr."/>
    <s v="Juan Vargas"/>
    <n v="56"/>
    <x v="1"/>
    <x v="1"/>
    <s v="A+"/>
    <x v="4"/>
    <x v="4"/>
    <x v="598"/>
    <s v="Alexander Jones"/>
    <x v="724"/>
    <x v="4"/>
    <n v="14438.834199999999"/>
    <n v="231"/>
    <x v="1"/>
    <s v="Urgent"/>
    <d v="2020-12-31T00:00:00"/>
    <s v="Aspirin"/>
    <s v="Normal"/>
    <x v="12"/>
  </r>
  <r>
    <s v="Mr."/>
    <s v="Bryan Williams"/>
    <n v="75"/>
    <x v="0"/>
    <x v="1"/>
    <s v="AB-"/>
    <x v="5"/>
    <x v="3"/>
    <x v="508"/>
    <s v="Jeffrey Jackson"/>
    <x v="725"/>
    <x v="2"/>
    <n v="33531.226999999999"/>
    <n v="336"/>
    <x v="1"/>
    <s v="Urgent"/>
    <d v="2021-03-02T00:00:00"/>
    <s v="Lipitor"/>
    <s v="Inconclusive"/>
    <x v="22"/>
  </r>
  <r>
    <s v="Mr."/>
    <s v="Sabrina Barron"/>
    <n v="44"/>
    <x v="1"/>
    <x v="1"/>
    <s v="AB-"/>
    <x v="5"/>
    <x v="2"/>
    <x v="599"/>
    <s v="Brittany Gilbert"/>
    <x v="726"/>
    <x v="4"/>
    <n v="23205.798999999999"/>
    <n v="299"/>
    <x v="0"/>
    <s v="Elective"/>
    <d v="2022-08-26T00:00:00"/>
    <s v="Paracetamol"/>
    <s v="Abnormal"/>
    <x v="18"/>
  </r>
  <r>
    <s v="Mr."/>
    <s v="Anthony Bailey"/>
    <n v="83"/>
    <x v="0"/>
    <x v="1"/>
    <s v="A+"/>
    <x v="4"/>
    <x v="1"/>
    <x v="454"/>
    <s v="Tony Wright"/>
    <x v="727"/>
    <x v="1"/>
    <n v="4330.1512000000002"/>
    <n v="495"/>
    <x v="1"/>
    <s v="Urgent"/>
    <d v="2019-05-06T00:00:00"/>
    <s v="Aspirin"/>
    <s v="Inconclusive"/>
    <x v="20"/>
  </r>
  <r>
    <s v="Mr."/>
    <s v="Ryan Edwards"/>
    <n v="43"/>
    <x v="1"/>
    <x v="1"/>
    <s v="AB+"/>
    <x v="3"/>
    <x v="3"/>
    <x v="519"/>
    <s v="Sheri Garcia"/>
    <x v="728"/>
    <x v="2"/>
    <n v="27366.2762"/>
    <n v="180"/>
    <x v="2"/>
    <s v="Emergency"/>
    <d v="2020-02-27T00:00:00"/>
    <s v="Aspirin"/>
    <s v="Abnormal"/>
    <x v="4"/>
  </r>
  <r>
    <s v="Mr."/>
    <s v="William Osborne"/>
    <n v="78"/>
    <x v="0"/>
    <x v="1"/>
    <s v="AB+"/>
    <x v="3"/>
    <x v="2"/>
    <x v="600"/>
    <s v="Charles James"/>
    <x v="729"/>
    <x v="2"/>
    <n v="15824.770699999999"/>
    <n v="136"/>
    <x v="1"/>
    <s v="Urgent"/>
    <d v="2022-06-15T00:00:00"/>
    <s v="Aspirin"/>
    <s v="Abnormal"/>
    <x v="22"/>
  </r>
  <r>
    <s v="Mrs."/>
    <s v="Jennifer Perez"/>
    <n v="72"/>
    <x v="0"/>
    <x v="0"/>
    <s v="AB-"/>
    <x v="5"/>
    <x v="3"/>
    <x v="591"/>
    <s v="Dawn Graves"/>
    <x v="730"/>
    <x v="1"/>
    <n v="19900.514899999998"/>
    <n v="211"/>
    <x v="1"/>
    <s v="Urgent"/>
    <d v="2020-04-07T00:00:00"/>
    <s v="Penicillin"/>
    <s v="Inconclusive"/>
    <x v="16"/>
  </r>
  <r>
    <s v="Mr."/>
    <s v="Natasha Fischer"/>
    <n v="56"/>
    <x v="1"/>
    <x v="1"/>
    <s v="B+"/>
    <x v="7"/>
    <x v="1"/>
    <x v="601"/>
    <s v="Debbie Fisher"/>
    <x v="731"/>
    <x v="4"/>
    <n v="35381.0743"/>
    <n v="338"/>
    <x v="0"/>
    <s v="Elective"/>
    <d v="2021-09-02T00:00:00"/>
    <s v="Aspirin"/>
    <s v="Normal"/>
    <x v="21"/>
  </r>
  <r>
    <s v="Mr."/>
    <s v="Jennifer Wang"/>
    <n v="36"/>
    <x v="1"/>
    <x v="1"/>
    <s v="AB+"/>
    <x v="3"/>
    <x v="1"/>
    <x v="602"/>
    <s v="Mr. Aaron Chase"/>
    <x v="732"/>
    <x v="3"/>
    <n v="19542.6414"/>
    <n v="470"/>
    <x v="0"/>
    <s v="Elective"/>
    <d v="2023-03-27T00:00:00"/>
    <s v="Lipitor"/>
    <s v="Abnormal"/>
    <x v="28"/>
  </r>
  <r>
    <s v="Mrs."/>
    <s v="Danielle Jones"/>
    <n v="65"/>
    <x v="0"/>
    <x v="0"/>
    <s v="B-"/>
    <x v="2"/>
    <x v="3"/>
    <x v="603"/>
    <s v="Natalie Smith"/>
    <x v="733"/>
    <x v="1"/>
    <n v="13947.7528"/>
    <n v="381"/>
    <x v="2"/>
    <s v="Emergency"/>
    <d v="2023-06-03T00:00:00"/>
    <s v="Penicillin"/>
    <s v="Inconclusive"/>
    <x v="1"/>
  </r>
  <r>
    <s v="Mr."/>
    <s v="Lori Walker"/>
    <n v="60"/>
    <x v="0"/>
    <x v="1"/>
    <s v="AB-"/>
    <x v="5"/>
    <x v="5"/>
    <x v="604"/>
    <s v="Paula Chavez"/>
    <x v="734"/>
    <x v="1"/>
    <n v="32947.525099999999"/>
    <n v="230"/>
    <x v="0"/>
    <s v="Elective"/>
    <d v="2023-06-23T00:00:00"/>
    <s v="Ibuprofen"/>
    <s v="Inconclusive"/>
    <x v="25"/>
  </r>
  <r>
    <s v="Mrs."/>
    <s v="Lauren Sosa"/>
    <n v="33"/>
    <x v="2"/>
    <x v="0"/>
    <s v="B+"/>
    <x v="7"/>
    <x v="4"/>
    <x v="230"/>
    <s v="Stephanie Smith"/>
    <x v="735"/>
    <x v="3"/>
    <n v="8830.9617999999991"/>
    <n v="262"/>
    <x v="1"/>
    <s v="Urgent"/>
    <d v="2020-12-13T00:00:00"/>
    <s v="Aspirin"/>
    <s v="Abnormal"/>
    <x v="26"/>
  </r>
  <r>
    <s v="Mr."/>
    <s v="John Lynch"/>
    <n v="52"/>
    <x v="1"/>
    <x v="1"/>
    <s v="AB+"/>
    <x v="3"/>
    <x v="0"/>
    <x v="605"/>
    <s v="Richard Freeman"/>
    <x v="736"/>
    <x v="0"/>
    <n v="23967.521799999999"/>
    <n v="139"/>
    <x v="2"/>
    <s v="Emergency"/>
    <d v="2019-12-12T00:00:00"/>
    <s v="Aspirin"/>
    <s v="Normal"/>
    <x v="5"/>
  </r>
  <r>
    <s v="Mr."/>
    <s v="Elizabeth Johnson"/>
    <n v="59"/>
    <x v="1"/>
    <x v="1"/>
    <s v="AB-"/>
    <x v="5"/>
    <x v="2"/>
    <x v="606"/>
    <s v="Gerald Green"/>
    <x v="737"/>
    <x v="1"/>
    <n v="20560.049500000001"/>
    <n v="208"/>
    <x v="0"/>
    <s v="Elective"/>
    <d v="2022-08-23T00:00:00"/>
    <s v="Lipitor"/>
    <s v="Inconclusive"/>
    <x v="11"/>
  </r>
  <r>
    <s v="Mr."/>
    <s v="Karen Butler"/>
    <n v="40"/>
    <x v="1"/>
    <x v="1"/>
    <s v="AB+"/>
    <x v="3"/>
    <x v="0"/>
    <x v="607"/>
    <s v="Patrick Williams"/>
    <x v="61"/>
    <x v="1"/>
    <n v="11242.265799999999"/>
    <n v="447"/>
    <x v="1"/>
    <s v="Urgent"/>
    <d v="2023-10-21T00:00:00"/>
    <s v="Paracetamol"/>
    <s v="Abnormal"/>
    <x v="26"/>
  </r>
  <r>
    <s v="Mr."/>
    <s v="Brittany Baker"/>
    <n v="84"/>
    <x v="0"/>
    <x v="1"/>
    <s v="AB-"/>
    <x v="5"/>
    <x v="0"/>
    <x v="608"/>
    <s v="James Flynn"/>
    <x v="738"/>
    <x v="0"/>
    <n v="38088.589599999999"/>
    <n v="174"/>
    <x v="2"/>
    <s v="Emergency"/>
    <d v="2023-01-29T00:00:00"/>
    <s v="Ibuprofen"/>
    <s v="Inconclusive"/>
    <x v="8"/>
  </r>
  <r>
    <s v="Mr."/>
    <s v="Melissa Dean"/>
    <n v="85"/>
    <x v="0"/>
    <x v="1"/>
    <s v="A+"/>
    <x v="4"/>
    <x v="3"/>
    <x v="609"/>
    <s v="Barbara Cantrell"/>
    <x v="739"/>
    <x v="1"/>
    <n v="9363.3677000000007"/>
    <n v="240"/>
    <x v="1"/>
    <s v="Urgent"/>
    <d v="2022-06-29T00:00:00"/>
    <s v="Lipitor"/>
    <s v="Normal"/>
    <x v="21"/>
  </r>
  <r>
    <s v="Mr."/>
    <s v="Sylvia Johnson"/>
    <n v="45"/>
    <x v="1"/>
    <x v="1"/>
    <s v="A+"/>
    <x v="4"/>
    <x v="2"/>
    <x v="610"/>
    <s v="Rebecca Myers"/>
    <x v="740"/>
    <x v="4"/>
    <n v="13819.663"/>
    <n v="162"/>
    <x v="0"/>
    <s v="Elective"/>
    <d v="2022-03-20T00:00:00"/>
    <s v="Paracetamol"/>
    <s v="Abnormal"/>
    <x v="27"/>
  </r>
  <r>
    <s v="Mr."/>
    <s v="Johnny Stephens"/>
    <n v="61"/>
    <x v="0"/>
    <x v="1"/>
    <s v="O+"/>
    <x v="1"/>
    <x v="5"/>
    <x v="450"/>
    <s v="Matthew Olsen"/>
    <x v="741"/>
    <x v="1"/>
    <n v="30688.5723"/>
    <n v="469"/>
    <x v="0"/>
    <s v="Elective"/>
    <d v="2019-09-03T00:00:00"/>
    <s v="Ibuprofen"/>
    <s v="Normal"/>
    <x v="20"/>
  </r>
  <r>
    <s v="Mrs."/>
    <s v="Michele Thompson"/>
    <n v="25"/>
    <x v="2"/>
    <x v="0"/>
    <s v="B-"/>
    <x v="2"/>
    <x v="2"/>
    <x v="611"/>
    <s v="Kelly Guerrero"/>
    <x v="742"/>
    <x v="1"/>
    <n v="20406.226999999999"/>
    <n v="374"/>
    <x v="0"/>
    <s v="Elective"/>
    <d v="2021-08-15T00:00:00"/>
    <s v="Ibuprofen"/>
    <s v="Normal"/>
    <x v="0"/>
  </r>
  <r>
    <s v="Mrs."/>
    <s v="Loretta Schmitt"/>
    <n v="50"/>
    <x v="1"/>
    <x v="0"/>
    <s v="AB-"/>
    <x v="5"/>
    <x v="0"/>
    <x v="314"/>
    <s v="Jason Williams"/>
    <x v="743"/>
    <x v="3"/>
    <n v="20911.6096"/>
    <n v="341"/>
    <x v="1"/>
    <s v="Urgent"/>
    <d v="2022-03-10T00:00:00"/>
    <s v="Aspirin"/>
    <s v="Inconclusive"/>
    <x v="14"/>
  </r>
  <r>
    <s v="Mrs."/>
    <s v="Malik Phillips"/>
    <n v="71"/>
    <x v="0"/>
    <x v="0"/>
    <s v="B-"/>
    <x v="2"/>
    <x v="1"/>
    <x v="612"/>
    <s v="Misty Allen"/>
    <x v="744"/>
    <x v="4"/>
    <n v="35985.600299999998"/>
    <n v="299"/>
    <x v="0"/>
    <s v="Elective"/>
    <d v="2020-03-11T00:00:00"/>
    <s v="Penicillin"/>
    <s v="Abnormal"/>
    <x v="11"/>
  </r>
  <r>
    <s v="Mr."/>
    <s v="Andrea Thompson"/>
    <n v="53"/>
    <x v="1"/>
    <x v="1"/>
    <s v="O+"/>
    <x v="1"/>
    <x v="3"/>
    <x v="613"/>
    <s v="Heather Livingston"/>
    <x v="745"/>
    <x v="2"/>
    <n v="33355.566800000001"/>
    <n v="364"/>
    <x v="1"/>
    <s v="Urgent"/>
    <d v="2018-12-15T00:00:00"/>
    <s v="Lipitor"/>
    <s v="Abnormal"/>
    <x v="25"/>
  </r>
  <r>
    <s v="Mrs."/>
    <s v="Brenda James"/>
    <n v="75"/>
    <x v="0"/>
    <x v="0"/>
    <s v="AB+"/>
    <x v="3"/>
    <x v="1"/>
    <x v="103"/>
    <s v="Jessica Rodriguez"/>
    <x v="746"/>
    <x v="2"/>
    <n v="4882.7112999999999"/>
    <n v="369"/>
    <x v="0"/>
    <s v="Elective"/>
    <d v="2020-03-04T00:00:00"/>
    <s v="Lipitor"/>
    <s v="Normal"/>
    <x v="4"/>
  </r>
  <r>
    <s v="Mrs."/>
    <s v="Jeff Castillo"/>
    <n v="52"/>
    <x v="1"/>
    <x v="0"/>
    <s v="AB-"/>
    <x v="5"/>
    <x v="0"/>
    <x v="178"/>
    <s v="Christine Frey"/>
    <x v="747"/>
    <x v="0"/>
    <n v="29905.578799999999"/>
    <n v="235"/>
    <x v="2"/>
    <s v="Emergency"/>
    <d v="2019-02-11T00:00:00"/>
    <s v="Lipitor"/>
    <s v="Normal"/>
    <x v="18"/>
  </r>
  <r>
    <s v="Mr."/>
    <s v="John Kim"/>
    <n v="74"/>
    <x v="0"/>
    <x v="1"/>
    <s v="AB+"/>
    <x v="3"/>
    <x v="4"/>
    <x v="455"/>
    <s v="Kevin Higgins"/>
    <x v="748"/>
    <x v="3"/>
    <n v="929.03679999999997"/>
    <n v="377"/>
    <x v="1"/>
    <s v="Urgent"/>
    <d v="2018-12-14T00:00:00"/>
    <s v="Paracetamol"/>
    <s v="Normal"/>
    <x v="3"/>
  </r>
  <r>
    <s v="Mr."/>
    <s v="Marie Cooper"/>
    <n v="26"/>
    <x v="2"/>
    <x v="1"/>
    <s v="B+"/>
    <x v="7"/>
    <x v="2"/>
    <x v="614"/>
    <s v="Leslie Cook"/>
    <x v="749"/>
    <x v="2"/>
    <n v="15157.1747"/>
    <n v="366"/>
    <x v="1"/>
    <s v="Urgent"/>
    <d v="2019-10-07T00:00:00"/>
    <s v="Lipitor"/>
    <s v="Normal"/>
    <x v="21"/>
  </r>
  <r>
    <s v="Mrs."/>
    <s v="Christopher Powers"/>
    <n v="82"/>
    <x v="0"/>
    <x v="0"/>
    <s v="O+"/>
    <x v="1"/>
    <x v="1"/>
    <x v="406"/>
    <s v="Thomas Hutchinson"/>
    <x v="750"/>
    <x v="0"/>
    <n v="19963.784899999999"/>
    <n v="343"/>
    <x v="0"/>
    <s v="Elective"/>
    <d v="2022-01-01T00:00:00"/>
    <s v="Paracetamol"/>
    <s v="Normal"/>
    <x v="18"/>
  </r>
  <r>
    <s v="Mrs."/>
    <s v="Rebecca Johnson"/>
    <n v="19"/>
    <x v="2"/>
    <x v="0"/>
    <s v="O+"/>
    <x v="1"/>
    <x v="3"/>
    <x v="615"/>
    <s v="Lacey Keith"/>
    <x v="751"/>
    <x v="4"/>
    <n v="6528.2245000000003"/>
    <n v="144"/>
    <x v="1"/>
    <s v="Urgent"/>
    <d v="2021-05-09T00:00:00"/>
    <s v="Paracetamol"/>
    <s v="Inconclusive"/>
    <x v="9"/>
  </r>
  <r>
    <s v="Mrs."/>
    <s v="Annette Cruz"/>
    <n v="60"/>
    <x v="0"/>
    <x v="0"/>
    <s v="O+"/>
    <x v="1"/>
    <x v="4"/>
    <x v="25"/>
    <s v="Lindsay Curry"/>
    <x v="752"/>
    <x v="2"/>
    <n v="22826.0828"/>
    <n v="148"/>
    <x v="1"/>
    <s v="Urgent"/>
    <d v="2021-06-26T00:00:00"/>
    <s v="Lipitor"/>
    <s v="Inconclusive"/>
    <x v="6"/>
  </r>
  <r>
    <s v="Mr."/>
    <s v="Melissa Mcdonald"/>
    <n v="26"/>
    <x v="2"/>
    <x v="1"/>
    <s v="O-"/>
    <x v="0"/>
    <x v="4"/>
    <x v="162"/>
    <s v="Amy Williams"/>
    <x v="753"/>
    <x v="1"/>
    <n v="39902.642200000002"/>
    <n v="401"/>
    <x v="1"/>
    <s v="Urgent"/>
    <d v="2019-09-07T00:00:00"/>
    <s v="Aspirin"/>
    <s v="Inconclusive"/>
    <x v="5"/>
  </r>
  <r>
    <s v="Mrs."/>
    <s v="Ashley English"/>
    <n v="27"/>
    <x v="2"/>
    <x v="0"/>
    <s v="B+"/>
    <x v="7"/>
    <x v="3"/>
    <x v="616"/>
    <s v="Dawn Hughes"/>
    <x v="754"/>
    <x v="4"/>
    <n v="3877.1333"/>
    <n v="277"/>
    <x v="2"/>
    <s v="Emergency"/>
    <d v="2022-03-27T00:00:00"/>
    <s v="Ibuprofen"/>
    <s v="Normal"/>
    <x v="25"/>
  </r>
  <r>
    <s v="Mr."/>
    <s v="Kevin Thomas"/>
    <n v="56"/>
    <x v="1"/>
    <x v="1"/>
    <s v="B+"/>
    <x v="7"/>
    <x v="3"/>
    <x v="617"/>
    <s v="Michael Evans"/>
    <x v="755"/>
    <x v="0"/>
    <n v="11396.636399999999"/>
    <n v="199"/>
    <x v="1"/>
    <s v="Urgent"/>
    <d v="2022-10-31T00:00:00"/>
    <s v="Penicillin"/>
    <s v="Inconclusive"/>
    <x v="13"/>
  </r>
  <r>
    <s v="Mrs."/>
    <s v="Sean Sullivan"/>
    <n v="53"/>
    <x v="1"/>
    <x v="0"/>
    <s v="A+"/>
    <x v="4"/>
    <x v="5"/>
    <x v="618"/>
    <s v="Craig Harris"/>
    <x v="756"/>
    <x v="1"/>
    <n v="13613.0393"/>
    <n v="183"/>
    <x v="0"/>
    <s v="Elective"/>
    <d v="2022-02-10T00:00:00"/>
    <s v="Lipitor"/>
    <s v="Normal"/>
    <x v="22"/>
  </r>
  <r>
    <s v="Mr."/>
    <s v="Mark Proctor"/>
    <n v="78"/>
    <x v="0"/>
    <x v="1"/>
    <s v="A-"/>
    <x v="6"/>
    <x v="5"/>
    <x v="619"/>
    <s v="Ashley Kim"/>
    <x v="757"/>
    <x v="0"/>
    <n v="14404.7292"/>
    <n v="481"/>
    <x v="0"/>
    <s v="Elective"/>
    <d v="2020-01-23T00:00:00"/>
    <s v="Lipitor"/>
    <s v="Normal"/>
    <x v="9"/>
  </r>
  <r>
    <s v="Mrs."/>
    <s v="Annette Mitchell"/>
    <n v="47"/>
    <x v="1"/>
    <x v="0"/>
    <s v="AB+"/>
    <x v="3"/>
    <x v="2"/>
    <x v="318"/>
    <s v="Nicole King"/>
    <x v="758"/>
    <x v="1"/>
    <n v="20525.8351"/>
    <n v="329"/>
    <x v="0"/>
    <s v="Elective"/>
    <d v="2019-02-14T00:00:00"/>
    <s v="Penicillin"/>
    <s v="Normal"/>
    <x v="8"/>
  </r>
  <r>
    <s v="Mrs."/>
    <s v="Carl Thompson"/>
    <n v="66"/>
    <x v="0"/>
    <x v="0"/>
    <s v="O-"/>
    <x v="0"/>
    <x v="3"/>
    <x v="620"/>
    <s v="Shannon Rodriguez"/>
    <x v="759"/>
    <x v="3"/>
    <n v="16292.0128"/>
    <n v="427"/>
    <x v="1"/>
    <s v="Urgent"/>
    <d v="2019-07-23T00:00:00"/>
    <s v="Ibuprofen"/>
    <s v="Inconclusive"/>
    <x v="18"/>
  </r>
  <r>
    <s v="Mrs."/>
    <s v="Steven Davis"/>
    <n v="48"/>
    <x v="1"/>
    <x v="0"/>
    <s v="AB-"/>
    <x v="5"/>
    <x v="0"/>
    <x v="621"/>
    <s v="David Lopez"/>
    <x v="760"/>
    <x v="1"/>
    <n v="37571.619400000003"/>
    <n v="257"/>
    <x v="2"/>
    <s v="Emergency"/>
    <d v="2023-05-06T00:00:00"/>
    <s v="Ibuprofen"/>
    <s v="Abnormal"/>
    <x v="14"/>
  </r>
  <r>
    <s v="Mr."/>
    <s v="Justin Cunningham"/>
    <n v="68"/>
    <x v="0"/>
    <x v="1"/>
    <s v="B+"/>
    <x v="7"/>
    <x v="3"/>
    <x v="622"/>
    <s v="Samantha May"/>
    <x v="761"/>
    <x v="0"/>
    <n v="32921.230000000003"/>
    <n v="467"/>
    <x v="2"/>
    <s v="Emergency"/>
    <d v="2020-05-10T00:00:00"/>
    <s v="Paracetamol"/>
    <s v="Abnormal"/>
    <x v="9"/>
  </r>
  <r>
    <s v="Mrs."/>
    <s v="Christine Bryant"/>
    <n v="36"/>
    <x v="1"/>
    <x v="0"/>
    <s v="A+"/>
    <x v="4"/>
    <x v="2"/>
    <x v="623"/>
    <s v="Shannon Perry"/>
    <x v="762"/>
    <x v="3"/>
    <n v="16327.4961"/>
    <n v="289"/>
    <x v="0"/>
    <s v="Elective"/>
    <d v="2023-02-14T00:00:00"/>
    <s v="Lipitor"/>
    <s v="Abnormal"/>
    <x v="5"/>
  </r>
  <r>
    <s v="Mr."/>
    <s v="Andrea Rich"/>
    <n v="66"/>
    <x v="0"/>
    <x v="1"/>
    <s v="O-"/>
    <x v="0"/>
    <x v="0"/>
    <x v="624"/>
    <s v="Matthew Williams"/>
    <x v="763"/>
    <x v="3"/>
    <n v="35396.8488"/>
    <n v="244"/>
    <x v="1"/>
    <s v="Urgent"/>
    <d v="2019-04-26T00:00:00"/>
    <s v="Aspirin"/>
    <s v="Normal"/>
    <x v="21"/>
  </r>
  <r>
    <s v="Mr."/>
    <s v="Audrey Moore"/>
    <n v="19"/>
    <x v="2"/>
    <x v="1"/>
    <s v="A-"/>
    <x v="6"/>
    <x v="3"/>
    <x v="164"/>
    <s v="Debra Parsons"/>
    <x v="764"/>
    <x v="3"/>
    <n v="19111.900600000001"/>
    <n v="375"/>
    <x v="2"/>
    <s v="Emergency"/>
    <d v="2019-05-29T00:00:00"/>
    <s v="Penicillin"/>
    <s v="Abnormal"/>
    <x v="23"/>
  </r>
  <r>
    <s v="Mrs."/>
    <s v="Rebecca Lyons"/>
    <n v="21"/>
    <x v="2"/>
    <x v="0"/>
    <s v="O-"/>
    <x v="0"/>
    <x v="0"/>
    <x v="331"/>
    <s v="Michael Taylor"/>
    <x v="765"/>
    <x v="3"/>
    <n v="57245.498200000002"/>
    <n v="296"/>
    <x v="1"/>
    <s v="Urgent"/>
    <d v="2020-11-29T00:00:00"/>
    <s v="Paracetamol"/>
    <s v="Inconclusive"/>
    <x v="10"/>
  </r>
  <r>
    <s v="Mr."/>
    <s v="Steven Davis"/>
    <n v="48"/>
    <x v="1"/>
    <x v="1"/>
    <s v="O+"/>
    <x v="1"/>
    <x v="3"/>
    <x v="625"/>
    <s v="Elizabeth Ashley"/>
    <x v="766"/>
    <x v="2"/>
    <n v="34039.143300000003"/>
    <n v="300"/>
    <x v="1"/>
    <s v="Urgent"/>
    <d v="2022-01-10T00:00:00"/>
    <s v="Ibuprofen"/>
    <s v="Normal"/>
    <x v="10"/>
  </r>
  <r>
    <s v="Mr."/>
    <s v="Ana Clark"/>
    <n v="33"/>
    <x v="2"/>
    <x v="1"/>
    <s v="B+"/>
    <x v="7"/>
    <x v="3"/>
    <x v="436"/>
    <s v="Frances Watson"/>
    <x v="767"/>
    <x v="4"/>
    <n v="24740.178199999998"/>
    <n v="189"/>
    <x v="2"/>
    <s v="Emergency"/>
    <d v="2019-05-03T00:00:00"/>
    <s v="Lipitor"/>
    <s v="Abnormal"/>
    <x v="12"/>
  </r>
  <r>
    <s v="Mrs."/>
    <s v="Brandon Miller MD"/>
    <n v="45"/>
    <x v="1"/>
    <x v="0"/>
    <s v="A-"/>
    <x v="6"/>
    <x v="1"/>
    <x v="626"/>
    <s v="Lisa Hill"/>
    <x v="768"/>
    <x v="0"/>
    <n v="32866.091899999999"/>
    <n v="359"/>
    <x v="0"/>
    <s v="Elective"/>
    <d v="2019-12-07T00:00:00"/>
    <s v="Paracetamol"/>
    <s v="Normal"/>
    <x v="27"/>
  </r>
  <r>
    <s v="Mrs."/>
    <s v="Autumn Ortiz"/>
    <n v="24"/>
    <x v="2"/>
    <x v="0"/>
    <s v="B+"/>
    <x v="7"/>
    <x v="4"/>
    <x v="627"/>
    <s v="Stephen Fletcher"/>
    <x v="769"/>
    <x v="1"/>
    <n v="31240.972000000002"/>
    <n v="104"/>
    <x v="1"/>
    <s v="Urgent"/>
    <d v="2021-11-11T00:00:00"/>
    <s v="Lipitor"/>
    <s v="Abnormal"/>
    <x v="27"/>
  </r>
  <r>
    <s v="Mrs."/>
    <s v="Ana Stone"/>
    <n v="67"/>
    <x v="0"/>
    <x v="0"/>
    <s v="AB-"/>
    <x v="5"/>
    <x v="3"/>
    <x v="102"/>
    <s v="Paul Ward"/>
    <x v="770"/>
    <x v="4"/>
    <n v="16743.168799999999"/>
    <n v="165"/>
    <x v="1"/>
    <s v="Urgent"/>
    <d v="2019-09-20T00:00:00"/>
    <s v="Aspirin"/>
    <s v="Abnormal"/>
    <x v="29"/>
  </r>
  <r>
    <s v="Mr."/>
    <s v="Anthony Conner Jr."/>
    <n v="54"/>
    <x v="1"/>
    <x v="1"/>
    <s v="B+"/>
    <x v="7"/>
    <x v="2"/>
    <x v="628"/>
    <s v="Janice Lee"/>
    <x v="771"/>
    <x v="4"/>
    <n v="4374.9619000000002"/>
    <n v="295"/>
    <x v="0"/>
    <s v="Elective"/>
    <d v="2022-07-05T00:00:00"/>
    <s v="Ibuprofen"/>
    <s v="Inconclusive"/>
    <x v="26"/>
  </r>
  <r>
    <s v="Mr."/>
    <s v="April Williams"/>
    <n v="62"/>
    <x v="0"/>
    <x v="1"/>
    <s v="B-"/>
    <x v="2"/>
    <x v="4"/>
    <x v="489"/>
    <s v="Robert George"/>
    <x v="772"/>
    <x v="4"/>
    <n v="23373.779500000001"/>
    <n v="235"/>
    <x v="1"/>
    <s v="Urgent"/>
    <d v="2020-07-25T00:00:00"/>
    <s v="Ibuprofen"/>
    <s v="Inconclusive"/>
    <x v="11"/>
  </r>
  <r>
    <s v="Mr."/>
    <s v="Justin Martin"/>
    <n v="82"/>
    <x v="0"/>
    <x v="1"/>
    <s v="A-"/>
    <x v="6"/>
    <x v="2"/>
    <x v="520"/>
    <s v="Sarah Holden"/>
    <x v="773"/>
    <x v="0"/>
    <n v="10268.0046"/>
    <n v="119"/>
    <x v="1"/>
    <s v="Urgent"/>
    <d v="2019-08-13T00:00:00"/>
    <s v="Ibuprofen"/>
    <s v="Normal"/>
    <x v="6"/>
  </r>
  <r>
    <s v="Mr."/>
    <s v="Jason Whitaker"/>
    <n v="71"/>
    <x v="0"/>
    <x v="1"/>
    <s v="B+"/>
    <x v="7"/>
    <x v="0"/>
    <x v="629"/>
    <s v="Robert Edwards"/>
    <x v="774"/>
    <x v="3"/>
    <n v="20679.560600000001"/>
    <n v="143"/>
    <x v="1"/>
    <s v="Urgent"/>
    <d v="2021-01-08T00:00:00"/>
    <s v="Aspirin"/>
    <s v="Inconclusive"/>
    <x v="28"/>
  </r>
  <r>
    <s v="Mrs."/>
    <s v="Holly Knight"/>
    <n v="46"/>
    <x v="1"/>
    <x v="0"/>
    <s v="B-"/>
    <x v="2"/>
    <x v="2"/>
    <x v="630"/>
    <s v="Robert Brown"/>
    <x v="775"/>
    <x v="1"/>
    <n v="11210.2196"/>
    <n v="200"/>
    <x v="1"/>
    <s v="Urgent"/>
    <d v="2023-08-18T00:00:00"/>
    <s v="Ibuprofen"/>
    <s v="Inconclusive"/>
    <x v="28"/>
  </r>
  <r>
    <s v="Mr."/>
    <s v="Lori Phillips"/>
    <n v="34"/>
    <x v="2"/>
    <x v="1"/>
    <s v="A+"/>
    <x v="4"/>
    <x v="0"/>
    <x v="631"/>
    <s v="Erin Yang"/>
    <x v="776"/>
    <x v="3"/>
    <n v="51885.153700000003"/>
    <n v="472"/>
    <x v="1"/>
    <s v="Urgent"/>
    <d v="2022-02-05T00:00:00"/>
    <s v="Ibuprofen"/>
    <s v="Normal"/>
    <x v="13"/>
  </r>
  <r>
    <s v="Mrs."/>
    <s v="Nicholas Johnson"/>
    <n v="65"/>
    <x v="0"/>
    <x v="0"/>
    <s v="AB+"/>
    <x v="3"/>
    <x v="1"/>
    <x v="567"/>
    <s v="Justin Lynch"/>
    <x v="777"/>
    <x v="0"/>
    <n v="9037.2528000000002"/>
    <n v="123"/>
    <x v="0"/>
    <s v="Elective"/>
    <d v="2023-02-04T00:00:00"/>
    <s v="Aspirin"/>
    <s v="Abnormal"/>
    <x v="27"/>
  </r>
  <r>
    <s v="Mrs."/>
    <s v="Amy Bowman"/>
    <n v="79"/>
    <x v="0"/>
    <x v="0"/>
    <s v="B+"/>
    <x v="7"/>
    <x v="5"/>
    <x v="632"/>
    <s v="Brittany Lewis"/>
    <x v="778"/>
    <x v="0"/>
    <n v="12477.7626"/>
    <n v="262"/>
    <x v="0"/>
    <s v="Elective"/>
    <d v="2019-01-17T00:00:00"/>
    <s v="Aspirin"/>
    <s v="Normal"/>
    <x v="12"/>
  </r>
  <r>
    <s v="Mr."/>
    <s v="Joshua Frey"/>
    <n v="55"/>
    <x v="1"/>
    <x v="1"/>
    <s v="A+"/>
    <x v="4"/>
    <x v="2"/>
    <x v="633"/>
    <s v="Meredith Harris"/>
    <x v="779"/>
    <x v="2"/>
    <n v="16383.701800000001"/>
    <n v="135"/>
    <x v="0"/>
    <s v="Elective"/>
    <d v="2022-01-03T00:00:00"/>
    <s v="Paracetamol"/>
    <s v="Inconclusive"/>
    <x v="18"/>
  </r>
  <r>
    <s v="Mrs."/>
    <s v="William Farrell"/>
    <n v="74"/>
    <x v="0"/>
    <x v="0"/>
    <s v="O+"/>
    <x v="1"/>
    <x v="0"/>
    <x v="634"/>
    <s v="Melissa Wyatt"/>
    <x v="780"/>
    <x v="0"/>
    <n v="23380.861499999999"/>
    <n v="242"/>
    <x v="1"/>
    <s v="Urgent"/>
    <d v="2022-03-29T00:00:00"/>
    <s v="Paracetamol"/>
    <s v="Inconclusive"/>
    <x v="16"/>
  </r>
  <r>
    <s v="Mr."/>
    <s v="Danielle Nunez"/>
    <n v="35"/>
    <x v="1"/>
    <x v="1"/>
    <s v="A+"/>
    <x v="4"/>
    <x v="3"/>
    <x v="635"/>
    <s v="Jeffrey White"/>
    <x v="276"/>
    <x v="3"/>
    <n v="9525.7253000000001"/>
    <n v="304"/>
    <x v="2"/>
    <s v="Emergency"/>
    <d v="2020-12-15T00:00:00"/>
    <s v="Ibuprofen"/>
    <s v="Inconclusive"/>
    <x v="29"/>
  </r>
  <r>
    <s v="Mr."/>
    <s v="Natasha Williams"/>
    <n v="19"/>
    <x v="2"/>
    <x v="1"/>
    <s v="O+"/>
    <x v="1"/>
    <x v="4"/>
    <x v="636"/>
    <s v="Robert Fisher"/>
    <x v="781"/>
    <x v="1"/>
    <n v="22503.841799999998"/>
    <n v="416"/>
    <x v="2"/>
    <s v="Emergency"/>
    <d v="2021-07-18T00:00:00"/>
    <s v="Aspirin"/>
    <s v="Inconclusive"/>
    <x v="3"/>
  </r>
  <r>
    <s v="Mrs."/>
    <s v="Peter Davis MD"/>
    <n v="70"/>
    <x v="0"/>
    <x v="0"/>
    <s v="O-"/>
    <x v="0"/>
    <x v="5"/>
    <x v="33"/>
    <s v="Brandon Hines"/>
    <x v="782"/>
    <x v="0"/>
    <n v="50022.323499999999"/>
    <n v="468"/>
    <x v="2"/>
    <s v="Emergency"/>
    <d v="2021-02-15T00:00:00"/>
    <s v="Lipitor"/>
    <s v="Inconclusive"/>
    <x v="4"/>
  </r>
  <r>
    <s v="Mr."/>
    <s v="Angie Robinson"/>
    <n v="31"/>
    <x v="2"/>
    <x v="1"/>
    <s v="B+"/>
    <x v="7"/>
    <x v="3"/>
    <x v="637"/>
    <s v="Sergio Johnson"/>
    <x v="783"/>
    <x v="4"/>
    <n v="11365.2665"/>
    <n v="273"/>
    <x v="1"/>
    <s v="Urgent"/>
    <d v="2019-03-18T00:00:00"/>
    <s v="Aspirin"/>
    <s v="Normal"/>
    <x v="6"/>
  </r>
  <r>
    <s v="Mrs."/>
    <s v="Elizabeth Burton"/>
    <n v="35"/>
    <x v="1"/>
    <x v="0"/>
    <s v="O+"/>
    <x v="1"/>
    <x v="3"/>
    <x v="610"/>
    <s v="Eric Thomas"/>
    <x v="784"/>
    <x v="2"/>
    <n v="29122.576499999999"/>
    <n v="396"/>
    <x v="1"/>
    <s v="Urgent"/>
    <d v="2022-04-11T00:00:00"/>
    <s v="Aspirin"/>
    <s v="Normal"/>
    <x v="7"/>
  </r>
  <r>
    <s v="Mrs."/>
    <s v="Gloria Weaver"/>
    <n v="76"/>
    <x v="0"/>
    <x v="0"/>
    <s v="AB-"/>
    <x v="5"/>
    <x v="1"/>
    <x v="198"/>
    <s v="Nancy Lewis"/>
    <x v="785"/>
    <x v="0"/>
    <n v="24586.1587"/>
    <n v="292"/>
    <x v="0"/>
    <s v="Elective"/>
    <d v="2021-06-12T00:00:00"/>
    <s v="Paracetamol"/>
    <s v="Inconclusive"/>
    <x v="18"/>
  </r>
  <r>
    <s v="Mrs."/>
    <s v="David Thomas"/>
    <n v="23"/>
    <x v="2"/>
    <x v="0"/>
    <s v="O+"/>
    <x v="1"/>
    <x v="4"/>
    <x v="581"/>
    <s v="Mrs. Cheryl Gomez"/>
    <x v="786"/>
    <x v="3"/>
    <n v="26300.094499999999"/>
    <n v="355"/>
    <x v="2"/>
    <s v="Emergency"/>
    <d v="2019-07-26T00:00:00"/>
    <s v="Lipitor"/>
    <s v="Inconclusive"/>
    <x v="20"/>
  </r>
  <r>
    <s v="Mrs."/>
    <s v="Hector Gross"/>
    <n v="26"/>
    <x v="2"/>
    <x v="0"/>
    <s v="O+"/>
    <x v="1"/>
    <x v="4"/>
    <x v="638"/>
    <s v="William Alexander"/>
    <x v="692"/>
    <x v="4"/>
    <n v="35587.497600000002"/>
    <n v="351"/>
    <x v="2"/>
    <s v="Emergency"/>
    <d v="2020-07-11T00:00:00"/>
    <s v="Ibuprofen"/>
    <s v="Normal"/>
    <x v="12"/>
  </r>
  <r>
    <s v="Mr."/>
    <s v="Sean Holmes"/>
    <n v="57"/>
    <x v="1"/>
    <x v="1"/>
    <s v="O-"/>
    <x v="0"/>
    <x v="1"/>
    <x v="639"/>
    <s v="Dawn Alvarez"/>
    <x v="787"/>
    <x v="4"/>
    <n v="35676.1679"/>
    <n v="240"/>
    <x v="0"/>
    <s v="Elective"/>
    <d v="2019-05-10T00:00:00"/>
    <s v="Lipitor"/>
    <s v="Normal"/>
    <x v="11"/>
  </r>
  <r>
    <s v="Mrs."/>
    <s v="Sandra Mcclain"/>
    <n v="54"/>
    <x v="1"/>
    <x v="0"/>
    <s v="A-"/>
    <x v="6"/>
    <x v="2"/>
    <x v="640"/>
    <s v="Allen Powers"/>
    <x v="788"/>
    <x v="4"/>
    <n v="5583.5919999999996"/>
    <n v="395"/>
    <x v="0"/>
    <s v="Elective"/>
    <d v="2020-05-31T00:00:00"/>
    <s v="Ibuprofen"/>
    <s v="Inconclusive"/>
    <x v="18"/>
  </r>
  <r>
    <s v="Mrs."/>
    <s v="Ashley Osborne"/>
    <n v="38"/>
    <x v="1"/>
    <x v="0"/>
    <s v="AB+"/>
    <x v="3"/>
    <x v="3"/>
    <x v="254"/>
    <s v="Paula Gonzalez"/>
    <x v="789"/>
    <x v="4"/>
    <n v="29666.935799999999"/>
    <n v="194"/>
    <x v="1"/>
    <s v="Urgent"/>
    <d v="2020-10-05T00:00:00"/>
    <s v="Lipitor"/>
    <s v="Normal"/>
    <x v="26"/>
  </r>
  <r>
    <s v="Mrs."/>
    <s v="Erin Baldwin"/>
    <n v="36"/>
    <x v="1"/>
    <x v="0"/>
    <s v="AB-"/>
    <x v="5"/>
    <x v="5"/>
    <x v="457"/>
    <s v="Richard Rhodes"/>
    <x v="790"/>
    <x v="2"/>
    <n v="18438.395199999999"/>
    <n v="319"/>
    <x v="0"/>
    <s v="Elective"/>
    <d v="2022-03-27T00:00:00"/>
    <s v="Ibuprofen"/>
    <s v="Normal"/>
    <x v="27"/>
  </r>
  <r>
    <s v="Mrs."/>
    <s v="Kenneth Mcfarland"/>
    <n v="33"/>
    <x v="2"/>
    <x v="0"/>
    <s v="A+"/>
    <x v="4"/>
    <x v="4"/>
    <x v="616"/>
    <s v="Cassidy Williams"/>
    <x v="791"/>
    <x v="4"/>
    <n v="34857.822"/>
    <n v="130"/>
    <x v="1"/>
    <s v="Urgent"/>
    <d v="2022-03-24T00:00:00"/>
    <s v="Penicillin"/>
    <s v="Normal"/>
    <x v="13"/>
  </r>
  <r>
    <s v="Mrs."/>
    <s v="Timothy Wu"/>
    <n v="68"/>
    <x v="0"/>
    <x v="0"/>
    <s v="B-"/>
    <x v="2"/>
    <x v="4"/>
    <x v="641"/>
    <s v="Kenneth Nunez"/>
    <x v="792"/>
    <x v="0"/>
    <n v="15198.5723"/>
    <n v="340"/>
    <x v="1"/>
    <s v="Urgent"/>
    <d v="2020-03-20T00:00:00"/>
    <s v="Penicillin"/>
    <s v="Inconclusive"/>
    <x v="20"/>
  </r>
  <r>
    <s v="Mr."/>
    <s v="Margaret Hamilton"/>
    <n v="78"/>
    <x v="0"/>
    <x v="1"/>
    <s v="O-"/>
    <x v="0"/>
    <x v="0"/>
    <x v="642"/>
    <s v="James Larsen"/>
    <x v="793"/>
    <x v="0"/>
    <n v="41487.282399999996"/>
    <n v="393"/>
    <x v="1"/>
    <s v="Urgent"/>
    <d v="2022-03-16T00:00:00"/>
    <s v="Penicillin"/>
    <s v="Abnormal"/>
    <x v="28"/>
  </r>
  <r>
    <s v="Mr."/>
    <s v="Jeffery Patton"/>
    <n v="56"/>
    <x v="1"/>
    <x v="1"/>
    <s v="AB+"/>
    <x v="3"/>
    <x v="5"/>
    <x v="294"/>
    <s v="John Webb"/>
    <x v="794"/>
    <x v="3"/>
    <n v="76640.301800000001"/>
    <n v="440"/>
    <x v="0"/>
    <s v="Elective"/>
    <d v="2023-07-13T00:00:00"/>
    <s v="Lipitor"/>
    <s v="Normal"/>
    <x v="0"/>
  </r>
  <r>
    <s v="Mr."/>
    <s v="Cameron Hall"/>
    <n v="62"/>
    <x v="0"/>
    <x v="1"/>
    <s v="A-"/>
    <x v="6"/>
    <x v="3"/>
    <x v="643"/>
    <s v="Jon Rodriguez"/>
    <x v="795"/>
    <x v="0"/>
    <n v="16833.786599999999"/>
    <n v="370"/>
    <x v="2"/>
    <s v="Emergency"/>
    <d v="2019-09-20T00:00:00"/>
    <s v="Aspirin"/>
    <s v="Normal"/>
    <x v="27"/>
  </r>
  <r>
    <s v="Mr."/>
    <s v="Matthew Olson"/>
    <n v="62"/>
    <x v="0"/>
    <x v="1"/>
    <s v="A+"/>
    <x v="4"/>
    <x v="0"/>
    <x v="398"/>
    <s v="Angela Lee"/>
    <x v="796"/>
    <x v="0"/>
    <n v="49213.342799999999"/>
    <n v="268"/>
    <x v="1"/>
    <s v="Urgent"/>
    <d v="2023-08-21T00:00:00"/>
    <s v="Lipitor"/>
    <s v="Inconclusive"/>
    <x v="14"/>
  </r>
  <r>
    <s v="Mrs."/>
    <s v="Kevin Padilla"/>
    <n v="69"/>
    <x v="0"/>
    <x v="0"/>
    <s v="AB+"/>
    <x v="3"/>
    <x v="4"/>
    <x v="116"/>
    <s v="Dr. Gabriel Gibson"/>
    <x v="652"/>
    <x v="0"/>
    <n v="8190.1682000000001"/>
    <n v="303"/>
    <x v="1"/>
    <s v="Urgent"/>
    <d v="2020-07-05T00:00:00"/>
    <s v="Penicillin"/>
    <s v="Inconclusive"/>
    <x v="12"/>
  </r>
  <r>
    <s v="Mr."/>
    <s v="Paul Brooks"/>
    <n v="23"/>
    <x v="2"/>
    <x v="1"/>
    <s v="AB+"/>
    <x v="3"/>
    <x v="2"/>
    <x v="644"/>
    <s v="Traci Henderson"/>
    <x v="797"/>
    <x v="4"/>
    <n v="17717.9375"/>
    <n v="363"/>
    <x v="0"/>
    <s v="Elective"/>
    <d v="2023-07-09T00:00:00"/>
    <s v="Lipitor"/>
    <s v="Inconclusive"/>
    <x v="20"/>
  </r>
  <r>
    <s v="Mrs."/>
    <s v="Crystal Allen"/>
    <n v="77"/>
    <x v="0"/>
    <x v="0"/>
    <s v="B-"/>
    <x v="2"/>
    <x v="5"/>
    <x v="645"/>
    <s v="John Duncan"/>
    <x v="798"/>
    <x v="0"/>
    <n v="41606.327799999999"/>
    <n v="119"/>
    <x v="0"/>
    <s v="Elective"/>
    <d v="2023-05-30T00:00:00"/>
    <s v="Ibuprofen"/>
    <s v="Normal"/>
    <x v="15"/>
  </r>
  <r>
    <s v="Mr."/>
    <s v="Brian Williams"/>
    <n v="34"/>
    <x v="2"/>
    <x v="1"/>
    <s v="AB-"/>
    <x v="5"/>
    <x v="0"/>
    <x v="162"/>
    <s v="Andre Schultz"/>
    <x v="799"/>
    <x v="2"/>
    <n v="1582.1162999999999"/>
    <n v="129"/>
    <x v="2"/>
    <s v="Emergency"/>
    <d v="2019-09-05T00:00:00"/>
    <s v="Penicillin"/>
    <s v="Inconclusive"/>
    <x v="13"/>
  </r>
  <r>
    <s v="Mrs."/>
    <s v="Laura Schmidt"/>
    <n v="20"/>
    <x v="2"/>
    <x v="0"/>
    <s v="AB-"/>
    <x v="5"/>
    <x v="3"/>
    <x v="646"/>
    <s v="Mark Thompson"/>
    <x v="800"/>
    <x v="3"/>
    <n v="30764.542600000001"/>
    <n v="278"/>
    <x v="2"/>
    <s v="Emergency"/>
    <d v="2022-09-30T00:00:00"/>
    <s v="Aspirin"/>
    <s v="Inconclusive"/>
    <x v="26"/>
  </r>
  <r>
    <s v="Mr."/>
    <s v="Sarah Campbell"/>
    <n v="29"/>
    <x v="2"/>
    <x v="1"/>
    <s v="AB-"/>
    <x v="5"/>
    <x v="4"/>
    <x v="468"/>
    <s v="Luis Cabrera"/>
    <x v="801"/>
    <x v="1"/>
    <n v="15520.650600000001"/>
    <n v="290"/>
    <x v="2"/>
    <s v="Emergency"/>
    <d v="2021-03-18T00:00:00"/>
    <s v="Aspirin"/>
    <s v="Abnormal"/>
    <x v="27"/>
  </r>
  <r>
    <s v="Mr."/>
    <s v="Kristen Johnson"/>
    <n v="78"/>
    <x v="0"/>
    <x v="1"/>
    <s v="B-"/>
    <x v="2"/>
    <x v="0"/>
    <x v="231"/>
    <s v="Christine Stein"/>
    <x v="802"/>
    <x v="0"/>
    <n v="23475.4774"/>
    <n v="326"/>
    <x v="2"/>
    <s v="Emergency"/>
    <d v="2023-03-29T00:00:00"/>
    <s v="Ibuprofen"/>
    <s v="Inconclusive"/>
    <x v="28"/>
  </r>
  <r>
    <s v="Mr."/>
    <s v="Antonio Robbins"/>
    <n v="85"/>
    <x v="0"/>
    <x v="1"/>
    <s v="A+"/>
    <x v="4"/>
    <x v="3"/>
    <x v="647"/>
    <s v="Kara Curry"/>
    <x v="803"/>
    <x v="0"/>
    <n v="22554.0275"/>
    <n v="201"/>
    <x v="2"/>
    <s v="Emergency"/>
    <d v="2021-02-04T00:00:00"/>
    <s v="Paracetamol"/>
    <s v="Normal"/>
    <x v="23"/>
  </r>
  <r>
    <s v="Mr."/>
    <s v="Debra Mcdaniel"/>
    <n v="59"/>
    <x v="1"/>
    <x v="1"/>
    <s v="A+"/>
    <x v="4"/>
    <x v="2"/>
    <x v="648"/>
    <s v="Jeremy Mills"/>
    <x v="804"/>
    <x v="2"/>
    <n v="14388.0762"/>
    <n v="461"/>
    <x v="0"/>
    <s v="Elective"/>
    <d v="2023-08-12T00:00:00"/>
    <s v="Penicillin"/>
    <s v="Abnormal"/>
    <x v="20"/>
  </r>
  <r>
    <s v="Mr."/>
    <s v="Virginia Wolfe"/>
    <n v="74"/>
    <x v="0"/>
    <x v="1"/>
    <s v="A+"/>
    <x v="4"/>
    <x v="0"/>
    <x v="649"/>
    <s v="Angela Gomez"/>
    <x v="805"/>
    <x v="0"/>
    <n v="55124.341399999998"/>
    <n v="244"/>
    <x v="1"/>
    <s v="Urgent"/>
    <d v="2019-06-18T00:00:00"/>
    <s v="Aspirin"/>
    <s v="Normal"/>
    <x v="5"/>
  </r>
  <r>
    <s v="Mr."/>
    <s v="Carolyn Nguyen DVM"/>
    <n v="75"/>
    <x v="0"/>
    <x v="1"/>
    <s v="AB+"/>
    <x v="3"/>
    <x v="4"/>
    <x v="430"/>
    <s v="Dr. Tyler Anthony"/>
    <x v="806"/>
    <x v="0"/>
    <n v="29971.4679"/>
    <n v="464"/>
    <x v="1"/>
    <s v="Urgent"/>
    <d v="2022-06-18T00:00:00"/>
    <s v="Paracetamol"/>
    <s v="Abnormal"/>
    <x v="28"/>
  </r>
  <r>
    <s v="Mrs."/>
    <s v="Christopher Cervantes"/>
    <n v="66"/>
    <x v="0"/>
    <x v="0"/>
    <s v="AB-"/>
    <x v="5"/>
    <x v="3"/>
    <x v="91"/>
    <s v="Kristen Hancock"/>
    <x v="807"/>
    <x v="0"/>
    <n v="1844.3305"/>
    <n v="210"/>
    <x v="1"/>
    <s v="Urgent"/>
    <d v="2021-04-08T00:00:00"/>
    <s v="Lipitor"/>
    <s v="Normal"/>
    <x v="23"/>
  </r>
  <r>
    <s v="Mrs."/>
    <s v="Alan Alvarado"/>
    <n v="52"/>
    <x v="1"/>
    <x v="0"/>
    <s v="B-"/>
    <x v="2"/>
    <x v="3"/>
    <x v="492"/>
    <s v="Edward Figueroa PhD"/>
    <x v="808"/>
    <x v="1"/>
    <n v="30291.8488"/>
    <n v="268"/>
    <x v="0"/>
    <s v="Elective"/>
    <d v="2023-10-07T00:00:00"/>
    <s v="Lipitor"/>
    <s v="Normal"/>
    <x v="20"/>
  </r>
  <r>
    <s v="Mr."/>
    <s v="Kelly Taylor"/>
    <n v="82"/>
    <x v="0"/>
    <x v="1"/>
    <s v="O-"/>
    <x v="0"/>
    <x v="4"/>
    <x v="650"/>
    <s v="Jennifer Carr"/>
    <x v="809"/>
    <x v="0"/>
    <n v="1445.6567"/>
    <n v="491"/>
    <x v="1"/>
    <s v="Urgent"/>
    <d v="2020-02-16T00:00:00"/>
    <s v="Aspirin"/>
    <s v="Inconclusive"/>
    <x v="2"/>
  </r>
  <r>
    <s v="Mr."/>
    <s v="Justin Perry"/>
    <n v="85"/>
    <x v="0"/>
    <x v="1"/>
    <s v="A-"/>
    <x v="6"/>
    <x v="1"/>
    <x v="368"/>
    <s v="Joshua Blackwell"/>
    <x v="810"/>
    <x v="0"/>
    <n v="35486.421699999999"/>
    <n v="108"/>
    <x v="0"/>
    <s v="Elective"/>
    <d v="2019-07-08T00:00:00"/>
    <s v="Lipitor"/>
    <s v="Inconclusive"/>
    <x v="5"/>
  </r>
  <r>
    <s v="Mrs."/>
    <s v="Kristin Proctor"/>
    <n v="64"/>
    <x v="0"/>
    <x v="0"/>
    <s v="O-"/>
    <x v="0"/>
    <x v="5"/>
    <x v="651"/>
    <s v="Kevin Ryan"/>
    <x v="811"/>
    <x v="0"/>
    <n v="33872.816099999996"/>
    <n v="163"/>
    <x v="2"/>
    <s v="Emergency"/>
    <d v="2023-07-22T00:00:00"/>
    <s v="Aspirin"/>
    <s v="Abnormal"/>
    <x v="3"/>
  </r>
  <r>
    <s v="Mrs."/>
    <s v="Danielle Hunter"/>
    <n v="76"/>
    <x v="0"/>
    <x v="0"/>
    <s v="O+"/>
    <x v="1"/>
    <x v="3"/>
    <x v="652"/>
    <s v="Pamela Williams"/>
    <x v="812"/>
    <x v="0"/>
    <n v="30766.673200000001"/>
    <n v="343"/>
    <x v="1"/>
    <s v="Urgent"/>
    <d v="2018-11-13T00:00:00"/>
    <s v="Ibuprofen"/>
    <s v="Inconclusive"/>
    <x v="2"/>
  </r>
  <r>
    <s v="Mrs."/>
    <s v="Jeanne Gray"/>
    <n v="63"/>
    <x v="0"/>
    <x v="0"/>
    <s v="A-"/>
    <x v="6"/>
    <x v="1"/>
    <x v="653"/>
    <s v="Jason Chase"/>
    <x v="813"/>
    <x v="0"/>
    <n v="18568.6499"/>
    <n v="443"/>
    <x v="0"/>
    <s v="Elective"/>
    <d v="2023-04-18T00:00:00"/>
    <s v="Paracetamol"/>
    <s v="Abnormal"/>
    <x v="11"/>
  </r>
  <r>
    <s v="Mrs."/>
    <s v="Rachel Marks"/>
    <n v="74"/>
    <x v="0"/>
    <x v="0"/>
    <s v="AB-"/>
    <x v="5"/>
    <x v="4"/>
    <x v="233"/>
    <s v="Michael Lloyd"/>
    <x v="814"/>
    <x v="0"/>
    <n v="42722.174800000001"/>
    <n v="355"/>
    <x v="1"/>
    <s v="Urgent"/>
    <d v="2021-11-18T00:00:00"/>
    <s v="Lipitor"/>
    <s v="Inconclusive"/>
    <x v="17"/>
  </r>
  <r>
    <s v="Mr."/>
    <s v="Matthew Bush"/>
    <n v="73"/>
    <x v="0"/>
    <x v="1"/>
    <s v="O+"/>
    <x v="1"/>
    <x v="0"/>
    <x v="654"/>
    <s v="Christopher Mcfarland"/>
    <x v="815"/>
    <x v="0"/>
    <n v="10734.988300000001"/>
    <n v="146"/>
    <x v="1"/>
    <s v="Urgent"/>
    <d v="2019-03-23T00:00:00"/>
    <s v="Aspirin"/>
    <s v="Abnormal"/>
    <x v="17"/>
  </r>
  <r>
    <s v="Mrs."/>
    <s v="Justin Buck"/>
    <n v="74"/>
    <x v="0"/>
    <x v="0"/>
    <s v="A-"/>
    <x v="6"/>
    <x v="3"/>
    <x v="655"/>
    <s v="Theresa Thomas"/>
    <x v="816"/>
    <x v="0"/>
    <n v="32045.352599999998"/>
    <n v="232"/>
    <x v="1"/>
    <s v="Urgent"/>
    <d v="2019-04-24T00:00:00"/>
    <s v="Lipitor"/>
    <s v="Normal"/>
    <x v="14"/>
  </r>
  <r>
    <s v="Mr."/>
    <s v="Julie Murray"/>
    <n v="19"/>
    <x v="2"/>
    <x v="1"/>
    <s v="AB+"/>
    <x v="3"/>
    <x v="0"/>
    <x v="656"/>
    <s v="Mrs. Theresa Rosales MD"/>
    <x v="817"/>
    <x v="1"/>
    <n v="14365.5087"/>
    <n v="376"/>
    <x v="1"/>
    <s v="Urgent"/>
    <d v="2022-01-10T00:00:00"/>
    <s v="Paracetamol"/>
    <s v="Inconclusive"/>
    <x v="17"/>
  </r>
  <r>
    <s v="Mr."/>
    <s v="Travis Dyer"/>
    <n v="26"/>
    <x v="2"/>
    <x v="1"/>
    <s v="AB-"/>
    <x v="5"/>
    <x v="2"/>
    <x v="657"/>
    <s v="Claire Young"/>
    <x v="818"/>
    <x v="2"/>
    <n v="11680.0715"/>
    <n v="292"/>
    <x v="0"/>
    <s v="Elective"/>
    <d v="2022-03-24T00:00:00"/>
    <s v="Lipitor"/>
    <s v="Normal"/>
    <x v="11"/>
  </r>
  <r>
    <s v="Mrs."/>
    <s v="Matthew Good DVM"/>
    <n v="46"/>
    <x v="1"/>
    <x v="0"/>
    <s v="AB+"/>
    <x v="3"/>
    <x v="2"/>
    <x v="567"/>
    <s v="Jose Boone"/>
    <x v="819"/>
    <x v="2"/>
    <n v="7385.3143"/>
    <n v="266"/>
    <x v="0"/>
    <s v="Elective"/>
    <d v="2023-02-06T00:00:00"/>
    <s v="Penicillin"/>
    <s v="Normal"/>
    <x v="11"/>
  </r>
  <r>
    <s v="Mrs."/>
    <s v="Lori Lyons"/>
    <n v="44"/>
    <x v="1"/>
    <x v="0"/>
    <s v="AB-"/>
    <x v="5"/>
    <x v="2"/>
    <x v="294"/>
    <s v="Rhonda Porter"/>
    <x v="820"/>
    <x v="2"/>
    <n v="5374.4894999999997"/>
    <n v="209"/>
    <x v="0"/>
    <s v="Elective"/>
    <d v="2023-07-13T00:00:00"/>
    <s v="Paracetamol"/>
    <s v="Abnormal"/>
    <x v="0"/>
  </r>
  <r>
    <s v="Mr."/>
    <s v="Michael Monroe"/>
    <n v="21"/>
    <x v="2"/>
    <x v="1"/>
    <s v="AB+"/>
    <x v="3"/>
    <x v="5"/>
    <x v="658"/>
    <s v="Karen Garrison"/>
    <x v="821"/>
    <x v="3"/>
    <n v="28628.688900000001"/>
    <n v="230"/>
    <x v="0"/>
    <s v="Elective"/>
    <d v="2019-09-08T00:00:00"/>
    <s v="Penicillin"/>
    <s v="Inconclusive"/>
    <x v="12"/>
  </r>
  <r>
    <s v="Mr."/>
    <s v="Christopher Miller"/>
    <n v="77"/>
    <x v="0"/>
    <x v="1"/>
    <s v="A+"/>
    <x v="4"/>
    <x v="0"/>
    <x v="659"/>
    <s v="Ashley Price"/>
    <x v="822"/>
    <x v="0"/>
    <n v="39530.908799999997"/>
    <n v="395"/>
    <x v="1"/>
    <s v="Urgent"/>
    <d v="2023-01-23T00:00:00"/>
    <s v="Penicillin"/>
    <s v="Normal"/>
    <x v="25"/>
  </r>
  <r>
    <s v="Mrs."/>
    <s v="Chris Roth"/>
    <n v="80"/>
    <x v="0"/>
    <x v="0"/>
    <s v="A-"/>
    <x v="6"/>
    <x v="3"/>
    <x v="50"/>
    <s v="Derrick Francis"/>
    <x v="8"/>
    <x v="0"/>
    <n v="30529.441900000002"/>
    <n v="315"/>
    <x v="2"/>
    <s v="Emergency"/>
    <d v="2022-12-04T00:00:00"/>
    <s v="Paracetamol"/>
    <s v="Inconclusive"/>
    <x v="11"/>
  </r>
  <r>
    <s v="Mr."/>
    <s v="Jennifer Harrison"/>
    <n v="79"/>
    <x v="0"/>
    <x v="1"/>
    <s v="B+"/>
    <x v="7"/>
    <x v="5"/>
    <x v="660"/>
    <s v="Sherry Lara"/>
    <x v="823"/>
    <x v="0"/>
    <n v="29743.8819"/>
    <n v="449"/>
    <x v="0"/>
    <s v="Elective"/>
    <d v="2023-03-07T00:00:00"/>
    <s v="Ibuprofen"/>
    <s v="Abnormal"/>
    <x v="25"/>
  </r>
  <r>
    <s v="Mrs."/>
    <s v="Jeffrey Carter"/>
    <n v="21"/>
    <x v="2"/>
    <x v="0"/>
    <s v="A+"/>
    <x v="4"/>
    <x v="5"/>
    <x v="661"/>
    <s v="Gloria Hernandez"/>
    <x v="824"/>
    <x v="3"/>
    <n v="73366.380799999999"/>
    <n v="401"/>
    <x v="1"/>
    <s v="Urgent"/>
    <d v="2022-04-21T00:00:00"/>
    <s v="Lipitor"/>
    <s v="Normal"/>
    <x v="12"/>
  </r>
  <r>
    <s v="Mr."/>
    <s v="Alexis Jones"/>
    <n v="26"/>
    <x v="2"/>
    <x v="1"/>
    <s v="AB-"/>
    <x v="5"/>
    <x v="4"/>
    <x v="662"/>
    <s v="Cassandra Johnson"/>
    <x v="825"/>
    <x v="3"/>
    <n v="18207.401000000002"/>
    <n v="473"/>
    <x v="1"/>
    <s v="Urgent"/>
    <d v="2019-02-06T00:00:00"/>
    <s v="Ibuprofen"/>
    <s v="Normal"/>
    <x v="12"/>
  </r>
  <r>
    <s v="Mrs."/>
    <s v="Karen Mills"/>
    <n v="52"/>
    <x v="1"/>
    <x v="0"/>
    <s v="A-"/>
    <x v="6"/>
    <x v="5"/>
    <x v="663"/>
    <s v="Natasha Valenzuela"/>
    <x v="826"/>
    <x v="4"/>
    <n v="52913.287900000003"/>
    <n v="265"/>
    <x v="0"/>
    <s v="Elective"/>
    <d v="2023-01-11T00:00:00"/>
    <s v="Lipitor"/>
    <s v="Normal"/>
    <x v="23"/>
  </r>
  <r>
    <s v="Mr."/>
    <s v="Linda Collins"/>
    <n v="56"/>
    <x v="1"/>
    <x v="1"/>
    <s v="O-"/>
    <x v="0"/>
    <x v="1"/>
    <x v="664"/>
    <s v="Robert Hanson"/>
    <x v="827"/>
    <x v="1"/>
    <n v="20884.114799999999"/>
    <n v="185"/>
    <x v="0"/>
    <s v="Elective"/>
    <d v="2020-09-04T00:00:00"/>
    <s v="Penicillin"/>
    <s v="Normal"/>
    <x v="8"/>
  </r>
  <r>
    <s v="Mrs."/>
    <s v="Tricia Oliver"/>
    <n v="45"/>
    <x v="1"/>
    <x v="0"/>
    <s v="AB-"/>
    <x v="5"/>
    <x v="3"/>
    <x v="68"/>
    <s v="Jason Boone"/>
    <x v="828"/>
    <x v="3"/>
    <n v="13885.0113"/>
    <n v="289"/>
    <x v="0"/>
    <s v="Elective"/>
    <d v="2021-01-03T00:00:00"/>
    <s v="Aspirin"/>
    <s v="Normal"/>
    <x v="24"/>
  </r>
  <r>
    <s v="Mr."/>
    <s v="Corey Cruz"/>
    <n v="55"/>
    <x v="1"/>
    <x v="1"/>
    <s v="A+"/>
    <x v="4"/>
    <x v="5"/>
    <x v="665"/>
    <s v="Wendy King"/>
    <x v="829"/>
    <x v="1"/>
    <n v="59049.984799999998"/>
    <n v="417"/>
    <x v="1"/>
    <s v="Urgent"/>
    <d v="2019-08-28T00:00:00"/>
    <s v="Penicillin"/>
    <s v="Abnormal"/>
    <x v="18"/>
  </r>
  <r>
    <s v="Mrs."/>
    <s v="Christopher Adams"/>
    <n v="21"/>
    <x v="2"/>
    <x v="0"/>
    <s v="B-"/>
    <x v="2"/>
    <x v="0"/>
    <x v="125"/>
    <s v="John Henderson"/>
    <x v="751"/>
    <x v="4"/>
    <n v="36972.367299999998"/>
    <n v="429"/>
    <x v="2"/>
    <s v="Emergency"/>
    <d v="2022-05-25T00:00:00"/>
    <s v="Aspirin"/>
    <s v="Normal"/>
    <x v="19"/>
  </r>
  <r>
    <s v="Mrs."/>
    <s v="Michael Mccall"/>
    <n v="35"/>
    <x v="1"/>
    <x v="0"/>
    <s v="O+"/>
    <x v="1"/>
    <x v="5"/>
    <x v="44"/>
    <s v="Kelly Smith"/>
    <x v="830"/>
    <x v="3"/>
    <n v="15626.9182"/>
    <n v="133"/>
    <x v="2"/>
    <s v="Emergency"/>
    <d v="2019-10-21T00:00:00"/>
    <s v="Aspirin"/>
    <s v="Abnormal"/>
    <x v="11"/>
  </r>
  <r>
    <s v="Mrs."/>
    <s v="Monica Ryan"/>
    <n v="72"/>
    <x v="0"/>
    <x v="0"/>
    <s v="A-"/>
    <x v="6"/>
    <x v="4"/>
    <x v="164"/>
    <s v="Jonathan Mcmillan"/>
    <x v="831"/>
    <x v="0"/>
    <n v="32935.419699999999"/>
    <n v="453"/>
    <x v="1"/>
    <s v="Urgent"/>
    <d v="2019-05-27T00:00:00"/>
    <s v="Penicillin"/>
    <s v="Normal"/>
    <x v="26"/>
  </r>
  <r>
    <s v="Mrs."/>
    <s v="Shannon Gonzales"/>
    <n v="25"/>
    <x v="2"/>
    <x v="0"/>
    <s v="AB+"/>
    <x v="3"/>
    <x v="4"/>
    <x v="121"/>
    <s v="Charles Robinson"/>
    <x v="832"/>
    <x v="3"/>
    <n v="27553.5082"/>
    <n v="332"/>
    <x v="2"/>
    <s v="Emergency"/>
    <d v="2021-12-14T00:00:00"/>
    <s v="Paracetamol"/>
    <s v="Inconclusive"/>
    <x v="6"/>
  </r>
  <r>
    <s v="Mr."/>
    <s v="Mason Boyd"/>
    <n v="61"/>
    <x v="0"/>
    <x v="1"/>
    <s v="O+"/>
    <x v="1"/>
    <x v="3"/>
    <x v="666"/>
    <s v="Amanda Peterson"/>
    <x v="833"/>
    <x v="0"/>
    <n v="30010.0458"/>
    <n v="374"/>
    <x v="0"/>
    <s v="Elective"/>
    <d v="2020-04-24T00:00:00"/>
    <s v="Paracetamol"/>
    <s v="Normal"/>
    <x v="12"/>
  </r>
  <r>
    <s v="Mr."/>
    <s v="Laura Romero PhD"/>
    <n v="50"/>
    <x v="1"/>
    <x v="1"/>
    <s v="AB+"/>
    <x v="3"/>
    <x v="0"/>
    <x v="667"/>
    <s v="Robert Day"/>
    <x v="834"/>
    <x v="4"/>
    <n v="51910"/>
    <n v="435"/>
    <x v="1"/>
    <s v="Urgent"/>
    <d v="2022-06-06T00:00:00"/>
    <s v="Lipitor"/>
    <s v="Abnormal"/>
    <x v="20"/>
  </r>
  <r>
    <s v="Mr."/>
    <s v="Angela Lewis"/>
    <n v="58"/>
    <x v="1"/>
    <x v="1"/>
    <s v="AB+"/>
    <x v="3"/>
    <x v="3"/>
    <x v="668"/>
    <s v="Ryan Barron"/>
    <x v="835"/>
    <x v="0"/>
    <n v="4609.1806999999999"/>
    <n v="271"/>
    <x v="0"/>
    <s v="Elective"/>
    <d v="2019-03-14T00:00:00"/>
    <s v="Penicillin"/>
    <s v="Inconclusive"/>
    <x v="8"/>
  </r>
  <r>
    <s v="Mrs."/>
    <s v="Dwayne Fletcher"/>
    <n v="78"/>
    <x v="0"/>
    <x v="0"/>
    <s v="A+"/>
    <x v="4"/>
    <x v="0"/>
    <x v="669"/>
    <s v="Zachary Anderson"/>
    <x v="836"/>
    <x v="0"/>
    <n v="17180.856800000001"/>
    <n v="186"/>
    <x v="1"/>
    <s v="Urgent"/>
    <d v="2023-05-23T00:00:00"/>
    <s v="Lipitor"/>
    <s v="Normal"/>
    <x v="9"/>
  </r>
  <r>
    <s v="Mrs."/>
    <s v="Robert Benitez PhD"/>
    <n v="45"/>
    <x v="1"/>
    <x v="0"/>
    <s v="AB-"/>
    <x v="5"/>
    <x v="2"/>
    <x v="670"/>
    <s v="Karen Baker"/>
    <x v="837"/>
    <x v="2"/>
    <n v="15741.885"/>
    <n v="495"/>
    <x v="0"/>
    <s v="Elective"/>
    <d v="2023-09-24T00:00:00"/>
    <s v="Aspirin"/>
    <s v="Normal"/>
    <x v="25"/>
  </r>
  <r>
    <s v="Mr."/>
    <s v="Jamie Holland"/>
    <n v="24"/>
    <x v="2"/>
    <x v="1"/>
    <s v="AB-"/>
    <x v="5"/>
    <x v="0"/>
    <x v="671"/>
    <s v="Brian Rocha"/>
    <x v="838"/>
    <x v="2"/>
    <n v="51938.2402"/>
    <n v="452"/>
    <x v="1"/>
    <s v="Urgent"/>
    <d v="2019-10-05T00:00:00"/>
    <s v="Aspirin"/>
    <s v="Abnormal"/>
    <x v="4"/>
  </r>
  <r>
    <s v="Mr."/>
    <s v="Miss Lisa Hale"/>
    <n v="78"/>
    <x v="0"/>
    <x v="1"/>
    <s v="B-"/>
    <x v="2"/>
    <x v="4"/>
    <x v="468"/>
    <s v="Corey Hopkins"/>
    <x v="839"/>
    <x v="4"/>
    <n v="20001.371200000001"/>
    <n v="118"/>
    <x v="2"/>
    <s v="Emergency"/>
    <d v="2021-03-29T00:00:00"/>
    <s v="Lipitor"/>
    <s v="Inconclusive"/>
    <x v="4"/>
  </r>
  <r>
    <s v="Mr."/>
    <s v="Michelle Williams"/>
    <n v="60"/>
    <x v="0"/>
    <x v="1"/>
    <s v="B+"/>
    <x v="7"/>
    <x v="3"/>
    <x v="534"/>
    <s v="Amanda Shaw"/>
    <x v="840"/>
    <x v="3"/>
    <n v="11772.0013"/>
    <n v="228"/>
    <x v="2"/>
    <s v="Emergency"/>
    <d v="2021-07-15T00:00:00"/>
    <s v="Penicillin"/>
    <s v="Abnormal"/>
    <x v="6"/>
  </r>
  <r>
    <s v="Mrs."/>
    <s v="Mark Browning"/>
    <n v="71"/>
    <x v="0"/>
    <x v="0"/>
    <s v="B+"/>
    <x v="7"/>
    <x v="1"/>
    <x v="672"/>
    <s v="Lindsay Collins"/>
    <x v="841"/>
    <x v="1"/>
    <n v="27297.947100000001"/>
    <n v="120"/>
    <x v="2"/>
    <s v="Emergency"/>
    <d v="2021-09-28T00:00:00"/>
    <s v="Lipitor"/>
    <s v="Normal"/>
    <x v="5"/>
  </r>
  <r>
    <s v="Mrs."/>
    <s v="Heather Johnston"/>
    <n v="50"/>
    <x v="1"/>
    <x v="0"/>
    <s v="A-"/>
    <x v="6"/>
    <x v="5"/>
    <x v="673"/>
    <s v="Christopher Sandoval"/>
    <x v="842"/>
    <x v="2"/>
    <n v="40817.932000000001"/>
    <n v="348"/>
    <x v="0"/>
    <s v="Elective"/>
    <d v="2022-07-29T00:00:00"/>
    <s v="Penicillin"/>
    <s v="Inconclusive"/>
    <x v="21"/>
  </r>
  <r>
    <s v="Mrs."/>
    <s v="Joy Henry"/>
    <n v="51"/>
    <x v="1"/>
    <x v="0"/>
    <s v="A-"/>
    <x v="6"/>
    <x v="1"/>
    <x v="674"/>
    <s v="Allison Mendoza"/>
    <x v="843"/>
    <x v="4"/>
    <n v="30189.178100000001"/>
    <n v="232"/>
    <x v="1"/>
    <s v="Urgent"/>
    <d v="2020-10-01T00:00:00"/>
    <s v="Aspirin"/>
    <s v="Inconclusive"/>
    <x v="29"/>
  </r>
  <r>
    <s v="Mrs."/>
    <s v="Sonya Hernandez"/>
    <n v="51"/>
    <x v="1"/>
    <x v="0"/>
    <s v="B-"/>
    <x v="2"/>
    <x v="5"/>
    <x v="637"/>
    <s v="Amber Young"/>
    <x v="844"/>
    <x v="2"/>
    <n v="51216.125899999999"/>
    <n v="258"/>
    <x v="1"/>
    <s v="Urgent"/>
    <d v="2019-03-06T00:00:00"/>
    <s v="Aspirin"/>
    <s v="Inconclusive"/>
    <x v="20"/>
  </r>
  <r>
    <s v="Mrs."/>
    <s v="Steven Martinez"/>
    <n v="38"/>
    <x v="1"/>
    <x v="0"/>
    <s v="A+"/>
    <x v="4"/>
    <x v="0"/>
    <x v="675"/>
    <s v="Zachary Griffith"/>
    <x v="845"/>
    <x v="2"/>
    <n v="50449.935299999997"/>
    <n v="455"/>
    <x v="1"/>
    <s v="Urgent"/>
    <d v="2022-04-14T00:00:00"/>
    <s v="Penicillin"/>
    <s v="Normal"/>
    <x v="0"/>
  </r>
  <r>
    <s v="Mr."/>
    <s v="Heather Washington"/>
    <n v="32"/>
    <x v="2"/>
    <x v="1"/>
    <s v="O+"/>
    <x v="1"/>
    <x v="2"/>
    <x v="676"/>
    <s v="Troy Parker"/>
    <x v="846"/>
    <x v="3"/>
    <n v="18610.859499999999"/>
    <n v="382"/>
    <x v="1"/>
    <s v="Urgent"/>
    <d v="2023-07-15T00:00:00"/>
    <s v="Penicillin"/>
    <s v="Inconclusive"/>
    <x v="14"/>
  </r>
  <r>
    <s v="Mr."/>
    <s v="Michael Crawford"/>
    <n v="38"/>
    <x v="1"/>
    <x v="1"/>
    <s v="AB-"/>
    <x v="5"/>
    <x v="1"/>
    <x v="677"/>
    <s v="Sarah Mcneil"/>
    <x v="847"/>
    <x v="2"/>
    <n v="20127.9391"/>
    <n v="233"/>
    <x v="0"/>
    <s v="Elective"/>
    <d v="2021-05-15T00:00:00"/>
    <s v="Aspirin"/>
    <s v="Abnormal"/>
    <x v="21"/>
  </r>
  <r>
    <s v="Mrs."/>
    <s v="Andrew Harmon"/>
    <n v="62"/>
    <x v="0"/>
    <x v="0"/>
    <s v="A-"/>
    <x v="6"/>
    <x v="1"/>
    <x v="678"/>
    <s v="Jenna Stone"/>
    <x v="848"/>
    <x v="3"/>
    <n v="21732.267899999999"/>
    <n v="215"/>
    <x v="2"/>
    <s v="Emergency"/>
    <d v="2020-05-05T00:00:00"/>
    <s v="Ibuprofen"/>
    <s v="Normal"/>
    <x v="9"/>
  </r>
  <r>
    <s v="Mrs."/>
    <s v="Stacey Wade"/>
    <n v="31"/>
    <x v="2"/>
    <x v="0"/>
    <s v="O+"/>
    <x v="1"/>
    <x v="4"/>
    <x v="679"/>
    <s v="Michelle Robinson MD"/>
    <x v="849"/>
    <x v="1"/>
    <n v="44461.019399999997"/>
    <n v="263"/>
    <x v="2"/>
    <s v="Emergency"/>
    <d v="2023-04-02T00:00:00"/>
    <s v="Penicillin"/>
    <s v="Inconclusive"/>
    <x v="22"/>
  </r>
  <r>
    <s v="Mr."/>
    <s v="Shannon Williams"/>
    <n v="72"/>
    <x v="0"/>
    <x v="1"/>
    <s v="B+"/>
    <x v="7"/>
    <x v="3"/>
    <x v="680"/>
    <s v="Michael Hodges"/>
    <x v="850"/>
    <x v="4"/>
    <n v="17487.432799999999"/>
    <n v="475"/>
    <x v="1"/>
    <s v="Urgent"/>
    <d v="2021-07-10T00:00:00"/>
    <s v="Aspirin"/>
    <s v="Normal"/>
    <x v="27"/>
  </r>
  <r>
    <s v="Mr."/>
    <s v="Theodore Roberts"/>
    <n v="35"/>
    <x v="1"/>
    <x v="1"/>
    <s v="B-"/>
    <x v="2"/>
    <x v="5"/>
    <x v="681"/>
    <s v="Gabriel Hopkins"/>
    <x v="851"/>
    <x v="4"/>
    <n v="7778.5573999999997"/>
    <n v="483"/>
    <x v="2"/>
    <s v="Emergency"/>
    <d v="2023-10-14T00:00:00"/>
    <s v="Penicillin"/>
    <s v="Normal"/>
    <x v="9"/>
  </r>
  <r>
    <s v="Mr."/>
    <s v="Catherine Potter"/>
    <n v="84"/>
    <x v="0"/>
    <x v="1"/>
    <s v="O-"/>
    <x v="0"/>
    <x v="3"/>
    <x v="682"/>
    <s v="Amanda James"/>
    <x v="61"/>
    <x v="1"/>
    <n v="27751.6875"/>
    <n v="277"/>
    <x v="2"/>
    <s v="Emergency"/>
    <d v="2019-02-07T00:00:00"/>
    <s v="Penicillin"/>
    <s v="Normal"/>
    <x v="1"/>
  </r>
  <r>
    <s v="Mrs."/>
    <s v="Daniel Murray"/>
    <n v="26"/>
    <x v="2"/>
    <x v="0"/>
    <s v="AB-"/>
    <x v="5"/>
    <x v="4"/>
    <x v="683"/>
    <s v="Terri Williams"/>
    <x v="852"/>
    <x v="1"/>
    <n v="9698.7605999999996"/>
    <n v="430"/>
    <x v="2"/>
    <s v="Emergency"/>
    <d v="2021-04-07T00:00:00"/>
    <s v="Ibuprofen"/>
    <s v="Normal"/>
    <x v="19"/>
  </r>
  <r>
    <s v="Mrs."/>
    <s v="John Steele"/>
    <n v="74"/>
    <x v="0"/>
    <x v="0"/>
    <s v="O+"/>
    <x v="1"/>
    <x v="4"/>
    <x v="29"/>
    <s v="Maria Griffin"/>
    <x v="853"/>
    <x v="4"/>
    <n v="14158.040999999999"/>
    <n v="340"/>
    <x v="2"/>
    <s v="Emergency"/>
    <d v="2022-12-16T00:00:00"/>
    <s v="Lipitor"/>
    <s v="Normal"/>
    <x v="10"/>
  </r>
  <r>
    <s v="Mrs."/>
    <s v="Bradley Sanford"/>
    <n v="19"/>
    <x v="2"/>
    <x v="0"/>
    <s v="O+"/>
    <x v="1"/>
    <x v="3"/>
    <x v="684"/>
    <s v="Mr. Austin West Jr."/>
    <x v="854"/>
    <x v="4"/>
    <n v="27018.641800000001"/>
    <n v="120"/>
    <x v="2"/>
    <s v="Emergency"/>
    <d v="2019-10-19T00:00:00"/>
    <s v="Lipitor"/>
    <s v="Inconclusive"/>
    <x v="11"/>
  </r>
  <r>
    <s v="Mr."/>
    <s v="Courtney Salinas"/>
    <n v="34"/>
    <x v="2"/>
    <x v="1"/>
    <s v="A-"/>
    <x v="6"/>
    <x v="4"/>
    <x v="685"/>
    <s v="Sean Bean"/>
    <x v="791"/>
    <x v="4"/>
    <n v="37192.363499999999"/>
    <n v="132"/>
    <x v="1"/>
    <s v="Urgent"/>
    <d v="2023-06-07T00:00:00"/>
    <s v="Penicillin"/>
    <s v="Normal"/>
    <x v="24"/>
  </r>
  <r>
    <s v="Mr."/>
    <s v="Kevin Hernandez"/>
    <n v="77"/>
    <x v="0"/>
    <x v="1"/>
    <s v="A-"/>
    <x v="6"/>
    <x v="3"/>
    <x v="315"/>
    <s v="Joan Andrews"/>
    <x v="855"/>
    <x v="4"/>
    <n v="17204.729500000001"/>
    <n v="437"/>
    <x v="2"/>
    <s v="Emergency"/>
    <d v="2021-12-16T00:00:00"/>
    <s v="Paracetamol"/>
    <s v="Normal"/>
    <x v="15"/>
  </r>
  <r>
    <s v="Mr."/>
    <s v="Lisa Gallegos"/>
    <n v="36"/>
    <x v="1"/>
    <x v="1"/>
    <s v="AB-"/>
    <x v="5"/>
    <x v="3"/>
    <x v="686"/>
    <s v="Abigail Cooper"/>
    <x v="856"/>
    <x v="0"/>
    <n v="25725.621599999999"/>
    <n v="457"/>
    <x v="0"/>
    <s v="Elective"/>
    <d v="2020-05-27T00:00:00"/>
    <s v="Aspirin"/>
    <s v="Inconclusive"/>
    <x v="21"/>
  </r>
  <r>
    <s v="Mr."/>
    <s v="Heather Hoffman"/>
    <n v="56"/>
    <x v="1"/>
    <x v="1"/>
    <s v="A+"/>
    <x v="4"/>
    <x v="1"/>
    <x v="687"/>
    <s v="Andre Watson"/>
    <x v="857"/>
    <x v="3"/>
    <n v="7444.8"/>
    <n v="332"/>
    <x v="0"/>
    <s v="Elective"/>
    <d v="2023-10-25T00:00:00"/>
    <s v="Aspirin"/>
    <s v="Normal"/>
    <x v="14"/>
  </r>
  <r>
    <s v="Mrs."/>
    <s v="Madeline Vaughan"/>
    <n v="69"/>
    <x v="0"/>
    <x v="0"/>
    <s v="A+"/>
    <x v="4"/>
    <x v="1"/>
    <x v="279"/>
    <s v="Brenda Lawson"/>
    <x v="858"/>
    <x v="1"/>
    <n v="31577.755000000001"/>
    <n v="337"/>
    <x v="0"/>
    <s v="Elective"/>
    <d v="2018-11-18T00:00:00"/>
    <s v="Penicillin"/>
    <s v="Inconclusive"/>
    <x v="24"/>
  </r>
  <r>
    <s v="Mrs."/>
    <s v="Susan Oconnell"/>
    <n v="48"/>
    <x v="1"/>
    <x v="0"/>
    <s v="A+"/>
    <x v="4"/>
    <x v="3"/>
    <x v="688"/>
    <s v="Robert Walker"/>
    <x v="859"/>
    <x v="4"/>
    <n v="15195.4444"/>
    <n v="380"/>
    <x v="1"/>
    <s v="Urgent"/>
    <d v="2021-07-27T00:00:00"/>
    <s v="Ibuprofen"/>
    <s v="Abnormal"/>
    <x v="29"/>
  </r>
  <r>
    <s v="Mrs."/>
    <s v="Jeffrey Clark"/>
    <n v="59"/>
    <x v="1"/>
    <x v="0"/>
    <s v="O+"/>
    <x v="1"/>
    <x v="2"/>
    <x v="534"/>
    <s v="Kenneth Montgomery"/>
    <x v="860"/>
    <x v="1"/>
    <n v="11774.615299999999"/>
    <n v="398"/>
    <x v="1"/>
    <s v="Urgent"/>
    <d v="2021-07-06T00:00:00"/>
    <s v="Aspirin"/>
    <s v="Abnormal"/>
    <x v="15"/>
  </r>
  <r>
    <s v="Mr."/>
    <s v="Robert Trevino"/>
    <n v="18"/>
    <x v="2"/>
    <x v="1"/>
    <s v="B+"/>
    <x v="7"/>
    <x v="4"/>
    <x v="689"/>
    <s v="Dean Hart"/>
    <x v="861"/>
    <x v="3"/>
    <n v="15971.2804"/>
    <n v="312"/>
    <x v="2"/>
    <s v="Emergency"/>
    <d v="2023-08-20T00:00:00"/>
    <s v="Penicillin"/>
    <s v="Inconclusive"/>
    <x v="22"/>
  </r>
  <r>
    <s v="Mrs."/>
    <s v="Kayla Williams"/>
    <n v="40"/>
    <x v="1"/>
    <x v="0"/>
    <s v="A-"/>
    <x v="6"/>
    <x v="1"/>
    <x v="690"/>
    <s v="Mary Wagner"/>
    <x v="862"/>
    <x v="4"/>
    <n v="29155.0124"/>
    <n v="497"/>
    <x v="2"/>
    <s v="Emergency"/>
    <d v="2019-11-15T00:00:00"/>
    <s v="Paracetamol"/>
    <s v="Normal"/>
    <x v="10"/>
  </r>
  <r>
    <s v="Mrs."/>
    <s v="Jeremy Duffy"/>
    <n v="80"/>
    <x v="0"/>
    <x v="0"/>
    <s v="A+"/>
    <x v="4"/>
    <x v="1"/>
    <x v="234"/>
    <s v="James Johnson"/>
    <x v="863"/>
    <x v="1"/>
    <n v="24081.343199999999"/>
    <n v="269"/>
    <x v="1"/>
    <s v="Urgent"/>
    <d v="2021-05-03T00:00:00"/>
    <s v="Aspirin"/>
    <s v="Inconclusive"/>
    <x v="12"/>
  </r>
  <r>
    <s v="Mrs."/>
    <s v="Steven Lyons"/>
    <n v="37"/>
    <x v="1"/>
    <x v="0"/>
    <s v="A-"/>
    <x v="6"/>
    <x v="2"/>
    <x v="46"/>
    <s v="Kristen Stewart"/>
    <x v="864"/>
    <x v="2"/>
    <n v="9350.8389999999999"/>
    <n v="317"/>
    <x v="0"/>
    <s v="Elective"/>
    <d v="2019-06-28T00:00:00"/>
    <s v="Penicillin"/>
    <s v="Inconclusive"/>
    <x v="22"/>
  </r>
  <r>
    <s v="Mrs."/>
    <s v="Linda Davis"/>
    <n v="60"/>
    <x v="0"/>
    <x v="0"/>
    <s v="O+"/>
    <x v="1"/>
    <x v="4"/>
    <x v="691"/>
    <s v="David Duke"/>
    <x v="865"/>
    <x v="3"/>
    <n v="7543.1954999999998"/>
    <n v="175"/>
    <x v="1"/>
    <s v="Urgent"/>
    <d v="2023-10-26T00:00:00"/>
    <s v="Lipitor"/>
    <s v="Normal"/>
    <x v="12"/>
  </r>
  <r>
    <s v="Mrs."/>
    <s v="James Roberts"/>
    <n v="28"/>
    <x v="2"/>
    <x v="0"/>
    <s v="O-"/>
    <x v="0"/>
    <x v="4"/>
    <x v="692"/>
    <s v="Samantha Wagner"/>
    <x v="866"/>
    <x v="3"/>
    <n v="1707.7099000000001"/>
    <n v="247"/>
    <x v="1"/>
    <s v="Urgent"/>
    <d v="2022-01-21T00:00:00"/>
    <s v="Aspirin"/>
    <s v="Normal"/>
    <x v="4"/>
  </r>
  <r>
    <s v="Mrs."/>
    <s v="Kevin Armstrong"/>
    <n v="34"/>
    <x v="2"/>
    <x v="0"/>
    <s v="AB-"/>
    <x v="5"/>
    <x v="5"/>
    <x v="512"/>
    <s v="Dr. Lori Lowe"/>
    <x v="867"/>
    <x v="4"/>
    <n v="16256.926799999999"/>
    <n v="236"/>
    <x v="2"/>
    <s v="Emergency"/>
    <d v="2019-05-24T00:00:00"/>
    <s v="Ibuprofen"/>
    <s v="Inconclusive"/>
    <x v="19"/>
  </r>
  <r>
    <s v="Mr."/>
    <s v="Tamara Scott"/>
    <n v="38"/>
    <x v="1"/>
    <x v="1"/>
    <s v="B+"/>
    <x v="7"/>
    <x v="0"/>
    <x v="693"/>
    <s v="Elizabeth Welch"/>
    <x v="868"/>
    <x v="2"/>
    <n v="20129.129400000002"/>
    <n v="255"/>
    <x v="2"/>
    <s v="Emergency"/>
    <d v="2020-05-14T00:00:00"/>
    <s v="Ibuprofen"/>
    <s v="Inconclusive"/>
    <x v="5"/>
  </r>
  <r>
    <s v="Mr."/>
    <s v="Tiffany Macias"/>
    <n v="68"/>
    <x v="0"/>
    <x v="1"/>
    <s v="A+"/>
    <x v="4"/>
    <x v="5"/>
    <x v="694"/>
    <s v="Lori Hanna"/>
    <x v="869"/>
    <x v="1"/>
    <n v="32469.873200000002"/>
    <n v="247"/>
    <x v="1"/>
    <s v="Urgent"/>
    <d v="2022-11-19T00:00:00"/>
    <s v="Paracetamol"/>
    <s v="Abnormal"/>
    <x v="4"/>
  </r>
  <r>
    <s v="Mrs."/>
    <s v="Diana Brown"/>
    <n v="37"/>
    <x v="1"/>
    <x v="0"/>
    <s v="AB-"/>
    <x v="5"/>
    <x v="3"/>
    <x v="695"/>
    <s v="Richard Newman"/>
    <x v="870"/>
    <x v="4"/>
    <n v="3656.7712999999999"/>
    <n v="143"/>
    <x v="2"/>
    <s v="Emergency"/>
    <d v="2019-11-03T00:00:00"/>
    <s v="Lipitor"/>
    <s v="Abnormal"/>
    <x v="9"/>
  </r>
  <r>
    <s v="Mrs."/>
    <s v="Jeremy Gentry"/>
    <n v="59"/>
    <x v="1"/>
    <x v="0"/>
    <s v="B-"/>
    <x v="2"/>
    <x v="2"/>
    <x v="239"/>
    <s v="Tiffany Perry"/>
    <x v="871"/>
    <x v="0"/>
    <n v="19574.056799999998"/>
    <n v="417"/>
    <x v="1"/>
    <s v="Urgent"/>
    <d v="2021-10-05T00:00:00"/>
    <s v="Aspirin"/>
    <s v="Inconclusive"/>
    <x v="10"/>
  </r>
  <r>
    <s v="Mrs."/>
    <s v="Rebecca Blackwell"/>
    <n v="71"/>
    <x v="0"/>
    <x v="0"/>
    <s v="B+"/>
    <x v="7"/>
    <x v="4"/>
    <x v="292"/>
    <s v="Donald Williams"/>
    <x v="872"/>
    <x v="4"/>
    <n v="27936.163100000002"/>
    <n v="291"/>
    <x v="1"/>
    <s v="Urgent"/>
    <d v="2021-09-01T00:00:00"/>
    <s v="Aspirin"/>
    <s v="Normal"/>
    <x v="24"/>
  </r>
  <r>
    <s v="Mr."/>
    <s v="Lauren Patterson"/>
    <n v="28"/>
    <x v="2"/>
    <x v="1"/>
    <s v="O+"/>
    <x v="1"/>
    <x v="5"/>
    <x v="696"/>
    <s v="Aaron Smith"/>
    <x v="873"/>
    <x v="1"/>
    <n v="30069.877799999998"/>
    <n v="184"/>
    <x v="1"/>
    <s v="Urgent"/>
    <d v="2020-01-09T00:00:00"/>
    <s v="Ibuprofen"/>
    <s v="Normal"/>
    <x v="0"/>
  </r>
  <r>
    <s v="Mr."/>
    <s v="Lisa Phillips"/>
    <n v="34"/>
    <x v="2"/>
    <x v="1"/>
    <s v="A-"/>
    <x v="6"/>
    <x v="5"/>
    <x v="518"/>
    <s v="Brent Murray"/>
    <x v="874"/>
    <x v="3"/>
    <n v="42962.7785"/>
    <n v="233"/>
    <x v="1"/>
    <s v="Urgent"/>
    <d v="2020-10-21T00:00:00"/>
    <s v="Lipitor"/>
    <s v="Inconclusive"/>
    <x v="29"/>
  </r>
  <r>
    <s v="Mr."/>
    <s v="Thomas Walsh"/>
    <n v="81"/>
    <x v="0"/>
    <x v="1"/>
    <s v="A-"/>
    <x v="6"/>
    <x v="5"/>
    <x v="697"/>
    <s v="Kevin Conrad"/>
    <x v="875"/>
    <x v="1"/>
    <n v="25619.130799999999"/>
    <n v="253"/>
    <x v="2"/>
    <s v="Emergency"/>
    <d v="2020-08-23T00:00:00"/>
    <s v="Paracetamol"/>
    <s v="Inconclusive"/>
    <x v="5"/>
  </r>
  <r>
    <s v="Mr."/>
    <s v="Justin Cardenas"/>
    <n v="72"/>
    <x v="0"/>
    <x v="1"/>
    <s v="A+"/>
    <x v="4"/>
    <x v="3"/>
    <x v="698"/>
    <s v="Jennifer Beasley"/>
    <x v="876"/>
    <x v="4"/>
    <n v="21498.1191"/>
    <n v="370"/>
    <x v="0"/>
    <s v="Elective"/>
    <d v="2022-02-10T00:00:00"/>
    <s v="Penicillin"/>
    <s v="Abnormal"/>
    <x v="21"/>
  </r>
  <r>
    <s v="Mrs."/>
    <s v="David Wright"/>
    <n v="18"/>
    <x v="2"/>
    <x v="0"/>
    <s v="O-"/>
    <x v="0"/>
    <x v="5"/>
    <x v="699"/>
    <s v="James Copeland"/>
    <x v="877"/>
    <x v="3"/>
    <n v="62679.2624"/>
    <n v="434"/>
    <x v="1"/>
    <s v="Urgent"/>
    <d v="2020-02-28T00:00:00"/>
    <s v="Lipitor"/>
    <s v="Abnormal"/>
    <x v="19"/>
  </r>
  <r>
    <s v="Mr."/>
    <s v="Renee Miller"/>
    <n v="54"/>
    <x v="1"/>
    <x v="1"/>
    <s v="A-"/>
    <x v="6"/>
    <x v="0"/>
    <x v="109"/>
    <s v="Kelsey Anderson"/>
    <x v="878"/>
    <x v="0"/>
    <n v="57376.794199999997"/>
    <n v="382"/>
    <x v="1"/>
    <s v="Urgent"/>
    <d v="2019-12-29T00:00:00"/>
    <s v="Paracetamol"/>
    <s v="Inconclusive"/>
    <x v="25"/>
  </r>
  <r>
    <s v="Mrs."/>
    <s v="Jeffrey Mckinney DDS"/>
    <n v="83"/>
    <x v="0"/>
    <x v="0"/>
    <s v="AB-"/>
    <x v="5"/>
    <x v="1"/>
    <x v="700"/>
    <s v="Jacob Friedman"/>
    <x v="879"/>
    <x v="2"/>
    <n v="25700.130700000002"/>
    <n v="170"/>
    <x v="1"/>
    <s v="Urgent"/>
    <d v="2023-02-21T00:00:00"/>
    <s v="Ibuprofen"/>
    <s v="Abnormal"/>
    <x v="1"/>
  </r>
  <r>
    <s v="Mr."/>
    <s v="David Copeland"/>
    <n v="50"/>
    <x v="1"/>
    <x v="1"/>
    <s v="B+"/>
    <x v="7"/>
    <x v="3"/>
    <x v="249"/>
    <s v="Melissa Hawkins"/>
    <x v="880"/>
    <x v="1"/>
    <n v="3671.1556"/>
    <n v="463"/>
    <x v="0"/>
    <s v="Elective"/>
    <d v="2022-06-06T00:00:00"/>
    <s v="Penicillin"/>
    <s v="Inconclusive"/>
    <x v="5"/>
  </r>
  <r>
    <s v="Mr."/>
    <s v="Alec Hess"/>
    <n v="52"/>
    <x v="1"/>
    <x v="1"/>
    <s v="A+"/>
    <x v="4"/>
    <x v="3"/>
    <x v="460"/>
    <s v="Scott Barton"/>
    <x v="881"/>
    <x v="2"/>
    <n v="25168.350600000002"/>
    <n v="470"/>
    <x v="1"/>
    <s v="Urgent"/>
    <d v="2023-08-11T00:00:00"/>
    <s v="Paracetamol"/>
    <s v="Normal"/>
    <x v="29"/>
  </r>
  <r>
    <s v="Mr."/>
    <s v="Anthony Brown"/>
    <n v="62"/>
    <x v="0"/>
    <x v="1"/>
    <s v="B-"/>
    <x v="2"/>
    <x v="5"/>
    <x v="184"/>
    <s v="Joseph Park"/>
    <x v="882"/>
    <x v="2"/>
    <n v="53714.426500000001"/>
    <n v="178"/>
    <x v="1"/>
    <s v="Urgent"/>
    <d v="2020-01-07T00:00:00"/>
    <s v="Lipitor"/>
    <s v="Inconclusive"/>
    <x v="11"/>
  </r>
  <r>
    <s v="Mr."/>
    <s v="Harry Johns"/>
    <n v="72"/>
    <x v="0"/>
    <x v="1"/>
    <s v="A+"/>
    <x v="4"/>
    <x v="5"/>
    <x v="701"/>
    <s v="Stephanie Avila"/>
    <x v="883"/>
    <x v="0"/>
    <n v="35333.1152"/>
    <n v="139"/>
    <x v="1"/>
    <s v="Urgent"/>
    <d v="2019-10-19T00:00:00"/>
    <s v="Paracetamol"/>
    <s v="Inconclusive"/>
    <x v="16"/>
  </r>
  <r>
    <s v="Mr."/>
    <s v="Roberto Beck"/>
    <n v="29"/>
    <x v="2"/>
    <x v="1"/>
    <s v="O+"/>
    <x v="1"/>
    <x v="2"/>
    <x v="702"/>
    <s v="Miranda Silva"/>
    <x v="884"/>
    <x v="4"/>
    <n v="19108.065200000001"/>
    <n v="394"/>
    <x v="2"/>
    <s v="Emergency"/>
    <d v="2023-10-01T00:00:00"/>
    <s v="Lipitor"/>
    <s v="Inconclusive"/>
    <x v="4"/>
  </r>
  <r>
    <s v="Mrs."/>
    <s v="Jessica Hanna"/>
    <n v="82"/>
    <x v="0"/>
    <x v="0"/>
    <s v="B+"/>
    <x v="7"/>
    <x v="1"/>
    <x v="526"/>
    <s v="Victoria Myers"/>
    <x v="185"/>
    <x v="4"/>
    <n v="11266.818600000001"/>
    <n v="443"/>
    <x v="1"/>
    <s v="Urgent"/>
    <d v="2021-11-03T00:00:00"/>
    <s v="Aspirin"/>
    <s v="Inconclusive"/>
    <x v="21"/>
  </r>
  <r>
    <s v="Mr."/>
    <s v="Daniel Evans"/>
    <n v="26"/>
    <x v="2"/>
    <x v="1"/>
    <s v="B-"/>
    <x v="2"/>
    <x v="4"/>
    <x v="116"/>
    <s v="Michael Olson"/>
    <x v="885"/>
    <x v="3"/>
    <n v="4378.9966999999997"/>
    <n v="386"/>
    <x v="1"/>
    <s v="Urgent"/>
    <d v="2020-06-28T00:00:00"/>
    <s v="Ibuprofen"/>
    <s v="Normal"/>
    <x v="26"/>
  </r>
  <r>
    <s v="Mrs."/>
    <s v="Samantha Patel"/>
    <n v="41"/>
    <x v="1"/>
    <x v="0"/>
    <s v="AB+"/>
    <x v="3"/>
    <x v="2"/>
    <x v="703"/>
    <s v="Jason Beck"/>
    <x v="886"/>
    <x v="4"/>
    <n v="20738.722399999999"/>
    <n v="102"/>
    <x v="0"/>
    <s v="Elective"/>
    <d v="2023-09-14T00:00:00"/>
    <s v="Aspirin"/>
    <s v="Normal"/>
    <x v="2"/>
  </r>
  <r>
    <s v="Mr."/>
    <s v="Megan Livingston"/>
    <n v="35"/>
    <x v="1"/>
    <x v="1"/>
    <s v="B-"/>
    <x v="2"/>
    <x v="3"/>
    <x v="89"/>
    <s v="James Allison"/>
    <x v="887"/>
    <x v="3"/>
    <n v="25081.188999999998"/>
    <n v="383"/>
    <x v="2"/>
    <s v="Emergency"/>
    <d v="2021-10-27T00:00:00"/>
    <s v="Paracetamol"/>
    <s v="Abnormal"/>
    <x v="24"/>
  </r>
  <r>
    <s v="Mrs."/>
    <s v="Thomas Brown"/>
    <n v="64"/>
    <x v="0"/>
    <x v="0"/>
    <s v="AB+"/>
    <x v="3"/>
    <x v="4"/>
    <x v="704"/>
    <s v="Travis Davidson"/>
    <x v="888"/>
    <x v="0"/>
    <n v="26607.5743"/>
    <n v="232"/>
    <x v="1"/>
    <s v="Urgent"/>
    <d v="2018-11-05T00:00:00"/>
    <s v="Lipitor"/>
    <s v="Normal"/>
    <x v="24"/>
  </r>
  <r>
    <s v="Mrs."/>
    <s v="Jeremy Vasquez"/>
    <n v="45"/>
    <x v="1"/>
    <x v="0"/>
    <s v="AB+"/>
    <x v="3"/>
    <x v="3"/>
    <x v="261"/>
    <s v="Sandra Moore"/>
    <x v="889"/>
    <x v="0"/>
    <n v="15831.898300000001"/>
    <n v="195"/>
    <x v="2"/>
    <s v="Emergency"/>
    <d v="2020-09-21T00:00:00"/>
    <s v="Aspirin"/>
    <s v="Abnormal"/>
    <x v="19"/>
  </r>
  <r>
    <s v="Mr."/>
    <s v="Joshua Faulkner"/>
    <n v="81"/>
    <x v="0"/>
    <x v="1"/>
    <s v="A+"/>
    <x v="4"/>
    <x v="5"/>
    <x v="705"/>
    <s v="Michael Goodman"/>
    <x v="890"/>
    <x v="2"/>
    <n v="51780.273699999998"/>
    <n v="290"/>
    <x v="2"/>
    <s v="Emergency"/>
    <d v="2019-07-13T00:00:00"/>
    <s v="Paracetamol"/>
    <s v="Normal"/>
    <x v="24"/>
  </r>
  <r>
    <s v="Mrs."/>
    <s v="Kimberly Shelton"/>
    <n v="83"/>
    <x v="0"/>
    <x v="0"/>
    <s v="AB-"/>
    <x v="5"/>
    <x v="1"/>
    <x v="706"/>
    <s v="Bradley Dillon"/>
    <x v="891"/>
    <x v="0"/>
    <n v="8535.9879999999994"/>
    <n v="317"/>
    <x v="1"/>
    <s v="Urgent"/>
    <d v="2020-02-08T00:00:00"/>
    <s v="Paracetamol"/>
    <s v="Abnormal"/>
    <x v="29"/>
  </r>
  <r>
    <s v="Mr."/>
    <s v="Marissa Dixon"/>
    <n v="74"/>
    <x v="0"/>
    <x v="1"/>
    <s v="B+"/>
    <x v="7"/>
    <x v="3"/>
    <x v="707"/>
    <s v="Ronald Taylor"/>
    <x v="892"/>
    <x v="2"/>
    <n v="2055.5958999999998"/>
    <n v="172"/>
    <x v="2"/>
    <s v="Emergency"/>
    <d v="2019-05-02T00:00:00"/>
    <s v="Ibuprofen"/>
    <s v="Abnormal"/>
    <x v="20"/>
  </r>
  <r>
    <s v="Mr."/>
    <s v="Theresa May"/>
    <n v="26"/>
    <x v="2"/>
    <x v="1"/>
    <s v="B+"/>
    <x v="7"/>
    <x v="0"/>
    <x v="708"/>
    <s v="Karen James"/>
    <x v="893"/>
    <x v="3"/>
    <n v="25797.633699999998"/>
    <n v="193"/>
    <x v="2"/>
    <s v="Emergency"/>
    <d v="2021-04-18T00:00:00"/>
    <s v="Ibuprofen"/>
    <s v="Abnormal"/>
    <x v="1"/>
  </r>
  <r>
    <s v="Mr."/>
    <s v="Derek Patton"/>
    <n v="51"/>
    <x v="1"/>
    <x v="1"/>
    <s v="AB+"/>
    <x v="3"/>
    <x v="3"/>
    <x v="551"/>
    <s v="Alexandra Robbins"/>
    <x v="894"/>
    <x v="1"/>
    <n v="29626.0229"/>
    <n v="148"/>
    <x v="1"/>
    <s v="Urgent"/>
    <d v="2020-11-26T00:00:00"/>
    <s v="Aspirin"/>
    <s v="Inconclusive"/>
    <x v="27"/>
  </r>
  <r>
    <s v="Mrs."/>
    <s v="Kristina Day"/>
    <n v="72"/>
    <x v="0"/>
    <x v="0"/>
    <s v="B+"/>
    <x v="7"/>
    <x v="0"/>
    <x v="709"/>
    <s v="Michelle Sanchez"/>
    <x v="895"/>
    <x v="3"/>
    <n v="4014.6943999999999"/>
    <n v="467"/>
    <x v="2"/>
    <s v="Emergency"/>
    <d v="2023-04-13T00:00:00"/>
    <s v="Lipitor"/>
    <s v="Abnormal"/>
    <x v="4"/>
  </r>
  <r>
    <s v="Mr."/>
    <s v="Andrea Nicholson"/>
    <n v="24"/>
    <x v="2"/>
    <x v="1"/>
    <s v="AB-"/>
    <x v="5"/>
    <x v="4"/>
    <x v="710"/>
    <s v="Margaret Jacobs"/>
    <x v="896"/>
    <x v="3"/>
    <n v="44228.4519"/>
    <n v="230"/>
    <x v="1"/>
    <s v="Urgent"/>
    <d v="2020-01-04T00:00:00"/>
    <s v="Aspirin"/>
    <s v="Inconclusive"/>
    <x v="6"/>
  </r>
  <r>
    <s v="Mrs."/>
    <s v="Andrew Jenkins"/>
    <n v="31"/>
    <x v="2"/>
    <x v="0"/>
    <s v="O-"/>
    <x v="0"/>
    <x v="0"/>
    <x v="631"/>
    <s v="Deborah Blackwell"/>
    <x v="897"/>
    <x v="3"/>
    <n v="12685.786400000001"/>
    <n v="316"/>
    <x v="2"/>
    <s v="Emergency"/>
    <d v="2022-02-04T00:00:00"/>
    <s v="Penicillin"/>
    <s v="Inconclusive"/>
    <x v="23"/>
  </r>
  <r>
    <s v="Mrs."/>
    <s v="Kelly Graham"/>
    <n v="55"/>
    <x v="1"/>
    <x v="0"/>
    <s v="A-"/>
    <x v="6"/>
    <x v="3"/>
    <x v="711"/>
    <s v="Henry Mcbride"/>
    <x v="898"/>
    <x v="0"/>
    <n v="31818.406299999999"/>
    <n v="146"/>
    <x v="2"/>
    <s v="Emergency"/>
    <d v="2019-09-23T00:00:00"/>
    <s v="Ibuprofen"/>
    <s v="Inconclusive"/>
    <x v="23"/>
  </r>
  <r>
    <s v="Mr."/>
    <s v="David Jacobs"/>
    <n v="51"/>
    <x v="1"/>
    <x v="1"/>
    <s v="A-"/>
    <x v="6"/>
    <x v="3"/>
    <x v="712"/>
    <s v="Marco Gallegos"/>
    <x v="899"/>
    <x v="3"/>
    <n v="15783.2472"/>
    <n v="491"/>
    <x v="2"/>
    <s v="Emergency"/>
    <d v="2022-10-21T00:00:00"/>
    <s v="Paracetamol"/>
    <s v="Inconclusive"/>
    <x v="11"/>
  </r>
  <r>
    <s v="Mrs."/>
    <s v="David Garcia"/>
    <n v="60"/>
    <x v="0"/>
    <x v="0"/>
    <s v="O+"/>
    <x v="1"/>
    <x v="4"/>
    <x v="713"/>
    <s v="Samuel Francis"/>
    <x v="900"/>
    <x v="4"/>
    <n v="25633.31"/>
    <n v="216"/>
    <x v="1"/>
    <s v="Urgent"/>
    <d v="2020-02-17T00:00:00"/>
    <s v="Ibuprofen"/>
    <s v="Inconclusive"/>
    <x v="6"/>
  </r>
  <r>
    <s v="Mr."/>
    <s v="Sherry Petty"/>
    <n v="39"/>
    <x v="1"/>
    <x v="1"/>
    <s v="B-"/>
    <x v="2"/>
    <x v="3"/>
    <x v="714"/>
    <s v="Crystal Farmer"/>
    <x v="901"/>
    <x v="1"/>
    <n v="15756.281999999999"/>
    <n v="453"/>
    <x v="2"/>
    <s v="Emergency"/>
    <d v="2019-03-16T00:00:00"/>
    <s v="Paracetamol"/>
    <s v="Normal"/>
    <x v="22"/>
  </r>
  <r>
    <s v="Mr."/>
    <s v="Jonathan Snyder"/>
    <n v="31"/>
    <x v="2"/>
    <x v="1"/>
    <s v="A+"/>
    <x v="4"/>
    <x v="3"/>
    <x v="690"/>
    <s v="Melissa Jackson"/>
    <x v="902"/>
    <x v="3"/>
    <n v="4037.2503999999999"/>
    <n v="126"/>
    <x v="2"/>
    <s v="Emergency"/>
    <d v="2019-11-13T00:00:00"/>
    <s v="Lipitor"/>
    <s v="Normal"/>
    <x v="8"/>
  </r>
  <r>
    <s v="Mrs."/>
    <s v="Wayne May"/>
    <n v="41"/>
    <x v="1"/>
    <x v="0"/>
    <s v="AB+"/>
    <x v="3"/>
    <x v="3"/>
    <x v="286"/>
    <s v="Laura Webster"/>
    <x v="903"/>
    <x v="0"/>
    <n v="13347.6158"/>
    <n v="269"/>
    <x v="0"/>
    <s v="Elective"/>
    <d v="2023-07-12T00:00:00"/>
    <s v="Aspirin"/>
    <s v="Abnormal"/>
    <x v="22"/>
  </r>
  <r>
    <s v="Mr."/>
    <s v="Thomas Sharp"/>
    <n v="80"/>
    <x v="0"/>
    <x v="1"/>
    <s v="O-"/>
    <x v="0"/>
    <x v="3"/>
    <x v="715"/>
    <s v="Leon Small"/>
    <x v="904"/>
    <x v="0"/>
    <n v="5515.0325000000003"/>
    <n v="145"/>
    <x v="2"/>
    <s v="Emergency"/>
    <d v="2020-08-27T00:00:00"/>
    <s v="Aspirin"/>
    <s v="Normal"/>
    <x v="25"/>
  </r>
  <r>
    <s v="Mr."/>
    <s v="Randy Huffman"/>
    <n v="71"/>
    <x v="0"/>
    <x v="1"/>
    <s v="O-"/>
    <x v="0"/>
    <x v="5"/>
    <x v="495"/>
    <s v="Tamara Carter"/>
    <x v="905"/>
    <x v="3"/>
    <n v="40458.324200000003"/>
    <n v="360"/>
    <x v="2"/>
    <s v="Emergency"/>
    <d v="2019-06-28T00:00:00"/>
    <s v="Penicillin"/>
    <s v="Normal"/>
    <x v="11"/>
  </r>
  <r>
    <s v="Mr."/>
    <s v="Chase Mooney"/>
    <n v="44"/>
    <x v="1"/>
    <x v="1"/>
    <s v="O-"/>
    <x v="0"/>
    <x v="5"/>
    <x v="643"/>
    <s v="Theresa Santana"/>
    <x v="906"/>
    <x v="1"/>
    <n v="74086.457500000004"/>
    <n v="230"/>
    <x v="0"/>
    <s v="Elective"/>
    <d v="2019-09-18T00:00:00"/>
    <s v="Penicillin"/>
    <s v="Normal"/>
    <x v="24"/>
  </r>
  <r>
    <s v="Mrs."/>
    <s v="April Eaton"/>
    <n v="63"/>
    <x v="0"/>
    <x v="0"/>
    <s v="A+"/>
    <x v="4"/>
    <x v="4"/>
    <x v="187"/>
    <s v="Stephen Johnson"/>
    <x v="907"/>
    <x v="4"/>
    <n v="3197.5729000000001"/>
    <n v="345"/>
    <x v="1"/>
    <s v="Urgent"/>
    <d v="2021-11-30T00:00:00"/>
    <s v="Paracetamol"/>
    <s v="Inconclusive"/>
    <x v="20"/>
  </r>
  <r>
    <s v="Mrs."/>
    <s v="Johnny Johnson"/>
    <n v="75"/>
    <x v="0"/>
    <x v="0"/>
    <s v="AB-"/>
    <x v="5"/>
    <x v="0"/>
    <x v="716"/>
    <s v="Dawn Pierce"/>
    <x v="908"/>
    <x v="1"/>
    <n v="29600.600399999999"/>
    <n v="481"/>
    <x v="2"/>
    <s v="Emergency"/>
    <d v="2020-05-10T00:00:00"/>
    <s v="Aspirin"/>
    <s v="Inconclusive"/>
    <x v="6"/>
  </r>
  <r>
    <s v="Mr."/>
    <s v="Jessica Lee"/>
    <n v="31"/>
    <x v="2"/>
    <x v="1"/>
    <s v="AB+"/>
    <x v="3"/>
    <x v="3"/>
    <x v="717"/>
    <s v="Kenneth Mccoy"/>
    <x v="909"/>
    <x v="3"/>
    <n v="33452.1607"/>
    <n v="354"/>
    <x v="1"/>
    <s v="Urgent"/>
    <d v="2021-12-13T00:00:00"/>
    <s v="Aspirin"/>
    <s v="Normal"/>
    <x v="13"/>
  </r>
  <r>
    <s v="Mrs."/>
    <s v="Steve Meyer"/>
    <n v="22"/>
    <x v="2"/>
    <x v="0"/>
    <s v="A-"/>
    <x v="6"/>
    <x v="4"/>
    <x v="718"/>
    <s v="Jacqueline Steele"/>
    <x v="910"/>
    <x v="2"/>
    <n v="10688.6721"/>
    <n v="399"/>
    <x v="1"/>
    <s v="Urgent"/>
    <d v="2023-02-11T00:00:00"/>
    <s v="Ibuprofen"/>
    <s v="Abnormal"/>
    <x v="27"/>
  </r>
  <r>
    <s v="Mrs."/>
    <s v="Laura Henderson"/>
    <n v="41"/>
    <x v="1"/>
    <x v="0"/>
    <s v="AB-"/>
    <x v="5"/>
    <x v="2"/>
    <x v="215"/>
    <s v="Dana Payne"/>
    <x v="911"/>
    <x v="4"/>
    <n v="20123.8449"/>
    <n v="401"/>
    <x v="0"/>
    <s v="Elective"/>
    <d v="2021-03-24T00:00:00"/>
    <s v="Lipitor"/>
    <s v="Inconclusive"/>
    <x v="24"/>
  </r>
  <r>
    <s v="Mr."/>
    <s v="Sandra Ford"/>
    <n v="53"/>
    <x v="1"/>
    <x v="1"/>
    <s v="A-"/>
    <x v="6"/>
    <x v="0"/>
    <x v="719"/>
    <s v="Deborah Guerra MD"/>
    <x v="912"/>
    <x v="1"/>
    <n v="40132.080999999998"/>
    <n v="247"/>
    <x v="2"/>
    <s v="Emergency"/>
    <d v="2022-11-06T00:00:00"/>
    <s v="Aspirin"/>
    <s v="Normal"/>
    <x v="23"/>
  </r>
  <r>
    <s v="Mrs."/>
    <s v="Tara Graham"/>
    <n v="71"/>
    <x v="0"/>
    <x v="0"/>
    <s v="B+"/>
    <x v="7"/>
    <x v="0"/>
    <x v="720"/>
    <s v="Nichole Black"/>
    <x v="913"/>
    <x v="3"/>
    <n v="34596.133999999998"/>
    <n v="293"/>
    <x v="1"/>
    <s v="Urgent"/>
    <d v="2021-12-27T00:00:00"/>
    <s v="Paracetamol"/>
    <s v="Normal"/>
    <x v="1"/>
  </r>
  <r>
    <s v="Mrs."/>
    <s v="Nicholas Lewis"/>
    <n v="53"/>
    <x v="1"/>
    <x v="0"/>
    <s v="A+"/>
    <x v="4"/>
    <x v="2"/>
    <x v="721"/>
    <s v="Matthew Arnold"/>
    <x v="914"/>
    <x v="0"/>
    <n v="16489.573100000001"/>
    <n v="313"/>
    <x v="0"/>
    <s v="Elective"/>
    <d v="2020-04-29T00:00:00"/>
    <s v="Paracetamol"/>
    <s v="Abnormal"/>
    <x v="28"/>
  </r>
  <r>
    <s v="Mr."/>
    <s v="Michael Jones"/>
    <n v="62"/>
    <x v="0"/>
    <x v="1"/>
    <s v="AB+"/>
    <x v="3"/>
    <x v="5"/>
    <x v="722"/>
    <s v="Shane Cabrera"/>
    <x v="915"/>
    <x v="1"/>
    <n v="40575.303200000002"/>
    <n v="468"/>
    <x v="2"/>
    <s v="Emergency"/>
    <d v="2020-04-13T00:00:00"/>
    <s v="Aspirin"/>
    <s v="Inconclusive"/>
    <x v="28"/>
  </r>
  <r>
    <s v="Mrs."/>
    <s v="Bradley Durham"/>
    <n v="63"/>
    <x v="0"/>
    <x v="0"/>
    <s v="A-"/>
    <x v="6"/>
    <x v="1"/>
    <x v="723"/>
    <s v="Megan Torres"/>
    <x v="916"/>
    <x v="0"/>
    <n v="20280.4251"/>
    <n v="124"/>
    <x v="1"/>
    <s v="Urgent"/>
    <d v="2023-05-11T00:00:00"/>
    <s v="Paracetamol"/>
    <s v="Normal"/>
    <x v="9"/>
  </r>
  <r>
    <s v="Mrs."/>
    <s v="James Blair"/>
    <n v="20"/>
    <x v="2"/>
    <x v="0"/>
    <s v="B+"/>
    <x v="7"/>
    <x v="2"/>
    <x v="724"/>
    <s v="David Fowler"/>
    <x v="917"/>
    <x v="3"/>
    <n v="21982.8894"/>
    <n v="470"/>
    <x v="0"/>
    <s v="Elective"/>
    <d v="2022-08-07T00:00:00"/>
    <s v="Aspirin"/>
    <s v="Abnormal"/>
    <x v="28"/>
  </r>
  <r>
    <s v="Mr."/>
    <s v="Glenda Cooper"/>
    <n v="20"/>
    <x v="2"/>
    <x v="1"/>
    <s v="B+"/>
    <x v="7"/>
    <x v="2"/>
    <x v="725"/>
    <s v="Michelle Guzman"/>
    <x v="918"/>
    <x v="3"/>
    <n v="4982.0315000000001"/>
    <n v="375"/>
    <x v="2"/>
    <s v="Emergency"/>
    <d v="2022-04-30T00:00:00"/>
    <s v="Lipitor"/>
    <s v="Normal"/>
    <x v="3"/>
  </r>
  <r>
    <s v="Mrs."/>
    <s v="Lee Clark"/>
    <n v="27"/>
    <x v="2"/>
    <x v="0"/>
    <s v="O+"/>
    <x v="1"/>
    <x v="3"/>
    <x v="467"/>
    <s v="Robert Alexander"/>
    <x v="919"/>
    <x v="4"/>
    <n v="26251.683300000001"/>
    <n v="449"/>
    <x v="2"/>
    <s v="Emergency"/>
    <d v="2019-11-03T00:00:00"/>
    <s v="Aspirin"/>
    <s v="Abnormal"/>
    <x v="20"/>
  </r>
  <r>
    <s v="Mrs."/>
    <s v="Joshua Sullivan"/>
    <n v="56"/>
    <x v="1"/>
    <x v="0"/>
    <s v="AB-"/>
    <x v="5"/>
    <x v="1"/>
    <x v="239"/>
    <s v="Angelica Houston"/>
    <x v="920"/>
    <x v="3"/>
    <n v="22752.705099999999"/>
    <n v="500"/>
    <x v="0"/>
    <s v="Elective"/>
    <d v="2021-10-19T00:00:00"/>
    <s v="Penicillin"/>
    <s v="Inconclusive"/>
    <x v="18"/>
  </r>
  <r>
    <s v="Mr."/>
    <s v="Jennifer Hoover"/>
    <n v="53"/>
    <x v="1"/>
    <x v="1"/>
    <s v="AB+"/>
    <x v="3"/>
    <x v="3"/>
    <x v="277"/>
    <s v="James Jackson"/>
    <x v="921"/>
    <x v="4"/>
    <n v="12757.558800000001"/>
    <n v="422"/>
    <x v="1"/>
    <s v="Urgent"/>
    <d v="2020-01-26T00:00:00"/>
    <s v="Ibuprofen"/>
    <s v="Abnormal"/>
    <x v="25"/>
  </r>
  <r>
    <s v="Mrs."/>
    <s v="Jacqueline Walker"/>
    <n v="20"/>
    <x v="2"/>
    <x v="0"/>
    <s v="B+"/>
    <x v="7"/>
    <x v="0"/>
    <x v="689"/>
    <s v="Lauren Phillips"/>
    <x v="922"/>
    <x v="1"/>
    <n v="43687.192900000002"/>
    <n v="314"/>
    <x v="2"/>
    <s v="Emergency"/>
    <d v="2023-09-06T00:00:00"/>
    <s v="Paracetamol"/>
    <s v="Normal"/>
    <x v="18"/>
  </r>
  <r>
    <s v="Mr."/>
    <s v="Daniel Branch"/>
    <n v="63"/>
    <x v="0"/>
    <x v="1"/>
    <s v="B-"/>
    <x v="2"/>
    <x v="3"/>
    <x v="433"/>
    <s v="John Russell"/>
    <x v="923"/>
    <x v="0"/>
    <n v="8233.5565000000006"/>
    <n v="237"/>
    <x v="0"/>
    <s v="Elective"/>
    <d v="2022-09-06T00:00:00"/>
    <s v="Lipitor"/>
    <s v="Abnormal"/>
    <x v="12"/>
  </r>
  <r>
    <s v="Mr."/>
    <s v="Christopher Barron"/>
    <n v="41"/>
    <x v="1"/>
    <x v="1"/>
    <s v="O-"/>
    <x v="0"/>
    <x v="5"/>
    <x v="315"/>
    <s v="Jennifer Wade"/>
    <x v="924"/>
    <x v="3"/>
    <n v="18035.340400000001"/>
    <n v="349"/>
    <x v="1"/>
    <s v="Urgent"/>
    <d v="2021-12-04T00:00:00"/>
    <s v="Aspirin"/>
    <s v="Normal"/>
    <x v="26"/>
  </r>
  <r>
    <s v="Mr."/>
    <s v="Marie Vargas"/>
    <n v="77"/>
    <x v="0"/>
    <x v="1"/>
    <s v="B-"/>
    <x v="2"/>
    <x v="5"/>
    <x v="523"/>
    <s v="Christine Smith"/>
    <x v="925"/>
    <x v="0"/>
    <n v="38288.783900000002"/>
    <n v="443"/>
    <x v="2"/>
    <s v="Emergency"/>
    <d v="2018-12-26T00:00:00"/>
    <s v="Paracetamol"/>
    <s v="Normal"/>
    <x v="10"/>
  </r>
  <r>
    <s v="Mrs."/>
    <s v="William Garza"/>
    <n v="31"/>
    <x v="2"/>
    <x v="0"/>
    <s v="O+"/>
    <x v="1"/>
    <x v="2"/>
    <x v="196"/>
    <s v="Glenn Burns"/>
    <x v="926"/>
    <x v="3"/>
    <n v="22382.858400000001"/>
    <n v="437"/>
    <x v="0"/>
    <s v="Elective"/>
    <d v="2021-04-02T00:00:00"/>
    <s v="Ibuprofen"/>
    <s v="Abnormal"/>
    <x v="24"/>
  </r>
  <r>
    <s v="Mrs."/>
    <s v="Bernard Gibbs"/>
    <n v="20"/>
    <x v="2"/>
    <x v="0"/>
    <s v="A+"/>
    <x v="4"/>
    <x v="5"/>
    <x v="726"/>
    <s v="Ronald Chen"/>
    <x v="927"/>
    <x v="1"/>
    <n v="48347.601799999997"/>
    <n v="295"/>
    <x v="2"/>
    <s v="Emergency"/>
    <d v="2021-06-28T00:00:00"/>
    <s v="Paracetamol"/>
    <s v="Normal"/>
    <x v="18"/>
  </r>
  <r>
    <s v="Mrs."/>
    <s v="Mark French"/>
    <n v="63"/>
    <x v="0"/>
    <x v="0"/>
    <s v="A-"/>
    <x v="6"/>
    <x v="4"/>
    <x v="315"/>
    <s v="James Richard"/>
    <x v="928"/>
    <x v="0"/>
    <n v="11355.736800000001"/>
    <n v="408"/>
    <x v="2"/>
    <s v="Emergency"/>
    <d v="2021-12-18T00:00:00"/>
    <s v="Ibuprofen"/>
    <s v="Abnormal"/>
    <x v="14"/>
  </r>
  <r>
    <s v="Mrs."/>
    <s v="Jennifer Walker"/>
    <n v="73"/>
    <x v="0"/>
    <x v="0"/>
    <s v="AB+"/>
    <x v="3"/>
    <x v="1"/>
    <x v="727"/>
    <s v="Laura Ortiz"/>
    <x v="929"/>
    <x v="0"/>
    <n v="33642.019899999999"/>
    <n v="308"/>
    <x v="0"/>
    <s v="Elective"/>
    <d v="2020-12-29T00:00:00"/>
    <s v="Ibuprofen"/>
    <s v="Normal"/>
    <x v="14"/>
  </r>
  <r>
    <s v="Mrs."/>
    <s v="Elizabeth Anderson"/>
    <n v="40"/>
    <x v="1"/>
    <x v="0"/>
    <s v="B-"/>
    <x v="2"/>
    <x v="2"/>
    <x v="728"/>
    <s v="Mark Martin"/>
    <x v="930"/>
    <x v="4"/>
    <n v="24562.5789"/>
    <n v="430"/>
    <x v="0"/>
    <s v="Elective"/>
    <d v="2020-12-26T00:00:00"/>
    <s v="Lipitor"/>
    <s v="Inconclusive"/>
    <x v="24"/>
  </r>
  <r>
    <s v="Mrs."/>
    <s v="Theodore Zamora"/>
    <n v="77"/>
    <x v="0"/>
    <x v="0"/>
    <s v="AB-"/>
    <x v="5"/>
    <x v="1"/>
    <x v="716"/>
    <s v="Matthew Curtis"/>
    <x v="931"/>
    <x v="0"/>
    <n v="14163.793299999999"/>
    <n v="127"/>
    <x v="2"/>
    <s v="Emergency"/>
    <d v="2020-05-01T00:00:00"/>
    <s v="Penicillin"/>
    <s v="Abnormal"/>
    <x v="15"/>
  </r>
  <r>
    <s v="Mr."/>
    <s v="Kenneth Obrien"/>
    <n v="25"/>
    <x v="2"/>
    <x v="1"/>
    <s v="O-"/>
    <x v="0"/>
    <x v="3"/>
    <x v="412"/>
    <s v="Nathan Meyers"/>
    <x v="932"/>
    <x v="1"/>
    <n v="27621.6054"/>
    <n v="188"/>
    <x v="2"/>
    <s v="Emergency"/>
    <d v="2022-09-17T00:00:00"/>
    <s v="Aspirin"/>
    <s v="Abnormal"/>
    <x v="14"/>
  </r>
  <r>
    <s v="Mr."/>
    <s v="Aaron Gray"/>
    <n v="38"/>
    <x v="1"/>
    <x v="1"/>
    <s v="B+"/>
    <x v="7"/>
    <x v="0"/>
    <x v="729"/>
    <s v="Rachel Wood"/>
    <x v="933"/>
    <x v="4"/>
    <n v="8276.5203999999994"/>
    <n v="164"/>
    <x v="2"/>
    <s v="Emergency"/>
    <d v="2021-07-03T00:00:00"/>
    <s v="Ibuprofen"/>
    <s v="Abnormal"/>
    <x v="14"/>
  </r>
  <r>
    <s v="Mr."/>
    <s v="Jennifer Le"/>
    <n v="74"/>
    <x v="0"/>
    <x v="1"/>
    <s v="A+"/>
    <x v="4"/>
    <x v="3"/>
    <x v="89"/>
    <s v="Brittany Strickland"/>
    <x v="934"/>
    <x v="0"/>
    <n v="23298.299299999999"/>
    <n v="257"/>
    <x v="0"/>
    <s v="Elective"/>
    <d v="2021-10-30T00:00:00"/>
    <s v="Paracetamol"/>
    <s v="Normal"/>
    <x v="0"/>
  </r>
  <r>
    <s v="Mr."/>
    <s v="Heather Washington"/>
    <n v="53"/>
    <x v="1"/>
    <x v="1"/>
    <s v="A+"/>
    <x v="4"/>
    <x v="4"/>
    <x v="730"/>
    <s v="Joann Meyer"/>
    <x v="935"/>
    <x v="4"/>
    <n v="17296.630700000002"/>
    <n v="262"/>
    <x v="1"/>
    <s v="Urgent"/>
    <d v="2020-12-05T00:00:00"/>
    <s v="Ibuprofen"/>
    <s v="Normal"/>
    <x v="2"/>
  </r>
  <r>
    <s v="Mr."/>
    <s v="Samuel Braun"/>
    <n v="81"/>
    <x v="0"/>
    <x v="1"/>
    <s v="B+"/>
    <x v="7"/>
    <x v="4"/>
    <x v="43"/>
    <s v="Dana Davidson"/>
    <x v="936"/>
    <x v="0"/>
    <n v="12841.118899999999"/>
    <n v="159"/>
    <x v="1"/>
    <s v="Urgent"/>
    <d v="2019-07-04T00:00:00"/>
    <s v="Ibuprofen"/>
    <s v="Normal"/>
    <x v="18"/>
  </r>
  <r>
    <s v="Mrs."/>
    <s v="Chloe Adams"/>
    <n v="32"/>
    <x v="2"/>
    <x v="0"/>
    <s v="A-"/>
    <x v="6"/>
    <x v="4"/>
    <x v="209"/>
    <s v="Cody Osborne"/>
    <x v="937"/>
    <x v="2"/>
    <n v="10160.862800000001"/>
    <n v="481"/>
    <x v="1"/>
    <s v="Urgent"/>
    <d v="2019-04-03T00:00:00"/>
    <s v="Aspirin"/>
    <s v="Normal"/>
    <x v="25"/>
  </r>
  <r>
    <s v="Mr."/>
    <s v="Gail Harris"/>
    <n v="36"/>
    <x v="1"/>
    <x v="1"/>
    <s v="B-"/>
    <x v="2"/>
    <x v="5"/>
    <x v="182"/>
    <s v="Joshua Harris"/>
    <x v="938"/>
    <x v="1"/>
    <n v="79304.034100000004"/>
    <n v="125"/>
    <x v="1"/>
    <s v="Urgent"/>
    <d v="2022-10-18T00:00:00"/>
    <s v="Lipitor"/>
    <s v="Abnormal"/>
    <x v="20"/>
  </r>
  <r>
    <s v="Mrs."/>
    <s v="Andrew Gibbs"/>
    <n v="83"/>
    <x v="0"/>
    <x v="0"/>
    <s v="AB+"/>
    <x v="3"/>
    <x v="3"/>
    <x v="362"/>
    <s v="Jennifer Smith"/>
    <x v="939"/>
    <x v="0"/>
    <n v="6952.5339999999997"/>
    <n v="135"/>
    <x v="2"/>
    <s v="Emergency"/>
    <d v="2020-11-07T00:00:00"/>
    <s v="Penicillin"/>
    <s v="Inconclusive"/>
    <x v="12"/>
  </r>
  <r>
    <s v="Mrs."/>
    <s v="Jonathan Jimenez"/>
    <n v="75"/>
    <x v="0"/>
    <x v="0"/>
    <s v="AB-"/>
    <x v="5"/>
    <x v="3"/>
    <x v="210"/>
    <s v="Gabriela Cooley"/>
    <x v="940"/>
    <x v="0"/>
    <n v="1916.3733"/>
    <n v="370"/>
    <x v="1"/>
    <s v="Urgent"/>
    <d v="2020-10-23T00:00:00"/>
    <s v="Paracetamol"/>
    <s v="Normal"/>
    <x v="27"/>
  </r>
  <r>
    <s v="Mr."/>
    <s v="James Smith"/>
    <n v="61"/>
    <x v="0"/>
    <x v="1"/>
    <s v="O-"/>
    <x v="0"/>
    <x v="3"/>
    <x v="592"/>
    <s v="Kim Payne"/>
    <x v="941"/>
    <x v="0"/>
    <n v="27816.1306"/>
    <n v="144"/>
    <x v="2"/>
    <s v="Emergency"/>
    <d v="2023-06-03T00:00:00"/>
    <s v="Aspirin"/>
    <s v="Abnormal"/>
    <x v="12"/>
  </r>
  <r>
    <s v="Mrs."/>
    <s v="Jonathan Herring"/>
    <n v="78"/>
    <x v="0"/>
    <x v="0"/>
    <s v="B+"/>
    <x v="7"/>
    <x v="1"/>
    <x v="731"/>
    <s v="Donna Williams"/>
    <x v="942"/>
    <x v="0"/>
    <n v="25972.102800000001"/>
    <n v="500"/>
    <x v="1"/>
    <s v="Urgent"/>
    <d v="2019-07-26T00:00:00"/>
    <s v="Penicillin"/>
    <s v="Normal"/>
    <x v="28"/>
  </r>
  <r>
    <s v="Mr."/>
    <s v="Jasmin Scott"/>
    <n v="36"/>
    <x v="1"/>
    <x v="1"/>
    <s v="B+"/>
    <x v="7"/>
    <x v="4"/>
    <x v="343"/>
    <s v="Brittany Carter"/>
    <x v="943"/>
    <x v="4"/>
    <n v="44699.945099999997"/>
    <n v="251"/>
    <x v="2"/>
    <s v="Emergency"/>
    <d v="2023-08-20T00:00:00"/>
    <s v="Lipitor"/>
    <s v="Abnormal"/>
    <x v="2"/>
  </r>
  <r>
    <s v="Mr."/>
    <s v="Daniel Wilkinson"/>
    <n v="40"/>
    <x v="1"/>
    <x v="1"/>
    <s v="O-"/>
    <x v="0"/>
    <x v="0"/>
    <x v="526"/>
    <s v="Eric Bowen"/>
    <x v="944"/>
    <x v="0"/>
    <n v="4770.0893999999998"/>
    <n v="310"/>
    <x v="2"/>
    <s v="Emergency"/>
    <d v="2021-11-03T00:00:00"/>
    <s v="Aspirin"/>
    <s v="Normal"/>
    <x v="21"/>
  </r>
  <r>
    <s v="Mrs."/>
    <s v="Kevin Robinson"/>
    <n v="68"/>
    <x v="0"/>
    <x v="0"/>
    <s v="AB+"/>
    <x v="3"/>
    <x v="2"/>
    <x v="732"/>
    <s v="Tiffany Pacheco"/>
    <x v="945"/>
    <x v="0"/>
    <n v="17791.377899999999"/>
    <n v="473"/>
    <x v="2"/>
    <s v="Emergency"/>
    <d v="2022-10-26T00:00:00"/>
    <s v="Lipitor"/>
    <s v="Abnormal"/>
    <x v="17"/>
  </r>
  <r>
    <s v="Mrs."/>
    <s v="Lance Bradley"/>
    <n v="71"/>
    <x v="0"/>
    <x v="0"/>
    <s v="O-"/>
    <x v="0"/>
    <x v="2"/>
    <x v="96"/>
    <s v="James Hatfield"/>
    <x v="946"/>
    <x v="0"/>
    <n v="11361.0002"/>
    <n v="232"/>
    <x v="0"/>
    <s v="Elective"/>
    <d v="2023-07-04T00:00:00"/>
    <s v="Penicillin"/>
    <s v="Inconclusive"/>
    <x v="3"/>
  </r>
  <r>
    <s v="Mr."/>
    <s v="Jacob Franco"/>
    <n v="78"/>
    <x v="0"/>
    <x v="1"/>
    <s v="A+"/>
    <x v="4"/>
    <x v="0"/>
    <x v="733"/>
    <s v="Natalie Moore"/>
    <x v="947"/>
    <x v="0"/>
    <n v="45195.203500000003"/>
    <n v="308"/>
    <x v="1"/>
    <s v="Urgent"/>
    <d v="2021-08-01T00:00:00"/>
    <s v="Lipitor"/>
    <s v="Abnormal"/>
    <x v="28"/>
  </r>
  <r>
    <s v="Mrs."/>
    <s v="Jennifer Nelson MD"/>
    <n v="74"/>
    <x v="0"/>
    <x v="0"/>
    <s v="A-"/>
    <x v="6"/>
    <x v="2"/>
    <x v="136"/>
    <s v="Rhonda Adams"/>
    <x v="948"/>
    <x v="0"/>
    <n v="5017.6665000000003"/>
    <n v="489"/>
    <x v="2"/>
    <s v="Emergency"/>
    <d v="2021-04-27T00:00:00"/>
    <s v="Aspirin"/>
    <s v="Normal"/>
    <x v="4"/>
  </r>
  <r>
    <s v="Mrs."/>
    <s v="Gabriella James"/>
    <n v="39"/>
    <x v="1"/>
    <x v="0"/>
    <s v="A+"/>
    <x v="4"/>
    <x v="2"/>
    <x v="734"/>
    <s v="Michael Gonzalez"/>
    <x v="949"/>
    <x v="2"/>
    <n v="9284.4531999999999"/>
    <n v="199"/>
    <x v="0"/>
    <s v="Elective"/>
    <d v="2020-07-19T00:00:00"/>
    <s v="Lipitor"/>
    <s v="Normal"/>
    <x v="0"/>
  </r>
  <r>
    <s v="Mrs."/>
    <s v="Megan Wheeler"/>
    <n v="33"/>
    <x v="2"/>
    <x v="0"/>
    <s v="AB+"/>
    <x v="3"/>
    <x v="0"/>
    <x v="541"/>
    <s v="Claudia Lee"/>
    <x v="950"/>
    <x v="1"/>
    <n v="4146.0509000000002"/>
    <n v="284"/>
    <x v="0"/>
    <s v="Elective"/>
    <d v="2022-02-02T00:00:00"/>
    <s v="Paracetamol"/>
    <s v="Abnormal"/>
    <x v="22"/>
  </r>
  <r>
    <s v="Mr."/>
    <s v="Molly Brewer"/>
    <n v="47"/>
    <x v="1"/>
    <x v="1"/>
    <s v="O+"/>
    <x v="1"/>
    <x v="0"/>
    <x v="735"/>
    <s v="Brandon Mccarthy"/>
    <x v="951"/>
    <x v="3"/>
    <n v="47066.133399999999"/>
    <n v="304"/>
    <x v="0"/>
    <s v="Elective"/>
    <d v="2020-03-13T00:00:00"/>
    <s v="Penicillin"/>
    <s v="Abnormal"/>
    <x v="27"/>
  </r>
  <r>
    <s v="Mr."/>
    <s v="William Williams"/>
    <n v="78"/>
    <x v="0"/>
    <x v="1"/>
    <s v="A+"/>
    <x v="4"/>
    <x v="1"/>
    <x v="736"/>
    <s v="Mitchell Holder"/>
    <x v="952"/>
    <x v="0"/>
    <n v="16565.8557"/>
    <n v="261"/>
    <x v="0"/>
    <s v="Elective"/>
    <d v="2023-10-01T00:00:00"/>
    <s v="Lipitor"/>
    <s v="Normal"/>
    <x v="8"/>
  </r>
  <r>
    <s v="Mrs."/>
    <s v="Drew Crane"/>
    <n v="32"/>
    <x v="2"/>
    <x v="0"/>
    <s v="AB-"/>
    <x v="5"/>
    <x v="0"/>
    <x v="737"/>
    <s v="Haley Riley"/>
    <x v="953"/>
    <x v="3"/>
    <n v="56932.797100000003"/>
    <n v="210"/>
    <x v="0"/>
    <s v="Elective"/>
    <d v="2020-02-19T00:00:00"/>
    <s v="Paracetamol"/>
    <s v="Normal"/>
    <x v="4"/>
  </r>
  <r>
    <s v="Mrs."/>
    <s v="Stacey Craig"/>
    <n v="64"/>
    <x v="0"/>
    <x v="0"/>
    <s v="O+"/>
    <x v="1"/>
    <x v="5"/>
    <x v="606"/>
    <s v="Laura Cruz"/>
    <x v="954"/>
    <x v="0"/>
    <n v="44377.319600000003"/>
    <n v="262"/>
    <x v="1"/>
    <s v="Urgent"/>
    <d v="2022-09-02T00:00:00"/>
    <s v="Aspirin"/>
    <s v="Normal"/>
    <x v="20"/>
  </r>
  <r>
    <s v="Mr."/>
    <s v="Joel Mendoza"/>
    <n v="65"/>
    <x v="0"/>
    <x v="1"/>
    <s v="AB+"/>
    <x v="3"/>
    <x v="5"/>
    <x v="738"/>
    <s v="Antonio Richardson"/>
    <x v="955"/>
    <x v="0"/>
    <n v="41297.926800000001"/>
    <n v="285"/>
    <x v="2"/>
    <s v="Emergency"/>
    <d v="2018-12-08T00:00:00"/>
    <s v="Penicillin"/>
    <s v="Abnormal"/>
    <x v="15"/>
  </r>
  <r>
    <s v="Mr."/>
    <s v="Sarah Weaver"/>
    <n v="27"/>
    <x v="2"/>
    <x v="1"/>
    <s v="O+"/>
    <x v="1"/>
    <x v="4"/>
    <x v="739"/>
    <s v="Ashley Sherman"/>
    <x v="956"/>
    <x v="1"/>
    <n v="16461.248899999999"/>
    <n v="141"/>
    <x v="1"/>
    <s v="Urgent"/>
    <d v="2018-12-15T00:00:00"/>
    <s v="Ibuprofen"/>
    <s v="Abnormal"/>
    <x v="23"/>
  </r>
  <r>
    <s v="Mrs."/>
    <s v="Barbara Garrett"/>
    <n v="33"/>
    <x v="2"/>
    <x v="0"/>
    <s v="O+"/>
    <x v="1"/>
    <x v="2"/>
    <x v="560"/>
    <s v="Jennifer Monroe"/>
    <x v="957"/>
    <x v="2"/>
    <n v="17500.932199999999"/>
    <n v="333"/>
    <x v="0"/>
    <s v="Elective"/>
    <d v="2020-10-15T00:00:00"/>
    <s v="Paracetamol"/>
    <s v="Normal"/>
    <x v="8"/>
  </r>
  <r>
    <s v="Mr."/>
    <s v="Whitney Bradley"/>
    <n v="69"/>
    <x v="0"/>
    <x v="1"/>
    <s v="A+"/>
    <x v="4"/>
    <x v="5"/>
    <x v="740"/>
    <s v="David Vargas"/>
    <x v="958"/>
    <x v="0"/>
    <n v="22664.614699999998"/>
    <n v="413"/>
    <x v="2"/>
    <s v="Emergency"/>
    <d v="2021-12-04T00:00:00"/>
    <s v="Penicillin"/>
    <s v="Normal"/>
    <x v="14"/>
  </r>
  <r>
    <s v="Mrs."/>
    <s v="Patricia Taylor"/>
    <n v="20"/>
    <x v="2"/>
    <x v="0"/>
    <s v="A+"/>
    <x v="4"/>
    <x v="1"/>
    <x v="741"/>
    <s v="Claudia Davis"/>
    <x v="959"/>
    <x v="2"/>
    <n v="5585.9143000000004"/>
    <n v="157"/>
    <x v="2"/>
    <s v="Emergency"/>
    <d v="2019-11-08T00:00:00"/>
    <s v="Ibuprofen"/>
    <s v="Abnormal"/>
    <x v="5"/>
  </r>
  <r>
    <s v="Mr."/>
    <s v="David Richardson"/>
    <n v="83"/>
    <x v="0"/>
    <x v="1"/>
    <s v="O-"/>
    <x v="0"/>
    <x v="1"/>
    <x v="742"/>
    <s v="Sherri Vaughn"/>
    <x v="294"/>
    <x v="0"/>
    <n v="10920.390100000001"/>
    <n v="465"/>
    <x v="2"/>
    <s v="Emergency"/>
    <d v="2021-11-12T00:00:00"/>
    <s v="Lipitor"/>
    <s v="Inconclusive"/>
    <x v="17"/>
  </r>
  <r>
    <s v="Mrs."/>
    <s v="Lee Peterson"/>
    <n v="51"/>
    <x v="1"/>
    <x v="0"/>
    <s v="A+"/>
    <x v="4"/>
    <x v="3"/>
    <x v="649"/>
    <s v="Anna Lyons"/>
    <x v="960"/>
    <x v="2"/>
    <n v="26440.231299999999"/>
    <n v="169"/>
    <x v="0"/>
    <s v="Elective"/>
    <d v="2019-06-05T00:00:00"/>
    <s v="Penicillin"/>
    <s v="Normal"/>
    <x v="3"/>
  </r>
  <r>
    <s v="Mr."/>
    <s v="Kenneth Rollins"/>
    <n v="76"/>
    <x v="0"/>
    <x v="1"/>
    <s v="A+"/>
    <x v="4"/>
    <x v="2"/>
    <x v="743"/>
    <s v="Lisa Clark"/>
    <x v="961"/>
    <x v="0"/>
    <n v="22473.735000000001"/>
    <n v="155"/>
    <x v="0"/>
    <s v="Elective"/>
    <d v="2019-03-10T00:00:00"/>
    <s v="Ibuprofen"/>
    <s v="Abnormal"/>
    <x v="11"/>
  </r>
  <r>
    <s v="Mr."/>
    <s v="Ryan Copeland"/>
    <n v="33"/>
    <x v="2"/>
    <x v="1"/>
    <s v="A-"/>
    <x v="6"/>
    <x v="4"/>
    <x v="44"/>
    <s v="John Brown"/>
    <x v="962"/>
    <x v="2"/>
    <n v="44919.069799999997"/>
    <n v="152"/>
    <x v="1"/>
    <s v="Urgent"/>
    <d v="2019-10-24T00:00:00"/>
    <s v="Ibuprofen"/>
    <s v="Inconclusive"/>
    <x v="23"/>
  </r>
  <r>
    <s v="Mrs."/>
    <s v="Laura Jones"/>
    <n v="77"/>
    <x v="0"/>
    <x v="0"/>
    <s v="O+"/>
    <x v="1"/>
    <x v="3"/>
    <x v="744"/>
    <s v="Ashley Jackson"/>
    <x v="963"/>
    <x v="0"/>
    <n v="25328.481800000001"/>
    <n v="343"/>
    <x v="1"/>
    <s v="Urgent"/>
    <d v="2021-01-24T00:00:00"/>
    <s v="Ibuprofen"/>
    <s v="Inconclusive"/>
    <x v="25"/>
  </r>
  <r>
    <s v="Mrs."/>
    <s v="Nicole Bullock"/>
    <n v="73"/>
    <x v="0"/>
    <x v="0"/>
    <s v="AB-"/>
    <x v="5"/>
    <x v="3"/>
    <x v="745"/>
    <s v="Erica Guzman"/>
    <x v="964"/>
    <x v="0"/>
    <n v="8574.0038999999997"/>
    <n v="178"/>
    <x v="1"/>
    <s v="Urgent"/>
    <d v="2020-11-27T00:00:00"/>
    <s v="Ibuprofen"/>
    <s v="Inconclusive"/>
    <x v="10"/>
  </r>
  <r>
    <s v="Mr."/>
    <s v="Christopher Phillips"/>
    <n v="19"/>
    <x v="2"/>
    <x v="1"/>
    <s v="O-"/>
    <x v="0"/>
    <x v="3"/>
    <x v="267"/>
    <s v="Frederick Reed"/>
    <x v="965"/>
    <x v="4"/>
    <n v="4796.7506999999996"/>
    <n v="159"/>
    <x v="0"/>
    <s v="Elective"/>
    <d v="2019-04-15T00:00:00"/>
    <s v="Paracetamol"/>
    <s v="Normal"/>
    <x v="8"/>
  </r>
  <r>
    <s v="Mr."/>
    <s v="Joshua Phillips"/>
    <n v="85"/>
    <x v="0"/>
    <x v="1"/>
    <s v="B-"/>
    <x v="2"/>
    <x v="5"/>
    <x v="746"/>
    <s v="Anthony Miller"/>
    <x v="966"/>
    <x v="0"/>
    <n v="17572.705900000001"/>
    <n v="387"/>
    <x v="2"/>
    <s v="Emergency"/>
    <d v="2019-08-19T00:00:00"/>
    <s v="Aspirin"/>
    <s v="Normal"/>
    <x v="29"/>
  </r>
  <r>
    <s v="Mrs."/>
    <s v="Zachary Collins"/>
    <n v="75"/>
    <x v="0"/>
    <x v="0"/>
    <s v="B+"/>
    <x v="7"/>
    <x v="2"/>
    <x v="374"/>
    <s v="Roberta Adams"/>
    <x v="967"/>
    <x v="0"/>
    <n v="23774.525399999999"/>
    <n v="418"/>
    <x v="2"/>
    <s v="Emergency"/>
    <d v="2020-02-15T00:00:00"/>
    <s v="Aspirin"/>
    <s v="Inconclusive"/>
    <x v="22"/>
  </r>
  <r>
    <s v="Mrs."/>
    <s v="Natalie Navarro"/>
    <n v="78"/>
    <x v="0"/>
    <x v="0"/>
    <s v="A+"/>
    <x v="4"/>
    <x v="1"/>
    <x v="737"/>
    <s v="Deborah Adams"/>
    <x v="968"/>
    <x v="0"/>
    <n v="17034.414799999999"/>
    <n v="487"/>
    <x v="1"/>
    <s v="Urgent"/>
    <d v="2020-02-22T00:00:00"/>
    <s v="Penicillin"/>
    <s v="Abnormal"/>
    <x v="9"/>
  </r>
  <r>
    <s v="Mrs."/>
    <s v="John George"/>
    <n v="59"/>
    <x v="1"/>
    <x v="0"/>
    <s v="A-"/>
    <x v="6"/>
    <x v="2"/>
    <x v="747"/>
    <s v="Jordan Gonzales"/>
    <x v="969"/>
    <x v="3"/>
    <n v="23444.330600000001"/>
    <n v="266"/>
    <x v="0"/>
    <s v="Elective"/>
    <d v="2023-05-13T00:00:00"/>
    <s v="Penicillin"/>
    <s v="Normal"/>
    <x v="15"/>
  </r>
  <r>
    <s v="Mrs."/>
    <s v="April Gomez"/>
    <n v="83"/>
    <x v="0"/>
    <x v="0"/>
    <s v="A-"/>
    <x v="6"/>
    <x v="4"/>
    <x v="748"/>
    <s v="Daniel Nelson"/>
    <x v="970"/>
    <x v="0"/>
    <n v="41690.942499999997"/>
    <n v="142"/>
    <x v="2"/>
    <s v="Emergency"/>
    <d v="2019-10-18T00:00:00"/>
    <s v="Ibuprofen"/>
    <s v="Abnormal"/>
    <x v="2"/>
  </r>
  <r>
    <s v="Mr."/>
    <s v="Jacob Hoover"/>
    <n v="65"/>
    <x v="0"/>
    <x v="1"/>
    <s v="B-"/>
    <x v="2"/>
    <x v="2"/>
    <x v="749"/>
    <s v="Mindy Bell"/>
    <x v="971"/>
    <x v="0"/>
    <n v="23896.115300000001"/>
    <n v="338"/>
    <x v="0"/>
    <s v="Elective"/>
    <d v="2021-01-26T00:00:00"/>
    <s v="Aspirin"/>
    <s v="Abnormal"/>
    <x v="5"/>
  </r>
  <r>
    <s v="Mr."/>
    <s v="Alan Bell"/>
    <n v="32"/>
    <x v="2"/>
    <x v="1"/>
    <s v="B-"/>
    <x v="2"/>
    <x v="3"/>
    <x v="104"/>
    <s v="Tyrone Robertson"/>
    <x v="972"/>
    <x v="3"/>
    <n v="11571.5098"/>
    <n v="147"/>
    <x v="0"/>
    <s v="Elective"/>
    <d v="2022-06-20T00:00:00"/>
    <s v="Ibuprofen"/>
    <s v="Inconclusive"/>
    <x v="27"/>
  </r>
  <r>
    <s v="Mrs."/>
    <s v="Stacey Wilson"/>
    <n v="47"/>
    <x v="1"/>
    <x v="0"/>
    <s v="B+"/>
    <x v="7"/>
    <x v="1"/>
    <x v="100"/>
    <s v="Ronald Jackson"/>
    <x v="973"/>
    <x v="4"/>
    <n v="12802.843500000001"/>
    <n v="448"/>
    <x v="1"/>
    <s v="Urgent"/>
    <d v="2022-11-04T00:00:00"/>
    <s v="Ibuprofen"/>
    <s v="Inconclusive"/>
    <x v="24"/>
  </r>
  <r>
    <s v="Mr."/>
    <s v="April Martin"/>
    <n v="68"/>
    <x v="0"/>
    <x v="1"/>
    <s v="AB-"/>
    <x v="5"/>
    <x v="0"/>
    <x v="750"/>
    <s v="Brenda Moore"/>
    <x v="974"/>
    <x v="1"/>
    <n v="38317.643600000003"/>
    <n v="123"/>
    <x v="1"/>
    <s v="Urgent"/>
    <d v="2021-03-16T00:00:00"/>
    <s v="Ibuprofen"/>
    <s v="Normal"/>
    <x v="25"/>
  </r>
  <r>
    <s v="Mrs."/>
    <s v="Kimberly Williams"/>
    <n v="52"/>
    <x v="1"/>
    <x v="0"/>
    <s v="O-"/>
    <x v="0"/>
    <x v="2"/>
    <x v="489"/>
    <s v="Alexa Mendoza"/>
    <x v="975"/>
    <x v="3"/>
    <n v="9560.6887999999999"/>
    <n v="391"/>
    <x v="0"/>
    <s v="Elective"/>
    <d v="2020-08-01T00:00:00"/>
    <s v="Lipitor"/>
    <s v="Normal"/>
    <x v="25"/>
  </r>
  <r>
    <s v="Mrs."/>
    <s v="Jonathan Moore"/>
    <n v="63"/>
    <x v="0"/>
    <x v="0"/>
    <s v="O+"/>
    <x v="1"/>
    <x v="3"/>
    <x v="127"/>
    <s v="Rebecca Perez"/>
    <x v="976"/>
    <x v="4"/>
    <n v="12050.395200000001"/>
    <n v="249"/>
    <x v="2"/>
    <s v="Emergency"/>
    <d v="2020-09-07T00:00:00"/>
    <s v="Penicillin"/>
    <s v="Inconclusive"/>
    <x v="21"/>
  </r>
  <r>
    <s v="Mrs."/>
    <s v="Paul Davidson"/>
    <n v="41"/>
    <x v="1"/>
    <x v="0"/>
    <s v="O-"/>
    <x v="0"/>
    <x v="0"/>
    <x v="64"/>
    <s v="Eric Patton"/>
    <x v="977"/>
    <x v="0"/>
    <n v="36474.456200000001"/>
    <n v="323"/>
    <x v="0"/>
    <s v="Elective"/>
    <d v="2021-06-16T00:00:00"/>
    <s v="Lipitor"/>
    <s v="Normal"/>
    <x v="8"/>
  </r>
  <r>
    <s v="Mr."/>
    <s v="Anthony Johnson"/>
    <n v="30"/>
    <x v="2"/>
    <x v="1"/>
    <s v="O+"/>
    <x v="1"/>
    <x v="3"/>
    <x v="751"/>
    <s v="Derrick Brown"/>
    <x v="978"/>
    <x v="2"/>
    <n v="8808.3641000000007"/>
    <n v="138"/>
    <x v="1"/>
    <s v="Urgent"/>
    <d v="2023-03-25T00:00:00"/>
    <s v="Aspirin"/>
    <s v="Normal"/>
    <x v="3"/>
  </r>
  <r>
    <s v="Mr."/>
    <s v="Mark Moss"/>
    <n v="36"/>
    <x v="1"/>
    <x v="1"/>
    <s v="B-"/>
    <x v="2"/>
    <x v="5"/>
    <x v="54"/>
    <s v="Jacob Hunt"/>
    <x v="979"/>
    <x v="1"/>
    <n v="47476.135499999997"/>
    <n v="344"/>
    <x v="2"/>
    <s v="Emergency"/>
    <d v="2019-12-12T00:00:00"/>
    <s v="Ibuprofen"/>
    <s v="Abnormal"/>
    <x v="16"/>
  </r>
  <r>
    <s v="Mrs."/>
    <s v="Greg Richardson"/>
    <n v="20"/>
    <x v="2"/>
    <x v="0"/>
    <s v="O+"/>
    <x v="1"/>
    <x v="1"/>
    <x v="752"/>
    <s v="Amanda Flores"/>
    <x v="980"/>
    <x v="4"/>
    <n v="23275.035899999999"/>
    <n v="456"/>
    <x v="1"/>
    <s v="Urgent"/>
    <d v="2022-04-09T00:00:00"/>
    <s v="Aspirin"/>
    <s v="Normal"/>
    <x v="15"/>
  </r>
  <r>
    <s v="Mr."/>
    <s v="Philip Hall"/>
    <n v="42"/>
    <x v="1"/>
    <x v="1"/>
    <s v="B-"/>
    <x v="2"/>
    <x v="4"/>
    <x v="753"/>
    <s v="Shannon Taylor"/>
    <x v="981"/>
    <x v="3"/>
    <n v="4795.1567999999997"/>
    <n v="106"/>
    <x v="1"/>
    <s v="Urgent"/>
    <d v="2021-10-03T00:00:00"/>
    <s v="Aspirin"/>
    <s v="Abnormal"/>
    <x v="22"/>
  </r>
  <r>
    <s v="Mrs."/>
    <s v="Judith Jackson"/>
    <n v="42"/>
    <x v="1"/>
    <x v="0"/>
    <s v="AB-"/>
    <x v="5"/>
    <x v="3"/>
    <x v="754"/>
    <s v="Mary James"/>
    <x v="982"/>
    <x v="1"/>
    <n v="21618.484400000001"/>
    <n v="179"/>
    <x v="1"/>
    <s v="Urgent"/>
    <d v="2019-11-20T00:00:00"/>
    <s v="Aspirin"/>
    <s v="Inconclusive"/>
    <x v="3"/>
  </r>
  <r>
    <s v="Mr."/>
    <s v="Amber Perez"/>
    <n v="71"/>
    <x v="0"/>
    <x v="1"/>
    <s v="A+"/>
    <x v="4"/>
    <x v="5"/>
    <x v="59"/>
    <s v="Olivia Rosales"/>
    <x v="983"/>
    <x v="2"/>
    <n v="70694.380499999999"/>
    <n v="442"/>
    <x v="2"/>
    <s v="Emergency"/>
    <d v="2020-03-29T00:00:00"/>
    <s v="Penicillin"/>
    <s v="Inconclusive"/>
    <x v="16"/>
  </r>
  <r>
    <s v="Mrs."/>
    <s v="Sherry Bass"/>
    <n v="68"/>
    <x v="0"/>
    <x v="0"/>
    <s v="A+"/>
    <x v="4"/>
    <x v="5"/>
    <x v="614"/>
    <s v="Sheila Nelson"/>
    <x v="984"/>
    <x v="2"/>
    <n v="51647.0599"/>
    <n v="204"/>
    <x v="2"/>
    <s v="Emergency"/>
    <d v="2019-10-11T00:00:00"/>
    <s v="Aspirin"/>
    <s v="Normal"/>
    <x v="29"/>
  </r>
  <r>
    <s v="Mrs."/>
    <s v="Tiffany Davies"/>
    <n v="37"/>
    <x v="1"/>
    <x v="0"/>
    <s v="A-"/>
    <x v="6"/>
    <x v="3"/>
    <x v="242"/>
    <s v="Joe Gonzalez"/>
    <x v="985"/>
    <x v="4"/>
    <n v="10110.727500000001"/>
    <n v="464"/>
    <x v="1"/>
    <s v="Urgent"/>
    <d v="2019-03-11T00:00:00"/>
    <s v="Aspirin"/>
    <s v="Inconclusive"/>
    <x v="8"/>
  </r>
  <r>
    <s v="Mr."/>
    <s v="Sabrina House MD"/>
    <n v="24"/>
    <x v="2"/>
    <x v="1"/>
    <s v="A-"/>
    <x v="6"/>
    <x v="5"/>
    <x v="755"/>
    <s v="James Juarez II"/>
    <x v="986"/>
    <x v="4"/>
    <n v="73670.566300000006"/>
    <n v="283"/>
    <x v="0"/>
    <s v="Elective"/>
    <d v="2019-03-21T00:00:00"/>
    <s v="Aspirin"/>
    <s v="Normal"/>
    <x v="20"/>
  </r>
  <r>
    <s v="Mr."/>
    <s v="Bill Garcia"/>
    <n v="29"/>
    <x v="2"/>
    <x v="1"/>
    <s v="B-"/>
    <x v="2"/>
    <x v="5"/>
    <x v="756"/>
    <s v="Brandy Lopez"/>
    <x v="987"/>
    <x v="3"/>
    <n v="61681.815199999997"/>
    <n v="230"/>
    <x v="0"/>
    <s v="Elective"/>
    <d v="2020-08-14T00:00:00"/>
    <s v="Paracetamol"/>
    <s v="Inconclusive"/>
    <x v="24"/>
  </r>
  <r>
    <s v="Mr."/>
    <s v="Jesse Kelly"/>
    <n v="67"/>
    <x v="0"/>
    <x v="1"/>
    <s v="AB+"/>
    <x v="3"/>
    <x v="1"/>
    <x v="603"/>
    <s v="David Proctor"/>
    <x v="988"/>
    <x v="2"/>
    <n v="30286.963100000001"/>
    <n v="469"/>
    <x v="1"/>
    <s v="Urgent"/>
    <d v="2023-05-30T00:00:00"/>
    <s v="Paracetamol"/>
    <s v="Normal"/>
    <x v="9"/>
  </r>
  <r>
    <s v="Mr."/>
    <s v="Emily Mosley"/>
    <n v="84"/>
    <x v="0"/>
    <x v="1"/>
    <s v="B-"/>
    <x v="2"/>
    <x v="2"/>
    <x v="757"/>
    <s v="Kenneth Marsh"/>
    <x v="989"/>
    <x v="2"/>
    <n v="6543.4642000000003"/>
    <n v="462"/>
    <x v="0"/>
    <s v="Elective"/>
    <d v="2022-04-06T00:00:00"/>
    <s v="Ibuprofen"/>
    <s v="Inconclusive"/>
    <x v="10"/>
  </r>
  <r>
    <s v="Mr."/>
    <s v="Megan Garcia"/>
    <n v="42"/>
    <x v="1"/>
    <x v="1"/>
    <s v="B-"/>
    <x v="2"/>
    <x v="4"/>
    <x v="758"/>
    <s v="Barbara Anderson"/>
    <x v="990"/>
    <x v="1"/>
    <n v="1284.5162"/>
    <n v="331"/>
    <x v="1"/>
    <s v="Urgent"/>
    <d v="2022-08-23T00:00:00"/>
    <s v="Penicillin"/>
    <s v="Inconclusive"/>
    <x v="26"/>
  </r>
  <r>
    <s v="Mrs."/>
    <s v="Austin Buchanan"/>
    <n v="58"/>
    <x v="1"/>
    <x v="0"/>
    <s v="O+"/>
    <x v="1"/>
    <x v="5"/>
    <x v="464"/>
    <s v="Valerie Rogers"/>
    <x v="991"/>
    <x v="4"/>
    <n v="21041.0533"/>
    <n v="451"/>
    <x v="0"/>
    <s v="Elective"/>
    <d v="2023-08-14T00:00:00"/>
    <s v="Paracetamol"/>
    <s v="Normal"/>
    <x v="8"/>
  </r>
  <r>
    <s v="Mrs."/>
    <s v="Destiny Hicks DVM"/>
    <n v="28"/>
    <x v="2"/>
    <x v="0"/>
    <s v="AB+"/>
    <x v="3"/>
    <x v="2"/>
    <x v="50"/>
    <s v="William Kim"/>
    <x v="992"/>
    <x v="3"/>
    <n v="6138.3949000000002"/>
    <n v="156"/>
    <x v="0"/>
    <s v="Elective"/>
    <d v="2022-12-07T00:00:00"/>
    <s v="Lipitor"/>
    <s v="Inconclusive"/>
    <x v="23"/>
  </r>
  <r>
    <s v="Mrs."/>
    <s v="Joseph Johnson PhD"/>
    <n v="56"/>
    <x v="1"/>
    <x v="0"/>
    <s v="O-"/>
    <x v="0"/>
    <x v="5"/>
    <x v="759"/>
    <s v="Matthew Schultz"/>
    <x v="993"/>
    <x v="3"/>
    <n v="20906.598600000001"/>
    <n v="174"/>
    <x v="2"/>
    <s v="Emergency"/>
    <d v="2023-09-14T00:00:00"/>
    <s v="Ibuprofen"/>
    <s v="Normal"/>
    <x v="1"/>
  </r>
  <r>
    <s v="Mr."/>
    <s v="Daniel Merritt"/>
    <n v="80"/>
    <x v="0"/>
    <x v="1"/>
    <s v="O+"/>
    <x v="1"/>
    <x v="5"/>
    <x v="419"/>
    <s v="Jason Young"/>
    <x v="994"/>
    <x v="1"/>
    <n v="72626.320000000007"/>
    <n v="368"/>
    <x v="2"/>
    <s v="Emergency"/>
    <d v="2023-02-21T00:00:00"/>
    <s v="Penicillin"/>
    <s v="Normal"/>
    <x v="7"/>
  </r>
  <r>
    <s v="Mrs."/>
    <s v="Morgan Sanchez"/>
    <n v="46"/>
    <x v="1"/>
    <x v="0"/>
    <s v="AB+"/>
    <x v="3"/>
    <x v="2"/>
    <x v="760"/>
    <s v="Michelle Williamson"/>
    <x v="903"/>
    <x v="0"/>
    <n v="6640.2133999999996"/>
    <n v="462"/>
    <x v="0"/>
    <s v="Elective"/>
    <d v="2023-02-10T00:00:00"/>
    <s v="Paracetamol"/>
    <s v="Abnormal"/>
    <x v="24"/>
  </r>
  <r>
    <s v="Mr."/>
    <s v="Michael Gibbs"/>
    <n v="59"/>
    <x v="1"/>
    <x v="1"/>
    <s v="O+"/>
    <x v="1"/>
    <x v="5"/>
    <x v="463"/>
    <s v="Shawn Bell"/>
    <x v="396"/>
    <x v="2"/>
    <n v="29308.7883"/>
    <n v="467"/>
    <x v="2"/>
    <s v="Emergency"/>
    <d v="2021-10-14T00:00:00"/>
    <s v="Lipitor"/>
    <s v="Abnormal"/>
    <x v="1"/>
  </r>
  <r>
    <s v="Mrs."/>
    <s v="Michael Phillips"/>
    <n v="75"/>
    <x v="0"/>
    <x v="0"/>
    <s v="AB+"/>
    <x v="3"/>
    <x v="2"/>
    <x v="685"/>
    <s v="Scott Chan"/>
    <x v="573"/>
    <x v="3"/>
    <n v="22289.329900000001"/>
    <n v="253"/>
    <x v="0"/>
    <s v="Elective"/>
    <d v="2023-06-19T00:00:00"/>
    <s v="Ibuprofen"/>
    <s v="Normal"/>
    <x v="12"/>
  </r>
  <r>
    <s v="Mr."/>
    <s v="Nathan Frank"/>
    <n v="80"/>
    <x v="0"/>
    <x v="1"/>
    <s v="AB+"/>
    <x v="3"/>
    <x v="1"/>
    <x v="761"/>
    <s v="Jason Bradford"/>
    <x v="995"/>
    <x v="0"/>
    <n v="23773.473999999998"/>
    <n v="230"/>
    <x v="0"/>
    <s v="Elective"/>
    <d v="2023-01-06T00:00:00"/>
    <s v="Aspirin"/>
    <s v="Normal"/>
    <x v="10"/>
  </r>
  <r>
    <s v="Mr."/>
    <s v="John Perez"/>
    <n v="43"/>
    <x v="1"/>
    <x v="1"/>
    <s v="A+"/>
    <x v="4"/>
    <x v="0"/>
    <x v="551"/>
    <s v="Brittany Pierce"/>
    <x v="996"/>
    <x v="4"/>
    <n v="53305.6446"/>
    <n v="153"/>
    <x v="1"/>
    <s v="Urgent"/>
    <d v="2020-11-21T00:00:00"/>
    <s v="Paracetamol"/>
    <s v="Abnormal"/>
    <x v="3"/>
  </r>
  <r>
    <s v="Mr."/>
    <s v="Jason Henry"/>
    <n v="63"/>
    <x v="0"/>
    <x v="1"/>
    <s v="AB-"/>
    <x v="5"/>
    <x v="3"/>
    <x v="762"/>
    <s v="Cody Brock"/>
    <x v="997"/>
    <x v="4"/>
    <n v="14369.893700000001"/>
    <n v="400"/>
    <x v="1"/>
    <s v="Urgent"/>
    <d v="2023-07-12T00:00:00"/>
    <s v="Lipitor"/>
    <s v="Normal"/>
    <x v="6"/>
  </r>
  <r>
    <s v="Mr."/>
    <s v="Sarah Long"/>
    <n v="43"/>
    <x v="1"/>
    <x v="1"/>
    <s v="AB-"/>
    <x v="5"/>
    <x v="1"/>
    <x v="763"/>
    <s v="Victoria Smith"/>
    <x v="998"/>
    <x v="0"/>
    <n v="20129.329399999999"/>
    <n v="136"/>
    <x v="2"/>
    <s v="Emergency"/>
    <d v="2021-11-01T00:00:00"/>
    <s v="Penicillin"/>
    <s v="Abnormal"/>
    <x v="15"/>
  </r>
  <r>
    <s v="Mrs."/>
    <s v="Rachel Vaughan"/>
    <n v="30"/>
    <x v="2"/>
    <x v="0"/>
    <s v="AB-"/>
    <x v="5"/>
    <x v="2"/>
    <x v="764"/>
    <s v="Robin Rose"/>
    <x v="999"/>
    <x v="1"/>
    <n v="10226.426600000001"/>
    <n v="431"/>
    <x v="2"/>
    <s v="Emergency"/>
    <d v="2019-02-16T00:00:00"/>
    <s v="Ibuprofen"/>
    <s v="Normal"/>
    <x v="17"/>
  </r>
  <r>
    <s v="Mrs."/>
    <s v="April Smith"/>
    <n v="31"/>
    <x v="2"/>
    <x v="0"/>
    <s v="O-"/>
    <x v="0"/>
    <x v="2"/>
    <x v="765"/>
    <s v="Carolyn Howard"/>
    <x v="1000"/>
    <x v="2"/>
    <n v="1636.5401999999999"/>
    <n v="257"/>
    <x v="2"/>
    <s v="Emergency"/>
    <d v="2019-09-11T00:00:00"/>
    <s v="Lipitor"/>
    <s v="Abnormal"/>
    <x v="13"/>
  </r>
  <r>
    <s v="Mr."/>
    <s v="Kathleen Conner"/>
    <n v="34"/>
    <x v="2"/>
    <x v="1"/>
    <s v="B-"/>
    <x v="2"/>
    <x v="2"/>
    <x v="766"/>
    <s v="Miranda Meza"/>
    <x v="1001"/>
    <x v="3"/>
    <n v="19438.666399999998"/>
    <n v="366"/>
    <x v="0"/>
    <s v="Elective"/>
    <d v="2023-02-07T00:00:00"/>
    <s v="Paracetamol"/>
    <s v="Normal"/>
    <x v="28"/>
  </r>
  <r>
    <s v="Mrs."/>
    <s v="Ryan Lopez"/>
    <n v="53"/>
    <x v="1"/>
    <x v="0"/>
    <s v="A+"/>
    <x v="4"/>
    <x v="5"/>
    <x v="632"/>
    <s v="Joan Adams"/>
    <x v="1002"/>
    <x v="4"/>
    <n v="39150.692199999998"/>
    <n v="222"/>
    <x v="0"/>
    <s v="Elective"/>
    <d v="2019-01-20T00:00:00"/>
    <s v="Paracetamol"/>
    <s v="Normal"/>
    <x v="18"/>
  </r>
  <r>
    <s v="Mr."/>
    <s v="Meagan Wright"/>
    <n v="57"/>
    <x v="1"/>
    <x v="1"/>
    <s v="B+"/>
    <x v="7"/>
    <x v="3"/>
    <x v="119"/>
    <s v="John Lopez"/>
    <x v="1003"/>
    <x v="4"/>
    <n v="1243.3986"/>
    <n v="482"/>
    <x v="0"/>
    <s v="Elective"/>
    <d v="2021-08-30T00:00:00"/>
    <s v="Ibuprofen"/>
    <s v="Abnormal"/>
    <x v="27"/>
  </r>
  <r>
    <s v="Mrs."/>
    <s v="Ashley Gonzales"/>
    <n v="43"/>
    <x v="1"/>
    <x v="0"/>
    <s v="B-"/>
    <x v="2"/>
    <x v="3"/>
    <x v="106"/>
    <s v="Joshua Neal"/>
    <x v="1004"/>
    <x v="3"/>
    <n v="7465.0156999999999"/>
    <n v="440"/>
    <x v="2"/>
    <s v="Emergency"/>
    <d v="2021-02-19T00:00:00"/>
    <s v="Penicillin"/>
    <s v="Normal"/>
    <x v="7"/>
  </r>
  <r>
    <s v="Mr."/>
    <s v="Steven Simmons"/>
    <n v="68"/>
    <x v="0"/>
    <x v="1"/>
    <s v="AB+"/>
    <x v="3"/>
    <x v="0"/>
    <x v="767"/>
    <s v="Derek Thomas"/>
    <x v="1005"/>
    <x v="1"/>
    <n v="2004.1343999999999"/>
    <n v="223"/>
    <x v="2"/>
    <s v="Emergency"/>
    <d v="2022-08-13T00:00:00"/>
    <s v="Paracetamol"/>
    <s v="Abnormal"/>
    <x v="17"/>
  </r>
  <r>
    <s v="Mr."/>
    <s v="Scott Green"/>
    <n v="63"/>
    <x v="0"/>
    <x v="1"/>
    <s v="B-"/>
    <x v="2"/>
    <x v="2"/>
    <x v="768"/>
    <s v="Deborah Graves"/>
    <x v="1006"/>
    <x v="0"/>
    <n v="22387.205999999998"/>
    <n v="404"/>
    <x v="0"/>
    <s v="Elective"/>
    <d v="2021-10-30T00:00:00"/>
    <s v="Ibuprofen"/>
    <s v="Normal"/>
    <x v="28"/>
  </r>
  <r>
    <s v="Mr."/>
    <s v="Jennifer Hunter"/>
    <n v="82"/>
    <x v="0"/>
    <x v="1"/>
    <s v="O-"/>
    <x v="0"/>
    <x v="3"/>
    <x v="588"/>
    <s v="Tina Townsend"/>
    <x v="1007"/>
    <x v="4"/>
    <n v="16617.195800000001"/>
    <n v="468"/>
    <x v="1"/>
    <s v="Urgent"/>
    <d v="2021-09-05T00:00:00"/>
    <s v="Ibuprofen"/>
    <s v="Abnormal"/>
    <x v="24"/>
  </r>
  <r>
    <s v="Mrs."/>
    <s v="Christopher Gallegos"/>
    <n v="55"/>
    <x v="1"/>
    <x v="0"/>
    <s v="B+"/>
    <x v="7"/>
    <x v="3"/>
    <x v="769"/>
    <s v="David Johnson"/>
    <x v="1008"/>
    <x v="1"/>
    <n v="25836.410800000001"/>
    <n v="262"/>
    <x v="2"/>
    <s v="Emergency"/>
    <d v="2019-01-29T00:00:00"/>
    <s v="Aspirin"/>
    <s v="Inconclusive"/>
    <x v="0"/>
  </r>
  <r>
    <s v="Mr."/>
    <s v="Elizabeth Fernandez"/>
    <n v="70"/>
    <x v="0"/>
    <x v="1"/>
    <s v="A-"/>
    <x v="6"/>
    <x v="1"/>
    <x v="770"/>
    <s v="Nicole Lewis"/>
    <x v="1009"/>
    <x v="0"/>
    <n v="7843.3158999999996"/>
    <n v="157"/>
    <x v="0"/>
    <s v="Elective"/>
    <d v="2019-04-28T00:00:00"/>
    <s v="Ibuprofen"/>
    <s v="Normal"/>
    <x v="15"/>
  </r>
  <r>
    <s v="Mrs."/>
    <s v="Holly Meyers"/>
    <n v="23"/>
    <x v="2"/>
    <x v="0"/>
    <s v="AB+"/>
    <x v="3"/>
    <x v="1"/>
    <x v="771"/>
    <s v="Crystal Smith"/>
    <x v="1010"/>
    <x v="2"/>
    <n v="9021.7348000000002"/>
    <n v="395"/>
    <x v="0"/>
    <s v="Elective"/>
    <d v="2023-07-26T00:00:00"/>
    <s v="Ibuprofen"/>
    <s v="Inconclusive"/>
    <x v="24"/>
  </r>
  <r>
    <s v="Mrs."/>
    <s v="Bailey Wells"/>
    <n v="84"/>
    <x v="0"/>
    <x v="0"/>
    <s v="B-"/>
    <x v="2"/>
    <x v="0"/>
    <x v="154"/>
    <s v="Mr. Wesley Brown"/>
    <x v="1011"/>
    <x v="3"/>
    <n v="45731.280400000003"/>
    <n v="344"/>
    <x v="2"/>
    <s v="Emergency"/>
    <d v="2020-02-13T00:00:00"/>
    <s v="Penicillin"/>
    <s v="Normal"/>
    <x v="22"/>
  </r>
  <r>
    <s v="Mrs."/>
    <s v="Edward Decker"/>
    <n v="50"/>
    <x v="1"/>
    <x v="0"/>
    <s v="B-"/>
    <x v="2"/>
    <x v="2"/>
    <x v="657"/>
    <s v="Andrew Li"/>
    <x v="1012"/>
    <x v="3"/>
    <n v="18768.546699999999"/>
    <n v="115"/>
    <x v="2"/>
    <s v="Emergency"/>
    <d v="2022-04-01T00:00:00"/>
    <s v="Aspirin"/>
    <s v="Abnormal"/>
    <x v="12"/>
  </r>
  <r>
    <s v="Mrs."/>
    <s v="David Wilson"/>
    <n v="39"/>
    <x v="1"/>
    <x v="0"/>
    <s v="O-"/>
    <x v="0"/>
    <x v="2"/>
    <x v="401"/>
    <s v="Joseph Arias"/>
    <x v="200"/>
    <x v="3"/>
    <n v="16377.541800000001"/>
    <n v="498"/>
    <x v="2"/>
    <s v="Emergency"/>
    <d v="2022-10-14T00:00:00"/>
    <s v="Aspirin"/>
    <s v="Normal"/>
    <x v="24"/>
  </r>
  <r>
    <s v="Mr."/>
    <s v="Michael Robertson"/>
    <n v="18"/>
    <x v="2"/>
    <x v="1"/>
    <s v="A+"/>
    <x v="4"/>
    <x v="3"/>
    <x v="772"/>
    <s v="Jasmine Harris"/>
    <x v="1013"/>
    <x v="3"/>
    <n v="8847.7297999999992"/>
    <n v="129"/>
    <x v="1"/>
    <s v="Urgent"/>
    <d v="2023-11-01T00:00:00"/>
    <s v="Lipitor"/>
    <s v="Inconclusive"/>
    <x v="14"/>
  </r>
  <r>
    <s v="Mrs."/>
    <s v="Miss Mary Moon"/>
    <n v="62"/>
    <x v="0"/>
    <x v="0"/>
    <s v="AB+"/>
    <x v="3"/>
    <x v="0"/>
    <x v="773"/>
    <s v="Sarah Drake"/>
    <x v="1014"/>
    <x v="3"/>
    <n v="11440.6813"/>
    <n v="385"/>
    <x v="0"/>
    <s v="Elective"/>
    <d v="2019-09-23T00:00:00"/>
    <s v="Penicillin"/>
    <s v="Inconclusive"/>
    <x v="22"/>
  </r>
  <r>
    <s v="Mrs."/>
    <s v="Theresa Young"/>
    <n v="36"/>
    <x v="1"/>
    <x v="0"/>
    <s v="AB+"/>
    <x v="3"/>
    <x v="5"/>
    <x v="774"/>
    <s v="Ashley Morrison"/>
    <x v="1015"/>
    <x v="0"/>
    <n v="45605.117700000003"/>
    <n v="480"/>
    <x v="0"/>
    <s v="Elective"/>
    <d v="2021-09-29T00:00:00"/>
    <s v="Paracetamol"/>
    <s v="Abnormal"/>
    <x v="28"/>
  </r>
  <r>
    <s v="Mrs."/>
    <s v="Bonnie Harding"/>
    <n v="61"/>
    <x v="0"/>
    <x v="0"/>
    <s v="O-"/>
    <x v="0"/>
    <x v="3"/>
    <x v="16"/>
    <s v="Eric Ortiz"/>
    <x v="1016"/>
    <x v="2"/>
    <n v="31967.183000000001"/>
    <n v="187"/>
    <x v="2"/>
    <s v="Emergency"/>
    <d v="2019-11-27T00:00:00"/>
    <s v="Ibuprofen"/>
    <s v="Inconclusive"/>
    <x v="13"/>
  </r>
  <r>
    <s v="Mr."/>
    <s v="Christopher Cabrera"/>
    <n v="54"/>
    <x v="1"/>
    <x v="1"/>
    <s v="O+"/>
    <x v="1"/>
    <x v="2"/>
    <x v="775"/>
    <s v="April Hamilton"/>
    <x v="1017"/>
    <x v="2"/>
    <n v="20928.1253"/>
    <n v="451"/>
    <x v="0"/>
    <s v="Elective"/>
    <d v="2020-06-02T00:00:00"/>
    <s v="Ibuprofen"/>
    <s v="Normal"/>
    <x v="5"/>
  </r>
  <r>
    <s v="Mrs."/>
    <s v="John Carlson"/>
    <n v="18"/>
    <x v="2"/>
    <x v="0"/>
    <s v="B+"/>
    <x v="7"/>
    <x v="2"/>
    <x v="491"/>
    <s v="Kelli Hayes"/>
    <x v="1018"/>
    <x v="2"/>
    <n v="13259.8375"/>
    <n v="104"/>
    <x v="1"/>
    <s v="Urgent"/>
    <d v="2023-08-20T00:00:00"/>
    <s v="Ibuprofen"/>
    <s v="Normal"/>
    <x v="27"/>
  </r>
  <r>
    <s v="Mr."/>
    <s v="Katherine Thompson"/>
    <n v="41"/>
    <x v="1"/>
    <x v="1"/>
    <s v="B+"/>
    <x v="7"/>
    <x v="4"/>
    <x v="6"/>
    <s v="Lydia Hampton"/>
    <x v="1019"/>
    <x v="2"/>
    <n v="11928.114100000001"/>
    <n v="106"/>
    <x v="1"/>
    <s v="Urgent"/>
    <d v="2021-09-12T00:00:00"/>
    <s v="Lipitor"/>
    <s v="Normal"/>
    <x v="17"/>
  </r>
  <r>
    <s v="Mrs."/>
    <s v="Jessica Garcia"/>
    <n v="62"/>
    <x v="0"/>
    <x v="0"/>
    <s v="O-"/>
    <x v="0"/>
    <x v="2"/>
    <x v="776"/>
    <s v="Robert Edwards"/>
    <x v="1020"/>
    <x v="0"/>
    <n v="5933.0078999999996"/>
    <n v="335"/>
    <x v="2"/>
    <s v="Emergency"/>
    <d v="2023-01-06T00:00:00"/>
    <s v="Penicillin"/>
    <s v="Abnormal"/>
    <x v="28"/>
  </r>
  <r>
    <s v="Mrs."/>
    <s v="Christy Martinez"/>
    <n v="23"/>
    <x v="2"/>
    <x v="0"/>
    <s v="A+"/>
    <x v="4"/>
    <x v="1"/>
    <x v="777"/>
    <s v="Sean Wilson"/>
    <x v="1021"/>
    <x v="1"/>
    <n v="10980.468500000001"/>
    <n v="218"/>
    <x v="2"/>
    <s v="Emergency"/>
    <d v="2022-06-28T00:00:00"/>
    <s v="Lipitor"/>
    <s v="Normal"/>
    <x v="11"/>
  </r>
  <r>
    <s v="Mr."/>
    <s v="Christina Perry"/>
    <n v="54"/>
    <x v="1"/>
    <x v="1"/>
    <s v="B+"/>
    <x v="7"/>
    <x v="4"/>
    <x v="68"/>
    <s v="Vickie Bauer"/>
    <x v="1022"/>
    <x v="4"/>
    <n v="43173.499400000001"/>
    <n v="389"/>
    <x v="1"/>
    <s v="Urgent"/>
    <d v="2021-01-25T00:00:00"/>
    <s v="Paracetamol"/>
    <s v="Abnormal"/>
    <x v="29"/>
  </r>
  <r>
    <s v="Mr."/>
    <s v="Ryan Allen"/>
    <n v="64"/>
    <x v="0"/>
    <x v="1"/>
    <s v="B-"/>
    <x v="2"/>
    <x v="4"/>
    <x v="778"/>
    <s v="Holly Dean"/>
    <x v="1023"/>
    <x v="1"/>
    <n v="15186.9095"/>
    <n v="149"/>
    <x v="2"/>
    <s v="Emergency"/>
    <d v="2020-10-10T00:00:00"/>
    <s v="Lipitor"/>
    <s v="Inconclusive"/>
    <x v="13"/>
  </r>
  <r>
    <s v="Mrs."/>
    <s v="Christine Washington"/>
    <n v="22"/>
    <x v="2"/>
    <x v="0"/>
    <s v="AB-"/>
    <x v="5"/>
    <x v="4"/>
    <x v="65"/>
    <s v="Christopher Morgan"/>
    <x v="1024"/>
    <x v="4"/>
    <n v="3582.8557999999998"/>
    <n v="472"/>
    <x v="2"/>
    <s v="Emergency"/>
    <d v="2022-12-19T00:00:00"/>
    <s v="Aspirin"/>
    <s v="Abnormal"/>
    <x v="29"/>
  </r>
  <r>
    <s v="Mrs."/>
    <s v="Tim Rich"/>
    <n v="34"/>
    <x v="2"/>
    <x v="0"/>
    <s v="AB-"/>
    <x v="5"/>
    <x v="0"/>
    <x v="347"/>
    <s v="Francisco Brown PhD"/>
    <x v="1025"/>
    <x v="4"/>
    <n v="36334.891000000003"/>
    <n v="419"/>
    <x v="1"/>
    <s v="Urgent"/>
    <d v="2023-06-29T00:00:00"/>
    <s v="Paracetamol"/>
    <s v="Abnormal"/>
    <x v="12"/>
  </r>
  <r>
    <s v="Mr."/>
    <s v="Jessica Wagner"/>
    <n v="40"/>
    <x v="1"/>
    <x v="1"/>
    <s v="O-"/>
    <x v="0"/>
    <x v="5"/>
    <x v="779"/>
    <s v="Bryan Perez"/>
    <x v="1026"/>
    <x v="4"/>
    <n v="77381.551200000002"/>
    <n v="317"/>
    <x v="2"/>
    <s v="Emergency"/>
    <d v="2021-11-25T00:00:00"/>
    <s v="Penicillin"/>
    <s v="Abnormal"/>
    <x v="24"/>
  </r>
  <r>
    <s v="Mrs."/>
    <s v="Thomas Davis"/>
    <n v="40"/>
    <x v="1"/>
    <x v="0"/>
    <s v="B+"/>
    <x v="7"/>
    <x v="5"/>
    <x v="780"/>
    <s v="Seth Powell"/>
    <x v="1027"/>
    <x v="4"/>
    <n v="14627.9465"/>
    <n v="437"/>
    <x v="2"/>
    <s v="Emergency"/>
    <d v="2021-09-04T00:00:00"/>
    <s v="Aspirin"/>
    <s v="Abnormal"/>
    <x v="10"/>
  </r>
  <r>
    <s v="Mr."/>
    <s v="Kelly Robertson"/>
    <n v="71"/>
    <x v="0"/>
    <x v="1"/>
    <s v="A+"/>
    <x v="4"/>
    <x v="5"/>
    <x v="534"/>
    <s v="Kirsten Estrada"/>
    <x v="1028"/>
    <x v="3"/>
    <n v="41218.268900000003"/>
    <n v="282"/>
    <x v="2"/>
    <s v="Emergency"/>
    <d v="2021-06-26T00:00:00"/>
    <s v="Penicillin"/>
    <s v="Abnormal"/>
    <x v="23"/>
  </r>
  <r>
    <s v="Mrs."/>
    <s v="Terry Wong"/>
    <n v="53"/>
    <x v="1"/>
    <x v="0"/>
    <s v="O+"/>
    <x v="1"/>
    <x v="5"/>
    <x v="781"/>
    <s v="Paula Steele"/>
    <x v="1029"/>
    <x v="1"/>
    <n v="16865.002100000002"/>
    <n v="319"/>
    <x v="2"/>
    <s v="Emergency"/>
    <d v="2019-02-27T00:00:00"/>
    <s v="Lipitor"/>
    <s v="Abnormal"/>
    <x v="3"/>
  </r>
  <r>
    <s v="Mrs."/>
    <s v="Angela Copeland"/>
    <n v="21"/>
    <x v="2"/>
    <x v="0"/>
    <s v="B-"/>
    <x v="2"/>
    <x v="4"/>
    <x v="771"/>
    <s v="Veronica Moore"/>
    <x v="1030"/>
    <x v="2"/>
    <n v="27219.267100000001"/>
    <n v="449"/>
    <x v="1"/>
    <s v="Urgent"/>
    <d v="2023-08-08T00:00:00"/>
    <s v="Ibuprofen"/>
    <s v="Normal"/>
    <x v="4"/>
  </r>
  <r>
    <s v="Mrs."/>
    <s v="Anna Lopez"/>
    <n v="31"/>
    <x v="2"/>
    <x v="0"/>
    <s v="O-"/>
    <x v="0"/>
    <x v="5"/>
    <x v="782"/>
    <s v="Tonya Ruiz"/>
    <x v="1031"/>
    <x v="3"/>
    <n v="13050.7045"/>
    <n v="410"/>
    <x v="2"/>
    <s v="Emergency"/>
    <d v="2023-05-21T00:00:00"/>
    <s v="Paracetamol"/>
    <s v="Abnormal"/>
    <x v="11"/>
  </r>
  <r>
    <s v="Mr."/>
    <s v="Jared Scott"/>
    <n v="77"/>
    <x v="0"/>
    <x v="1"/>
    <s v="O+"/>
    <x v="1"/>
    <x v="3"/>
    <x v="783"/>
    <s v="Brooke Wang"/>
    <x v="1032"/>
    <x v="3"/>
    <n v="17096.957900000001"/>
    <n v="264"/>
    <x v="2"/>
    <s v="Emergency"/>
    <d v="2022-01-17T00:00:00"/>
    <s v="Penicillin"/>
    <s v="Abnormal"/>
    <x v="14"/>
  </r>
  <r>
    <s v="Mrs."/>
    <s v="Kristin Stephenson"/>
    <n v="28"/>
    <x v="2"/>
    <x v="0"/>
    <s v="B-"/>
    <x v="2"/>
    <x v="2"/>
    <x v="784"/>
    <s v="Ashley Frazier"/>
    <x v="1033"/>
    <x v="4"/>
    <n v="17586.259600000001"/>
    <n v="343"/>
    <x v="1"/>
    <s v="Urgent"/>
    <d v="2019-01-02T00:00:00"/>
    <s v="Penicillin"/>
    <s v="Abnormal"/>
    <x v="23"/>
  </r>
  <r>
    <s v="Mrs."/>
    <s v="Lisa Lee"/>
    <n v="36"/>
    <x v="1"/>
    <x v="0"/>
    <s v="AB-"/>
    <x v="5"/>
    <x v="2"/>
    <x v="785"/>
    <s v="Elizabeth Morales"/>
    <x v="1034"/>
    <x v="4"/>
    <n v="20828.588400000001"/>
    <n v="347"/>
    <x v="1"/>
    <s v="Urgent"/>
    <d v="2023-03-01T00:00:00"/>
    <s v="Penicillin"/>
    <s v="Inconclusive"/>
    <x v="18"/>
  </r>
  <r>
    <s v="Mr."/>
    <s v="Sara Taylor"/>
    <n v="26"/>
    <x v="2"/>
    <x v="1"/>
    <s v="A+"/>
    <x v="4"/>
    <x v="4"/>
    <x v="786"/>
    <s v="Joshua Pearson"/>
    <x v="1035"/>
    <x v="1"/>
    <n v="40428.139199999998"/>
    <n v="467"/>
    <x v="1"/>
    <s v="Urgent"/>
    <d v="2020-09-14T00:00:00"/>
    <s v="Aspirin"/>
    <s v="Abnormal"/>
    <x v="7"/>
  </r>
  <r>
    <s v="Mrs."/>
    <s v="Amanda Patel"/>
    <n v="56"/>
    <x v="1"/>
    <x v="0"/>
    <s v="A-"/>
    <x v="6"/>
    <x v="3"/>
    <x v="787"/>
    <s v="Jacob Miller MD"/>
    <x v="1036"/>
    <x v="2"/>
    <n v="22453.901000000002"/>
    <n v="198"/>
    <x v="0"/>
    <s v="Elective"/>
    <d v="2020-03-30T00:00:00"/>
    <s v="Penicillin"/>
    <s v="Inconclusive"/>
    <x v="18"/>
  </r>
  <r>
    <s v="Mrs."/>
    <s v="Danielle Andrews"/>
    <n v="23"/>
    <x v="2"/>
    <x v="0"/>
    <s v="AB-"/>
    <x v="5"/>
    <x v="4"/>
    <x v="322"/>
    <s v="Kristen Williams"/>
    <x v="1037"/>
    <x v="4"/>
    <n v="22843.2736"/>
    <n v="396"/>
    <x v="1"/>
    <s v="Urgent"/>
    <d v="2019-10-20T00:00:00"/>
    <s v="Lipitor"/>
    <s v="Abnormal"/>
    <x v="1"/>
  </r>
  <r>
    <s v="Mrs."/>
    <s v="Robert Thomas"/>
    <n v="38"/>
    <x v="1"/>
    <x v="0"/>
    <s v="O+"/>
    <x v="1"/>
    <x v="2"/>
    <x v="788"/>
    <s v="Bobby Gonzalez Jr."/>
    <x v="1038"/>
    <x v="1"/>
    <n v="23449.1005"/>
    <n v="445"/>
    <x v="0"/>
    <s v="Elective"/>
    <d v="2021-11-16T00:00:00"/>
    <s v="Penicillin"/>
    <s v="Inconclusive"/>
    <x v="13"/>
  </r>
  <r>
    <s v="Mr."/>
    <s v="Kevin Mccormick"/>
    <n v="27"/>
    <x v="2"/>
    <x v="1"/>
    <s v="A-"/>
    <x v="6"/>
    <x v="3"/>
    <x v="103"/>
    <s v="Daniel Pollard"/>
    <x v="1039"/>
    <x v="1"/>
    <n v="32602.9846"/>
    <n v="249"/>
    <x v="2"/>
    <s v="Emergency"/>
    <d v="2020-03-11T00:00:00"/>
    <s v="Aspirin"/>
    <s v="Normal"/>
    <x v="1"/>
  </r>
  <r>
    <s v="Mr."/>
    <s v="Joseph Hill"/>
    <n v="30"/>
    <x v="2"/>
    <x v="1"/>
    <s v="AB+"/>
    <x v="3"/>
    <x v="5"/>
    <x v="69"/>
    <s v="Michael Butler"/>
    <x v="1040"/>
    <x v="3"/>
    <n v="70323.187099999996"/>
    <n v="151"/>
    <x v="2"/>
    <s v="Emergency"/>
    <d v="2020-03-29T00:00:00"/>
    <s v="Lipitor"/>
    <s v="Inconclusive"/>
    <x v="3"/>
  </r>
  <r>
    <s v="Mrs."/>
    <s v="Adam Burnett"/>
    <n v="29"/>
    <x v="2"/>
    <x v="0"/>
    <s v="B-"/>
    <x v="2"/>
    <x v="1"/>
    <x v="338"/>
    <s v="Michele Glenn"/>
    <x v="1041"/>
    <x v="2"/>
    <n v="36954.429199999999"/>
    <n v="290"/>
    <x v="0"/>
    <s v="Elective"/>
    <d v="2022-02-16T00:00:00"/>
    <s v="Penicillin"/>
    <s v="Abnormal"/>
    <x v="27"/>
  </r>
  <r>
    <s v="Mrs."/>
    <s v="Joe Jones"/>
    <n v="58"/>
    <x v="1"/>
    <x v="0"/>
    <s v="AB-"/>
    <x v="5"/>
    <x v="0"/>
    <x v="789"/>
    <s v="Dana Edwards"/>
    <x v="1042"/>
    <x v="1"/>
    <n v="37749.874199999998"/>
    <n v="348"/>
    <x v="0"/>
    <s v="Elective"/>
    <d v="2022-01-19T00:00:00"/>
    <s v="Aspirin"/>
    <s v="Normal"/>
    <x v="28"/>
  </r>
  <r>
    <s v="Mr."/>
    <s v="Gregory Robertson"/>
    <n v="25"/>
    <x v="2"/>
    <x v="1"/>
    <s v="B-"/>
    <x v="2"/>
    <x v="4"/>
    <x v="790"/>
    <s v="Cathy West"/>
    <x v="1043"/>
    <x v="1"/>
    <n v="13248.8367"/>
    <n v="462"/>
    <x v="2"/>
    <s v="Emergency"/>
    <d v="2019-03-23T00:00:00"/>
    <s v="Lipitor"/>
    <s v="Inconclusive"/>
    <x v="11"/>
  </r>
  <r>
    <s v="Mrs."/>
    <s v="Colleen Mann"/>
    <n v="34"/>
    <x v="2"/>
    <x v="0"/>
    <s v="B+"/>
    <x v="7"/>
    <x v="1"/>
    <x v="132"/>
    <s v="Henry Peterson"/>
    <x v="1044"/>
    <x v="1"/>
    <n v="6905.8780999999999"/>
    <n v="482"/>
    <x v="2"/>
    <s v="Emergency"/>
    <d v="2023-04-21T00:00:00"/>
    <s v="Penicillin"/>
    <s v="Abnormal"/>
    <x v="8"/>
  </r>
  <r>
    <s v="Mr."/>
    <s v="David Turner"/>
    <n v="55"/>
    <x v="1"/>
    <x v="1"/>
    <s v="O-"/>
    <x v="0"/>
    <x v="5"/>
    <x v="791"/>
    <s v="Heather Leach"/>
    <x v="1045"/>
    <x v="0"/>
    <n v="51230.029000000002"/>
    <n v="182"/>
    <x v="2"/>
    <s v="Emergency"/>
    <d v="2020-07-31T00:00:00"/>
    <s v="Ibuprofen"/>
    <s v="Abnormal"/>
    <x v="0"/>
  </r>
  <r>
    <s v="Mr."/>
    <s v="Daniel Harris"/>
    <n v="62"/>
    <x v="0"/>
    <x v="1"/>
    <s v="AB+"/>
    <x v="3"/>
    <x v="3"/>
    <x v="443"/>
    <s v="Jordan King"/>
    <x v="1046"/>
    <x v="2"/>
    <n v="33413.285300000003"/>
    <n v="369"/>
    <x v="2"/>
    <s v="Emergency"/>
    <d v="2020-10-23T00:00:00"/>
    <s v="Lipitor"/>
    <s v="Normal"/>
    <x v="28"/>
  </r>
  <r>
    <s v="Mr."/>
    <s v="Jamie Hughes"/>
    <n v="68"/>
    <x v="0"/>
    <x v="1"/>
    <s v="A-"/>
    <x v="6"/>
    <x v="1"/>
    <x v="400"/>
    <s v="Jacob Ross"/>
    <x v="1047"/>
    <x v="0"/>
    <n v="20079.7523"/>
    <n v="176"/>
    <x v="0"/>
    <s v="Elective"/>
    <d v="2019-07-26T00:00:00"/>
    <s v="Aspirin"/>
    <s v="Abnormal"/>
    <x v="25"/>
  </r>
  <r>
    <s v="Mrs."/>
    <s v="Harry Higgins"/>
    <n v="67"/>
    <x v="0"/>
    <x v="0"/>
    <s v="B-"/>
    <x v="2"/>
    <x v="5"/>
    <x v="792"/>
    <s v="Paula Johnson"/>
    <x v="1048"/>
    <x v="4"/>
    <n v="19916.794600000001"/>
    <n v="202"/>
    <x v="0"/>
    <s v="Elective"/>
    <d v="2023-11-06T00:00:00"/>
    <s v="Penicillin"/>
    <s v="Inconclusive"/>
    <x v="20"/>
  </r>
  <r>
    <s v="Mr."/>
    <s v="Danielle Robles"/>
    <n v="41"/>
    <x v="1"/>
    <x v="1"/>
    <s v="A+"/>
    <x v="4"/>
    <x v="1"/>
    <x v="2"/>
    <s v="Victoria Hartman"/>
    <x v="1049"/>
    <x v="1"/>
    <n v="39414.020799999998"/>
    <n v="344"/>
    <x v="2"/>
    <s v="Emergency"/>
    <d v="2019-06-03T00:00:00"/>
    <s v="Lipitor"/>
    <s v="Abnormal"/>
    <x v="20"/>
  </r>
  <r>
    <s v="Mr."/>
    <s v="Courtney Davis"/>
    <n v="78"/>
    <x v="0"/>
    <x v="1"/>
    <s v="A+"/>
    <x v="4"/>
    <x v="4"/>
    <x v="793"/>
    <s v="Sarah Carroll"/>
    <x v="1050"/>
    <x v="2"/>
    <n v="24947.2268"/>
    <n v="452"/>
    <x v="1"/>
    <s v="Urgent"/>
    <d v="2023-05-30T00:00:00"/>
    <s v="Paracetamol"/>
    <s v="Abnormal"/>
    <x v="11"/>
  </r>
  <r>
    <s v="Mrs."/>
    <s v="Penny Ross"/>
    <n v="73"/>
    <x v="0"/>
    <x v="0"/>
    <s v="AB-"/>
    <x v="5"/>
    <x v="0"/>
    <x v="794"/>
    <s v="Terry Allen"/>
    <x v="1051"/>
    <x v="3"/>
    <n v="39696.984100000001"/>
    <n v="455"/>
    <x v="1"/>
    <s v="Urgent"/>
    <d v="2022-03-19T00:00:00"/>
    <s v="Aspirin"/>
    <s v="Normal"/>
    <x v="24"/>
  </r>
  <r>
    <s v="Mrs."/>
    <s v="Evan Fletcher"/>
    <n v="51"/>
    <x v="1"/>
    <x v="0"/>
    <s v="B+"/>
    <x v="7"/>
    <x v="3"/>
    <x v="795"/>
    <s v="Tracy Navarro"/>
    <x v="1052"/>
    <x v="2"/>
    <n v="34026.631200000003"/>
    <n v="283"/>
    <x v="2"/>
    <s v="Emergency"/>
    <d v="2019-06-08T00:00:00"/>
    <s v="Penicillin"/>
    <s v="Normal"/>
    <x v="13"/>
  </r>
  <r>
    <s v="Mr."/>
    <s v="Brandon Scott"/>
    <n v="51"/>
    <x v="1"/>
    <x v="1"/>
    <s v="AB-"/>
    <x v="5"/>
    <x v="3"/>
    <x v="796"/>
    <s v="Nathan Browning"/>
    <x v="1053"/>
    <x v="3"/>
    <n v="6833.5066999999999"/>
    <n v="378"/>
    <x v="0"/>
    <s v="Elective"/>
    <d v="2022-02-04T00:00:00"/>
    <s v="Lipitor"/>
    <s v="Abnormal"/>
    <x v="27"/>
  </r>
  <r>
    <s v="Mrs."/>
    <s v="George Petersen"/>
    <n v="84"/>
    <x v="0"/>
    <x v="0"/>
    <s v="AB+"/>
    <x v="3"/>
    <x v="5"/>
    <x v="323"/>
    <s v="Seth Velez"/>
    <x v="1054"/>
    <x v="0"/>
    <n v="35266.8776"/>
    <n v="129"/>
    <x v="2"/>
    <s v="Emergency"/>
    <d v="2019-06-20T00:00:00"/>
    <s v="Aspirin"/>
    <s v="Abnormal"/>
    <x v="0"/>
  </r>
  <r>
    <s v="Mrs."/>
    <s v="Clayton Franklin"/>
    <n v="34"/>
    <x v="2"/>
    <x v="0"/>
    <s v="O-"/>
    <x v="0"/>
    <x v="2"/>
    <x v="797"/>
    <s v="Jaime Bullock"/>
    <x v="294"/>
    <x v="1"/>
    <n v="9691.0434999999998"/>
    <n v="134"/>
    <x v="1"/>
    <s v="Urgent"/>
    <d v="2020-01-28T00:00:00"/>
    <s v="Paracetamol"/>
    <s v="Inconclusive"/>
    <x v="15"/>
  </r>
  <r>
    <s v="Mrs."/>
    <s v="Amanda Villegas"/>
    <n v="44"/>
    <x v="1"/>
    <x v="0"/>
    <s v="AB-"/>
    <x v="5"/>
    <x v="1"/>
    <x v="798"/>
    <s v="Edwin Mann"/>
    <x v="298"/>
    <x v="3"/>
    <n v="11381.214400000001"/>
    <n v="472"/>
    <x v="0"/>
    <s v="Elective"/>
    <d v="2022-11-06T00:00:00"/>
    <s v="Aspirin"/>
    <s v="Inconclusive"/>
    <x v="22"/>
  </r>
  <r>
    <s v="Mrs."/>
    <s v="Brandon Thornton"/>
    <n v="77"/>
    <x v="0"/>
    <x v="0"/>
    <s v="A+"/>
    <x v="4"/>
    <x v="0"/>
    <x v="579"/>
    <s v="Julie Jones"/>
    <x v="1055"/>
    <x v="4"/>
    <n v="32009.4735"/>
    <n v="317"/>
    <x v="1"/>
    <s v="Urgent"/>
    <d v="2022-11-19T00:00:00"/>
    <s v="Ibuprofen"/>
    <s v="Abnormal"/>
    <x v="12"/>
  </r>
  <r>
    <s v="Mr."/>
    <s v="Tracy Sheppard"/>
    <n v="80"/>
    <x v="0"/>
    <x v="1"/>
    <s v="A-"/>
    <x v="6"/>
    <x v="4"/>
    <x v="269"/>
    <s v="Steven Baker"/>
    <x v="1056"/>
    <x v="3"/>
    <n v="28323.512500000001"/>
    <n v="392"/>
    <x v="1"/>
    <s v="Urgent"/>
    <d v="2023-05-08T00:00:00"/>
    <s v="Paracetamol"/>
    <s v="Abnormal"/>
    <x v="21"/>
  </r>
  <r>
    <s v="Mr."/>
    <s v="Lauren Carr"/>
    <n v="42"/>
    <x v="1"/>
    <x v="1"/>
    <s v="A-"/>
    <x v="6"/>
    <x v="5"/>
    <x v="799"/>
    <s v="Travis Ellis"/>
    <x v="1057"/>
    <x v="4"/>
    <n v="72130.257199999993"/>
    <n v="287"/>
    <x v="0"/>
    <s v="Elective"/>
    <d v="2021-06-08T00:00:00"/>
    <s v="Penicillin"/>
    <s v="Inconclusive"/>
    <x v="24"/>
  </r>
  <r>
    <s v="Mrs."/>
    <s v="William Stephens"/>
    <n v="74"/>
    <x v="0"/>
    <x v="0"/>
    <s v="AB-"/>
    <x v="5"/>
    <x v="0"/>
    <x v="800"/>
    <s v="Mrs. Savannah Reid"/>
    <x v="1058"/>
    <x v="2"/>
    <n v="49151.348400000003"/>
    <n v="313"/>
    <x v="2"/>
    <s v="Emergency"/>
    <d v="2019-09-14T00:00:00"/>
    <s v="Aspirin"/>
    <s v="Abnormal"/>
    <x v="4"/>
  </r>
  <r>
    <s v="Mrs."/>
    <s v="Autumn Proctor"/>
    <n v="49"/>
    <x v="1"/>
    <x v="0"/>
    <s v="A-"/>
    <x v="6"/>
    <x v="2"/>
    <x v="801"/>
    <s v="Jeremy Arnold"/>
    <x v="1059"/>
    <x v="2"/>
    <n v="9328.6933000000008"/>
    <n v="307"/>
    <x v="1"/>
    <s v="Urgent"/>
    <d v="2022-12-11T00:00:00"/>
    <s v="Ibuprofen"/>
    <s v="Inconclusive"/>
    <x v="28"/>
  </r>
  <r>
    <s v="Mrs."/>
    <s v="Kelly Wilson"/>
    <n v="71"/>
    <x v="0"/>
    <x v="0"/>
    <s v="A-"/>
    <x v="6"/>
    <x v="0"/>
    <x v="279"/>
    <s v="Michael Campos"/>
    <x v="1060"/>
    <x v="0"/>
    <n v="20033.418099999999"/>
    <n v="281"/>
    <x v="2"/>
    <s v="Emergency"/>
    <d v="2018-12-12T00:00:00"/>
    <s v="Penicillin"/>
    <s v="Abnormal"/>
    <x v="7"/>
  </r>
  <r>
    <s v="Mrs."/>
    <s v="Cindy Combs"/>
    <n v="63"/>
    <x v="0"/>
    <x v="0"/>
    <s v="B-"/>
    <x v="2"/>
    <x v="2"/>
    <x v="802"/>
    <s v="Melissa Mcmahon"/>
    <x v="1061"/>
    <x v="2"/>
    <n v="13915.72"/>
    <n v="149"/>
    <x v="0"/>
    <s v="Elective"/>
    <d v="2021-05-17T00:00:00"/>
    <s v="Paracetamol"/>
    <s v="Normal"/>
    <x v="0"/>
  </r>
  <r>
    <s v="Mr."/>
    <s v="Karen Ramirez"/>
    <n v="21"/>
    <x v="2"/>
    <x v="1"/>
    <s v="O-"/>
    <x v="0"/>
    <x v="2"/>
    <x v="803"/>
    <s v="Kevin Jensen"/>
    <x v="1062"/>
    <x v="3"/>
    <n v="6167.9045999999998"/>
    <n v="125"/>
    <x v="2"/>
    <s v="Emergency"/>
    <d v="2021-01-24T00:00:00"/>
    <s v="Paracetamol"/>
    <s v="Abnormal"/>
    <x v="6"/>
  </r>
  <r>
    <s v="Mr."/>
    <s v="Isabella Powell"/>
    <n v="51"/>
    <x v="1"/>
    <x v="1"/>
    <s v="O-"/>
    <x v="0"/>
    <x v="1"/>
    <x v="804"/>
    <s v="Timothy Holder"/>
    <x v="1063"/>
    <x v="3"/>
    <n v="2390.0319"/>
    <n v="382"/>
    <x v="2"/>
    <s v="Emergency"/>
    <d v="2020-10-26T00:00:00"/>
    <s v="Aspirin"/>
    <s v="Inconclusive"/>
    <x v="13"/>
  </r>
  <r>
    <s v="Mr."/>
    <s v="Matthew Greene"/>
    <n v="45"/>
    <x v="1"/>
    <x v="1"/>
    <s v="A+"/>
    <x v="4"/>
    <x v="2"/>
    <x v="326"/>
    <s v="Mr. Joshua Cisneros"/>
    <x v="1064"/>
    <x v="0"/>
    <n v="10416.048000000001"/>
    <n v="255"/>
    <x v="1"/>
    <s v="Urgent"/>
    <d v="2018-12-06T00:00:00"/>
    <s v="Lipitor"/>
    <s v="Inconclusive"/>
    <x v="3"/>
  </r>
  <r>
    <s v="Mrs."/>
    <s v="Karen Jackson"/>
    <n v="20"/>
    <x v="2"/>
    <x v="0"/>
    <s v="O+"/>
    <x v="1"/>
    <x v="5"/>
    <x v="805"/>
    <s v="Kim Morales"/>
    <x v="508"/>
    <x v="1"/>
    <n v="63398.6927"/>
    <n v="396"/>
    <x v="2"/>
    <s v="Emergency"/>
    <d v="2019-01-16T00:00:00"/>
    <s v="Lipitor"/>
    <s v="Inconclusive"/>
    <x v="10"/>
  </r>
  <r>
    <s v="Mrs."/>
    <s v="Michael Martin"/>
    <n v="51"/>
    <x v="1"/>
    <x v="0"/>
    <s v="O-"/>
    <x v="0"/>
    <x v="1"/>
    <x v="187"/>
    <s v="Dr. Brian Martin DVM"/>
    <x v="1065"/>
    <x v="0"/>
    <n v="29263.0157"/>
    <n v="110"/>
    <x v="0"/>
    <s v="Elective"/>
    <d v="2021-11-18T00:00:00"/>
    <s v="Aspirin"/>
    <s v="Inconclusive"/>
    <x v="27"/>
  </r>
  <r>
    <s v="Mrs."/>
    <s v="Morgan Collins"/>
    <n v="78"/>
    <x v="0"/>
    <x v="0"/>
    <s v="AB+"/>
    <x v="3"/>
    <x v="1"/>
    <x v="653"/>
    <s v="Michael Daniels"/>
    <x v="1066"/>
    <x v="2"/>
    <n v="27726.528200000001"/>
    <n v="138"/>
    <x v="0"/>
    <s v="Elective"/>
    <d v="2023-04-10T00:00:00"/>
    <s v="Penicillin"/>
    <s v="Abnormal"/>
    <x v="30"/>
  </r>
  <r>
    <s v="Mrs."/>
    <s v="Jerry Welch"/>
    <n v="36"/>
    <x v="1"/>
    <x v="0"/>
    <s v="A-"/>
    <x v="6"/>
    <x v="5"/>
    <x v="806"/>
    <s v="Rebecca Stuart"/>
    <x v="1067"/>
    <x v="3"/>
    <n v="11591.672200000001"/>
    <n v="373"/>
    <x v="2"/>
    <s v="Emergency"/>
    <d v="2019-04-10T00:00:00"/>
    <s v="Paracetamol"/>
    <s v="Inconclusive"/>
    <x v="4"/>
  </r>
  <r>
    <s v="Mr."/>
    <s v="Lisa Friedman"/>
    <n v="79"/>
    <x v="0"/>
    <x v="1"/>
    <s v="A-"/>
    <x v="6"/>
    <x v="0"/>
    <x v="807"/>
    <s v="Jamie Jones"/>
    <x v="1068"/>
    <x v="3"/>
    <n v="47948.673300000002"/>
    <n v="364"/>
    <x v="0"/>
    <s v="Elective"/>
    <d v="2021-12-16T00:00:00"/>
    <s v="Paracetamol"/>
    <s v="Inconclusive"/>
    <x v="0"/>
  </r>
  <r>
    <s v="Mrs."/>
    <s v="Diane Green"/>
    <n v="65"/>
    <x v="0"/>
    <x v="0"/>
    <s v="AB-"/>
    <x v="5"/>
    <x v="2"/>
    <x v="286"/>
    <s v="Joshua Walker"/>
    <x v="1069"/>
    <x v="1"/>
    <n v="10967.8631"/>
    <n v="422"/>
    <x v="2"/>
    <s v="Emergency"/>
    <d v="2023-08-05T00:00:00"/>
    <s v="Ibuprofen"/>
    <s v="Inconclusive"/>
    <x v="29"/>
  </r>
  <r>
    <s v="Mrs."/>
    <s v="Sandra Young"/>
    <n v="50"/>
    <x v="1"/>
    <x v="0"/>
    <s v="A+"/>
    <x v="4"/>
    <x v="1"/>
    <x v="749"/>
    <s v="Christina Suarez"/>
    <x v="1070"/>
    <x v="3"/>
    <n v="39796.649599999997"/>
    <n v="301"/>
    <x v="0"/>
    <s v="Elective"/>
    <d v="2021-02-01T00:00:00"/>
    <s v="Ibuprofen"/>
    <s v="Normal"/>
    <x v="9"/>
  </r>
  <r>
    <s v="Mr."/>
    <s v="Nicole Morris"/>
    <n v="29"/>
    <x v="2"/>
    <x v="1"/>
    <s v="AB+"/>
    <x v="3"/>
    <x v="5"/>
    <x v="561"/>
    <s v="Heather Scott"/>
    <x v="1071"/>
    <x v="3"/>
    <n v="49636.260399999999"/>
    <n v="383"/>
    <x v="2"/>
    <s v="Emergency"/>
    <d v="2023-01-21T00:00:00"/>
    <s v="Aspirin"/>
    <s v="Inconclusive"/>
    <x v="27"/>
  </r>
  <r>
    <s v="Mrs."/>
    <s v="David Avila"/>
    <n v="33"/>
    <x v="2"/>
    <x v="0"/>
    <s v="AB+"/>
    <x v="3"/>
    <x v="2"/>
    <x v="808"/>
    <s v="Brooke Sims"/>
    <x v="1072"/>
    <x v="3"/>
    <n v="1250.6320000000001"/>
    <n v="207"/>
    <x v="0"/>
    <s v="Elective"/>
    <d v="2021-11-25T00:00:00"/>
    <s v="Penicillin"/>
    <s v="Abnormal"/>
    <x v="8"/>
  </r>
  <r>
    <s v="Mrs."/>
    <s v="John Powers"/>
    <n v="75"/>
    <x v="0"/>
    <x v="0"/>
    <s v="O-"/>
    <x v="0"/>
    <x v="2"/>
    <x v="809"/>
    <s v="Susan Lloyd"/>
    <x v="1073"/>
    <x v="3"/>
    <n v="3812.1323000000002"/>
    <n v="188"/>
    <x v="0"/>
    <s v="Elective"/>
    <d v="2021-02-02T00:00:00"/>
    <s v="Aspirin"/>
    <s v="Abnormal"/>
    <x v="8"/>
  </r>
  <r>
    <s v="Mrs."/>
    <s v="Judy Anderson"/>
    <n v="45"/>
    <x v="1"/>
    <x v="0"/>
    <s v="AB-"/>
    <x v="5"/>
    <x v="0"/>
    <x v="810"/>
    <s v="Hunter Baker"/>
    <x v="2"/>
    <x v="3"/>
    <n v="25569.6198"/>
    <n v="154"/>
    <x v="0"/>
    <s v="Elective"/>
    <d v="2022-08-13T00:00:00"/>
    <s v="Ibuprofen"/>
    <s v="Inconclusive"/>
    <x v="30"/>
  </r>
  <r>
    <s v="Mrs."/>
    <s v="Julie Krause"/>
    <n v="75"/>
    <x v="0"/>
    <x v="0"/>
    <s v="O+"/>
    <x v="1"/>
    <x v="5"/>
    <x v="811"/>
    <s v="Diana Robinson"/>
    <x v="1074"/>
    <x v="1"/>
    <n v="47376.331200000001"/>
    <n v="173"/>
    <x v="2"/>
    <s v="Emergency"/>
    <d v="2021-01-19T00:00:00"/>
    <s v="Penicillin"/>
    <s v="Normal"/>
    <x v="8"/>
  </r>
  <r>
    <s v="Mrs."/>
    <s v="David Richards"/>
    <n v="52"/>
    <x v="1"/>
    <x v="0"/>
    <s v="O+"/>
    <x v="1"/>
    <x v="5"/>
    <x v="161"/>
    <s v="Jeremy Brennan DVM"/>
    <x v="1075"/>
    <x v="4"/>
    <n v="20573.327499999999"/>
    <n v="358"/>
    <x v="0"/>
    <s v="Elective"/>
    <d v="2020-03-19T00:00:00"/>
    <s v="Lipitor"/>
    <s v="Inconclusive"/>
    <x v="27"/>
  </r>
  <r>
    <s v="Mrs."/>
    <s v="Charles Webster"/>
    <n v="72"/>
    <x v="0"/>
    <x v="0"/>
    <s v="A-"/>
    <x v="6"/>
    <x v="1"/>
    <x v="612"/>
    <s v="Megan Mcdowell"/>
    <x v="1076"/>
    <x v="4"/>
    <n v="23813.118299999998"/>
    <n v="371"/>
    <x v="0"/>
    <s v="Elective"/>
    <d v="2020-03-09T00:00:00"/>
    <s v="Paracetamol"/>
    <s v="Inconclusive"/>
    <x v="27"/>
  </r>
  <r>
    <s v="Mr."/>
    <s v="Karen Robinson"/>
    <n v="79"/>
    <x v="0"/>
    <x v="1"/>
    <s v="O+"/>
    <x v="1"/>
    <x v="2"/>
    <x v="749"/>
    <s v="Corey Morgan"/>
    <x v="1077"/>
    <x v="0"/>
    <n v="23305.4126"/>
    <n v="426"/>
    <x v="1"/>
    <s v="Urgent"/>
    <d v="2021-02-02T00:00:00"/>
    <s v="Penicillin"/>
    <s v="Inconclusive"/>
    <x v="15"/>
  </r>
  <r>
    <s v="Mrs."/>
    <s v="Michael Roth"/>
    <n v="30"/>
    <x v="2"/>
    <x v="0"/>
    <s v="AB+"/>
    <x v="3"/>
    <x v="2"/>
    <x v="72"/>
    <s v="Jennifer Sullivan"/>
    <x v="1078"/>
    <x v="3"/>
    <n v="16378.192300000001"/>
    <n v="358"/>
    <x v="0"/>
    <s v="Elective"/>
    <d v="2021-08-17T00:00:00"/>
    <s v="Lipitor"/>
    <s v="Inconclusive"/>
    <x v="20"/>
  </r>
  <r>
    <s v="Mr."/>
    <s v="Travis Durham"/>
    <n v="49"/>
    <x v="1"/>
    <x v="1"/>
    <s v="A-"/>
    <x v="6"/>
    <x v="2"/>
    <x v="812"/>
    <s v="Alex Gutierrez"/>
    <x v="1079"/>
    <x v="3"/>
    <n v="6092.9189999999999"/>
    <n v="491"/>
    <x v="0"/>
    <s v="Elective"/>
    <d v="2020-05-20T00:00:00"/>
    <s v="Paracetamol"/>
    <s v="Normal"/>
    <x v="27"/>
  </r>
  <r>
    <s v="Mr."/>
    <s v="Jessica Riley"/>
    <n v="31"/>
    <x v="2"/>
    <x v="1"/>
    <s v="O+"/>
    <x v="1"/>
    <x v="3"/>
    <x v="813"/>
    <s v="Karen Ortiz"/>
    <x v="1080"/>
    <x v="3"/>
    <n v="8340.3588"/>
    <n v="494"/>
    <x v="0"/>
    <s v="Elective"/>
    <d v="2019-08-31T00:00:00"/>
    <s v="Lipitor"/>
    <s v="Abnormal"/>
    <x v="22"/>
  </r>
  <r>
    <s v="Mrs."/>
    <s v="Rebecca Travis"/>
    <n v="43"/>
    <x v="1"/>
    <x v="0"/>
    <s v="A+"/>
    <x v="4"/>
    <x v="5"/>
    <x v="519"/>
    <s v="Nathaniel Davis"/>
    <x v="1081"/>
    <x v="4"/>
    <n v="47430.475899999998"/>
    <n v="177"/>
    <x v="1"/>
    <s v="Urgent"/>
    <d v="2020-03-11T00:00:00"/>
    <s v="Aspirin"/>
    <s v="Inconclusive"/>
    <x v="6"/>
  </r>
  <r>
    <s v="Mrs."/>
    <s v="Melvin Miller"/>
    <n v="38"/>
    <x v="1"/>
    <x v="0"/>
    <s v="A-"/>
    <x v="6"/>
    <x v="3"/>
    <x v="814"/>
    <s v="Roy Evans"/>
    <x v="1082"/>
    <x v="4"/>
    <n v="17919.133900000001"/>
    <n v="358"/>
    <x v="2"/>
    <s v="Emergency"/>
    <d v="2022-04-04T00:00:00"/>
    <s v="Aspirin"/>
    <s v="Normal"/>
    <x v="4"/>
  </r>
  <r>
    <s v="Mr."/>
    <s v="Dr. Deanna Rodriguez"/>
    <n v="77"/>
    <x v="0"/>
    <x v="1"/>
    <s v="B+"/>
    <x v="7"/>
    <x v="0"/>
    <x v="815"/>
    <s v="Monica Jackson"/>
    <x v="1083"/>
    <x v="0"/>
    <n v="21889.426100000001"/>
    <n v="289"/>
    <x v="2"/>
    <s v="Emergency"/>
    <d v="2019-02-06T00:00:00"/>
    <s v="Aspirin"/>
    <s v="Normal"/>
    <x v="9"/>
  </r>
  <r>
    <s v="Mr."/>
    <s v="Barbara Love"/>
    <n v="22"/>
    <x v="2"/>
    <x v="1"/>
    <s v="AB+"/>
    <x v="3"/>
    <x v="5"/>
    <x v="816"/>
    <s v="Laurie Douglas"/>
    <x v="1084"/>
    <x v="2"/>
    <n v="15543.840899999999"/>
    <n v="192"/>
    <x v="0"/>
    <s v="Elective"/>
    <d v="2020-02-20T00:00:00"/>
    <s v="Lipitor"/>
    <s v="Inconclusive"/>
    <x v="28"/>
  </r>
  <r>
    <s v="Mrs."/>
    <s v="Anthony Steele"/>
    <n v="68"/>
    <x v="0"/>
    <x v="0"/>
    <s v="AB+"/>
    <x v="3"/>
    <x v="4"/>
    <x v="817"/>
    <s v="Richard Mclaughlin"/>
    <x v="1085"/>
    <x v="0"/>
    <n v="19309.665300000001"/>
    <n v="181"/>
    <x v="0"/>
    <s v="Elective"/>
    <d v="2019-10-23T00:00:00"/>
    <s v="Lipitor"/>
    <s v="Normal"/>
    <x v="21"/>
  </r>
  <r>
    <s v="Mrs."/>
    <s v="Matthew Hoffman"/>
    <n v="77"/>
    <x v="0"/>
    <x v="0"/>
    <s v="B-"/>
    <x v="2"/>
    <x v="4"/>
    <x v="238"/>
    <s v="Kimberly Mckay"/>
    <x v="1086"/>
    <x v="0"/>
    <n v="32051.114099999999"/>
    <n v="108"/>
    <x v="2"/>
    <s v="Emergency"/>
    <d v="2022-12-22T00:00:00"/>
    <s v="Paracetamol"/>
    <s v="Abnormal"/>
    <x v="6"/>
  </r>
  <r>
    <s v="Mrs."/>
    <s v="Jennifer Ward"/>
    <n v="71"/>
    <x v="0"/>
    <x v="0"/>
    <s v="AB+"/>
    <x v="3"/>
    <x v="3"/>
    <x v="784"/>
    <s v="Michelle Hodges"/>
    <x v="1087"/>
    <x v="0"/>
    <n v="1923.1152999999999"/>
    <n v="471"/>
    <x v="1"/>
    <s v="Urgent"/>
    <d v="2019-01-02T00:00:00"/>
    <s v="Penicillin"/>
    <s v="Abnormal"/>
    <x v="23"/>
  </r>
  <r>
    <s v="Mr."/>
    <s v="Brian Charles"/>
    <n v="54"/>
    <x v="1"/>
    <x v="1"/>
    <s v="O+"/>
    <x v="1"/>
    <x v="4"/>
    <x v="818"/>
    <s v="Brian Odonnell"/>
    <x v="1088"/>
    <x v="2"/>
    <n v="28193.412799999998"/>
    <n v="495"/>
    <x v="0"/>
    <s v="Elective"/>
    <d v="2020-04-29T00:00:00"/>
    <s v="Paracetamol"/>
    <s v="Normal"/>
    <x v="10"/>
  </r>
  <r>
    <s v="Mrs."/>
    <s v="Regina Byrd"/>
    <n v="22"/>
    <x v="2"/>
    <x v="0"/>
    <s v="O+"/>
    <x v="1"/>
    <x v="3"/>
    <x v="819"/>
    <s v="Joshua Gill"/>
    <x v="713"/>
    <x v="2"/>
    <n v="11606.4113"/>
    <n v="277"/>
    <x v="1"/>
    <s v="Urgent"/>
    <d v="2019-01-28T00:00:00"/>
    <s v="Lipitor"/>
    <s v="Abnormal"/>
    <x v="25"/>
  </r>
  <r>
    <s v="Mr."/>
    <s v="Karen Velazquez"/>
    <n v="18"/>
    <x v="2"/>
    <x v="1"/>
    <s v="AB+"/>
    <x v="3"/>
    <x v="4"/>
    <x v="820"/>
    <s v="Jenna Mathews"/>
    <x v="1089"/>
    <x v="3"/>
    <n v="42560.665399999998"/>
    <n v="222"/>
    <x v="0"/>
    <s v="Elective"/>
    <d v="2023-01-18T00:00:00"/>
    <s v="Ibuprofen"/>
    <s v="Abnormal"/>
    <x v="5"/>
  </r>
  <r>
    <s v="Mrs."/>
    <s v="Brandon Mcbride"/>
    <n v="72"/>
    <x v="0"/>
    <x v="0"/>
    <s v="AB+"/>
    <x v="3"/>
    <x v="5"/>
    <x v="633"/>
    <s v="Stephanie Martin"/>
    <x v="1090"/>
    <x v="0"/>
    <n v="70074.196100000001"/>
    <n v="445"/>
    <x v="1"/>
    <s v="Urgent"/>
    <d v="2022-01-14T00:00:00"/>
    <s v="Ibuprofen"/>
    <s v="Inconclusive"/>
    <x v="6"/>
  </r>
  <r>
    <s v="Mr."/>
    <s v="Catherine Alvarado"/>
    <n v="45"/>
    <x v="1"/>
    <x v="1"/>
    <s v="B-"/>
    <x v="2"/>
    <x v="0"/>
    <x v="463"/>
    <s v="Elizabeth Cruz"/>
    <x v="1091"/>
    <x v="2"/>
    <n v="18641.373500000002"/>
    <n v="151"/>
    <x v="0"/>
    <s v="Elective"/>
    <d v="2021-10-07T00:00:00"/>
    <s v="Lipitor"/>
    <s v="Normal"/>
    <x v="4"/>
  </r>
  <r>
    <s v="Mrs."/>
    <s v="Erika Anthony"/>
    <n v="21"/>
    <x v="2"/>
    <x v="0"/>
    <s v="O-"/>
    <x v="0"/>
    <x v="3"/>
    <x v="821"/>
    <s v="Jeffery Lee"/>
    <x v="1092"/>
    <x v="1"/>
    <n v="28575.987799999999"/>
    <n v="158"/>
    <x v="2"/>
    <s v="Emergency"/>
    <d v="2019-03-28T00:00:00"/>
    <s v="Lipitor"/>
    <s v="Abnormal"/>
    <x v="10"/>
  </r>
  <r>
    <s v="Mr."/>
    <s v="Mark Goodman"/>
    <n v="82"/>
    <x v="0"/>
    <x v="1"/>
    <s v="A+"/>
    <x v="4"/>
    <x v="4"/>
    <x v="822"/>
    <s v="David Little"/>
    <x v="1093"/>
    <x v="0"/>
    <n v="12519.9424"/>
    <n v="284"/>
    <x v="2"/>
    <s v="Emergency"/>
    <d v="2019-02-27T00:00:00"/>
    <s v="Aspirin"/>
    <s v="Inconclusive"/>
    <x v="16"/>
  </r>
  <r>
    <s v="Mr."/>
    <s v="Maria Fuentes"/>
    <n v="61"/>
    <x v="0"/>
    <x v="1"/>
    <s v="AB-"/>
    <x v="5"/>
    <x v="0"/>
    <x v="823"/>
    <s v="Benjamin Watson"/>
    <x v="1094"/>
    <x v="0"/>
    <n v="16852.1669"/>
    <n v="271"/>
    <x v="1"/>
    <s v="Urgent"/>
    <d v="2022-07-28T00:00:00"/>
    <s v="Lipitor"/>
    <s v="Abnormal"/>
    <x v="3"/>
  </r>
  <r>
    <s v="Mr."/>
    <s v="Meghan Jordan"/>
    <n v="52"/>
    <x v="1"/>
    <x v="1"/>
    <s v="A-"/>
    <x v="6"/>
    <x v="3"/>
    <x v="824"/>
    <s v="Kelsey Brewer"/>
    <x v="1095"/>
    <x v="2"/>
    <n v="23513.241000000002"/>
    <n v="479"/>
    <x v="0"/>
    <s v="Elective"/>
    <d v="2023-05-06T00:00:00"/>
    <s v="Ibuprofen"/>
    <s v="Abnormal"/>
    <x v="21"/>
  </r>
  <r>
    <s v="Mr."/>
    <s v="John Klein"/>
    <n v="81"/>
    <x v="0"/>
    <x v="1"/>
    <s v="A+"/>
    <x v="4"/>
    <x v="3"/>
    <x v="401"/>
    <s v="Rodney Solomon"/>
    <x v="1096"/>
    <x v="0"/>
    <n v="1001.943"/>
    <n v="320"/>
    <x v="2"/>
    <s v="Emergency"/>
    <d v="2022-11-02T00:00:00"/>
    <s v="Lipitor"/>
    <s v="Normal"/>
    <x v="14"/>
  </r>
  <r>
    <s v="Mr."/>
    <s v="Charlene Clayton"/>
    <n v="41"/>
    <x v="1"/>
    <x v="1"/>
    <s v="B-"/>
    <x v="2"/>
    <x v="3"/>
    <x v="28"/>
    <s v="Sheryl Moreno"/>
    <x v="1097"/>
    <x v="4"/>
    <n v="8282.1448"/>
    <n v="260"/>
    <x v="0"/>
    <s v="Elective"/>
    <d v="2019-05-25T00:00:00"/>
    <s v="Aspirin"/>
    <s v="Abnormal"/>
    <x v="23"/>
  </r>
  <r>
    <s v="Mr."/>
    <s v="Luke Lowery"/>
    <n v="71"/>
    <x v="0"/>
    <x v="1"/>
    <s v="AB-"/>
    <x v="5"/>
    <x v="0"/>
    <x v="477"/>
    <s v="Renee Hicks"/>
    <x v="1098"/>
    <x v="0"/>
    <n v="20681.038799999998"/>
    <n v="225"/>
    <x v="1"/>
    <s v="Urgent"/>
    <d v="2023-02-11T00:00:00"/>
    <s v="Ibuprofen"/>
    <s v="Normal"/>
    <x v="22"/>
  </r>
  <r>
    <s v="Mrs."/>
    <s v="Robert Gould"/>
    <n v="85"/>
    <x v="0"/>
    <x v="0"/>
    <s v="O-"/>
    <x v="0"/>
    <x v="3"/>
    <x v="825"/>
    <s v="Robert Martin"/>
    <x v="1099"/>
    <x v="0"/>
    <n v="17992.159899999999"/>
    <n v="253"/>
    <x v="2"/>
    <s v="Emergency"/>
    <d v="2019-05-23T00:00:00"/>
    <s v="Penicillin"/>
    <s v="Normal"/>
    <x v="13"/>
  </r>
  <r>
    <s v="Mrs."/>
    <s v="Heather Adams"/>
    <n v="69"/>
    <x v="0"/>
    <x v="0"/>
    <s v="A-"/>
    <x v="6"/>
    <x v="2"/>
    <x v="826"/>
    <s v="Kathleen Oneal"/>
    <x v="1100"/>
    <x v="0"/>
    <n v="4377.5397999999996"/>
    <n v="221"/>
    <x v="1"/>
    <s v="Urgent"/>
    <d v="2022-07-29T00:00:00"/>
    <s v="Aspirin"/>
    <s v="Normal"/>
    <x v="3"/>
  </r>
  <r>
    <s v="Mr."/>
    <s v="Crystal Baker"/>
    <n v="51"/>
    <x v="1"/>
    <x v="1"/>
    <s v="B-"/>
    <x v="2"/>
    <x v="3"/>
    <x v="827"/>
    <s v="Hannah Wood"/>
    <x v="1101"/>
    <x v="4"/>
    <n v="22903.932000000001"/>
    <n v="460"/>
    <x v="0"/>
    <s v="Elective"/>
    <d v="2022-02-20T00:00:00"/>
    <s v="Paracetamol"/>
    <s v="Normal"/>
    <x v="25"/>
  </r>
  <r>
    <s v="Mrs."/>
    <s v="Elizabeth Murphy"/>
    <n v="72"/>
    <x v="0"/>
    <x v="0"/>
    <s v="A-"/>
    <x v="6"/>
    <x v="4"/>
    <x v="828"/>
    <s v="Laura Kennedy"/>
    <x v="1102"/>
    <x v="0"/>
    <n v="33738.800799999997"/>
    <n v="224"/>
    <x v="0"/>
    <s v="Elective"/>
    <d v="2022-07-12T00:00:00"/>
    <s v="Ibuprofen"/>
    <s v="Inconclusive"/>
    <x v="15"/>
  </r>
  <r>
    <s v="Mr."/>
    <s v="Joel Butler"/>
    <n v="46"/>
    <x v="1"/>
    <x v="1"/>
    <s v="AB-"/>
    <x v="5"/>
    <x v="3"/>
    <x v="829"/>
    <s v="Eric Bell"/>
    <x v="1103"/>
    <x v="0"/>
    <n v="9899.0148000000008"/>
    <n v="306"/>
    <x v="0"/>
    <s v="Elective"/>
    <d v="2022-06-12T00:00:00"/>
    <s v="Paracetamol"/>
    <s v="Inconclusive"/>
    <x v="28"/>
  </r>
  <r>
    <s v="Mr."/>
    <s v="Jennifer Smith"/>
    <n v="23"/>
    <x v="2"/>
    <x v="1"/>
    <s v="A-"/>
    <x v="6"/>
    <x v="3"/>
    <x v="830"/>
    <s v="Adam Ortega"/>
    <x v="1104"/>
    <x v="1"/>
    <n v="2952.7719999999999"/>
    <n v="414"/>
    <x v="0"/>
    <s v="Elective"/>
    <d v="2020-04-01T00:00:00"/>
    <s v="Penicillin"/>
    <s v="Abnormal"/>
    <x v="5"/>
  </r>
  <r>
    <s v="Mrs."/>
    <s v="Marilyn Murray"/>
    <n v="24"/>
    <x v="2"/>
    <x v="0"/>
    <s v="B+"/>
    <x v="7"/>
    <x v="0"/>
    <x v="831"/>
    <s v="William Ramos"/>
    <x v="1105"/>
    <x v="2"/>
    <n v="58936.144699999997"/>
    <n v="350"/>
    <x v="2"/>
    <s v="Emergency"/>
    <d v="2023-06-14T00:00:00"/>
    <s v="Aspirin"/>
    <s v="Inconclusive"/>
    <x v="16"/>
  </r>
  <r>
    <s v="Mrs."/>
    <s v="David Crawford"/>
    <n v="41"/>
    <x v="1"/>
    <x v="0"/>
    <s v="A-"/>
    <x v="6"/>
    <x v="4"/>
    <x v="186"/>
    <s v="Carly Williams"/>
    <x v="1106"/>
    <x v="1"/>
    <n v="40615.777999999998"/>
    <n v="157"/>
    <x v="0"/>
    <s v="Elective"/>
    <d v="2021-06-11T00:00:00"/>
    <s v="Ibuprofen"/>
    <s v="Abnormal"/>
    <x v="26"/>
  </r>
  <r>
    <s v="Mrs."/>
    <s v="Alexandra Murphy"/>
    <n v="25"/>
    <x v="2"/>
    <x v="0"/>
    <s v="AB-"/>
    <x v="5"/>
    <x v="1"/>
    <x v="832"/>
    <s v="Jay Jones"/>
    <x v="1107"/>
    <x v="1"/>
    <n v="3374.1033000000002"/>
    <n v="312"/>
    <x v="1"/>
    <s v="Urgent"/>
    <d v="2020-10-12T00:00:00"/>
    <s v="Aspirin"/>
    <s v="Inconclusive"/>
    <x v="1"/>
  </r>
  <r>
    <s v="Mr."/>
    <s v="Cynthia Garner DDS"/>
    <n v="77"/>
    <x v="0"/>
    <x v="1"/>
    <s v="B-"/>
    <x v="2"/>
    <x v="5"/>
    <x v="833"/>
    <s v="Robert Torres"/>
    <x v="1108"/>
    <x v="0"/>
    <n v="22758.872800000001"/>
    <n v="130"/>
    <x v="0"/>
    <s v="Elective"/>
    <d v="2019-05-19T00:00:00"/>
    <s v="Penicillin"/>
    <s v="Inconclusive"/>
    <x v="5"/>
  </r>
  <r>
    <s v="Mr."/>
    <s v="Sherry Robertson"/>
    <n v="20"/>
    <x v="2"/>
    <x v="1"/>
    <s v="AB+"/>
    <x v="3"/>
    <x v="3"/>
    <x v="834"/>
    <s v="Jose Morales"/>
    <x v="1109"/>
    <x v="3"/>
    <n v="1753.2660000000001"/>
    <n v="345"/>
    <x v="2"/>
    <s v="Emergency"/>
    <d v="2023-02-06T00:00:00"/>
    <s v="Ibuprofen"/>
    <s v="Inconclusive"/>
    <x v="5"/>
  </r>
  <r>
    <s v="Mrs."/>
    <s v="Sarah Strickland"/>
    <n v="83"/>
    <x v="0"/>
    <x v="0"/>
    <s v="A+"/>
    <x v="4"/>
    <x v="1"/>
    <x v="835"/>
    <s v="James Allen"/>
    <x v="1110"/>
    <x v="0"/>
    <n v="28980.0357"/>
    <n v="456"/>
    <x v="1"/>
    <s v="Urgent"/>
    <d v="2021-06-10T00:00:00"/>
    <s v="Aspirin"/>
    <s v="Normal"/>
    <x v="24"/>
  </r>
  <r>
    <s v="Mrs."/>
    <s v="Cheryl Herrera"/>
    <n v="85"/>
    <x v="0"/>
    <x v="0"/>
    <s v="AB-"/>
    <x v="5"/>
    <x v="5"/>
    <x v="836"/>
    <s v="Matthew Vazquez"/>
    <x v="1111"/>
    <x v="0"/>
    <n v="23344.8537"/>
    <n v="393"/>
    <x v="0"/>
    <s v="Elective"/>
    <d v="2021-10-18T00:00:00"/>
    <s v="Ibuprofen"/>
    <s v="Abnormal"/>
    <x v="5"/>
  </r>
  <r>
    <s v="Mr."/>
    <s v="Michael Barajas"/>
    <n v="24"/>
    <x v="2"/>
    <x v="1"/>
    <s v="A-"/>
    <x v="6"/>
    <x v="2"/>
    <x v="837"/>
    <s v="Jeffrey Burton"/>
    <x v="1112"/>
    <x v="2"/>
    <n v="737.06420000000003"/>
    <n v="119"/>
    <x v="0"/>
    <s v="Elective"/>
    <d v="2018-12-11T00:00:00"/>
    <s v="Lipitor"/>
    <s v="Normal"/>
    <x v="2"/>
  </r>
  <r>
    <s v="Mrs."/>
    <s v="Elizabeth Dunn"/>
    <n v="74"/>
    <x v="0"/>
    <x v="0"/>
    <s v="O+"/>
    <x v="1"/>
    <x v="3"/>
    <x v="116"/>
    <s v="Michael Jones"/>
    <x v="1113"/>
    <x v="0"/>
    <n v="14425.7646"/>
    <n v="358"/>
    <x v="1"/>
    <s v="Urgent"/>
    <d v="2020-07-10T00:00:00"/>
    <s v="Aspirin"/>
    <s v="Abnormal"/>
    <x v="15"/>
  </r>
  <r>
    <s v="Mr."/>
    <s v="Aaron Mack"/>
    <n v="29"/>
    <x v="2"/>
    <x v="1"/>
    <s v="B-"/>
    <x v="2"/>
    <x v="1"/>
    <x v="838"/>
    <s v="Robert Alvarez"/>
    <x v="1114"/>
    <x v="2"/>
    <n v="3246.3895000000002"/>
    <n v="436"/>
    <x v="2"/>
    <s v="Emergency"/>
    <d v="2023-03-04T00:00:00"/>
    <s v="Penicillin"/>
    <s v="Normal"/>
    <x v="15"/>
  </r>
  <r>
    <s v="Mrs."/>
    <s v="Nicholas Castillo"/>
    <n v="69"/>
    <x v="0"/>
    <x v="0"/>
    <s v="O+"/>
    <x v="1"/>
    <x v="0"/>
    <x v="839"/>
    <s v="Stephanie Mckay"/>
    <x v="1115"/>
    <x v="0"/>
    <n v="39874.315999999999"/>
    <n v="326"/>
    <x v="2"/>
    <s v="Emergency"/>
    <d v="2022-08-27T00:00:00"/>
    <s v="Lipitor"/>
    <s v="Inconclusive"/>
    <x v="20"/>
  </r>
  <r>
    <s v="Mr."/>
    <s v="Bryan Saunders"/>
    <n v="53"/>
    <x v="1"/>
    <x v="1"/>
    <s v="B-"/>
    <x v="2"/>
    <x v="3"/>
    <x v="840"/>
    <s v="Kristin Thomas"/>
    <x v="1116"/>
    <x v="4"/>
    <n v="23773.8904"/>
    <n v="493"/>
    <x v="1"/>
    <s v="Urgent"/>
    <d v="2019-10-04T00:00:00"/>
    <s v="Aspirin"/>
    <s v="Normal"/>
    <x v="3"/>
  </r>
  <r>
    <s v="Mr."/>
    <s v="Michael Soto"/>
    <n v="53"/>
    <x v="1"/>
    <x v="1"/>
    <s v="AB+"/>
    <x v="3"/>
    <x v="3"/>
    <x v="841"/>
    <s v="Russell Miller"/>
    <x v="1117"/>
    <x v="3"/>
    <n v="15889.309300000001"/>
    <n v="133"/>
    <x v="1"/>
    <s v="Urgent"/>
    <d v="2021-10-11T00:00:00"/>
    <s v="Lipitor"/>
    <s v="Abnormal"/>
    <x v="4"/>
  </r>
  <r>
    <s v="Mrs."/>
    <s v="Eric Thompson"/>
    <n v="48"/>
    <x v="1"/>
    <x v="0"/>
    <s v="AB-"/>
    <x v="5"/>
    <x v="3"/>
    <x v="842"/>
    <s v="George Harris"/>
    <x v="456"/>
    <x v="3"/>
    <n v="21248.910800000001"/>
    <n v="465"/>
    <x v="1"/>
    <s v="Urgent"/>
    <d v="2023-10-25T00:00:00"/>
    <s v="Aspirin"/>
    <s v="Inconclusive"/>
    <x v="2"/>
  </r>
  <r>
    <s v="Mr."/>
    <s v="Nicholas Carrillo"/>
    <n v="69"/>
    <x v="0"/>
    <x v="1"/>
    <s v="O+"/>
    <x v="1"/>
    <x v="0"/>
    <x v="173"/>
    <s v="Justin Lawson"/>
    <x v="1118"/>
    <x v="0"/>
    <n v="52940.2071"/>
    <n v="352"/>
    <x v="1"/>
    <s v="Urgent"/>
    <d v="2022-07-16T00:00:00"/>
    <s v="Paracetamol"/>
    <s v="Normal"/>
    <x v="18"/>
  </r>
  <r>
    <s v="Mr."/>
    <s v="Kayla James"/>
    <n v="63"/>
    <x v="0"/>
    <x v="1"/>
    <s v="AB+"/>
    <x v="3"/>
    <x v="3"/>
    <x v="843"/>
    <s v="Rachel Marshall"/>
    <x v="1119"/>
    <x v="0"/>
    <n v="2661.1349"/>
    <n v="207"/>
    <x v="2"/>
    <s v="Emergency"/>
    <d v="2023-04-27T00:00:00"/>
    <s v="Ibuprofen"/>
    <s v="Abnormal"/>
    <x v="8"/>
  </r>
  <r>
    <s v="Mrs."/>
    <s v="Chelsea Henderson"/>
    <n v="70"/>
    <x v="0"/>
    <x v="0"/>
    <s v="A-"/>
    <x v="6"/>
    <x v="1"/>
    <x v="515"/>
    <s v="Benjamin Stevens"/>
    <x v="1120"/>
    <x v="0"/>
    <n v="16543.514599999999"/>
    <n v="462"/>
    <x v="2"/>
    <s v="Emergency"/>
    <d v="2018-11-27T00:00:00"/>
    <s v="Penicillin"/>
    <s v="Abnormal"/>
    <x v="0"/>
  </r>
  <r>
    <s v="Mr."/>
    <s v="Kimberly Carter"/>
    <n v="48"/>
    <x v="1"/>
    <x v="1"/>
    <s v="A+"/>
    <x v="4"/>
    <x v="2"/>
    <x v="844"/>
    <s v="Neil Ross"/>
    <x v="1121"/>
    <x v="3"/>
    <n v="7909.5078999999996"/>
    <n v="336"/>
    <x v="0"/>
    <s v="Elective"/>
    <d v="2020-04-21T00:00:00"/>
    <s v="Lipitor"/>
    <s v="Normal"/>
    <x v="21"/>
  </r>
  <r>
    <s v="Mrs."/>
    <s v="Ronald Mueller"/>
    <n v="23"/>
    <x v="2"/>
    <x v="0"/>
    <s v="B-"/>
    <x v="2"/>
    <x v="2"/>
    <x v="845"/>
    <s v="Ann Stevenson"/>
    <x v="814"/>
    <x v="1"/>
    <n v="2293.0821000000001"/>
    <n v="138"/>
    <x v="2"/>
    <s v="Emergency"/>
    <d v="2021-05-01T00:00:00"/>
    <s v="Ibuprofen"/>
    <s v="Abnormal"/>
    <x v="8"/>
  </r>
  <r>
    <s v="Mrs."/>
    <s v="Brenda Scott"/>
    <n v="71"/>
    <x v="0"/>
    <x v="0"/>
    <s v="AB-"/>
    <x v="5"/>
    <x v="0"/>
    <x v="846"/>
    <s v="Dennis Ward"/>
    <x v="1122"/>
    <x v="0"/>
    <n v="23112.1306"/>
    <n v="384"/>
    <x v="1"/>
    <s v="Urgent"/>
    <d v="2022-05-20T00:00:00"/>
    <s v="Aspirin"/>
    <s v="Inconclusive"/>
    <x v="8"/>
  </r>
  <r>
    <s v="Mr."/>
    <s v="Robert Thompson"/>
    <n v="42"/>
    <x v="1"/>
    <x v="1"/>
    <s v="AB-"/>
    <x v="5"/>
    <x v="1"/>
    <x v="96"/>
    <s v="Kevin Jenkins"/>
    <x v="1123"/>
    <x v="0"/>
    <n v="25410.878700000001"/>
    <n v="390"/>
    <x v="0"/>
    <s v="Elective"/>
    <d v="2023-07-18T00:00:00"/>
    <s v="Ibuprofen"/>
    <s v="Normal"/>
    <x v="25"/>
  </r>
  <r>
    <s v="Mr."/>
    <s v="Kimberly Taylor"/>
    <n v="18"/>
    <x v="2"/>
    <x v="1"/>
    <s v="B-"/>
    <x v="2"/>
    <x v="2"/>
    <x v="764"/>
    <s v="Christopher Price"/>
    <x v="1124"/>
    <x v="1"/>
    <n v="13002.340700000001"/>
    <n v="144"/>
    <x v="2"/>
    <s v="Emergency"/>
    <d v="2019-02-03T00:00:00"/>
    <s v="Penicillin"/>
    <s v="Normal"/>
    <x v="5"/>
  </r>
  <r>
    <s v="Mr."/>
    <s v="Connie Stevens"/>
    <n v="32"/>
    <x v="2"/>
    <x v="1"/>
    <s v="A+"/>
    <x v="4"/>
    <x v="4"/>
    <x v="9"/>
    <s v="Evan Meyer"/>
    <x v="1125"/>
    <x v="2"/>
    <n v="18631.126700000001"/>
    <n v="424"/>
    <x v="2"/>
    <s v="Emergency"/>
    <d v="2021-04-16T00:00:00"/>
    <s v="Ibuprofen"/>
    <s v="Normal"/>
    <x v="8"/>
  </r>
  <r>
    <s v="Mr."/>
    <s v="Logan Levine"/>
    <n v="65"/>
    <x v="0"/>
    <x v="1"/>
    <s v="B-"/>
    <x v="2"/>
    <x v="2"/>
    <x v="705"/>
    <s v="Steven Lang"/>
    <x v="1126"/>
    <x v="0"/>
    <n v="21976.91"/>
    <n v="344"/>
    <x v="0"/>
    <s v="Elective"/>
    <d v="2019-07-17T00:00:00"/>
    <s v="Ibuprofen"/>
    <s v="Normal"/>
    <x v="11"/>
  </r>
  <r>
    <s v="Mrs."/>
    <s v="Tina Ochoa"/>
    <n v="65"/>
    <x v="0"/>
    <x v="0"/>
    <s v="AB-"/>
    <x v="5"/>
    <x v="3"/>
    <x v="164"/>
    <s v="Samuel Logan"/>
    <x v="1127"/>
    <x v="0"/>
    <n v="28763.812600000001"/>
    <n v="236"/>
    <x v="2"/>
    <s v="Emergency"/>
    <d v="2019-05-28T00:00:00"/>
    <s v="Paracetamol"/>
    <s v="Abnormal"/>
    <x v="2"/>
  </r>
  <r>
    <s v="Mrs."/>
    <s v="Kristin Nichols"/>
    <n v="34"/>
    <x v="2"/>
    <x v="0"/>
    <s v="AB+"/>
    <x v="3"/>
    <x v="2"/>
    <x v="847"/>
    <s v="Tommy Bautista"/>
    <x v="1128"/>
    <x v="2"/>
    <n v="5675.3275999999996"/>
    <n v="294"/>
    <x v="0"/>
    <s v="Elective"/>
    <d v="2019-04-08T00:00:00"/>
    <s v="Lipitor"/>
    <s v="Normal"/>
    <x v="26"/>
  </r>
  <r>
    <s v="Mrs."/>
    <s v="Amanda Patrick"/>
    <n v="70"/>
    <x v="0"/>
    <x v="0"/>
    <s v="AB+"/>
    <x v="3"/>
    <x v="2"/>
    <x v="848"/>
    <s v="Kelly Humphrey"/>
    <x v="1129"/>
    <x v="0"/>
    <n v="16832.085999999999"/>
    <n v="406"/>
    <x v="1"/>
    <s v="Urgent"/>
    <d v="2023-07-21T00:00:00"/>
    <s v="Aspirin"/>
    <s v="Abnormal"/>
    <x v="17"/>
  </r>
  <r>
    <s v="Mr."/>
    <s v="Patricia Jones"/>
    <n v="72"/>
    <x v="0"/>
    <x v="1"/>
    <s v="A-"/>
    <x v="6"/>
    <x v="4"/>
    <x v="849"/>
    <s v="Nicholas Jimenez"/>
    <x v="1130"/>
    <x v="4"/>
    <n v="38660.707900000001"/>
    <n v="373"/>
    <x v="0"/>
    <s v="Elective"/>
    <d v="2021-12-03T00:00:00"/>
    <s v="Lipitor"/>
    <s v="Inconclusive"/>
    <x v="2"/>
  </r>
  <r>
    <s v="Mr."/>
    <s v="Anthony Young"/>
    <n v="82"/>
    <x v="0"/>
    <x v="1"/>
    <s v="AB+"/>
    <x v="3"/>
    <x v="2"/>
    <x v="850"/>
    <s v="Amber Vance"/>
    <x v="1131"/>
    <x v="3"/>
    <n v="21697.288100000002"/>
    <n v="158"/>
    <x v="1"/>
    <s v="Urgent"/>
    <d v="2020-03-23T00:00:00"/>
    <s v="Ibuprofen"/>
    <s v="Normal"/>
    <x v="18"/>
  </r>
  <r>
    <s v="Mr."/>
    <s v="Danielle Watson"/>
    <n v="61"/>
    <x v="0"/>
    <x v="1"/>
    <s v="O+"/>
    <x v="1"/>
    <x v="1"/>
    <x v="851"/>
    <s v="Amy Harrison"/>
    <x v="1132"/>
    <x v="4"/>
    <n v="11723.9506"/>
    <n v="446"/>
    <x v="0"/>
    <s v="Elective"/>
    <d v="2022-07-23T00:00:00"/>
    <s v="Aspirin"/>
    <s v="Normal"/>
    <x v="14"/>
  </r>
  <r>
    <s v="Mrs."/>
    <s v="Thomas Lewis"/>
    <n v="70"/>
    <x v="0"/>
    <x v="0"/>
    <s v="AB+"/>
    <x v="3"/>
    <x v="1"/>
    <x v="852"/>
    <s v="Diane Miller"/>
    <x v="1133"/>
    <x v="2"/>
    <n v="20280.4251"/>
    <n v="124"/>
    <x v="2"/>
    <s v="Emergency"/>
    <d v="2022-03-06T00:00:00"/>
    <s v="Ibuprofen"/>
    <s v="Normal"/>
    <x v="9"/>
  </r>
  <r>
    <s v="Mrs."/>
    <s v="Brittany Smith"/>
    <n v="28"/>
    <x v="2"/>
    <x v="0"/>
    <s v="A-"/>
    <x v="6"/>
    <x v="2"/>
    <x v="853"/>
    <s v="Kelly Delgado"/>
    <x v="1134"/>
    <x v="1"/>
    <n v="4104.8667999999998"/>
    <n v="306"/>
    <x v="1"/>
    <s v="Urgent"/>
    <d v="2019-02-24T00:00:00"/>
    <s v="Penicillin"/>
    <s v="Inconclusive"/>
    <x v="6"/>
  </r>
  <r>
    <s v="Mr."/>
    <s v="Jessica Larsen MD"/>
    <n v="67"/>
    <x v="0"/>
    <x v="1"/>
    <s v="O+"/>
    <x v="1"/>
    <x v="4"/>
    <x v="854"/>
    <s v="Scott Torres"/>
    <x v="1135"/>
    <x v="3"/>
    <n v="34795.287199999999"/>
    <n v="393"/>
    <x v="1"/>
    <s v="Urgent"/>
    <d v="2022-10-08T00:00:00"/>
    <s v="Penicillin"/>
    <s v="Inconclusive"/>
    <x v="2"/>
  </r>
  <r>
    <s v="Mr."/>
    <s v="Christine Leonard"/>
    <n v="79"/>
    <x v="0"/>
    <x v="1"/>
    <s v="O-"/>
    <x v="0"/>
    <x v="5"/>
    <x v="855"/>
    <s v="Sarah Torres"/>
    <x v="1136"/>
    <x v="1"/>
    <n v="35173.754800000002"/>
    <n v="408"/>
    <x v="2"/>
    <s v="Emergency"/>
    <d v="2020-12-19T00:00:00"/>
    <s v="Lipitor"/>
    <s v="Abnormal"/>
    <x v="29"/>
  </r>
  <r>
    <s v="Mrs."/>
    <s v="Leah Meyer"/>
    <n v="28"/>
    <x v="2"/>
    <x v="0"/>
    <s v="AB+"/>
    <x v="3"/>
    <x v="4"/>
    <x v="172"/>
    <s v="Steven Martinez"/>
    <x v="1137"/>
    <x v="3"/>
    <n v="6694.3788999999997"/>
    <n v="421"/>
    <x v="1"/>
    <s v="Urgent"/>
    <d v="2020-06-01T00:00:00"/>
    <s v="Ibuprofen"/>
    <s v="Normal"/>
    <x v="27"/>
  </r>
  <r>
    <s v="Mrs."/>
    <s v="William Moon"/>
    <n v="18"/>
    <x v="2"/>
    <x v="0"/>
    <s v="O+"/>
    <x v="1"/>
    <x v="1"/>
    <x v="856"/>
    <s v="Abigail Henry"/>
    <x v="1138"/>
    <x v="4"/>
    <n v="34440.311399999999"/>
    <n v="159"/>
    <x v="0"/>
    <s v="Elective"/>
    <d v="2023-05-20T00:00:00"/>
    <s v="Aspirin"/>
    <s v="Normal"/>
    <x v="12"/>
  </r>
  <r>
    <s v="Mrs."/>
    <s v="Teresa Oconnell"/>
    <n v="34"/>
    <x v="2"/>
    <x v="0"/>
    <s v="B-"/>
    <x v="2"/>
    <x v="2"/>
    <x v="27"/>
    <s v="Gerald Morse"/>
    <x v="1139"/>
    <x v="2"/>
    <n v="17952.1149"/>
    <n v="182"/>
    <x v="1"/>
    <s v="Urgent"/>
    <d v="2021-05-30T00:00:00"/>
    <s v="Paracetamol"/>
    <s v="Inconclusive"/>
    <x v="10"/>
  </r>
  <r>
    <s v="Mrs."/>
    <s v="Marilyn Ramsey"/>
    <n v="24"/>
    <x v="2"/>
    <x v="0"/>
    <s v="O-"/>
    <x v="0"/>
    <x v="3"/>
    <x v="303"/>
    <s v="David Harper"/>
    <x v="1140"/>
    <x v="1"/>
    <n v="16651.909100000001"/>
    <n v="171"/>
    <x v="2"/>
    <s v="Emergency"/>
    <d v="2023-07-08T00:00:00"/>
    <s v="Aspirin"/>
    <s v="Inconclusive"/>
    <x v="26"/>
  </r>
  <r>
    <s v="Mr."/>
    <s v="Heather Yang"/>
    <n v="32"/>
    <x v="2"/>
    <x v="1"/>
    <s v="AB+"/>
    <x v="3"/>
    <x v="5"/>
    <x v="857"/>
    <s v="Nancy Walker"/>
    <x v="1141"/>
    <x v="4"/>
    <n v="3727.5468999999998"/>
    <n v="301"/>
    <x v="0"/>
    <s v="Elective"/>
    <d v="2020-07-07T00:00:00"/>
    <s v="Penicillin"/>
    <s v="Abnormal"/>
    <x v="10"/>
  </r>
  <r>
    <s v="Mr."/>
    <s v="Jeremy Sandoval"/>
    <n v="83"/>
    <x v="0"/>
    <x v="1"/>
    <s v="O-"/>
    <x v="0"/>
    <x v="2"/>
    <x v="445"/>
    <s v="Charles Stevenson MD"/>
    <x v="1142"/>
    <x v="1"/>
    <n v="9161.3127000000004"/>
    <n v="371"/>
    <x v="1"/>
    <s v="Urgent"/>
    <d v="2019-06-10T00:00:00"/>
    <s v="Penicillin"/>
    <s v="Inconclusive"/>
    <x v="10"/>
  </r>
  <r>
    <s v="Mrs."/>
    <s v="Jamie Davis"/>
    <n v="61"/>
    <x v="0"/>
    <x v="0"/>
    <s v="A-"/>
    <x v="6"/>
    <x v="1"/>
    <x v="858"/>
    <s v="Jennifer Jones"/>
    <x v="1143"/>
    <x v="4"/>
    <n v="11678.122300000001"/>
    <n v="385"/>
    <x v="2"/>
    <s v="Emergency"/>
    <d v="2022-03-04T00:00:00"/>
    <s v="Paracetamol"/>
    <s v="Normal"/>
    <x v="18"/>
  </r>
  <r>
    <s v="Mrs."/>
    <s v="Lauren Gonzalez"/>
    <n v="73"/>
    <x v="0"/>
    <x v="0"/>
    <s v="O-"/>
    <x v="0"/>
    <x v="0"/>
    <x v="165"/>
    <s v="Charles Monroe"/>
    <x v="1144"/>
    <x v="0"/>
    <n v="15804.5702"/>
    <n v="109"/>
    <x v="0"/>
    <s v="Elective"/>
    <d v="2022-10-05T00:00:00"/>
    <s v="Aspirin"/>
    <s v="Inconclusive"/>
    <x v="13"/>
  </r>
  <r>
    <s v="Mr."/>
    <s v="James Townsend"/>
    <n v="18"/>
    <x v="2"/>
    <x v="1"/>
    <s v="B+"/>
    <x v="7"/>
    <x v="4"/>
    <x v="83"/>
    <s v="Joseph Jefferson"/>
    <x v="1145"/>
    <x v="3"/>
    <n v="14718.082700000001"/>
    <n v="385"/>
    <x v="0"/>
    <s v="Elective"/>
    <d v="2019-07-05T00:00:00"/>
    <s v="Aspirin"/>
    <s v="Normal"/>
    <x v="10"/>
  </r>
  <r>
    <s v="Mrs."/>
    <s v="Taylor Bennett"/>
    <n v="22"/>
    <x v="2"/>
    <x v="0"/>
    <s v="B+"/>
    <x v="7"/>
    <x v="1"/>
    <x v="59"/>
    <s v="Pamela Gordon"/>
    <x v="1146"/>
    <x v="4"/>
    <n v="8128.8525"/>
    <n v="315"/>
    <x v="2"/>
    <s v="Emergency"/>
    <d v="2020-03-02T00:00:00"/>
    <s v="Ibuprofen"/>
    <s v="Abnormal"/>
    <x v="22"/>
  </r>
  <r>
    <s v="Mr."/>
    <s v="Justin Lane"/>
    <n v="82"/>
    <x v="0"/>
    <x v="1"/>
    <s v="A-"/>
    <x v="6"/>
    <x v="3"/>
    <x v="682"/>
    <s v="Mario Crawford"/>
    <x v="1147"/>
    <x v="0"/>
    <n v="24445.668099999999"/>
    <n v="214"/>
    <x v="0"/>
    <s v="Elective"/>
    <d v="2019-02-04T00:00:00"/>
    <s v="Penicillin"/>
    <s v="Inconclusive"/>
    <x v="15"/>
  </r>
  <r>
    <s v="Mr."/>
    <s v="Nancy Lee"/>
    <n v="69"/>
    <x v="0"/>
    <x v="1"/>
    <s v="A-"/>
    <x v="6"/>
    <x v="1"/>
    <x v="510"/>
    <s v="Margaret Friedman"/>
    <x v="1148"/>
    <x v="3"/>
    <n v="32311.061900000001"/>
    <n v="488"/>
    <x v="0"/>
    <s v="Elective"/>
    <d v="2019-08-24T00:00:00"/>
    <s v="Aspirin"/>
    <s v="Abnormal"/>
    <x v="0"/>
  </r>
  <r>
    <s v="Mr."/>
    <s v="Robert Jenkins"/>
    <n v="75"/>
    <x v="0"/>
    <x v="1"/>
    <s v="AB+"/>
    <x v="3"/>
    <x v="2"/>
    <x v="859"/>
    <s v="Nathan Glass"/>
    <x v="1149"/>
    <x v="1"/>
    <n v="14525.179"/>
    <n v="204"/>
    <x v="0"/>
    <s v="Elective"/>
    <d v="2021-05-21T00:00:00"/>
    <s v="Paracetamol"/>
    <s v="Normal"/>
    <x v="24"/>
  </r>
  <r>
    <s v="Mrs."/>
    <s v="Mercedes Estrada"/>
    <n v="73"/>
    <x v="0"/>
    <x v="0"/>
    <s v="AB+"/>
    <x v="3"/>
    <x v="3"/>
    <x v="860"/>
    <s v="Joshua Bailey"/>
    <x v="1150"/>
    <x v="0"/>
    <n v="12939.5612"/>
    <n v="414"/>
    <x v="0"/>
    <s v="Elective"/>
    <d v="2023-01-12T00:00:00"/>
    <s v="Lipitor"/>
    <s v="Normal"/>
    <x v="27"/>
  </r>
  <r>
    <s v="Mr."/>
    <s v="Gary Morris"/>
    <n v="39"/>
    <x v="1"/>
    <x v="1"/>
    <s v="O+"/>
    <x v="1"/>
    <x v="3"/>
    <x v="861"/>
    <s v="Samuel Patton"/>
    <x v="1151"/>
    <x v="3"/>
    <n v="28650.1047"/>
    <n v="220"/>
    <x v="1"/>
    <s v="Urgent"/>
    <d v="2020-05-21T00:00:00"/>
    <s v="Ibuprofen"/>
    <s v="Inconclusive"/>
    <x v="28"/>
  </r>
  <r>
    <s v="Mrs."/>
    <s v="Nathan Wilson"/>
    <n v="40"/>
    <x v="1"/>
    <x v="0"/>
    <s v="A+"/>
    <x v="4"/>
    <x v="5"/>
    <x v="862"/>
    <s v="Joe Warren"/>
    <x v="1152"/>
    <x v="3"/>
    <n v="25832.822400000001"/>
    <n v="206"/>
    <x v="2"/>
    <s v="Emergency"/>
    <d v="2023-11-05T00:00:00"/>
    <s v="Ibuprofen"/>
    <s v="Abnormal"/>
    <x v="26"/>
  </r>
  <r>
    <s v="Mr."/>
    <s v="Samantha Herrera"/>
    <n v="31"/>
    <x v="2"/>
    <x v="1"/>
    <s v="B+"/>
    <x v="7"/>
    <x v="3"/>
    <x v="863"/>
    <s v="Kelly Roberts"/>
    <x v="1153"/>
    <x v="3"/>
    <n v="13298.5749"/>
    <n v="490"/>
    <x v="2"/>
    <s v="Emergency"/>
    <d v="2020-04-18T00:00:00"/>
    <s v="Aspirin"/>
    <s v="Abnormal"/>
    <x v="7"/>
  </r>
  <r>
    <s v="Mr."/>
    <s v="Vickie Rogers"/>
    <n v="66"/>
    <x v="0"/>
    <x v="1"/>
    <s v="O+"/>
    <x v="1"/>
    <x v="4"/>
    <x v="341"/>
    <s v="Bobby Nelson"/>
    <x v="1154"/>
    <x v="3"/>
    <n v="30299.491399999999"/>
    <n v="399"/>
    <x v="2"/>
    <s v="Emergency"/>
    <d v="2020-09-03T00:00:00"/>
    <s v="Paracetamol"/>
    <s v="Normal"/>
    <x v="26"/>
  </r>
  <r>
    <s v="Mrs."/>
    <s v="Jacqueline Adams"/>
    <n v="81"/>
    <x v="0"/>
    <x v="0"/>
    <s v="O-"/>
    <x v="0"/>
    <x v="3"/>
    <x v="864"/>
    <s v="Autumn Carr"/>
    <x v="1155"/>
    <x v="0"/>
    <n v="14891.547"/>
    <n v="394"/>
    <x v="1"/>
    <s v="Urgent"/>
    <d v="2021-12-06T00:00:00"/>
    <s v="Aspirin"/>
    <s v="Normal"/>
    <x v="4"/>
  </r>
  <r>
    <s v="Mrs."/>
    <s v="Heidi Burns PhD"/>
    <n v="23"/>
    <x v="2"/>
    <x v="0"/>
    <s v="AB+"/>
    <x v="3"/>
    <x v="3"/>
    <x v="536"/>
    <s v="Daisy Velez"/>
    <x v="1156"/>
    <x v="3"/>
    <n v="21415.515899999999"/>
    <n v="307"/>
    <x v="2"/>
    <s v="Emergency"/>
    <d v="2018-11-25T00:00:00"/>
    <s v="Lipitor"/>
    <s v="Abnormal"/>
    <x v="26"/>
  </r>
  <r>
    <s v="Mrs."/>
    <s v="Samantha Peters"/>
    <n v="60"/>
    <x v="0"/>
    <x v="0"/>
    <s v="B-"/>
    <x v="2"/>
    <x v="0"/>
    <x v="865"/>
    <s v="Gavin Rodriguez"/>
    <x v="1157"/>
    <x v="0"/>
    <n v="43297.214800000002"/>
    <n v="268"/>
    <x v="2"/>
    <s v="Emergency"/>
    <d v="2023-11-16T00:00:00"/>
    <s v="Paracetamol"/>
    <s v="Normal"/>
    <x v="16"/>
  </r>
  <r>
    <s v="Mrs."/>
    <s v="Willie Perry"/>
    <n v="46"/>
    <x v="1"/>
    <x v="0"/>
    <s v="A-"/>
    <x v="6"/>
    <x v="5"/>
    <x v="47"/>
    <s v="Robin Robbins"/>
    <x v="1158"/>
    <x v="3"/>
    <n v="77048.170400000003"/>
    <n v="231"/>
    <x v="0"/>
    <s v="Elective"/>
    <d v="2020-04-17T00:00:00"/>
    <s v="Ibuprofen"/>
    <s v="Normal"/>
    <x v="10"/>
  </r>
  <r>
    <s v="Mrs."/>
    <s v="Kathleen Smith"/>
    <n v="42"/>
    <x v="1"/>
    <x v="0"/>
    <s v="O-"/>
    <x v="0"/>
    <x v="1"/>
    <x v="866"/>
    <s v="Jeremy Buchanan"/>
    <x v="1159"/>
    <x v="4"/>
    <n v="4866.1345000000001"/>
    <n v="251"/>
    <x v="2"/>
    <s v="Emergency"/>
    <d v="2021-05-01T00:00:00"/>
    <s v="Lipitor"/>
    <s v="Inconclusive"/>
    <x v="0"/>
  </r>
  <r>
    <s v="Mrs."/>
    <s v="John Sandoval"/>
    <n v="57"/>
    <x v="1"/>
    <x v="0"/>
    <s v="B-"/>
    <x v="2"/>
    <x v="4"/>
    <x v="602"/>
    <s v="Dalton King"/>
    <x v="1160"/>
    <x v="1"/>
    <n v="16963.8511"/>
    <n v="386"/>
    <x v="1"/>
    <s v="Urgent"/>
    <d v="2023-03-18T00:00:00"/>
    <s v="Penicillin"/>
    <s v="Inconclusive"/>
    <x v="24"/>
  </r>
  <r>
    <s v="Mrs."/>
    <s v="Stephen Casey"/>
    <n v="83"/>
    <x v="0"/>
    <x v="0"/>
    <s v="AB-"/>
    <x v="5"/>
    <x v="2"/>
    <x v="111"/>
    <s v="Manuel Miller"/>
    <x v="1161"/>
    <x v="3"/>
    <n v="16543.5857"/>
    <n v="470"/>
    <x v="0"/>
    <s v="Elective"/>
    <d v="2020-03-22T00:00:00"/>
    <s v="Paracetamol"/>
    <s v="Abnormal"/>
    <x v="5"/>
  </r>
  <r>
    <s v="Mr."/>
    <s v="Aaron Hill"/>
    <n v="71"/>
    <x v="0"/>
    <x v="1"/>
    <s v="O-"/>
    <x v="0"/>
    <x v="2"/>
    <x v="867"/>
    <s v="Gary David MD"/>
    <x v="1162"/>
    <x v="4"/>
    <n v="11685.916800000001"/>
    <n v="119"/>
    <x v="1"/>
    <s v="Urgent"/>
    <d v="2022-01-23T00:00:00"/>
    <s v="Aspirin"/>
    <s v="Normal"/>
    <x v="25"/>
  </r>
  <r>
    <s v="Mrs."/>
    <s v="Kelly Orozco"/>
    <n v="62"/>
    <x v="0"/>
    <x v="0"/>
    <s v="AB-"/>
    <x v="5"/>
    <x v="3"/>
    <x v="868"/>
    <s v="Edward Humphrey"/>
    <x v="1163"/>
    <x v="1"/>
    <n v="21685.372299999999"/>
    <n v="330"/>
    <x v="1"/>
    <s v="Urgent"/>
    <d v="2022-05-17T00:00:00"/>
    <s v="Penicillin"/>
    <s v="Inconclusive"/>
    <x v="26"/>
  </r>
  <r>
    <s v="Mrs."/>
    <s v="Curtis Allen"/>
    <n v="50"/>
    <x v="1"/>
    <x v="0"/>
    <s v="O+"/>
    <x v="1"/>
    <x v="5"/>
    <x v="633"/>
    <s v="Ronald Joyce"/>
    <x v="1164"/>
    <x v="1"/>
    <n v="35428.840199999999"/>
    <n v="478"/>
    <x v="2"/>
    <s v="Emergency"/>
    <d v="2021-12-23T00:00:00"/>
    <s v="Penicillin"/>
    <s v="Abnormal"/>
    <x v="11"/>
  </r>
  <r>
    <s v="Mr."/>
    <s v="John Smith"/>
    <n v="62"/>
    <x v="0"/>
    <x v="1"/>
    <s v="B+"/>
    <x v="7"/>
    <x v="5"/>
    <x v="869"/>
    <s v="John Murphy"/>
    <x v="1165"/>
    <x v="3"/>
    <n v="47896.0383"/>
    <n v="212"/>
    <x v="2"/>
    <s v="Emergency"/>
    <d v="2022-01-13T00:00:00"/>
    <s v="Lipitor"/>
    <s v="Normal"/>
    <x v="5"/>
  </r>
  <r>
    <s v="Mrs."/>
    <s v="Kathleen Diaz"/>
    <n v="69"/>
    <x v="0"/>
    <x v="0"/>
    <s v="AB-"/>
    <x v="5"/>
    <x v="1"/>
    <x v="870"/>
    <s v="Lisa Kelly"/>
    <x v="1166"/>
    <x v="4"/>
    <n v="19517.640299999999"/>
    <n v="267"/>
    <x v="1"/>
    <s v="Urgent"/>
    <d v="2021-06-14T00:00:00"/>
    <s v="Penicillin"/>
    <s v="Normal"/>
    <x v="17"/>
  </r>
  <r>
    <s v="Mr."/>
    <s v="Brandon Wood"/>
    <n v="29"/>
    <x v="2"/>
    <x v="1"/>
    <s v="O+"/>
    <x v="1"/>
    <x v="3"/>
    <x v="257"/>
    <s v="Marcia Gillespie"/>
    <x v="1167"/>
    <x v="3"/>
    <n v="8714.3003000000008"/>
    <n v="414"/>
    <x v="2"/>
    <s v="Emergency"/>
    <d v="2022-07-07T00:00:00"/>
    <s v="Ibuprofen"/>
    <s v="Inconclusive"/>
    <x v="16"/>
  </r>
  <r>
    <s v="Mr."/>
    <s v="Carla Mitchell"/>
    <n v="18"/>
    <x v="2"/>
    <x v="1"/>
    <s v="O-"/>
    <x v="0"/>
    <x v="4"/>
    <x v="78"/>
    <s v="Michael Mann"/>
    <x v="1168"/>
    <x v="2"/>
    <n v="994.09"/>
    <n v="226"/>
    <x v="0"/>
    <s v="Elective"/>
    <d v="2021-02-06T00:00:00"/>
    <s v="Paracetamol"/>
    <s v="Abnormal"/>
    <x v="21"/>
  </r>
  <r>
    <s v="Mrs."/>
    <s v="Dawn Taylor"/>
    <n v="56"/>
    <x v="1"/>
    <x v="0"/>
    <s v="O-"/>
    <x v="0"/>
    <x v="4"/>
    <x v="35"/>
    <s v="Jamie Hill"/>
    <x v="1169"/>
    <x v="0"/>
    <n v="18693.986199999999"/>
    <n v="245"/>
    <x v="1"/>
    <s v="Urgent"/>
    <d v="2019-11-29T00:00:00"/>
    <s v="Lipitor"/>
    <s v="Inconclusive"/>
    <x v="4"/>
  </r>
  <r>
    <s v="Mr."/>
    <s v="Chelsea Cardenas"/>
    <n v="61"/>
    <x v="0"/>
    <x v="1"/>
    <s v="B+"/>
    <x v="7"/>
    <x v="2"/>
    <x v="501"/>
    <s v="Derek Keith"/>
    <x v="1170"/>
    <x v="1"/>
    <n v="23961.780699999999"/>
    <n v="126"/>
    <x v="2"/>
    <s v="Emergency"/>
    <d v="2020-06-02T00:00:00"/>
    <s v="Aspirin"/>
    <s v="Normal"/>
    <x v="23"/>
  </r>
  <r>
    <s v="Mrs."/>
    <s v="Jordan Miller"/>
    <n v="67"/>
    <x v="0"/>
    <x v="0"/>
    <s v="B+"/>
    <x v="7"/>
    <x v="5"/>
    <x v="76"/>
    <s v="Bryan Todd"/>
    <x v="1171"/>
    <x v="3"/>
    <n v="26254.347099999999"/>
    <n v="278"/>
    <x v="0"/>
    <s v="Elective"/>
    <d v="2019-08-09T00:00:00"/>
    <s v="Lipitor"/>
    <s v="Normal"/>
    <x v="28"/>
  </r>
  <r>
    <s v="Mrs."/>
    <s v="Brendan Cross"/>
    <n v="82"/>
    <x v="0"/>
    <x v="0"/>
    <s v="A-"/>
    <x v="6"/>
    <x v="0"/>
    <x v="248"/>
    <s v="Andrew Adams"/>
    <x v="1172"/>
    <x v="3"/>
    <n v="59628.837500000001"/>
    <n v="421"/>
    <x v="2"/>
    <s v="Emergency"/>
    <d v="2022-08-15T00:00:00"/>
    <s v="Paracetamol"/>
    <s v="Normal"/>
    <x v="0"/>
  </r>
  <r>
    <s v="Mrs."/>
    <s v="Heather Watson"/>
    <n v="82"/>
    <x v="0"/>
    <x v="0"/>
    <s v="AB-"/>
    <x v="5"/>
    <x v="3"/>
    <x v="871"/>
    <s v="Carrie Porter"/>
    <x v="471"/>
    <x v="0"/>
    <n v="3007.2058999999999"/>
    <n v="182"/>
    <x v="2"/>
    <s v="Emergency"/>
    <d v="2020-05-22T00:00:00"/>
    <s v="Paracetamol"/>
    <s v="Abnormal"/>
    <x v="13"/>
  </r>
  <r>
    <s v="Mr."/>
    <s v="Kenneth Johnston"/>
    <n v="26"/>
    <x v="2"/>
    <x v="1"/>
    <s v="AB+"/>
    <x v="3"/>
    <x v="2"/>
    <x v="872"/>
    <s v="Kent Little"/>
    <x v="1173"/>
    <x v="3"/>
    <n v="6530.5762999999997"/>
    <n v="425"/>
    <x v="0"/>
    <s v="Elective"/>
    <d v="2021-08-13T00:00:00"/>
    <s v="Lipitor"/>
    <s v="Inconclusive"/>
    <x v="23"/>
  </r>
  <r>
    <s v="Mrs."/>
    <s v="David Smith"/>
    <n v="31"/>
    <x v="2"/>
    <x v="0"/>
    <s v="O+"/>
    <x v="1"/>
    <x v="2"/>
    <x v="873"/>
    <s v="Erika Bowen"/>
    <x v="1174"/>
    <x v="4"/>
    <n v="11357.1456"/>
    <n v="206"/>
    <x v="1"/>
    <s v="Urgent"/>
    <d v="2022-07-11T00:00:00"/>
    <s v="Lipitor"/>
    <s v="Abnormal"/>
    <x v="13"/>
  </r>
  <r>
    <s v="Mr."/>
    <s v="Adam Daniels"/>
    <n v="83"/>
    <x v="0"/>
    <x v="1"/>
    <s v="A+"/>
    <x v="4"/>
    <x v="3"/>
    <x v="874"/>
    <s v="Michelle Perez"/>
    <x v="294"/>
    <x v="1"/>
    <n v="18335.971000000001"/>
    <n v="307"/>
    <x v="2"/>
    <s v="Emergency"/>
    <d v="2019-12-08T00:00:00"/>
    <s v="Penicillin"/>
    <s v="Normal"/>
    <x v="9"/>
  </r>
  <r>
    <s v="Mrs."/>
    <s v="Charles Arnold"/>
    <n v="20"/>
    <x v="2"/>
    <x v="0"/>
    <s v="B-"/>
    <x v="2"/>
    <x v="0"/>
    <x v="434"/>
    <s v="Joshua Goodwin"/>
    <x v="1175"/>
    <x v="4"/>
    <n v="25628.650300000001"/>
    <n v="321"/>
    <x v="0"/>
    <s v="Elective"/>
    <d v="2021-03-08T00:00:00"/>
    <s v="Paracetamol"/>
    <s v="Abnormal"/>
    <x v="3"/>
  </r>
  <r>
    <s v="Mr."/>
    <s v="Sean Flores"/>
    <n v="46"/>
    <x v="1"/>
    <x v="1"/>
    <s v="B-"/>
    <x v="2"/>
    <x v="3"/>
    <x v="875"/>
    <s v="Natalie Robinson"/>
    <x v="1176"/>
    <x v="0"/>
    <n v="16755.264899999998"/>
    <n v="377"/>
    <x v="2"/>
    <s v="Emergency"/>
    <d v="2022-08-13T00:00:00"/>
    <s v="Ibuprofen"/>
    <s v="Inconclusive"/>
    <x v="21"/>
  </r>
  <r>
    <s v="Mr."/>
    <s v="Patricia Weeks"/>
    <n v="47"/>
    <x v="1"/>
    <x v="1"/>
    <s v="AB+"/>
    <x v="3"/>
    <x v="5"/>
    <x v="876"/>
    <s v="Derrick Brown"/>
    <x v="1177"/>
    <x v="4"/>
    <n v="51850.801200000002"/>
    <n v="320"/>
    <x v="0"/>
    <s v="Elective"/>
    <d v="2023-10-07T00:00:00"/>
    <s v="Aspirin"/>
    <s v="Inconclusive"/>
    <x v="5"/>
  </r>
  <r>
    <s v="Mr."/>
    <s v="Pam Davis"/>
    <n v="76"/>
    <x v="0"/>
    <x v="1"/>
    <s v="A+"/>
    <x v="4"/>
    <x v="3"/>
    <x v="344"/>
    <s v="Steven Moore"/>
    <x v="1178"/>
    <x v="4"/>
    <n v="10167.2952"/>
    <n v="116"/>
    <x v="2"/>
    <s v="Emergency"/>
    <d v="2021-06-12T00:00:00"/>
    <s v="Aspirin"/>
    <s v="Inconclusive"/>
    <x v="17"/>
  </r>
  <r>
    <s v="Mr."/>
    <s v="Ronald Caldwell"/>
    <n v="52"/>
    <x v="1"/>
    <x v="1"/>
    <s v="A+"/>
    <x v="4"/>
    <x v="2"/>
    <x v="103"/>
    <s v="Amy Fletcher"/>
    <x v="593"/>
    <x v="0"/>
    <n v="20280.4251"/>
    <n v="124"/>
    <x v="2"/>
    <s v="Emergency"/>
    <d v="2020-02-22T00:00:00"/>
    <s v="Paracetamol"/>
    <s v="Normal"/>
    <x v="27"/>
  </r>
  <r>
    <s v="Mr."/>
    <s v="Blake Daniels"/>
    <n v="21"/>
    <x v="2"/>
    <x v="1"/>
    <s v="B+"/>
    <x v="7"/>
    <x v="3"/>
    <x v="675"/>
    <s v="Donna White"/>
    <x v="1179"/>
    <x v="3"/>
    <n v="26169.390299999999"/>
    <n v="177"/>
    <x v="1"/>
    <s v="Urgent"/>
    <d v="2022-04-13T00:00:00"/>
    <s v="Lipitor"/>
    <s v="Abnormal"/>
    <x v="27"/>
  </r>
  <r>
    <s v="Mr."/>
    <s v="Gregory Miller"/>
    <n v="61"/>
    <x v="0"/>
    <x v="1"/>
    <s v="B+"/>
    <x v="7"/>
    <x v="4"/>
    <x v="599"/>
    <s v="Laura Alexander"/>
    <x v="1180"/>
    <x v="2"/>
    <n v="1369.4314999999999"/>
    <n v="267"/>
    <x v="1"/>
    <s v="Urgent"/>
    <d v="2022-08-21T00:00:00"/>
    <s v="Ibuprofen"/>
    <s v="Normal"/>
    <x v="5"/>
  </r>
  <r>
    <s v="Mr."/>
    <s v="Vicki Camacho"/>
    <n v="56"/>
    <x v="1"/>
    <x v="1"/>
    <s v="O-"/>
    <x v="0"/>
    <x v="2"/>
    <x v="192"/>
    <s v="Juan Morris"/>
    <x v="1181"/>
    <x v="1"/>
    <n v="592.6069"/>
    <n v="175"/>
    <x v="2"/>
    <s v="Emergency"/>
    <d v="2020-03-02T00:00:00"/>
    <s v="Lipitor"/>
    <s v="Inconclusive"/>
    <x v="18"/>
  </r>
  <r>
    <s v="Mr."/>
    <s v="Melissa Henry"/>
    <n v="37"/>
    <x v="1"/>
    <x v="1"/>
    <s v="O+"/>
    <x v="1"/>
    <x v="3"/>
    <x v="165"/>
    <s v="Clifford Flores"/>
    <x v="1182"/>
    <x v="3"/>
    <n v="24885.155299999999"/>
    <n v="289"/>
    <x v="2"/>
    <s v="Emergency"/>
    <d v="2022-10-20T00:00:00"/>
    <s v="Lipitor"/>
    <s v="Normal"/>
    <x v="17"/>
  </r>
  <r>
    <s v="Mr."/>
    <s v="Tammy James"/>
    <n v="20"/>
    <x v="2"/>
    <x v="1"/>
    <s v="B-"/>
    <x v="2"/>
    <x v="5"/>
    <x v="829"/>
    <s v="Mark Marks"/>
    <x v="1183"/>
    <x v="4"/>
    <n v="44562.844700000001"/>
    <n v="433"/>
    <x v="2"/>
    <s v="Emergency"/>
    <d v="2022-06-28T00:00:00"/>
    <s v="Aspirin"/>
    <s v="Inconclusive"/>
    <x v="16"/>
  </r>
  <r>
    <s v="Mrs."/>
    <s v="Cynthia Davidson"/>
    <n v="32"/>
    <x v="2"/>
    <x v="0"/>
    <s v="AB-"/>
    <x v="5"/>
    <x v="3"/>
    <x v="212"/>
    <s v="Kristin Oconnor"/>
    <x v="1184"/>
    <x v="2"/>
    <n v="25094.599099999999"/>
    <n v="135"/>
    <x v="1"/>
    <s v="Urgent"/>
    <d v="2021-11-30T00:00:00"/>
    <s v="Aspirin"/>
    <s v="Normal"/>
    <x v="5"/>
  </r>
  <r>
    <s v="Mrs."/>
    <s v="Daniel Luna"/>
    <n v="20"/>
    <x v="2"/>
    <x v="0"/>
    <s v="O-"/>
    <x v="0"/>
    <x v="0"/>
    <x v="877"/>
    <s v="Matthew Merritt"/>
    <x v="1185"/>
    <x v="2"/>
    <n v="22314.759900000001"/>
    <n v="383"/>
    <x v="1"/>
    <s v="Urgent"/>
    <d v="2022-10-16T00:00:00"/>
    <s v="Ibuprofen"/>
    <s v="Abnormal"/>
    <x v="9"/>
  </r>
  <r>
    <s v="Mr."/>
    <s v="Connie Garcia"/>
    <n v="29"/>
    <x v="2"/>
    <x v="1"/>
    <s v="B-"/>
    <x v="2"/>
    <x v="3"/>
    <x v="878"/>
    <s v="Christopher Lopez"/>
    <x v="1104"/>
    <x v="2"/>
    <n v="30596.394199999999"/>
    <n v="200"/>
    <x v="1"/>
    <s v="Urgent"/>
    <d v="2023-06-12T00:00:00"/>
    <s v="Paracetamol"/>
    <s v="Normal"/>
    <x v="9"/>
  </r>
  <r>
    <s v="Mrs."/>
    <s v="Tina Serrano"/>
    <n v="43"/>
    <x v="1"/>
    <x v="0"/>
    <s v="O-"/>
    <x v="0"/>
    <x v="0"/>
    <x v="879"/>
    <s v="Robert Hanson"/>
    <x v="1186"/>
    <x v="0"/>
    <n v="44184.924899999998"/>
    <n v="400"/>
    <x v="1"/>
    <s v="Urgent"/>
    <d v="2019-08-23T00:00:00"/>
    <s v="Lipitor"/>
    <s v="Abnormal"/>
    <x v="12"/>
  </r>
  <r>
    <s v="Mr."/>
    <s v="Jonathan Richards"/>
    <n v="29"/>
    <x v="2"/>
    <x v="1"/>
    <s v="O-"/>
    <x v="0"/>
    <x v="1"/>
    <x v="880"/>
    <s v="Daniel Hoffman"/>
    <x v="1187"/>
    <x v="3"/>
    <n v="10074.842699999999"/>
    <n v="234"/>
    <x v="0"/>
    <s v="Elective"/>
    <d v="2021-05-02T00:00:00"/>
    <s v="Lipitor"/>
    <s v="Normal"/>
    <x v="2"/>
  </r>
  <r>
    <s v="Mr."/>
    <s v="Anthony Moss"/>
    <n v="18"/>
    <x v="2"/>
    <x v="1"/>
    <s v="A-"/>
    <x v="6"/>
    <x v="4"/>
    <x v="488"/>
    <s v="Patricia Simpson"/>
    <x v="1188"/>
    <x v="3"/>
    <n v="38291.328600000001"/>
    <n v="311"/>
    <x v="2"/>
    <s v="Emergency"/>
    <d v="2020-11-09T00:00:00"/>
    <s v="Penicillin"/>
    <s v="Abnormal"/>
    <x v="17"/>
  </r>
  <r>
    <s v="Mr."/>
    <s v="Rhonda Young"/>
    <n v="75"/>
    <x v="0"/>
    <x v="1"/>
    <s v="B-"/>
    <x v="2"/>
    <x v="5"/>
    <x v="11"/>
    <s v="Stephen Santos"/>
    <x v="1189"/>
    <x v="3"/>
    <n v="18498.899000000001"/>
    <n v="468"/>
    <x v="0"/>
    <s v="Elective"/>
    <d v="2021-03-28T00:00:00"/>
    <s v="Aspirin"/>
    <s v="Inconclusive"/>
    <x v="27"/>
  </r>
  <r>
    <s v="Mrs."/>
    <s v="Jessica Nguyen"/>
    <n v="64"/>
    <x v="0"/>
    <x v="0"/>
    <s v="B+"/>
    <x v="7"/>
    <x v="0"/>
    <x v="85"/>
    <s v="Mark Heath"/>
    <x v="1190"/>
    <x v="1"/>
    <n v="14460.0044"/>
    <n v="229"/>
    <x v="1"/>
    <s v="Urgent"/>
    <d v="2019-11-01T00:00:00"/>
    <s v="Paracetamol"/>
    <s v="Inconclusive"/>
    <x v="23"/>
  </r>
  <r>
    <s v="Mrs."/>
    <s v="Michael Robbins"/>
    <n v="69"/>
    <x v="0"/>
    <x v="0"/>
    <s v="A+"/>
    <x v="4"/>
    <x v="5"/>
    <x v="881"/>
    <s v="Glenn Webster"/>
    <x v="1191"/>
    <x v="2"/>
    <n v="45248.576099999998"/>
    <n v="439"/>
    <x v="2"/>
    <s v="Emergency"/>
    <d v="2023-11-17T00:00:00"/>
    <s v="Aspirin"/>
    <s v="Inconclusive"/>
    <x v="14"/>
  </r>
  <r>
    <s v="Mrs."/>
    <s v="Brandon Crawford"/>
    <n v="46"/>
    <x v="1"/>
    <x v="0"/>
    <s v="A-"/>
    <x v="6"/>
    <x v="0"/>
    <x v="882"/>
    <s v="Steven Campbell"/>
    <x v="1192"/>
    <x v="0"/>
    <n v="59877.877899999999"/>
    <n v="339"/>
    <x v="0"/>
    <s v="Elective"/>
    <d v="2021-05-21T00:00:00"/>
    <s v="Ibuprofen"/>
    <s v="Normal"/>
    <x v="30"/>
  </r>
  <r>
    <s v="Mr."/>
    <s v="Tonya Horton"/>
    <n v="25"/>
    <x v="2"/>
    <x v="1"/>
    <s v="O-"/>
    <x v="0"/>
    <x v="1"/>
    <x v="883"/>
    <s v="Stephanie Blair"/>
    <x v="1193"/>
    <x v="1"/>
    <n v="8473.8045000000002"/>
    <n v="255"/>
    <x v="0"/>
    <s v="Elective"/>
    <d v="2020-06-17T00:00:00"/>
    <s v="Penicillin"/>
    <s v="Inconclusive"/>
    <x v="25"/>
  </r>
  <r>
    <s v="Mrs."/>
    <s v="Marcia Mckenzie"/>
    <n v="67"/>
    <x v="0"/>
    <x v="0"/>
    <s v="A+"/>
    <x v="4"/>
    <x v="0"/>
    <x v="884"/>
    <s v="Sonya Fields"/>
    <x v="1194"/>
    <x v="0"/>
    <n v="22592.090100000001"/>
    <n v="409"/>
    <x v="0"/>
    <s v="Elective"/>
    <d v="2019-08-15T00:00:00"/>
    <s v="Aspirin"/>
    <s v="Inconclusive"/>
    <x v="0"/>
  </r>
  <r>
    <s v="Mr."/>
    <s v="Mary Turner"/>
    <n v="39"/>
    <x v="1"/>
    <x v="1"/>
    <s v="AB+"/>
    <x v="3"/>
    <x v="3"/>
    <x v="885"/>
    <s v="Sarah Miles"/>
    <x v="1195"/>
    <x v="3"/>
    <n v="12735.292299999999"/>
    <n v="183"/>
    <x v="2"/>
    <s v="Emergency"/>
    <d v="2023-10-27T00:00:00"/>
    <s v="Penicillin"/>
    <s v="Inconclusive"/>
    <x v="2"/>
  </r>
  <r>
    <s v="Mrs."/>
    <s v="Amanda Washington"/>
    <n v="23"/>
    <x v="2"/>
    <x v="0"/>
    <s v="AB-"/>
    <x v="5"/>
    <x v="4"/>
    <x v="482"/>
    <s v="Andrew Clark"/>
    <x v="1196"/>
    <x v="2"/>
    <n v="13902.084699999999"/>
    <n v="418"/>
    <x v="2"/>
    <s v="Emergency"/>
    <d v="2021-06-03T00:00:00"/>
    <s v="Aspirin"/>
    <s v="Inconclusive"/>
    <x v="15"/>
  </r>
  <r>
    <s v="Mrs."/>
    <s v="Michael Miller"/>
    <n v="72"/>
    <x v="0"/>
    <x v="0"/>
    <s v="B+"/>
    <x v="7"/>
    <x v="5"/>
    <x v="886"/>
    <s v="Shane Salazar"/>
    <x v="1197"/>
    <x v="4"/>
    <n v="7884.0554000000002"/>
    <n v="421"/>
    <x v="0"/>
    <s v="Elective"/>
    <d v="2022-05-11T00:00:00"/>
    <s v="Paracetamol"/>
    <s v="Abnormal"/>
    <x v="25"/>
  </r>
  <r>
    <s v="Mrs."/>
    <s v="Teresa Baker"/>
    <n v="39"/>
    <x v="1"/>
    <x v="0"/>
    <s v="A+"/>
    <x v="4"/>
    <x v="2"/>
    <x v="149"/>
    <s v="Taylor Herrera"/>
    <x v="1198"/>
    <x v="2"/>
    <n v="3242.5722999999998"/>
    <n v="437"/>
    <x v="0"/>
    <s v="Elective"/>
    <d v="2022-08-05T00:00:00"/>
    <s v="Penicillin"/>
    <s v="Abnormal"/>
    <x v="14"/>
  </r>
  <r>
    <s v="Mrs."/>
    <s v="Edward Smith"/>
    <n v="58"/>
    <x v="1"/>
    <x v="0"/>
    <s v="O-"/>
    <x v="0"/>
    <x v="2"/>
    <x v="617"/>
    <s v="Charlotte Trevino"/>
    <x v="1199"/>
    <x v="3"/>
    <n v="6838.1743999999999"/>
    <n v="193"/>
    <x v="0"/>
    <s v="Elective"/>
    <d v="2022-10-20T00:00:00"/>
    <s v="Aspirin"/>
    <s v="Normal"/>
    <x v="3"/>
  </r>
  <r>
    <s v="Mrs."/>
    <s v="Brittany Jones"/>
    <n v="37"/>
    <x v="1"/>
    <x v="0"/>
    <s v="B-"/>
    <x v="2"/>
    <x v="5"/>
    <x v="887"/>
    <s v="Edwin Larsen"/>
    <x v="1200"/>
    <x v="1"/>
    <n v="26129.531299999999"/>
    <n v="274"/>
    <x v="0"/>
    <s v="Elective"/>
    <d v="2019-02-01T00:00:00"/>
    <s v="Lipitor"/>
    <s v="Abnormal"/>
    <x v="3"/>
  </r>
  <r>
    <s v="Mr."/>
    <s v="John Murray"/>
    <n v="20"/>
    <x v="2"/>
    <x v="1"/>
    <s v="B-"/>
    <x v="2"/>
    <x v="4"/>
    <x v="78"/>
    <s v="Mariah Johnson"/>
    <x v="1201"/>
    <x v="1"/>
    <n v="32691.984799999998"/>
    <n v="358"/>
    <x v="2"/>
    <s v="Emergency"/>
    <d v="2021-02-12T00:00:00"/>
    <s v="Ibuprofen"/>
    <s v="Inconclusive"/>
    <x v="7"/>
  </r>
  <r>
    <s v="Mr."/>
    <s v="Samuel Peterson"/>
    <n v="18"/>
    <x v="2"/>
    <x v="1"/>
    <s v="A-"/>
    <x v="6"/>
    <x v="2"/>
    <x v="888"/>
    <s v="Becky Campbell"/>
    <x v="1202"/>
    <x v="2"/>
    <n v="17924.719799999999"/>
    <n v="181"/>
    <x v="0"/>
    <s v="Elective"/>
    <d v="2021-06-06T00:00:00"/>
    <s v="Ibuprofen"/>
    <s v="Abnormal"/>
    <x v="3"/>
  </r>
  <r>
    <s v="Mr."/>
    <s v="William Cochran"/>
    <n v="75"/>
    <x v="0"/>
    <x v="1"/>
    <s v="A-"/>
    <x v="6"/>
    <x v="4"/>
    <x v="889"/>
    <s v="Phillip Harris"/>
    <x v="1203"/>
    <x v="0"/>
    <n v="38268.441700000003"/>
    <n v="486"/>
    <x v="0"/>
    <s v="Elective"/>
    <d v="2023-03-05T00:00:00"/>
    <s v="Aspirin"/>
    <s v="Normal"/>
    <x v="12"/>
  </r>
  <r>
    <s v="Mrs."/>
    <s v="Melissa Lewis"/>
    <n v="35"/>
    <x v="1"/>
    <x v="0"/>
    <s v="AB-"/>
    <x v="5"/>
    <x v="0"/>
    <x v="890"/>
    <s v="Jose Proctor"/>
    <x v="1204"/>
    <x v="3"/>
    <n v="56670.6803"/>
    <n v="283"/>
    <x v="1"/>
    <s v="Urgent"/>
    <d v="2023-04-05T00:00:00"/>
    <s v="Paracetamol"/>
    <s v="Inconclusive"/>
    <x v="6"/>
  </r>
  <r>
    <s v="Mr."/>
    <s v="Erica Ray"/>
    <n v="29"/>
    <x v="2"/>
    <x v="1"/>
    <s v="B+"/>
    <x v="7"/>
    <x v="2"/>
    <x v="891"/>
    <s v="Ashley Stanton"/>
    <x v="1205"/>
    <x v="3"/>
    <n v="1406.5261"/>
    <n v="185"/>
    <x v="1"/>
    <s v="Urgent"/>
    <d v="2021-08-21T00:00:00"/>
    <s v="Paracetamol"/>
    <s v="Abnormal"/>
    <x v="13"/>
  </r>
  <r>
    <s v="Mrs."/>
    <s v="Michelle Lopez"/>
    <n v="50"/>
    <x v="1"/>
    <x v="0"/>
    <s v="B-"/>
    <x v="2"/>
    <x v="4"/>
    <x v="279"/>
    <s v="Tonya Schroeder"/>
    <x v="1206"/>
    <x v="4"/>
    <n v="3042.0736000000002"/>
    <n v="223"/>
    <x v="2"/>
    <s v="Emergency"/>
    <d v="2018-12-09T00:00:00"/>
    <s v="Aspirin"/>
    <s v="Abnormal"/>
    <x v="19"/>
  </r>
  <r>
    <s v="Mrs."/>
    <s v="Julie Harris"/>
    <n v="30"/>
    <x v="2"/>
    <x v="0"/>
    <s v="O+"/>
    <x v="1"/>
    <x v="4"/>
    <x v="63"/>
    <s v="Brian Cruz"/>
    <x v="1207"/>
    <x v="2"/>
    <n v="3312.6163999999999"/>
    <n v="252"/>
    <x v="0"/>
    <s v="Elective"/>
    <d v="2020-08-15T00:00:00"/>
    <s v="Lipitor"/>
    <s v="Normal"/>
    <x v="0"/>
  </r>
  <r>
    <s v="Mr."/>
    <s v="Sabrina Flores"/>
    <n v="41"/>
    <x v="1"/>
    <x v="1"/>
    <s v="A-"/>
    <x v="6"/>
    <x v="4"/>
    <x v="497"/>
    <s v="Brian Carter"/>
    <x v="1208"/>
    <x v="0"/>
    <n v="20254.7477"/>
    <n v="399"/>
    <x v="2"/>
    <s v="Emergency"/>
    <d v="2022-10-06T00:00:00"/>
    <s v="Penicillin"/>
    <s v="Abnormal"/>
    <x v="18"/>
  </r>
  <r>
    <s v="Mr."/>
    <s v="Shane Smith"/>
    <n v="35"/>
    <x v="1"/>
    <x v="1"/>
    <s v="B-"/>
    <x v="2"/>
    <x v="3"/>
    <x v="892"/>
    <s v="Christopher Davis"/>
    <x v="1209"/>
    <x v="1"/>
    <n v="31179.611199999999"/>
    <n v="226"/>
    <x v="2"/>
    <s v="Emergency"/>
    <d v="2022-12-09T00:00:00"/>
    <s v="Lipitor"/>
    <s v="Abnormal"/>
    <x v="16"/>
  </r>
  <r>
    <s v="Mr."/>
    <s v="Linda Richardson"/>
    <n v="60"/>
    <x v="0"/>
    <x v="1"/>
    <s v="A-"/>
    <x v="6"/>
    <x v="1"/>
    <x v="893"/>
    <s v="Alan Riggs"/>
    <x v="1210"/>
    <x v="0"/>
    <n v="8629.4225999999999"/>
    <n v="256"/>
    <x v="1"/>
    <s v="Urgent"/>
    <d v="2022-12-18T00:00:00"/>
    <s v="Lipitor"/>
    <s v="Inconclusive"/>
    <x v="26"/>
  </r>
  <r>
    <s v="Mrs."/>
    <s v="Allison Valentine"/>
    <n v="41"/>
    <x v="1"/>
    <x v="0"/>
    <s v="O-"/>
    <x v="0"/>
    <x v="1"/>
    <x v="894"/>
    <s v="Ronald Jones"/>
    <x v="1211"/>
    <x v="2"/>
    <n v="18416.890800000001"/>
    <n v="364"/>
    <x v="2"/>
    <s v="Emergency"/>
    <d v="2022-03-02T00:00:00"/>
    <s v="Paracetamol"/>
    <s v="Inconclusive"/>
    <x v="28"/>
  </r>
  <r>
    <s v="Mr."/>
    <s v="Kathleen Reyes"/>
    <n v="77"/>
    <x v="0"/>
    <x v="1"/>
    <s v="A+"/>
    <x v="4"/>
    <x v="3"/>
    <x v="520"/>
    <s v="Justin Powell"/>
    <x v="1212"/>
    <x v="0"/>
    <n v="27616.896100000002"/>
    <n v="208"/>
    <x v="1"/>
    <s v="Urgent"/>
    <d v="2019-07-21T00:00:00"/>
    <s v="Aspirin"/>
    <s v="Normal"/>
    <x v="0"/>
  </r>
  <r>
    <s v="Mr."/>
    <s v="Courtney Elliott"/>
    <n v="31"/>
    <x v="2"/>
    <x v="1"/>
    <s v="B-"/>
    <x v="2"/>
    <x v="3"/>
    <x v="895"/>
    <s v="Larry Garcia"/>
    <x v="1213"/>
    <x v="1"/>
    <n v="31787.918699999998"/>
    <n v="257"/>
    <x v="1"/>
    <s v="Urgent"/>
    <d v="2019-10-03T00:00:00"/>
    <s v="Aspirin"/>
    <s v="Abnormal"/>
    <x v="26"/>
  </r>
  <r>
    <s v="Mrs."/>
    <s v="Paul Vega"/>
    <n v="68"/>
    <x v="0"/>
    <x v="0"/>
    <s v="B-"/>
    <x v="2"/>
    <x v="5"/>
    <x v="896"/>
    <s v="Thomas Martinez"/>
    <x v="1214"/>
    <x v="0"/>
    <n v="16563.350200000001"/>
    <n v="459"/>
    <x v="2"/>
    <s v="Emergency"/>
    <d v="2018-11-29T00:00:00"/>
    <s v="Aspirin"/>
    <s v="Normal"/>
    <x v="2"/>
  </r>
  <r>
    <s v="Mr."/>
    <s v="Michelle Williams"/>
    <n v="75"/>
    <x v="0"/>
    <x v="1"/>
    <s v="B-"/>
    <x v="2"/>
    <x v="5"/>
    <x v="181"/>
    <s v="Emily Alvarado"/>
    <x v="1215"/>
    <x v="0"/>
    <n v="27374.0851"/>
    <n v="287"/>
    <x v="0"/>
    <s v="Elective"/>
    <d v="2018-11-27T00:00:00"/>
    <s v="Ibuprofen"/>
    <s v="Inconclusive"/>
    <x v="27"/>
  </r>
  <r>
    <s v="Mrs."/>
    <s v="Sabrina Johnson"/>
    <n v="73"/>
    <x v="0"/>
    <x v="0"/>
    <s v="AB+"/>
    <x v="3"/>
    <x v="5"/>
    <x v="897"/>
    <s v="William Valentine"/>
    <x v="1216"/>
    <x v="0"/>
    <n v="44246.806499999999"/>
    <n v="189"/>
    <x v="2"/>
    <s v="Emergency"/>
    <d v="2021-01-03T00:00:00"/>
    <s v="Paracetamol"/>
    <s v="Inconclusive"/>
    <x v="23"/>
  </r>
  <r>
    <s v="Mr."/>
    <s v="Elizabeth Alexander"/>
    <n v="56"/>
    <x v="1"/>
    <x v="1"/>
    <s v="B+"/>
    <x v="7"/>
    <x v="1"/>
    <x v="898"/>
    <s v="Michelle Roberts"/>
    <x v="1217"/>
    <x v="4"/>
    <n v="32309.215499999998"/>
    <n v="415"/>
    <x v="0"/>
    <s v="Elective"/>
    <d v="2023-10-22T00:00:00"/>
    <s v="Penicillin"/>
    <s v="Normal"/>
    <x v="11"/>
  </r>
  <r>
    <s v="Mrs."/>
    <s v="Kerry Brown"/>
    <n v="54"/>
    <x v="1"/>
    <x v="0"/>
    <s v="B+"/>
    <x v="7"/>
    <x v="4"/>
    <x v="899"/>
    <s v="Daniel Bennett"/>
    <x v="1218"/>
    <x v="2"/>
    <n v="25906.802500000002"/>
    <n v="295"/>
    <x v="1"/>
    <s v="Urgent"/>
    <d v="2019-06-13T00:00:00"/>
    <s v="Penicillin"/>
    <s v="Inconclusive"/>
    <x v="21"/>
  </r>
  <r>
    <s v="Mrs."/>
    <s v="Amy Zavala"/>
    <n v="53"/>
    <x v="1"/>
    <x v="0"/>
    <s v="B+"/>
    <x v="7"/>
    <x v="0"/>
    <x v="900"/>
    <s v="Rhonda Burton"/>
    <x v="1219"/>
    <x v="2"/>
    <n v="49867.312899999997"/>
    <n v="143"/>
    <x v="1"/>
    <s v="Urgent"/>
    <d v="2020-04-25T00:00:00"/>
    <s v="Aspirin"/>
    <s v="Normal"/>
    <x v="27"/>
  </r>
  <r>
    <s v="Mrs."/>
    <s v="Crystal Brown"/>
    <n v="20"/>
    <x v="2"/>
    <x v="0"/>
    <s v="O+"/>
    <x v="1"/>
    <x v="3"/>
    <x v="901"/>
    <s v="Sandra Schwartz"/>
    <x v="1220"/>
    <x v="2"/>
    <n v="8447.8515000000007"/>
    <n v="174"/>
    <x v="1"/>
    <s v="Urgent"/>
    <d v="2021-03-01T00:00:00"/>
    <s v="Penicillin"/>
    <s v="Abnormal"/>
    <x v="16"/>
  </r>
  <r>
    <s v="Mrs."/>
    <s v="John York"/>
    <n v="48"/>
    <x v="1"/>
    <x v="0"/>
    <s v="AB-"/>
    <x v="5"/>
    <x v="3"/>
    <x v="541"/>
    <s v="Wesley Davidson"/>
    <x v="1221"/>
    <x v="3"/>
    <n v="17468.2225"/>
    <n v="112"/>
    <x v="1"/>
    <s v="Urgent"/>
    <d v="2022-02-05T00:00:00"/>
    <s v="Aspirin"/>
    <s v="Abnormal"/>
    <x v="10"/>
  </r>
  <r>
    <s v="Mrs."/>
    <s v="Meghan Baker"/>
    <n v="35"/>
    <x v="1"/>
    <x v="0"/>
    <s v="A+"/>
    <x v="4"/>
    <x v="2"/>
    <x v="86"/>
    <s v="Nathaniel Gross"/>
    <x v="1222"/>
    <x v="1"/>
    <n v="14787.530500000001"/>
    <n v="248"/>
    <x v="2"/>
    <s v="Emergency"/>
    <d v="2021-02-25T00:00:00"/>
    <s v="Paracetamol"/>
    <s v="Inconclusive"/>
    <x v="25"/>
  </r>
  <r>
    <s v="Mrs."/>
    <s v="Lisa Morrison"/>
    <n v="27"/>
    <x v="2"/>
    <x v="0"/>
    <s v="A-"/>
    <x v="6"/>
    <x v="3"/>
    <x v="234"/>
    <s v="Kimberly Clark"/>
    <x v="1223"/>
    <x v="3"/>
    <n v="31329.278699999999"/>
    <n v="377"/>
    <x v="2"/>
    <s v="Emergency"/>
    <d v="2021-04-22T00:00:00"/>
    <s v="Penicillin"/>
    <s v="Abnormal"/>
    <x v="10"/>
  </r>
  <r>
    <s v="Mr."/>
    <s v="Shelby Avery"/>
    <n v="82"/>
    <x v="0"/>
    <x v="1"/>
    <s v="AB-"/>
    <x v="5"/>
    <x v="3"/>
    <x v="902"/>
    <s v="Charles Lin"/>
    <x v="1224"/>
    <x v="0"/>
    <n v="14291.851199999999"/>
    <n v="201"/>
    <x v="1"/>
    <s v="Urgent"/>
    <d v="2021-03-31T00:00:00"/>
    <s v="Paracetamol"/>
    <s v="Inconclusive"/>
    <x v="14"/>
  </r>
  <r>
    <s v="Mr."/>
    <s v="Daniel Phillips"/>
    <n v="43"/>
    <x v="1"/>
    <x v="1"/>
    <s v="B-"/>
    <x v="2"/>
    <x v="3"/>
    <x v="373"/>
    <s v="Edgar Lewis"/>
    <x v="1225"/>
    <x v="1"/>
    <n v="5360.6545999999998"/>
    <n v="154"/>
    <x v="1"/>
    <s v="Urgent"/>
    <d v="2020-11-18T00:00:00"/>
    <s v="Aspirin"/>
    <s v="Inconclusive"/>
    <x v="9"/>
  </r>
  <r>
    <s v="Mrs."/>
    <s v="Ashley Valentine"/>
    <n v="67"/>
    <x v="0"/>
    <x v="0"/>
    <s v="AB-"/>
    <x v="5"/>
    <x v="3"/>
    <x v="903"/>
    <s v="Theresa Stone"/>
    <x v="1226"/>
    <x v="0"/>
    <n v="2433.087"/>
    <n v="187"/>
    <x v="2"/>
    <s v="Emergency"/>
    <d v="2023-06-17T00:00:00"/>
    <s v="Lipitor"/>
    <s v="Inconclusive"/>
    <x v="3"/>
  </r>
  <r>
    <s v="Mr."/>
    <s v="Mike Spears"/>
    <n v="70"/>
    <x v="0"/>
    <x v="1"/>
    <s v="O+"/>
    <x v="1"/>
    <x v="1"/>
    <x v="128"/>
    <s v="Matthew Lyons"/>
    <x v="1227"/>
    <x v="0"/>
    <n v="28917.729800000001"/>
    <n v="150"/>
    <x v="0"/>
    <s v="Elective"/>
    <d v="2022-12-07T00:00:00"/>
    <s v="Ibuprofen"/>
    <s v="Normal"/>
    <x v="27"/>
  </r>
  <r>
    <s v="Mr."/>
    <s v="Mark Booth"/>
    <n v="46"/>
    <x v="1"/>
    <x v="1"/>
    <s v="AB-"/>
    <x v="5"/>
    <x v="1"/>
    <x v="904"/>
    <s v="Austin Davis"/>
    <x v="1228"/>
    <x v="2"/>
    <n v="5251.7421000000004"/>
    <n v="159"/>
    <x v="2"/>
    <s v="Emergency"/>
    <d v="2022-04-03T00:00:00"/>
    <s v="Paracetamol"/>
    <s v="Inconclusive"/>
    <x v="14"/>
  </r>
  <r>
    <s v="Mr."/>
    <s v="Darren Woods"/>
    <n v="64"/>
    <x v="0"/>
    <x v="1"/>
    <s v="O+"/>
    <x v="1"/>
    <x v="1"/>
    <x v="558"/>
    <s v="Cynthia Welch"/>
    <x v="1229"/>
    <x v="0"/>
    <n v="33624.378700000001"/>
    <n v="329"/>
    <x v="1"/>
    <s v="Urgent"/>
    <d v="2021-06-18T00:00:00"/>
    <s v="Aspirin"/>
    <s v="Inconclusive"/>
    <x v="4"/>
  </r>
  <r>
    <s v="Mrs."/>
    <s v="Elizabeth Ellis"/>
    <n v="20"/>
    <x v="2"/>
    <x v="0"/>
    <s v="O+"/>
    <x v="1"/>
    <x v="4"/>
    <x v="905"/>
    <s v="Jacob White"/>
    <x v="1230"/>
    <x v="3"/>
    <n v="4152.7497999999996"/>
    <n v="456"/>
    <x v="1"/>
    <s v="Urgent"/>
    <d v="2023-02-05T00:00:00"/>
    <s v="Ibuprofen"/>
    <s v="Normal"/>
    <x v="9"/>
  </r>
  <r>
    <s v="Mr."/>
    <s v="Angela Powell"/>
    <n v="83"/>
    <x v="0"/>
    <x v="1"/>
    <s v="O-"/>
    <x v="0"/>
    <x v="3"/>
    <x v="906"/>
    <s v="Wesley Floyd"/>
    <x v="1231"/>
    <x v="0"/>
    <n v="10464.1095"/>
    <n v="145"/>
    <x v="2"/>
    <s v="Emergency"/>
    <d v="2020-09-16T00:00:00"/>
    <s v="Paracetamol"/>
    <s v="Normal"/>
    <x v="24"/>
  </r>
  <r>
    <s v="Mr."/>
    <s v="Jenny Smith"/>
    <n v="82"/>
    <x v="0"/>
    <x v="1"/>
    <s v="AB-"/>
    <x v="5"/>
    <x v="3"/>
    <x v="907"/>
    <s v="Karina Wise"/>
    <x v="1232"/>
    <x v="0"/>
    <n v="9056.1357000000007"/>
    <n v="206"/>
    <x v="2"/>
    <s v="Emergency"/>
    <d v="2019-12-21T00:00:00"/>
    <s v="Aspirin"/>
    <s v="Inconclusive"/>
    <x v="11"/>
  </r>
  <r>
    <s v="Mrs."/>
    <s v="Jamie Chavez"/>
    <n v="75"/>
    <x v="0"/>
    <x v="0"/>
    <s v="B+"/>
    <x v="7"/>
    <x v="2"/>
    <x v="908"/>
    <s v="Fernando Farley MD"/>
    <x v="1233"/>
    <x v="0"/>
    <n v="6342.3158000000003"/>
    <n v="341"/>
    <x v="2"/>
    <s v="Emergency"/>
    <d v="2020-12-06T00:00:00"/>
    <s v="Aspirin"/>
    <s v="Normal"/>
    <x v="9"/>
  </r>
  <r>
    <s v="Mrs."/>
    <s v="Courtney Duarte"/>
    <n v="20"/>
    <x v="2"/>
    <x v="0"/>
    <s v="O+"/>
    <x v="1"/>
    <x v="5"/>
    <x v="909"/>
    <s v="Robin Joseph"/>
    <x v="1234"/>
    <x v="2"/>
    <n v="7082.3069999999998"/>
    <n v="400"/>
    <x v="2"/>
    <s v="Emergency"/>
    <d v="2023-04-27T00:00:00"/>
    <s v="Aspirin"/>
    <s v="Normal"/>
    <x v="18"/>
  </r>
  <r>
    <s v="Mrs."/>
    <s v="Shawn Davis Jr."/>
    <n v="38"/>
    <x v="1"/>
    <x v="0"/>
    <s v="B+"/>
    <x v="7"/>
    <x v="2"/>
    <x v="910"/>
    <s v="Daniel Lopez"/>
    <x v="1235"/>
    <x v="4"/>
    <n v="13881.755800000001"/>
    <n v="285"/>
    <x v="0"/>
    <s v="Elective"/>
    <d v="2020-05-13T00:00:00"/>
    <s v="Ibuprofen"/>
    <s v="Inconclusive"/>
    <x v="4"/>
  </r>
  <r>
    <s v="Mr."/>
    <s v="Geoffrey Woods"/>
    <n v="71"/>
    <x v="0"/>
    <x v="1"/>
    <s v="O-"/>
    <x v="0"/>
    <x v="3"/>
    <x v="123"/>
    <s v="Janet Mccarthy"/>
    <x v="1236"/>
    <x v="0"/>
    <n v="16214.668799999999"/>
    <n v="312"/>
    <x v="2"/>
    <s v="Emergency"/>
    <d v="2022-04-30T00:00:00"/>
    <s v="Ibuprofen"/>
    <s v="Normal"/>
    <x v="22"/>
  </r>
  <r>
    <s v="Mrs."/>
    <s v="Whitney Newman MD"/>
    <n v="77"/>
    <x v="0"/>
    <x v="0"/>
    <s v="O-"/>
    <x v="0"/>
    <x v="0"/>
    <x v="247"/>
    <s v="Shannon Anderson"/>
    <x v="1237"/>
    <x v="0"/>
    <n v="55464.510499999997"/>
    <n v="230"/>
    <x v="0"/>
    <s v="Elective"/>
    <d v="2021-04-13T00:00:00"/>
    <s v="Ibuprofen"/>
    <s v="Normal"/>
    <x v="4"/>
  </r>
  <r>
    <s v="Mr."/>
    <s v="William Johnson"/>
    <n v="20"/>
    <x v="2"/>
    <x v="1"/>
    <s v="AB+"/>
    <x v="3"/>
    <x v="1"/>
    <x v="112"/>
    <s v="Arthur Hall"/>
    <x v="80"/>
    <x v="2"/>
    <n v="31961.907899999998"/>
    <n v="145"/>
    <x v="0"/>
    <s v="Elective"/>
    <d v="2019-07-06T00:00:00"/>
    <s v="Lipitor"/>
    <s v="Inconclusive"/>
    <x v="25"/>
  </r>
  <r>
    <s v="Mr."/>
    <s v="Daniel Scott"/>
    <n v="45"/>
    <x v="1"/>
    <x v="1"/>
    <s v="A+"/>
    <x v="4"/>
    <x v="3"/>
    <x v="911"/>
    <s v="Dr. Allison Lawrence"/>
    <x v="1238"/>
    <x v="4"/>
    <n v="9671.8778000000002"/>
    <n v="308"/>
    <x v="1"/>
    <s v="Urgent"/>
    <d v="2020-05-14T00:00:00"/>
    <s v="Aspirin"/>
    <s v="Abnormal"/>
    <x v="18"/>
  </r>
  <r>
    <s v="Mrs."/>
    <s v="Paul Gonzalez"/>
    <n v="65"/>
    <x v="0"/>
    <x v="0"/>
    <s v="A+"/>
    <x v="4"/>
    <x v="0"/>
    <x v="101"/>
    <s v="Jennifer Ortiz"/>
    <x v="1239"/>
    <x v="0"/>
    <n v="39335.824500000002"/>
    <n v="219"/>
    <x v="0"/>
    <s v="Elective"/>
    <d v="2021-01-01T00:00:00"/>
    <s v="Aspirin"/>
    <s v="Normal"/>
    <x v="24"/>
  </r>
  <r>
    <s v="Mrs."/>
    <s v="Jennifer Johnston"/>
    <n v="65"/>
    <x v="0"/>
    <x v="0"/>
    <s v="A+"/>
    <x v="4"/>
    <x v="1"/>
    <x v="597"/>
    <s v="Christopher Jones"/>
    <x v="1240"/>
    <x v="0"/>
    <n v="16164.6718"/>
    <n v="167"/>
    <x v="2"/>
    <s v="Emergency"/>
    <d v="2018-12-19T00:00:00"/>
    <s v="Ibuprofen"/>
    <s v="Normal"/>
    <x v="15"/>
  </r>
  <r>
    <s v="Mrs."/>
    <s v="Kathy Hayden"/>
    <n v="43"/>
    <x v="1"/>
    <x v="0"/>
    <s v="A+"/>
    <x v="4"/>
    <x v="3"/>
    <x v="488"/>
    <s v="Michael Crawford"/>
    <x v="1241"/>
    <x v="3"/>
    <n v="9030.5323000000008"/>
    <n v="184"/>
    <x v="2"/>
    <s v="Emergency"/>
    <d v="2020-10-27T00:00:00"/>
    <s v="Ibuprofen"/>
    <s v="Inconclusive"/>
    <x v="5"/>
  </r>
  <r>
    <s v="Mr."/>
    <s v="Erica Brown"/>
    <n v="19"/>
    <x v="2"/>
    <x v="1"/>
    <s v="O+"/>
    <x v="1"/>
    <x v="5"/>
    <x v="565"/>
    <s v="Jeffrey Benjamin"/>
    <x v="1242"/>
    <x v="4"/>
    <n v="49378.841500000002"/>
    <n v="402"/>
    <x v="0"/>
    <s v="Elective"/>
    <d v="2020-06-27T00:00:00"/>
    <s v="Ibuprofen"/>
    <s v="Normal"/>
    <x v="10"/>
  </r>
  <r>
    <s v="Mrs."/>
    <s v="Haley Jones"/>
    <n v="18"/>
    <x v="2"/>
    <x v="0"/>
    <s v="O-"/>
    <x v="0"/>
    <x v="0"/>
    <x v="912"/>
    <s v="Richard Gomez"/>
    <x v="394"/>
    <x v="2"/>
    <n v="59341.072099999998"/>
    <n v="405"/>
    <x v="2"/>
    <s v="Emergency"/>
    <d v="2023-05-22T00:00:00"/>
    <s v="Lipitor"/>
    <s v="Normal"/>
    <x v="2"/>
  </r>
  <r>
    <s v="Mr."/>
    <s v="Wendy Weber"/>
    <n v="68"/>
    <x v="0"/>
    <x v="1"/>
    <s v="AB-"/>
    <x v="5"/>
    <x v="1"/>
    <x v="248"/>
    <s v="William Lewis"/>
    <x v="1243"/>
    <x v="0"/>
    <n v="4342.1953999999996"/>
    <n v="333"/>
    <x v="2"/>
    <s v="Emergency"/>
    <d v="2022-08-17T00:00:00"/>
    <s v="Lipitor"/>
    <s v="Inconclusive"/>
    <x v="26"/>
  </r>
  <r>
    <s v="Mr."/>
    <s v="Chad Conrad"/>
    <n v="32"/>
    <x v="2"/>
    <x v="1"/>
    <s v="A-"/>
    <x v="6"/>
    <x v="5"/>
    <x v="807"/>
    <s v="Bradley Collins"/>
    <x v="114"/>
    <x v="2"/>
    <n v="60681.665200000003"/>
    <n v="229"/>
    <x v="0"/>
    <s v="Elective"/>
    <d v="2021-12-29T00:00:00"/>
    <s v="Ibuprofen"/>
    <s v="Abnormal"/>
    <x v="9"/>
  </r>
  <r>
    <s v="Mr."/>
    <s v="Daniel Scott"/>
    <n v="69"/>
    <x v="0"/>
    <x v="1"/>
    <s v="AB+"/>
    <x v="3"/>
    <x v="1"/>
    <x v="913"/>
    <s v="Jose Cardenas"/>
    <x v="1244"/>
    <x v="0"/>
    <n v="24332.875899999999"/>
    <n v="184"/>
    <x v="2"/>
    <s v="Emergency"/>
    <d v="2020-01-05T00:00:00"/>
    <s v="Lipitor"/>
    <s v="Normal"/>
    <x v="10"/>
  </r>
  <r>
    <s v="Mr."/>
    <s v="Jonathan Carroll"/>
    <n v="36"/>
    <x v="1"/>
    <x v="1"/>
    <s v="O-"/>
    <x v="0"/>
    <x v="3"/>
    <x v="845"/>
    <s v="George Williams"/>
    <x v="1245"/>
    <x v="0"/>
    <n v="17557.9935"/>
    <n v="244"/>
    <x v="1"/>
    <s v="Urgent"/>
    <d v="2021-05-02T00:00:00"/>
    <s v="Ibuprofen"/>
    <s v="Abnormal"/>
    <x v="24"/>
  </r>
  <r>
    <s v="Mrs."/>
    <s v="Katherine Reid"/>
    <n v="66"/>
    <x v="0"/>
    <x v="0"/>
    <s v="A+"/>
    <x v="4"/>
    <x v="3"/>
    <x v="153"/>
    <s v="Frank Hobbs"/>
    <x v="1246"/>
    <x v="0"/>
    <n v="12931.6363"/>
    <n v="311"/>
    <x v="2"/>
    <s v="Emergency"/>
    <d v="2023-05-24T00:00:00"/>
    <s v="Ibuprofen"/>
    <s v="Normal"/>
    <x v="10"/>
  </r>
  <r>
    <s v="Mrs."/>
    <s v="Margaret Owens"/>
    <n v="20"/>
    <x v="2"/>
    <x v="0"/>
    <s v="O-"/>
    <x v="0"/>
    <x v="0"/>
    <x v="529"/>
    <s v="Susan Meyers"/>
    <x v="1247"/>
    <x v="4"/>
    <n v="5203.8690999999999"/>
    <n v="266"/>
    <x v="2"/>
    <s v="Emergency"/>
    <d v="2022-10-23T00:00:00"/>
    <s v="Ibuprofen"/>
    <s v="Inconclusive"/>
    <x v="10"/>
  </r>
  <r>
    <s v="Mr."/>
    <s v="Mindy Wood"/>
    <n v="80"/>
    <x v="0"/>
    <x v="1"/>
    <s v="O+"/>
    <x v="1"/>
    <x v="3"/>
    <x v="185"/>
    <s v="Phillip Shepherd"/>
    <x v="1248"/>
    <x v="0"/>
    <n v="13134.4787"/>
    <n v="116"/>
    <x v="1"/>
    <s v="Urgent"/>
    <d v="2018-11-10T00:00:00"/>
    <s v="Aspirin"/>
    <s v="Normal"/>
    <x v="3"/>
  </r>
  <r>
    <s v="Mr."/>
    <s v="Tonya Smith"/>
    <n v="48"/>
    <x v="1"/>
    <x v="1"/>
    <s v="B+"/>
    <x v="7"/>
    <x v="1"/>
    <x v="2"/>
    <s v="Mrs. Sarah Jordan PhD"/>
    <x v="1249"/>
    <x v="3"/>
    <n v="20940.298999999999"/>
    <n v="296"/>
    <x v="2"/>
    <s v="Emergency"/>
    <d v="2019-05-17T00:00:00"/>
    <s v="Ibuprofen"/>
    <s v="Normal"/>
    <x v="3"/>
  </r>
  <r>
    <s v="Mr."/>
    <s v="Jessica Lowe"/>
    <n v="25"/>
    <x v="2"/>
    <x v="1"/>
    <s v="O-"/>
    <x v="0"/>
    <x v="2"/>
    <x v="155"/>
    <s v="Crystal Green"/>
    <x v="1250"/>
    <x v="2"/>
    <n v="11791.5522"/>
    <n v="230"/>
    <x v="2"/>
    <s v="Emergency"/>
    <d v="2022-02-26T00:00:00"/>
    <s v="Paracetamol"/>
    <s v="Abnormal"/>
    <x v="11"/>
  </r>
  <r>
    <s v="Mr."/>
    <s v="Bryan Erickson"/>
    <n v="53"/>
    <x v="1"/>
    <x v="1"/>
    <s v="AB+"/>
    <x v="3"/>
    <x v="3"/>
    <x v="914"/>
    <s v="Jon Robinson"/>
    <x v="1044"/>
    <x v="4"/>
    <n v="22479.943599999999"/>
    <n v="151"/>
    <x v="2"/>
    <s v="Emergency"/>
    <d v="2022-04-09T00:00:00"/>
    <s v="Aspirin"/>
    <s v="Inconclusive"/>
    <x v="6"/>
  </r>
  <r>
    <s v="Mr."/>
    <s v="Crystal Patterson"/>
    <n v="75"/>
    <x v="0"/>
    <x v="1"/>
    <s v="A-"/>
    <x v="6"/>
    <x v="1"/>
    <x v="619"/>
    <s v="Dorothy Clark"/>
    <x v="1251"/>
    <x v="0"/>
    <n v="14242.3145"/>
    <n v="234"/>
    <x v="1"/>
    <s v="Urgent"/>
    <d v="2020-01-21T00:00:00"/>
    <s v="Ibuprofen"/>
    <s v="Normal"/>
    <x v="20"/>
  </r>
  <r>
    <s v="Mr."/>
    <s v="Melissa Larson"/>
    <n v="58"/>
    <x v="1"/>
    <x v="1"/>
    <s v="AB+"/>
    <x v="3"/>
    <x v="3"/>
    <x v="915"/>
    <s v="Brittany Adkins"/>
    <x v="1252"/>
    <x v="1"/>
    <n v="23930"/>
    <n v="122"/>
    <x v="1"/>
    <s v="Urgent"/>
    <d v="2022-08-03T00:00:00"/>
    <s v="Lipitor"/>
    <s v="Inconclusive"/>
    <x v="23"/>
  </r>
  <r>
    <s v="Mr."/>
    <s v="Rachel Macdonald"/>
    <n v="79"/>
    <x v="0"/>
    <x v="1"/>
    <s v="B-"/>
    <x v="2"/>
    <x v="3"/>
    <x v="363"/>
    <s v="Timothy Odom"/>
    <x v="1253"/>
    <x v="0"/>
    <n v="9976.3456000000006"/>
    <n v="250"/>
    <x v="2"/>
    <s v="Emergency"/>
    <d v="2022-05-25T00:00:00"/>
    <s v="Lipitor"/>
    <s v="Abnormal"/>
    <x v="7"/>
  </r>
  <r>
    <s v="Mrs."/>
    <s v="James Lloyd"/>
    <n v="71"/>
    <x v="0"/>
    <x v="0"/>
    <s v="O-"/>
    <x v="0"/>
    <x v="2"/>
    <x v="916"/>
    <s v="Christopher Ramirez"/>
    <x v="1254"/>
    <x v="0"/>
    <n v="12449.4184"/>
    <n v="304"/>
    <x v="2"/>
    <s v="Emergency"/>
    <d v="2022-06-12T00:00:00"/>
    <s v="Paracetamol"/>
    <s v="Inconclusive"/>
    <x v="18"/>
  </r>
  <r>
    <s v="Mr."/>
    <s v="Zachary Murphy"/>
    <n v="24"/>
    <x v="2"/>
    <x v="1"/>
    <s v="O-"/>
    <x v="0"/>
    <x v="4"/>
    <x v="449"/>
    <s v="Beth Lopez DDS"/>
    <x v="1255"/>
    <x v="4"/>
    <n v="1653.3865000000001"/>
    <n v="164"/>
    <x v="0"/>
    <s v="Elective"/>
    <d v="2021-10-27T00:00:00"/>
    <s v="Penicillin"/>
    <s v="Normal"/>
    <x v="15"/>
  </r>
  <r>
    <s v="Mrs."/>
    <s v="Diana Smith"/>
    <n v="46"/>
    <x v="1"/>
    <x v="0"/>
    <s v="O-"/>
    <x v="0"/>
    <x v="4"/>
    <x v="435"/>
    <s v="Vincent Valdez"/>
    <x v="1256"/>
    <x v="0"/>
    <n v="7487.8936999999996"/>
    <n v="428"/>
    <x v="1"/>
    <s v="Urgent"/>
    <d v="2019-08-06T00:00:00"/>
    <s v="Aspirin"/>
    <s v="Inconclusive"/>
    <x v="27"/>
  </r>
  <r>
    <s v="Mrs."/>
    <s v="Jessica Burke"/>
    <n v="52"/>
    <x v="1"/>
    <x v="0"/>
    <s v="A+"/>
    <x v="4"/>
    <x v="5"/>
    <x v="731"/>
    <s v="Jennifer Neal"/>
    <x v="1257"/>
    <x v="3"/>
    <n v="76848.173699999999"/>
    <n v="209"/>
    <x v="0"/>
    <s v="Elective"/>
    <d v="2019-08-02T00:00:00"/>
    <s v="Lipitor"/>
    <s v="Inconclusive"/>
    <x v="9"/>
  </r>
  <r>
    <s v="Mrs."/>
    <s v="Brandi Ramirez"/>
    <n v="21"/>
    <x v="2"/>
    <x v="0"/>
    <s v="B+"/>
    <x v="7"/>
    <x v="1"/>
    <x v="917"/>
    <s v="Brooke Mathis"/>
    <x v="1258"/>
    <x v="2"/>
    <n v="15159.477699999999"/>
    <n v="375"/>
    <x v="1"/>
    <s v="Urgent"/>
    <d v="2022-09-19T00:00:00"/>
    <s v="Aspirin"/>
    <s v="Abnormal"/>
    <x v="18"/>
  </r>
  <r>
    <s v="Mrs."/>
    <s v="Roy Thomas"/>
    <n v="75"/>
    <x v="0"/>
    <x v="0"/>
    <s v="O+"/>
    <x v="1"/>
    <x v="3"/>
    <x v="221"/>
    <s v="Keith Bradley"/>
    <x v="1259"/>
    <x v="0"/>
    <n v="23655.6692"/>
    <n v="140"/>
    <x v="2"/>
    <s v="Emergency"/>
    <d v="2022-08-26T00:00:00"/>
    <s v="Penicillin"/>
    <s v="Normal"/>
    <x v="17"/>
  </r>
  <r>
    <s v="Mrs."/>
    <s v="Rodney Harper"/>
    <n v="48"/>
    <x v="1"/>
    <x v="0"/>
    <s v="AB+"/>
    <x v="3"/>
    <x v="3"/>
    <x v="665"/>
    <s v="Mario Buchanan"/>
    <x v="1260"/>
    <x v="4"/>
    <n v="5489.2595000000001"/>
    <n v="450"/>
    <x v="1"/>
    <s v="Urgent"/>
    <d v="2019-08-29T00:00:00"/>
    <s v="Ibuprofen"/>
    <s v="Abnormal"/>
    <x v="9"/>
  </r>
  <r>
    <s v="Mr."/>
    <s v="Brittany Burnett"/>
    <n v="74"/>
    <x v="0"/>
    <x v="1"/>
    <s v="A+"/>
    <x v="4"/>
    <x v="3"/>
    <x v="278"/>
    <s v="Jared Brown"/>
    <x v="1261"/>
    <x v="0"/>
    <n v="24259.0615"/>
    <n v="462"/>
    <x v="1"/>
    <s v="Urgent"/>
    <d v="2019-05-27T00:00:00"/>
    <s v="Lipitor"/>
    <s v="Abnormal"/>
    <x v="6"/>
  </r>
  <r>
    <s v="Mr."/>
    <s v="William Wilson"/>
    <n v="42"/>
    <x v="1"/>
    <x v="1"/>
    <s v="O-"/>
    <x v="0"/>
    <x v="3"/>
    <x v="444"/>
    <s v="Michael Mitchell"/>
    <x v="1262"/>
    <x v="4"/>
    <n v="24477.1283"/>
    <n v="492"/>
    <x v="2"/>
    <s v="Emergency"/>
    <d v="2019-11-26T00:00:00"/>
    <s v="Ibuprofen"/>
    <s v="Normal"/>
    <x v="26"/>
  </r>
  <r>
    <s v="Mrs."/>
    <s v="Richard Herrera"/>
    <n v="60"/>
    <x v="0"/>
    <x v="0"/>
    <s v="AB-"/>
    <x v="5"/>
    <x v="1"/>
    <x v="918"/>
    <s v="Samuel Torres"/>
    <x v="1263"/>
    <x v="4"/>
    <n v="28013.9568"/>
    <n v="474"/>
    <x v="2"/>
    <s v="Emergency"/>
    <d v="2019-06-03T00:00:00"/>
    <s v="Penicillin"/>
    <s v="Inconclusive"/>
    <x v="18"/>
  </r>
  <r>
    <s v="Mr."/>
    <s v="Donna Weaver"/>
    <n v="75"/>
    <x v="0"/>
    <x v="1"/>
    <s v="B-"/>
    <x v="2"/>
    <x v="1"/>
    <x v="294"/>
    <s v="Mary Carson"/>
    <x v="1264"/>
    <x v="4"/>
    <n v="5412.3690999999999"/>
    <n v="122"/>
    <x v="0"/>
    <s v="Elective"/>
    <d v="2023-07-14T00:00:00"/>
    <s v="Ibuprofen"/>
    <s v="Abnormal"/>
    <x v="11"/>
  </r>
  <r>
    <s v="Mr."/>
    <s v="Jason Hernandez"/>
    <n v="38"/>
    <x v="1"/>
    <x v="1"/>
    <s v="B-"/>
    <x v="2"/>
    <x v="3"/>
    <x v="919"/>
    <s v="Annette Simpson"/>
    <x v="1265"/>
    <x v="0"/>
    <n v="25509.248100000001"/>
    <n v="411"/>
    <x v="1"/>
    <s v="Urgent"/>
    <d v="2023-04-26T00:00:00"/>
    <s v="Lipitor"/>
    <s v="Normal"/>
    <x v="19"/>
  </r>
  <r>
    <s v="Mrs."/>
    <s v="Gregory Russell"/>
    <n v="85"/>
    <x v="0"/>
    <x v="0"/>
    <s v="AB+"/>
    <x v="3"/>
    <x v="5"/>
    <x v="892"/>
    <s v="Julie Cook"/>
    <x v="1266"/>
    <x v="3"/>
    <n v="13995.839400000001"/>
    <n v="151"/>
    <x v="2"/>
    <s v="Emergency"/>
    <d v="2022-11-17T00:00:00"/>
    <s v="Penicillin"/>
    <s v="Inconclusive"/>
    <x v="0"/>
  </r>
  <r>
    <s v="Mrs."/>
    <s v="Ryan Randall"/>
    <n v="21"/>
    <x v="2"/>
    <x v="0"/>
    <s v="AB-"/>
    <x v="5"/>
    <x v="1"/>
    <x v="920"/>
    <s v="Kayla Combs"/>
    <x v="1267"/>
    <x v="4"/>
    <n v="9959.4791000000005"/>
    <n v="360"/>
    <x v="2"/>
    <s v="Emergency"/>
    <d v="2023-10-11T00:00:00"/>
    <s v="Ibuprofen"/>
    <s v="Normal"/>
    <x v="29"/>
  </r>
  <r>
    <s v="Mrs."/>
    <s v="Stephen Edwards"/>
    <n v="21"/>
    <x v="2"/>
    <x v="0"/>
    <s v="O-"/>
    <x v="0"/>
    <x v="4"/>
    <x v="421"/>
    <s v="Michael Abbott"/>
    <x v="1268"/>
    <x v="1"/>
    <n v="42284.955000000002"/>
    <n v="379"/>
    <x v="0"/>
    <s v="Elective"/>
    <d v="2021-07-18T00:00:00"/>
    <s v="Lipitor"/>
    <s v="Inconclusive"/>
    <x v="24"/>
  </r>
  <r>
    <s v="Mr."/>
    <s v="Jonathan Rios"/>
    <n v="48"/>
    <x v="1"/>
    <x v="1"/>
    <s v="B+"/>
    <x v="7"/>
    <x v="3"/>
    <x v="921"/>
    <s v="Brian Collins"/>
    <x v="1269"/>
    <x v="4"/>
    <n v="32941.6803"/>
    <n v="332"/>
    <x v="2"/>
    <s v="Emergency"/>
    <d v="2020-06-02T00:00:00"/>
    <s v="Paracetamol"/>
    <s v="Abnormal"/>
    <x v="20"/>
  </r>
  <r>
    <s v="Mrs."/>
    <s v="Robert Campbell"/>
    <n v="66"/>
    <x v="0"/>
    <x v="0"/>
    <s v="O+"/>
    <x v="1"/>
    <x v="1"/>
    <x v="889"/>
    <s v="Jacob Washington"/>
    <x v="1270"/>
    <x v="1"/>
    <n v="7621.1908000000003"/>
    <n v="317"/>
    <x v="1"/>
    <s v="Urgent"/>
    <d v="2023-03-16T00:00:00"/>
    <s v="Penicillin"/>
    <s v="Inconclusive"/>
    <x v="17"/>
  </r>
  <r>
    <s v="Mr."/>
    <s v="Christina Soto"/>
    <n v="74"/>
    <x v="0"/>
    <x v="1"/>
    <s v="AB+"/>
    <x v="3"/>
    <x v="3"/>
    <x v="922"/>
    <s v="Christopher Santiago"/>
    <x v="1271"/>
    <x v="2"/>
    <n v="29935.5383"/>
    <n v="140"/>
    <x v="1"/>
    <s v="Urgent"/>
    <d v="2020-03-03T00:00:00"/>
    <s v="Lipitor"/>
    <s v="Normal"/>
    <x v="4"/>
  </r>
  <r>
    <s v="Mrs."/>
    <s v="Gary Hamilton"/>
    <n v="18"/>
    <x v="2"/>
    <x v="0"/>
    <s v="AB-"/>
    <x v="5"/>
    <x v="3"/>
    <x v="923"/>
    <s v="Cynthia Jackson"/>
    <x v="1272"/>
    <x v="4"/>
    <n v="908.13630000000001"/>
    <n v="297"/>
    <x v="1"/>
    <s v="Urgent"/>
    <d v="2021-10-25T00:00:00"/>
    <s v="Aspirin"/>
    <s v="Inconclusive"/>
    <x v="20"/>
  </r>
  <r>
    <s v="Mrs."/>
    <s v="Edward Whitehead"/>
    <n v="51"/>
    <x v="1"/>
    <x v="0"/>
    <s v="B+"/>
    <x v="7"/>
    <x v="1"/>
    <x v="924"/>
    <s v="Joshua English"/>
    <x v="1273"/>
    <x v="1"/>
    <n v="24603.207200000001"/>
    <n v="461"/>
    <x v="1"/>
    <s v="Urgent"/>
    <d v="2019-10-14T00:00:00"/>
    <s v="Aspirin"/>
    <s v="Abnormal"/>
    <x v="17"/>
  </r>
  <r>
    <s v="Mr."/>
    <s v="Ryan Baldwin"/>
    <n v="73"/>
    <x v="0"/>
    <x v="1"/>
    <s v="O+"/>
    <x v="1"/>
    <x v="1"/>
    <x v="925"/>
    <s v="Adrian Gates"/>
    <x v="78"/>
    <x v="3"/>
    <n v="24081.7693"/>
    <n v="112"/>
    <x v="2"/>
    <s v="Emergency"/>
    <d v="2021-11-13T00:00:00"/>
    <s v="Penicillin"/>
    <s v="Normal"/>
    <x v="20"/>
  </r>
  <r>
    <s v="Mr."/>
    <s v="Leslie Harris"/>
    <n v="33"/>
    <x v="2"/>
    <x v="1"/>
    <s v="A-"/>
    <x v="6"/>
    <x v="2"/>
    <x v="646"/>
    <s v="Jennifer Carroll"/>
    <x v="1274"/>
    <x v="4"/>
    <n v="13894.321099999999"/>
    <n v="314"/>
    <x v="1"/>
    <s v="Urgent"/>
    <d v="2022-10-01T00:00:00"/>
    <s v="Paracetamol"/>
    <s v="Normal"/>
    <x v="2"/>
  </r>
  <r>
    <s v="Mr."/>
    <s v="Nathan Smith"/>
    <n v="33"/>
    <x v="2"/>
    <x v="1"/>
    <s v="O+"/>
    <x v="1"/>
    <x v="4"/>
    <x v="202"/>
    <s v="Kim Adams"/>
    <x v="1275"/>
    <x v="4"/>
    <n v="11937.3645"/>
    <n v="470"/>
    <x v="0"/>
    <s v="Elective"/>
    <d v="2021-05-18T00:00:00"/>
    <s v="Lipitor"/>
    <s v="Normal"/>
    <x v="8"/>
  </r>
  <r>
    <s v="Mrs."/>
    <s v="Rachael Johnson"/>
    <n v="48"/>
    <x v="1"/>
    <x v="0"/>
    <s v="A+"/>
    <x v="4"/>
    <x v="2"/>
    <x v="479"/>
    <s v="Kendra Bradley"/>
    <x v="1276"/>
    <x v="2"/>
    <n v="2173.5475999999999"/>
    <n v="179"/>
    <x v="2"/>
    <s v="Emergency"/>
    <d v="2022-03-07T00:00:00"/>
    <s v="Penicillin"/>
    <s v="Normal"/>
    <x v="14"/>
  </r>
  <r>
    <s v="Mr."/>
    <s v="Brian Nelson"/>
    <n v="25"/>
    <x v="2"/>
    <x v="1"/>
    <s v="AB+"/>
    <x v="3"/>
    <x v="1"/>
    <x v="926"/>
    <s v="Chris Lamb"/>
    <x v="1277"/>
    <x v="3"/>
    <n v="33834.2667"/>
    <n v="480"/>
    <x v="2"/>
    <s v="Emergency"/>
    <d v="2019-07-23T00:00:00"/>
    <s v="Aspirin"/>
    <s v="Abnormal"/>
    <x v="1"/>
  </r>
  <r>
    <s v="Mr."/>
    <s v="Katelyn Thomas"/>
    <n v="75"/>
    <x v="0"/>
    <x v="1"/>
    <s v="AB+"/>
    <x v="3"/>
    <x v="1"/>
    <x v="198"/>
    <s v="Donna Smith"/>
    <x v="1278"/>
    <x v="0"/>
    <n v="24828.284199999998"/>
    <n v="492"/>
    <x v="2"/>
    <s v="Emergency"/>
    <d v="2021-06-06T00:00:00"/>
    <s v="Aspirin"/>
    <s v="Inconclusive"/>
    <x v="28"/>
  </r>
  <r>
    <s v="Mr."/>
    <s v="Thomas David"/>
    <n v="56"/>
    <x v="1"/>
    <x v="1"/>
    <s v="B-"/>
    <x v="2"/>
    <x v="3"/>
    <x v="349"/>
    <s v="Julia Shelton"/>
    <x v="1279"/>
    <x v="0"/>
    <n v="4460.6934000000001"/>
    <n v="385"/>
    <x v="2"/>
    <s v="Emergency"/>
    <d v="2022-06-27T00:00:00"/>
    <s v="Penicillin"/>
    <s v="Normal"/>
    <x v="25"/>
  </r>
  <r>
    <s v="Mr."/>
    <s v="Joseph Nelson"/>
    <n v="19"/>
    <x v="2"/>
    <x v="1"/>
    <s v="O-"/>
    <x v="0"/>
    <x v="3"/>
    <x v="402"/>
    <s v="Mike Taylor"/>
    <x v="1280"/>
    <x v="2"/>
    <n v="14953.373299999999"/>
    <n v="333"/>
    <x v="1"/>
    <s v="Urgent"/>
    <d v="2023-11-23T00:00:00"/>
    <s v="Ibuprofen"/>
    <s v="Abnormal"/>
    <x v="6"/>
  </r>
  <r>
    <s v="Mr."/>
    <s v="Bobby Osborne"/>
    <n v="67"/>
    <x v="0"/>
    <x v="1"/>
    <s v="B+"/>
    <x v="7"/>
    <x v="5"/>
    <x v="299"/>
    <s v="Mary Burke"/>
    <x v="1281"/>
    <x v="0"/>
    <n v="55170.494599999998"/>
    <n v="216"/>
    <x v="0"/>
    <s v="Elective"/>
    <d v="2018-12-06T00:00:00"/>
    <s v="Lipitor"/>
    <s v="Inconclusive"/>
    <x v="23"/>
  </r>
  <r>
    <s v="Mrs."/>
    <s v="Austin Ortega"/>
    <n v="76"/>
    <x v="0"/>
    <x v="0"/>
    <s v="B-"/>
    <x v="2"/>
    <x v="4"/>
    <x v="319"/>
    <s v="Vanessa Watson"/>
    <x v="1282"/>
    <x v="0"/>
    <n v="12406.326300000001"/>
    <n v="476"/>
    <x v="1"/>
    <s v="Urgent"/>
    <d v="2022-11-10T00:00:00"/>
    <s v="Aspirin"/>
    <s v="Inconclusive"/>
    <x v="17"/>
  </r>
  <r>
    <s v="Mr."/>
    <s v="Chad Martin"/>
    <n v="48"/>
    <x v="1"/>
    <x v="1"/>
    <s v="O+"/>
    <x v="1"/>
    <x v="3"/>
    <x v="927"/>
    <s v="Dr. Dylan Johnson Jr."/>
    <x v="1283"/>
    <x v="0"/>
    <n v="3268.2447000000002"/>
    <n v="116"/>
    <x v="2"/>
    <s v="Emergency"/>
    <d v="2019-06-08T00:00:00"/>
    <s v="Ibuprofen"/>
    <s v="Normal"/>
    <x v="12"/>
  </r>
  <r>
    <s v="Mr."/>
    <s v="Anthony Butler"/>
    <n v="52"/>
    <x v="1"/>
    <x v="1"/>
    <s v="AB+"/>
    <x v="3"/>
    <x v="3"/>
    <x v="258"/>
    <s v="Christy Huff"/>
    <x v="1284"/>
    <x v="0"/>
    <n v="10384.808499999999"/>
    <n v="436"/>
    <x v="2"/>
    <s v="Emergency"/>
    <d v="2023-09-15T00:00:00"/>
    <s v="Paracetamol"/>
    <s v="Abnormal"/>
    <x v="10"/>
  </r>
  <r>
    <s v="Mr."/>
    <s v="Christina Frank"/>
    <n v="27"/>
    <x v="2"/>
    <x v="1"/>
    <s v="A-"/>
    <x v="6"/>
    <x v="4"/>
    <x v="928"/>
    <s v="Michael Murphy"/>
    <x v="1285"/>
    <x v="4"/>
    <n v="9617.3516"/>
    <n v="342"/>
    <x v="1"/>
    <s v="Urgent"/>
    <d v="2023-04-16T00:00:00"/>
    <s v="Paracetamol"/>
    <s v="Normal"/>
    <x v="5"/>
  </r>
  <r>
    <s v="Mr."/>
    <s v="Lisa Campbell"/>
    <n v="21"/>
    <x v="2"/>
    <x v="1"/>
    <s v="O+"/>
    <x v="1"/>
    <x v="4"/>
    <x v="929"/>
    <s v="Brian Clark"/>
    <x v="1286"/>
    <x v="2"/>
    <n v="9795.5746999999992"/>
    <n v="239"/>
    <x v="1"/>
    <s v="Urgent"/>
    <d v="2022-01-16T00:00:00"/>
    <s v="Ibuprofen"/>
    <s v="Abnormal"/>
    <x v="26"/>
  </r>
  <r>
    <s v="Mr."/>
    <s v="Amy Wall"/>
    <n v="45"/>
    <x v="1"/>
    <x v="1"/>
    <s v="O+"/>
    <x v="1"/>
    <x v="4"/>
    <x v="677"/>
    <s v="Bailey Campbell"/>
    <x v="1287"/>
    <x v="2"/>
    <n v="22134.421900000001"/>
    <n v="185"/>
    <x v="0"/>
    <s v="Elective"/>
    <d v="2021-04-28T00:00:00"/>
    <s v="Paracetamol"/>
    <s v="Inconclusive"/>
    <x v="10"/>
  </r>
  <r>
    <s v="Mrs."/>
    <s v="Melissa Lin"/>
    <n v="25"/>
    <x v="2"/>
    <x v="0"/>
    <s v="A-"/>
    <x v="6"/>
    <x v="1"/>
    <x v="930"/>
    <s v="Daniel Singh"/>
    <x v="715"/>
    <x v="3"/>
    <n v="35407.793400000002"/>
    <n v="256"/>
    <x v="2"/>
    <s v="Emergency"/>
    <d v="2022-01-22T00:00:00"/>
    <s v="Lipitor"/>
    <s v="Normal"/>
    <x v="0"/>
  </r>
  <r>
    <s v="Mrs."/>
    <s v="Pamela Rodriguez"/>
    <n v="60"/>
    <x v="0"/>
    <x v="0"/>
    <s v="B-"/>
    <x v="2"/>
    <x v="0"/>
    <x v="466"/>
    <s v="Brittany Smith"/>
    <x v="1288"/>
    <x v="0"/>
    <n v="26164.958600000002"/>
    <n v="180"/>
    <x v="2"/>
    <s v="Emergency"/>
    <d v="2019-01-19T00:00:00"/>
    <s v="Aspirin"/>
    <s v="Abnormal"/>
    <x v="9"/>
  </r>
  <r>
    <s v="Mr."/>
    <s v="Michael Garcia"/>
    <n v="64"/>
    <x v="0"/>
    <x v="1"/>
    <s v="B-"/>
    <x v="2"/>
    <x v="3"/>
    <x v="931"/>
    <s v="Aaron Hill"/>
    <x v="1289"/>
    <x v="3"/>
    <n v="4955.4250000000002"/>
    <n v="140"/>
    <x v="2"/>
    <s v="Emergency"/>
    <d v="2019-10-16T00:00:00"/>
    <s v="Ibuprofen"/>
    <s v="Abnormal"/>
    <x v="6"/>
  </r>
  <r>
    <s v="Mrs."/>
    <s v="Kenneth Choi"/>
    <n v="85"/>
    <x v="0"/>
    <x v="0"/>
    <s v="A+"/>
    <x v="4"/>
    <x v="3"/>
    <x v="932"/>
    <s v="Michelle Ford"/>
    <x v="1290"/>
    <x v="4"/>
    <n v="10564.518899999999"/>
    <n v="196"/>
    <x v="2"/>
    <s v="Emergency"/>
    <d v="2021-09-12T00:00:00"/>
    <s v="Lipitor"/>
    <s v="Abnormal"/>
    <x v="16"/>
  </r>
  <r>
    <s v="Mr."/>
    <s v="Margaret Casey"/>
    <n v="55"/>
    <x v="1"/>
    <x v="1"/>
    <s v="B+"/>
    <x v="7"/>
    <x v="5"/>
    <x v="202"/>
    <s v="William Bailey"/>
    <x v="1291"/>
    <x v="3"/>
    <n v="59641.513200000001"/>
    <n v="251"/>
    <x v="0"/>
    <s v="Elective"/>
    <d v="2021-06-04T00:00:00"/>
    <s v="Penicillin"/>
    <s v="Abnormal"/>
    <x v="9"/>
  </r>
  <r>
    <s v="Mr."/>
    <s v="Matthew Stevens"/>
    <n v="49"/>
    <x v="1"/>
    <x v="1"/>
    <s v="B-"/>
    <x v="2"/>
    <x v="3"/>
    <x v="805"/>
    <s v="Karen Monroe"/>
    <x v="1292"/>
    <x v="2"/>
    <n v="10788.6795"/>
    <n v="219"/>
    <x v="2"/>
    <s v="Emergency"/>
    <d v="2019-01-20T00:00:00"/>
    <s v="Ibuprofen"/>
    <s v="Inconclusive"/>
    <x v="26"/>
  </r>
  <r>
    <s v="Mrs."/>
    <s v="Sean Hernandez"/>
    <n v="39"/>
    <x v="1"/>
    <x v="0"/>
    <s v="B-"/>
    <x v="2"/>
    <x v="4"/>
    <x v="933"/>
    <s v="Brittany Adams"/>
    <x v="1293"/>
    <x v="2"/>
    <n v="37543.256399999998"/>
    <n v="199"/>
    <x v="2"/>
    <s v="Emergency"/>
    <d v="2021-04-29T00:00:00"/>
    <s v="Penicillin"/>
    <s v="Normal"/>
    <x v="24"/>
  </r>
  <r>
    <s v="Mrs."/>
    <s v="Courtney Graham"/>
    <n v="83"/>
    <x v="0"/>
    <x v="0"/>
    <s v="AB+"/>
    <x v="3"/>
    <x v="1"/>
    <x v="402"/>
    <s v="Mary Gonzalez"/>
    <x v="1294"/>
    <x v="3"/>
    <n v="28429.447499999998"/>
    <n v="255"/>
    <x v="0"/>
    <s v="Elective"/>
    <d v="2023-10-27T00:00:00"/>
    <s v="Ibuprofen"/>
    <s v="Normal"/>
    <x v="8"/>
  </r>
  <r>
    <s v="Mr."/>
    <s v="Thomas Collier"/>
    <n v="29"/>
    <x v="2"/>
    <x v="1"/>
    <s v="A+"/>
    <x v="4"/>
    <x v="3"/>
    <x v="934"/>
    <s v="Erik Contreras"/>
    <x v="1295"/>
    <x v="2"/>
    <n v="19259.836500000001"/>
    <n v="470"/>
    <x v="2"/>
    <s v="Emergency"/>
    <d v="2020-06-23T00:00:00"/>
    <s v="Penicillin"/>
    <s v="Abnormal"/>
    <x v="28"/>
  </r>
  <r>
    <s v="Mr."/>
    <s v="Andrew Howard"/>
    <n v="72"/>
    <x v="0"/>
    <x v="1"/>
    <s v="A+"/>
    <x v="4"/>
    <x v="3"/>
    <x v="935"/>
    <s v="Christopher Johnson"/>
    <x v="1296"/>
    <x v="3"/>
    <n v="20540.047999999999"/>
    <n v="431"/>
    <x v="2"/>
    <s v="Emergency"/>
    <d v="2021-01-23T00:00:00"/>
    <s v="Paracetamol"/>
    <s v="Abnormal"/>
    <x v="10"/>
  </r>
  <r>
    <s v="Mr."/>
    <s v="Wendy Flores"/>
    <n v="85"/>
    <x v="0"/>
    <x v="1"/>
    <s v="B+"/>
    <x v="7"/>
    <x v="3"/>
    <x v="303"/>
    <s v="Spencer Wyatt"/>
    <x v="1297"/>
    <x v="4"/>
    <n v="6791.8742000000002"/>
    <n v="448"/>
    <x v="2"/>
    <s v="Emergency"/>
    <d v="2023-07-02T00:00:00"/>
    <s v="Penicillin"/>
    <s v="Abnormal"/>
    <x v="8"/>
  </r>
  <r>
    <s v="Mr."/>
    <s v="Willie Gibbs"/>
    <n v="82"/>
    <x v="0"/>
    <x v="1"/>
    <s v="A-"/>
    <x v="6"/>
    <x v="3"/>
    <x v="936"/>
    <s v="Steven Wagner"/>
    <x v="1298"/>
    <x v="2"/>
    <n v="6842.9848000000002"/>
    <n v="132"/>
    <x v="2"/>
    <s v="Emergency"/>
    <d v="2022-10-30T00:00:00"/>
    <s v="Lipitor"/>
    <s v="Normal"/>
    <x v="11"/>
  </r>
  <r>
    <s v="Mr."/>
    <s v="Samuel Johnson"/>
    <n v="32"/>
    <x v="2"/>
    <x v="1"/>
    <s v="O-"/>
    <x v="0"/>
    <x v="3"/>
    <x v="567"/>
    <s v="Carrie Carter"/>
    <x v="1299"/>
    <x v="2"/>
    <n v="9375.2790999999997"/>
    <n v="400"/>
    <x v="2"/>
    <s v="Emergency"/>
    <d v="2023-02-04T00:00:00"/>
    <s v="Paracetamol"/>
    <s v="Normal"/>
    <x v="27"/>
  </r>
  <r>
    <s v="Mrs."/>
    <s v="Alexander Turner"/>
    <n v="70"/>
    <x v="0"/>
    <x v="0"/>
    <s v="A-"/>
    <x v="6"/>
    <x v="4"/>
    <x v="716"/>
    <s v="Desiree Arnold"/>
    <x v="1300"/>
    <x v="2"/>
    <n v="18552.685000000001"/>
    <n v="145"/>
    <x v="2"/>
    <s v="Emergency"/>
    <d v="2020-04-13T00:00:00"/>
    <s v="Aspirin"/>
    <s v="Abnormal"/>
    <x v="8"/>
  </r>
  <r>
    <s v="Mrs."/>
    <s v="Allison Warner"/>
    <n v="36"/>
    <x v="1"/>
    <x v="0"/>
    <s v="AB-"/>
    <x v="5"/>
    <x v="0"/>
    <x v="350"/>
    <s v="Kimberly Smith"/>
    <x v="1301"/>
    <x v="1"/>
    <n v="28472.8881"/>
    <n v="483"/>
    <x v="2"/>
    <s v="Emergency"/>
    <d v="2019-12-06T00:00:00"/>
    <s v="Lipitor"/>
    <s v="Abnormal"/>
    <x v="25"/>
  </r>
  <r>
    <s v="Mr."/>
    <s v="Kim Galloway"/>
    <n v="25"/>
    <x v="2"/>
    <x v="1"/>
    <s v="A+"/>
    <x v="4"/>
    <x v="4"/>
    <x v="340"/>
    <s v="Kimberly Cook"/>
    <x v="1302"/>
    <x v="2"/>
    <n v="44868.388599999998"/>
    <n v="357"/>
    <x v="1"/>
    <s v="Urgent"/>
    <d v="2022-05-16T00:00:00"/>
    <s v="Penicillin"/>
    <s v="Abnormal"/>
    <x v="16"/>
  </r>
  <r>
    <s v="Mr."/>
    <s v="Amy Johnson"/>
    <n v="82"/>
    <x v="0"/>
    <x v="1"/>
    <s v="A-"/>
    <x v="6"/>
    <x v="5"/>
    <x v="592"/>
    <s v="John Ortiz"/>
    <x v="1303"/>
    <x v="4"/>
    <n v="53981.8004"/>
    <n v="416"/>
    <x v="2"/>
    <s v="Emergency"/>
    <d v="2023-05-25T00:00:00"/>
    <s v="Penicillin"/>
    <s v="Abnormal"/>
    <x v="0"/>
  </r>
  <r>
    <s v="Mr."/>
    <s v="Jasmine Middleton"/>
    <n v="71"/>
    <x v="0"/>
    <x v="1"/>
    <s v="O+"/>
    <x v="1"/>
    <x v="4"/>
    <x v="937"/>
    <s v="Darren Williams"/>
    <x v="1304"/>
    <x v="4"/>
    <n v="36847.805099999998"/>
    <n v="113"/>
    <x v="1"/>
    <s v="Urgent"/>
    <d v="2020-05-14T00:00:00"/>
    <s v="Lipitor"/>
    <s v="Inconclusive"/>
    <x v="0"/>
  </r>
  <r>
    <s v="Mr."/>
    <s v="Stephanie Berry"/>
    <n v="57"/>
    <x v="1"/>
    <x v="1"/>
    <s v="O-"/>
    <x v="0"/>
    <x v="0"/>
    <x v="938"/>
    <s v="Jennifer Sanders"/>
    <x v="1305"/>
    <x v="3"/>
    <n v="57924.829700000002"/>
    <n v="453"/>
    <x v="2"/>
    <s v="Emergency"/>
    <d v="2022-03-14T00:00:00"/>
    <s v="Lipitor"/>
    <s v="Inconclusive"/>
    <x v="15"/>
  </r>
  <r>
    <s v="Mr."/>
    <s v="Matthew Brock"/>
    <n v="41"/>
    <x v="1"/>
    <x v="1"/>
    <s v="A+"/>
    <x v="4"/>
    <x v="4"/>
    <x v="889"/>
    <s v="Anna Ryan"/>
    <x v="1306"/>
    <x v="2"/>
    <n v="14663.1896"/>
    <n v="134"/>
    <x v="2"/>
    <s v="Emergency"/>
    <d v="2023-02-19T00:00:00"/>
    <s v="Paracetamol"/>
    <s v="Normal"/>
    <x v="22"/>
  </r>
  <r>
    <s v="Mr."/>
    <s v="Caitlin Day"/>
    <n v="18"/>
    <x v="2"/>
    <x v="1"/>
    <s v="AB-"/>
    <x v="5"/>
    <x v="2"/>
    <x v="939"/>
    <s v="Maria Martin"/>
    <x v="1307"/>
    <x v="2"/>
    <n v="11742.1361"/>
    <n v="158"/>
    <x v="2"/>
    <s v="Emergency"/>
    <d v="2020-04-22T00:00:00"/>
    <s v="Aspirin"/>
    <s v="Normal"/>
    <x v="28"/>
  </r>
  <r>
    <s v="Mr."/>
    <s v="Nicole Evans"/>
    <n v="44"/>
    <x v="1"/>
    <x v="1"/>
    <s v="O-"/>
    <x v="0"/>
    <x v="5"/>
    <x v="940"/>
    <s v="Margaret Silva"/>
    <x v="1308"/>
    <x v="1"/>
    <n v="52579.819300000003"/>
    <n v="470"/>
    <x v="0"/>
    <s v="Elective"/>
    <d v="2020-05-20T00:00:00"/>
    <s v="Aspirin"/>
    <s v="Inconclusive"/>
    <x v="4"/>
  </r>
  <r>
    <s v="Mrs."/>
    <s v="William Harris"/>
    <n v="38"/>
    <x v="1"/>
    <x v="0"/>
    <s v="O+"/>
    <x v="1"/>
    <x v="5"/>
    <x v="629"/>
    <s v="Kim Bell"/>
    <x v="1309"/>
    <x v="4"/>
    <n v="64160.686900000001"/>
    <n v="147"/>
    <x v="0"/>
    <s v="Elective"/>
    <d v="2021-01-18T00:00:00"/>
    <s v="Paracetamol"/>
    <s v="Abnormal"/>
    <x v="14"/>
  </r>
  <r>
    <s v="Mr."/>
    <s v="Brian Gomez"/>
    <n v="65"/>
    <x v="0"/>
    <x v="1"/>
    <s v="B+"/>
    <x v="7"/>
    <x v="1"/>
    <x v="941"/>
    <s v="Francisco Barton"/>
    <x v="1310"/>
    <x v="4"/>
    <n v="1663.3429000000001"/>
    <n v="335"/>
    <x v="1"/>
    <s v="Urgent"/>
    <d v="2023-05-29T00:00:00"/>
    <s v="Lipitor"/>
    <s v="Normal"/>
    <x v="1"/>
  </r>
  <r>
    <s v="Mrs."/>
    <s v="Cassandra White"/>
    <n v="68"/>
    <x v="0"/>
    <x v="0"/>
    <s v="AB+"/>
    <x v="3"/>
    <x v="2"/>
    <x v="942"/>
    <s v="Karla Thompson"/>
    <x v="1311"/>
    <x v="4"/>
    <n v="15174.243700000001"/>
    <n v="157"/>
    <x v="0"/>
    <s v="Elective"/>
    <d v="2019-11-21T00:00:00"/>
    <s v="Paracetamol"/>
    <s v="Abnormal"/>
    <x v="18"/>
  </r>
  <r>
    <s v="Mr."/>
    <s v="Aaron Jones"/>
    <n v="18"/>
    <x v="2"/>
    <x v="1"/>
    <s v="A-"/>
    <x v="6"/>
    <x v="4"/>
    <x v="557"/>
    <s v="Christy Williams"/>
    <x v="1312"/>
    <x v="2"/>
    <n v="37864.821400000001"/>
    <n v="298"/>
    <x v="2"/>
    <s v="Emergency"/>
    <d v="2023-03-18T00:00:00"/>
    <s v="Lipitor"/>
    <s v="Normal"/>
    <x v="26"/>
  </r>
  <r>
    <s v="Mr."/>
    <s v="Marilyn Steele"/>
    <n v="33"/>
    <x v="2"/>
    <x v="1"/>
    <s v="AB-"/>
    <x v="5"/>
    <x v="4"/>
    <x v="528"/>
    <s v="Zachary Walker"/>
    <x v="1313"/>
    <x v="2"/>
    <n v="15775.970799999999"/>
    <n v="488"/>
    <x v="1"/>
    <s v="Urgent"/>
    <d v="2022-12-17T00:00:00"/>
    <s v="Ibuprofen"/>
    <s v="Normal"/>
    <x v="14"/>
  </r>
  <r>
    <s v="Mr."/>
    <s v="Eric Roberts"/>
    <n v="33"/>
    <x v="2"/>
    <x v="1"/>
    <s v="AB-"/>
    <x v="5"/>
    <x v="4"/>
    <x v="943"/>
    <s v="Heather Perry"/>
    <x v="1314"/>
    <x v="4"/>
    <n v="25708.313099999999"/>
    <n v="370"/>
    <x v="1"/>
    <s v="Urgent"/>
    <d v="2023-03-10T00:00:00"/>
    <s v="Paracetamol"/>
    <s v="Abnormal"/>
    <x v="29"/>
  </r>
  <r>
    <s v="Mr."/>
    <s v="Rebecca Knox"/>
    <n v="51"/>
    <x v="1"/>
    <x v="1"/>
    <s v="A-"/>
    <x v="6"/>
    <x v="4"/>
    <x v="594"/>
    <s v="Anthony Trujillo"/>
    <x v="797"/>
    <x v="4"/>
    <n v="28888.073199999999"/>
    <n v="213"/>
    <x v="1"/>
    <s v="Urgent"/>
    <d v="2020-12-17T00:00:00"/>
    <s v="Ibuprofen"/>
    <s v="Inconclusive"/>
    <x v="3"/>
  </r>
  <r>
    <s v="Mr."/>
    <s v="Alex Wright"/>
    <n v="84"/>
    <x v="0"/>
    <x v="1"/>
    <s v="A+"/>
    <x v="4"/>
    <x v="3"/>
    <x v="944"/>
    <s v="Shannon Day"/>
    <x v="294"/>
    <x v="3"/>
    <n v="11162.173000000001"/>
    <n v="247"/>
    <x v="1"/>
    <s v="Urgent"/>
    <d v="2019-03-26T00:00:00"/>
    <s v="Penicillin"/>
    <s v="Abnormal"/>
    <x v="26"/>
  </r>
  <r>
    <s v="Mr."/>
    <s v="Michael Morgan"/>
    <n v="23"/>
    <x v="2"/>
    <x v="1"/>
    <s v="O-"/>
    <x v="0"/>
    <x v="2"/>
    <x v="503"/>
    <s v="Vincent Peterson"/>
    <x v="1315"/>
    <x v="2"/>
    <n v="4577.1902"/>
    <n v="386"/>
    <x v="2"/>
    <s v="Emergency"/>
    <d v="2019-10-14T00:00:00"/>
    <s v="Aspirin"/>
    <s v="Inconclusive"/>
    <x v="4"/>
  </r>
  <r>
    <s v="Mrs."/>
    <s v="Clinton Moore"/>
    <n v="72"/>
    <x v="0"/>
    <x v="0"/>
    <s v="O+"/>
    <x v="1"/>
    <x v="0"/>
    <x v="945"/>
    <s v="Carol Chapman"/>
    <x v="1316"/>
    <x v="2"/>
    <n v="17541.665199999999"/>
    <n v="220"/>
    <x v="1"/>
    <s v="Urgent"/>
    <d v="2020-06-10T00:00:00"/>
    <s v="Lipitor"/>
    <s v="Abnormal"/>
    <x v="27"/>
  </r>
  <r>
    <s v="Mrs."/>
    <s v="Tyler Sanders DVM"/>
    <n v="78"/>
    <x v="0"/>
    <x v="0"/>
    <s v="A+"/>
    <x v="4"/>
    <x v="5"/>
    <x v="946"/>
    <s v="Keith Reed"/>
    <x v="1317"/>
    <x v="1"/>
    <n v="63531.331299999998"/>
    <n v="227"/>
    <x v="0"/>
    <s v="Elective"/>
    <d v="2019-09-03T00:00:00"/>
    <s v="Aspirin"/>
    <s v="Normal"/>
    <x v="22"/>
  </r>
  <r>
    <s v="Mrs."/>
    <s v="Robert Olson"/>
    <n v="77"/>
    <x v="0"/>
    <x v="0"/>
    <s v="O-"/>
    <x v="0"/>
    <x v="5"/>
    <x v="3"/>
    <s v="Olivia Pearson"/>
    <x v="815"/>
    <x v="3"/>
    <n v="61732.547599999998"/>
    <n v="366"/>
    <x v="2"/>
    <s v="Emergency"/>
    <d v="2023-01-06T00:00:00"/>
    <s v="Lipitor"/>
    <s v="Normal"/>
    <x v="21"/>
  </r>
  <r>
    <s v="Mr."/>
    <s v="Michael Smith"/>
    <n v="37"/>
    <x v="1"/>
    <x v="1"/>
    <s v="B+"/>
    <x v="7"/>
    <x v="4"/>
    <x v="947"/>
    <s v="Stephen Barry"/>
    <x v="1318"/>
    <x v="3"/>
    <n v="43446.104700000004"/>
    <n v="220"/>
    <x v="2"/>
    <s v="Emergency"/>
    <d v="2020-11-23T00:00:00"/>
    <s v="Ibuprofen"/>
    <s v="Abnormal"/>
    <x v="10"/>
  </r>
  <r>
    <s v="Mr."/>
    <s v="Jaime Holmes"/>
    <n v="61"/>
    <x v="0"/>
    <x v="1"/>
    <s v="A-"/>
    <x v="6"/>
    <x v="1"/>
    <x v="78"/>
    <s v="Brittany Cook"/>
    <x v="191"/>
    <x v="0"/>
    <n v="1803.7593999999999"/>
    <n v="411"/>
    <x v="0"/>
    <s v="Elective"/>
    <d v="2021-02-05T00:00:00"/>
    <s v="Aspirin"/>
    <s v="Inconclusive"/>
    <x v="15"/>
  </r>
  <r>
    <s v="Mr."/>
    <s v="Todd Moore"/>
    <n v="47"/>
    <x v="1"/>
    <x v="1"/>
    <s v="A-"/>
    <x v="6"/>
    <x v="5"/>
    <x v="864"/>
    <s v="Christopher Mcdonald"/>
    <x v="815"/>
    <x v="3"/>
    <n v="22429.0933"/>
    <n v="119"/>
    <x v="2"/>
    <s v="Emergency"/>
    <d v="2021-12-17T00:00:00"/>
    <s v="Penicillin"/>
    <s v="Abnormal"/>
    <x v="7"/>
  </r>
  <r>
    <s v="Mr."/>
    <s v="James Lopez"/>
    <n v="63"/>
    <x v="0"/>
    <x v="1"/>
    <s v="B-"/>
    <x v="2"/>
    <x v="0"/>
    <x v="524"/>
    <s v="Kathleen Norton"/>
    <x v="1319"/>
    <x v="0"/>
    <n v="21570.351999999999"/>
    <n v="309"/>
    <x v="1"/>
    <s v="Urgent"/>
    <d v="2022-06-08T00:00:00"/>
    <s v="Ibuprofen"/>
    <s v="Abnormal"/>
    <x v="0"/>
  </r>
  <r>
    <s v="Mrs."/>
    <s v="Thomas Long"/>
    <n v="24"/>
    <x v="2"/>
    <x v="0"/>
    <s v="O+"/>
    <x v="1"/>
    <x v="0"/>
    <x v="136"/>
    <s v="Valerie Ellis"/>
    <x v="1320"/>
    <x v="4"/>
    <n v="22929.153699999999"/>
    <n v="336"/>
    <x v="1"/>
    <s v="Urgent"/>
    <d v="2021-04-14T00:00:00"/>
    <s v="Penicillin"/>
    <s v="Normal"/>
    <x v="24"/>
  </r>
  <r>
    <s v="Mrs."/>
    <s v="Justin Lewis"/>
    <n v="49"/>
    <x v="1"/>
    <x v="0"/>
    <s v="AB-"/>
    <x v="5"/>
    <x v="4"/>
    <x v="541"/>
    <s v="Jose Parker"/>
    <x v="1321"/>
    <x v="4"/>
    <n v="40227.159099999997"/>
    <n v="409"/>
    <x v="1"/>
    <s v="Urgent"/>
    <d v="2022-02-23T00:00:00"/>
    <s v="Ibuprofen"/>
    <s v="Normal"/>
    <x v="14"/>
  </r>
  <r>
    <s v="Mrs."/>
    <s v="Monique Castro"/>
    <n v="29"/>
    <x v="2"/>
    <x v="0"/>
    <s v="O+"/>
    <x v="1"/>
    <x v="2"/>
    <x v="237"/>
    <s v="Jonathan Carter MD"/>
    <x v="1322"/>
    <x v="3"/>
    <n v="8413.4541000000008"/>
    <n v="444"/>
    <x v="0"/>
    <s v="Elective"/>
    <d v="2021-04-18T00:00:00"/>
    <s v="Penicillin"/>
    <s v="Abnormal"/>
    <x v="24"/>
  </r>
  <r>
    <s v="Mrs."/>
    <s v="Brian Hardin"/>
    <n v="24"/>
    <x v="2"/>
    <x v="0"/>
    <s v="O-"/>
    <x v="0"/>
    <x v="3"/>
    <x v="948"/>
    <s v="Melissa Moore"/>
    <x v="1323"/>
    <x v="4"/>
    <n v="17682.413100000002"/>
    <n v="377"/>
    <x v="2"/>
    <s v="Emergency"/>
    <d v="2023-11-05T00:00:00"/>
    <s v="Paracetamol"/>
    <s v="Normal"/>
    <x v="14"/>
  </r>
  <r>
    <s v="Mr."/>
    <s v="Kent Peters"/>
    <n v="62"/>
    <x v="0"/>
    <x v="1"/>
    <s v="O-"/>
    <x v="0"/>
    <x v="2"/>
    <x v="949"/>
    <s v="Andrew Gonzalez"/>
    <x v="1324"/>
    <x v="0"/>
    <n v="21588.085599999999"/>
    <n v="122"/>
    <x v="1"/>
    <s v="Urgent"/>
    <d v="2023-03-23T00:00:00"/>
    <s v="Lipitor"/>
    <s v="Inconclusive"/>
    <x v="12"/>
  </r>
  <r>
    <s v="Mrs."/>
    <s v="Michele Gardner"/>
    <n v="53"/>
    <x v="1"/>
    <x v="0"/>
    <s v="O-"/>
    <x v="0"/>
    <x v="5"/>
    <x v="689"/>
    <s v="Joshua Thomas"/>
    <x v="1325"/>
    <x v="3"/>
    <n v="7926.0789000000004"/>
    <n v="219"/>
    <x v="0"/>
    <s v="Elective"/>
    <d v="2023-09-05T00:00:00"/>
    <s v="Penicillin"/>
    <s v="Inconclusive"/>
    <x v="20"/>
  </r>
  <r>
    <s v="Mr."/>
    <s v="Joseph Perez"/>
    <n v="64"/>
    <x v="0"/>
    <x v="1"/>
    <s v="A-"/>
    <x v="6"/>
    <x v="3"/>
    <x v="21"/>
    <s v="Janet Jordan"/>
    <x v="1326"/>
    <x v="0"/>
    <n v="7787.6144000000004"/>
    <n v="144"/>
    <x v="2"/>
    <s v="Emergency"/>
    <d v="2022-12-20T00:00:00"/>
    <s v="Aspirin"/>
    <s v="Abnormal"/>
    <x v="11"/>
  </r>
  <r>
    <s v="Mrs."/>
    <s v="Mary Taylor"/>
    <n v="20"/>
    <x v="2"/>
    <x v="0"/>
    <s v="O+"/>
    <x v="1"/>
    <x v="2"/>
    <x v="794"/>
    <s v="Anna Chan"/>
    <x v="1327"/>
    <x v="2"/>
    <n v="4514.1954999999998"/>
    <n v="181"/>
    <x v="0"/>
    <s v="Elective"/>
    <d v="2022-03-16T00:00:00"/>
    <s v="Ibuprofen"/>
    <s v="Abnormal"/>
    <x v="3"/>
  </r>
  <r>
    <s v="Mr."/>
    <s v="Kelli Richardson"/>
    <n v="19"/>
    <x v="2"/>
    <x v="1"/>
    <s v="A+"/>
    <x v="4"/>
    <x v="3"/>
    <x v="433"/>
    <s v="James Medina"/>
    <x v="1328"/>
    <x v="3"/>
    <n v="11085.098"/>
    <n v="130"/>
    <x v="1"/>
    <s v="Urgent"/>
    <d v="2022-08-31T00:00:00"/>
    <s v="Penicillin"/>
    <s v="Abnormal"/>
    <x v="2"/>
  </r>
  <r>
    <s v="Mrs."/>
    <s v="Dr. Cheyenne Chen DDS"/>
    <n v="56"/>
    <x v="1"/>
    <x v="0"/>
    <s v="AB+"/>
    <x v="3"/>
    <x v="0"/>
    <x v="749"/>
    <s v="Ashley Thomas"/>
    <x v="1329"/>
    <x v="3"/>
    <n v="49535.179100000001"/>
    <n v="442"/>
    <x v="1"/>
    <s v="Urgent"/>
    <d v="2021-01-20T00:00:00"/>
    <s v="Paracetamol"/>
    <s v="Inconclusive"/>
    <x v="11"/>
  </r>
  <r>
    <s v="Mr."/>
    <s v="Peggy Miller"/>
    <n v="47"/>
    <x v="1"/>
    <x v="1"/>
    <s v="AB+"/>
    <x v="3"/>
    <x v="1"/>
    <x v="478"/>
    <s v="Emily Mann"/>
    <x v="1330"/>
    <x v="2"/>
    <n v="2271.8890999999999"/>
    <n v="165"/>
    <x v="0"/>
    <s v="Elective"/>
    <d v="2020-04-17T00:00:00"/>
    <s v="Lipitor"/>
    <s v="Normal"/>
    <x v="27"/>
  </r>
  <r>
    <s v="Mrs."/>
    <s v="Linda Douglas"/>
    <n v="72"/>
    <x v="0"/>
    <x v="0"/>
    <s v="AB+"/>
    <x v="3"/>
    <x v="0"/>
    <x v="764"/>
    <s v="Angela Carr"/>
    <x v="1331"/>
    <x v="0"/>
    <n v="2541.4933999999998"/>
    <n v="314"/>
    <x v="1"/>
    <s v="Urgent"/>
    <d v="2019-02-02T00:00:00"/>
    <s v="Penicillin"/>
    <s v="Normal"/>
    <x v="28"/>
  </r>
  <r>
    <s v="Mr."/>
    <s v="Jennifer Nelson"/>
    <n v="78"/>
    <x v="0"/>
    <x v="1"/>
    <s v="O-"/>
    <x v="0"/>
    <x v="1"/>
    <x v="950"/>
    <s v="Adam Fox"/>
    <x v="1332"/>
    <x v="0"/>
    <n v="34917.665399999998"/>
    <n v="457"/>
    <x v="1"/>
    <s v="Urgent"/>
    <d v="2023-04-09T00:00:00"/>
    <s v="Penicillin"/>
    <s v="Inconclusive"/>
    <x v="7"/>
  </r>
  <r>
    <s v="Mrs."/>
    <s v="Bryan Harmon"/>
    <n v="79"/>
    <x v="0"/>
    <x v="0"/>
    <s v="A-"/>
    <x v="6"/>
    <x v="3"/>
    <x v="951"/>
    <s v="Crystal Rivas"/>
    <x v="1333"/>
    <x v="0"/>
    <n v="17750.267800000001"/>
    <n v="241"/>
    <x v="2"/>
    <s v="Emergency"/>
    <d v="2022-04-16T00:00:00"/>
    <s v="Lipitor"/>
    <s v="Abnormal"/>
    <x v="27"/>
  </r>
  <r>
    <s v="Mrs."/>
    <s v="Joseph Lewis"/>
    <n v="79"/>
    <x v="0"/>
    <x v="0"/>
    <s v="A+"/>
    <x v="4"/>
    <x v="4"/>
    <x v="313"/>
    <s v="Debra Parker"/>
    <x v="1334"/>
    <x v="0"/>
    <n v="25616.581600000001"/>
    <n v="259"/>
    <x v="1"/>
    <s v="Urgent"/>
    <d v="2021-11-02T00:00:00"/>
    <s v="Penicillin"/>
    <s v="Normal"/>
    <x v="19"/>
  </r>
  <r>
    <s v="Mr."/>
    <s v="Mackenzie Ward"/>
    <n v="83"/>
    <x v="0"/>
    <x v="1"/>
    <s v="B-"/>
    <x v="2"/>
    <x v="2"/>
    <x v="841"/>
    <s v="Evan Harrington Jr."/>
    <x v="1335"/>
    <x v="0"/>
    <n v="803.2586"/>
    <n v="310"/>
    <x v="2"/>
    <s v="Emergency"/>
    <d v="2021-10-14T00:00:00"/>
    <s v="Lipitor"/>
    <s v="Normal"/>
    <x v="9"/>
  </r>
  <r>
    <s v="Mrs."/>
    <s v="David Peterson"/>
    <n v="45"/>
    <x v="1"/>
    <x v="0"/>
    <s v="O-"/>
    <x v="0"/>
    <x v="5"/>
    <x v="952"/>
    <s v="Eric Wilson"/>
    <x v="1336"/>
    <x v="1"/>
    <n v="6896.5172000000002"/>
    <n v="334"/>
    <x v="2"/>
    <s v="Emergency"/>
    <d v="2022-02-03T00:00:00"/>
    <s v="Ibuprofen"/>
    <s v="Inconclusive"/>
    <x v="19"/>
  </r>
  <r>
    <s v="Mrs."/>
    <s v="Joshua Salazar"/>
    <n v="59"/>
    <x v="1"/>
    <x v="0"/>
    <s v="B-"/>
    <x v="2"/>
    <x v="5"/>
    <x v="953"/>
    <s v="Penny Palmer"/>
    <x v="1337"/>
    <x v="3"/>
    <n v="55566.381399999998"/>
    <n v="195"/>
    <x v="0"/>
    <s v="Elective"/>
    <d v="2020-09-29T00:00:00"/>
    <s v="Ibuprofen"/>
    <s v="Abnormal"/>
    <x v="12"/>
  </r>
  <r>
    <s v="Mrs."/>
    <s v="Elizabeth Donovan"/>
    <n v="60"/>
    <x v="0"/>
    <x v="0"/>
    <s v="B-"/>
    <x v="2"/>
    <x v="1"/>
    <x v="273"/>
    <s v="Alexandra Nunez"/>
    <x v="1338"/>
    <x v="0"/>
    <n v="35886.905200000001"/>
    <n v="371"/>
    <x v="0"/>
    <s v="Elective"/>
    <d v="2020-03-09T00:00:00"/>
    <s v="Paracetamol"/>
    <s v="Inconclusive"/>
    <x v="8"/>
  </r>
  <r>
    <s v="Mr."/>
    <s v="Karen Martinez"/>
    <n v="25"/>
    <x v="2"/>
    <x v="1"/>
    <s v="A-"/>
    <x v="6"/>
    <x v="4"/>
    <x v="954"/>
    <s v="Sandra Salazar"/>
    <x v="1339"/>
    <x v="2"/>
    <n v="1567.0082"/>
    <n v="129"/>
    <x v="2"/>
    <s v="Emergency"/>
    <d v="2020-12-07T00:00:00"/>
    <s v="Ibuprofen"/>
    <s v="Normal"/>
    <x v="26"/>
  </r>
  <r>
    <s v="Mr."/>
    <s v="Elizabeth Tucker"/>
    <n v="58"/>
    <x v="1"/>
    <x v="1"/>
    <s v="A+"/>
    <x v="4"/>
    <x v="1"/>
    <x v="721"/>
    <s v="Jennifer Hickman"/>
    <x v="912"/>
    <x v="4"/>
    <n v="31640.503400000001"/>
    <n v="403"/>
    <x v="0"/>
    <s v="Elective"/>
    <d v="2020-05-08T00:00:00"/>
    <s v="Aspirin"/>
    <s v="Inconclusive"/>
    <x v="21"/>
  </r>
  <r>
    <s v="Mr."/>
    <s v="Eric Campbell"/>
    <n v="74"/>
    <x v="0"/>
    <x v="1"/>
    <s v="AB-"/>
    <x v="5"/>
    <x v="0"/>
    <x v="643"/>
    <s v="Anthony Gillespie"/>
    <x v="1340"/>
    <x v="0"/>
    <n v="14192.8393"/>
    <n v="246"/>
    <x v="2"/>
    <s v="Emergency"/>
    <d v="2019-10-08T00:00:00"/>
    <s v="Paracetamol"/>
    <s v="Abnormal"/>
    <x v="1"/>
  </r>
  <r>
    <s v="Mr."/>
    <s v="Debbie James"/>
    <n v="23"/>
    <x v="2"/>
    <x v="1"/>
    <s v="A-"/>
    <x v="6"/>
    <x v="4"/>
    <x v="955"/>
    <s v="Kathleen Sosa"/>
    <x v="1341"/>
    <x v="2"/>
    <n v="2398.8334"/>
    <n v="266"/>
    <x v="0"/>
    <s v="Elective"/>
    <d v="2018-11-23T00:00:00"/>
    <s v="Penicillin"/>
    <s v="Abnormal"/>
    <x v="18"/>
  </r>
  <r>
    <s v="Mr."/>
    <s v="Alan Ibarra"/>
    <n v="34"/>
    <x v="2"/>
    <x v="1"/>
    <s v="O+"/>
    <x v="1"/>
    <x v="4"/>
    <x v="532"/>
    <s v="Steven Rhodes"/>
    <x v="1342"/>
    <x v="1"/>
    <n v="37842.338499999998"/>
    <n v="316"/>
    <x v="0"/>
    <s v="Elective"/>
    <d v="2020-04-04T00:00:00"/>
    <s v="Lipitor"/>
    <s v="Normal"/>
    <x v="26"/>
  </r>
  <r>
    <s v="Mr."/>
    <s v="Christine Hernandez"/>
    <n v="26"/>
    <x v="2"/>
    <x v="1"/>
    <s v="B+"/>
    <x v="7"/>
    <x v="4"/>
    <x v="956"/>
    <s v="Jacqueline Watts"/>
    <x v="1343"/>
    <x v="2"/>
    <n v="2197.7019"/>
    <n v="225"/>
    <x v="2"/>
    <s v="Emergency"/>
    <d v="2019-08-14T00:00:00"/>
    <s v="Ibuprofen"/>
    <s v="Abnormal"/>
    <x v="22"/>
  </r>
  <r>
    <s v="Mrs."/>
    <s v="Lee Kramer"/>
    <n v="41"/>
    <x v="1"/>
    <x v="0"/>
    <s v="O+"/>
    <x v="1"/>
    <x v="3"/>
    <x v="957"/>
    <s v="April Anderson"/>
    <x v="1344"/>
    <x v="0"/>
    <n v="27607.465100000001"/>
    <n v="256"/>
    <x v="2"/>
    <s v="Emergency"/>
    <d v="2020-10-16T00:00:00"/>
    <s v="Penicillin"/>
    <s v="Abnormal"/>
    <x v="18"/>
  </r>
  <r>
    <s v="Mrs."/>
    <s v="Kyle Johnson"/>
    <n v="29"/>
    <x v="2"/>
    <x v="0"/>
    <s v="B+"/>
    <x v="7"/>
    <x v="3"/>
    <x v="707"/>
    <s v="Patrick Stone"/>
    <x v="1345"/>
    <x v="4"/>
    <n v="6872.3778000000002"/>
    <n v="292"/>
    <x v="1"/>
    <s v="Urgent"/>
    <d v="2019-04-26T00:00:00"/>
    <s v="Paracetamol"/>
    <s v="Inconclusive"/>
    <x v="13"/>
  </r>
  <r>
    <s v="Mrs."/>
    <s v="Ruth Meyer"/>
    <n v="42"/>
    <x v="1"/>
    <x v="0"/>
    <s v="A-"/>
    <x v="6"/>
    <x v="3"/>
    <x v="958"/>
    <s v="Natalie Andrews"/>
    <x v="1346"/>
    <x v="1"/>
    <n v="1408.4184"/>
    <n v="105"/>
    <x v="2"/>
    <s v="Emergency"/>
    <d v="2018-12-10T00:00:00"/>
    <s v="Ibuprofen"/>
    <s v="Inconclusive"/>
    <x v="16"/>
  </r>
  <r>
    <s v="Mr."/>
    <s v="Tonya Ferguson"/>
    <n v="77"/>
    <x v="0"/>
    <x v="1"/>
    <s v="O-"/>
    <x v="0"/>
    <x v="0"/>
    <x v="959"/>
    <s v="Andrew Wallace"/>
    <x v="1347"/>
    <x v="0"/>
    <n v="27589.818299999999"/>
    <n v="496"/>
    <x v="1"/>
    <s v="Urgent"/>
    <d v="2019-11-07T00:00:00"/>
    <s v="Lipitor"/>
    <s v="Normal"/>
    <x v="24"/>
  </r>
  <r>
    <s v="Mrs."/>
    <s v="Kevin Fowler"/>
    <n v="20"/>
    <x v="2"/>
    <x v="0"/>
    <s v="AB+"/>
    <x v="3"/>
    <x v="2"/>
    <x v="960"/>
    <s v="Anthony Thomas DDS"/>
    <x v="1348"/>
    <x v="4"/>
    <n v="15093.702799999999"/>
    <n v="247"/>
    <x v="2"/>
    <s v="Emergency"/>
    <d v="2023-11-18T00:00:00"/>
    <s v="Ibuprofen"/>
    <s v="Normal"/>
    <x v="14"/>
  </r>
  <r>
    <s v="Mr."/>
    <s v="Felicia Ramirez"/>
    <n v="24"/>
    <x v="2"/>
    <x v="1"/>
    <s v="B+"/>
    <x v="7"/>
    <x v="2"/>
    <x v="961"/>
    <s v="Richard Gibson"/>
    <x v="1349"/>
    <x v="4"/>
    <n v="23582.649600000001"/>
    <n v="417"/>
    <x v="2"/>
    <s v="Emergency"/>
    <d v="2019-06-11T00:00:00"/>
    <s v="Aspirin"/>
    <s v="Inconclusive"/>
    <x v="16"/>
  </r>
  <r>
    <s v="Mrs."/>
    <s v="Joshua Ellis"/>
    <n v="76"/>
    <x v="0"/>
    <x v="0"/>
    <s v="O+"/>
    <x v="1"/>
    <x v="1"/>
    <x v="865"/>
    <s v="Stacey Wade"/>
    <x v="1350"/>
    <x v="0"/>
    <n v="16861.576700000001"/>
    <n v="462"/>
    <x v="1"/>
    <s v="Urgent"/>
    <d v="2023-11-14T00:00:00"/>
    <s v="Penicillin"/>
    <s v="Normal"/>
    <x v="17"/>
  </r>
  <r>
    <s v="Mrs."/>
    <s v="Patrick Farmer"/>
    <n v="40"/>
    <x v="1"/>
    <x v="0"/>
    <s v="A+"/>
    <x v="4"/>
    <x v="3"/>
    <x v="962"/>
    <s v="Christopher Rosario"/>
    <x v="1351"/>
    <x v="3"/>
    <n v="27008.895400000001"/>
    <n v="493"/>
    <x v="2"/>
    <s v="Emergency"/>
    <d v="2019-05-29T00:00:00"/>
    <s v="Ibuprofen"/>
    <s v="Abnormal"/>
    <x v="2"/>
  </r>
  <r>
    <s v="Mrs."/>
    <s v="Maria Novak"/>
    <n v="24"/>
    <x v="2"/>
    <x v="0"/>
    <s v="O+"/>
    <x v="1"/>
    <x v="0"/>
    <x v="963"/>
    <s v="Christopher Mendoza"/>
    <x v="1352"/>
    <x v="2"/>
    <n v="57023.243999999999"/>
    <n v="169"/>
    <x v="1"/>
    <s v="Urgent"/>
    <d v="2022-05-11T00:00:00"/>
    <s v="Ibuprofen"/>
    <s v="Abnormal"/>
    <x v="19"/>
  </r>
  <r>
    <s v="Mr."/>
    <s v="Samantha Roberts"/>
    <n v="73"/>
    <x v="0"/>
    <x v="1"/>
    <s v="B+"/>
    <x v="7"/>
    <x v="1"/>
    <x v="964"/>
    <s v="Sharon Gardner"/>
    <x v="1353"/>
    <x v="0"/>
    <n v="12350.0398"/>
    <n v="331"/>
    <x v="0"/>
    <s v="Elective"/>
    <d v="2021-01-20T00:00:00"/>
    <s v="Ibuprofen"/>
    <s v="Normal"/>
    <x v="20"/>
  </r>
  <r>
    <s v="Mrs."/>
    <s v="Michael Powell"/>
    <n v="65"/>
    <x v="0"/>
    <x v="0"/>
    <s v="B+"/>
    <x v="7"/>
    <x v="2"/>
    <x v="965"/>
    <s v="Ryan Patel"/>
    <x v="1354"/>
    <x v="0"/>
    <n v="18173.308799999999"/>
    <n v="312"/>
    <x v="1"/>
    <s v="Urgent"/>
    <d v="2023-08-19T00:00:00"/>
    <s v="Lipitor"/>
    <s v="Abnormal"/>
    <x v="27"/>
  </r>
  <r>
    <s v="Mr."/>
    <s v="Jamie Santos"/>
    <n v="79"/>
    <x v="0"/>
    <x v="1"/>
    <s v="AB-"/>
    <x v="5"/>
    <x v="3"/>
    <x v="966"/>
    <s v="Shirley Benjamin"/>
    <x v="1355"/>
    <x v="2"/>
    <n v="3677.5311999999999"/>
    <n v="261"/>
    <x v="2"/>
    <s v="Emergency"/>
    <d v="2020-10-15T00:00:00"/>
    <s v="Aspirin"/>
    <s v="Abnormal"/>
    <x v="12"/>
  </r>
  <r>
    <s v="Mrs."/>
    <s v="John Rodriguez"/>
    <n v="69"/>
    <x v="0"/>
    <x v="0"/>
    <s v="A-"/>
    <x v="6"/>
    <x v="2"/>
    <x v="967"/>
    <s v="Timothy Chen"/>
    <x v="1356"/>
    <x v="3"/>
    <n v="9742.0087000000003"/>
    <n v="425"/>
    <x v="1"/>
    <s v="Urgent"/>
    <d v="2022-01-16T00:00:00"/>
    <s v="Lipitor"/>
    <s v="Abnormal"/>
    <x v="10"/>
  </r>
  <r>
    <s v="Mr."/>
    <s v="Brian Wilson"/>
    <n v="77"/>
    <x v="0"/>
    <x v="1"/>
    <s v="AB-"/>
    <x v="5"/>
    <x v="2"/>
    <x v="112"/>
    <s v="Raymond Berry"/>
    <x v="1357"/>
    <x v="3"/>
    <n v="8849.1399000000001"/>
    <n v="484"/>
    <x v="2"/>
    <s v="Emergency"/>
    <d v="2019-07-12T00:00:00"/>
    <s v="Lipitor"/>
    <s v="Normal"/>
    <x v="15"/>
  </r>
  <r>
    <s v="Mrs."/>
    <s v="Justin Alexander"/>
    <n v="33"/>
    <x v="2"/>
    <x v="0"/>
    <s v="B-"/>
    <x v="2"/>
    <x v="0"/>
    <x v="959"/>
    <s v="Alexis Young"/>
    <x v="1358"/>
    <x v="3"/>
    <n v="38282.018499999998"/>
    <n v="153"/>
    <x v="1"/>
    <s v="Urgent"/>
    <d v="2019-11-24T00:00:00"/>
    <s v="Lipitor"/>
    <s v="Inconclusive"/>
    <x v="15"/>
  </r>
  <r>
    <s v="Mr."/>
    <s v="Christopher White"/>
    <n v="36"/>
    <x v="1"/>
    <x v="1"/>
    <s v="B-"/>
    <x v="2"/>
    <x v="3"/>
    <x v="538"/>
    <s v="Philip Thompson"/>
    <x v="1359"/>
    <x v="1"/>
    <n v="3340.1554000000001"/>
    <n v="360"/>
    <x v="2"/>
    <s v="Emergency"/>
    <d v="2019-03-25T00:00:00"/>
    <s v="Ibuprofen"/>
    <s v="Abnormal"/>
    <x v="8"/>
  </r>
  <r>
    <s v="Mr."/>
    <s v="Abigail Lamb"/>
    <n v="43"/>
    <x v="1"/>
    <x v="1"/>
    <s v="A+"/>
    <x v="4"/>
    <x v="3"/>
    <x v="243"/>
    <s v="Willie Johnson"/>
    <x v="1360"/>
    <x v="1"/>
    <n v="24327.2673"/>
    <n v="282"/>
    <x v="2"/>
    <s v="Emergency"/>
    <d v="2023-09-16T00:00:00"/>
    <s v="Ibuprofen"/>
    <s v="Normal"/>
    <x v="14"/>
  </r>
  <r>
    <s v="Mrs."/>
    <s v="Ralph Kirk"/>
    <n v="78"/>
    <x v="0"/>
    <x v="0"/>
    <s v="A+"/>
    <x v="4"/>
    <x v="0"/>
    <x v="968"/>
    <s v="Bryan Wells"/>
    <x v="1361"/>
    <x v="2"/>
    <n v="54363.241499999996"/>
    <n v="446"/>
    <x v="2"/>
    <s v="Emergency"/>
    <d v="2019-04-26T00:00:00"/>
    <s v="Paracetamol"/>
    <s v="Normal"/>
    <x v="22"/>
  </r>
  <r>
    <s v="Mr."/>
    <s v="Caroline Riley"/>
    <n v="67"/>
    <x v="0"/>
    <x v="1"/>
    <s v="O-"/>
    <x v="0"/>
    <x v="3"/>
    <x v="969"/>
    <s v="Danielle Shelton"/>
    <x v="1362"/>
    <x v="3"/>
    <n v="18666.1312"/>
    <n v="287"/>
    <x v="2"/>
    <s v="Emergency"/>
    <d v="2019-08-27T00:00:00"/>
    <s v="Aspirin"/>
    <s v="Abnormal"/>
    <x v="11"/>
  </r>
  <r>
    <s v="Mr."/>
    <s v="Susan Phillips"/>
    <n v="46"/>
    <x v="1"/>
    <x v="1"/>
    <s v="O-"/>
    <x v="0"/>
    <x v="3"/>
    <x v="598"/>
    <s v="Kelsey Hill"/>
    <x v="1363"/>
    <x v="0"/>
    <n v="31849.3282"/>
    <n v="113"/>
    <x v="2"/>
    <s v="Emergency"/>
    <d v="2020-12-22T00:00:00"/>
    <s v="Lipitor"/>
    <s v="Abnormal"/>
    <x v="0"/>
  </r>
  <r>
    <s v="Mrs."/>
    <s v="Rachel Greene"/>
    <n v="49"/>
    <x v="1"/>
    <x v="0"/>
    <s v="AB+"/>
    <x v="3"/>
    <x v="4"/>
    <x v="970"/>
    <s v="Amanda Meyers"/>
    <x v="1364"/>
    <x v="1"/>
    <n v="28284.893199999999"/>
    <n v="255"/>
    <x v="1"/>
    <s v="Urgent"/>
    <d v="2022-08-16T00:00:00"/>
    <s v="Aspirin"/>
    <s v="Abnormal"/>
    <x v="29"/>
  </r>
  <r>
    <s v="Mr."/>
    <s v="Anthony Thompson"/>
    <n v="34"/>
    <x v="2"/>
    <x v="1"/>
    <s v="O+"/>
    <x v="1"/>
    <x v="4"/>
    <x v="861"/>
    <s v="Angela Carr"/>
    <x v="1365"/>
    <x v="2"/>
    <n v="23984.688099999999"/>
    <n v="465"/>
    <x v="2"/>
    <s v="Emergency"/>
    <d v="2020-06-07T00:00:00"/>
    <s v="Ibuprofen"/>
    <s v="Normal"/>
    <x v="6"/>
  </r>
  <r>
    <s v="Mr."/>
    <s v="Claudia Dickerson"/>
    <n v="49"/>
    <x v="1"/>
    <x v="1"/>
    <s v="B+"/>
    <x v="7"/>
    <x v="3"/>
    <x v="971"/>
    <s v="James Burton"/>
    <x v="1366"/>
    <x v="0"/>
    <n v="12664.680200000001"/>
    <n v="407"/>
    <x v="2"/>
    <s v="Emergency"/>
    <d v="2022-10-12T00:00:00"/>
    <s v="Aspirin"/>
    <s v="Inconclusive"/>
    <x v="20"/>
  </r>
  <r>
    <s v="Mrs."/>
    <s v="Holly Nunez"/>
    <n v="21"/>
    <x v="2"/>
    <x v="0"/>
    <s v="B+"/>
    <x v="7"/>
    <x v="4"/>
    <x v="972"/>
    <s v="Mary Harrison"/>
    <x v="1367"/>
    <x v="2"/>
    <n v="11506.3595"/>
    <n v="243"/>
    <x v="0"/>
    <s v="Elective"/>
    <d v="2021-01-10T00:00:00"/>
    <s v="Penicillin"/>
    <s v="Abnormal"/>
    <x v="27"/>
  </r>
  <r>
    <s v="Mrs."/>
    <s v="Christian Holloway"/>
    <n v="34"/>
    <x v="2"/>
    <x v="0"/>
    <s v="AB-"/>
    <x v="5"/>
    <x v="4"/>
    <x v="973"/>
    <s v="Sara Graves"/>
    <x v="1368"/>
    <x v="1"/>
    <n v="8695.3256999999994"/>
    <n v="437"/>
    <x v="1"/>
    <s v="Urgent"/>
    <d v="2023-08-31T00:00:00"/>
    <s v="Paracetamol"/>
    <s v="Abnormal"/>
    <x v="3"/>
  </r>
  <r>
    <s v="Mrs."/>
    <s v="Juan Simon"/>
    <n v="29"/>
    <x v="2"/>
    <x v="0"/>
    <s v="O+"/>
    <x v="1"/>
    <x v="4"/>
    <x v="974"/>
    <s v="George Murray"/>
    <x v="1369"/>
    <x v="1"/>
    <n v="6989.2276000000002"/>
    <n v="349"/>
    <x v="0"/>
    <s v="Elective"/>
    <d v="2021-03-12T00:00:00"/>
    <s v="Paracetamol"/>
    <s v="Abnormal"/>
    <x v="22"/>
  </r>
  <r>
    <s v="Mr."/>
    <s v="Juan Stephenson"/>
    <n v="52"/>
    <x v="1"/>
    <x v="1"/>
    <s v="AB-"/>
    <x v="5"/>
    <x v="3"/>
    <x v="606"/>
    <s v="James Wilson"/>
    <x v="1370"/>
    <x v="4"/>
    <n v="18168.847399999999"/>
    <n v="295"/>
    <x v="2"/>
    <s v="Emergency"/>
    <d v="2022-08-31T00:00:00"/>
    <s v="Penicillin"/>
    <s v="Abnormal"/>
    <x v="12"/>
  </r>
  <r>
    <s v="Mr."/>
    <s v="Walter Smith"/>
    <n v="25"/>
    <x v="2"/>
    <x v="1"/>
    <s v="A-"/>
    <x v="6"/>
    <x v="4"/>
    <x v="691"/>
    <s v="Matthew Price"/>
    <x v="1371"/>
    <x v="3"/>
    <n v="35511.1178"/>
    <n v="302"/>
    <x v="0"/>
    <s v="Elective"/>
    <d v="2023-10-17T00:00:00"/>
    <s v="Lipitor"/>
    <s v="Abnormal"/>
    <x v="0"/>
  </r>
  <r>
    <s v="Mr."/>
    <s v="Matthew Montgomery"/>
    <n v="25"/>
    <x v="2"/>
    <x v="1"/>
    <s v="A+"/>
    <x v="4"/>
    <x v="4"/>
    <x v="975"/>
    <s v="John Houston"/>
    <x v="1372"/>
    <x v="2"/>
    <n v="38763.4234"/>
    <n v="215"/>
    <x v="0"/>
    <s v="Elective"/>
    <d v="2023-06-20T00:00:00"/>
    <s v="Penicillin"/>
    <s v="Inconclusive"/>
    <x v="26"/>
  </r>
  <r>
    <s v="Mrs."/>
    <s v="Virginia Morgan"/>
    <n v="58"/>
    <x v="1"/>
    <x v="0"/>
    <s v="O-"/>
    <x v="0"/>
    <x v="5"/>
    <x v="215"/>
    <s v="Thomas Singh"/>
    <x v="1373"/>
    <x v="3"/>
    <n v="35911.413500000002"/>
    <n v="377"/>
    <x v="0"/>
    <s v="Elective"/>
    <d v="2021-03-21T00:00:00"/>
    <s v="Ibuprofen"/>
    <s v="Inconclusive"/>
    <x v="3"/>
  </r>
  <r>
    <s v="Mrs."/>
    <s v="Susan Ramirez"/>
    <n v="76"/>
    <x v="0"/>
    <x v="0"/>
    <s v="A-"/>
    <x v="6"/>
    <x v="0"/>
    <x v="663"/>
    <s v="Aaron Gonzalez"/>
    <x v="1374"/>
    <x v="3"/>
    <n v="43479.8344"/>
    <n v="222"/>
    <x v="1"/>
    <s v="Urgent"/>
    <d v="2023-01-10T00:00:00"/>
    <s v="Lipitor"/>
    <s v="Inconclusive"/>
    <x v="2"/>
  </r>
  <r>
    <s v="Mrs."/>
    <s v="Robin Lara"/>
    <n v="39"/>
    <x v="1"/>
    <x v="0"/>
    <s v="A+"/>
    <x v="4"/>
    <x v="0"/>
    <x v="976"/>
    <s v="Heather Gilmore"/>
    <x v="1375"/>
    <x v="3"/>
    <n v="26090.0478"/>
    <n v="355"/>
    <x v="1"/>
    <s v="Urgent"/>
    <d v="2023-03-30T00:00:00"/>
    <s v="Lipitor"/>
    <s v="Abnormal"/>
    <x v="2"/>
  </r>
  <r>
    <s v="Mrs."/>
    <s v="Jennifer Robinson"/>
    <n v="27"/>
    <x v="2"/>
    <x v="0"/>
    <s v="AB-"/>
    <x v="5"/>
    <x v="4"/>
    <x v="510"/>
    <s v="Grant Davis"/>
    <x v="1376"/>
    <x v="3"/>
    <n v="29229.975299999998"/>
    <n v="485"/>
    <x v="2"/>
    <s v="Emergency"/>
    <d v="2019-09-14T00:00:00"/>
    <s v="Aspirin"/>
    <s v="Inconclusive"/>
    <x v="7"/>
  </r>
  <r>
    <s v="Mr."/>
    <s v="Kevin White"/>
    <n v="59"/>
    <x v="1"/>
    <x v="1"/>
    <s v="B-"/>
    <x v="2"/>
    <x v="3"/>
    <x v="977"/>
    <s v="Haley Byrd"/>
    <x v="1377"/>
    <x v="0"/>
    <n v="31735.120900000002"/>
    <n v="242"/>
    <x v="2"/>
    <s v="Emergency"/>
    <d v="2022-03-05T00:00:00"/>
    <s v="Penicillin"/>
    <s v="Abnormal"/>
    <x v="1"/>
  </r>
  <r>
    <s v="Mrs."/>
    <s v="Vanessa Kim"/>
    <n v="18"/>
    <x v="2"/>
    <x v="0"/>
    <s v="B+"/>
    <x v="7"/>
    <x v="4"/>
    <x v="834"/>
    <s v="David Rodriguez"/>
    <x v="1378"/>
    <x v="2"/>
    <n v="13906.3644"/>
    <n v="499"/>
    <x v="1"/>
    <s v="Urgent"/>
    <d v="2023-01-31T00:00:00"/>
    <s v="Aspirin"/>
    <s v="Normal"/>
    <x v="11"/>
  </r>
  <r>
    <s v="Mr."/>
    <s v="Daniel Wright"/>
    <n v="68"/>
    <x v="0"/>
    <x v="1"/>
    <s v="A-"/>
    <x v="6"/>
    <x v="5"/>
    <x v="610"/>
    <s v="John Jackson"/>
    <x v="1379"/>
    <x v="2"/>
    <n v="3794.2696000000001"/>
    <n v="228"/>
    <x v="0"/>
    <s v="Elective"/>
    <d v="2022-03-23T00:00:00"/>
    <s v="Penicillin"/>
    <s v="Inconclusive"/>
    <x v="26"/>
  </r>
  <r>
    <s v="Mr."/>
    <s v="Ashley Hamilton"/>
    <n v="20"/>
    <x v="2"/>
    <x v="1"/>
    <s v="A+"/>
    <x v="4"/>
    <x v="4"/>
    <x v="978"/>
    <s v="Andre Reynolds"/>
    <x v="1380"/>
    <x v="4"/>
    <n v="16471.193299999999"/>
    <n v="448"/>
    <x v="0"/>
    <s v="Elective"/>
    <d v="2020-10-15T00:00:00"/>
    <s v="Paracetamol"/>
    <s v="Inconclusive"/>
    <x v="21"/>
  </r>
  <r>
    <s v="Mrs."/>
    <s v="Kristina Odonnell"/>
    <n v="63"/>
    <x v="0"/>
    <x v="0"/>
    <s v="A+"/>
    <x v="4"/>
    <x v="2"/>
    <x v="433"/>
    <s v="Tommy Cain"/>
    <x v="1381"/>
    <x v="3"/>
    <n v="11367.182199999999"/>
    <n v="316"/>
    <x v="2"/>
    <s v="Emergency"/>
    <d v="2022-09-16T00:00:00"/>
    <s v="Ibuprofen"/>
    <s v="Normal"/>
    <x v="29"/>
  </r>
  <r>
    <s v="Mrs."/>
    <s v="Joshua Mcdonald"/>
    <n v="28"/>
    <x v="2"/>
    <x v="0"/>
    <s v="O-"/>
    <x v="0"/>
    <x v="3"/>
    <x v="979"/>
    <s v="Doris Moore"/>
    <x v="1382"/>
    <x v="2"/>
    <n v="30819.178100000001"/>
    <n v="477"/>
    <x v="2"/>
    <s v="Emergency"/>
    <d v="2023-03-29T00:00:00"/>
    <s v="Penicillin"/>
    <s v="Normal"/>
    <x v="5"/>
  </r>
  <r>
    <s v="Mr."/>
    <s v="Matthew Lee"/>
    <n v="52"/>
    <x v="1"/>
    <x v="1"/>
    <s v="B-"/>
    <x v="2"/>
    <x v="4"/>
    <x v="980"/>
    <s v="Paula Booker"/>
    <x v="1383"/>
    <x v="0"/>
    <n v="44164.453800000003"/>
    <n v="169"/>
    <x v="1"/>
    <s v="Urgent"/>
    <d v="2022-05-10T00:00:00"/>
    <s v="Lipitor"/>
    <s v="Normal"/>
    <x v="3"/>
  </r>
  <r>
    <s v="Mr."/>
    <s v="Jordan Schwartz"/>
    <n v="36"/>
    <x v="1"/>
    <x v="1"/>
    <s v="O-"/>
    <x v="0"/>
    <x v="5"/>
    <x v="981"/>
    <s v="Ashley Black"/>
    <x v="1384"/>
    <x v="3"/>
    <n v="23313.830600000001"/>
    <n v="428"/>
    <x v="0"/>
    <s v="Elective"/>
    <d v="2020-10-29T00:00:00"/>
    <s v="Lipitor"/>
    <s v="Abnormal"/>
    <x v="22"/>
  </r>
  <r>
    <s v="Mr."/>
    <s v="Stacy Taylor"/>
    <n v="51"/>
    <x v="1"/>
    <x v="1"/>
    <s v="O+"/>
    <x v="1"/>
    <x v="1"/>
    <x v="742"/>
    <s v="Larry Buchanan"/>
    <x v="174"/>
    <x v="3"/>
    <n v="21139.3649"/>
    <n v="114"/>
    <x v="2"/>
    <s v="Emergency"/>
    <d v="2021-11-07T00:00:00"/>
    <s v="Penicillin"/>
    <s v="Normal"/>
    <x v="21"/>
  </r>
  <r>
    <s v="Mr."/>
    <s v="Colton Rose"/>
    <n v="70"/>
    <x v="0"/>
    <x v="1"/>
    <s v="AB+"/>
    <x v="3"/>
    <x v="4"/>
    <x v="16"/>
    <s v="David Foster"/>
    <x v="1385"/>
    <x v="2"/>
    <n v="13430.832399999999"/>
    <n v="472"/>
    <x v="1"/>
    <s v="Urgent"/>
    <d v="2019-12-05T00:00:00"/>
    <s v="Penicillin"/>
    <s v="Normal"/>
    <x v="9"/>
  </r>
  <r>
    <s v="Mrs."/>
    <s v="Maria Williams"/>
    <n v="71"/>
    <x v="0"/>
    <x v="0"/>
    <s v="AB-"/>
    <x v="5"/>
    <x v="0"/>
    <x v="616"/>
    <s v="Mario Kelly II"/>
    <x v="1386"/>
    <x v="2"/>
    <n v="3710.2334000000001"/>
    <n v="351"/>
    <x v="2"/>
    <s v="Emergency"/>
    <d v="2022-04-07T00:00:00"/>
    <s v="Penicillin"/>
    <s v="Normal"/>
    <x v="29"/>
  </r>
  <r>
    <s v="Mr."/>
    <s v="Paul Simpson"/>
    <n v="53"/>
    <x v="1"/>
    <x v="1"/>
    <s v="A+"/>
    <x v="4"/>
    <x v="2"/>
    <x v="376"/>
    <s v="Brittany Wilson"/>
    <x v="1387"/>
    <x v="2"/>
    <n v="12678.8748"/>
    <n v="213"/>
    <x v="0"/>
    <s v="Elective"/>
    <d v="2023-10-14T00:00:00"/>
    <s v="Ibuprofen"/>
    <s v="Abnormal"/>
    <x v="8"/>
  </r>
  <r>
    <s v="Mrs."/>
    <s v="Nicole Garcia"/>
    <n v="75"/>
    <x v="0"/>
    <x v="0"/>
    <s v="A+"/>
    <x v="4"/>
    <x v="2"/>
    <x v="280"/>
    <s v="Jose Patterson"/>
    <x v="1388"/>
    <x v="3"/>
    <n v="5395.6628000000001"/>
    <n v="317"/>
    <x v="2"/>
    <s v="Emergency"/>
    <d v="2021-12-11T00:00:00"/>
    <s v="Lipitor"/>
    <s v="Abnormal"/>
    <x v="3"/>
  </r>
  <r>
    <s v="Mrs."/>
    <s v="William Christian"/>
    <n v="30"/>
    <x v="2"/>
    <x v="0"/>
    <s v="O+"/>
    <x v="1"/>
    <x v="2"/>
    <x v="742"/>
    <s v="Amber Payne"/>
    <x v="1389"/>
    <x v="3"/>
    <n v="15158.5499"/>
    <n v="488"/>
    <x v="1"/>
    <s v="Urgent"/>
    <d v="2021-11-06T00:00:00"/>
    <s v="Penicillin"/>
    <s v="Normal"/>
    <x v="15"/>
  </r>
  <r>
    <s v="Mr."/>
    <s v="David Bauer"/>
    <n v="31"/>
    <x v="2"/>
    <x v="1"/>
    <s v="O+"/>
    <x v="1"/>
    <x v="3"/>
    <x v="734"/>
    <s v="Robert Martinez"/>
    <x v="1390"/>
    <x v="4"/>
    <n v="20837.5828"/>
    <n v="478"/>
    <x v="1"/>
    <s v="Urgent"/>
    <d v="2020-08-06T00:00:00"/>
    <s v="Aspirin"/>
    <s v="Abnormal"/>
    <x v="19"/>
  </r>
  <r>
    <s v="Mrs."/>
    <s v="Daniel Campbell"/>
    <n v="83"/>
    <x v="0"/>
    <x v="0"/>
    <s v="O-"/>
    <x v="0"/>
    <x v="1"/>
    <x v="380"/>
    <s v="Elizabeth Mendez"/>
    <x v="1391"/>
    <x v="2"/>
    <n v="3777.1226000000001"/>
    <n v="284"/>
    <x v="2"/>
    <s v="Emergency"/>
    <d v="2019-12-14T00:00:00"/>
    <s v="Paracetamol"/>
    <s v="Normal"/>
    <x v="22"/>
  </r>
  <r>
    <s v="Mr."/>
    <s v="Thomas Walters"/>
    <n v="70"/>
    <x v="0"/>
    <x v="1"/>
    <s v="B+"/>
    <x v="7"/>
    <x v="5"/>
    <x v="838"/>
    <s v="Derek Brown"/>
    <x v="1392"/>
    <x v="4"/>
    <n v="28900.044999999998"/>
    <n v="181"/>
    <x v="2"/>
    <s v="Emergency"/>
    <d v="2023-02-14T00:00:00"/>
    <s v="Lipitor"/>
    <s v="Inconclusive"/>
    <x v="8"/>
  </r>
  <r>
    <s v="Mr."/>
    <s v="Erin Marsh"/>
    <n v="78"/>
    <x v="0"/>
    <x v="1"/>
    <s v="AB-"/>
    <x v="5"/>
    <x v="0"/>
    <x v="604"/>
    <s v="Philip Winters"/>
    <x v="1393"/>
    <x v="3"/>
    <n v="5899.5555999999997"/>
    <n v="397"/>
    <x v="2"/>
    <s v="Emergency"/>
    <d v="2023-07-06T00:00:00"/>
    <s v="Ibuprofen"/>
    <s v="Abnormal"/>
    <x v="7"/>
  </r>
  <r>
    <s v="Mrs."/>
    <s v="Cassandra Koch"/>
    <n v="47"/>
    <x v="1"/>
    <x v="0"/>
    <s v="AB+"/>
    <x v="3"/>
    <x v="2"/>
    <x v="712"/>
    <s v="James Stewart"/>
    <x v="1394"/>
    <x v="1"/>
    <n v="21249.804499999998"/>
    <n v="281"/>
    <x v="0"/>
    <s v="Elective"/>
    <d v="2022-10-28T00:00:00"/>
    <s v="Paracetamol"/>
    <s v="Abnormal"/>
    <x v="25"/>
  </r>
  <r>
    <s v="Mrs."/>
    <s v="Gregory Morales"/>
    <n v="42"/>
    <x v="1"/>
    <x v="0"/>
    <s v="O-"/>
    <x v="0"/>
    <x v="2"/>
    <x v="982"/>
    <s v="Melody Smith"/>
    <x v="1395"/>
    <x v="3"/>
    <n v="13832.037700000001"/>
    <n v="111"/>
    <x v="1"/>
    <s v="Urgent"/>
    <d v="2019-02-25T00:00:00"/>
    <s v="Ibuprofen"/>
    <s v="Normal"/>
    <x v="29"/>
  </r>
  <r>
    <s v="Mr."/>
    <s v="Cathy Martin"/>
    <n v="43"/>
    <x v="1"/>
    <x v="1"/>
    <s v="B-"/>
    <x v="2"/>
    <x v="0"/>
    <x v="983"/>
    <s v="Dr. Michael Ross"/>
    <x v="1396"/>
    <x v="2"/>
    <n v="52653.182099999998"/>
    <n v="486"/>
    <x v="1"/>
    <s v="Urgent"/>
    <d v="2019-12-25T00:00:00"/>
    <s v="Ibuprofen"/>
    <s v="Normal"/>
    <x v="10"/>
  </r>
  <r>
    <s v="Mr."/>
    <s v="Rita Cooper"/>
    <n v="23"/>
    <x v="2"/>
    <x v="1"/>
    <s v="B+"/>
    <x v="7"/>
    <x v="4"/>
    <x v="984"/>
    <s v="Richard Andrews"/>
    <x v="1397"/>
    <x v="1"/>
    <n v="14127.2703"/>
    <n v="314"/>
    <x v="2"/>
    <s v="Emergency"/>
    <d v="2021-10-09T00:00:00"/>
    <s v="Lipitor"/>
    <s v="Abnormal"/>
    <x v="1"/>
  </r>
  <r>
    <s v="Mrs."/>
    <s v="Robert Washington"/>
    <n v="51"/>
    <x v="1"/>
    <x v="0"/>
    <s v="O+"/>
    <x v="1"/>
    <x v="2"/>
    <x v="985"/>
    <s v="Ashley Ramirez"/>
    <x v="1398"/>
    <x v="0"/>
    <n v="14274.177600000001"/>
    <n v="187"/>
    <x v="1"/>
    <s v="Urgent"/>
    <d v="2020-10-31T00:00:00"/>
    <s v="Penicillin"/>
    <s v="Normal"/>
    <x v="8"/>
  </r>
  <r>
    <s v="Mrs."/>
    <s v="Allison Hill"/>
    <n v="28"/>
    <x v="2"/>
    <x v="0"/>
    <s v="A-"/>
    <x v="6"/>
    <x v="4"/>
    <x v="986"/>
    <s v="Matthew Anderson"/>
    <x v="692"/>
    <x v="1"/>
    <n v="21708.1656"/>
    <n v="286"/>
    <x v="0"/>
    <s v="Elective"/>
    <d v="2020-10-16T00:00:00"/>
    <s v="Paracetamol"/>
    <s v="Inconclusive"/>
    <x v="10"/>
  </r>
  <r>
    <s v="Mr."/>
    <s v="Jennifer Abbott"/>
    <n v="62"/>
    <x v="0"/>
    <x v="1"/>
    <s v="A-"/>
    <x v="6"/>
    <x v="5"/>
    <x v="877"/>
    <s v="Benjamin Smith"/>
    <x v="1399"/>
    <x v="1"/>
    <n v="11959.537700000001"/>
    <n v="325"/>
    <x v="0"/>
    <s v="Elective"/>
    <d v="2022-10-06T00:00:00"/>
    <s v="Paracetamol"/>
    <s v="Abnormal"/>
    <x v="2"/>
  </r>
  <r>
    <s v="Mr."/>
    <s v="Victoria Mathews"/>
    <n v="59"/>
    <x v="1"/>
    <x v="1"/>
    <s v="AB-"/>
    <x v="5"/>
    <x v="1"/>
    <x v="357"/>
    <s v="Scott Scott"/>
    <x v="1400"/>
    <x v="2"/>
    <n v="19707.784299999999"/>
    <n v="206"/>
    <x v="2"/>
    <s v="Emergency"/>
    <d v="2021-02-19T00:00:00"/>
    <s v="Ibuprofen"/>
    <s v="Normal"/>
    <x v="10"/>
  </r>
  <r>
    <s v="Mr."/>
    <s v="Jennifer Lawson"/>
    <n v="50"/>
    <x v="1"/>
    <x v="1"/>
    <s v="B-"/>
    <x v="2"/>
    <x v="5"/>
    <x v="985"/>
    <s v="Justin Simpson"/>
    <x v="1401"/>
    <x v="4"/>
    <n v="70567.304199999999"/>
    <n v="282"/>
    <x v="0"/>
    <s v="Elective"/>
    <d v="2020-11-14T00:00:00"/>
    <s v="Ibuprofen"/>
    <s v="Inconclusive"/>
    <x v="4"/>
  </r>
  <r>
    <s v="Mrs."/>
    <s v="Tiffany Harper"/>
    <n v="77"/>
    <x v="0"/>
    <x v="0"/>
    <s v="A-"/>
    <x v="6"/>
    <x v="3"/>
    <x v="601"/>
    <s v="Terry Williams"/>
    <x v="1402"/>
    <x v="2"/>
    <n v="10073.0146"/>
    <n v="494"/>
    <x v="1"/>
    <s v="Urgent"/>
    <d v="2021-09-06T00:00:00"/>
    <s v="Paracetamol"/>
    <s v="Inconclusive"/>
    <x v="29"/>
  </r>
  <r>
    <s v="Mr."/>
    <s v="Kenneth Stewart"/>
    <n v="75"/>
    <x v="0"/>
    <x v="1"/>
    <s v="AB-"/>
    <x v="5"/>
    <x v="5"/>
    <x v="331"/>
    <s v="Tonya Smith"/>
    <x v="1403"/>
    <x v="2"/>
    <n v="32107.872500000001"/>
    <n v="131"/>
    <x v="0"/>
    <s v="Elective"/>
    <d v="2020-12-05T00:00:00"/>
    <s v="Penicillin"/>
    <s v="Normal"/>
    <x v="23"/>
  </r>
  <r>
    <s v="Mrs."/>
    <s v="Melissa Cline"/>
    <n v="58"/>
    <x v="1"/>
    <x v="0"/>
    <s v="B+"/>
    <x v="7"/>
    <x v="4"/>
    <x v="987"/>
    <s v="Melissa Wheeler"/>
    <x v="1404"/>
    <x v="4"/>
    <n v="21741.137999999999"/>
    <n v="208"/>
    <x v="2"/>
    <s v="Emergency"/>
    <d v="2023-09-19T00:00:00"/>
    <s v="Paracetamol"/>
    <s v="Inconclusive"/>
    <x v="17"/>
  </r>
  <r>
    <s v="Mr."/>
    <s v="Sarah Jordan"/>
    <n v="32"/>
    <x v="2"/>
    <x v="1"/>
    <s v="O-"/>
    <x v="0"/>
    <x v="4"/>
    <x v="988"/>
    <s v="Christine Paul"/>
    <x v="1405"/>
    <x v="1"/>
    <n v="40819.260699999999"/>
    <n v="181"/>
    <x v="2"/>
    <s v="Emergency"/>
    <d v="2019-09-02T00:00:00"/>
    <s v="Penicillin"/>
    <s v="Abnormal"/>
    <x v="22"/>
  </r>
  <r>
    <s v="Mrs."/>
    <s v="Alfred Wells"/>
    <n v="84"/>
    <x v="0"/>
    <x v="0"/>
    <s v="O-"/>
    <x v="0"/>
    <x v="2"/>
    <x v="931"/>
    <s v="Shannon Jones"/>
    <x v="1406"/>
    <x v="3"/>
    <n v="16788.422200000001"/>
    <n v="406"/>
    <x v="2"/>
    <s v="Emergency"/>
    <d v="2019-09-23T00:00:00"/>
    <s v="Aspirin"/>
    <s v="Abnormal"/>
    <x v="0"/>
  </r>
  <r>
    <s v="Mrs."/>
    <s v="Belinda Castillo"/>
    <n v="77"/>
    <x v="0"/>
    <x v="0"/>
    <s v="AB+"/>
    <x v="3"/>
    <x v="2"/>
    <x v="308"/>
    <s v="Hector Williams"/>
    <x v="1407"/>
    <x v="2"/>
    <n v="16061.8686"/>
    <n v="163"/>
    <x v="0"/>
    <s v="Elective"/>
    <d v="2021-02-04T00:00:00"/>
    <s v="Ibuprofen"/>
    <s v="Inconclusive"/>
    <x v="30"/>
  </r>
  <r>
    <s v="Mr."/>
    <s v="Christina Clayton"/>
    <n v="37"/>
    <x v="1"/>
    <x v="1"/>
    <s v="AB+"/>
    <x v="3"/>
    <x v="3"/>
    <x v="989"/>
    <s v="Eric Stone"/>
    <x v="1408"/>
    <x v="3"/>
    <n v="3580.3128000000002"/>
    <n v="485"/>
    <x v="1"/>
    <s v="Urgent"/>
    <d v="2022-05-03T00:00:00"/>
    <s v="Aspirin"/>
    <s v="Abnormal"/>
    <x v="13"/>
  </r>
  <r>
    <s v="Mr."/>
    <s v="Mallory Jones"/>
    <n v="45"/>
    <x v="1"/>
    <x v="1"/>
    <s v="A-"/>
    <x v="6"/>
    <x v="3"/>
    <x v="586"/>
    <s v="Jacob Collins"/>
    <x v="936"/>
    <x v="4"/>
    <n v="10791.9"/>
    <n v="423"/>
    <x v="1"/>
    <s v="Urgent"/>
    <d v="2023-04-10T00:00:00"/>
    <s v="Aspirin"/>
    <s v="Normal"/>
    <x v="0"/>
  </r>
  <r>
    <s v="Mrs."/>
    <s v="Jimmy Gomez"/>
    <n v="64"/>
    <x v="0"/>
    <x v="0"/>
    <s v="B+"/>
    <x v="7"/>
    <x v="0"/>
    <x v="990"/>
    <s v="Dr. Stephen Byrd V"/>
    <x v="1409"/>
    <x v="0"/>
    <n v="17959.427800000001"/>
    <n v="131"/>
    <x v="2"/>
    <s v="Emergency"/>
    <d v="2022-08-06T00:00:00"/>
    <s v="Paracetamol"/>
    <s v="Inconclusive"/>
    <x v="7"/>
  </r>
  <r>
    <s v="Mr."/>
    <s v="Sarah Sanders"/>
    <n v="39"/>
    <x v="1"/>
    <x v="1"/>
    <s v="B+"/>
    <x v="7"/>
    <x v="4"/>
    <x v="687"/>
    <s v="William Soto"/>
    <x v="569"/>
    <x v="1"/>
    <n v="16455.594499999999"/>
    <n v="298"/>
    <x v="0"/>
    <s v="Elective"/>
    <d v="2023-10-06T00:00:00"/>
    <s v="Penicillin"/>
    <s v="Inconclusive"/>
    <x v="24"/>
  </r>
  <r>
    <s v="Mr."/>
    <s v="Francisco Young"/>
    <n v="42"/>
    <x v="1"/>
    <x v="1"/>
    <s v="A+"/>
    <x v="4"/>
    <x v="1"/>
    <x v="991"/>
    <s v="Joel Smith"/>
    <x v="1410"/>
    <x v="0"/>
    <n v="24243.500100000001"/>
    <n v="474"/>
    <x v="0"/>
    <s v="Elective"/>
    <d v="2019-10-12T00:00:00"/>
    <s v="Penicillin"/>
    <s v="Abnormal"/>
    <x v="27"/>
  </r>
  <r>
    <s v="Mr."/>
    <s v="Amy Waller"/>
    <n v="58"/>
    <x v="1"/>
    <x v="1"/>
    <s v="AB-"/>
    <x v="5"/>
    <x v="1"/>
    <x v="992"/>
    <s v="Sarah Stanley"/>
    <x v="785"/>
    <x v="2"/>
    <n v="23485.020499999999"/>
    <n v="171"/>
    <x v="0"/>
    <s v="Elective"/>
    <d v="2021-10-18T00:00:00"/>
    <s v="Lipitor"/>
    <s v="Normal"/>
    <x v="10"/>
  </r>
  <r>
    <s v="Mr."/>
    <s v="Kathy Benjamin"/>
    <n v="38"/>
    <x v="1"/>
    <x v="1"/>
    <s v="A-"/>
    <x v="6"/>
    <x v="1"/>
    <x v="993"/>
    <s v="Brenda Griffin"/>
    <x v="1411"/>
    <x v="2"/>
    <n v="27577.667399999998"/>
    <n v="422"/>
    <x v="1"/>
    <s v="Urgent"/>
    <d v="2020-12-16T00:00:00"/>
    <s v="Penicillin"/>
    <s v="Normal"/>
    <x v="25"/>
  </r>
  <r>
    <s v="Mr."/>
    <s v="Brian Cordova"/>
    <n v="38"/>
    <x v="1"/>
    <x v="1"/>
    <s v="O+"/>
    <x v="1"/>
    <x v="3"/>
    <x v="427"/>
    <s v="Matthew West"/>
    <x v="1412"/>
    <x v="2"/>
    <n v="27120.717000000001"/>
    <n v="355"/>
    <x v="1"/>
    <s v="Urgent"/>
    <d v="2021-08-20T00:00:00"/>
    <s v="Aspirin"/>
    <s v="Normal"/>
    <x v="8"/>
  </r>
  <r>
    <s v="Mrs."/>
    <s v="Gregory Martin"/>
    <n v="63"/>
    <x v="0"/>
    <x v="0"/>
    <s v="O+"/>
    <x v="1"/>
    <x v="3"/>
    <x v="994"/>
    <s v="Jeffery Mccormick"/>
    <x v="1413"/>
    <x v="0"/>
    <n v="3577.1628999999998"/>
    <n v="349"/>
    <x v="1"/>
    <s v="Urgent"/>
    <d v="2020-05-22T00:00:00"/>
    <s v="Lipitor"/>
    <s v="Inconclusive"/>
    <x v="10"/>
  </r>
  <r>
    <s v="Mr."/>
    <s v="Julia Davila"/>
    <n v="78"/>
    <x v="0"/>
    <x v="1"/>
    <s v="O-"/>
    <x v="0"/>
    <x v="4"/>
    <x v="41"/>
    <s v="Samantha Owens"/>
    <x v="1414"/>
    <x v="0"/>
    <n v="6783.0726999999997"/>
    <n v="470"/>
    <x v="1"/>
    <s v="Urgent"/>
    <d v="2021-08-22T00:00:00"/>
    <s v="Ibuprofen"/>
    <s v="Normal"/>
    <x v="0"/>
  </r>
  <r>
    <s v="Mr."/>
    <s v="Julie Grant"/>
    <n v="49"/>
    <x v="1"/>
    <x v="1"/>
    <s v="AB+"/>
    <x v="3"/>
    <x v="1"/>
    <x v="633"/>
    <s v="Vanessa Turner"/>
    <x v="1241"/>
    <x v="4"/>
    <n v="14355.3941"/>
    <n v="430"/>
    <x v="2"/>
    <s v="Emergency"/>
    <d v="2021-12-25T00:00:00"/>
    <s v="Aspirin"/>
    <s v="Normal"/>
    <x v="2"/>
  </r>
  <r>
    <s v="Mr."/>
    <s v="Carla Bailey"/>
    <n v="70"/>
    <x v="0"/>
    <x v="1"/>
    <s v="O+"/>
    <x v="1"/>
    <x v="1"/>
    <x v="680"/>
    <s v="James Hutchinson"/>
    <x v="1415"/>
    <x v="0"/>
    <n v="37907.2408"/>
    <n v="178"/>
    <x v="1"/>
    <s v="Urgent"/>
    <d v="2021-07-29T00:00:00"/>
    <s v="Penicillin"/>
    <s v="Abnormal"/>
    <x v="19"/>
  </r>
  <r>
    <s v="Mr."/>
    <s v="Patrick Gonzalez"/>
    <n v="68"/>
    <x v="0"/>
    <x v="1"/>
    <s v="A-"/>
    <x v="6"/>
    <x v="1"/>
    <x v="995"/>
    <s v="Brian Rangel"/>
    <x v="1416"/>
    <x v="0"/>
    <n v="38021.778100000003"/>
    <n v="272"/>
    <x v="1"/>
    <s v="Urgent"/>
    <d v="2020-09-27T00:00:00"/>
    <s v="Lipitor"/>
    <s v="Abnormal"/>
    <x v="15"/>
  </r>
  <r>
    <s v="Mrs."/>
    <s v="Shane Rasmussen"/>
    <n v="68"/>
    <x v="0"/>
    <x v="0"/>
    <s v="O+"/>
    <x v="1"/>
    <x v="5"/>
    <x v="996"/>
    <s v="Christine Little"/>
    <x v="1417"/>
    <x v="0"/>
    <n v="63354.058799999999"/>
    <n v="228"/>
    <x v="0"/>
    <s v="Elective"/>
    <d v="2022-04-19T00:00:00"/>
    <s v="Lipitor"/>
    <s v="Abnormal"/>
    <x v="21"/>
  </r>
  <r>
    <s v="Mrs."/>
    <s v="Jesus Larson"/>
    <n v="66"/>
    <x v="0"/>
    <x v="0"/>
    <s v="A+"/>
    <x v="4"/>
    <x v="2"/>
    <x v="442"/>
    <s v="Rachel Quinn"/>
    <x v="1418"/>
    <x v="0"/>
    <n v="24049.278300000002"/>
    <n v="466"/>
    <x v="0"/>
    <s v="Elective"/>
    <d v="2022-05-31T00:00:00"/>
    <s v="Ibuprofen"/>
    <s v="Normal"/>
    <x v="30"/>
  </r>
  <r>
    <s v="Mr."/>
    <s v="Brendan Peck"/>
    <n v="21"/>
    <x v="2"/>
    <x v="1"/>
    <s v="B-"/>
    <x v="2"/>
    <x v="4"/>
    <x v="621"/>
    <s v="Kristina Davis"/>
    <x v="1419"/>
    <x v="2"/>
    <n v="30000.064900000001"/>
    <n v="148"/>
    <x v="0"/>
    <s v="Elective"/>
    <d v="2023-04-20T00:00:00"/>
    <s v="Paracetamol"/>
    <s v="Inconclusive"/>
    <x v="0"/>
  </r>
  <r>
    <s v="Mrs."/>
    <s v="Spencer Good"/>
    <n v="39"/>
    <x v="1"/>
    <x v="0"/>
    <s v="B-"/>
    <x v="2"/>
    <x v="0"/>
    <x v="451"/>
    <s v="Erik Guerrero"/>
    <x v="337"/>
    <x v="1"/>
    <n v="1727.8649"/>
    <n v="223"/>
    <x v="1"/>
    <s v="Urgent"/>
    <d v="2019-04-23T00:00:00"/>
    <s v="Paracetamol"/>
    <s v="Inconclusive"/>
    <x v="13"/>
  </r>
  <r>
    <s v="Mr."/>
    <s v="Matthew Barton"/>
    <n v="56"/>
    <x v="1"/>
    <x v="1"/>
    <s v="O+"/>
    <x v="1"/>
    <x v="4"/>
    <x v="266"/>
    <s v="Logan Hansen"/>
    <x v="1420"/>
    <x v="4"/>
    <n v="27262.0468"/>
    <n v="106"/>
    <x v="1"/>
    <s v="Urgent"/>
    <d v="2019-02-16T00:00:00"/>
    <s v="Aspirin"/>
    <s v="Abnormal"/>
    <x v="9"/>
  </r>
  <r>
    <s v="Mrs."/>
    <s v="Joshua Beasley"/>
    <n v="54"/>
    <x v="1"/>
    <x v="0"/>
    <s v="O-"/>
    <x v="0"/>
    <x v="3"/>
    <x v="740"/>
    <s v="Isaiah Lopez"/>
    <x v="1421"/>
    <x v="1"/>
    <n v="17120.674599999998"/>
    <n v="320"/>
    <x v="2"/>
    <s v="Emergency"/>
    <d v="2021-12-04T00:00:00"/>
    <s v="Lipitor"/>
    <s v="Normal"/>
    <x v="14"/>
  </r>
  <r>
    <s v="Mr."/>
    <s v="Amanda Warren"/>
    <n v="39"/>
    <x v="1"/>
    <x v="1"/>
    <s v="B-"/>
    <x v="2"/>
    <x v="4"/>
    <x v="997"/>
    <s v="Julie Brown"/>
    <x v="1422"/>
    <x v="4"/>
    <n v="26907.073400000001"/>
    <n v="157"/>
    <x v="0"/>
    <s v="Elective"/>
    <d v="2020-05-15T00:00:00"/>
    <s v="Aspirin"/>
    <s v="Abnormal"/>
    <x v="24"/>
  </r>
  <r>
    <s v="Mr."/>
    <s v="Danielle Singleton"/>
    <n v="69"/>
    <x v="0"/>
    <x v="1"/>
    <s v="A-"/>
    <x v="6"/>
    <x v="0"/>
    <x v="998"/>
    <s v="Charles Parks"/>
    <x v="1423"/>
    <x v="0"/>
    <n v="50328.787300000004"/>
    <n v="253"/>
    <x v="1"/>
    <s v="Urgent"/>
    <d v="2022-02-28T00:00:00"/>
    <s v="Ibuprofen"/>
    <s v="Normal"/>
    <x v="29"/>
  </r>
  <r>
    <s v="Mr."/>
    <s v="Bryan Walker"/>
    <n v="67"/>
    <x v="0"/>
    <x v="1"/>
    <s v="A-"/>
    <x v="6"/>
    <x v="2"/>
    <x v="999"/>
    <s v="Isaac Lopez"/>
    <x v="1424"/>
    <x v="0"/>
    <n v="14417.5236"/>
    <n v="421"/>
    <x v="1"/>
    <s v="Urgent"/>
    <d v="2023-06-10T00:00:00"/>
    <s v="Penicillin"/>
    <s v="Abnormal"/>
    <x v="2"/>
  </r>
  <r>
    <s v="Mr."/>
    <s v="Robin Nelson"/>
    <n v="44"/>
    <x v="1"/>
    <x v="1"/>
    <s v="B-"/>
    <x v="2"/>
    <x v="0"/>
    <x v="945"/>
    <s v="Matthew Powell"/>
    <x v="1425"/>
    <x v="0"/>
    <n v="7380.0187999999998"/>
    <n v="458"/>
    <x v="1"/>
    <s v="Urgent"/>
    <d v="2020-06-29T00:00:00"/>
    <s v="Ibuprofen"/>
    <s v="Abnormal"/>
    <x v="19"/>
  </r>
  <r>
    <s v="Mr."/>
    <s v="Kelly Pearson"/>
    <n v="22"/>
    <x v="2"/>
    <x v="1"/>
    <s v="AB-"/>
    <x v="5"/>
    <x v="1"/>
    <x v="1000"/>
    <s v="Luke Freeman"/>
    <x v="1426"/>
    <x v="3"/>
    <n v="21165.8518"/>
    <n v="154"/>
    <x v="0"/>
    <s v="Elective"/>
    <d v="2023-07-08T00:00:00"/>
    <s v="Lipitor"/>
    <s v="Normal"/>
    <x v="18"/>
  </r>
  <r>
    <s v="Mrs."/>
    <s v="Brittany Ray"/>
    <n v="27"/>
    <x v="2"/>
    <x v="0"/>
    <s v="AB-"/>
    <x v="5"/>
    <x v="4"/>
    <x v="1001"/>
    <s v="Autumn Waters"/>
    <x v="1427"/>
    <x v="3"/>
    <n v="6478.8939"/>
    <n v="497"/>
    <x v="1"/>
    <s v="Urgent"/>
    <d v="2022-05-29T00:00:00"/>
    <s v="Aspirin"/>
    <s v="Abnormal"/>
    <x v="26"/>
  </r>
  <r>
    <s v="Mrs."/>
    <s v="Cheryl Jennings"/>
    <n v="38"/>
    <x v="1"/>
    <x v="0"/>
    <s v="O-"/>
    <x v="0"/>
    <x v="0"/>
    <x v="1002"/>
    <s v="Erin Fitzgerald"/>
    <x v="1428"/>
    <x v="2"/>
    <n v="54367.922100000003"/>
    <n v="402"/>
    <x v="1"/>
    <s v="Urgent"/>
    <d v="2020-01-19T00:00:00"/>
    <s v="Ibuprofen"/>
    <s v="Inconclusive"/>
    <x v="19"/>
  </r>
  <r>
    <s v="Mr."/>
    <s v="David Clayton"/>
    <n v="50"/>
    <x v="1"/>
    <x v="1"/>
    <s v="AB-"/>
    <x v="5"/>
    <x v="2"/>
    <x v="819"/>
    <s v="Benjamin Gray"/>
    <x v="1429"/>
    <x v="4"/>
    <n v="8869.0349000000006"/>
    <n v="297"/>
    <x v="1"/>
    <s v="Urgent"/>
    <d v="2019-01-29T00:00:00"/>
    <s v="Lipitor"/>
    <s v="Abnormal"/>
    <x v="12"/>
  </r>
  <r>
    <s v="Mr."/>
    <s v="Carlos Castro DVM"/>
    <n v="81"/>
    <x v="0"/>
    <x v="1"/>
    <s v="B+"/>
    <x v="7"/>
    <x v="1"/>
    <x v="1003"/>
    <s v="Nicole Stanton"/>
    <x v="1430"/>
    <x v="0"/>
    <n v="19794.171300000002"/>
    <n v="258"/>
    <x v="0"/>
    <s v="Elective"/>
    <d v="2020-05-28T00:00:00"/>
    <s v="Paracetamol"/>
    <s v="Inconclusive"/>
    <x v="24"/>
  </r>
  <r>
    <s v="Mrs."/>
    <s v="Elizabeth Adams"/>
    <n v="27"/>
    <x v="2"/>
    <x v="0"/>
    <s v="AB+"/>
    <x v="3"/>
    <x v="3"/>
    <x v="1004"/>
    <s v="James Park"/>
    <x v="1431"/>
    <x v="4"/>
    <n v="18907.754799999999"/>
    <n v="357"/>
    <x v="1"/>
    <s v="Urgent"/>
    <d v="2020-10-17T00:00:00"/>
    <s v="Lipitor"/>
    <s v="Inconclusive"/>
    <x v="12"/>
  </r>
  <r>
    <s v="Mr."/>
    <s v="Juan Walter"/>
    <n v="80"/>
    <x v="0"/>
    <x v="1"/>
    <s v="O+"/>
    <x v="1"/>
    <x v="1"/>
    <x v="1004"/>
    <s v="Stephen Ryan"/>
    <x v="1432"/>
    <x v="0"/>
    <n v="39312.818399999996"/>
    <n v="161"/>
    <x v="0"/>
    <s v="Elective"/>
    <d v="2020-10-20T00:00:00"/>
    <s v="Paracetamol"/>
    <s v="Abnormal"/>
    <x v="18"/>
  </r>
  <r>
    <s v="Mrs."/>
    <s v="Shirley Garza"/>
    <n v="68"/>
    <x v="0"/>
    <x v="0"/>
    <s v="B-"/>
    <x v="2"/>
    <x v="2"/>
    <x v="1005"/>
    <s v="Billy Spencer"/>
    <x v="45"/>
    <x v="0"/>
    <n v="1698.1619000000001"/>
    <n v="144"/>
    <x v="2"/>
    <s v="Emergency"/>
    <d v="2019-04-11T00:00:00"/>
    <s v="Penicillin"/>
    <s v="Inconclusive"/>
    <x v="23"/>
  </r>
  <r>
    <s v="Mr."/>
    <s v="Holly Clayton"/>
    <n v="43"/>
    <x v="1"/>
    <x v="1"/>
    <s v="O-"/>
    <x v="0"/>
    <x v="2"/>
    <x v="1006"/>
    <s v="Zachary Castaneda"/>
    <x v="1433"/>
    <x v="0"/>
    <n v="24987.0802"/>
    <n v="441"/>
    <x v="2"/>
    <s v="Emergency"/>
    <d v="2021-12-16T00:00:00"/>
    <s v="Penicillin"/>
    <s v="Abnormal"/>
    <x v="12"/>
  </r>
  <r>
    <s v="Mrs."/>
    <s v="Carol Byrd"/>
    <n v="37"/>
    <x v="1"/>
    <x v="0"/>
    <s v="AB+"/>
    <x v="3"/>
    <x v="2"/>
    <x v="1007"/>
    <s v="Alexis Hutchinson"/>
    <x v="1434"/>
    <x v="4"/>
    <n v="22423.762599999998"/>
    <n v="137"/>
    <x v="1"/>
    <s v="Urgent"/>
    <d v="2019-07-11T00:00:00"/>
    <s v="Penicillin"/>
    <s v="Normal"/>
    <x v="27"/>
  </r>
  <r>
    <s v="Mrs."/>
    <s v="Michelle Williams"/>
    <n v="60"/>
    <x v="0"/>
    <x v="0"/>
    <s v="AB+"/>
    <x v="3"/>
    <x v="3"/>
    <x v="721"/>
    <s v="David Perry"/>
    <x v="1435"/>
    <x v="0"/>
    <n v="1664.6728000000001"/>
    <n v="473"/>
    <x v="2"/>
    <s v="Emergency"/>
    <d v="2020-04-22T00:00:00"/>
    <s v="Penicillin"/>
    <s v="Inconclusive"/>
    <x v="27"/>
  </r>
  <r>
    <s v="Mrs."/>
    <s v="Michael Delgado"/>
    <n v="25"/>
    <x v="2"/>
    <x v="0"/>
    <s v="A+"/>
    <x v="4"/>
    <x v="0"/>
    <x v="1008"/>
    <s v="Sandra Porter"/>
    <x v="1436"/>
    <x v="2"/>
    <n v="24104.284899999999"/>
    <n v="139"/>
    <x v="2"/>
    <s v="Emergency"/>
    <d v="2020-10-03T00:00:00"/>
    <s v="Ibuprofen"/>
    <s v="Normal"/>
    <x v="8"/>
  </r>
  <r>
    <s v="Mrs."/>
    <s v="Anthony Barron"/>
    <n v="76"/>
    <x v="0"/>
    <x v="0"/>
    <s v="A-"/>
    <x v="6"/>
    <x v="4"/>
    <x v="1009"/>
    <s v="Jason Carney"/>
    <x v="1437"/>
    <x v="0"/>
    <n v="12052.4427"/>
    <n v="308"/>
    <x v="1"/>
    <s v="Urgent"/>
    <d v="2022-05-15T00:00:00"/>
    <s v="Lipitor"/>
    <s v="Inconclusive"/>
    <x v="29"/>
  </r>
  <r>
    <s v="Mrs."/>
    <s v="Alexander Thomas"/>
    <n v="66"/>
    <x v="0"/>
    <x v="0"/>
    <s v="B+"/>
    <x v="7"/>
    <x v="3"/>
    <x v="507"/>
    <s v="Steven Davis"/>
    <x v="1438"/>
    <x v="0"/>
    <n v="20417.4545"/>
    <n v="164"/>
    <x v="1"/>
    <s v="Urgent"/>
    <d v="2019-09-07T00:00:00"/>
    <s v="Lipitor"/>
    <s v="Abnormal"/>
    <x v="8"/>
  </r>
  <r>
    <s v="Mr."/>
    <s v="Kevin Harper"/>
    <n v="46"/>
    <x v="1"/>
    <x v="1"/>
    <s v="AB+"/>
    <x v="3"/>
    <x v="5"/>
    <x v="1010"/>
    <s v="Kevin Brown"/>
    <x v="1439"/>
    <x v="1"/>
    <n v="59482.848100000003"/>
    <n v="121"/>
    <x v="0"/>
    <s v="Elective"/>
    <d v="2019-06-12T00:00:00"/>
    <s v="Ibuprofen"/>
    <s v="Abnormal"/>
    <x v="18"/>
  </r>
  <r>
    <s v="Mrs."/>
    <s v="Samuel Adams"/>
    <n v="46"/>
    <x v="1"/>
    <x v="0"/>
    <s v="B+"/>
    <x v="7"/>
    <x v="1"/>
    <x v="717"/>
    <s v="Brandon Higgins"/>
    <x v="1440"/>
    <x v="3"/>
    <n v="14509.7186"/>
    <n v="351"/>
    <x v="0"/>
    <s v="Elective"/>
    <d v="2021-12-05T00:00:00"/>
    <s v="Lipitor"/>
    <s v="Normal"/>
    <x v="24"/>
  </r>
  <r>
    <s v="Mr."/>
    <s v="Jordan Chandler"/>
    <n v="63"/>
    <x v="0"/>
    <x v="1"/>
    <s v="O+"/>
    <x v="1"/>
    <x v="2"/>
    <x v="152"/>
    <s v="Justin Nichols"/>
    <x v="1441"/>
    <x v="0"/>
    <n v="24277.474399999999"/>
    <n v="249"/>
    <x v="1"/>
    <s v="Urgent"/>
    <d v="2023-04-15T00:00:00"/>
    <s v="Aspirin"/>
    <s v="Inconclusive"/>
    <x v="24"/>
  </r>
  <r>
    <s v="Mrs."/>
    <s v="Anna Morrison"/>
    <n v="53"/>
    <x v="1"/>
    <x v="0"/>
    <s v="A-"/>
    <x v="6"/>
    <x v="4"/>
    <x v="1011"/>
    <s v="Christopher Williamson"/>
    <x v="1442"/>
    <x v="4"/>
    <n v="4935.3365999999996"/>
    <n v="346"/>
    <x v="1"/>
    <s v="Urgent"/>
    <d v="2020-08-08T00:00:00"/>
    <s v="Aspirin"/>
    <s v="Normal"/>
    <x v="10"/>
  </r>
  <r>
    <s v="Mr."/>
    <s v="Brandy Cross"/>
    <n v="39"/>
    <x v="1"/>
    <x v="1"/>
    <s v="A-"/>
    <x v="6"/>
    <x v="3"/>
    <x v="405"/>
    <s v="Teresa Scott"/>
    <x v="1443"/>
    <x v="0"/>
    <n v="32218.8377"/>
    <n v="422"/>
    <x v="2"/>
    <s v="Emergency"/>
    <d v="2019-06-21T00:00:00"/>
    <s v="Penicillin"/>
    <s v="Abnormal"/>
    <x v="1"/>
  </r>
  <r>
    <s v="Mrs."/>
    <s v="Lauren Williamson"/>
    <n v="21"/>
    <x v="2"/>
    <x v="0"/>
    <s v="A-"/>
    <x v="6"/>
    <x v="4"/>
    <x v="638"/>
    <s v="Christopher Esparza"/>
    <x v="1444"/>
    <x v="3"/>
    <n v="38647.4496"/>
    <n v="500"/>
    <x v="1"/>
    <s v="Urgent"/>
    <d v="2020-07-09T00:00:00"/>
    <s v="Paracetamol"/>
    <s v="Inconclusive"/>
    <x v="5"/>
  </r>
  <r>
    <s v="Mrs."/>
    <s v="Bryan Payne"/>
    <n v="73"/>
    <x v="0"/>
    <x v="0"/>
    <s v="AB+"/>
    <x v="3"/>
    <x v="2"/>
    <x v="1012"/>
    <s v="Erin Lee"/>
    <x v="1445"/>
    <x v="0"/>
    <n v="3359.2937000000002"/>
    <n v="292"/>
    <x v="1"/>
    <s v="Urgent"/>
    <d v="2023-07-14T00:00:00"/>
    <s v="Lipitor"/>
    <s v="Normal"/>
    <x v="15"/>
  </r>
  <r>
    <s v="Mr."/>
    <s v="Christine Scott"/>
    <n v="53"/>
    <x v="1"/>
    <x v="1"/>
    <s v="O-"/>
    <x v="0"/>
    <x v="3"/>
    <x v="1013"/>
    <s v="Shane Moses"/>
    <x v="1446"/>
    <x v="3"/>
    <n v="3500.9814999999999"/>
    <n v="147"/>
    <x v="2"/>
    <s v="Emergency"/>
    <d v="2019-07-07T00:00:00"/>
    <s v="Aspirin"/>
    <s v="Abnormal"/>
    <x v="25"/>
  </r>
  <r>
    <s v="Mr."/>
    <s v="Courtney Gonzales"/>
    <n v="61"/>
    <x v="0"/>
    <x v="1"/>
    <s v="B-"/>
    <x v="2"/>
    <x v="2"/>
    <x v="40"/>
    <s v="Victoria Cook"/>
    <x v="458"/>
    <x v="0"/>
    <n v="24938.9493"/>
    <n v="283"/>
    <x v="2"/>
    <s v="Emergency"/>
    <d v="2019-04-23T00:00:00"/>
    <s v="Penicillin"/>
    <s v="Normal"/>
    <x v="16"/>
  </r>
  <r>
    <s v="Mr."/>
    <s v="Teresa Green"/>
    <n v="37"/>
    <x v="1"/>
    <x v="1"/>
    <s v="B+"/>
    <x v="7"/>
    <x v="3"/>
    <x v="334"/>
    <s v="Barry Bartlett"/>
    <x v="1141"/>
    <x v="2"/>
    <n v="30851.825000000001"/>
    <n v="301"/>
    <x v="2"/>
    <s v="Emergency"/>
    <d v="2019-10-18T00:00:00"/>
    <s v="Paracetamol"/>
    <s v="Inconclusive"/>
    <x v="27"/>
  </r>
  <r>
    <s v="Mr."/>
    <s v="Kevin Duke"/>
    <n v="82"/>
    <x v="0"/>
    <x v="1"/>
    <s v="O+"/>
    <x v="1"/>
    <x v="0"/>
    <x v="891"/>
    <s v="Edgar Harris"/>
    <x v="1447"/>
    <x v="0"/>
    <n v="6565.7786999999998"/>
    <n v="363"/>
    <x v="2"/>
    <s v="Emergency"/>
    <d v="2021-08-20T00:00:00"/>
    <s v="Paracetamol"/>
    <s v="Inconclusive"/>
    <x v="23"/>
  </r>
  <r>
    <s v="Mrs."/>
    <s v="Kimberly Parker"/>
    <n v="37"/>
    <x v="1"/>
    <x v="0"/>
    <s v="O-"/>
    <x v="0"/>
    <x v="5"/>
    <x v="731"/>
    <s v="Joshua Navarro"/>
    <x v="1448"/>
    <x v="3"/>
    <n v="52908.434699999998"/>
    <n v="263"/>
    <x v="0"/>
    <s v="Elective"/>
    <d v="2019-08-02T00:00:00"/>
    <s v="Paracetamol"/>
    <s v="Inconclusive"/>
    <x v="9"/>
  </r>
  <r>
    <s v="Mr."/>
    <s v="John Reed"/>
    <n v="74"/>
    <x v="0"/>
    <x v="1"/>
    <s v="B-"/>
    <x v="2"/>
    <x v="2"/>
    <x v="1014"/>
    <s v="Jasmine Tapia"/>
    <x v="1449"/>
    <x v="0"/>
    <n v="17298.137500000001"/>
    <n v="241"/>
    <x v="0"/>
    <s v="Elective"/>
    <d v="2021-01-24T00:00:00"/>
    <s v="Paracetamol"/>
    <s v="Inconclusive"/>
    <x v="0"/>
  </r>
  <r>
    <s v="Mr."/>
    <s v="Brent Roth"/>
    <n v="76"/>
    <x v="0"/>
    <x v="1"/>
    <s v="O+"/>
    <x v="1"/>
    <x v="5"/>
    <x v="1015"/>
    <s v="Tamara Johnson"/>
    <x v="1450"/>
    <x v="0"/>
    <n v="64786.4804"/>
    <n v="106"/>
    <x v="0"/>
    <s v="Elective"/>
    <d v="2023-03-15T00:00:00"/>
    <s v="Penicillin"/>
    <s v="Abnormal"/>
    <x v="18"/>
  </r>
  <r>
    <s v="Mr."/>
    <s v="Thomas Garrett"/>
    <n v="55"/>
    <x v="1"/>
    <x v="1"/>
    <s v="B+"/>
    <x v="7"/>
    <x v="3"/>
    <x v="1016"/>
    <s v="Anthony Bryant"/>
    <x v="225"/>
    <x v="3"/>
    <n v="9322.8844000000008"/>
    <n v="379"/>
    <x v="1"/>
    <s v="Urgent"/>
    <d v="2020-08-03T00:00:00"/>
    <s v="Paracetamol"/>
    <s v="Inconclusive"/>
    <x v="0"/>
  </r>
  <r>
    <s v="Mrs."/>
    <s v="Rebecca Calderon"/>
    <n v="59"/>
    <x v="1"/>
    <x v="0"/>
    <s v="AB-"/>
    <x v="5"/>
    <x v="2"/>
    <x v="305"/>
    <s v="Cody Roman II"/>
    <x v="1451"/>
    <x v="3"/>
    <n v="14934.878000000001"/>
    <n v="265"/>
    <x v="1"/>
    <s v="Urgent"/>
    <d v="2020-09-21T00:00:00"/>
    <s v="Aspirin"/>
    <s v="Inconclusive"/>
    <x v="27"/>
  </r>
  <r>
    <s v="Mr."/>
    <s v="Samantha Gallagher"/>
    <n v="58"/>
    <x v="1"/>
    <x v="1"/>
    <s v="B+"/>
    <x v="7"/>
    <x v="3"/>
    <x v="1017"/>
    <s v="Luis Robinson"/>
    <x v="1452"/>
    <x v="2"/>
    <n v="12723.4216"/>
    <n v="416"/>
    <x v="2"/>
    <s v="Emergency"/>
    <d v="2022-06-16T00:00:00"/>
    <s v="Aspirin"/>
    <s v="Normal"/>
    <x v="0"/>
  </r>
  <r>
    <s v="Mrs."/>
    <s v="Joshua Rodriguez"/>
    <n v="81"/>
    <x v="0"/>
    <x v="0"/>
    <s v="B+"/>
    <x v="7"/>
    <x v="5"/>
    <x v="864"/>
    <s v="Lori Dawson"/>
    <x v="1453"/>
    <x v="0"/>
    <n v="58480.735999999997"/>
    <n v="101"/>
    <x v="2"/>
    <s v="Emergency"/>
    <d v="2021-12-05T00:00:00"/>
    <s v="Aspirin"/>
    <s v="Abnormal"/>
    <x v="12"/>
  </r>
  <r>
    <s v="Mr."/>
    <s v="James Thompson MD"/>
    <n v="25"/>
    <x v="2"/>
    <x v="1"/>
    <s v="B+"/>
    <x v="7"/>
    <x v="3"/>
    <x v="879"/>
    <s v="Jenna Mclean"/>
    <x v="1454"/>
    <x v="2"/>
    <n v="28918.904600000002"/>
    <n v="222"/>
    <x v="1"/>
    <s v="Urgent"/>
    <d v="2019-08-11T00:00:00"/>
    <s v="Paracetamol"/>
    <s v="Abnormal"/>
    <x v="24"/>
  </r>
  <r>
    <s v="Mr."/>
    <s v="Daniel Santos"/>
    <n v="67"/>
    <x v="0"/>
    <x v="1"/>
    <s v="B+"/>
    <x v="7"/>
    <x v="1"/>
    <x v="134"/>
    <s v="Daniel Hernandez"/>
    <x v="1455"/>
    <x v="0"/>
    <n v="5663.2744000000002"/>
    <n v="345"/>
    <x v="0"/>
    <s v="Elective"/>
    <d v="2019-05-04T00:00:00"/>
    <s v="Paracetamol"/>
    <s v="Abnormal"/>
    <x v="28"/>
  </r>
  <r>
    <s v="Mrs."/>
    <s v="Heather Smith"/>
    <n v="36"/>
    <x v="1"/>
    <x v="0"/>
    <s v="O-"/>
    <x v="0"/>
    <x v="0"/>
    <x v="1018"/>
    <s v="Vanessa Thompson"/>
    <x v="1456"/>
    <x v="0"/>
    <n v="36392.092400000001"/>
    <n v="372"/>
    <x v="1"/>
    <s v="Urgent"/>
    <d v="2022-02-14T00:00:00"/>
    <s v="Ibuprofen"/>
    <s v="Abnormal"/>
    <x v="7"/>
  </r>
  <r>
    <s v="Mrs."/>
    <s v="John Beck"/>
    <n v="24"/>
    <x v="2"/>
    <x v="0"/>
    <s v="B+"/>
    <x v="7"/>
    <x v="4"/>
    <x v="697"/>
    <s v="Jack Francis"/>
    <x v="1457"/>
    <x v="1"/>
    <n v="31784.573199999999"/>
    <n v="498"/>
    <x v="2"/>
    <s v="Emergency"/>
    <d v="2020-08-18T00:00:00"/>
    <s v="Lipitor"/>
    <s v="Inconclusive"/>
    <x v="26"/>
  </r>
  <r>
    <s v="Mrs."/>
    <s v="Jillian Hernandez"/>
    <n v="38"/>
    <x v="1"/>
    <x v="0"/>
    <s v="A+"/>
    <x v="4"/>
    <x v="1"/>
    <x v="850"/>
    <s v="Joseph Cain"/>
    <x v="1458"/>
    <x v="0"/>
    <n v="6809.4157999999998"/>
    <n v="387"/>
    <x v="0"/>
    <s v="Elective"/>
    <d v="2020-03-13T00:00:00"/>
    <s v="Paracetamol"/>
    <s v="Normal"/>
    <x v="26"/>
  </r>
  <r>
    <s v="Mr."/>
    <s v="Matthew Mayer"/>
    <n v="61"/>
    <x v="0"/>
    <x v="1"/>
    <s v="B+"/>
    <x v="7"/>
    <x v="3"/>
    <x v="617"/>
    <s v="Ryan Walker"/>
    <x v="1459"/>
    <x v="0"/>
    <n v="25546.984799999998"/>
    <n v="319"/>
    <x v="1"/>
    <s v="Urgent"/>
    <d v="2022-11-10T00:00:00"/>
    <s v="Penicillin"/>
    <s v="Abnormal"/>
    <x v="21"/>
  </r>
  <r>
    <s v="Mrs."/>
    <s v="Hannah Welch"/>
    <n v="30"/>
    <x v="2"/>
    <x v="0"/>
    <s v="AB-"/>
    <x v="5"/>
    <x v="0"/>
    <x v="184"/>
    <s v="Justin Drake"/>
    <x v="1460"/>
    <x v="2"/>
    <n v="59380.849099999999"/>
    <n v="336"/>
    <x v="2"/>
    <s v="Emergency"/>
    <d v="2020-01-23T00:00:00"/>
    <s v="Lipitor"/>
    <s v="Abnormal"/>
    <x v="1"/>
  </r>
  <r>
    <s v="Mrs."/>
    <s v="Crystal Wright"/>
    <n v="21"/>
    <x v="2"/>
    <x v="0"/>
    <s v="AB+"/>
    <x v="3"/>
    <x v="4"/>
    <x v="78"/>
    <s v="Gary Mitchell"/>
    <x v="1461"/>
    <x v="2"/>
    <n v="6045.9579999999996"/>
    <n v="471"/>
    <x v="1"/>
    <s v="Urgent"/>
    <d v="2021-02-05T00:00:00"/>
    <s v="Paracetamol"/>
    <s v="Abnormal"/>
    <x v="15"/>
  </r>
  <r>
    <s v="Mrs."/>
    <s v="Timothy Holt"/>
    <n v="20"/>
    <x v="2"/>
    <x v="0"/>
    <s v="B+"/>
    <x v="7"/>
    <x v="4"/>
    <x v="716"/>
    <s v="Angelica Sellers"/>
    <x v="1462"/>
    <x v="2"/>
    <n v="12446.9233"/>
    <n v="474"/>
    <x v="1"/>
    <s v="Urgent"/>
    <d v="2020-04-22T00:00:00"/>
    <s v="Ibuprofen"/>
    <s v="Normal"/>
    <x v="13"/>
  </r>
  <r>
    <s v="Mr."/>
    <s v="Heather Pacheco"/>
    <n v="67"/>
    <x v="0"/>
    <x v="1"/>
    <s v="A+"/>
    <x v="4"/>
    <x v="3"/>
    <x v="10"/>
    <s v="Joshua Long"/>
    <x v="1463"/>
    <x v="0"/>
    <n v="22561.503199999999"/>
    <n v="435"/>
    <x v="2"/>
    <s v="Emergency"/>
    <d v="2020-08-30T00:00:00"/>
    <s v="Paracetamol"/>
    <s v="Inconclusive"/>
    <x v="2"/>
  </r>
  <r>
    <s v="Mr."/>
    <s v="Kimberly Stephens"/>
    <n v="29"/>
    <x v="2"/>
    <x v="1"/>
    <s v="A+"/>
    <x v="4"/>
    <x v="3"/>
    <x v="1019"/>
    <s v="Candace Glover"/>
    <x v="1464"/>
    <x v="2"/>
    <n v="20352.443800000001"/>
    <n v="198"/>
    <x v="2"/>
    <s v="Emergency"/>
    <d v="2021-04-21T00:00:00"/>
    <s v="Penicillin"/>
    <s v="Normal"/>
    <x v="27"/>
  </r>
  <r>
    <s v="Mrs."/>
    <s v="David Allen"/>
    <n v="25"/>
    <x v="2"/>
    <x v="0"/>
    <s v="B+"/>
    <x v="7"/>
    <x v="0"/>
    <x v="371"/>
    <s v="Reginald Wu"/>
    <x v="1465"/>
    <x v="2"/>
    <n v="5097.3999999999996"/>
    <n v="488"/>
    <x v="1"/>
    <s v="Urgent"/>
    <d v="2021-03-10T00:00:00"/>
    <s v="Paracetamol"/>
    <s v="Abnormal"/>
    <x v="3"/>
  </r>
  <r>
    <s v="Mr."/>
    <s v="Cassandra Greene"/>
    <n v="31"/>
    <x v="2"/>
    <x v="1"/>
    <s v="O-"/>
    <x v="0"/>
    <x v="2"/>
    <x v="1020"/>
    <s v="Tina Mcgee"/>
    <x v="1466"/>
    <x v="2"/>
    <n v="8843.6378000000004"/>
    <n v="381"/>
    <x v="0"/>
    <s v="Elective"/>
    <d v="2021-06-03T00:00:00"/>
    <s v="Ibuprofen"/>
    <s v="Normal"/>
    <x v="24"/>
  </r>
  <r>
    <s v="Mr."/>
    <s v="Tina Huff"/>
    <n v="84"/>
    <x v="0"/>
    <x v="1"/>
    <s v="O-"/>
    <x v="0"/>
    <x v="4"/>
    <x v="986"/>
    <s v="Brian Crawford"/>
    <x v="1467"/>
    <x v="0"/>
    <n v="39642.766499999998"/>
    <n v="299"/>
    <x v="2"/>
    <s v="Emergency"/>
    <d v="2020-10-15T00:00:00"/>
    <s v="Lipitor"/>
    <s v="Normal"/>
    <x v="24"/>
  </r>
  <r>
    <s v="Mrs."/>
    <s v="Michael Newton"/>
    <n v="38"/>
    <x v="1"/>
    <x v="0"/>
    <s v="O+"/>
    <x v="1"/>
    <x v="2"/>
    <x v="324"/>
    <s v="Daniel Hoffman"/>
    <x v="1468"/>
    <x v="0"/>
    <n v="13799.691800000001"/>
    <n v="286"/>
    <x v="1"/>
    <s v="Urgent"/>
    <d v="2023-09-03T00:00:00"/>
    <s v="Ibuprofen"/>
    <s v="Inconclusive"/>
    <x v="11"/>
  </r>
  <r>
    <s v="Mr."/>
    <s v="Rachel Evans"/>
    <n v="53"/>
    <x v="1"/>
    <x v="1"/>
    <s v="AB-"/>
    <x v="5"/>
    <x v="0"/>
    <x v="1021"/>
    <s v="Tina Ward"/>
    <x v="1469"/>
    <x v="3"/>
    <n v="57850.809200000003"/>
    <n v="232"/>
    <x v="2"/>
    <s v="Emergency"/>
    <d v="2019-04-09T00:00:00"/>
    <s v="Aspirin"/>
    <s v="Abnormal"/>
    <x v="17"/>
  </r>
  <r>
    <s v="Mr."/>
    <s v="Adam Williams"/>
    <n v="68"/>
    <x v="0"/>
    <x v="1"/>
    <s v="A+"/>
    <x v="4"/>
    <x v="3"/>
    <x v="254"/>
    <s v="Katherine Wilkins"/>
    <x v="1470"/>
    <x v="0"/>
    <n v="10296.4527"/>
    <n v="201"/>
    <x v="2"/>
    <s v="Emergency"/>
    <d v="2020-10-02T00:00:00"/>
    <s v="Aspirin"/>
    <s v="Abnormal"/>
    <x v="27"/>
  </r>
  <r>
    <s v="Mr."/>
    <s v="Deborah Walker"/>
    <n v="34"/>
    <x v="2"/>
    <x v="1"/>
    <s v="O-"/>
    <x v="0"/>
    <x v="3"/>
    <x v="1022"/>
    <s v="Holly Massey"/>
    <x v="1471"/>
    <x v="2"/>
    <n v="11372.6129"/>
    <n v="237"/>
    <x v="2"/>
    <s v="Emergency"/>
    <d v="2021-10-19T00:00:00"/>
    <s v="Aspirin"/>
    <s v="Inconclusive"/>
    <x v="10"/>
  </r>
  <r>
    <s v="Mrs."/>
    <s v="Omar Matthews"/>
    <n v="26"/>
    <x v="2"/>
    <x v="0"/>
    <s v="A+"/>
    <x v="4"/>
    <x v="4"/>
    <x v="260"/>
    <s v="Antonio Martinez"/>
    <x v="1472"/>
    <x v="1"/>
    <n v="39702.462"/>
    <n v="167"/>
    <x v="2"/>
    <s v="Emergency"/>
    <d v="2019-02-23T00:00:00"/>
    <s v="Lipitor"/>
    <s v="Normal"/>
    <x v="2"/>
  </r>
  <r>
    <s v="Mr."/>
    <s v="Anne Reid MD"/>
    <n v="38"/>
    <x v="1"/>
    <x v="1"/>
    <s v="AB+"/>
    <x v="3"/>
    <x v="5"/>
    <x v="222"/>
    <s v="Rodney Black"/>
    <x v="1473"/>
    <x v="1"/>
    <n v="39045.809699999998"/>
    <n v="444"/>
    <x v="0"/>
    <s v="Elective"/>
    <d v="2021-04-15T00:00:00"/>
    <s v="Penicillin"/>
    <s v="Inconclusive"/>
    <x v="24"/>
  </r>
  <r>
    <s v="Mrs."/>
    <s v="Jeffrey Peterson"/>
    <n v="56"/>
    <x v="1"/>
    <x v="0"/>
    <s v="AB-"/>
    <x v="5"/>
    <x v="5"/>
    <x v="246"/>
    <s v="Heidi Weiss"/>
    <x v="541"/>
    <x v="4"/>
    <n v="35322.564100000003"/>
    <n v="460"/>
    <x v="2"/>
    <s v="Emergency"/>
    <d v="2022-08-01T00:00:00"/>
    <s v="Penicillin"/>
    <s v="Inconclusive"/>
    <x v="21"/>
  </r>
  <r>
    <s v="Mr."/>
    <s v="Megan Fields"/>
    <n v="62"/>
    <x v="0"/>
    <x v="1"/>
    <s v="AB-"/>
    <x v="5"/>
    <x v="4"/>
    <x v="1023"/>
    <s v="Mrs. Ashley Adkins"/>
    <x v="1474"/>
    <x v="0"/>
    <n v="4081.5855000000001"/>
    <n v="426"/>
    <x v="0"/>
    <s v="Elective"/>
    <d v="2021-11-14T00:00:00"/>
    <s v="Lipitor"/>
    <s v="Inconclusive"/>
    <x v="27"/>
  </r>
  <r>
    <s v="Mr."/>
    <s v="Sharon Tucker"/>
    <n v="81"/>
    <x v="0"/>
    <x v="1"/>
    <s v="A+"/>
    <x v="4"/>
    <x v="5"/>
    <x v="1024"/>
    <s v="Joseph Morales"/>
    <x v="1475"/>
    <x v="0"/>
    <n v="42095.0717"/>
    <n v="227"/>
    <x v="2"/>
    <s v="Emergency"/>
    <d v="2022-01-05T00:00:00"/>
    <s v="Penicillin"/>
    <s v="Inconclusive"/>
    <x v="10"/>
  </r>
  <r>
    <s v="Mrs."/>
    <s v="Jesse Esparza"/>
    <n v="61"/>
    <x v="0"/>
    <x v="0"/>
    <s v="AB-"/>
    <x v="5"/>
    <x v="0"/>
    <x v="1025"/>
    <s v="Sylvia Lindsey"/>
    <x v="1476"/>
    <x v="0"/>
    <n v="29329.4434"/>
    <n v="355"/>
    <x v="1"/>
    <s v="Urgent"/>
    <d v="2018-11-23T00:00:00"/>
    <s v="Lipitor"/>
    <s v="Inconclusive"/>
    <x v="15"/>
  </r>
  <r>
    <s v="Mr."/>
    <s v="Anthony Lee"/>
    <n v="35"/>
    <x v="1"/>
    <x v="1"/>
    <s v="O-"/>
    <x v="0"/>
    <x v="3"/>
    <x v="200"/>
    <s v="Kayla Castro"/>
    <x v="1477"/>
    <x v="0"/>
    <n v="9330.6085999999996"/>
    <n v="255"/>
    <x v="2"/>
    <s v="Emergency"/>
    <d v="2022-08-17T00:00:00"/>
    <s v="Lipitor"/>
    <s v="Inconclusive"/>
    <x v="21"/>
  </r>
  <r>
    <s v="Mr."/>
    <s v="Stephen Jones"/>
    <n v="21"/>
    <x v="2"/>
    <x v="1"/>
    <s v="AB-"/>
    <x v="5"/>
    <x v="2"/>
    <x v="1026"/>
    <s v="Edward Lewis"/>
    <x v="1478"/>
    <x v="3"/>
    <n v="8985.3736000000008"/>
    <n v="484"/>
    <x v="0"/>
    <s v="Elective"/>
    <d v="2023-02-10T00:00:00"/>
    <s v="Penicillin"/>
    <s v="Normal"/>
    <x v="8"/>
  </r>
  <r>
    <s v="Mrs."/>
    <s v="Jessica Patterson PhD"/>
    <n v="80"/>
    <x v="0"/>
    <x v="0"/>
    <s v="B-"/>
    <x v="2"/>
    <x v="1"/>
    <x v="573"/>
    <s v="James Foley"/>
    <x v="1479"/>
    <x v="4"/>
    <n v="24864.3469"/>
    <n v="136"/>
    <x v="0"/>
    <s v="Elective"/>
    <d v="2022-05-30T00:00:00"/>
    <s v="Ibuprofen"/>
    <s v="Normal"/>
    <x v="8"/>
  </r>
  <r>
    <s v="Mrs."/>
    <s v="Jacqueline Hawkins"/>
    <n v="58"/>
    <x v="1"/>
    <x v="0"/>
    <s v="O+"/>
    <x v="1"/>
    <x v="1"/>
    <x v="445"/>
    <s v="Anthony Jones"/>
    <x v="1480"/>
    <x v="3"/>
    <n v="7855.7407000000003"/>
    <n v="133"/>
    <x v="0"/>
    <s v="Elective"/>
    <d v="2019-06-23T00:00:00"/>
    <s v="Aspirin"/>
    <s v="Normal"/>
    <x v="20"/>
  </r>
  <r>
    <s v="Mrs."/>
    <s v="Linda Harris"/>
    <n v="72"/>
    <x v="0"/>
    <x v="0"/>
    <s v="B+"/>
    <x v="7"/>
    <x v="4"/>
    <x v="1027"/>
    <s v="Jennifer Ellison"/>
    <x v="1481"/>
    <x v="0"/>
    <n v="35240.898500000003"/>
    <n v="379"/>
    <x v="0"/>
    <s v="Elective"/>
    <d v="2023-10-09T00:00:00"/>
    <s v="Lipitor"/>
    <s v="Inconclusive"/>
    <x v="22"/>
  </r>
  <r>
    <s v="Mrs."/>
    <s v="Benjamin Jackson"/>
    <n v="59"/>
    <x v="1"/>
    <x v="0"/>
    <s v="A+"/>
    <x v="4"/>
    <x v="0"/>
    <x v="131"/>
    <s v="Russell Garcia"/>
    <x v="1482"/>
    <x v="1"/>
    <n v="41302.491099999999"/>
    <n v="189"/>
    <x v="2"/>
    <s v="Emergency"/>
    <d v="2020-08-08T00:00:00"/>
    <s v="Paracetamol"/>
    <s v="Abnormal"/>
    <x v="2"/>
  </r>
  <r>
    <s v="Mr."/>
    <s v="Brian Jacobs"/>
    <n v="62"/>
    <x v="0"/>
    <x v="1"/>
    <s v="A-"/>
    <x v="6"/>
    <x v="4"/>
    <x v="744"/>
    <s v="Joseph Brooks"/>
    <x v="1483"/>
    <x v="4"/>
    <n v="9757.3153000000002"/>
    <n v="447"/>
    <x v="1"/>
    <s v="Urgent"/>
    <d v="2021-01-18T00:00:00"/>
    <s v="Aspirin"/>
    <s v="Normal"/>
    <x v="26"/>
  </r>
  <r>
    <s v="Mrs."/>
    <s v="Steven Bryan"/>
    <n v="27"/>
    <x v="2"/>
    <x v="0"/>
    <s v="AB+"/>
    <x v="3"/>
    <x v="3"/>
    <x v="288"/>
    <s v="Daniel Riley"/>
    <x v="1484"/>
    <x v="3"/>
    <n v="28574.986799999999"/>
    <n v="105"/>
    <x v="0"/>
    <s v="Elective"/>
    <d v="2022-12-31T00:00:00"/>
    <s v="Lipitor"/>
    <s v="Abnormal"/>
    <x v="27"/>
  </r>
  <r>
    <s v="Mr."/>
    <s v="Paul Wilson"/>
    <n v="81"/>
    <x v="0"/>
    <x v="1"/>
    <s v="O-"/>
    <x v="0"/>
    <x v="3"/>
    <x v="157"/>
    <s v="Maria Cordova"/>
    <x v="1485"/>
    <x v="2"/>
    <n v="13383.610199999999"/>
    <n v="499"/>
    <x v="0"/>
    <s v="Elective"/>
    <d v="2022-02-23T00:00:00"/>
    <s v="Paracetamol"/>
    <s v="Normal"/>
    <x v="21"/>
  </r>
  <r>
    <s v="Mrs."/>
    <s v="Kevin Campbell"/>
    <n v="44"/>
    <x v="1"/>
    <x v="0"/>
    <s v="A+"/>
    <x v="4"/>
    <x v="5"/>
    <x v="1028"/>
    <s v="Melissa Williams"/>
    <x v="1486"/>
    <x v="2"/>
    <n v="37127.152699999999"/>
    <n v="258"/>
    <x v="0"/>
    <s v="Elective"/>
    <d v="2020-01-09T00:00:00"/>
    <s v="Penicillin"/>
    <s v="Inconclusive"/>
    <x v="10"/>
  </r>
  <r>
    <s v="Mrs."/>
    <s v="Richard Huerta"/>
    <n v="72"/>
    <x v="0"/>
    <x v="0"/>
    <s v="B+"/>
    <x v="7"/>
    <x v="0"/>
    <x v="1029"/>
    <s v="Timothy Rivas"/>
    <x v="1487"/>
    <x v="4"/>
    <n v="26329.21"/>
    <n v="223"/>
    <x v="2"/>
    <s v="Emergency"/>
    <d v="2021-07-07T00:00:00"/>
    <s v="Paracetamol"/>
    <s v="Inconclusive"/>
    <x v="2"/>
  </r>
  <r>
    <s v="Mrs."/>
    <s v="Daniel Garcia"/>
    <n v="64"/>
    <x v="0"/>
    <x v="0"/>
    <s v="A-"/>
    <x v="6"/>
    <x v="3"/>
    <x v="1030"/>
    <s v="Michael Vaughn"/>
    <x v="1488"/>
    <x v="3"/>
    <n v="9220.6463000000003"/>
    <n v="382"/>
    <x v="2"/>
    <s v="Emergency"/>
    <d v="2019-01-02T00:00:00"/>
    <s v="Aspirin"/>
    <s v="Normal"/>
    <x v="25"/>
  </r>
  <r>
    <s v="Mrs."/>
    <s v="Michelle Blake"/>
    <n v="19"/>
    <x v="2"/>
    <x v="0"/>
    <s v="A-"/>
    <x v="6"/>
    <x v="2"/>
    <x v="576"/>
    <s v="Alexis Hardin"/>
    <x v="1489"/>
    <x v="0"/>
    <n v="14245.553900000001"/>
    <n v="278"/>
    <x v="0"/>
    <s v="Elective"/>
    <d v="2021-12-01T00:00:00"/>
    <s v="Paracetamol"/>
    <s v="Abnormal"/>
    <x v="10"/>
  </r>
  <r>
    <s v="Mrs."/>
    <s v="Lawrence Bradford"/>
    <n v="53"/>
    <x v="1"/>
    <x v="0"/>
    <s v="A+"/>
    <x v="4"/>
    <x v="4"/>
    <x v="434"/>
    <s v="Barry Madden"/>
    <x v="1490"/>
    <x v="2"/>
    <n v="18326.016599999999"/>
    <n v="331"/>
    <x v="1"/>
    <s v="Urgent"/>
    <d v="2021-03-17T00:00:00"/>
    <s v="Paracetamol"/>
    <s v="Abnormal"/>
    <x v="2"/>
  </r>
  <r>
    <s v="Mrs."/>
    <s v="Suzanne Bailey"/>
    <n v="58"/>
    <x v="1"/>
    <x v="0"/>
    <s v="AB+"/>
    <x v="3"/>
    <x v="4"/>
    <x v="630"/>
    <s v="Danny Coleman"/>
    <x v="1491"/>
    <x v="1"/>
    <n v="1493.8978999999999"/>
    <n v="218"/>
    <x v="1"/>
    <s v="Urgent"/>
    <d v="2023-08-20T00:00:00"/>
    <s v="Aspirin"/>
    <s v="Abnormal"/>
    <x v="25"/>
  </r>
  <r>
    <s v="Mrs."/>
    <s v="Shannon Jackson"/>
    <n v="44"/>
    <x v="1"/>
    <x v="0"/>
    <s v="AB-"/>
    <x v="5"/>
    <x v="5"/>
    <x v="460"/>
    <s v="Karen Ramirez"/>
    <x v="1492"/>
    <x v="3"/>
    <n v="62520.9611"/>
    <n v="296"/>
    <x v="2"/>
    <s v="Emergency"/>
    <d v="2023-08-13T00:00:00"/>
    <s v="Aspirin"/>
    <s v="Abnormal"/>
    <x v="7"/>
  </r>
  <r>
    <s v="Mr."/>
    <s v="Zachary Jones"/>
    <n v="51"/>
    <x v="1"/>
    <x v="1"/>
    <s v="A+"/>
    <x v="4"/>
    <x v="3"/>
    <x v="1031"/>
    <s v="Cynthia Bauer"/>
    <x v="1493"/>
    <x v="4"/>
    <n v="11899.672200000001"/>
    <n v="379"/>
    <x v="1"/>
    <s v="Urgent"/>
    <d v="2021-08-08T00:00:00"/>
    <s v="Aspirin"/>
    <s v="Normal"/>
    <x v="13"/>
  </r>
  <r>
    <s v="Mrs."/>
    <s v="Alyssa Monroe"/>
    <n v="25"/>
    <x v="2"/>
    <x v="0"/>
    <s v="A-"/>
    <x v="6"/>
    <x v="0"/>
    <x v="1032"/>
    <s v="Jaclyn Warren"/>
    <x v="263"/>
    <x v="2"/>
    <n v="6552.2431999999999"/>
    <n v="486"/>
    <x v="2"/>
    <s v="Emergency"/>
    <d v="2020-01-10T00:00:00"/>
    <s v="Ibuprofen"/>
    <s v="Inconclusive"/>
    <x v="22"/>
  </r>
  <r>
    <s v="Mr."/>
    <s v="Jennifer Gonzalez"/>
    <n v="37"/>
    <x v="1"/>
    <x v="1"/>
    <s v="A+"/>
    <x v="4"/>
    <x v="3"/>
    <x v="777"/>
    <s v="Kelly Johns"/>
    <x v="1494"/>
    <x v="3"/>
    <n v="32644.559000000001"/>
    <n v="250"/>
    <x v="2"/>
    <s v="Emergency"/>
    <d v="2022-07-11T00:00:00"/>
    <s v="Lipitor"/>
    <s v="Inconclusive"/>
    <x v="15"/>
  </r>
  <r>
    <s v="Mrs."/>
    <s v="Christopher Green"/>
    <n v="70"/>
    <x v="0"/>
    <x v="0"/>
    <s v="B+"/>
    <x v="7"/>
    <x v="4"/>
    <x v="77"/>
    <s v="Paul Richardson"/>
    <x v="1495"/>
    <x v="3"/>
    <n v="39026.366499999996"/>
    <n v="440"/>
    <x v="1"/>
    <s v="Urgent"/>
    <d v="2023-08-21T00:00:00"/>
    <s v="Lipitor"/>
    <s v="Normal"/>
    <x v="22"/>
  </r>
  <r>
    <s v="Mr."/>
    <s v="Teresa Coleman"/>
    <n v="85"/>
    <x v="0"/>
    <x v="1"/>
    <s v="B+"/>
    <x v="7"/>
    <x v="2"/>
    <x v="788"/>
    <s v="Heidi Allen"/>
    <x v="1496"/>
    <x v="2"/>
    <n v="6682.3334000000004"/>
    <n v="268"/>
    <x v="1"/>
    <s v="Urgent"/>
    <d v="2021-12-03T00:00:00"/>
    <s v="Penicillin"/>
    <s v="Normal"/>
    <x v="16"/>
  </r>
  <r>
    <s v="Mr."/>
    <s v="John Atkinson"/>
    <n v="62"/>
    <x v="0"/>
    <x v="1"/>
    <s v="A-"/>
    <x v="6"/>
    <x v="3"/>
    <x v="33"/>
    <s v="Louis Sullivan"/>
    <x v="1497"/>
    <x v="4"/>
    <n v="3227.0515"/>
    <n v="155"/>
    <x v="0"/>
    <s v="Elective"/>
    <d v="2021-02-08T00:00:00"/>
    <s v="Penicillin"/>
    <s v="Inconclusive"/>
    <x v="2"/>
  </r>
  <r>
    <s v="Mrs."/>
    <s v="Mark Mcdowell"/>
    <n v="20"/>
    <x v="2"/>
    <x v="0"/>
    <s v="A+"/>
    <x v="4"/>
    <x v="4"/>
    <x v="1033"/>
    <s v="Zoe Jenkins"/>
    <x v="1498"/>
    <x v="3"/>
    <n v="10008.294400000001"/>
    <n v="141"/>
    <x v="1"/>
    <s v="Urgent"/>
    <d v="2022-05-21T00:00:00"/>
    <s v="Paracetamol"/>
    <s v="Inconclusive"/>
    <x v="9"/>
  </r>
  <r>
    <s v="Mr."/>
    <s v="Meagan Mullins"/>
    <n v="30"/>
    <x v="2"/>
    <x v="1"/>
    <s v="A+"/>
    <x v="4"/>
    <x v="1"/>
    <x v="1034"/>
    <s v="Daniel Dawson"/>
    <x v="1499"/>
    <x v="3"/>
    <n v="11371.792600000001"/>
    <n v="447"/>
    <x v="0"/>
    <s v="Elective"/>
    <d v="2020-06-27T00:00:00"/>
    <s v="Paracetamol"/>
    <s v="Inconclusive"/>
    <x v="9"/>
  </r>
  <r>
    <s v="Mr."/>
    <s v="Scott Perez"/>
    <n v="63"/>
    <x v="0"/>
    <x v="1"/>
    <s v="O+"/>
    <x v="1"/>
    <x v="3"/>
    <x v="471"/>
    <s v="Erika Baker"/>
    <x v="1500"/>
    <x v="3"/>
    <n v="2792.2838999999999"/>
    <n v="232"/>
    <x v="2"/>
    <s v="Emergency"/>
    <d v="2021-04-02T00:00:00"/>
    <s v="Paracetamol"/>
    <s v="Inconclusive"/>
    <x v="12"/>
  </r>
  <r>
    <s v="Mr."/>
    <s v="Lauren Fischer"/>
    <n v="24"/>
    <x v="2"/>
    <x v="1"/>
    <s v="B-"/>
    <x v="2"/>
    <x v="3"/>
    <x v="1035"/>
    <s v="James Romero"/>
    <x v="1501"/>
    <x v="0"/>
    <n v="13338.7158"/>
    <n v="177"/>
    <x v="1"/>
    <s v="Urgent"/>
    <d v="2019-10-28T00:00:00"/>
    <s v="Paracetamol"/>
    <s v="Abnormal"/>
    <x v="28"/>
  </r>
  <r>
    <s v="Mrs."/>
    <s v="Harry Moore"/>
    <n v="49"/>
    <x v="1"/>
    <x v="0"/>
    <s v="A+"/>
    <x v="4"/>
    <x v="2"/>
    <x v="1036"/>
    <s v="Mr. Christopher Munoz"/>
    <x v="1502"/>
    <x v="2"/>
    <n v="1485.8844999999999"/>
    <n v="151"/>
    <x v="2"/>
    <s v="Emergency"/>
    <d v="2021-08-04T00:00:00"/>
    <s v="Aspirin"/>
    <s v="Inconclusive"/>
    <x v="5"/>
  </r>
  <r>
    <s v="Mrs."/>
    <s v="Katie Crane"/>
    <n v="75"/>
    <x v="0"/>
    <x v="0"/>
    <s v="B+"/>
    <x v="7"/>
    <x v="1"/>
    <x v="998"/>
    <s v="Nicole Chavez"/>
    <x v="1503"/>
    <x v="2"/>
    <n v="6234.2800999999999"/>
    <n v="361"/>
    <x v="0"/>
    <s v="Elective"/>
    <d v="2022-02-25T00:00:00"/>
    <s v="Penicillin"/>
    <s v="Abnormal"/>
    <x v="14"/>
  </r>
  <r>
    <s v="Mrs."/>
    <s v="Michael Browning"/>
    <n v="24"/>
    <x v="2"/>
    <x v="0"/>
    <s v="B+"/>
    <x v="7"/>
    <x v="0"/>
    <x v="280"/>
    <s v="Brian Black"/>
    <x v="1504"/>
    <x v="2"/>
    <n v="17662.584800000001"/>
    <n v="288"/>
    <x v="2"/>
    <s v="Emergency"/>
    <d v="2022-01-04T00:00:00"/>
    <s v="Aspirin"/>
    <s v="Abnormal"/>
    <x v="19"/>
  </r>
  <r>
    <s v="Mr."/>
    <s v="Chelsea Wu"/>
    <n v="47"/>
    <x v="1"/>
    <x v="1"/>
    <s v="B-"/>
    <x v="2"/>
    <x v="1"/>
    <x v="1037"/>
    <s v="Ralph Esparza"/>
    <x v="1505"/>
    <x v="3"/>
    <n v="16293.620800000001"/>
    <n v="189"/>
    <x v="0"/>
    <s v="Elective"/>
    <d v="2020-02-05T00:00:00"/>
    <s v="Paracetamol"/>
    <s v="Abnormal"/>
    <x v="12"/>
  </r>
  <r>
    <s v="Mr."/>
    <s v="Joyce Jones"/>
    <n v="20"/>
    <x v="2"/>
    <x v="1"/>
    <s v="AB+"/>
    <x v="3"/>
    <x v="4"/>
    <x v="1038"/>
    <s v="Sierra Dixon"/>
    <x v="1506"/>
    <x v="2"/>
    <n v="9164.9439000000002"/>
    <n v="473"/>
    <x v="1"/>
    <s v="Urgent"/>
    <d v="2020-07-20T00:00:00"/>
    <s v="Aspirin"/>
    <s v="Abnormal"/>
    <x v="27"/>
  </r>
  <r>
    <s v="Mr."/>
    <s v="Anthony Lucas"/>
    <n v="41"/>
    <x v="1"/>
    <x v="1"/>
    <s v="B-"/>
    <x v="2"/>
    <x v="3"/>
    <x v="169"/>
    <s v="Brian Newman"/>
    <x v="1507"/>
    <x v="1"/>
    <n v="28376.016199999998"/>
    <n v="414"/>
    <x v="0"/>
    <s v="Elective"/>
    <d v="2020-03-30T00:00:00"/>
    <s v="Paracetamol"/>
    <s v="Abnormal"/>
    <x v="10"/>
  </r>
  <r>
    <s v="Mr."/>
    <s v="Jared Martinez"/>
    <n v="57"/>
    <x v="1"/>
    <x v="1"/>
    <s v="AB-"/>
    <x v="5"/>
    <x v="3"/>
    <x v="1039"/>
    <s v="Kenneth Smith"/>
    <x v="1508"/>
    <x v="4"/>
    <n v="22873.377400000001"/>
    <n v="357"/>
    <x v="2"/>
    <s v="Emergency"/>
    <d v="2021-11-10T00:00:00"/>
    <s v="Aspirin"/>
    <s v="Abnormal"/>
    <x v="5"/>
  </r>
  <r>
    <s v="Mr."/>
    <s v="Christopher Carter"/>
    <n v="36"/>
    <x v="1"/>
    <x v="1"/>
    <s v="AB-"/>
    <x v="5"/>
    <x v="5"/>
    <x v="775"/>
    <s v="Jason Klein"/>
    <x v="1509"/>
    <x v="2"/>
    <n v="63454.818099999997"/>
    <n v="459"/>
    <x v="2"/>
    <s v="Emergency"/>
    <d v="2020-06-03T00:00:00"/>
    <s v="Paracetamol"/>
    <s v="Inconclusive"/>
    <x v="25"/>
  </r>
  <r>
    <s v="Mr."/>
    <s v="Kimberly Hodges"/>
    <n v="70"/>
    <x v="0"/>
    <x v="1"/>
    <s v="O-"/>
    <x v="0"/>
    <x v="3"/>
    <x v="13"/>
    <s v="Lori Christensen"/>
    <x v="1510"/>
    <x v="4"/>
    <n v="5650"/>
    <n v="248"/>
    <x v="2"/>
    <s v="Emergency"/>
    <d v="2021-01-07T00:00:00"/>
    <s v="Penicillin"/>
    <s v="Abnormal"/>
    <x v="15"/>
  </r>
  <r>
    <s v="Mrs."/>
    <s v="Stephen Owen"/>
    <n v="69"/>
    <x v="0"/>
    <x v="0"/>
    <s v="AB+"/>
    <x v="3"/>
    <x v="0"/>
    <x v="125"/>
    <s v="Natasha Ashley"/>
    <x v="1511"/>
    <x v="0"/>
    <n v="53166.150800000003"/>
    <n v="257"/>
    <x v="1"/>
    <s v="Urgent"/>
    <d v="2022-05-23T00:00:00"/>
    <s v="Aspirin"/>
    <s v="Abnormal"/>
    <x v="14"/>
  </r>
  <r>
    <s v="Mr."/>
    <s v="Maria Mack"/>
    <n v="52"/>
    <x v="1"/>
    <x v="1"/>
    <s v="AB+"/>
    <x v="3"/>
    <x v="2"/>
    <x v="268"/>
    <s v="Alan Mosley"/>
    <x v="1512"/>
    <x v="2"/>
    <n v="15571.9594"/>
    <n v="500"/>
    <x v="0"/>
    <s v="Elective"/>
    <d v="2020-11-02T00:00:00"/>
    <s v="Penicillin"/>
    <s v="Abnormal"/>
    <x v="22"/>
  </r>
  <r>
    <s v="Mr."/>
    <s v="Katelyn Daniel"/>
    <n v="74"/>
    <x v="0"/>
    <x v="1"/>
    <s v="O+"/>
    <x v="1"/>
    <x v="3"/>
    <x v="543"/>
    <s v="Ruth Combs"/>
    <x v="1513"/>
    <x v="3"/>
    <n v="18286.927100000001"/>
    <n v="243"/>
    <x v="0"/>
    <s v="Elective"/>
    <d v="2021-08-25T00:00:00"/>
    <s v="Penicillin"/>
    <s v="Inconclusive"/>
    <x v="27"/>
  </r>
  <r>
    <s v="Mr."/>
    <s v="Alan Garcia"/>
    <n v="70"/>
    <x v="0"/>
    <x v="1"/>
    <s v="AB-"/>
    <x v="5"/>
    <x v="1"/>
    <x v="1040"/>
    <s v="Jennifer Richardson"/>
    <x v="1514"/>
    <x v="2"/>
    <n v="39361.510300000002"/>
    <n v="335"/>
    <x v="0"/>
    <s v="Elective"/>
    <d v="2021-09-18T00:00:00"/>
    <s v="Aspirin"/>
    <s v="Abnormal"/>
    <x v="14"/>
  </r>
  <r>
    <s v="Mrs."/>
    <s v="Henry Choi"/>
    <n v="84"/>
    <x v="0"/>
    <x v="0"/>
    <s v="B-"/>
    <x v="2"/>
    <x v="5"/>
    <x v="49"/>
    <s v="Tyler Perez"/>
    <x v="1515"/>
    <x v="3"/>
    <n v="55701.1155"/>
    <n v="323"/>
    <x v="2"/>
    <s v="Emergency"/>
    <d v="2019-06-21T00:00:00"/>
    <s v="Ibuprofen"/>
    <s v="Abnormal"/>
    <x v="0"/>
  </r>
  <r>
    <s v="Mr."/>
    <s v="Tracy Diaz"/>
    <n v="58"/>
    <x v="1"/>
    <x v="1"/>
    <s v="B-"/>
    <x v="2"/>
    <x v="0"/>
    <x v="855"/>
    <s v="Kristen Jones"/>
    <x v="1516"/>
    <x v="0"/>
    <n v="20286.778399999999"/>
    <n v="121"/>
    <x v="2"/>
    <s v="Emergency"/>
    <d v="2020-12-11T00:00:00"/>
    <s v="Paracetamol"/>
    <s v="Normal"/>
    <x v="20"/>
  </r>
  <r>
    <s v="Mrs."/>
    <s v="Alicia Kennedy"/>
    <n v="59"/>
    <x v="1"/>
    <x v="0"/>
    <s v="O-"/>
    <x v="0"/>
    <x v="5"/>
    <x v="1041"/>
    <s v="Casey Barnett"/>
    <x v="1517"/>
    <x v="2"/>
    <n v="79049.339600000007"/>
    <n v="282"/>
    <x v="2"/>
    <s v="Emergency"/>
    <d v="2018-12-23T00:00:00"/>
    <s v="Lipitor"/>
    <s v="Abnormal"/>
    <x v="29"/>
  </r>
  <r>
    <s v="Mrs."/>
    <s v="Kristopher Griffin"/>
    <n v="51"/>
    <x v="1"/>
    <x v="0"/>
    <s v="O-"/>
    <x v="0"/>
    <x v="0"/>
    <x v="16"/>
    <s v="Frederick Martin"/>
    <x v="1518"/>
    <x v="4"/>
    <n v="10089.6738"/>
    <n v="202"/>
    <x v="1"/>
    <s v="Urgent"/>
    <d v="2019-11-22T00:00:00"/>
    <s v="Paracetamol"/>
    <s v="Inconclusive"/>
    <x v="0"/>
  </r>
  <r>
    <s v="Mr."/>
    <s v="Emily Vega"/>
    <n v="36"/>
    <x v="1"/>
    <x v="1"/>
    <s v="O-"/>
    <x v="0"/>
    <x v="4"/>
    <x v="391"/>
    <s v="Amanda Kane"/>
    <x v="1519"/>
    <x v="4"/>
    <n v="36628.477400000003"/>
    <n v="483"/>
    <x v="1"/>
    <s v="Urgent"/>
    <d v="2023-03-09T00:00:00"/>
    <s v="Aspirin"/>
    <s v="Inconclusive"/>
    <x v="14"/>
  </r>
  <r>
    <s v="Mr."/>
    <s v="Jennifer Chavez"/>
    <n v="49"/>
    <x v="1"/>
    <x v="1"/>
    <s v="A-"/>
    <x v="6"/>
    <x v="4"/>
    <x v="839"/>
    <s v="Jennifer Garza"/>
    <x v="1520"/>
    <x v="4"/>
    <n v="8153.4454999999998"/>
    <n v="286"/>
    <x v="2"/>
    <s v="Emergency"/>
    <d v="2022-08-18T00:00:00"/>
    <s v="Aspirin"/>
    <s v="Abnormal"/>
    <x v="26"/>
  </r>
  <r>
    <s v="Mrs."/>
    <s v="Jennifer Chen"/>
    <n v="71"/>
    <x v="0"/>
    <x v="0"/>
    <s v="O-"/>
    <x v="0"/>
    <x v="0"/>
    <x v="1042"/>
    <s v="Shannon Powell"/>
    <x v="1521"/>
    <x v="0"/>
    <n v="39061.177300000003"/>
    <n v="230"/>
    <x v="1"/>
    <s v="Urgent"/>
    <d v="2020-08-31T00:00:00"/>
    <s v="Penicillin"/>
    <s v="Inconclusive"/>
    <x v="17"/>
  </r>
  <r>
    <s v="Mr."/>
    <s v="Tyler Morrison"/>
    <n v="48"/>
    <x v="1"/>
    <x v="1"/>
    <s v="O-"/>
    <x v="0"/>
    <x v="2"/>
    <x v="585"/>
    <s v="Alexander Monroe"/>
    <x v="1522"/>
    <x v="4"/>
    <n v="12531.4524"/>
    <n v="303"/>
    <x v="2"/>
    <s v="Emergency"/>
    <d v="2020-01-16T00:00:00"/>
    <s v="Paracetamol"/>
    <s v="Inconclusive"/>
    <x v="27"/>
  </r>
  <r>
    <s v="Mrs."/>
    <s v="Kimberly Fletcher"/>
    <n v="59"/>
    <x v="1"/>
    <x v="0"/>
    <s v="B-"/>
    <x v="2"/>
    <x v="3"/>
    <x v="1043"/>
    <s v="Vanessa Lopez"/>
    <x v="1523"/>
    <x v="4"/>
    <n v="31793.9054"/>
    <n v="368"/>
    <x v="2"/>
    <s v="Emergency"/>
    <d v="2019-07-09T00:00:00"/>
    <s v="Lipitor"/>
    <s v="Abnormal"/>
    <x v="9"/>
  </r>
  <r>
    <s v="Mrs."/>
    <s v="Linda Gray"/>
    <n v="21"/>
    <x v="2"/>
    <x v="0"/>
    <s v="A-"/>
    <x v="6"/>
    <x v="4"/>
    <x v="727"/>
    <s v="Mark Dominguez"/>
    <x v="1524"/>
    <x v="1"/>
    <n v="40294.670599999998"/>
    <n v="130"/>
    <x v="1"/>
    <s v="Urgent"/>
    <d v="2020-12-26T00:00:00"/>
    <s v="Aspirin"/>
    <s v="Normal"/>
    <x v="9"/>
  </r>
  <r>
    <s v="Mr."/>
    <s v="Jason Wilson"/>
    <n v="51"/>
    <x v="1"/>
    <x v="1"/>
    <s v="B-"/>
    <x v="2"/>
    <x v="0"/>
    <x v="1044"/>
    <s v="Laura Mosley"/>
    <x v="1525"/>
    <x v="4"/>
    <n v="16028.6116"/>
    <n v="446"/>
    <x v="2"/>
    <s v="Emergency"/>
    <d v="2023-09-21T00:00:00"/>
    <s v="Lipitor"/>
    <s v="Abnormal"/>
    <x v="1"/>
  </r>
  <r>
    <s v="Mr."/>
    <s v="Mary Rodriguez"/>
    <n v="46"/>
    <x v="1"/>
    <x v="1"/>
    <s v="A+"/>
    <x v="4"/>
    <x v="5"/>
    <x v="410"/>
    <s v="Paul Jenkins"/>
    <x v="1106"/>
    <x v="3"/>
    <n v="48048.672299999998"/>
    <n v="339"/>
    <x v="2"/>
    <s v="Emergency"/>
    <d v="2022-12-07T00:00:00"/>
    <s v="Paracetamol"/>
    <s v="Normal"/>
    <x v="15"/>
  </r>
  <r>
    <s v="Mrs."/>
    <s v="Taylor Williams DDS"/>
    <n v="43"/>
    <x v="1"/>
    <x v="0"/>
    <s v="AB-"/>
    <x v="5"/>
    <x v="5"/>
    <x v="752"/>
    <s v="Angela Crawford"/>
    <x v="1526"/>
    <x v="1"/>
    <n v="45732.644399999997"/>
    <n v="247"/>
    <x v="0"/>
    <s v="Elective"/>
    <d v="2022-03-23T00:00:00"/>
    <s v="Lipitor"/>
    <s v="Inconclusive"/>
    <x v="24"/>
  </r>
  <r>
    <s v="Mrs."/>
    <s v="Sylvia Oneal"/>
    <n v="36"/>
    <x v="1"/>
    <x v="0"/>
    <s v="A-"/>
    <x v="6"/>
    <x v="1"/>
    <x v="797"/>
    <s v="Jay Lawson"/>
    <x v="1527"/>
    <x v="1"/>
    <n v="3729.5807"/>
    <n v="489"/>
    <x v="0"/>
    <s v="Elective"/>
    <d v="2020-01-07T00:00:00"/>
    <s v="Paracetamol"/>
    <s v="Abnormal"/>
    <x v="30"/>
  </r>
  <r>
    <s v="Mr."/>
    <s v="Tina Williams"/>
    <n v="27"/>
    <x v="2"/>
    <x v="1"/>
    <s v="A+"/>
    <x v="4"/>
    <x v="3"/>
    <x v="251"/>
    <s v="Andrea Campbell"/>
    <x v="1528"/>
    <x v="4"/>
    <n v="34928.745799999997"/>
    <n v="140"/>
    <x v="2"/>
    <s v="Emergency"/>
    <d v="2022-06-14T00:00:00"/>
    <s v="Aspirin"/>
    <s v="Normal"/>
    <x v="16"/>
  </r>
  <r>
    <s v="Mrs."/>
    <s v="Renee Walker"/>
    <n v="78"/>
    <x v="0"/>
    <x v="0"/>
    <s v="A+"/>
    <x v="4"/>
    <x v="0"/>
    <x v="234"/>
    <s v="Troy Harmon"/>
    <x v="1529"/>
    <x v="4"/>
    <n v="12713.3971"/>
    <n v="222"/>
    <x v="2"/>
    <s v="Emergency"/>
    <d v="2021-04-25T00:00:00"/>
    <s v="Penicillin"/>
    <s v="Abnormal"/>
    <x v="11"/>
  </r>
  <r>
    <s v="Mrs."/>
    <s v="Danny Rojas"/>
    <n v="33"/>
    <x v="2"/>
    <x v="0"/>
    <s v="O+"/>
    <x v="1"/>
    <x v="3"/>
    <x v="783"/>
    <s v="Samantha Reynolds"/>
    <x v="1530"/>
    <x v="4"/>
    <n v="5459.3023999999996"/>
    <n v="203"/>
    <x v="1"/>
    <s v="Urgent"/>
    <d v="2022-01-06T00:00:00"/>
    <s v="Ibuprofen"/>
    <s v="Abnormal"/>
    <x v="13"/>
  </r>
  <r>
    <s v="Mrs."/>
    <s v="Jamie Holt"/>
    <n v="48"/>
    <x v="1"/>
    <x v="0"/>
    <s v="AB+"/>
    <x v="3"/>
    <x v="0"/>
    <x v="643"/>
    <s v="Ashley Hicks"/>
    <x v="1531"/>
    <x v="1"/>
    <n v="42314.743999999999"/>
    <n v="239"/>
    <x v="2"/>
    <s v="Emergency"/>
    <d v="2019-09-30T00:00:00"/>
    <s v="Paracetamol"/>
    <s v="Abnormal"/>
    <x v="12"/>
  </r>
  <r>
    <s v="Mrs."/>
    <s v="Carrie Ford"/>
    <n v="85"/>
    <x v="0"/>
    <x v="0"/>
    <s v="B-"/>
    <x v="2"/>
    <x v="2"/>
    <x v="1045"/>
    <s v="Rebecca Blankenship"/>
    <x v="1532"/>
    <x v="2"/>
    <n v="19514.232599999999"/>
    <n v="261"/>
    <x v="0"/>
    <s v="Elective"/>
    <d v="2023-05-21T00:00:00"/>
    <s v="Ibuprofen"/>
    <s v="Inconclusive"/>
    <x v="2"/>
  </r>
  <r>
    <s v="Mr."/>
    <s v="Drew Mccullough"/>
    <n v="66"/>
    <x v="0"/>
    <x v="1"/>
    <s v="B-"/>
    <x v="2"/>
    <x v="3"/>
    <x v="1046"/>
    <s v="Marc Robbins"/>
    <x v="1533"/>
    <x v="3"/>
    <n v="29339.275399999999"/>
    <n v="173"/>
    <x v="1"/>
    <s v="Urgent"/>
    <d v="2021-03-19T00:00:00"/>
    <s v="Paracetamol"/>
    <s v="Abnormal"/>
    <x v="11"/>
  </r>
  <r>
    <s v="Mr."/>
    <s v="Charles Hampton"/>
    <n v="38"/>
    <x v="1"/>
    <x v="1"/>
    <s v="B-"/>
    <x v="2"/>
    <x v="3"/>
    <x v="204"/>
    <s v="Rebecca Kline"/>
    <x v="1534"/>
    <x v="4"/>
    <n v="24236.5069"/>
    <n v="428"/>
    <x v="2"/>
    <s v="Emergency"/>
    <d v="2021-11-14T00:00:00"/>
    <s v="Penicillin"/>
    <s v="Abnormal"/>
    <x v="12"/>
  </r>
  <r>
    <s v="Mrs."/>
    <s v="John Wright"/>
    <n v="48"/>
    <x v="1"/>
    <x v="0"/>
    <s v="B-"/>
    <x v="2"/>
    <x v="1"/>
    <x v="1047"/>
    <s v="Travis Norris"/>
    <x v="1535"/>
    <x v="0"/>
    <n v="38094.684500000003"/>
    <n v="159"/>
    <x v="0"/>
    <s v="Elective"/>
    <d v="2022-04-29T00:00:00"/>
    <s v="Penicillin"/>
    <s v="Abnormal"/>
    <x v="14"/>
  </r>
  <r>
    <s v="Mr."/>
    <s v="Victor Thomas"/>
    <n v="54"/>
    <x v="1"/>
    <x v="1"/>
    <s v="O+"/>
    <x v="1"/>
    <x v="1"/>
    <x v="1048"/>
    <s v="Chad Peterson"/>
    <x v="1536"/>
    <x v="4"/>
    <n v="2984.4578999999999"/>
    <n v="206"/>
    <x v="1"/>
    <s v="Urgent"/>
    <d v="2023-08-31T00:00:00"/>
    <s v="Aspirin"/>
    <s v="Normal"/>
    <x v="23"/>
  </r>
  <r>
    <s v="Mr."/>
    <s v="Michelle Bell"/>
    <n v="84"/>
    <x v="0"/>
    <x v="1"/>
    <s v="AB-"/>
    <x v="5"/>
    <x v="1"/>
    <x v="152"/>
    <s v="Carolyn Mcdonald"/>
    <x v="1537"/>
    <x v="2"/>
    <n v="6670.1423000000004"/>
    <n v="480"/>
    <x v="1"/>
    <s v="Urgent"/>
    <d v="2023-04-30T00:00:00"/>
    <s v="Aspirin"/>
    <s v="Normal"/>
    <x v="18"/>
  </r>
  <r>
    <s v="Mrs."/>
    <s v="Susan Matthews"/>
    <n v="63"/>
    <x v="0"/>
    <x v="0"/>
    <s v="AB+"/>
    <x v="3"/>
    <x v="4"/>
    <x v="751"/>
    <s v="Christine Martin"/>
    <x v="1538"/>
    <x v="4"/>
    <n v="14804.359899999999"/>
    <n v="354"/>
    <x v="1"/>
    <s v="Urgent"/>
    <d v="2023-04-06T00:00:00"/>
    <s v="Aspirin"/>
    <s v="Inconclusive"/>
    <x v="28"/>
  </r>
  <r>
    <s v="Mrs."/>
    <s v="Jodi Freeman"/>
    <n v="72"/>
    <x v="0"/>
    <x v="0"/>
    <s v="A-"/>
    <x v="6"/>
    <x v="4"/>
    <x v="1049"/>
    <s v="Mark Williams"/>
    <x v="1539"/>
    <x v="3"/>
    <n v="39380.413399999998"/>
    <n v="226"/>
    <x v="1"/>
    <s v="Urgent"/>
    <d v="2022-12-14T00:00:00"/>
    <s v="Ibuprofen"/>
    <s v="Normal"/>
    <x v="14"/>
  </r>
  <r>
    <s v="Mrs."/>
    <s v="Stacie Snyder"/>
    <n v="71"/>
    <x v="0"/>
    <x v="0"/>
    <s v="A+"/>
    <x v="4"/>
    <x v="1"/>
    <x v="1050"/>
    <s v="Jacob Graves"/>
    <x v="1540"/>
    <x v="2"/>
    <n v="39223.062899999997"/>
    <n v="335"/>
    <x v="1"/>
    <s v="Urgent"/>
    <d v="2022-12-24T00:00:00"/>
    <s v="Penicillin"/>
    <s v="Abnormal"/>
    <x v="24"/>
  </r>
  <r>
    <s v="Mrs."/>
    <s v="Mackenzie Curry"/>
    <n v="36"/>
    <x v="1"/>
    <x v="0"/>
    <s v="B-"/>
    <x v="2"/>
    <x v="1"/>
    <x v="81"/>
    <s v="Dr. Michael Watson Jr."/>
    <x v="1541"/>
    <x v="2"/>
    <n v="27508.489600000001"/>
    <n v="469"/>
    <x v="0"/>
    <s v="Elective"/>
    <d v="2019-01-03T00:00:00"/>
    <s v="Lipitor"/>
    <s v="Abnormal"/>
    <x v="27"/>
  </r>
  <r>
    <s v="Mrs."/>
    <s v="Jamie Zimmerman"/>
    <n v="59"/>
    <x v="1"/>
    <x v="0"/>
    <s v="B-"/>
    <x v="2"/>
    <x v="0"/>
    <x v="791"/>
    <s v="Collin Logan"/>
    <x v="1542"/>
    <x v="4"/>
    <n v="48364.941700000003"/>
    <n v="449"/>
    <x v="2"/>
    <s v="Emergency"/>
    <d v="2020-08-20T00:00:00"/>
    <s v="Ibuprofen"/>
    <s v="Inconclusive"/>
    <x v="17"/>
  </r>
  <r>
    <s v="Mr."/>
    <s v="Teresa Lynn"/>
    <n v="37"/>
    <x v="1"/>
    <x v="1"/>
    <s v="A+"/>
    <x v="4"/>
    <x v="4"/>
    <x v="365"/>
    <s v="Linda Holmes"/>
    <x v="1543"/>
    <x v="3"/>
    <n v="28217.3112"/>
    <n v="388"/>
    <x v="1"/>
    <s v="Urgent"/>
    <d v="2019-07-28T00:00:00"/>
    <s v="Paracetamol"/>
    <s v="Abnormal"/>
    <x v="21"/>
  </r>
  <r>
    <s v="Mrs."/>
    <s v="Nathaniel Nichols"/>
    <n v="60"/>
    <x v="0"/>
    <x v="0"/>
    <s v="AB+"/>
    <x v="3"/>
    <x v="0"/>
    <x v="991"/>
    <s v="Rebecca Campbell"/>
    <x v="1544"/>
    <x v="4"/>
    <n v="25939.784800000001"/>
    <n v="187"/>
    <x v="1"/>
    <s v="Urgent"/>
    <d v="2019-11-03T00:00:00"/>
    <s v="Ibuprofen"/>
    <s v="Normal"/>
    <x v="7"/>
  </r>
  <r>
    <s v="Mr."/>
    <s v="Aaron Smith"/>
    <n v="57"/>
    <x v="1"/>
    <x v="1"/>
    <s v="AB-"/>
    <x v="5"/>
    <x v="1"/>
    <x v="1051"/>
    <s v="Kristen Tucker"/>
    <x v="1545"/>
    <x v="2"/>
    <n v="9237.3480999999992"/>
    <n v="337"/>
    <x v="2"/>
    <s v="Emergency"/>
    <d v="2022-05-12T00:00:00"/>
    <s v="Lipitor"/>
    <s v="Inconclusive"/>
    <x v="1"/>
  </r>
  <r>
    <s v="Mrs."/>
    <s v="Joshua Rogers"/>
    <n v="50"/>
    <x v="1"/>
    <x v="0"/>
    <s v="O-"/>
    <x v="0"/>
    <x v="2"/>
    <x v="497"/>
    <s v="Thomas Hanson"/>
    <x v="1546"/>
    <x v="3"/>
    <n v="4995.4056"/>
    <n v="243"/>
    <x v="1"/>
    <s v="Urgent"/>
    <d v="2022-09-18T00:00:00"/>
    <s v="Penicillin"/>
    <s v="Inconclusive"/>
    <x v="3"/>
  </r>
  <r>
    <s v="Mrs."/>
    <s v="George Harris"/>
    <n v="53"/>
    <x v="1"/>
    <x v="0"/>
    <s v="O+"/>
    <x v="1"/>
    <x v="0"/>
    <x v="701"/>
    <s v="Ashley Walker"/>
    <x v="1547"/>
    <x v="1"/>
    <n v="12464.085999999999"/>
    <n v="101"/>
    <x v="1"/>
    <s v="Urgent"/>
    <d v="2019-09-25T00:00:00"/>
    <s v="Aspirin"/>
    <s v="Normal"/>
    <x v="10"/>
  </r>
  <r>
    <s v="Mrs."/>
    <s v="Jesse Blair"/>
    <n v="75"/>
    <x v="0"/>
    <x v="0"/>
    <s v="A-"/>
    <x v="6"/>
    <x v="4"/>
    <x v="858"/>
    <s v="Nicholas Ramos"/>
    <x v="1548"/>
    <x v="2"/>
    <n v="5940.1157999999996"/>
    <n v="132"/>
    <x v="2"/>
    <s v="Emergency"/>
    <d v="2022-02-16T00:00:00"/>
    <s v="Paracetamol"/>
    <s v="Abnormal"/>
    <x v="8"/>
  </r>
  <r>
    <s v="Mr."/>
    <s v="Kenneth Yu"/>
    <n v="55"/>
    <x v="1"/>
    <x v="1"/>
    <s v="AB-"/>
    <x v="5"/>
    <x v="0"/>
    <x v="243"/>
    <s v="Randy Davis"/>
    <x v="1549"/>
    <x v="4"/>
    <n v="16727.346799999999"/>
    <n v="475"/>
    <x v="1"/>
    <s v="Urgent"/>
    <d v="2023-09-20T00:00:00"/>
    <s v="Aspirin"/>
    <s v="Inconclusive"/>
    <x v="17"/>
  </r>
  <r>
    <s v="Mrs."/>
    <s v="Christine Chavez"/>
    <n v="68"/>
    <x v="0"/>
    <x v="0"/>
    <s v="A-"/>
    <x v="6"/>
    <x v="5"/>
    <x v="1052"/>
    <s v="Carolyn Clark"/>
    <x v="1550"/>
    <x v="1"/>
    <n v="36196.433599999997"/>
    <n v="238"/>
    <x v="2"/>
    <s v="Emergency"/>
    <d v="2020-06-26T00:00:00"/>
    <s v="Ibuprofen"/>
    <s v="Abnormal"/>
    <x v="26"/>
  </r>
  <r>
    <s v="Mr."/>
    <s v="Timothy Ford"/>
    <n v="79"/>
    <x v="0"/>
    <x v="1"/>
    <s v="B+"/>
    <x v="7"/>
    <x v="3"/>
    <x v="1053"/>
    <s v="Tracy Clark"/>
    <x v="1551"/>
    <x v="1"/>
    <n v="6812.9830000000002"/>
    <n v="237"/>
    <x v="1"/>
    <s v="Urgent"/>
    <d v="2022-12-01T00:00:00"/>
    <s v="Aspirin"/>
    <s v="Normal"/>
    <x v="9"/>
  </r>
  <r>
    <s v="Mrs."/>
    <s v="Susan Munoz"/>
    <n v="19"/>
    <x v="2"/>
    <x v="0"/>
    <s v="A-"/>
    <x v="6"/>
    <x v="4"/>
    <x v="259"/>
    <s v="Michael Williamson"/>
    <x v="1552"/>
    <x v="4"/>
    <n v="41986.006200000003"/>
    <n v="234"/>
    <x v="2"/>
    <s v="Emergency"/>
    <d v="2022-07-09T00:00:00"/>
    <s v="Aspirin"/>
    <s v="Abnormal"/>
    <x v="14"/>
  </r>
  <r>
    <s v="Mr."/>
    <s v="Joanne Clark"/>
    <n v="50"/>
    <x v="1"/>
    <x v="1"/>
    <s v="A-"/>
    <x v="6"/>
    <x v="2"/>
    <x v="335"/>
    <s v="Allison Trevino"/>
    <x v="1553"/>
    <x v="0"/>
    <n v="14293.8789"/>
    <n v="253"/>
    <x v="0"/>
    <s v="Elective"/>
    <d v="2019-02-16T00:00:00"/>
    <s v="Paracetamol"/>
    <s v="Abnormal"/>
    <x v="27"/>
  </r>
  <r>
    <s v="Mrs."/>
    <s v="Steven Adams"/>
    <n v="77"/>
    <x v="0"/>
    <x v="0"/>
    <s v="O-"/>
    <x v="0"/>
    <x v="2"/>
    <x v="113"/>
    <s v="Laura Watkins"/>
    <x v="1554"/>
    <x v="4"/>
    <n v="8605.1782000000003"/>
    <n v="440"/>
    <x v="1"/>
    <s v="Urgent"/>
    <d v="2022-04-06T00:00:00"/>
    <s v="Paracetamol"/>
    <s v="Normal"/>
    <x v="2"/>
  </r>
  <r>
    <s v="Mrs."/>
    <s v="Robin Robbins"/>
    <n v="58"/>
    <x v="1"/>
    <x v="0"/>
    <s v="O-"/>
    <x v="0"/>
    <x v="1"/>
    <x v="415"/>
    <s v="Erin Baker"/>
    <x v="1555"/>
    <x v="1"/>
    <n v="38450.791899999997"/>
    <n v="121"/>
    <x v="1"/>
    <s v="Urgent"/>
    <d v="2019-11-26T00:00:00"/>
    <s v="Penicillin"/>
    <s v="Inconclusive"/>
    <x v="2"/>
  </r>
  <r>
    <s v="Mr."/>
    <s v="Adam Dominguez"/>
    <n v="77"/>
    <x v="0"/>
    <x v="1"/>
    <s v="O+"/>
    <x v="1"/>
    <x v="5"/>
    <x v="37"/>
    <s v="Kim Watson"/>
    <x v="1556"/>
    <x v="0"/>
    <n v="23563.9539"/>
    <n v="478"/>
    <x v="2"/>
    <s v="Emergency"/>
    <d v="2021-04-06T00:00:00"/>
    <s v="Paracetamol"/>
    <s v="Abnormal"/>
    <x v="20"/>
  </r>
  <r>
    <s v="Mr."/>
    <s v="Ashley Watkins"/>
    <n v="57"/>
    <x v="1"/>
    <x v="1"/>
    <s v="O+"/>
    <x v="1"/>
    <x v="3"/>
    <x v="1054"/>
    <s v="Robert Phillips"/>
    <x v="1557"/>
    <x v="1"/>
    <n v="14700.791800000001"/>
    <n v="164"/>
    <x v="2"/>
    <s v="Emergency"/>
    <d v="2022-11-18T00:00:00"/>
    <s v="Lipitor"/>
    <s v="Abnormal"/>
    <x v="7"/>
  </r>
  <r>
    <s v="Mr."/>
    <s v="Hunter Smith"/>
    <n v="33"/>
    <x v="2"/>
    <x v="1"/>
    <s v="A+"/>
    <x v="4"/>
    <x v="3"/>
    <x v="1055"/>
    <s v="Christopher Skinner"/>
    <x v="1558"/>
    <x v="1"/>
    <n v="27804.119500000001"/>
    <n v="204"/>
    <x v="2"/>
    <s v="Emergency"/>
    <d v="2022-02-18T00:00:00"/>
    <s v="Paracetamol"/>
    <s v="Normal"/>
    <x v="29"/>
  </r>
  <r>
    <s v="Mr."/>
    <s v="Edward Wagner"/>
    <n v="66"/>
    <x v="0"/>
    <x v="1"/>
    <s v="AB+"/>
    <x v="3"/>
    <x v="3"/>
    <x v="1056"/>
    <s v="Marcia Davis"/>
    <x v="1559"/>
    <x v="4"/>
    <n v="31447.378700000001"/>
    <n v="108"/>
    <x v="1"/>
    <s v="Urgent"/>
    <d v="2023-08-19T00:00:00"/>
    <s v="Penicillin"/>
    <s v="Abnormal"/>
    <x v="23"/>
  </r>
  <r>
    <s v="Mr."/>
    <s v="Christopher Bray"/>
    <n v="44"/>
    <x v="1"/>
    <x v="1"/>
    <s v="A+"/>
    <x v="4"/>
    <x v="3"/>
    <x v="753"/>
    <s v="Robert Ramirez"/>
    <x v="1560"/>
    <x v="1"/>
    <n v="6950.7763000000004"/>
    <n v="373"/>
    <x v="1"/>
    <s v="Urgent"/>
    <d v="2021-10-08T00:00:00"/>
    <s v="Lipitor"/>
    <s v="Normal"/>
    <x v="0"/>
  </r>
  <r>
    <s v="Mrs."/>
    <s v="Debra Lambert"/>
    <n v="18"/>
    <x v="2"/>
    <x v="0"/>
    <s v="AB+"/>
    <x v="3"/>
    <x v="0"/>
    <x v="540"/>
    <s v="Kathleen Ward"/>
    <x v="1561"/>
    <x v="1"/>
    <n v="33751.631699999998"/>
    <n v="220"/>
    <x v="2"/>
    <s v="Emergency"/>
    <d v="2019-06-24T00:00:00"/>
    <s v="Penicillin"/>
    <s v="Abnormal"/>
    <x v="27"/>
  </r>
  <r>
    <s v="Mr."/>
    <s v="Steve Hunt"/>
    <n v="18"/>
    <x v="2"/>
    <x v="1"/>
    <s v="A+"/>
    <x v="4"/>
    <x v="4"/>
    <x v="785"/>
    <s v="Jill Jones"/>
    <x v="1562"/>
    <x v="0"/>
    <n v="27399.632300000001"/>
    <n v="287"/>
    <x v="2"/>
    <s v="Emergency"/>
    <d v="2023-03-09T00:00:00"/>
    <s v="Paracetamol"/>
    <s v="Normal"/>
    <x v="17"/>
  </r>
  <r>
    <s v="Mr."/>
    <s v="Johnny Howard"/>
    <n v="31"/>
    <x v="2"/>
    <x v="1"/>
    <s v="AB-"/>
    <x v="5"/>
    <x v="2"/>
    <x v="1057"/>
    <s v="Paul Howell"/>
    <x v="1563"/>
    <x v="4"/>
    <n v="3054.5146"/>
    <n v="401"/>
    <x v="0"/>
    <s v="Elective"/>
    <d v="2019-08-03T00:00:00"/>
    <s v="Aspirin"/>
    <s v="Normal"/>
    <x v="27"/>
  </r>
  <r>
    <s v="Mr."/>
    <s v="Anthony Cantu"/>
    <n v="32"/>
    <x v="2"/>
    <x v="1"/>
    <s v="O-"/>
    <x v="0"/>
    <x v="5"/>
    <x v="481"/>
    <s v="Tyler Webb"/>
    <x v="1564"/>
    <x v="3"/>
    <n v="14451.5934"/>
    <n v="458"/>
    <x v="2"/>
    <s v="Emergency"/>
    <d v="2020-06-25T00:00:00"/>
    <s v="Penicillin"/>
    <s v="Normal"/>
    <x v="22"/>
  </r>
  <r>
    <s v="Mrs."/>
    <s v="Devon Gonzalez"/>
    <n v="75"/>
    <x v="0"/>
    <x v="0"/>
    <s v="AB+"/>
    <x v="3"/>
    <x v="1"/>
    <x v="1058"/>
    <s v="Elizabeth Villa"/>
    <x v="1565"/>
    <x v="2"/>
    <n v="24590.069500000001"/>
    <n v="286"/>
    <x v="1"/>
    <s v="Urgent"/>
    <d v="2020-03-06T00:00:00"/>
    <s v="Ibuprofen"/>
    <s v="Inconclusive"/>
    <x v="4"/>
  </r>
  <r>
    <s v="Mrs."/>
    <s v="Jason Sexton"/>
    <n v="85"/>
    <x v="0"/>
    <x v="0"/>
    <s v="AB+"/>
    <x v="3"/>
    <x v="3"/>
    <x v="811"/>
    <s v="Courtney Maldonado"/>
    <x v="1566"/>
    <x v="0"/>
    <n v="13600.018599999999"/>
    <n v="468"/>
    <x v="2"/>
    <s v="Emergency"/>
    <d v="2021-02-10T00:00:00"/>
    <s v="Lipitor"/>
    <s v="Normal"/>
    <x v="19"/>
  </r>
  <r>
    <s v="Mr."/>
    <s v="Benjamin Rice"/>
    <n v="22"/>
    <x v="2"/>
    <x v="1"/>
    <s v="AB+"/>
    <x v="3"/>
    <x v="3"/>
    <x v="986"/>
    <s v="Timothy Rodriguez"/>
    <x v="1567"/>
    <x v="1"/>
    <n v="23545.8037"/>
    <n v="444"/>
    <x v="1"/>
    <s v="Urgent"/>
    <d v="2020-11-08T00:00:00"/>
    <s v="Ibuprofen"/>
    <s v="Inconclusive"/>
    <x v="7"/>
  </r>
  <r>
    <s v="Mrs."/>
    <s v="Jessica Wilson"/>
    <n v="85"/>
    <x v="0"/>
    <x v="0"/>
    <s v="B+"/>
    <x v="7"/>
    <x v="1"/>
    <x v="1059"/>
    <s v="George Poole"/>
    <x v="530"/>
    <x v="0"/>
    <n v="23395.6623"/>
    <n v="184"/>
    <x v="0"/>
    <s v="Elective"/>
    <d v="2021-04-24T00:00:00"/>
    <s v="Paracetamol"/>
    <s v="Abnormal"/>
    <x v="13"/>
  </r>
  <r>
    <s v="Mrs."/>
    <s v="Blake Wood"/>
    <n v="42"/>
    <x v="1"/>
    <x v="0"/>
    <s v="A-"/>
    <x v="6"/>
    <x v="3"/>
    <x v="889"/>
    <s v="Ashley Weber"/>
    <x v="1568"/>
    <x v="2"/>
    <n v="23146.498"/>
    <n v="173"/>
    <x v="2"/>
    <s v="Emergency"/>
    <d v="2023-03-10T00:00:00"/>
    <s v="Lipitor"/>
    <s v="Normal"/>
    <x v="15"/>
  </r>
  <r>
    <s v="Mrs."/>
    <s v="Arthur James"/>
    <n v="24"/>
    <x v="2"/>
    <x v="0"/>
    <s v="A+"/>
    <x v="4"/>
    <x v="4"/>
    <x v="1060"/>
    <s v="Amy Brown"/>
    <x v="1569"/>
    <x v="1"/>
    <n v="10590.9583"/>
    <n v="251"/>
    <x v="1"/>
    <s v="Urgent"/>
    <d v="2023-03-07T00:00:00"/>
    <s v="Ibuprofen"/>
    <s v="Inconclusive"/>
    <x v="21"/>
  </r>
  <r>
    <s v="Mr."/>
    <s v="Lauren Wilcox"/>
    <n v="36"/>
    <x v="1"/>
    <x v="1"/>
    <s v="O-"/>
    <x v="0"/>
    <x v="3"/>
    <x v="993"/>
    <s v="Mary Miller"/>
    <x v="1570"/>
    <x v="3"/>
    <n v="29414.5687"/>
    <n v="425"/>
    <x v="0"/>
    <s v="Elective"/>
    <d v="2020-12-14T00:00:00"/>
    <s v="Aspirin"/>
    <s v="Normal"/>
    <x v="28"/>
  </r>
  <r>
    <s v="Mr."/>
    <s v="Melissa Weaver"/>
    <n v="75"/>
    <x v="0"/>
    <x v="1"/>
    <s v="O-"/>
    <x v="0"/>
    <x v="1"/>
    <x v="67"/>
    <s v="Tamara White"/>
    <x v="1571"/>
    <x v="2"/>
    <n v="22599.523399999998"/>
    <n v="348"/>
    <x v="0"/>
    <s v="Elective"/>
    <d v="2020-03-05T00:00:00"/>
    <s v="Ibuprofen"/>
    <s v="Inconclusive"/>
    <x v="5"/>
  </r>
  <r>
    <s v="Mr."/>
    <s v="Amber Scott"/>
    <n v="55"/>
    <x v="1"/>
    <x v="1"/>
    <s v="O-"/>
    <x v="0"/>
    <x v="3"/>
    <x v="760"/>
    <s v="Susan Ewing"/>
    <x v="1572"/>
    <x v="1"/>
    <n v="4978.2307000000001"/>
    <n v="174"/>
    <x v="0"/>
    <s v="Elective"/>
    <d v="2023-02-09T00:00:00"/>
    <s v="Ibuprofen"/>
    <s v="Abnormal"/>
    <x v="8"/>
  </r>
  <r>
    <s v="Mr."/>
    <s v="Jennifer Mejia"/>
    <n v="39"/>
    <x v="1"/>
    <x v="1"/>
    <s v="AB+"/>
    <x v="3"/>
    <x v="3"/>
    <x v="365"/>
    <s v="Robert Davis"/>
    <x v="1573"/>
    <x v="0"/>
    <n v="15845.106599999999"/>
    <n v="292"/>
    <x v="1"/>
    <s v="Urgent"/>
    <d v="2019-07-14T00:00:00"/>
    <s v="Aspirin"/>
    <s v="Inconclusive"/>
    <x v="11"/>
  </r>
  <r>
    <s v="Mrs."/>
    <s v="Donald Huffman"/>
    <n v="26"/>
    <x v="2"/>
    <x v="0"/>
    <s v="O-"/>
    <x v="0"/>
    <x v="4"/>
    <x v="1061"/>
    <s v="Ralph Hamilton"/>
    <x v="743"/>
    <x v="2"/>
    <n v="12006.189"/>
    <n v="351"/>
    <x v="1"/>
    <s v="Urgent"/>
    <d v="2023-06-03T00:00:00"/>
    <s v="Aspirin"/>
    <s v="Inconclusive"/>
    <x v="18"/>
  </r>
  <r>
    <s v="Mr."/>
    <s v="Ian Jefferson"/>
    <n v="68"/>
    <x v="0"/>
    <x v="1"/>
    <s v="B-"/>
    <x v="2"/>
    <x v="3"/>
    <x v="1062"/>
    <s v="Tyler Andrews"/>
    <x v="1574"/>
    <x v="3"/>
    <n v="23473.507399999999"/>
    <n v="477"/>
    <x v="2"/>
    <s v="Emergency"/>
    <d v="2023-06-04T00:00:00"/>
    <s v="Ibuprofen"/>
    <s v="Abnormal"/>
    <x v="5"/>
  </r>
  <r>
    <s v="Mrs."/>
    <s v="Lori Smith"/>
    <n v="53"/>
    <x v="1"/>
    <x v="0"/>
    <s v="O-"/>
    <x v="0"/>
    <x v="0"/>
    <x v="146"/>
    <s v="Dominique Sanchez"/>
    <x v="30"/>
    <x v="1"/>
    <n v="42333.725400000003"/>
    <n v="463"/>
    <x v="2"/>
    <s v="Emergency"/>
    <d v="2022-04-02T00:00:00"/>
    <s v="Lipitor"/>
    <s v="Abnormal"/>
    <x v="22"/>
  </r>
  <r>
    <s v="Mrs."/>
    <s v="Robert Simpson DDS"/>
    <n v="23"/>
    <x v="2"/>
    <x v="0"/>
    <s v="B+"/>
    <x v="7"/>
    <x v="3"/>
    <x v="396"/>
    <s v="Amanda Sherman"/>
    <x v="1575"/>
    <x v="4"/>
    <n v="21899.321199999998"/>
    <n v="382"/>
    <x v="0"/>
    <s v="Elective"/>
    <d v="2021-05-20T00:00:00"/>
    <s v="Ibuprofen"/>
    <s v="Inconclusive"/>
    <x v="27"/>
  </r>
  <r>
    <s v="Mrs."/>
    <s v="Theresa Holland"/>
    <n v="77"/>
    <x v="0"/>
    <x v="0"/>
    <s v="AB-"/>
    <x v="5"/>
    <x v="1"/>
    <x v="1063"/>
    <s v="Jeffrey Estrada"/>
    <x v="1576"/>
    <x v="3"/>
    <n v="7810.7512999999999"/>
    <n v="396"/>
    <x v="1"/>
    <s v="Urgent"/>
    <d v="2020-08-02T00:00:00"/>
    <s v="Paracetamol"/>
    <s v="Inconclusive"/>
    <x v="3"/>
  </r>
  <r>
    <s v="Mr."/>
    <s v="Jackie Carroll"/>
    <n v="80"/>
    <x v="0"/>
    <x v="1"/>
    <s v="A+"/>
    <x v="4"/>
    <x v="1"/>
    <x v="840"/>
    <s v="Melissa Carroll"/>
    <x v="1577"/>
    <x v="2"/>
    <n v="32675.529600000002"/>
    <n v="226"/>
    <x v="1"/>
    <s v="Urgent"/>
    <d v="2019-10-06T00:00:00"/>
    <s v="Paracetamol"/>
    <s v="Inconclusive"/>
    <x v="8"/>
  </r>
  <r>
    <s v="Mrs."/>
    <s v="Emily White"/>
    <n v="19"/>
    <x v="2"/>
    <x v="0"/>
    <s v="B-"/>
    <x v="2"/>
    <x v="3"/>
    <x v="366"/>
    <s v="Jason Santana"/>
    <x v="1578"/>
    <x v="0"/>
    <n v="15344.915800000001"/>
    <n v="267"/>
    <x v="2"/>
    <s v="Emergency"/>
    <d v="2023-10-08T00:00:00"/>
    <s v="Paracetamol"/>
    <s v="Normal"/>
    <x v="29"/>
  </r>
  <r>
    <s v="Mrs."/>
    <s v="Michelle Johnson"/>
    <n v="39"/>
    <x v="1"/>
    <x v="0"/>
    <s v="B+"/>
    <x v="7"/>
    <x v="5"/>
    <x v="908"/>
    <s v="Denise Roy"/>
    <x v="1579"/>
    <x v="3"/>
    <n v="55360.87"/>
    <n v="413"/>
    <x v="2"/>
    <s v="Emergency"/>
    <d v="2020-12-02T00:00:00"/>
    <s v="Ibuprofen"/>
    <s v="Abnormal"/>
    <x v="12"/>
  </r>
  <r>
    <s v="Mrs."/>
    <s v="Anthony Hunt"/>
    <n v="39"/>
    <x v="1"/>
    <x v="0"/>
    <s v="A+"/>
    <x v="4"/>
    <x v="2"/>
    <x v="493"/>
    <s v="Sierra Williams"/>
    <x v="1580"/>
    <x v="3"/>
    <n v="7910.9162999999999"/>
    <n v="437"/>
    <x v="2"/>
    <s v="Emergency"/>
    <d v="2020-12-05T00:00:00"/>
    <s v="Paracetamol"/>
    <s v="Inconclusive"/>
    <x v="17"/>
  </r>
  <r>
    <s v="Mr."/>
    <s v="Christina George"/>
    <n v="75"/>
    <x v="0"/>
    <x v="1"/>
    <s v="A+"/>
    <x v="4"/>
    <x v="5"/>
    <x v="46"/>
    <s v="Tiffany Hodges"/>
    <x v="1581"/>
    <x v="0"/>
    <n v="56999.356800000001"/>
    <n v="162"/>
    <x v="2"/>
    <s v="Emergency"/>
    <d v="2019-07-09T00:00:00"/>
    <s v="Penicillin"/>
    <s v="Normal"/>
    <x v="28"/>
  </r>
  <r>
    <s v="Mr."/>
    <s v="Andrea Carr"/>
    <n v="62"/>
    <x v="0"/>
    <x v="1"/>
    <s v="B+"/>
    <x v="7"/>
    <x v="2"/>
    <x v="1064"/>
    <s v="Ashley Davidson"/>
    <x v="1582"/>
    <x v="0"/>
    <n v="1662.9449999999999"/>
    <n v="110"/>
    <x v="1"/>
    <s v="Urgent"/>
    <d v="2019-01-23T00:00:00"/>
    <s v="Lipitor"/>
    <s v="Normal"/>
    <x v="14"/>
  </r>
  <r>
    <s v="Mrs."/>
    <s v="Joel Young"/>
    <n v="40"/>
    <x v="1"/>
    <x v="0"/>
    <s v="O+"/>
    <x v="1"/>
    <x v="5"/>
    <x v="1065"/>
    <s v="Kimberly Anderson"/>
    <x v="1583"/>
    <x v="3"/>
    <n v="2463.0963999999999"/>
    <n v="262"/>
    <x v="2"/>
    <s v="Emergency"/>
    <d v="2023-02-09T00:00:00"/>
    <s v="Lipitor"/>
    <s v="Abnormal"/>
    <x v="3"/>
  </r>
  <r>
    <s v="Mrs."/>
    <s v="Dr. Andrew Lester"/>
    <n v="65"/>
    <x v="0"/>
    <x v="0"/>
    <s v="B+"/>
    <x v="7"/>
    <x v="2"/>
    <x v="1066"/>
    <s v="Tammy Nguyen"/>
    <x v="1584"/>
    <x v="0"/>
    <n v="7950.7367999999997"/>
    <n v="179"/>
    <x v="2"/>
    <s v="Emergency"/>
    <d v="2018-12-20T00:00:00"/>
    <s v="Penicillin"/>
    <s v="Abnormal"/>
    <x v="23"/>
  </r>
  <r>
    <s v="Mr."/>
    <s v="Frances Johnson"/>
    <n v="72"/>
    <x v="0"/>
    <x v="1"/>
    <s v="O-"/>
    <x v="0"/>
    <x v="2"/>
    <x v="1067"/>
    <s v="Jennifer Vargas"/>
    <x v="1585"/>
    <x v="0"/>
    <n v="3203.7437"/>
    <n v="413"/>
    <x v="1"/>
    <s v="Urgent"/>
    <d v="2023-11-01T00:00:00"/>
    <s v="Paracetamol"/>
    <s v="Abnormal"/>
    <x v="17"/>
  </r>
  <r>
    <s v="Mr."/>
    <s v="George Cox"/>
    <n v="69"/>
    <x v="0"/>
    <x v="1"/>
    <s v="A-"/>
    <x v="6"/>
    <x v="4"/>
    <x v="563"/>
    <s v="Matthew Mueller"/>
    <x v="1586"/>
    <x v="0"/>
    <n v="27372.088"/>
    <n v="474"/>
    <x v="1"/>
    <s v="Urgent"/>
    <d v="2023-04-04T00:00:00"/>
    <s v="Penicillin"/>
    <s v="Abnormal"/>
    <x v="13"/>
  </r>
  <r>
    <s v="Mrs."/>
    <s v="Timothy Smith"/>
    <n v="79"/>
    <x v="0"/>
    <x v="0"/>
    <s v="B+"/>
    <x v="7"/>
    <x v="4"/>
    <x v="618"/>
    <s v="Tammy Lambert"/>
    <x v="1587"/>
    <x v="0"/>
    <n v="25339.045300000002"/>
    <n v="433"/>
    <x v="1"/>
    <s v="Urgent"/>
    <d v="2022-02-13T00:00:00"/>
    <s v="Paracetamol"/>
    <s v="Abnormal"/>
    <x v="10"/>
  </r>
  <r>
    <s v="Mr."/>
    <s v="Samuel Gonzales"/>
    <n v="53"/>
    <x v="1"/>
    <x v="1"/>
    <s v="O-"/>
    <x v="0"/>
    <x v="2"/>
    <x v="835"/>
    <s v="Amber Watkins"/>
    <x v="1588"/>
    <x v="2"/>
    <n v="21664.5615"/>
    <n v="384"/>
    <x v="1"/>
    <s v="Urgent"/>
    <d v="2021-07-04T00:00:00"/>
    <s v="Paracetamol"/>
    <s v="Abnormal"/>
    <x v="7"/>
  </r>
  <r>
    <s v="Mrs."/>
    <s v="Timothy Perry"/>
    <n v="67"/>
    <x v="0"/>
    <x v="0"/>
    <s v="AB-"/>
    <x v="5"/>
    <x v="4"/>
    <x v="986"/>
    <s v="Brian Silva"/>
    <x v="1589"/>
    <x v="0"/>
    <n v="32353.7052"/>
    <n v="339"/>
    <x v="1"/>
    <s v="Urgent"/>
    <d v="2020-11-09T00:00:00"/>
    <s v="Penicillin"/>
    <s v="Normal"/>
    <x v="16"/>
  </r>
  <r>
    <s v="Mrs."/>
    <s v="Kenneth Ross"/>
    <n v="29"/>
    <x v="2"/>
    <x v="0"/>
    <s v="B+"/>
    <x v="7"/>
    <x v="4"/>
    <x v="165"/>
    <s v="Jennifer Jimenez"/>
    <x v="1590"/>
    <x v="1"/>
    <n v="4571.6234999999997"/>
    <n v="435"/>
    <x v="1"/>
    <s v="Urgent"/>
    <d v="2022-10-20T00:00:00"/>
    <s v="Ibuprofen"/>
    <s v="Normal"/>
    <x v="17"/>
  </r>
  <r>
    <s v="Mr."/>
    <s v="Timothy Cox"/>
    <n v="76"/>
    <x v="0"/>
    <x v="1"/>
    <s v="AB+"/>
    <x v="3"/>
    <x v="0"/>
    <x v="1068"/>
    <s v="Ellen Mooney"/>
    <x v="1591"/>
    <x v="0"/>
    <n v="39140.181299999997"/>
    <n v="136"/>
    <x v="2"/>
    <s v="Emergency"/>
    <d v="2022-02-25T00:00:00"/>
    <s v="Lipitor"/>
    <s v="Inconclusive"/>
    <x v="26"/>
  </r>
  <r>
    <s v="Mr."/>
    <s v="Joseph Frazier"/>
    <n v="18"/>
    <x v="2"/>
    <x v="1"/>
    <s v="B+"/>
    <x v="7"/>
    <x v="3"/>
    <x v="550"/>
    <s v="Nancy Williams"/>
    <x v="1592"/>
    <x v="4"/>
    <n v="6057.4255000000003"/>
    <n v="262"/>
    <x v="2"/>
    <s v="Emergency"/>
    <d v="2022-05-20T00:00:00"/>
    <s v="Aspirin"/>
    <s v="Inconclusive"/>
    <x v="27"/>
  </r>
  <r>
    <s v="Mr."/>
    <s v="Angela Lowery"/>
    <n v="75"/>
    <x v="0"/>
    <x v="1"/>
    <s v="A-"/>
    <x v="6"/>
    <x v="3"/>
    <x v="922"/>
    <s v="Mary Maddox"/>
    <x v="1305"/>
    <x v="0"/>
    <n v="21842.745500000001"/>
    <n v="189"/>
    <x v="0"/>
    <s v="Elective"/>
    <d v="2020-03-05T00:00:00"/>
    <s v="Paracetamol"/>
    <s v="Normal"/>
    <x v="18"/>
  </r>
  <r>
    <s v="Mr."/>
    <s v="Kim Aguilar"/>
    <n v="37"/>
    <x v="1"/>
    <x v="1"/>
    <s v="A+"/>
    <x v="4"/>
    <x v="4"/>
    <x v="356"/>
    <s v="Donald Roberts"/>
    <x v="1593"/>
    <x v="1"/>
    <n v="43989.267599999999"/>
    <n v="267"/>
    <x v="1"/>
    <s v="Urgent"/>
    <d v="2023-04-05T00:00:00"/>
    <s v="Aspirin"/>
    <s v="Abnormal"/>
    <x v="18"/>
  </r>
  <r>
    <s v="Mrs."/>
    <s v="Patricia Roth"/>
    <n v="46"/>
    <x v="1"/>
    <x v="0"/>
    <s v="AB+"/>
    <x v="3"/>
    <x v="0"/>
    <x v="1069"/>
    <s v="Harold Anderson"/>
    <x v="1594"/>
    <x v="0"/>
    <n v="26720.630300000001"/>
    <n v="168"/>
    <x v="1"/>
    <s v="Urgent"/>
    <d v="2023-06-28T00:00:00"/>
    <s v="Aspirin"/>
    <s v="Inconclusive"/>
    <x v="21"/>
  </r>
  <r>
    <s v="Mrs."/>
    <s v="Tracy Brown"/>
    <n v="35"/>
    <x v="1"/>
    <x v="0"/>
    <s v="A-"/>
    <x v="6"/>
    <x v="1"/>
    <x v="1070"/>
    <s v="Jason Ward"/>
    <x v="1595"/>
    <x v="3"/>
    <n v="26259.730200000002"/>
    <n v="157"/>
    <x v="0"/>
    <s v="Elective"/>
    <d v="2020-11-26T00:00:00"/>
    <s v="Lipitor"/>
    <s v="Normal"/>
    <x v="21"/>
  </r>
  <r>
    <s v="Mr."/>
    <s v="Stephanie Reyes"/>
    <n v="74"/>
    <x v="0"/>
    <x v="1"/>
    <s v="O-"/>
    <x v="0"/>
    <x v="1"/>
    <x v="259"/>
    <s v="Maria Lewis"/>
    <x v="953"/>
    <x v="0"/>
    <n v="29037.485100000002"/>
    <n v="415"/>
    <x v="2"/>
    <s v="Emergency"/>
    <d v="2022-06-29T00:00:00"/>
    <s v="Ibuprofen"/>
    <s v="Normal"/>
    <x v="28"/>
  </r>
  <r>
    <s v="Mrs."/>
    <s v="Larry Martin"/>
    <n v="64"/>
    <x v="0"/>
    <x v="0"/>
    <s v="O-"/>
    <x v="0"/>
    <x v="0"/>
    <x v="1071"/>
    <s v="Michael Wilkerson"/>
    <x v="1596"/>
    <x v="0"/>
    <n v="30913.192200000001"/>
    <n v="350"/>
    <x v="1"/>
    <s v="Urgent"/>
    <d v="2020-03-10T00:00:00"/>
    <s v="Aspirin"/>
    <s v="Inconclusive"/>
    <x v="20"/>
  </r>
  <r>
    <s v="Mrs."/>
    <s v="David Webb"/>
    <n v="22"/>
    <x v="2"/>
    <x v="0"/>
    <s v="B+"/>
    <x v="7"/>
    <x v="5"/>
    <x v="1014"/>
    <s v="Raymond Weber"/>
    <x v="1597"/>
    <x v="1"/>
    <n v="5378.7228999999998"/>
    <n v="142"/>
    <x v="2"/>
    <s v="Emergency"/>
    <d v="2021-01-22T00:00:00"/>
    <s v="Paracetamol"/>
    <s v="Normal"/>
    <x v="10"/>
  </r>
  <r>
    <s v="Mrs."/>
    <s v="Christopher Anderson"/>
    <n v="20"/>
    <x v="2"/>
    <x v="0"/>
    <s v="O-"/>
    <x v="0"/>
    <x v="0"/>
    <x v="1072"/>
    <s v="Robert Olson"/>
    <x v="1598"/>
    <x v="1"/>
    <n v="43178.828099999999"/>
    <n v="312"/>
    <x v="2"/>
    <s v="Emergency"/>
    <d v="2021-06-20T00:00:00"/>
    <s v="Aspirin"/>
    <s v="Inconclusive"/>
    <x v="16"/>
  </r>
  <r>
    <s v="Mrs."/>
    <s v="Tina Martinez"/>
    <n v="40"/>
    <x v="1"/>
    <x v="0"/>
    <s v="O-"/>
    <x v="0"/>
    <x v="2"/>
    <x v="594"/>
    <s v="Francisco Erickson"/>
    <x v="1599"/>
    <x v="2"/>
    <n v="1780.4930999999999"/>
    <n v="200"/>
    <x v="2"/>
    <s v="Emergency"/>
    <d v="2021-01-07T00:00:00"/>
    <s v="Lipitor"/>
    <s v="Abnormal"/>
    <x v="21"/>
  </r>
  <r>
    <s v="Mr."/>
    <s v="James Jackson"/>
    <n v="55"/>
    <x v="1"/>
    <x v="1"/>
    <s v="A+"/>
    <x v="4"/>
    <x v="2"/>
    <x v="1073"/>
    <s v="Nathan Robinson"/>
    <x v="1600"/>
    <x v="4"/>
    <n v="15465.2086"/>
    <n v="490"/>
    <x v="1"/>
    <s v="Urgent"/>
    <d v="2023-05-01T00:00:00"/>
    <s v="Penicillin"/>
    <s v="Normal"/>
    <x v="23"/>
  </r>
  <r>
    <s v="Mr."/>
    <s v="Cindy Meyer"/>
    <n v="41"/>
    <x v="1"/>
    <x v="1"/>
    <s v="O+"/>
    <x v="1"/>
    <x v="4"/>
    <x v="706"/>
    <s v="Ashley Calderon"/>
    <x v="1601"/>
    <x v="4"/>
    <n v="21238.9748"/>
    <n v="115"/>
    <x v="1"/>
    <s v="Urgent"/>
    <d v="2020-01-22T00:00:00"/>
    <s v="Paracetamol"/>
    <s v="Inconclusive"/>
    <x v="26"/>
  </r>
  <r>
    <s v="Mr."/>
    <s v="Mary Bennett"/>
    <n v="78"/>
    <x v="0"/>
    <x v="1"/>
    <s v="O-"/>
    <x v="0"/>
    <x v="4"/>
    <x v="874"/>
    <s v="Maria Smith"/>
    <x v="1602"/>
    <x v="0"/>
    <n v="4547.0063"/>
    <n v="312"/>
    <x v="2"/>
    <s v="Emergency"/>
    <d v="2019-12-12T00:00:00"/>
    <s v="Paracetamol"/>
    <s v="Abnormal"/>
    <x v="1"/>
  </r>
  <r>
    <s v="Mr."/>
    <s v="John Smith"/>
    <n v="76"/>
    <x v="0"/>
    <x v="1"/>
    <s v="AB-"/>
    <x v="5"/>
    <x v="0"/>
    <x v="1074"/>
    <s v="Jesse Garcia"/>
    <x v="1603"/>
    <x v="0"/>
    <n v="54411.400300000001"/>
    <n v="123"/>
    <x v="2"/>
    <s v="Emergency"/>
    <d v="2023-01-12T00:00:00"/>
    <s v="Aspirin"/>
    <s v="Abnormal"/>
    <x v="16"/>
  </r>
  <r>
    <s v="Mrs."/>
    <s v="Jessica Rhodes"/>
    <n v="66"/>
    <x v="0"/>
    <x v="0"/>
    <s v="A+"/>
    <x v="4"/>
    <x v="1"/>
    <x v="96"/>
    <s v="Trevor Riggs"/>
    <x v="1604"/>
    <x v="0"/>
    <n v="34424.825100000002"/>
    <n v="120"/>
    <x v="1"/>
    <s v="Urgent"/>
    <d v="2023-07-30T00:00:00"/>
    <s v="Lipitor"/>
    <s v="Inconclusive"/>
    <x v="17"/>
  </r>
  <r>
    <s v="Mr."/>
    <s v="Deborah Camacho"/>
    <n v="26"/>
    <x v="2"/>
    <x v="1"/>
    <s v="O+"/>
    <x v="1"/>
    <x v="4"/>
    <x v="1075"/>
    <s v="Kelly Ortiz"/>
    <x v="1605"/>
    <x v="1"/>
    <n v="38070.604899999998"/>
    <n v="405"/>
    <x v="1"/>
    <s v="Urgent"/>
    <d v="2022-11-30T00:00:00"/>
    <s v="Penicillin"/>
    <s v="Normal"/>
    <x v="2"/>
  </r>
  <r>
    <s v="Mrs."/>
    <s v="Jacob Garcia"/>
    <n v="76"/>
    <x v="0"/>
    <x v="0"/>
    <s v="B+"/>
    <x v="7"/>
    <x v="3"/>
    <x v="1035"/>
    <s v="Harry Prince"/>
    <x v="1606"/>
    <x v="0"/>
    <n v="30200.860100000002"/>
    <n v="235"/>
    <x v="2"/>
    <s v="Emergency"/>
    <d v="2019-11-06T00:00:00"/>
    <s v="Paracetamol"/>
    <s v="Abnormal"/>
    <x v="21"/>
  </r>
  <r>
    <s v="Mr."/>
    <s v="Erica Russell"/>
    <n v="76"/>
    <x v="0"/>
    <x v="1"/>
    <s v="B+"/>
    <x v="7"/>
    <x v="0"/>
    <x v="70"/>
    <s v="Nichole Lewis"/>
    <x v="1607"/>
    <x v="0"/>
    <n v="26036.679800000002"/>
    <n v="122"/>
    <x v="2"/>
    <s v="Emergency"/>
    <d v="2020-06-01T00:00:00"/>
    <s v="Penicillin"/>
    <s v="Abnormal"/>
    <x v="12"/>
  </r>
  <r>
    <s v="Mr."/>
    <s v="Brian Evans"/>
    <n v="48"/>
    <x v="1"/>
    <x v="1"/>
    <s v="A+"/>
    <x v="4"/>
    <x v="5"/>
    <x v="1076"/>
    <s v="Stephen Norton"/>
    <x v="1608"/>
    <x v="0"/>
    <n v="28067.527999999998"/>
    <n v="222"/>
    <x v="2"/>
    <s v="Emergency"/>
    <d v="2018-12-24T00:00:00"/>
    <s v="Lipitor"/>
    <s v="Abnormal"/>
    <x v="13"/>
  </r>
  <r>
    <s v="Mr."/>
    <s v="Charles Rodriguez"/>
    <n v="57"/>
    <x v="1"/>
    <x v="1"/>
    <s v="AB-"/>
    <x v="5"/>
    <x v="2"/>
    <x v="267"/>
    <s v="Ronald Ali"/>
    <x v="1609"/>
    <x v="2"/>
    <n v="1831.597"/>
    <n v="199"/>
    <x v="2"/>
    <s v="Emergency"/>
    <d v="2019-04-25T00:00:00"/>
    <s v="Penicillin"/>
    <s v="Normal"/>
    <x v="28"/>
  </r>
  <r>
    <s v="Mrs."/>
    <s v="Richard Gonzalez"/>
    <n v="49"/>
    <x v="1"/>
    <x v="0"/>
    <s v="O+"/>
    <x v="1"/>
    <x v="3"/>
    <x v="240"/>
    <s v="David Hammond"/>
    <x v="1540"/>
    <x v="3"/>
    <n v="1878.9712999999999"/>
    <n v="379"/>
    <x v="0"/>
    <s v="Elective"/>
    <d v="2020-12-12T00:00:00"/>
    <s v="Lipitor"/>
    <s v="Abnormal"/>
    <x v="8"/>
  </r>
  <r>
    <s v="Mr."/>
    <s v="Alexis Dalton"/>
    <n v="24"/>
    <x v="2"/>
    <x v="1"/>
    <s v="A+"/>
    <x v="4"/>
    <x v="2"/>
    <x v="1077"/>
    <s v="Donald Miles"/>
    <x v="1610"/>
    <x v="2"/>
    <n v="2012.7641000000001"/>
    <n v="495"/>
    <x v="2"/>
    <s v="Emergency"/>
    <d v="2019-01-24T00:00:00"/>
    <s v="Lipitor"/>
    <s v="Inconclusive"/>
    <x v="11"/>
  </r>
  <r>
    <s v="Mrs."/>
    <s v="Aaron Miller"/>
    <n v="79"/>
    <x v="0"/>
    <x v="0"/>
    <s v="O-"/>
    <x v="0"/>
    <x v="0"/>
    <x v="48"/>
    <s v="Kenneth Green"/>
    <x v="1611"/>
    <x v="0"/>
    <n v="32663.863600000001"/>
    <n v="229"/>
    <x v="1"/>
    <s v="Urgent"/>
    <d v="2021-03-16T00:00:00"/>
    <s v="Paracetamol"/>
    <s v="Abnormal"/>
    <x v="29"/>
  </r>
  <r>
    <s v="Mrs."/>
    <s v="Erica Mullins"/>
    <n v="84"/>
    <x v="0"/>
    <x v="0"/>
    <s v="A+"/>
    <x v="4"/>
    <x v="4"/>
    <x v="1078"/>
    <s v="David Becker"/>
    <x v="1612"/>
    <x v="0"/>
    <n v="15736.529200000001"/>
    <n v="199"/>
    <x v="2"/>
    <s v="Emergency"/>
    <d v="2023-10-25T00:00:00"/>
    <s v="Aspirin"/>
    <s v="Inconclusive"/>
    <x v="8"/>
  </r>
  <r>
    <s v="Mr."/>
    <s v="Rebecca Patterson"/>
    <n v="65"/>
    <x v="0"/>
    <x v="1"/>
    <s v="B-"/>
    <x v="2"/>
    <x v="5"/>
    <x v="1079"/>
    <s v="Timothy Grant"/>
    <x v="1613"/>
    <x v="0"/>
    <n v="55616.757400000002"/>
    <n v="471"/>
    <x v="2"/>
    <s v="Emergency"/>
    <d v="2020-09-11T00:00:00"/>
    <s v="Lipitor"/>
    <s v="Abnormal"/>
    <x v="3"/>
  </r>
  <r>
    <s v="Mr."/>
    <s v="Leslie Hall"/>
    <n v="51"/>
    <x v="1"/>
    <x v="1"/>
    <s v="A-"/>
    <x v="6"/>
    <x v="3"/>
    <x v="1080"/>
    <s v="Mary Hudson"/>
    <x v="1614"/>
    <x v="4"/>
    <n v="16586.949000000001"/>
    <n v="295"/>
    <x v="1"/>
    <s v="Urgent"/>
    <d v="2021-06-05T00:00:00"/>
    <s v="Aspirin"/>
    <s v="Normal"/>
    <x v="1"/>
  </r>
  <r>
    <s v="Mrs."/>
    <s v="Dakota Hamilton"/>
    <n v="42"/>
    <x v="1"/>
    <x v="0"/>
    <s v="B-"/>
    <x v="2"/>
    <x v="2"/>
    <x v="1081"/>
    <s v="Michele Ferguson"/>
    <x v="1615"/>
    <x v="1"/>
    <n v="11409.9825"/>
    <n v="172"/>
    <x v="1"/>
    <s v="Urgent"/>
    <d v="2019-11-04T00:00:00"/>
    <s v="Lipitor"/>
    <s v="Abnormal"/>
    <x v="12"/>
  </r>
  <r>
    <s v="Mrs."/>
    <s v="Greg Webster"/>
    <n v="36"/>
    <x v="1"/>
    <x v="0"/>
    <s v="O-"/>
    <x v="0"/>
    <x v="2"/>
    <x v="1082"/>
    <s v="Mary Owens"/>
    <x v="1616"/>
    <x v="2"/>
    <n v="10137.8189"/>
    <n v="177"/>
    <x v="0"/>
    <s v="Elective"/>
    <d v="2022-10-15T00:00:00"/>
    <s v="Paracetamol"/>
    <s v="Abnormal"/>
    <x v="24"/>
  </r>
  <r>
    <s v="Mr."/>
    <s v="Sean Hernandez"/>
    <n v="73"/>
    <x v="0"/>
    <x v="1"/>
    <s v="A-"/>
    <x v="6"/>
    <x v="4"/>
    <x v="1083"/>
    <s v="Diane Carr"/>
    <x v="1617"/>
    <x v="0"/>
    <n v="38034.996200000001"/>
    <n v="210"/>
    <x v="1"/>
    <s v="Urgent"/>
    <d v="2020-01-02T00:00:00"/>
    <s v="Penicillin"/>
    <s v="Normal"/>
    <x v="6"/>
  </r>
  <r>
    <s v="Mr."/>
    <s v="Antonio Robinson"/>
    <n v="20"/>
    <x v="2"/>
    <x v="1"/>
    <s v="O+"/>
    <x v="1"/>
    <x v="4"/>
    <x v="18"/>
    <s v="Melissa Evans"/>
    <x v="1618"/>
    <x v="2"/>
    <n v="36023.916799999999"/>
    <n v="231"/>
    <x v="1"/>
    <s v="Urgent"/>
    <d v="2022-07-19T00:00:00"/>
    <s v="Ibuprofen"/>
    <s v="Inconclusive"/>
    <x v="6"/>
  </r>
  <r>
    <s v="Mr."/>
    <s v="Kristy Shepherd"/>
    <n v="79"/>
    <x v="0"/>
    <x v="1"/>
    <s v="A+"/>
    <x v="4"/>
    <x v="3"/>
    <x v="332"/>
    <s v="Lisa Coleman"/>
    <x v="1619"/>
    <x v="0"/>
    <n v="20166.099200000001"/>
    <n v="461"/>
    <x v="0"/>
    <s v="Elective"/>
    <d v="2021-06-12T00:00:00"/>
    <s v="Ibuprofen"/>
    <s v="Inconclusive"/>
    <x v="14"/>
  </r>
  <r>
    <s v="Mr."/>
    <s v="Jodi Lee"/>
    <n v="76"/>
    <x v="0"/>
    <x v="1"/>
    <s v="O+"/>
    <x v="1"/>
    <x v="3"/>
    <x v="265"/>
    <s v="Tanner Gonzalez"/>
    <x v="1620"/>
    <x v="0"/>
    <n v="23329.1522"/>
    <n v="453"/>
    <x v="0"/>
    <s v="Elective"/>
    <d v="2020-07-24T00:00:00"/>
    <s v="Lipitor"/>
    <s v="Abnormal"/>
    <x v="27"/>
  </r>
  <r>
    <s v="Mr."/>
    <s v="Cameron Ross"/>
    <n v="33"/>
    <x v="2"/>
    <x v="1"/>
    <s v="O-"/>
    <x v="0"/>
    <x v="4"/>
    <x v="779"/>
    <s v="Elizabeth Beck"/>
    <x v="1621"/>
    <x v="4"/>
    <n v="44701.743300000002"/>
    <n v="430"/>
    <x v="2"/>
    <s v="Emergency"/>
    <d v="2021-12-11T00:00:00"/>
    <s v="Aspirin"/>
    <s v="Normal"/>
    <x v="9"/>
  </r>
  <r>
    <s v="Mr."/>
    <s v="Lisa Austin"/>
    <n v="42"/>
    <x v="1"/>
    <x v="1"/>
    <s v="O-"/>
    <x v="0"/>
    <x v="0"/>
    <x v="920"/>
    <s v="Carly Beasley"/>
    <x v="1622"/>
    <x v="2"/>
    <n v="56206.012199999997"/>
    <n v="180"/>
    <x v="2"/>
    <s v="Emergency"/>
    <d v="2023-10-11T00:00:00"/>
    <s v="Lipitor"/>
    <s v="Abnormal"/>
    <x v="29"/>
  </r>
  <r>
    <s v="Mr."/>
    <s v="Brian Roberts"/>
    <n v="80"/>
    <x v="0"/>
    <x v="1"/>
    <s v="O-"/>
    <x v="0"/>
    <x v="1"/>
    <x v="1084"/>
    <s v="Lori Warren"/>
    <x v="1623"/>
    <x v="0"/>
    <n v="4953.9706999999999"/>
    <n v="404"/>
    <x v="1"/>
    <s v="Urgent"/>
    <d v="2023-07-15T00:00:00"/>
    <s v="Aspirin"/>
    <s v="Abnormal"/>
    <x v="2"/>
  </r>
  <r>
    <s v="Mrs."/>
    <s v="Tommy Hines"/>
    <n v="38"/>
    <x v="1"/>
    <x v="0"/>
    <s v="AB-"/>
    <x v="5"/>
    <x v="2"/>
    <x v="885"/>
    <s v="Kenneth Randolph"/>
    <x v="225"/>
    <x v="4"/>
    <n v="4554.7336999999998"/>
    <n v="119"/>
    <x v="2"/>
    <s v="Emergency"/>
    <d v="2023-11-06T00:00:00"/>
    <s v="Lipitor"/>
    <s v="Abnormal"/>
    <x v="9"/>
  </r>
  <r>
    <s v="Mr."/>
    <s v="Shane Espinoza"/>
    <n v="55"/>
    <x v="1"/>
    <x v="1"/>
    <s v="O-"/>
    <x v="0"/>
    <x v="2"/>
    <x v="312"/>
    <s v="Colton Shepherd"/>
    <x v="1624"/>
    <x v="3"/>
    <n v="5873.0273999999999"/>
    <n v="429"/>
    <x v="2"/>
    <s v="Emergency"/>
    <d v="2019-08-10T00:00:00"/>
    <s v="Lipitor"/>
    <s v="Normal"/>
    <x v="23"/>
  </r>
  <r>
    <s v="Mr."/>
    <s v="Rebecca Ibarra"/>
    <n v="54"/>
    <x v="1"/>
    <x v="1"/>
    <s v="AB-"/>
    <x v="5"/>
    <x v="4"/>
    <x v="1085"/>
    <s v="Jordan Schneider"/>
    <x v="1625"/>
    <x v="4"/>
    <n v="44664.551899999999"/>
    <n v="151"/>
    <x v="1"/>
    <s v="Urgent"/>
    <d v="2019-08-26T00:00:00"/>
    <s v="Ibuprofen"/>
    <s v="Normal"/>
    <x v="1"/>
  </r>
  <r>
    <s v="Mr."/>
    <s v="Brandon Gregory"/>
    <n v="83"/>
    <x v="0"/>
    <x v="1"/>
    <s v="B+"/>
    <x v="7"/>
    <x v="1"/>
    <x v="1086"/>
    <s v="William Williams"/>
    <x v="1626"/>
    <x v="0"/>
    <n v="26446.827499999999"/>
    <n v="457"/>
    <x v="0"/>
    <s v="Elective"/>
    <d v="2022-03-11T00:00:00"/>
    <s v="Paracetamol"/>
    <s v="Normal"/>
    <x v="28"/>
  </r>
  <r>
    <s v="Mrs."/>
    <s v="Michael Herrera"/>
    <n v="26"/>
    <x v="2"/>
    <x v="0"/>
    <s v="B+"/>
    <x v="7"/>
    <x v="3"/>
    <x v="1054"/>
    <s v="Adrian Eaton"/>
    <x v="1627"/>
    <x v="1"/>
    <n v="32219.835599999999"/>
    <n v="170"/>
    <x v="1"/>
    <s v="Urgent"/>
    <d v="2022-11-13T00:00:00"/>
    <s v="Aspirin"/>
    <s v="Abnormal"/>
    <x v="14"/>
  </r>
  <r>
    <s v="Mrs."/>
    <s v="Donald Alexander"/>
    <n v="53"/>
    <x v="1"/>
    <x v="0"/>
    <s v="A+"/>
    <x v="4"/>
    <x v="5"/>
    <x v="514"/>
    <s v="Michelle Robertson"/>
    <x v="1628"/>
    <x v="3"/>
    <n v="20365.7906"/>
    <n v="105"/>
    <x v="2"/>
    <s v="Emergency"/>
    <d v="2021-09-19T00:00:00"/>
    <s v="Lipitor"/>
    <s v="Inconclusive"/>
    <x v="18"/>
  </r>
  <r>
    <s v="Mrs."/>
    <s v="Lisa Bryant"/>
    <n v="33"/>
    <x v="2"/>
    <x v="0"/>
    <s v="B+"/>
    <x v="7"/>
    <x v="2"/>
    <x v="1045"/>
    <s v="Keith Higgins"/>
    <x v="1629"/>
    <x v="1"/>
    <n v="792.80150000000003"/>
    <n v="272"/>
    <x v="2"/>
    <s v="Emergency"/>
    <d v="2023-06-10T00:00:00"/>
    <s v="Penicillin"/>
    <s v="Inconclusive"/>
    <x v="6"/>
  </r>
  <r>
    <s v="Mrs."/>
    <s v="Kristina Montgomery"/>
    <n v="77"/>
    <x v="0"/>
    <x v="0"/>
    <s v="B-"/>
    <x v="2"/>
    <x v="1"/>
    <x v="28"/>
    <s v="Colleen Martinez"/>
    <x v="1630"/>
    <x v="0"/>
    <n v="26627.529500000001"/>
    <n v="322"/>
    <x v="0"/>
    <s v="Elective"/>
    <d v="2019-05-24T00:00:00"/>
    <s v="Penicillin"/>
    <s v="Normal"/>
    <x v="2"/>
  </r>
  <r>
    <s v="Mrs."/>
    <s v="Sara Hines"/>
    <n v="80"/>
    <x v="0"/>
    <x v="0"/>
    <s v="B-"/>
    <x v="2"/>
    <x v="3"/>
    <x v="1087"/>
    <s v="Nicole Thomas"/>
    <x v="1631"/>
    <x v="0"/>
    <n v="16486.421699999999"/>
    <n v="440"/>
    <x v="1"/>
    <s v="Urgent"/>
    <d v="2022-02-15T00:00:00"/>
    <s v="Lipitor"/>
    <s v="Normal"/>
    <x v="12"/>
  </r>
  <r>
    <s v="Mrs."/>
    <s v="Denise Stein"/>
    <n v="75"/>
    <x v="0"/>
    <x v="0"/>
    <s v="AB+"/>
    <x v="3"/>
    <x v="5"/>
    <x v="269"/>
    <s v="Megan Williams"/>
    <x v="1632"/>
    <x v="0"/>
    <n v="61062.388200000001"/>
    <n v="172"/>
    <x v="2"/>
    <s v="Emergency"/>
    <d v="2023-04-21T00:00:00"/>
    <s v="Aspirin"/>
    <s v="Normal"/>
    <x v="10"/>
  </r>
  <r>
    <s v="Mr."/>
    <s v="Karen Osborne"/>
    <n v="29"/>
    <x v="2"/>
    <x v="1"/>
    <s v="AB+"/>
    <x v="3"/>
    <x v="3"/>
    <x v="1088"/>
    <s v="April Reyes"/>
    <x v="1633"/>
    <x v="3"/>
    <n v="11675.3145"/>
    <n v="496"/>
    <x v="1"/>
    <s v="Urgent"/>
    <d v="2022-06-17T00:00:00"/>
    <s v="Ibuprofen"/>
    <s v="Abnormal"/>
    <x v="9"/>
  </r>
  <r>
    <s v="Mrs."/>
    <s v="Ricardo Sullivan"/>
    <n v="19"/>
    <x v="2"/>
    <x v="0"/>
    <s v="AB-"/>
    <x v="5"/>
    <x v="2"/>
    <x v="153"/>
    <s v="Cynthia Thomas"/>
    <x v="1634"/>
    <x v="2"/>
    <n v="9699.7708000000002"/>
    <n v="476"/>
    <x v="2"/>
    <s v="Emergency"/>
    <d v="2023-06-16T00:00:00"/>
    <s v="Ibuprofen"/>
    <s v="Inconclusive"/>
    <x v="7"/>
  </r>
  <r>
    <s v="Mrs."/>
    <s v="Roger Morgan"/>
    <n v="61"/>
    <x v="0"/>
    <x v="0"/>
    <s v="A+"/>
    <x v="4"/>
    <x v="1"/>
    <x v="1032"/>
    <s v="Nicole Allen"/>
    <x v="1635"/>
    <x v="0"/>
    <n v="22671.769"/>
    <n v="302"/>
    <x v="2"/>
    <s v="Emergency"/>
    <d v="2020-01-10T00:00:00"/>
    <s v="Paracetamol"/>
    <s v="Inconclusive"/>
    <x v="22"/>
  </r>
  <r>
    <s v="Mrs."/>
    <s v="Matthew Ford"/>
    <n v="29"/>
    <x v="2"/>
    <x v="0"/>
    <s v="B+"/>
    <x v="7"/>
    <x v="3"/>
    <x v="1089"/>
    <s v="Kathleen Jennings"/>
    <x v="1636"/>
    <x v="1"/>
    <n v="30500.690999999999"/>
    <n v="299"/>
    <x v="1"/>
    <s v="Urgent"/>
    <d v="2021-09-13T00:00:00"/>
    <s v="Ibuprofen"/>
    <s v="Normal"/>
    <x v="27"/>
  </r>
  <r>
    <s v="Mrs."/>
    <s v="Dana Chambers"/>
    <n v="58"/>
    <x v="1"/>
    <x v="0"/>
    <s v="B+"/>
    <x v="7"/>
    <x v="3"/>
    <x v="245"/>
    <s v="Jordan Cardenas"/>
    <x v="1637"/>
    <x v="0"/>
    <n v="14202.7366"/>
    <n v="494"/>
    <x v="1"/>
    <s v="Urgent"/>
    <d v="2023-01-06T00:00:00"/>
    <s v="Ibuprofen"/>
    <s v="Normal"/>
    <x v="16"/>
  </r>
  <r>
    <s v="Mrs."/>
    <s v="Melissa Dominguez"/>
    <n v="76"/>
    <x v="0"/>
    <x v="0"/>
    <s v="O+"/>
    <x v="1"/>
    <x v="5"/>
    <x v="428"/>
    <s v="Lauren Lambert"/>
    <x v="1638"/>
    <x v="0"/>
    <n v="32546.840199999999"/>
    <n v="294"/>
    <x v="2"/>
    <s v="Emergency"/>
    <d v="2021-03-07T00:00:00"/>
    <s v="Aspirin"/>
    <s v="Normal"/>
    <x v="20"/>
  </r>
  <r>
    <s v="Mr."/>
    <s v="Andrew Hill"/>
    <n v="27"/>
    <x v="2"/>
    <x v="1"/>
    <s v="O-"/>
    <x v="0"/>
    <x v="1"/>
    <x v="1090"/>
    <s v="Cynthia Walls"/>
    <x v="1639"/>
    <x v="4"/>
    <n v="25557.101999999999"/>
    <n v="211"/>
    <x v="0"/>
    <s v="Elective"/>
    <d v="2020-03-30T00:00:00"/>
    <s v="Penicillin"/>
    <s v="Normal"/>
    <x v="3"/>
  </r>
  <r>
    <s v="Mrs."/>
    <s v="Madison Rodriguez"/>
    <n v="80"/>
    <x v="0"/>
    <x v="0"/>
    <s v="B-"/>
    <x v="2"/>
    <x v="4"/>
    <x v="95"/>
    <s v="Robert Ramos"/>
    <x v="1640"/>
    <x v="0"/>
    <n v="35581.532299999999"/>
    <n v="182"/>
    <x v="1"/>
    <s v="Urgent"/>
    <d v="2022-10-31T00:00:00"/>
    <s v="Paracetamol"/>
    <s v="Normal"/>
    <x v="12"/>
  </r>
  <r>
    <s v="Mrs."/>
    <s v="Natasha Martin"/>
    <n v="64"/>
    <x v="0"/>
    <x v="0"/>
    <s v="A+"/>
    <x v="4"/>
    <x v="5"/>
    <x v="951"/>
    <s v="Sharon Lewis"/>
    <x v="1641"/>
    <x v="0"/>
    <n v="69210.813999999998"/>
    <n v="184"/>
    <x v="2"/>
    <s v="Emergency"/>
    <d v="2022-04-30T00:00:00"/>
    <s v="Paracetamol"/>
    <s v="Inconclusive"/>
    <x v="9"/>
  </r>
  <r>
    <s v="Mr."/>
    <s v="Douglas Wong"/>
    <n v="60"/>
    <x v="0"/>
    <x v="1"/>
    <s v="B+"/>
    <x v="7"/>
    <x v="5"/>
    <x v="344"/>
    <s v="Andrea Kent"/>
    <x v="1590"/>
    <x v="2"/>
    <n v="5005.3373000000001"/>
    <n v="481"/>
    <x v="0"/>
    <s v="Elective"/>
    <d v="2021-05-24T00:00:00"/>
    <s v="Lipitor"/>
    <s v="Abnormal"/>
    <x v="11"/>
  </r>
  <r>
    <s v="Mrs."/>
    <s v="Kathryn Garcia"/>
    <n v="77"/>
    <x v="0"/>
    <x v="0"/>
    <s v="O+"/>
    <x v="1"/>
    <x v="4"/>
    <x v="781"/>
    <s v="Madison Austin"/>
    <x v="1642"/>
    <x v="3"/>
    <n v="17646.738700000002"/>
    <n v="174"/>
    <x v="1"/>
    <s v="Urgent"/>
    <d v="2019-02-27T00:00:00"/>
    <s v="Lipitor"/>
    <s v="Abnormal"/>
    <x v="3"/>
  </r>
  <r>
    <s v="Mrs."/>
    <s v="Marissa Schultz"/>
    <n v="78"/>
    <x v="0"/>
    <x v="0"/>
    <s v="B-"/>
    <x v="2"/>
    <x v="5"/>
    <x v="1091"/>
    <s v="Laurie Bryan"/>
    <x v="1643"/>
    <x v="4"/>
    <n v="62570.818800000001"/>
    <n v="263"/>
    <x v="0"/>
    <s v="Elective"/>
    <d v="2020-04-08T00:00:00"/>
    <s v="Aspirin"/>
    <s v="Abnormal"/>
    <x v="3"/>
  </r>
  <r>
    <s v="Mr."/>
    <s v="Dana Wilson"/>
    <n v="37"/>
    <x v="1"/>
    <x v="1"/>
    <s v="B-"/>
    <x v="2"/>
    <x v="2"/>
    <x v="656"/>
    <s v="Nathaniel Chavez"/>
    <x v="1644"/>
    <x v="3"/>
    <n v="21082.725600000002"/>
    <n v="382"/>
    <x v="0"/>
    <s v="Elective"/>
    <d v="2021-12-20T00:00:00"/>
    <s v="Lipitor"/>
    <s v="Inconclusive"/>
    <x v="27"/>
  </r>
  <r>
    <s v="Mrs."/>
    <s v="Christina Reynolds"/>
    <n v="30"/>
    <x v="2"/>
    <x v="0"/>
    <s v="A-"/>
    <x v="6"/>
    <x v="4"/>
    <x v="723"/>
    <s v="William Mcknight"/>
    <x v="1645"/>
    <x v="3"/>
    <n v="15741.692999999999"/>
    <n v="239"/>
    <x v="2"/>
    <s v="Emergency"/>
    <d v="2023-05-08T00:00:00"/>
    <s v="Penicillin"/>
    <s v="Abnormal"/>
    <x v="4"/>
  </r>
  <r>
    <s v="Mr."/>
    <s v="James Maynard"/>
    <n v="85"/>
    <x v="0"/>
    <x v="1"/>
    <s v="O-"/>
    <x v="0"/>
    <x v="4"/>
    <x v="1092"/>
    <s v="Marie King"/>
    <x v="1646"/>
    <x v="0"/>
    <n v="27613.2585"/>
    <n v="179"/>
    <x v="2"/>
    <s v="Emergency"/>
    <d v="2021-01-15T00:00:00"/>
    <s v="Ibuprofen"/>
    <s v="Inconclusive"/>
    <x v="21"/>
  </r>
  <r>
    <s v="Mr."/>
    <s v="Susan Banks"/>
    <n v="59"/>
    <x v="1"/>
    <x v="1"/>
    <s v="O-"/>
    <x v="0"/>
    <x v="4"/>
    <x v="870"/>
    <s v="Marcus Barker"/>
    <x v="1647"/>
    <x v="1"/>
    <n v="17557.8122"/>
    <n v="408"/>
    <x v="2"/>
    <s v="Emergency"/>
    <d v="2021-05-21T00:00:00"/>
    <s v="Paracetamol"/>
    <s v="Abnormal"/>
    <x v="8"/>
  </r>
  <r>
    <s v="Mr."/>
    <s v="Jaime Santiago"/>
    <n v="19"/>
    <x v="2"/>
    <x v="1"/>
    <s v="A-"/>
    <x v="6"/>
    <x v="5"/>
    <x v="1093"/>
    <s v="Robert Chen"/>
    <x v="1648"/>
    <x v="2"/>
    <n v="53933.413999999997"/>
    <n v="120"/>
    <x v="2"/>
    <s v="Emergency"/>
    <d v="2019-10-08T00:00:00"/>
    <s v="Ibuprofen"/>
    <s v="Abnormal"/>
    <x v="2"/>
  </r>
  <r>
    <s v="Mrs."/>
    <s v="Pamela Medina"/>
    <n v="46"/>
    <x v="1"/>
    <x v="0"/>
    <s v="A-"/>
    <x v="6"/>
    <x v="3"/>
    <x v="1094"/>
    <s v="Monique Hall"/>
    <x v="1649"/>
    <x v="3"/>
    <n v="29123.838199999998"/>
    <n v="440"/>
    <x v="1"/>
    <s v="Urgent"/>
    <d v="2020-03-11T00:00:00"/>
    <s v="Lipitor"/>
    <s v="Inconclusive"/>
    <x v="25"/>
  </r>
  <r>
    <s v="Mrs."/>
    <s v="Rebekah Wells"/>
    <n v="47"/>
    <x v="1"/>
    <x v="0"/>
    <s v="B+"/>
    <x v="7"/>
    <x v="2"/>
    <x v="1095"/>
    <s v="George Stone"/>
    <x v="1650"/>
    <x v="1"/>
    <n v="21447.821899999999"/>
    <n v="308"/>
    <x v="0"/>
    <s v="Elective"/>
    <d v="2022-04-19T00:00:00"/>
    <s v="Paracetamol"/>
    <s v="Abnormal"/>
    <x v="27"/>
  </r>
  <r>
    <s v="Mr."/>
    <s v="Christina Dixon"/>
    <n v="60"/>
    <x v="0"/>
    <x v="1"/>
    <s v="A-"/>
    <x v="6"/>
    <x v="5"/>
    <x v="125"/>
    <s v="Zachary Smith"/>
    <x v="1651"/>
    <x v="3"/>
    <n v="51659.626400000001"/>
    <n v="405"/>
    <x v="2"/>
    <s v="Emergency"/>
    <d v="2022-05-27T00:00:00"/>
    <s v="Paracetamol"/>
    <s v="Normal"/>
    <x v="17"/>
  </r>
  <r>
    <s v="Mrs."/>
    <s v="William Baker"/>
    <n v="65"/>
    <x v="0"/>
    <x v="0"/>
    <s v="O-"/>
    <x v="0"/>
    <x v="4"/>
    <x v="1096"/>
    <s v="David Cuevas"/>
    <x v="1652"/>
    <x v="0"/>
    <n v="18080.339599999999"/>
    <n v="288"/>
    <x v="2"/>
    <s v="Emergency"/>
    <d v="2020-12-12T00:00:00"/>
    <s v="Aspirin"/>
    <s v="Abnormal"/>
    <x v="7"/>
  </r>
  <r>
    <s v="Mrs."/>
    <s v="Tyrone Campbell"/>
    <n v="57"/>
    <x v="1"/>
    <x v="0"/>
    <s v="B+"/>
    <x v="7"/>
    <x v="5"/>
    <x v="385"/>
    <s v="Katherine Gonzalez"/>
    <x v="1653"/>
    <x v="1"/>
    <n v="78422.939199999993"/>
    <n v="387"/>
    <x v="2"/>
    <s v="Emergency"/>
    <d v="2019-08-02T00:00:00"/>
    <s v="Lipitor"/>
    <s v="Inconclusive"/>
    <x v="0"/>
  </r>
  <r>
    <s v="Mrs."/>
    <s v="John Carroll"/>
    <n v="81"/>
    <x v="0"/>
    <x v="0"/>
    <s v="O+"/>
    <x v="1"/>
    <x v="3"/>
    <x v="45"/>
    <s v="Scott Hughes"/>
    <x v="1654"/>
    <x v="0"/>
    <n v="9161.5048000000006"/>
    <n v="193"/>
    <x v="2"/>
    <s v="Emergency"/>
    <d v="2022-11-12T00:00:00"/>
    <s v="Ibuprofen"/>
    <s v="Abnormal"/>
    <x v="14"/>
  </r>
  <r>
    <s v="Mrs."/>
    <s v="Kristy Thomas"/>
    <n v="68"/>
    <x v="0"/>
    <x v="0"/>
    <s v="AB+"/>
    <x v="3"/>
    <x v="0"/>
    <x v="737"/>
    <s v="Kelly Watts"/>
    <x v="1655"/>
    <x v="4"/>
    <n v="31020.520700000001"/>
    <n v="155"/>
    <x v="1"/>
    <s v="Urgent"/>
    <d v="2020-02-17T00:00:00"/>
    <s v="Ibuprofen"/>
    <s v="Inconclusive"/>
    <x v="25"/>
  </r>
  <r>
    <s v="Mr."/>
    <s v="Brett Hobbs"/>
    <n v="46"/>
    <x v="1"/>
    <x v="1"/>
    <s v="O-"/>
    <x v="0"/>
    <x v="1"/>
    <x v="1097"/>
    <s v="Patricia Holmes"/>
    <x v="1656"/>
    <x v="2"/>
    <n v="29676.6338"/>
    <n v="199"/>
    <x v="2"/>
    <s v="Emergency"/>
    <d v="2021-04-11T00:00:00"/>
    <s v="Lipitor"/>
    <s v="Abnormal"/>
    <x v="22"/>
  </r>
  <r>
    <s v="Mr."/>
    <s v="Amanda Wise"/>
    <n v="29"/>
    <x v="2"/>
    <x v="1"/>
    <s v="O+"/>
    <x v="1"/>
    <x v="1"/>
    <x v="1098"/>
    <s v="Carla Cruz"/>
    <x v="1657"/>
    <x v="4"/>
    <n v="32855.917500000003"/>
    <n v="474"/>
    <x v="0"/>
    <s v="Elective"/>
    <d v="2021-08-07T00:00:00"/>
    <s v="Ibuprofen"/>
    <s v="Abnormal"/>
    <x v="8"/>
  </r>
  <r>
    <s v="Mr."/>
    <s v="Amy Carpenter"/>
    <n v="61"/>
    <x v="0"/>
    <x v="1"/>
    <s v="A-"/>
    <x v="6"/>
    <x v="3"/>
    <x v="1099"/>
    <s v="Jessica Cooper"/>
    <x v="1658"/>
    <x v="1"/>
    <n v="6815.7551999999996"/>
    <n v="202"/>
    <x v="1"/>
    <s v="Urgent"/>
    <d v="2022-04-18T00:00:00"/>
    <s v="Penicillin"/>
    <s v="Abnormal"/>
    <x v="0"/>
  </r>
  <r>
    <s v="Mr."/>
    <s v="Shannon Macias"/>
    <n v="60"/>
    <x v="0"/>
    <x v="1"/>
    <s v="A-"/>
    <x v="6"/>
    <x v="0"/>
    <x v="256"/>
    <s v="Melissa Fox"/>
    <x v="1659"/>
    <x v="4"/>
    <n v="57560.451500000003"/>
    <n v="136"/>
    <x v="1"/>
    <s v="Urgent"/>
    <d v="2020-02-01T00:00:00"/>
    <s v="Paracetamol"/>
    <s v="Normal"/>
    <x v="22"/>
  </r>
  <r>
    <s v="Mr."/>
    <s v="Dr. Sean Hansen"/>
    <n v="76"/>
    <x v="0"/>
    <x v="1"/>
    <s v="B+"/>
    <x v="7"/>
    <x v="5"/>
    <x v="589"/>
    <s v="Jason Gomez"/>
    <x v="1660"/>
    <x v="4"/>
    <n v="41468.677900000002"/>
    <n v="278"/>
    <x v="2"/>
    <s v="Emergency"/>
    <d v="2021-02-20T00:00:00"/>
    <s v="Paracetamol"/>
    <s v="Abnormal"/>
    <x v="10"/>
  </r>
  <r>
    <s v="Mr."/>
    <s v="Jason York"/>
    <n v="81"/>
    <x v="0"/>
    <x v="1"/>
    <s v="B-"/>
    <x v="2"/>
    <x v="2"/>
    <x v="1100"/>
    <s v="Cheryl Fletcher"/>
    <x v="1661"/>
    <x v="0"/>
    <n v="8260.1244000000006"/>
    <n v="491"/>
    <x v="1"/>
    <s v="Urgent"/>
    <d v="2019-09-03T00:00:00"/>
    <s v="Paracetamol"/>
    <s v="Abnormal"/>
    <x v="15"/>
  </r>
  <r>
    <s v="Mr."/>
    <s v="Melvin Smith"/>
    <n v="68"/>
    <x v="0"/>
    <x v="1"/>
    <s v="O+"/>
    <x v="1"/>
    <x v="1"/>
    <x v="1101"/>
    <s v="Robert Turner"/>
    <x v="1662"/>
    <x v="0"/>
    <n v="23244.323"/>
    <n v="238"/>
    <x v="0"/>
    <s v="Elective"/>
    <d v="2020-12-19T00:00:00"/>
    <s v="Ibuprofen"/>
    <s v="Normal"/>
    <x v="11"/>
  </r>
  <r>
    <s v="Mrs."/>
    <s v="Victoria Graham"/>
    <n v="62"/>
    <x v="0"/>
    <x v="0"/>
    <s v="O-"/>
    <x v="0"/>
    <x v="0"/>
    <x v="714"/>
    <s v="Adam Johnson"/>
    <x v="1663"/>
    <x v="0"/>
    <n v="10490.2765"/>
    <n v="341"/>
    <x v="2"/>
    <s v="Emergency"/>
    <d v="2019-04-06T00:00:00"/>
    <s v="Penicillin"/>
    <s v="Abnormal"/>
    <x v="14"/>
  </r>
  <r>
    <s v="Mr."/>
    <s v="Robert Garcia"/>
    <n v="62"/>
    <x v="0"/>
    <x v="1"/>
    <s v="AB+"/>
    <x v="3"/>
    <x v="5"/>
    <x v="1102"/>
    <s v="Jacob Bridges"/>
    <x v="1664"/>
    <x v="3"/>
    <n v="71092.396399999998"/>
    <n v="189"/>
    <x v="0"/>
    <s v="Elective"/>
    <d v="2020-08-17T00:00:00"/>
    <s v="Paracetamol"/>
    <s v="Inconclusive"/>
    <x v="4"/>
  </r>
  <r>
    <s v="Mr."/>
    <s v="Sarah Dougherty"/>
    <n v="80"/>
    <x v="0"/>
    <x v="1"/>
    <s v="AB-"/>
    <x v="5"/>
    <x v="5"/>
    <x v="237"/>
    <s v="Mr. Daniel Marquez MD"/>
    <x v="1665"/>
    <x v="2"/>
    <n v="22862.488499999999"/>
    <n v="344"/>
    <x v="2"/>
    <s v="Emergency"/>
    <d v="2021-04-25T00:00:00"/>
    <s v="Penicillin"/>
    <s v="Abnormal"/>
    <x v="23"/>
  </r>
  <r>
    <s v="Mr."/>
    <s v="Peter Mack"/>
    <n v="50"/>
    <x v="1"/>
    <x v="1"/>
    <s v="O+"/>
    <x v="1"/>
    <x v="5"/>
    <x v="33"/>
    <s v="Erin Lewis"/>
    <x v="1666"/>
    <x v="4"/>
    <n v="52569.5072"/>
    <n v="247"/>
    <x v="0"/>
    <s v="Elective"/>
    <d v="2021-02-16T00:00:00"/>
    <s v="Paracetamol"/>
    <s v="Normal"/>
    <x v="20"/>
  </r>
  <r>
    <s v="Mr."/>
    <s v="Max Montgomery"/>
    <n v="58"/>
    <x v="1"/>
    <x v="1"/>
    <s v="O+"/>
    <x v="1"/>
    <x v="1"/>
    <x v="1103"/>
    <s v="Patricia Clark MD"/>
    <x v="1667"/>
    <x v="1"/>
    <n v="19964.9768"/>
    <n v="489"/>
    <x v="2"/>
    <s v="Emergency"/>
    <d v="2022-07-25T00:00:00"/>
    <s v="Paracetamol"/>
    <s v="Abnormal"/>
    <x v="28"/>
  </r>
  <r>
    <s v="Mrs."/>
    <s v="Sara Johnson"/>
    <n v="66"/>
    <x v="0"/>
    <x v="0"/>
    <s v="B+"/>
    <x v="7"/>
    <x v="1"/>
    <x v="981"/>
    <s v="James English"/>
    <x v="1668"/>
    <x v="1"/>
    <n v="39737.868000000002"/>
    <n v="422"/>
    <x v="0"/>
    <s v="Elective"/>
    <d v="2020-10-30T00:00:00"/>
    <s v="Penicillin"/>
    <s v="Normal"/>
    <x v="8"/>
  </r>
  <r>
    <s v="Mr."/>
    <s v="Jonathan Rowland"/>
    <n v="25"/>
    <x v="2"/>
    <x v="1"/>
    <s v="A-"/>
    <x v="6"/>
    <x v="3"/>
    <x v="1104"/>
    <s v="Christopher Deleon"/>
    <x v="1669"/>
    <x v="3"/>
    <n v="13966.822099999999"/>
    <n v="335"/>
    <x v="1"/>
    <s v="Urgent"/>
    <d v="2019-11-05T00:00:00"/>
    <s v="Ibuprofen"/>
    <s v="Normal"/>
    <x v="29"/>
  </r>
  <r>
    <s v="Mr."/>
    <s v="Valerie Riley"/>
    <n v="35"/>
    <x v="1"/>
    <x v="1"/>
    <s v="B-"/>
    <x v="2"/>
    <x v="5"/>
    <x v="120"/>
    <s v="James Williams"/>
    <x v="1670"/>
    <x v="2"/>
    <n v="23059.2516"/>
    <n v="225"/>
    <x v="2"/>
    <s v="Emergency"/>
    <d v="2023-05-20T00:00:00"/>
    <s v="Ibuprofen"/>
    <s v="Abnormal"/>
    <x v="21"/>
  </r>
  <r>
    <s v="Mr."/>
    <s v="Sonya Cisneros"/>
    <n v="23"/>
    <x v="2"/>
    <x v="1"/>
    <s v="AB+"/>
    <x v="3"/>
    <x v="5"/>
    <x v="1105"/>
    <s v="James Gould"/>
    <x v="1671"/>
    <x v="1"/>
    <n v="53744.0242"/>
    <n v="275"/>
    <x v="2"/>
    <s v="Emergency"/>
    <d v="2020-05-08T00:00:00"/>
    <s v="Penicillin"/>
    <s v="Inconclusive"/>
    <x v="19"/>
  </r>
  <r>
    <s v="Mr."/>
    <s v="Jeanne Price"/>
    <n v="69"/>
    <x v="0"/>
    <x v="1"/>
    <s v="B+"/>
    <x v="7"/>
    <x v="2"/>
    <x v="902"/>
    <s v="Derrick Lopez"/>
    <x v="1672"/>
    <x v="3"/>
    <n v="24965.015800000001"/>
    <n v="236"/>
    <x v="0"/>
    <s v="Elective"/>
    <d v="2021-03-08T00:00:00"/>
    <s v="Ibuprofen"/>
    <s v="Inconclusive"/>
    <x v="30"/>
  </r>
  <r>
    <s v="Mrs."/>
    <s v="Jake Matthews"/>
    <n v="78"/>
    <x v="0"/>
    <x v="0"/>
    <s v="B-"/>
    <x v="2"/>
    <x v="0"/>
    <x v="1106"/>
    <s v="Destiny Lloyd"/>
    <x v="1673"/>
    <x v="1"/>
    <n v="13344.322399999999"/>
    <n v="486"/>
    <x v="1"/>
    <s v="Urgent"/>
    <d v="2019-01-06T00:00:00"/>
    <s v="Paracetamol"/>
    <s v="Abnormal"/>
    <x v="20"/>
  </r>
  <r>
    <s v="Mr."/>
    <s v="Tammy Dillon"/>
    <n v="60"/>
    <x v="0"/>
    <x v="1"/>
    <s v="B-"/>
    <x v="2"/>
    <x v="4"/>
    <x v="1107"/>
    <s v="Kaitlin Holmes"/>
    <x v="1674"/>
    <x v="1"/>
    <n v="28156.641199999998"/>
    <n v="432"/>
    <x v="1"/>
    <s v="Urgent"/>
    <d v="2023-06-09T00:00:00"/>
    <s v="Aspirin"/>
    <s v="Inconclusive"/>
    <x v="22"/>
  </r>
  <r>
    <s v="Mrs."/>
    <s v="Joseph Shelton"/>
    <n v="68"/>
    <x v="0"/>
    <x v="0"/>
    <s v="AB+"/>
    <x v="3"/>
    <x v="5"/>
    <x v="725"/>
    <s v="Jordan Williams"/>
    <x v="573"/>
    <x v="0"/>
    <n v="33062.150600000001"/>
    <n v="262"/>
    <x v="2"/>
    <s v="Emergency"/>
    <d v="2022-05-20T00:00:00"/>
    <s v="Ibuprofen"/>
    <s v="Inconclusive"/>
    <x v="15"/>
  </r>
  <r>
    <s v="Mr."/>
    <s v="Tony Chen"/>
    <n v="24"/>
    <x v="2"/>
    <x v="1"/>
    <s v="AB-"/>
    <x v="5"/>
    <x v="3"/>
    <x v="174"/>
    <s v="Susan Lopez"/>
    <x v="1675"/>
    <x v="2"/>
    <n v="31308.727900000002"/>
    <n v="385"/>
    <x v="1"/>
    <s v="Urgent"/>
    <d v="2020-07-23T00:00:00"/>
    <s v="Ibuprofen"/>
    <s v="Abnormal"/>
    <x v="28"/>
  </r>
  <r>
    <s v="Mr."/>
    <s v="Willie Short"/>
    <n v="54"/>
    <x v="1"/>
    <x v="1"/>
    <s v="A-"/>
    <x v="6"/>
    <x v="0"/>
    <x v="658"/>
    <s v="James Swanson"/>
    <x v="903"/>
    <x v="4"/>
    <n v="14934.4758"/>
    <n v="132"/>
    <x v="2"/>
    <s v="Emergency"/>
    <d v="2019-08-27T00:00:00"/>
    <s v="Aspirin"/>
    <s v="Abnormal"/>
    <x v="24"/>
  </r>
  <r>
    <s v="Mr."/>
    <s v="Kathryn Mcpherson PhD"/>
    <n v="22"/>
    <x v="2"/>
    <x v="1"/>
    <s v="AB-"/>
    <x v="5"/>
    <x v="1"/>
    <x v="375"/>
    <s v="Paula King"/>
    <x v="61"/>
    <x v="1"/>
    <n v="19788.495500000001"/>
    <n v="222"/>
    <x v="1"/>
    <s v="Urgent"/>
    <d v="2023-03-29T00:00:00"/>
    <s v="Aspirin"/>
    <s v="Abnormal"/>
    <x v="18"/>
  </r>
  <r>
    <s v="Mrs."/>
    <s v="Raymond Wilson"/>
    <n v="74"/>
    <x v="0"/>
    <x v="0"/>
    <s v="A-"/>
    <x v="6"/>
    <x v="3"/>
    <x v="724"/>
    <s v="Elizabeth Little"/>
    <x v="1676"/>
    <x v="4"/>
    <n v="12881.243399999999"/>
    <n v="381"/>
    <x v="1"/>
    <s v="Urgent"/>
    <d v="2022-08-05T00:00:00"/>
    <s v="Paracetamol"/>
    <s v="Inconclusive"/>
    <x v="23"/>
  </r>
  <r>
    <s v="Mr."/>
    <s v="George Stewart"/>
    <n v="48"/>
    <x v="1"/>
    <x v="1"/>
    <s v="B+"/>
    <x v="7"/>
    <x v="0"/>
    <x v="618"/>
    <s v="Ashley Floyd"/>
    <x v="1677"/>
    <x v="2"/>
    <n v="27351.1528"/>
    <n v="452"/>
    <x v="1"/>
    <s v="Urgent"/>
    <d v="2022-03-04T00:00:00"/>
    <s v="Ibuprofen"/>
    <s v="Normal"/>
    <x v="1"/>
  </r>
  <r>
    <s v="Mrs."/>
    <s v="Robert Jarvis"/>
    <n v="67"/>
    <x v="0"/>
    <x v="0"/>
    <s v="B+"/>
    <x v="7"/>
    <x v="1"/>
    <x v="1108"/>
    <s v="Christopher Fisher"/>
    <x v="1678"/>
    <x v="2"/>
    <n v="18962.744200000001"/>
    <n v="299"/>
    <x v="2"/>
    <s v="Emergency"/>
    <d v="2023-08-31T00:00:00"/>
    <s v="Paracetamol"/>
    <s v="Abnormal"/>
    <x v="5"/>
  </r>
  <r>
    <s v="Mrs."/>
    <s v="Brian Chavez"/>
    <n v="49"/>
    <x v="1"/>
    <x v="0"/>
    <s v="O-"/>
    <x v="0"/>
    <x v="2"/>
    <x v="1102"/>
    <s v="Joy Nguyen"/>
    <x v="1679"/>
    <x v="0"/>
    <n v="9306.5830999999998"/>
    <n v="261"/>
    <x v="2"/>
    <s v="Emergency"/>
    <d v="2020-08-02T00:00:00"/>
    <s v="Ibuprofen"/>
    <s v="Normal"/>
    <x v="22"/>
  </r>
  <r>
    <s v="Mr."/>
    <s v="Parker Delacruz"/>
    <n v="37"/>
    <x v="1"/>
    <x v="1"/>
    <s v="O-"/>
    <x v="0"/>
    <x v="2"/>
    <x v="1109"/>
    <s v="Ashley Hardin"/>
    <x v="1422"/>
    <x v="1"/>
    <n v="23738.953799999999"/>
    <n v="428"/>
    <x v="1"/>
    <s v="Urgent"/>
    <d v="2023-02-05T00:00:00"/>
    <s v="Ibuprofen"/>
    <s v="Abnormal"/>
    <x v="17"/>
  </r>
  <r>
    <s v="Mrs."/>
    <s v="Andrea King"/>
    <n v="51"/>
    <x v="1"/>
    <x v="0"/>
    <s v="B+"/>
    <x v="7"/>
    <x v="2"/>
    <x v="1110"/>
    <s v="Eric Torres"/>
    <x v="1680"/>
    <x v="3"/>
    <n v="12119.5841"/>
    <n v="108"/>
    <x v="1"/>
    <s v="Urgent"/>
    <d v="2019-07-20T00:00:00"/>
    <s v="Aspirin"/>
    <s v="Normal"/>
    <x v="20"/>
  </r>
  <r>
    <s v="Mr."/>
    <s v="Kevin Miller"/>
    <n v="56"/>
    <x v="1"/>
    <x v="1"/>
    <s v="O+"/>
    <x v="1"/>
    <x v="0"/>
    <x v="600"/>
    <s v="Jose Barrera"/>
    <x v="1681"/>
    <x v="0"/>
    <n v="45071.2382"/>
    <n v="205"/>
    <x v="2"/>
    <s v="Emergency"/>
    <d v="2022-06-25T00:00:00"/>
    <s v="Penicillin"/>
    <s v="Abnormal"/>
    <x v="13"/>
  </r>
  <r>
    <s v="Mrs."/>
    <s v="Shannon Carlson"/>
    <n v="82"/>
    <x v="0"/>
    <x v="0"/>
    <s v="AB-"/>
    <x v="5"/>
    <x v="5"/>
    <x v="133"/>
    <s v="Andrew Dodson"/>
    <x v="1682"/>
    <x v="1"/>
    <n v="19281.375199999999"/>
    <n v="326"/>
    <x v="2"/>
    <s v="Emergency"/>
    <d v="2021-05-12T00:00:00"/>
    <s v="Lipitor"/>
    <s v="Inconclusive"/>
    <x v="8"/>
  </r>
  <r>
    <s v="Mrs."/>
    <s v="Veronica Bailey"/>
    <n v="76"/>
    <x v="0"/>
    <x v="0"/>
    <s v="A+"/>
    <x v="4"/>
    <x v="3"/>
    <x v="521"/>
    <s v="Scott Blair"/>
    <x v="943"/>
    <x v="0"/>
    <n v="25563.069599999999"/>
    <n v="348"/>
    <x v="2"/>
    <s v="Emergency"/>
    <d v="2021-03-29T00:00:00"/>
    <s v="Ibuprofen"/>
    <s v="Abnormal"/>
    <x v="28"/>
  </r>
  <r>
    <s v="Mr."/>
    <s v="Kelly Hernandez"/>
    <n v="49"/>
    <x v="1"/>
    <x v="1"/>
    <s v="B+"/>
    <x v="7"/>
    <x v="2"/>
    <x v="1111"/>
    <s v="Dawn Butler"/>
    <x v="1683"/>
    <x v="0"/>
    <n v="9649.1910000000007"/>
    <n v="349"/>
    <x v="0"/>
    <s v="Elective"/>
    <d v="2023-11-14T00:00:00"/>
    <s v="Lipitor"/>
    <s v="Abnormal"/>
    <x v="21"/>
  </r>
  <r>
    <s v="Mrs."/>
    <s v="Gabriel Henderson"/>
    <n v="53"/>
    <x v="1"/>
    <x v="0"/>
    <s v="O+"/>
    <x v="1"/>
    <x v="2"/>
    <x v="907"/>
    <s v="Edward Shelton"/>
    <x v="1684"/>
    <x v="3"/>
    <n v="1302.5681999999999"/>
    <n v="146"/>
    <x v="0"/>
    <s v="Elective"/>
    <d v="2019-12-19T00:00:00"/>
    <s v="Ibuprofen"/>
    <s v="Abnormal"/>
    <x v="27"/>
  </r>
  <r>
    <s v="Mrs."/>
    <s v="Joshua Fitzgerald"/>
    <n v="41"/>
    <x v="1"/>
    <x v="0"/>
    <s v="A-"/>
    <x v="6"/>
    <x v="1"/>
    <x v="333"/>
    <s v="Jack Schwartz"/>
    <x v="1685"/>
    <x v="0"/>
    <n v="35236.006600000001"/>
    <n v="184"/>
    <x v="0"/>
    <s v="Elective"/>
    <d v="2021-06-15T00:00:00"/>
    <s v="Lipitor"/>
    <s v="Inconclusive"/>
    <x v="8"/>
  </r>
  <r>
    <s v="Mrs."/>
    <s v="Brian Cox"/>
    <n v="82"/>
    <x v="0"/>
    <x v="0"/>
    <s v="B-"/>
    <x v="2"/>
    <x v="1"/>
    <x v="176"/>
    <s v="Denise Herring"/>
    <x v="1686"/>
    <x v="0"/>
    <n v="8150.1764000000003"/>
    <n v="463"/>
    <x v="0"/>
    <s v="Elective"/>
    <d v="2023-04-02T00:00:00"/>
    <s v="Ibuprofen"/>
    <s v="Normal"/>
    <x v="9"/>
  </r>
  <r>
    <s v="Mrs."/>
    <s v="Thomas White"/>
    <n v="49"/>
    <x v="1"/>
    <x v="0"/>
    <s v="A+"/>
    <x v="4"/>
    <x v="0"/>
    <x v="818"/>
    <s v="Derek Dixon"/>
    <x v="1687"/>
    <x v="1"/>
    <n v="10165.874400000001"/>
    <n v="377"/>
    <x v="1"/>
    <s v="Urgent"/>
    <d v="2020-05-05T00:00:00"/>
    <s v="Lipitor"/>
    <s v="Abnormal"/>
    <x v="23"/>
  </r>
  <r>
    <s v="Mr."/>
    <s v="Crystal Garrison"/>
    <n v="58"/>
    <x v="1"/>
    <x v="1"/>
    <s v="A+"/>
    <x v="4"/>
    <x v="5"/>
    <x v="1112"/>
    <s v="Kelly Shepherd"/>
    <x v="1688"/>
    <x v="2"/>
    <n v="76208.160799999998"/>
    <n v="141"/>
    <x v="2"/>
    <s v="Emergency"/>
    <d v="2020-01-03T00:00:00"/>
    <s v="Lipitor"/>
    <s v="Normal"/>
    <x v="2"/>
  </r>
  <r>
    <s v="Mrs."/>
    <s v="Robert Reed"/>
    <n v="46"/>
    <x v="1"/>
    <x v="0"/>
    <s v="B+"/>
    <x v="7"/>
    <x v="1"/>
    <x v="173"/>
    <s v="Amy Miller"/>
    <x v="249"/>
    <x v="1"/>
    <n v="12710.174199999999"/>
    <n v="234"/>
    <x v="1"/>
    <s v="Urgent"/>
    <d v="2022-07-12T00:00:00"/>
    <s v="Penicillin"/>
    <s v="Abnormal"/>
    <x v="25"/>
  </r>
  <r>
    <s v="Mr."/>
    <s v="Reginald Marshall"/>
    <n v="31"/>
    <x v="2"/>
    <x v="1"/>
    <s v="O+"/>
    <x v="1"/>
    <x v="3"/>
    <x v="1113"/>
    <s v="Meredith Green"/>
    <x v="1689"/>
    <x v="2"/>
    <n v="3443.1224999999999"/>
    <n v="413"/>
    <x v="2"/>
    <s v="Emergency"/>
    <d v="2019-08-11T00:00:00"/>
    <s v="Aspirin"/>
    <s v="Normal"/>
    <x v="14"/>
  </r>
  <r>
    <s v="Mr."/>
    <s v="Michael Wright"/>
    <n v="51"/>
    <x v="1"/>
    <x v="1"/>
    <s v="O+"/>
    <x v="1"/>
    <x v="3"/>
    <x v="225"/>
    <s v="Megan Vance"/>
    <x v="814"/>
    <x v="2"/>
    <n v="26621.411899999999"/>
    <n v="300"/>
    <x v="0"/>
    <s v="Elective"/>
    <d v="2022-07-03T00:00:00"/>
    <s v="Ibuprofen"/>
    <s v="Normal"/>
    <x v="12"/>
  </r>
  <r>
    <s v="Mr."/>
    <s v="Darrell Hall"/>
    <n v="63"/>
    <x v="0"/>
    <x v="1"/>
    <s v="B+"/>
    <x v="7"/>
    <x v="2"/>
    <x v="1114"/>
    <s v="Melissa Wilson"/>
    <x v="1690"/>
    <x v="0"/>
    <n v="22963.2893"/>
    <n v="383"/>
    <x v="0"/>
    <s v="Elective"/>
    <d v="2020-11-05T00:00:00"/>
    <s v="Lipitor"/>
    <s v="Abnormal"/>
    <x v="28"/>
  </r>
  <r>
    <s v="Mr."/>
    <s v="Christopher Robinson"/>
    <n v="75"/>
    <x v="0"/>
    <x v="1"/>
    <s v="A+"/>
    <x v="4"/>
    <x v="0"/>
    <x v="886"/>
    <s v="Meagan Herrera"/>
    <x v="1691"/>
    <x v="3"/>
    <n v="21103.467799999999"/>
    <n v="464"/>
    <x v="2"/>
    <s v="Emergency"/>
    <d v="2022-05-24T00:00:00"/>
    <s v="Ibuprofen"/>
    <s v="Normal"/>
    <x v="7"/>
  </r>
  <r>
    <s v="Mrs."/>
    <s v="Joe Mitchell"/>
    <n v="74"/>
    <x v="0"/>
    <x v="0"/>
    <s v="AB+"/>
    <x v="3"/>
    <x v="1"/>
    <x v="1115"/>
    <s v="Diane Sutton"/>
    <x v="1692"/>
    <x v="1"/>
    <n v="7106.5486000000001"/>
    <n v="111"/>
    <x v="2"/>
    <s v="Emergency"/>
    <d v="2021-02-19T00:00:00"/>
    <s v="Lipitor"/>
    <s v="Abnormal"/>
    <x v="6"/>
  </r>
  <r>
    <s v="Mrs."/>
    <s v="Thomas Berry"/>
    <n v="60"/>
    <x v="0"/>
    <x v="0"/>
    <s v="A-"/>
    <x v="6"/>
    <x v="3"/>
    <x v="1116"/>
    <s v="Laura Brown"/>
    <x v="572"/>
    <x v="4"/>
    <n v="25064.908500000001"/>
    <n v="419"/>
    <x v="1"/>
    <s v="Urgent"/>
    <d v="2021-12-27T00:00:00"/>
    <s v="Ibuprofen"/>
    <s v="Inconclusive"/>
    <x v="21"/>
  </r>
  <r>
    <s v="Mr."/>
    <s v="Crystal Wright"/>
    <n v="68"/>
    <x v="0"/>
    <x v="1"/>
    <s v="B-"/>
    <x v="2"/>
    <x v="1"/>
    <x v="376"/>
    <s v="Stephanie Hughes"/>
    <x v="1693"/>
    <x v="3"/>
    <n v="2731.308"/>
    <n v="243"/>
    <x v="0"/>
    <s v="Elective"/>
    <d v="2023-10-16T00:00:00"/>
    <s v="Aspirin"/>
    <s v="Normal"/>
    <x v="10"/>
  </r>
  <r>
    <s v="Mrs."/>
    <s v="Evan Bradford"/>
    <n v="60"/>
    <x v="0"/>
    <x v="0"/>
    <s v="A-"/>
    <x v="6"/>
    <x v="4"/>
    <x v="1044"/>
    <s v="Donna Barrett"/>
    <x v="1694"/>
    <x v="3"/>
    <n v="12301.421"/>
    <n v="221"/>
    <x v="2"/>
    <s v="Emergency"/>
    <d v="2023-09-05T00:00:00"/>
    <s v="Aspirin"/>
    <s v="Normal"/>
    <x v="11"/>
  </r>
  <r>
    <s v="Mrs."/>
    <s v="Greg Rogers"/>
    <n v="32"/>
    <x v="2"/>
    <x v="0"/>
    <s v="A-"/>
    <x v="6"/>
    <x v="5"/>
    <x v="223"/>
    <s v="Nicholas Moore"/>
    <x v="1695"/>
    <x v="2"/>
    <n v="73146.124800000005"/>
    <n v="260"/>
    <x v="2"/>
    <s v="Emergency"/>
    <d v="2023-08-02T00:00:00"/>
    <s v="Paracetamol"/>
    <s v="Normal"/>
    <x v="20"/>
  </r>
  <r>
    <s v="Mrs."/>
    <s v="Oscar Thornton"/>
    <n v="38"/>
    <x v="1"/>
    <x v="0"/>
    <s v="B-"/>
    <x v="2"/>
    <x v="5"/>
    <x v="1117"/>
    <s v="Matthew Guzman"/>
    <x v="1696"/>
    <x v="0"/>
    <n v="65560.427100000001"/>
    <n v="442"/>
    <x v="2"/>
    <s v="Emergency"/>
    <d v="2021-10-08T00:00:00"/>
    <s v="Aspirin"/>
    <s v="Abnormal"/>
    <x v="13"/>
  </r>
  <r>
    <s v="Mr."/>
    <s v="Ashley Rodriguez MD"/>
    <n v="37"/>
    <x v="1"/>
    <x v="1"/>
    <s v="O+"/>
    <x v="1"/>
    <x v="5"/>
    <x v="137"/>
    <s v="David Adams"/>
    <x v="1697"/>
    <x v="1"/>
    <n v="38176.599199999997"/>
    <n v="284"/>
    <x v="2"/>
    <s v="Emergency"/>
    <d v="2023-05-05T00:00:00"/>
    <s v="Lipitor"/>
    <s v="Abnormal"/>
    <x v="11"/>
  </r>
  <r>
    <s v="Mrs."/>
    <s v="Larry Mitchell"/>
    <n v="18"/>
    <x v="2"/>
    <x v="0"/>
    <s v="AB-"/>
    <x v="5"/>
    <x v="3"/>
    <x v="1118"/>
    <s v="Donna Douglas"/>
    <x v="1698"/>
    <x v="1"/>
    <n v="27110.388999999999"/>
    <n v="230"/>
    <x v="1"/>
    <s v="Urgent"/>
    <d v="2022-06-02T00:00:00"/>
    <s v="Aspirin"/>
    <s v="Abnormal"/>
    <x v="11"/>
  </r>
  <r>
    <s v="Mr."/>
    <s v="John Hudson"/>
    <n v="36"/>
    <x v="1"/>
    <x v="1"/>
    <s v="AB-"/>
    <x v="5"/>
    <x v="3"/>
    <x v="152"/>
    <s v="Kayla Johnston"/>
    <x v="1699"/>
    <x v="1"/>
    <n v="28688.276699999999"/>
    <n v="260"/>
    <x v="2"/>
    <s v="Emergency"/>
    <d v="2023-04-22T00:00:00"/>
    <s v="Ibuprofen"/>
    <s v="Normal"/>
    <x v="23"/>
  </r>
  <r>
    <s v="Mrs."/>
    <s v="James Williamson"/>
    <n v="37"/>
    <x v="1"/>
    <x v="0"/>
    <s v="O+"/>
    <x v="1"/>
    <x v="3"/>
    <x v="10"/>
    <s v="Laura Romero"/>
    <x v="1700"/>
    <x v="1"/>
    <n v="17945.919099999999"/>
    <n v="389"/>
    <x v="2"/>
    <s v="Emergency"/>
    <d v="2020-09-02T00:00:00"/>
    <s v="Lipitor"/>
    <s v="Abnormal"/>
    <x v="28"/>
  </r>
  <r>
    <s v="Mrs."/>
    <s v="Matthew Williams"/>
    <n v="44"/>
    <x v="1"/>
    <x v="0"/>
    <s v="B+"/>
    <x v="7"/>
    <x v="2"/>
    <x v="563"/>
    <s v="Matthew Tucker"/>
    <x v="1701"/>
    <x v="3"/>
    <n v="4415.7655000000004"/>
    <n v="462"/>
    <x v="0"/>
    <s v="Elective"/>
    <d v="2023-03-29T00:00:00"/>
    <s v="Aspirin"/>
    <s v="Abnormal"/>
    <x v="27"/>
  </r>
  <r>
    <s v="Mr."/>
    <s v="Courtney Lane"/>
    <n v="49"/>
    <x v="1"/>
    <x v="1"/>
    <s v="A-"/>
    <x v="6"/>
    <x v="3"/>
    <x v="244"/>
    <s v="Christian Rowe"/>
    <x v="1702"/>
    <x v="0"/>
    <n v="30246.001400000001"/>
    <n v="296"/>
    <x v="1"/>
    <s v="Urgent"/>
    <d v="2022-01-03T00:00:00"/>
    <s v="Ibuprofen"/>
    <s v="Abnormal"/>
    <x v="23"/>
  </r>
  <r>
    <s v="Mr."/>
    <s v="Shaun Tran"/>
    <n v="26"/>
    <x v="2"/>
    <x v="1"/>
    <s v="A+"/>
    <x v="4"/>
    <x v="3"/>
    <x v="330"/>
    <s v="Deborah Khan"/>
    <x v="1703"/>
    <x v="3"/>
    <n v="31067.7909"/>
    <n v="251"/>
    <x v="0"/>
    <s v="Elective"/>
    <d v="2023-05-09T00:00:00"/>
    <s v="Paracetamol"/>
    <s v="Inconclusive"/>
    <x v="5"/>
  </r>
  <r>
    <s v="Mr."/>
    <s v="Jonathan Hernandez"/>
    <n v="38"/>
    <x v="1"/>
    <x v="1"/>
    <s v="AB-"/>
    <x v="5"/>
    <x v="5"/>
    <x v="1119"/>
    <s v="Daniel Singh"/>
    <x v="1704"/>
    <x v="3"/>
    <n v="71865.757199999993"/>
    <n v="353"/>
    <x v="2"/>
    <s v="Emergency"/>
    <d v="2019-10-07T00:00:00"/>
    <s v="Penicillin"/>
    <s v="Inconclusive"/>
    <x v="17"/>
  </r>
  <r>
    <s v="Mrs."/>
    <s v="Jennifer Bowman"/>
    <n v="63"/>
    <x v="0"/>
    <x v="0"/>
    <s v="A-"/>
    <x v="6"/>
    <x v="0"/>
    <x v="1059"/>
    <s v="Joyce Faulkner"/>
    <x v="1705"/>
    <x v="3"/>
    <n v="58925.528299999998"/>
    <n v="332"/>
    <x v="2"/>
    <s v="Emergency"/>
    <d v="2021-05-05T00:00:00"/>
    <s v="Aspirin"/>
    <s v="Inconclusive"/>
    <x v="14"/>
  </r>
  <r>
    <s v="Mrs."/>
    <s v="Cheryl Sanchez"/>
    <n v="60"/>
    <x v="0"/>
    <x v="0"/>
    <s v="A-"/>
    <x v="6"/>
    <x v="0"/>
    <x v="388"/>
    <s v="Theresa Taylor"/>
    <x v="1706"/>
    <x v="4"/>
    <n v="47411.551200000002"/>
    <n v="471"/>
    <x v="2"/>
    <s v="Emergency"/>
    <d v="2020-11-14T00:00:00"/>
    <s v="Paracetamol"/>
    <s v="Abnormal"/>
    <x v="10"/>
  </r>
  <r>
    <s v="Mrs."/>
    <s v="Aaron Burnett"/>
    <n v="54"/>
    <x v="1"/>
    <x v="0"/>
    <s v="A-"/>
    <x v="6"/>
    <x v="2"/>
    <x v="333"/>
    <s v="Samantha Mitchell MD"/>
    <x v="1707"/>
    <x v="1"/>
    <n v="3765.8213999999998"/>
    <n v="470"/>
    <x v="2"/>
    <s v="Emergency"/>
    <d v="2021-06-28T00:00:00"/>
    <s v="Penicillin"/>
    <s v="Abnormal"/>
    <x v="12"/>
  </r>
  <r>
    <s v="Mr."/>
    <s v="Kevin Rodriguez"/>
    <n v="73"/>
    <x v="0"/>
    <x v="1"/>
    <s v="O-"/>
    <x v="0"/>
    <x v="0"/>
    <x v="1120"/>
    <s v="Nancy Stewart"/>
    <x v="188"/>
    <x v="3"/>
    <n v="7906.2146000000002"/>
    <n v="132"/>
    <x v="1"/>
    <s v="Urgent"/>
    <d v="2020-01-16T00:00:00"/>
    <s v="Ibuprofen"/>
    <s v="Abnormal"/>
    <x v="9"/>
  </r>
  <r>
    <s v="Mr."/>
    <s v="Ian Green"/>
    <n v="42"/>
    <x v="1"/>
    <x v="1"/>
    <s v="AB+"/>
    <x v="3"/>
    <x v="5"/>
    <x v="1049"/>
    <s v="Donald Peterson"/>
    <x v="1708"/>
    <x v="4"/>
    <n v="3672.2984000000001"/>
    <n v="353"/>
    <x v="2"/>
    <s v="Emergency"/>
    <d v="2022-12-20T00:00:00"/>
    <s v="Paracetamol"/>
    <s v="Inconclusive"/>
    <x v="16"/>
  </r>
  <r>
    <s v="Mr."/>
    <s v="Dustin Harper"/>
    <n v="65"/>
    <x v="0"/>
    <x v="1"/>
    <s v="O+"/>
    <x v="1"/>
    <x v="4"/>
    <x v="116"/>
    <s v="Lori Jones"/>
    <x v="1709"/>
    <x v="2"/>
    <n v="16709.798699999999"/>
    <n v="399"/>
    <x v="2"/>
    <s v="Emergency"/>
    <d v="2020-06-24T00:00:00"/>
    <s v="Penicillin"/>
    <s v="Inconclusive"/>
    <x v="10"/>
  </r>
  <r>
    <s v="Mrs."/>
    <s v="Brian Mitchell MD"/>
    <n v="18"/>
    <x v="2"/>
    <x v="0"/>
    <s v="A-"/>
    <x v="6"/>
    <x v="4"/>
    <x v="877"/>
    <s v="Chad Perkins"/>
    <x v="1710"/>
    <x v="1"/>
    <n v="33876.912499999999"/>
    <n v="253"/>
    <x v="1"/>
    <s v="Urgent"/>
    <d v="2022-10-21T00:00:00"/>
    <s v="Penicillin"/>
    <s v="Inconclusive"/>
    <x v="19"/>
  </r>
  <r>
    <s v="Mr."/>
    <s v="Rebecca Olson"/>
    <n v="69"/>
    <x v="0"/>
    <x v="1"/>
    <s v="O-"/>
    <x v="0"/>
    <x v="0"/>
    <x v="205"/>
    <s v="Emily Haas"/>
    <x v="1711"/>
    <x v="2"/>
    <n v="37676.322099999998"/>
    <n v="481"/>
    <x v="1"/>
    <s v="Urgent"/>
    <d v="2021-03-06T00:00:00"/>
    <s v="Ibuprofen"/>
    <s v="Inconclusive"/>
    <x v="23"/>
  </r>
  <r>
    <s v="Mr."/>
    <s v="Leah Kemp"/>
    <n v="19"/>
    <x v="2"/>
    <x v="1"/>
    <s v="B-"/>
    <x v="2"/>
    <x v="3"/>
    <x v="561"/>
    <s v="Ana Long"/>
    <x v="1712"/>
    <x v="2"/>
    <n v="13929.788699999999"/>
    <n v="450"/>
    <x v="2"/>
    <s v="Emergency"/>
    <d v="2023-01-25T00:00:00"/>
    <s v="Aspirin"/>
    <s v="Abnormal"/>
    <x v="2"/>
  </r>
  <r>
    <s v="Mrs."/>
    <s v="Jessica Hayes"/>
    <n v="44"/>
    <x v="1"/>
    <x v="0"/>
    <s v="B-"/>
    <x v="2"/>
    <x v="3"/>
    <x v="1121"/>
    <s v="Katherine Diaz"/>
    <x v="1713"/>
    <x v="1"/>
    <n v="11026.7539"/>
    <n v="431"/>
    <x v="0"/>
    <s v="Elective"/>
    <d v="2019-03-03T00:00:00"/>
    <s v="Penicillin"/>
    <s v="Normal"/>
    <x v="27"/>
  </r>
  <r>
    <s v="Mrs."/>
    <s v="Cindy Perkins"/>
    <n v="55"/>
    <x v="1"/>
    <x v="0"/>
    <s v="O-"/>
    <x v="0"/>
    <x v="1"/>
    <x v="123"/>
    <s v="Rebecca Poole"/>
    <x v="1714"/>
    <x v="0"/>
    <n v="5712.1399000000001"/>
    <n v="271"/>
    <x v="2"/>
    <s v="Emergency"/>
    <d v="2022-05-23T00:00:00"/>
    <s v="Ibuprofen"/>
    <s v="Normal"/>
    <x v="19"/>
  </r>
  <r>
    <s v="Mr."/>
    <s v="Christopher Rodriguez"/>
    <n v="22"/>
    <x v="2"/>
    <x v="1"/>
    <s v="AB-"/>
    <x v="5"/>
    <x v="5"/>
    <x v="1122"/>
    <s v="Cathy Webb MD"/>
    <x v="1715"/>
    <x v="2"/>
    <n v="54965.6567"/>
    <n v="433"/>
    <x v="2"/>
    <s v="Emergency"/>
    <d v="2019-12-22T00:00:00"/>
    <s v="Paracetamol"/>
    <s v="Normal"/>
    <x v="14"/>
  </r>
  <r>
    <s v="Mr."/>
    <s v="Sarah Roberts"/>
    <n v="32"/>
    <x v="2"/>
    <x v="1"/>
    <s v="B-"/>
    <x v="2"/>
    <x v="4"/>
    <x v="213"/>
    <s v="Glenda Crane"/>
    <x v="1716"/>
    <x v="4"/>
    <n v="31069.324700000001"/>
    <n v="178"/>
    <x v="1"/>
    <s v="Urgent"/>
    <d v="2018-12-04T00:00:00"/>
    <s v="Paracetamol"/>
    <s v="Inconclusive"/>
    <x v="16"/>
  </r>
  <r>
    <s v="Mr."/>
    <s v="Derek Hughes"/>
    <n v="70"/>
    <x v="0"/>
    <x v="1"/>
    <s v="AB+"/>
    <x v="3"/>
    <x v="4"/>
    <x v="140"/>
    <s v="Nicole Hudson"/>
    <x v="1717"/>
    <x v="3"/>
    <n v="20607.610100000002"/>
    <n v="184"/>
    <x v="1"/>
    <s v="Urgent"/>
    <d v="2022-01-05T00:00:00"/>
    <s v="Ibuprofen"/>
    <s v="Inconclusive"/>
    <x v="9"/>
  </r>
  <r>
    <s v="Mrs."/>
    <s v="Richard Mcconnell"/>
    <n v="81"/>
    <x v="0"/>
    <x v="0"/>
    <s v="AB-"/>
    <x v="5"/>
    <x v="4"/>
    <x v="1123"/>
    <s v="Margaret Fowler"/>
    <x v="1718"/>
    <x v="3"/>
    <n v="2299.2253000000001"/>
    <n v="366"/>
    <x v="2"/>
    <s v="Emergency"/>
    <d v="2023-01-25T00:00:00"/>
    <s v="Ibuprofen"/>
    <s v="Abnormal"/>
    <x v="23"/>
  </r>
  <r>
    <s v="Mr."/>
    <s v="Andrew Morgan"/>
    <n v="43"/>
    <x v="1"/>
    <x v="1"/>
    <s v="A+"/>
    <x v="4"/>
    <x v="5"/>
    <x v="759"/>
    <s v="Sydney Martin"/>
    <x v="1719"/>
    <x v="1"/>
    <n v="15605.7562"/>
    <n v="375"/>
    <x v="0"/>
    <s v="Elective"/>
    <d v="2023-09-05T00:00:00"/>
    <s v="Ibuprofen"/>
    <s v="Normal"/>
    <x v="25"/>
  </r>
  <r>
    <s v="Mrs."/>
    <s v="Robin Long"/>
    <n v="41"/>
    <x v="1"/>
    <x v="0"/>
    <s v="O-"/>
    <x v="0"/>
    <x v="1"/>
    <x v="114"/>
    <s v="Susan Dixon"/>
    <x v="1720"/>
    <x v="3"/>
    <n v="37935.900600000001"/>
    <n v="326"/>
    <x v="0"/>
    <s v="Elective"/>
    <d v="2019-09-28T00:00:00"/>
    <s v="Penicillin"/>
    <s v="Inconclusive"/>
    <x v="25"/>
  </r>
  <r>
    <s v="Mrs."/>
    <s v="Michael Richmond"/>
    <n v="24"/>
    <x v="2"/>
    <x v="0"/>
    <s v="O-"/>
    <x v="0"/>
    <x v="2"/>
    <x v="1124"/>
    <s v="Gary Mathews"/>
    <x v="521"/>
    <x v="1"/>
    <n v="19035.788400000001"/>
    <n v="337"/>
    <x v="0"/>
    <s v="Elective"/>
    <d v="2022-10-10T00:00:00"/>
    <s v="Paracetamol"/>
    <s v="Abnormal"/>
    <x v="15"/>
  </r>
  <r>
    <s v="Mr."/>
    <s v="Gary Martin"/>
    <n v="62"/>
    <x v="0"/>
    <x v="1"/>
    <s v="B+"/>
    <x v="7"/>
    <x v="2"/>
    <x v="1125"/>
    <s v="Bianca Hernandez"/>
    <x v="1721"/>
    <x v="4"/>
    <n v="2766.3038999999999"/>
    <n v="270"/>
    <x v="2"/>
    <s v="Emergency"/>
    <d v="2019-07-31T00:00:00"/>
    <s v="Aspirin"/>
    <s v="Normal"/>
    <x v="5"/>
  </r>
  <r>
    <s v="Mrs."/>
    <s v="Tiffany Dunn"/>
    <n v="26"/>
    <x v="2"/>
    <x v="0"/>
    <s v="O+"/>
    <x v="1"/>
    <x v="0"/>
    <x v="1066"/>
    <s v="Ryan Day"/>
    <x v="1722"/>
    <x v="1"/>
    <n v="4230.3833999999997"/>
    <n v="276"/>
    <x v="2"/>
    <s v="Emergency"/>
    <d v="2019-01-08T00:00:00"/>
    <s v="Aspirin"/>
    <s v="Inconclusive"/>
    <x v="6"/>
  </r>
  <r>
    <s v="Mr."/>
    <s v="Jeffrey Nelson"/>
    <n v="21"/>
    <x v="2"/>
    <x v="1"/>
    <s v="A+"/>
    <x v="4"/>
    <x v="4"/>
    <x v="18"/>
    <s v="Kenneth Allen"/>
    <x v="1723"/>
    <x v="3"/>
    <n v="26193.5933"/>
    <n v="435"/>
    <x v="2"/>
    <s v="Emergency"/>
    <d v="2022-06-21T00:00:00"/>
    <s v="Lipitor"/>
    <s v="Abnormal"/>
    <x v="22"/>
  </r>
  <r>
    <s v="Mr."/>
    <s v="Larry Herrera"/>
    <n v="25"/>
    <x v="2"/>
    <x v="1"/>
    <s v="A+"/>
    <x v="4"/>
    <x v="4"/>
    <x v="1126"/>
    <s v="Bryan Jones"/>
    <x v="1724"/>
    <x v="1"/>
    <n v="10599.4326"/>
    <n v="315"/>
    <x v="1"/>
    <s v="Urgent"/>
    <d v="2021-05-27T00:00:00"/>
    <s v="Penicillin"/>
    <s v="Inconclusive"/>
    <x v="29"/>
  </r>
  <r>
    <s v="Mr."/>
    <s v="Chad Mcknight"/>
    <n v="78"/>
    <x v="0"/>
    <x v="1"/>
    <s v="AB-"/>
    <x v="5"/>
    <x v="5"/>
    <x v="1127"/>
    <s v="Jennifer Smith"/>
    <x v="1725"/>
    <x v="0"/>
    <n v="47011.24"/>
    <n v="161"/>
    <x v="2"/>
    <s v="Emergency"/>
    <d v="2021-09-30T00:00:00"/>
    <s v="Penicillin"/>
    <s v="Inconclusive"/>
    <x v="26"/>
  </r>
  <r>
    <s v="Mr."/>
    <s v="Olivia Becker"/>
    <n v="22"/>
    <x v="2"/>
    <x v="1"/>
    <s v="A-"/>
    <x v="6"/>
    <x v="4"/>
    <x v="1128"/>
    <s v="Julie Roth"/>
    <x v="191"/>
    <x v="4"/>
    <n v="32050.0975"/>
    <n v="226"/>
    <x v="2"/>
    <s v="Emergency"/>
    <d v="2021-07-04T00:00:00"/>
    <s v="Penicillin"/>
    <s v="Inconclusive"/>
    <x v="13"/>
  </r>
  <r>
    <s v="Mr."/>
    <s v="Nancy Johnson"/>
    <n v="32"/>
    <x v="2"/>
    <x v="1"/>
    <s v="O+"/>
    <x v="1"/>
    <x v="3"/>
    <x v="1129"/>
    <s v="Catherine Watson"/>
    <x v="1726"/>
    <x v="1"/>
    <n v="24515.984799999998"/>
    <n v="187"/>
    <x v="0"/>
    <s v="Elective"/>
    <d v="2021-10-19T00:00:00"/>
    <s v="Paracetamol"/>
    <s v="Abnormal"/>
    <x v="15"/>
  </r>
  <r>
    <s v="Mrs."/>
    <s v="Tony Jones"/>
    <n v="79"/>
    <x v="0"/>
    <x v="0"/>
    <s v="B-"/>
    <x v="2"/>
    <x v="1"/>
    <x v="1130"/>
    <s v="Joy Walker"/>
    <x v="1727"/>
    <x v="1"/>
    <n v="37340.021999999997"/>
    <n v="447"/>
    <x v="0"/>
    <s v="Elective"/>
    <d v="2020-12-17T00:00:00"/>
    <s v="Ibuprofen"/>
    <s v="Inconclusive"/>
    <x v="5"/>
  </r>
  <r>
    <s v="Mr."/>
    <s v="Tiffany Collins"/>
    <n v="82"/>
    <x v="0"/>
    <x v="1"/>
    <s v="O+"/>
    <x v="1"/>
    <x v="3"/>
    <x v="42"/>
    <s v="Susan Romero"/>
    <x v="1728"/>
    <x v="2"/>
    <n v="32437.395199999999"/>
    <n v="199"/>
    <x v="0"/>
    <s v="Elective"/>
    <d v="2023-03-09T00:00:00"/>
    <s v="Ibuprofen"/>
    <s v="Inconclusive"/>
    <x v="27"/>
  </r>
  <r>
    <s v="Mrs."/>
    <s v="Cody Mcclain"/>
    <n v="43"/>
    <x v="1"/>
    <x v="0"/>
    <s v="A-"/>
    <x v="6"/>
    <x v="1"/>
    <x v="1131"/>
    <s v="Dawn Garcia"/>
    <x v="1036"/>
    <x v="2"/>
    <n v="39103.475200000001"/>
    <n v="139"/>
    <x v="1"/>
    <s v="Urgent"/>
    <d v="2022-11-26T00:00:00"/>
    <s v="Lipitor"/>
    <s v="Abnormal"/>
    <x v="9"/>
  </r>
  <r>
    <s v="Mrs."/>
    <s v="Brad Dennis"/>
    <n v="78"/>
    <x v="0"/>
    <x v="0"/>
    <s v="AB-"/>
    <x v="5"/>
    <x v="5"/>
    <x v="1132"/>
    <s v="Cheryl Anderson"/>
    <x v="1729"/>
    <x v="0"/>
    <n v="12450.546399999999"/>
    <n v="127"/>
    <x v="2"/>
    <s v="Emergency"/>
    <d v="2020-01-23T00:00:00"/>
    <s v="Paracetamol"/>
    <s v="Normal"/>
    <x v="0"/>
  </r>
  <r>
    <s v="Mrs."/>
    <s v="Richard Robinson"/>
    <n v="42"/>
    <x v="1"/>
    <x v="0"/>
    <s v="B+"/>
    <x v="7"/>
    <x v="2"/>
    <x v="11"/>
    <s v="Cathy Potts"/>
    <x v="1730"/>
    <x v="2"/>
    <n v="18182.555700000001"/>
    <n v="163"/>
    <x v="2"/>
    <s v="Emergency"/>
    <d v="2021-04-17T00:00:00"/>
    <s v="Ibuprofen"/>
    <s v="Inconclusive"/>
    <x v="29"/>
  </r>
  <r>
    <s v="Mrs."/>
    <s v="Sara Robertson"/>
    <n v="35"/>
    <x v="1"/>
    <x v="0"/>
    <s v="AB+"/>
    <x v="3"/>
    <x v="5"/>
    <x v="95"/>
    <s v="Kelsey Brown"/>
    <x v="1731"/>
    <x v="3"/>
    <n v="64723.134899999997"/>
    <n v="497"/>
    <x v="2"/>
    <s v="Emergency"/>
    <d v="2022-11-04T00:00:00"/>
    <s v="Lipitor"/>
    <s v="Inconclusive"/>
    <x v="9"/>
  </r>
  <r>
    <s v="Mr."/>
    <s v="Jeffrey Hawkins"/>
    <n v="76"/>
    <x v="0"/>
    <x v="1"/>
    <s v="A+"/>
    <x v="4"/>
    <x v="5"/>
    <x v="1133"/>
    <s v="Wendy Singleton"/>
    <x v="1732"/>
    <x v="0"/>
    <n v="29713.2556"/>
    <n v="431"/>
    <x v="0"/>
    <s v="Elective"/>
    <d v="2021-07-24T00:00:00"/>
    <s v="Paracetamol"/>
    <s v="Inconclusive"/>
    <x v="28"/>
  </r>
  <r>
    <s v="Mr."/>
    <s v="Andres Keller"/>
    <n v="20"/>
    <x v="2"/>
    <x v="1"/>
    <s v="AB-"/>
    <x v="5"/>
    <x v="3"/>
    <x v="763"/>
    <s v="Michelle James"/>
    <x v="1733"/>
    <x v="2"/>
    <n v="8670.9838999999993"/>
    <n v="151"/>
    <x v="1"/>
    <s v="Urgent"/>
    <d v="2021-10-24T00:00:00"/>
    <s v="Penicillin"/>
    <s v="Abnormal"/>
    <x v="28"/>
  </r>
  <r>
    <s v="Mrs."/>
    <s v="Brandy Bridges"/>
    <n v="59"/>
    <x v="1"/>
    <x v="0"/>
    <s v="O-"/>
    <x v="0"/>
    <x v="5"/>
    <x v="420"/>
    <s v="Colleen Hunter"/>
    <x v="1734"/>
    <x v="4"/>
    <n v="63596.798499999997"/>
    <n v="156"/>
    <x v="0"/>
    <s v="Elective"/>
    <d v="2023-10-19T00:00:00"/>
    <s v="Ibuprofen"/>
    <s v="Abnormal"/>
    <x v="8"/>
  </r>
  <r>
    <s v="Mrs."/>
    <s v="Robin Foster"/>
    <n v="31"/>
    <x v="2"/>
    <x v="0"/>
    <s v="O+"/>
    <x v="1"/>
    <x v="0"/>
    <x v="693"/>
    <s v="Samantha Smith"/>
    <x v="1735"/>
    <x v="2"/>
    <n v="12774.903899999999"/>
    <n v="399"/>
    <x v="2"/>
    <s v="Emergency"/>
    <d v="2020-05-26T00:00:00"/>
    <s v="Paracetamol"/>
    <s v="Inconclusive"/>
    <x v="29"/>
  </r>
  <r>
    <s v="Mrs."/>
    <s v="Mckenzie Moore"/>
    <n v="27"/>
    <x v="2"/>
    <x v="0"/>
    <s v="B-"/>
    <x v="2"/>
    <x v="0"/>
    <x v="970"/>
    <s v="Mary Martinez"/>
    <x v="1736"/>
    <x v="1"/>
    <n v="16057.799800000001"/>
    <n v="347"/>
    <x v="2"/>
    <s v="Emergency"/>
    <d v="2022-07-30T00:00:00"/>
    <s v="Paracetamol"/>
    <s v="Inconclusive"/>
    <x v="26"/>
  </r>
  <r>
    <s v="Mr."/>
    <s v="David Mcconnell DDS"/>
    <n v="61"/>
    <x v="0"/>
    <x v="1"/>
    <s v="O-"/>
    <x v="0"/>
    <x v="3"/>
    <x v="1134"/>
    <s v="Jessica Lowe"/>
    <x v="1737"/>
    <x v="0"/>
    <n v="28303.172600000002"/>
    <n v="122"/>
    <x v="0"/>
    <s v="Elective"/>
    <d v="2020-02-20T00:00:00"/>
    <s v="Paracetamol"/>
    <s v="Inconclusive"/>
    <x v="27"/>
  </r>
  <r>
    <s v="Mr."/>
    <s v="Timothy Arroyo"/>
    <n v="78"/>
    <x v="0"/>
    <x v="1"/>
    <s v="B-"/>
    <x v="2"/>
    <x v="5"/>
    <x v="1135"/>
    <s v="Jennifer Cook"/>
    <x v="1738"/>
    <x v="0"/>
    <n v="19100.066900000002"/>
    <n v="106"/>
    <x v="2"/>
    <s v="Emergency"/>
    <d v="2020-02-03T00:00:00"/>
    <s v="Paracetamol"/>
    <s v="Abnormal"/>
    <x v="0"/>
  </r>
  <r>
    <s v="Mrs."/>
    <s v="Stanley Crane"/>
    <n v="49"/>
    <x v="1"/>
    <x v="0"/>
    <s v="A-"/>
    <x v="6"/>
    <x v="2"/>
    <x v="1136"/>
    <s v="Abigail Fuller"/>
    <x v="1739"/>
    <x v="2"/>
    <n v="8036.8380999999999"/>
    <n v="278"/>
    <x v="2"/>
    <s v="Emergency"/>
    <d v="2021-05-12T00:00:00"/>
    <s v="Penicillin"/>
    <s v="Abnormal"/>
    <x v="21"/>
  </r>
  <r>
    <s v="Mrs."/>
    <s v="Cameron Bailey"/>
    <n v="27"/>
    <x v="2"/>
    <x v="0"/>
    <s v="A-"/>
    <x v="6"/>
    <x v="3"/>
    <x v="1137"/>
    <s v="Raymond Goodwin"/>
    <x v="1740"/>
    <x v="2"/>
    <n v="26651.8416"/>
    <n v="355"/>
    <x v="0"/>
    <s v="Elective"/>
    <d v="2022-11-17T00:00:00"/>
    <s v="Ibuprofen"/>
    <s v="Abnormal"/>
    <x v="22"/>
  </r>
  <r>
    <s v="Mrs."/>
    <s v="Richard Cole"/>
    <n v="85"/>
    <x v="0"/>
    <x v="0"/>
    <s v="O-"/>
    <x v="0"/>
    <x v="5"/>
    <x v="620"/>
    <s v="Frederick Ellis"/>
    <x v="1741"/>
    <x v="0"/>
    <n v="22799.503400000001"/>
    <n v="432"/>
    <x v="0"/>
    <s v="Elective"/>
    <d v="2019-07-27T00:00:00"/>
    <s v="Paracetamol"/>
    <s v="Abnormal"/>
    <x v="14"/>
  </r>
  <r>
    <s v="Mrs."/>
    <s v="Deanna Stewart"/>
    <n v="20"/>
    <x v="2"/>
    <x v="0"/>
    <s v="A+"/>
    <x v="4"/>
    <x v="4"/>
    <x v="533"/>
    <s v="Mitchell Marquez"/>
    <x v="1742"/>
    <x v="2"/>
    <n v="28116.451799999999"/>
    <n v="426"/>
    <x v="2"/>
    <s v="Emergency"/>
    <d v="2019-04-05T00:00:00"/>
    <s v="Aspirin"/>
    <s v="Inconclusive"/>
    <x v="17"/>
  </r>
  <r>
    <s v="Mr."/>
    <s v="Lindsey Kelly DDS"/>
    <n v="84"/>
    <x v="0"/>
    <x v="1"/>
    <s v="A+"/>
    <x v="4"/>
    <x v="2"/>
    <x v="1138"/>
    <s v="Sherri Jacobs"/>
    <x v="1743"/>
    <x v="0"/>
    <n v="8979.8775000000005"/>
    <n v="365"/>
    <x v="1"/>
    <s v="Urgent"/>
    <d v="2023-04-25T00:00:00"/>
    <s v="Aspirin"/>
    <s v="Abnormal"/>
    <x v="11"/>
  </r>
  <r>
    <s v="Mr."/>
    <s v="Leslie Bennett"/>
    <n v="54"/>
    <x v="1"/>
    <x v="1"/>
    <s v="AB-"/>
    <x v="5"/>
    <x v="2"/>
    <x v="1139"/>
    <s v="Eric Frazier"/>
    <x v="1744"/>
    <x v="4"/>
    <n v="19623.6342"/>
    <n v="496"/>
    <x v="0"/>
    <s v="Elective"/>
    <d v="2022-05-25T00:00:00"/>
    <s v="Penicillin"/>
    <s v="Abnormal"/>
    <x v="14"/>
  </r>
  <r>
    <s v="Mrs."/>
    <s v="Chloe Wolf"/>
    <n v="64"/>
    <x v="0"/>
    <x v="0"/>
    <s v="AB+"/>
    <x v="3"/>
    <x v="1"/>
    <x v="883"/>
    <s v="Lauren Thompson"/>
    <x v="949"/>
    <x v="0"/>
    <n v="29695.212200000002"/>
    <n v="305"/>
    <x v="0"/>
    <s v="Elective"/>
    <d v="2020-06-12T00:00:00"/>
    <s v="Paracetamol"/>
    <s v="Abnormal"/>
    <x v="2"/>
  </r>
  <r>
    <s v="Mr."/>
    <s v="Brenda Mckenzie"/>
    <n v="56"/>
    <x v="1"/>
    <x v="1"/>
    <s v="AB+"/>
    <x v="3"/>
    <x v="1"/>
    <x v="634"/>
    <s v="Justin Doyle"/>
    <x v="1745"/>
    <x v="2"/>
    <n v="37595.333899999998"/>
    <n v="451"/>
    <x v="2"/>
    <s v="Emergency"/>
    <d v="2022-03-10T00:00:00"/>
    <s v="Lipitor"/>
    <s v="Abnormal"/>
    <x v="2"/>
  </r>
  <r>
    <s v="Mrs."/>
    <s v="Charles Frost"/>
    <n v="56"/>
    <x v="1"/>
    <x v="0"/>
    <s v="AB-"/>
    <x v="5"/>
    <x v="0"/>
    <x v="1140"/>
    <s v="Amanda Arnold"/>
    <x v="1746"/>
    <x v="0"/>
    <n v="23873.686600000001"/>
    <n v="208"/>
    <x v="1"/>
    <s v="Urgent"/>
    <d v="2019-10-03T00:00:00"/>
    <s v="Paracetamol"/>
    <s v="Normal"/>
    <x v="11"/>
  </r>
  <r>
    <s v="Mr."/>
    <s v="Edward Walker"/>
    <n v="73"/>
    <x v="0"/>
    <x v="1"/>
    <s v="AB+"/>
    <x v="3"/>
    <x v="1"/>
    <x v="1141"/>
    <s v="Victor Clark"/>
    <x v="1747"/>
    <x v="0"/>
    <n v="13071.588100000001"/>
    <n v="346"/>
    <x v="1"/>
    <s v="Urgent"/>
    <d v="2019-05-09T00:00:00"/>
    <s v="Ibuprofen"/>
    <s v="Normal"/>
    <x v="29"/>
  </r>
  <r>
    <s v="Mrs."/>
    <s v="Breanna Thompson"/>
    <n v="65"/>
    <x v="0"/>
    <x v="0"/>
    <s v="AB-"/>
    <x v="5"/>
    <x v="4"/>
    <x v="274"/>
    <s v="Stephanie Jones"/>
    <x v="1748"/>
    <x v="0"/>
    <n v="7850.6917000000003"/>
    <n v="253"/>
    <x v="2"/>
    <s v="Emergency"/>
    <d v="2021-09-04T00:00:00"/>
    <s v="Lipitor"/>
    <s v="Normal"/>
    <x v="4"/>
  </r>
  <r>
    <s v="Mr."/>
    <s v="Jack Neal"/>
    <n v="33"/>
    <x v="2"/>
    <x v="1"/>
    <s v="A-"/>
    <x v="6"/>
    <x v="5"/>
    <x v="333"/>
    <s v="Christina Lloyd"/>
    <x v="1749"/>
    <x v="3"/>
    <n v="51706.1702"/>
    <n v="303"/>
    <x v="2"/>
    <s v="Emergency"/>
    <d v="2021-06-15T00:00:00"/>
    <s v="Ibuprofen"/>
    <s v="Abnormal"/>
    <x v="8"/>
  </r>
  <r>
    <s v="Mrs."/>
    <s v="Amanda Kirby"/>
    <n v="38"/>
    <x v="1"/>
    <x v="0"/>
    <s v="B-"/>
    <x v="2"/>
    <x v="1"/>
    <x v="1142"/>
    <s v="Amy Hill"/>
    <x v="1750"/>
    <x v="2"/>
    <n v="3478.433"/>
    <n v="388"/>
    <x v="1"/>
    <s v="Urgent"/>
    <d v="2023-07-02T00:00:00"/>
    <s v="Lipitor"/>
    <s v="Normal"/>
    <x v="6"/>
  </r>
  <r>
    <s v="Mrs."/>
    <s v="Thomas Jacobs"/>
    <n v="28"/>
    <x v="2"/>
    <x v="0"/>
    <s v="O+"/>
    <x v="1"/>
    <x v="4"/>
    <x v="637"/>
    <s v="Danny Washington"/>
    <x v="1751"/>
    <x v="4"/>
    <n v="15301.8349"/>
    <n v="449"/>
    <x v="2"/>
    <s v="Emergency"/>
    <d v="2019-03-06T00:00:00"/>
    <s v="Aspirin"/>
    <s v="Inconclusive"/>
    <x v="20"/>
  </r>
  <r>
    <s v="Mrs."/>
    <s v="Garrett Gomez"/>
    <n v="62"/>
    <x v="0"/>
    <x v="0"/>
    <s v="O-"/>
    <x v="0"/>
    <x v="1"/>
    <x v="621"/>
    <s v="Zachary Turner"/>
    <x v="1752"/>
    <x v="0"/>
    <n v="37036.656300000002"/>
    <n v="498"/>
    <x v="1"/>
    <s v="Urgent"/>
    <d v="2023-04-24T00:00:00"/>
    <s v="Lipitor"/>
    <s v="Normal"/>
    <x v="23"/>
  </r>
  <r>
    <s v="Mr."/>
    <s v="Susan Rodriguez"/>
    <n v="23"/>
    <x v="2"/>
    <x v="1"/>
    <s v="B-"/>
    <x v="2"/>
    <x v="3"/>
    <x v="1143"/>
    <s v="Daniel Henson"/>
    <x v="1753"/>
    <x v="2"/>
    <n v="28287.5645"/>
    <n v="238"/>
    <x v="1"/>
    <s v="Urgent"/>
    <d v="2023-08-15T00:00:00"/>
    <s v="Lipitor"/>
    <s v="Normal"/>
    <x v="29"/>
  </r>
  <r>
    <s v="Mr."/>
    <s v="Brian Crawford"/>
    <n v="43"/>
    <x v="1"/>
    <x v="1"/>
    <s v="AB+"/>
    <x v="3"/>
    <x v="0"/>
    <x v="407"/>
    <s v="Christy Gray"/>
    <x v="1754"/>
    <x v="4"/>
    <n v="5141.5173000000004"/>
    <n v="213"/>
    <x v="1"/>
    <s v="Urgent"/>
    <d v="2022-04-04T00:00:00"/>
    <s v="Ibuprofen"/>
    <s v="Abnormal"/>
    <x v="23"/>
  </r>
  <r>
    <s v="Mr."/>
    <s v="Adrian Mooney"/>
    <n v="22"/>
    <x v="2"/>
    <x v="1"/>
    <s v="A-"/>
    <x v="6"/>
    <x v="3"/>
    <x v="709"/>
    <s v="Christine Ellis"/>
    <x v="1755"/>
    <x v="1"/>
    <n v="14542.196099999999"/>
    <n v="482"/>
    <x v="1"/>
    <s v="Urgent"/>
    <d v="2023-04-03T00:00:00"/>
    <s v="Aspirin"/>
    <s v="Abnormal"/>
    <x v="0"/>
  </r>
  <r>
    <s v="Mrs."/>
    <s v="Michael Miller"/>
    <n v="48"/>
    <x v="1"/>
    <x v="0"/>
    <s v="O+"/>
    <x v="1"/>
    <x v="2"/>
    <x v="969"/>
    <s v="Daniel Smith"/>
    <x v="1756"/>
    <x v="0"/>
    <n v="24614.353899999998"/>
    <n v="271"/>
    <x v="2"/>
    <s v="Emergency"/>
    <d v="2019-08-26T00:00:00"/>
    <s v="Penicillin"/>
    <s v="Inconclusive"/>
    <x v="0"/>
  </r>
  <r>
    <s v="Mrs."/>
    <s v="Casey Holmes"/>
    <n v="18"/>
    <x v="2"/>
    <x v="0"/>
    <s v="AB-"/>
    <x v="5"/>
    <x v="3"/>
    <x v="1144"/>
    <s v="Jennifer Miller"/>
    <x v="1757"/>
    <x v="1"/>
    <n v="32698.188600000001"/>
    <n v="394"/>
    <x v="0"/>
    <s v="Elective"/>
    <d v="2020-01-05T00:00:00"/>
    <s v="Lipitor"/>
    <s v="Normal"/>
    <x v="15"/>
  </r>
  <r>
    <s v="Mr."/>
    <s v="Katrina Ashley"/>
    <n v="26"/>
    <x v="2"/>
    <x v="1"/>
    <s v="O-"/>
    <x v="0"/>
    <x v="5"/>
    <x v="89"/>
    <s v="Rhonda Watson"/>
    <x v="1758"/>
    <x v="1"/>
    <n v="53615.3338"/>
    <n v="400"/>
    <x v="2"/>
    <s v="Emergency"/>
    <d v="2021-10-31T00:00:00"/>
    <s v="Paracetamol"/>
    <s v="Abnormal"/>
    <x v="11"/>
  </r>
  <r>
    <s v="Mrs."/>
    <s v="Amanda Edwards"/>
    <n v="50"/>
    <x v="1"/>
    <x v="0"/>
    <s v="AB-"/>
    <x v="5"/>
    <x v="2"/>
    <x v="736"/>
    <s v="Natalie Whitney"/>
    <x v="1759"/>
    <x v="3"/>
    <n v="5169.2034000000003"/>
    <n v="322"/>
    <x v="0"/>
    <s v="Elective"/>
    <d v="2023-10-19T00:00:00"/>
    <s v="Penicillin"/>
    <s v="Inconclusive"/>
    <x v="15"/>
  </r>
  <r>
    <s v="Mrs."/>
    <s v="James Lynn"/>
    <n v="61"/>
    <x v="0"/>
    <x v="0"/>
    <s v="AB+"/>
    <x v="3"/>
    <x v="5"/>
    <x v="441"/>
    <s v="Scott Ferguson"/>
    <x v="1760"/>
    <x v="0"/>
    <n v="11697.941699999999"/>
    <n v="121"/>
    <x v="0"/>
    <s v="Elective"/>
    <d v="2021-11-03T00:00:00"/>
    <s v="Paracetamol"/>
    <s v="Inconclusive"/>
    <x v="24"/>
  </r>
  <r>
    <s v="Mr."/>
    <s v="Mary Chambers"/>
    <n v="68"/>
    <x v="0"/>
    <x v="1"/>
    <s v="AB-"/>
    <x v="5"/>
    <x v="4"/>
    <x v="1145"/>
    <s v="Michael Lopez"/>
    <x v="1761"/>
    <x v="0"/>
    <n v="36285.979500000001"/>
    <n v="141"/>
    <x v="1"/>
    <s v="Urgent"/>
    <d v="2020-06-07T00:00:00"/>
    <s v="Aspirin"/>
    <s v="Abnormal"/>
    <x v="24"/>
  </r>
  <r>
    <s v="Mrs."/>
    <s v="Jeremy Merritt"/>
    <n v="72"/>
    <x v="0"/>
    <x v="0"/>
    <s v="B+"/>
    <x v="7"/>
    <x v="5"/>
    <x v="272"/>
    <s v="George Schroeder"/>
    <x v="1762"/>
    <x v="0"/>
    <n v="50660.496899999998"/>
    <n v="437"/>
    <x v="0"/>
    <s v="Elective"/>
    <d v="2019-09-23T00:00:00"/>
    <s v="Lipitor"/>
    <s v="Inconclusive"/>
    <x v="24"/>
  </r>
  <r>
    <s v="Mr."/>
    <s v="Seth West"/>
    <n v="75"/>
    <x v="0"/>
    <x v="1"/>
    <s v="O+"/>
    <x v="1"/>
    <x v="5"/>
    <x v="301"/>
    <s v="Patrick Weiss"/>
    <x v="1763"/>
    <x v="0"/>
    <n v="4379.2237999999998"/>
    <n v="195"/>
    <x v="2"/>
    <s v="Emergency"/>
    <d v="2020-06-22T00:00:00"/>
    <s v="Ibuprofen"/>
    <s v="Inconclusive"/>
    <x v="27"/>
  </r>
  <r>
    <s v="Mrs."/>
    <s v="Carlos Thomas"/>
    <n v="80"/>
    <x v="0"/>
    <x v="0"/>
    <s v="O-"/>
    <x v="0"/>
    <x v="1"/>
    <x v="152"/>
    <s v="Cynthia Duncan"/>
    <x v="1764"/>
    <x v="0"/>
    <n v="26956.877799999998"/>
    <n v="156"/>
    <x v="2"/>
    <s v="Emergency"/>
    <d v="2023-05-08T00:00:00"/>
    <s v="Paracetamol"/>
    <s v="Inconclusive"/>
    <x v="17"/>
  </r>
  <r>
    <s v="Mrs."/>
    <s v="Robin Barber"/>
    <n v="18"/>
    <x v="2"/>
    <x v="0"/>
    <s v="B-"/>
    <x v="2"/>
    <x v="4"/>
    <x v="20"/>
    <s v="Jonathon Mcdowell"/>
    <x v="1765"/>
    <x v="3"/>
    <n v="12096.9177"/>
    <n v="348"/>
    <x v="2"/>
    <s v="Emergency"/>
    <d v="2023-03-09T00:00:00"/>
    <s v="Paracetamol"/>
    <s v="Abnormal"/>
    <x v="13"/>
  </r>
  <r>
    <s v="Mrs."/>
    <s v="Mathew Edwards"/>
    <n v="64"/>
    <x v="0"/>
    <x v="0"/>
    <s v="B-"/>
    <x v="2"/>
    <x v="3"/>
    <x v="834"/>
    <s v="Kenneth Anderson"/>
    <x v="1766"/>
    <x v="0"/>
    <n v="17935.513999999999"/>
    <n v="332"/>
    <x v="1"/>
    <s v="Urgent"/>
    <d v="2023-02-05T00:00:00"/>
    <s v="Paracetamol"/>
    <s v="Abnormal"/>
    <x v="28"/>
  </r>
  <r>
    <s v="Mr."/>
    <s v="Daniel Glover"/>
    <n v="54"/>
    <x v="1"/>
    <x v="1"/>
    <s v="O+"/>
    <x v="1"/>
    <x v="3"/>
    <x v="329"/>
    <s v="Jocelyn Bonilla"/>
    <x v="1767"/>
    <x v="4"/>
    <n v="6944.4871000000003"/>
    <n v="351"/>
    <x v="0"/>
    <s v="Elective"/>
    <d v="2020-06-30T00:00:00"/>
    <s v="Paracetamol"/>
    <s v="Normal"/>
    <x v="12"/>
  </r>
  <r>
    <s v="Mrs."/>
    <s v="Debbie Becker"/>
    <n v="65"/>
    <x v="0"/>
    <x v="0"/>
    <s v="B+"/>
    <x v="7"/>
    <x v="3"/>
    <x v="393"/>
    <s v="Natalie Lewis"/>
    <x v="1768"/>
    <x v="0"/>
    <n v="19897.658899999999"/>
    <n v="479"/>
    <x v="0"/>
    <s v="Elective"/>
    <d v="2021-02-12T00:00:00"/>
    <s v="Penicillin"/>
    <s v="Inconclusive"/>
    <x v="10"/>
  </r>
  <r>
    <s v="Mrs."/>
    <s v="Juan Coleman"/>
    <n v="25"/>
    <x v="2"/>
    <x v="0"/>
    <s v="B+"/>
    <x v="7"/>
    <x v="3"/>
    <x v="299"/>
    <s v="Pamela Moran"/>
    <x v="1769"/>
    <x v="4"/>
    <n v="17116.964100000001"/>
    <n v="291"/>
    <x v="0"/>
    <s v="Elective"/>
    <d v="2018-12-14T00:00:00"/>
    <s v="Paracetamol"/>
    <s v="Normal"/>
    <x v="18"/>
  </r>
  <r>
    <s v="Mrs."/>
    <s v="Elizabeth Wright"/>
    <n v="31"/>
    <x v="2"/>
    <x v="0"/>
    <s v="O-"/>
    <x v="0"/>
    <x v="0"/>
    <x v="1146"/>
    <s v="John Elliott"/>
    <x v="1770"/>
    <x v="2"/>
    <n v="56780.773000000001"/>
    <n v="453"/>
    <x v="2"/>
    <s v="Emergency"/>
    <d v="2020-08-17T00:00:00"/>
    <s v="Penicillin"/>
    <s v="Normal"/>
    <x v="24"/>
  </r>
  <r>
    <s v="Mr."/>
    <s v="Peggy Moody"/>
    <n v="23"/>
    <x v="2"/>
    <x v="1"/>
    <s v="A+"/>
    <x v="4"/>
    <x v="0"/>
    <x v="968"/>
    <s v="Vickie Collins"/>
    <x v="1771"/>
    <x v="2"/>
    <n v="27599.551100000001"/>
    <n v="121"/>
    <x v="1"/>
    <s v="Urgent"/>
    <d v="2019-05-22T00:00:00"/>
    <s v="Lipitor"/>
    <s v="Normal"/>
    <x v="7"/>
  </r>
  <r>
    <s v="Mr."/>
    <s v="Walter Hull"/>
    <n v="60"/>
    <x v="0"/>
    <x v="1"/>
    <s v="A-"/>
    <x v="6"/>
    <x v="2"/>
    <x v="1147"/>
    <s v="Alexandra Greer"/>
    <x v="1772"/>
    <x v="0"/>
    <n v="14281.056500000001"/>
    <n v="382"/>
    <x v="0"/>
    <s v="Elective"/>
    <d v="2023-02-19T00:00:00"/>
    <s v="Aspirin"/>
    <s v="Inconclusive"/>
    <x v="8"/>
  </r>
  <r>
    <s v="Mr."/>
    <s v="Sherri Mckinney"/>
    <n v="67"/>
    <x v="0"/>
    <x v="1"/>
    <s v="O+"/>
    <x v="1"/>
    <x v="4"/>
    <x v="1148"/>
    <s v="Michael Johnson"/>
    <x v="1773"/>
    <x v="0"/>
    <n v="44603.8577"/>
    <n v="288"/>
    <x v="1"/>
    <s v="Urgent"/>
    <d v="2022-03-05T00:00:00"/>
    <s v="Lipitor"/>
    <s v="Inconclusive"/>
    <x v="28"/>
  </r>
  <r>
    <s v="Mrs."/>
    <s v="Bradley Mack"/>
    <n v="18"/>
    <x v="2"/>
    <x v="0"/>
    <s v="O+"/>
    <x v="1"/>
    <x v="2"/>
    <x v="1132"/>
    <s v="Abigail Gonzalez"/>
    <x v="1774"/>
    <x v="3"/>
    <n v="5504.2667000000001"/>
    <n v="266"/>
    <x v="2"/>
    <s v="Emergency"/>
    <d v="2020-02-06T00:00:00"/>
    <s v="Penicillin"/>
    <s v="Inconclusive"/>
    <x v="15"/>
  </r>
  <r>
    <s v="Mrs."/>
    <s v="Robert Kennedy"/>
    <n v="51"/>
    <x v="1"/>
    <x v="0"/>
    <s v="O-"/>
    <x v="0"/>
    <x v="3"/>
    <x v="1149"/>
    <s v="Danielle Stokes"/>
    <x v="1775"/>
    <x v="1"/>
    <n v="30897.3727"/>
    <n v="397"/>
    <x v="1"/>
    <s v="Urgent"/>
    <d v="2019-07-08T00:00:00"/>
    <s v="Paracetamol"/>
    <s v="Abnormal"/>
    <x v="0"/>
  </r>
  <r>
    <s v="Mr."/>
    <s v="Charles Henson"/>
    <n v="39"/>
    <x v="1"/>
    <x v="1"/>
    <s v="B+"/>
    <x v="7"/>
    <x v="5"/>
    <x v="1150"/>
    <s v="Amanda Lopez"/>
    <x v="1776"/>
    <x v="2"/>
    <n v="11369.0803"/>
    <n v="467"/>
    <x v="2"/>
    <s v="Emergency"/>
    <d v="2023-01-20T00:00:00"/>
    <s v="Ibuprofen"/>
    <s v="Normal"/>
    <x v="26"/>
  </r>
  <r>
    <s v="Mrs."/>
    <s v="Dawn Campbell"/>
    <n v="73"/>
    <x v="0"/>
    <x v="0"/>
    <s v="AB+"/>
    <x v="3"/>
    <x v="5"/>
    <x v="20"/>
    <s v="Donald Delacruz"/>
    <x v="1777"/>
    <x v="0"/>
    <n v="58729.108899999999"/>
    <n v="154"/>
    <x v="0"/>
    <s v="Elective"/>
    <d v="2023-03-06T00:00:00"/>
    <s v="Aspirin"/>
    <s v="Inconclusive"/>
    <x v="26"/>
  </r>
  <r>
    <s v="Mr."/>
    <s v="Kelli Hartman"/>
    <n v="62"/>
    <x v="0"/>
    <x v="1"/>
    <s v="O-"/>
    <x v="0"/>
    <x v="4"/>
    <x v="842"/>
    <s v="Dawn Lamb"/>
    <x v="1778"/>
    <x v="0"/>
    <n v="2765.1048999999998"/>
    <n v="231"/>
    <x v="1"/>
    <s v="Urgent"/>
    <d v="2023-10-19T00:00:00"/>
    <s v="Penicillin"/>
    <s v="Normal"/>
    <x v="24"/>
  </r>
  <r>
    <s v="Mr."/>
    <s v="Richard Sanchez"/>
    <n v="81"/>
    <x v="0"/>
    <x v="1"/>
    <s v="O-"/>
    <x v="0"/>
    <x v="3"/>
    <x v="1151"/>
    <s v="Ashley Stephens"/>
    <x v="1779"/>
    <x v="0"/>
    <n v="11492.171200000001"/>
    <n v="280"/>
    <x v="0"/>
    <s v="Elective"/>
    <d v="2021-11-23T00:00:00"/>
    <s v="Lipitor"/>
    <s v="Normal"/>
    <x v="21"/>
  </r>
  <r>
    <s v="Mrs."/>
    <s v="Curtis Fitzgerald"/>
    <n v="56"/>
    <x v="1"/>
    <x v="0"/>
    <s v="O+"/>
    <x v="1"/>
    <x v="1"/>
    <x v="135"/>
    <s v="Joshua Sanchez DVM"/>
    <x v="1266"/>
    <x v="0"/>
    <n v="16287.4535"/>
    <n v="254"/>
    <x v="1"/>
    <s v="Urgent"/>
    <d v="2021-06-30T00:00:00"/>
    <s v="Penicillin"/>
    <s v="Abnormal"/>
    <x v="0"/>
  </r>
  <r>
    <s v="Mr."/>
    <s v="James Taylor"/>
    <n v="57"/>
    <x v="1"/>
    <x v="1"/>
    <s v="A+"/>
    <x v="4"/>
    <x v="2"/>
    <x v="826"/>
    <s v="Danielle Alvarez"/>
    <x v="1780"/>
    <x v="2"/>
    <n v="1620.6306"/>
    <n v="287"/>
    <x v="0"/>
    <s v="Elective"/>
    <d v="2022-07-31T00:00:00"/>
    <s v="Paracetamol"/>
    <s v="Abnormal"/>
    <x v="8"/>
  </r>
  <r>
    <s v="Mr."/>
    <s v="Anthony Garcia"/>
    <n v="24"/>
    <x v="2"/>
    <x v="1"/>
    <s v="O-"/>
    <x v="0"/>
    <x v="4"/>
    <x v="1152"/>
    <s v="Makayla Wolfe"/>
    <x v="1781"/>
    <x v="2"/>
    <n v="18679.0458"/>
    <n v="427"/>
    <x v="2"/>
    <s v="Emergency"/>
    <d v="2020-08-22T00:00:00"/>
    <s v="Ibuprofen"/>
    <s v="Normal"/>
    <x v="6"/>
  </r>
  <r>
    <s v="Mr."/>
    <s v="Kenneth Hardy"/>
    <n v="38"/>
    <x v="1"/>
    <x v="1"/>
    <s v="A-"/>
    <x v="6"/>
    <x v="3"/>
    <x v="614"/>
    <s v="Jennifer Ferguson"/>
    <x v="1782"/>
    <x v="1"/>
    <n v="20087.1502"/>
    <n v="142"/>
    <x v="0"/>
    <s v="Elective"/>
    <d v="2019-10-08T00:00:00"/>
    <s v="Lipitor"/>
    <s v="Inconclusive"/>
    <x v="14"/>
  </r>
  <r>
    <s v="Mrs."/>
    <s v="Anita Warren"/>
    <n v="30"/>
    <x v="2"/>
    <x v="0"/>
    <s v="A-"/>
    <x v="6"/>
    <x v="4"/>
    <x v="1113"/>
    <s v="Caroline Edwards"/>
    <x v="1783"/>
    <x v="1"/>
    <n v="39527.195899999999"/>
    <n v="106"/>
    <x v="2"/>
    <s v="Emergency"/>
    <d v="2019-07-24T00:00:00"/>
    <s v="Lipitor"/>
    <s v="Inconclusive"/>
    <x v="10"/>
  </r>
  <r>
    <s v="Mrs."/>
    <s v="Cassandra King"/>
    <n v="71"/>
    <x v="0"/>
    <x v="0"/>
    <s v="O-"/>
    <x v="0"/>
    <x v="1"/>
    <x v="1153"/>
    <s v="Sheri Walsh"/>
    <x v="1784"/>
    <x v="0"/>
    <n v="22051.7886"/>
    <n v="162"/>
    <x v="1"/>
    <s v="Urgent"/>
    <d v="2019-04-02T00:00:00"/>
    <s v="Lipitor"/>
    <s v="Normal"/>
    <x v="14"/>
  </r>
  <r>
    <s v="Mr."/>
    <s v="Nina Lewis"/>
    <n v="33"/>
    <x v="2"/>
    <x v="1"/>
    <s v="A+"/>
    <x v="4"/>
    <x v="2"/>
    <x v="914"/>
    <s v="Angel Perez"/>
    <x v="1785"/>
    <x v="1"/>
    <n v="4865.9553999999998"/>
    <n v="349"/>
    <x v="0"/>
    <s v="Elective"/>
    <d v="2022-03-12T00:00:00"/>
    <s v="Ibuprofen"/>
    <s v="Inconclusive"/>
    <x v="22"/>
  </r>
  <r>
    <s v="Mr."/>
    <s v="Taylor Ellison"/>
    <n v="72"/>
    <x v="0"/>
    <x v="1"/>
    <s v="AB-"/>
    <x v="5"/>
    <x v="2"/>
    <x v="1154"/>
    <s v="Mary Brown DDS"/>
    <x v="1786"/>
    <x v="0"/>
    <n v="3921.7683000000002"/>
    <n v="127"/>
    <x v="1"/>
    <s v="Urgent"/>
    <d v="2021-06-20T00:00:00"/>
    <s v="Aspirin"/>
    <s v="Normal"/>
    <x v="22"/>
  </r>
  <r>
    <s v="Mr."/>
    <s v="Aaron Robinson"/>
    <n v="47"/>
    <x v="1"/>
    <x v="1"/>
    <s v="AB-"/>
    <x v="5"/>
    <x v="2"/>
    <x v="726"/>
    <s v="Karen Santiago"/>
    <x v="1787"/>
    <x v="0"/>
    <n v="15967.342699999999"/>
    <n v="393"/>
    <x v="2"/>
    <s v="Emergency"/>
    <d v="2021-06-29T00:00:00"/>
    <s v="Lipitor"/>
    <s v="Abnormal"/>
    <x v="9"/>
  </r>
  <r>
    <s v="Mrs."/>
    <s v="Annette Marshall"/>
    <n v="29"/>
    <x v="2"/>
    <x v="0"/>
    <s v="O-"/>
    <x v="0"/>
    <x v="3"/>
    <x v="870"/>
    <s v="Christopher Adams"/>
    <x v="1788"/>
    <x v="4"/>
    <n v="34237.434099999999"/>
    <n v="105"/>
    <x v="0"/>
    <s v="Elective"/>
    <d v="2021-05-31T00:00:00"/>
    <s v="Lipitor"/>
    <s v="Abnormal"/>
    <x v="28"/>
  </r>
  <r>
    <s v="Mrs."/>
    <s v="Christopher Greer"/>
    <n v="53"/>
    <x v="1"/>
    <x v="0"/>
    <s v="A-"/>
    <x v="6"/>
    <x v="5"/>
    <x v="643"/>
    <s v="Joshua Durham"/>
    <x v="1789"/>
    <x v="3"/>
    <n v="65918.849799999996"/>
    <n v="140"/>
    <x v="0"/>
    <s v="Elective"/>
    <d v="2019-09-24T00:00:00"/>
    <s v="Paracetamol"/>
    <s v="Normal"/>
    <x v="2"/>
  </r>
  <r>
    <s v="Mrs."/>
    <s v="Jeremy Jensen"/>
    <n v="83"/>
    <x v="0"/>
    <x v="0"/>
    <s v="O+"/>
    <x v="1"/>
    <x v="0"/>
    <x v="1155"/>
    <s v="Heather English"/>
    <x v="1790"/>
    <x v="0"/>
    <n v="32257.6718"/>
    <n v="482"/>
    <x v="1"/>
    <s v="Urgent"/>
    <d v="2019-08-26T00:00:00"/>
    <s v="Aspirin"/>
    <s v="Inconclusive"/>
    <x v="11"/>
  </r>
  <r>
    <s v="Mr."/>
    <s v="Clinton Gutierrez DDS"/>
    <n v="41"/>
    <x v="1"/>
    <x v="1"/>
    <s v="AB-"/>
    <x v="5"/>
    <x v="2"/>
    <x v="540"/>
    <s v="Eric Rodriguez"/>
    <x v="1791"/>
    <x v="3"/>
    <n v="9698.6054000000004"/>
    <n v="278"/>
    <x v="0"/>
    <s v="Elective"/>
    <d v="2019-06-20T00:00:00"/>
    <s v="Aspirin"/>
    <s v="Abnormal"/>
    <x v="22"/>
  </r>
  <r>
    <s v="Mr."/>
    <s v="Karen Harvey"/>
    <n v="52"/>
    <x v="1"/>
    <x v="1"/>
    <s v="O-"/>
    <x v="0"/>
    <x v="2"/>
    <x v="1156"/>
    <s v="Louis Ramirez"/>
    <x v="1792"/>
    <x v="2"/>
    <n v="16638.2654"/>
    <n v="484"/>
    <x v="0"/>
    <s v="Elective"/>
    <d v="2023-10-06T00:00:00"/>
    <s v="Ibuprofen"/>
    <s v="Abnormal"/>
    <x v="0"/>
  </r>
  <r>
    <s v="Mr."/>
    <s v="Elizabeth Wood"/>
    <n v="78"/>
    <x v="0"/>
    <x v="1"/>
    <s v="AB-"/>
    <x v="5"/>
    <x v="0"/>
    <x v="1057"/>
    <s v="Laura Miller"/>
    <x v="1793"/>
    <x v="0"/>
    <n v="22435.3138"/>
    <n v="163"/>
    <x v="2"/>
    <s v="Emergency"/>
    <d v="2019-07-29T00:00:00"/>
    <s v="Ibuprofen"/>
    <s v="Inconclusive"/>
    <x v="3"/>
  </r>
  <r>
    <s v="Mr."/>
    <s v="Jacqueline Oneill"/>
    <n v="57"/>
    <x v="1"/>
    <x v="1"/>
    <s v="A+"/>
    <x v="4"/>
    <x v="3"/>
    <x v="581"/>
    <s v="Sarah Meyers"/>
    <x v="1794"/>
    <x v="4"/>
    <n v="4664.6004000000003"/>
    <n v="484"/>
    <x v="2"/>
    <s v="Emergency"/>
    <d v="2019-08-03T00:00:00"/>
    <s v="Lipitor"/>
    <s v="Normal"/>
    <x v="29"/>
  </r>
  <r>
    <s v="Mrs."/>
    <s v="Paula Gonzalez"/>
    <n v="71"/>
    <x v="0"/>
    <x v="0"/>
    <s v="AB-"/>
    <x v="5"/>
    <x v="1"/>
    <x v="261"/>
    <s v="Amy Wells"/>
    <x v="1795"/>
    <x v="0"/>
    <n v="23182.117099999999"/>
    <n v="181"/>
    <x v="0"/>
    <s v="Elective"/>
    <d v="2020-09-09T00:00:00"/>
    <s v="Paracetamol"/>
    <s v="Abnormal"/>
    <x v="28"/>
  </r>
  <r>
    <s v="Mrs."/>
    <s v="Carrie Hart"/>
    <n v="54"/>
    <x v="1"/>
    <x v="0"/>
    <s v="B-"/>
    <x v="2"/>
    <x v="2"/>
    <x v="921"/>
    <s v="Kerri Duke"/>
    <x v="1796"/>
    <x v="1"/>
    <n v="8884.5604000000003"/>
    <n v="191"/>
    <x v="2"/>
    <s v="Emergency"/>
    <d v="2020-06-09T00:00:00"/>
    <s v="Ibuprofen"/>
    <s v="Inconclusive"/>
    <x v="19"/>
  </r>
  <r>
    <s v="Mr."/>
    <s v="Anne Dougherty"/>
    <n v="54"/>
    <x v="1"/>
    <x v="1"/>
    <s v="O+"/>
    <x v="1"/>
    <x v="3"/>
    <x v="453"/>
    <s v="Mario Wright"/>
    <x v="1797"/>
    <x v="4"/>
    <n v="29669.804800000002"/>
    <n v="398"/>
    <x v="2"/>
    <s v="Emergency"/>
    <d v="2023-01-13T00:00:00"/>
    <s v="Lipitor"/>
    <s v="Normal"/>
    <x v="4"/>
  </r>
  <r>
    <s v="Mr."/>
    <s v="Ryan Baker"/>
    <n v="61"/>
    <x v="0"/>
    <x v="1"/>
    <s v="AB-"/>
    <x v="5"/>
    <x v="3"/>
    <x v="1157"/>
    <s v="Kevin Ball"/>
    <x v="1798"/>
    <x v="0"/>
    <n v="32055.7814"/>
    <n v="370"/>
    <x v="0"/>
    <s v="Elective"/>
    <d v="2023-06-27T00:00:00"/>
    <s v="Penicillin"/>
    <s v="Normal"/>
    <x v="13"/>
  </r>
  <r>
    <s v="Mr."/>
    <s v="Joshua White"/>
    <n v="40"/>
    <x v="1"/>
    <x v="1"/>
    <s v="O-"/>
    <x v="0"/>
    <x v="3"/>
    <x v="520"/>
    <s v="Beverly Martinez"/>
    <x v="1799"/>
    <x v="1"/>
    <n v="8628.5660000000007"/>
    <n v="492"/>
    <x v="0"/>
    <s v="Elective"/>
    <d v="2019-07-15T00:00:00"/>
    <s v="Ibuprofen"/>
    <s v="Inconclusive"/>
    <x v="3"/>
  </r>
  <r>
    <s v="Mr."/>
    <s v="Edward Hudson"/>
    <n v="82"/>
    <x v="0"/>
    <x v="1"/>
    <s v="O+"/>
    <x v="1"/>
    <x v="5"/>
    <x v="1158"/>
    <s v="Karen Williams"/>
    <x v="1800"/>
    <x v="0"/>
    <n v="56568.882400000002"/>
    <n v="310"/>
    <x v="0"/>
    <s v="Elective"/>
    <d v="2021-02-02T00:00:00"/>
    <s v="Penicillin"/>
    <s v="Normal"/>
    <x v="3"/>
  </r>
  <r>
    <s v="Mr."/>
    <s v="Douglas Howard"/>
    <n v="22"/>
    <x v="2"/>
    <x v="1"/>
    <s v="O+"/>
    <x v="1"/>
    <x v="2"/>
    <x v="1159"/>
    <s v="Matthew Dixon"/>
    <x v="1801"/>
    <x v="1"/>
    <n v="854.01729999999998"/>
    <n v="157"/>
    <x v="0"/>
    <s v="Elective"/>
    <d v="2020-02-07T00:00:00"/>
    <s v="Paracetamol"/>
    <s v="Abnormal"/>
    <x v="12"/>
  </r>
  <r>
    <s v="Mrs."/>
    <s v="Nathan Miranda MD"/>
    <n v="27"/>
    <x v="2"/>
    <x v="0"/>
    <s v="AB+"/>
    <x v="3"/>
    <x v="4"/>
    <x v="400"/>
    <s v="Carrie Warner"/>
    <x v="1802"/>
    <x v="4"/>
    <n v="28967.508999999998"/>
    <n v="381"/>
    <x v="1"/>
    <s v="Urgent"/>
    <d v="2019-08-10T00:00:00"/>
    <s v="Lipitor"/>
    <s v="Abnormal"/>
    <x v="6"/>
  </r>
  <r>
    <s v="Mr."/>
    <s v="Jennifer Simmons MD"/>
    <n v="55"/>
    <x v="1"/>
    <x v="1"/>
    <s v="A+"/>
    <x v="4"/>
    <x v="3"/>
    <x v="1160"/>
    <s v="Nicole Lopez"/>
    <x v="1803"/>
    <x v="1"/>
    <n v="20802.658500000001"/>
    <n v="424"/>
    <x v="1"/>
    <s v="Urgent"/>
    <d v="2020-06-10T00:00:00"/>
    <s v="Penicillin"/>
    <s v="Normal"/>
    <x v="13"/>
  </r>
  <r>
    <s v="Mr."/>
    <s v="John Singh"/>
    <n v="63"/>
    <x v="0"/>
    <x v="1"/>
    <s v="O-"/>
    <x v="0"/>
    <x v="5"/>
    <x v="1161"/>
    <s v="Kathleen Mclean"/>
    <x v="1804"/>
    <x v="0"/>
    <n v="28606.2291"/>
    <n v="345"/>
    <x v="2"/>
    <s v="Emergency"/>
    <d v="2021-06-22T00:00:00"/>
    <s v="Ibuprofen"/>
    <s v="Abnormal"/>
    <x v="8"/>
  </r>
  <r>
    <s v="Mrs."/>
    <s v="Donald Olsen"/>
    <n v="55"/>
    <x v="1"/>
    <x v="0"/>
    <s v="A-"/>
    <x v="6"/>
    <x v="5"/>
    <x v="267"/>
    <s v="Dr. Caitlin Burke MD"/>
    <x v="1805"/>
    <x v="1"/>
    <n v="44450.627500000002"/>
    <n v="141"/>
    <x v="0"/>
    <s v="Elective"/>
    <d v="2019-04-18T00:00:00"/>
    <s v="Paracetamol"/>
    <s v="Abnormal"/>
    <x v="27"/>
  </r>
  <r>
    <s v="Mrs."/>
    <s v="Lisa Caldwell"/>
    <n v="30"/>
    <x v="2"/>
    <x v="0"/>
    <s v="A+"/>
    <x v="4"/>
    <x v="2"/>
    <x v="1162"/>
    <s v="Scott Payne"/>
    <x v="1806"/>
    <x v="3"/>
    <n v="22759.362499999999"/>
    <n v="408"/>
    <x v="2"/>
    <s v="Emergency"/>
    <d v="2020-10-05T00:00:00"/>
    <s v="Paracetamol"/>
    <s v="Normal"/>
    <x v="18"/>
  </r>
  <r>
    <s v="Mr."/>
    <s v="Karina Hudson"/>
    <n v="74"/>
    <x v="0"/>
    <x v="1"/>
    <s v="A-"/>
    <x v="6"/>
    <x v="2"/>
    <x v="1163"/>
    <s v="Richard Lopez"/>
    <x v="1807"/>
    <x v="0"/>
    <n v="7484.8172999999997"/>
    <n v="463"/>
    <x v="0"/>
    <s v="Elective"/>
    <d v="2022-01-01T00:00:00"/>
    <s v="Lipitor"/>
    <s v="Inconclusive"/>
    <x v="10"/>
  </r>
  <r>
    <s v="Mrs."/>
    <s v="Tiffany Cobb"/>
    <n v="55"/>
    <x v="1"/>
    <x v="0"/>
    <s v="AB-"/>
    <x v="5"/>
    <x v="1"/>
    <x v="73"/>
    <s v="Amber Garcia"/>
    <x v="1808"/>
    <x v="4"/>
    <n v="9478.1797000000006"/>
    <n v="473"/>
    <x v="2"/>
    <s v="Emergency"/>
    <d v="2023-08-29T00:00:00"/>
    <s v="Paracetamol"/>
    <s v="Inconclusive"/>
    <x v="4"/>
  </r>
  <r>
    <s v="Mr."/>
    <s v="Juan Miranda"/>
    <n v="73"/>
    <x v="0"/>
    <x v="1"/>
    <s v="B+"/>
    <x v="7"/>
    <x v="3"/>
    <x v="503"/>
    <s v="Robert Medina"/>
    <x v="1809"/>
    <x v="0"/>
    <n v="963.36440000000005"/>
    <n v="498"/>
    <x v="2"/>
    <s v="Emergency"/>
    <d v="2019-10-25T00:00:00"/>
    <s v="Aspirin"/>
    <s v="Normal"/>
    <x v="7"/>
  </r>
  <r>
    <s v="Mr."/>
    <s v="Thomas Roberts"/>
    <n v="35"/>
    <x v="1"/>
    <x v="1"/>
    <s v="B+"/>
    <x v="7"/>
    <x v="3"/>
    <x v="363"/>
    <s v="Amanda Sanders"/>
    <x v="1810"/>
    <x v="2"/>
    <n v="8106.3297000000002"/>
    <n v="460"/>
    <x v="2"/>
    <s v="Emergency"/>
    <d v="2022-05-26T00:00:00"/>
    <s v="Paracetamol"/>
    <s v="Inconclusive"/>
    <x v="16"/>
  </r>
  <r>
    <s v="Mrs."/>
    <s v="Stephanie Smith"/>
    <n v="54"/>
    <x v="1"/>
    <x v="0"/>
    <s v="AB+"/>
    <x v="3"/>
    <x v="1"/>
    <x v="1064"/>
    <s v="Joel King"/>
    <x v="1811"/>
    <x v="0"/>
    <n v="17406.120599999998"/>
    <n v="171"/>
    <x v="0"/>
    <s v="Elective"/>
    <d v="2019-01-09T00:00:00"/>
    <s v="Paracetamol"/>
    <s v="Normal"/>
    <x v="26"/>
  </r>
  <r>
    <s v="Mr."/>
    <s v="Charles Ramos"/>
    <n v="73"/>
    <x v="0"/>
    <x v="1"/>
    <s v="AB+"/>
    <x v="3"/>
    <x v="4"/>
    <x v="1164"/>
    <s v="Jacob Hill"/>
    <x v="1812"/>
    <x v="0"/>
    <n v="20752.884399999999"/>
    <n v="413"/>
    <x v="1"/>
    <s v="Urgent"/>
    <d v="2019-03-18T00:00:00"/>
    <s v="Penicillin"/>
    <s v="Inconclusive"/>
    <x v="19"/>
  </r>
  <r>
    <s v="Mrs."/>
    <s v="Elizabeth Jensen"/>
    <n v="81"/>
    <x v="0"/>
    <x v="0"/>
    <s v="B-"/>
    <x v="2"/>
    <x v="1"/>
    <x v="508"/>
    <s v="Christine Richard"/>
    <x v="1813"/>
    <x v="1"/>
    <n v="31834.266500000002"/>
    <n v="329"/>
    <x v="0"/>
    <s v="Elective"/>
    <d v="2021-03-01T00:00:00"/>
    <s v="Paracetamol"/>
    <s v="Abnormal"/>
    <x v="3"/>
  </r>
  <r>
    <s v="Mrs."/>
    <s v="Craig Romero"/>
    <n v="55"/>
    <x v="1"/>
    <x v="0"/>
    <s v="A+"/>
    <x v="4"/>
    <x v="3"/>
    <x v="808"/>
    <s v="Jennifer Brown"/>
    <x v="1814"/>
    <x v="2"/>
    <n v="24878.038499999999"/>
    <n v="482"/>
    <x v="1"/>
    <s v="Urgent"/>
    <d v="2021-12-04T00:00:00"/>
    <s v="Paracetamol"/>
    <s v="Normal"/>
    <x v="13"/>
  </r>
  <r>
    <s v="Mrs."/>
    <s v="Jonathan Smith"/>
    <n v="42"/>
    <x v="1"/>
    <x v="0"/>
    <s v="B+"/>
    <x v="7"/>
    <x v="1"/>
    <x v="284"/>
    <s v="Andrew Lawrence"/>
    <x v="1815"/>
    <x v="4"/>
    <n v="23953.777300000002"/>
    <n v="214"/>
    <x v="2"/>
    <s v="Emergency"/>
    <d v="2019-09-17T00:00:00"/>
    <s v="Paracetamol"/>
    <s v="Abnormal"/>
    <x v="27"/>
  </r>
  <r>
    <s v="Mrs."/>
    <s v="Chloe Jimenez"/>
    <n v="39"/>
    <x v="1"/>
    <x v="0"/>
    <s v="A-"/>
    <x v="6"/>
    <x v="2"/>
    <x v="535"/>
    <s v="Katie Ramos"/>
    <x v="1816"/>
    <x v="1"/>
    <n v="4927.0239000000001"/>
    <n v="473"/>
    <x v="2"/>
    <s v="Emergency"/>
    <d v="2020-07-10T00:00:00"/>
    <s v="Penicillin"/>
    <s v="Normal"/>
    <x v="17"/>
  </r>
  <r>
    <s v="Mrs."/>
    <s v="Kevin Lewis"/>
    <n v="38"/>
    <x v="1"/>
    <x v="0"/>
    <s v="O+"/>
    <x v="1"/>
    <x v="0"/>
    <x v="1112"/>
    <s v="Aaron Williams"/>
    <x v="1817"/>
    <x v="0"/>
    <n v="43346.328600000001"/>
    <n v="144"/>
    <x v="2"/>
    <s v="Emergency"/>
    <d v="2020-01-04T00:00:00"/>
    <s v="Paracetamol"/>
    <s v="Inconclusive"/>
    <x v="23"/>
  </r>
  <r>
    <s v="Mrs."/>
    <s v="Julie Mcbride"/>
    <n v="59"/>
    <x v="1"/>
    <x v="0"/>
    <s v="O+"/>
    <x v="1"/>
    <x v="2"/>
    <x v="605"/>
    <s v="Christopher Lowery"/>
    <x v="1818"/>
    <x v="0"/>
    <n v="16956.8786"/>
    <n v="153"/>
    <x v="1"/>
    <s v="Urgent"/>
    <d v="2019-12-27T00:00:00"/>
    <s v="Ibuprofen"/>
    <s v="Normal"/>
    <x v="16"/>
  </r>
  <r>
    <s v="Mrs."/>
    <s v="Bradley Nelson"/>
    <n v="43"/>
    <x v="1"/>
    <x v="0"/>
    <s v="O-"/>
    <x v="0"/>
    <x v="2"/>
    <x v="211"/>
    <s v="Betty Willis"/>
    <x v="1819"/>
    <x v="1"/>
    <n v="13771.759400000001"/>
    <n v="199"/>
    <x v="0"/>
    <s v="Elective"/>
    <d v="2023-05-21T00:00:00"/>
    <s v="Aspirin"/>
    <s v="Normal"/>
    <x v="24"/>
  </r>
  <r>
    <s v="Mr."/>
    <s v="Stephanie Pratt"/>
    <n v="46"/>
    <x v="1"/>
    <x v="1"/>
    <s v="AB+"/>
    <x v="3"/>
    <x v="3"/>
    <x v="1165"/>
    <s v="Reginald Robinson"/>
    <x v="1820"/>
    <x v="3"/>
    <n v="1075.0444"/>
    <n v="113"/>
    <x v="0"/>
    <s v="Elective"/>
    <d v="2020-11-18T00:00:00"/>
    <s v="Lipitor"/>
    <s v="Inconclusive"/>
    <x v="23"/>
  </r>
  <r>
    <s v="Mrs."/>
    <s v="Matthew Robinson"/>
    <n v="29"/>
    <x v="2"/>
    <x v="0"/>
    <s v="O-"/>
    <x v="0"/>
    <x v="0"/>
    <x v="1166"/>
    <s v="Daniel Parrish"/>
    <x v="1821"/>
    <x v="2"/>
    <n v="15061.602500000001"/>
    <n v="428"/>
    <x v="2"/>
    <s v="Emergency"/>
    <d v="2020-08-30T00:00:00"/>
    <s v="Aspirin"/>
    <s v="Inconclusive"/>
    <x v="23"/>
  </r>
  <r>
    <s v="Mrs."/>
    <s v="Michael Massey"/>
    <n v="31"/>
    <x v="2"/>
    <x v="0"/>
    <s v="A+"/>
    <x v="4"/>
    <x v="4"/>
    <x v="13"/>
    <s v="Steven Adams"/>
    <x v="1822"/>
    <x v="3"/>
    <n v="42751.829599999997"/>
    <n v="300"/>
    <x v="1"/>
    <s v="Urgent"/>
    <d v="2020-12-28T00:00:00"/>
    <s v="Ibuprofen"/>
    <s v="Normal"/>
    <x v="23"/>
  </r>
  <r>
    <s v="Mrs."/>
    <s v="Melissa Parker"/>
    <n v="71"/>
    <x v="0"/>
    <x v="0"/>
    <s v="B+"/>
    <x v="7"/>
    <x v="2"/>
    <x v="1167"/>
    <s v="Emily Haynes"/>
    <x v="1823"/>
    <x v="4"/>
    <n v="5558.3819000000003"/>
    <n v="234"/>
    <x v="0"/>
    <s v="Elective"/>
    <d v="2023-02-21T00:00:00"/>
    <s v="Aspirin"/>
    <s v="Abnormal"/>
    <x v="8"/>
  </r>
  <r>
    <s v="Mr."/>
    <s v="Erin Collins"/>
    <n v="51"/>
    <x v="1"/>
    <x v="1"/>
    <s v="AB-"/>
    <x v="5"/>
    <x v="1"/>
    <x v="1152"/>
    <s v="Emily Barr"/>
    <x v="1824"/>
    <x v="4"/>
    <n v="14471.929400000001"/>
    <n v="344"/>
    <x v="1"/>
    <s v="Urgent"/>
    <d v="2020-08-10T00:00:00"/>
    <s v="Lipitor"/>
    <s v="Abnormal"/>
    <x v="20"/>
  </r>
  <r>
    <s v="Mrs."/>
    <s v="Rachel Bray"/>
    <n v="18"/>
    <x v="2"/>
    <x v="0"/>
    <s v="AB-"/>
    <x v="5"/>
    <x v="3"/>
    <x v="738"/>
    <s v="Alexis Nolan"/>
    <x v="1825"/>
    <x v="4"/>
    <n v="7119.0599000000002"/>
    <n v="206"/>
    <x v="2"/>
    <s v="Emergency"/>
    <d v="2018-11-20T00:00:00"/>
    <s v="Paracetamol"/>
    <s v="Inconclusive"/>
    <x v="8"/>
  </r>
  <r>
    <s v="Mr."/>
    <s v="Olivia Caldwell"/>
    <n v="46"/>
    <x v="1"/>
    <x v="1"/>
    <s v="O-"/>
    <x v="0"/>
    <x v="5"/>
    <x v="912"/>
    <s v="Ellen Daniels"/>
    <x v="1826"/>
    <x v="3"/>
    <n v="21203.888900000002"/>
    <n v="406"/>
    <x v="2"/>
    <s v="Emergency"/>
    <d v="2023-05-25T00:00:00"/>
    <s v="Ibuprofen"/>
    <s v="Abnormal"/>
    <x v="28"/>
  </r>
  <r>
    <s v="Mrs."/>
    <s v="Lisa Irwin"/>
    <n v="69"/>
    <x v="0"/>
    <x v="0"/>
    <s v="B+"/>
    <x v="7"/>
    <x v="4"/>
    <x v="1168"/>
    <s v="Bernard Miller"/>
    <x v="1827"/>
    <x v="4"/>
    <n v="37312.794900000001"/>
    <n v="211"/>
    <x v="1"/>
    <s v="Urgent"/>
    <d v="2021-10-10T00:00:00"/>
    <s v="Aspirin"/>
    <s v="Inconclusive"/>
    <x v="14"/>
  </r>
  <r>
    <s v="Mr."/>
    <s v="Jeremy Dixon"/>
    <n v="49"/>
    <x v="1"/>
    <x v="1"/>
    <s v="B-"/>
    <x v="2"/>
    <x v="1"/>
    <x v="73"/>
    <s v="Michael Hernandez"/>
    <x v="508"/>
    <x v="1"/>
    <n v="29261.2961"/>
    <n v="222"/>
    <x v="0"/>
    <s v="Elective"/>
    <d v="2023-08-22T00:00:00"/>
    <s v="Aspirin"/>
    <s v="Abnormal"/>
    <x v="2"/>
  </r>
  <r>
    <s v="Mrs."/>
    <s v="Amanda Edwards"/>
    <n v="19"/>
    <x v="2"/>
    <x v="0"/>
    <s v="O-"/>
    <x v="0"/>
    <x v="1"/>
    <x v="1025"/>
    <s v="Suzanne Parks"/>
    <x v="1828"/>
    <x v="3"/>
    <n v="18026.656200000001"/>
    <n v="147"/>
    <x v="0"/>
    <s v="Elective"/>
    <d v="2018-11-13T00:00:00"/>
    <s v="Lipitor"/>
    <s v="Normal"/>
    <x v="23"/>
  </r>
  <r>
    <s v="Mrs."/>
    <s v="Chad Scott"/>
    <n v="41"/>
    <x v="1"/>
    <x v="0"/>
    <s v="A+"/>
    <x v="4"/>
    <x v="3"/>
    <x v="1169"/>
    <s v="Carrie English"/>
    <x v="1829"/>
    <x v="3"/>
    <n v="34398.654900000001"/>
    <n v="140"/>
    <x v="2"/>
    <s v="Emergency"/>
    <d v="2021-11-28T00:00:00"/>
    <s v="Penicillin"/>
    <s v="Inconclusive"/>
    <x v="20"/>
  </r>
  <r>
    <s v="Mrs."/>
    <s v="Robert Green"/>
    <n v="58"/>
    <x v="1"/>
    <x v="0"/>
    <s v="O-"/>
    <x v="0"/>
    <x v="0"/>
    <x v="24"/>
    <s v="Ashley Estrada"/>
    <x v="1830"/>
    <x v="3"/>
    <n v="30184.9591"/>
    <n v="386"/>
    <x v="1"/>
    <s v="Urgent"/>
    <d v="2022-08-11T00:00:00"/>
    <s v="Ibuprofen"/>
    <s v="Normal"/>
    <x v="27"/>
  </r>
  <r>
    <s v="Mr."/>
    <s v="Trevor Rivera"/>
    <n v="76"/>
    <x v="0"/>
    <x v="1"/>
    <s v="A+"/>
    <x v="4"/>
    <x v="3"/>
    <x v="271"/>
    <s v="Leah Mcconnell"/>
    <x v="1831"/>
    <x v="0"/>
    <n v="28008.0615"/>
    <n v="421"/>
    <x v="1"/>
    <s v="Urgent"/>
    <d v="2021-03-24T00:00:00"/>
    <s v="Ibuprofen"/>
    <s v="Normal"/>
    <x v="21"/>
  </r>
  <r>
    <s v="Mr."/>
    <s v="Brandon Webb"/>
    <n v="82"/>
    <x v="0"/>
    <x v="1"/>
    <s v="O+"/>
    <x v="1"/>
    <x v="2"/>
    <x v="1170"/>
    <s v="William Marquez"/>
    <x v="1832"/>
    <x v="0"/>
    <n v="22856.6823"/>
    <n v="324"/>
    <x v="1"/>
    <s v="Urgent"/>
    <d v="2019-08-26T00:00:00"/>
    <s v="Ibuprofen"/>
    <s v="Normal"/>
    <x v="14"/>
  </r>
  <r>
    <s v="Mrs."/>
    <s v="Jorge Parsons"/>
    <n v="34"/>
    <x v="2"/>
    <x v="0"/>
    <s v="AB+"/>
    <x v="3"/>
    <x v="1"/>
    <x v="1171"/>
    <s v="Rebecca Wolf"/>
    <x v="1294"/>
    <x v="1"/>
    <n v="37338.563199999997"/>
    <n v="331"/>
    <x v="0"/>
    <s v="Elective"/>
    <d v="2019-02-09T00:00:00"/>
    <s v="Ibuprofen"/>
    <s v="Abnormal"/>
    <x v="10"/>
  </r>
  <r>
    <s v="Mr."/>
    <s v="Courtney Reed"/>
    <n v="18"/>
    <x v="2"/>
    <x v="1"/>
    <s v="AB+"/>
    <x v="3"/>
    <x v="2"/>
    <x v="1172"/>
    <s v="Ryan Cruz"/>
    <x v="1833"/>
    <x v="1"/>
    <n v="24733.705699999999"/>
    <n v="492"/>
    <x v="0"/>
    <s v="Elective"/>
    <d v="2022-05-24T00:00:00"/>
    <s v="Aspirin"/>
    <s v="Inconclusive"/>
    <x v="27"/>
  </r>
  <r>
    <s v="Mrs."/>
    <s v="Alexandra Tucker"/>
    <n v="26"/>
    <x v="2"/>
    <x v="0"/>
    <s v="O-"/>
    <x v="0"/>
    <x v="1"/>
    <x v="982"/>
    <s v="Steven Hardy"/>
    <x v="1834"/>
    <x v="4"/>
    <n v="33787.991800000003"/>
    <n v="258"/>
    <x v="0"/>
    <s v="Elective"/>
    <d v="2019-02-21T00:00:00"/>
    <s v="Penicillin"/>
    <s v="Abnormal"/>
    <x v="21"/>
  </r>
  <r>
    <s v="Mr."/>
    <s v="Anthony Edwards"/>
    <n v="71"/>
    <x v="0"/>
    <x v="1"/>
    <s v="O-"/>
    <x v="0"/>
    <x v="3"/>
    <x v="1173"/>
    <s v="Austin French"/>
    <x v="1835"/>
    <x v="1"/>
    <n v="29792.907899999998"/>
    <n v="288"/>
    <x v="2"/>
    <s v="Emergency"/>
    <d v="2019-06-20T00:00:00"/>
    <s v="Ibuprofen"/>
    <s v="Inconclusive"/>
    <x v="21"/>
  </r>
  <r>
    <s v="Mr."/>
    <s v="Laura Preston"/>
    <n v="51"/>
    <x v="1"/>
    <x v="1"/>
    <s v="AB-"/>
    <x v="5"/>
    <x v="3"/>
    <x v="486"/>
    <s v="Kathy Williams"/>
    <x v="1836"/>
    <x v="4"/>
    <n v="15111.1531"/>
    <n v="246"/>
    <x v="1"/>
    <s v="Urgent"/>
    <d v="2022-08-16T00:00:00"/>
    <s v="Penicillin"/>
    <s v="Normal"/>
    <x v="28"/>
  </r>
  <r>
    <s v="Mrs."/>
    <s v="Robert Jones"/>
    <n v="26"/>
    <x v="2"/>
    <x v="0"/>
    <s v="B+"/>
    <x v="7"/>
    <x v="3"/>
    <x v="756"/>
    <s v="Sara Davis"/>
    <x v="1837"/>
    <x v="2"/>
    <n v="3628.8534"/>
    <n v="467"/>
    <x v="2"/>
    <s v="Emergency"/>
    <d v="2020-08-28T00:00:00"/>
    <s v="Penicillin"/>
    <s v="Normal"/>
    <x v="20"/>
  </r>
  <r>
    <s v="Mrs."/>
    <s v="Felicia Patterson MD"/>
    <n v="33"/>
    <x v="2"/>
    <x v="0"/>
    <s v="B-"/>
    <x v="2"/>
    <x v="3"/>
    <x v="1165"/>
    <s v="Andrea Brown"/>
    <x v="1838"/>
    <x v="2"/>
    <n v="29807.798699999999"/>
    <n v="171"/>
    <x v="0"/>
    <s v="Elective"/>
    <d v="2020-11-23T00:00:00"/>
    <s v="Penicillin"/>
    <s v="Abnormal"/>
    <x v="12"/>
  </r>
  <r>
    <s v="Mr."/>
    <s v="Mark White"/>
    <n v="45"/>
    <x v="1"/>
    <x v="1"/>
    <s v="B-"/>
    <x v="2"/>
    <x v="5"/>
    <x v="1174"/>
    <s v="Catherine Wright"/>
    <x v="1839"/>
    <x v="2"/>
    <n v="14960.506299999999"/>
    <n v="195"/>
    <x v="1"/>
    <s v="Urgent"/>
    <d v="2022-10-25T00:00:00"/>
    <s v="Penicillin"/>
    <s v="Inconclusive"/>
    <x v="1"/>
  </r>
  <r>
    <s v="Mr."/>
    <s v="Nicholas Stokes"/>
    <n v="39"/>
    <x v="1"/>
    <x v="1"/>
    <s v="B-"/>
    <x v="2"/>
    <x v="3"/>
    <x v="1175"/>
    <s v="Andrea Salas"/>
    <x v="1840"/>
    <x v="4"/>
    <n v="19904.6682"/>
    <n v="498"/>
    <x v="1"/>
    <s v="Urgent"/>
    <d v="2022-04-20T00:00:00"/>
    <s v="Aspirin"/>
    <s v="Normal"/>
    <x v="13"/>
  </r>
  <r>
    <s v="Mrs."/>
    <s v="Brett Sexton"/>
    <n v="62"/>
    <x v="0"/>
    <x v="0"/>
    <s v="B-"/>
    <x v="2"/>
    <x v="2"/>
    <x v="517"/>
    <s v="Julie Johnson"/>
    <x v="1841"/>
    <x v="2"/>
    <n v="10944.1561"/>
    <n v="103"/>
    <x v="0"/>
    <s v="Elective"/>
    <d v="2020-06-26T00:00:00"/>
    <s v="Paracetamol"/>
    <s v="Normal"/>
    <x v="11"/>
  </r>
  <r>
    <s v="Mrs."/>
    <s v="Carrie Davis"/>
    <n v="68"/>
    <x v="0"/>
    <x v="0"/>
    <s v="O+"/>
    <x v="1"/>
    <x v="3"/>
    <x v="243"/>
    <s v="Jennifer Davis"/>
    <x v="1842"/>
    <x v="2"/>
    <n v="7545.7161999999998"/>
    <n v="224"/>
    <x v="2"/>
    <s v="Emergency"/>
    <d v="2023-09-15T00:00:00"/>
    <s v="Paracetamol"/>
    <s v="Inconclusive"/>
    <x v="21"/>
  </r>
  <r>
    <s v="Mrs."/>
    <s v="Thomas Hill"/>
    <n v="32"/>
    <x v="2"/>
    <x v="0"/>
    <s v="A+"/>
    <x v="4"/>
    <x v="4"/>
    <x v="1064"/>
    <s v="James Mueller"/>
    <x v="1843"/>
    <x v="1"/>
    <n v="27670.2408"/>
    <n v="213"/>
    <x v="1"/>
    <s v="Urgent"/>
    <d v="2019-01-16T00:00:00"/>
    <s v="Aspirin"/>
    <s v="Normal"/>
    <x v="12"/>
  </r>
  <r>
    <s v="Mr."/>
    <s v="Gregg Solis"/>
    <n v="31"/>
    <x v="2"/>
    <x v="1"/>
    <s v="A+"/>
    <x v="4"/>
    <x v="4"/>
    <x v="258"/>
    <s v="Amber Martin"/>
    <x v="1844"/>
    <x v="4"/>
    <n v="43211.660199999998"/>
    <n v="140"/>
    <x v="2"/>
    <s v="Emergency"/>
    <d v="2023-09-12T00:00:00"/>
    <s v="Lipitor"/>
    <s v="Normal"/>
    <x v="22"/>
  </r>
  <r>
    <s v="Mrs."/>
    <s v="James Rodriguez"/>
    <n v="39"/>
    <x v="1"/>
    <x v="0"/>
    <s v="O+"/>
    <x v="1"/>
    <x v="1"/>
    <x v="768"/>
    <s v="Rachel Richmond"/>
    <x v="1845"/>
    <x v="3"/>
    <n v="15457.4949"/>
    <n v="176"/>
    <x v="0"/>
    <s v="Elective"/>
    <d v="2021-10-20T00:00:00"/>
    <s v="Penicillin"/>
    <s v="Inconclusive"/>
    <x v="8"/>
  </r>
  <r>
    <s v="Mrs."/>
    <s v="Taylor Munoz"/>
    <n v="27"/>
    <x v="2"/>
    <x v="0"/>
    <s v="B-"/>
    <x v="2"/>
    <x v="0"/>
    <x v="279"/>
    <s v="James James"/>
    <x v="1846"/>
    <x v="1"/>
    <n v="24784.004300000001"/>
    <n v="107"/>
    <x v="1"/>
    <s v="Urgent"/>
    <d v="2018-11-30T00:00:00"/>
    <s v="Ibuprofen"/>
    <s v="Inconclusive"/>
    <x v="12"/>
  </r>
  <r>
    <s v="Mr."/>
    <s v="Zoe Bartlett"/>
    <n v="30"/>
    <x v="2"/>
    <x v="1"/>
    <s v="O-"/>
    <x v="0"/>
    <x v="1"/>
    <x v="1115"/>
    <s v="Carrie Fisher"/>
    <x v="1847"/>
    <x v="1"/>
    <n v="34133.9594"/>
    <n v="165"/>
    <x v="0"/>
    <s v="Elective"/>
    <d v="2021-01-22T00:00:00"/>
    <s v="Ibuprofen"/>
    <s v="Abnormal"/>
    <x v="22"/>
  </r>
  <r>
    <s v="Mrs."/>
    <s v="Scott Alexander"/>
    <n v="20"/>
    <x v="2"/>
    <x v="0"/>
    <s v="AB-"/>
    <x v="5"/>
    <x v="4"/>
    <x v="667"/>
    <s v="Henry Copeland"/>
    <x v="1848"/>
    <x v="1"/>
    <n v="6159.8724000000002"/>
    <n v="462"/>
    <x v="2"/>
    <s v="Emergency"/>
    <d v="2022-06-10T00:00:00"/>
    <s v="Ibuprofen"/>
    <s v="Inconclusive"/>
    <x v="21"/>
  </r>
  <r>
    <s v="Mrs."/>
    <s v="Kevin Phillips"/>
    <n v="28"/>
    <x v="2"/>
    <x v="0"/>
    <s v="B-"/>
    <x v="2"/>
    <x v="1"/>
    <x v="598"/>
    <s v="Matthew Khan"/>
    <x v="39"/>
    <x v="3"/>
    <n v="3348.9072000000001"/>
    <n v="208"/>
    <x v="0"/>
    <s v="Elective"/>
    <d v="2020-12-17T00:00:00"/>
    <s v="Penicillin"/>
    <s v="Abnormal"/>
    <x v="22"/>
  </r>
  <r>
    <s v="Mr."/>
    <s v="Joseph Park"/>
    <n v="49"/>
    <x v="1"/>
    <x v="1"/>
    <s v="A-"/>
    <x v="6"/>
    <x v="2"/>
    <x v="1176"/>
    <s v="Tony Smith"/>
    <x v="1849"/>
    <x v="3"/>
    <n v="22340.558700000001"/>
    <n v="330"/>
    <x v="0"/>
    <s v="Elective"/>
    <d v="2021-05-28T00:00:00"/>
    <s v="Paracetamol"/>
    <s v="Inconclusive"/>
    <x v="30"/>
  </r>
  <r>
    <s v="Mrs."/>
    <s v="Katherine Mcgee"/>
    <n v="55"/>
    <x v="1"/>
    <x v="0"/>
    <s v="O-"/>
    <x v="0"/>
    <x v="2"/>
    <x v="602"/>
    <s v="Leslie Oliver"/>
    <x v="1850"/>
    <x v="4"/>
    <n v="21398.746500000001"/>
    <n v="179"/>
    <x v="0"/>
    <s v="Elective"/>
    <d v="2023-03-16T00:00:00"/>
    <s v="Paracetamol"/>
    <s v="Inconclusive"/>
    <x v="22"/>
  </r>
  <r>
    <s v="Mrs."/>
    <s v="Tristan Castillo"/>
    <n v="37"/>
    <x v="1"/>
    <x v="0"/>
    <s v="A-"/>
    <x v="6"/>
    <x v="1"/>
    <x v="452"/>
    <s v="Cynthia Thomas"/>
    <x v="1851"/>
    <x v="0"/>
    <n v="38404.713499999998"/>
    <n v="312"/>
    <x v="0"/>
    <s v="Elective"/>
    <d v="2022-05-23T00:00:00"/>
    <s v="Aspirin"/>
    <s v="Abnormal"/>
    <x v="28"/>
  </r>
  <r>
    <s v="Mrs."/>
    <s v="Judith Sexton"/>
    <n v="81"/>
    <x v="0"/>
    <x v="0"/>
    <s v="AB-"/>
    <x v="5"/>
    <x v="4"/>
    <x v="1177"/>
    <s v="Brandon Santiago"/>
    <x v="1852"/>
    <x v="1"/>
    <n v="22070.399099999999"/>
    <n v="116"/>
    <x v="1"/>
    <s v="Urgent"/>
    <d v="2021-07-29T00:00:00"/>
    <s v="Penicillin"/>
    <s v="Inconclusive"/>
    <x v="5"/>
  </r>
  <r>
    <s v="Mr."/>
    <s v="Julia Williams"/>
    <n v="54"/>
    <x v="1"/>
    <x v="1"/>
    <s v="O-"/>
    <x v="0"/>
    <x v="5"/>
    <x v="950"/>
    <s v="Mrs. Stephanie Ward"/>
    <x v="1853"/>
    <x v="4"/>
    <n v="15894.561299999999"/>
    <n v="138"/>
    <x v="2"/>
    <s v="Emergency"/>
    <d v="2023-04-09T00:00:00"/>
    <s v="Penicillin"/>
    <s v="Abnormal"/>
    <x v="7"/>
  </r>
  <r>
    <s v="Mrs."/>
    <s v="Jaime Hodge"/>
    <n v="38"/>
    <x v="1"/>
    <x v="0"/>
    <s v="AB-"/>
    <x v="5"/>
    <x v="3"/>
    <x v="1004"/>
    <s v="Ashley Bender"/>
    <x v="1854"/>
    <x v="2"/>
    <n v="24304.022199999999"/>
    <n v="323"/>
    <x v="0"/>
    <s v="Elective"/>
    <d v="2020-10-22T00:00:00"/>
    <s v="Aspirin"/>
    <s v="Normal"/>
    <x v="15"/>
  </r>
  <r>
    <s v="Mrs."/>
    <s v="Christopher Frederick"/>
    <n v="59"/>
    <x v="1"/>
    <x v="0"/>
    <s v="A-"/>
    <x v="6"/>
    <x v="1"/>
    <x v="1178"/>
    <s v="Karen Cook"/>
    <x v="1855"/>
    <x v="2"/>
    <n v="14090.425800000001"/>
    <n v="230"/>
    <x v="0"/>
    <s v="Elective"/>
    <d v="2021-11-08T00:00:00"/>
    <s v="Aspirin"/>
    <s v="Inconclusive"/>
    <x v="11"/>
  </r>
  <r>
    <s v="Mr."/>
    <s v="Barbara May"/>
    <n v="57"/>
    <x v="1"/>
    <x v="1"/>
    <s v="O-"/>
    <x v="0"/>
    <x v="4"/>
    <x v="1179"/>
    <s v="Anna Smith"/>
    <x v="1856"/>
    <x v="4"/>
    <n v="10153.399799999999"/>
    <n v="192"/>
    <x v="1"/>
    <s v="Urgent"/>
    <d v="2018-11-15T00:00:00"/>
    <s v="Paracetamol"/>
    <s v="Inconclusive"/>
    <x v="11"/>
  </r>
  <r>
    <s v="Mr."/>
    <s v="Kelly Stevens"/>
    <n v="32"/>
    <x v="2"/>
    <x v="1"/>
    <s v="O+"/>
    <x v="1"/>
    <x v="3"/>
    <x v="992"/>
    <s v="Rachel Hansen"/>
    <x v="1857"/>
    <x v="1"/>
    <n v="11776.984700000001"/>
    <n v="127"/>
    <x v="1"/>
    <s v="Urgent"/>
    <d v="2021-10-18T00:00:00"/>
    <s v="Lipitor"/>
    <s v="Normal"/>
    <x v="10"/>
  </r>
  <r>
    <s v="Mrs."/>
    <s v="Andrew Smith"/>
    <n v="79"/>
    <x v="0"/>
    <x v="0"/>
    <s v="O-"/>
    <x v="0"/>
    <x v="5"/>
    <x v="1180"/>
    <s v="Chase Alvarez"/>
    <x v="1858"/>
    <x v="1"/>
    <n v="29376.7251"/>
    <n v="201"/>
    <x v="0"/>
    <s v="Elective"/>
    <d v="2022-09-16T00:00:00"/>
    <s v="Ibuprofen"/>
    <s v="Normal"/>
    <x v="4"/>
  </r>
  <r>
    <s v="Mr."/>
    <s v="Janice Hancock"/>
    <n v="55"/>
    <x v="1"/>
    <x v="1"/>
    <s v="AB-"/>
    <x v="5"/>
    <x v="2"/>
    <x v="1181"/>
    <s v="John Carter"/>
    <x v="1859"/>
    <x v="0"/>
    <n v="1203.4324999999999"/>
    <n v="329"/>
    <x v="0"/>
    <s v="Elective"/>
    <d v="2020-07-15T00:00:00"/>
    <s v="Ibuprofen"/>
    <s v="Inconclusive"/>
    <x v="27"/>
  </r>
  <r>
    <s v="Mrs."/>
    <s v="Kevin Pace"/>
    <n v="61"/>
    <x v="0"/>
    <x v="0"/>
    <s v="A-"/>
    <x v="6"/>
    <x v="4"/>
    <x v="1066"/>
    <s v="Rebecca Simon"/>
    <x v="1860"/>
    <x v="3"/>
    <n v="8908.8817999999992"/>
    <n v="176"/>
    <x v="0"/>
    <s v="Elective"/>
    <d v="2018-12-13T00:00:00"/>
    <s v="Lipitor"/>
    <s v="Normal"/>
    <x v="24"/>
  </r>
  <r>
    <s v="Mrs."/>
    <s v="Tammy Liu"/>
    <n v="32"/>
    <x v="2"/>
    <x v="0"/>
    <s v="A-"/>
    <x v="6"/>
    <x v="4"/>
    <x v="1182"/>
    <s v="Patricia Walker"/>
    <x v="1861"/>
    <x v="3"/>
    <n v="3085.5644000000002"/>
    <n v="128"/>
    <x v="0"/>
    <s v="Elective"/>
    <d v="2021-12-13T00:00:00"/>
    <s v="Aspirin"/>
    <s v="Abnormal"/>
    <x v="0"/>
  </r>
  <r>
    <s v="Mr."/>
    <s v="Jeremy Lowe"/>
    <n v="37"/>
    <x v="1"/>
    <x v="1"/>
    <s v="B-"/>
    <x v="2"/>
    <x v="4"/>
    <x v="669"/>
    <s v="Rachael Gardner"/>
    <x v="1862"/>
    <x v="0"/>
    <n v="37838.046699999999"/>
    <n v="129"/>
    <x v="1"/>
    <s v="Urgent"/>
    <d v="2023-06-01T00:00:00"/>
    <s v="Lipitor"/>
    <s v="Inconclusive"/>
    <x v="16"/>
  </r>
  <r>
    <s v="Mr."/>
    <s v="Robert Duncan"/>
    <n v="42"/>
    <x v="1"/>
    <x v="1"/>
    <s v="AB+"/>
    <x v="3"/>
    <x v="4"/>
    <x v="890"/>
    <s v="Dana Hall"/>
    <x v="1863"/>
    <x v="0"/>
    <n v="6979.0204999999996"/>
    <n v="163"/>
    <x v="0"/>
    <s v="Elective"/>
    <d v="2023-03-14T00:00:00"/>
    <s v="Penicillin"/>
    <s v="Inconclusive"/>
    <x v="11"/>
  </r>
  <r>
    <s v="Mr."/>
    <s v="Victoria Barker"/>
    <n v="36"/>
    <x v="1"/>
    <x v="1"/>
    <s v="B+"/>
    <x v="7"/>
    <x v="5"/>
    <x v="1183"/>
    <s v="Timothy Gomez"/>
    <x v="1864"/>
    <x v="4"/>
    <n v="72277.317200000005"/>
    <n v="131"/>
    <x v="2"/>
    <s v="Emergency"/>
    <d v="2023-06-27T00:00:00"/>
    <s v="Penicillin"/>
    <s v="Normal"/>
    <x v="26"/>
  </r>
  <r>
    <s v="Mr."/>
    <s v="Molly Foster"/>
    <n v="71"/>
    <x v="0"/>
    <x v="1"/>
    <s v="O-"/>
    <x v="0"/>
    <x v="1"/>
    <x v="885"/>
    <s v="Alisha Miller"/>
    <x v="1865"/>
    <x v="3"/>
    <n v="11360.638300000001"/>
    <n v="217"/>
    <x v="0"/>
    <s v="Elective"/>
    <d v="2023-11-04T00:00:00"/>
    <s v="Ibuprofen"/>
    <s v="Inconclusive"/>
    <x v="20"/>
  </r>
  <r>
    <s v="Mr."/>
    <s v="James Thompson"/>
    <n v="44"/>
    <x v="1"/>
    <x v="1"/>
    <s v="B+"/>
    <x v="7"/>
    <x v="5"/>
    <x v="69"/>
    <s v="Michael Cooper"/>
    <x v="1866"/>
    <x v="3"/>
    <n v="60628.268700000001"/>
    <n v="305"/>
    <x v="2"/>
    <s v="Emergency"/>
    <d v="2020-04-03T00:00:00"/>
    <s v="Ibuprofen"/>
    <s v="Abnormal"/>
    <x v="27"/>
  </r>
  <r>
    <s v="Mr."/>
    <s v="Craig Jensen"/>
    <n v="85"/>
    <x v="0"/>
    <x v="1"/>
    <s v="AB+"/>
    <x v="3"/>
    <x v="3"/>
    <x v="1184"/>
    <s v="Nancy Oconnor"/>
    <x v="1867"/>
    <x v="1"/>
    <n v="30000.806799999998"/>
    <n v="360"/>
    <x v="1"/>
    <s v="Urgent"/>
    <d v="2021-07-12T00:00:00"/>
    <s v="Lipitor"/>
    <s v="Inconclusive"/>
    <x v="29"/>
  </r>
  <r>
    <s v="Mr."/>
    <s v="Jesus Myers"/>
    <n v="70"/>
    <x v="0"/>
    <x v="1"/>
    <s v="AB+"/>
    <x v="3"/>
    <x v="5"/>
    <x v="480"/>
    <s v="Robert Wilkins"/>
    <x v="1734"/>
    <x v="3"/>
    <n v="33821.783499999998"/>
    <n v="170"/>
    <x v="1"/>
    <s v="Urgent"/>
    <d v="2022-05-24T00:00:00"/>
    <s v="Aspirin"/>
    <s v="Normal"/>
    <x v="13"/>
  </r>
  <r>
    <s v="Mr."/>
    <s v="Scott Mills"/>
    <n v="18"/>
    <x v="2"/>
    <x v="1"/>
    <s v="AB+"/>
    <x v="3"/>
    <x v="4"/>
    <x v="1185"/>
    <s v="Heather Young"/>
    <x v="1868"/>
    <x v="1"/>
    <n v="8630.0041000000001"/>
    <n v="417"/>
    <x v="2"/>
    <s v="Emergency"/>
    <d v="2022-08-22T00:00:00"/>
    <s v="Lipitor"/>
    <s v="Inconclusive"/>
    <x v="10"/>
  </r>
  <r>
    <s v="Mrs."/>
    <s v="Catherine Hawkins"/>
    <n v="56"/>
    <x v="1"/>
    <x v="0"/>
    <s v="AB+"/>
    <x v="3"/>
    <x v="5"/>
    <x v="911"/>
    <s v="Ryan Jones"/>
    <x v="1869"/>
    <x v="4"/>
    <n v="7806.2870999999996"/>
    <n v="386"/>
    <x v="1"/>
    <s v="Urgent"/>
    <d v="2020-05-18T00:00:00"/>
    <s v="Penicillin"/>
    <s v="Abnormal"/>
    <x v="14"/>
  </r>
  <r>
    <s v="Mr."/>
    <s v="Emily Johnston"/>
    <n v="68"/>
    <x v="0"/>
    <x v="1"/>
    <s v="A-"/>
    <x v="6"/>
    <x v="1"/>
    <x v="77"/>
    <s v="George Klein"/>
    <x v="1870"/>
    <x v="1"/>
    <n v="30732.787700000001"/>
    <n v="168"/>
    <x v="0"/>
    <s v="Elective"/>
    <d v="2023-09-09T00:00:00"/>
    <s v="Lipitor"/>
    <s v="Normal"/>
    <x v="15"/>
  </r>
  <r>
    <s v="Mr."/>
    <s v="Tamara Macdonald"/>
    <n v="39"/>
    <x v="1"/>
    <x v="1"/>
    <s v="A-"/>
    <x v="6"/>
    <x v="1"/>
    <x v="1154"/>
    <s v="Amy Gutierrez"/>
    <x v="1871"/>
    <x v="3"/>
    <n v="23925.468000000001"/>
    <n v="340"/>
    <x v="0"/>
    <s v="Elective"/>
    <d v="2021-06-22T00:00:00"/>
    <s v="Paracetamol"/>
    <s v="Normal"/>
    <x v="24"/>
  </r>
  <r>
    <s v="Mrs."/>
    <s v="Whitney Obrien"/>
    <n v="74"/>
    <x v="0"/>
    <x v="0"/>
    <s v="O-"/>
    <x v="0"/>
    <x v="5"/>
    <x v="257"/>
    <s v="Thomas Beasley"/>
    <x v="1872"/>
    <x v="4"/>
    <n v="46248.724199999997"/>
    <n v="360"/>
    <x v="1"/>
    <s v="Urgent"/>
    <d v="2022-06-09T00:00:00"/>
    <s v="Paracetamol"/>
    <s v="Normal"/>
    <x v="3"/>
  </r>
  <r>
    <s v="Mr."/>
    <s v="Carrie Johnson"/>
    <n v="18"/>
    <x v="2"/>
    <x v="1"/>
    <s v="B-"/>
    <x v="2"/>
    <x v="2"/>
    <x v="490"/>
    <s v="Brad Hardin"/>
    <x v="1873"/>
    <x v="4"/>
    <n v="17238.309700000002"/>
    <n v="183"/>
    <x v="1"/>
    <s v="Urgent"/>
    <d v="2021-09-12T00:00:00"/>
    <s v="Aspirin"/>
    <s v="Inconclusive"/>
    <x v="8"/>
  </r>
  <r>
    <s v="Mrs."/>
    <s v="Ryan Hull"/>
    <n v="33"/>
    <x v="2"/>
    <x v="0"/>
    <s v="A+"/>
    <x v="4"/>
    <x v="1"/>
    <x v="1025"/>
    <s v="Sabrina Ryan"/>
    <x v="1874"/>
    <x v="4"/>
    <n v="1253.5155999999999"/>
    <n v="319"/>
    <x v="1"/>
    <s v="Urgent"/>
    <d v="2018-11-11T00:00:00"/>
    <s v="Ibuprofen"/>
    <s v="Normal"/>
    <x v="26"/>
  </r>
  <r>
    <s v="Mr."/>
    <s v="Jacob Gallagher"/>
    <n v="46"/>
    <x v="1"/>
    <x v="1"/>
    <s v="AB-"/>
    <x v="5"/>
    <x v="4"/>
    <x v="950"/>
    <s v="Christine Perkins"/>
    <x v="1875"/>
    <x v="2"/>
    <n v="32340.419900000001"/>
    <n v="473"/>
    <x v="0"/>
    <s v="Elective"/>
    <d v="2023-03-17T00:00:00"/>
    <s v="Aspirin"/>
    <s v="Abnormal"/>
    <x v="10"/>
  </r>
  <r>
    <s v="Mr."/>
    <s v="Bryan Nguyen"/>
    <n v="37"/>
    <x v="1"/>
    <x v="1"/>
    <s v="A+"/>
    <x v="4"/>
    <x v="0"/>
    <x v="1186"/>
    <s v="Reginald Robertson"/>
    <x v="1876"/>
    <x v="3"/>
    <n v="16552.671699999999"/>
    <n v="281"/>
    <x v="1"/>
    <s v="Urgent"/>
    <d v="2019-09-30T00:00:00"/>
    <s v="Paracetamol"/>
    <s v="Normal"/>
    <x v="1"/>
  </r>
  <r>
    <s v="Mrs."/>
    <s v="Janice Benton"/>
    <n v="49"/>
    <x v="1"/>
    <x v="0"/>
    <s v="AB+"/>
    <x v="3"/>
    <x v="2"/>
    <x v="1140"/>
    <s v="Kenneth Gill"/>
    <x v="1877"/>
    <x v="3"/>
    <n v="17033.022400000002"/>
    <n v="126"/>
    <x v="0"/>
    <s v="Elective"/>
    <d v="2019-10-14T00:00:00"/>
    <s v="Paracetamol"/>
    <s v="Abnormal"/>
    <x v="18"/>
  </r>
  <r>
    <s v="Mr."/>
    <s v="Kathy Ross"/>
    <n v="84"/>
    <x v="0"/>
    <x v="1"/>
    <s v="O+"/>
    <x v="1"/>
    <x v="3"/>
    <x v="1122"/>
    <s v="Angel Miller"/>
    <x v="1878"/>
    <x v="4"/>
    <n v="5382.2676000000001"/>
    <n v="453"/>
    <x v="2"/>
    <s v="Emergency"/>
    <d v="2019-12-04T00:00:00"/>
    <s v="Ibuprofen"/>
    <s v="Normal"/>
    <x v="10"/>
  </r>
  <r>
    <s v="Mr."/>
    <s v="Kelsey Lawson DVM"/>
    <n v="30"/>
    <x v="2"/>
    <x v="1"/>
    <s v="AB+"/>
    <x v="3"/>
    <x v="5"/>
    <x v="618"/>
    <s v="Meghan Jackson"/>
    <x v="1879"/>
    <x v="4"/>
    <n v="57487.607199999999"/>
    <n v="191"/>
    <x v="0"/>
    <s v="Elective"/>
    <d v="2022-02-11T00:00:00"/>
    <s v="Penicillin"/>
    <s v="Normal"/>
    <x v="8"/>
  </r>
  <r>
    <s v="Mr."/>
    <s v="Kevin Cox"/>
    <n v="42"/>
    <x v="1"/>
    <x v="1"/>
    <s v="B+"/>
    <x v="7"/>
    <x v="3"/>
    <x v="626"/>
    <s v="Mr. Adrian Pittman II"/>
    <x v="1880"/>
    <x v="3"/>
    <n v="1844.0416"/>
    <n v="141"/>
    <x v="1"/>
    <s v="Urgent"/>
    <d v="2019-12-19T00:00:00"/>
    <s v="Ibuprofen"/>
    <s v="Abnormal"/>
    <x v="20"/>
  </r>
  <r>
    <s v="Mrs."/>
    <s v="Diane Cummings"/>
    <n v="57"/>
    <x v="1"/>
    <x v="0"/>
    <s v="B+"/>
    <x v="7"/>
    <x v="5"/>
    <x v="768"/>
    <s v="Jamie Mason"/>
    <x v="1881"/>
    <x v="2"/>
    <n v="66831.729200000002"/>
    <n v="259"/>
    <x v="0"/>
    <s v="Elective"/>
    <d v="2021-10-31T00:00:00"/>
    <s v="Ibuprofen"/>
    <s v="Inconclusive"/>
    <x v="5"/>
  </r>
  <r>
    <s v="Mrs."/>
    <s v="Michael Mitchell"/>
    <n v="34"/>
    <x v="2"/>
    <x v="0"/>
    <s v="AB+"/>
    <x v="3"/>
    <x v="3"/>
    <x v="409"/>
    <s v="Sydney Marquez"/>
    <x v="1882"/>
    <x v="3"/>
    <n v="25759.661800000002"/>
    <n v="496"/>
    <x v="0"/>
    <s v="Elective"/>
    <d v="2021-06-26T00:00:00"/>
    <s v="Lipitor"/>
    <s v="Normal"/>
    <x v="20"/>
  </r>
  <r>
    <s v="Mr."/>
    <s v="Jeffrey Smith MD"/>
    <n v="42"/>
    <x v="1"/>
    <x v="1"/>
    <s v="B-"/>
    <x v="2"/>
    <x v="3"/>
    <x v="1060"/>
    <s v="Kevin Vincent"/>
    <x v="1883"/>
    <x v="4"/>
    <n v="33573.1774"/>
    <n v="393"/>
    <x v="1"/>
    <s v="Urgent"/>
    <d v="2023-02-18T00:00:00"/>
    <s v="Lipitor"/>
    <s v="Inconclusive"/>
    <x v="10"/>
  </r>
  <r>
    <s v="Mr."/>
    <s v="Derek Estrada"/>
    <n v="77"/>
    <x v="0"/>
    <x v="1"/>
    <s v="B-"/>
    <x v="2"/>
    <x v="3"/>
    <x v="123"/>
    <s v="Taylor Martin"/>
    <x v="1884"/>
    <x v="2"/>
    <n v="24885.1312"/>
    <n v="162"/>
    <x v="0"/>
    <s v="Elective"/>
    <d v="2022-05-19T00:00:00"/>
    <s v="Lipitor"/>
    <s v="Inconclusive"/>
    <x v="15"/>
  </r>
  <r>
    <s v="Mrs."/>
    <s v="Felicia Ramirez"/>
    <n v="28"/>
    <x v="2"/>
    <x v="0"/>
    <s v="B-"/>
    <x v="2"/>
    <x v="1"/>
    <x v="724"/>
    <s v="Carlos Hill"/>
    <x v="1885"/>
    <x v="1"/>
    <n v="25816.121599999999"/>
    <n v="284"/>
    <x v="1"/>
    <s v="Urgent"/>
    <d v="2022-08-14T00:00:00"/>
    <s v="Ibuprofen"/>
    <s v="Normal"/>
    <x v="9"/>
  </r>
  <r>
    <s v="Mr."/>
    <s v="William Gutierrez"/>
    <n v="32"/>
    <x v="2"/>
    <x v="1"/>
    <s v="AB-"/>
    <x v="5"/>
    <x v="3"/>
    <x v="1187"/>
    <s v="Emily Hill"/>
    <x v="1886"/>
    <x v="1"/>
    <n v="15463.0975"/>
    <n v="337"/>
    <x v="0"/>
    <s v="Elective"/>
    <d v="2021-11-20T00:00:00"/>
    <s v="Aspirin"/>
    <s v="Abnormal"/>
    <x v="8"/>
  </r>
  <r>
    <s v="Mrs."/>
    <s v="Terri Harmon"/>
    <n v="70"/>
    <x v="0"/>
    <x v="0"/>
    <s v="O-"/>
    <x v="0"/>
    <x v="4"/>
    <x v="972"/>
    <s v="Katherine Jefferson"/>
    <x v="1887"/>
    <x v="1"/>
    <n v="14746.7541"/>
    <n v="160"/>
    <x v="0"/>
    <s v="Elective"/>
    <d v="2021-01-14T00:00:00"/>
    <s v="Penicillin"/>
    <s v="Abnormal"/>
    <x v="2"/>
  </r>
  <r>
    <s v="Mr."/>
    <s v="Jeffrey King MD"/>
    <n v="74"/>
    <x v="0"/>
    <x v="1"/>
    <s v="B+"/>
    <x v="7"/>
    <x v="1"/>
    <x v="1115"/>
    <s v="Kaitlyn Knapp"/>
    <x v="1888"/>
    <x v="3"/>
    <n v="7279.1379999999999"/>
    <n v="240"/>
    <x v="1"/>
    <s v="Urgent"/>
    <d v="2021-02-17T00:00:00"/>
    <s v="Penicillin"/>
    <s v="Abnormal"/>
    <x v="7"/>
  </r>
  <r>
    <s v="Mrs."/>
    <s v="Dawn Ortiz"/>
    <n v="83"/>
    <x v="0"/>
    <x v="0"/>
    <s v="O+"/>
    <x v="1"/>
    <x v="4"/>
    <x v="1151"/>
    <s v="John Adams"/>
    <x v="1889"/>
    <x v="3"/>
    <n v="24881.920900000001"/>
    <n v="173"/>
    <x v="1"/>
    <s v="Urgent"/>
    <d v="2021-11-22T00:00:00"/>
    <s v="Paracetamol"/>
    <s v="Normal"/>
    <x v="15"/>
  </r>
  <r>
    <s v="Mr."/>
    <s v="Leroy Wright"/>
    <n v="32"/>
    <x v="2"/>
    <x v="1"/>
    <s v="AB+"/>
    <x v="3"/>
    <x v="0"/>
    <x v="1188"/>
    <s v="James Turner"/>
    <x v="1890"/>
    <x v="1"/>
    <n v="5210.1873999999998"/>
    <n v="418"/>
    <x v="1"/>
    <s v="Urgent"/>
    <d v="2019-01-10T00:00:00"/>
    <s v="Penicillin"/>
    <s v="Normal"/>
    <x v="5"/>
  </r>
  <r>
    <s v="Mr."/>
    <s v="Jamie King"/>
    <n v="69"/>
    <x v="0"/>
    <x v="1"/>
    <s v="A+"/>
    <x v="4"/>
    <x v="3"/>
    <x v="1189"/>
    <s v="Grant Kelly"/>
    <x v="1891"/>
    <x v="2"/>
    <n v="23036.479500000001"/>
    <n v="249"/>
    <x v="0"/>
    <s v="Elective"/>
    <d v="2020-09-15T00:00:00"/>
    <s v="Penicillin"/>
    <s v="Inconclusive"/>
    <x v="23"/>
  </r>
  <r>
    <s v="Mr."/>
    <s v="Chelsea Smith"/>
    <n v="49"/>
    <x v="1"/>
    <x v="1"/>
    <s v="B-"/>
    <x v="2"/>
    <x v="3"/>
    <x v="1190"/>
    <s v="Brandon Jackson"/>
    <x v="1892"/>
    <x v="4"/>
    <n v="32421.475600000002"/>
    <n v="378"/>
    <x v="0"/>
    <s v="Elective"/>
    <d v="2018-11-03T00:00:00"/>
    <s v="Penicillin"/>
    <s v="Inconclusive"/>
    <x v="24"/>
  </r>
  <r>
    <s v="Mrs."/>
    <s v="Krista Terry"/>
    <n v="38"/>
    <x v="1"/>
    <x v="0"/>
    <s v="A-"/>
    <x v="6"/>
    <x v="0"/>
    <x v="1191"/>
    <s v="Emily Kim"/>
    <x v="1893"/>
    <x v="0"/>
    <n v="41676.686900000001"/>
    <n v="220"/>
    <x v="1"/>
    <s v="Urgent"/>
    <d v="2019-04-26T00:00:00"/>
    <s v="Paracetamol"/>
    <s v="Abnormal"/>
    <x v="8"/>
  </r>
  <r>
    <s v="Mr."/>
    <s v="Jessica Hayes"/>
    <n v="35"/>
    <x v="1"/>
    <x v="1"/>
    <s v="AB-"/>
    <x v="5"/>
    <x v="3"/>
    <x v="462"/>
    <s v="Cheyenne Vincent"/>
    <x v="1894"/>
    <x v="1"/>
    <n v="12230.271199999999"/>
    <n v="401"/>
    <x v="0"/>
    <s v="Elective"/>
    <d v="2019-05-13T00:00:00"/>
    <s v="Penicillin"/>
    <s v="Normal"/>
    <x v="13"/>
  </r>
  <r>
    <s v="Mr."/>
    <s v="Paul Serrano"/>
    <n v="73"/>
    <x v="0"/>
    <x v="1"/>
    <s v="AB+"/>
    <x v="3"/>
    <x v="5"/>
    <x v="165"/>
    <s v="William Maldonado"/>
    <x v="1895"/>
    <x v="0"/>
    <n v="8001.0258000000003"/>
    <n v="176"/>
    <x v="1"/>
    <s v="Urgent"/>
    <d v="2022-10-18T00:00:00"/>
    <s v="Penicillin"/>
    <s v="Inconclusive"/>
    <x v="19"/>
  </r>
  <r>
    <s v="Mrs."/>
    <s v="Dr. Charles Burton MD"/>
    <n v="84"/>
    <x v="0"/>
    <x v="0"/>
    <s v="B-"/>
    <x v="2"/>
    <x v="0"/>
    <x v="561"/>
    <s v="Daniel Love"/>
    <x v="1896"/>
    <x v="3"/>
    <n v="58680.033799999997"/>
    <n v="426"/>
    <x v="1"/>
    <s v="Urgent"/>
    <d v="2023-01-29T00:00:00"/>
    <s v="Penicillin"/>
    <s v="Inconclusive"/>
    <x v="5"/>
  </r>
  <r>
    <s v="Mr."/>
    <s v="Heather Bryan"/>
    <n v="24"/>
    <x v="2"/>
    <x v="1"/>
    <s v="B+"/>
    <x v="7"/>
    <x v="5"/>
    <x v="606"/>
    <s v="Natasha Pitts"/>
    <x v="1897"/>
    <x v="1"/>
    <n v="79019.535399999993"/>
    <n v="324"/>
    <x v="2"/>
    <s v="Emergency"/>
    <d v="2022-08-23T00:00:00"/>
    <s v="Aspirin"/>
    <s v="Inconclusive"/>
    <x v="11"/>
  </r>
  <r>
    <s v="Mr."/>
    <s v="Andrew Perez"/>
    <n v="37"/>
    <x v="1"/>
    <x v="1"/>
    <s v="AB-"/>
    <x v="5"/>
    <x v="3"/>
    <x v="235"/>
    <s v="Charles Curtis"/>
    <x v="1898"/>
    <x v="1"/>
    <n v="33553.042300000001"/>
    <n v="287"/>
    <x v="1"/>
    <s v="Urgent"/>
    <d v="2020-07-29T00:00:00"/>
    <s v="Penicillin"/>
    <s v="Abnormal"/>
    <x v="26"/>
  </r>
  <r>
    <s v="Mrs."/>
    <s v="James Thomas"/>
    <n v="71"/>
    <x v="0"/>
    <x v="0"/>
    <s v="O+"/>
    <x v="1"/>
    <x v="4"/>
    <x v="1192"/>
    <s v="Sarah Armstrong"/>
    <x v="1899"/>
    <x v="4"/>
    <n v="13364.424300000001"/>
    <n v="127"/>
    <x v="1"/>
    <s v="Urgent"/>
    <d v="2021-08-24T00:00:00"/>
    <s v="Paracetamol"/>
    <s v="Normal"/>
    <x v="8"/>
  </r>
  <r>
    <s v="Mr."/>
    <s v="Lori Hayden"/>
    <n v="77"/>
    <x v="0"/>
    <x v="1"/>
    <s v="AB+"/>
    <x v="3"/>
    <x v="3"/>
    <x v="1076"/>
    <s v="Richard King"/>
    <x v="1900"/>
    <x v="0"/>
    <n v="6299.6580000000004"/>
    <n v="381"/>
    <x v="1"/>
    <s v="Urgent"/>
    <d v="2018-12-23T00:00:00"/>
    <s v="Paracetamol"/>
    <s v="Normal"/>
    <x v="23"/>
  </r>
  <r>
    <s v="Mrs."/>
    <s v="Paul Hunter"/>
    <n v="83"/>
    <x v="0"/>
    <x v="0"/>
    <s v="B+"/>
    <x v="7"/>
    <x v="2"/>
    <x v="1193"/>
    <s v="April Brown"/>
    <x v="1901"/>
    <x v="3"/>
    <n v="5968.8501999999999"/>
    <n v="220"/>
    <x v="0"/>
    <s v="Elective"/>
    <d v="2022-06-05T00:00:00"/>
    <s v="Paracetamol"/>
    <s v="Inconclusive"/>
    <x v="15"/>
  </r>
  <r>
    <s v="Mrs."/>
    <s v="John Walker"/>
    <n v="31"/>
    <x v="2"/>
    <x v="0"/>
    <s v="O-"/>
    <x v="0"/>
    <x v="1"/>
    <x v="596"/>
    <s v="Kimberly Sullivan"/>
    <x v="1902"/>
    <x v="1"/>
    <n v="19455.149000000001"/>
    <n v="184"/>
    <x v="0"/>
    <s v="Elective"/>
    <d v="2021-09-18T00:00:00"/>
    <s v="Penicillin"/>
    <s v="Inconclusive"/>
    <x v="9"/>
  </r>
  <r>
    <s v="Mrs."/>
    <s v="Sean Gardner"/>
    <n v="55"/>
    <x v="1"/>
    <x v="0"/>
    <s v="B+"/>
    <x v="7"/>
    <x v="2"/>
    <x v="450"/>
    <s v="Darius Gutierrez"/>
    <x v="1903"/>
    <x v="3"/>
    <n v="9127.9982"/>
    <n v="270"/>
    <x v="1"/>
    <s v="Urgent"/>
    <d v="2019-09-04T00:00:00"/>
    <s v="Lipitor"/>
    <s v="Abnormal"/>
    <x v="18"/>
  </r>
  <r>
    <s v="Mrs."/>
    <s v="Barbara Martinez"/>
    <n v="75"/>
    <x v="0"/>
    <x v="0"/>
    <s v="A-"/>
    <x v="6"/>
    <x v="3"/>
    <x v="1078"/>
    <s v="Sharon Smith"/>
    <x v="1904"/>
    <x v="3"/>
    <n v="24428.137500000001"/>
    <n v="217"/>
    <x v="2"/>
    <s v="Emergency"/>
    <d v="2023-11-06T00:00:00"/>
    <s v="Lipitor"/>
    <s v="Normal"/>
    <x v="25"/>
  </r>
  <r>
    <s v="Mr."/>
    <s v="Cheryl Rodriguez"/>
    <n v="40"/>
    <x v="1"/>
    <x v="1"/>
    <s v="O+"/>
    <x v="1"/>
    <x v="3"/>
    <x v="1043"/>
    <s v="Steven Ingram"/>
    <x v="1905"/>
    <x v="0"/>
    <n v="10387.675499999999"/>
    <n v="245"/>
    <x v="1"/>
    <s v="Urgent"/>
    <d v="2019-07-15T00:00:00"/>
    <s v="Paracetamol"/>
    <s v="Inconclusive"/>
    <x v="29"/>
  </r>
  <r>
    <s v="Mr."/>
    <s v="Julie Nguyen"/>
    <n v="39"/>
    <x v="1"/>
    <x v="1"/>
    <s v="O+"/>
    <x v="1"/>
    <x v="2"/>
    <x v="657"/>
    <s v="Nathan West"/>
    <x v="1906"/>
    <x v="0"/>
    <n v="5203.9975999999997"/>
    <n v="427"/>
    <x v="0"/>
    <s v="Elective"/>
    <d v="2022-03-17T00:00:00"/>
    <s v="Lipitor"/>
    <s v="Inconclusive"/>
    <x v="3"/>
  </r>
  <r>
    <s v="Mr."/>
    <s v="Katherine Medina"/>
    <n v="43"/>
    <x v="1"/>
    <x v="1"/>
    <s v="O+"/>
    <x v="1"/>
    <x v="4"/>
    <x v="77"/>
    <s v="Michael Haney"/>
    <x v="1907"/>
    <x v="1"/>
    <n v="13341.224"/>
    <n v="315"/>
    <x v="2"/>
    <s v="Emergency"/>
    <d v="2023-09-05T00:00:00"/>
    <s v="Penicillin"/>
    <s v="Normal"/>
    <x v="4"/>
  </r>
  <r>
    <s v="Mrs."/>
    <s v="Todd Henry"/>
    <n v="21"/>
    <x v="2"/>
    <x v="0"/>
    <s v="O+"/>
    <x v="1"/>
    <x v="3"/>
    <x v="1194"/>
    <s v="Albert Curtis"/>
    <x v="1908"/>
    <x v="1"/>
    <n v="5253.6287000000002"/>
    <n v="351"/>
    <x v="1"/>
    <s v="Urgent"/>
    <d v="2020-03-28T00:00:00"/>
    <s v="Lipitor"/>
    <s v="Normal"/>
    <x v="6"/>
  </r>
  <r>
    <s v="Mr."/>
    <s v="Beverly Lopez"/>
    <n v="77"/>
    <x v="0"/>
    <x v="1"/>
    <s v="A-"/>
    <x v="6"/>
    <x v="3"/>
    <x v="1195"/>
    <s v="Michael Smith"/>
    <x v="1909"/>
    <x v="1"/>
    <n v="16981.5936"/>
    <n v="267"/>
    <x v="1"/>
    <s v="Urgent"/>
    <d v="2018-12-10T00:00:00"/>
    <s v="Ibuprofen"/>
    <s v="Abnormal"/>
    <x v="5"/>
  </r>
  <r>
    <s v="Mr."/>
    <s v="April Austin"/>
    <n v="55"/>
    <x v="1"/>
    <x v="1"/>
    <s v="A+"/>
    <x v="4"/>
    <x v="3"/>
    <x v="992"/>
    <s v="Aimee Camacho"/>
    <x v="1910"/>
    <x v="4"/>
    <n v="28207.9509"/>
    <n v="174"/>
    <x v="1"/>
    <s v="Urgent"/>
    <d v="2021-10-19T00:00:00"/>
    <s v="Ibuprofen"/>
    <s v="Normal"/>
    <x v="27"/>
  </r>
  <r>
    <s v="Mr."/>
    <s v="Amanda Rollins"/>
    <n v="49"/>
    <x v="1"/>
    <x v="1"/>
    <s v="O-"/>
    <x v="0"/>
    <x v="3"/>
    <x v="1196"/>
    <s v="Ian Hernandez"/>
    <x v="1911"/>
    <x v="1"/>
    <n v="25366.952399999998"/>
    <n v="314"/>
    <x v="1"/>
    <s v="Urgent"/>
    <d v="2021-09-15T00:00:00"/>
    <s v="Aspirin"/>
    <s v="Abnormal"/>
    <x v="13"/>
  </r>
  <r>
    <s v="Mr."/>
    <s v="John Richardson"/>
    <n v="79"/>
    <x v="0"/>
    <x v="1"/>
    <s v="O-"/>
    <x v="0"/>
    <x v="3"/>
    <x v="1184"/>
    <s v="Erin Noble"/>
    <x v="1912"/>
    <x v="0"/>
    <n v="1890.3889999999999"/>
    <n v="234"/>
    <x v="1"/>
    <s v="Urgent"/>
    <d v="2021-06-29T00:00:00"/>
    <s v="Penicillin"/>
    <s v="Normal"/>
    <x v="28"/>
  </r>
  <r>
    <s v="Mr."/>
    <s v="Seth Morris"/>
    <n v="72"/>
    <x v="0"/>
    <x v="1"/>
    <s v="A+"/>
    <x v="4"/>
    <x v="3"/>
    <x v="101"/>
    <s v="Joshua Lee"/>
    <x v="1913"/>
    <x v="2"/>
    <n v="21796.2523"/>
    <n v="262"/>
    <x v="2"/>
    <s v="Emergency"/>
    <d v="2021-01-03T00:00:00"/>
    <s v="Penicillin"/>
    <s v="Inconclusive"/>
    <x v="27"/>
  </r>
  <r>
    <s v="Mr."/>
    <s v="Devin Martin"/>
    <n v="21"/>
    <x v="2"/>
    <x v="1"/>
    <s v="B-"/>
    <x v="2"/>
    <x v="3"/>
    <x v="752"/>
    <s v="Chase Prince"/>
    <x v="1914"/>
    <x v="1"/>
    <n v="34213.826500000003"/>
    <n v="317"/>
    <x v="1"/>
    <s v="Urgent"/>
    <d v="2022-03-25T00:00:00"/>
    <s v="Lipitor"/>
    <s v="Abnormal"/>
    <x v="27"/>
  </r>
  <r>
    <s v="Mr."/>
    <s v="Gerald Hernandez"/>
    <n v="66"/>
    <x v="0"/>
    <x v="1"/>
    <s v="O+"/>
    <x v="1"/>
    <x v="3"/>
    <x v="428"/>
    <s v="Thomas Conley"/>
    <x v="1915"/>
    <x v="0"/>
    <n v="19355.1561"/>
    <n v="179"/>
    <x v="1"/>
    <s v="Urgent"/>
    <d v="2021-02-25T00:00:00"/>
    <s v="Ibuprofen"/>
    <s v="Inconclusive"/>
    <x v="11"/>
  </r>
  <r>
    <s v="Mr."/>
    <s v="Gwendolyn Wolfe"/>
    <n v="69"/>
    <x v="0"/>
    <x v="1"/>
    <s v="O+"/>
    <x v="1"/>
    <x v="5"/>
    <x v="756"/>
    <s v="Michael Dunn"/>
    <x v="1916"/>
    <x v="3"/>
    <n v="43595.096899999997"/>
    <n v="446"/>
    <x v="0"/>
    <s v="Elective"/>
    <d v="2020-08-28T00:00:00"/>
    <s v="Penicillin"/>
    <s v="Normal"/>
    <x v="20"/>
  </r>
  <r>
    <s v="Mrs."/>
    <s v="Jonathan Santos"/>
    <n v="33"/>
    <x v="2"/>
    <x v="0"/>
    <s v="B-"/>
    <x v="2"/>
    <x v="4"/>
    <x v="768"/>
    <s v="Katherine King"/>
    <x v="1917"/>
    <x v="1"/>
    <n v="7694.1580000000004"/>
    <n v="321"/>
    <x v="1"/>
    <s v="Urgent"/>
    <d v="2021-11-10T00:00:00"/>
    <s v="Paracetamol"/>
    <s v="Normal"/>
    <x v="1"/>
  </r>
  <r>
    <s v="Mrs."/>
    <s v="Roger Shaffer"/>
    <n v="41"/>
    <x v="1"/>
    <x v="0"/>
    <s v="B-"/>
    <x v="2"/>
    <x v="5"/>
    <x v="1197"/>
    <s v="Crystal Willis"/>
    <x v="1918"/>
    <x v="4"/>
    <n v="65721.700500000006"/>
    <n v="358"/>
    <x v="0"/>
    <s v="Elective"/>
    <d v="2019-01-19T00:00:00"/>
    <s v="Penicillin"/>
    <s v="Inconclusive"/>
    <x v="12"/>
  </r>
  <r>
    <s v="Mr."/>
    <s v="Denise Thompson"/>
    <n v="51"/>
    <x v="1"/>
    <x v="1"/>
    <s v="AB-"/>
    <x v="5"/>
    <x v="0"/>
    <x v="1173"/>
    <s v="David Vance"/>
    <x v="1919"/>
    <x v="4"/>
    <n v="50726.915500000003"/>
    <n v="355"/>
    <x v="1"/>
    <s v="Urgent"/>
    <d v="2019-06-09T00:00:00"/>
    <s v="Penicillin"/>
    <s v="Normal"/>
    <x v="23"/>
  </r>
  <r>
    <s v="Mrs."/>
    <s v="Pamela Valencia"/>
    <n v="73"/>
    <x v="0"/>
    <x v="0"/>
    <s v="AB+"/>
    <x v="3"/>
    <x v="1"/>
    <x v="87"/>
    <s v="Leonard Brown"/>
    <x v="1920"/>
    <x v="4"/>
    <n v="15980.1839"/>
    <n v="398"/>
    <x v="1"/>
    <s v="Urgent"/>
    <d v="2020-08-27T00:00:00"/>
    <s v="Ibuprofen"/>
    <s v="Abnormal"/>
    <x v="13"/>
  </r>
  <r>
    <s v="Mr."/>
    <s v="Ryan Oliver"/>
    <n v="63"/>
    <x v="0"/>
    <x v="1"/>
    <s v="AB-"/>
    <x v="5"/>
    <x v="5"/>
    <x v="433"/>
    <s v="Joseph Morales"/>
    <x v="1921"/>
    <x v="4"/>
    <n v="4351.3648000000003"/>
    <n v="439"/>
    <x v="0"/>
    <s v="Elective"/>
    <d v="2022-09-05T00:00:00"/>
    <s v="Paracetamol"/>
    <s v="Normal"/>
    <x v="25"/>
  </r>
  <r>
    <s v="Mr."/>
    <s v="Margaret Allen"/>
    <n v="71"/>
    <x v="0"/>
    <x v="1"/>
    <s v="O-"/>
    <x v="0"/>
    <x v="1"/>
    <x v="157"/>
    <s v="Miguel Harrison"/>
    <x v="1922"/>
    <x v="1"/>
    <n v="32602.5311"/>
    <n v="356"/>
    <x v="0"/>
    <s v="Elective"/>
    <d v="2022-02-22T00:00:00"/>
    <s v="Paracetamol"/>
    <s v="Normal"/>
    <x v="15"/>
  </r>
  <r>
    <s v="Mrs."/>
    <s v="John Alvarado"/>
    <n v="54"/>
    <x v="1"/>
    <x v="0"/>
    <s v="AB-"/>
    <x v="5"/>
    <x v="5"/>
    <x v="829"/>
    <s v="Joel Garcia"/>
    <x v="1923"/>
    <x v="3"/>
    <n v="44201.883500000004"/>
    <n v="195"/>
    <x v="2"/>
    <s v="Emergency"/>
    <d v="2022-06-19T00:00:00"/>
    <s v="Paracetamol"/>
    <s v="Abnormal"/>
    <x v="9"/>
  </r>
  <r>
    <s v="Mr."/>
    <s v="Eric Burns"/>
    <n v="59"/>
    <x v="1"/>
    <x v="1"/>
    <s v="O-"/>
    <x v="0"/>
    <x v="2"/>
    <x v="677"/>
    <s v="Ashley Kelly"/>
    <x v="1924"/>
    <x v="0"/>
    <n v="8123.2965000000004"/>
    <n v="107"/>
    <x v="0"/>
    <s v="Elective"/>
    <d v="2021-04-28T00:00:00"/>
    <s v="Aspirin"/>
    <s v="Normal"/>
    <x v="10"/>
  </r>
  <r>
    <s v="Mrs."/>
    <s v="Christina Ward"/>
    <n v="77"/>
    <x v="0"/>
    <x v="0"/>
    <s v="AB-"/>
    <x v="5"/>
    <x v="5"/>
    <x v="1141"/>
    <s v="Janice Cobb"/>
    <x v="1925"/>
    <x v="2"/>
    <n v="72451.176399999997"/>
    <n v="114"/>
    <x v="2"/>
    <s v="Emergency"/>
    <d v="2019-05-11T00:00:00"/>
    <s v="Lipitor"/>
    <s v="Normal"/>
    <x v="7"/>
  </r>
  <r>
    <s v="Mrs."/>
    <s v="Kevin Fletcher"/>
    <n v="79"/>
    <x v="0"/>
    <x v="0"/>
    <s v="O+"/>
    <x v="1"/>
    <x v="2"/>
    <x v="1198"/>
    <s v="Kim Glass"/>
    <x v="1926"/>
    <x v="3"/>
    <n v="4630.2240000000002"/>
    <n v="483"/>
    <x v="0"/>
    <s v="Elective"/>
    <d v="2022-01-08T00:00:00"/>
    <s v="Paracetamol"/>
    <s v="Normal"/>
    <x v="9"/>
  </r>
  <r>
    <s v="Mr."/>
    <s v="Joshua Crawford"/>
    <n v="36"/>
    <x v="1"/>
    <x v="1"/>
    <s v="AB+"/>
    <x v="3"/>
    <x v="0"/>
    <x v="831"/>
    <s v="Victor Dean"/>
    <x v="1927"/>
    <x v="4"/>
    <n v="1285.7474"/>
    <n v="360"/>
    <x v="2"/>
    <s v="Emergency"/>
    <d v="2023-06-02T00:00:00"/>
    <s v="Lipitor"/>
    <s v="Abnormal"/>
    <x v="4"/>
  </r>
  <r>
    <s v="Mrs."/>
    <s v="Spencer Lloyd"/>
    <n v="66"/>
    <x v="0"/>
    <x v="0"/>
    <s v="AB-"/>
    <x v="5"/>
    <x v="5"/>
    <x v="10"/>
    <s v="Donald Benton"/>
    <x v="1928"/>
    <x v="4"/>
    <n v="51820.950199999999"/>
    <n v="214"/>
    <x v="0"/>
    <s v="Elective"/>
    <d v="2020-09-03T00:00:00"/>
    <s v="Ibuprofen"/>
    <s v="Inconclusive"/>
    <x v="5"/>
  </r>
  <r>
    <s v="Mrs."/>
    <s v="Tammy Diaz"/>
    <n v="45"/>
    <x v="1"/>
    <x v="0"/>
    <s v="A+"/>
    <x v="4"/>
    <x v="5"/>
    <x v="1199"/>
    <s v="Ashley Washington"/>
    <x v="1929"/>
    <x v="3"/>
    <n v="59506.337699999996"/>
    <n v="276"/>
    <x v="2"/>
    <s v="Emergency"/>
    <d v="2023-09-10T00:00:00"/>
    <s v="Paracetamol"/>
    <s v="Inconclusive"/>
    <x v="18"/>
  </r>
  <r>
    <s v="Mrs."/>
    <s v="Stephen Anderson"/>
    <n v="85"/>
    <x v="0"/>
    <x v="0"/>
    <s v="B+"/>
    <x v="7"/>
    <x v="2"/>
    <x v="1200"/>
    <s v="Eric Johns"/>
    <x v="1930"/>
    <x v="3"/>
    <n v="11415.691000000001"/>
    <n v="446"/>
    <x v="1"/>
    <s v="Urgent"/>
    <d v="2021-12-19T00:00:00"/>
    <s v="Lipitor"/>
    <s v="Normal"/>
    <x v="4"/>
  </r>
  <r>
    <s v="Mrs."/>
    <s v="Gary Long"/>
    <n v="81"/>
    <x v="0"/>
    <x v="0"/>
    <s v="B-"/>
    <x v="2"/>
    <x v="3"/>
    <x v="1201"/>
    <s v="Jeremy Arias"/>
    <x v="1931"/>
    <x v="1"/>
    <n v="31859.4715"/>
    <n v="263"/>
    <x v="2"/>
    <s v="Emergency"/>
    <d v="2021-07-02T00:00:00"/>
    <s v="Aspirin"/>
    <s v="Inconclusive"/>
    <x v="24"/>
  </r>
  <r>
    <s v="Mrs."/>
    <s v="Stacey Martin"/>
    <n v="60"/>
    <x v="0"/>
    <x v="0"/>
    <s v="AB+"/>
    <x v="3"/>
    <x v="3"/>
    <x v="462"/>
    <s v="Juan Harrell"/>
    <x v="1932"/>
    <x v="3"/>
    <n v="9660.3433000000005"/>
    <n v="205"/>
    <x v="1"/>
    <s v="Urgent"/>
    <d v="2019-05-22T00:00:00"/>
    <s v="Penicillin"/>
    <s v="Inconclusive"/>
    <x v="15"/>
  </r>
  <r>
    <s v="Mr."/>
    <s v="Kimberly Lee"/>
    <n v="73"/>
    <x v="0"/>
    <x v="1"/>
    <s v="AB-"/>
    <x v="5"/>
    <x v="1"/>
    <x v="71"/>
    <s v="Melanie Young"/>
    <x v="1933"/>
    <x v="1"/>
    <n v="38939.071600000003"/>
    <n v="269"/>
    <x v="2"/>
    <s v="Emergency"/>
    <d v="2022-05-20T00:00:00"/>
    <s v="Ibuprofen"/>
    <s v="Inconclusive"/>
    <x v="29"/>
  </r>
  <r>
    <s v="Mrs."/>
    <s v="Emily Jones"/>
    <n v="51"/>
    <x v="1"/>
    <x v="0"/>
    <s v="AB-"/>
    <x v="5"/>
    <x v="4"/>
    <x v="792"/>
    <s v="Jennifer Mendoza"/>
    <x v="1934"/>
    <x v="0"/>
    <n v="37190.234799999998"/>
    <n v="247"/>
    <x v="2"/>
    <s v="Emergency"/>
    <d v="2023-10-20T00:00:00"/>
    <s v="Ibuprofen"/>
    <s v="Abnormal"/>
    <x v="3"/>
  </r>
  <r>
    <s v="Mr."/>
    <s v="Casey Brewer"/>
    <n v="71"/>
    <x v="0"/>
    <x v="1"/>
    <s v="O-"/>
    <x v="0"/>
    <x v="3"/>
    <x v="759"/>
    <s v="Monica Jackson"/>
    <x v="1935"/>
    <x v="0"/>
    <n v="16513.310099999999"/>
    <n v="240"/>
    <x v="2"/>
    <s v="Emergency"/>
    <d v="2023-09-15T00:00:00"/>
    <s v="Penicillin"/>
    <s v="Inconclusive"/>
    <x v="19"/>
  </r>
  <r>
    <s v="Mr."/>
    <s v="Angela Garcia"/>
    <n v="56"/>
    <x v="1"/>
    <x v="1"/>
    <s v="AB+"/>
    <x v="3"/>
    <x v="2"/>
    <x v="418"/>
    <s v="Paul Hughes"/>
    <x v="1936"/>
    <x v="4"/>
    <n v="24936.292000000001"/>
    <n v="210"/>
    <x v="1"/>
    <s v="Urgent"/>
    <d v="2023-11-19T00:00:00"/>
    <s v="Penicillin"/>
    <s v="Abnormal"/>
    <x v="9"/>
  </r>
  <r>
    <s v="Mrs."/>
    <s v="Deborah Arias"/>
    <n v="81"/>
    <x v="0"/>
    <x v="0"/>
    <s v="A-"/>
    <x v="6"/>
    <x v="5"/>
    <x v="1045"/>
    <s v="Sheri Daniels"/>
    <x v="1937"/>
    <x v="1"/>
    <n v="3703.7491"/>
    <n v="158"/>
    <x v="0"/>
    <s v="Elective"/>
    <d v="2023-05-17T00:00:00"/>
    <s v="Paracetamol"/>
    <s v="Normal"/>
    <x v="27"/>
  </r>
  <r>
    <s v="Mr."/>
    <s v="Alec Wallace"/>
    <n v="73"/>
    <x v="0"/>
    <x v="1"/>
    <s v="B+"/>
    <x v="7"/>
    <x v="5"/>
    <x v="822"/>
    <s v="Alison Reilly"/>
    <x v="1938"/>
    <x v="4"/>
    <n v="36448.927300000003"/>
    <n v="109"/>
    <x v="0"/>
    <s v="Elective"/>
    <d v="2019-02-14T00:00:00"/>
    <s v="Paracetamol"/>
    <s v="Normal"/>
    <x v="12"/>
  </r>
  <r>
    <s v="Mrs."/>
    <s v="Alex Sanchez"/>
    <n v="58"/>
    <x v="1"/>
    <x v="0"/>
    <s v="AB-"/>
    <x v="5"/>
    <x v="0"/>
    <x v="1202"/>
    <s v="Angela Terry"/>
    <x v="1939"/>
    <x v="1"/>
    <n v="10841.918"/>
    <n v="370"/>
    <x v="2"/>
    <s v="Emergency"/>
    <d v="2019-02-17T00:00:00"/>
    <s v="Penicillin"/>
    <s v="Inconclusive"/>
    <x v="16"/>
  </r>
  <r>
    <s v="Mrs."/>
    <s v="Eric Johnson DVM"/>
    <n v="24"/>
    <x v="2"/>
    <x v="0"/>
    <s v="O+"/>
    <x v="1"/>
    <x v="0"/>
    <x v="1203"/>
    <s v="Danielle Davis"/>
    <x v="1940"/>
    <x v="1"/>
    <n v="17762.498200000002"/>
    <n v="282"/>
    <x v="1"/>
    <s v="Urgent"/>
    <d v="2021-05-01T00:00:00"/>
    <s v="Aspirin"/>
    <s v="Inconclusive"/>
    <x v="29"/>
  </r>
  <r>
    <s v="Mr."/>
    <s v="Travis Foster"/>
    <n v="53"/>
    <x v="1"/>
    <x v="1"/>
    <s v="AB-"/>
    <x v="5"/>
    <x v="0"/>
    <x v="387"/>
    <s v="Jocelyn Johnson"/>
    <x v="1941"/>
    <x v="4"/>
    <n v="19839.511999999999"/>
    <n v="450"/>
    <x v="1"/>
    <s v="Urgent"/>
    <d v="2022-08-23T00:00:00"/>
    <s v="Ibuprofen"/>
    <s v="Normal"/>
    <x v="24"/>
  </r>
  <r>
    <s v="Mr."/>
    <s v="Melissa Singh"/>
    <n v="31"/>
    <x v="2"/>
    <x v="1"/>
    <s v="O-"/>
    <x v="0"/>
    <x v="5"/>
    <x v="1204"/>
    <s v="Jenny Contreras"/>
    <x v="1942"/>
    <x v="4"/>
    <n v="16581.2048"/>
    <n v="183"/>
    <x v="2"/>
    <s v="Emergency"/>
    <d v="2019-05-21T00:00:00"/>
    <s v="Penicillin"/>
    <s v="Abnormal"/>
    <x v="16"/>
  </r>
  <r>
    <s v="Mr."/>
    <s v="Donna Flores"/>
    <n v="21"/>
    <x v="2"/>
    <x v="1"/>
    <s v="O+"/>
    <x v="1"/>
    <x v="2"/>
    <x v="277"/>
    <s v="Lynn Pace"/>
    <x v="1943"/>
    <x v="1"/>
    <n v="19132.933199999999"/>
    <n v="103"/>
    <x v="0"/>
    <s v="Elective"/>
    <d v="2020-01-11T00:00:00"/>
    <s v="Lipitor"/>
    <s v="Inconclusive"/>
    <x v="30"/>
  </r>
  <r>
    <s v="Mrs."/>
    <s v="Frank Stephens"/>
    <n v="64"/>
    <x v="0"/>
    <x v="0"/>
    <s v="O+"/>
    <x v="1"/>
    <x v="4"/>
    <x v="272"/>
    <s v="James Gould"/>
    <x v="1944"/>
    <x v="1"/>
    <n v="18222.1024"/>
    <n v="269"/>
    <x v="0"/>
    <s v="Elective"/>
    <d v="2019-10-09T00:00:00"/>
    <s v="Ibuprofen"/>
    <s v="Abnormal"/>
    <x v="9"/>
  </r>
  <r>
    <s v="Mr."/>
    <s v="Joseph Spence"/>
    <n v="29"/>
    <x v="2"/>
    <x v="1"/>
    <s v="B+"/>
    <x v="7"/>
    <x v="3"/>
    <x v="638"/>
    <s v="Holly Hernandez"/>
    <x v="1945"/>
    <x v="2"/>
    <n v="31714.345399999998"/>
    <n v="413"/>
    <x v="1"/>
    <s v="Urgent"/>
    <d v="2020-07-10T00:00:00"/>
    <s v="Aspirin"/>
    <s v="Abnormal"/>
    <x v="25"/>
  </r>
  <r>
    <s v="Mrs."/>
    <s v="Marcus Powell"/>
    <n v="78"/>
    <x v="0"/>
    <x v="0"/>
    <s v="O+"/>
    <x v="1"/>
    <x v="4"/>
    <x v="679"/>
    <s v="Nicole Holland"/>
    <x v="1946"/>
    <x v="3"/>
    <n v="37265.694199999998"/>
    <n v="447"/>
    <x v="0"/>
    <s v="Elective"/>
    <d v="2023-04-03T00:00:00"/>
    <s v="Penicillin"/>
    <s v="Abnormal"/>
    <x v="8"/>
  </r>
  <r>
    <s v="Mrs."/>
    <s v="Gary Ayers"/>
    <n v="23"/>
    <x v="2"/>
    <x v="0"/>
    <s v="O+"/>
    <x v="1"/>
    <x v="0"/>
    <x v="1205"/>
    <s v="Catherine Garcia"/>
    <x v="1947"/>
    <x v="2"/>
    <n v="5131.0609999999997"/>
    <n v="305"/>
    <x v="1"/>
    <s v="Urgent"/>
    <d v="2020-04-03T00:00:00"/>
    <s v="Ibuprofen"/>
    <s v="Inconclusive"/>
    <x v="9"/>
  </r>
  <r>
    <s v="Mr."/>
    <s v="Theresa Santiago"/>
    <n v="34"/>
    <x v="2"/>
    <x v="1"/>
    <s v="A-"/>
    <x v="6"/>
    <x v="2"/>
    <x v="172"/>
    <s v="David Ray"/>
    <x v="1948"/>
    <x v="4"/>
    <n v="24879.441200000001"/>
    <n v="270"/>
    <x v="1"/>
    <s v="Urgent"/>
    <d v="2020-06-11T00:00:00"/>
    <s v="Paracetamol"/>
    <s v="Normal"/>
    <x v="12"/>
  </r>
  <r>
    <s v="Mr."/>
    <s v="Erin Jackson"/>
    <n v="51"/>
    <x v="1"/>
    <x v="1"/>
    <s v="A-"/>
    <x v="6"/>
    <x v="0"/>
    <x v="292"/>
    <s v="Andrew Scott"/>
    <x v="1949"/>
    <x v="2"/>
    <n v="6648.6022000000003"/>
    <n v="163"/>
    <x v="1"/>
    <s v="Urgent"/>
    <d v="2021-09-03T00:00:00"/>
    <s v="Ibuprofen"/>
    <s v="Inconclusive"/>
    <x v="27"/>
  </r>
  <r>
    <s v="Mrs."/>
    <s v="Michael Mason"/>
    <n v="58"/>
    <x v="1"/>
    <x v="0"/>
    <s v="B-"/>
    <x v="2"/>
    <x v="2"/>
    <x v="1206"/>
    <s v="Christopher Fox"/>
    <x v="1950"/>
    <x v="4"/>
    <n v="11709.6289"/>
    <n v="203"/>
    <x v="1"/>
    <s v="Urgent"/>
    <d v="2020-12-18T00:00:00"/>
    <s v="Penicillin"/>
    <s v="Abnormal"/>
    <x v="17"/>
  </r>
  <r>
    <s v="Mr."/>
    <s v="Austin Ross"/>
    <n v="62"/>
    <x v="0"/>
    <x v="1"/>
    <s v="A+"/>
    <x v="4"/>
    <x v="3"/>
    <x v="1207"/>
    <s v="Alexandria Jenkins"/>
    <x v="1951"/>
    <x v="1"/>
    <n v="22075.787400000001"/>
    <n v="320"/>
    <x v="2"/>
    <s v="Emergency"/>
    <d v="2019-04-10T00:00:00"/>
    <s v="Ibuprofen"/>
    <s v="Inconclusive"/>
    <x v="9"/>
  </r>
  <r>
    <s v="Mrs."/>
    <s v="Sandra Scott"/>
    <n v="43"/>
    <x v="1"/>
    <x v="0"/>
    <s v="O+"/>
    <x v="1"/>
    <x v="1"/>
    <x v="468"/>
    <s v="Jason Smith"/>
    <x v="1952"/>
    <x v="4"/>
    <n v="8661.6987000000008"/>
    <n v="469"/>
    <x v="1"/>
    <s v="Urgent"/>
    <d v="2021-03-18T00:00:00"/>
    <s v="Paracetamol"/>
    <s v="Abnormal"/>
    <x v="27"/>
  </r>
  <r>
    <s v="Mr."/>
    <s v="Alex Wilson"/>
    <n v="18"/>
    <x v="2"/>
    <x v="1"/>
    <s v="A-"/>
    <x v="6"/>
    <x v="4"/>
    <x v="390"/>
    <s v="Nicholas Stewart"/>
    <x v="1953"/>
    <x v="4"/>
    <n v="23716.3665"/>
    <n v="256"/>
    <x v="0"/>
    <s v="Elective"/>
    <d v="2022-04-07T00:00:00"/>
    <s v="Paracetamol"/>
    <s v="Normal"/>
    <x v="10"/>
  </r>
  <r>
    <s v="Mr."/>
    <s v="Patrick Higgins"/>
    <n v="53"/>
    <x v="1"/>
    <x v="1"/>
    <s v="O+"/>
    <x v="1"/>
    <x v="4"/>
    <x v="173"/>
    <s v="Joseph Norton"/>
    <x v="1954"/>
    <x v="1"/>
    <n v="4813.8608999999997"/>
    <n v="457"/>
    <x v="2"/>
    <s v="Emergency"/>
    <d v="2022-07-05T00:00:00"/>
    <s v="Aspirin"/>
    <s v="Normal"/>
    <x v="11"/>
  </r>
  <r>
    <s v="Mr."/>
    <s v="Brittney Wells"/>
    <n v="64"/>
    <x v="0"/>
    <x v="1"/>
    <s v="O-"/>
    <x v="0"/>
    <x v="4"/>
    <x v="101"/>
    <s v="Michael Smith"/>
    <x v="1955"/>
    <x v="4"/>
    <n v="43525.872000000003"/>
    <n v="101"/>
    <x v="0"/>
    <s v="Elective"/>
    <d v="2021-01-03T00:00:00"/>
    <s v="Lipitor"/>
    <s v="Abnormal"/>
    <x v="27"/>
  </r>
  <r>
    <s v="Mr."/>
    <s v="Jennifer Singleton"/>
    <n v="24"/>
    <x v="2"/>
    <x v="1"/>
    <s v="B+"/>
    <x v="7"/>
    <x v="2"/>
    <x v="1208"/>
    <s v="Michael Miller"/>
    <x v="1956"/>
    <x v="1"/>
    <n v="10927.007299999999"/>
    <n v="375"/>
    <x v="0"/>
    <s v="Elective"/>
    <d v="2021-07-26T00:00:00"/>
    <s v="Aspirin"/>
    <s v="Abnormal"/>
    <x v="3"/>
  </r>
  <r>
    <s v="Mr."/>
    <s v="Amy Gardner"/>
    <n v="43"/>
    <x v="1"/>
    <x v="1"/>
    <s v="O-"/>
    <x v="0"/>
    <x v="1"/>
    <x v="1209"/>
    <s v="John Burton"/>
    <x v="1957"/>
    <x v="2"/>
    <n v="7940.5384999999997"/>
    <n v="341"/>
    <x v="1"/>
    <s v="Urgent"/>
    <d v="2020-12-26T00:00:00"/>
    <s v="Penicillin"/>
    <s v="Normal"/>
    <x v="20"/>
  </r>
  <r>
    <s v="Mr."/>
    <s v="Andrew Edwards"/>
    <n v="24"/>
    <x v="2"/>
    <x v="1"/>
    <s v="B+"/>
    <x v="7"/>
    <x v="5"/>
    <x v="1096"/>
    <s v="Rachael Bell"/>
    <x v="793"/>
    <x v="4"/>
    <n v="25534.994200000001"/>
    <n v="170"/>
    <x v="1"/>
    <s v="Urgent"/>
    <d v="2020-11-21T00:00:00"/>
    <s v="Paracetamol"/>
    <s v="Abnormal"/>
    <x v="0"/>
  </r>
  <r>
    <s v="Mr."/>
    <s v="Samantha Boone"/>
    <n v="42"/>
    <x v="1"/>
    <x v="1"/>
    <s v="A-"/>
    <x v="6"/>
    <x v="0"/>
    <x v="243"/>
    <s v="Derek Kennedy"/>
    <x v="1958"/>
    <x v="2"/>
    <n v="49641.7428"/>
    <n v="500"/>
    <x v="1"/>
    <s v="Urgent"/>
    <d v="2023-08-29T00:00:00"/>
    <s v="Paracetamol"/>
    <s v="Abnormal"/>
    <x v="10"/>
  </r>
  <r>
    <s v="Mr."/>
    <s v="Nancy Campos"/>
    <n v="79"/>
    <x v="0"/>
    <x v="1"/>
    <s v="O-"/>
    <x v="0"/>
    <x v="1"/>
    <x v="742"/>
    <s v="Shannon Moore"/>
    <x v="1959"/>
    <x v="0"/>
    <n v="38833.480199999998"/>
    <n v="371"/>
    <x v="0"/>
    <s v="Elective"/>
    <d v="2021-11-08T00:00:00"/>
    <s v="Penicillin"/>
    <s v="Normal"/>
    <x v="14"/>
  </r>
  <r>
    <s v="Mr."/>
    <s v="Morgan Daniels"/>
    <n v="24"/>
    <x v="2"/>
    <x v="1"/>
    <s v="A+"/>
    <x v="4"/>
    <x v="0"/>
    <x v="602"/>
    <s v="Steven Morris"/>
    <x v="1960"/>
    <x v="2"/>
    <n v="10053.063599999999"/>
    <n v="419"/>
    <x v="0"/>
    <s v="Elective"/>
    <d v="2023-03-15T00:00:00"/>
    <s v="Penicillin"/>
    <s v="Normal"/>
    <x v="3"/>
  </r>
  <r>
    <s v="Mrs."/>
    <s v="Angel Hogan"/>
    <n v="50"/>
    <x v="1"/>
    <x v="0"/>
    <s v="A+"/>
    <x v="4"/>
    <x v="3"/>
    <x v="951"/>
    <s v="Ryan Rush"/>
    <x v="1961"/>
    <x v="2"/>
    <n v="27945.061900000001"/>
    <n v="245"/>
    <x v="1"/>
    <s v="Urgent"/>
    <d v="2022-04-21T00:00:00"/>
    <s v="Paracetamol"/>
    <s v="Inconclusive"/>
    <x v="23"/>
  </r>
  <r>
    <s v="Mrs."/>
    <s v="Bethany Smith"/>
    <n v="34"/>
    <x v="2"/>
    <x v="0"/>
    <s v="O+"/>
    <x v="1"/>
    <x v="4"/>
    <x v="916"/>
    <s v="Scott Jackson"/>
    <x v="1962"/>
    <x v="4"/>
    <n v="13310.379499999999"/>
    <n v="261"/>
    <x v="1"/>
    <s v="Urgent"/>
    <d v="2022-05-31T00:00:00"/>
    <s v="Ibuprofen"/>
    <s v="Normal"/>
    <x v="0"/>
  </r>
  <r>
    <s v="Mrs."/>
    <s v="Angela Clay"/>
    <n v="35"/>
    <x v="1"/>
    <x v="0"/>
    <s v="AB-"/>
    <x v="5"/>
    <x v="5"/>
    <x v="1210"/>
    <s v="Mark Bruce"/>
    <x v="1963"/>
    <x v="3"/>
    <n v="73127.684699999998"/>
    <n v="158"/>
    <x v="2"/>
    <s v="Emergency"/>
    <d v="2020-11-22T00:00:00"/>
    <s v="Paracetamol"/>
    <s v="Inconclusive"/>
    <x v="0"/>
  </r>
  <r>
    <s v="Mrs."/>
    <s v="Nicole Meyer"/>
    <n v="68"/>
    <x v="0"/>
    <x v="0"/>
    <s v="A+"/>
    <x v="4"/>
    <x v="0"/>
    <x v="65"/>
    <s v="Emily Lewis"/>
    <x v="1964"/>
    <x v="3"/>
    <n v="5272.3251"/>
    <n v="440"/>
    <x v="2"/>
    <s v="Emergency"/>
    <d v="2022-12-01T00:00:00"/>
    <s v="Aspirin"/>
    <s v="Inconclusive"/>
    <x v="11"/>
  </r>
  <r>
    <s v="Mrs."/>
    <s v="James Ramos"/>
    <n v="44"/>
    <x v="1"/>
    <x v="0"/>
    <s v="B+"/>
    <x v="7"/>
    <x v="3"/>
    <x v="975"/>
    <s v="Christopher Walker"/>
    <x v="1965"/>
    <x v="3"/>
    <n v="3214.8532"/>
    <n v="263"/>
    <x v="2"/>
    <s v="Emergency"/>
    <d v="2023-07-03T00:00:00"/>
    <s v="Penicillin"/>
    <s v="Inconclusive"/>
    <x v="21"/>
  </r>
  <r>
    <s v="Mrs."/>
    <s v="Paul Ramos"/>
    <n v="48"/>
    <x v="1"/>
    <x v="0"/>
    <s v="B-"/>
    <x v="2"/>
    <x v="3"/>
    <x v="701"/>
    <s v="Jonathan Mccarthy"/>
    <x v="1966"/>
    <x v="4"/>
    <n v="33527.383399999999"/>
    <n v="266"/>
    <x v="2"/>
    <s v="Emergency"/>
    <d v="2019-10-03T00:00:00"/>
    <s v="Ibuprofen"/>
    <s v="Inconclusive"/>
    <x v="28"/>
  </r>
  <r>
    <s v="Mrs."/>
    <s v="Jodi Smith"/>
    <n v="74"/>
    <x v="0"/>
    <x v="0"/>
    <s v="B+"/>
    <x v="7"/>
    <x v="3"/>
    <x v="1101"/>
    <s v="Stephanie Lin"/>
    <x v="1967"/>
    <x v="2"/>
    <n v="19843.7399"/>
    <n v="407"/>
    <x v="2"/>
    <s v="Emergency"/>
    <d v="2020-12-14T00:00:00"/>
    <s v="Lipitor"/>
    <s v="Normal"/>
    <x v="8"/>
  </r>
  <r>
    <s v="Mr."/>
    <s v="Alexander Watts"/>
    <n v="36"/>
    <x v="1"/>
    <x v="1"/>
    <s v="O+"/>
    <x v="1"/>
    <x v="0"/>
    <x v="930"/>
    <s v="Tracy Miller"/>
    <x v="1968"/>
    <x v="0"/>
    <n v="55398.9"/>
    <n v="117"/>
    <x v="0"/>
    <s v="Elective"/>
    <d v="2022-02-02T00:00:00"/>
    <s v="Ibuprofen"/>
    <s v="Inconclusive"/>
    <x v="20"/>
  </r>
  <r>
    <s v="Mr."/>
    <s v="Lisa Olson"/>
    <n v="79"/>
    <x v="0"/>
    <x v="1"/>
    <s v="B+"/>
    <x v="7"/>
    <x v="1"/>
    <x v="752"/>
    <s v="David Wong"/>
    <x v="1969"/>
    <x v="4"/>
    <n v="7922.5911999999998"/>
    <n v="314"/>
    <x v="0"/>
    <s v="Elective"/>
    <d v="2022-04-09T00:00:00"/>
    <s v="Penicillin"/>
    <s v="Normal"/>
    <x v="15"/>
  </r>
  <r>
    <s v="Mr."/>
    <s v="Amy Thompson"/>
    <n v="78"/>
    <x v="0"/>
    <x v="1"/>
    <s v="A+"/>
    <x v="4"/>
    <x v="4"/>
    <x v="534"/>
    <s v="Kevin Gomez"/>
    <x v="1970"/>
    <x v="4"/>
    <n v="11918.216200000001"/>
    <n v="295"/>
    <x v="0"/>
    <s v="Elective"/>
    <d v="2021-06-16T00:00:00"/>
    <s v="Lipitor"/>
    <s v="Inconclusive"/>
    <x v="3"/>
  </r>
  <r>
    <s v="Mr."/>
    <s v="Robert Adkins"/>
    <n v="59"/>
    <x v="1"/>
    <x v="1"/>
    <s v="AB-"/>
    <x v="5"/>
    <x v="3"/>
    <x v="22"/>
    <s v="Carrie Thomas PhD"/>
    <x v="1971"/>
    <x v="2"/>
    <n v="33967.4709"/>
    <n v="214"/>
    <x v="1"/>
    <s v="Urgent"/>
    <d v="2022-10-10T00:00:00"/>
    <s v="Lipitor"/>
    <s v="Normal"/>
    <x v="3"/>
  </r>
  <r>
    <s v="Mrs."/>
    <s v="Ronald Barrett"/>
    <n v="18"/>
    <x v="2"/>
    <x v="0"/>
    <s v="O-"/>
    <x v="0"/>
    <x v="3"/>
    <x v="598"/>
    <s v="Chelsea Simpson"/>
    <x v="1972"/>
    <x v="4"/>
    <n v="7818.1287000000002"/>
    <n v="394"/>
    <x v="2"/>
    <s v="Emergency"/>
    <d v="2021-01-02T00:00:00"/>
    <s v="Lipitor"/>
    <s v="Normal"/>
    <x v="20"/>
  </r>
  <r>
    <s v="Mr."/>
    <s v="Michael Hendrix"/>
    <n v="77"/>
    <x v="0"/>
    <x v="1"/>
    <s v="AB+"/>
    <x v="3"/>
    <x v="0"/>
    <x v="1211"/>
    <s v="Matthew Smith"/>
    <x v="1973"/>
    <x v="0"/>
    <n v="29612.880000000001"/>
    <n v="218"/>
    <x v="1"/>
    <s v="Urgent"/>
    <d v="2022-02-03T00:00:00"/>
    <s v="Ibuprofen"/>
    <s v="Normal"/>
    <x v="9"/>
  </r>
  <r>
    <s v="Mrs."/>
    <s v="Caleb Moss"/>
    <n v="41"/>
    <x v="1"/>
    <x v="0"/>
    <s v="A+"/>
    <x v="4"/>
    <x v="0"/>
    <x v="66"/>
    <s v="Jessica Johnson"/>
    <x v="1974"/>
    <x v="4"/>
    <n v="31168.121299999999"/>
    <n v="164"/>
    <x v="2"/>
    <s v="Emergency"/>
    <d v="2021-01-01T00:00:00"/>
    <s v="Ibuprofen"/>
    <s v="Inconclusive"/>
    <x v="3"/>
  </r>
  <r>
    <s v="Mrs."/>
    <s v="Danny Ray"/>
    <n v="64"/>
    <x v="0"/>
    <x v="0"/>
    <s v="AB-"/>
    <x v="5"/>
    <x v="1"/>
    <x v="739"/>
    <s v="Mary Hamilton"/>
    <x v="1975"/>
    <x v="0"/>
    <n v="26136.369500000001"/>
    <n v="316"/>
    <x v="1"/>
    <s v="Urgent"/>
    <d v="2018-12-11T00:00:00"/>
    <s v="Lipitor"/>
    <s v="Normal"/>
    <x v="0"/>
  </r>
  <r>
    <s v="Mr."/>
    <s v="Robert Bright"/>
    <n v="22"/>
    <x v="2"/>
    <x v="1"/>
    <s v="AB+"/>
    <x v="3"/>
    <x v="5"/>
    <x v="811"/>
    <s v="Lisa Hoover"/>
    <x v="1976"/>
    <x v="2"/>
    <n v="4095.7285000000002"/>
    <n v="168"/>
    <x v="0"/>
    <s v="Elective"/>
    <d v="2021-01-17T00:00:00"/>
    <s v="Penicillin"/>
    <s v="Normal"/>
    <x v="3"/>
  </r>
  <r>
    <s v="Mr."/>
    <s v="Andrea Vasquez"/>
    <n v="85"/>
    <x v="0"/>
    <x v="1"/>
    <s v="A+"/>
    <x v="4"/>
    <x v="0"/>
    <x v="604"/>
    <s v="Brent Stewart"/>
    <x v="1977"/>
    <x v="2"/>
    <n v="36641.574399999998"/>
    <n v="354"/>
    <x v="1"/>
    <s v="Urgent"/>
    <d v="2023-06-18T00:00:00"/>
    <s v="Paracetamol"/>
    <s v="Normal"/>
    <x v="2"/>
  </r>
  <r>
    <s v="Mr."/>
    <s v="Brenda Stewart"/>
    <n v="42"/>
    <x v="1"/>
    <x v="1"/>
    <s v="A+"/>
    <x v="4"/>
    <x v="4"/>
    <x v="461"/>
    <s v="Daniel Winters"/>
    <x v="1978"/>
    <x v="3"/>
    <n v="15203.965099999999"/>
    <n v="248"/>
    <x v="2"/>
    <s v="Emergency"/>
    <d v="2021-04-14T00:00:00"/>
    <s v="Penicillin"/>
    <s v="Abnormal"/>
    <x v="6"/>
  </r>
  <r>
    <s v="Mr."/>
    <s v="Janet White"/>
    <n v="42"/>
    <x v="1"/>
    <x v="1"/>
    <s v="O+"/>
    <x v="1"/>
    <x v="3"/>
    <x v="785"/>
    <s v="Stephen Castillo"/>
    <x v="1979"/>
    <x v="3"/>
    <n v="32341.212500000001"/>
    <n v="207"/>
    <x v="2"/>
    <s v="Emergency"/>
    <d v="2023-02-14T00:00:00"/>
    <s v="Aspirin"/>
    <s v="Inconclusive"/>
    <x v="24"/>
  </r>
  <r>
    <s v="Mrs."/>
    <s v="Destiny Morgan"/>
    <n v="53"/>
    <x v="1"/>
    <x v="0"/>
    <s v="O+"/>
    <x v="1"/>
    <x v="2"/>
    <x v="1212"/>
    <s v="William Alvarez"/>
    <x v="1671"/>
    <x v="2"/>
    <n v="6596.7696999999998"/>
    <n v="162"/>
    <x v="0"/>
    <s v="Elective"/>
    <d v="2022-10-03T00:00:00"/>
    <s v="Aspirin"/>
    <s v="Inconclusive"/>
    <x v="11"/>
  </r>
  <r>
    <s v="Mrs."/>
    <s v="Julie Hall"/>
    <n v="30"/>
    <x v="2"/>
    <x v="0"/>
    <s v="O+"/>
    <x v="1"/>
    <x v="0"/>
    <x v="1098"/>
    <s v="Steven Aguirre"/>
    <x v="486"/>
    <x v="1"/>
    <n v="48793.353000000003"/>
    <n v="229"/>
    <x v="1"/>
    <s v="Urgent"/>
    <d v="2021-08-16T00:00:00"/>
    <s v="Ibuprofen"/>
    <s v="Normal"/>
    <x v="13"/>
  </r>
  <r>
    <s v="Mr."/>
    <s v="Thomas Waters"/>
    <n v="71"/>
    <x v="0"/>
    <x v="1"/>
    <s v="B+"/>
    <x v="7"/>
    <x v="3"/>
    <x v="1213"/>
    <s v="Laurie Davis"/>
    <x v="1980"/>
    <x v="1"/>
    <n v="27136.643199999999"/>
    <n v="236"/>
    <x v="1"/>
    <s v="Urgent"/>
    <d v="2020-01-24T00:00:00"/>
    <s v="Aspirin"/>
    <s v="Abnormal"/>
    <x v="16"/>
  </r>
  <r>
    <s v="Mr."/>
    <s v="Crystal Coleman"/>
    <n v="64"/>
    <x v="0"/>
    <x v="1"/>
    <s v="A+"/>
    <x v="4"/>
    <x v="3"/>
    <x v="893"/>
    <s v="Steven Horne"/>
    <x v="1981"/>
    <x v="2"/>
    <n v="32525.660800000001"/>
    <n v="449"/>
    <x v="1"/>
    <s v="Urgent"/>
    <d v="2022-12-15T00:00:00"/>
    <s v="Ibuprofen"/>
    <s v="Abnormal"/>
    <x v="27"/>
  </r>
  <r>
    <s v="Mr."/>
    <s v="Victoria Snyder"/>
    <n v="46"/>
    <x v="1"/>
    <x v="1"/>
    <s v="B-"/>
    <x v="2"/>
    <x v="3"/>
    <x v="936"/>
    <s v="Amanda Green"/>
    <x v="1982"/>
    <x v="4"/>
    <n v="34010.746899999998"/>
    <n v="206"/>
    <x v="2"/>
    <s v="Emergency"/>
    <d v="2022-10-30T00:00:00"/>
    <s v="Paracetamol"/>
    <s v="Inconclusive"/>
    <x v="11"/>
  </r>
  <r>
    <s v="Mrs."/>
    <s v="Joseph Hill"/>
    <n v="37"/>
    <x v="1"/>
    <x v="0"/>
    <s v="A+"/>
    <x v="4"/>
    <x v="2"/>
    <x v="839"/>
    <s v="Sabrina Myers"/>
    <x v="1983"/>
    <x v="4"/>
    <n v="11952.01"/>
    <n v="299"/>
    <x v="1"/>
    <s v="Urgent"/>
    <d v="2022-08-31T00:00:00"/>
    <s v="Penicillin"/>
    <s v="Normal"/>
    <x v="21"/>
  </r>
  <r>
    <s v="Mr."/>
    <s v="William Brown"/>
    <n v="51"/>
    <x v="1"/>
    <x v="1"/>
    <s v="AB+"/>
    <x v="3"/>
    <x v="1"/>
    <x v="979"/>
    <s v="Carolyn Bass"/>
    <x v="1984"/>
    <x v="0"/>
    <n v="24119.478299999999"/>
    <n v="104"/>
    <x v="2"/>
    <s v="Emergency"/>
    <d v="2023-03-30T00:00:00"/>
    <s v="Ibuprofen"/>
    <s v="Inconclusive"/>
    <x v="25"/>
  </r>
  <r>
    <s v="Mrs."/>
    <s v="Christie Galvan"/>
    <n v="72"/>
    <x v="0"/>
    <x v="0"/>
    <s v="B+"/>
    <x v="7"/>
    <x v="4"/>
    <x v="277"/>
    <s v="Dawn Walton"/>
    <x v="713"/>
    <x v="4"/>
    <n v="20824.433099999998"/>
    <n v="427"/>
    <x v="1"/>
    <s v="Urgent"/>
    <d v="2020-02-02T00:00:00"/>
    <s v="Penicillin"/>
    <s v="Abnormal"/>
    <x v="21"/>
  </r>
  <r>
    <s v="Mr."/>
    <s v="Chad Anthony"/>
    <n v="26"/>
    <x v="2"/>
    <x v="1"/>
    <s v="O+"/>
    <x v="1"/>
    <x v="4"/>
    <x v="202"/>
    <s v="Thomas Kennedy"/>
    <x v="1985"/>
    <x v="3"/>
    <n v="2725.0396000000001"/>
    <n v="417"/>
    <x v="2"/>
    <s v="Emergency"/>
    <d v="2021-06-12T00:00:00"/>
    <s v="Penicillin"/>
    <s v="Inconclusive"/>
    <x v="7"/>
  </r>
  <r>
    <s v="Mr."/>
    <s v="Jessica Adams"/>
    <n v="33"/>
    <x v="2"/>
    <x v="1"/>
    <s v="O-"/>
    <x v="0"/>
    <x v="3"/>
    <x v="778"/>
    <s v="Jordan Harris"/>
    <x v="1986"/>
    <x v="3"/>
    <n v="28772.060600000001"/>
    <n v="305"/>
    <x v="1"/>
    <s v="Urgent"/>
    <d v="2020-10-06T00:00:00"/>
    <s v="Aspirin"/>
    <s v="Inconclusive"/>
    <x v="11"/>
  </r>
  <r>
    <s v="Mrs."/>
    <s v="William Thompson"/>
    <n v="32"/>
    <x v="2"/>
    <x v="0"/>
    <s v="B-"/>
    <x v="2"/>
    <x v="0"/>
    <x v="497"/>
    <s v="Sean Taylor"/>
    <x v="1964"/>
    <x v="1"/>
    <n v="40160.525900000001"/>
    <n v="452"/>
    <x v="1"/>
    <s v="Urgent"/>
    <d v="2022-10-13T00:00:00"/>
    <s v="Penicillin"/>
    <s v="Normal"/>
    <x v="29"/>
  </r>
  <r>
    <s v="Mr."/>
    <s v="Kelly Bishop"/>
    <n v="80"/>
    <x v="0"/>
    <x v="1"/>
    <s v="B-"/>
    <x v="2"/>
    <x v="4"/>
    <x v="1214"/>
    <s v="Connor Morris"/>
    <x v="1987"/>
    <x v="2"/>
    <n v="22917.402900000001"/>
    <n v="499"/>
    <x v="0"/>
    <s v="Elective"/>
    <d v="2020-04-24T00:00:00"/>
    <s v="Ibuprofen"/>
    <s v="Normal"/>
    <x v="27"/>
  </r>
  <r>
    <s v="Mrs."/>
    <s v="Julie Delgado"/>
    <n v="27"/>
    <x v="2"/>
    <x v="0"/>
    <s v="AB-"/>
    <x v="5"/>
    <x v="1"/>
    <x v="1215"/>
    <s v="Jose Jones"/>
    <x v="1988"/>
    <x v="2"/>
    <n v="27426.381700000002"/>
    <n v="487"/>
    <x v="0"/>
    <s v="Elective"/>
    <d v="2019-12-19T00:00:00"/>
    <s v="Penicillin"/>
    <s v="Normal"/>
    <x v="18"/>
  </r>
  <r>
    <s v="Mr."/>
    <s v="Barry Mayo"/>
    <n v="48"/>
    <x v="1"/>
    <x v="1"/>
    <s v="O-"/>
    <x v="0"/>
    <x v="2"/>
    <x v="652"/>
    <s v="John Johnson"/>
    <x v="1989"/>
    <x v="2"/>
    <n v="13307.781199999999"/>
    <n v="357"/>
    <x v="0"/>
    <s v="Elective"/>
    <d v="2018-11-07T00:00:00"/>
    <s v="Paracetamol"/>
    <s v="Abnormal"/>
    <x v="24"/>
  </r>
  <r>
    <s v="Mrs."/>
    <s v="Johnny Richardson"/>
    <n v="79"/>
    <x v="0"/>
    <x v="0"/>
    <s v="AB+"/>
    <x v="3"/>
    <x v="1"/>
    <x v="1216"/>
    <s v="Sarah Garrett"/>
    <x v="751"/>
    <x v="1"/>
    <n v="37416.974800000004"/>
    <n v="223"/>
    <x v="0"/>
    <s v="Elective"/>
    <d v="2022-03-03T00:00:00"/>
    <s v="Paracetamol"/>
    <s v="Abnormal"/>
    <x v="11"/>
  </r>
  <r>
    <s v="Mr."/>
    <s v="Michael Allen"/>
    <n v="26"/>
    <x v="2"/>
    <x v="1"/>
    <s v="B+"/>
    <x v="7"/>
    <x v="4"/>
    <x v="1150"/>
    <s v="Jeremy Pruitt"/>
    <x v="1990"/>
    <x v="2"/>
    <n v="25688.672399999999"/>
    <n v="255"/>
    <x v="2"/>
    <s v="Emergency"/>
    <d v="2023-01-26T00:00:00"/>
    <s v="Lipitor"/>
    <s v="Normal"/>
    <x v="25"/>
  </r>
  <r>
    <s v="Mr."/>
    <s v="Amy Mueller"/>
    <n v="72"/>
    <x v="0"/>
    <x v="1"/>
    <s v="A-"/>
    <x v="6"/>
    <x v="4"/>
    <x v="219"/>
    <s v="Jerry Cruz"/>
    <x v="1991"/>
    <x v="3"/>
    <n v="22427.116399999999"/>
    <n v="356"/>
    <x v="0"/>
    <s v="Elective"/>
    <d v="2022-02-03T00:00:00"/>
    <s v="Paracetamol"/>
    <s v="Abnormal"/>
    <x v="21"/>
  </r>
  <r>
    <s v="Mr."/>
    <s v="Amanda Bailey"/>
    <n v="67"/>
    <x v="0"/>
    <x v="1"/>
    <s v="O-"/>
    <x v="0"/>
    <x v="1"/>
    <x v="1122"/>
    <s v="Alexandria Hansen"/>
    <x v="212"/>
    <x v="0"/>
    <n v="35938.610099999998"/>
    <n v="442"/>
    <x v="0"/>
    <s v="Elective"/>
    <d v="2019-12-19T00:00:00"/>
    <s v="Penicillin"/>
    <s v="Abnormal"/>
    <x v="9"/>
  </r>
  <r>
    <s v="Mr."/>
    <s v="Joseph Avila"/>
    <n v="66"/>
    <x v="0"/>
    <x v="1"/>
    <s v="O-"/>
    <x v="0"/>
    <x v="4"/>
    <x v="480"/>
    <s v="Bob Stone"/>
    <x v="1992"/>
    <x v="3"/>
    <n v="42037.9274"/>
    <n v="142"/>
    <x v="1"/>
    <s v="Urgent"/>
    <d v="2022-05-26T00:00:00"/>
    <s v="Aspirin"/>
    <s v="Abnormal"/>
    <x v="5"/>
  </r>
  <r>
    <s v="Mrs."/>
    <s v="Karen Brooks"/>
    <n v="84"/>
    <x v="0"/>
    <x v="0"/>
    <s v="A+"/>
    <x v="4"/>
    <x v="4"/>
    <x v="25"/>
    <s v="Megan Collins"/>
    <x v="1993"/>
    <x v="0"/>
    <n v="33371.610999999997"/>
    <n v="298"/>
    <x v="1"/>
    <s v="Urgent"/>
    <d v="2021-06-10T00:00:00"/>
    <s v="Ibuprofen"/>
    <s v="Normal"/>
    <x v="5"/>
  </r>
  <r>
    <s v="Mrs."/>
    <s v="David Smith"/>
    <n v="34"/>
    <x v="2"/>
    <x v="0"/>
    <s v="B+"/>
    <x v="7"/>
    <x v="5"/>
    <x v="873"/>
    <s v="Larry Parks"/>
    <x v="1994"/>
    <x v="1"/>
    <n v="60342.299899999998"/>
    <n v="224"/>
    <x v="1"/>
    <s v="Urgent"/>
    <d v="2022-07-29T00:00:00"/>
    <s v="Lipitor"/>
    <s v="Inconclusive"/>
    <x v="6"/>
  </r>
  <r>
    <s v="Mrs."/>
    <s v="Mary Dodson DDS"/>
    <n v="82"/>
    <x v="0"/>
    <x v="0"/>
    <s v="O-"/>
    <x v="0"/>
    <x v="1"/>
    <x v="791"/>
    <s v="Kayla Brennan"/>
    <x v="1995"/>
    <x v="0"/>
    <n v="8586.0755000000008"/>
    <n v="456"/>
    <x v="0"/>
    <s v="Elective"/>
    <d v="2020-07-30T00:00:00"/>
    <s v="Ibuprofen"/>
    <s v="Inconclusive"/>
    <x v="27"/>
  </r>
  <r>
    <s v="Mr."/>
    <s v="Kathy Clark"/>
    <n v="55"/>
    <x v="1"/>
    <x v="1"/>
    <s v="B+"/>
    <x v="7"/>
    <x v="2"/>
    <x v="927"/>
    <s v="Kaitlin Miller"/>
    <x v="1996"/>
    <x v="2"/>
    <n v="17890.537899999999"/>
    <n v="199"/>
    <x v="1"/>
    <s v="Urgent"/>
    <d v="2019-06-15T00:00:00"/>
    <s v="Ibuprofen"/>
    <s v="Abnormal"/>
    <x v="14"/>
  </r>
  <r>
    <s v="Mr."/>
    <s v="Beverly Robinson"/>
    <n v="50"/>
    <x v="1"/>
    <x v="1"/>
    <s v="A-"/>
    <x v="6"/>
    <x v="0"/>
    <x v="1217"/>
    <s v="Todd Lindsey"/>
    <x v="1997"/>
    <x v="0"/>
    <n v="45392.017800000001"/>
    <n v="374"/>
    <x v="2"/>
    <s v="Emergency"/>
    <d v="2022-12-14T00:00:00"/>
    <s v="Aspirin"/>
    <s v="Abnormal"/>
    <x v="3"/>
  </r>
  <r>
    <s v="Mrs."/>
    <s v="Jessica Rodriguez"/>
    <n v="39"/>
    <x v="1"/>
    <x v="0"/>
    <s v="O+"/>
    <x v="1"/>
    <x v="0"/>
    <x v="1218"/>
    <s v="Denise Hammond"/>
    <x v="1998"/>
    <x v="1"/>
    <n v="47590.216200000003"/>
    <n v="162"/>
    <x v="2"/>
    <s v="Emergency"/>
    <d v="2019-12-04T00:00:00"/>
    <s v="Lipitor"/>
    <s v="Inconclusive"/>
    <x v="11"/>
  </r>
  <r>
    <s v="Mr."/>
    <s v="Donald Thompson"/>
    <n v="70"/>
    <x v="0"/>
    <x v="1"/>
    <s v="AB-"/>
    <x v="5"/>
    <x v="3"/>
    <x v="711"/>
    <s v="Henry Cox"/>
    <x v="1999"/>
    <x v="0"/>
    <n v="18099.449400000001"/>
    <n v="297"/>
    <x v="1"/>
    <s v="Urgent"/>
    <d v="2019-10-06T00:00:00"/>
    <s v="Aspirin"/>
    <s v="Normal"/>
    <x v="1"/>
  </r>
  <r>
    <s v="Mrs."/>
    <s v="Maurice Taylor"/>
    <n v="52"/>
    <x v="1"/>
    <x v="0"/>
    <s v="B-"/>
    <x v="2"/>
    <x v="3"/>
    <x v="1219"/>
    <s v="Jacqueline Harris"/>
    <x v="2000"/>
    <x v="0"/>
    <n v="26919.196800000002"/>
    <n v="196"/>
    <x v="1"/>
    <s v="Urgent"/>
    <d v="2023-09-29T00:00:00"/>
    <s v="Paracetamol"/>
    <s v="Abnormal"/>
    <x v="8"/>
  </r>
  <r>
    <s v="Mr."/>
    <s v="Dana Kelly DDS"/>
    <n v="61"/>
    <x v="0"/>
    <x v="1"/>
    <s v="O+"/>
    <x v="1"/>
    <x v="3"/>
    <x v="31"/>
    <s v="Holly Harper"/>
    <x v="2001"/>
    <x v="0"/>
    <n v="28094.135699999999"/>
    <n v="392"/>
    <x v="1"/>
    <s v="Urgent"/>
    <d v="2023-08-03T00:00:00"/>
    <s v="Lipitor"/>
    <s v="Abnormal"/>
    <x v="19"/>
  </r>
  <r>
    <s v="Mrs."/>
    <s v="Wendy Mendoza"/>
    <n v="77"/>
    <x v="0"/>
    <x v="0"/>
    <s v="O+"/>
    <x v="1"/>
    <x v="2"/>
    <x v="1102"/>
    <s v="George Pope"/>
    <x v="2002"/>
    <x v="0"/>
    <n v="6293.7610999999997"/>
    <n v="106"/>
    <x v="1"/>
    <s v="Urgent"/>
    <d v="2020-08-15T00:00:00"/>
    <s v="Paracetamol"/>
    <s v="Normal"/>
    <x v="25"/>
  </r>
  <r>
    <s v="Mrs."/>
    <s v="Justin Harris"/>
    <n v="67"/>
    <x v="0"/>
    <x v="0"/>
    <s v="O+"/>
    <x v="1"/>
    <x v="4"/>
    <x v="1220"/>
    <s v="Jennifer James"/>
    <x v="2003"/>
    <x v="0"/>
    <n v="6829.5780999999997"/>
    <n v="429"/>
    <x v="2"/>
    <s v="Emergency"/>
    <d v="2019-05-03T00:00:00"/>
    <s v="Lipitor"/>
    <s v="Normal"/>
    <x v="10"/>
  </r>
  <r>
    <s v="Mrs."/>
    <s v="Heather Rodriguez"/>
    <n v="43"/>
    <x v="1"/>
    <x v="0"/>
    <s v="AB-"/>
    <x v="5"/>
    <x v="3"/>
    <x v="1182"/>
    <s v="Stacey Sims"/>
    <x v="2004"/>
    <x v="1"/>
    <n v="18850.945"/>
    <n v="437"/>
    <x v="1"/>
    <s v="Urgent"/>
    <d v="2021-12-28T00:00:00"/>
    <s v="Aspirin"/>
    <s v="Abnormal"/>
    <x v="21"/>
  </r>
  <r>
    <s v="Mrs."/>
    <s v="Lisa Fernandez"/>
    <n v="55"/>
    <x v="1"/>
    <x v="0"/>
    <s v="B+"/>
    <x v="7"/>
    <x v="5"/>
    <x v="1221"/>
    <s v="Tyler Goodwin"/>
    <x v="2005"/>
    <x v="0"/>
    <n v="12535.837299999999"/>
    <n v="479"/>
    <x v="2"/>
    <s v="Emergency"/>
    <d v="2022-09-11T00:00:00"/>
    <s v="Penicillin"/>
    <s v="Abnormal"/>
    <x v="22"/>
  </r>
  <r>
    <s v="Mr."/>
    <s v="James Ferrell"/>
    <n v="73"/>
    <x v="0"/>
    <x v="1"/>
    <s v="AB-"/>
    <x v="5"/>
    <x v="1"/>
    <x v="1222"/>
    <s v="Cathy Hill"/>
    <x v="2006"/>
    <x v="0"/>
    <n v="26077.578799999999"/>
    <n v="256"/>
    <x v="1"/>
    <s v="Urgent"/>
    <d v="2023-04-25T00:00:00"/>
    <s v="Penicillin"/>
    <s v="Normal"/>
    <x v="29"/>
  </r>
  <r>
    <s v="Mr."/>
    <s v="Tracy Malone"/>
    <n v="20"/>
    <x v="2"/>
    <x v="1"/>
    <s v="A-"/>
    <x v="6"/>
    <x v="2"/>
    <x v="410"/>
    <s v="Rachael Wall"/>
    <x v="2007"/>
    <x v="2"/>
    <n v="4196.2767999999996"/>
    <n v="486"/>
    <x v="1"/>
    <s v="Urgent"/>
    <d v="2022-11-18T00:00:00"/>
    <s v="Lipitor"/>
    <s v="Normal"/>
    <x v="22"/>
  </r>
  <r>
    <s v="Mr."/>
    <s v="Adam Callahan"/>
    <n v="67"/>
    <x v="0"/>
    <x v="1"/>
    <s v="B-"/>
    <x v="2"/>
    <x v="5"/>
    <x v="940"/>
    <s v="Matthew Johnson"/>
    <x v="2008"/>
    <x v="0"/>
    <n v="48480.318800000001"/>
    <n v="201"/>
    <x v="1"/>
    <s v="Urgent"/>
    <d v="2020-05-31T00:00:00"/>
    <s v="Ibuprofen"/>
    <s v="Normal"/>
    <x v="7"/>
  </r>
  <r>
    <s v="Mrs."/>
    <s v="Tracey Soto"/>
    <n v="33"/>
    <x v="2"/>
    <x v="0"/>
    <s v="B+"/>
    <x v="7"/>
    <x v="5"/>
    <x v="423"/>
    <s v="Pamela Higgins"/>
    <x v="2009"/>
    <x v="4"/>
    <n v="51449.596299999997"/>
    <n v="397"/>
    <x v="0"/>
    <s v="Elective"/>
    <d v="2019-11-16T00:00:00"/>
    <s v="Ibuprofen"/>
    <s v="Normal"/>
    <x v="10"/>
  </r>
  <r>
    <s v="Mrs."/>
    <s v="Michelle Wilson"/>
    <n v="18"/>
    <x v="2"/>
    <x v="0"/>
    <s v="A+"/>
    <x v="4"/>
    <x v="3"/>
    <x v="311"/>
    <s v="Joshua Montgomery"/>
    <x v="2010"/>
    <x v="3"/>
    <n v="34186.541599999997"/>
    <n v="346"/>
    <x v="2"/>
    <s v="Emergency"/>
    <d v="2019-12-16T00:00:00"/>
    <s v="Lipitor"/>
    <s v="Normal"/>
    <x v="10"/>
  </r>
  <r>
    <s v="Mrs."/>
    <s v="Susan Holmes"/>
    <n v="73"/>
    <x v="0"/>
    <x v="0"/>
    <s v="O-"/>
    <x v="0"/>
    <x v="4"/>
    <x v="875"/>
    <s v="Monica Clark"/>
    <x v="2011"/>
    <x v="0"/>
    <n v="34229.990400000002"/>
    <n v="172"/>
    <x v="1"/>
    <s v="Urgent"/>
    <d v="2022-07-28T00:00:00"/>
    <s v="Lipitor"/>
    <s v="Inconclusive"/>
    <x v="27"/>
  </r>
  <r>
    <s v="Mr."/>
    <s v="Nancy Mitchell"/>
    <n v="50"/>
    <x v="1"/>
    <x v="1"/>
    <s v="A+"/>
    <x v="4"/>
    <x v="3"/>
    <x v="1067"/>
    <s v="Sarah Garner"/>
    <x v="2012"/>
    <x v="3"/>
    <n v="18954.385399999999"/>
    <n v="139"/>
    <x v="1"/>
    <s v="Urgent"/>
    <d v="2023-10-30T00:00:00"/>
    <s v="Ibuprofen"/>
    <s v="Normal"/>
    <x v="19"/>
  </r>
  <r>
    <s v="Mr."/>
    <s v="Heather Smith"/>
    <n v="22"/>
    <x v="2"/>
    <x v="1"/>
    <s v="B+"/>
    <x v="7"/>
    <x v="2"/>
    <x v="1180"/>
    <s v="David Contreras"/>
    <x v="2013"/>
    <x v="2"/>
    <n v="19720.121899999998"/>
    <n v="249"/>
    <x v="0"/>
    <s v="Elective"/>
    <d v="2022-09-03T00:00:00"/>
    <s v="Ibuprofen"/>
    <s v="Abnormal"/>
    <x v="24"/>
  </r>
  <r>
    <s v="Mrs."/>
    <s v="Linda Johnson"/>
    <n v="58"/>
    <x v="1"/>
    <x v="0"/>
    <s v="A+"/>
    <x v="4"/>
    <x v="1"/>
    <x v="730"/>
    <s v="John Perkins"/>
    <x v="2014"/>
    <x v="1"/>
    <n v="36490.999799999998"/>
    <n v="402"/>
    <x v="0"/>
    <s v="Elective"/>
    <d v="2020-12-06T00:00:00"/>
    <s v="Penicillin"/>
    <s v="Inconclusive"/>
    <x v="23"/>
  </r>
  <r>
    <s v="Mr."/>
    <s v="Timothy Lucas"/>
    <n v="35"/>
    <x v="1"/>
    <x v="1"/>
    <s v="O-"/>
    <x v="0"/>
    <x v="0"/>
    <x v="471"/>
    <s v="William Parks"/>
    <x v="2015"/>
    <x v="1"/>
    <n v="13032.1872"/>
    <n v="108"/>
    <x v="0"/>
    <s v="Elective"/>
    <d v="2021-04-09T00:00:00"/>
    <s v="Ibuprofen"/>
    <s v="Normal"/>
    <x v="14"/>
  </r>
  <r>
    <s v="Mrs."/>
    <s v="Jon Garcia"/>
    <n v="45"/>
    <x v="1"/>
    <x v="0"/>
    <s v="AB+"/>
    <x v="3"/>
    <x v="3"/>
    <x v="1056"/>
    <s v="Jennifer Brooks"/>
    <x v="1495"/>
    <x v="0"/>
    <n v="15827.0355"/>
    <n v="474"/>
    <x v="1"/>
    <s v="Urgent"/>
    <d v="2023-08-18T00:00:00"/>
    <s v="Penicillin"/>
    <s v="Normal"/>
    <x v="2"/>
  </r>
  <r>
    <s v="Mrs."/>
    <s v="Jack Campbell"/>
    <n v="31"/>
    <x v="2"/>
    <x v="0"/>
    <s v="B+"/>
    <x v="7"/>
    <x v="4"/>
    <x v="228"/>
    <s v="Bryan Martin"/>
    <x v="1066"/>
    <x v="4"/>
    <n v="44137.653400000003"/>
    <n v="110"/>
    <x v="2"/>
    <s v="Emergency"/>
    <d v="2022-08-19T00:00:00"/>
    <s v="Penicillin"/>
    <s v="Abnormal"/>
    <x v="6"/>
  </r>
  <r>
    <s v="Mr."/>
    <s v="Beverly Adkins"/>
    <n v="62"/>
    <x v="0"/>
    <x v="1"/>
    <s v="A-"/>
    <x v="6"/>
    <x v="3"/>
    <x v="1223"/>
    <s v="Lee Collins"/>
    <x v="2016"/>
    <x v="0"/>
    <n v="31349.305400000001"/>
    <n v="442"/>
    <x v="2"/>
    <s v="Emergency"/>
    <d v="2023-02-12T00:00:00"/>
    <s v="Paracetamol"/>
    <s v="Normal"/>
    <x v="14"/>
  </r>
  <r>
    <s v="Mr."/>
    <s v="Timothy Goodman"/>
    <n v="59"/>
    <x v="1"/>
    <x v="1"/>
    <s v="B-"/>
    <x v="2"/>
    <x v="2"/>
    <x v="948"/>
    <s v="Shannon Brady"/>
    <x v="2017"/>
    <x v="3"/>
    <n v="3842.3427999999999"/>
    <n v="248"/>
    <x v="1"/>
    <s v="Urgent"/>
    <d v="2023-11-04T00:00:00"/>
    <s v="Aspirin"/>
    <s v="Abnormal"/>
    <x v="21"/>
  </r>
  <r>
    <s v="Mr."/>
    <s v="Jacqueline Stone"/>
    <n v="20"/>
    <x v="2"/>
    <x v="1"/>
    <s v="B-"/>
    <x v="2"/>
    <x v="1"/>
    <x v="191"/>
    <s v="Alexandria Hamilton"/>
    <x v="2018"/>
    <x v="1"/>
    <n v="27518.1738"/>
    <n v="242"/>
    <x v="2"/>
    <s v="Emergency"/>
    <d v="2021-02-16T00:00:00"/>
    <s v="Penicillin"/>
    <s v="Normal"/>
    <x v="8"/>
  </r>
  <r>
    <s v="Mr."/>
    <s v="Jill Green"/>
    <n v="65"/>
    <x v="0"/>
    <x v="1"/>
    <s v="B-"/>
    <x v="2"/>
    <x v="5"/>
    <x v="1224"/>
    <s v="Christopher Lloyd"/>
    <x v="2019"/>
    <x v="0"/>
    <n v="65139.622199999998"/>
    <n v="289"/>
    <x v="0"/>
    <s v="Elective"/>
    <d v="2020-03-29T00:00:00"/>
    <s v="Paracetamol"/>
    <s v="Normal"/>
    <x v="26"/>
  </r>
  <r>
    <s v="Mrs."/>
    <s v="Arthur Harris"/>
    <n v="79"/>
    <x v="0"/>
    <x v="0"/>
    <s v="AB-"/>
    <x v="5"/>
    <x v="1"/>
    <x v="1210"/>
    <s v="Brenda Bentley"/>
    <x v="2020"/>
    <x v="0"/>
    <n v="36431.997199999998"/>
    <n v="117"/>
    <x v="0"/>
    <s v="Elective"/>
    <d v="2020-12-02T00:00:00"/>
    <s v="Ibuprofen"/>
    <s v="Inconclusive"/>
    <x v="4"/>
  </r>
  <r>
    <s v="Mrs."/>
    <s v="John Adams"/>
    <n v="56"/>
    <x v="1"/>
    <x v="0"/>
    <s v="AB+"/>
    <x v="3"/>
    <x v="2"/>
    <x v="1225"/>
    <s v="Amy Rios"/>
    <x v="2021"/>
    <x v="1"/>
    <n v="3609.6518000000001"/>
    <n v="353"/>
    <x v="1"/>
    <s v="Urgent"/>
    <d v="2019-06-20T00:00:00"/>
    <s v="Ibuprofen"/>
    <s v="Inconclusive"/>
    <x v="13"/>
  </r>
  <r>
    <s v="Mr."/>
    <s v="Danielle Leon"/>
    <n v="72"/>
    <x v="0"/>
    <x v="1"/>
    <s v="O-"/>
    <x v="0"/>
    <x v="0"/>
    <x v="1226"/>
    <s v="Ashley Evans"/>
    <x v="2022"/>
    <x v="0"/>
    <n v="6329.3289000000004"/>
    <n v="117"/>
    <x v="1"/>
    <s v="Urgent"/>
    <d v="2023-07-26T00:00:00"/>
    <s v="Lipitor"/>
    <s v="Normal"/>
    <x v="8"/>
  </r>
  <r>
    <s v="Mrs."/>
    <s v="Benjamin Howard"/>
    <n v="76"/>
    <x v="0"/>
    <x v="0"/>
    <s v="A+"/>
    <x v="4"/>
    <x v="1"/>
    <x v="606"/>
    <s v="James Moore"/>
    <x v="2023"/>
    <x v="0"/>
    <n v="15927.518400000001"/>
    <n v="154"/>
    <x v="1"/>
    <s v="Urgent"/>
    <d v="2022-08-22T00:00:00"/>
    <s v="Lipitor"/>
    <s v="Inconclusive"/>
    <x v="0"/>
  </r>
  <r>
    <s v="Mrs."/>
    <s v="Tasha Dunn"/>
    <n v="35"/>
    <x v="1"/>
    <x v="0"/>
    <s v="O-"/>
    <x v="0"/>
    <x v="0"/>
    <x v="164"/>
    <s v="Rachel Johnston"/>
    <x v="2024"/>
    <x v="4"/>
    <n v="48636.642099999997"/>
    <n v="351"/>
    <x v="2"/>
    <s v="Emergency"/>
    <d v="2019-06-11T00:00:00"/>
    <s v="Ibuprofen"/>
    <s v="Inconclusive"/>
    <x v="1"/>
  </r>
  <r>
    <s v="Mrs."/>
    <s v="Bridget Marquez"/>
    <n v="77"/>
    <x v="0"/>
    <x v="0"/>
    <s v="B-"/>
    <x v="2"/>
    <x v="4"/>
    <x v="785"/>
    <s v="Dawn Johnson"/>
    <x v="2025"/>
    <x v="0"/>
    <n v="19118.767199999998"/>
    <n v="223"/>
    <x v="1"/>
    <s v="Urgent"/>
    <d v="2023-03-08T00:00:00"/>
    <s v="Penicillin"/>
    <s v="Inconclusive"/>
    <x v="29"/>
  </r>
  <r>
    <s v="Mr."/>
    <s v="Shelly Brandt"/>
    <n v="55"/>
    <x v="1"/>
    <x v="1"/>
    <s v="A-"/>
    <x v="6"/>
    <x v="2"/>
    <x v="1227"/>
    <s v="Carolyn Foster"/>
    <x v="2026"/>
    <x v="3"/>
    <n v="1541.58"/>
    <n v="127"/>
    <x v="0"/>
    <s v="Elective"/>
    <d v="2023-07-27T00:00:00"/>
    <s v="Paracetamol"/>
    <s v="Inconclusive"/>
    <x v="9"/>
  </r>
  <r>
    <s v="Mrs."/>
    <s v="Anthony Winters"/>
    <n v="58"/>
    <x v="1"/>
    <x v="0"/>
    <s v="O+"/>
    <x v="1"/>
    <x v="2"/>
    <x v="191"/>
    <s v="Stephanie Blair"/>
    <x v="2027"/>
    <x v="3"/>
    <n v="16498.5638"/>
    <n v="105"/>
    <x v="0"/>
    <s v="Elective"/>
    <d v="2021-02-17T00:00:00"/>
    <s v="Paracetamol"/>
    <s v="Normal"/>
    <x v="24"/>
  </r>
  <r>
    <s v="Mr."/>
    <s v="Jennifer Caldwell"/>
    <n v="53"/>
    <x v="1"/>
    <x v="1"/>
    <s v="O-"/>
    <x v="0"/>
    <x v="0"/>
    <x v="370"/>
    <s v="Sarah Alvarez"/>
    <x v="2028"/>
    <x v="1"/>
    <n v="47411.904999999999"/>
    <n v="493"/>
    <x v="2"/>
    <s v="Emergency"/>
    <d v="2023-10-09T00:00:00"/>
    <s v="Paracetamol"/>
    <s v="Inconclusive"/>
    <x v="14"/>
  </r>
  <r>
    <s v="Mrs."/>
    <s v="Alexandra Tran"/>
    <n v="27"/>
    <x v="2"/>
    <x v="0"/>
    <s v="B-"/>
    <x v="2"/>
    <x v="2"/>
    <x v="694"/>
    <s v="William Jackson"/>
    <x v="2029"/>
    <x v="1"/>
    <n v="13910.854300000001"/>
    <n v="448"/>
    <x v="0"/>
    <s v="Elective"/>
    <d v="2022-11-05T00:00:00"/>
    <s v="Ibuprofen"/>
    <s v="Normal"/>
    <x v="8"/>
  </r>
  <r>
    <s v="Mrs."/>
    <s v="Mary Hunt"/>
    <n v="82"/>
    <x v="0"/>
    <x v="0"/>
    <s v="O+"/>
    <x v="1"/>
    <x v="1"/>
    <x v="1228"/>
    <s v="Nicole Allen"/>
    <x v="249"/>
    <x v="0"/>
    <n v="32976.603300000002"/>
    <n v="489"/>
    <x v="2"/>
    <s v="Emergency"/>
    <d v="2019-05-09T00:00:00"/>
    <s v="Penicillin"/>
    <s v="Inconclusive"/>
    <x v="1"/>
  </r>
  <r>
    <s v="Mrs."/>
    <s v="Erica Dalton"/>
    <n v="70"/>
    <x v="0"/>
    <x v="0"/>
    <s v="A+"/>
    <x v="4"/>
    <x v="0"/>
    <x v="1229"/>
    <s v="Meghan Weiss"/>
    <x v="2030"/>
    <x v="0"/>
    <n v="35527.7094"/>
    <n v="260"/>
    <x v="2"/>
    <s v="Emergency"/>
    <d v="2021-04-29T00:00:00"/>
    <s v="Aspirin"/>
    <s v="Normal"/>
    <x v="15"/>
  </r>
  <r>
    <s v="Mrs."/>
    <s v="Keith Graham"/>
    <n v="79"/>
    <x v="0"/>
    <x v="0"/>
    <s v="B-"/>
    <x v="2"/>
    <x v="3"/>
    <x v="979"/>
    <s v="Maureen Lee"/>
    <x v="2031"/>
    <x v="0"/>
    <n v="9560.3251999999993"/>
    <n v="221"/>
    <x v="2"/>
    <s v="Emergency"/>
    <d v="2023-03-25T00:00:00"/>
    <s v="Paracetamol"/>
    <s v="Normal"/>
    <x v="2"/>
  </r>
  <r>
    <s v="Mr."/>
    <s v="Claudia Zimmerman"/>
    <n v="61"/>
    <x v="0"/>
    <x v="1"/>
    <s v="AB-"/>
    <x v="5"/>
    <x v="2"/>
    <x v="197"/>
    <s v="Amber Lopez"/>
    <x v="2032"/>
    <x v="1"/>
    <n v="2179.377"/>
    <n v="128"/>
    <x v="0"/>
    <s v="Elective"/>
    <d v="2019-05-19T00:00:00"/>
    <s v="Paracetamol"/>
    <s v="Normal"/>
    <x v="0"/>
  </r>
  <r>
    <s v="Mrs."/>
    <s v="Jessica Patterson"/>
    <n v="68"/>
    <x v="0"/>
    <x v="0"/>
    <s v="O+"/>
    <x v="1"/>
    <x v="3"/>
    <x v="1230"/>
    <s v="Rachael Watkins"/>
    <x v="2033"/>
    <x v="2"/>
    <n v="5608.5654000000004"/>
    <n v="137"/>
    <x v="1"/>
    <s v="Urgent"/>
    <d v="2023-03-07T00:00:00"/>
    <s v="Ibuprofen"/>
    <s v="Normal"/>
    <x v="5"/>
  </r>
  <r>
    <s v="Mrs."/>
    <s v="Lori Robinson"/>
    <n v="69"/>
    <x v="0"/>
    <x v="0"/>
    <s v="AB-"/>
    <x v="5"/>
    <x v="0"/>
    <x v="183"/>
    <s v="Caleb Anderson"/>
    <x v="2034"/>
    <x v="0"/>
    <n v="17096.1764"/>
    <n v="232"/>
    <x v="1"/>
    <s v="Urgent"/>
    <d v="2022-03-14T00:00:00"/>
    <s v="Ibuprofen"/>
    <s v="Inconclusive"/>
    <x v="20"/>
  </r>
  <r>
    <s v="Mrs."/>
    <s v="Madeline Scott"/>
    <n v="48"/>
    <x v="1"/>
    <x v="0"/>
    <s v="B+"/>
    <x v="7"/>
    <x v="4"/>
    <x v="1231"/>
    <s v="Todd Goodman"/>
    <x v="2035"/>
    <x v="4"/>
    <n v="42570.325799999999"/>
    <n v="335"/>
    <x v="1"/>
    <s v="Urgent"/>
    <d v="2019-06-03T00:00:00"/>
    <s v="Aspirin"/>
    <s v="Normal"/>
    <x v="6"/>
  </r>
  <r>
    <s v="Mr."/>
    <s v="Mary Rodriguez"/>
    <n v="65"/>
    <x v="0"/>
    <x v="1"/>
    <s v="O-"/>
    <x v="0"/>
    <x v="2"/>
    <x v="323"/>
    <s v="Veronica Harris"/>
    <x v="2036"/>
    <x v="3"/>
    <n v="21093.534599999999"/>
    <n v="127"/>
    <x v="0"/>
    <s v="Elective"/>
    <d v="2019-06-14T00:00:00"/>
    <s v="Aspirin"/>
    <s v="Abnormal"/>
    <x v="3"/>
  </r>
  <r>
    <s v="Mr."/>
    <s v="Austin Peterson"/>
    <n v="79"/>
    <x v="0"/>
    <x v="1"/>
    <s v="A+"/>
    <x v="4"/>
    <x v="1"/>
    <x v="471"/>
    <s v="Devon Marquez"/>
    <x v="2037"/>
    <x v="2"/>
    <n v="15550.453600000001"/>
    <n v="116"/>
    <x v="1"/>
    <s v="Urgent"/>
    <d v="2021-04-07T00:00:00"/>
    <s v="Penicillin"/>
    <s v="Inconclusive"/>
    <x v="15"/>
  </r>
  <r>
    <s v="Mr."/>
    <s v="Dawn Nielsen"/>
    <n v="61"/>
    <x v="0"/>
    <x v="1"/>
    <s v="O-"/>
    <x v="0"/>
    <x v="0"/>
    <x v="833"/>
    <s v="Kathy Smith"/>
    <x v="2038"/>
    <x v="0"/>
    <n v="50391.664700000001"/>
    <n v="136"/>
    <x v="0"/>
    <s v="Elective"/>
    <d v="2019-05-25T00:00:00"/>
    <s v="Lipitor"/>
    <s v="Inconclusive"/>
    <x v="9"/>
  </r>
  <r>
    <s v="Mrs."/>
    <s v="Deborah Wood"/>
    <n v="56"/>
    <x v="1"/>
    <x v="0"/>
    <s v="AB+"/>
    <x v="3"/>
    <x v="5"/>
    <x v="259"/>
    <s v="Lisa Barnes"/>
    <x v="2039"/>
    <x v="3"/>
    <n v="57867.549899999998"/>
    <n v="123"/>
    <x v="1"/>
    <s v="Urgent"/>
    <d v="2022-07-12T00:00:00"/>
    <s v="Lipitor"/>
    <s v="Normal"/>
    <x v="29"/>
  </r>
  <r>
    <s v="Mrs."/>
    <s v="Jacob Harris"/>
    <n v="35"/>
    <x v="1"/>
    <x v="0"/>
    <s v="B+"/>
    <x v="7"/>
    <x v="5"/>
    <x v="721"/>
    <s v="Andrew Castillo"/>
    <x v="2040"/>
    <x v="0"/>
    <n v="31842.653600000001"/>
    <n v="254"/>
    <x v="2"/>
    <s v="Emergency"/>
    <d v="2020-05-07T00:00:00"/>
    <s v="Ibuprofen"/>
    <s v="Normal"/>
    <x v="15"/>
  </r>
  <r>
    <s v="Mrs."/>
    <s v="Janet Kerr"/>
    <n v="70"/>
    <x v="0"/>
    <x v="0"/>
    <s v="B+"/>
    <x v="7"/>
    <x v="4"/>
    <x v="305"/>
    <s v="Lee Willis"/>
    <x v="313"/>
    <x v="2"/>
    <n v="43388.097099999999"/>
    <n v="263"/>
    <x v="2"/>
    <s v="Emergency"/>
    <d v="2020-10-04T00:00:00"/>
    <s v="Lipitor"/>
    <s v="Inconclusive"/>
    <x v="18"/>
  </r>
  <r>
    <s v="Mrs."/>
    <s v="Austin Thompson"/>
    <n v="38"/>
    <x v="1"/>
    <x v="0"/>
    <s v="A-"/>
    <x v="6"/>
    <x v="4"/>
    <x v="1226"/>
    <s v="Michelle Molina"/>
    <x v="2041"/>
    <x v="1"/>
    <n v="15772.927299999999"/>
    <n v="331"/>
    <x v="2"/>
    <s v="Emergency"/>
    <d v="2023-07-27T00:00:00"/>
    <s v="Aspirin"/>
    <s v="Abnormal"/>
    <x v="24"/>
  </r>
  <r>
    <s v="Mrs."/>
    <s v="Brandi Robinson"/>
    <n v="40"/>
    <x v="1"/>
    <x v="0"/>
    <s v="A-"/>
    <x v="6"/>
    <x v="5"/>
    <x v="126"/>
    <s v="Margaret Mason"/>
    <x v="2042"/>
    <x v="0"/>
    <n v="33504.0311"/>
    <n v="416"/>
    <x v="1"/>
    <s v="Urgent"/>
    <d v="2020-11-13T00:00:00"/>
    <s v="Lipitor"/>
    <s v="Normal"/>
    <x v="1"/>
  </r>
  <r>
    <s v="Mr."/>
    <s v="Melissa Norris"/>
    <n v="65"/>
    <x v="0"/>
    <x v="1"/>
    <s v="B-"/>
    <x v="2"/>
    <x v="1"/>
    <x v="180"/>
    <s v="Angelica Moore"/>
    <x v="1437"/>
    <x v="0"/>
    <n v="30155.1273"/>
    <n v="320"/>
    <x v="1"/>
    <s v="Urgent"/>
    <d v="2022-11-20T00:00:00"/>
    <s v="Lipitor"/>
    <s v="Abnormal"/>
    <x v="29"/>
  </r>
  <r>
    <s v="Mrs."/>
    <s v="Pamela Ayala"/>
    <n v="45"/>
    <x v="1"/>
    <x v="0"/>
    <s v="AB-"/>
    <x v="5"/>
    <x v="4"/>
    <x v="935"/>
    <s v="Jennifer Garcia"/>
    <x v="2043"/>
    <x v="1"/>
    <n v="4229.5150000000003"/>
    <n v="122"/>
    <x v="2"/>
    <s v="Emergency"/>
    <d v="2021-02-03T00:00:00"/>
    <s v="Aspirin"/>
    <s v="Inconclusive"/>
    <x v="12"/>
  </r>
  <r>
    <s v="Mrs."/>
    <s v="Matthew Stokes"/>
    <n v="51"/>
    <x v="1"/>
    <x v="0"/>
    <s v="B+"/>
    <x v="7"/>
    <x v="0"/>
    <x v="540"/>
    <s v="Teresa Hayden"/>
    <x v="2044"/>
    <x v="1"/>
    <n v="17528.0874"/>
    <n v="106"/>
    <x v="1"/>
    <s v="Urgent"/>
    <d v="2019-07-15T00:00:00"/>
    <s v="Paracetamol"/>
    <s v="Normal"/>
    <x v="17"/>
  </r>
  <r>
    <s v="Mrs."/>
    <s v="Kevin Munoz"/>
    <n v="49"/>
    <x v="1"/>
    <x v="0"/>
    <s v="O+"/>
    <x v="1"/>
    <x v="1"/>
    <x v="930"/>
    <s v="Robert Boyd"/>
    <x v="2045"/>
    <x v="0"/>
    <n v="12819.9257"/>
    <n v="488"/>
    <x v="0"/>
    <s v="Elective"/>
    <d v="2022-02-02T00:00:00"/>
    <s v="Ibuprofen"/>
    <s v="Inconclusive"/>
    <x v="20"/>
  </r>
  <r>
    <s v="Mrs."/>
    <s v="Sara Daniels"/>
    <n v="44"/>
    <x v="1"/>
    <x v="0"/>
    <s v="A-"/>
    <x v="6"/>
    <x v="0"/>
    <x v="586"/>
    <s v="Robert Robinson"/>
    <x v="2046"/>
    <x v="2"/>
    <n v="34301.486900000004"/>
    <n v="260"/>
    <x v="1"/>
    <s v="Urgent"/>
    <d v="2023-04-17T00:00:00"/>
    <s v="Aspirin"/>
    <s v="Inconclusive"/>
    <x v="5"/>
  </r>
  <r>
    <s v="Mr."/>
    <s v="Christina Carlson"/>
    <n v="54"/>
    <x v="1"/>
    <x v="1"/>
    <s v="A+"/>
    <x v="4"/>
    <x v="4"/>
    <x v="1232"/>
    <s v="Andres Wong"/>
    <x v="2047"/>
    <x v="2"/>
    <n v="42287.779900000001"/>
    <n v="244"/>
    <x v="1"/>
    <s v="Urgent"/>
    <d v="2022-12-11T00:00:00"/>
    <s v="Ibuprofen"/>
    <s v="Abnormal"/>
    <x v="26"/>
  </r>
  <r>
    <s v="Mrs."/>
    <s v="Jennifer Flowers"/>
    <n v="37"/>
    <x v="1"/>
    <x v="0"/>
    <s v="B-"/>
    <x v="2"/>
    <x v="0"/>
    <x v="1228"/>
    <s v="Dana Patel"/>
    <x v="2048"/>
    <x v="4"/>
    <n v="33440.116399999999"/>
    <n v="325"/>
    <x v="0"/>
    <s v="Elective"/>
    <d v="2019-05-08T00:00:00"/>
    <s v="Lipitor"/>
    <s v="Abnormal"/>
    <x v="14"/>
  </r>
  <r>
    <s v="Mr."/>
    <s v="Derek Craig"/>
    <n v="79"/>
    <x v="0"/>
    <x v="1"/>
    <s v="A+"/>
    <x v="4"/>
    <x v="2"/>
    <x v="256"/>
    <s v="Amanda White"/>
    <x v="2049"/>
    <x v="0"/>
    <n v="23494.822899999999"/>
    <n v="429"/>
    <x v="0"/>
    <s v="Elective"/>
    <d v="2020-02-01T00:00:00"/>
    <s v="Penicillin"/>
    <s v="Normal"/>
    <x v="22"/>
  </r>
  <r>
    <s v="Mrs."/>
    <s v="Alexis King"/>
    <n v="63"/>
    <x v="0"/>
    <x v="0"/>
    <s v="AB-"/>
    <x v="5"/>
    <x v="4"/>
    <x v="1029"/>
    <s v="Christine Wright"/>
    <x v="2050"/>
    <x v="0"/>
    <n v="9562.0800999999992"/>
    <n v="434"/>
    <x v="2"/>
    <s v="Emergency"/>
    <d v="2021-07-25T00:00:00"/>
    <s v="Penicillin"/>
    <s v="Inconclusive"/>
    <x v="7"/>
  </r>
  <r>
    <s v="Mr."/>
    <s v="Jennifer Cook"/>
    <n v="56"/>
    <x v="1"/>
    <x v="1"/>
    <s v="O+"/>
    <x v="1"/>
    <x v="4"/>
    <x v="1233"/>
    <s v="William Hall"/>
    <x v="2051"/>
    <x v="1"/>
    <n v="14694.3948"/>
    <n v="364"/>
    <x v="1"/>
    <s v="Urgent"/>
    <d v="2021-04-27T00:00:00"/>
    <s v="Ibuprofen"/>
    <s v="Normal"/>
    <x v="15"/>
  </r>
  <r>
    <s v="Mr."/>
    <s v="Lisa Lopez"/>
    <n v="23"/>
    <x v="2"/>
    <x v="1"/>
    <s v="AB-"/>
    <x v="5"/>
    <x v="2"/>
    <x v="533"/>
    <s v="Bruce Thompson"/>
    <x v="2052"/>
    <x v="1"/>
    <n v="4967.7160999999996"/>
    <n v="286"/>
    <x v="1"/>
    <s v="Urgent"/>
    <d v="2019-03-11T00:00:00"/>
    <s v="Paracetamol"/>
    <s v="Abnormal"/>
    <x v="22"/>
  </r>
  <r>
    <s v="Mr."/>
    <s v="Thomas Weber"/>
    <n v="26"/>
    <x v="2"/>
    <x v="1"/>
    <s v="A-"/>
    <x v="6"/>
    <x v="1"/>
    <x v="87"/>
    <s v="Matthew Moreno"/>
    <x v="2053"/>
    <x v="1"/>
    <n v="6427.5568000000003"/>
    <n v="454"/>
    <x v="2"/>
    <s v="Emergency"/>
    <d v="2020-08-31T00:00:00"/>
    <s v="Ibuprofen"/>
    <s v="Normal"/>
    <x v="12"/>
  </r>
  <r>
    <s v="Mrs."/>
    <s v="Caleb Norman"/>
    <n v="32"/>
    <x v="2"/>
    <x v="0"/>
    <s v="B+"/>
    <x v="7"/>
    <x v="1"/>
    <x v="1234"/>
    <s v="Justin Matthews"/>
    <x v="2054"/>
    <x v="4"/>
    <n v="23436.710200000001"/>
    <n v="125"/>
    <x v="0"/>
    <s v="Elective"/>
    <d v="2022-12-21T00:00:00"/>
    <s v="Penicillin"/>
    <s v="Abnormal"/>
    <x v="20"/>
  </r>
  <r>
    <s v="Mr."/>
    <s v="Felicia Jimenez"/>
    <n v="57"/>
    <x v="1"/>
    <x v="1"/>
    <s v="B+"/>
    <x v="7"/>
    <x v="5"/>
    <x v="150"/>
    <s v="John Stokes"/>
    <x v="2055"/>
    <x v="2"/>
    <n v="54203.7255"/>
    <n v="301"/>
    <x v="1"/>
    <s v="Urgent"/>
    <d v="2020-05-05T00:00:00"/>
    <s v="Paracetamol"/>
    <s v="Inconclusive"/>
    <x v="0"/>
  </r>
  <r>
    <s v="Mrs."/>
    <s v="Corey Lee"/>
    <n v="54"/>
    <x v="1"/>
    <x v="0"/>
    <s v="O+"/>
    <x v="1"/>
    <x v="1"/>
    <x v="1235"/>
    <s v="Lisa Garcia"/>
    <x v="2056"/>
    <x v="0"/>
    <n v="33252.375599999999"/>
    <n v="217"/>
    <x v="1"/>
    <s v="Urgent"/>
    <d v="2021-11-13T00:00:00"/>
    <s v="Paracetamol"/>
    <s v="Normal"/>
    <x v="18"/>
  </r>
  <r>
    <s v="Mr."/>
    <s v="Erin Mitchell"/>
    <n v="38"/>
    <x v="1"/>
    <x v="1"/>
    <s v="B+"/>
    <x v="7"/>
    <x v="5"/>
    <x v="177"/>
    <s v="Joshua Bennett"/>
    <x v="2057"/>
    <x v="3"/>
    <n v="33152.039900000003"/>
    <n v="152"/>
    <x v="1"/>
    <s v="Urgent"/>
    <d v="2019-08-04T00:00:00"/>
    <s v="Ibuprofen"/>
    <s v="Abnormal"/>
    <x v="9"/>
  </r>
  <r>
    <s v="Mrs."/>
    <s v="Michael Beck"/>
    <n v="55"/>
    <x v="1"/>
    <x v="0"/>
    <s v="AB-"/>
    <x v="5"/>
    <x v="4"/>
    <x v="0"/>
    <s v="Kimberly Williams"/>
    <x v="2058"/>
    <x v="1"/>
    <n v="27046.651399999999"/>
    <n v="426"/>
    <x v="2"/>
    <s v="Emergency"/>
    <d v="2022-12-02T00:00:00"/>
    <s v="Penicillin"/>
    <s v="Inconclusive"/>
    <x v="25"/>
  </r>
  <r>
    <s v="Mrs."/>
    <s v="Keith Lynch"/>
    <n v="68"/>
    <x v="0"/>
    <x v="0"/>
    <s v="B+"/>
    <x v="7"/>
    <x v="5"/>
    <x v="750"/>
    <s v="Kelsey Bowen"/>
    <x v="846"/>
    <x v="2"/>
    <n v="77191.394799999995"/>
    <n v="470"/>
    <x v="0"/>
    <s v="Elective"/>
    <d v="2021-03-03T00:00:00"/>
    <s v="Ibuprofen"/>
    <s v="Normal"/>
    <x v="22"/>
  </r>
  <r>
    <s v="Mrs."/>
    <s v="David Moore"/>
    <n v="33"/>
    <x v="2"/>
    <x v="0"/>
    <s v="O-"/>
    <x v="0"/>
    <x v="1"/>
    <x v="786"/>
    <s v="Regina Ross DDS"/>
    <x v="2059"/>
    <x v="4"/>
    <n v="7761.1189999999997"/>
    <n v="328"/>
    <x v="0"/>
    <s v="Elective"/>
    <d v="2020-08-22T00:00:00"/>
    <s v="Penicillin"/>
    <s v="Abnormal"/>
    <x v="10"/>
  </r>
  <r>
    <s v="Mr."/>
    <s v="Robert Neal"/>
    <n v="57"/>
    <x v="1"/>
    <x v="1"/>
    <s v="O+"/>
    <x v="1"/>
    <x v="3"/>
    <x v="130"/>
    <s v="Shawn Murphy"/>
    <x v="2060"/>
    <x v="2"/>
    <n v="11422.8624"/>
    <n v="481"/>
    <x v="2"/>
    <s v="Emergency"/>
    <d v="2020-06-11T00:00:00"/>
    <s v="Penicillin"/>
    <s v="Abnormal"/>
    <x v="23"/>
  </r>
  <r>
    <s v="Mr."/>
    <s v="Jamie Powell"/>
    <n v="19"/>
    <x v="2"/>
    <x v="1"/>
    <s v="AB-"/>
    <x v="5"/>
    <x v="2"/>
    <x v="287"/>
    <s v="William Alvarez"/>
    <x v="2061"/>
    <x v="1"/>
    <n v="15551.2017"/>
    <n v="287"/>
    <x v="1"/>
    <s v="Urgent"/>
    <d v="2023-09-10T00:00:00"/>
    <s v="Lipitor"/>
    <s v="Inconclusive"/>
    <x v="24"/>
  </r>
  <r>
    <s v="Mr."/>
    <s v="Holly Smith"/>
    <n v="48"/>
    <x v="1"/>
    <x v="1"/>
    <s v="B+"/>
    <x v="7"/>
    <x v="3"/>
    <x v="337"/>
    <s v="Mrs. Karen Gordon"/>
    <x v="2062"/>
    <x v="0"/>
    <n v="18544.081300000002"/>
    <n v="398"/>
    <x v="1"/>
    <s v="Urgent"/>
    <d v="2020-06-05T00:00:00"/>
    <s v="Lipitor"/>
    <s v="Normal"/>
    <x v="27"/>
  </r>
  <r>
    <s v="Mr."/>
    <s v="Robert Wilson"/>
    <n v="67"/>
    <x v="0"/>
    <x v="1"/>
    <s v="A-"/>
    <x v="6"/>
    <x v="3"/>
    <x v="312"/>
    <s v="Alexander Gregory"/>
    <x v="2063"/>
    <x v="2"/>
    <n v="31634.2876"/>
    <n v="130"/>
    <x v="1"/>
    <s v="Urgent"/>
    <d v="2019-08-17T00:00:00"/>
    <s v="Lipitor"/>
    <s v="Normal"/>
    <x v="20"/>
  </r>
  <r>
    <s v="Mr."/>
    <s v="Jennifer Matthews"/>
    <n v="73"/>
    <x v="0"/>
    <x v="1"/>
    <s v="AB+"/>
    <x v="3"/>
    <x v="0"/>
    <x v="1015"/>
    <s v="Jeffrey Washington"/>
    <x v="2064"/>
    <x v="1"/>
    <n v="7231.6886999999997"/>
    <n v="451"/>
    <x v="2"/>
    <s v="Emergency"/>
    <d v="2023-03-20T00:00:00"/>
    <s v="Aspirin"/>
    <s v="Inconclusive"/>
    <x v="1"/>
  </r>
  <r>
    <s v="Mrs."/>
    <s v="Kenneth Wilson"/>
    <n v="47"/>
    <x v="1"/>
    <x v="0"/>
    <s v="AB+"/>
    <x v="3"/>
    <x v="2"/>
    <x v="539"/>
    <s v="James Williams"/>
    <x v="2065"/>
    <x v="2"/>
    <n v="18569.9869"/>
    <n v="375"/>
    <x v="0"/>
    <s v="Elective"/>
    <d v="2020-12-03T00:00:00"/>
    <s v="Paracetamol"/>
    <s v="Abnormal"/>
    <x v="24"/>
  </r>
  <r>
    <s v="Mr."/>
    <s v="Victoria Bruce"/>
    <n v="37"/>
    <x v="1"/>
    <x v="1"/>
    <s v="O-"/>
    <x v="0"/>
    <x v="3"/>
    <x v="841"/>
    <s v="Luis Long"/>
    <x v="2066"/>
    <x v="1"/>
    <n v="6529.8977000000004"/>
    <n v="387"/>
    <x v="2"/>
    <s v="Emergency"/>
    <d v="2021-10-15T00:00:00"/>
    <s v="Paracetamol"/>
    <s v="Abnormal"/>
    <x v="15"/>
  </r>
  <r>
    <s v="Mr."/>
    <s v="Jose Taylor"/>
    <n v="76"/>
    <x v="0"/>
    <x v="1"/>
    <s v="B+"/>
    <x v="7"/>
    <x v="5"/>
    <x v="0"/>
    <s v="David Bailey"/>
    <x v="2067"/>
    <x v="1"/>
    <n v="41714.226199999997"/>
    <n v="449"/>
    <x v="1"/>
    <s v="Urgent"/>
    <d v="2022-12-12T00:00:00"/>
    <s v="Ibuprofen"/>
    <s v="Inconclusive"/>
    <x v="19"/>
  </r>
  <r>
    <s v="Mrs."/>
    <s v="Jeffrey Mcdonald"/>
    <n v="18"/>
    <x v="2"/>
    <x v="0"/>
    <s v="A-"/>
    <x v="6"/>
    <x v="0"/>
    <x v="829"/>
    <s v="Chad Brown"/>
    <x v="2068"/>
    <x v="1"/>
    <n v="41026.965100000001"/>
    <n v="108"/>
    <x v="1"/>
    <s v="Urgent"/>
    <d v="2022-06-19T00:00:00"/>
    <s v="Paracetamol"/>
    <s v="Abnormal"/>
    <x v="9"/>
  </r>
  <r>
    <s v="Mr."/>
    <s v="Amber Jackson"/>
    <n v="66"/>
    <x v="0"/>
    <x v="1"/>
    <s v="B+"/>
    <x v="7"/>
    <x v="1"/>
    <x v="451"/>
    <s v="Ronald Mueller"/>
    <x v="2069"/>
    <x v="2"/>
    <n v="30431.945100000001"/>
    <n v="298"/>
    <x v="2"/>
    <s v="Emergency"/>
    <d v="2019-05-10T00:00:00"/>
    <s v="Penicillin"/>
    <s v="Abnormal"/>
    <x v="16"/>
  </r>
  <r>
    <s v="Mrs."/>
    <s v="Amy Brock"/>
    <n v="22"/>
    <x v="2"/>
    <x v="0"/>
    <s v="A-"/>
    <x v="6"/>
    <x v="5"/>
    <x v="567"/>
    <s v="Peter Davis"/>
    <x v="2070"/>
    <x v="3"/>
    <n v="58272.273800000003"/>
    <n v="237"/>
    <x v="1"/>
    <s v="Urgent"/>
    <d v="2023-02-24T00:00:00"/>
    <s v="Paracetamol"/>
    <s v="Inconclusive"/>
    <x v="29"/>
  </r>
  <r>
    <s v="Mrs."/>
    <s v="Kevin Greer"/>
    <n v="69"/>
    <x v="0"/>
    <x v="0"/>
    <s v="B-"/>
    <x v="2"/>
    <x v="0"/>
    <x v="804"/>
    <s v="Tracy Cox"/>
    <x v="2071"/>
    <x v="1"/>
    <n v="28493.106400000001"/>
    <n v="139"/>
    <x v="2"/>
    <s v="Emergency"/>
    <d v="2020-11-08T00:00:00"/>
    <s v="Lipitor"/>
    <s v="Abnormal"/>
    <x v="19"/>
  </r>
  <r>
    <s v="Mrs."/>
    <s v="Jamie Munoz"/>
    <n v="35"/>
    <x v="1"/>
    <x v="0"/>
    <s v="B-"/>
    <x v="2"/>
    <x v="5"/>
    <x v="797"/>
    <s v="John Washington"/>
    <x v="2072"/>
    <x v="2"/>
    <n v="60016.653299999998"/>
    <n v="495"/>
    <x v="0"/>
    <s v="Elective"/>
    <d v="2020-01-25T00:00:00"/>
    <s v="Penicillin"/>
    <s v="Inconclusive"/>
    <x v="20"/>
  </r>
  <r>
    <s v="Mrs."/>
    <s v="Richard Brown"/>
    <n v="18"/>
    <x v="2"/>
    <x v="0"/>
    <s v="A-"/>
    <x v="6"/>
    <x v="3"/>
    <x v="978"/>
    <s v="Christopher Wells"/>
    <x v="162"/>
    <x v="1"/>
    <n v="22202.016899999999"/>
    <n v="398"/>
    <x v="1"/>
    <s v="Urgent"/>
    <d v="2020-10-19T00:00:00"/>
    <s v="Aspirin"/>
    <s v="Abnormal"/>
    <x v="29"/>
  </r>
  <r>
    <s v="Mr."/>
    <s v="Misty Palmer"/>
    <n v="81"/>
    <x v="0"/>
    <x v="1"/>
    <s v="A+"/>
    <x v="4"/>
    <x v="0"/>
    <x v="117"/>
    <s v="Hannah Roberts"/>
    <x v="2073"/>
    <x v="2"/>
    <n v="4269.8540000000003"/>
    <n v="253"/>
    <x v="2"/>
    <s v="Emergency"/>
    <d v="2020-01-20T00:00:00"/>
    <s v="Penicillin"/>
    <s v="Abnormal"/>
    <x v="27"/>
  </r>
  <r>
    <s v="Mr."/>
    <s v="Carlos Torres"/>
    <n v="43"/>
    <x v="1"/>
    <x v="1"/>
    <s v="A+"/>
    <x v="4"/>
    <x v="3"/>
    <x v="1033"/>
    <s v="Lisa Gomez"/>
    <x v="2074"/>
    <x v="0"/>
    <n v="14262.578799999999"/>
    <n v="224"/>
    <x v="1"/>
    <s v="Urgent"/>
    <d v="2022-05-04T00:00:00"/>
    <s v="Lipitor"/>
    <s v="Abnormal"/>
    <x v="8"/>
  </r>
  <r>
    <s v="Mrs."/>
    <s v="James Larson"/>
    <n v="36"/>
    <x v="1"/>
    <x v="0"/>
    <s v="A+"/>
    <x v="4"/>
    <x v="1"/>
    <x v="633"/>
    <s v="Theresa Rogers"/>
    <x v="2075"/>
    <x v="1"/>
    <n v="13148.4282"/>
    <n v="351"/>
    <x v="2"/>
    <s v="Emergency"/>
    <d v="2022-01-08T00:00:00"/>
    <s v="Paracetamol"/>
    <s v="Abnormal"/>
    <x v="1"/>
  </r>
  <r>
    <s v="Mr."/>
    <s v="Robert Smith"/>
    <n v="60"/>
    <x v="0"/>
    <x v="1"/>
    <s v="A-"/>
    <x v="6"/>
    <x v="0"/>
    <x v="1236"/>
    <s v="Dennis Brooks"/>
    <x v="2076"/>
    <x v="4"/>
    <n v="22809.5458"/>
    <n v="336"/>
    <x v="2"/>
    <s v="Emergency"/>
    <d v="2021-10-05T00:00:00"/>
    <s v="Penicillin"/>
    <s v="Inconclusive"/>
    <x v="19"/>
  </r>
  <r>
    <s v="Mr."/>
    <s v="Thomas Erickson"/>
    <n v="71"/>
    <x v="0"/>
    <x v="1"/>
    <s v="B+"/>
    <x v="7"/>
    <x v="1"/>
    <x v="231"/>
    <s v="Kristopher Wiley Jr."/>
    <x v="2077"/>
    <x v="2"/>
    <n v="16827.440999999999"/>
    <n v="254"/>
    <x v="0"/>
    <s v="Elective"/>
    <d v="2023-03-16T00:00:00"/>
    <s v="Penicillin"/>
    <s v="Abnormal"/>
    <x v="30"/>
  </r>
  <r>
    <s v="Mrs."/>
    <s v="Amanda Cardenas"/>
    <n v="59"/>
    <x v="1"/>
    <x v="0"/>
    <s v="B+"/>
    <x v="7"/>
    <x v="2"/>
    <x v="1237"/>
    <s v="Christopher Best"/>
    <x v="2078"/>
    <x v="1"/>
    <n v="3255.3173000000002"/>
    <n v="367"/>
    <x v="0"/>
    <s v="Elective"/>
    <d v="2021-03-18T00:00:00"/>
    <s v="Ibuprofen"/>
    <s v="Abnormal"/>
    <x v="5"/>
  </r>
  <r>
    <s v="Mr."/>
    <s v="Amanda Hubbard"/>
    <n v="19"/>
    <x v="2"/>
    <x v="1"/>
    <s v="A+"/>
    <x v="4"/>
    <x v="2"/>
    <x v="1089"/>
    <s v="Robert Smith"/>
    <x v="2079"/>
    <x v="4"/>
    <n v="10729.5445"/>
    <n v="348"/>
    <x v="0"/>
    <s v="Elective"/>
    <d v="2021-09-11T00:00:00"/>
    <s v="Lipitor"/>
    <s v="Abnormal"/>
    <x v="24"/>
  </r>
  <r>
    <s v="Mrs."/>
    <s v="Catherine Moreno"/>
    <n v="76"/>
    <x v="0"/>
    <x v="0"/>
    <s v="A+"/>
    <x v="4"/>
    <x v="3"/>
    <x v="1238"/>
    <s v="Elizabeth Williams"/>
    <x v="2080"/>
    <x v="4"/>
    <n v="19893.811600000001"/>
    <n v="114"/>
    <x v="1"/>
    <s v="Urgent"/>
    <d v="2019-04-09T00:00:00"/>
    <s v="Lipitor"/>
    <s v="Inconclusive"/>
    <x v="23"/>
  </r>
  <r>
    <s v="Mr."/>
    <s v="Alexis Adkins"/>
    <n v="84"/>
    <x v="0"/>
    <x v="1"/>
    <s v="O-"/>
    <x v="0"/>
    <x v="3"/>
    <x v="1239"/>
    <s v="Alexis Martin"/>
    <x v="2081"/>
    <x v="4"/>
    <n v="27916.6538"/>
    <n v="498"/>
    <x v="1"/>
    <s v="Urgent"/>
    <d v="2020-06-06T00:00:00"/>
    <s v="Ibuprofen"/>
    <s v="Abnormal"/>
    <x v="26"/>
  </r>
  <r>
    <s v="Mr."/>
    <s v="Sherry Mendez"/>
    <n v="43"/>
    <x v="1"/>
    <x v="1"/>
    <s v="B-"/>
    <x v="2"/>
    <x v="3"/>
    <x v="740"/>
    <s v="Tanner Bennett"/>
    <x v="2082"/>
    <x v="4"/>
    <n v="7803.2080999999998"/>
    <n v="162"/>
    <x v="1"/>
    <s v="Urgent"/>
    <d v="2021-12-04T00:00:00"/>
    <s v="Ibuprofen"/>
    <s v="Abnormal"/>
    <x v="14"/>
  </r>
  <r>
    <s v="Mr."/>
    <s v="Patricia Christian"/>
    <n v="35"/>
    <x v="1"/>
    <x v="1"/>
    <s v="O+"/>
    <x v="1"/>
    <x v="2"/>
    <x v="823"/>
    <s v="Terri Shepard"/>
    <x v="2083"/>
    <x v="3"/>
    <n v="3402.9663999999998"/>
    <n v="199"/>
    <x v="0"/>
    <s v="Elective"/>
    <d v="2022-08-02T00:00:00"/>
    <s v="Ibuprofen"/>
    <s v="Abnormal"/>
    <x v="27"/>
  </r>
  <r>
    <s v="Mrs."/>
    <s v="Sheila Miller"/>
    <n v="21"/>
    <x v="2"/>
    <x v="0"/>
    <s v="A+"/>
    <x v="4"/>
    <x v="3"/>
    <x v="636"/>
    <s v="Julie Ray"/>
    <x v="2084"/>
    <x v="1"/>
    <n v="9138.6466"/>
    <n v="172"/>
    <x v="1"/>
    <s v="Urgent"/>
    <d v="2021-07-19T00:00:00"/>
    <s v="Lipitor"/>
    <s v="Inconclusive"/>
    <x v="22"/>
  </r>
  <r>
    <s v="Mr."/>
    <s v="Calvin Odonnell"/>
    <n v="39"/>
    <x v="1"/>
    <x v="1"/>
    <s v="A-"/>
    <x v="6"/>
    <x v="1"/>
    <x v="382"/>
    <s v="Jamie Mercer"/>
    <x v="2085"/>
    <x v="3"/>
    <n v="23433.134999999998"/>
    <n v="234"/>
    <x v="0"/>
    <s v="Elective"/>
    <d v="2022-04-15T00:00:00"/>
    <s v="Lipitor"/>
    <s v="Inconclusive"/>
    <x v="3"/>
  </r>
  <r>
    <s v="Mr."/>
    <s v="Bill Lindsey"/>
    <n v="58"/>
    <x v="1"/>
    <x v="1"/>
    <s v="A-"/>
    <x v="6"/>
    <x v="0"/>
    <x v="1240"/>
    <s v="Amanda Moon"/>
    <x v="2086"/>
    <x v="3"/>
    <n v="10260.2806"/>
    <n v="188"/>
    <x v="0"/>
    <s v="Elective"/>
    <d v="2020-11-06T00:00:00"/>
    <s v="Paracetamol"/>
    <s v="Normal"/>
    <x v="12"/>
  </r>
  <r>
    <s v="Mrs."/>
    <s v="Justin Jackson"/>
    <n v="37"/>
    <x v="1"/>
    <x v="0"/>
    <s v="A+"/>
    <x v="4"/>
    <x v="5"/>
    <x v="544"/>
    <s v="Alexis Hall"/>
    <x v="2087"/>
    <x v="1"/>
    <n v="17326.870599999998"/>
    <n v="334"/>
    <x v="2"/>
    <s v="Emergency"/>
    <d v="2020-08-24T00:00:00"/>
    <s v="Paracetamol"/>
    <s v="Inconclusive"/>
    <x v="3"/>
  </r>
  <r>
    <s v="Mr."/>
    <s v="Daniel Conway"/>
    <n v="32"/>
    <x v="2"/>
    <x v="1"/>
    <s v="O+"/>
    <x v="1"/>
    <x v="5"/>
    <x v="785"/>
    <s v="Eric Gonzalez"/>
    <x v="2088"/>
    <x v="1"/>
    <n v="20826.454699999998"/>
    <n v="272"/>
    <x v="2"/>
    <s v="Emergency"/>
    <d v="2023-03-11T00:00:00"/>
    <s v="Penicillin"/>
    <s v="Abnormal"/>
    <x v="16"/>
  </r>
  <r>
    <s v="Mrs."/>
    <s v="Michael Barnes"/>
    <n v="33"/>
    <x v="2"/>
    <x v="0"/>
    <s v="O+"/>
    <x v="1"/>
    <x v="0"/>
    <x v="156"/>
    <s v="Kelly Lee"/>
    <x v="2089"/>
    <x v="4"/>
    <n v="57933.591200000003"/>
    <n v="463"/>
    <x v="0"/>
    <s v="Elective"/>
    <d v="2020-05-07T00:00:00"/>
    <s v="Lipitor"/>
    <s v="Abnormal"/>
    <x v="11"/>
  </r>
  <r>
    <s v="Mrs."/>
    <s v="Brandon Swanson"/>
    <n v="81"/>
    <x v="0"/>
    <x v="0"/>
    <s v="O+"/>
    <x v="1"/>
    <x v="1"/>
    <x v="716"/>
    <s v="Bryan Phillips"/>
    <x v="2090"/>
    <x v="3"/>
    <n v="14410.0442"/>
    <n v="388"/>
    <x v="2"/>
    <s v="Emergency"/>
    <d v="2020-04-13T00:00:00"/>
    <s v="Ibuprofen"/>
    <s v="Abnormal"/>
    <x v="8"/>
  </r>
  <r>
    <s v="Mr."/>
    <s v="Zachary Hall"/>
    <n v="33"/>
    <x v="2"/>
    <x v="1"/>
    <s v="AB+"/>
    <x v="3"/>
    <x v="1"/>
    <x v="927"/>
    <s v="Robert Diaz"/>
    <x v="2091"/>
    <x v="1"/>
    <n v="15948.2045"/>
    <n v="477"/>
    <x v="1"/>
    <s v="Urgent"/>
    <d v="2019-06-18T00:00:00"/>
    <s v="Ibuprofen"/>
    <s v="Abnormal"/>
    <x v="29"/>
  </r>
  <r>
    <s v="Mrs."/>
    <s v="Jasmine Sanchez"/>
    <n v="20"/>
    <x v="2"/>
    <x v="0"/>
    <s v="B-"/>
    <x v="2"/>
    <x v="5"/>
    <x v="402"/>
    <s v="Joshua Torres"/>
    <x v="903"/>
    <x v="2"/>
    <n v="13796.676299999999"/>
    <n v="274"/>
    <x v="2"/>
    <s v="Emergency"/>
    <d v="2023-11-13T00:00:00"/>
    <s v="Paracetamol"/>
    <s v="Normal"/>
    <x v="9"/>
  </r>
  <r>
    <s v="Mr."/>
    <s v="Spencer Martin"/>
    <n v="65"/>
    <x v="0"/>
    <x v="1"/>
    <s v="AB-"/>
    <x v="5"/>
    <x v="1"/>
    <x v="356"/>
    <s v="Richard Clark"/>
    <x v="2092"/>
    <x v="2"/>
    <n v="32676.258999999998"/>
    <n v="485"/>
    <x v="0"/>
    <s v="Elective"/>
    <d v="2023-03-27T00:00:00"/>
    <s v="Paracetamol"/>
    <s v="Inconclusive"/>
    <x v="2"/>
  </r>
  <r>
    <s v="Mrs."/>
    <s v="Teresa Ingram"/>
    <n v="29"/>
    <x v="2"/>
    <x v="0"/>
    <s v="O+"/>
    <x v="1"/>
    <x v="4"/>
    <x v="1241"/>
    <s v="Zachary Bond"/>
    <x v="2093"/>
    <x v="2"/>
    <n v="41108.777399999999"/>
    <n v="220"/>
    <x v="1"/>
    <s v="Urgent"/>
    <d v="2023-02-08T00:00:00"/>
    <s v="Ibuprofen"/>
    <s v="Inconclusive"/>
    <x v="4"/>
  </r>
  <r>
    <s v="Mrs."/>
    <s v="Adam Cole"/>
    <n v="67"/>
    <x v="0"/>
    <x v="0"/>
    <s v="AB+"/>
    <x v="3"/>
    <x v="3"/>
    <x v="379"/>
    <s v="Heather Webb"/>
    <x v="2094"/>
    <x v="3"/>
    <n v="31856.311900000001"/>
    <n v="177"/>
    <x v="1"/>
    <s v="Urgent"/>
    <d v="2022-03-12T00:00:00"/>
    <s v="Aspirin"/>
    <s v="Abnormal"/>
    <x v="28"/>
  </r>
  <r>
    <s v="Mr."/>
    <s v="Kristen Roberts"/>
    <n v="20"/>
    <x v="2"/>
    <x v="1"/>
    <s v="AB-"/>
    <x v="5"/>
    <x v="2"/>
    <x v="792"/>
    <s v="Jennifer Nunez"/>
    <x v="2095"/>
    <x v="1"/>
    <n v="7091.3006999999998"/>
    <n v="393"/>
    <x v="1"/>
    <s v="Urgent"/>
    <d v="2023-11-13T00:00:00"/>
    <s v="Paracetamol"/>
    <s v="Normal"/>
    <x v="19"/>
  </r>
  <r>
    <s v="Mrs."/>
    <s v="April James"/>
    <n v="74"/>
    <x v="0"/>
    <x v="0"/>
    <s v="O+"/>
    <x v="1"/>
    <x v="0"/>
    <x v="1046"/>
    <s v="Marie Williams"/>
    <x v="2096"/>
    <x v="0"/>
    <n v="38054.848400000003"/>
    <n v="290"/>
    <x v="1"/>
    <s v="Urgent"/>
    <d v="2021-04-07T00:00:00"/>
    <s v="Lipitor"/>
    <s v="Normal"/>
    <x v="17"/>
  </r>
  <r>
    <s v="Mrs."/>
    <s v="Thomas Torres MD"/>
    <n v="60"/>
    <x v="0"/>
    <x v="0"/>
    <s v="A+"/>
    <x v="4"/>
    <x v="5"/>
    <x v="663"/>
    <s v="Kristin Phillips"/>
    <x v="2097"/>
    <x v="3"/>
    <n v="9397.4467000000004"/>
    <n v="406"/>
    <x v="2"/>
    <s v="Emergency"/>
    <d v="2023-01-05T00:00:00"/>
    <s v="Ibuprofen"/>
    <s v="Abnormal"/>
    <x v="10"/>
  </r>
  <r>
    <s v="Mr."/>
    <s v="Brian Mills"/>
    <n v="60"/>
    <x v="0"/>
    <x v="1"/>
    <s v="A-"/>
    <x v="6"/>
    <x v="5"/>
    <x v="721"/>
    <s v="Ryan Hill"/>
    <x v="2098"/>
    <x v="1"/>
    <n v="67083.029599999994"/>
    <n v="122"/>
    <x v="1"/>
    <s v="Urgent"/>
    <d v="2020-05-08T00:00:00"/>
    <s v="Ibuprofen"/>
    <s v="Inconclusive"/>
    <x v="21"/>
  </r>
  <r>
    <s v="Mr."/>
    <s v="Daniel Campos"/>
    <n v="39"/>
    <x v="1"/>
    <x v="1"/>
    <s v="A+"/>
    <x v="4"/>
    <x v="0"/>
    <x v="881"/>
    <s v="Seth Harvey"/>
    <x v="2099"/>
    <x v="1"/>
    <n v="27617.936000000002"/>
    <n v="227"/>
    <x v="1"/>
    <s v="Urgent"/>
    <d v="2023-11-02T00:00:00"/>
    <s v="Aspirin"/>
    <s v="Inconclusive"/>
    <x v="11"/>
  </r>
  <r>
    <s v="Mrs."/>
    <s v="Tanya Jackson"/>
    <n v="83"/>
    <x v="0"/>
    <x v="0"/>
    <s v="O+"/>
    <x v="1"/>
    <x v="5"/>
    <x v="690"/>
    <s v="Debra Oliver"/>
    <x v="2100"/>
    <x v="4"/>
    <n v="43026.9179"/>
    <n v="134"/>
    <x v="0"/>
    <s v="Elective"/>
    <d v="2019-11-12T00:00:00"/>
    <s v="Paracetamol"/>
    <s v="Normal"/>
    <x v="22"/>
  </r>
  <r>
    <s v="Mr."/>
    <s v="Benjamin Smith"/>
    <n v="57"/>
    <x v="1"/>
    <x v="1"/>
    <s v="AB-"/>
    <x v="5"/>
    <x v="5"/>
    <x v="619"/>
    <s v="Christine Rodriguez"/>
    <x v="1030"/>
    <x v="3"/>
    <n v="4188.8887000000004"/>
    <n v="499"/>
    <x v="1"/>
    <s v="Urgent"/>
    <d v="2020-01-11T00:00:00"/>
    <s v="Paracetamol"/>
    <s v="Abnormal"/>
    <x v="11"/>
  </r>
  <r>
    <s v="Mrs."/>
    <s v="Andre James"/>
    <n v="41"/>
    <x v="1"/>
    <x v="0"/>
    <s v="A-"/>
    <x v="6"/>
    <x v="3"/>
    <x v="713"/>
    <s v="James Burch"/>
    <x v="2101"/>
    <x v="3"/>
    <n v="10873.790800000001"/>
    <n v="376"/>
    <x v="2"/>
    <s v="Emergency"/>
    <d v="2020-02-09T00:00:00"/>
    <s v="Ibuprofen"/>
    <s v="Normal"/>
    <x v="21"/>
  </r>
  <r>
    <s v="Mrs."/>
    <s v="Dr. Jessica Edwards"/>
    <n v="20"/>
    <x v="2"/>
    <x v="0"/>
    <s v="B+"/>
    <x v="7"/>
    <x v="3"/>
    <x v="1006"/>
    <s v="Michael Atkins"/>
    <x v="2102"/>
    <x v="1"/>
    <n v="33241.324699999997"/>
    <n v="481"/>
    <x v="2"/>
    <s v="Emergency"/>
    <d v="2021-12-06T00:00:00"/>
    <s v="Paracetamol"/>
    <s v="Normal"/>
    <x v="27"/>
  </r>
  <r>
    <s v="Mrs."/>
    <s v="Ronald Sanchez"/>
    <n v="48"/>
    <x v="1"/>
    <x v="0"/>
    <s v="B-"/>
    <x v="2"/>
    <x v="2"/>
    <x v="544"/>
    <s v="Ronald Meadows"/>
    <x v="2103"/>
    <x v="4"/>
    <n v="1116.0989999999999"/>
    <n v="425"/>
    <x v="2"/>
    <s v="Emergency"/>
    <d v="2020-09-13T00:00:00"/>
    <s v="Lipitor"/>
    <s v="Abnormal"/>
    <x v="15"/>
  </r>
  <r>
    <s v="Mrs."/>
    <s v="Rebecca Hebert"/>
    <n v="64"/>
    <x v="0"/>
    <x v="0"/>
    <s v="A-"/>
    <x v="6"/>
    <x v="2"/>
    <x v="1115"/>
    <s v="Benjamin Carter"/>
    <x v="2104"/>
    <x v="2"/>
    <n v="14238.7574"/>
    <n v="400"/>
    <x v="0"/>
    <s v="Elective"/>
    <d v="2021-02-11T00:00:00"/>
    <s v="Ibuprofen"/>
    <s v="Abnormal"/>
    <x v="21"/>
  </r>
  <r>
    <s v="Mrs."/>
    <s v="Michael Anderson"/>
    <n v="25"/>
    <x v="2"/>
    <x v="0"/>
    <s v="O+"/>
    <x v="1"/>
    <x v="2"/>
    <x v="1226"/>
    <s v="Luis Gonzalez"/>
    <x v="2105"/>
    <x v="1"/>
    <n v="17852.935700000002"/>
    <n v="305"/>
    <x v="0"/>
    <s v="Elective"/>
    <d v="2023-08-03T00:00:00"/>
    <s v="Penicillin"/>
    <s v="Normal"/>
    <x v="23"/>
  </r>
  <r>
    <s v="Mr."/>
    <s v="David Middleton"/>
    <n v="41"/>
    <x v="1"/>
    <x v="1"/>
    <s v="A+"/>
    <x v="4"/>
    <x v="1"/>
    <x v="679"/>
    <s v="Robert Webb"/>
    <x v="2106"/>
    <x v="3"/>
    <n v="30106.948499999999"/>
    <n v="105"/>
    <x v="1"/>
    <s v="Urgent"/>
    <d v="2023-04-12T00:00:00"/>
    <s v="Ibuprofen"/>
    <s v="Abnormal"/>
    <x v="13"/>
  </r>
  <r>
    <s v="Mr."/>
    <s v="Lori Davis"/>
    <n v="21"/>
    <x v="2"/>
    <x v="1"/>
    <s v="A-"/>
    <x v="6"/>
    <x v="4"/>
    <x v="1242"/>
    <s v="Perry Owen"/>
    <x v="2107"/>
    <x v="3"/>
    <n v="11253.854799999999"/>
    <n v="390"/>
    <x v="1"/>
    <s v="Urgent"/>
    <d v="2020-05-03T00:00:00"/>
    <s v="Penicillin"/>
    <s v="Normal"/>
    <x v="13"/>
  </r>
  <r>
    <s v="Mr."/>
    <s v="Adam Johnson"/>
    <n v="43"/>
    <x v="1"/>
    <x v="1"/>
    <s v="O+"/>
    <x v="1"/>
    <x v="4"/>
    <x v="37"/>
    <s v="Brandi Williams"/>
    <x v="1755"/>
    <x v="0"/>
    <n v="20037.3305"/>
    <n v="192"/>
    <x v="1"/>
    <s v="Urgent"/>
    <d v="2021-03-23T00:00:00"/>
    <s v="Penicillin"/>
    <s v="Abnormal"/>
    <x v="24"/>
  </r>
  <r>
    <s v="Mrs."/>
    <s v="Patrick Mcclure"/>
    <n v="22"/>
    <x v="2"/>
    <x v="0"/>
    <s v="O+"/>
    <x v="1"/>
    <x v="4"/>
    <x v="1243"/>
    <s v="Dominique Molina"/>
    <x v="2108"/>
    <x v="3"/>
    <n v="17870.225999999999"/>
    <n v="338"/>
    <x v="2"/>
    <s v="Emergency"/>
    <d v="2019-01-07T00:00:00"/>
    <s v="Aspirin"/>
    <s v="Abnormal"/>
    <x v="1"/>
  </r>
  <r>
    <s v="Mr."/>
    <s v="Kaitlyn Kelly"/>
    <n v="20"/>
    <x v="2"/>
    <x v="1"/>
    <s v="O-"/>
    <x v="0"/>
    <x v="4"/>
    <x v="589"/>
    <s v="John Garza"/>
    <x v="2109"/>
    <x v="1"/>
    <n v="44859.1204"/>
    <n v="240"/>
    <x v="2"/>
    <s v="Emergency"/>
    <d v="2021-03-12T00:00:00"/>
    <s v="Aspirin"/>
    <s v="Abnormal"/>
    <x v="19"/>
  </r>
  <r>
    <s v="Mr."/>
    <s v="Robin Hamilton"/>
    <n v="25"/>
    <x v="2"/>
    <x v="1"/>
    <s v="A+"/>
    <x v="4"/>
    <x v="0"/>
    <x v="1188"/>
    <s v="Mary Mckenzie MD"/>
    <x v="2110"/>
    <x v="4"/>
    <n v="46869.637199999997"/>
    <n v="386"/>
    <x v="2"/>
    <s v="Emergency"/>
    <d v="2019-01-09T00:00:00"/>
    <s v="Lipitor"/>
    <s v="Inconclusive"/>
    <x v="28"/>
  </r>
  <r>
    <s v="Mr."/>
    <s v="Susan Riddle"/>
    <n v="63"/>
    <x v="0"/>
    <x v="1"/>
    <s v="O-"/>
    <x v="0"/>
    <x v="0"/>
    <x v="1244"/>
    <s v="Paul Kennedy"/>
    <x v="2111"/>
    <x v="3"/>
    <n v="18573.530299999999"/>
    <n v="282"/>
    <x v="0"/>
    <s v="Elective"/>
    <d v="2022-08-06T00:00:00"/>
    <s v="Paracetamol"/>
    <s v="Abnormal"/>
    <x v="24"/>
  </r>
  <r>
    <s v="Mrs."/>
    <s v="Jennifer Jones"/>
    <n v="67"/>
    <x v="0"/>
    <x v="0"/>
    <s v="B+"/>
    <x v="7"/>
    <x v="1"/>
    <x v="912"/>
    <s v="Cheryl Moore"/>
    <x v="2112"/>
    <x v="3"/>
    <n v="23682.601600000002"/>
    <n v="455"/>
    <x v="1"/>
    <s v="Urgent"/>
    <d v="2023-05-20T00:00:00"/>
    <s v="Lipitor"/>
    <s v="Abnormal"/>
    <x v="11"/>
  </r>
  <r>
    <s v="Mrs."/>
    <s v="Christopher Smith"/>
    <n v="78"/>
    <x v="0"/>
    <x v="0"/>
    <s v="B+"/>
    <x v="7"/>
    <x v="4"/>
    <x v="1245"/>
    <s v="Matthew Hines"/>
    <x v="2113"/>
    <x v="0"/>
    <n v="41734.196000000004"/>
    <n v="123"/>
    <x v="1"/>
    <s v="Urgent"/>
    <d v="2020-12-16T00:00:00"/>
    <s v="Aspirin"/>
    <s v="Inconclusive"/>
    <x v="12"/>
  </r>
  <r>
    <s v="Mr."/>
    <s v="Vickie Thomas"/>
    <n v="22"/>
    <x v="2"/>
    <x v="1"/>
    <s v="A-"/>
    <x v="6"/>
    <x v="1"/>
    <x v="1223"/>
    <s v="Deborah Harrington"/>
    <x v="2114"/>
    <x v="3"/>
    <n v="30216.738399999998"/>
    <n v="337"/>
    <x v="2"/>
    <s v="Emergency"/>
    <d v="2023-02-08T00:00:00"/>
    <s v="Ibuprofen"/>
    <s v="Normal"/>
    <x v="18"/>
  </r>
  <r>
    <s v="Mrs."/>
    <s v="Timothy Herring"/>
    <n v="68"/>
    <x v="0"/>
    <x v="0"/>
    <s v="O-"/>
    <x v="0"/>
    <x v="3"/>
    <x v="467"/>
    <s v="Tammy Howe"/>
    <x v="479"/>
    <x v="0"/>
    <n v="34376.232100000001"/>
    <n v="257"/>
    <x v="1"/>
    <s v="Urgent"/>
    <d v="2019-11-08T00:00:00"/>
    <s v="Paracetamol"/>
    <s v="Inconclusive"/>
    <x v="14"/>
  </r>
  <r>
    <s v="Mrs."/>
    <s v="Christina Phillips"/>
    <n v="65"/>
    <x v="0"/>
    <x v="0"/>
    <s v="O+"/>
    <x v="1"/>
    <x v="3"/>
    <x v="1014"/>
    <s v="Kimberly Chen"/>
    <x v="2115"/>
    <x v="0"/>
    <n v="25294.934399999998"/>
    <n v="112"/>
    <x v="1"/>
    <s v="Urgent"/>
    <d v="2021-02-09T00:00:00"/>
    <s v="Aspirin"/>
    <s v="Inconclusive"/>
    <x v="14"/>
  </r>
  <r>
    <s v="Mrs."/>
    <s v="Martin Gilbert"/>
    <n v="76"/>
    <x v="0"/>
    <x v="0"/>
    <s v="B-"/>
    <x v="2"/>
    <x v="4"/>
    <x v="208"/>
    <s v="Megan Guzman"/>
    <x v="2116"/>
    <x v="2"/>
    <n v="19289.2673"/>
    <n v="180"/>
    <x v="1"/>
    <s v="Urgent"/>
    <d v="2021-12-15T00:00:00"/>
    <s v="Penicillin"/>
    <s v="Abnormal"/>
    <x v="20"/>
  </r>
  <r>
    <s v="Mrs."/>
    <s v="Brian Wolf"/>
    <n v="63"/>
    <x v="0"/>
    <x v="0"/>
    <s v="O+"/>
    <x v="1"/>
    <x v="5"/>
    <x v="364"/>
    <s v="Matthew Torres"/>
    <x v="2117"/>
    <x v="2"/>
    <n v="69439.966199999995"/>
    <n v="129"/>
    <x v="0"/>
    <s v="Elective"/>
    <d v="2023-07-10T00:00:00"/>
    <s v="Paracetamol"/>
    <s v="Normal"/>
    <x v="22"/>
  </r>
  <r>
    <s v="Mr."/>
    <s v="Donald Gray"/>
    <n v="57"/>
    <x v="1"/>
    <x v="1"/>
    <s v="O-"/>
    <x v="0"/>
    <x v="5"/>
    <x v="1246"/>
    <s v="Tanya Turner"/>
    <x v="2118"/>
    <x v="1"/>
    <n v="73278.303499999995"/>
    <n v="281"/>
    <x v="1"/>
    <s v="Urgent"/>
    <d v="2019-11-16T00:00:00"/>
    <s v="Ibuprofen"/>
    <s v="Normal"/>
    <x v="0"/>
  </r>
  <r>
    <s v="Mr."/>
    <s v="Michael Shepherd"/>
    <n v="34"/>
    <x v="2"/>
    <x v="1"/>
    <s v="A+"/>
    <x v="4"/>
    <x v="2"/>
    <x v="1247"/>
    <s v="Lauren Gay"/>
    <x v="2119"/>
    <x v="3"/>
    <n v="18765.122299999999"/>
    <n v="349"/>
    <x v="0"/>
    <s v="Elective"/>
    <d v="2020-05-29T00:00:00"/>
    <s v="Penicillin"/>
    <s v="Abnormal"/>
    <x v="22"/>
  </r>
  <r>
    <s v="Mr."/>
    <s v="Manuel Gray"/>
    <n v="45"/>
    <x v="1"/>
    <x v="1"/>
    <s v="B-"/>
    <x v="2"/>
    <x v="4"/>
    <x v="1248"/>
    <s v="Brittany Robinson"/>
    <x v="173"/>
    <x v="1"/>
    <n v="36245.3557"/>
    <n v="134"/>
    <x v="1"/>
    <s v="Urgent"/>
    <d v="2020-10-03T00:00:00"/>
    <s v="Penicillin"/>
    <s v="Abnormal"/>
    <x v="19"/>
  </r>
  <r>
    <s v="Mrs."/>
    <s v="James Kelly"/>
    <n v="61"/>
    <x v="0"/>
    <x v="0"/>
    <s v="AB+"/>
    <x v="3"/>
    <x v="1"/>
    <x v="337"/>
    <s v="Samuel Novak"/>
    <x v="2120"/>
    <x v="4"/>
    <n v="18370.889599999999"/>
    <n v="157"/>
    <x v="2"/>
    <s v="Emergency"/>
    <d v="2020-06-07T00:00:00"/>
    <s v="Paracetamol"/>
    <s v="Inconclusive"/>
    <x v="11"/>
  </r>
  <r>
    <s v="Mrs."/>
    <s v="Jessica Salinas"/>
    <n v="28"/>
    <x v="2"/>
    <x v="0"/>
    <s v="AB-"/>
    <x v="5"/>
    <x v="4"/>
    <x v="195"/>
    <s v="Susan Nelson"/>
    <x v="471"/>
    <x v="1"/>
    <n v="6191.4555"/>
    <n v="447"/>
    <x v="1"/>
    <s v="Urgent"/>
    <d v="2022-08-16T00:00:00"/>
    <s v="Aspirin"/>
    <s v="Abnormal"/>
    <x v="24"/>
  </r>
  <r>
    <s v="Mrs."/>
    <s v="Helen Smith"/>
    <n v="21"/>
    <x v="2"/>
    <x v="0"/>
    <s v="A-"/>
    <x v="6"/>
    <x v="5"/>
    <x v="1249"/>
    <s v="Kimberly Beck"/>
    <x v="2121"/>
    <x v="2"/>
    <n v="26301.1957"/>
    <n v="188"/>
    <x v="1"/>
    <s v="Urgent"/>
    <d v="2021-09-03T00:00:00"/>
    <s v="Aspirin"/>
    <s v="Normal"/>
    <x v="1"/>
  </r>
  <r>
    <s v="Mrs."/>
    <s v="Michael Haas"/>
    <n v="83"/>
    <x v="0"/>
    <x v="0"/>
    <s v="O-"/>
    <x v="0"/>
    <x v="2"/>
    <x v="729"/>
    <s v="Jason Hutchinson"/>
    <x v="263"/>
    <x v="3"/>
    <n v="24317.9774"/>
    <n v="184"/>
    <x v="2"/>
    <s v="Emergency"/>
    <d v="2021-06-15T00:00:00"/>
    <s v="Penicillin"/>
    <s v="Normal"/>
    <x v="10"/>
  </r>
  <r>
    <s v="Mr."/>
    <s v="Greg Holden"/>
    <n v="83"/>
    <x v="0"/>
    <x v="1"/>
    <s v="AB-"/>
    <x v="5"/>
    <x v="3"/>
    <x v="1099"/>
    <s v="Tasha Best"/>
    <x v="2122"/>
    <x v="2"/>
    <n v="22669.729899999998"/>
    <n v="207"/>
    <x v="1"/>
    <s v="Urgent"/>
    <d v="2022-04-16T00:00:00"/>
    <s v="Ibuprofen"/>
    <s v="Abnormal"/>
    <x v="10"/>
  </r>
  <r>
    <s v="Mrs."/>
    <s v="Angela Gomez"/>
    <n v="34"/>
    <x v="2"/>
    <x v="0"/>
    <s v="AB+"/>
    <x v="3"/>
    <x v="4"/>
    <x v="907"/>
    <s v="Ashley Torres"/>
    <x v="2123"/>
    <x v="1"/>
    <n v="27200.499800000001"/>
    <n v="269"/>
    <x v="1"/>
    <s v="Urgent"/>
    <d v="2019-12-27T00:00:00"/>
    <s v="Penicillin"/>
    <s v="Inconclusive"/>
    <x v="5"/>
  </r>
  <r>
    <s v="Mr."/>
    <s v="Shane Griffin"/>
    <n v="31"/>
    <x v="2"/>
    <x v="1"/>
    <s v="AB-"/>
    <x v="5"/>
    <x v="2"/>
    <x v="1250"/>
    <s v="Christopher Ruiz"/>
    <x v="2124"/>
    <x v="1"/>
    <n v="502.20839999999998"/>
    <n v="102"/>
    <x v="0"/>
    <s v="Elective"/>
    <d v="2022-10-28T00:00:00"/>
    <s v="Paracetamol"/>
    <s v="Abnormal"/>
    <x v="14"/>
  </r>
  <r>
    <s v="Mrs."/>
    <s v="Elizabeth Green DDS"/>
    <n v="53"/>
    <x v="1"/>
    <x v="0"/>
    <s v="A-"/>
    <x v="6"/>
    <x v="5"/>
    <x v="1251"/>
    <s v="Elaine Page DVM"/>
    <x v="2125"/>
    <x v="4"/>
    <n v="44938.605900000002"/>
    <n v="165"/>
    <x v="2"/>
    <s v="Emergency"/>
    <d v="2021-05-04T00:00:00"/>
    <s v="Lipitor"/>
    <s v="Normal"/>
    <x v="11"/>
  </r>
  <r>
    <s v="Mrs."/>
    <s v="Brandy Clark"/>
    <n v="30"/>
    <x v="2"/>
    <x v="0"/>
    <s v="A+"/>
    <x v="4"/>
    <x v="2"/>
    <x v="716"/>
    <s v="Stacy Gomez"/>
    <x v="2126"/>
    <x v="2"/>
    <n v="7494.6088"/>
    <n v="325"/>
    <x v="0"/>
    <s v="Elective"/>
    <d v="2020-04-14T00:00:00"/>
    <s v="Ibuprofen"/>
    <s v="Normal"/>
    <x v="24"/>
  </r>
  <r>
    <s v="Mrs."/>
    <s v="Kimberly Ford"/>
    <n v="73"/>
    <x v="0"/>
    <x v="0"/>
    <s v="O+"/>
    <x v="1"/>
    <x v="3"/>
    <x v="1071"/>
    <s v="John Bauer"/>
    <x v="1264"/>
    <x v="0"/>
    <n v="7518.4368000000004"/>
    <n v="490"/>
    <x v="1"/>
    <s v="Urgent"/>
    <d v="2020-02-28T00:00:00"/>
    <s v="Aspirin"/>
    <s v="Abnormal"/>
    <x v="0"/>
  </r>
  <r>
    <s v="Mrs."/>
    <s v="Deborah Adams"/>
    <n v="47"/>
    <x v="1"/>
    <x v="0"/>
    <s v="AB+"/>
    <x v="3"/>
    <x v="5"/>
    <x v="661"/>
    <s v="Robert Jones"/>
    <x v="2127"/>
    <x v="2"/>
    <n v="42645.8626"/>
    <n v="175"/>
    <x v="1"/>
    <s v="Urgent"/>
    <d v="2022-04-07T00:00:00"/>
    <s v="Ibuprofen"/>
    <s v="Normal"/>
    <x v="22"/>
  </r>
  <r>
    <s v="Mrs."/>
    <s v="Crystal Mckee"/>
    <n v="56"/>
    <x v="1"/>
    <x v="0"/>
    <s v="O-"/>
    <x v="0"/>
    <x v="0"/>
    <x v="880"/>
    <s v="Kimberly Jones"/>
    <x v="263"/>
    <x v="3"/>
    <n v="17510.827600000001"/>
    <n v="316"/>
    <x v="1"/>
    <s v="Urgent"/>
    <d v="2021-05-20T00:00:00"/>
    <s v="Penicillin"/>
    <s v="Inconclusive"/>
    <x v="7"/>
  </r>
  <r>
    <s v="Mr."/>
    <s v="Douglas Johnson"/>
    <n v="62"/>
    <x v="0"/>
    <x v="1"/>
    <s v="AB-"/>
    <x v="5"/>
    <x v="3"/>
    <x v="453"/>
    <s v="Jasmine Johnston"/>
    <x v="2128"/>
    <x v="0"/>
    <n v="12721.131600000001"/>
    <n v="245"/>
    <x v="1"/>
    <s v="Urgent"/>
    <d v="2023-01-24T00:00:00"/>
    <s v="Penicillin"/>
    <s v="Abnormal"/>
    <x v="7"/>
  </r>
  <r>
    <s v="Mr."/>
    <s v="Carolyn Simpson"/>
    <n v="84"/>
    <x v="0"/>
    <x v="1"/>
    <s v="AB-"/>
    <x v="5"/>
    <x v="3"/>
    <x v="1252"/>
    <s v="Theresa Williams"/>
    <x v="2129"/>
    <x v="2"/>
    <n v="32841.582799999996"/>
    <n v="477"/>
    <x v="1"/>
    <s v="Urgent"/>
    <d v="2019-12-21T00:00:00"/>
    <s v="Paracetamol"/>
    <s v="Abnormal"/>
    <x v="22"/>
  </r>
  <r>
    <s v="Mr."/>
    <s v="Emily Mccall"/>
    <n v="51"/>
    <x v="1"/>
    <x v="1"/>
    <s v="A-"/>
    <x v="6"/>
    <x v="1"/>
    <x v="689"/>
    <s v="Gregory Smith"/>
    <x v="2130"/>
    <x v="4"/>
    <n v="8121.2916999999998"/>
    <n v="240"/>
    <x v="1"/>
    <s v="Urgent"/>
    <d v="2023-08-20T00:00:00"/>
    <s v="Penicillin"/>
    <s v="Abnormal"/>
    <x v="22"/>
  </r>
  <r>
    <s v="Mrs."/>
    <s v="Lauren Benson"/>
    <n v="58"/>
    <x v="1"/>
    <x v="0"/>
    <s v="A+"/>
    <x v="4"/>
    <x v="5"/>
    <x v="1006"/>
    <s v="Shawn Williams"/>
    <x v="2131"/>
    <x v="4"/>
    <n v="21213.712500000001"/>
    <n v="348"/>
    <x v="0"/>
    <s v="Elective"/>
    <d v="2021-12-05T00:00:00"/>
    <s v="Lipitor"/>
    <s v="Normal"/>
    <x v="10"/>
  </r>
  <r>
    <s v="Mrs."/>
    <s v="Timothy Hill"/>
    <n v="18"/>
    <x v="2"/>
    <x v="0"/>
    <s v="O-"/>
    <x v="0"/>
    <x v="4"/>
    <x v="1161"/>
    <s v="Samuel Spencer"/>
    <x v="2132"/>
    <x v="3"/>
    <n v="3661.1601999999998"/>
    <n v="390"/>
    <x v="1"/>
    <s v="Urgent"/>
    <d v="2021-06-30T00:00:00"/>
    <s v="Lipitor"/>
    <s v="Abnormal"/>
    <x v="23"/>
  </r>
  <r>
    <s v="Mrs."/>
    <s v="William Lawson"/>
    <n v="68"/>
    <x v="0"/>
    <x v="0"/>
    <s v="B-"/>
    <x v="2"/>
    <x v="2"/>
    <x v="1104"/>
    <s v="Heather Fisher"/>
    <x v="2133"/>
    <x v="3"/>
    <n v="13278.645699999999"/>
    <n v="143"/>
    <x v="0"/>
    <s v="Elective"/>
    <d v="2019-10-15T00:00:00"/>
    <s v="Lipitor"/>
    <s v="Inconclusive"/>
    <x v="10"/>
  </r>
  <r>
    <s v="Mrs."/>
    <s v="Erica Dougherty"/>
    <n v="41"/>
    <x v="1"/>
    <x v="0"/>
    <s v="O-"/>
    <x v="0"/>
    <x v="3"/>
    <x v="458"/>
    <s v="Jorge Petty"/>
    <x v="2134"/>
    <x v="1"/>
    <n v="7061.9093999999996"/>
    <n v="447"/>
    <x v="1"/>
    <s v="Urgent"/>
    <d v="2021-08-18T00:00:00"/>
    <s v="Paracetamol"/>
    <s v="Inconclusive"/>
    <x v="25"/>
  </r>
  <r>
    <s v="Mr."/>
    <s v="Matthew Flores"/>
    <n v="41"/>
    <x v="1"/>
    <x v="1"/>
    <s v="B+"/>
    <x v="7"/>
    <x v="1"/>
    <x v="250"/>
    <s v="Dennis Smith"/>
    <x v="2135"/>
    <x v="4"/>
    <n v="39948.858999999997"/>
    <n v="423"/>
    <x v="0"/>
    <s v="Elective"/>
    <d v="2021-09-21T00:00:00"/>
    <s v="Penicillin"/>
    <s v="Abnormal"/>
    <x v="22"/>
  </r>
  <r>
    <s v="Mrs."/>
    <s v="Catherine Stevens"/>
    <n v="62"/>
    <x v="0"/>
    <x v="0"/>
    <s v="B-"/>
    <x v="2"/>
    <x v="1"/>
    <x v="226"/>
    <s v="Travis Bennett"/>
    <x v="2136"/>
    <x v="0"/>
    <n v="11069.9966"/>
    <n v="300"/>
    <x v="2"/>
    <s v="Emergency"/>
    <d v="2022-01-11T00:00:00"/>
    <s v="Aspirin"/>
    <s v="Abnormal"/>
    <x v="28"/>
  </r>
  <r>
    <s v="Mr."/>
    <s v="Destiny Bennett"/>
    <n v="67"/>
    <x v="0"/>
    <x v="1"/>
    <s v="B-"/>
    <x v="2"/>
    <x v="4"/>
    <x v="244"/>
    <s v="Brandi Lyons"/>
    <x v="2137"/>
    <x v="1"/>
    <n v="32999.952400000002"/>
    <n v="210"/>
    <x v="1"/>
    <s v="Urgent"/>
    <d v="2022-01-04T00:00:00"/>
    <s v="Paracetamol"/>
    <s v="Abnormal"/>
    <x v="13"/>
  </r>
  <r>
    <s v="Mr."/>
    <s v="Janet Johnson"/>
    <n v="24"/>
    <x v="2"/>
    <x v="1"/>
    <s v="O-"/>
    <x v="0"/>
    <x v="5"/>
    <x v="1162"/>
    <s v="Daniel Sloan"/>
    <x v="2138"/>
    <x v="4"/>
    <n v="69279.908899999995"/>
    <n v="499"/>
    <x v="2"/>
    <s v="Emergency"/>
    <d v="2020-09-27T00:00:00"/>
    <s v="Ibuprofen"/>
    <s v="Abnormal"/>
    <x v="23"/>
  </r>
  <r>
    <s v="Mr."/>
    <s v="Cindy Dixon"/>
    <n v="70"/>
    <x v="0"/>
    <x v="1"/>
    <s v="AB-"/>
    <x v="5"/>
    <x v="5"/>
    <x v="303"/>
    <s v="Erica George"/>
    <x v="2139"/>
    <x v="4"/>
    <n v="9932.5357999999997"/>
    <n v="235"/>
    <x v="0"/>
    <s v="Elective"/>
    <d v="2023-07-14T00:00:00"/>
    <s v="Ibuprofen"/>
    <s v="Abnormal"/>
    <x v="25"/>
  </r>
  <r>
    <s v="Mrs."/>
    <s v="Joshua Mclaughlin"/>
    <n v="52"/>
    <x v="1"/>
    <x v="0"/>
    <s v="B+"/>
    <x v="7"/>
    <x v="2"/>
    <x v="1253"/>
    <s v="Frank Miller"/>
    <x v="2140"/>
    <x v="3"/>
    <n v="12541.896000000001"/>
    <n v="259"/>
    <x v="0"/>
    <s v="Elective"/>
    <d v="2020-10-11T00:00:00"/>
    <s v="Lipitor"/>
    <s v="Inconclusive"/>
    <x v="9"/>
  </r>
  <r>
    <s v="Mr."/>
    <s v="Christopher Nguyen"/>
    <n v="45"/>
    <x v="1"/>
    <x v="1"/>
    <s v="B+"/>
    <x v="7"/>
    <x v="3"/>
    <x v="456"/>
    <s v="Deanna Morris"/>
    <x v="2141"/>
    <x v="1"/>
    <n v="19492.211200000002"/>
    <n v="477"/>
    <x v="1"/>
    <s v="Urgent"/>
    <d v="2021-08-15T00:00:00"/>
    <s v="Aspirin"/>
    <s v="Inconclusive"/>
    <x v="8"/>
  </r>
  <r>
    <s v="Mrs."/>
    <s v="Elizabeth Wilson"/>
    <n v="69"/>
    <x v="0"/>
    <x v="0"/>
    <s v="B+"/>
    <x v="7"/>
    <x v="4"/>
    <x v="423"/>
    <s v="Anthony Jackson"/>
    <x v="2142"/>
    <x v="0"/>
    <n v="9184.4050999999999"/>
    <n v="386"/>
    <x v="2"/>
    <s v="Emergency"/>
    <d v="2019-12-04T00:00:00"/>
    <s v="Ibuprofen"/>
    <s v="Normal"/>
    <x v="14"/>
  </r>
  <r>
    <s v="Mr."/>
    <s v="Ashley Mays"/>
    <n v="25"/>
    <x v="2"/>
    <x v="1"/>
    <s v="AB+"/>
    <x v="3"/>
    <x v="4"/>
    <x v="47"/>
    <s v="Richard Johnson"/>
    <x v="2143"/>
    <x v="2"/>
    <n v="18973.361099999998"/>
    <n v="422"/>
    <x v="2"/>
    <s v="Emergency"/>
    <d v="2020-04-30T00:00:00"/>
    <s v="Lipitor"/>
    <s v="Normal"/>
    <x v="20"/>
  </r>
  <r>
    <s v="Mr."/>
    <s v="Sarah Jackson"/>
    <n v="34"/>
    <x v="2"/>
    <x v="1"/>
    <s v="A+"/>
    <x v="4"/>
    <x v="0"/>
    <x v="1254"/>
    <s v="Brittany Salazar"/>
    <x v="516"/>
    <x v="3"/>
    <n v="3650.3180000000002"/>
    <n v="427"/>
    <x v="2"/>
    <s v="Emergency"/>
    <d v="2019-08-13T00:00:00"/>
    <s v="Lipitor"/>
    <s v="Normal"/>
    <x v="7"/>
  </r>
  <r>
    <s v="Mr."/>
    <s v="Pamela Smith"/>
    <n v="40"/>
    <x v="1"/>
    <x v="1"/>
    <s v="B-"/>
    <x v="2"/>
    <x v="3"/>
    <x v="1255"/>
    <s v="Joseph Gray"/>
    <x v="2144"/>
    <x v="2"/>
    <n v="31202.937999999998"/>
    <n v="390"/>
    <x v="1"/>
    <s v="Urgent"/>
    <d v="2019-06-03T00:00:00"/>
    <s v="Penicillin"/>
    <s v="Normal"/>
    <x v="26"/>
  </r>
  <r>
    <s v="Mr."/>
    <s v="Lydia Collins PhD"/>
    <n v="85"/>
    <x v="0"/>
    <x v="1"/>
    <s v="AB+"/>
    <x v="3"/>
    <x v="3"/>
    <x v="1256"/>
    <s v="Eric Schmidt"/>
    <x v="2145"/>
    <x v="0"/>
    <n v="4016.9623999999999"/>
    <n v="197"/>
    <x v="1"/>
    <s v="Urgent"/>
    <d v="2022-06-27T00:00:00"/>
    <s v="Lipitor"/>
    <s v="Abnormal"/>
    <x v="16"/>
  </r>
  <r>
    <s v="Mr."/>
    <s v="Cassandra Burgess"/>
    <n v="39"/>
    <x v="1"/>
    <x v="1"/>
    <s v="O-"/>
    <x v="0"/>
    <x v="3"/>
    <x v="128"/>
    <s v="Amy Miller"/>
    <x v="2146"/>
    <x v="4"/>
    <n v="20408.661"/>
    <n v="295"/>
    <x v="1"/>
    <s v="Urgent"/>
    <d v="2022-12-23T00:00:00"/>
    <s v="Lipitor"/>
    <s v="Abnormal"/>
    <x v="21"/>
  </r>
  <r>
    <s v="Mrs."/>
    <s v="Lauren Lawrence"/>
    <n v="62"/>
    <x v="0"/>
    <x v="0"/>
    <s v="AB+"/>
    <x v="3"/>
    <x v="3"/>
    <x v="1008"/>
    <s v="Jeffrey Mercer"/>
    <x v="2147"/>
    <x v="1"/>
    <n v="9873.4336000000003"/>
    <n v="246"/>
    <x v="1"/>
    <s v="Urgent"/>
    <d v="2020-10-11T00:00:00"/>
    <s v="Ibuprofen"/>
    <s v="Inconclusive"/>
    <x v="23"/>
  </r>
  <r>
    <s v="Mr."/>
    <s v="Richard Higgins"/>
    <n v="38"/>
    <x v="1"/>
    <x v="1"/>
    <s v="B-"/>
    <x v="2"/>
    <x v="3"/>
    <x v="57"/>
    <s v="Richard Hess"/>
    <x v="2148"/>
    <x v="3"/>
    <n v="9755.7219999999998"/>
    <n v="182"/>
    <x v="1"/>
    <s v="Urgent"/>
    <d v="2023-04-15T00:00:00"/>
    <s v="Ibuprofen"/>
    <s v="Inconclusive"/>
    <x v="26"/>
  </r>
  <r>
    <s v="Mr."/>
    <s v="Regina Chang"/>
    <n v="65"/>
    <x v="0"/>
    <x v="1"/>
    <s v="AB+"/>
    <x v="3"/>
    <x v="4"/>
    <x v="1246"/>
    <s v="Jodi Solis"/>
    <x v="890"/>
    <x v="4"/>
    <n v="32587.581099999999"/>
    <n v="311"/>
    <x v="1"/>
    <s v="Urgent"/>
    <d v="2019-11-12T00:00:00"/>
    <s v="Penicillin"/>
    <s v="Normal"/>
    <x v="8"/>
  </r>
  <r>
    <s v="Mr."/>
    <s v="Sarah Fisher"/>
    <n v="68"/>
    <x v="0"/>
    <x v="1"/>
    <s v="A-"/>
    <x v="6"/>
    <x v="3"/>
    <x v="595"/>
    <s v="Rachel Green"/>
    <x v="604"/>
    <x v="2"/>
    <n v="23587.181199999999"/>
    <n v="346"/>
    <x v="1"/>
    <s v="Urgent"/>
    <d v="2021-11-06T00:00:00"/>
    <s v="Penicillin"/>
    <s v="Normal"/>
    <x v="7"/>
  </r>
  <r>
    <s v="Mrs."/>
    <s v="Martin Merritt"/>
    <n v="41"/>
    <x v="1"/>
    <x v="0"/>
    <s v="AB-"/>
    <x v="5"/>
    <x v="5"/>
    <x v="814"/>
    <s v="Stephanie Horn"/>
    <x v="2149"/>
    <x v="3"/>
    <n v="63369.224199999997"/>
    <n v="439"/>
    <x v="1"/>
    <s v="Urgent"/>
    <d v="2022-04-14T00:00:00"/>
    <s v="Lipitor"/>
    <s v="Normal"/>
    <x v="17"/>
  </r>
  <r>
    <s v="Mrs."/>
    <s v="Emily Benson"/>
    <n v="60"/>
    <x v="0"/>
    <x v="0"/>
    <s v="O+"/>
    <x v="1"/>
    <x v="1"/>
    <x v="391"/>
    <s v="Vanessa Mcgee"/>
    <x v="2150"/>
    <x v="0"/>
    <n v="1330.4386999999999"/>
    <n v="197"/>
    <x v="1"/>
    <s v="Urgent"/>
    <d v="2023-03-07T00:00:00"/>
    <s v="Aspirin"/>
    <s v="Inconclusive"/>
    <x v="15"/>
  </r>
  <r>
    <s v="Mrs."/>
    <s v="Christina Green"/>
    <n v="23"/>
    <x v="2"/>
    <x v="0"/>
    <s v="O+"/>
    <x v="1"/>
    <x v="5"/>
    <x v="858"/>
    <s v="Dominique Christensen"/>
    <x v="2151"/>
    <x v="2"/>
    <n v="61789.739099999999"/>
    <n v="144"/>
    <x v="0"/>
    <s v="Elective"/>
    <d v="2022-03-02T00:00:00"/>
    <s v="Penicillin"/>
    <s v="Abnormal"/>
    <x v="4"/>
  </r>
  <r>
    <s v="Mr."/>
    <s v="Rachel Holden"/>
    <n v="85"/>
    <x v="0"/>
    <x v="1"/>
    <s v="A-"/>
    <x v="6"/>
    <x v="1"/>
    <x v="1191"/>
    <s v="Patricia Hudson"/>
    <x v="2152"/>
    <x v="4"/>
    <n v="5076.7752"/>
    <n v="330"/>
    <x v="1"/>
    <s v="Urgent"/>
    <d v="2019-05-20T00:00:00"/>
    <s v="Lipitor"/>
    <s v="Normal"/>
    <x v="17"/>
  </r>
  <r>
    <s v="Mrs."/>
    <s v="Lauren Grant"/>
    <n v="48"/>
    <x v="1"/>
    <x v="0"/>
    <s v="B-"/>
    <x v="2"/>
    <x v="5"/>
    <x v="344"/>
    <s v="Katrina Walker"/>
    <x v="2153"/>
    <x v="4"/>
    <n v="2350.9708999999998"/>
    <n v="262"/>
    <x v="0"/>
    <s v="Elective"/>
    <d v="2021-05-16T00:00:00"/>
    <s v="Aspirin"/>
    <s v="Abnormal"/>
    <x v="30"/>
  </r>
  <r>
    <s v="Mr."/>
    <s v="Susan Hurley"/>
    <n v="21"/>
    <x v="2"/>
    <x v="1"/>
    <s v="B+"/>
    <x v="7"/>
    <x v="2"/>
    <x v="468"/>
    <s v="Randy Carpenter Jr."/>
    <x v="2154"/>
    <x v="2"/>
    <n v="17806.965199999999"/>
    <n v="396"/>
    <x v="2"/>
    <s v="Emergency"/>
    <d v="2021-04-11T00:00:00"/>
    <s v="Lipitor"/>
    <s v="Inconclusive"/>
    <x v="6"/>
  </r>
  <r>
    <s v="Mr."/>
    <s v="Emily Rose"/>
    <n v="59"/>
    <x v="1"/>
    <x v="1"/>
    <s v="B+"/>
    <x v="7"/>
    <x v="3"/>
    <x v="700"/>
    <s v="Amanda Hernandez"/>
    <x v="2155"/>
    <x v="0"/>
    <n v="22409.158800000001"/>
    <n v="347"/>
    <x v="1"/>
    <s v="Urgent"/>
    <d v="2023-02-09T00:00:00"/>
    <s v="Lipitor"/>
    <s v="Inconclusive"/>
    <x v="13"/>
  </r>
  <r>
    <s v="Mrs."/>
    <s v="David Butler"/>
    <n v="43"/>
    <x v="1"/>
    <x v="0"/>
    <s v="A-"/>
    <x v="6"/>
    <x v="4"/>
    <x v="238"/>
    <s v="Thomas Allen"/>
    <x v="2156"/>
    <x v="1"/>
    <n v="30594.3626"/>
    <n v="466"/>
    <x v="1"/>
    <s v="Urgent"/>
    <d v="2022-12-06T00:00:00"/>
    <s v="Paracetamol"/>
    <s v="Inconclusive"/>
    <x v="5"/>
  </r>
  <r>
    <s v="Mr."/>
    <s v="Lauren Beasley"/>
    <n v="25"/>
    <x v="2"/>
    <x v="1"/>
    <s v="B-"/>
    <x v="2"/>
    <x v="1"/>
    <x v="1257"/>
    <s v="Timothy Shields"/>
    <x v="2157"/>
    <x v="1"/>
    <n v="15275.7899"/>
    <n v="365"/>
    <x v="0"/>
    <s v="Elective"/>
    <d v="2021-01-12T00:00:00"/>
    <s v="Lipitor"/>
    <s v="Abnormal"/>
    <x v="23"/>
  </r>
  <r>
    <s v="Mr."/>
    <s v="Kathleen Knight"/>
    <n v="24"/>
    <x v="2"/>
    <x v="1"/>
    <s v="O-"/>
    <x v="0"/>
    <x v="0"/>
    <x v="1258"/>
    <s v="Regina Taylor"/>
    <x v="2158"/>
    <x v="4"/>
    <n v="17215.119299999998"/>
    <n v="244"/>
    <x v="0"/>
    <s v="Elective"/>
    <d v="2022-05-27T00:00:00"/>
    <s v="Lipitor"/>
    <s v="Abnormal"/>
    <x v="3"/>
  </r>
  <r>
    <s v="Mrs."/>
    <s v="Susan Zuniga"/>
    <n v="78"/>
    <x v="0"/>
    <x v="0"/>
    <s v="B-"/>
    <x v="2"/>
    <x v="0"/>
    <x v="1259"/>
    <s v="Wayne Richardson"/>
    <x v="2159"/>
    <x v="3"/>
    <n v="2830.9798999999998"/>
    <n v="122"/>
    <x v="2"/>
    <s v="Emergency"/>
    <d v="2020-09-23T00:00:00"/>
    <s v="Paracetamol"/>
    <s v="Inconclusive"/>
    <x v="1"/>
  </r>
  <r>
    <s v="Mrs."/>
    <s v="Alexander Wood"/>
    <n v="69"/>
    <x v="0"/>
    <x v="0"/>
    <s v="O-"/>
    <x v="0"/>
    <x v="0"/>
    <x v="24"/>
    <s v="Loretta Scott"/>
    <x v="2160"/>
    <x v="1"/>
    <n v="37080.675900000002"/>
    <n v="329"/>
    <x v="1"/>
    <s v="Urgent"/>
    <d v="2022-08-21T00:00:00"/>
    <s v="Lipitor"/>
    <s v="Abnormal"/>
    <x v="12"/>
  </r>
  <r>
    <s v="Mr."/>
    <s v="Joseph Long"/>
    <n v="65"/>
    <x v="0"/>
    <x v="1"/>
    <s v="B+"/>
    <x v="7"/>
    <x v="3"/>
    <x v="905"/>
    <s v="Emily Miller"/>
    <x v="2161"/>
    <x v="0"/>
    <n v="4697.7606999999998"/>
    <n v="448"/>
    <x v="1"/>
    <s v="Urgent"/>
    <d v="2023-02-11T00:00:00"/>
    <s v="Paracetamol"/>
    <s v="Abnormal"/>
    <x v="29"/>
  </r>
  <r>
    <s v="Mrs."/>
    <s v="Dawn Taylor"/>
    <n v="29"/>
    <x v="2"/>
    <x v="0"/>
    <s v="O-"/>
    <x v="0"/>
    <x v="4"/>
    <x v="263"/>
    <s v="Ann Hernandez"/>
    <x v="2162"/>
    <x v="1"/>
    <n v="25904.841799999998"/>
    <n v="171"/>
    <x v="2"/>
    <s v="Emergency"/>
    <d v="2018-12-21T00:00:00"/>
    <s v="Penicillin"/>
    <s v="Abnormal"/>
    <x v="23"/>
  </r>
  <r>
    <s v="Mrs."/>
    <s v="Shannon Mcdonald"/>
    <n v="75"/>
    <x v="0"/>
    <x v="0"/>
    <s v="AB+"/>
    <x v="3"/>
    <x v="0"/>
    <x v="779"/>
    <s v="Benjamin Thomas"/>
    <x v="2163"/>
    <x v="3"/>
    <n v="3159.8267999999998"/>
    <n v="160"/>
    <x v="2"/>
    <s v="Emergency"/>
    <d v="2021-12-02T00:00:00"/>
    <s v="Penicillin"/>
    <s v="Inconclusive"/>
    <x v="23"/>
  </r>
  <r>
    <s v="Mrs."/>
    <s v="Travis Bauer"/>
    <n v="74"/>
    <x v="0"/>
    <x v="0"/>
    <s v="O-"/>
    <x v="0"/>
    <x v="1"/>
    <x v="1077"/>
    <s v="Elizabeth Gonzales"/>
    <x v="1667"/>
    <x v="1"/>
    <n v="24166.889899999998"/>
    <n v="414"/>
    <x v="2"/>
    <s v="Emergency"/>
    <d v="2019-01-31T00:00:00"/>
    <s v="Penicillin"/>
    <s v="Normal"/>
    <x v="25"/>
  </r>
  <r>
    <s v="Mr."/>
    <s v="Sandy Nelson"/>
    <n v="64"/>
    <x v="0"/>
    <x v="1"/>
    <s v="A-"/>
    <x v="6"/>
    <x v="0"/>
    <x v="57"/>
    <s v="Mr. Aaron Gomez"/>
    <x v="2164"/>
    <x v="2"/>
    <n v="21868.009399999999"/>
    <n v="403"/>
    <x v="0"/>
    <s v="Elective"/>
    <d v="2023-04-15T00:00:00"/>
    <s v="Penicillin"/>
    <s v="Abnormal"/>
    <x v="26"/>
  </r>
  <r>
    <s v="Mr."/>
    <s v="Amy Adams"/>
    <n v="37"/>
    <x v="1"/>
    <x v="1"/>
    <s v="O+"/>
    <x v="1"/>
    <x v="3"/>
    <x v="745"/>
    <s v="Eric Romero"/>
    <x v="2165"/>
    <x v="0"/>
    <n v="11667.318799999999"/>
    <n v="386"/>
    <x v="1"/>
    <s v="Urgent"/>
    <d v="2020-11-30T00:00:00"/>
    <s v="Aspirin"/>
    <s v="Inconclusive"/>
    <x v="11"/>
  </r>
  <r>
    <s v="Mr."/>
    <s v="Marie Green"/>
    <n v="80"/>
    <x v="0"/>
    <x v="1"/>
    <s v="O-"/>
    <x v="0"/>
    <x v="5"/>
    <x v="1260"/>
    <s v="Amanda Howard"/>
    <x v="2166"/>
    <x v="0"/>
    <n v="4795.6223"/>
    <n v="387"/>
    <x v="0"/>
    <s v="Elective"/>
    <d v="2023-08-03T00:00:00"/>
    <s v="Ibuprofen"/>
    <s v="Abnormal"/>
    <x v="22"/>
  </r>
  <r>
    <s v="Mrs."/>
    <s v="Danielle Santiago"/>
    <n v="62"/>
    <x v="0"/>
    <x v="0"/>
    <s v="A-"/>
    <x v="6"/>
    <x v="1"/>
    <x v="968"/>
    <s v="Edwin Ortiz"/>
    <x v="2167"/>
    <x v="2"/>
    <n v="31785.141599999999"/>
    <n v="239"/>
    <x v="1"/>
    <s v="Urgent"/>
    <d v="2019-05-10T00:00:00"/>
    <s v="Paracetamol"/>
    <s v="Abnormal"/>
    <x v="12"/>
  </r>
  <r>
    <s v="Mrs."/>
    <s v="Juan Miller"/>
    <n v="73"/>
    <x v="0"/>
    <x v="0"/>
    <s v="A-"/>
    <x v="6"/>
    <x v="5"/>
    <x v="304"/>
    <s v="Elizabeth Chambers"/>
    <x v="2168"/>
    <x v="0"/>
    <n v="27675.052299999999"/>
    <n v="255"/>
    <x v="2"/>
    <s v="Emergency"/>
    <d v="2022-06-18T00:00:00"/>
    <s v="Paracetamol"/>
    <s v="Abnormal"/>
    <x v="7"/>
  </r>
  <r>
    <s v="Mr."/>
    <s v="Laura Mills"/>
    <n v="36"/>
    <x v="1"/>
    <x v="1"/>
    <s v="O+"/>
    <x v="1"/>
    <x v="3"/>
    <x v="157"/>
    <s v="Samantha Montes"/>
    <x v="2169"/>
    <x v="2"/>
    <n v="13982.576800000001"/>
    <n v="169"/>
    <x v="1"/>
    <s v="Urgent"/>
    <d v="2022-02-20T00:00:00"/>
    <s v="Penicillin"/>
    <s v="Inconclusive"/>
    <x v="18"/>
  </r>
  <r>
    <s v="Mr."/>
    <s v="Juan Peterson"/>
    <n v="75"/>
    <x v="0"/>
    <x v="1"/>
    <s v="B+"/>
    <x v="7"/>
    <x v="0"/>
    <x v="1261"/>
    <s v="Julie Drake"/>
    <x v="2170"/>
    <x v="0"/>
    <n v="34659.285199999998"/>
    <n v="181"/>
    <x v="2"/>
    <s v="Emergency"/>
    <d v="2022-05-21T00:00:00"/>
    <s v="Penicillin"/>
    <s v="Inconclusive"/>
    <x v="16"/>
  </r>
  <r>
    <s v="Mrs."/>
    <s v="Crystal Burnett"/>
    <n v="58"/>
    <x v="1"/>
    <x v="0"/>
    <s v="AB-"/>
    <x v="5"/>
    <x v="0"/>
    <x v="423"/>
    <s v="Tanya Smith"/>
    <x v="2171"/>
    <x v="1"/>
    <n v="7521.0388999999996"/>
    <n v="130"/>
    <x v="1"/>
    <s v="Urgent"/>
    <d v="2019-11-24T00:00:00"/>
    <s v="Penicillin"/>
    <s v="Normal"/>
    <x v="28"/>
  </r>
  <r>
    <s v="Mrs."/>
    <s v="Donna Ortiz"/>
    <n v="62"/>
    <x v="0"/>
    <x v="0"/>
    <s v="B-"/>
    <x v="2"/>
    <x v="0"/>
    <x v="657"/>
    <s v="Douglas Davis"/>
    <x v="2172"/>
    <x v="0"/>
    <n v="13151.2749"/>
    <n v="398"/>
    <x v="1"/>
    <s v="Urgent"/>
    <d v="2022-03-20T00:00:00"/>
    <s v="Lipitor"/>
    <s v="Normal"/>
    <x v="24"/>
  </r>
  <r>
    <s v="Mr."/>
    <s v="Michael Spears"/>
    <n v="42"/>
    <x v="1"/>
    <x v="1"/>
    <s v="O+"/>
    <x v="1"/>
    <x v="3"/>
    <x v="1262"/>
    <s v="Amy Williams"/>
    <x v="2173"/>
    <x v="3"/>
    <n v="32142.131099999999"/>
    <n v="499"/>
    <x v="1"/>
    <s v="Urgent"/>
    <d v="2020-04-11T00:00:00"/>
    <s v="Penicillin"/>
    <s v="Inconclusive"/>
    <x v="10"/>
  </r>
  <r>
    <s v="Mr."/>
    <s v="Aaron White PhD"/>
    <n v="38"/>
    <x v="1"/>
    <x v="1"/>
    <s v="O-"/>
    <x v="0"/>
    <x v="3"/>
    <x v="882"/>
    <s v="Christine Salazar"/>
    <x v="2174"/>
    <x v="2"/>
    <n v="11253.0236"/>
    <n v="424"/>
    <x v="2"/>
    <s v="Emergency"/>
    <d v="2021-06-08T00:00:00"/>
    <s v="Aspirin"/>
    <s v="Abnormal"/>
    <x v="20"/>
  </r>
  <r>
    <s v="Mrs."/>
    <s v="James Bush"/>
    <n v="83"/>
    <x v="0"/>
    <x v="0"/>
    <s v="A+"/>
    <x v="4"/>
    <x v="4"/>
    <x v="1263"/>
    <s v="Jennifer Simpson"/>
    <x v="2175"/>
    <x v="0"/>
    <n v="13737.583199999999"/>
    <n v="318"/>
    <x v="1"/>
    <s v="Urgent"/>
    <d v="2020-11-27T00:00:00"/>
    <s v="Ibuprofen"/>
    <s v="Abnormal"/>
    <x v="1"/>
  </r>
  <r>
    <s v="Mrs."/>
    <s v="Colleen Mcdonald"/>
    <n v="22"/>
    <x v="2"/>
    <x v="0"/>
    <s v="O-"/>
    <x v="0"/>
    <x v="0"/>
    <x v="766"/>
    <s v="Krista Brown"/>
    <x v="2176"/>
    <x v="1"/>
    <n v="9038.4696999999996"/>
    <n v="365"/>
    <x v="0"/>
    <s v="Elective"/>
    <d v="2023-02-13T00:00:00"/>
    <s v="Penicillin"/>
    <s v="Inconclusive"/>
    <x v="18"/>
  </r>
  <r>
    <s v="Mrs."/>
    <s v="Danielle Fowler"/>
    <n v="45"/>
    <x v="1"/>
    <x v="0"/>
    <s v="O-"/>
    <x v="0"/>
    <x v="1"/>
    <x v="363"/>
    <s v="Omar Gonzales"/>
    <x v="2177"/>
    <x v="2"/>
    <n v="13073.6446"/>
    <n v="165"/>
    <x v="2"/>
    <s v="Emergency"/>
    <d v="2022-05-08T00:00:00"/>
    <s v="Penicillin"/>
    <s v="Inconclusive"/>
    <x v="23"/>
  </r>
  <r>
    <s v="Mr."/>
    <s v="Kelli Parker"/>
    <n v="21"/>
    <x v="2"/>
    <x v="1"/>
    <s v="AB+"/>
    <x v="3"/>
    <x v="2"/>
    <x v="667"/>
    <s v="Steven Cohen"/>
    <x v="2178"/>
    <x v="3"/>
    <n v="2356.3427999999999"/>
    <n v="388"/>
    <x v="2"/>
    <s v="Emergency"/>
    <d v="2022-06-13T00:00:00"/>
    <s v="Penicillin"/>
    <s v="Inconclusive"/>
    <x v="19"/>
  </r>
  <r>
    <s v="Mr."/>
    <s v="Harry Pennington MD"/>
    <n v="75"/>
    <x v="0"/>
    <x v="1"/>
    <s v="O-"/>
    <x v="0"/>
    <x v="3"/>
    <x v="70"/>
    <s v="Timothy Riley"/>
    <x v="2179"/>
    <x v="0"/>
    <n v="30602.900799999999"/>
    <n v="219"/>
    <x v="1"/>
    <s v="Urgent"/>
    <d v="2020-05-28T00:00:00"/>
    <s v="Paracetamol"/>
    <s v="Normal"/>
    <x v="13"/>
  </r>
  <r>
    <s v="Mr."/>
    <s v="Jermaine Reyes"/>
    <n v="70"/>
    <x v="0"/>
    <x v="1"/>
    <s v="A-"/>
    <x v="6"/>
    <x v="1"/>
    <x v="637"/>
    <s v="Tyler Lopez"/>
    <x v="2180"/>
    <x v="0"/>
    <n v="20136.281999999999"/>
    <n v="228"/>
    <x v="1"/>
    <s v="Urgent"/>
    <d v="2019-03-11T00:00:00"/>
    <s v="Lipitor"/>
    <s v="Inconclusive"/>
    <x v="14"/>
  </r>
  <r>
    <s v="Mr."/>
    <s v="Jacob Norton"/>
    <n v="36"/>
    <x v="1"/>
    <x v="1"/>
    <s v="A-"/>
    <x v="6"/>
    <x v="3"/>
    <x v="1126"/>
    <s v="Zachary Walker"/>
    <x v="2181"/>
    <x v="1"/>
    <n v="23183.576099999998"/>
    <n v="208"/>
    <x v="1"/>
    <s v="Urgent"/>
    <d v="2021-05-29T00:00:00"/>
    <s v="Paracetamol"/>
    <s v="Inconclusive"/>
    <x v="7"/>
  </r>
  <r>
    <s v="Mrs."/>
    <s v="Malik Serrano"/>
    <n v="54"/>
    <x v="1"/>
    <x v="0"/>
    <s v="AB+"/>
    <x v="3"/>
    <x v="1"/>
    <x v="1264"/>
    <s v="Monica Brown"/>
    <x v="2182"/>
    <x v="0"/>
    <n v="12960.328799999999"/>
    <n v="407"/>
    <x v="0"/>
    <s v="Elective"/>
    <d v="2020-10-10T00:00:00"/>
    <s v="Ibuprofen"/>
    <s v="Normal"/>
    <x v="27"/>
  </r>
  <r>
    <s v="Mrs."/>
    <s v="Patrick Madden"/>
    <n v="37"/>
    <x v="1"/>
    <x v="0"/>
    <s v="AB+"/>
    <x v="3"/>
    <x v="1"/>
    <x v="1249"/>
    <s v="Eddie Dillon"/>
    <x v="2183"/>
    <x v="2"/>
    <n v="20744.0579"/>
    <n v="490"/>
    <x v="1"/>
    <s v="Urgent"/>
    <d v="2021-08-30T00:00:00"/>
    <s v="Aspirin"/>
    <s v="Abnormal"/>
    <x v="9"/>
  </r>
  <r>
    <s v="Mrs."/>
    <s v="Leslie Allen"/>
    <n v="31"/>
    <x v="2"/>
    <x v="0"/>
    <s v="B-"/>
    <x v="2"/>
    <x v="3"/>
    <x v="294"/>
    <s v="Stacey Shea"/>
    <x v="2184"/>
    <x v="4"/>
    <n v="2002.8352"/>
    <n v="367"/>
    <x v="1"/>
    <s v="Urgent"/>
    <d v="2023-07-24T00:00:00"/>
    <s v="Lipitor"/>
    <s v="Abnormal"/>
    <x v="20"/>
  </r>
  <r>
    <s v="Mrs."/>
    <s v="Kevin Benson"/>
    <n v="31"/>
    <x v="2"/>
    <x v="0"/>
    <s v="AB+"/>
    <x v="3"/>
    <x v="2"/>
    <x v="1265"/>
    <s v="Carl Stevens"/>
    <x v="2185"/>
    <x v="3"/>
    <n v="14466.088900000001"/>
    <n v="323"/>
    <x v="0"/>
    <s v="Elective"/>
    <d v="2020-05-01T00:00:00"/>
    <s v="Lipitor"/>
    <s v="Normal"/>
    <x v="26"/>
  </r>
  <r>
    <s v="Mr."/>
    <s v="Jennifer Hinton PhD"/>
    <n v="85"/>
    <x v="0"/>
    <x v="1"/>
    <s v="O-"/>
    <x v="0"/>
    <x v="5"/>
    <x v="51"/>
    <s v="William Henson"/>
    <x v="2186"/>
    <x v="0"/>
    <n v="15542.1389"/>
    <n v="346"/>
    <x v="1"/>
    <s v="Urgent"/>
    <d v="2023-09-08T00:00:00"/>
    <s v="Ibuprofen"/>
    <s v="Inconclusive"/>
    <x v="5"/>
  </r>
  <r>
    <s v="Mrs."/>
    <s v="Angelica Barnes"/>
    <n v="35"/>
    <x v="1"/>
    <x v="0"/>
    <s v="B+"/>
    <x v="7"/>
    <x v="5"/>
    <x v="1266"/>
    <s v="Timothy Murray"/>
    <x v="2187"/>
    <x v="4"/>
    <n v="26866.1705"/>
    <n v="316"/>
    <x v="2"/>
    <s v="Emergency"/>
    <d v="2022-07-20T00:00:00"/>
    <s v="Penicillin"/>
    <s v="Abnormal"/>
    <x v="10"/>
  </r>
  <r>
    <s v="Mrs."/>
    <s v="Bryce Kennedy"/>
    <n v="47"/>
    <x v="1"/>
    <x v="0"/>
    <s v="B-"/>
    <x v="2"/>
    <x v="1"/>
    <x v="1267"/>
    <s v="Matthew Barrett"/>
    <x v="2188"/>
    <x v="1"/>
    <n v="24795.746299999999"/>
    <n v="396"/>
    <x v="1"/>
    <s v="Urgent"/>
    <d v="2023-01-16T00:00:00"/>
    <s v="Paracetamol"/>
    <s v="Normal"/>
    <x v="1"/>
  </r>
  <r>
    <s v="Mrs."/>
    <s v="Krista Grant"/>
    <n v="71"/>
    <x v="0"/>
    <x v="0"/>
    <s v="A+"/>
    <x v="4"/>
    <x v="3"/>
    <x v="1268"/>
    <s v="Samuel Brewer"/>
    <x v="2189"/>
    <x v="0"/>
    <n v="31061.288"/>
    <n v="427"/>
    <x v="2"/>
    <s v="Emergency"/>
    <d v="2021-05-10T00:00:00"/>
    <s v="Aspirin"/>
    <s v="Inconclusive"/>
    <x v="2"/>
  </r>
  <r>
    <s v="Mr."/>
    <s v="Joshua Ferguson"/>
    <n v="45"/>
    <x v="1"/>
    <x v="1"/>
    <s v="A+"/>
    <x v="4"/>
    <x v="4"/>
    <x v="1269"/>
    <s v="Nancy Nichols"/>
    <x v="2190"/>
    <x v="0"/>
    <n v="30781.363700000002"/>
    <n v="118"/>
    <x v="2"/>
    <s v="Emergency"/>
    <d v="2020-09-27T00:00:00"/>
    <s v="Lipitor"/>
    <s v="Normal"/>
    <x v="2"/>
  </r>
  <r>
    <s v="Mr."/>
    <s v="Donna Kim"/>
    <n v="75"/>
    <x v="0"/>
    <x v="1"/>
    <s v="AB-"/>
    <x v="5"/>
    <x v="3"/>
    <x v="741"/>
    <s v="Francisco Moore"/>
    <x v="2191"/>
    <x v="0"/>
    <n v="11764.5774"/>
    <n v="460"/>
    <x v="2"/>
    <s v="Emergency"/>
    <d v="2019-11-08T00:00:00"/>
    <s v="Aspirin"/>
    <s v="Abnormal"/>
    <x v="5"/>
  </r>
  <r>
    <s v="Mr."/>
    <s v="Connor Mathews"/>
    <n v="24"/>
    <x v="2"/>
    <x v="1"/>
    <s v="A-"/>
    <x v="6"/>
    <x v="1"/>
    <x v="1038"/>
    <s v="Aaron Barrera"/>
    <x v="2192"/>
    <x v="4"/>
    <n v="14344.6468"/>
    <n v="498"/>
    <x v="2"/>
    <s v="Emergency"/>
    <d v="2020-07-29T00:00:00"/>
    <s v="Aspirin"/>
    <s v="Abnormal"/>
    <x v="25"/>
  </r>
  <r>
    <s v="Mr."/>
    <s v="Jared Duncan"/>
    <n v="79"/>
    <x v="0"/>
    <x v="1"/>
    <s v="AB-"/>
    <x v="5"/>
    <x v="1"/>
    <x v="869"/>
    <s v="Melissa Hill"/>
    <x v="2193"/>
    <x v="0"/>
    <n v="3107.2797999999998"/>
    <n v="104"/>
    <x v="1"/>
    <s v="Urgent"/>
    <d v="2022-01-21T00:00:00"/>
    <s v="Ibuprofen"/>
    <s v="Inconclusive"/>
    <x v="21"/>
  </r>
  <r>
    <s v="Mrs."/>
    <s v="Jake Jensen"/>
    <n v="83"/>
    <x v="0"/>
    <x v="0"/>
    <s v="AB+"/>
    <x v="3"/>
    <x v="3"/>
    <x v="1270"/>
    <s v="John Newman"/>
    <x v="2194"/>
    <x v="0"/>
    <n v="32899.233"/>
    <n v="321"/>
    <x v="1"/>
    <s v="Urgent"/>
    <d v="2021-09-24T00:00:00"/>
    <s v="Paracetamol"/>
    <s v="Abnormal"/>
    <x v="12"/>
  </r>
  <r>
    <s v="Mrs."/>
    <s v="Yesenia Yang"/>
    <n v="55"/>
    <x v="1"/>
    <x v="0"/>
    <s v="AB-"/>
    <x v="5"/>
    <x v="4"/>
    <x v="1045"/>
    <s v="Mary Ferrell"/>
    <x v="2195"/>
    <x v="0"/>
    <n v="44063.7425"/>
    <n v="405"/>
    <x v="1"/>
    <s v="Urgent"/>
    <d v="2023-05-25T00:00:00"/>
    <s v="Lipitor"/>
    <s v="Inconclusive"/>
    <x v="5"/>
  </r>
  <r>
    <s v="Mr."/>
    <s v="Kyle Melendez"/>
    <n v="75"/>
    <x v="0"/>
    <x v="1"/>
    <s v="A-"/>
    <x v="6"/>
    <x v="3"/>
    <x v="1271"/>
    <s v="Nicholas Carpenter"/>
    <x v="2196"/>
    <x v="0"/>
    <n v="4601.0688"/>
    <n v="362"/>
    <x v="2"/>
    <s v="Emergency"/>
    <d v="2019-02-27T00:00:00"/>
    <s v="Penicillin"/>
    <s v="Inconclusive"/>
    <x v="26"/>
  </r>
  <r>
    <s v="Mrs."/>
    <s v="Jamie Boyd"/>
    <n v="71"/>
    <x v="0"/>
    <x v="0"/>
    <s v="AB-"/>
    <x v="5"/>
    <x v="3"/>
    <x v="108"/>
    <s v="John Willis"/>
    <x v="2197"/>
    <x v="0"/>
    <n v="13071.311400000001"/>
    <n v="281"/>
    <x v="1"/>
    <s v="Urgent"/>
    <d v="2020-11-24T00:00:00"/>
    <s v="Paracetamol"/>
    <s v="Inconclusive"/>
    <x v="28"/>
  </r>
  <r>
    <s v="Mr."/>
    <s v="Robin Dillon"/>
    <n v="70"/>
    <x v="0"/>
    <x v="1"/>
    <s v="B-"/>
    <x v="2"/>
    <x v="4"/>
    <x v="537"/>
    <s v="Holly Powell"/>
    <x v="2198"/>
    <x v="0"/>
    <n v="31748.331399999999"/>
    <n v="140"/>
    <x v="1"/>
    <s v="Urgent"/>
    <d v="2022-07-17T00:00:00"/>
    <s v="Aspirin"/>
    <s v="Normal"/>
    <x v="27"/>
  </r>
  <r>
    <s v="Mrs."/>
    <s v="Jennifer Kim"/>
    <n v="53"/>
    <x v="1"/>
    <x v="0"/>
    <s v="AB+"/>
    <x v="3"/>
    <x v="2"/>
    <x v="1157"/>
    <s v="Alex Rose"/>
    <x v="2053"/>
    <x v="2"/>
    <n v="486.76389999999998"/>
    <n v="283"/>
    <x v="0"/>
    <s v="Elective"/>
    <d v="2023-06-17T00:00:00"/>
    <s v="Paracetamol"/>
    <s v="Inconclusive"/>
    <x v="22"/>
  </r>
  <r>
    <s v="Mrs."/>
    <s v="Patrick Cooper"/>
    <n v="31"/>
    <x v="2"/>
    <x v="0"/>
    <s v="A-"/>
    <x v="6"/>
    <x v="4"/>
    <x v="1040"/>
    <s v="Cheyenne Ramos"/>
    <x v="2199"/>
    <x v="3"/>
    <n v="25641.962299999999"/>
    <n v="143"/>
    <x v="1"/>
    <s v="Urgent"/>
    <d v="2021-09-04T00:00:00"/>
    <s v="Lipitor"/>
    <s v="Normal"/>
    <x v="26"/>
  </r>
  <r>
    <s v="Mr."/>
    <s v="Derek Compton"/>
    <n v="39"/>
    <x v="1"/>
    <x v="1"/>
    <s v="A+"/>
    <x v="4"/>
    <x v="5"/>
    <x v="986"/>
    <s v="Andres Hernandez"/>
    <x v="2200"/>
    <x v="3"/>
    <n v="65692.350699999995"/>
    <n v="374"/>
    <x v="2"/>
    <s v="Emergency"/>
    <d v="2020-11-03T00:00:00"/>
    <s v="Ibuprofen"/>
    <s v="Inconclusive"/>
    <x v="14"/>
  </r>
  <r>
    <s v="Mr."/>
    <s v="Shane George"/>
    <n v="45"/>
    <x v="1"/>
    <x v="1"/>
    <s v="O+"/>
    <x v="1"/>
    <x v="2"/>
    <x v="1272"/>
    <s v="Susan Chang"/>
    <x v="2201"/>
    <x v="4"/>
    <n v="14678.9936"/>
    <n v="216"/>
    <x v="0"/>
    <s v="Elective"/>
    <d v="2020-01-07T00:00:00"/>
    <s v="Penicillin"/>
    <s v="Abnormal"/>
    <x v="4"/>
  </r>
  <r>
    <s v="Mr."/>
    <s v="Elizabeth Brooks"/>
    <n v="41"/>
    <x v="1"/>
    <x v="1"/>
    <s v="O-"/>
    <x v="0"/>
    <x v="2"/>
    <x v="1273"/>
    <s v="Jeremy Butler"/>
    <x v="2202"/>
    <x v="3"/>
    <n v="5918.9492"/>
    <n v="396"/>
    <x v="0"/>
    <s v="Elective"/>
    <d v="2021-08-10T00:00:00"/>
    <s v="Paracetamol"/>
    <s v="Abnormal"/>
    <x v="10"/>
  </r>
  <r>
    <s v="Mrs."/>
    <s v="Amy Allen"/>
    <n v="58"/>
    <x v="1"/>
    <x v="0"/>
    <s v="A-"/>
    <x v="6"/>
    <x v="2"/>
    <x v="1274"/>
    <s v="John Andrews"/>
    <x v="2203"/>
    <x v="1"/>
    <n v="6046.7385999999997"/>
    <n v="383"/>
    <x v="0"/>
    <s v="Elective"/>
    <d v="2018-11-20T00:00:00"/>
    <s v="Paracetamol"/>
    <s v="Abnormal"/>
    <x v="10"/>
  </r>
  <r>
    <s v="Mrs."/>
    <s v="Amanda Lee"/>
    <n v="76"/>
    <x v="0"/>
    <x v="0"/>
    <s v="O+"/>
    <x v="1"/>
    <x v="4"/>
    <x v="908"/>
    <s v="Pamela Poole"/>
    <x v="493"/>
    <x v="0"/>
    <n v="43770.856399999997"/>
    <n v="352"/>
    <x v="1"/>
    <s v="Urgent"/>
    <d v="2020-12-06T00:00:00"/>
    <s v="Ibuprofen"/>
    <s v="Normal"/>
    <x v="9"/>
  </r>
  <r>
    <s v="Mrs."/>
    <s v="Jason Browning"/>
    <n v="21"/>
    <x v="2"/>
    <x v="0"/>
    <s v="O-"/>
    <x v="0"/>
    <x v="4"/>
    <x v="1134"/>
    <s v="Mary Stewart"/>
    <x v="2204"/>
    <x v="1"/>
    <n v="23124.980100000001"/>
    <n v="432"/>
    <x v="2"/>
    <s v="Emergency"/>
    <d v="2020-02-19T00:00:00"/>
    <s v="Lipitor"/>
    <s v="Inconclusive"/>
    <x v="10"/>
  </r>
  <r>
    <s v="Mr."/>
    <s v="Jessica Schultz"/>
    <n v="26"/>
    <x v="2"/>
    <x v="1"/>
    <s v="O+"/>
    <x v="1"/>
    <x v="0"/>
    <x v="549"/>
    <s v="Donald Phelps"/>
    <x v="2205"/>
    <x v="2"/>
    <n v="36769.803500000002"/>
    <n v="464"/>
    <x v="2"/>
    <s v="Emergency"/>
    <d v="2022-11-10T00:00:00"/>
    <s v="Penicillin"/>
    <s v="Normal"/>
    <x v="4"/>
  </r>
  <r>
    <s v="Mr."/>
    <s v="Shannon Harris"/>
    <n v="27"/>
    <x v="2"/>
    <x v="1"/>
    <s v="O+"/>
    <x v="1"/>
    <x v="3"/>
    <x v="1235"/>
    <s v="Mrs. Susan Stewart"/>
    <x v="2206"/>
    <x v="2"/>
    <n v="805.02700000000004"/>
    <n v="210"/>
    <x v="2"/>
    <s v="Emergency"/>
    <d v="2021-10-31T00:00:00"/>
    <s v="Ibuprofen"/>
    <s v="Abnormal"/>
    <x v="27"/>
  </r>
  <r>
    <s v="Mr."/>
    <s v="Lucas Potter"/>
    <n v="72"/>
    <x v="0"/>
    <x v="1"/>
    <s v="A-"/>
    <x v="6"/>
    <x v="5"/>
    <x v="979"/>
    <s v="Jamie Baker"/>
    <x v="2207"/>
    <x v="0"/>
    <n v="67684.082500000004"/>
    <n v="409"/>
    <x v="0"/>
    <s v="Elective"/>
    <d v="2023-03-19T00:00:00"/>
    <s v="Aspirin"/>
    <s v="Abnormal"/>
    <x v="24"/>
  </r>
  <r>
    <s v="Mrs."/>
    <s v="Jesse Marquez"/>
    <n v="61"/>
    <x v="0"/>
    <x v="0"/>
    <s v="AB-"/>
    <x v="5"/>
    <x v="5"/>
    <x v="1275"/>
    <s v="Victoria Coleman"/>
    <x v="2208"/>
    <x v="0"/>
    <n v="51332.877899999999"/>
    <n v="142"/>
    <x v="2"/>
    <s v="Emergency"/>
    <d v="2022-09-21T00:00:00"/>
    <s v="Aspirin"/>
    <s v="Abnormal"/>
    <x v="26"/>
  </r>
  <r>
    <s v="Mr."/>
    <s v="Jessica Nelson"/>
    <n v="36"/>
    <x v="1"/>
    <x v="1"/>
    <s v="B-"/>
    <x v="2"/>
    <x v="1"/>
    <x v="712"/>
    <s v="Samuel Wong"/>
    <x v="2209"/>
    <x v="3"/>
    <n v="34280.941500000001"/>
    <n v="302"/>
    <x v="2"/>
    <s v="Emergency"/>
    <d v="2022-10-28T00:00:00"/>
    <s v="Penicillin"/>
    <s v="Inconclusive"/>
    <x v="25"/>
  </r>
  <r>
    <s v="Mr."/>
    <s v="Malik Murphy"/>
    <n v="85"/>
    <x v="0"/>
    <x v="1"/>
    <s v="A-"/>
    <x v="6"/>
    <x v="5"/>
    <x v="1019"/>
    <s v="Michele Hall"/>
    <x v="2210"/>
    <x v="0"/>
    <n v="65119.949200000003"/>
    <n v="213"/>
    <x v="2"/>
    <s v="Emergency"/>
    <d v="2021-05-02T00:00:00"/>
    <s v="Penicillin"/>
    <s v="Normal"/>
    <x v="4"/>
  </r>
  <r>
    <s v="Mr."/>
    <s v="Frances Bell"/>
    <n v="70"/>
    <x v="0"/>
    <x v="1"/>
    <s v="AB-"/>
    <x v="5"/>
    <x v="1"/>
    <x v="1116"/>
    <s v="Anthony Galvan"/>
    <x v="2211"/>
    <x v="4"/>
    <n v="3657.2892999999999"/>
    <n v="194"/>
    <x v="1"/>
    <s v="Urgent"/>
    <d v="2021-12-23T00:00:00"/>
    <s v="Lipitor"/>
    <s v="Inconclusive"/>
    <x v="20"/>
  </r>
  <r>
    <s v="Mrs."/>
    <s v="Travis Oneal"/>
    <n v="47"/>
    <x v="1"/>
    <x v="0"/>
    <s v="AB-"/>
    <x v="5"/>
    <x v="5"/>
    <x v="1276"/>
    <s v="Cheryl Osborne"/>
    <x v="2212"/>
    <x v="2"/>
    <n v="41154.1031"/>
    <n v="476"/>
    <x v="2"/>
    <s v="Emergency"/>
    <d v="2019-10-30T00:00:00"/>
    <s v="Ibuprofen"/>
    <s v="Inconclusive"/>
    <x v="15"/>
  </r>
  <r>
    <s v="Mrs."/>
    <s v="Michael Williamson"/>
    <n v="44"/>
    <x v="1"/>
    <x v="0"/>
    <s v="O-"/>
    <x v="0"/>
    <x v="3"/>
    <x v="1277"/>
    <s v="Donald Cole"/>
    <x v="2213"/>
    <x v="3"/>
    <n v="21605.100699999999"/>
    <n v="307"/>
    <x v="2"/>
    <s v="Emergency"/>
    <d v="2020-10-03T00:00:00"/>
    <s v="Ibuprofen"/>
    <s v="Inconclusive"/>
    <x v="1"/>
  </r>
  <r>
    <s v="Mr."/>
    <s v="Nicholas Greene"/>
    <n v="51"/>
    <x v="1"/>
    <x v="1"/>
    <s v="A-"/>
    <x v="6"/>
    <x v="3"/>
    <x v="1278"/>
    <s v="Victor Hall"/>
    <x v="2214"/>
    <x v="0"/>
    <n v="10290.7598"/>
    <n v="198"/>
    <x v="1"/>
    <s v="Urgent"/>
    <d v="2018-12-21T00:00:00"/>
    <s v="Paracetamol"/>
    <s v="Inconclusive"/>
    <x v="18"/>
  </r>
  <r>
    <s v="Mrs."/>
    <s v="Rebecca Brock"/>
    <n v="51"/>
    <x v="1"/>
    <x v="0"/>
    <s v="A+"/>
    <x v="4"/>
    <x v="2"/>
    <x v="872"/>
    <s v="Kari Reynolds"/>
    <x v="2215"/>
    <x v="0"/>
    <n v="9104.2307000000001"/>
    <n v="341"/>
    <x v="0"/>
    <s v="Elective"/>
    <d v="2021-08-06T00:00:00"/>
    <s v="Penicillin"/>
    <s v="Normal"/>
    <x v="24"/>
  </r>
  <r>
    <s v="Mr."/>
    <s v="Jamie Schneider"/>
    <n v="42"/>
    <x v="1"/>
    <x v="1"/>
    <s v="AB+"/>
    <x v="3"/>
    <x v="5"/>
    <x v="804"/>
    <s v="Jesus Ward"/>
    <x v="2216"/>
    <x v="4"/>
    <n v="68870.376300000004"/>
    <n v="429"/>
    <x v="2"/>
    <s v="Emergency"/>
    <d v="2020-10-26T00:00:00"/>
    <s v="Ibuprofen"/>
    <s v="Normal"/>
    <x v="13"/>
  </r>
  <r>
    <s v="Mr."/>
    <s v="Katherine Lam"/>
    <n v="67"/>
    <x v="0"/>
    <x v="1"/>
    <s v="O+"/>
    <x v="1"/>
    <x v="4"/>
    <x v="211"/>
    <s v="Melissa Mitchell"/>
    <x v="2217"/>
    <x v="2"/>
    <n v="10026.8472"/>
    <n v="424"/>
    <x v="1"/>
    <s v="Urgent"/>
    <d v="2023-05-24T00:00:00"/>
    <s v="Aspirin"/>
    <s v="Normal"/>
    <x v="0"/>
  </r>
  <r>
    <s v="Mrs."/>
    <s v="Andrew Vega"/>
    <n v="30"/>
    <x v="2"/>
    <x v="0"/>
    <s v="O-"/>
    <x v="0"/>
    <x v="2"/>
    <x v="408"/>
    <s v="Haley Garrison"/>
    <x v="2218"/>
    <x v="1"/>
    <n v="2597.1109999999999"/>
    <n v="218"/>
    <x v="0"/>
    <s v="Elective"/>
    <d v="2019-02-15T00:00:00"/>
    <s v="Penicillin"/>
    <s v="Normal"/>
    <x v="30"/>
  </r>
  <r>
    <s v="Mrs."/>
    <s v="Heidi Gonzalez"/>
    <n v="65"/>
    <x v="0"/>
    <x v="0"/>
    <s v="O-"/>
    <x v="0"/>
    <x v="0"/>
    <x v="724"/>
    <s v="Logan Reynolds"/>
    <x v="2219"/>
    <x v="0"/>
    <n v="54487.390399999997"/>
    <n v="474"/>
    <x v="2"/>
    <s v="Emergency"/>
    <d v="2022-08-04T00:00:00"/>
    <s v="Penicillin"/>
    <s v="Normal"/>
    <x v="2"/>
  </r>
  <r>
    <s v="Mrs."/>
    <s v="Daniel Harris"/>
    <n v="27"/>
    <x v="2"/>
    <x v="0"/>
    <s v="O+"/>
    <x v="1"/>
    <x v="2"/>
    <x v="1279"/>
    <s v="Joseph White"/>
    <x v="2220"/>
    <x v="2"/>
    <n v="8819.8274000000001"/>
    <n v="292"/>
    <x v="0"/>
    <s v="Elective"/>
    <d v="2020-04-07T00:00:00"/>
    <s v="Penicillin"/>
    <s v="Normal"/>
    <x v="24"/>
  </r>
  <r>
    <s v="Mrs."/>
    <s v="John Liu"/>
    <n v="38"/>
    <x v="1"/>
    <x v="0"/>
    <s v="AB-"/>
    <x v="5"/>
    <x v="5"/>
    <x v="1280"/>
    <s v="Larry Kim"/>
    <x v="2221"/>
    <x v="2"/>
    <n v="70368.305600000007"/>
    <n v="261"/>
    <x v="2"/>
    <s v="Emergency"/>
    <d v="2019-07-25T00:00:00"/>
    <s v="Paracetamol"/>
    <s v="Inconclusive"/>
    <x v="8"/>
  </r>
  <r>
    <s v="Mr."/>
    <s v="Brianna Rose"/>
    <n v="29"/>
    <x v="2"/>
    <x v="1"/>
    <s v="B+"/>
    <x v="7"/>
    <x v="2"/>
    <x v="1281"/>
    <s v="Jill Harris"/>
    <x v="2222"/>
    <x v="3"/>
    <n v="24519.392500000002"/>
    <n v="101"/>
    <x v="2"/>
    <s v="Emergency"/>
    <d v="2021-08-19T00:00:00"/>
    <s v="Ibuprofen"/>
    <s v="Inconclusive"/>
    <x v="18"/>
  </r>
  <r>
    <s v="Mrs."/>
    <s v="Melissa Valdez"/>
    <n v="80"/>
    <x v="0"/>
    <x v="0"/>
    <s v="AB+"/>
    <x v="3"/>
    <x v="4"/>
    <x v="351"/>
    <s v="Dillon Diaz"/>
    <x v="2223"/>
    <x v="0"/>
    <n v="37445.261700000003"/>
    <n v="464"/>
    <x v="1"/>
    <s v="Urgent"/>
    <d v="2022-09-17T00:00:00"/>
    <s v="Aspirin"/>
    <s v="Normal"/>
    <x v="18"/>
  </r>
  <r>
    <s v="Mrs."/>
    <s v="Kayla Benson"/>
    <n v="28"/>
    <x v="2"/>
    <x v="0"/>
    <s v="O+"/>
    <x v="1"/>
    <x v="4"/>
    <x v="636"/>
    <s v="Claudia Finley"/>
    <x v="2224"/>
    <x v="3"/>
    <n v="41825.218200000003"/>
    <n v="342"/>
    <x v="2"/>
    <s v="Emergency"/>
    <d v="2021-07-28T00:00:00"/>
    <s v="Penicillin"/>
    <s v="Abnormal"/>
    <x v="23"/>
  </r>
  <r>
    <s v="Mrs."/>
    <s v="Chad Howell"/>
    <n v="66"/>
    <x v="0"/>
    <x v="0"/>
    <s v="AB-"/>
    <x v="5"/>
    <x v="2"/>
    <x v="134"/>
    <s v="Terry Wilson"/>
    <x v="2225"/>
    <x v="3"/>
    <n v="12437.6024"/>
    <n v="153"/>
    <x v="2"/>
    <s v="Emergency"/>
    <d v="2019-04-24T00:00:00"/>
    <s v="Penicillin"/>
    <s v="Inconclusive"/>
    <x v="8"/>
  </r>
  <r>
    <s v="Mrs."/>
    <s v="Miranda Harris"/>
    <n v="57"/>
    <x v="1"/>
    <x v="0"/>
    <s v="AB-"/>
    <x v="5"/>
    <x v="0"/>
    <x v="1282"/>
    <s v="John Allen"/>
    <x v="2226"/>
    <x v="1"/>
    <n v="37069.641300000003"/>
    <n v="266"/>
    <x v="0"/>
    <s v="Elective"/>
    <d v="2022-10-19T00:00:00"/>
    <s v="Lipitor"/>
    <s v="Abnormal"/>
    <x v="23"/>
  </r>
  <r>
    <s v="Mrs."/>
    <s v="Jeff Thompson"/>
    <n v="66"/>
    <x v="0"/>
    <x v="0"/>
    <s v="O-"/>
    <x v="0"/>
    <x v="4"/>
    <x v="1243"/>
    <s v="Kenneth Benton"/>
    <x v="2227"/>
    <x v="0"/>
    <n v="40768.543100000003"/>
    <n v="219"/>
    <x v="2"/>
    <s v="Emergency"/>
    <d v="2018-12-24T00:00:00"/>
    <s v="Lipitor"/>
    <s v="Normal"/>
    <x v="2"/>
  </r>
  <r>
    <s v="Mrs."/>
    <s v="Caitlin Mann"/>
    <n v="27"/>
    <x v="2"/>
    <x v="0"/>
    <s v="O-"/>
    <x v="0"/>
    <x v="3"/>
    <x v="239"/>
    <s v="Tracy Cox"/>
    <x v="2228"/>
    <x v="2"/>
    <n v="8101.1325999999999"/>
    <n v="457"/>
    <x v="1"/>
    <s v="Urgent"/>
    <d v="2021-10-27T00:00:00"/>
    <s v="Ibuprofen"/>
    <s v="Normal"/>
    <x v="17"/>
  </r>
  <r>
    <s v="Mr."/>
    <s v="Jesse Stephens"/>
    <n v="26"/>
    <x v="2"/>
    <x v="1"/>
    <s v="A-"/>
    <x v="6"/>
    <x v="2"/>
    <x v="1228"/>
    <s v="William Gill DVM"/>
    <x v="641"/>
    <x v="1"/>
    <n v="4679.3766999999998"/>
    <n v="292"/>
    <x v="2"/>
    <s v="Emergency"/>
    <d v="2019-04-23T00:00:00"/>
    <s v="Ibuprofen"/>
    <s v="Inconclusive"/>
    <x v="11"/>
  </r>
  <r>
    <s v="Mr."/>
    <s v="Dennis Fitzgerald"/>
    <n v="49"/>
    <x v="1"/>
    <x v="1"/>
    <s v="A+"/>
    <x v="4"/>
    <x v="3"/>
    <x v="1283"/>
    <s v="Christina Richards"/>
    <x v="2229"/>
    <x v="0"/>
    <n v="15678.225"/>
    <n v="333"/>
    <x v="2"/>
    <s v="Emergency"/>
    <d v="2021-09-04T00:00:00"/>
    <s v="Lipitor"/>
    <s v="Inconclusive"/>
    <x v="21"/>
  </r>
  <r>
    <s v="Mrs."/>
    <s v="Courtney Washington"/>
    <n v="59"/>
    <x v="1"/>
    <x v="0"/>
    <s v="B+"/>
    <x v="7"/>
    <x v="5"/>
    <x v="344"/>
    <s v="Christopher Kelly"/>
    <x v="1266"/>
    <x v="1"/>
    <n v="38814.255400000002"/>
    <n v="146"/>
    <x v="0"/>
    <s v="Elective"/>
    <d v="2021-05-20T00:00:00"/>
    <s v="Lipitor"/>
    <s v="Abnormal"/>
    <x v="24"/>
  </r>
  <r>
    <s v="Mrs."/>
    <s v="Jill Griffin"/>
    <n v="30"/>
    <x v="2"/>
    <x v="0"/>
    <s v="A-"/>
    <x v="6"/>
    <x v="4"/>
    <x v="310"/>
    <s v="Bailey Long"/>
    <x v="2230"/>
    <x v="1"/>
    <n v="21371.472399999999"/>
    <n v="386"/>
    <x v="1"/>
    <s v="Urgent"/>
    <d v="2018-12-31T00:00:00"/>
    <s v="Ibuprofen"/>
    <s v="Abnormal"/>
    <x v="14"/>
  </r>
  <r>
    <s v="Mrs."/>
    <s v="Rachel Gill"/>
    <n v="80"/>
    <x v="0"/>
    <x v="0"/>
    <s v="A-"/>
    <x v="6"/>
    <x v="5"/>
    <x v="912"/>
    <s v="Keith Espinoza"/>
    <x v="2231"/>
    <x v="3"/>
    <n v="42824.156199999998"/>
    <n v="210"/>
    <x v="2"/>
    <s v="Emergency"/>
    <d v="2023-05-20T00:00:00"/>
    <s v="Ibuprofen"/>
    <s v="Normal"/>
    <x v="11"/>
  </r>
  <r>
    <s v="Mr."/>
    <s v="Todd Arellano"/>
    <n v="73"/>
    <x v="0"/>
    <x v="1"/>
    <s v="B-"/>
    <x v="2"/>
    <x v="5"/>
    <x v="734"/>
    <s v="Melanie Mckee"/>
    <x v="2232"/>
    <x v="3"/>
    <n v="61124.5268"/>
    <n v="390"/>
    <x v="2"/>
    <s v="Emergency"/>
    <d v="2020-08-08T00:00:00"/>
    <s v="Lipitor"/>
    <s v="Inconclusive"/>
    <x v="17"/>
  </r>
  <r>
    <s v="Mrs."/>
    <s v="Kenneth White"/>
    <n v="32"/>
    <x v="2"/>
    <x v="0"/>
    <s v="AB-"/>
    <x v="5"/>
    <x v="2"/>
    <x v="758"/>
    <s v="Robert Hobbs"/>
    <x v="2233"/>
    <x v="1"/>
    <n v="23888.607499999998"/>
    <n v="432"/>
    <x v="2"/>
    <s v="Emergency"/>
    <d v="2022-09-09T00:00:00"/>
    <s v="Paracetamol"/>
    <s v="Normal"/>
    <x v="29"/>
  </r>
  <r>
    <s v="Mr."/>
    <s v="Robert Whitaker"/>
    <n v="40"/>
    <x v="1"/>
    <x v="1"/>
    <s v="AB-"/>
    <x v="5"/>
    <x v="5"/>
    <x v="668"/>
    <s v="Todd Rodriguez"/>
    <x v="2234"/>
    <x v="2"/>
    <n v="33487.018300000003"/>
    <n v="189"/>
    <x v="2"/>
    <s v="Emergency"/>
    <d v="2019-03-27T00:00:00"/>
    <s v="Ibuprofen"/>
    <s v="Inconclusive"/>
    <x v="12"/>
  </r>
  <r>
    <s v="Mrs."/>
    <s v="Justin Willis"/>
    <n v="58"/>
    <x v="1"/>
    <x v="0"/>
    <s v="O+"/>
    <x v="1"/>
    <x v="0"/>
    <x v="363"/>
    <s v="Jacob Jordan"/>
    <x v="2235"/>
    <x v="2"/>
    <n v="55526.234600000003"/>
    <n v="331"/>
    <x v="0"/>
    <s v="Elective"/>
    <d v="2022-05-18T00:00:00"/>
    <s v="Lipitor"/>
    <s v="Normal"/>
    <x v="15"/>
  </r>
  <r>
    <s v="Mr."/>
    <s v="Dawn Russell"/>
    <n v="39"/>
    <x v="1"/>
    <x v="1"/>
    <s v="AB-"/>
    <x v="5"/>
    <x v="3"/>
    <x v="1284"/>
    <s v="Raymond Torres"/>
    <x v="2236"/>
    <x v="4"/>
    <n v="26960.797999999999"/>
    <n v="492"/>
    <x v="1"/>
    <s v="Urgent"/>
    <d v="2022-07-22T00:00:00"/>
    <s v="Penicillin"/>
    <s v="Inconclusive"/>
    <x v="5"/>
  </r>
  <r>
    <s v="Mr."/>
    <s v="Charlene Green"/>
    <n v="69"/>
    <x v="0"/>
    <x v="1"/>
    <s v="O-"/>
    <x v="0"/>
    <x v="5"/>
    <x v="1144"/>
    <s v="Anthony Blake"/>
    <x v="2237"/>
    <x v="3"/>
    <n v="56470.512000000002"/>
    <n v="435"/>
    <x v="2"/>
    <s v="Emergency"/>
    <d v="2019-12-23T00:00:00"/>
    <s v="Ibuprofen"/>
    <s v="Abnormal"/>
    <x v="11"/>
  </r>
  <r>
    <s v="Mrs."/>
    <s v="Mary Bell"/>
    <n v="49"/>
    <x v="1"/>
    <x v="0"/>
    <s v="AB+"/>
    <x v="3"/>
    <x v="3"/>
    <x v="542"/>
    <s v="Daniel Young"/>
    <x v="2238"/>
    <x v="2"/>
    <n v="20280.4251"/>
    <n v="124"/>
    <x v="1"/>
    <s v="Urgent"/>
    <d v="2021-10-18T00:00:00"/>
    <s v="Ibuprofen"/>
    <s v="Inconclusive"/>
    <x v="11"/>
  </r>
  <r>
    <s v="Mrs."/>
    <s v="Judy Sanders"/>
    <n v="41"/>
    <x v="1"/>
    <x v="0"/>
    <s v="B-"/>
    <x v="2"/>
    <x v="0"/>
    <x v="1285"/>
    <s v="Michael Brown"/>
    <x v="2239"/>
    <x v="3"/>
    <n v="31857.960599999999"/>
    <n v="346"/>
    <x v="1"/>
    <s v="Urgent"/>
    <d v="2019-08-15T00:00:00"/>
    <s v="Lipitor"/>
    <s v="Abnormal"/>
    <x v="29"/>
  </r>
  <r>
    <s v="Mr."/>
    <s v="Andre Bernard"/>
    <n v="41"/>
    <x v="1"/>
    <x v="1"/>
    <s v="B+"/>
    <x v="7"/>
    <x v="3"/>
    <x v="1286"/>
    <s v="Darlene Anderson"/>
    <x v="2240"/>
    <x v="2"/>
    <n v="23798.821400000001"/>
    <n v="150"/>
    <x v="1"/>
    <s v="Urgent"/>
    <d v="2019-12-03T00:00:00"/>
    <s v="Lipitor"/>
    <s v="Inconclusive"/>
    <x v="7"/>
  </r>
  <r>
    <s v="Mr."/>
    <s v="Kathleen Butler"/>
    <n v="47"/>
    <x v="1"/>
    <x v="1"/>
    <s v="AB+"/>
    <x v="3"/>
    <x v="3"/>
    <x v="1051"/>
    <s v="Kevin Spencer"/>
    <x v="2241"/>
    <x v="4"/>
    <n v="12496.248100000001"/>
    <n v="495"/>
    <x v="1"/>
    <s v="Urgent"/>
    <d v="2022-04-23T00:00:00"/>
    <s v="Penicillin"/>
    <s v="Abnormal"/>
    <x v="10"/>
  </r>
  <r>
    <s v="Mr."/>
    <s v="Luke Oliver"/>
    <n v="37"/>
    <x v="1"/>
    <x v="1"/>
    <s v="O+"/>
    <x v="1"/>
    <x v="1"/>
    <x v="1180"/>
    <s v="Beverly Pacheco"/>
    <x v="2242"/>
    <x v="1"/>
    <n v="25458.379300000001"/>
    <n v="373"/>
    <x v="2"/>
    <s v="Emergency"/>
    <d v="2022-09-09T00:00:00"/>
    <s v="Lipitor"/>
    <s v="Inconclusive"/>
    <x v="2"/>
  </r>
  <r>
    <s v="Mr."/>
    <s v="Tara Rodriguez"/>
    <n v="64"/>
    <x v="0"/>
    <x v="1"/>
    <s v="A-"/>
    <x v="6"/>
    <x v="2"/>
    <x v="958"/>
    <s v="Sharon Woods MD"/>
    <x v="2243"/>
    <x v="3"/>
    <n v="2825.2111"/>
    <n v="269"/>
    <x v="2"/>
    <s v="Emergency"/>
    <d v="2018-11-26T00:00:00"/>
    <s v="Aspirin"/>
    <s v="Inconclusive"/>
    <x v="25"/>
  </r>
  <r>
    <s v="Mr."/>
    <s v="Kelly Fields"/>
    <n v="66"/>
    <x v="0"/>
    <x v="1"/>
    <s v="O-"/>
    <x v="0"/>
    <x v="3"/>
    <x v="488"/>
    <s v="Kelly Hernandez"/>
    <x v="2244"/>
    <x v="0"/>
    <n v="31335.911"/>
    <n v="115"/>
    <x v="2"/>
    <s v="Emergency"/>
    <d v="2020-10-24T00:00:00"/>
    <s v="Aspirin"/>
    <s v="Inconclusive"/>
    <x v="23"/>
  </r>
  <r>
    <s v="Mrs."/>
    <s v="Hannah Clark"/>
    <n v="76"/>
    <x v="0"/>
    <x v="0"/>
    <s v="AB-"/>
    <x v="5"/>
    <x v="0"/>
    <x v="575"/>
    <s v="Elizabeth Summers"/>
    <x v="2245"/>
    <x v="4"/>
    <n v="37384.902300000002"/>
    <n v="133"/>
    <x v="2"/>
    <s v="Emergency"/>
    <d v="2020-02-17T00:00:00"/>
    <s v="Ibuprofen"/>
    <s v="Inconclusive"/>
    <x v="1"/>
  </r>
  <r>
    <s v="Mr."/>
    <s v="Timothy Thompson"/>
    <n v="29"/>
    <x v="2"/>
    <x v="1"/>
    <s v="O+"/>
    <x v="1"/>
    <x v="4"/>
    <x v="314"/>
    <s v="John Goodman"/>
    <x v="2246"/>
    <x v="4"/>
    <n v="37070.997199999998"/>
    <n v="233"/>
    <x v="1"/>
    <s v="Urgent"/>
    <d v="2022-02-20T00:00:00"/>
    <s v="Paracetamol"/>
    <s v="Normal"/>
    <x v="10"/>
  </r>
  <r>
    <s v="Mrs."/>
    <s v="Kelsey Simpson"/>
    <n v="31"/>
    <x v="2"/>
    <x v="0"/>
    <s v="AB-"/>
    <x v="5"/>
    <x v="3"/>
    <x v="349"/>
    <s v="Evelyn Williams"/>
    <x v="2247"/>
    <x v="3"/>
    <n v="17087.455399999999"/>
    <n v="172"/>
    <x v="1"/>
    <s v="Urgent"/>
    <d v="2022-06-16T00:00:00"/>
    <s v="Ibuprofen"/>
    <s v="Abnormal"/>
    <x v="24"/>
  </r>
  <r>
    <s v="Mrs."/>
    <s v="Jody Singleton"/>
    <n v="62"/>
    <x v="0"/>
    <x v="0"/>
    <s v="O-"/>
    <x v="0"/>
    <x v="3"/>
    <x v="1220"/>
    <s v="Walter Martin"/>
    <x v="2248"/>
    <x v="1"/>
    <n v="3163.1242999999999"/>
    <n v="286"/>
    <x v="1"/>
    <s v="Urgent"/>
    <d v="2019-05-25T00:00:00"/>
    <s v="Ibuprofen"/>
    <s v="Normal"/>
    <x v="17"/>
  </r>
  <r>
    <s v="Mr."/>
    <s v="Shawn Munoz"/>
    <n v="75"/>
    <x v="0"/>
    <x v="1"/>
    <s v="O-"/>
    <x v="0"/>
    <x v="1"/>
    <x v="804"/>
    <s v="Tiffany Garcia"/>
    <x v="2249"/>
    <x v="4"/>
    <n v="1931.2166999999999"/>
    <n v="218"/>
    <x v="1"/>
    <s v="Urgent"/>
    <d v="2020-10-20T00:00:00"/>
    <s v="Penicillin"/>
    <s v="Inconclusive"/>
    <x v="27"/>
  </r>
  <r>
    <s v="Mr."/>
    <s v="Heidi Mendoza"/>
    <n v="21"/>
    <x v="2"/>
    <x v="1"/>
    <s v="A+"/>
    <x v="4"/>
    <x v="0"/>
    <x v="1287"/>
    <s v="David Owens"/>
    <x v="2250"/>
    <x v="2"/>
    <n v="29929.692299999999"/>
    <n v="419"/>
    <x v="1"/>
    <s v="Urgent"/>
    <d v="2021-01-03T00:00:00"/>
    <s v="Lipitor"/>
    <s v="Abnormal"/>
    <x v="25"/>
  </r>
  <r>
    <s v="Mr."/>
    <s v="Priscilla Tate"/>
    <n v="19"/>
    <x v="2"/>
    <x v="1"/>
    <s v="B-"/>
    <x v="2"/>
    <x v="2"/>
    <x v="934"/>
    <s v="Kevin Knight"/>
    <x v="2251"/>
    <x v="4"/>
    <n v="16281.3518"/>
    <n v="212"/>
    <x v="2"/>
    <s v="Emergency"/>
    <d v="2020-06-16T00:00:00"/>
    <s v="Aspirin"/>
    <s v="Normal"/>
    <x v="27"/>
  </r>
  <r>
    <s v="Mr."/>
    <s v="Richard Acosta"/>
    <n v="56"/>
    <x v="1"/>
    <x v="1"/>
    <s v="A-"/>
    <x v="6"/>
    <x v="3"/>
    <x v="1288"/>
    <s v="Eric Berry"/>
    <x v="2252"/>
    <x v="0"/>
    <n v="28943.592000000001"/>
    <n v="276"/>
    <x v="1"/>
    <s v="Urgent"/>
    <d v="2022-09-08T00:00:00"/>
    <s v="Penicillin"/>
    <s v="Inconclusive"/>
    <x v="8"/>
  </r>
  <r>
    <s v="Mrs."/>
    <s v="Brandon Sherman"/>
    <n v="75"/>
    <x v="0"/>
    <x v="0"/>
    <s v="A+"/>
    <x v="4"/>
    <x v="2"/>
    <x v="1289"/>
    <s v="Robert Dawson"/>
    <x v="2253"/>
    <x v="1"/>
    <n v="19776.6623"/>
    <n v="278"/>
    <x v="0"/>
    <s v="Elective"/>
    <d v="2023-08-18T00:00:00"/>
    <s v="Paracetamol"/>
    <s v="Abnormal"/>
    <x v="8"/>
  </r>
  <r>
    <s v="Mrs."/>
    <s v="Robin Saunders"/>
    <n v="76"/>
    <x v="0"/>
    <x v="0"/>
    <s v="AB-"/>
    <x v="5"/>
    <x v="3"/>
    <x v="1290"/>
    <s v="Johnny Martin"/>
    <x v="2254"/>
    <x v="4"/>
    <n v="13828.7611"/>
    <n v="402"/>
    <x v="2"/>
    <s v="Emergency"/>
    <d v="2022-07-29T00:00:00"/>
    <s v="Ibuprofen"/>
    <s v="Normal"/>
    <x v="23"/>
  </r>
  <r>
    <s v="Mrs."/>
    <s v="Chad Garcia"/>
    <n v="74"/>
    <x v="0"/>
    <x v="0"/>
    <s v="O-"/>
    <x v="0"/>
    <x v="2"/>
    <x v="8"/>
    <s v="Robin Doyle"/>
    <x v="2255"/>
    <x v="0"/>
    <n v="18765.851900000001"/>
    <n v="183"/>
    <x v="0"/>
    <s v="Elective"/>
    <d v="2020-05-05T00:00:00"/>
    <s v="Penicillin"/>
    <s v="Inconclusive"/>
    <x v="8"/>
  </r>
  <r>
    <s v="Mr."/>
    <s v="Michael Carter"/>
    <n v="64"/>
    <x v="0"/>
    <x v="1"/>
    <s v="O-"/>
    <x v="0"/>
    <x v="3"/>
    <x v="1291"/>
    <s v="Alexander Lamb"/>
    <x v="2256"/>
    <x v="1"/>
    <n v="13931.0221"/>
    <n v="154"/>
    <x v="1"/>
    <s v="Urgent"/>
    <d v="2021-08-01T00:00:00"/>
    <s v="Lipitor"/>
    <s v="Inconclusive"/>
    <x v="17"/>
  </r>
  <r>
    <s v="Mrs."/>
    <s v="Susan Williams"/>
    <n v="46"/>
    <x v="1"/>
    <x v="0"/>
    <s v="A+"/>
    <x v="4"/>
    <x v="3"/>
    <x v="380"/>
    <s v="Dr. Charles Walters"/>
    <x v="2257"/>
    <x v="0"/>
    <n v="10832.5864"/>
    <n v="317"/>
    <x v="2"/>
    <s v="Emergency"/>
    <d v="2019-12-17T00:00:00"/>
    <s v="Paracetamol"/>
    <s v="Normal"/>
    <x v="10"/>
  </r>
  <r>
    <s v="Mrs."/>
    <s v="Nicole Sellers"/>
    <n v="21"/>
    <x v="2"/>
    <x v="0"/>
    <s v="B-"/>
    <x v="2"/>
    <x v="2"/>
    <x v="1292"/>
    <s v="Nathan Nelson"/>
    <x v="2258"/>
    <x v="1"/>
    <n v="2126.8292000000001"/>
    <n v="230"/>
    <x v="0"/>
    <s v="Elective"/>
    <d v="2021-06-05T00:00:00"/>
    <s v="Paracetamol"/>
    <s v="Inconclusive"/>
    <x v="28"/>
  </r>
  <r>
    <s v="Mrs."/>
    <s v="Joshua Berry"/>
    <n v="30"/>
    <x v="2"/>
    <x v="0"/>
    <s v="AB-"/>
    <x v="5"/>
    <x v="0"/>
    <x v="1293"/>
    <s v="Bianca Gutierrez"/>
    <x v="2259"/>
    <x v="1"/>
    <n v="33961.289799999999"/>
    <n v="333"/>
    <x v="0"/>
    <s v="Elective"/>
    <d v="2018-11-14T00:00:00"/>
    <s v="Paracetamol"/>
    <s v="Abnormal"/>
    <x v="11"/>
  </r>
  <r>
    <s v="Mrs."/>
    <s v="Sylvia Mann"/>
    <n v="85"/>
    <x v="0"/>
    <x v="0"/>
    <s v="B-"/>
    <x v="2"/>
    <x v="0"/>
    <x v="1294"/>
    <s v="Larry Miller"/>
    <x v="2260"/>
    <x v="3"/>
    <n v="36241.025999999998"/>
    <n v="171"/>
    <x v="2"/>
    <s v="Emergency"/>
    <d v="2022-01-06T00:00:00"/>
    <s v="Paracetamol"/>
    <s v="Abnormal"/>
    <x v="4"/>
  </r>
  <r>
    <s v="Mr."/>
    <s v="James Mendez"/>
    <n v="74"/>
    <x v="0"/>
    <x v="1"/>
    <s v="A+"/>
    <x v="4"/>
    <x v="1"/>
    <x v="414"/>
    <s v="Anthony Woods"/>
    <x v="2261"/>
    <x v="2"/>
    <n v="34922.039499999999"/>
    <n v="322"/>
    <x v="1"/>
    <s v="Urgent"/>
    <d v="2020-08-29T00:00:00"/>
    <s v="Lipitor"/>
    <s v="Inconclusive"/>
    <x v="14"/>
  </r>
  <r>
    <s v="Mr."/>
    <s v="Terri Hernandez"/>
    <n v="25"/>
    <x v="2"/>
    <x v="1"/>
    <s v="B-"/>
    <x v="2"/>
    <x v="2"/>
    <x v="1295"/>
    <s v="James Pope"/>
    <x v="2262"/>
    <x v="4"/>
    <n v="1847.8875"/>
    <n v="335"/>
    <x v="0"/>
    <s v="Elective"/>
    <d v="2019-07-18T00:00:00"/>
    <s v="Paracetamol"/>
    <s v="Abnormal"/>
    <x v="15"/>
  </r>
  <r>
    <s v="Mr."/>
    <s v="Travis Dixon"/>
    <n v="85"/>
    <x v="0"/>
    <x v="1"/>
    <s v="O-"/>
    <x v="0"/>
    <x v="1"/>
    <x v="1296"/>
    <s v="John White"/>
    <x v="2263"/>
    <x v="3"/>
    <n v="29153.434000000001"/>
    <n v="146"/>
    <x v="2"/>
    <s v="Emergency"/>
    <d v="2019-04-13T00:00:00"/>
    <s v="Lipitor"/>
    <s v="Normal"/>
    <x v="1"/>
  </r>
  <r>
    <s v="Mrs."/>
    <s v="Philip Gallagher"/>
    <n v="67"/>
    <x v="0"/>
    <x v="0"/>
    <s v="AB+"/>
    <x v="3"/>
    <x v="1"/>
    <x v="707"/>
    <s v="Michael Moore"/>
    <x v="2264"/>
    <x v="0"/>
    <n v="18079.934700000002"/>
    <n v="180"/>
    <x v="2"/>
    <s v="Emergency"/>
    <d v="2019-04-24T00:00:00"/>
    <s v="Aspirin"/>
    <s v="Abnormal"/>
    <x v="2"/>
  </r>
  <r>
    <s v="Mrs."/>
    <s v="Katherine Martinez"/>
    <n v="71"/>
    <x v="0"/>
    <x v="0"/>
    <s v="A-"/>
    <x v="6"/>
    <x v="5"/>
    <x v="747"/>
    <s v="Brendan Morrison"/>
    <x v="2265"/>
    <x v="1"/>
    <n v="6146.3113000000003"/>
    <n v="265"/>
    <x v="2"/>
    <s v="Emergency"/>
    <d v="2023-05-20T00:00:00"/>
    <s v="Penicillin"/>
    <s v="Abnormal"/>
    <x v="7"/>
  </r>
  <r>
    <s v="Mr."/>
    <s v="Ariel Miller"/>
    <n v="64"/>
    <x v="0"/>
    <x v="1"/>
    <s v="O+"/>
    <x v="1"/>
    <x v="1"/>
    <x v="376"/>
    <s v="Raymond Holmes"/>
    <x v="2266"/>
    <x v="2"/>
    <n v="18591.5723"/>
    <n v="384"/>
    <x v="0"/>
    <s v="Elective"/>
    <d v="2023-10-17T00:00:00"/>
    <s v="Paracetamol"/>
    <s v="Inconclusive"/>
    <x v="27"/>
  </r>
  <r>
    <s v="Mrs."/>
    <s v="Gerald Thomas"/>
    <n v="29"/>
    <x v="2"/>
    <x v="0"/>
    <s v="B-"/>
    <x v="2"/>
    <x v="4"/>
    <x v="1297"/>
    <s v="Victoria Hamilton"/>
    <x v="2267"/>
    <x v="2"/>
    <n v="19039.653900000001"/>
    <n v="375"/>
    <x v="2"/>
    <s v="Emergency"/>
    <d v="2020-02-24T00:00:00"/>
    <s v="Lipitor"/>
    <s v="Inconclusive"/>
    <x v="6"/>
  </r>
  <r>
    <s v="Mrs."/>
    <s v="Terry Wright"/>
    <n v="68"/>
    <x v="0"/>
    <x v="0"/>
    <s v="B-"/>
    <x v="2"/>
    <x v="5"/>
    <x v="851"/>
    <s v="Jennifer Bryant"/>
    <x v="2268"/>
    <x v="1"/>
    <n v="46052.090100000001"/>
    <n v="237"/>
    <x v="0"/>
    <s v="Elective"/>
    <d v="2022-07-05T00:00:00"/>
    <s v="Penicillin"/>
    <s v="Normal"/>
    <x v="10"/>
  </r>
  <r>
    <s v="Mrs."/>
    <s v="Kimberly Salazar"/>
    <n v="85"/>
    <x v="0"/>
    <x v="0"/>
    <s v="B-"/>
    <x v="2"/>
    <x v="5"/>
    <x v="175"/>
    <s v="Amanda Austin"/>
    <x v="2269"/>
    <x v="4"/>
    <n v="77959.046100000007"/>
    <n v="309"/>
    <x v="0"/>
    <s v="Elective"/>
    <d v="2021-12-18T00:00:00"/>
    <s v="Lipitor"/>
    <s v="Inconclusive"/>
    <x v="27"/>
  </r>
  <r>
    <s v="Mrs."/>
    <s v="Melissa Sexton"/>
    <n v="35"/>
    <x v="1"/>
    <x v="0"/>
    <s v="B-"/>
    <x v="2"/>
    <x v="1"/>
    <x v="813"/>
    <s v="Amber Cooke"/>
    <x v="2270"/>
    <x v="1"/>
    <n v="16985.281500000001"/>
    <n v="448"/>
    <x v="2"/>
    <s v="Emergency"/>
    <d v="2019-09-04T00:00:00"/>
    <s v="Penicillin"/>
    <s v="Normal"/>
    <x v="27"/>
  </r>
  <r>
    <s v="Mr."/>
    <s v="Matthew Myers"/>
    <n v="70"/>
    <x v="0"/>
    <x v="1"/>
    <s v="B+"/>
    <x v="7"/>
    <x v="3"/>
    <x v="624"/>
    <s v="Tracy Jenkins"/>
    <x v="2271"/>
    <x v="2"/>
    <n v="33785.802199999998"/>
    <n v="120"/>
    <x v="1"/>
    <s v="Urgent"/>
    <d v="2019-05-02T00:00:00"/>
    <s v="Lipitor"/>
    <s v="Abnormal"/>
    <x v="7"/>
  </r>
  <r>
    <s v="Mr."/>
    <s v="James Martin"/>
    <n v="60"/>
    <x v="0"/>
    <x v="1"/>
    <s v="AB-"/>
    <x v="5"/>
    <x v="5"/>
    <x v="359"/>
    <s v="Breanna Rivera"/>
    <x v="2272"/>
    <x v="2"/>
    <n v="49554.131200000003"/>
    <n v="181"/>
    <x v="2"/>
    <s v="Emergency"/>
    <d v="2022-12-17T00:00:00"/>
    <s v="Penicillin"/>
    <s v="Abnormal"/>
    <x v="3"/>
  </r>
  <r>
    <s v="Mr."/>
    <s v="Kelly Alvarez"/>
    <n v="35"/>
    <x v="1"/>
    <x v="1"/>
    <s v="O+"/>
    <x v="1"/>
    <x v="3"/>
    <x v="800"/>
    <s v="Anthony Stewart"/>
    <x v="471"/>
    <x v="2"/>
    <n v="20655.981500000002"/>
    <n v="301"/>
    <x v="1"/>
    <s v="Urgent"/>
    <d v="2019-09-13T00:00:00"/>
    <s v="Penicillin"/>
    <s v="Normal"/>
    <x v="12"/>
  </r>
  <r>
    <s v="Mr."/>
    <s v="Samuel Vazquez"/>
    <n v="82"/>
    <x v="0"/>
    <x v="1"/>
    <s v="B-"/>
    <x v="2"/>
    <x v="5"/>
    <x v="1059"/>
    <s v="Mark Murray"/>
    <x v="2273"/>
    <x v="3"/>
    <n v="56383.428399999997"/>
    <n v="139"/>
    <x v="2"/>
    <s v="Emergency"/>
    <d v="2021-04-18T00:00:00"/>
    <s v="Penicillin"/>
    <s v="Abnormal"/>
    <x v="27"/>
  </r>
  <r>
    <s v="Mr."/>
    <s v="Derek Brown"/>
    <n v="33"/>
    <x v="2"/>
    <x v="1"/>
    <s v="AB+"/>
    <x v="3"/>
    <x v="4"/>
    <x v="79"/>
    <s v="Carolyn Arias"/>
    <x v="2274"/>
    <x v="1"/>
    <n v="16846.547500000001"/>
    <n v="175"/>
    <x v="2"/>
    <s v="Emergency"/>
    <d v="2023-09-02T00:00:00"/>
    <s v="Lipitor"/>
    <s v="Inconclusive"/>
    <x v="4"/>
  </r>
  <r>
    <s v="Mr."/>
    <s v="Andrea Jones MD"/>
    <n v="76"/>
    <x v="0"/>
    <x v="1"/>
    <s v="O+"/>
    <x v="1"/>
    <x v="5"/>
    <x v="610"/>
    <s v="Tom Walker"/>
    <x v="2275"/>
    <x v="1"/>
    <n v="9533.4395000000004"/>
    <n v="329"/>
    <x v="2"/>
    <s v="Emergency"/>
    <d v="2022-03-26T00:00:00"/>
    <s v="Aspirin"/>
    <s v="Abnormal"/>
    <x v="13"/>
  </r>
  <r>
    <s v="Mr."/>
    <s v="Bethany Griffin"/>
    <n v="43"/>
    <x v="1"/>
    <x v="1"/>
    <s v="O-"/>
    <x v="0"/>
    <x v="4"/>
    <x v="1114"/>
    <s v="Jamie Jackson"/>
    <x v="2276"/>
    <x v="0"/>
    <n v="23612.0651"/>
    <n v="348"/>
    <x v="2"/>
    <s v="Emergency"/>
    <d v="2020-11-13T00:00:00"/>
    <s v="Aspirin"/>
    <s v="Normal"/>
    <x v="15"/>
  </r>
  <r>
    <s v="Mrs."/>
    <s v="Christine Rogers"/>
    <n v="30"/>
    <x v="2"/>
    <x v="0"/>
    <s v="O+"/>
    <x v="1"/>
    <x v="3"/>
    <x v="1298"/>
    <s v="Michael York"/>
    <x v="2277"/>
    <x v="3"/>
    <n v="10513.687900000001"/>
    <n v="431"/>
    <x v="2"/>
    <s v="Emergency"/>
    <d v="2022-02-12T00:00:00"/>
    <s v="Aspirin"/>
    <s v="Normal"/>
    <x v="15"/>
  </r>
  <r>
    <s v="Mrs."/>
    <s v="Russell Fisher"/>
    <n v="46"/>
    <x v="1"/>
    <x v="0"/>
    <s v="B+"/>
    <x v="7"/>
    <x v="1"/>
    <x v="267"/>
    <s v="Aaron Powell"/>
    <x v="2278"/>
    <x v="2"/>
    <n v="17366.669399999999"/>
    <n v="455"/>
    <x v="2"/>
    <s v="Emergency"/>
    <d v="2019-04-27T00:00:00"/>
    <s v="Ibuprofen"/>
    <s v="Abnormal"/>
    <x v="25"/>
  </r>
  <r>
    <s v="Mr."/>
    <s v="James Foster"/>
    <n v="36"/>
    <x v="1"/>
    <x v="1"/>
    <s v="B-"/>
    <x v="2"/>
    <x v="5"/>
    <x v="1299"/>
    <s v="Kimberly Harris"/>
    <x v="2279"/>
    <x v="1"/>
    <n v="15594.507299999999"/>
    <n v="310"/>
    <x v="2"/>
    <s v="Emergency"/>
    <d v="2022-11-22T00:00:00"/>
    <s v="Ibuprofen"/>
    <s v="Abnormal"/>
    <x v="26"/>
  </r>
  <r>
    <s v="Mr."/>
    <s v="Omar Smith"/>
    <n v="56"/>
    <x v="1"/>
    <x v="1"/>
    <s v="AB+"/>
    <x v="3"/>
    <x v="0"/>
    <x v="313"/>
    <s v="Mary Garcia"/>
    <x v="2280"/>
    <x v="0"/>
    <n v="57847.142200000002"/>
    <n v="121"/>
    <x v="0"/>
    <s v="Elective"/>
    <d v="2021-10-18T00:00:00"/>
    <s v="Ibuprofen"/>
    <s v="Normal"/>
    <x v="2"/>
  </r>
  <r>
    <s v="Mrs."/>
    <s v="Adam Callahan"/>
    <n v="81"/>
    <x v="0"/>
    <x v="0"/>
    <s v="A+"/>
    <x v="4"/>
    <x v="0"/>
    <x v="312"/>
    <s v="Kevin Shepherd"/>
    <x v="2281"/>
    <x v="3"/>
    <n v="22548.1348"/>
    <n v="110"/>
    <x v="1"/>
    <s v="Urgent"/>
    <d v="2019-08-28T00:00:00"/>
    <s v="Lipitor"/>
    <s v="Normal"/>
    <x v="16"/>
  </r>
  <r>
    <s v="Mr."/>
    <s v="Ryan Lee"/>
    <n v="77"/>
    <x v="0"/>
    <x v="1"/>
    <s v="B+"/>
    <x v="7"/>
    <x v="5"/>
    <x v="663"/>
    <s v="Monica Ellis"/>
    <x v="2282"/>
    <x v="1"/>
    <n v="58341.250099999997"/>
    <n v="220"/>
    <x v="2"/>
    <s v="Emergency"/>
    <d v="2023-01-25T00:00:00"/>
    <s v="Penicillin"/>
    <s v="Inconclusive"/>
    <x v="19"/>
  </r>
  <r>
    <s v="Mr."/>
    <s v="Alicia Martin"/>
    <n v="19"/>
    <x v="2"/>
    <x v="1"/>
    <s v="O-"/>
    <x v="0"/>
    <x v="4"/>
    <x v="453"/>
    <s v="Danielle Palmer DDS"/>
    <x v="2283"/>
    <x v="3"/>
    <n v="28196.8698"/>
    <n v="155"/>
    <x v="1"/>
    <s v="Urgent"/>
    <d v="2023-01-17T00:00:00"/>
    <s v="Aspirin"/>
    <s v="Abnormal"/>
    <x v="15"/>
  </r>
  <r>
    <s v="Mrs."/>
    <s v="Erin Carroll"/>
    <n v="20"/>
    <x v="2"/>
    <x v="0"/>
    <s v="AB+"/>
    <x v="3"/>
    <x v="0"/>
    <x v="1098"/>
    <s v="Matthew Perez"/>
    <x v="2284"/>
    <x v="2"/>
    <n v="57523.536"/>
    <n v="395"/>
    <x v="1"/>
    <s v="Urgent"/>
    <d v="2021-08-16T00:00:00"/>
    <s v="Penicillin"/>
    <s v="Abnormal"/>
    <x v="13"/>
  </r>
  <r>
    <s v="Mrs."/>
    <s v="Nicole Newton"/>
    <n v="82"/>
    <x v="0"/>
    <x v="0"/>
    <s v="B-"/>
    <x v="2"/>
    <x v="0"/>
    <x v="842"/>
    <s v="Devin Sparks"/>
    <x v="2285"/>
    <x v="1"/>
    <n v="16410.0838"/>
    <n v="393"/>
    <x v="1"/>
    <s v="Urgent"/>
    <d v="2023-10-22T00:00:00"/>
    <s v="Lipitor"/>
    <s v="Abnormal"/>
    <x v="0"/>
  </r>
  <r>
    <s v="Mrs."/>
    <s v="Andre Le"/>
    <n v="74"/>
    <x v="0"/>
    <x v="0"/>
    <s v="AB-"/>
    <x v="5"/>
    <x v="3"/>
    <x v="246"/>
    <s v="Duane Graham"/>
    <x v="2286"/>
    <x v="0"/>
    <n v="33444.1633"/>
    <n v="185"/>
    <x v="1"/>
    <s v="Urgent"/>
    <d v="2022-07-14T00:00:00"/>
    <s v="Ibuprofen"/>
    <s v="Inconclusive"/>
    <x v="24"/>
  </r>
  <r>
    <s v="Mr."/>
    <s v="Kerry Clark"/>
    <n v="48"/>
    <x v="1"/>
    <x v="1"/>
    <s v="B-"/>
    <x v="2"/>
    <x v="3"/>
    <x v="1101"/>
    <s v="Tyler Greer"/>
    <x v="2287"/>
    <x v="3"/>
    <n v="20279.939200000001"/>
    <n v="367"/>
    <x v="2"/>
    <s v="Emergency"/>
    <d v="2021-01-02T00:00:00"/>
    <s v="Aspirin"/>
    <s v="Normal"/>
    <x v="21"/>
  </r>
  <r>
    <s v="Mrs."/>
    <s v="Regina Dorsey"/>
    <n v="50"/>
    <x v="1"/>
    <x v="0"/>
    <s v="AB+"/>
    <x v="3"/>
    <x v="5"/>
    <x v="1300"/>
    <s v="Beth Lopez"/>
    <x v="2288"/>
    <x v="1"/>
    <n v="42224.8413"/>
    <n v="478"/>
    <x v="0"/>
    <s v="Elective"/>
    <d v="2019-11-06T00:00:00"/>
    <s v="Penicillin"/>
    <s v="Inconclusive"/>
    <x v="9"/>
  </r>
  <r>
    <s v="Mrs."/>
    <s v="Justin Oliver"/>
    <n v="63"/>
    <x v="0"/>
    <x v="0"/>
    <s v="O+"/>
    <x v="1"/>
    <x v="1"/>
    <x v="390"/>
    <s v="Amanda Richardson"/>
    <x v="2289"/>
    <x v="0"/>
    <n v="3125.9268999999999"/>
    <n v="399"/>
    <x v="0"/>
    <s v="Elective"/>
    <d v="2022-04-21T00:00:00"/>
    <s v="Paracetamol"/>
    <s v="Inconclusive"/>
    <x v="18"/>
  </r>
  <r>
    <s v="Mrs."/>
    <s v="Jason Mccall"/>
    <n v="58"/>
    <x v="1"/>
    <x v="0"/>
    <s v="A-"/>
    <x v="6"/>
    <x v="2"/>
    <x v="1033"/>
    <s v="Amber Fox"/>
    <x v="2290"/>
    <x v="0"/>
    <n v="22930.118299999998"/>
    <n v="284"/>
    <x v="0"/>
    <s v="Elective"/>
    <d v="2022-05-08T00:00:00"/>
    <s v="Ibuprofen"/>
    <s v="Normal"/>
    <x v="0"/>
  </r>
  <r>
    <s v="Mrs."/>
    <s v="James Patton"/>
    <n v="31"/>
    <x v="2"/>
    <x v="0"/>
    <s v="O-"/>
    <x v="0"/>
    <x v="4"/>
    <x v="109"/>
    <s v="Robert Pineda"/>
    <x v="2291"/>
    <x v="3"/>
    <n v="33035.848299999998"/>
    <n v="463"/>
    <x v="2"/>
    <s v="Emergency"/>
    <d v="2019-12-19T00:00:00"/>
    <s v="Penicillin"/>
    <s v="Abnormal"/>
    <x v="10"/>
  </r>
  <r>
    <s v="Mrs."/>
    <s v="Lisa Washington"/>
    <n v="63"/>
    <x v="0"/>
    <x v="0"/>
    <s v="B+"/>
    <x v="7"/>
    <x v="2"/>
    <x v="877"/>
    <s v="Stephen Howe"/>
    <x v="2292"/>
    <x v="4"/>
    <n v="21348.575000000001"/>
    <n v="236"/>
    <x v="0"/>
    <s v="Elective"/>
    <d v="2022-09-28T00:00:00"/>
    <s v="Penicillin"/>
    <s v="Abnormal"/>
    <x v="22"/>
  </r>
  <r>
    <s v="Mrs."/>
    <s v="Brianna Clark"/>
    <n v="57"/>
    <x v="1"/>
    <x v="0"/>
    <s v="B-"/>
    <x v="2"/>
    <x v="5"/>
    <x v="484"/>
    <s v="Melanie Miles"/>
    <x v="2293"/>
    <x v="4"/>
    <n v="64527.717299999997"/>
    <n v="189"/>
    <x v="2"/>
    <s v="Emergency"/>
    <d v="2020-03-01T00:00:00"/>
    <s v="Paracetamol"/>
    <s v="Normal"/>
    <x v="0"/>
  </r>
  <r>
    <s v="Mr."/>
    <s v="Rebecca Newman"/>
    <n v="66"/>
    <x v="0"/>
    <x v="1"/>
    <s v="A+"/>
    <x v="4"/>
    <x v="5"/>
    <x v="212"/>
    <s v="Deanna Williams"/>
    <x v="2294"/>
    <x v="2"/>
    <n v="31159.005700000002"/>
    <n v="275"/>
    <x v="2"/>
    <s v="Emergency"/>
    <d v="2021-12-15T00:00:00"/>
    <s v="Aspirin"/>
    <s v="Abnormal"/>
    <x v="16"/>
  </r>
  <r>
    <s v="Mr."/>
    <s v="Jennifer Davidson"/>
    <n v="52"/>
    <x v="1"/>
    <x v="1"/>
    <s v="AB+"/>
    <x v="3"/>
    <x v="3"/>
    <x v="259"/>
    <s v="Adam Miller"/>
    <x v="2295"/>
    <x v="3"/>
    <n v="29059.4473"/>
    <n v="259"/>
    <x v="2"/>
    <s v="Emergency"/>
    <d v="2022-07-15T00:00:00"/>
    <s v="Paracetamol"/>
    <s v="Normal"/>
    <x v="16"/>
  </r>
  <r>
    <s v="Mr."/>
    <s v="Megan Miller"/>
    <n v="37"/>
    <x v="1"/>
    <x v="1"/>
    <s v="AB-"/>
    <x v="5"/>
    <x v="3"/>
    <x v="874"/>
    <s v="Olivia Fowler"/>
    <x v="2296"/>
    <x v="3"/>
    <n v="31630"/>
    <n v="345"/>
    <x v="2"/>
    <s v="Emergency"/>
    <d v="2019-12-09T00:00:00"/>
    <s v="Ibuprofen"/>
    <s v="Inconclusive"/>
    <x v="15"/>
  </r>
  <r>
    <s v="Mr."/>
    <s v="Antonio Clark"/>
    <n v="80"/>
    <x v="0"/>
    <x v="1"/>
    <s v="A+"/>
    <x v="4"/>
    <x v="1"/>
    <x v="712"/>
    <s v="Bonnie Huffman"/>
    <x v="2297"/>
    <x v="4"/>
    <n v="33536.555999999997"/>
    <n v="369"/>
    <x v="1"/>
    <s v="Urgent"/>
    <d v="2022-11-07T00:00:00"/>
    <s v="Ibuprofen"/>
    <s v="Abnormal"/>
    <x v="19"/>
  </r>
  <r>
    <s v="Mr."/>
    <s v="Abigail Young"/>
    <n v="48"/>
    <x v="1"/>
    <x v="1"/>
    <s v="A+"/>
    <x v="4"/>
    <x v="3"/>
    <x v="552"/>
    <s v="Christopher Carter"/>
    <x v="2298"/>
    <x v="2"/>
    <n v="6187.69"/>
    <n v="257"/>
    <x v="2"/>
    <s v="Emergency"/>
    <d v="2019-06-18T00:00:00"/>
    <s v="Lipitor"/>
    <s v="Abnormal"/>
    <x v="22"/>
  </r>
  <r>
    <s v="Mr."/>
    <s v="Tyler Fernandez"/>
    <n v="50"/>
    <x v="1"/>
    <x v="1"/>
    <s v="O-"/>
    <x v="0"/>
    <x v="3"/>
    <x v="181"/>
    <s v="Kristin Brown"/>
    <x v="2299"/>
    <x v="3"/>
    <n v="32052.699499999999"/>
    <n v="123"/>
    <x v="2"/>
    <s v="Emergency"/>
    <d v="2018-12-11T00:00:00"/>
    <s v="Lipitor"/>
    <s v="Abnormal"/>
    <x v="9"/>
  </r>
  <r>
    <s v="Mrs."/>
    <s v="Douglas Navarro"/>
    <n v="40"/>
    <x v="1"/>
    <x v="0"/>
    <s v="AB+"/>
    <x v="3"/>
    <x v="3"/>
    <x v="889"/>
    <s v="Dale Frank"/>
    <x v="2300"/>
    <x v="2"/>
    <n v="16406.3956"/>
    <n v="477"/>
    <x v="2"/>
    <s v="Emergency"/>
    <d v="2023-03-12T00:00:00"/>
    <s v="Penicillin"/>
    <s v="Inconclusive"/>
    <x v="14"/>
  </r>
  <r>
    <s v="Mrs."/>
    <s v="Lee Ward"/>
    <n v="30"/>
    <x v="2"/>
    <x v="0"/>
    <s v="AB-"/>
    <x v="5"/>
    <x v="2"/>
    <x v="1301"/>
    <s v="Thomas Lindsey"/>
    <x v="2301"/>
    <x v="1"/>
    <n v="15018.596"/>
    <n v="305"/>
    <x v="2"/>
    <s v="Emergency"/>
    <d v="2023-01-04T00:00:00"/>
    <s v="Penicillin"/>
    <s v="Inconclusive"/>
    <x v="28"/>
  </r>
  <r>
    <s v="Mrs."/>
    <s v="Michael Fuller DDS"/>
    <n v="59"/>
    <x v="1"/>
    <x v="0"/>
    <s v="B-"/>
    <x v="2"/>
    <x v="0"/>
    <x v="470"/>
    <s v="Timothy Schmidt"/>
    <x v="2302"/>
    <x v="0"/>
    <n v="24754.931799999998"/>
    <n v="169"/>
    <x v="2"/>
    <s v="Emergency"/>
    <d v="2020-02-02T00:00:00"/>
    <s v="Aspirin"/>
    <s v="Normal"/>
    <x v="20"/>
  </r>
  <r>
    <s v="Mrs."/>
    <s v="Bailey Flores"/>
    <n v="59"/>
    <x v="1"/>
    <x v="0"/>
    <s v="AB-"/>
    <x v="5"/>
    <x v="5"/>
    <x v="1001"/>
    <s v="Christie Arnold"/>
    <x v="2303"/>
    <x v="4"/>
    <n v="26544.702799999999"/>
    <n v="313"/>
    <x v="2"/>
    <s v="Emergency"/>
    <d v="2022-06-04T00:00:00"/>
    <s v="Paracetamol"/>
    <s v="Abnormal"/>
    <x v="25"/>
  </r>
  <r>
    <s v="Mr."/>
    <s v="Jennifer Carrillo"/>
    <n v="38"/>
    <x v="1"/>
    <x v="1"/>
    <s v="O-"/>
    <x v="0"/>
    <x v="4"/>
    <x v="934"/>
    <s v="Megan Thompson"/>
    <x v="2304"/>
    <x v="1"/>
    <n v="28864.511399999999"/>
    <n v="140"/>
    <x v="1"/>
    <s v="Urgent"/>
    <d v="2020-07-02T00:00:00"/>
    <s v="Paracetamol"/>
    <s v="Inconclusive"/>
    <x v="21"/>
  </r>
  <r>
    <s v="Mrs."/>
    <s v="Kenneth Fitzgerald"/>
    <n v="42"/>
    <x v="1"/>
    <x v="0"/>
    <s v="AB-"/>
    <x v="5"/>
    <x v="3"/>
    <x v="1302"/>
    <s v="Elizabeth Barrett"/>
    <x v="2305"/>
    <x v="0"/>
    <n v="7709.2465000000002"/>
    <n v="330"/>
    <x v="2"/>
    <s v="Emergency"/>
    <d v="2022-07-01T00:00:00"/>
    <s v="Lipitor"/>
    <s v="Inconclusive"/>
    <x v="26"/>
  </r>
  <r>
    <s v="Mrs."/>
    <s v="Susan Ward"/>
    <n v="25"/>
    <x v="2"/>
    <x v="0"/>
    <s v="AB+"/>
    <x v="3"/>
    <x v="4"/>
    <x v="1303"/>
    <s v="Michael Miranda"/>
    <x v="2306"/>
    <x v="4"/>
    <n v="15231.715099999999"/>
    <n v="205"/>
    <x v="1"/>
    <s v="Urgent"/>
    <d v="2019-03-24T00:00:00"/>
    <s v="Ibuprofen"/>
    <s v="Inconclusive"/>
    <x v="27"/>
  </r>
  <r>
    <s v="Mrs."/>
    <s v="Danielle Barker"/>
    <n v="37"/>
    <x v="1"/>
    <x v="0"/>
    <s v="B+"/>
    <x v="7"/>
    <x v="3"/>
    <x v="1304"/>
    <s v="Michael Dixon"/>
    <x v="2307"/>
    <x v="4"/>
    <n v="10320.048199999999"/>
    <n v="497"/>
    <x v="2"/>
    <s v="Emergency"/>
    <d v="2023-07-28T00:00:00"/>
    <s v="Penicillin"/>
    <s v="Inconclusive"/>
    <x v="25"/>
  </r>
  <r>
    <s v="Mr."/>
    <s v="Christopher Carson"/>
    <n v="18"/>
    <x v="2"/>
    <x v="1"/>
    <s v="O+"/>
    <x v="1"/>
    <x v="1"/>
    <x v="1305"/>
    <s v="Jordan Sparks"/>
    <x v="2308"/>
    <x v="2"/>
    <n v="8996.6787999999997"/>
    <n v="246"/>
    <x v="0"/>
    <s v="Elective"/>
    <d v="2019-06-12T00:00:00"/>
    <s v="Ibuprofen"/>
    <s v="Inconclusive"/>
    <x v="13"/>
  </r>
  <r>
    <s v="Mrs."/>
    <s v="Joel Scott MD"/>
    <n v="39"/>
    <x v="1"/>
    <x v="0"/>
    <s v="B-"/>
    <x v="2"/>
    <x v="3"/>
    <x v="540"/>
    <s v="Ann Brewer"/>
    <x v="2309"/>
    <x v="3"/>
    <n v="3513.1817000000001"/>
    <n v="356"/>
    <x v="2"/>
    <s v="Emergency"/>
    <d v="2019-07-12T00:00:00"/>
    <s v="Paracetamol"/>
    <s v="Inconclusive"/>
    <x v="1"/>
  </r>
  <r>
    <s v="Mr."/>
    <s v="Patty Barnett"/>
    <n v="49"/>
    <x v="1"/>
    <x v="1"/>
    <s v="AB+"/>
    <x v="3"/>
    <x v="1"/>
    <x v="322"/>
    <s v="Kayla Oliver"/>
    <x v="2310"/>
    <x v="3"/>
    <n v="1793.5614"/>
    <n v="178"/>
    <x v="1"/>
    <s v="Urgent"/>
    <d v="2019-10-08T00:00:00"/>
    <s v="Paracetamol"/>
    <s v="Inconclusive"/>
    <x v="13"/>
  </r>
  <r>
    <s v="Mr."/>
    <s v="Carla Grimes"/>
    <n v="78"/>
    <x v="0"/>
    <x v="1"/>
    <s v="B+"/>
    <x v="7"/>
    <x v="3"/>
    <x v="1306"/>
    <s v="Stacy Grant"/>
    <x v="903"/>
    <x v="4"/>
    <n v="4460.3445000000002"/>
    <n v="310"/>
    <x v="1"/>
    <s v="Urgent"/>
    <d v="2022-04-11T00:00:00"/>
    <s v="Penicillin"/>
    <s v="Normal"/>
    <x v="16"/>
  </r>
  <r>
    <s v="Mr."/>
    <s v="Carla Mcdonald"/>
    <n v="60"/>
    <x v="0"/>
    <x v="1"/>
    <s v="AB-"/>
    <x v="5"/>
    <x v="3"/>
    <x v="1144"/>
    <s v="David Peterson"/>
    <x v="2311"/>
    <x v="4"/>
    <n v="28101.668000000001"/>
    <n v="117"/>
    <x v="2"/>
    <s v="Emergency"/>
    <d v="2019-12-17T00:00:00"/>
    <s v="Penicillin"/>
    <s v="Normal"/>
    <x v="22"/>
  </r>
  <r>
    <s v="Mrs."/>
    <s v="Michael Wallace"/>
    <n v="55"/>
    <x v="1"/>
    <x v="0"/>
    <s v="O-"/>
    <x v="0"/>
    <x v="2"/>
    <x v="28"/>
    <s v="Fernando Hernandez"/>
    <x v="2312"/>
    <x v="3"/>
    <n v="19919.819299999999"/>
    <n v="422"/>
    <x v="2"/>
    <s v="Emergency"/>
    <d v="2019-06-13T00:00:00"/>
    <s v="Lipitor"/>
    <s v="Abnormal"/>
    <x v="6"/>
  </r>
  <r>
    <s v="Mr."/>
    <s v="Courtney Fields"/>
    <n v="85"/>
    <x v="0"/>
    <x v="1"/>
    <s v="O-"/>
    <x v="0"/>
    <x v="3"/>
    <x v="1307"/>
    <s v="Mary Nixon"/>
    <x v="2313"/>
    <x v="3"/>
    <n v="29871.595700000002"/>
    <n v="435"/>
    <x v="2"/>
    <s v="Emergency"/>
    <d v="2023-09-07T00:00:00"/>
    <s v="Ibuprofen"/>
    <s v="Inconclusive"/>
    <x v="16"/>
  </r>
  <r>
    <s v="Mrs."/>
    <s v="Nicole Mcdonald"/>
    <n v="41"/>
    <x v="1"/>
    <x v="0"/>
    <s v="AB-"/>
    <x v="5"/>
    <x v="3"/>
    <x v="176"/>
    <s v="Eric Frazier"/>
    <x v="2314"/>
    <x v="0"/>
    <n v="7581.0995000000003"/>
    <n v="275"/>
    <x v="2"/>
    <s v="Emergency"/>
    <d v="2023-04-08T00:00:00"/>
    <s v="Lipitor"/>
    <s v="Inconclusive"/>
    <x v="29"/>
  </r>
  <r>
    <s v="Mr."/>
    <s v="Patrick Lyons"/>
    <n v="55"/>
    <x v="1"/>
    <x v="1"/>
    <s v="A+"/>
    <x v="4"/>
    <x v="3"/>
    <x v="1308"/>
    <s v="Kimberly Shelton"/>
    <x v="2315"/>
    <x v="3"/>
    <n v="14924.0821"/>
    <n v="165"/>
    <x v="2"/>
    <s v="Emergency"/>
    <d v="2019-02-23T00:00:00"/>
    <s v="Lipitor"/>
    <s v="Normal"/>
    <x v="23"/>
  </r>
  <r>
    <s v="Mrs."/>
    <s v="Kylie Harris"/>
    <n v="48"/>
    <x v="1"/>
    <x v="0"/>
    <s v="B-"/>
    <x v="2"/>
    <x v="2"/>
    <x v="342"/>
    <s v="Matthew Rogers"/>
    <x v="2316"/>
    <x v="4"/>
    <n v="14801.5298"/>
    <n v="407"/>
    <x v="0"/>
    <s v="Elective"/>
    <d v="2022-01-30T00:00:00"/>
    <s v="Paracetamol"/>
    <s v="Inconclusive"/>
    <x v="2"/>
  </r>
  <r>
    <s v="Mrs."/>
    <s v="Derrick Lynch"/>
    <n v="73"/>
    <x v="0"/>
    <x v="0"/>
    <s v="AB-"/>
    <x v="5"/>
    <x v="0"/>
    <x v="1136"/>
    <s v="Alejandra Hernandez"/>
    <x v="2317"/>
    <x v="1"/>
    <n v="18589.387699999999"/>
    <n v="196"/>
    <x v="1"/>
    <s v="Urgent"/>
    <d v="2021-05-06T00:00:00"/>
    <s v="Ibuprofen"/>
    <s v="Normal"/>
    <x v="12"/>
  </r>
  <r>
    <s v="Mrs."/>
    <s v="Jeffery Levine"/>
    <n v="31"/>
    <x v="2"/>
    <x v="0"/>
    <s v="B+"/>
    <x v="7"/>
    <x v="3"/>
    <x v="282"/>
    <s v="Richard Russo"/>
    <x v="2318"/>
    <x v="2"/>
    <n v="14045.1567"/>
    <n v="174"/>
    <x v="1"/>
    <s v="Urgent"/>
    <d v="2022-07-19T00:00:00"/>
    <s v="Penicillin"/>
    <s v="Abnormal"/>
    <x v="19"/>
  </r>
  <r>
    <s v="Mrs."/>
    <s v="Kristen Freeman"/>
    <n v="52"/>
    <x v="1"/>
    <x v="0"/>
    <s v="AB-"/>
    <x v="5"/>
    <x v="2"/>
    <x v="1254"/>
    <s v="Melanie Cooper"/>
    <x v="2319"/>
    <x v="0"/>
    <n v="3578.2078999999999"/>
    <n v="485"/>
    <x v="2"/>
    <s v="Emergency"/>
    <d v="2019-08-02T00:00:00"/>
    <s v="Paracetamol"/>
    <s v="Abnormal"/>
    <x v="4"/>
  </r>
  <r>
    <s v="Mr."/>
    <s v="Cory Sanchez"/>
    <n v="65"/>
    <x v="0"/>
    <x v="1"/>
    <s v="O-"/>
    <x v="0"/>
    <x v="3"/>
    <x v="95"/>
    <s v="Jennifer Tucker"/>
    <x v="2320"/>
    <x v="1"/>
    <n v="3610.0077999999999"/>
    <n v="256"/>
    <x v="2"/>
    <s v="Emergency"/>
    <d v="2022-10-27T00:00:00"/>
    <s v="Lipitor"/>
    <s v="Inconclusive"/>
    <x v="13"/>
  </r>
  <r>
    <s v="Mrs."/>
    <s v="Michelle Colon"/>
    <n v="19"/>
    <x v="2"/>
    <x v="0"/>
    <s v="A+"/>
    <x v="4"/>
    <x v="5"/>
    <x v="1309"/>
    <s v="Brian Rodriguez"/>
    <x v="1607"/>
    <x v="1"/>
    <n v="8701.3865000000005"/>
    <n v="258"/>
    <x v="0"/>
    <s v="Elective"/>
    <d v="2021-03-31T00:00:00"/>
    <s v="Paracetamol"/>
    <s v="Abnormal"/>
    <x v="30"/>
  </r>
  <r>
    <s v="Mr."/>
    <s v="Anthony Macdonald"/>
    <n v="47"/>
    <x v="1"/>
    <x v="1"/>
    <s v="B+"/>
    <x v="7"/>
    <x v="0"/>
    <x v="1310"/>
    <s v="Benjamin Davis"/>
    <x v="2321"/>
    <x v="0"/>
    <n v="52677.181600000004"/>
    <n v="275"/>
    <x v="1"/>
    <s v="Urgent"/>
    <d v="2020-07-06T00:00:00"/>
    <s v="Paracetamol"/>
    <s v="Abnormal"/>
    <x v="2"/>
  </r>
  <r>
    <s v="Mrs."/>
    <s v="Michael Kelly"/>
    <n v="78"/>
    <x v="0"/>
    <x v="0"/>
    <s v="A-"/>
    <x v="6"/>
    <x v="3"/>
    <x v="427"/>
    <s v="Samuel Lucero"/>
    <x v="2322"/>
    <x v="3"/>
    <n v="9809.6209999999992"/>
    <n v="376"/>
    <x v="1"/>
    <s v="Urgent"/>
    <d v="2021-08-27T00:00:00"/>
    <s v="Paracetamol"/>
    <s v="Abnormal"/>
    <x v="2"/>
  </r>
  <r>
    <s v="Mrs."/>
    <s v="Candice Marshall"/>
    <n v="43"/>
    <x v="1"/>
    <x v="0"/>
    <s v="AB-"/>
    <x v="5"/>
    <x v="5"/>
    <x v="1269"/>
    <s v="Kenneth Stevens"/>
    <x v="2323"/>
    <x v="0"/>
    <n v="51852.097300000001"/>
    <n v="327"/>
    <x v="2"/>
    <s v="Emergency"/>
    <d v="2020-10-16T00:00:00"/>
    <s v="Ibuprofen"/>
    <s v="Inconclusive"/>
    <x v="16"/>
  </r>
  <r>
    <s v="Mrs."/>
    <s v="Pamela Brooks"/>
    <n v="32"/>
    <x v="2"/>
    <x v="0"/>
    <s v="O-"/>
    <x v="0"/>
    <x v="5"/>
    <x v="1311"/>
    <s v="Brenda Johnson"/>
    <x v="2324"/>
    <x v="2"/>
    <n v="5237.5985000000001"/>
    <n v="385"/>
    <x v="2"/>
    <s v="Emergency"/>
    <d v="2022-02-07T00:00:00"/>
    <s v="Ibuprofen"/>
    <s v="Abnormal"/>
    <x v="7"/>
  </r>
  <r>
    <s v="Mr."/>
    <s v="Tammy Cantu"/>
    <n v="73"/>
    <x v="0"/>
    <x v="1"/>
    <s v="AB-"/>
    <x v="5"/>
    <x v="5"/>
    <x v="1150"/>
    <s v="Eric Collins"/>
    <x v="2325"/>
    <x v="4"/>
    <n v="45111.360099999998"/>
    <n v="333"/>
    <x v="2"/>
    <s v="Emergency"/>
    <d v="2023-01-18T00:00:00"/>
    <s v="Lipitor"/>
    <s v="Inconclusive"/>
    <x v="0"/>
  </r>
  <r>
    <s v="Mr."/>
    <s v="Thomas Cherry"/>
    <n v="29"/>
    <x v="2"/>
    <x v="1"/>
    <s v="O-"/>
    <x v="0"/>
    <x v="2"/>
    <x v="440"/>
    <s v="David Turner"/>
    <x v="2326"/>
    <x v="1"/>
    <n v="22992.2372"/>
    <n v="445"/>
    <x v="2"/>
    <s v="Emergency"/>
    <d v="2023-05-07T00:00:00"/>
    <s v="Lipitor"/>
    <s v="Inconclusive"/>
    <x v="19"/>
  </r>
  <r>
    <s v="Mr."/>
    <s v="Joseph Bryant"/>
    <n v="70"/>
    <x v="0"/>
    <x v="1"/>
    <s v="O-"/>
    <x v="0"/>
    <x v="3"/>
    <x v="790"/>
    <s v="Jennifer Hale"/>
    <x v="2327"/>
    <x v="1"/>
    <n v="3778.3663999999999"/>
    <n v="374"/>
    <x v="2"/>
    <s v="Emergency"/>
    <d v="2019-04-06T00:00:00"/>
    <s v="Penicillin"/>
    <s v="Normal"/>
    <x v="21"/>
  </r>
  <r>
    <s v="Mr."/>
    <s v="Marissa Webb"/>
    <n v="27"/>
    <x v="2"/>
    <x v="1"/>
    <s v="A-"/>
    <x v="6"/>
    <x v="2"/>
    <x v="636"/>
    <s v="Curtis Stout"/>
    <x v="2071"/>
    <x v="3"/>
    <n v="3100.3478"/>
    <n v="458"/>
    <x v="0"/>
    <s v="Elective"/>
    <d v="2021-07-31T00:00:00"/>
    <s v="Aspirin"/>
    <s v="Inconclusive"/>
    <x v="5"/>
  </r>
  <r>
    <s v="Mrs."/>
    <s v="Robert Maynard"/>
    <n v="54"/>
    <x v="1"/>
    <x v="0"/>
    <s v="AB-"/>
    <x v="5"/>
    <x v="3"/>
    <x v="1312"/>
    <s v="David Vasquez"/>
    <x v="2328"/>
    <x v="4"/>
    <n v="11208.2456"/>
    <n v="120"/>
    <x v="2"/>
    <s v="Emergency"/>
    <d v="2019-09-17T00:00:00"/>
    <s v="Aspirin"/>
    <s v="Inconclusive"/>
    <x v="26"/>
  </r>
  <r>
    <s v="Mr."/>
    <s v="Brittney Holmes MD"/>
    <n v="41"/>
    <x v="1"/>
    <x v="1"/>
    <s v="O+"/>
    <x v="1"/>
    <x v="4"/>
    <x v="1122"/>
    <s v="Kelly Johnson"/>
    <x v="2329"/>
    <x v="1"/>
    <n v="7345.0808999999999"/>
    <n v="152"/>
    <x v="1"/>
    <s v="Urgent"/>
    <d v="2019-12-06T00:00:00"/>
    <s v="Lipitor"/>
    <s v="Inconclusive"/>
    <x v="0"/>
  </r>
  <r>
    <s v="Mrs."/>
    <s v="Kristen Moore"/>
    <n v="50"/>
    <x v="1"/>
    <x v="0"/>
    <s v="AB+"/>
    <x v="3"/>
    <x v="2"/>
    <x v="439"/>
    <s v="Michael Anthony"/>
    <x v="2330"/>
    <x v="2"/>
    <n v="7123.0884999999998"/>
    <n v="457"/>
    <x v="0"/>
    <s v="Elective"/>
    <d v="2022-12-12T00:00:00"/>
    <s v="Paracetamol"/>
    <s v="Inconclusive"/>
    <x v="28"/>
  </r>
  <r>
    <s v="Mr."/>
    <s v="Julie Perry"/>
    <n v="68"/>
    <x v="0"/>
    <x v="1"/>
    <s v="O-"/>
    <x v="0"/>
    <x v="3"/>
    <x v="1313"/>
    <s v="Daniel Wilkerson"/>
    <x v="2331"/>
    <x v="2"/>
    <n v="8331.1128000000008"/>
    <n v="276"/>
    <x v="1"/>
    <s v="Urgent"/>
    <d v="2022-09-15T00:00:00"/>
    <s v="Ibuprofen"/>
    <s v="Abnormal"/>
    <x v="29"/>
  </r>
  <r>
    <s v="Mrs."/>
    <s v="Mark Hall"/>
    <n v="25"/>
    <x v="2"/>
    <x v="0"/>
    <s v="O+"/>
    <x v="1"/>
    <x v="2"/>
    <x v="1314"/>
    <s v="James Thomas"/>
    <x v="2332"/>
    <x v="3"/>
    <n v="7690.0672000000004"/>
    <n v="419"/>
    <x v="0"/>
    <s v="Elective"/>
    <d v="2021-06-21T00:00:00"/>
    <s v="Paracetamol"/>
    <s v="Inconclusive"/>
    <x v="3"/>
  </r>
  <r>
    <s v="Mrs."/>
    <s v="Angela Gray"/>
    <n v="50"/>
    <x v="1"/>
    <x v="0"/>
    <s v="A+"/>
    <x v="4"/>
    <x v="5"/>
    <x v="629"/>
    <s v="Ryan Rodriguez"/>
    <x v="2333"/>
    <x v="4"/>
    <n v="74720.057000000001"/>
    <n v="473"/>
    <x v="0"/>
    <s v="Elective"/>
    <d v="2020-12-31T00:00:00"/>
    <s v="Paracetamol"/>
    <s v="Abnormal"/>
    <x v="10"/>
  </r>
  <r>
    <s v="Mrs."/>
    <s v="Nicole Jordan"/>
    <n v="42"/>
    <x v="1"/>
    <x v="0"/>
    <s v="O+"/>
    <x v="1"/>
    <x v="2"/>
    <x v="725"/>
    <s v="Connie Oneal"/>
    <x v="2334"/>
    <x v="4"/>
    <n v="18890.346799999999"/>
    <n v="259"/>
    <x v="0"/>
    <s v="Elective"/>
    <d v="2022-05-01T00:00:00"/>
    <s v="Lipitor"/>
    <s v="Abnormal"/>
    <x v="22"/>
  </r>
  <r>
    <s v="Mrs."/>
    <s v="Angela Fernandez"/>
    <n v="23"/>
    <x v="2"/>
    <x v="0"/>
    <s v="A-"/>
    <x v="6"/>
    <x v="2"/>
    <x v="144"/>
    <s v="Kyle Conway"/>
    <x v="2335"/>
    <x v="2"/>
    <n v="7298.8127999999997"/>
    <n v="165"/>
    <x v="0"/>
    <s v="Elective"/>
    <d v="2022-08-01T00:00:00"/>
    <s v="Penicillin"/>
    <s v="Inconclusive"/>
    <x v="3"/>
  </r>
  <r>
    <s v="Mrs."/>
    <s v="Brittney Reed"/>
    <n v="34"/>
    <x v="2"/>
    <x v="0"/>
    <s v="A+"/>
    <x v="4"/>
    <x v="0"/>
    <x v="1315"/>
    <s v="Alexis Miller"/>
    <x v="2336"/>
    <x v="1"/>
    <n v="8611.0900999999994"/>
    <n v="221"/>
    <x v="1"/>
    <s v="Urgent"/>
    <d v="2022-11-28T00:00:00"/>
    <s v="Aspirin"/>
    <s v="Normal"/>
    <x v="2"/>
  </r>
  <r>
    <s v="Mr."/>
    <s v="Christopher Taylor"/>
    <n v="68"/>
    <x v="0"/>
    <x v="1"/>
    <s v="O+"/>
    <x v="1"/>
    <x v="3"/>
    <x v="1316"/>
    <s v="Mark Vang"/>
    <x v="2337"/>
    <x v="1"/>
    <n v="29554.334900000002"/>
    <n v="248"/>
    <x v="1"/>
    <s v="Urgent"/>
    <d v="2022-06-22T00:00:00"/>
    <s v="Ibuprofen"/>
    <s v="Inconclusive"/>
    <x v="13"/>
  </r>
  <r>
    <s v="Mrs."/>
    <s v="Anthony Dorsey"/>
    <n v="33"/>
    <x v="2"/>
    <x v="0"/>
    <s v="AB-"/>
    <x v="5"/>
    <x v="5"/>
    <x v="639"/>
    <s v="Heather Smith"/>
    <x v="2338"/>
    <x v="4"/>
    <n v="43737.471899999997"/>
    <n v="342"/>
    <x v="0"/>
    <s v="Elective"/>
    <d v="2019-05-18T00:00:00"/>
    <s v="Aspirin"/>
    <s v="Abnormal"/>
    <x v="12"/>
  </r>
  <r>
    <s v="Mrs."/>
    <s v="Dominique Arias"/>
    <n v="31"/>
    <x v="2"/>
    <x v="0"/>
    <s v="A+"/>
    <x v="4"/>
    <x v="5"/>
    <x v="897"/>
    <s v="Andrew Andrews"/>
    <x v="2339"/>
    <x v="1"/>
    <n v="4027.9207000000001"/>
    <n v="379"/>
    <x v="2"/>
    <s v="Emergency"/>
    <d v="2021-01-21T00:00:00"/>
    <s v="Aspirin"/>
    <s v="Abnormal"/>
    <x v="16"/>
  </r>
  <r>
    <s v="Mrs."/>
    <s v="Eric Gallagher"/>
    <n v="72"/>
    <x v="0"/>
    <x v="0"/>
    <s v="A-"/>
    <x v="6"/>
    <x v="5"/>
    <x v="805"/>
    <s v="April Davis"/>
    <x v="225"/>
    <x v="0"/>
    <n v="66833.212299999999"/>
    <n v="341"/>
    <x v="2"/>
    <s v="Emergency"/>
    <d v="2019-01-20T00:00:00"/>
    <s v="Aspirin"/>
    <s v="Inconclusive"/>
    <x v="26"/>
  </r>
  <r>
    <s v="Mrs."/>
    <s v="Felicia Lewis"/>
    <n v="25"/>
    <x v="2"/>
    <x v="0"/>
    <s v="AB+"/>
    <x v="3"/>
    <x v="0"/>
    <x v="745"/>
    <s v="Cesar Gonzalez"/>
    <x v="2340"/>
    <x v="1"/>
    <n v="19689.625800000002"/>
    <n v="213"/>
    <x v="1"/>
    <s v="Urgent"/>
    <d v="2020-11-30T00:00:00"/>
    <s v="Ibuprofen"/>
    <s v="Inconclusive"/>
    <x v="11"/>
  </r>
  <r>
    <s v="Mrs."/>
    <s v="Mark Griffin"/>
    <n v="69"/>
    <x v="0"/>
    <x v="0"/>
    <s v="A-"/>
    <x v="6"/>
    <x v="1"/>
    <x v="1112"/>
    <s v="Taylor Williams PhD"/>
    <x v="2341"/>
    <x v="1"/>
    <n v="18334.472900000001"/>
    <n v="475"/>
    <x v="1"/>
    <s v="Urgent"/>
    <d v="2020-01-19T00:00:00"/>
    <s v="Penicillin"/>
    <s v="Inconclusive"/>
    <x v="29"/>
  </r>
  <r>
    <s v="Mrs."/>
    <s v="Lynn Smith"/>
    <n v="18"/>
    <x v="2"/>
    <x v="0"/>
    <s v="O-"/>
    <x v="0"/>
    <x v="3"/>
    <x v="99"/>
    <s v="Eric Vazquez"/>
    <x v="2342"/>
    <x v="2"/>
    <n v="20576.792700000002"/>
    <n v="437"/>
    <x v="2"/>
    <s v="Emergency"/>
    <d v="2021-10-11T00:00:00"/>
    <s v="Ibuprofen"/>
    <s v="Inconclusive"/>
    <x v="16"/>
  </r>
  <r>
    <s v="Mrs."/>
    <s v="Destiny Diaz"/>
    <n v="55"/>
    <x v="1"/>
    <x v="0"/>
    <s v="A+"/>
    <x v="4"/>
    <x v="2"/>
    <x v="1017"/>
    <s v="Brian Duke"/>
    <x v="2343"/>
    <x v="0"/>
    <n v="23699.728800000001"/>
    <n v="155"/>
    <x v="2"/>
    <s v="Emergency"/>
    <d v="2022-07-09T00:00:00"/>
    <s v="Aspirin"/>
    <s v="Normal"/>
    <x v="6"/>
  </r>
  <r>
    <s v="Mr."/>
    <s v="Frank Coleman"/>
    <n v="70"/>
    <x v="0"/>
    <x v="1"/>
    <s v="A+"/>
    <x v="4"/>
    <x v="3"/>
    <x v="893"/>
    <s v="Melanie Tucker"/>
    <x v="2344"/>
    <x v="1"/>
    <n v="34302.4283"/>
    <n v="208"/>
    <x v="1"/>
    <s v="Urgent"/>
    <d v="2022-12-29T00:00:00"/>
    <s v="Ibuprofen"/>
    <s v="Abnormal"/>
    <x v="9"/>
  </r>
  <r>
    <s v="Mrs."/>
    <s v="Reginald Mcpherson"/>
    <n v="40"/>
    <x v="1"/>
    <x v="0"/>
    <s v="B-"/>
    <x v="2"/>
    <x v="2"/>
    <x v="631"/>
    <s v="Thomas Noble"/>
    <x v="2345"/>
    <x v="4"/>
    <n v="16859.482800000002"/>
    <n v="288"/>
    <x v="0"/>
    <s v="Elective"/>
    <d v="2022-02-12T00:00:00"/>
    <s v="Paracetamol"/>
    <s v="Inconclusive"/>
    <x v="18"/>
  </r>
  <r>
    <s v="Mr."/>
    <s v="Andrew Flores"/>
    <n v="72"/>
    <x v="0"/>
    <x v="1"/>
    <s v="A+"/>
    <x v="4"/>
    <x v="3"/>
    <x v="269"/>
    <s v="Renee Young"/>
    <x v="2346"/>
    <x v="3"/>
    <n v="19760.406500000001"/>
    <n v="308"/>
    <x v="2"/>
    <s v="Emergency"/>
    <d v="2023-05-14T00:00:00"/>
    <s v="Lipitor"/>
    <s v="Abnormal"/>
    <x v="7"/>
  </r>
  <r>
    <s v="Mrs."/>
    <s v="Matthew Watkins"/>
    <n v="35"/>
    <x v="1"/>
    <x v="0"/>
    <s v="A-"/>
    <x v="6"/>
    <x v="3"/>
    <x v="533"/>
    <s v="Franklin Martinez"/>
    <x v="2347"/>
    <x v="4"/>
    <n v="17008.144899999999"/>
    <n v="389"/>
    <x v="2"/>
    <s v="Emergency"/>
    <d v="2019-03-22T00:00:00"/>
    <s v="Aspirin"/>
    <s v="Abnormal"/>
    <x v="28"/>
  </r>
  <r>
    <s v="Mrs."/>
    <s v="Steve Campbell"/>
    <n v="42"/>
    <x v="1"/>
    <x v="0"/>
    <s v="B+"/>
    <x v="7"/>
    <x v="2"/>
    <x v="789"/>
    <s v="Deborah Bishop"/>
    <x v="2348"/>
    <x v="1"/>
    <n v="19668.393800000002"/>
    <n v="416"/>
    <x v="0"/>
    <s v="Elective"/>
    <d v="2022-01-24T00:00:00"/>
    <s v="Ibuprofen"/>
    <s v="Normal"/>
    <x v="20"/>
  </r>
  <r>
    <s v="Mr."/>
    <s v="Karen Bishop"/>
    <n v="78"/>
    <x v="0"/>
    <x v="1"/>
    <s v="AB-"/>
    <x v="5"/>
    <x v="3"/>
    <x v="1317"/>
    <s v="Ryan Vasquez"/>
    <x v="2349"/>
    <x v="0"/>
    <n v="8729.0732000000007"/>
    <n v="333"/>
    <x v="2"/>
    <s v="Emergency"/>
    <d v="2023-04-04T00:00:00"/>
    <s v="Penicillin"/>
    <s v="Inconclusive"/>
    <x v="5"/>
  </r>
  <r>
    <s v="Mrs."/>
    <s v="Penny Parker"/>
    <n v="83"/>
    <x v="0"/>
    <x v="0"/>
    <s v="B+"/>
    <x v="7"/>
    <x v="5"/>
    <x v="46"/>
    <s v="Michelle Anderson"/>
    <x v="2350"/>
    <x v="3"/>
    <n v="2133.1030999999998"/>
    <n v="493"/>
    <x v="0"/>
    <s v="Elective"/>
    <d v="2019-07-15T00:00:00"/>
    <s v="Lipitor"/>
    <s v="Normal"/>
    <x v="18"/>
  </r>
  <r>
    <s v="Mr."/>
    <s v="Megan Morrison"/>
    <n v="48"/>
    <x v="1"/>
    <x v="1"/>
    <s v="AB-"/>
    <x v="5"/>
    <x v="0"/>
    <x v="1277"/>
    <s v="Brian Williams"/>
    <x v="2351"/>
    <x v="1"/>
    <n v="35769.352400000003"/>
    <n v="287"/>
    <x v="2"/>
    <s v="Emergency"/>
    <d v="2020-09-28T00:00:00"/>
    <s v="Aspirin"/>
    <s v="Abnormal"/>
    <x v="18"/>
  </r>
  <r>
    <s v="Mrs."/>
    <s v="Dr. Matthew Lindsey"/>
    <n v="58"/>
    <x v="1"/>
    <x v="0"/>
    <s v="B+"/>
    <x v="7"/>
    <x v="1"/>
    <x v="1318"/>
    <s v="Sylvia Lewis"/>
    <x v="2352"/>
    <x v="3"/>
    <n v="11113.1438"/>
    <n v="497"/>
    <x v="2"/>
    <s v="Emergency"/>
    <d v="2022-12-19T00:00:00"/>
    <s v="Penicillin"/>
    <s v="Inconclusive"/>
    <x v="6"/>
  </r>
  <r>
    <s v="Mr."/>
    <s v="Lauren Young"/>
    <n v="61"/>
    <x v="0"/>
    <x v="1"/>
    <s v="B-"/>
    <x v="2"/>
    <x v="3"/>
    <x v="185"/>
    <s v="Debbie Wilcox"/>
    <x v="748"/>
    <x v="0"/>
    <n v="26905.551100000001"/>
    <n v="186"/>
    <x v="1"/>
    <s v="Urgent"/>
    <d v="2018-12-02T00:00:00"/>
    <s v="Penicillin"/>
    <s v="Abnormal"/>
    <x v="14"/>
  </r>
  <r>
    <s v="Mr."/>
    <s v="Janice Figueroa"/>
    <n v="82"/>
    <x v="0"/>
    <x v="1"/>
    <s v="AB+"/>
    <x v="3"/>
    <x v="3"/>
    <x v="1240"/>
    <s v="William Barr"/>
    <x v="2353"/>
    <x v="3"/>
    <n v="23849.107"/>
    <n v="208"/>
    <x v="1"/>
    <s v="Urgent"/>
    <d v="2020-11-01T00:00:00"/>
    <s v="Ibuprofen"/>
    <s v="Normal"/>
    <x v="23"/>
  </r>
  <r>
    <s v="Mr."/>
    <s v="Dana Graves"/>
    <n v="64"/>
    <x v="0"/>
    <x v="1"/>
    <s v="A-"/>
    <x v="6"/>
    <x v="3"/>
    <x v="1319"/>
    <s v="Joshua Williams"/>
    <x v="2354"/>
    <x v="0"/>
    <n v="1258.5269000000001"/>
    <n v="248"/>
    <x v="1"/>
    <s v="Urgent"/>
    <d v="2019-09-07T00:00:00"/>
    <s v="Ibuprofen"/>
    <s v="Normal"/>
    <x v="10"/>
  </r>
  <r>
    <s v="Mrs."/>
    <s v="Joshua Mckay"/>
    <n v="47"/>
    <x v="1"/>
    <x v="0"/>
    <s v="AB+"/>
    <x v="3"/>
    <x v="3"/>
    <x v="1153"/>
    <s v="Jeffrey Dixon"/>
    <x v="2355"/>
    <x v="0"/>
    <n v="29632.342799999999"/>
    <n v="416"/>
    <x v="1"/>
    <s v="Urgent"/>
    <d v="2019-03-25T00:00:00"/>
    <s v="Ibuprofen"/>
    <s v="Abnormal"/>
    <x v="25"/>
  </r>
  <r>
    <s v="Mrs."/>
    <s v="Susan Coleman"/>
    <n v="52"/>
    <x v="1"/>
    <x v="0"/>
    <s v="A-"/>
    <x v="6"/>
    <x v="5"/>
    <x v="963"/>
    <s v="Amanda Bishop"/>
    <x v="2356"/>
    <x v="0"/>
    <n v="49206.648500000003"/>
    <n v="164"/>
    <x v="2"/>
    <s v="Emergency"/>
    <d v="2022-04-25T00:00:00"/>
    <s v="Lipitor"/>
    <s v="Inconclusive"/>
    <x v="26"/>
  </r>
  <r>
    <s v="Mrs."/>
    <s v="Jeremy Randall"/>
    <n v="73"/>
    <x v="0"/>
    <x v="0"/>
    <s v="B-"/>
    <x v="2"/>
    <x v="4"/>
    <x v="1320"/>
    <s v="Monique Lin"/>
    <x v="2357"/>
    <x v="1"/>
    <n v="32716.7346"/>
    <n v="183"/>
    <x v="1"/>
    <s v="Urgent"/>
    <d v="2021-09-04T00:00:00"/>
    <s v="Penicillin"/>
    <s v="Inconclusive"/>
    <x v="7"/>
  </r>
  <r>
    <s v="Mr."/>
    <s v="Brian Boyd"/>
    <n v="32"/>
    <x v="2"/>
    <x v="1"/>
    <s v="A+"/>
    <x v="4"/>
    <x v="0"/>
    <x v="1321"/>
    <s v="Michelle Smith"/>
    <x v="2358"/>
    <x v="4"/>
    <n v="19880.680199999999"/>
    <n v="141"/>
    <x v="1"/>
    <s v="Urgent"/>
    <d v="2019-10-20T00:00:00"/>
    <s v="Lipitor"/>
    <s v="Abnormal"/>
    <x v="12"/>
  </r>
  <r>
    <s v="Mrs."/>
    <s v="Joyce Johnson"/>
    <n v="55"/>
    <x v="1"/>
    <x v="0"/>
    <s v="B-"/>
    <x v="2"/>
    <x v="2"/>
    <x v="349"/>
    <s v="Samantha Turner"/>
    <x v="2359"/>
    <x v="1"/>
    <n v="15101.031000000001"/>
    <n v="312"/>
    <x v="2"/>
    <s v="Emergency"/>
    <d v="2022-07-09T00:00:00"/>
    <s v="Aspirin"/>
    <s v="Abnormal"/>
    <x v="17"/>
  </r>
  <r>
    <s v="Mrs."/>
    <s v="Tammy West"/>
    <n v="72"/>
    <x v="0"/>
    <x v="0"/>
    <s v="O+"/>
    <x v="1"/>
    <x v="5"/>
    <x v="607"/>
    <s v="Angela Murphy"/>
    <x v="2360"/>
    <x v="0"/>
    <n v="43042.227400000003"/>
    <n v="207"/>
    <x v="2"/>
    <s v="Emergency"/>
    <d v="2023-11-07T00:00:00"/>
    <s v="Lipitor"/>
    <s v="Normal"/>
    <x v="29"/>
  </r>
  <r>
    <s v="Mrs."/>
    <s v="Sheryl Wright"/>
    <n v="30"/>
    <x v="2"/>
    <x v="0"/>
    <s v="A-"/>
    <x v="6"/>
    <x v="2"/>
    <x v="445"/>
    <s v="Erika Vincent"/>
    <x v="2361"/>
    <x v="2"/>
    <n v="1427.8363999999999"/>
    <n v="433"/>
    <x v="0"/>
    <s v="Elective"/>
    <d v="2019-06-17T00:00:00"/>
    <s v="Paracetamol"/>
    <s v="Abnormal"/>
    <x v="13"/>
  </r>
  <r>
    <s v="Mrs."/>
    <s v="Patrick Roberts"/>
    <n v="56"/>
    <x v="1"/>
    <x v="0"/>
    <s v="O+"/>
    <x v="1"/>
    <x v="3"/>
    <x v="1087"/>
    <s v="Michael Lopez"/>
    <x v="2362"/>
    <x v="0"/>
    <n v="3739.4751000000001"/>
    <n v="376"/>
    <x v="2"/>
    <s v="Emergency"/>
    <d v="2022-02-25T00:00:00"/>
    <s v="Aspirin"/>
    <s v="Abnormal"/>
    <x v="29"/>
  </r>
  <r>
    <s v="Mr."/>
    <s v="Tanya Zimmerman"/>
    <n v="23"/>
    <x v="2"/>
    <x v="1"/>
    <s v="O-"/>
    <x v="0"/>
    <x v="4"/>
    <x v="724"/>
    <s v="Amy Armstrong"/>
    <x v="2363"/>
    <x v="4"/>
    <n v="33133.9755"/>
    <n v="401"/>
    <x v="2"/>
    <s v="Emergency"/>
    <d v="2022-08-23T00:00:00"/>
    <s v="Lipitor"/>
    <s v="Abnormal"/>
    <x v="16"/>
  </r>
  <r>
    <s v="Mr."/>
    <s v="Brittany Matthews"/>
    <n v="84"/>
    <x v="0"/>
    <x v="1"/>
    <s v="A-"/>
    <x v="6"/>
    <x v="3"/>
    <x v="1322"/>
    <s v="Madison Henry"/>
    <x v="2364"/>
    <x v="0"/>
    <n v="33575.199800000002"/>
    <n v="353"/>
    <x v="2"/>
    <s v="Emergency"/>
    <d v="2020-03-23T00:00:00"/>
    <s v="Paracetamol"/>
    <s v="Inconclusive"/>
    <x v="28"/>
  </r>
  <r>
    <s v="Mr."/>
    <s v="Nina Washington"/>
    <n v="58"/>
    <x v="1"/>
    <x v="1"/>
    <s v="O-"/>
    <x v="0"/>
    <x v="1"/>
    <x v="1039"/>
    <s v="Jenna Williams"/>
    <x v="2365"/>
    <x v="4"/>
    <n v="29929.1672"/>
    <n v="122"/>
    <x v="1"/>
    <s v="Urgent"/>
    <d v="2021-11-06T00:00:00"/>
    <s v="Penicillin"/>
    <s v="Normal"/>
    <x v="2"/>
  </r>
  <r>
    <s v="Mrs."/>
    <s v="Kristen Gonzales"/>
    <n v="20"/>
    <x v="2"/>
    <x v="0"/>
    <s v="AB+"/>
    <x v="3"/>
    <x v="2"/>
    <x v="1238"/>
    <s v="Alexis Craig"/>
    <x v="2366"/>
    <x v="3"/>
    <n v="21732.870800000001"/>
    <n v="362"/>
    <x v="0"/>
    <s v="Elective"/>
    <d v="2019-04-03T00:00:00"/>
    <s v="Penicillin"/>
    <s v="Inconclusive"/>
    <x v="10"/>
  </r>
  <r>
    <s v="Mr."/>
    <s v="Felicia Benjamin"/>
    <n v="45"/>
    <x v="1"/>
    <x v="1"/>
    <s v="B+"/>
    <x v="7"/>
    <x v="1"/>
    <x v="951"/>
    <s v="Stephanie Davis"/>
    <x v="2367"/>
    <x v="4"/>
    <n v="26385.2124"/>
    <n v="363"/>
    <x v="1"/>
    <s v="Urgent"/>
    <d v="2022-04-16T00:00:00"/>
    <s v="Lipitor"/>
    <s v="Normal"/>
    <x v="27"/>
  </r>
  <r>
    <s v="Mr."/>
    <s v="Douglas Miller"/>
    <n v="57"/>
    <x v="1"/>
    <x v="1"/>
    <s v="O+"/>
    <x v="1"/>
    <x v="1"/>
    <x v="1323"/>
    <s v="Kimberly Patterson"/>
    <x v="2368"/>
    <x v="3"/>
    <n v="7396.4304000000002"/>
    <n v="322"/>
    <x v="0"/>
    <s v="Elective"/>
    <d v="2020-09-09T00:00:00"/>
    <s v="Penicillin"/>
    <s v="Inconclusive"/>
    <x v="23"/>
  </r>
  <r>
    <s v="Mr."/>
    <s v="Elizabeth Salinas DVM"/>
    <n v="63"/>
    <x v="0"/>
    <x v="1"/>
    <s v="B+"/>
    <x v="7"/>
    <x v="3"/>
    <x v="460"/>
    <s v="Debbie Vasquez"/>
    <x v="652"/>
    <x v="0"/>
    <n v="3574.0972999999999"/>
    <n v="357"/>
    <x v="2"/>
    <s v="Emergency"/>
    <d v="2023-07-26T00:00:00"/>
    <s v="Ibuprofen"/>
    <s v="Abnormal"/>
    <x v="2"/>
  </r>
  <r>
    <s v="Mr."/>
    <s v="Joshua Davis"/>
    <n v="32"/>
    <x v="2"/>
    <x v="1"/>
    <s v="AB+"/>
    <x v="3"/>
    <x v="5"/>
    <x v="174"/>
    <s v="Sarah Crosby"/>
    <x v="2369"/>
    <x v="4"/>
    <n v="76591.260999999999"/>
    <n v="401"/>
    <x v="2"/>
    <s v="Emergency"/>
    <d v="2020-07-14T00:00:00"/>
    <s v="Lipitor"/>
    <s v="Inconclusive"/>
    <x v="24"/>
  </r>
  <r>
    <s v="Mrs."/>
    <s v="Emma Townsend"/>
    <n v="62"/>
    <x v="0"/>
    <x v="0"/>
    <s v="AB+"/>
    <x v="3"/>
    <x v="1"/>
    <x v="1324"/>
    <s v="Jay Thornton"/>
    <x v="2370"/>
    <x v="0"/>
    <n v="20280.4251"/>
    <n v="124"/>
    <x v="2"/>
    <s v="Emergency"/>
    <d v="2019-09-22T00:00:00"/>
    <s v="Aspirin"/>
    <s v="Abnormal"/>
    <x v="17"/>
  </r>
  <r>
    <s v="Mr."/>
    <s v="Sara Barton"/>
    <n v="33"/>
    <x v="2"/>
    <x v="1"/>
    <s v="AB+"/>
    <x v="3"/>
    <x v="3"/>
    <x v="753"/>
    <s v="Joanne Payne"/>
    <x v="2371"/>
    <x v="3"/>
    <n v="7192.0007999999998"/>
    <n v="276"/>
    <x v="1"/>
    <s v="Urgent"/>
    <d v="2021-10-18T00:00:00"/>
    <s v="Paracetamol"/>
    <s v="Abnormal"/>
    <x v="4"/>
  </r>
  <r>
    <s v="Mr."/>
    <s v="Lisa Jones"/>
    <n v="70"/>
    <x v="0"/>
    <x v="1"/>
    <s v="AB-"/>
    <x v="5"/>
    <x v="5"/>
    <x v="299"/>
    <s v="Jacob Wells"/>
    <x v="2372"/>
    <x v="0"/>
    <n v="24480.931700000001"/>
    <n v="376"/>
    <x v="2"/>
    <s v="Emergency"/>
    <d v="2018-11-29T00:00:00"/>
    <s v="Paracetamol"/>
    <s v="Normal"/>
    <x v="24"/>
  </r>
  <r>
    <s v="Mrs."/>
    <s v="Dana Johnson"/>
    <n v="27"/>
    <x v="2"/>
    <x v="0"/>
    <s v="A-"/>
    <x v="6"/>
    <x v="5"/>
    <x v="1325"/>
    <s v="Nicholas Alexander"/>
    <x v="2373"/>
    <x v="4"/>
    <n v="72648.729800000001"/>
    <n v="417"/>
    <x v="1"/>
    <s v="Urgent"/>
    <d v="2020-11-25T00:00:00"/>
    <s v="Penicillin"/>
    <s v="Normal"/>
    <x v="1"/>
  </r>
  <r>
    <s v="Mr."/>
    <s v="Kevin Bryan"/>
    <n v="81"/>
    <x v="0"/>
    <x v="1"/>
    <s v="B-"/>
    <x v="2"/>
    <x v="3"/>
    <x v="778"/>
    <s v="Michael Figueroa"/>
    <x v="2374"/>
    <x v="0"/>
    <n v="16846.1747"/>
    <n v="187"/>
    <x v="1"/>
    <s v="Urgent"/>
    <d v="2020-10-07T00:00:00"/>
    <s v="Penicillin"/>
    <s v="Abnormal"/>
    <x v="26"/>
  </r>
  <r>
    <s v="Mr."/>
    <s v="Sarah Mason"/>
    <n v="49"/>
    <x v="1"/>
    <x v="1"/>
    <s v="AB-"/>
    <x v="5"/>
    <x v="2"/>
    <x v="868"/>
    <s v="Elaine Roberts"/>
    <x v="2375"/>
    <x v="2"/>
    <n v="4786.5724"/>
    <n v="223"/>
    <x v="0"/>
    <s v="Elective"/>
    <d v="2022-05-29T00:00:00"/>
    <s v="Lipitor"/>
    <s v="Abnormal"/>
    <x v="15"/>
  </r>
  <r>
    <s v="Mrs."/>
    <s v="Laura Garcia"/>
    <n v="69"/>
    <x v="0"/>
    <x v="0"/>
    <s v="O+"/>
    <x v="1"/>
    <x v="2"/>
    <x v="179"/>
    <s v="Karen Murillo"/>
    <x v="2376"/>
    <x v="0"/>
    <n v="11459.040800000001"/>
    <n v="210"/>
    <x v="0"/>
    <s v="Elective"/>
    <d v="2022-03-29T00:00:00"/>
    <s v="Aspirin"/>
    <s v="Abnormal"/>
    <x v="24"/>
  </r>
  <r>
    <s v="Mr."/>
    <s v="Miss Denise Webster DVM"/>
    <n v="56"/>
    <x v="1"/>
    <x v="1"/>
    <s v="B-"/>
    <x v="2"/>
    <x v="1"/>
    <x v="120"/>
    <s v="Elizabeth Wheeler"/>
    <x v="2377"/>
    <x v="0"/>
    <n v="1024.4426000000001"/>
    <n v="453"/>
    <x v="0"/>
    <s v="Elective"/>
    <d v="2023-04-29T00:00:00"/>
    <s v="Aspirin"/>
    <s v="Normal"/>
    <x v="3"/>
  </r>
  <r>
    <s v="Mr."/>
    <s v="Laurie Craig"/>
    <n v="74"/>
    <x v="0"/>
    <x v="1"/>
    <s v="O-"/>
    <x v="0"/>
    <x v="3"/>
    <x v="591"/>
    <s v="Aaron Anderson"/>
    <x v="2378"/>
    <x v="0"/>
    <n v="29063.114000000001"/>
    <n v="477"/>
    <x v="2"/>
    <s v="Emergency"/>
    <d v="2020-03-25T00:00:00"/>
    <s v="Aspirin"/>
    <s v="Inconclusive"/>
    <x v="12"/>
  </r>
  <r>
    <s v="Mr."/>
    <s v="Cynthia West"/>
    <n v="49"/>
    <x v="1"/>
    <x v="1"/>
    <s v="A+"/>
    <x v="4"/>
    <x v="3"/>
    <x v="683"/>
    <s v="Elizabeth Gomez"/>
    <x v="2379"/>
    <x v="4"/>
    <n v="2228.9386"/>
    <n v="232"/>
    <x v="2"/>
    <s v="Emergency"/>
    <d v="2021-04-12T00:00:00"/>
    <s v="Ibuprofen"/>
    <s v="Abnormal"/>
    <x v="6"/>
  </r>
  <r>
    <s v="Mrs."/>
    <s v="Natasha Phelps"/>
    <n v="73"/>
    <x v="0"/>
    <x v="0"/>
    <s v="B+"/>
    <x v="7"/>
    <x v="2"/>
    <x v="11"/>
    <s v="David Patterson"/>
    <x v="2380"/>
    <x v="0"/>
    <n v="9722.3523999999998"/>
    <n v="197"/>
    <x v="2"/>
    <s v="Emergency"/>
    <d v="2021-03-26T00:00:00"/>
    <s v="Aspirin"/>
    <s v="Inconclusive"/>
    <x v="24"/>
  </r>
  <r>
    <s v="Mrs."/>
    <s v="Ronald Wright"/>
    <n v="55"/>
    <x v="1"/>
    <x v="0"/>
    <s v="B-"/>
    <x v="2"/>
    <x v="2"/>
    <x v="1326"/>
    <s v="Amy Watson"/>
    <x v="2381"/>
    <x v="0"/>
    <n v="9726.6322"/>
    <n v="122"/>
    <x v="0"/>
    <s v="Elective"/>
    <d v="2020-10-13T00:00:00"/>
    <s v="Ibuprofen"/>
    <s v="Normal"/>
    <x v="24"/>
  </r>
  <r>
    <s v="Mr."/>
    <s v="Kathleen Richard"/>
    <n v="39"/>
    <x v="1"/>
    <x v="1"/>
    <s v="AB+"/>
    <x v="3"/>
    <x v="2"/>
    <x v="1327"/>
    <s v="Amy Mcpherson"/>
    <x v="486"/>
    <x v="1"/>
    <n v="23571.1662"/>
    <n v="111"/>
    <x v="0"/>
    <s v="Elective"/>
    <d v="2023-02-01T00:00:00"/>
    <s v="Paracetamol"/>
    <s v="Normal"/>
    <x v="5"/>
  </r>
  <r>
    <s v="Mr."/>
    <s v="Jamie Newton"/>
    <n v="68"/>
    <x v="0"/>
    <x v="1"/>
    <s v="O+"/>
    <x v="1"/>
    <x v="1"/>
    <x v="1328"/>
    <s v="Michelle Anderson MD"/>
    <x v="2382"/>
    <x v="0"/>
    <n v="12836.4115"/>
    <n v="349"/>
    <x v="1"/>
    <s v="Urgent"/>
    <d v="2019-11-17T00:00:00"/>
    <s v="Lipitor"/>
    <s v="Abnormal"/>
    <x v="7"/>
  </r>
  <r>
    <s v="Mrs."/>
    <s v="William Murphy"/>
    <n v="28"/>
    <x v="2"/>
    <x v="0"/>
    <s v="AB-"/>
    <x v="5"/>
    <x v="5"/>
    <x v="1172"/>
    <s v="Marc Alvarez"/>
    <x v="2383"/>
    <x v="3"/>
    <n v="50086.040300000001"/>
    <n v="301"/>
    <x v="2"/>
    <s v="Emergency"/>
    <d v="2022-06-07T00:00:00"/>
    <s v="Aspirin"/>
    <s v="Inconclusive"/>
    <x v="9"/>
  </r>
  <r>
    <s v="Mr."/>
    <s v="Miguel Lewis"/>
    <n v="72"/>
    <x v="0"/>
    <x v="1"/>
    <s v="B+"/>
    <x v="7"/>
    <x v="3"/>
    <x v="932"/>
    <s v="Rick Herrera"/>
    <x v="2384"/>
    <x v="0"/>
    <n v="9366.5740999999998"/>
    <n v="276"/>
    <x v="2"/>
    <s v="Emergency"/>
    <d v="2021-08-20T00:00:00"/>
    <s v="Penicillin"/>
    <s v="Abnormal"/>
    <x v="27"/>
  </r>
  <r>
    <s v="Mrs."/>
    <s v="Adam Hall"/>
    <n v="72"/>
    <x v="0"/>
    <x v="0"/>
    <s v="AB+"/>
    <x v="3"/>
    <x v="4"/>
    <x v="1160"/>
    <s v="Robert Duffy"/>
    <x v="2385"/>
    <x v="0"/>
    <n v="41627.341800000002"/>
    <n v="298"/>
    <x v="2"/>
    <s v="Emergency"/>
    <d v="2020-06-13T00:00:00"/>
    <s v="Ibuprofen"/>
    <s v="Inconclusive"/>
    <x v="25"/>
  </r>
  <r>
    <s v="Mrs."/>
    <s v="William Arellano"/>
    <n v="53"/>
    <x v="1"/>
    <x v="0"/>
    <s v="B-"/>
    <x v="2"/>
    <x v="2"/>
    <x v="1329"/>
    <s v="Katherine Abbott"/>
    <x v="2386"/>
    <x v="3"/>
    <n v="19838.824400000001"/>
    <n v="456"/>
    <x v="0"/>
    <s v="Elective"/>
    <d v="2022-07-13T00:00:00"/>
    <s v="Lipitor"/>
    <s v="Abnormal"/>
    <x v="9"/>
  </r>
  <r>
    <s v="Mr."/>
    <s v="Andrea Gould"/>
    <n v="55"/>
    <x v="1"/>
    <x v="1"/>
    <s v="B-"/>
    <x v="2"/>
    <x v="0"/>
    <x v="1330"/>
    <s v="Brenda Jones"/>
    <x v="2387"/>
    <x v="0"/>
    <n v="42424.264900000002"/>
    <n v="285"/>
    <x v="1"/>
    <s v="Urgent"/>
    <d v="2019-12-18T00:00:00"/>
    <s v="Ibuprofen"/>
    <s v="Abnormal"/>
    <x v="12"/>
  </r>
  <r>
    <s v="Mrs."/>
    <s v="Suzanne Delgado"/>
    <n v="24"/>
    <x v="2"/>
    <x v="0"/>
    <s v="AB+"/>
    <x v="3"/>
    <x v="5"/>
    <x v="389"/>
    <s v="Jennifer Nguyen"/>
    <x v="2388"/>
    <x v="1"/>
    <n v="67903.332500000004"/>
    <n v="429"/>
    <x v="0"/>
    <s v="Elective"/>
    <d v="2021-01-22T00:00:00"/>
    <s v="Lipitor"/>
    <s v="Abnormal"/>
    <x v="8"/>
  </r>
  <r>
    <s v="Mrs."/>
    <s v="Lisa Lucas"/>
    <n v="57"/>
    <x v="1"/>
    <x v="0"/>
    <s v="A-"/>
    <x v="6"/>
    <x v="0"/>
    <x v="406"/>
    <s v="Danny Mccormick"/>
    <x v="2389"/>
    <x v="1"/>
    <n v="20863.368200000001"/>
    <n v="189"/>
    <x v="2"/>
    <s v="Emergency"/>
    <d v="2021-12-30T00:00:00"/>
    <s v="Aspirin"/>
    <s v="Normal"/>
    <x v="4"/>
  </r>
  <r>
    <s v="Mr."/>
    <s v="Angela Riley"/>
    <n v="78"/>
    <x v="0"/>
    <x v="1"/>
    <s v="AB+"/>
    <x v="3"/>
    <x v="1"/>
    <x v="821"/>
    <s v="Hunter Murphy"/>
    <x v="157"/>
    <x v="0"/>
    <n v="15434.1698"/>
    <n v="436"/>
    <x v="0"/>
    <s v="Elective"/>
    <d v="2019-03-25T00:00:00"/>
    <s v="Ibuprofen"/>
    <s v="Inconclusive"/>
    <x v="22"/>
  </r>
  <r>
    <s v="Mr."/>
    <s v="Lisa Baker"/>
    <n v="34"/>
    <x v="2"/>
    <x v="1"/>
    <s v="AB-"/>
    <x v="5"/>
    <x v="1"/>
    <x v="1194"/>
    <s v="Adam David"/>
    <x v="2390"/>
    <x v="2"/>
    <n v="32259.018100000001"/>
    <n v="229"/>
    <x v="0"/>
    <s v="Elective"/>
    <d v="2020-03-04T00:00:00"/>
    <s v="Paracetamol"/>
    <s v="Inconclusive"/>
    <x v="27"/>
  </r>
  <r>
    <s v="Mrs."/>
    <s v="Justin Davidson"/>
    <n v="19"/>
    <x v="2"/>
    <x v="0"/>
    <s v="AB-"/>
    <x v="5"/>
    <x v="5"/>
    <x v="1331"/>
    <s v="John Morgan"/>
    <x v="2391"/>
    <x v="3"/>
    <n v="59812.1296"/>
    <n v="405"/>
    <x v="0"/>
    <s v="Elective"/>
    <d v="2021-09-27T00:00:00"/>
    <s v="Paracetamol"/>
    <s v="Normal"/>
    <x v="30"/>
  </r>
  <r>
    <s v="Mrs."/>
    <s v="Mary Wilson"/>
    <n v="73"/>
    <x v="0"/>
    <x v="0"/>
    <s v="B+"/>
    <x v="7"/>
    <x v="4"/>
    <x v="1223"/>
    <s v="Keith Valdez"/>
    <x v="2392"/>
    <x v="0"/>
    <n v="3548.8926000000001"/>
    <n v="370"/>
    <x v="1"/>
    <s v="Urgent"/>
    <d v="2023-02-03T00:00:00"/>
    <s v="Penicillin"/>
    <s v="Abnormal"/>
    <x v="5"/>
  </r>
  <r>
    <s v="Mr."/>
    <s v="Luke Vargas"/>
    <n v="20"/>
    <x v="2"/>
    <x v="1"/>
    <s v="AB-"/>
    <x v="5"/>
    <x v="2"/>
    <x v="131"/>
    <s v="Maria Walker"/>
    <x v="2393"/>
    <x v="4"/>
    <n v="23081.116300000002"/>
    <n v="452"/>
    <x v="0"/>
    <s v="Elective"/>
    <d v="2020-08-11T00:00:00"/>
    <s v="Ibuprofen"/>
    <s v="Inconclusive"/>
    <x v="28"/>
  </r>
  <r>
    <s v="Mr."/>
    <s v="Amanda Taylor"/>
    <n v="65"/>
    <x v="0"/>
    <x v="1"/>
    <s v="A-"/>
    <x v="6"/>
    <x v="0"/>
    <x v="1332"/>
    <s v="Anthony Gregory"/>
    <x v="2394"/>
    <x v="0"/>
    <n v="43941.744700000003"/>
    <n v="335"/>
    <x v="1"/>
    <s v="Urgent"/>
    <d v="2019-05-12T00:00:00"/>
    <s v="Paracetamol"/>
    <s v="Abnormal"/>
    <x v="29"/>
  </r>
  <r>
    <s v="Mr."/>
    <s v="Allison Rodriguez"/>
    <n v="50"/>
    <x v="1"/>
    <x v="1"/>
    <s v="A-"/>
    <x v="6"/>
    <x v="2"/>
    <x v="1134"/>
    <s v="Alyssa Fields"/>
    <x v="2395"/>
    <x v="4"/>
    <n v="17524.1865"/>
    <n v="109"/>
    <x v="2"/>
    <s v="Emergency"/>
    <d v="2020-03-08T00:00:00"/>
    <s v="Lipitor"/>
    <s v="Abnormal"/>
    <x v="14"/>
  </r>
  <r>
    <s v="Mrs."/>
    <s v="Nicole Choi"/>
    <n v="69"/>
    <x v="0"/>
    <x v="0"/>
    <s v="O-"/>
    <x v="0"/>
    <x v="4"/>
    <x v="1333"/>
    <s v="Nancy Perez"/>
    <x v="2396"/>
    <x v="0"/>
    <n v="2193.3429000000001"/>
    <n v="233"/>
    <x v="1"/>
    <s v="Urgent"/>
    <d v="2022-05-29T00:00:00"/>
    <s v="Aspirin"/>
    <s v="Inconclusive"/>
    <x v="0"/>
  </r>
  <r>
    <s v="Mr."/>
    <s v="Elizabeth Patrick"/>
    <n v="25"/>
    <x v="2"/>
    <x v="1"/>
    <s v="O+"/>
    <x v="1"/>
    <x v="4"/>
    <x v="1251"/>
    <s v="Tina Brown"/>
    <x v="2397"/>
    <x v="3"/>
    <n v="15096.3537"/>
    <n v="495"/>
    <x v="1"/>
    <s v="Urgent"/>
    <d v="2021-05-09T00:00:00"/>
    <s v="Lipitor"/>
    <s v="Abnormal"/>
    <x v="28"/>
  </r>
  <r>
    <s v="Mr."/>
    <s v="Phyllis Waters"/>
    <n v="64"/>
    <x v="0"/>
    <x v="1"/>
    <s v="AB+"/>
    <x v="3"/>
    <x v="4"/>
    <x v="1334"/>
    <s v="Abigail Cummings"/>
    <x v="2398"/>
    <x v="0"/>
    <n v="3375.3485000000001"/>
    <n v="147"/>
    <x v="1"/>
    <s v="Urgent"/>
    <d v="2022-08-21T00:00:00"/>
    <s v="Penicillin"/>
    <s v="Abnormal"/>
    <x v="10"/>
  </r>
  <r>
    <s v="Mr."/>
    <s v="Brandon Bell"/>
    <n v="45"/>
    <x v="1"/>
    <x v="1"/>
    <s v="O+"/>
    <x v="1"/>
    <x v="2"/>
    <x v="30"/>
    <s v="Heather Reese"/>
    <x v="2399"/>
    <x v="1"/>
    <n v="16515.050899999998"/>
    <n v="128"/>
    <x v="0"/>
    <s v="Elective"/>
    <d v="2021-11-27T00:00:00"/>
    <s v="Paracetamol"/>
    <s v="Abnormal"/>
    <x v="20"/>
  </r>
  <r>
    <s v="Mrs."/>
    <s v="William Sherman"/>
    <n v="53"/>
    <x v="1"/>
    <x v="0"/>
    <s v="A+"/>
    <x v="4"/>
    <x v="3"/>
    <x v="175"/>
    <s v="Jason Mcconnell"/>
    <x v="2400"/>
    <x v="0"/>
    <n v="4968.0045"/>
    <n v="277"/>
    <x v="1"/>
    <s v="Urgent"/>
    <d v="2021-12-16T00:00:00"/>
    <s v="Ibuprofen"/>
    <s v="Normal"/>
    <x v="24"/>
  </r>
  <r>
    <s v="Mr."/>
    <s v="Sarah Roth"/>
    <n v="19"/>
    <x v="2"/>
    <x v="1"/>
    <s v="B+"/>
    <x v="7"/>
    <x v="0"/>
    <x v="1335"/>
    <s v="Amber Martin"/>
    <x v="2401"/>
    <x v="2"/>
    <n v="20494.413700000001"/>
    <n v="145"/>
    <x v="2"/>
    <s v="Emergency"/>
    <d v="2021-08-18T00:00:00"/>
    <s v="Lipitor"/>
    <s v="Normal"/>
    <x v="29"/>
  </r>
  <r>
    <s v="Mr."/>
    <s v="Taylor Smith"/>
    <n v="84"/>
    <x v="0"/>
    <x v="1"/>
    <s v="B+"/>
    <x v="7"/>
    <x v="4"/>
    <x v="1336"/>
    <s v="Cody Day"/>
    <x v="2402"/>
    <x v="0"/>
    <n v="16639.911700000001"/>
    <n v="426"/>
    <x v="1"/>
    <s v="Urgent"/>
    <d v="2023-01-01T00:00:00"/>
    <s v="Paracetamol"/>
    <s v="Normal"/>
    <x v="22"/>
  </r>
  <r>
    <s v="Mr."/>
    <s v="Adriana Ochoa"/>
    <n v="36"/>
    <x v="1"/>
    <x v="1"/>
    <s v="A+"/>
    <x v="4"/>
    <x v="3"/>
    <x v="1061"/>
    <s v="Lisa Tran"/>
    <x v="2403"/>
    <x v="4"/>
    <n v="8397.4483"/>
    <n v="190"/>
    <x v="2"/>
    <s v="Emergency"/>
    <d v="2023-05-31T00:00:00"/>
    <s v="Lipitor"/>
    <s v="Inconclusive"/>
    <x v="12"/>
  </r>
  <r>
    <s v="Mr."/>
    <s v="Jessica Lee"/>
    <n v="51"/>
    <x v="1"/>
    <x v="1"/>
    <s v="A-"/>
    <x v="6"/>
    <x v="3"/>
    <x v="1272"/>
    <s v="Mandy Smith"/>
    <x v="2404"/>
    <x v="0"/>
    <n v="7942.2129999999997"/>
    <n v="315"/>
    <x v="2"/>
    <s v="Emergency"/>
    <d v="2020-01-10T00:00:00"/>
    <s v="Paracetamol"/>
    <s v="Abnormal"/>
    <x v="9"/>
  </r>
  <r>
    <s v="Mr."/>
    <s v="Marisa Gray"/>
    <n v="82"/>
    <x v="0"/>
    <x v="1"/>
    <s v="AB-"/>
    <x v="5"/>
    <x v="4"/>
    <x v="933"/>
    <s v="Joseph Gonzalez"/>
    <x v="2405"/>
    <x v="0"/>
    <n v="26380.108400000001"/>
    <n v="179"/>
    <x v="1"/>
    <s v="Urgent"/>
    <d v="2021-05-10T00:00:00"/>
    <s v="Lipitor"/>
    <s v="Abnormal"/>
    <x v="25"/>
  </r>
  <r>
    <s v="Mr."/>
    <s v="Andrea Poole"/>
    <n v="85"/>
    <x v="0"/>
    <x v="1"/>
    <s v="AB+"/>
    <x v="3"/>
    <x v="3"/>
    <x v="926"/>
    <s v="Erik Allen"/>
    <x v="2406"/>
    <x v="0"/>
    <n v="30957.653900000001"/>
    <n v="158"/>
    <x v="2"/>
    <s v="Emergency"/>
    <d v="2019-07-19T00:00:00"/>
    <s v="Paracetamol"/>
    <s v="Abnormal"/>
    <x v="9"/>
  </r>
  <r>
    <s v="Mr."/>
    <s v="Colin Lyons"/>
    <n v="76"/>
    <x v="0"/>
    <x v="1"/>
    <s v="AB+"/>
    <x v="3"/>
    <x v="3"/>
    <x v="1134"/>
    <s v="Joseph Brooks"/>
    <x v="2407"/>
    <x v="3"/>
    <n v="5769.3576000000003"/>
    <n v="290"/>
    <x v="2"/>
    <s v="Emergency"/>
    <d v="2020-03-15T00:00:00"/>
    <s v="Ibuprofen"/>
    <s v="Inconclusive"/>
    <x v="6"/>
  </r>
  <r>
    <s v="Mrs."/>
    <s v="Gary Brooks"/>
    <n v="44"/>
    <x v="1"/>
    <x v="0"/>
    <s v="B-"/>
    <x v="2"/>
    <x v="1"/>
    <x v="1071"/>
    <s v="Mr. Riley Sanchez DDS"/>
    <x v="2408"/>
    <x v="3"/>
    <n v="38321.065300000002"/>
    <n v="389"/>
    <x v="0"/>
    <s v="Elective"/>
    <d v="2020-03-14T00:00:00"/>
    <s v="Aspirin"/>
    <s v="Inconclusive"/>
    <x v="21"/>
  </r>
  <r>
    <s v="Mrs."/>
    <s v="John Cooper"/>
    <n v="53"/>
    <x v="1"/>
    <x v="0"/>
    <s v="A+"/>
    <x v="4"/>
    <x v="3"/>
    <x v="1337"/>
    <s v="Lori Peterson"/>
    <x v="174"/>
    <x v="1"/>
    <n v="16798.1836"/>
    <n v="127"/>
    <x v="2"/>
    <s v="Emergency"/>
    <d v="2023-06-13T00:00:00"/>
    <s v="Paracetamol"/>
    <s v="Abnormal"/>
    <x v="6"/>
  </r>
  <r>
    <s v="Mrs."/>
    <s v="Heather Farmer"/>
    <n v="54"/>
    <x v="1"/>
    <x v="0"/>
    <s v="AB+"/>
    <x v="3"/>
    <x v="5"/>
    <x v="1108"/>
    <s v="Michelle Evans"/>
    <x v="2409"/>
    <x v="1"/>
    <n v="20993.650900000001"/>
    <n v="137"/>
    <x v="2"/>
    <s v="Emergency"/>
    <d v="2023-09-14T00:00:00"/>
    <s v="Penicillin"/>
    <s v="Inconclusive"/>
    <x v="7"/>
  </r>
  <r>
    <s v="Mrs."/>
    <s v="Barbara Brown"/>
    <n v="83"/>
    <x v="0"/>
    <x v="0"/>
    <s v="A+"/>
    <x v="4"/>
    <x v="4"/>
    <x v="1051"/>
    <s v="Felicia Archer"/>
    <x v="2410"/>
    <x v="3"/>
    <n v="15145.7454"/>
    <n v="152"/>
    <x v="2"/>
    <s v="Emergency"/>
    <d v="2022-05-05T00:00:00"/>
    <s v="Lipitor"/>
    <s v="Normal"/>
    <x v="4"/>
  </r>
  <r>
    <s v="Mrs."/>
    <s v="Christopher Ortiz Jr."/>
    <n v="82"/>
    <x v="0"/>
    <x v="0"/>
    <s v="O+"/>
    <x v="1"/>
    <x v="5"/>
    <x v="536"/>
    <s v="Alexandria Baxter"/>
    <x v="2411"/>
    <x v="2"/>
    <n v="55988.324399999998"/>
    <n v="365"/>
    <x v="1"/>
    <s v="Urgent"/>
    <d v="2018-11-24T00:00:00"/>
    <s v="Aspirin"/>
    <s v="Inconclusive"/>
    <x v="11"/>
  </r>
  <r>
    <s v="Mrs."/>
    <s v="Robert Jackson"/>
    <n v="79"/>
    <x v="0"/>
    <x v="0"/>
    <s v="A+"/>
    <x v="4"/>
    <x v="2"/>
    <x v="1267"/>
    <s v="Jasmine Delgado"/>
    <x v="2412"/>
    <x v="2"/>
    <n v="5259.3298999999997"/>
    <n v="397"/>
    <x v="2"/>
    <s v="Emergency"/>
    <d v="2022-12-27T00:00:00"/>
    <s v="Lipitor"/>
    <s v="Abnormal"/>
    <x v="24"/>
  </r>
  <r>
    <s v="Mr."/>
    <s v="Troy Morgan"/>
    <n v="63"/>
    <x v="0"/>
    <x v="1"/>
    <s v="B+"/>
    <x v="7"/>
    <x v="4"/>
    <x v="14"/>
    <s v="Heather Lawson"/>
    <x v="2413"/>
    <x v="0"/>
    <n v="25187.138200000001"/>
    <n v="491"/>
    <x v="1"/>
    <s v="Urgent"/>
    <d v="2021-12-15T00:00:00"/>
    <s v="Lipitor"/>
    <s v="Abnormal"/>
    <x v="12"/>
  </r>
  <r>
    <s v="Mr."/>
    <s v="Gary Bennett"/>
    <n v="18"/>
    <x v="2"/>
    <x v="1"/>
    <s v="B-"/>
    <x v="2"/>
    <x v="0"/>
    <x v="1338"/>
    <s v="Timothy Lyons"/>
    <x v="2414"/>
    <x v="1"/>
    <n v="3515.8285999999998"/>
    <n v="136"/>
    <x v="1"/>
    <s v="Urgent"/>
    <d v="2021-02-10T00:00:00"/>
    <s v="Lipitor"/>
    <s v="Abnormal"/>
    <x v="11"/>
  </r>
  <r>
    <s v="Mrs."/>
    <s v="Kimberly Lee"/>
    <n v="38"/>
    <x v="1"/>
    <x v="0"/>
    <s v="AB+"/>
    <x v="3"/>
    <x v="2"/>
    <x v="422"/>
    <s v="Michael Thomas"/>
    <x v="2415"/>
    <x v="3"/>
    <n v="12293.5108"/>
    <n v="415"/>
    <x v="0"/>
    <s v="Elective"/>
    <d v="2019-11-16T00:00:00"/>
    <s v="Ibuprofen"/>
    <s v="Inconclusive"/>
    <x v="12"/>
  </r>
  <r>
    <s v="Mrs."/>
    <s v="Michael Rodriguez"/>
    <n v="40"/>
    <x v="1"/>
    <x v="0"/>
    <s v="A-"/>
    <x v="6"/>
    <x v="2"/>
    <x v="12"/>
    <s v="Debra Lewis"/>
    <x v="2416"/>
    <x v="0"/>
    <n v="8364.8094000000001"/>
    <n v="307"/>
    <x v="0"/>
    <s v="Elective"/>
    <d v="2021-07-04T00:00:00"/>
    <s v="Paracetamol"/>
    <s v="Abnormal"/>
    <x v="9"/>
  </r>
  <r>
    <s v="Mr."/>
    <s v="Diane Williams"/>
    <n v="21"/>
    <x v="2"/>
    <x v="1"/>
    <s v="AB+"/>
    <x v="3"/>
    <x v="0"/>
    <x v="409"/>
    <s v="Vanessa Petersen"/>
    <x v="2417"/>
    <x v="1"/>
    <n v="21434.367200000001"/>
    <n v="481"/>
    <x v="1"/>
    <s v="Urgent"/>
    <d v="2021-07-01T00:00:00"/>
    <s v="Aspirin"/>
    <s v="Inconclusive"/>
    <x v="14"/>
  </r>
  <r>
    <s v="Mr."/>
    <s v="Kelli Salinas"/>
    <n v="83"/>
    <x v="0"/>
    <x v="1"/>
    <s v="AB-"/>
    <x v="5"/>
    <x v="4"/>
    <x v="713"/>
    <s v="Hannah Bennett"/>
    <x v="2418"/>
    <x v="2"/>
    <n v="14858.027"/>
    <n v="134"/>
    <x v="1"/>
    <s v="Urgent"/>
    <d v="2020-02-16T00:00:00"/>
    <s v="Lipitor"/>
    <s v="Abnormal"/>
    <x v="16"/>
  </r>
  <r>
    <s v="Mr."/>
    <s v="Evelyn Hines"/>
    <n v="25"/>
    <x v="2"/>
    <x v="1"/>
    <s v="A+"/>
    <x v="4"/>
    <x v="0"/>
    <x v="1339"/>
    <s v="Ashley Dickson"/>
    <x v="2419"/>
    <x v="3"/>
    <n v="29173.118399999999"/>
    <n v="314"/>
    <x v="1"/>
    <s v="Urgent"/>
    <d v="2022-05-09T00:00:00"/>
    <s v="Paracetamol"/>
    <s v="Inconclusive"/>
    <x v="24"/>
  </r>
  <r>
    <s v="Mrs."/>
    <s v="Judy Lucas"/>
    <n v="69"/>
    <x v="0"/>
    <x v="0"/>
    <s v="A+"/>
    <x v="4"/>
    <x v="4"/>
    <x v="749"/>
    <s v="Zachary Roy"/>
    <x v="2420"/>
    <x v="2"/>
    <n v="38182.28"/>
    <n v="176"/>
    <x v="1"/>
    <s v="Urgent"/>
    <d v="2021-01-14T00:00:00"/>
    <s v="Penicillin"/>
    <s v="Normal"/>
    <x v="22"/>
  </r>
  <r>
    <s v="Mrs."/>
    <s v="Nancy Collins"/>
    <n v="65"/>
    <x v="0"/>
    <x v="0"/>
    <s v="O-"/>
    <x v="0"/>
    <x v="5"/>
    <x v="262"/>
    <s v="Richard Glass"/>
    <x v="2421"/>
    <x v="3"/>
    <n v="34420.560700000002"/>
    <n v="356"/>
    <x v="2"/>
    <s v="Emergency"/>
    <d v="2018-12-30T00:00:00"/>
    <s v="Paracetamol"/>
    <s v="Normal"/>
    <x v="25"/>
  </r>
  <r>
    <s v="Mr."/>
    <s v="Anthony Dawson"/>
    <n v="79"/>
    <x v="0"/>
    <x v="1"/>
    <s v="A+"/>
    <x v="4"/>
    <x v="0"/>
    <x v="1340"/>
    <s v="Michele Livingston"/>
    <x v="2422"/>
    <x v="2"/>
    <n v="2790.2887000000001"/>
    <n v="228"/>
    <x v="1"/>
    <s v="Urgent"/>
    <d v="2023-03-30T00:00:00"/>
    <s v="Penicillin"/>
    <s v="Abnormal"/>
    <x v="22"/>
  </r>
  <r>
    <s v="Mr."/>
    <s v="Kimberly Bryant"/>
    <n v="64"/>
    <x v="0"/>
    <x v="1"/>
    <s v="B-"/>
    <x v="2"/>
    <x v="1"/>
    <x v="1341"/>
    <s v="Tina Gonzalez"/>
    <x v="2423"/>
    <x v="0"/>
    <n v="8719.1036000000004"/>
    <n v="226"/>
    <x v="0"/>
    <s v="Elective"/>
    <d v="2019-09-02T00:00:00"/>
    <s v="Paracetamol"/>
    <s v="Abnormal"/>
    <x v="23"/>
  </r>
  <r>
    <s v="Mr."/>
    <s v="Michael Mueller"/>
    <n v="31"/>
    <x v="2"/>
    <x v="1"/>
    <s v="A-"/>
    <x v="6"/>
    <x v="0"/>
    <x v="1204"/>
    <s v="Marcia Silva"/>
    <x v="2424"/>
    <x v="1"/>
    <n v="29311.598000000002"/>
    <n v="280"/>
    <x v="1"/>
    <s v="Urgent"/>
    <d v="2019-05-16T00:00:00"/>
    <s v="Paracetamol"/>
    <s v="Inconclusive"/>
    <x v="1"/>
  </r>
  <r>
    <s v="Mr."/>
    <s v="Tammy Stephens"/>
    <n v="32"/>
    <x v="2"/>
    <x v="1"/>
    <s v="A+"/>
    <x v="4"/>
    <x v="1"/>
    <x v="710"/>
    <s v="Anthony Walters"/>
    <x v="2425"/>
    <x v="4"/>
    <n v="8751.4071999999996"/>
    <n v="142"/>
    <x v="1"/>
    <s v="Urgent"/>
    <d v="2019-12-09T00:00:00"/>
    <s v="Aspirin"/>
    <s v="Abnormal"/>
    <x v="24"/>
  </r>
  <r>
    <s v="Mr."/>
    <s v="Christopher Collins"/>
    <n v="22"/>
    <x v="2"/>
    <x v="1"/>
    <s v="AB+"/>
    <x v="3"/>
    <x v="3"/>
    <x v="1342"/>
    <s v="Amanda James"/>
    <x v="2426"/>
    <x v="2"/>
    <n v="3862.0502000000001"/>
    <n v="129"/>
    <x v="1"/>
    <s v="Urgent"/>
    <d v="2023-10-22T00:00:00"/>
    <s v="Lipitor"/>
    <s v="Abnormal"/>
    <x v="22"/>
  </r>
  <r>
    <s v="Mr."/>
    <s v="Monique Foster"/>
    <n v="41"/>
    <x v="1"/>
    <x v="1"/>
    <s v="B-"/>
    <x v="2"/>
    <x v="3"/>
    <x v="984"/>
    <s v="Amy Bryant"/>
    <x v="2427"/>
    <x v="3"/>
    <n v="15620.524100000001"/>
    <n v="294"/>
    <x v="1"/>
    <s v="Urgent"/>
    <d v="2021-10-05T00:00:00"/>
    <s v="Lipitor"/>
    <s v="Normal"/>
    <x v="9"/>
  </r>
  <r>
    <s v="Mrs."/>
    <s v="Jennifer Everett"/>
    <n v="25"/>
    <x v="2"/>
    <x v="0"/>
    <s v="AB-"/>
    <x v="5"/>
    <x v="4"/>
    <x v="1343"/>
    <s v="Caroline Doyle"/>
    <x v="2428"/>
    <x v="3"/>
    <n v="7878.5747000000001"/>
    <n v="272"/>
    <x v="1"/>
    <s v="Urgent"/>
    <d v="2023-03-25T00:00:00"/>
    <s v="Paracetamol"/>
    <s v="Inconclusive"/>
    <x v="29"/>
  </r>
  <r>
    <s v="Mrs."/>
    <s v="Jessica Carter"/>
    <n v="35"/>
    <x v="1"/>
    <x v="0"/>
    <s v="B-"/>
    <x v="2"/>
    <x v="3"/>
    <x v="428"/>
    <s v="Sydney Knox"/>
    <x v="2429"/>
    <x v="3"/>
    <n v="24166.190299999998"/>
    <n v="134"/>
    <x v="1"/>
    <s v="Urgent"/>
    <d v="2021-03-19T00:00:00"/>
    <s v="Aspirin"/>
    <s v="Inconclusive"/>
    <x v="6"/>
  </r>
  <r>
    <s v="Mrs."/>
    <s v="Hannah Myers"/>
    <n v="21"/>
    <x v="2"/>
    <x v="0"/>
    <s v="A-"/>
    <x v="6"/>
    <x v="3"/>
    <x v="891"/>
    <s v="Jennifer Rojas"/>
    <x v="2430"/>
    <x v="2"/>
    <n v="28357.203600000001"/>
    <n v="416"/>
    <x v="1"/>
    <s v="Urgent"/>
    <d v="2021-08-24T00:00:00"/>
    <s v="Paracetamol"/>
    <s v="Abnormal"/>
    <x v="25"/>
  </r>
  <r>
    <s v="Mrs."/>
    <s v="Courtney Turner"/>
    <n v="64"/>
    <x v="0"/>
    <x v="0"/>
    <s v="A+"/>
    <x v="4"/>
    <x v="2"/>
    <x v="960"/>
    <s v="Theodore Lang"/>
    <x v="2431"/>
    <x v="1"/>
    <n v="10780.6731"/>
    <n v="486"/>
    <x v="0"/>
    <s v="Elective"/>
    <d v="2023-11-10T00:00:00"/>
    <s v="Penicillin"/>
    <s v="Normal"/>
    <x v="25"/>
  </r>
  <r>
    <s v="Mrs."/>
    <s v="Sophia Jones"/>
    <n v="54"/>
    <x v="1"/>
    <x v="0"/>
    <s v="O-"/>
    <x v="0"/>
    <x v="5"/>
    <x v="145"/>
    <s v="Rebecca Jackson"/>
    <x v="2432"/>
    <x v="2"/>
    <n v="30318.992200000001"/>
    <n v="212"/>
    <x v="0"/>
    <s v="Elective"/>
    <d v="2022-04-19T00:00:00"/>
    <s v="Aspirin"/>
    <s v="Normal"/>
    <x v="2"/>
  </r>
  <r>
    <s v="Mrs."/>
    <s v="John Stone"/>
    <n v="39"/>
    <x v="1"/>
    <x v="0"/>
    <s v="AB-"/>
    <x v="5"/>
    <x v="1"/>
    <x v="29"/>
    <s v="Cameron Jackson"/>
    <x v="2433"/>
    <x v="2"/>
    <n v="13402.6106"/>
    <n v="158"/>
    <x v="0"/>
    <s v="Elective"/>
    <d v="2022-12-24T00:00:00"/>
    <s v="Lipitor"/>
    <s v="Normal"/>
    <x v="28"/>
  </r>
  <r>
    <s v="Mr."/>
    <s v="Leah Richardson"/>
    <n v="32"/>
    <x v="2"/>
    <x v="1"/>
    <s v="B+"/>
    <x v="7"/>
    <x v="0"/>
    <x v="1344"/>
    <s v="Sharon Hardy"/>
    <x v="2434"/>
    <x v="4"/>
    <n v="33172.021500000003"/>
    <n v="366"/>
    <x v="2"/>
    <s v="Emergency"/>
    <d v="2021-02-12T00:00:00"/>
    <s v="Aspirin"/>
    <s v="Abnormal"/>
    <x v="16"/>
  </r>
  <r>
    <s v="Mrs."/>
    <s v="Jennifer Cooper"/>
    <n v="36"/>
    <x v="1"/>
    <x v="0"/>
    <s v="AB+"/>
    <x v="3"/>
    <x v="3"/>
    <x v="401"/>
    <s v="Rhonda Wall"/>
    <x v="2435"/>
    <x v="0"/>
    <n v="25964.867600000001"/>
    <n v="113"/>
    <x v="1"/>
    <s v="Urgent"/>
    <d v="2022-10-31T00:00:00"/>
    <s v="Paracetamol"/>
    <s v="Normal"/>
    <x v="15"/>
  </r>
  <r>
    <s v="Mr."/>
    <s v="Jeffrey Ellis"/>
    <n v="67"/>
    <x v="0"/>
    <x v="1"/>
    <s v="B-"/>
    <x v="2"/>
    <x v="5"/>
    <x v="532"/>
    <s v="David Diaz"/>
    <x v="2436"/>
    <x v="2"/>
    <n v="31976.1636"/>
    <n v="466"/>
    <x v="2"/>
    <s v="Emergency"/>
    <d v="2020-04-05T00:00:00"/>
    <s v="Lipitor"/>
    <s v="Abnormal"/>
    <x v="2"/>
  </r>
  <r>
    <s v="Mrs."/>
    <s v="Noah Gillespie"/>
    <n v="60"/>
    <x v="0"/>
    <x v="0"/>
    <s v="AB-"/>
    <x v="5"/>
    <x v="0"/>
    <x v="1345"/>
    <s v="Carrie Martinez"/>
    <x v="2437"/>
    <x v="3"/>
    <n v="29149.5311"/>
    <n v="354"/>
    <x v="1"/>
    <s v="Urgent"/>
    <d v="2023-08-24T00:00:00"/>
    <s v="Aspirin"/>
    <s v="Normal"/>
    <x v="21"/>
  </r>
  <r>
    <s v="Mr."/>
    <s v="Michael Gregory"/>
    <n v="41"/>
    <x v="1"/>
    <x v="1"/>
    <s v="A-"/>
    <x v="6"/>
    <x v="3"/>
    <x v="145"/>
    <s v="Brian Barnes"/>
    <x v="2438"/>
    <x v="3"/>
    <n v="19801.310300000001"/>
    <n v="422"/>
    <x v="2"/>
    <s v="Emergency"/>
    <d v="2022-04-21T00:00:00"/>
    <s v="Ibuprofen"/>
    <s v="Normal"/>
    <x v="13"/>
  </r>
  <r>
    <s v="Mr."/>
    <s v="Robert Riggs"/>
    <n v="67"/>
    <x v="0"/>
    <x v="1"/>
    <s v="AB+"/>
    <x v="3"/>
    <x v="2"/>
    <x v="683"/>
    <s v="Jeanette Allen"/>
    <x v="2439"/>
    <x v="1"/>
    <n v="5267.6453000000001"/>
    <n v="326"/>
    <x v="2"/>
    <s v="Emergency"/>
    <d v="2021-04-10T00:00:00"/>
    <s v="Penicillin"/>
    <s v="Abnormal"/>
    <x v="7"/>
  </r>
  <r>
    <s v="Mr."/>
    <s v="Edwin Harris"/>
    <n v="63"/>
    <x v="0"/>
    <x v="1"/>
    <s v="O-"/>
    <x v="0"/>
    <x v="3"/>
    <x v="913"/>
    <s v="Lee Torres"/>
    <x v="126"/>
    <x v="4"/>
    <n v="15939.6741"/>
    <n v="181"/>
    <x v="1"/>
    <s v="Urgent"/>
    <d v="2020-01-05T00:00:00"/>
    <s v="Paracetamol"/>
    <s v="Inconclusive"/>
    <x v="10"/>
  </r>
  <r>
    <s v="Mr."/>
    <s v="Jennifer Johnson"/>
    <n v="23"/>
    <x v="2"/>
    <x v="1"/>
    <s v="AB+"/>
    <x v="3"/>
    <x v="3"/>
    <x v="91"/>
    <s v="Devin Duncan"/>
    <x v="2440"/>
    <x v="3"/>
    <n v="25490.225200000001"/>
    <n v="429"/>
    <x v="2"/>
    <s v="Emergency"/>
    <d v="2021-04-12T00:00:00"/>
    <s v="Penicillin"/>
    <s v="Abnormal"/>
    <x v="25"/>
  </r>
  <r>
    <s v="Mrs."/>
    <s v="Catherine Foster"/>
    <n v="65"/>
    <x v="0"/>
    <x v="0"/>
    <s v="O-"/>
    <x v="0"/>
    <x v="0"/>
    <x v="640"/>
    <s v="Wendy Simon"/>
    <x v="2441"/>
    <x v="0"/>
    <n v="43604.6751"/>
    <n v="119"/>
    <x v="2"/>
    <s v="Emergency"/>
    <d v="2020-06-03T00:00:00"/>
    <s v="Ibuprofen"/>
    <s v="Inconclusive"/>
    <x v="21"/>
  </r>
  <r>
    <s v="Mr."/>
    <s v="Michelle Wiley"/>
    <n v="22"/>
    <x v="2"/>
    <x v="1"/>
    <s v="A-"/>
    <x v="6"/>
    <x v="0"/>
    <x v="354"/>
    <s v="James Parks"/>
    <x v="2442"/>
    <x v="2"/>
    <n v="20269.077700000002"/>
    <n v="177"/>
    <x v="2"/>
    <s v="Emergency"/>
    <d v="2019-03-05T00:00:00"/>
    <s v="Ibuprofen"/>
    <s v="Inconclusive"/>
    <x v="2"/>
  </r>
  <r>
    <s v="Mr."/>
    <s v="Victoria Cobb"/>
    <n v="39"/>
    <x v="1"/>
    <x v="1"/>
    <s v="B+"/>
    <x v="7"/>
    <x v="3"/>
    <x v="309"/>
    <s v="Christopher Sanford"/>
    <x v="2443"/>
    <x v="0"/>
    <n v="16058.372600000001"/>
    <n v="272"/>
    <x v="1"/>
    <s v="Urgent"/>
    <d v="2019-03-03T00:00:00"/>
    <s v="Aspirin"/>
    <s v="Normal"/>
    <x v="1"/>
  </r>
  <r>
    <s v="Mr."/>
    <s v="Rebecca Diaz"/>
    <n v="34"/>
    <x v="2"/>
    <x v="1"/>
    <s v="A+"/>
    <x v="4"/>
    <x v="4"/>
    <x v="238"/>
    <s v="Martin Hill"/>
    <x v="1056"/>
    <x v="2"/>
    <n v="39755.323900000003"/>
    <n v="479"/>
    <x v="1"/>
    <s v="Urgent"/>
    <d v="2022-12-12T00:00:00"/>
    <s v="Aspirin"/>
    <s v="Normal"/>
    <x v="9"/>
  </r>
  <r>
    <s v="Mrs."/>
    <s v="Theresa Lambert"/>
    <n v="57"/>
    <x v="1"/>
    <x v="0"/>
    <s v="AB-"/>
    <x v="5"/>
    <x v="0"/>
    <x v="117"/>
    <s v="Stacy Adams DVM"/>
    <x v="2444"/>
    <x v="3"/>
    <n v="41113.716"/>
    <n v="170"/>
    <x v="1"/>
    <s v="Urgent"/>
    <d v="2020-02-06T00:00:00"/>
    <s v="Lipitor"/>
    <s v="Inconclusive"/>
    <x v="14"/>
  </r>
  <r>
    <s v="Mr."/>
    <s v="Jake Martin"/>
    <n v="43"/>
    <x v="1"/>
    <x v="1"/>
    <s v="A-"/>
    <x v="6"/>
    <x v="3"/>
    <x v="1279"/>
    <s v="Frank Kent"/>
    <x v="2445"/>
    <x v="0"/>
    <n v="32112.243200000001"/>
    <n v="266"/>
    <x v="1"/>
    <s v="Urgent"/>
    <d v="2020-04-15T00:00:00"/>
    <s v="Paracetamol"/>
    <s v="Abnormal"/>
    <x v="13"/>
  </r>
  <r>
    <s v="Mrs."/>
    <s v="James Perez"/>
    <n v="66"/>
    <x v="0"/>
    <x v="0"/>
    <s v="A+"/>
    <x v="4"/>
    <x v="3"/>
    <x v="1284"/>
    <s v="Nathan Thompson"/>
    <x v="2446"/>
    <x v="1"/>
    <n v="12742.3568"/>
    <n v="342"/>
    <x v="2"/>
    <s v="Emergency"/>
    <d v="2022-07-25T00:00:00"/>
    <s v="Lipitor"/>
    <s v="Abnormal"/>
    <x v="4"/>
  </r>
  <r>
    <s v="Mrs."/>
    <s v="Edward Mcpherson"/>
    <n v="27"/>
    <x v="2"/>
    <x v="0"/>
    <s v="B+"/>
    <x v="7"/>
    <x v="4"/>
    <x v="678"/>
    <s v="Elizabeth Meyer"/>
    <x v="2447"/>
    <x v="1"/>
    <n v="2478.1077"/>
    <n v="371"/>
    <x v="1"/>
    <s v="Urgent"/>
    <d v="2020-05-08T00:00:00"/>
    <s v="Paracetamol"/>
    <s v="Abnormal"/>
    <x v="14"/>
  </r>
  <r>
    <s v="Mr."/>
    <s v="Sally Williams"/>
    <n v="59"/>
    <x v="1"/>
    <x v="1"/>
    <s v="AB-"/>
    <x v="5"/>
    <x v="3"/>
    <x v="215"/>
    <s v="Lauren Cox"/>
    <x v="2448"/>
    <x v="0"/>
    <n v="21203.302500000002"/>
    <n v="256"/>
    <x v="2"/>
    <s v="Emergency"/>
    <d v="2021-04-07T00:00:00"/>
    <s v="Aspirin"/>
    <s v="Inconclusive"/>
    <x v="20"/>
  </r>
  <r>
    <s v="Mrs."/>
    <s v="Nathan Bailey DDS"/>
    <n v="27"/>
    <x v="2"/>
    <x v="0"/>
    <s v="AB-"/>
    <x v="5"/>
    <x v="3"/>
    <x v="1346"/>
    <s v="Allen Barnett"/>
    <x v="2449"/>
    <x v="3"/>
    <n v="8867.9717999999993"/>
    <n v="452"/>
    <x v="2"/>
    <s v="Emergency"/>
    <d v="2019-12-26T00:00:00"/>
    <s v="Lipitor"/>
    <s v="Inconclusive"/>
    <x v="8"/>
  </r>
  <r>
    <s v="Mrs."/>
    <s v="Rhonda Hernandez"/>
    <n v="65"/>
    <x v="0"/>
    <x v="0"/>
    <s v="AB+"/>
    <x v="3"/>
    <x v="1"/>
    <x v="1347"/>
    <s v="Karen Williams"/>
    <x v="1044"/>
    <x v="0"/>
    <n v="8215.9446000000007"/>
    <n v="369"/>
    <x v="0"/>
    <s v="Elective"/>
    <d v="2022-05-19T00:00:00"/>
    <s v="Paracetamol"/>
    <s v="Abnormal"/>
    <x v="13"/>
  </r>
  <r>
    <s v="Mr."/>
    <s v="Joseph Pratt"/>
    <n v="59"/>
    <x v="1"/>
    <x v="1"/>
    <s v="A-"/>
    <x v="6"/>
    <x v="3"/>
    <x v="1005"/>
    <s v="Nathan Baxter"/>
    <x v="2450"/>
    <x v="0"/>
    <n v="3814.3692000000001"/>
    <n v="149"/>
    <x v="1"/>
    <s v="Urgent"/>
    <d v="2019-04-06T00:00:00"/>
    <s v="Ibuprofen"/>
    <s v="Inconclusive"/>
    <x v="27"/>
  </r>
  <r>
    <s v="Mr."/>
    <s v="Michelle Smith"/>
    <n v="39"/>
    <x v="1"/>
    <x v="1"/>
    <s v="A-"/>
    <x v="6"/>
    <x v="3"/>
    <x v="1348"/>
    <s v="Kevin Ellis"/>
    <x v="2451"/>
    <x v="4"/>
    <n v="16644.052199999998"/>
    <n v="376"/>
    <x v="1"/>
    <s v="Urgent"/>
    <d v="2022-09-16T00:00:00"/>
    <s v="Aspirin"/>
    <s v="Inconclusive"/>
    <x v="8"/>
  </r>
  <r>
    <s v="Mr."/>
    <s v="Jade Sanchez"/>
    <n v="44"/>
    <x v="1"/>
    <x v="1"/>
    <s v="A-"/>
    <x v="6"/>
    <x v="1"/>
    <x v="721"/>
    <s v="Jeffery Anderson"/>
    <x v="2452"/>
    <x v="0"/>
    <n v="4164.5069000000003"/>
    <n v="209"/>
    <x v="2"/>
    <s v="Emergency"/>
    <d v="2020-05-14T00:00:00"/>
    <s v="Penicillin"/>
    <s v="Normal"/>
    <x v="7"/>
  </r>
  <r>
    <s v="Mr."/>
    <s v="Kristin Newman"/>
    <n v="78"/>
    <x v="0"/>
    <x v="1"/>
    <s v="A+"/>
    <x v="4"/>
    <x v="1"/>
    <x v="599"/>
    <s v="Mason Hale"/>
    <x v="2453"/>
    <x v="4"/>
    <n v="19724.955600000001"/>
    <n v="366"/>
    <x v="1"/>
    <s v="Urgent"/>
    <d v="2022-09-04T00:00:00"/>
    <s v="Penicillin"/>
    <s v="Normal"/>
    <x v="7"/>
  </r>
  <r>
    <s v="Mrs."/>
    <s v="James Buck"/>
    <n v="58"/>
    <x v="1"/>
    <x v="0"/>
    <s v="O-"/>
    <x v="0"/>
    <x v="1"/>
    <x v="901"/>
    <s v="Terri Dennis"/>
    <x v="2454"/>
    <x v="1"/>
    <n v="4099.2191999999995"/>
    <n v="166"/>
    <x v="2"/>
    <s v="Emergency"/>
    <d v="2021-02-27T00:00:00"/>
    <s v="Paracetamol"/>
    <s v="Inconclusive"/>
    <x v="17"/>
  </r>
  <r>
    <s v="Mr."/>
    <s v="Ryan Jacobs"/>
    <n v="78"/>
    <x v="0"/>
    <x v="1"/>
    <s v="AB+"/>
    <x v="3"/>
    <x v="1"/>
    <x v="1020"/>
    <s v="Ethan Meyers"/>
    <x v="2455"/>
    <x v="2"/>
    <n v="12642.065000000001"/>
    <n v="324"/>
    <x v="0"/>
    <s v="Elective"/>
    <d v="2021-06-01T00:00:00"/>
    <s v="Paracetamol"/>
    <s v="Abnormal"/>
    <x v="22"/>
  </r>
  <r>
    <s v="Mrs."/>
    <s v="Kyle Wolf"/>
    <n v="28"/>
    <x v="2"/>
    <x v="0"/>
    <s v="AB-"/>
    <x v="5"/>
    <x v="5"/>
    <x v="707"/>
    <s v="Amanda Jones"/>
    <x v="2456"/>
    <x v="3"/>
    <n v="32515.329699999998"/>
    <n v="314"/>
    <x v="2"/>
    <s v="Emergency"/>
    <d v="2019-05-13T00:00:00"/>
    <s v="Ibuprofen"/>
    <s v="Inconclusive"/>
    <x v="16"/>
  </r>
  <r>
    <s v="Mr."/>
    <s v="Lisa Moore"/>
    <n v="19"/>
    <x v="2"/>
    <x v="1"/>
    <s v="B+"/>
    <x v="7"/>
    <x v="3"/>
    <x v="653"/>
    <s v="Amanda Ingram"/>
    <x v="2457"/>
    <x v="1"/>
    <n v="12883.1893"/>
    <n v="175"/>
    <x v="1"/>
    <s v="Urgent"/>
    <d v="2023-04-13T00:00:00"/>
    <s v="Ibuprofen"/>
    <s v="Inconclusive"/>
    <x v="8"/>
  </r>
  <r>
    <s v="Mrs."/>
    <s v="Cynthia Howell"/>
    <n v="53"/>
    <x v="1"/>
    <x v="0"/>
    <s v="AB-"/>
    <x v="5"/>
    <x v="1"/>
    <x v="1077"/>
    <s v="Michael Lindsey"/>
    <x v="2458"/>
    <x v="1"/>
    <n v="22199.0838"/>
    <n v="174"/>
    <x v="0"/>
    <s v="Elective"/>
    <d v="2019-01-16T00:00:00"/>
    <s v="Aspirin"/>
    <s v="Normal"/>
    <x v="30"/>
  </r>
  <r>
    <s v="Mrs."/>
    <s v="Laura Lawson"/>
    <n v="66"/>
    <x v="0"/>
    <x v="0"/>
    <s v="B-"/>
    <x v="2"/>
    <x v="0"/>
    <x v="1349"/>
    <s v="Jennifer Gardner"/>
    <x v="313"/>
    <x v="1"/>
    <n v="1890.3272999999999"/>
    <n v="393"/>
    <x v="1"/>
    <s v="Urgent"/>
    <d v="2021-02-12T00:00:00"/>
    <s v="Paracetamol"/>
    <s v="Abnormal"/>
    <x v="3"/>
  </r>
  <r>
    <s v="Mr."/>
    <s v="Jared Williams"/>
    <n v="33"/>
    <x v="2"/>
    <x v="1"/>
    <s v="AB+"/>
    <x v="3"/>
    <x v="1"/>
    <x v="49"/>
    <s v="Jesus Moore"/>
    <x v="2459"/>
    <x v="1"/>
    <n v="1283.2161000000001"/>
    <n v="450"/>
    <x v="1"/>
    <s v="Urgent"/>
    <d v="2019-07-01T00:00:00"/>
    <s v="Penicillin"/>
    <s v="Inconclusive"/>
    <x v="4"/>
  </r>
  <r>
    <s v="Mrs."/>
    <s v="Elizabeth Evans"/>
    <n v="28"/>
    <x v="2"/>
    <x v="0"/>
    <s v="O+"/>
    <x v="1"/>
    <x v="1"/>
    <x v="769"/>
    <s v="Heather Johnson"/>
    <x v="2460"/>
    <x v="3"/>
    <n v="15340.2099"/>
    <n v="449"/>
    <x v="0"/>
    <s v="Elective"/>
    <d v="2019-02-13T00:00:00"/>
    <s v="Penicillin"/>
    <s v="Inconclusive"/>
    <x v="21"/>
  </r>
  <r>
    <s v="Mrs."/>
    <s v="Allison Hill"/>
    <n v="51"/>
    <x v="1"/>
    <x v="0"/>
    <s v="O+"/>
    <x v="1"/>
    <x v="1"/>
    <x v="14"/>
    <s v="Sean Morris"/>
    <x v="2461"/>
    <x v="4"/>
    <n v="7911.5925999999999"/>
    <n v="473"/>
    <x v="0"/>
    <s v="Elective"/>
    <d v="2021-11-29T00:00:00"/>
    <s v="Penicillin"/>
    <s v="Abnormal"/>
    <x v="30"/>
  </r>
  <r>
    <s v="Mr."/>
    <s v="Andrew Jarvis"/>
    <n v="75"/>
    <x v="0"/>
    <x v="1"/>
    <s v="B+"/>
    <x v="7"/>
    <x v="4"/>
    <x v="539"/>
    <s v="David Hines"/>
    <x v="1297"/>
    <x v="3"/>
    <n v="41288.186199999996"/>
    <n v="205"/>
    <x v="2"/>
    <s v="Emergency"/>
    <d v="2020-12-18T00:00:00"/>
    <s v="Penicillin"/>
    <s v="Abnormal"/>
    <x v="18"/>
  </r>
  <r>
    <s v="Mrs."/>
    <s v="Vicki Jacobs"/>
    <n v="57"/>
    <x v="1"/>
    <x v="0"/>
    <s v="O+"/>
    <x v="1"/>
    <x v="2"/>
    <x v="1350"/>
    <s v="Jackson Kim"/>
    <x v="2462"/>
    <x v="4"/>
    <n v="14855.139800000001"/>
    <n v="438"/>
    <x v="0"/>
    <s v="Elective"/>
    <d v="2023-09-19T00:00:00"/>
    <s v="Penicillin"/>
    <s v="Normal"/>
    <x v="22"/>
  </r>
  <r>
    <s v="Mr."/>
    <s v="David Sanchez"/>
    <n v="66"/>
    <x v="0"/>
    <x v="1"/>
    <s v="O+"/>
    <x v="1"/>
    <x v="5"/>
    <x v="1351"/>
    <s v="Jessica Sanchez"/>
    <x v="2463"/>
    <x v="2"/>
    <n v="29172.429100000001"/>
    <n v="422"/>
    <x v="1"/>
    <s v="Urgent"/>
    <d v="2021-10-20T00:00:00"/>
    <s v="Lipitor"/>
    <s v="Abnormal"/>
    <x v="25"/>
  </r>
  <r>
    <s v="Mrs."/>
    <s v="Jacqueline Stevens"/>
    <n v="72"/>
    <x v="0"/>
    <x v="0"/>
    <s v="AB+"/>
    <x v="3"/>
    <x v="4"/>
    <x v="311"/>
    <s v="Paige Murray"/>
    <x v="2464"/>
    <x v="3"/>
    <n v="42081.999499999998"/>
    <n v="338"/>
    <x v="1"/>
    <s v="Urgent"/>
    <d v="2019-12-30T00:00:00"/>
    <s v="Paracetamol"/>
    <s v="Abnormal"/>
    <x v="18"/>
  </r>
  <r>
    <s v="Mr."/>
    <s v="Andrea Wood"/>
    <n v="25"/>
    <x v="2"/>
    <x v="1"/>
    <s v="A-"/>
    <x v="6"/>
    <x v="2"/>
    <x v="68"/>
    <s v="William Ford"/>
    <x v="2465"/>
    <x v="2"/>
    <n v="7869.8837999999996"/>
    <n v="447"/>
    <x v="0"/>
    <s v="Elective"/>
    <d v="2021-01-08T00:00:00"/>
    <s v="Aspirin"/>
    <s v="Inconclusive"/>
    <x v="26"/>
  </r>
  <r>
    <s v="Mrs."/>
    <s v="Megan Stephens"/>
    <n v="20"/>
    <x v="2"/>
    <x v="0"/>
    <s v="O+"/>
    <x v="1"/>
    <x v="1"/>
    <x v="601"/>
    <s v="Isaac Franco"/>
    <x v="2466"/>
    <x v="3"/>
    <n v="17102.5288"/>
    <n v="253"/>
    <x v="0"/>
    <s v="Elective"/>
    <d v="2021-08-14T00:00:00"/>
    <s v="Paracetamol"/>
    <s v="Abnormal"/>
    <x v="8"/>
  </r>
  <r>
    <s v="Mr."/>
    <s v="Trevor Hurley"/>
    <n v="73"/>
    <x v="0"/>
    <x v="1"/>
    <s v="B+"/>
    <x v="7"/>
    <x v="3"/>
    <x v="1026"/>
    <s v="Stephen Aguilar"/>
    <x v="260"/>
    <x v="1"/>
    <n v="18309.349399999999"/>
    <n v="118"/>
    <x v="1"/>
    <s v="Urgent"/>
    <d v="2023-03-09T00:00:00"/>
    <s v="Lipitor"/>
    <s v="Inconclusive"/>
    <x v="6"/>
  </r>
  <r>
    <s v="Mr."/>
    <s v="Brian Schwartz"/>
    <n v="75"/>
    <x v="0"/>
    <x v="1"/>
    <s v="AB+"/>
    <x v="3"/>
    <x v="0"/>
    <x v="534"/>
    <s v="Lisa Martin"/>
    <x v="2467"/>
    <x v="3"/>
    <n v="49904.827799999999"/>
    <n v="159"/>
    <x v="2"/>
    <s v="Emergency"/>
    <d v="2021-06-27T00:00:00"/>
    <s v="Penicillin"/>
    <s v="Normal"/>
    <x v="13"/>
  </r>
  <r>
    <s v="Mr."/>
    <s v="Douglas Smith"/>
    <n v="57"/>
    <x v="1"/>
    <x v="1"/>
    <s v="O-"/>
    <x v="0"/>
    <x v="1"/>
    <x v="622"/>
    <s v="David Morton"/>
    <x v="2468"/>
    <x v="4"/>
    <n v="31760.102599999998"/>
    <n v="139"/>
    <x v="0"/>
    <s v="Elective"/>
    <d v="2020-05-06T00:00:00"/>
    <s v="Paracetamol"/>
    <s v="Inconclusive"/>
    <x v="12"/>
  </r>
  <r>
    <s v="Mrs."/>
    <s v="Meredith Hall"/>
    <n v="66"/>
    <x v="0"/>
    <x v="0"/>
    <s v="AB+"/>
    <x v="3"/>
    <x v="2"/>
    <x v="143"/>
    <s v="Audrey Hendricks"/>
    <x v="2469"/>
    <x v="0"/>
    <n v="10746.9635"/>
    <n v="461"/>
    <x v="2"/>
    <s v="Emergency"/>
    <d v="2020-03-27T00:00:00"/>
    <s v="Ibuprofen"/>
    <s v="Abnormal"/>
    <x v="2"/>
  </r>
  <r>
    <s v="Mrs."/>
    <s v="Ryan Howard"/>
    <n v="73"/>
    <x v="0"/>
    <x v="0"/>
    <s v="AB-"/>
    <x v="5"/>
    <x v="2"/>
    <x v="445"/>
    <s v="Allison Powell"/>
    <x v="2470"/>
    <x v="1"/>
    <n v="15533.661400000001"/>
    <n v="256"/>
    <x v="0"/>
    <s v="Elective"/>
    <d v="2019-06-18T00:00:00"/>
    <s v="Ibuprofen"/>
    <s v="Abnormal"/>
    <x v="28"/>
  </r>
  <r>
    <s v="Mrs."/>
    <s v="Susan Carrillo"/>
    <n v="73"/>
    <x v="0"/>
    <x v="0"/>
    <s v="B-"/>
    <x v="2"/>
    <x v="2"/>
    <x v="937"/>
    <s v="Gabriella Cobb"/>
    <x v="2471"/>
    <x v="0"/>
    <n v="15715.689"/>
    <n v="229"/>
    <x v="0"/>
    <s v="Elective"/>
    <d v="2020-05-07T00:00:00"/>
    <s v="Lipitor"/>
    <s v="Inconclusive"/>
    <x v="30"/>
  </r>
  <r>
    <s v="Mr."/>
    <s v="Steven Jimenez"/>
    <n v="59"/>
    <x v="1"/>
    <x v="1"/>
    <s v="A-"/>
    <x v="6"/>
    <x v="4"/>
    <x v="1352"/>
    <s v="Megan Reid"/>
    <x v="2472"/>
    <x v="3"/>
    <n v="19017.3472"/>
    <n v="192"/>
    <x v="1"/>
    <s v="Urgent"/>
    <d v="2022-05-13T00:00:00"/>
    <s v="Paracetamol"/>
    <s v="Normal"/>
    <x v="20"/>
  </r>
  <r>
    <s v="Mrs."/>
    <s v="Miranda Frey"/>
    <n v="76"/>
    <x v="0"/>
    <x v="0"/>
    <s v="A+"/>
    <x v="4"/>
    <x v="3"/>
    <x v="342"/>
    <s v="Mathew Sampson"/>
    <x v="2473"/>
    <x v="2"/>
    <n v="32742.229299999999"/>
    <n v="276"/>
    <x v="1"/>
    <s v="Urgent"/>
    <d v="2022-02-10T00:00:00"/>
    <s v="Aspirin"/>
    <s v="Inconclusive"/>
    <x v="15"/>
  </r>
  <r>
    <s v="Mr."/>
    <s v="Jessica Walter"/>
    <n v="81"/>
    <x v="0"/>
    <x v="1"/>
    <s v="AB-"/>
    <x v="5"/>
    <x v="3"/>
    <x v="167"/>
    <s v="Justin Levine"/>
    <x v="1044"/>
    <x v="3"/>
    <n v="17728.763900000002"/>
    <n v="186"/>
    <x v="2"/>
    <s v="Emergency"/>
    <d v="2020-06-10T00:00:00"/>
    <s v="Lipitor"/>
    <s v="Inconclusive"/>
    <x v="7"/>
  </r>
  <r>
    <s v="Mrs."/>
    <s v="Toni Turner"/>
    <n v="85"/>
    <x v="0"/>
    <x v="0"/>
    <s v="A-"/>
    <x v="6"/>
    <x v="4"/>
    <x v="27"/>
    <s v="Rodney Walker"/>
    <x v="2474"/>
    <x v="0"/>
    <n v="14936.768599999999"/>
    <n v="473"/>
    <x v="2"/>
    <s v="Emergency"/>
    <d v="2021-06-15T00:00:00"/>
    <s v="Paracetamol"/>
    <s v="Inconclusive"/>
    <x v="15"/>
  </r>
  <r>
    <s v="Mrs."/>
    <s v="Lauren Hines"/>
    <n v="72"/>
    <x v="0"/>
    <x v="0"/>
    <s v="AB+"/>
    <x v="3"/>
    <x v="2"/>
    <x v="1312"/>
    <s v="Autumn Martinez"/>
    <x v="2475"/>
    <x v="0"/>
    <n v="14194.448899999999"/>
    <n v="309"/>
    <x v="0"/>
    <s v="Elective"/>
    <d v="2019-09-17T00:00:00"/>
    <s v="Aspirin"/>
    <s v="Inconclusive"/>
    <x v="26"/>
  </r>
  <r>
    <s v="Mr."/>
    <s v="Margaret Hayes"/>
    <n v="49"/>
    <x v="1"/>
    <x v="1"/>
    <s v="A+"/>
    <x v="4"/>
    <x v="3"/>
    <x v="960"/>
    <s v="Jamie Gutierrez"/>
    <x v="2476"/>
    <x v="0"/>
    <n v="31634.734899999999"/>
    <n v="177"/>
    <x v="2"/>
    <s v="Emergency"/>
    <d v="2023-11-24T00:00:00"/>
    <s v="Paracetamol"/>
    <s v="Abnormal"/>
    <x v="16"/>
  </r>
  <r>
    <s v="Mrs."/>
    <s v="Miss Lisa Lopez"/>
    <n v="67"/>
    <x v="0"/>
    <x v="0"/>
    <s v="O-"/>
    <x v="0"/>
    <x v="1"/>
    <x v="1353"/>
    <s v="Ana Flores"/>
    <x v="2477"/>
    <x v="2"/>
    <n v="12960.8655"/>
    <n v="259"/>
    <x v="0"/>
    <s v="Elective"/>
    <d v="2018-12-14T00:00:00"/>
    <s v="Aspirin"/>
    <s v="Inconclusive"/>
    <x v="8"/>
  </r>
  <r>
    <s v="Mr."/>
    <s v="Mary Adams"/>
    <n v="23"/>
    <x v="2"/>
    <x v="1"/>
    <s v="A+"/>
    <x v="4"/>
    <x v="4"/>
    <x v="336"/>
    <s v="Johnny Evans"/>
    <x v="2478"/>
    <x v="3"/>
    <n v="14027.822399999999"/>
    <n v="186"/>
    <x v="1"/>
    <s v="Urgent"/>
    <d v="2023-07-23T00:00:00"/>
    <s v="Penicillin"/>
    <s v="Abnormal"/>
    <x v="18"/>
  </r>
  <r>
    <s v="Mr."/>
    <s v="Pamela Santiago"/>
    <n v="69"/>
    <x v="0"/>
    <x v="1"/>
    <s v="A-"/>
    <x v="6"/>
    <x v="2"/>
    <x v="1136"/>
    <s v="Amber Adams"/>
    <x v="2479"/>
    <x v="2"/>
    <n v="5940.7709000000004"/>
    <n v="316"/>
    <x v="2"/>
    <s v="Emergency"/>
    <d v="2021-05-08T00:00:00"/>
    <s v="Ibuprofen"/>
    <s v="Inconclusive"/>
    <x v="20"/>
  </r>
  <r>
    <s v="Mr."/>
    <s v="Margaret Jones MD"/>
    <n v="62"/>
    <x v="0"/>
    <x v="1"/>
    <s v="AB+"/>
    <x v="3"/>
    <x v="0"/>
    <x v="598"/>
    <s v="Mark Thompson"/>
    <x v="2480"/>
    <x v="2"/>
    <n v="20360.037"/>
    <n v="286"/>
    <x v="2"/>
    <s v="Emergency"/>
    <d v="2021-01-12T00:00:00"/>
    <s v="Lipitor"/>
    <s v="Normal"/>
    <x v="7"/>
  </r>
  <r>
    <s v="Mr."/>
    <s v="Mary Case"/>
    <n v="80"/>
    <x v="0"/>
    <x v="1"/>
    <s v="B-"/>
    <x v="2"/>
    <x v="3"/>
    <x v="1354"/>
    <s v="Monique Manning"/>
    <x v="2481"/>
    <x v="3"/>
    <n v="32580.141899999999"/>
    <n v="484"/>
    <x v="2"/>
    <s v="Emergency"/>
    <d v="2019-08-11T00:00:00"/>
    <s v="Ibuprofen"/>
    <s v="Abnormal"/>
    <x v="4"/>
  </r>
  <r>
    <s v="Mrs."/>
    <s v="Ashley Howard"/>
    <n v="43"/>
    <x v="1"/>
    <x v="0"/>
    <s v="AB+"/>
    <x v="3"/>
    <x v="1"/>
    <x v="730"/>
    <s v="Beverly Dixon"/>
    <x v="2482"/>
    <x v="1"/>
    <n v="28660.439299999998"/>
    <n v="327"/>
    <x v="0"/>
    <s v="Elective"/>
    <d v="2020-12-11T00:00:00"/>
    <s v="Penicillin"/>
    <s v="Inconclusive"/>
    <x v="12"/>
  </r>
  <r>
    <s v="Mrs."/>
    <s v="William Norton"/>
    <n v="30"/>
    <x v="2"/>
    <x v="0"/>
    <s v="B+"/>
    <x v="7"/>
    <x v="4"/>
    <x v="1127"/>
    <s v="Benjamin Watts"/>
    <x v="2483"/>
    <x v="3"/>
    <n v="41397.927600000003"/>
    <n v="237"/>
    <x v="1"/>
    <s v="Urgent"/>
    <d v="2021-09-27T00:00:00"/>
    <s v="Ibuprofen"/>
    <s v="Abnormal"/>
    <x v="27"/>
  </r>
  <r>
    <s v="Mr."/>
    <s v="John Parks"/>
    <n v="31"/>
    <x v="2"/>
    <x v="1"/>
    <s v="AB+"/>
    <x v="3"/>
    <x v="2"/>
    <x v="759"/>
    <s v="Terry Short"/>
    <x v="2484"/>
    <x v="4"/>
    <n v="7206.2085999999999"/>
    <n v="340"/>
    <x v="0"/>
    <s v="Elective"/>
    <d v="2023-09-11T00:00:00"/>
    <s v="Paracetamol"/>
    <s v="Normal"/>
    <x v="15"/>
  </r>
  <r>
    <s v="Mrs."/>
    <s v="Dawn Bradley"/>
    <n v="68"/>
    <x v="0"/>
    <x v="0"/>
    <s v="B+"/>
    <x v="7"/>
    <x v="5"/>
    <x v="555"/>
    <s v="Joseph Stevens"/>
    <x v="2485"/>
    <x v="3"/>
    <n v="55056.949399999998"/>
    <n v="347"/>
    <x v="1"/>
    <s v="Urgent"/>
    <d v="2020-04-21T00:00:00"/>
    <s v="Aspirin"/>
    <s v="Abnormal"/>
    <x v="4"/>
  </r>
  <r>
    <s v="Mr."/>
    <s v="Mary Floyd"/>
    <n v="44"/>
    <x v="1"/>
    <x v="1"/>
    <s v="AB-"/>
    <x v="5"/>
    <x v="2"/>
    <x v="658"/>
    <s v="Monica Rodriguez"/>
    <x v="1035"/>
    <x v="3"/>
    <n v="15912.325999999999"/>
    <n v="290"/>
    <x v="2"/>
    <s v="Emergency"/>
    <d v="2019-09-01T00:00:00"/>
    <s v="Lipitor"/>
    <s v="Normal"/>
    <x v="26"/>
  </r>
  <r>
    <s v="Mr."/>
    <s v="Justin Robertson"/>
    <n v="63"/>
    <x v="0"/>
    <x v="1"/>
    <s v="AB-"/>
    <x v="5"/>
    <x v="4"/>
    <x v="113"/>
    <s v="George Strickland"/>
    <x v="2486"/>
    <x v="4"/>
    <n v="29457.619299999998"/>
    <n v="362"/>
    <x v="1"/>
    <s v="Urgent"/>
    <d v="2022-04-02T00:00:00"/>
    <s v="Ibuprofen"/>
    <s v="Inconclusive"/>
    <x v="27"/>
  </r>
  <r>
    <s v="Mrs."/>
    <s v="Leah Perez"/>
    <n v="35"/>
    <x v="1"/>
    <x v="0"/>
    <s v="B+"/>
    <x v="7"/>
    <x v="3"/>
    <x v="1355"/>
    <s v="Dorothy Snyder"/>
    <x v="1056"/>
    <x v="0"/>
    <n v="25135.230899999999"/>
    <n v="321"/>
    <x v="1"/>
    <s v="Urgent"/>
    <d v="2022-02-01T00:00:00"/>
    <s v="Aspirin"/>
    <s v="Normal"/>
    <x v="18"/>
  </r>
  <r>
    <s v="Mr."/>
    <s v="Alan King"/>
    <n v="37"/>
    <x v="1"/>
    <x v="1"/>
    <s v="A+"/>
    <x v="4"/>
    <x v="3"/>
    <x v="518"/>
    <s v="Ronald Sanchez"/>
    <x v="2487"/>
    <x v="1"/>
    <n v="6277.7434999999996"/>
    <n v="145"/>
    <x v="2"/>
    <s v="Emergency"/>
    <d v="2020-10-08T00:00:00"/>
    <s v="Paracetamol"/>
    <s v="Inconclusive"/>
    <x v="28"/>
  </r>
  <r>
    <s v="Mr."/>
    <s v="Carla Cooper"/>
    <n v="74"/>
    <x v="0"/>
    <x v="1"/>
    <s v="B-"/>
    <x v="2"/>
    <x v="0"/>
    <x v="346"/>
    <s v="Wesley Campbell"/>
    <x v="2488"/>
    <x v="0"/>
    <n v="40307.457699999999"/>
    <n v="420"/>
    <x v="2"/>
    <s v="Emergency"/>
    <d v="2021-04-07T00:00:00"/>
    <s v="Aspirin"/>
    <s v="Abnormal"/>
    <x v="11"/>
  </r>
  <r>
    <s v="Mrs."/>
    <s v="Sarah Gibbs"/>
    <n v="53"/>
    <x v="1"/>
    <x v="0"/>
    <s v="AB-"/>
    <x v="5"/>
    <x v="3"/>
    <x v="552"/>
    <s v="David Morgan"/>
    <x v="2489"/>
    <x v="3"/>
    <n v="28370.088299999999"/>
    <n v="336"/>
    <x v="2"/>
    <s v="Emergency"/>
    <d v="2019-07-07T00:00:00"/>
    <s v="Ibuprofen"/>
    <s v="Abnormal"/>
    <x v="15"/>
  </r>
  <r>
    <s v="Mrs."/>
    <s v="John Rodriguez"/>
    <n v="20"/>
    <x v="2"/>
    <x v="0"/>
    <s v="A+"/>
    <x v="4"/>
    <x v="1"/>
    <x v="334"/>
    <s v="Tanner Young"/>
    <x v="2490"/>
    <x v="1"/>
    <n v="39658.719899999996"/>
    <n v="177"/>
    <x v="0"/>
    <s v="Elective"/>
    <d v="2019-10-20T00:00:00"/>
    <s v="Paracetamol"/>
    <s v="Normal"/>
    <x v="11"/>
  </r>
  <r>
    <s v="Mrs."/>
    <s v="Jonathan Stevens"/>
    <n v="21"/>
    <x v="2"/>
    <x v="0"/>
    <s v="B-"/>
    <x v="2"/>
    <x v="2"/>
    <x v="636"/>
    <s v="Desiree Robbins MD"/>
    <x v="2491"/>
    <x v="2"/>
    <n v="13121.9737"/>
    <n v="496"/>
    <x v="2"/>
    <s v="Emergency"/>
    <d v="2021-08-03T00:00:00"/>
    <s v="Ibuprofen"/>
    <s v="Abnormal"/>
    <x v="4"/>
  </r>
  <r>
    <s v="Mr."/>
    <s v="Carol Rodriguez"/>
    <n v="30"/>
    <x v="2"/>
    <x v="1"/>
    <s v="A+"/>
    <x v="4"/>
    <x v="4"/>
    <x v="691"/>
    <s v="Patricia Martin"/>
    <x v="2492"/>
    <x v="1"/>
    <n v="39472.335500000001"/>
    <n v="363"/>
    <x v="1"/>
    <s v="Urgent"/>
    <d v="2023-11-07T00:00:00"/>
    <s v="Aspirin"/>
    <s v="Abnormal"/>
    <x v="7"/>
  </r>
  <r>
    <s v="Mrs."/>
    <s v="Eric Mendez"/>
    <n v="31"/>
    <x v="2"/>
    <x v="0"/>
    <s v="O-"/>
    <x v="0"/>
    <x v="2"/>
    <x v="168"/>
    <s v="Carolyn Hall"/>
    <x v="2493"/>
    <x v="3"/>
    <n v="12574.071599999999"/>
    <n v="451"/>
    <x v="0"/>
    <s v="Elective"/>
    <d v="2020-11-24T00:00:00"/>
    <s v="Penicillin"/>
    <s v="Abnormal"/>
    <x v="13"/>
  </r>
  <r>
    <s v="Mrs."/>
    <s v="Sarah Price"/>
    <n v="70"/>
    <x v="0"/>
    <x v="0"/>
    <s v="O-"/>
    <x v="0"/>
    <x v="2"/>
    <x v="524"/>
    <s v="Michael Jensen"/>
    <x v="2494"/>
    <x v="4"/>
    <n v="23071.745599999998"/>
    <n v="115"/>
    <x v="1"/>
    <s v="Urgent"/>
    <d v="2022-06-24T00:00:00"/>
    <s v="Aspirin"/>
    <s v="Normal"/>
    <x v="14"/>
  </r>
  <r>
    <s v="Mrs."/>
    <s v="Dylan Brown"/>
    <n v="49"/>
    <x v="1"/>
    <x v="0"/>
    <s v="AB+"/>
    <x v="3"/>
    <x v="2"/>
    <x v="575"/>
    <s v="Karen Medina"/>
    <x v="2495"/>
    <x v="0"/>
    <n v="12908.326300000001"/>
    <n v="249"/>
    <x v="1"/>
    <s v="Urgent"/>
    <d v="2020-01-31T00:00:00"/>
    <s v="Ibuprofen"/>
    <s v="Normal"/>
    <x v="0"/>
  </r>
  <r>
    <s v="Mr."/>
    <s v="Vanessa Mcdowell"/>
    <n v="36"/>
    <x v="1"/>
    <x v="1"/>
    <s v="O-"/>
    <x v="0"/>
    <x v="0"/>
    <x v="608"/>
    <s v="Nancy Carpenter"/>
    <x v="2496"/>
    <x v="4"/>
    <n v="59553.4807"/>
    <n v="273"/>
    <x v="2"/>
    <s v="Emergency"/>
    <d v="2023-02-08T00:00:00"/>
    <s v="Penicillin"/>
    <s v="Abnormal"/>
    <x v="28"/>
  </r>
  <r>
    <s v="Mrs."/>
    <s v="Andrew Wood"/>
    <n v="27"/>
    <x v="2"/>
    <x v="0"/>
    <s v="A+"/>
    <x v="4"/>
    <x v="0"/>
    <x v="567"/>
    <s v="Tyler Frank"/>
    <x v="616"/>
    <x v="2"/>
    <n v="32938.558599999997"/>
    <n v="228"/>
    <x v="2"/>
    <s v="Emergency"/>
    <d v="2023-02-06T00:00:00"/>
    <s v="Lipitor"/>
    <s v="Normal"/>
    <x v="11"/>
  </r>
  <r>
    <s v="Mrs."/>
    <s v="Mary Rojas"/>
    <n v="65"/>
    <x v="0"/>
    <x v="0"/>
    <s v="A-"/>
    <x v="6"/>
    <x v="4"/>
    <x v="1356"/>
    <s v="Samuel Burton"/>
    <x v="2497"/>
    <x v="4"/>
    <n v="13161.764300000001"/>
    <n v="443"/>
    <x v="1"/>
    <s v="Urgent"/>
    <d v="2023-01-01T00:00:00"/>
    <s v="Paracetamol"/>
    <s v="Inconclusive"/>
    <x v="8"/>
  </r>
  <r>
    <s v="Mr."/>
    <s v="Martha Ford"/>
    <n v="30"/>
    <x v="2"/>
    <x v="1"/>
    <s v="A-"/>
    <x v="6"/>
    <x v="1"/>
    <x v="1357"/>
    <s v="Cynthia Mckinney"/>
    <x v="2498"/>
    <x v="4"/>
    <n v="25397.2111"/>
    <n v="496"/>
    <x v="0"/>
    <s v="Elective"/>
    <d v="2019-06-22T00:00:00"/>
    <s v="Lipitor"/>
    <s v="Inconclusive"/>
    <x v="9"/>
  </r>
  <r>
    <s v="Mrs."/>
    <s v="Ian Lewis"/>
    <n v="72"/>
    <x v="0"/>
    <x v="0"/>
    <s v="B+"/>
    <x v="7"/>
    <x v="5"/>
    <x v="392"/>
    <s v="Tammy Thomas"/>
    <x v="2499"/>
    <x v="2"/>
    <n v="72704.721799999999"/>
    <n v="326"/>
    <x v="1"/>
    <s v="Urgent"/>
    <d v="2019-10-25T00:00:00"/>
    <s v="Penicillin"/>
    <s v="Inconclusive"/>
    <x v="29"/>
  </r>
  <r>
    <s v="Mrs."/>
    <s v="Mark Wright"/>
    <n v="34"/>
    <x v="2"/>
    <x v="0"/>
    <s v="A-"/>
    <x v="6"/>
    <x v="4"/>
    <x v="627"/>
    <s v="Marc Rich"/>
    <x v="2500"/>
    <x v="2"/>
    <n v="44635.909599999999"/>
    <n v="113"/>
    <x v="1"/>
    <s v="Urgent"/>
    <d v="2021-11-21T00:00:00"/>
    <s v="Aspirin"/>
    <s v="Inconclusive"/>
    <x v="12"/>
  </r>
  <r>
    <s v="Mr."/>
    <s v="Melissa Lozano"/>
    <n v="23"/>
    <x v="2"/>
    <x v="1"/>
    <s v="O+"/>
    <x v="1"/>
    <x v="2"/>
    <x v="670"/>
    <s v="Christopher Davis"/>
    <x v="2501"/>
    <x v="4"/>
    <n v="19226.360799999999"/>
    <n v="220"/>
    <x v="1"/>
    <s v="Urgent"/>
    <d v="2023-09-24T00:00:00"/>
    <s v="Ibuprofen"/>
    <s v="Normal"/>
    <x v="25"/>
  </r>
  <r>
    <s v="Mr."/>
    <s v="Travis Kelly DVM"/>
    <n v="67"/>
    <x v="0"/>
    <x v="1"/>
    <s v="AB+"/>
    <x v="3"/>
    <x v="2"/>
    <x v="522"/>
    <s v="Sarah Brewer"/>
    <x v="2502"/>
    <x v="2"/>
    <n v="3892.7894000000001"/>
    <n v="173"/>
    <x v="0"/>
    <s v="Elective"/>
    <d v="2021-09-10T00:00:00"/>
    <s v="Penicillin"/>
    <s v="Normal"/>
    <x v="10"/>
  </r>
  <r>
    <s v="Mrs."/>
    <s v="Jacob Hudson"/>
    <n v="36"/>
    <x v="1"/>
    <x v="0"/>
    <s v="O-"/>
    <x v="0"/>
    <x v="3"/>
    <x v="267"/>
    <s v="Kenneth Martin"/>
    <x v="200"/>
    <x v="3"/>
    <n v="22994.380799999999"/>
    <n v="415"/>
    <x v="1"/>
    <s v="Urgent"/>
    <d v="2019-04-24T00:00:00"/>
    <s v="Ibuprofen"/>
    <s v="Abnormal"/>
    <x v="13"/>
  </r>
  <r>
    <s v="Mrs."/>
    <s v="Michael Hopkins"/>
    <n v="78"/>
    <x v="0"/>
    <x v="0"/>
    <s v="AB+"/>
    <x v="3"/>
    <x v="2"/>
    <x v="1308"/>
    <s v="Anne Banks"/>
    <x v="2503"/>
    <x v="4"/>
    <n v="15742.4733"/>
    <n v="460"/>
    <x v="2"/>
    <s v="Emergency"/>
    <d v="2019-02-20T00:00:00"/>
    <s v="Paracetamol"/>
    <s v="Abnormal"/>
    <x v="11"/>
  </r>
  <r>
    <s v="Mrs."/>
    <s v="Angela Jordan"/>
    <n v="23"/>
    <x v="2"/>
    <x v="0"/>
    <s v="A+"/>
    <x v="4"/>
    <x v="0"/>
    <x v="405"/>
    <s v="Cory Zavala"/>
    <x v="2504"/>
    <x v="4"/>
    <n v="53131.9833"/>
    <n v="449"/>
    <x v="1"/>
    <s v="Urgent"/>
    <d v="2019-06-11T00:00:00"/>
    <s v="Paracetamol"/>
    <s v="Inconclusive"/>
    <x v="5"/>
  </r>
  <r>
    <s v="Mrs."/>
    <s v="Hannah Walker"/>
    <n v="28"/>
    <x v="2"/>
    <x v="0"/>
    <s v="AB+"/>
    <x v="3"/>
    <x v="2"/>
    <x v="1000"/>
    <s v="Gregory Coleman"/>
    <x v="2505"/>
    <x v="1"/>
    <n v="17294.9195"/>
    <n v="157"/>
    <x v="2"/>
    <s v="Emergency"/>
    <d v="2023-07-14T00:00:00"/>
    <s v="Paracetamol"/>
    <s v="Normal"/>
    <x v="19"/>
  </r>
  <r>
    <s v="Mrs."/>
    <s v="Brenda Reyes"/>
    <n v="67"/>
    <x v="0"/>
    <x v="0"/>
    <s v="B-"/>
    <x v="2"/>
    <x v="3"/>
    <x v="1254"/>
    <s v="Deanna Decker"/>
    <x v="2506"/>
    <x v="1"/>
    <n v="18375.000800000002"/>
    <n v="450"/>
    <x v="2"/>
    <s v="Emergency"/>
    <d v="2019-07-31T00:00:00"/>
    <s v="Ibuprofen"/>
    <s v="Inconclusive"/>
    <x v="25"/>
  </r>
  <r>
    <s v="Mrs."/>
    <s v="Stephen Lopez"/>
    <n v="79"/>
    <x v="0"/>
    <x v="0"/>
    <s v="O+"/>
    <x v="1"/>
    <x v="5"/>
    <x v="716"/>
    <s v="Timothy Cole"/>
    <x v="2507"/>
    <x v="3"/>
    <n v="77687.6155"/>
    <n v="247"/>
    <x v="1"/>
    <s v="Urgent"/>
    <d v="2020-04-27T00:00:00"/>
    <s v="Lipitor"/>
    <s v="Abnormal"/>
    <x v="4"/>
  </r>
  <r>
    <s v="Mr."/>
    <s v="Christina Mcconnell"/>
    <n v="35"/>
    <x v="1"/>
    <x v="1"/>
    <s v="AB+"/>
    <x v="3"/>
    <x v="3"/>
    <x v="1358"/>
    <s v="Kimberly Le"/>
    <x v="2508"/>
    <x v="0"/>
    <n v="21347.070899999999"/>
    <n v="142"/>
    <x v="1"/>
    <s v="Urgent"/>
    <d v="2021-05-26T00:00:00"/>
    <s v="Paracetamol"/>
    <s v="Inconclusive"/>
    <x v="18"/>
  </r>
  <r>
    <s v="Mrs."/>
    <s v="Bryan Smith"/>
    <n v="25"/>
    <x v="2"/>
    <x v="0"/>
    <s v="B-"/>
    <x v="2"/>
    <x v="4"/>
    <x v="1099"/>
    <s v="Donna Cox"/>
    <x v="313"/>
    <x v="3"/>
    <n v="17795.979800000001"/>
    <n v="162"/>
    <x v="2"/>
    <s v="Emergency"/>
    <d v="2022-04-26T00:00:00"/>
    <s v="Paracetamol"/>
    <s v="Normal"/>
    <x v="25"/>
  </r>
  <r>
    <s v="Mrs."/>
    <s v="Michael Hunt"/>
    <n v="32"/>
    <x v="2"/>
    <x v="0"/>
    <s v="A+"/>
    <x v="4"/>
    <x v="4"/>
    <x v="1359"/>
    <s v="Stephen Cook"/>
    <x v="2509"/>
    <x v="3"/>
    <n v="44318.9856"/>
    <n v="155"/>
    <x v="1"/>
    <s v="Urgent"/>
    <d v="2022-06-25T00:00:00"/>
    <s v="Paracetamol"/>
    <s v="Inconclusive"/>
    <x v="15"/>
  </r>
  <r>
    <s v="Mr."/>
    <s v="Jeffrey Jones"/>
    <n v="52"/>
    <x v="1"/>
    <x v="1"/>
    <s v="B+"/>
    <x v="7"/>
    <x v="0"/>
    <x v="327"/>
    <s v="Wendy Faulkner"/>
    <x v="2510"/>
    <x v="4"/>
    <n v="52624.158000000003"/>
    <n v="327"/>
    <x v="1"/>
    <s v="Urgent"/>
    <d v="2019-08-28T00:00:00"/>
    <s v="Aspirin"/>
    <s v="Normal"/>
    <x v="17"/>
  </r>
  <r>
    <s v="Mr."/>
    <s v="Kevin Smith"/>
    <n v="59"/>
    <x v="1"/>
    <x v="1"/>
    <s v="A-"/>
    <x v="6"/>
    <x v="0"/>
    <x v="478"/>
    <s v="Matthew Beltran"/>
    <x v="2511"/>
    <x v="2"/>
    <n v="25878.777300000002"/>
    <n v="275"/>
    <x v="2"/>
    <s v="Emergency"/>
    <d v="2020-04-19T00:00:00"/>
    <s v="Ibuprofen"/>
    <s v="Abnormal"/>
    <x v="11"/>
  </r>
  <r>
    <s v="Mrs."/>
    <s v="Rachel Evans"/>
    <n v="56"/>
    <x v="1"/>
    <x v="0"/>
    <s v="B-"/>
    <x v="2"/>
    <x v="2"/>
    <x v="1360"/>
    <s v="Jonathon Rhodes"/>
    <x v="2512"/>
    <x v="4"/>
    <n v="7216.7379000000001"/>
    <n v="235"/>
    <x v="1"/>
    <s v="Urgent"/>
    <d v="2020-06-07T00:00:00"/>
    <s v="Penicillin"/>
    <s v="Inconclusive"/>
    <x v="9"/>
  </r>
  <r>
    <s v="Mr."/>
    <s v="Justin Swanson"/>
    <n v="22"/>
    <x v="2"/>
    <x v="1"/>
    <s v="AB-"/>
    <x v="5"/>
    <x v="4"/>
    <x v="1227"/>
    <s v="Brandi Rojas"/>
    <x v="2513"/>
    <x v="1"/>
    <n v="1102.2915"/>
    <n v="171"/>
    <x v="1"/>
    <s v="Urgent"/>
    <d v="2023-07-13T00:00:00"/>
    <s v="Paracetamol"/>
    <s v="Normal"/>
    <x v="27"/>
  </r>
  <r>
    <s v="Mr."/>
    <s v="Tracy Gentry"/>
    <n v="44"/>
    <x v="1"/>
    <x v="1"/>
    <s v="O+"/>
    <x v="1"/>
    <x v="0"/>
    <x v="1305"/>
    <s v="Brittany Carr"/>
    <x v="2514"/>
    <x v="1"/>
    <n v="38619.516100000001"/>
    <n v="268"/>
    <x v="1"/>
    <s v="Urgent"/>
    <d v="2019-06-30T00:00:00"/>
    <s v="Penicillin"/>
    <s v="Inconclusive"/>
    <x v="6"/>
  </r>
  <r>
    <s v="Mrs."/>
    <s v="Daniel Miller"/>
    <n v="76"/>
    <x v="0"/>
    <x v="0"/>
    <s v="O+"/>
    <x v="1"/>
    <x v="4"/>
    <x v="778"/>
    <s v="Frank Willis"/>
    <x v="2515"/>
    <x v="1"/>
    <n v="2914.7375000000002"/>
    <n v="237"/>
    <x v="1"/>
    <s v="Urgent"/>
    <d v="2020-10-14T00:00:00"/>
    <s v="Paracetamol"/>
    <s v="Inconclusive"/>
    <x v="12"/>
  </r>
  <r>
    <s v="Mrs."/>
    <s v="Katie Perez"/>
    <n v="72"/>
    <x v="0"/>
    <x v="0"/>
    <s v="AB-"/>
    <x v="5"/>
    <x v="4"/>
    <x v="884"/>
    <s v="Todd Allen"/>
    <x v="2516"/>
    <x v="1"/>
    <n v="20530.969499999999"/>
    <n v="381"/>
    <x v="2"/>
    <s v="Emergency"/>
    <d v="2019-08-20T00:00:00"/>
    <s v="Lipitor"/>
    <s v="Inconclusive"/>
    <x v="13"/>
  </r>
  <r>
    <s v="Mr."/>
    <s v="Meghan Lee"/>
    <n v="56"/>
    <x v="1"/>
    <x v="1"/>
    <s v="O+"/>
    <x v="1"/>
    <x v="3"/>
    <x v="1250"/>
    <s v="Marvin Smith"/>
    <x v="2517"/>
    <x v="2"/>
    <n v="28221.708699999999"/>
    <n v="265"/>
    <x v="1"/>
    <s v="Urgent"/>
    <d v="2022-10-07T00:00:00"/>
    <s v="Lipitor"/>
    <s v="Normal"/>
    <x v="22"/>
  </r>
  <r>
    <s v="Mr."/>
    <s v="Charles Holt"/>
    <n v="82"/>
    <x v="0"/>
    <x v="1"/>
    <s v="AB+"/>
    <x v="3"/>
    <x v="5"/>
    <x v="1356"/>
    <s v="Kevin Hodges"/>
    <x v="2518"/>
    <x v="3"/>
    <n v="19030.7395"/>
    <n v="488"/>
    <x v="2"/>
    <s v="Emergency"/>
    <d v="2022-12-31T00:00:00"/>
    <s v="Lipitor"/>
    <s v="Inconclusive"/>
    <x v="22"/>
  </r>
  <r>
    <s v="Mrs."/>
    <s v="Richard Walker"/>
    <n v="51"/>
    <x v="1"/>
    <x v="0"/>
    <s v="O+"/>
    <x v="1"/>
    <x v="1"/>
    <x v="756"/>
    <s v="Rachel Johnson"/>
    <x v="2519"/>
    <x v="0"/>
    <n v="27692.656900000002"/>
    <n v="362"/>
    <x v="0"/>
    <s v="Elective"/>
    <d v="2020-08-18T00:00:00"/>
    <s v="Paracetamol"/>
    <s v="Normal"/>
    <x v="11"/>
  </r>
  <r>
    <s v="Mr."/>
    <s v="Jennifer Carroll"/>
    <n v="51"/>
    <x v="1"/>
    <x v="1"/>
    <s v="AB+"/>
    <x v="3"/>
    <x v="0"/>
    <x v="1361"/>
    <s v="Keith Thomas"/>
    <x v="2520"/>
    <x v="1"/>
    <n v="33831.027999999998"/>
    <n v="391"/>
    <x v="2"/>
    <s v="Emergency"/>
    <d v="2019-02-22T00:00:00"/>
    <s v="Paracetamol"/>
    <s v="Normal"/>
    <x v="16"/>
  </r>
  <r>
    <s v="Mr."/>
    <s v="Lance Haynes"/>
    <n v="57"/>
    <x v="1"/>
    <x v="1"/>
    <s v="AB-"/>
    <x v="5"/>
    <x v="5"/>
    <x v="25"/>
    <s v="Judith Spears"/>
    <x v="2521"/>
    <x v="2"/>
    <n v="37464.561000000002"/>
    <n v="128"/>
    <x v="1"/>
    <s v="Urgent"/>
    <d v="2021-06-13T00:00:00"/>
    <s v="Ibuprofen"/>
    <s v="Inconclusive"/>
    <x v="4"/>
  </r>
  <r>
    <s v="Mrs."/>
    <s v="Brandi Jones"/>
    <n v="27"/>
    <x v="2"/>
    <x v="0"/>
    <s v="O+"/>
    <x v="1"/>
    <x v="4"/>
    <x v="1362"/>
    <s v="Samuel Shaw"/>
    <x v="2522"/>
    <x v="1"/>
    <n v="963.01369999999997"/>
    <n v="314"/>
    <x v="1"/>
    <s v="Urgent"/>
    <d v="2020-04-27T00:00:00"/>
    <s v="Aspirin"/>
    <s v="Inconclusive"/>
    <x v="28"/>
  </r>
  <r>
    <s v="Mrs."/>
    <s v="Brandi Henson"/>
    <n v="50"/>
    <x v="1"/>
    <x v="0"/>
    <s v="O+"/>
    <x v="1"/>
    <x v="3"/>
    <x v="472"/>
    <s v="Michelle Jacobs"/>
    <x v="2523"/>
    <x v="3"/>
    <n v="15726.600700000001"/>
    <n v="348"/>
    <x v="2"/>
    <s v="Emergency"/>
    <d v="2022-12-02T00:00:00"/>
    <s v="Paracetamol"/>
    <s v="Abnormal"/>
    <x v="20"/>
  </r>
  <r>
    <s v="Mr."/>
    <s v="Kelly Howell"/>
    <n v="58"/>
    <x v="1"/>
    <x v="1"/>
    <s v="O+"/>
    <x v="1"/>
    <x v="3"/>
    <x v="1363"/>
    <s v="Mr. Mitchell Mckinney"/>
    <x v="2524"/>
    <x v="4"/>
    <n v="4600.4128000000001"/>
    <n v="350"/>
    <x v="1"/>
    <s v="Urgent"/>
    <d v="2020-12-18T00:00:00"/>
    <s v="Lipitor"/>
    <s v="Inconclusive"/>
    <x v="21"/>
  </r>
  <r>
    <s v="Mr."/>
    <s v="Ian Jackson"/>
    <n v="47"/>
    <x v="1"/>
    <x v="1"/>
    <s v="B-"/>
    <x v="2"/>
    <x v="2"/>
    <x v="528"/>
    <s v="Melanie Wong"/>
    <x v="2525"/>
    <x v="4"/>
    <n v="10695.7515"/>
    <n v="468"/>
    <x v="0"/>
    <s v="Elective"/>
    <d v="2022-12-13T00:00:00"/>
    <s v="Ibuprofen"/>
    <s v="Inconclusive"/>
    <x v="18"/>
  </r>
  <r>
    <s v="Mr."/>
    <s v="Rachel May"/>
    <n v="31"/>
    <x v="2"/>
    <x v="1"/>
    <s v="AB-"/>
    <x v="5"/>
    <x v="4"/>
    <x v="412"/>
    <s v="Jennifer Wolf"/>
    <x v="1780"/>
    <x v="1"/>
    <n v="42915.715400000001"/>
    <n v="486"/>
    <x v="2"/>
    <s v="Emergency"/>
    <d v="2022-09-06T00:00:00"/>
    <s v="Lipitor"/>
    <s v="Inconclusive"/>
    <x v="13"/>
  </r>
  <r>
    <s v="Mr."/>
    <s v="Tina Combs"/>
    <n v="40"/>
    <x v="1"/>
    <x v="1"/>
    <s v="O+"/>
    <x v="1"/>
    <x v="2"/>
    <x v="849"/>
    <s v="Cody Perez"/>
    <x v="2526"/>
    <x v="4"/>
    <n v="14237.8596"/>
    <n v="108"/>
    <x v="0"/>
    <s v="Elective"/>
    <d v="2021-12-16T00:00:00"/>
    <s v="Ibuprofen"/>
    <s v="Abnormal"/>
    <x v="14"/>
  </r>
  <r>
    <s v="Mr."/>
    <s v="Michael Powell"/>
    <n v="38"/>
    <x v="1"/>
    <x v="1"/>
    <s v="O+"/>
    <x v="1"/>
    <x v="0"/>
    <x v="914"/>
    <s v="Susan Kane"/>
    <x v="2527"/>
    <x v="3"/>
    <n v="24050.8606"/>
    <n v="251"/>
    <x v="2"/>
    <s v="Emergency"/>
    <d v="2022-04-09T00:00:00"/>
    <s v="Penicillin"/>
    <s v="Normal"/>
    <x v="6"/>
  </r>
  <r>
    <s v="Mr."/>
    <s v="Matthew Hall"/>
    <n v="65"/>
    <x v="0"/>
    <x v="1"/>
    <s v="AB+"/>
    <x v="3"/>
    <x v="1"/>
    <x v="1364"/>
    <s v="Kristine Watson"/>
    <x v="2528"/>
    <x v="4"/>
    <n v="38333.577100000002"/>
    <n v="386"/>
    <x v="0"/>
    <s v="Elective"/>
    <d v="2019-02-13T00:00:00"/>
    <s v="Aspirin"/>
    <s v="Normal"/>
    <x v="10"/>
  </r>
  <r>
    <s v="Mr."/>
    <s v="Edward Smith"/>
    <n v="49"/>
    <x v="1"/>
    <x v="1"/>
    <s v="A+"/>
    <x v="4"/>
    <x v="1"/>
    <x v="192"/>
    <s v="Emily Smith"/>
    <x v="2529"/>
    <x v="1"/>
    <n v="7835.4704000000002"/>
    <n v="310"/>
    <x v="0"/>
    <s v="Elective"/>
    <d v="2020-02-14T00:00:00"/>
    <s v="Penicillin"/>
    <s v="Normal"/>
    <x v="22"/>
  </r>
  <r>
    <s v="Mr."/>
    <s v="Lori Hill"/>
    <n v="38"/>
    <x v="1"/>
    <x v="1"/>
    <s v="B-"/>
    <x v="2"/>
    <x v="5"/>
    <x v="1365"/>
    <s v="Alyssa Larson"/>
    <x v="2530"/>
    <x v="4"/>
    <n v="14556.8752"/>
    <n v="132"/>
    <x v="0"/>
    <s v="Elective"/>
    <d v="2020-07-21T00:00:00"/>
    <s v="Aspirin"/>
    <s v="Normal"/>
    <x v="5"/>
  </r>
  <r>
    <s v="Mr."/>
    <s v="Elizabeth Robinson"/>
    <n v="35"/>
    <x v="1"/>
    <x v="1"/>
    <s v="O+"/>
    <x v="1"/>
    <x v="3"/>
    <x v="831"/>
    <s v="David Parrish"/>
    <x v="2531"/>
    <x v="0"/>
    <n v="34920.763599999998"/>
    <n v="164"/>
    <x v="2"/>
    <s v="Emergency"/>
    <d v="2023-06-08T00:00:00"/>
    <s v="Penicillin"/>
    <s v="Normal"/>
    <x v="14"/>
  </r>
  <r>
    <s v="Mrs."/>
    <s v="Mary Scott"/>
    <n v="79"/>
    <x v="0"/>
    <x v="0"/>
    <s v="O+"/>
    <x v="1"/>
    <x v="5"/>
    <x v="926"/>
    <s v="Angela Rodgers"/>
    <x v="2532"/>
    <x v="1"/>
    <n v="41626.232300000003"/>
    <n v="319"/>
    <x v="0"/>
    <s v="Elective"/>
    <d v="2019-07-04T00:00:00"/>
    <s v="Penicillin"/>
    <s v="Abnormal"/>
    <x v="10"/>
  </r>
  <r>
    <s v="Mrs."/>
    <s v="Paul Salazar"/>
    <n v="40"/>
    <x v="1"/>
    <x v="0"/>
    <s v="AB+"/>
    <x v="3"/>
    <x v="1"/>
    <x v="1098"/>
    <s v="Diane Torres"/>
    <x v="471"/>
    <x v="4"/>
    <n v="16782.618399999999"/>
    <n v="156"/>
    <x v="0"/>
    <s v="Elective"/>
    <d v="2021-08-05T00:00:00"/>
    <s v="Lipitor"/>
    <s v="Normal"/>
    <x v="3"/>
  </r>
  <r>
    <s v="Mrs."/>
    <s v="Phillip Rivera"/>
    <n v="27"/>
    <x v="2"/>
    <x v="0"/>
    <s v="B-"/>
    <x v="2"/>
    <x v="4"/>
    <x v="895"/>
    <s v="Dr. Alvin Garcia DDS"/>
    <x v="1628"/>
    <x v="3"/>
    <n v="3148.1871999999998"/>
    <n v="239"/>
    <x v="1"/>
    <s v="Urgent"/>
    <d v="2019-10-17T00:00:00"/>
    <s v="Ibuprofen"/>
    <s v="Inconclusive"/>
    <x v="14"/>
  </r>
  <r>
    <s v="Mrs."/>
    <s v="Sabrina Williams"/>
    <n v="59"/>
    <x v="1"/>
    <x v="0"/>
    <s v="AB-"/>
    <x v="5"/>
    <x v="3"/>
    <x v="474"/>
    <s v="Shelley Cobb"/>
    <x v="2533"/>
    <x v="0"/>
    <n v="6693.8415999999997"/>
    <n v="146"/>
    <x v="2"/>
    <s v="Emergency"/>
    <d v="2021-12-15T00:00:00"/>
    <s v="Ibuprofen"/>
    <s v="Abnormal"/>
    <x v="4"/>
  </r>
  <r>
    <s v="Mrs."/>
    <s v="Todd Phillips"/>
    <n v="73"/>
    <x v="0"/>
    <x v="0"/>
    <s v="A-"/>
    <x v="6"/>
    <x v="0"/>
    <x v="150"/>
    <s v="Casey Mckenzie"/>
    <x v="2534"/>
    <x v="4"/>
    <n v="57784.378199999999"/>
    <n v="266"/>
    <x v="2"/>
    <s v="Emergency"/>
    <d v="2020-05-22T00:00:00"/>
    <s v="Aspirin"/>
    <s v="Inconclusive"/>
    <x v="1"/>
  </r>
  <r>
    <s v="Mrs."/>
    <s v="Jennifer Graham"/>
    <n v="73"/>
    <x v="0"/>
    <x v="0"/>
    <s v="B+"/>
    <x v="7"/>
    <x v="0"/>
    <x v="603"/>
    <s v="Stephen Ho"/>
    <x v="2535"/>
    <x v="3"/>
    <n v="44416.019399999997"/>
    <n v="212"/>
    <x v="2"/>
    <s v="Emergency"/>
    <d v="2023-05-15T00:00:00"/>
    <s v="Penicillin"/>
    <s v="Inconclusive"/>
    <x v="10"/>
  </r>
  <r>
    <s v="Mr."/>
    <s v="Sergio Wilson"/>
    <n v="40"/>
    <x v="1"/>
    <x v="1"/>
    <s v="A+"/>
    <x v="4"/>
    <x v="2"/>
    <x v="1366"/>
    <s v="Brady Estrada"/>
    <x v="2536"/>
    <x v="3"/>
    <n v="13783.504999999999"/>
    <n v="336"/>
    <x v="1"/>
    <s v="Urgent"/>
    <d v="2019-07-20T00:00:00"/>
    <s v="Paracetamol"/>
    <s v="Normal"/>
    <x v="4"/>
  </r>
  <r>
    <s v="Mr."/>
    <s v="Michelle Webb"/>
    <n v="73"/>
    <x v="0"/>
    <x v="1"/>
    <s v="B+"/>
    <x v="7"/>
    <x v="5"/>
    <x v="659"/>
    <s v="Sara Jones"/>
    <x v="2537"/>
    <x v="0"/>
    <n v="68156.3122"/>
    <n v="380"/>
    <x v="2"/>
    <s v="Emergency"/>
    <d v="2023-01-30T00:00:00"/>
    <s v="Lipitor"/>
    <s v="Normal"/>
    <x v="21"/>
  </r>
  <r>
    <s v="Mr."/>
    <s v="Rachel Mcmillan"/>
    <n v="75"/>
    <x v="0"/>
    <x v="1"/>
    <s v="AB-"/>
    <x v="5"/>
    <x v="5"/>
    <x v="672"/>
    <s v="Tammy Cox"/>
    <x v="2538"/>
    <x v="0"/>
    <n v="28579.783200000002"/>
    <n v="192"/>
    <x v="2"/>
    <s v="Emergency"/>
    <d v="2021-09-29T00:00:00"/>
    <s v="Ibuprofen"/>
    <s v="Normal"/>
    <x v="25"/>
  </r>
  <r>
    <s v="Mrs."/>
    <s v="Corey Mcguire"/>
    <n v="53"/>
    <x v="1"/>
    <x v="0"/>
    <s v="B-"/>
    <x v="2"/>
    <x v="0"/>
    <x v="822"/>
    <s v="Matthew Smith"/>
    <x v="2539"/>
    <x v="4"/>
    <n v="3508.0228000000002"/>
    <n v="481"/>
    <x v="2"/>
    <s v="Emergency"/>
    <d v="2019-02-20T00:00:00"/>
    <s v="Penicillin"/>
    <s v="Normal"/>
    <x v="21"/>
  </r>
  <r>
    <s v="Mr."/>
    <s v="Tracy Sanford"/>
    <n v="57"/>
    <x v="1"/>
    <x v="1"/>
    <s v="AB-"/>
    <x v="5"/>
    <x v="3"/>
    <x v="1054"/>
    <s v="Michelle Williams"/>
    <x v="2540"/>
    <x v="3"/>
    <n v="5756.1526000000003"/>
    <n v="400"/>
    <x v="2"/>
    <s v="Emergency"/>
    <d v="2022-11-06T00:00:00"/>
    <s v="Lipitor"/>
    <s v="Normal"/>
    <x v="12"/>
  </r>
  <r>
    <s v="Mr."/>
    <s v="Timothy Rose"/>
    <n v="82"/>
    <x v="0"/>
    <x v="1"/>
    <s v="O-"/>
    <x v="0"/>
    <x v="0"/>
    <x v="1367"/>
    <s v="Julie Walker"/>
    <x v="2541"/>
    <x v="0"/>
    <n v="9135.0841"/>
    <n v="400"/>
    <x v="2"/>
    <s v="Emergency"/>
    <d v="2023-06-02T00:00:00"/>
    <s v="Penicillin"/>
    <s v="Abnormal"/>
    <x v="24"/>
  </r>
  <r>
    <s v="Mrs."/>
    <s v="James Delacruz"/>
    <n v="48"/>
    <x v="1"/>
    <x v="0"/>
    <s v="AB+"/>
    <x v="3"/>
    <x v="2"/>
    <x v="1086"/>
    <s v="Jason Day"/>
    <x v="2542"/>
    <x v="0"/>
    <n v="23670.679700000001"/>
    <n v="272"/>
    <x v="0"/>
    <s v="Elective"/>
    <d v="2022-03-06T00:00:00"/>
    <s v="Penicillin"/>
    <s v="Inconclusive"/>
    <x v="11"/>
  </r>
  <r>
    <s v="Mr."/>
    <s v="Steven Petersen"/>
    <n v="50"/>
    <x v="1"/>
    <x v="1"/>
    <s v="O-"/>
    <x v="0"/>
    <x v="3"/>
    <x v="1132"/>
    <s v="Bob Rogers"/>
    <x v="2543"/>
    <x v="1"/>
    <n v="5165.4380000000001"/>
    <n v="315"/>
    <x v="2"/>
    <s v="Emergency"/>
    <d v="2020-01-29T00:00:00"/>
    <s v="Paracetamol"/>
    <s v="Abnormal"/>
    <x v="28"/>
  </r>
  <r>
    <s v="Mr."/>
    <s v="Laura Valdez"/>
    <n v="51"/>
    <x v="1"/>
    <x v="1"/>
    <s v="O-"/>
    <x v="0"/>
    <x v="3"/>
    <x v="1146"/>
    <s v="Carlos Reed"/>
    <x v="2544"/>
    <x v="1"/>
    <n v="6491.1526000000003"/>
    <n v="231"/>
    <x v="2"/>
    <s v="Emergency"/>
    <d v="2020-08-22T00:00:00"/>
    <s v="Ibuprofen"/>
    <s v="Inconclusive"/>
    <x v="26"/>
  </r>
  <r>
    <s v="Mrs."/>
    <s v="Kimberly Boone"/>
    <n v="25"/>
    <x v="2"/>
    <x v="0"/>
    <s v="AB-"/>
    <x v="5"/>
    <x v="1"/>
    <x v="638"/>
    <s v="Ashley Cantrell"/>
    <x v="2545"/>
    <x v="1"/>
    <n v="16614.524099999999"/>
    <n v="132"/>
    <x v="0"/>
    <s v="Elective"/>
    <d v="2020-07-07T00:00:00"/>
    <s v="Penicillin"/>
    <s v="Abnormal"/>
    <x v="13"/>
  </r>
  <r>
    <s v="Mrs."/>
    <s v="Robin Bishop"/>
    <n v="73"/>
    <x v="0"/>
    <x v="0"/>
    <s v="A-"/>
    <x v="6"/>
    <x v="1"/>
    <x v="852"/>
    <s v="Bonnie Sims"/>
    <x v="2546"/>
    <x v="0"/>
    <n v="38459.739399999999"/>
    <n v="347"/>
    <x v="0"/>
    <s v="Elective"/>
    <d v="2022-02-19T00:00:00"/>
    <s v="Aspirin"/>
    <s v="Abnormal"/>
    <x v="10"/>
  </r>
  <r>
    <s v="Mrs."/>
    <s v="Haley Baker"/>
    <n v="66"/>
    <x v="0"/>
    <x v="0"/>
    <s v="O-"/>
    <x v="0"/>
    <x v="2"/>
    <x v="1215"/>
    <s v="John Copeland"/>
    <x v="2547"/>
    <x v="0"/>
    <n v="19926.1584"/>
    <n v="485"/>
    <x v="2"/>
    <s v="Emergency"/>
    <d v="2019-12-24T00:00:00"/>
    <s v="Paracetamol"/>
    <s v="Abnormal"/>
    <x v="1"/>
  </r>
  <r>
    <s v="Mr."/>
    <s v="Antonio Mitchell"/>
    <n v="38"/>
    <x v="1"/>
    <x v="1"/>
    <s v="A+"/>
    <x v="4"/>
    <x v="3"/>
    <x v="1368"/>
    <s v="Tiffany Mayo"/>
    <x v="2548"/>
    <x v="4"/>
    <n v="32624.435099999999"/>
    <n v="307"/>
    <x v="1"/>
    <s v="Urgent"/>
    <d v="2021-03-27T00:00:00"/>
    <s v="Paracetamol"/>
    <s v="Abnormal"/>
    <x v="26"/>
  </r>
  <r>
    <s v="Mrs."/>
    <s v="Elizabeth Mercado"/>
    <n v="19"/>
    <x v="2"/>
    <x v="0"/>
    <s v="B+"/>
    <x v="7"/>
    <x v="0"/>
    <x v="421"/>
    <s v="Eric Thompson"/>
    <x v="2549"/>
    <x v="3"/>
    <n v="58177.008900000001"/>
    <n v="477"/>
    <x v="2"/>
    <s v="Emergency"/>
    <d v="2021-08-05T00:00:00"/>
    <s v="Aspirin"/>
    <s v="Abnormal"/>
    <x v="21"/>
  </r>
  <r>
    <s v="Mrs."/>
    <s v="Troy Parker"/>
    <n v="77"/>
    <x v="0"/>
    <x v="0"/>
    <s v="A-"/>
    <x v="6"/>
    <x v="2"/>
    <x v="127"/>
    <s v="Tracey Mccormick"/>
    <x v="2550"/>
    <x v="0"/>
    <n v="20630.316299999999"/>
    <n v="278"/>
    <x v="2"/>
    <s v="Emergency"/>
    <d v="2020-08-19T00:00:00"/>
    <s v="Penicillin"/>
    <s v="Inconclusive"/>
    <x v="8"/>
  </r>
  <r>
    <s v="Mr."/>
    <s v="Nancy Smith DDS"/>
    <n v="50"/>
    <x v="1"/>
    <x v="1"/>
    <s v="A+"/>
    <x v="4"/>
    <x v="5"/>
    <x v="934"/>
    <s v="Brittany Brooks"/>
    <x v="2551"/>
    <x v="3"/>
    <n v="14128.4426"/>
    <n v="320"/>
    <x v="2"/>
    <s v="Emergency"/>
    <d v="2020-07-04T00:00:00"/>
    <s v="Lipitor"/>
    <s v="Inconclusive"/>
    <x v="1"/>
  </r>
  <r>
    <s v="Mr."/>
    <s v="Taylor Moore"/>
    <n v="76"/>
    <x v="0"/>
    <x v="1"/>
    <s v="O-"/>
    <x v="0"/>
    <x v="2"/>
    <x v="1369"/>
    <s v="Gregory Hoffman"/>
    <x v="197"/>
    <x v="0"/>
    <n v="14897.2983"/>
    <n v="428"/>
    <x v="1"/>
    <s v="Urgent"/>
    <d v="2021-01-06T00:00:00"/>
    <s v="Aspirin"/>
    <s v="Abnormal"/>
    <x v="6"/>
  </r>
  <r>
    <s v="Mr."/>
    <s v="Robert Webb"/>
    <n v="79"/>
    <x v="0"/>
    <x v="1"/>
    <s v="AB+"/>
    <x v="3"/>
    <x v="2"/>
    <x v="434"/>
    <s v="Anna Baldwin"/>
    <x v="2552"/>
    <x v="0"/>
    <n v="5443.5626000000002"/>
    <n v="207"/>
    <x v="1"/>
    <s v="Urgent"/>
    <d v="2021-03-10T00:00:00"/>
    <s v="Penicillin"/>
    <s v="Normal"/>
    <x v="8"/>
  </r>
  <r>
    <s v="Mr."/>
    <s v="James Moses"/>
    <n v="70"/>
    <x v="0"/>
    <x v="1"/>
    <s v="A+"/>
    <x v="4"/>
    <x v="5"/>
    <x v="1370"/>
    <s v="Jared Baxter"/>
    <x v="2553"/>
    <x v="0"/>
    <n v="49422.275699999998"/>
    <n v="122"/>
    <x v="2"/>
    <s v="Emergency"/>
    <d v="2021-04-24T00:00:00"/>
    <s v="Lipitor"/>
    <s v="Normal"/>
    <x v="8"/>
  </r>
  <r>
    <s v="Mr."/>
    <s v="David Estes"/>
    <n v="19"/>
    <x v="2"/>
    <x v="1"/>
    <s v="A+"/>
    <x v="4"/>
    <x v="4"/>
    <x v="514"/>
    <s v="Juan Garcia"/>
    <x v="2554"/>
    <x v="3"/>
    <n v="5854.5144"/>
    <n v="365"/>
    <x v="1"/>
    <s v="Urgent"/>
    <d v="2021-09-17T00:00:00"/>
    <s v="Aspirin"/>
    <s v="Abnormal"/>
    <x v="4"/>
  </r>
  <r>
    <s v="Mr."/>
    <s v="Glenn Weber"/>
    <n v="34"/>
    <x v="2"/>
    <x v="1"/>
    <s v="B-"/>
    <x v="2"/>
    <x v="2"/>
    <x v="1259"/>
    <s v="Michael White"/>
    <x v="2555"/>
    <x v="4"/>
    <n v="7679.3027000000002"/>
    <n v="221"/>
    <x v="2"/>
    <s v="Emergency"/>
    <d v="2020-09-21T00:00:00"/>
    <s v="Ibuprofen"/>
    <s v="Normal"/>
    <x v="21"/>
  </r>
  <r>
    <s v="Mr."/>
    <s v="Julie Velasquez"/>
    <n v="60"/>
    <x v="0"/>
    <x v="1"/>
    <s v="O-"/>
    <x v="0"/>
    <x v="2"/>
    <x v="662"/>
    <s v="Nancy Shaffer"/>
    <x v="2556"/>
    <x v="0"/>
    <n v="15710.782800000001"/>
    <n v="246"/>
    <x v="1"/>
    <s v="Urgent"/>
    <d v="2019-01-23T00:00:00"/>
    <s v="Aspirin"/>
    <s v="Normal"/>
    <x v="22"/>
  </r>
  <r>
    <s v="Mr."/>
    <s v="Andrew Smith"/>
    <n v="35"/>
    <x v="1"/>
    <x v="1"/>
    <s v="A+"/>
    <x v="4"/>
    <x v="1"/>
    <x v="1371"/>
    <s v="Leslie Rodriguez"/>
    <x v="2557"/>
    <x v="2"/>
    <n v="14089.490299999999"/>
    <n v="191"/>
    <x v="0"/>
    <s v="Elective"/>
    <d v="2023-09-21T00:00:00"/>
    <s v="Aspirin"/>
    <s v="Normal"/>
    <x v="15"/>
  </r>
  <r>
    <s v="Mrs."/>
    <s v="Angela Carey"/>
    <n v="23"/>
    <x v="2"/>
    <x v="0"/>
    <s v="O-"/>
    <x v="0"/>
    <x v="4"/>
    <x v="381"/>
    <s v="Jason Pratt"/>
    <x v="2558"/>
    <x v="3"/>
    <n v="5817.6274999999996"/>
    <n v="381"/>
    <x v="0"/>
    <s v="Elective"/>
    <d v="2022-02-13T00:00:00"/>
    <s v="Lipitor"/>
    <s v="Normal"/>
    <x v="4"/>
  </r>
  <r>
    <s v="Mr."/>
    <s v="Kristi King DVM"/>
    <n v="65"/>
    <x v="0"/>
    <x v="1"/>
    <s v="AB+"/>
    <x v="3"/>
    <x v="0"/>
    <x v="1372"/>
    <s v="Angel Riley"/>
    <x v="2559"/>
    <x v="0"/>
    <n v="52549.728199999998"/>
    <n v="313"/>
    <x v="2"/>
    <s v="Emergency"/>
    <d v="2022-05-22T00:00:00"/>
    <s v="Penicillin"/>
    <s v="Normal"/>
    <x v="16"/>
  </r>
  <r>
    <s v="Mrs."/>
    <s v="Isabella Rose"/>
    <n v="74"/>
    <x v="0"/>
    <x v="0"/>
    <s v="O-"/>
    <x v="0"/>
    <x v="1"/>
    <x v="715"/>
    <s v="Jason Young"/>
    <x v="2560"/>
    <x v="0"/>
    <n v="7202.5697"/>
    <n v="261"/>
    <x v="1"/>
    <s v="Urgent"/>
    <d v="2020-09-01T00:00:00"/>
    <s v="Ibuprofen"/>
    <s v="Normal"/>
    <x v="9"/>
  </r>
  <r>
    <s v="Mr."/>
    <s v="Deborah Goodman"/>
    <n v="33"/>
    <x v="2"/>
    <x v="1"/>
    <s v="A+"/>
    <x v="4"/>
    <x v="4"/>
    <x v="1148"/>
    <s v="Andrea Brown"/>
    <x v="2561"/>
    <x v="4"/>
    <n v="11576.6065"/>
    <n v="235"/>
    <x v="2"/>
    <s v="Emergency"/>
    <d v="2022-03-01T00:00:00"/>
    <s v="Paracetamol"/>
    <s v="Normal"/>
    <x v="26"/>
  </r>
  <r>
    <s v="Mrs."/>
    <s v="Thomas Decker"/>
    <n v="19"/>
    <x v="2"/>
    <x v="0"/>
    <s v="AB-"/>
    <x v="5"/>
    <x v="2"/>
    <x v="38"/>
    <s v="Erin Mcdonald"/>
    <x v="2562"/>
    <x v="3"/>
    <n v="15521.4352"/>
    <n v="189"/>
    <x v="1"/>
    <s v="Urgent"/>
    <d v="2021-03-06T00:00:00"/>
    <s v="Ibuprofen"/>
    <s v="Inconclusive"/>
    <x v="2"/>
  </r>
  <r>
    <s v="Mr."/>
    <s v="Nicole Garcia"/>
    <n v="19"/>
    <x v="2"/>
    <x v="1"/>
    <s v="A+"/>
    <x v="4"/>
    <x v="2"/>
    <x v="1048"/>
    <s v="Rhonda Stevens"/>
    <x v="2563"/>
    <x v="1"/>
    <n v="21137.1639"/>
    <n v="235"/>
    <x v="0"/>
    <s v="Elective"/>
    <d v="2023-09-06T00:00:00"/>
    <s v="Ibuprofen"/>
    <s v="Inconclusive"/>
    <x v="4"/>
  </r>
  <r>
    <s v="Mr."/>
    <s v="Travis Hamilton"/>
    <n v="36"/>
    <x v="1"/>
    <x v="1"/>
    <s v="B-"/>
    <x v="2"/>
    <x v="5"/>
    <x v="1105"/>
    <s v="David Wells"/>
    <x v="2564"/>
    <x v="0"/>
    <n v="6100.0852000000004"/>
    <n v="173"/>
    <x v="0"/>
    <s v="Elective"/>
    <d v="2020-04-20T00:00:00"/>
    <s v="Paracetamol"/>
    <s v="Normal"/>
    <x v="0"/>
  </r>
  <r>
    <s v="Mrs."/>
    <s v="Austin Benjamin"/>
    <n v="64"/>
    <x v="0"/>
    <x v="0"/>
    <s v="A+"/>
    <x v="4"/>
    <x v="0"/>
    <x v="1249"/>
    <s v="Kenneth Powell"/>
    <x v="419"/>
    <x v="0"/>
    <n v="37117.149899999997"/>
    <n v="357"/>
    <x v="2"/>
    <s v="Emergency"/>
    <d v="2021-08-19T00:00:00"/>
    <s v="Lipitor"/>
    <s v="Normal"/>
    <x v="26"/>
  </r>
  <r>
    <s v="Mrs."/>
    <s v="Cory Heath"/>
    <n v="81"/>
    <x v="0"/>
    <x v="0"/>
    <s v="A+"/>
    <x v="4"/>
    <x v="5"/>
    <x v="1153"/>
    <s v="Ronald Morris"/>
    <x v="2565"/>
    <x v="3"/>
    <n v="38180.205300000001"/>
    <n v="235"/>
    <x v="1"/>
    <s v="Urgent"/>
    <d v="2019-03-19T00:00:00"/>
    <s v="Aspirin"/>
    <s v="Normal"/>
    <x v="26"/>
  </r>
  <r>
    <s v="Mr."/>
    <s v="Javier Gray"/>
    <n v="53"/>
    <x v="1"/>
    <x v="1"/>
    <s v="B+"/>
    <x v="7"/>
    <x v="0"/>
    <x v="1373"/>
    <s v="Katherine Pitts"/>
    <x v="2566"/>
    <x v="2"/>
    <n v="38018.346799999999"/>
    <n v="373"/>
    <x v="2"/>
    <s v="Emergency"/>
    <d v="2021-11-03T00:00:00"/>
    <s v="Ibuprofen"/>
    <s v="Abnormal"/>
    <x v="5"/>
  </r>
  <r>
    <s v="Mr."/>
    <s v="Andrea Neal"/>
    <n v="69"/>
    <x v="0"/>
    <x v="1"/>
    <s v="B+"/>
    <x v="7"/>
    <x v="4"/>
    <x v="487"/>
    <s v="Annette Hamilton"/>
    <x v="2567"/>
    <x v="0"/>
    <n v="15626.1337"/>
    <n v="261"/>
    <x v="1"/>
    <s v="Urgent"/>
    <d v="2023-06-25T00:00:00"/>
    <s v="Aspirin"/>
    <s v="Inconclusive"/>
    <x v="1"/>
  </r>
  <r>
    <s v="Mr."/>
    <s v="Stacy Farmer"/>
    <n v="65"/>
    <x v="0"/>
    <x v="1"/>
    <s v="AB+"/>
    <x v="3"/>
    <x v="3"/>
    <x v="635"/>
    <s v="Pamela Pacheco"/>
    <x v="2568"/>
    <x v="2"/>
    <n v="18526.359799999998"/>
    <n v="250"/>
    <x v="1"/>
    <s v="Urgent"/>
    <d v="2020-11-20T00:00:00"/>
    <s v="Aspirin"/>
    <s v="Inconclusive"/>
    <x v="3"/>
  </r>
  <r>
    <s v="Mrs."/>
    <s v="Tracy Davidson"/>
    <n v="56"/>
    <x v="1"/>
    <x v="0"/>
    <s v="B-"/>
    <x v="2"/>
    <x v="5"/>
    <x v="61"/>
    <s v="Denise Perez"/>
    <x v="2569"/>
    <x v="0"/>
    <n v="8687.7839999999997"/>
    <n v="333"/>
    <x v="1"/>
    <s v="Urgent"/>
    <d v="2021-03-03T00:00:00"/>
    <s v="Paracetamol"/>
    <s v="Normal"/>
    <x v="25"/>
  </r>
  <r>
    <s v="Mr."/>
    <s v="Jenny Harris"/>
    <n v="76"/>
    <x v="0"/>
    <x v="1"/>
    <s v="B-"/>
    <x v="2"/>
    <x v="1"/>
    <x v="1316"/>
    <s v="Jacob Higgins"/>
    <x v="2570"/>
    <x v="3"/>
    <n v="32301.317200000001"/>
    <n v="350"/>
    <x v="0"/>
    <s v="Elective"/>
    <d v="2022-06-23T00:00:00"/>
    <s v="Ibuprofen"/>
    <s v="Normal"/>
    <x v="28"/>
  </r>
  <r>
    <s v="Mr."/>
    <s v="Patricia Brown"/>
    <n v="60"/>
    <x v="0"/>
    <x v="1"/>
    <s v="AB-"/>
    <x v="5"/>
    <x v="3"/>
    <x v="16"/>
    <s v="Ryan Jefferson"/>
    <x v="1279"/>
    <x v="2"/>
    <n v="20787.070100000001"/>
    <n v="303"/>
    <x v="2"/>
    <s v="Emergency"/>
    <d v="2019-11-18T00:00:00"/>
    <s v="Paracetamol"/>
    <s v="Normal"/>
    <x v="8"/>
  </r>
  <r>
    <s v="Mr."/>
    <s v="Brandon Delgado"/>
    <n v="18"/>
    <x v="2"/>
    <x v="1"/>
    <s v="AB+"/>
    <x v="3"/>
    <x v="4"/>
    <x v="849"/>
    <s v="Michael Cummings"/>
    <x v="2571"/>
    <x v="4"/>
    <n v="39159.570500000002"/>
    <n v="316"/>
    <x v="1"/>
    <s v="Urgent"/>
    <d v="2021-12-16T00:00:00"/>
    <s v="Ibuprofen"/>
    <s v="Inconclusive"/>
    <x v="14"/>
  </r>
  <r>
    <s v="Mr."/>
    <s v="Ashley Solis"/>
    <n v="26"/>
    <x v="2"/>
    <x v="1"/>
    <s v="B-"/>
    <x v="2"/>
    <x v="4"/>
    <x v="1374"/>
    <s v="Erin Oliver"/>
    <x v="2572"/>
    <x v="4"/>
    <n v="34292.945800000001"/>
    <n v="418"/>
    <x v="0"/>
    <s v="Elective"/>
    <d v="2019-11-22T00:00:00"/>
    <s v="Aspirin"/>
    <s v="Abnormal"/>
    <x v="12"/>
  </r>
  <r>
    <s v="Mr."/>
    <s v="Rebecca Anderson"/>
    <n v="42"/>
    <x v="1"/>
    <x v="1"/>
    <s v="B+"/>
    <x v="7"/>
    <x v="4"/>
    <x v="1375"/>
    <s v="Barbara Garcia"/>
    <x v="2573"/>
    <x v="1"/>
    <n v="24125.129400000002"/>
    <n v="216"/>
    <x v="0"/>
    <s v="Elective"/>
    <d v="2019-01-07T00:00:00"/>
    <s v="Aspirin"/>
    <s v="Normal"/>
    <x v="10"/>
  </r>
  <r>
    <s v="Mr."/>
    <s v="Dr. Stacy Gibson PhD"/>
    <n v="59"/>
    <x v="1"/>
    <x v="1"/>
    <s v="B+"/>
    <x v="7"/>
    <x v="5"/>
    <x v="1342"/>
    <s v="Sharon Peters"/>
    <x v="2574"/>
    <x v="3"/>
    <n v="16474.614699999998"/>
    <n v="478"/>
    <x v="2"/>
    <s v="Emergency"/>
    <d v="2023-11-11T00:00:00"/>
    <s v="Lipitor"/>
    <s v="Abnormal"/>
    <x v="21"/>
  </r>
  <r>
    <s v="Mr."/>
    <s v="William Austin"/>
    <n v="83"/>
    <x v="0"/>
    <x v="1"/>
    <s v="O+"/>
    <x v="1"/>
    <x v="1"/>
    <x v="1227"/>
    <s v="Bonnie Watts"/>
    <x v="2575"/>
    <x v="1"/>
    <n v="15746.434999999999"/>
    <n v="257"/>
    <x v="0"/>
    <s v="Elective"/>
    <d v="2023-07-10T00:00:00"/>
    <s v="Aspirin"/>
    <s v="Inconclusive"/>
    <x v="8"/>
  </r>
  <r>
    <s v="Mr."/>
    <s v="Damon Brady"/>
    <n v="75"/>
    <x v="0"/>
    <x v="1"/>
    <s v="O+"/>
    <x v="1"/>
    <x v="3"/>
    <x v="1376"/>
    <s v="Megan Mendoza"/>
    <x v="2576"/>
    <x v="2"/>
    <n v="24757.581399999999"/>
    <n v="397"/>
    <x v="1"/>
    <s v="Urgent"/>
    <d v="2023-02-23T00:00:00"/>
    <s v="Lipitor"/>
    <s v="Abnormal"/>
    <x v="15"/>
  </r>
  <r>
    <s v="Mrs."/>
    <s v="Bethany Hicks"/>
    <n v="24"/>
    <x v="2"/>
    <x v="0"/>
    <s v="AB-"/>
    <x v="5"/>
    <x v="0"/>
    <x v="99"/>
    <s v="Tracy Cabrera"/>
    <x v="2577"/>
    <x v="1"/>
    <n v="43010.025999999998"/>
    <n v="439"/>
    <x v="1"/>
    <s v="Urgent"/>
    <d v="2021-09-22T00:00:00"/>
    <s v="Penicillin"/>
    <s v="Abnormal"/>
    <x v="2"/>
  </r>
  <r>
    <s v="Mrs."/>
    <s v="Daniel Obrien"/>
    <n v="51"/>
    <x v="1"/>
    <x v="0"/>
    <s v="AB+"/>
    <x v="3"/>
    <x v="5"/>
    <x v="1377"/>
    <s v="Brooke Vance"/>
    <x v="2578"/>
    <x v="2"/>
    <n v="67882.855500000005"/>
    <n v="291"/>
    <x v="2"/>
    <s v="Emergency"/>
    <d v="2020-03-03T00:00:00"/>
    <s v="Ibuprofen"/>
    <s v="Abnormal"/>
    <x v="25"/>
  </r>
  <r>
    <s v="Mr."/>
    <s v="Angela Stephens"/>
    <n v="34"/>
    <x v="2"/>
    <x v="1"/>
    <s v="B-"/>
    <x v="2"/>
    <x v="3"/>
    <x v="771"/>
    <s v="Amanda Brown"/>
    <x v="2579"/>
    <x v="4"/>
    <n v="7569.6541999999999"/>
    <n v="415"/>
    <x v="2"/>
    <s v="Emergency"/>
    <d v="2023-08-08T00:00:00"/>
    <s v="Penicillin"/>
    <s v="Abnormal"/>
    <x v="4"/>
  </r>
  <r>
    <s v="Mrs."/>
    <s v="Martha Singleton"/>
    <n v="45"/>
    <x v="1"/>
    <x v="0"/>
    <s v="O+"/>
    <x v="1"/>
    <x v="1"/>
    <x v="289"/>
    <s v="James Casey"/>
    <x v="2580"/>
    <x v="1"/>
    <n v="34896.9401"/>
    <n v="171"/>
    <x v="1"/>
    <s v="Urgent"/>
    <d v="2021-11-22T00:00:00"/>
    <s v="Ibuprofen"/>
    <s v="Abnormal"/>
    <x v="16"/>
  </r>
  <r>
    <s v="Mrs."/>
    <s v="Nancy Garcia"/>
    <n v="38"/>
    <x v="1"/>
    <x v="0"/>
    <s v="B+"/>
    <x v="7"/>
    <x v="2"/>
    <x v="796"/>
    <s v="Kelli Lester"/>
    <x v="2581"/>
    <x v="1"/>
    <n v="1855.3479"/>
    <n v="371"/>
    <x v="2"/>
    <s v="Emergency"/>
    <d v="2022-02-06T00:00:00"/>
    <s v="Aspirin"/>
    <s v="Inconclusive"/>
    <x v="11"/>
  </r>
  <r>
    <s v="Mr."/>
    <s v="Carly Johnson"/>
    <n v="46"/>
    <x v="1"/>
    <x v="1"/>
    <s v="B+"/>
    <x v="7"/>
    <x v="5"/>
    <x v="144"/>
    <s v="Valerie Fields"/>
    <x v="2582"/>
    <x v="0"/>
    <n v="66818.962400000004"/>
    <n v="174"/>
    <x v="0"/>
    <s v="Elective"/>
    <d v="2022-08-05T00:00:00"/>
    <s v="Lipitor"/>
    <s v="Inconclusive"/>
    <x v="10"/>
  </r>
  <r>
    <s v="Mr."/>
    <s v="Shannon Wood"/>
    <n v="22"/>
    <x v="2"/>
    <x v="1"/>
    <s v="A-"/>
    <x v="6"/>
    <x v="4"/>
    <x v="1272"/>
    <s v="Phillip Owens PhD"/>
    <x v="2583"/>
    <x v="2"/>
    <n v="41111.934699999998"/>
    <n v="417"/>
    <x v="0"/>
    <s v="Elective"/>
    <d v="2020-01-02T00:00:00"/>
    <s v="Lipitor"/>
    <s v="Inconclusive"/>
    <x v="13"/>
  </r>
  <r>
    <s v="Mrs."/>
    <s v="Zachary Luna"/>
    <n v="67"/>
    <x v="0"/>
    <x v="0"/>
    <s v="AB-"/>
    <x v="5"/>
    <x v="0"/>
    <x v="1378"/>
    <s v="Robert Ward"/>
    <x v="2584"/>
    <x v="3"/>
    <n v="17073.839499999998"/>
    <n v="425"/>
    <x v="2"/>
    <s v="Emergency"/>
    <d v="2020-04-09T00:00:00"/>
    <s v="Penicillin"/>
    <s v="Normal"/>
    <x v="1"/>
  </r>
  <r>
    <s v="Mrs."/>
    <s v="Richard Fields"/>
    <n v="57"/>
    <x v="1"/>
    <x v="0"/>
    <s v="B-"/>
    <x v="2"/>
    <x v="0"/>
    <x v="1077"/>
    <s v="Zachary Thompson"/>
    <x v="1954"/>
    <x v="3"/>
    <n v="41443.078300000001"/>
    <n v="291"/>
    <x v="2"/>
    <s v="Emergency"/>
    <d v="2019-02-06T00:00:00"/>
    <s v="Ibuprofen"/>
    <s v="Normal"/>
    <x v="15"/>
  </r>
  <r>
    <s v="Mrs."/>
    <s v="Katherine Smith"/>
    <n v="43"/>
    <x v="1"/>
    <x v="0"/>
    <s v="B+"/>
    <x v="7"/>
    <x v="1"/>
    <x v="684"/>
    <s v="Scott Morris"/>
    <x v="2585"/>
    <x v="1"/>
    <n v="7239.2161999999998"/>
    <n v="358"/>
    <x v="2"/>
    <s v="Emergency"/>
    <d v="2019-10-30T00:00:00"/>
    <s v="Lipitor"/>
    <s v="Abnormal"/>
    <x v="18"/>
  </r>
  <r>
    <s v="Mrs."/>
    <s v="Cole George"/>
    <n v="74"/>
    <x v="0"/>
    <x v="0"/>
    <s v="A-"/>
    <x v="6"/>
    <x v="1"/>
    <x v="534"/>
    <s v="Bethany White"/>
    <x v="2586"/>
    <x v="4"/>
    <n v="13110.029200000001"/>
    <n v="414"/>
    <x v="1"/>
    <s v="Urgent"/>
    <d v="2021-06-28T00:00:00"/>
    <s v="Penicillin"/>
    <s v="Normal"/>
    <x v="28"/>
  </r>
  <r>
    <s v="Mr."/>
    <s v="Nancy Velasquez"/>
    <n v="32"/>
    <x v="2"/>
    <x v="1"/>
    <s v="B+"/>
    <x v="7"/>
    <x v="1"/>
    <x v="871"/>
    <s v="Heather Lawson"/>
    <x v="2587"/>
    <x v="3"/>
    <n v="37530.097199999997"/>
    <n v="348"/>
    <x v="0"/>
    <s v="Elective"/>
    <d v="2020-05-12T00:00:00"/>
    <s v="Paracetamol"/>
    <s v="Inconclusive"/>
    <x v="22"/>
  </r>
  <r>
    <s v="Mrs."/>
    <s v="Dana Moody"/>
    <n v="39"/>
    <x v="1"/>
    <x v="0"/>
    <s v="B+"/>
    <x v="7"/>
    <x v="2"/>
    <x v="363"/>
    <s v="Joseph Juarez"/>
    <x v="225"/>
    <x v="4"/>
    <n v="7934.2013999999999"/>
    <n v="443"/>
    <x v="1"/>
    <s v="Urgent"/>
    <d v="2022-05-14T00:00:00"/>
    <s v="Penicillin"/>
    <s v="Normal"/>
    <x v="4"/>
  </r>
  <r>
    <s v="Mrs."/>
    <s v="Melinda Curtis"/>
    <n v="63"/>
    <x v="0"/>
    <x v="0"/>
    <s v="O+"/>
    <x v="1"/>
    <x v="3"/>
    <x v="260"/>
    <s v="Alicia Horton"/>
    <x v="2588"/>
    <x v="4"/>
    <n v="4050.2899000000002"/>
    <n v="224"/>
    <x v="2"/>
    <s v="Emergency"/>
    <d v="2019-02-24T00:00:00"/>
    <s v="Ibuprofen"/>
    <s v="Normal"/>
    <x v="23"/>
  </r>
  <r>
    <s v="Mr."/>
    <s v="Tabitha Jenkins"/>
    <n v="54"/>
    <x v="1"/>
    <x v="1"/>
    <s v="A+"/>
    <x v="4"/>
    <x v="5"/>
    <x v="87"/>
    <s v="Cameron Norton"/>
    <x v="2589"/>
    <x v="3"/>
    <n v="26533.562099999999"/>
    <n v="471"/>
    <x v="2"/>
    <s v="Emergency"/>
    <d v="2020-08-22T00:00:00"/>
    <s v="Paracetamol"/>
    <s v="Abnormal"/>
    <x v="0"/>
  </r>
  <r>
    <s v="Mr."/>
    <s v="Jacqueline Mejia"/>
    <n v="62"/>
    <x v="0"/>
    <x v="1"/>
    <s v="A-"/>
    <x v="6"/>
    <x v="5"/>
    <x v="1184"/>
    <s v="Joel Garza"/>
    <x v="2590"/>
    <x v="2"/>
    <n v="9534.4279000000006"/>
    <n v="456"/>
    <x v="0"/>
    <s v="Elective"/>
    <d v="2021-07-02T00:00:00"/>
    <s v="Ibuprofen"/>
    <s v="Normal"/>
    <x v="12"/>
  </r>
  <r>
    <s v="Mrs."/>
    <s v="Susan Dunlap"/>
    <n v="40"/>
    <x v="1"/>
    <x v="0"/>
    <s v="O-"/>
    <x v="0"/>
    <x v="2"/>
    <x v="1379"/>
    <s v="Dana Ortiz"/>
    <x v="2591"/>
    <x v="4"/>
    <n v="3970.6659"/>
    <n v="259"/>
    <x v="1"/>
    <s v="Urgent"/>
    <d v="2019-12-21T00:00:00"/>
    <s v="Paracetamol"/>
    <s v="Inconclusive"/>
    <x v="13"/>
  </r>
  <r>
    <s v="Mrs."/>
    <s v="Lisa Beck"/>
    <n v="54"/>
    <x v="1"/>
    <x v="0"/>
    <s v="AB-"/>
    <x v="5"/>
    <x v="2"/>
    <x v="917"/>
    <s v="Patrick Davis"/>
    <x v="2592"/>
    <x v="4"/>
    <n v="20280.4251"/>
    <n v="124"/>
    <x v="0"/>
    <s v="Elective"/>
    <d v="2022-09-21T00:00:00"/>
    <s v="Aspirin"/>
    <s v="Abnormal"/>
    <x v="15"/>
  </r>
  <r>
    <s v="Mrs."/>
    <s v="Billy Ross"/>
    <n v="33"/>
    <x v="2"/>
    <x v="0"/>
    <s v="B+"/>
    <x v="7"/>
    <x v="3"/>
    <x v="1380"/>
    <s v="Cheyenne Walker"/>
    <x v="2593"/>
    <x v="4"/>
    <n v="27959.0226"/>
    <n v="242"/>
    <x v="2"/>
    <s v="Emergency"/>
    <d v="2022-09-23T00:00:00"/>
    <s v="Paracetamol"/>
    <s v="Inconclusive"/>
    <x v="3"/>
  </r>
  <r>
    <s v="Mrs."/>
    <s v="Belinda Combs"/>
    <n v="55"/>
    <x v="1"/>
    <x v="0"/>
    <s v="O+"/>
    <x v="1"/>
    <x v="0"/>
    <x v="53"/>
    <s v="David Gill"/>
    <x v="2594"/>
    <x v="3"/>
    <n v="2470.9402"/>
    <n v="482"/>
    <x v="2"/>
    <s v="Emergency"/>
    <d v="2021-08-10T00:00:00"/>
    <s v="Ibuprofen"/>
    <s v="Normal"/>
    <x v="7"/>
  </r>
  <r>
    <s v="Mrs."/>
    <s v="Connor Chen"/>
    <n v="68"/>
    <x v="0"/>
    <x v="0"/>
    <s v="O-"/>
    <x v="0"/>
    <x v="4"/>
    <x v="1148"/>
    <s v="Matthew Martinez"/>
    <x v="2595"/>
    <x v="1"/>
    <n v="10405.5846"/>
    <n v="374"/>
    <x v="0"/>
    <s v="Elective"/>
    <d v="2022-02-25T00:00:00"/>
    <s v="Aspirin"/>
    <s v="Normal"/>
    <x v="10"/>
  </r>
  <r>
    <s v="Mr."/>
    <s v="Bradley Fisher"/>
    <n v="51"/>
    <x v="1"/>
    <x v="1"/>
    <s v="O-"/>
    <x v="0"/>
    <x v="0"/>
    <x v="267"/>
    <s v="Alicia Hicks"/>
    <x v="2596"/>
    <x v="3"/>
    <n v="44601.470099999999"/>
    <n v="416"/>
    <x v="2"/>
    <s v="Emergency"/>
    <d v="2019-05-11T00:00:00"/>
    <s v="Lipitor"/>
    <s v="Abnormal"/>
    <x v="16"/>
  </r>
  <r>
    <s v="Mrs."/>
    <s v="Sara Berry"/>
    <n v="36"/>
    <x v="1"/>
    <x v="0"/>
    <s v="AB+"/>
    <x v="3"/>
    <x v="2"/>
    <x v="1381"/>
    <s v="Nathaniel Stanley"/>
    <x v="2597"/>
    <x v="2"/>
    <n v="12198.2673"/>
    <n v="148"/>
    <x v="0"/>
    <s v="Elective"/>
    <d v="2023-08-23T00:00:00"/>
    <s v="Aspirin"/>
    <s v="Abnormal"/>
    <x v="14"/>
  </r>
  <r>
    <s v="Mrs."/>
    <s v="Lisa Thompson"/>
    <n v="43"/>
    <x v="1"/>
    <x v="0"/>
    <s v="O-"/>
    <x v="0"/>
    <x v="1"/>
    <x v="342"/>
    <s v="Christopher Bridges"/>
    <x v="2598"/>
    <x v="2"/>
    <n v="24866.437399999999"/>
    <n v="303"/>
    <x v="2"/>
    <s v="Emergency"/>
    <d v="2022-02-09T00:00:00"/>
    <s v="Ibuprofen"/>
    <s v="Inconclusive"/>
    <x v="9"/>
  </r>
  <r>
    <s v="Mr."/>
    <s v="David Myers"/>
    <n v="27"/>
    <x v="2"/>
    <x v="1"/>
    <s v="A+"/>
    <x v="4"/>
    <x v="3"/>
    <x v="192"/>
    <s v="Kyle Larsen"/>
    <x v="2599"/>
    <x v="1"/>
    <n v="1033.4531999999999"/>
    <n v="148"/>
    <x v="2"/>
    <s v="Emergency"/>
    <d v="2020-02-22T00:00:00"/>
    <s v="Lipitor"/>
    <s v="Inconclusive"/>
    <x v="2"/>
  </r>
  <r>
    <s v="Mr."/>
    <s v="Mary Daniels"/>
    <n v="60"/>
    <x v="0"/>
    <x v="1"/>
    <s v="A-"/>
    <x v="6"/>
    <x v="3"/>
    <x v="1256"/>
    <s v="Danielle Henry"/>
    <x v="2600"/>
    <x v="2"/>
    <n v="5175.9585999999999"/>
    <n v="346"/>
    <x v="1"/>
    <s v="Urgent"/>
    <d v="2022-06-24T00:00:00"/>
    <s v="Ibuprofen"/>
    <s v="Abnormal"/>
    <x v="29"/>
  </r>
  <r>
    <s v="Mrs."/>
    <s v="Kimberly Matthews"/>
    <n v="44"/>
    <x v="1"/>
    <x v="0"/>
    <s v="O+"/>
    <x v="1"/>
    <x v="5"/>
    <x v="1351"/>
    <s v="Joyce Mays"/>
    <x v="2601"/>
    <x v="1"/>
    <n v="24879.051299999999"/>
    <n v="455"/>
    <x v="0"/>
    <s v="Elective"/>
    <d v="2021-10-24T00:00:00"/>
    <s v="Penicillin"/>
    <s v="Normal"/>
    <x v="18"/>
  </r>
  <r>
    <s v="Mrs."/>
    <s v="Robert Navarro"/>
    <n v="62"/>
    <x v="0"/>
    <x v="0"/>
    <s v="O+"/>
    <x v="1"/>
    <x v="3"/>
    <x v="672"/>
    <s v="Christy Brewer"/>
    <x v="2602"/>
    <x v="3"/>
    <n v="5113.2595000000001"/>
    <n v="189"/>
    <x v="2"/>
    <s v="Emergency"/>
    <d v="2021-10-14T00:00:00"/>
    <s v="Aspirin"/>
    <s v="Abnormal"/>
    <x v="6"/>
  </r>
  <r>
    <s v="Mrs."/>
    <s v="Danielle Schultz"/>
    <n v="59"/>
    <x v="1"/>
    <x v="0"/>
    <s v="A-"/>
    <x v="6"/>
    <x v="1"/>
    <x v="737"/>
    <s v="Daniel Gates"/>
    <x v="1448"/>
    <x v="1"/>
    <n v="28202.1666"/>
    <n v="281"/>
    <x v="1"/>
    <s v="Urgent"/>
    <d v="2020-02-04T00:00:00"/>
    <s v="Paracetamol"/>
    <s v="Inconclusive"/>
    <x v="22"/>
  </r>
  <r>
    <s v="Mr."/>
    <s v="Christine Scott"/>
    <n v="51"/>
    <x v="1"/>
    <x v="1"/>
    <s v="AB-"/>
    <x v="5"/>
    <x v="3"/>
    <x v="558"/>
    <s v="Lisa Wright"/>
    <x v="2603"/>
    <x v="1"/>
    <n v="4046.4173000000001"/>
    <n v="414"/>
    <x v="0"/>
    <s v="Elective"/>
    <d v="2021-06-08T00:00:00"/>
    <s v="Ibuprofen"/>
    <s v="Normal"/>
    <x v="0"/>
  </r>
  <r>
    <s v="Mrs."/>
    <s v="Kevin Harris"/>
    <n v="19"/>
    <x v="2"/>
    <x v="0"/>
    <s v="AB+"/>
    <x v="3"/>
    <x v="4"/>
    <x v="559"/>
    <s v="Andrew Smith"/>
    <x v="2604"/>
    <x v="3"/>
    <n v="17698.4218"/>
    <n v="293"/>
    <x v="1"/>
    <s v="Urgent"/>
    <d v="2020-03-14T00:00:00"/>
    <s v="Paracetamol"/>
    <s v="Abnormal"/>
    <x v="26"/>
  </r>
  <r>
    <s v="Mrs."/>
    <s v="Steven Moody"/>
    <n v="52"/>
    <x v="1"/>
    <x v="0"/>
    <s v="A-"/>
    <x v="6"/>
    <x v="2"/>
    <x v="794"/>
    <s v="Shari Ortega"/>
    <x v="973"/>
    <x v="4"/>
    <n v="7927.0564000000004"/>
    <n v="278"/>
    <x v="2"/>
    <s v="Emergency"/>
    <d v="2022-03-17T00:00:00"/>
    <s v="Ibuprofen"/>
    <s v="Normal"/>
    <x v="22"/>
  </r>
  <r>
    <s v="Mr."/>
    <s v="Robert Dillon"/>
    <n v="58"/>
    <x v="1"/>
    <x v="1"/>
    <s v="A+"/>
    <x v="4"/>
    <x v="0"/>
    <x v="1234"/>
    <s v="Stephen Houston"/>
    <x v="2605"/>
    <x v="1"/>
    <n v="2590.2291"/>
    <n v="492"/>
    <x v="1"/>
    <s v="Urgent"/>
    <d v="2022-12-13T00:00:00"/>
    <s v="Aspirin"/>
    <s v="Inconclusive"/>
    <x v="2"/>
  </r>
  <r>
    <s v="Mrs."/>
    <s v="Rhonda Sherman"/>
    <n v="57"/>
    <x v="1"/>
    <x v="0"/>
    <s v="O+"/>
    <x v="1"/>
    <x v="5"/>
    <x v="922"/>
    <s v="Robert Bernard"/>
    <x v="2606"/>
    <x v="3"/>
    <n v="61628.2183"/>
    <n v="278"/>
    <x v="2"/>
    <s v="Emergency"/>
    <d v="2020-02-16T00:00:00"/>
    <s v="Paracetamol"/>
    <s v="Abnormal"/>
    <x v="3"/>
  </r>
  <r>
    <s v="Mrs."/>
    <s v="Cynthia Wagner"/>
    <n v="30"/>
    <x v="2"/>
    <x v="0"/>
    <s v="O-"/>
    <x v="0"/>
    <x v="4"/>
    <x v="736"/>
    <s v="Alyssa Haynes"/>
    <x v="2607"/>
    <x v="3"/>
    <n v="32299.4863"/>
    <n v="263"/>
    <x v="2"/>
    <s v="Emergency"/>
    <d v="2023-10-14T00:00:00"/>
    <s v="Penicillin"/>
    <s v="Normal"/>
    <x v="12"/>
  </r>
  <r>
    <s v="Mr."/>
    <s v="Tammy Marshall"/>
    <n v="38"/>
    <x v="1"/>
    <x v="1"/>
    <s v="A-"/>
    <x v="6"/>
    <x v="3"/>
    <x v="683"/>
    <s v="Monique Moody"/>
    <x v="2480"/>
    <x v="2"/>
    <n v="20891.545600000001"/>
    <n v="238"/>
    <x v="0"/>
    <s v="Elective"/>
    <d v="2021-03-16T00:00:00"/>
    <s v="Aspirin"/>
    <s v="Normal"/>
    <x v="8"/>
  </r>
  <r>
    <s v="Mr."/>
    <s v="Benjamin Anderson"/>
    <n v="82"/>
    <x v="0"/>
    <x v="1"/>
    <s v="AB-"/>
    <x v="5"/>
    <x v="3"/>
    <x v="1382"/>
    <s v="Gabriela Garcia"/>
    <x v="2608"/>
    <x v="3"/>
    <n v="27823.354200000002"/>
    <n v="358"/>
    <x v="0"/>
    <s v="Elective"/>
    <d v="2019-03-09T00:00:00"/>
    <s v="Aspirin"/>
    <s v="Inconclusive"/>
    <x v="20"/>
  </r>
  <r>
    <s v="Mr."/>
    <s v="Colleen Boyd"/>
    <n v="74"/>
    <x v="0"/>
    <x v="1"/>
    <s v="A+"/>
    <x v="4"/>
    <x v="1"/>
    <x v="1096"/>
    <s v="Stephanie James"/>
    <x v="2609"/>
    <x v="4"/>
    <n v="32545.891"/>
    <n v="335"/>
    <x v="1"/>
    <s v="Urgent"/>
    <d v="2020-12-12T00:00:00"/>
    <s v="Lipitor"/>
    <s v="Abnormal"/>
    <x v="7"/>
  </r>
  <r>
    <s v="Mrs."/>
    <s v="Stephanie Sellers"/>
    <n v="71"/>
    <x v="0"/>
    <x v="0"/>
    <s v="O-"/>
    <x v="0"/>
    <x v="2"/>
    <x v="946"/>
    <s v="Alec Ramirez"/>
    <x v="2610"/>
    <x v="0"/>
    <n v="24845.831300000002"/>
    <n v="482"/>
    <x v="1"/>
    <s v="Urgent"/>
    <d v="2019-09-15T00:00:00"/>
    <s v="Ibuprofen"/>
    <s v="Abnormal"/>
    <x v="5"/>
  </r>
  <r>
    <s v="Mr."/>
    <s v="Frank Conner"/>
    <n v="35"/>
    <x v="1"/>
    <x v="1"/>
    <s v="O-"/>
    <x v="0"/>
    <x v="5"/>
    <x v="990"/>
    <s v="Teresa Moreno"/>
    <x v="2611"/>
    <x v="4"/>
    <n v="13308.221600000001"/>
    <n v="105"/>
    <x v="0"/>
    <s v="Elective"/>
    <d v="2022-07-31T00:00:00"/>
    <s v="Paracetamol"/>
    <s v="Abnormal"/>
    <x v="21"/>
  </r>
  <r>
    <s v="Mrs."/>
    <s v="Vanessa Little"/>
    <n v="29"/>
    <x v="2"/>
    <x v="0"/>
    <s v="A+"/>
    <x v="4"/>
    <x v="3"/>
    <x v="923"/>
    <s v="Michael Hunter"/>
    <x v="2612"/>
    <x v="4"/>
    <n v="18490.396499999999"/>
    <n v="448"/>
    <x v="1"/>
    <s v="Urgent"/>
    <d v="2021-10-12T00:00:00"/>
    <s v="Penicillin"/>
    <s v="Inconclusive"/>
    <x v="10"/>
  </r>
  <r>
    <s v="Mr."/>
    <s v="Daniel Rice"/>
    <n v="22"/>
    <x v="2"/>
    <x v="1"/>
    <s v="A-"/>
    <x v="6"/>
    <x v="1"/>
    <x v="589"/>
    <s v="Amanda Walker"/>
    <x v="2613"/>
    <x v="4"/>
    <n v="3453.2287000000001"/>
    <n v="376"/>
    <x v="2"/>
    <s v="Emergency"/>
    <d v="2021-03-04T00:00:00"/>
    <s v="Penicillin"/>
    <s v="Inconclusive"/>
    <x v="4"/>
  </r>
  <r>
    <s v="Mr."/>
    <s v="Jordan Smith"/>
    <n v="57"/>
    <x v="1"/>
    <x v="1"/>
    <s v="B-"/>
    <x v="2"/>
    <x v="0"/>
    <x v="305"/>
    <s v="Veronica Gray"/>
    <x v="508"/>
    <x v="0"/>
    <n v="48003.469499999999"/>
    <n v="209"/>
    <x v="2"/>
    <s v="Emergency"/>
    <d v="2020-09-25T00:00:00"/>
    <s v="Penicillin"/>
    <s v="Abnormal"/>
    <x v="2"/>
  </r>
  <r>
    <s v="Mrs."/>
    <s v="Maria Mccarthy"/>
    <n v="79"/>
    <x v="0"/>
    <x v="0"/>
    <s v="O+"/>
    <x v="1"/>
    <x v="5"/>
    <x v="165"/>
    <s v="David Scott"/>
    <x v="2614"/>
    <x v="3"/>
    <n v="48688.746400000004"/>
    <n v="116"/>
    <x v="0"/>
    <s v="Elective"/>
    <d v="2022-09-30T00:00:00"/>
    <s v="Ibuprofen"/>
    <s v="Inconclusive"/>
    <x v="0"/>
  </r>
  <r>
    <s v="Mrs."/>
    <s v="Edwin Bailey"/>
    <n v="82"/>
    <x v="0"/>
    <x v="0"/>
    <s v="AB-"/>
    <x v="5"/>
    <x v="3"/>
    <x v="821"/>
    <s v="Sabrina Nguyen"/>
    <x v="2615"/>
    <x v="1"/>
    <n v="30940.554700000001"/>
    <n v="335"/>
    <x v="0"/>
    <s v="Elective"/>
    <d v="2019-03-25T00:00:00"/>
    <s v="Aspirin"/>
    <s v="Normal"/>
    <x v="22"/>
  </r>
  <r>
    <s v="Mr."/>
    <s v="Michael Miranda"/>
    <n v="19"/>
    <x v="2"/>
    <x v="1"/>
    <s v="O-"/>
    <x v="0"/>
    <x v="4"/>
    <x v="293"/>
    <s v="Steven Roberson"/>
    <x v="2616"/>
    <x v="2"/>
    <n v="39204.705099999999"/>
    <n v="216"/>
    <x v="0"/>
    <s v="Elective"/>
    <d v="2021-05-23T00:00:00"/>
    <s v="Penicillin"/>
    <s v="Abnormal"/>
    <x v="4"/>
  </r>
  <r>
    <s v="Mrs."/>
    <s v="Danielle Smith"/>
    <n v="78"/>
    <x v="0"/>
    <x v="0"/>
    <s v="B-"/>
    <x v="2"/>
    <x v="0"/>
    <x v="207"/>
    <s v="Dan Johnson"/>
    <x v="2617"/>
    <x v="4"/>
    <n v="27650.496899999998"/>
    <n v="364"/>
    <x v="2"/>
    <s v="Emergency"/>
    <d v="2022-08-25T00:00:00"/>
    <s v="Ibuprofen"/>
    <s v="Abnormal"/>
    <x v="5"/>
  </r>
  <r>
    <s v="Mrs."/>
    <s v="Lori Brown"/>
    <n v="38"/>
    <x v="1"/>
    <x v="0"/>
    <s v="O-"/>
    <x v="0"/>
    <x v="0"/>
    <x v="858"/>
    <s v="Carlos Salinas"/>
    <x v="2618"/>
    <x v="3"/>
    <n v="17039.984400000001"/>
    <n v="284"/>
    <x v="2"/>
    <s v="Emergency"/>
    <d v="2022-02-20T00:00:00"/>
    <s v="Lipitor"/>
    <s v="Normal"/>
    <x v="0"/>
  </r>
  <r>
    <s v="Mrs."/>
    <s v="Ashley Clark"/>
    <n v="55"/>
    <x v="1"/>
    <x v="0"/>
    <s v="A+"/>
    <x v="4"/>
    <x v="2"/>
    <x v="1383"/>
    <s v="Bethany Mora"/>
    <x v="2619"/>
    <x v="4"/>
    <n v="3264.8906000000002"/>
    <n v="226"/>
    <x v="0"/>
    <s v="Elective"/>
    <d v="2020-06-11T00:00:00"/>
    <s v="Lipitor"/>
    <s v="Normal"/>
    <x v="8"/>
  </r>
  <r>
    <s v="Mrs."/>
    <s v="Kenneth Little"/>
    <n v="75"/>
    <x v="0"/>
    <x v="0"/>
    <s v="A-"/>
    <x v="6"/>
    <x v="1"/>
    <x v="1384"/>
    <s v="Lisa Barnes"/>
    <x v="2620"/>
    <x v="0"/>
    <n v="15755.467699999999"/>
    <n v="432"/>
    <x v="2"/>
    <s v="Emergency"/>
    <d v="2018-12-04T00:00:00"/>
    <s v="Penicillin"/>
    <s v="Normal"/>
    <x v="2"/>
  </r>
  <r>
    <s v="Mrs."/>
    <s v="Barbara Ibarra"/>
    <n v="69"/>
    <x v="0"/>
    <x v="0"/>
    <s v="A-"/>
    <x v="6"/>
    <x v="0"/>
    <x v="922"/>
    <s v="Madison Copeland"/>
    <x v="2621"/>
    <x v="2"/>
    <n v="20713.874100000001"/>
    <n v="486"/>
    <x v="2"/>
    <s v="Emergency"/>
    <d v="2020-03-16T00:00:00"/>
    <s v="Aspirin"/>
    <s v="Abnormal"/>
    <x v="6"/>
  </r>
  <r>
    <s v="Mr."/>
    <s v="Rebecca Collins"/>
    <n v="81"/>
    <x v="0"/>
    <x v="1"/>
    <s v="A-"/>
    <x v="6"/>
    <x v="3"/>
    <x v="318"/>
    <s v="Brian Cochran"/>
    <x v="2622"/>
    <x v="2"/>
    <n v="27350.602999999999"/>
    <n v="163"/>
    <x v="2"/>
    <s v="Emergency"/>
    <d v="2019-03-07T00:00:00"/>
    <s v="Penicillin"/>
    <s v="Abnormal"/>
    <x v="1"/>
  </r>
  <r>
    <s v="Mrs."/>
    <s v="Tammy King"/>
    <n v="52"/>
    <x v="1"/>
    <x v="0"/>
    <s v="O-"/>
    <x v="0"/>
    <x v="5"/>
    <x v="1385"/>
    <s v="Mike Riley"/>
    <x v="2623"/>
    <x v="3"/>
    <n v="22337.978899999998"/>
    <n v="374"/>
    <x v="0"/>
    <s v="Elective"/>
    <d v="2023-09-14T00:00:00"/>
    <s v="Paracetamol"/>
    <s v="Abnormal"/>
    <x v="12"/>
  </r>
  <r>
    <s v="Mrs."/>
    <s v="Brian Acosta"/>
    <n v="75"/>
    <x v="0"/>
    <x v="0"/>
    <s v="B+"/>
    <x v="7"/>
    <x v="0"/>
    <x v="1011"/>
    <s v="Sabrina Meyer"/>
    <x v="2624"/>
    <x v="2"/>
    <n v="39807.740299999998"/>
    <n v="382"/>
    <x v="1"/>
    <s v="Urgent"/>
    <d v="2020-08-23T00:00:00"/>
    <s v="Lipitor"/>
    <s v="Abnormal"/>
    <x v="9"/>
  </r>
  <r>
    <s v="Mrs."/>
    <s v="Alexandra Davidson"/>
    <n v="26"/>
    <x v="2"/>
    <x v="0"/>
    <s v="O+"/>
    <x v="1"/>
    <x v="2"/>
    <x v="866"/>
    <s v="Tony Scott"/>
    <x v="2625"/>
    <x v="2"/>
    <n v="9566.1980000000003"/>
    <n v="391"/>
    <x v="2"/>
    <s v="Emergency"/>
    <d v="2021-05-01T00:00:00"/>
    <s v="Lipitor"/>
    <s v="Inconclusive"/>
    <x v="0"/>
  </r>
  <r>
    <s v="Mrs."/>
    <s v="Robert Williams"/>
    <n v="47"/>
    <x v="1"/>
    <x v="0"/>
    <s v="O+"/>
    <x v="1"/>
    <x v="0"/>
    <x v="544"/>
    <s v="Bruce Nicholson"/>
    <x v="47"/>
    <x v="0"/>
    <n v="52473.731800000001"/>
    <n v="126"/>
    <x v="1"/>
    <s v="Urgent"/>
    <d v="2020-09-01T00:00:00"/>
    <s v="Lipitor"/>
    <s v="Normal"/>
    <x v="26"/>
  </r>
  <r>
    <s v="Mrs."/>
    <s v="Nathan Cain"/>
    <n v="78"/>
    <x v="0"/>
    <x v="0"/>
    <s v="A-"/>
    <x v="6"/>
    <x v="3"/>
    <x v="681"/>
    <s v="Devon Moon"/>
    <x v="2106"/>
    <x v="0"/>
    <n v="7214.0078000000003"/>
    <n v="287"/>
    <x v="1"/>
    <s v="Urgent"/>
    <d v="2023-10-10T00:00:00"/>
    <s v="Aspirin"/>
    <s v="Normal"/>
    <x v="12"/>
  </r>
  <r>
    <s v="Mrs."/>
    <s v="Brittany Snyder"/>
    <n v="28"/>
    <x v="2"/>
    <x v="0"/>
    <s v="B-"/>
    <x v="2"/>
    <x v="4"/>
    <x v="1386"/>
    <s v="Wendy Roberson"/>
    <x v="2626"/>
    <x v="3"/>
    <n v="33021.841800000002"/>
    <n v="312"/>
    <x v="2"/>
    <s v="Emergency"/>
    <d v="2019-06-07T00:00:00"/>
    <s v="Paracetamol"/>
    <s v="Inconclusive"/>
    <x v="7"/>
  </r>
  <r>
    <s v="Mr."/>
    <s v="Alyssa Levine"/>
    <n v="52"/>
    <x v="1"/>
    <x v="1"/>
    <s v="B-"/>
    <x v="2"/>
    <x v="1"/>
    <x v="245"/>
    <s v="Beth Romero"/>
    <x v="2627"/>
    <x v="2"/>
    <n v="12775.243"/>
    <n v="160"/>
    <x v="2"/>
    <s v="Emergency"/>
    <d v="2023-01-05T00:00:00"/>
    <s v="Penicillin"/>
    <s v="Inconclusive"/>
    <x v="7"/>
  </r>
  <r>
    <s v="Mrs."/>
    <s v="Zachary Turner"/>
    <n v="38"/>
    <x v="1"/>
    <x v="0"/>
    <s v="AB-"/>
    <x v="5"/>
    <x v="0"/>
    <x v="1387"/>
    <s v="Wendy Romero"/>
    <x v="2628"/>
    <x v="4"/>
    <n v="31223.143599999999"/>
    <n v="387"/>
    <x v="1"/>
    <s v="Urgent"/>
    <d v="2019-06-02T00:00:00"/>
    <s v="Paracetamol"/>
    <s v="Normal"/>
    <x v="6"/>
  </r>
  <r>
    <s v="Mrs."/>
    <s v="Robert Ali"/>
    <n v="40"/>
    <x v="1"/>
    <x v="0"/>
    <s v="A+"/>
    <x v="4"/>
    <x v="2"/>
    <x v="910"/>
    <s v="Steven Bailey"/>
    <x v="2629"/>
    <x v="3"/>
    <n v="13123.5034"/>
    <n v="210"/>
    <x v="1"/>
    <s v="Urgent"/>
    <d v="2020-05-13T00:00:00"/>
    <s v="Penicillin"/>
    <s v="Inconclusive"/>
    <x v="4"/>
  </r>
  <r>
    <s v="Mr."/>
    <s v="Dana Zavala DDS"/>
    <n v="75"/>
    <x v="0"/>
    <x v="1"/>
    <s v="A+"/>
    <x v="4"/>
    <x v="3"/>
    <x v="607"/>
    <s v="Heather Gentry"/>
    <x v="2630"/>
    <x v="4"/>
    <n v="8897.7824999999993"/>
    <n v="448"/>
    <x v="1"/>
    <s v="Urgent"/>
    <d v="2023-11-03T00:00:00"/>
    <s v="Aspirin"/>
    <s v="Abnormal"/>
    <x v="21"/>
  </r>
  <r>
    <s v="Mrs."/>
    <s v="Jeremiah Lawrence"/>
    <n v="83"/>
    <x v="0"/>
    <x v="0"/>
    <s v="O-"/>
    <x v="0"/>
    <x v="4"/>
    <x v="1388"/>
    <s v="Claudia Kelly"/>
    <x v="2631"/>
    <x v="3"/>
    <n v="27060.973000000002"/>
    <n v="290"/>
    <x v="2"/>
    <s v="Emergency"/>
    <d v="2022-05-12T00:00:00"/>
    <s v="Aspirin"/>
    <s v="Normal"/>
    <x v="6"/>
  </r>
  <r>
    <s v="Mr."/>
    <s v="Veronica Morris"/>
    <n v="35"/>
    <x v="1"/>
    <x v="1"/>
    <s v="AB+"/>
    <x v="3"/>
    <x v="4"/>
    <x v="836"/>
    <s v="Michael Payne"/>
    <x v="203"/>
    <x v="3"/>
    <n v="23214.775600000001"/>
    <n v="269"/>
    <x v="1"/>
    <s v="Urgent"/>
    <d v="2021-10-15T00:00:00"/>
    <s v="Penicillin"/>
    <s v="Normal"/>
    <x v="23"/>
  </r>
  <r>
    <s v="Mr."/>
    <s v="Luis Aguilar"/>
    <n v="83"/>
    <x v="0"/>
    <x v="1"/>
    <s v="AB-"/>
    <x v="5"/>
    <x v="1"/>
    <x v="1389"/>
    <s v="Kimberly Braun"/>
    <x v="2632"/>
    <x v="2"/>
    <n v="9095.4169999999995"/>
    <n v="431"/>
    <x v="0"/>
    <s v="Elective"/>
    <d v="2019-01-23T00:00:00"/>
    <s v="Aspirin"/>
    <s v="Abnormal"/>
    <x v="11"/>
  </r>
  <r>
    <s v="Mr."/>
    <s v="Kimberly Obrien"/>
    <n v="30"/>
    <x v="2"/>
    <x v="1"/>
    <s v="O-"/>
    <x v="0"/>
    <x v="0"/>
    <x v="847"/>
    <s v="Mitchell Gray"/>
    <x v="2633"/>
    <x v="3"/>
    <n v="3604.1019999999999"/>
    <n v="183"/>
    <x v="2"/>
    <s v="Emergency"/>
    <d v="2019-04-15T00:00:00"/>
    <s v="Paracetamol"/>
    <s v="Abnormal"/>
    <x v="12"/>
  </r>
  <r>
    <s v="Mrs."/>
    <s v="Tamara Gomez"/>
    <n v="23"/>
    <x v="2"/>
    <x v="0"/>
    <s v="B+"/>
    <x v="7"/>
    <x v="4"/>
    <x v="311"/>
    <s v="Charles Thompson"/>
    <x v="2634"/>
    <x v="2"/>
    <n v="21950.1283"/>
    <n v="329"/>
    <x v="1"/>
    <s v="Urgent"/>
    <d v="2019-12-24T00:00:00"/>
    <s v="Penicillin"/>
    <s v="Abnormal"/>
    <x v="28"/>
  </r>
  <r>
    <s v="Mrs."/>
    <s v="Jessica Martinez"/>
    <n v="82"/>
    <x v="0"/>
    <x v="0"/>
    <s v="A-"/>
    <x v="6"/>
    <x v="0"/>
    <x v="1390"/>
    <s v="Nancy Smith"/>
    <x v="2635"/>
    <x v="4"/>
    <n v="34179.467199999999"/>
    <n v="290"/>
    <x v="2"/>
    <s v="Emergency"/>
    <d v="2023-07-25T00:00:00"/>
    <s v="Ibuprofen"/>
    <s v="Normal"/>
    <x v="0"/>
  </r>
  <r>
    <s v="Mrs."/>
    <s v="Lisa Ferguson"/>
    <n v="85"/>
    <x v="0"/>
    <x v="0"/>
    <s v="A+"/>
    <x v="4"/>
    <x v="0"/>
    <x v="374"/>
    <s v="Samantha Stewart"/>
    <x v="2636"/>
    <x v="0"/>
    <n v="38218.606200000002"/>
    <n v="116"/>
    <x v="2"/>
    <s v="Emergency"/>
    <d v="2020-03-08T00:00:00"/>
    <s v="Penicillin"/>
    <s v="Abnormal"/>
    <x v="1"/>
  </r>
  <r>
    <s v="Mrs."/>
    <s v="Elizabeth Bryant"/>
    <n v="29"/>
    <x v="2"/>
    <x v="0"/>
    <s v="O-"/>
    <x v="0"/>
    <x v="3"/>
    <x v="1165"/>
    <s v="Jennifer Moses"/>
    <x v="870"/>
    <x v="1"/>
    <n v="12466.534100000001"/>
    <n v="277"/>
    <x v="1"/>
    <s v="Urgent"/>
    <d v="2020-11-14T00:00:00"/>
    <s v="Lipitor"/>
    <s v="Normal"/>
    <x v="0"/>
  </r>
  <r>
    <s v="Mrs."/>
    <s v="Todd Hernandez"/>
    <n v="64"/>
    <x v="0"/>
    <x v="0"/>
    <s v="AB+"/>
    <x v="3"/>
    <x v="4"/>
    <x v="873"/>
    <s v="Stacey Mccullough"/>
    <x v="2637"/>
    <x v="4"/>
    <n v="2973.8036999999999"/>
    <n v="313"/>
    <x v="1"/>
    <s v="Urgent"/>
    <d v="2022-07-28T00:00:00"/>
    <s v="Aspirin"/>
    <s v="Abnormal"/>
    <x v="16"/>
  </r>
  <r>
    <s v="Mr."/>
    <s v="Eric Owens"/>
    <n v="42"/>
    <x v="1"/>
    <x v="1"/>
    <s v="B-"/>
    <x v="2"/>
    <x v="5"/>
    <x v="1391"/>
    <s v="Jessica Wilson"/>
    <x v="2638"/>
    <x v="0"/>
    <n v="3080.9904999999999"/>
    <n v="113"/>
    <x v="2"/>
    <s v="Emergency"/>
    <d v="2019-09-01T00:00:00"/>
    <s v="Lipitor"/>
    <s v="Abnormal"/>
    <x v="4"/>
  </r>
  <r>
    <s v="Mrs."/>
    <s v="Jeffrey Downs"/>
    <n v="32"/>
    <x v="2"/>
    <x v="0"/>
    <s v="AB+"/>
    <x v="3"/>
    <x v="4"/>
    <x v="1354"/>
    <s v="William Armstrong"/>
    <x v="1147"/>
    <x v="1"/>
    <n v="1198.3698999999999"/>
    <n v="175"/>
    <x v="1"/>
    <s v="Urgent"/>
    <d v="2019-07-27T00:00:00"/>
    <s v="Lipitor"/>
    <s v="Normal"/>
    <x v="22"/>
  </r>
  <r>
    <s v="Mr."/>
    <s v="Frank Bird"/>
    <n v="60"/>
    <x v="0"/>
    <x v="1"/>
    <s v="B-"/>
    <x v="2"/>
    <x v="3"/>
    <x v="1299"/>
    <s v="Philip Terry"/>
    <x v="2639"/>
    <x v="2"/>
    <n v="27669.195400000001"/>
    <n v="325"/>
    <x v="0"/>
    <s v="Elective"/>
    <d v="2022-12-01T00:00:00"/>
    <s v="Ibuprofen"/>
    <s v="Abnormal"/>
    <x v="20"/>
  </r>
  <r>
    <s v="Mrs."/>
    <s v="Sheri Gray"/>
    <n v="68"/>
    <x v="0"/>
    <x v="0"/>
    <s v="AB+"/>
    <x v="3"/>
    <x v="2"/>
    <x v="1115"/>
    <s v="Angel Nixon"/>
    <x v="2640"/>
    <x v="1"/>
    <n v="14782.162899999999"/>
    <n v="258"/>
    <x v="1"/>
    <s v="Urgent"/>
    <d v="2021-02-05T00:00:00"/>
    <s v="Penicillin"/>
    <s v="Inconclusive"/>
    <x v="12"/>
  </r>
  <r>
    <s v="Mr."/>
    <s v="Jennifer Gilmore"/>
    <n v="47"/>
    <x v="1"/>
    <x v="1"/>
    <s v="B-"/>
    <x v="2"/>
    <x v="1"/>
    <x v="1161"/>
    <s v="Sarah Chandler"/>
    <x v="2641"/>
    <x v="2"/>
    <n v="33051.124000000003"/>
    <n v="491"/>
    <x v="1"/>
    <s v="Urgent"/>
    <d v="2021-06-20T00:00:00"/>
    <s v="Paracetamol"/>
    <s v="Abnormal"/>
    <x v="3"/>
  </r>
  <r>
    <s v="Mrs."/>
    <s v="Daniel Wilkins"/>
    <n v="48"/>
    <x v="1"/>
    <x v="0"/>
    <s v="B-"/>
    <x v="2"/>
    <x v="2"/>
    <x v="191"/>
    <s v="Ricky Guerra"/>
    <x v="2642"/>
    <x v="3"/>
    <n v="22297.602699999999"/>
    <n v="360"/>
    <x v="1"/>
    <s v="Urgent"/>
    <d v="2021-02-23T00:00:00"/>
    <s v="Lipitor"/>
    <s v="Inconclusive"/>
    <x v="2"/>
  </r>
  <r>
    <s v="Mrs."/>
    <s v="Jennifer Jackson"/>
    <n v="46"/>
    <x v="1"/>
    <x v="0"/>
    <s v="O+"/>
    <x v="1"/>
    <x v="0"/>
    <x v="36"/>
    <s v="James Brandt"/>
    <x v="2643"/>
    <x v="1"/>
    <n v="12775.9899"/>
    <n v="227"/>
    <x v="2"/>
    <s v="Emergency"/>
    <d v="2022-09-27T00:00:00"/>
    <s v="Lipitor"/>
    <s v="Abnormal"/>
    <x v="13"/>
  </r>
  <r>
    <s v="Mr."/>
    <s v="Thomas Kelly"/>
    <n v="74"/>
    <x v="0"/>
    <x v="1"/>
    <s v="A+"/>
    <x v="4"/>
    <x v="3"/>
    <x v="341"/>
    <s v="Cindy Snyder"/>
    <x v="2644"/>
    <x v="4"/>
    <n v="17855.5458"/>
    <n v="307"/>
    <x v="2"/>
    <s v="Emergency"/>
    <d v="2020-09-14T00:00:00"/>
    <s v="Paracetamol"/>
    <s v="Abnormal"/>
    <x v="9"/>
  </r>
  <r>
    <s v="Mr."/>
    <s v="Jason Ortiz"/>
    <n v="29"/>
    <x v="2"/>
    <x v="1"/>
    <s v="O-"/>
    <x v="0"/>
    <x v="4"/>
    <x v="1392"/>
    <s v="Kimberly Moore"/>
    <x v="2645"/>
    <x v="4"/>
    <n v="13231.4853"/>
    <n v="317"/>
    <x v="1"/>
    <s v="Urgent"/>
    <d v="2019-04-19T00:00:00"/>
    <s v="Penicillin"/>
    <s v="Inconclusive"/>
    <x v="28"/>
  </r>
  <r>
    <s v="Mrs."/>
    <s v="Amy Taylor DDS"/>
    <n v="29"/>
    <x v="2"/>
    <x v="0"/>
    <s v="A+"/>
    <x v="4"/>
    <x v="4"/>
    <x v="188"/>
    <s v="Manuel Roy DDS"/>
    <x v="2646"/>
    <x v="2"/>
    <n v="8480.5278999999991"/>
    <n v="335"/>
    <x v="1"/>
    <s v="Urgent"/>
    <d v="2019-11-18T00:00:00"/>
    <s v="Ibuprofen"/>
    <s v="Normal"/>
    <x v="18"/>
  </r>
  <r>
    <s v="Mrs."/>
    <s v="Paula Anderson"/>
    <n v="24"/>
    <x v="2"/>
    <x v="0"/>
    <s v="O+"/>
    <x v="1"/>
    <x v="4"/>
    <x v="2"/>
    <s v="Michael Hood"/>
    <x v="2647"/>
    <x v="1"/>
    <n v="2584.797"/>
    <n v="445"/>
    <x v="2"/>
    <s v="Emergency"/>
    <d v="2019-05-28T00:00:00"/>
    <s v="Lipitor"/>
    <s v="Abnormal"/>
    <x v="13"/>
  </r>
  <r>
    <s v="Mr."/>
    <s v="Andrea Taylor"/>
    <n v="68"/>
    <x v="0"/>
    <x v="1"/>
    <s v="B+"/>
    <x v="7"/>
    <x v="3"/>
    <x v="709"/>
    <s v="Leslie Williams"/>
    <x v="2648"/>
    <x v="1"/>
    <n v="11232.9704"/>
    <n v="374"/>
    <x v="1"/>
    <s v="Urgent"/>
    <d v="2023-04-17T00:00:00"/>
    <s v="Paracetamol"/>
    <s v="Abnormal"/>
    <x v="15"/>
  </r>
  <r>
    <s v="Mrs."/>
    <s v="Caleb Flores"/>
    <n v="47"/>
    <x v="1"/>
    <x v="0"/>
    <s v="AB+"/>
    <x v="3"/>
    <x v="5"/>
    <x v="599"/>
    <s v="Joann Lopez"/>
    <x v="1702"/>
    <x v="1"/>
    <n v="5895.2750999999998"/>
    <n v="231"/>
    <x v="1"/>
    <s v="Urgent"/>
    <d v="2022-09-02T00:00:00"/>
    <s v="Aspirin"/>
    <s v="Inconclusive"/>
    <x v="29"/>
  </r>
  <r>
    <s v="Mr."/>
    <s v="Kevin Smith"/>
    <n v="73"/>
    <x v="0"/>
    <x v="1"/>
    <s v="O-"/>
    <x v="0"/>
    <x v="3"/>
    <x v="13"/>
    <s v="David Contreras"/>
    <x v="2649"/>
    <x v="4"/>
    <n v="31321.564200000001"/>
    <n v="491"/>
    <x v="0"/>
    <s v="Elective"/>
    <d v="2020-12-30T00:00:00"/>
    <s v="Aspirin"/>
    <s v="Normal"/>
    <x v="28"/>
  </r>
  <r>
    <s v="Mrs."/>
    <s v="Richard Kelly"/>
    <n v="43"/>
    <x v="1"/>
    <x v="0"/>
    <s v="B-"/>
    <x v="2"/>
    <x v="3"/>
    <x v="1393"/>
    <s v="Christopher Kim"/>
    <x v="2650"/>
    <x v="0"/>
    <n v="4489.0995999999996"/>
    <n v="110"/>
    <x v="1"/>
    <s v="Urgent"/>
    <d v="2019-05-29T00:00:00"/>
    <s v="Penicillin"/>
    <s v="Abnormal"/>
    <x v="26"/>
  </r>
  <r>
    <s v="Mr."/>
    <s v="Anthony Butler"/>
    <n v="55"/>
    <x v="1"/>
    <x v="1"/>
    <s v="B-"/>
    <x v="2"/>
    <x v="4"/>
    <x v="1378"/>
    <s v="Deborah Miller"/>
    <x v="2651"/>
    <x v="3"/>
    <n v="6159.5410000000002"/>
    <n v="141"/>
    <x v="2"/>
    <s v="Emergency"/>
    <d v="2020-03-17T00:00:00"/>
    <s v="Paracetamol"/>
    <s v="Normal"/>
    <x v="3"/>
  </r>
  <r>
    <s v="Mrs."/>
    <s v="Eric Williams"/>
    <n v="48"/>
    <x v="1"/>
    <x v="0"/>
    <s v="AB+"/>
    <x v="3"/>
    <x v="1"/>
    <x v="154"/>
    <s v="David Foster"/>
    <x v="2652"/>
    <x v="1"/>
    <n v="33859.927600000003"/>
    <n v="155"/>
    <x v="2"/>
    <s v="Emergency"/>
    <d v="2020-02-14T00:00:00"/>
    <s v="Lipitor"/>
    <s v="Inconclusive"/>
    <x v="8"/>
  </r>
  <r>
    <s v="Mrs."/>
    <s v="Shannon Martinez"/>
    <n v="28"/>
    <x v="2"/>
    <x v="0"/>
    <s v="B-"/>
    <x v="2"/>
    <x v="0"/>
    <x v="97"/>
    <s v="Frank Mcclain"/>
    <x v="2653"/>
    <x v="2"/>
    <n v="35299.530899999998"/>
    <n v="127"/>
    <x v="1"/>
    <s v="Urgent"/>
    <d v="2023-05-18T00:00:00"/>
    <s v="Lipitor"/>
    <s v="Abnormal"/>
    <x v="19"/>
  </r>
  <r>
    <s v="Mr."/>
    <s v="Sandra Jones"/>
    <n v="28"/>
    <x v="2"/>
    <x v="1"/>
    <s v="AB+"/>
    <x v="3"/>
    <x v="5"/>
    <x v="756"/>
    <s v="Peggy Nelson"/>
    <x v="2654"/>
    <x v="1"/>
    <n v="4047.2076999999999"/>
    <n v="217"/>
    <x v="0"/>
    <s v="Elective"/>
    <d v="2020-08-13T00:00:00"/>
    <s v="Penicillin"/>
    <s v="Inconclusive"/>
    <x v="8"/>
  </r>
  <r>
    <s v="Mr."/>
    <s v="Tina Williams"/>
    <n v="38"/>
    <x v="1"/>
    <x v="1"/>
    <s v="B-"/>
    <x v="2"/>
    <x v="0"/>
    <x v="175"/>
    <s v="Samuel Murphy"/>
    <x v="2655"/>
    <x v="3"/>
    <n v="17131.743600000002"/>
    <n v="322"/>
    <x v="2"/>
    <s v="Emergency"/>
    <d v="2021-12-28T00:00:00"/>
    <s v="Paracetamol"/>
    <s v="Abnormal"/>
    <x v="12"/>
  </r>
  <r>
    <s v="Mrs."/>
    <s v="Tracie Solis"/>
    <n v="70"/>
    <x v="0"/>
    <x v="0"/>
    <s v="AB-"/>
    <x v="5"/>
    <x v="4"/>
    <x v="1172"/>
    <s v="Katherine Patel"/>
    <x v="2656"/>
    <x v="3"/>
    <n v="43030.8024"/>
    <n v="417"/>
    <x v="1"/>
    <s v="Urgent"/>
    <d v="2022-06-04T00:00:00"/>
    <s v="Ibuprofen"/>
    <s v="Inconclusive"/>
    <x v="4"/>
  </r>
  <r>
    <s v="Mrs."/>
    <s v="Ashley Elliott"/>
    <n v="59"/>
    <x v="1"/>
    <x v="0"/>
    <s v="AB-"/>
    <x v="5"/>
    <x v="3"/>
    <x v="174"/>
    <s v="Elizabeth Goodman"/>
    <x v="2657"/>
    <x v="2"/>
    <n v="25216.3586"/>
    <n v="434"/>
    <x v="2"/>
    <s v="Emergency"/>
    <d v="2020-07-24T00:00:00"/>
    <s v="Aspirin"/>
    <s v="Normal"/>
    <x v="5"/>
  </r>
  <r>
    <s v="Mrs."/>
    <s v="Stephen Preston"/>
    <n v="71"/>
    <x v="0"/>
    <x v="0"/>
    <s v="A+"/>
    <x v="4"/>
    <x v="4"/>
    <x v="1394"/>
    <s v="Tina Gordon"/>
    <x v="2658"/>
    <x v="0"/>
    <n v="10809.542100000001"/>
    <n v="479"/>
    <x v="1"/>
    <s v="Urgent"/>
    <d v="2021-04-05T00:00:00"/>
    <s v="Ibuprofen"/>
    <s v="Abnormal"/>
    <x v="24"/>
  </r>
  <r>
    <s v="Mrs."/>
    <s v="Jodi Pope"/>
    <n v="32"/>
    <x v="2"/>
    <x v="0"/>
    <s v="AB+"/>
    <x v="3"/>
    <x v="5"/>
    <x v="1395"/>
    <s v="Billy Johnson"/>
    <x v="2659"/>
    <x v="4"/>
    <n v="20466.240099999999"/>
    <n v="361"/>
    <x v="0"/>
    <s v="Elective"/>
    <d v="2022-09-26T00:00:00"/>
    <s v="Paracetamol"/>
    <s v="Normal"/>
    <x v="9"/>
  </r>
  <r>
    <s v="Mrs."/>
    <s v="Carlos Bush"/>
    <n v="75"/>
    <x v="0"/>
    <x v="0"/>
    <s v="A+"/>
    <x v="4"/>
    <x v="1"/>
    <x v="74"/>
    <s v="Randy Herrera"/>
    <x v="2660"/>
    <x v="2"/>
    <n v="6255.8921"/>
    <n v="487"/>
    <x v="0"/>
    <s v="Elective"/>
    <d v="2021-07-19T00:00:00"/>
    <s v="Penicillin"/>
    <s v="Normal"/>
    <x v="8"/>
  </r>
  <r>
    <s v="Mr."/>
    <s v="Anita Oconnor"/>
    <n v="22"/>
    <x v="2"/>
    <x v="1"/>
    <s v="AB-"/>
    <x v="5"/>
    <x v="4"/>
    <x v="506"/>
    <s v="Barbara Miller"/>
    <x v="2661"/>
    <x v="2"/>
    <n v="27520.358100000001"/>
    <n v="264"/>
    <x v="1"/>
    <s v="Urgent"/>
    <d v="2022-10-21T00:00:00"/>
    <s v="Lipitor"/>
    <s v="Normal"/>
    <x v="25"/>
  </r>
  <r>
    <s v="Mrs."/>
    <s v="Tammy Elliott"/>
    <n v="25"/>
    <x v="2"/>
    <x v="0"/>
    <s v="B-"/>
    <x v="2"/>
    <x v="0"/>
    <x v="227"/>
    <s v="Wayne Rhodes"/>
    <x v="503"/>
    <x v="4"/>
    <n v="32437.906800000001"/>
    <n v="336"/>
    <x v="1"/>
    <s v="Urgent"/>
    <d v="2020-09-01T00:00:00"/>
    <s v="Lipitor"/>
    <s v="Abnormal"/>
    <x v="20"/>
  </r>
  <r>
    <s v="Mrs."/>
    <s v="Beverly Hansen"/>
    <n v="49"/>
    <x v="1"/>
    <x v="0"/>
    <s v="AB-"/>
    <x v="5"/>
    <x v="5"/>
    <x v="741"/>
    <s v="Matthew Kim"/>
    <x v="2662"/>
    <x v="3"/>
    <n v="43168.968200000003"/>
    <n v="486"/>
    <x v="1"/>
    <s v="Urgent"/>
    <d v="2019-10-30T00:00:00"/>
    <s v="Ibuprofen"/>
    <s v="Abnormal"/>
    <x v="10"/>
  </r>
  <r>
    <s v="Mrs."/>
    <s v="Nancy Harper"/>
    <n v="34"/>
    <x v="2"/>
    <x v="0"/>
    <s v="AB+"/>
    <x v="3"/>
    <x v="3"/>
    <x v="344"/>
    <s v="Shane Mora"/>
    <x v="2663"/>
    <x v="4"/>
    <n v="34226.130799999999"/>
    <n v="304"/>
    <x v="2"/>
    <s v="Emergency"/>
    <d v="2021-06-08T00:00:00"/>
    <s v="Penicillin"/>
    <s v="Inconclusive"/>
    <x v="14"/>
  </r>
  <r>
    <s v="Mr."/>
    <s v="John Hayes"/>
    <n v="49"/>
    <x v="1"/>
    <x v="1"/>
    <s v="B-"/>
    <x v="2"/>
    <x v="3"/>
    <x v="1396"/>
    <s v="Shawn Sexton"/>
    <x v="2664"/>
    <x v="2"/>
    <n v="7361.0608000000002"/>
    <n v="152"/>
    <x v="1"/>
    <s v="Urgent"/>
    <d v="2020-11-17T00:00:00"/>
    <s v="Paracetamol"/>
    <s v="Abnormal"/>
    <x v="14"/>
  </r>
  <r>
    <s v="Mr."/>
    <s v="Nicole Miller"/>
    <n v="46"/>
    <x v="1"/>
    <x v="1"/>
    <s v="B+"/>
    <x v="7"/>
    <x v="2"/>
    <x v="350"/>
    <s v="Michele Jones"/>
    <x v="2665"/>
    <x v="3"/>
    <n v="4880.9164000000001"/>
    <n v="120"/>
    <x v="2"/>
    <s v="Emergency"/>
    <d v="2019-11-29T00:00:00"/>
    <s v="Paracetamol"/>
    <s v="Inconclusive"/>
    <x v="11"/>
  </r>
  <r>
    <s v="Mrs."/>
    <s v="Lindsay Dominguez"/>
    <n v="24"/>
    <x v="2"/>
    <x v="0"/>
    <s v="B-"/>
    <x v="2"/>
    <x v="0"/>
    <x v="905"/>
    <s v="Meghan Koch"/>
    <x v="2666"/>
    <x v="4"/>
    <n v="5434.1898000000001"/>
    <n v="168"/>
    <x v="2"/>
    <s v="Emergency"/>
    <d v="2023-01-18T00:00:00"/>
    <s v="Paracetamol"/>
    <s v="Inconclusive"/>
    <x v="22"/>
  </r>
  <r>
    <s v="Mr."/>
    <s v="Loretta Long"/>
    <n v="60"/>
    <x v="0"/>
    <x v="1"/>
    <s v="AB+"/>
    <x v="3"/>
    <x v="3"/>
    <x v="887"/>
    <s v="Morgan Jackson"/>
    <x v="2667"/>
    <x v="2"/>
    <n v="21870.009699999999"/>
    <n v="207"/>
    <x v="2"/>
    <s v="Emergency"/>
    <d v="2019-02-05T00:00:00"/>
    <s v="Penicillin"/>
    <s v="Inconclusive"/>
    <x v="10"/>
  </r>
  <r>
    <s v="Mrs."/>
    <s v="Charles Fields"/>
    <n v="21"/>
    <x v="2"/>
    <x v="0"/>
    <s v="B-"/>
    <x v="2"/>
    <x v="3"/>
    <x v="1397"/>
    <s v="Laura Brown"/>
    <x v="2668"/>
    <x v="3"/>
    <n v="32771.634700000002"/>
    <n v="351"/>
    <x v="1"/>
    <s v="Urgent"/>
    <d v="2022-03-10T00:00:00"/>
    <s v="Penicillin"/>
    <s v="Normal"/>
    <x v="26"/>
  </r>
  <r>
    <s v="Mr."/>
    <s v="Kelly Hill"/>
    <n v="83"/>
    <x v="0"/>
    <x v="1"/>
    <s v="O-"/>
    <x v="0"/>
    <x v="3"/>
    <x v="1398"/>
    <s v="Brian Hunt"/>
    <x v="322"/>
    <x v="2"/>
    <n v="18790.831399999999"/>
    <n v="353"/>
    <x v="1"/>
    <s v="Urgent"/>
    <d v="2019-01-21T00:00:00"/>
    <s v="Lipitor"/>
    <s v="Abnormal"/>
    <x v="29"/>
  </r>
  <r>
    <s v="Mr."/>
    <s v="Amy James"/>
    <n v="19"/>
    <x v="2"/>
    <x v="1"/>
    <s v="O+"/>
    <x v="1"/>
    <x v="4"/>
    <x v="820"/>
    <s v="Kimberly Gutierrez"/>
    <x v="479"/>
    <x v="2"/>
    <n v="19601.642899999999"/>
    <n v="189"/>
    <x v="1"/>
    <s v="Urgent"/>
    <d v="2023-02-03T00:00:00"/>
    <s v="Aspirin"/>
    <s v="Abnormal"/>
    <x v="6"/>
  </r>
  <r>
    <s v="Mrs."/>
    <s v="Kenneth Brown"/>
    <n v="34"/>
    <x v="2"/>
    <x v="0"/>
    <s v="AB-"/>
    <x v="5"/>
    <x v="3"/>
    <x v="505"/>
    <s v="Courtney Casey"/>
    <x v="2669"/>
    <x v="1"/>
    <n v="22299.8158"/>
    <n v="215"/>
    <x v="0"/>
    <s v="Elective"/>
    <d v="2018-12-25T00:00:00"/>
    <s v="Penicillin"/>
    <s v="Normal"/>
    <x v="11"/>
  </r>
  <r>
    <s v="Mr."/>
    <s v="Samantha Murphy"/>
    <n v="58"/>
    <x v="1"/>
    <x v="1"/>
    <s v="AB-"/>
    <x v="5"/>
    <x v="4"/>
    <x v="1194"/>
    <s v="Brian Molina"/>
    <x v="2670"/>
    <x v="1"/>
    <n v="7113.6909999999998"/>
    <n v="396"/>
    <x v="2"/>
    <s v="Emergency"/>
    <d v="2020-03-26T00:00:00"/>
    <s v="Paracetamol"/>
    <s v="Normal"/>
    <x v="7"/>
  </r>
  <r>
    <s v="Mr."/>
    <s v="Kelli Harris"/>
    <n v="51"/>
    <x v="1"/>
    <x v="1"/>
    <s v="AB+"/>
    <x v="3"/>
    <x v="0"/>
    <x v="576"/>
    <s v="Mary Mejia"/>
    <x v="2671"/>
    <x v="1"/>
    <n v="33747.142800000001"/>
    <n v="357"/>
    <x v="2"/>
    <s v="Emergency"/>
    <d v="2021-12-02T00:00:00"/>
    <s v="Aspirin"/>
    <s v="Inconclusive"/>
    <x v="27"/>
  </r>
  <r>
    <s v="Mr."/>
    <s v="Alexander Howard PhD"/>
    <n v="48"/>
    <x v="1"/>
    <x v="1"/>
    <s v="A+"/>
    <x v="4"/>
    <x v="5"/>
    <x v="1389"/>
    <s v="Melissa White"/>
    <x v="2672"/>
    <x v="4"/>
    <n v="73039.620800000004"/>
    <n v="386"/>
    <x v="2"/>
    <s v="Emergency"/>
    <d v="2019-01-30T00:00:00"/>
    <s v="Aspirin"/>
    <s v="Inconclusive"/>
    <x v="25"/>
  </r>
  <r>
    <s v="Mrs."/>
    <s v="Angela Mcgee"/>
    <n v="47"/>
    <x v="1"/>
    <x v="0"/>
    <s v="B+"/>
    <x v="7"/>
    <x v="0"/>
    <x v="1399"/>
    <s v="Allison Hodge"/>
    <x v="2673"/>
    <x v="2"/>
    <n v="15469.4656"/>
    <n v="471"/>
    <x v="1"/>
    <s v="Urgent"/>
    <d v="2022-01-01T00:00:00"/>
    <s v="Paracetamol"/>
    <s v="Inconclusive"/>
    <x v="27"/>
  </r>
  <r>
    <s v="Mrs."/>
    <s v="Megan Gallegos"/>
    <n v="28"/>
    <x v="2"/>
    <x v="0"/>
    <s v="B+"/>
    <x v="7"/>
    <x v="2"/>
    <x v="1400"/>
    <s v="Dennis Cooper"/>
    <x v="2674"/>
    <x v="2"/>
    <n v="5499.3782000000001"/>
    <n v="392"/>
    <x v="0"/>
    <s v="Elective"/>
    <d v="2023-03-16T00:00:00"/>
    <s v="Ibuprofen"/>
    <s v="Normal"/>
    <x v="25"/>
  </r>
  <r>
    <s v="Mr."/>
    <s v="Brent Rodriguez"/>
    <n v="18"/>
    <x v="2"/>
    <x v="1"/>
    <s v="AB+"/>
    <x v="3"/>
    <x v="1"/>
    <x v="814"/>
    <s v="Sara Foster"/>
    <x v="2675"/>
    <x v="3"/>
    <n v="11224.6085"/>
    <n v="455"/>
    <x v="1"/>
    <s v="Urgent"/>
    <d v="2022-04-10T00:00:00"/>
    <s v="Penicillin"/>
    <s v="Inconclusive"/>
    <x v="14"/>
  </r>
  <r>
    <s v="Mr."/>
    <s v="Diana Sanchez"/>
    <n v="49"/>
    <x v="1"/>
    <x v="1"/>
    <s v="B+"/>
    <x v="7"/>
    <x v="5"/>
    <x v="1401"/>
    <s v="Heidi Tyler"/>
    <x v="2676"/>
    <x v="3"/>
    <n v="34309.585400000004"/>
    <n v="311"/>
    <x v="0"/>
    <s v="Elective"/>
    <d v="2020-09-26T00:00:00"/>
    <s v="Paracetamol"/>
    <s v="Inconclusive"/>
    <x v="22"/>
  </r>
  <r>
    <s v="Mrs."/>
    <s v="Lawrence Collins"/>
    <n v="53"/>
    <x v="1"/>
    <x v="0"/>
    <s v="AB-"/>
    <x v="5"/>
    <x v="5"/>
    <x v="1402"/>
    <s v="David Ortiz"/>
    <x v="2677"/>
    <x v="2"/>
    <n v="19985.749899999999"/>
    <n v="132"/>
    <x v="1"/>
    <s v="Urgent"/>
    <d v="2020-05-24T00:00:00"/>
    <s v="Paracetamol"/>
    <s v="Abnormal"/>
    <x v="17"/>
  </r>
  <r>
    <s v="Mrs."/>
    <s v="Jay Smith"/>
    <n v="65"/>
    <x v="0"/>
    <x v="0"/>
    <s v="A+"/>
    <x v="4"/>
    <x v="3"/>
    <x v="34"/>
    <s v="Joe Yu"/>
    <x v="2678"/>
    <x v="1"/>
    <n v="6157.6211000000003"/>
    <n v="186"/>
    <x v="0"/>
    <s v="Elective"/>
    <d v="2019-12-11T00:00:00"/>
    <s v="Penicillin"/>
    <s v="Abnormal"/>
    <x v="3"/>
  </r>
  <r>
    <s v="Mrs."/>
    <s v="Emily Bright"/>
    <n v="59"/>
    <x v="1"/>
    <x v="0"/>
    <s v="B-"/>
    <x v="2"/>
    <x v="5"/>
    <x v="1403"/>
    <s v="Jacqueline Alvarez"/>
    <x v="2679"/>
    <x v="0"/>
    <n v="7169.0423000000001"/>
    <n v="113"/>
    <x v="0"/>
    <s v="Elective"/>
    <d v="2023-06-21T00:00:00"/>
    <s v="Ibuprofen"/>
    <s v="Normal"/>
    <x v="13"/>
  </r>
  <r>
    <s v="Mr."/>
    <s v="Luke Baker DDS"/>
    <n v="28"/>
    <x v="2"/>
    <x v="1"/>
    <s v="B-"/>
    <x v="2"/>
    <x v="5"/>
    <x v="820"/>
    <s v="Debra Le"/>
    <x v="2680"/>
    <x v="1"/>
    <n v="10320.8079"/>
    <n v="318"/>
    <x v="0"/>
    <s v="Elective"/>
    <d v="2023-01-06T00:00:00"/>
    <s v="Ibuprofen"/>
    <s v="Abnormal"/>
    <x v="22"/>
  </r>
  <r>
    <s v="Mr."/>
    <s v="Jerry Ochoa"/>
    <n v="42"/>
    <x v="1"/>
    <x v="1"/>
    <s v="A-"/>
    <x v="6"/>
    <x v="4"/>
    <x v="962"/>
    <s v="Perry Lang"/>
    <x v="2681"/>
    <x v="0"/>
    <n v="13781.761399999999"/>
    <n v="172"/>
    <x v="1"/>
    <s v="Urgent"/>
    <d v="2019-06-04T00:00:00"/>
    <s v="Paracetamol"/>
    <s v="Inconclusive"/>
    <x v="12"/>
  </r>
  <r>
    <s v="Mrs."/>
    <s v="Lisa Raymond"/>
    <n v="18"/>
    <x v="2"/>
    <x v="0"/>
    <s v="A-"/>
    <x v="6"/>
    <x v="3"/>
    <x v="441"/>
    <s v="Ricky Mason"/>
    <x v="2682"/>
    <x v="3"/>
    <n v="28100.157599999999"/>
    <n v="381"/>
    <x v="2"/>
    <s v="Emergency"/>
    <d v="2021-11-05T00:00:00"/>
    <s v="Paracetamol"/>
    <s v="Abnormal"/>
    <x v="27"/>
  </r>
  <r>
    <s v="Mr."/>
    <s v="Angela Smith"/>
    <n v="47"/>
    <x v="1"/>
    <x v="1"/>
    <s v="B+"/>
    <x v="7"/>
    <x v="0"/>
    <x v="322"/>
    <s v="Dr. Dennis Johnson MD"/>
    <x v="2683"/>
    <x v="2"/>
    <n v="39019.601300000002"/>
    <n v="200"/>
    <x v="1"/>
    <s v="Urgent"/>
    <d v="2019-09-30T00:00:00"/>
    <s v="Ibuprofen"/>
    <s v="Normal"/>
    <x v="24"/>
  </r>
  <r>
    <s v="Mr."/>
    <s v="Dana Rhodes"/>
    <n v="35"/>
    <x v="1"/>
    <x v="1"/>
    <s v="AB-"/>
    <x v="5"/>
    <x v="4"/>
    <x v="344"/>
    <s v="Jennifer Conner"/>
    <x v="2684"/>
    <x v="1"/>
    <n v="38523.500099999997"/>
    <n v="136"/>
    <x v="2"/>
    <s v="Emergency"/>
    <d v="2021-05-17T00:00:00"/>
    <s v="Lipitor"/>
    <s v="Inconclusive"/>
    <x v="3"/>
  </r>
  <r>
    <s v="Mr."/>
    <s v="Jeremy Jones DDS"/>
    <n v="68"/>
    <x v="0"/>
    <x v="1"/>
    <s v="B-"/>
    <x v="2"/>
    <x v="3"/>
    <x v="369"/>
    <s v="Ronald Taylor"/>
    <x v="2368"/>
    <x v="4"/>
    <n v="32976.230900000002"/>
    <n v="494"/>
    <x v="0"/>
    <s v="Elective"/>
    <d v="2022-10-28T00:00:00"/>
    <s v="Penicillin"/>
    <s v="Inconclusive"/>
    <x v="23"/>
  </r>
  <r>
    <s v="Mr."/>
    <s v="John Lewis"/>
    <n v="20"/>
    <x v="2"/>
    <x v="1"/>
    <s v="O-"/>
    <x v="0"/>
    <x v="4"/>
    <x v="764"/>
    <s v="Brianna Jackson"/>
    <x v="2685"/>
    <x v="4"/>
    <n v="42119.799500000001"/>
    <n v="425"/>
    <x v="1"/>
    <s v="Urgent"/>
    <d v="2019-02-04T00:00:00"/>
    <s v="Penicillin"/>
    <s v="Inconclusive"/>
    <x v="25"/>
  </r>
  <r>
    <s v="Mrs."/>
    <s v="John Smith"/>
    <n v="44"/>
    <x v="1"/>
    <x v="0"/>
    <s v="O+"/>
    <x v="1"/>
    <x v="0"/>
    <x v="1404"/>
    <s v="Megan Oliver"/>
    <x v="2686"/>
    <x v="1"/>
    <n v="24800.1908"/>
    <n v="381"/>
    <x v="1"/>
    <s v="Urgent"/>
    <d v="2019-01-05T00:00:00"/>
    <s v="Paracetamol"/>
    <s v="Abnormal"/>
    <x v="13"/>
  </r>
  <r>
    <s v="Mr."/>
    <s v="Elizabeth Reilly"/>
    <n v="32"/>
    <x v="2"/>
    <x v="1"/>
    <s v="AB+"/>
    <x v="3"/>
    <x v="0"/>
    <x v="1405"/>
    <s v="Joshua Green"/>
    <x v="2687"/>
    <x v="3"/>
    <n v="14405.6127"/>
    <n v="337"/>
    <x v="1"/>
    <s v="Urgent"/>
    <d v="2022-04-27T00:00:00"/>
    <s v="Lipitor"/>
    <s v="Inconclusive"/>
    <x v="7"/>
  </r>
  <r>
    <s v="Mrs."/>
    <s v="Lisa Mann"/>
    <n v="38"/>
    <x v="1"/>
    <x v="0"/>
    <s v="A-"/>
    <x v="6"/>
    <x v="5"/>
    <x v="33"/>
    <s v="Raymond Clark"/>
    <x v="2688"/>
    <x v="2"/>
    <n v="67182.319399999993"/>
    <n v="224"/>
    <x v="2"/>
    <s v="Emergency"/>
    <d v="2021-01-30T00:00:00"/>
    <s v="Paracetamol"/>
    <s v="Inconclusive"/>
    <x v="3"/>
  </r>
  <r>
    <s v="Mr."/>
    <s v="Sylvia Grimes"/>
    <n v="65"/>
    <x v="0"/>
    <x v="1"/>
    <s v="A+"/>
    <x v="4"/>
    <x v="5"/>
    <x v="1108"/>
    <s v="Kenneth Conway"/>
    <x v="2689"/>
    <x v="1"/>
    <n v="36666.118499999997"/>
    <n v="493"/>
    <x v="0"/>
    <s v="Elective"/>
    <d v="2023-08-24T00:00:00"/>
    <s v="Aspirin"/>
    <s v="Abnormal"/>
    <x v="0"/>
  </r>
  <r>
    <s v="Mrs."/>
    <s v="Elizabeth Martin"/>
    <n v="35"/>
    <x v="1"/>
    <x v="0"/>
    <s v="A-"/>
    <x v="6"/>
    <x v="5"/>
    <x v="307"/>
    <s v="Brad Allen"/>
    <x v="2690"/>
    <x v="1"/>
    <n v="30968.8668"/>
    <n v="320"/>
    <x v="0"/>
    <s v="Elective"/>
    <d v="2020-02-12T00:00:00"/>
    <s v="Penicillin"/>
    <s v="Normal"/>
    <x v="9"/>
  </r>
  <r>
    <s v="Mrs."/>
    <s v="Brian Rodriguez"/>
    <n v="36"/>
    <x v="1"/>
    <x v="0"/>
    <s v="O-"/>
    <x v="0"/>
    <x v="2"/>
    <x v="505"/>
    <s v="Brian Rivera"/>
    <x v="2691"/>
    <x v="1"/>
    <n v="16723.57"/>
    <n v="201"/>
    <x v="0"/>
    <s v="Elective"/>
    <d v="2018-12-30T00:00:00"/>
    <s v="Penicillin"/>
    <s v="Abnormal"/>
    <x v="28"/>
  </r>
  <r>
    <s v="Mr."/>
    <s v="Richard Hammond"/>
    <n v="37"/>
    <x v="1"/>
    <x v="1"/>
    <s v="O-"/>
    <x v="0"/>
    <x v="3"/>
    <x v="954"/>
    <s v="Mr. Jason Mooney MD"/>
    <x v="2692"/>
    <x v="3"/>
    <n v="5725.0803999999998"/>
    <n v="449"/>
    <x v="0"/>
    <s v="Elective"/>
    <d v="2020-12-07T00:00:00"/>
    <s v="Ibuprofen"/>
    <s v="Inconclusive"/>
    <x v="26"/>
  </r>
  <r>
    <s v="Mrs."/>
    <s v="Michael Thomas"/>
    <n v="77"/>
    <x v="0"/>
    <x v="0"/>
    <s v="B-"/>
    <x v="2"/>
    <x v="1"/>
    <x v="1406"/>
    <s v="Kimberly Flynn"/>
    <x v="2693"/>
    <x v="2"/>
    <n v="37083.018199999999"/>
    <n v="370"/>
    <x v="0"/>
    <s v="Elective"/>
    <d v="2023-03-16T00:00:00"/>
    <s v="Penicillin"/>
    <s v="Normal"/>
    <x v="5"/>
  </r>
  <r>
    <s v="Mrs."/>
    <s v="Rebecca Sexton"/>
    <n v="78"/>
    <x v="0"/>
    <x v="0"/>
    <s v="AB-"/>
    <x v="5"/>
    <x v="4"/>
    <x v="795"/>
    <s v="Kathryn Torres"/>
    <x v="2694"/>
    <x v="4"/>
    <n v="40740.935599999997"/>
    <n v="205"/>
    <x v="2"/>
    <s v="Emergency"/>
    <d v="2019-06-10T00:00:00"/>
    <s v="Ibuprofen"/>
    <s v="Normal"/>
    <x v="5"/>
  </r>
  <r>
    <s v="Mrs."/>
    <s v="Danielle Shannon"/>
    <n v="46"/>
    <x v="1"/>
    <x v="0"/>
    <s v="O-"/>
    <x v="0"/>
    <x v="0"/>
    <x v="304"/>
    <s v="Andrew James"/>
    <x v="2695"/>
    <x v="0"/>
    <n v="33147.914799999999"/>
    <n v="180"/>
    <x v="1"/>
    <s v="Urgent"/>
    <d v="2022-06-07T00:00:00"/>
    <s v="Lipitor"/>
    <s v="Abnormal"/>
    <x v="4"/>
  </r>
  <r>
    <s v="Mr."/>
    <s v="Jon Schultz"/>
    <n v="27"/>
    <x v="2"/>
    <x v="1"/>
    <s v="O+"/>
    <x v="1"/>
    <x v="0"/>
    <x v="1251"/>
    <s v="Andrew Adams"/>
    <x v="2696"/>
    <x v="4"/>
    <n v="40260.644999999997"/>
    <n v="423"/>
    <x v="1"/>
    <s v="Urgent"/>
    <d v="2021-05-04T00:00:00"/>
    <s v="Lipitor"/>
    <s v="Abnormal"/>
    <x v="11"/>
  </r>
  <r>
    <s v="Mrs."/>
    <s v="Lauren Morales"/>
    <n v="52"/>
    <x v="1"/>
    <x v="0"/>
    <s v="B+"/>
    <x v="7"/>
    <x v="4"/>
    <x v="446"/>
    <s v="Nicholas Jensen"/>
    <x v="2697"/>
    <x v="0"/>
    <n v="9226.4629999999997"/>
    <n v="143"/>
    <x v="1"/>
    <s v="Urgent"/>
    <d v="2021-10-20T00:00:00"/>
    <s v="Paracetamol"/>
    <s v="Abnormal"/>
    <x v="19"/>
  </r>
  <r>
    <s v="Mrs."/>
    <s v="Randall Baker"/>
    <n v="19"/>
    <x v="2"/>
    <x v="0"/>
    <s v="B-"/>
    <x v="2"/>
    <x v="2"/>
    <x v="1407"/>
    <s v="Manuel Page"/>
    <x v="2698"/>
    <x v="4"/>
    <n v="8737.6579999999994"/>
    <n v="196"/>
    <x v="2"/>
    <s v="Emergency"/>
    <d v="2023-09-20T00:00:00"/>
    <s v="Aspirin"/>
    <s v="Inconclusive"/>
    <x v="13"/>
  </r>
  <r>
    <s v="Mrs."/>
    <s v="Gerald Rodriguez"/>
    <n v="61"/>
    <x v="0"/>
    <x v="0"/>
    <s v="AB-"/>
    <x v="5"/>
    <x v="5"/>
    <x v="801"/>
    <s v="Richard Hanson"/>
    <x v="2699"/>
    <x v="0"/>
    <n v="27391.625599999999"/>
    <n v="147"/>
    <x v="2"/>
    <s v="Emergency"/>
    <d v="2022-11-30T00:00:00"/>
    <s v="Penicillin"/>
    <s v="Inconclusive"/>
    <x v="22"/>
  </r>
  <r>
    <s v="Mrs."/>
    <s v="Laurie Lamb"/>
    <n v="47"/>
    <x v="1"/>
    <x v="0"/>
    <s v="A-"/>
    <x v="6"/>
    <x v="5"/>
    <x v="409"/>
    <s v="Samantha Johnson"/>
    <x v="2700"/>
    <x v="4"/>
    <n v="61262.382700000002"/>
    <n v="305"/>
    <x v="2"/>
    <s v="Emergency"/>
    <d v="2021-06-25T00:00:00"/>
    <s v="Ibuprofen"/>
    <s v="Normal"/>
    <x v="4"/>
  </r>
  <r>
    <s v="Mrs."/>
    <s v="Amanda Williams"/>
    <n v="82"/>
    <x v="0"/>
    <x v="0"/>
    <s v="A+"/>
    <x v="4"/>
    <x v="2"/>
    <x v="1408"/>
    <s v="Angel King"/>
    <x v="2701"/>
    <x v="1"/>
    <n v="12153.7907"/>
    <n v="105"/>
    <x v="1"/>
    <s v="Urgent"/>
    <d v="2021-11-11T00:00:00"/>
    <s v="Aspirin"/>
    <s v="Normal"/>
    <x v="24"/>
  </r>
  <r>
    <s v="Mrs."/>
    <s v="Jeffery Johnson"/>
    <n v="28"/>
    <x v="2"/>
    <x v="0"/>
    <s v="A+"/>
    <x v="4"/>
    <x v="5"/>
    <x v="1409"/>
    <s v="Richard Norton"/>
    <x v="2702"/>
    <x v="4"/>
    <n v="50234.1106"/>
    <n v="343"/>
    <x v="2"/>
    <s v="Emergency"/>
    <d v="2019-04-13T00:00:00"/>
    <s v="Paracetamol"/>
    <s v="Abnormal"/>
    <x v="24"/>
  </r>
  <r>
    <s v="Mr."/>
    <s v="Daniel Decker"/>
    <n v="81"/>
    <x v="0"/>
    <x v="1"/>
    <s v="A+"/>
    <x v="4"/>
    <x v="3"/>
    <x v="1094"/>
    <s v="Daniel Giles"/>
    <x v="2703"/>
    <x v="0"/>
    <n v="23463.512299999999"/>
    <n v="157"/>
    <x v="0"/>
    <s v="Elective"/>
    <d v="2020-03-03T00:00:00"/>
    <s v="Penicillin"/>
    <s v="Abnormal"/>
    <x v="0"/>
  </r>
  <r>
    <s v="Mrs."/>
    <s v="Molly Mitchell"/>
    <n v="44"/>
    <x v="1"/>
    <x v="0"/>
    <s v="B+"/>
    <x v="7"/>
    <x v="3"/>
    <x v="30"/>
    <s v="Renee Hall"/>
    <x v="2704"/>
    <x v="2"/>
    <n v="11886.637199999999"/>
    <n v="477"/>
    <x v="2"/>
    <s v="Emergency"/>
    <d v="2021-11-25T00:00:00"/>
    <s v="Aspirin"/>
    <s v="Abnormal"/>
    <x v="12"/>
  </r>
  <r>
    <s v="Mr."/>
    <s v="Robert Conley"/>
    <n v="23"/>
    <x v="2"/>
    <x v="1"/>
    <s v="A+"/>
    <x v="4"/>
    <x v="2"/>
    <x v="1128"/>
    <s v="Leah Meadows"/>
    <x v="890"/>
    <x v="4"/>
    <n v="11510.351500000001"/>
    <n v="209"/>
    <x v="2"/>
    <s v="Emergency"/>
    <d v="2021-07-15T00:00:00"/>
    <s v="Penicillin"/>
    <s v="Inconclusive"/>
    <x v="14"/>
  </r>
  <r>
    <s v="Mr."/>
    <s v="Megan Rogers"/>
    <n v="83"/>
    <x v="0"/>
    <x v="1"/>
    <s v="AB-"/>
    <x v="5"/>
    <x v="5"/>
    <x v="904"/>
    <s v="Shawn White"/>
    <x v="2705"/>
    <x v="0"/>
    <n v="21627.7264"/>
    <n v="187"/>
    <x v="2"/>
    <s v="Emergency"/>
    <d v="2022-03-27T00:00:00"/>
    <s v="Lipitor"/>
    <s v="Normal"/>
    <x v="12"/>
  </r>
  <r>
    <s v="Mrs."/>
    <s v="Adam Cooper"/>
    <n v="54"/>
    <x v="1"/>
    <x v="0"/>
    <s v="O-"/>
    <x v="0"/>
    <x v="4"/>
    <x v="491"/>
    <s v="Jeffery Bartlett"/>
    <x v="2706"/>
    <x v="4"/>
    <n v="38219.546600000001"/>
    <n v="288"/>
    <x v="2"/>
    <s v="Emergency"/>
    <d v="2023-09-11T00:00:00"/>
    <s v="Ibuprofen"/>
    <s v="Inconclusive"/>
    <x v="7"/>
  </r>
  <r>
    <s v="Mrs."/>
    <s v="Crystal Lang"/>
    <n v="83"/>
    <x v="0"/>
    <x v="0"/>
    <s v="O+"/>
    <x v="1"/>
    <x v="2"/>
    <x v="1254"/>
    <s v="Juan Smith"/>
    <x v="2707"/>
    <x v="0"/>
    <n v="10511.061799999999"/>
    <n v="292"/>
    <x v="0"/>
    <s v="Elective"/>
    <d v="2019-07-22T00:00:00"/>
    <s v="Aspirin"/>
    <s v="Abnormal"/>
    <x v="27"/>
  </r>
  <r>
    <s v="Mr."/>
    <s v="Charles Fowler"/>
    <n v="48"/>
    <x v="1"/>
    <x v="1"/>
    <s v="AB+"/>
    <x v="3"/>
    <x v="5"/>
    <x v="293"/>
    <s v="Elizabeth Marquez"/>
    <x v="1781"/>
    <x v="1"/>
    <n v="55229.984600000003"/>
    <n v="397"/>
    <x v="0"/>
    <s v="Elective"/>
    <d v="2021-05-16T00:00:00"/>
    <s v="Penicillin"/>
    <s v="Inconclusive"/>
    <x v="2"/>
  </r>
  <r>
    <s v="Mrs."/>
    <s v="Jonathan Lynch"/>
    <n v="23"/>
    <x v="2"/>
    <x v="0"/>
    <s v="B-"/>
    <x v="2"/>
    <x v="2"/>
    <x v="537"/>
    <s v="Steven Morgan"/>
    <x v="2708"/>
    <x v="4"/>
    <n v="19163.2323"/>
    <n v="404"/>
    <x v="2"/>
    <s v="Emergency"/>
    <d v="2022-08-06T00:00:00"/>
    <s v="Lipitor"/>
    <s v="Abnormal"/>
    <x v="29"/>
  </r>
  <r>
    <s v="Mr."/>
    <s v="Jessica Sanchez"/>
    <n v="55"/>
    <x v="1"/>
    <x v="1"/>
    <s v="B+"/>
    <x v="7"/>
    <x v="5"/>
    <x v="1250"/>
    <s v="Maria Pena"/>
    <x v="173"/>
    <x v="4"/>
    <n v="64766.804499999998"/>
    <n v="275"/>
    <x v="0"/>
    <s v="Elective"/>
    <d v="2022-10-21T00:00:00"/>
    <s v="Aspirin"/>
    <s v="Inconclusive"/>
    <x v="12"/>
  </r>
  <r>
    <s v="Mrs."/>
    <s v="Valerie Simpson"/>
    <n v="72"/>
    <x v="0"/>
    <x v="0"/>
    <s v="O+"/>
    <x v="1"/>
    <x v="1"/>
    <x v="749"/>
    <s v="William Wu"/>
    <x v="2709"/>
    <x v="0"/>
    <n v="31547.120299999999"/>
    <n v="340"/>
    <x v="2"/>
    <s v="Emergency"/>
    <d v="2021-01-30T00:00:00"/>
    <s v="Aspirin"/>
    <s v="Inconclusive"/>
    <x v="20"/>
  </r>
  <r>
    <s v="Mrs."/>
    <s v="Jamie Chavez"/>
    <n v="60"/>
    <x v="0"/>
    <x v="0"/>
    <s v="AB+"/>
    <x v="3"/>
    <x v="5"/>
    <x v="655"/>
    <s v="Daniel Bean"/>
    <x v="2710"/>
    <x v="0"/>
    <n v="46226.784399999997"/>
    <n v="499"/>
    <x v="0"/>
    <s v="Elective"/>
    <d v="2019-04-04T00:00:00"/>
    <s v="Ibuprofen"/>
    <s v="Abnormal"/>
    <x v="8"/>
  </r>
  <r>
    <s v="Mrs."/>
    <s v="Ricky Mccarthy"/>
    <n v="83"/>
    <x v="0"/>
    <x v="0"/>
    <s v="AB-"/>
    <x v="5"/>
    <x v="1"/>
    <x v="784"/>
    <s v="Rita Hansen"/>
    <x v="2711"/>
    <x v="0"/>
    <n v="37257.7929"/>
    <n v="224"/>
    <x v="2"/>
    <s v="Emergency"/>
    <d v="2018-12-24T00:00:00"/>
    <s v="Penicillin"/>
    <s v="Normal"/>
    <x v="22"/>
  </r>
  <r>
    <s v="Mrs."/>
    <s v="Greg Kane"/>
    <n v="51"/>
    <x v="1"/>
    <x v="0"/>
    <s v="AB+"/>
    <x v="3"/>
    <x v="1"/>
    <x v="625"/>
    <s v="Mrs. Kelsey Thompson"/>
    <x v="2712"/>
    <x v="2"/>
    <n v="7384.3706000000002"/>
    <n v="286"/>
    <x v="0"/>
    <s v="Elective"/>
    <d v="2022-01-24T00:00:00"/>
    <s v="Ibuprofen"/>
    <s v="Normal"/>
    <x v="18"/>
  </r>
  <r>
    <s v="Mrs."/>
    <s v="Linda Curtis"/>
    <n v="36"/>
    <x v="1"/>
    <x v="0"/>
    <s v="A+"/>
    <x v="4"/>
    <x v="2"/>
    <x v="1410"/>
    <s v="Vicki Terrell"/>
    <x v="2713"/>
    <x v="0"/>
    <n v="2478.2887999999998"/>
    <n v="458"/>
    <x v="0"/>
    <s v="Elective"/>
    <d v="2023-10-17T00:00:00"/>
    <s v="Paracetamol"/>
    <s v="Inconclusive"/>
    <x v="28"/>
  </r>
  <r>
    <s v="Mr."/>
    <s v="Jay Walker"/>
    <n v="82"/>
    <x v="0"/>
    <x v="1"/>
    <s v="B+"/>
    <x v="7"/>
    <x v="3"/>
    <x v="376"/>
    <s v="Kimberly Jones MD"/>
    <x v="2714"/>
    <x v="0"/>
    <n v="6274.8906999999999"/>
    <n v="413"/>
    <x v="1"/>
    <s v="Urgent"/>
    <d v="2023-11-07T00:00:00"/>
    <s v="Lipitor"/>
    <s v="Inconclusive"/>
    <x v="17"/>
  </r>
  <r>
    <s v="Mrs."/>
    <s v="Timothy Gillespie"/>
    <n v="72"/>
    <x v="0"/>
    <x v="0"/>
    <s v="A+"/>
    <x v="4"/>
    <x v="2"/>
    <x v="1411"/>
    <s v="Seth Zhang"/>
    <x v="2715"/>
    <x v="0"/>
    <n v="825.99360000000001"/>
    <n v="117"/>
    <x v="0"/>
    <s v="Elective"/>
    <d v="2019-01-12T00:00:00"/>
    <s v="Aspirin"/>
    <s v="Abnormal"/>
    <x v="11"/>
  </r>
  <r>
    <s v="Mr."/>
    <s v="Danielle Williams"/>
    <n v="85"/>
    <x v="0"/>
    <x v="1"/>
    <s v="A+"/>
    <x v="4"/>
    <x v="3"/>
    <x v="1146"/>
    <s v="Brittany Holmes DDS"/>
    <x v="2716"/>
    <x v="0"/>
    <n v="26393.167600000001"/>
    <n v="446"/>
    <x v="2"/>
    <s v="Emergency"/>
    <d v="2020-09-01T00:00:00"/>
    <s v="Penicillin"/>
    <s v="Abnormal"/>
    <x v="18"/>
  </r>
  <r>
    <s v="Mrs."/>
    <s v="Dalton Brooks"/>
    <n v="59"/>
    <x v="1"/>
    <x v="0"/>
    <s v="B+"/>
    <x v="7"/>
    <x v="4"/>
    <x v="613"/>
    <s v="Katherine Roach"/>
    <x v="2717"/>
    <x v="4"/>
    <n v="21245.9496"/>
    <n v="108"/>
    <x v="1"/>
    <s v="Urgent"/>
    <d v="2018-12-08T00:00:00"/>
    <s v="Ibuprofen"/>
    <s v="Abnormal"/>
    <x v="11"/>
  </r>
  <r>
    <s v="Mr."/>
    <s v="Barbara Sanders"/>
    <n v="53"/>
    <x v="1"/>
    <x v="1"/>
    <s v="A-"/>
    <x v="6"/>
    <x v="1"/>
    <x v="1153"/>
    <s v="David Carney"/>
    <x v="2718"/>
    <x v="0"/>
    <n v="21102.388200000001"/>
    <n v="407"/>
    <x v="1"/>
    <s v="Urgent"/>
    <d v="2019-03-18T00:00:00"/>
    <s v="Lipitor"/>
    <s v="Inconclusive"/>
    <x v="11"/>
  </r>
  <r>
    <s v="Mrs."/>
    <s v="Wayne Wallace"/>
    <n v="72"/>
    <x v="0"/>
    <x v="0"/>
    <s v="A+"/>
    <x v="4"/>
    <x v="5"/>
    <x v="468"/>
    <s v="Diane Roman"/>
    <x v="2719"/>
    <x v="0"/>
    <n v="5005.4621999999999"/>
    <n v="418"/>
    <x v="0"/>
    <s v="Elective"/>
    <d v="2021-03-24T00:00:00"/>
    <s v="Paracetamol"/>
    <s v="Normal"/>
    <x v="13"/>
  </r>
  <r>
    <s v="Mrs."/>
    <s v="Matthew Ramirez Jr."/>
    <n v="26"/>
    <x v="2"/>
    <x v="0"/>
    <s v="O-"/>
    <x v="0"/>
    <x v="0"/>
    <x v="916"/>
    <s v="Emily Sawyer"/>
    <x v="2720"/>
    <x v="2"/>
    <n v="11924.311900000001"/>
    <n v="171"/>
    <x v="1"/>
    <s v="Urgent"/>
    <d v="2022-06-09T00:00:00"/>
    <s v="Penicillin"/>
    <s v="Abnormal"/>
    <x v="12"/>
  </r>
  <r>
    <s v="Mrs."/>
    <s v="Victoria Moore"/>
    <n v="30"/>
    <x v="2"/>
    <x v="0"/>
    <s v="A-"/>
    <x v="6"/>
    <x v="1"/>
    <x v="1412"/>
    <s v="Lauren Williamson"/>
    <x v="2721"/>
    <x v="4"/>
    <n v="18300.547500000001"/>
    <n v="325"/>
    <x v="0"/>
    <s v="Elective"/>
    <d v="2019-10-05T00:00:00"/>
    <s v="Aspirin"/>
    <s v="Normal"/>
    <x v="10"/>
  </r>
  <r>
    <s v="Mrs."/>
    <s v="Jessica Archer"/>
    <n v="33"/>
    <x v="2"/>
    <x v="0"/>
    <s v="O+"/>
    <x v="1"/>
    <x v="3"/>
    <x v="931"/>
    <s v="Brooke Malone"/>
    <x v="2722"/>
    <x v="2"/>
    <n v="6192.7475000000004"/>
    <n v="430"/>
    <x v="0"/>
    <s v="Elective"/>
    <d v="2019-10-02T00:00:00"/>
    <s v="Lipitor"/>
    <s v="Abnormal"/>
    <x v="12"/>
  </r>
  <r>
    <s v="Mrs."/>
    <s v="Benjamin Martin"/>
    <n v="54"/>
    <x v="1"/>
    <x v="0"/>
    <s v="AB+"/>
    <x v="3"/>
    <x v="0"/>
    <x v="1373"/>
    <s v="Heather Johnson"/>
    <x v="2723"/>
    <x v="2"/>
    <n v="57523.213400000001"/>
    <n v="269"/>
    <x v="1"/>
    <s v="Urgent"/>
    <d v="2021-11-02T00:00:00"/>
    <s v="Lipitor"/>
    <s v="Normal"/>
    <x v="28"/>
  </r>
  <r>
    <s v="Mrs."/>
    <s v="Jennifer Obrien"/>
    <n v="48"/>
    <x v="1"/>
    <x v="0"/>
    <s v="A+"/>
    <x v="4"/>
    <x v="1"/>
    <x v="566"/>
    <s v="Christopher Petersen"/>
    <x v="380"/>
    <x v="2"/>
    <n v="39842.971799999999"/>
    <n v="118"/>
    <x v="2"/>
    <s v="Emergency"/>
    <d v="2020-09-17T00:00:00"/>
    <s v="Aspirin"/>
    <s v="Inconclusive"/>
    <x v="17"/>
  </r>
  <r>
    <s v="Mr."/>
    <s v="Thomas Griffith"/>
    <n v="66"/>
    <x v="0"/>
    <x v="1"/>
    <s v="AB+"/>
    <x v="3"/>
    <x v="3"/>
    <x v="1413"/>
    <s v="Eric Jefferson"/>
    <x v="2724"/>
    <x v="0"/>
    <n v="18149.247200000002"/>
    <n v="371"/>
    <x v="1"/>
    <s v="Urgent"/>
    <d v="2023-09-11T00:00:00"/>
    <s v="Aspirin"/>
    <s v="Normal"/>
    <x v="27"/>
  </r>
  <r>
    <s v="Mrs."/>
    <s v="Kathleen Roman"/>
    <n v="49"/>
    <x v="1"/>
    <x v="0"/>
    <s v="A+"/>
    <x v="4"/>
    <x v="4"/>
    <x v="1414"/>
    <s v="Isaac Freeman"/>
    <x v="2725"/>
    <x v="1"/>
    <n v="27333.122200000002"/>
    <n v="421"/>
    <x v="1"/>
    <s v="Urgent"/>
    <d v="2022-07-06T00:00:00"/>
    <s v="Paracetamol"/>
    <s v="Inconclusive"/>
    <x v="11"/>
  </r>
  <r>
    <s v="Mrs."/>
    <s v="Christina Carlson"/>
    <n v="64"/>
    <x v="0"/>
    <x v="0"/>
    <s v="A+"/>
    <x v="4"/>
    <x v="5"/>
    <x v="780"/>
    <s v="Jason Hayes"/>
    <x v="2726"/>
    <x v="0"/>
    <n v="19544.715400000001"/>
    <n v="224"/>
    <x v="0"/>
    <s v="Elective"/>
    <d v="2021-09-15T00:00:00"/>
    <s v="Paracetamol"/>
    <s v="Inconclusive"/>
    <x v="12"/>
  </r>
  <r>
    <s v="Mrs."/>
    <s v="Leah Scott"/>
    <n v="64"/>
    <x v="0"/>
    <x v="0"/>
    <s v="O+"/>
    <x v="1"/>
    <x v="5"/>
    <x v="342"/>
    <s v="Sean Brooks"/>
    <x v="2727"/>
    <x v="0"/>
    <n v="19209.988600000001"/>
    <n v="413"/>
    <x v="2"/>
    <s v="Emergency"/>
    <d v="2022-02-03T00:00:00"/>
    <s v="Aspirin"/>
    <s v="Inconclusive"/>
    <x v="5"/>
  </r>
  <r>
    <s v="Mrs."/>
    <s v="Nicole Edwards"/>
    <n v="44"/>
    <x v="1"/>
    <x v="0"/>
    <s v="O-"/>
    <x v="0"/>
    <x v="1"/>
    <x v="1415"/>
    <s v="Jennifer Hunt"/>
    <x v="2728"/>
    <x v="0"/>
    <n v="8152.8015999999998"/>
    <n v="117"/>
    <x v="1"/>
    <s v="Urgent"/>
    <d v="2022-03-06T00:00:00"/>
    <s v="Paracetamol"/>
    <s v="Normal"/>
    <x v="26"/>
  </r>
  <r>
    <s v="Mrs."/>
    <s v="Jennifer Thompson"/>
    <n v="83"/>
    <x v="0"/>
    <x v="0"/>
    <s v="B+"/>
    <x v="7"/>
    <x v="2"/>
    <x v="579"/>
    <s v="Michelle Green"/>
    <x v="191"/>
    <x v="0"/>
    <n v="14082.686299999999"/>
    <n v="480"/>
    <x v="1"/>
    <s v="Urgent"/>
    <d v="2022-11-25T00:00:00"/>
    <s v="Aspirin"/>
    <s v="Abnormal"/>
    <x v="21"/>
  </r>
  <r>
    <s v="Mr."/>
    <s v="Kristie Hall"/>
    <n v="56"/>
    <x v="1"/>
    <x v="1"/>
    <s v="AB+"/>
    <x v="3"/>
    <x v="2"/>
    <x v="696"/>
    <s v="William Diaz"/>
    <x v="2729"/>
    <x v="2"/>
    <n v="11925.8266"/>
    <n v="364"/>
    <x v="1"/>
    <s v="Urgent"/>
    <d v="2020-02-01T00:00:00"/>
    <s v="Ibuprofen"/>
    <s v="Normal"/>
    <x v="6"/>
  </r>
  <r>
    <s v="Mrs."/>
    <s v="Louis Coleman"/>
    <n v="60"/>
    <x v="0"/>
    <x v="0"/>
    <s v="B-"/>
    <x v="2"/>
    <x v="5"/>
    <x v="347"/>
    <s v="Heather Pena"/>
    <x v="2730"/>
    <x v="0"/>
    <n v="26123.786700000001"/>
    <n v="254"/>
    <x v="0"/>
    <s v="Elective"/>
    <d v="2023-06-22T00:00:00"/>
    <s v="Penicillin"/>
    <s v="Inconclusive"/>
    <x v="26"/>
  </r>
  <r>
    <s v="Mrs."/>
    <s v="Sharon Baker"/>
    <n v="70"/>
    <x v="0"/>
    <x v="0"/>
    <s v="B+"/>
    <x v="7"/>
    <x v="2"/>
    <x v="1355"/>
    <s v="Phillip Jones"/>
    <x v="2731"/>
    <x v="0"/>
    <n v="20213.690399999999"/>
    <n v="314"/>
    <x v="2"/>
    <s v="Emergency"/>
    <d v="2022-01-27T00:00:00"/>
    <s v="Ibuprofen"/>
    <s v="Abnormal"/>
    <x v="5"/>
  </r>
  <r>
    <s v="Mr."/>
    <s v="Cassidy Cooper"/>
    <n v="65"/>
    <x v="0"/>
    <x v="1"/>
    <s v="B-"/>
    <x v="2"/>
    <x v="5"/>
    <x v="255"/>
    <s v="Matthew Morrison"/>
    <x v="2732"/>
    <x v="0"/>
    <n v="43707.224699999999"/>
    <n v="252"/>
    <x v="0"/>
    <s v="Elective"/>
    <d v="2022-06-22T00:00:00"/>
    <s v="Paracetamol"/>
    <s v="Inconclusive"/>
    <x v="9"/>
  </r>
  <r>
    <s v="Mr."/>
    <s v="Shawn Cline"/>
    <n v="83"/>
    <x v="0"/>
    <x v="1"/>
    <s v="AB+"/>
    <x v="3"/>
    <x v="1"/>
    <x v="1416"/>
    <s v="Cody Schwartz"/>
    <x v="1035"/>
    <x v="0"/>
    <n v="1047.0787"/>
    <n v="346"/>
    <x v="1"/>
    <s v="Urgent"/>
    <d v="2019-04-05T00:00:00"/>
    <s v="Penicillin"/>
    <s v="Abnormal"/>
    <x v="11"/>
  </r>
  <r>
    <s v="Mrs."/>
    <s v="Laura Mckinney"/>
    <n v="66"/>
    <x v="0"/>
    <x v="0"/>
    <s v="B+"/>
    <x v="7"/>
    <x v="1"/>
    <x v="1119"/>
    <s v="Lauren Brown"/>
    <x v="2733"/>
    <x v="0"/>
    <n v="30203.9588"/>
    <n v="414"/>
    <x v="1"/>
    <s v="Urgent"/>
    <d v="2019-09-14T00:00:00"/>
    <s v="Paracetamol"/>
    <s v="Normal"/>
    <x v="24"/>
  </r>
  <r>
    <s v="Mrs."/>
    <s v="Javier Sanford"/>
    <n v="29"/>
    <x v="2"/>
    <x v="0"/>
    <s v="B+"/>
    <x v="7"/>
    <x v="2"/>
    <x v="317"/>
    <s v="Elizabeth Davis"/>
    <x v="2734"/>
    <x v="2"/>
    <n v="19931.257399999999"/>
    <n v="308"/>
    <x v="2"/>
    <s v="Emergency"/>
    <d v="2019-08-24T00:00:00"/>
    <s v="Penicillin"/>
    <s v="Normal"/>
    <x v="29"/>
  </r>
  <r>
    <s v="Mr."/>
    <s v="Daniel Stevens"/>
    <n v="23"/>
    <x v="2"/>
    <x v="1"/>
    <s v="O+"/>
    <x v="1"/>
    <x v="2"/>
    <x v="1277"/>
    <s v="Susan Hicks"/>
    <x v="2735"/>
    <x v="4"/>
    <n v="3729.7465999999999"/>
    <n v="237"/>
    <x v="0"/>
    <s v="Elective"/>
    <d v="2020-10-01T00:00:00"/>
    <s v="Ibuprofen"/>
    <s v="Normal"/>
    <x v="21"/>
  </r>
  <r>
    <s v="Mrs."/>
    <s v="Ryan Smith"/>
    <n v="78"/>
    <x v="0"/>
    <x v="0"/>
    <s v="O+"/>
    <x v="1"/>
    <x v="1"/>
    <x v="1307"/>
    <s v="Randy Morgan"/>
    <x v="2736"/>
    <x v="0"/>
    <n v="17768.885600000001"/>
    <n v="312"/>
    <x v="0"/>
    <s v="Elective"/>
    <d v="2023-08-28T00:00:00"/>
    <s v="Paracetamol"/>
    <s v="Inconclusive"/>
    <x v="18"/>
  </r>
  <r>
    <s v="Mr."/>
    <s v="Kimberly Allen"/>
    <n v="22"/>
    <x v="2"/>
    <x v="1"/>
    <s v="O+"/>
    <x v="1"/>
    <x v="1"/>
    <x v="895"/>
    <s v="Courtney Davis"/>
    <x v="2737"/>
    <x v="2"/>
    <n v="29924.738300000001"/>
    <n v="247"/>
    <x v="2"/>
    <s v="Emergency"/>
    <d v="2019-10-09T00:00:00"/>
    <s v="Aspirin"/>
    <s v="Abnormal"/>
    <x v="25"/>
  </r>
  <r>
    <s v="Mrs."/>
    <s v="Richard Porter"/>
    <n v="42"/>
    <x v="1"/>
    <x v="0"/>
    <s v="O+"/>
    <x v="1"/>
    <x v="5"/>
    <x v="1417"/>
    <s v="Elizabeth Salas"/>
    <x v="2738"/>
    <x v="1"/>
    <n v="14747.663200000001"/>
    <n v="265"/>
    <x v="0"/>
    <s v="Elective"/>
    <d v="2023-03-10T00:00:00"/>
    <s v="Lipitor"/>
    <s v="Abnormal"/>
    <x v="27"/>
  </r>
  <r>
    <s v="Mr."/>
    <s v="Brian Rodgers"/>
    <n v="20"/>
    <x v="2"/>
    <x v="1"/>
    <s v="AB+"/>
    <x v="3"/>
    <x v="5"/>
    <x v="216"/>
    <s v="Donald Conner"/>
    <x v="322"/>
    <x v="4"/>
    <n v="33490.025399999999"/>
    <n v="470"/>
    <x v="0"/>
    <s v="Elective"/>
    <d v="2020-01-21T00:00:00"/>
    <s v="Penicillin"/>
    <s v="Normal"/>
    <x v="26"/>
  </r>
  <r>
    <s v="Mr."/>
    <s v="Julia Powell"/>
    <n v="69"/>
    <x v="0"/>
    <x v="1"/>
    <s v="A-"/>
    <x v="6"/>
    <x v="3"/>
    <x v="1143"/>
    <s v="Linda Jackson"/>
    <x v="2739"/>
    <x v="0"/>
    <n v="11446.8508"/>
    <n v="175"/>
    <x v="1"/>
    <s v="Urgent"/>
    <d v="2023-08-15T00:00:00"/>
    <s v="Lipitor"/>
    <s v="Normal"/>
    <x v="29"/>
  </r>
  <r>
    <s v="Mrs."/>
    <s v="Yolanda Ramirez"/>
    <n v="37"/>
    <x v="1"/>
    <x v="0"/>
    <s v="O-"/>
    <x v="0"/>
    <x v="4"/>
    <x v="439"/>
    <s v="Clinton Gregory"/>
    <x v="2740"/>
    <x v="4"/>
    <n v="38496.494299999998"/>
    <n v="276"/>
    <x v="1"/>
    <s v="Urgent"/>
    <d v="2022-12-03T00:00:00"/>
    <s v="Aspirin"/>
    <s v="Inconclusive"/>
    <x v="24"/>
  </r>
  <r>
    <s v="Mrs."/>
    <s v="Diane Williams"/>
    <n v="22"/>
    <x v="2"/>
    <x v="0"/>
    <s v="B+"/>
    <x v="7"/>
    <x v="5"/>
    <x v="155"/>
    <s v="Alexandra Hansen"/>
    <x v="2741"/>
    <x v="3"/>
    <n v="56111.0239"/>
    <n v="471"/>
    <x v="1"/>
    <s v="Urgent"/>
    <d v="2022-03-10T00:00:00"/>
    <s v="Aspirin"/>
    <s v="Normal"/>
    <x v="9"/>
  </r>
  <r>
    <s v="Mr."/>
    <s v="Bryan Wilkinson"/>
    <n v="31"/>
    <x v="2"/>
    <x v="1"/>
    <s v="B+"/>
    <x v="7"/>
    <x v="0"/>
    <x v="1418"/>
    <s v="Elizabeth Carroll"/>
    <x v="2742"/>
    <x v="4"/>
    <n v="41314.648800000003"/>
    <n v="121"/>
    <x v="2"/>
    <s v="Emergency"/>
    <d v="2023-04-26T00:00:00"/>
    <s v="Penicillin"/>
    <s v="Normal"/>
    <x v="23"/>
  </r>
  <r>
    <s v="Mrs."/>
    <s v="Adam Thompson"/>
    <n v="22"/>
    <x v="2"/>
    <x v="0"/>
    <s v="A-"/>
    <x v="6"/>
    <x v="0"/>
    <x v="1273"/>
    <s v="Brandi Wells"/>
    <x v="2743"/>
    <x v="3"/>
    <n v="49333.621200000001"/>
    <n v="443"/>
    <x v="1"/>
    <s v="Urgent"/>
    <d v="2021-08-21T00:00:00"/>
    <s v="Ibuprofen"/>
    <s v="Abnormal"/>
    <x v="12"/>
  </r>
  <r>
    <s v="Mr."/>
    <s v="Todd Murphy"/>
    <n v="55"/>
    <x v="1"/>
    <x v="1"/>
    <s v="B+"/>
    <x v="7"/>
    <x v="2"/>
    <x v="935"/>
    <s v="Jacob Gonzalez"/>
    <x v="2744"/>
    <x v="4"/>
    <n v="1822.999"/>
    <n v="419"/>
    <x v="0"/>
    <s v="Elective"/>
    <d v="2021-01-30T00:00:00"/>
    <s v="Lipitor"/>
    <s v="Inconclusive"/>
    <x v="13"/>
  </r>
  <r>
    <s v="Mr."/>
    <s v="Thomas Perez DDS"/>
    <n v="18"/>
    <x v="2"/>
    <x v="1"/>
    <s v="A+"/>
    <x v="4"/>
    <x v="5"/>
    <x v="674"/>
    <s v="Pamela Prince"/>
    <x v="2745"/>
    <x v="4"/>
    <n v="48189.027800000003"/>
    <n v="424"/>
    <x v="0"/>
    <s v="Elective"/>
    <d v="2020-09-06T00:00:00"/>
    <s v="Aspirin"/>
    <s v="Inconclusive"/>
    <x v="3"/>
  </r>
  <r>
    <s v="Mrs."/>
    <s v="Jessica Chavez"/>
    <n v="59"/>
    <x v="1"/>
    <x v="0"/>
    <s v="AB+"/>
    <x v="3"/>
    <x v="3"/>
    <x v="863"/>
    <s v="Jamie Frazier"/>
    <x v="2746"/>
    <x v="1"/>
    <n v="22772.0183"/>
    <n v="248"/>
    <x v="0"/>
    <s v="Elective"/>
    <d v="2020-04-06T00:00:00"/>
    <s v="Aspirin"/>
    <s v="Inconclusive"/>
    <x v="12"/>
  </r>
  <r>
    <s v="Mrs."/>
    <s v="Angela Howard"/>
    <n v="43"/>
    <x v="1"/>
    <x v="0"/>
    <s v="O-"/>
    <x v="0"/>
    <x v="0"/>
    <x v="332"/>
    <s v="Christopher Green"/>
    <x v="2747"/>
    <x v="3"/>
    <n v="52379.081299999998"/>
    <n v="343"/>
    <x v="1"/>
    <s v="Urgent"/>
    <d v="2021-06-02T00:00:00"/>
    <s v="Penicillin"/>
    <s v="Inconclusive"/>
    <x v="28"/>
  </r>
  <r>
    <s v="Mr."/>
    <s v="Emily Harris"/>
    <n v="21"/>
    <x v="2"/>
    <x v="1"/>
    <s v="O+"/>
    <x v="1"/>
    <x v="4"/>
    <x v="618"/>
    <s v="Ashley Juarez"/>
    <x v="2748"/>
    <x v="1"/>
    <n v="4245.3891000000003"/>
    <n v="126"/>
    <x v="1"/>
    <s v="Urgent"/>
    <d v="2022-03-01T00:00:00"/>
    <s v="Aspirin"/>
    <s v="Abnormal"/>
    <x v="15"/>
  </r>
  <r>
    <s v="Mr."/>
    <s v="Brian Jenkins"/>
    <n v="50"/>
    <x v="1"/>
    <x v="1"/>
    <s v="O-"/>
    <x v="0"/>
    <x v="5"/>
    <x v="387"/>
    <s v="Adam Mccall"/>
    <x v="2749"/>
    <x v="3"/>
    <n v="57014.020600000003"/>
    <n v="459"/>
    <x v="2"/>
    <s v="Emergency"/>
    <d v="2022-09-14T00:00:00"/>
    <s v="Ibuprofen"/>
    <s v="Inconclusive"/>
    <x v="29"/>
  </r>
  <r>
    <s v="Mr."/>
    <s v="Michael Daniels"/>
    <n v="48"/>
    <x v="1"/>
    <x v="1"/>
    <s v="AB-"/>
    <x v="5"/>
    <x v="3"/>
    <x v="373"/>
    <s v="Spencer Bowman"/>
    <x v="2750"/>
    <x v="3"/>
    <n v="34929.249300000003"/>
    <n v="190"/>
    <x v="0"/>
    <s v="Elective"/>
    <d v="2020-11-05T00:00:00"/>
    <s v="Ibuprofen"/>
    <s v="Normal"/>
    <x v="0"/>
  </r>
  <r>
    <s v="Mrs."/>
    <s v="David Payne"/>
    <n v="38"/>
    <x v="1"/>
    <x v="0"/>
    <s v="O-"/>
    <x v="0"/>
    <x v="2"/>
    <x v="1419"/>
    <s v="Emily Sanford"/>
    <x v="2751"/>
    <x v="0"/>
    <n v="22194.231500000002"/>
    <n v="440"/>
    <x v="0"/>
    <s v="Elective"/>
    <d v="2020-02-14T00:00:00"/>
    <s v="Lipitor"/>
    <s v="Normal"/>
    <x v="27"/>
  </r>
  <r>
    <s v="Mr."/>
    <s v="Brandon Fitzpatrick"/>
    <n v="57"/>
    <x v="1"/>
    <x v="1"/>
    <s v="B-"/>
    <x v="2"/>
    <x v="3"/>
    <x v="1420"/>
    <s v="Daniel Smith"/>
    <x v="2752"/>
    <x v="3"/>
    <n v="16861.0144"/>
    <n v="372"/>
    <x v="0"/>
    <s v="Elective"/>
    <d v="2023-04-09T00:00:00"/>
    <s v="Aspirin"/>
    <s v="Normal"/>
    <x v="30"/>
  </r>
  <r>
    <s v="Mr."/>
    <s v="Richard Johnson"/>
    <n v="33"/>
    <x v="2"/>
    <x v="1"/>
    <s v="B+"/>
    <x v="7"/>
    <x v="4"/>
    <x v="1421"/>
    <s v="Nicole Hughes"/>
    <x v="2753"/>
    <x v="2"/>
    <n v="41662.705999999998"/>
    <n v="455"/>
    <x v="2"/>
    <s v="Emergency"/>
    <d v="2023-10-06T00:00:00"/>
    <s v="Paracetamol"/>
    <s v="Normal"/>
    <x v="12"/>
  </r>
  <r>
    <s v="Mr."/>
    <s v="Ashley Miller"/>
    <n v="53"/>
    <x v="1"/>
    <x v="1"/>
    <s v="B-"/>
    <x v="2"/>
    <x v="3"/>
    <x v="820"/>
    <s v="Matthew Henderson"/>
    <x v="2754"/>
    <x v="2"/>
    <n v="27991.5815"/>
    <n v="266"/>
    <x v="1"/>
    <s v="Urgent"/>
    <d v="2023-01-26T00:00:00"/>
    <s v="Aspirin"/>
    <s v="Abnormal"/>
    <x v="21"/>
  </r>
  <r>
    <s v="Mrs."/>
    <s v="Denise Williams"/>
    <n v="51"/>
    <x v="1"/>
    <x v="0"/>
    <s v="B-"/>
    <x v="2"/>
    <x v="2"/>
    <x v="1211"/>
    <s v="Richard Kelley"/>
    <x v="2755"/>
    <x v="2"/>
    <n v="2822.5666000000001"/>
    <n v="174"/>
    <x v="0"/>
    <s v="Elective"/>
    <d v="2022-01-17T00:00:00"/>
    <s v="Ibuprofen"/>
    <s v="Inconclusive"/>
    <x v="8"/>
  </r>
  <r>
    <s v="Mr."/>
    <s v="Douglas Hill"/>
    <n v="42"/>
    <x v="1"/>
    <x v="1"/>
    <s v="O-"/>
    <x v="0"/>
    <x v="3"/>
    <x v="392"/>
    <s v="Austin Nelson"/>
    <x v="2756"/>
    <x v="0"/>
    <n v="26586.572499999998"/>
    <n v="123"/>
    <x v="1"/>
    <s v="Urgent"/>
    <d v="2019-10-05T00:00:00"/>
    <s v="Lipitor"/>
    <s v="Abnormal"/>
    <x v="27"/>
  </r>
  <r>
    <s v="Mr."/>
    <s v="Patricia Chan"/>
    <n v="23"/>
    <x v="2"/>
    <x v="1"/>
    <s v="O+"/>
    <x v="1"/>
    <x v="4"/>
    <x v="1128"/>
    <s v="Bailey Malone"/>
    <x v="2757"/>
    <x v="3"/>
    <n v="22239.1872"/>
    <n v="233"/>
    <x v="1"/>
    <s v="Urgent"/>
    <d v="2021-06-24T00:00:00"/>
    <s v="Ibuprofen"/>
    <s v="Inconclusive"/>
    <x v="22"/>
  </r>
  <r>
    <s v="Mr."/>
    <s v="Scott Morrison"/>
    <n v="37"/>
    <x v="1"/>
    <x v="1"/>
    <s v="B-"/>
    <x v="2"/>
    <x v="3"/>
    <x v="1135"/>
    <s v="Ashley Lopez"/>
    <x v="422"/>
    <x v="3"/>
    <n v="20884.0481"/>
    <n v="410"/>
    <x v="2"/>
    <s v="Emergency"/>
    <d v="2020-02-13T00:00:00"/>
    <s v="Paracetamol"/>
    <s v="Normal"/>
    <x v="4"/>
  </r>
  <r>
    <s v="Mr."/>
    <s v="Maria Clark"/>
    <n v="18"/>
    <x v="2"/>
    <x v="1"/>
    <s v="A-"/>
    <x v="6"/>
    <x v="5"/>
    <x v="1022"/>
    <s v="Kevin Pace"/>
    <x v="1141"/>
    <x v="4"/>
    <n v="41012.277199999997"/>
    <n v="289"/>
    <x v="2"/>
    <s v="Emergency"/>
    <d v="2021-11-02T00:00:00"/>
    <s v="Penicillin"/>
    <s v="Abnormal"/>
    <x v="18"/>
  </r>
  <r>
    <s v="Mrs."/>
    <s v="Jerome May"/>
    <n v="68"/>
    <x v="0"/>
    <x v="0"/>
    <s v="A-"/>
    <x v="6"/>
    <x v="1"/>
    <x v="363"/>
    <s v="Jordan Massey"/>
    <x v="2758"/>
    <x v="0"/>
    <n v="10967.699699999999"/>
    <n v="462"/>
    <x v="2"/>
    <s v="Emergency"/>
    <d v="2022-05-18T00:00:00"/>
    <s v="Lipitor"/>
    <s v="Inconclusive"/>
    <x v="15"/>
  </r>
  <r>
    <s v="Mrs."/>
    <s v="Richard Stone"/>
    <n v="26"/>
    <x v="2"/>
    <x v="0"/>
    <s v="O-"/>
    <x v="0"/>
    <x v="1"/>
    <x v="1343"/>
    <s v="Patricia Moore"/>
    <x v="2759"/>
    <x v="2"/>
    <n v="1389.1388999999999"/>
    <n v="102"/>
    <x v="0"/>
    <s v="Elective"/>
    <d v="2023-03-18T00:00:00"/>
    <s v="Paracetamol"/>
    <s v="Inconclusive"/>
    <x v="18"/>
  </r>
  <r>
    <s v="Mrs."/>
    <s v="Patrick Wall"/>
    <n v="37"/>
    <x v="1"/>
    <x v="0"/>
    <s v="AB+"/>
    <x v="3"/>
    <x v="1"/>
    <x v="700"/>
    <s v="Abigail Moore"/>
    <x v="1695"/>
    <x v="1"/>
    <n v="9379.5704000000005"/>
    <n v="257"/>
    <x v="1"/>
    <s v="Urgent"/>
    <d v="2023-02-08T00:00:00"/>
    <s v="Penicillin"/>
    <s v="Normal"/>
    <x v="23"/>
  </r>
  <r>
    <s v="Mr."/>
    <s v="Dr. Terry Austin DDS"/>
    <n v="18"/>
    <x v="2"/>
    <x v="1"/>
    <s v="O+"/>
    <x v="1"/>
    <x v="0"/>
    <x v="888"/>
    <s v="James Griffith"/>
    <x v="2760"/>
    <x v="2"/>
    <n v="38171.664599999996"/>
    <n v="155"/>
    <x v="1"/>
    <s v="Urgent"/>
    <d v="2021-07-04T00:00:00"/>
    <s v="Aspirin"/>
    <s v="Inconclusive"/>
    <x v="16"/>
  </r>
  <r>
    <s v="Mrs."/>
    <s v="Maria Smith"/>
    <n v="37"/>
    <x v="1"/>
    <x v="0"/>
    <s v="AB+"/>
    <x v="3"/>
    <x v="5"/>
    <x v="388"/>
    <s v="Oscar Jordan"/>
    <x v="2761"/>
    <x v="2"/>
    <n v="52573.979599999999"/>
    <n v="257"/>
    <x v="2"/>
    <s v="Emergency"/>
    <d v="2020-11-18T00:00:00"/>
    <s v="Aspirin"/>
    <s v="Abnormal"/>
    <x v="26"/>
  </r>
  <r>
    <s v="Mrs."/>
    <s v="Nicole Rush"/>
    <n v="63"/>
    <x v="0"/>
    <x v="0"/>
    <s v="AB+"/>
    <x v="3"/>
    <x v="0"/>
    <x v="1348"/>
    <s v="Kevin Macdonald"/>
    <x v="2762"/>
    <x v="0"/>
    <n v="18775.7284"/>
    <n v="113"/>
    <x v="1"/>
    <s v="Urgent"/>
    <d v="2022-10-13T00:00:00"/>
    <s v="Aspirin"/>
    <s v="Abnormal"/>
    <x v="6"/>
  </r>
  <r>
    <s v="Mrs."/>
    <s v="David Page"/>
    <n v="45"/>
    <x v="1"/>
    <x v="0"/>
    <s v="A+"/>
    <x v="4"/>
    <x v="0"/>
    <x v="519"/>
    <s v="Morgan Brooks"/>
    <x v="1702"/>
    <x v="2"/>
    <n v="21767.922399999999"/>
    <n v="478"/>
    <x v="1"/>
    <s v="Urgent"/>
    <d v="2020-02-15T00:00:00"/>
    <s v="Paracetamol"/>
    <s v="Inconclusive"/>
    <x v="10"/>
  </r>
  <r>
    <s v="Mrs."/>
    <s v="Matthew Nelson"/>
    <n v="32"/>
    <x v="2"/>
    <x v="0"/>
    <s v="O-"/>
    <x v="0"/>
    <x v="2"/>
    <x v="528"/>
    <s v="Jessica White"/>
    <x v="2763"/>
    <x v="4"/>
    <n v="24960.686699999998"/>
    <n v="366"/>
    <x v="1"/>
    <s v="Urgent"/>
    <d v="2022-12-09T00:00:00"/>
    <s v="Lipitor"/>
    <s v="Abnormal"/>
    <x v="25"/>
  </r>
  <r>
    <s v="Mrs."/>
    <s v="Joshua Braun"/>
    <n v="84"/>
    <x v="0"/>
    <x v="0"/>
    <s v="O+"/>
    <x v="1"/>
    <x v="3"/>
    <x v="537"/>
    <s v="Bradley Marshall"/>
    <x v="2764"/>
    <x v="0"/>
    <n v="28838.986000000001"/>
    <n v="291"/>
    <x v="1"/>
    <s v="Urgent"/>
    <d v="2022-08-10T00:00:00"/>
    <s v="Ibuprofen"/>
    <s v="Abnormal"/>
    <x v="6"/>
  </r>
  <r>
    <s v="Mrs."/>
    <s v="Michelle Hess"/>
    <n v="36"/>
    <x v="1"/>
    <x v="0"/>
    <s v="AB-"/>
    <x v="5"/>
    <x v="2"/>
    <x v="1422"/>
    <s v="Jessica Rodgers"/>
    <x v="2765"/>
    <x v="4"/>
    <n v="16078.884599999999"/>
    <n v="278"/>
    <x v="1"/>
    <s v="Urgent"/>
    <d v="2023-07-23T00:00:00"/>
    <s v="Paracetamol"/>
    <s v="Normal"/>
    <x v="23"/>
  </r>
  <r>
    <s v="Mrs."/>
    <s v="Michael Drake"/>
    <n v="78"/>
    <x v="0"/>
    <x v="0"/>
    <s v="O-"/>
    <x v="0"/>
    <x v="2"/>
    <x v="1319"/>
    <s v="Cynthia Guerra"/>
    <x v="2766"/>
    <x v="2"/>
    <n v="7192.6144000000004"/>
    <n v="413"/>
    <x v="1"/>
    <s v="Urgent"/>
    <d v="2019-09-07T00:00:00"/>
    <s v="Ibuprofen"/>
    <s v="Abnormal"/>
    <x v="10"/>
  </r>
  <r>
    <s v="Mr."/>
    <s v="Michele Mann"/>
    <n v="76"/>
    <x v="0"/>
    <x v="1"/>
    <s v="O-"/>
    <x v="0"/>
    <x v="3"/>
    <x v="1423"/>
    <s v="Barbara Walsh"/>
    <x v="2692"/>
    <x v="0"/>
    <n v="3531.9681"/>
    <n v="289"/>
    <x v="2"/>
    <s v="Emergency"/>
    <d v="2021-05-22T00:00:00"/>
    <s v="Penicillin"/>
    <s v="Normal"/>
    <x v="8"/>
  </r>
  <r>
    <s v="Mr."/>
    <s v="Christina Moore"/>
    <n v="24"/>
    <x v="2"/>
    <x v="1"/>
    <s v="AB-"/>
    <x v="5"/>
    <x v="3"/>
    <x v="81"/>
    <s v="Samantha Barrett"/>
    <x v="2767"/>
    <x v="3"/>
    <n v="8072.0631000000003"/>
    <n v="336"/>
    <x v="1"/>
    <s v="Urgent"/>
    <d v="2019-01-03T00:00:00"/>
    <s v="Lipitor"/>
    <s v="Inconclusive"/>
    <x v="27"/>
  </r>
  <r>
    <s v="Mr."/>
    <s v="Nicolas Shah"/>
    <n v="40"/>
    <x v="1"/>
    <x v="1"/>
    <s v="O+"/>
    <x v="1"/>
    <x v="1"/>
    <x v="1223"/>
    <s v="Gina Baker"/>
    <x v="2768"/>
    <x v="2"/>
    <n v="33197.568599999999"/>
    <n v="137"/>
    <x v="0"/>
    <s v="Elective"/>
    <d v="2023-01-21T00:00:00"/>
    <s v="Aspirin"/>
    <s v="Inconclusive"/>
    <x v="3"/>
  </r>
  <r>
    <s v="Mrs."/>
    <s v="Lori Garcia"/>
    <n v="35"/>
    <x v="1"/>
    <x v="0"/>
    <s v="O-"/>
    <x v="0"/>
    <x v="1"/>
    <x v="646"/>
    <s v="Ann Garner"/>
    <x v="2769"/>
    <x v="0"/>
    <n v="38251.364600000001"/>
    <n v="284"/>
    <x v="1"/>
    <s v="Urgent"/>
    <d v="2022-10-06T00:00:00"/>
    <s v="Penicillin"/>
    <s v="Inconclusive"/>
    <x v="25"/>
  </r>
  <r>
    <s v="Mr."/>
    <s v="David Zhang"/>
    <n v="30"/>
    <x v="2"/>
    <x v="1"/>
    <s v="O+"/>
    <x v="1"/>
    <x v="1"/>
    <x v="1"/>
    <s v="Melissa Simon"/>
    <x v="2770"/>
    <x v="2"/>
    <n v="9879.9493000000002"/>
    <n v="163"/>
    <x v="0"/>
    <s v="Elective"/>
    <d v="2021-07-25T00:00:00"/>
    <s v="Paracetamol"/>
    <s v="Inconclusive"/>
    <x v="12"/>
  </r>
  <r>
    <s v="Mr."/>
    <s v="Brian Nelson"/>
    <n v="54"/>
    <x v="1"/>
    <x v="1"/>
    <s v="A-"/>
    <x v="6"/>
    <x v="2"/>
    <x v="936"/>
    <s v="Jamie Campbell"/>
    <x v="466"/>
    <x v="1"/>
    <n v="12519.6623"/>
    <n v="387"/>
    <x v="1"/>
    <s v="Urgent"/>
    <d v="2022-11-14T00:00:00"/>
    <s v="Penicillin"/>
    <s v="Normal"/>
    <x v="14"/>
  </r>
  <r>
    <s v="Mr."/>
    <s v="Brett Key"/>
    <n v="54"/>
    <x v="1"/>
    <x v="1"/>
    <s v="A+"/>
    <x v="4"/>
    <x v="3"/>
    <x v="192"/>
    <s v="Brad Ford"/>
    <x v="2771"/>
    <x v="1"/>
    <n v="3017.7166000000002"/>
    <n v="446"/>
    <x v="2"/>
    <s v="Emergency"/>
    <d v="2020-03-03T00:00:00"/>
    <s v="Ibuprofen"/>
    <s v="Inconclusive"/>
    <x v="9"/>
  </r>
  <r>
    <s v="Mrs."/>
    <s v="Ashlee Larson"/>
    <n v="64"/>
    <x v="0"/>
    <x v="0"/>
    <s v="A-"/>
    <x v="6"/>
    <x v="1"/>
    <x v="998"/>
    <s v="Eileen Massey"/>
    <x v="2106"/>
    <x v="4"/>
    <n v="28663.498800000001"/>
    <n v="384"/>
    <x v="0"/>
    <s v="Elective"/>
    <d v="2022-02-24T00:00:00"/>
    <s v="Paracetamol"/>
    <s v="Normal"/>
    <x v="21"/>
  </r>
  <r>
    <s v="Mr."/>
    <s v="Michael Smith"/>
    <n v="63"/>
    <x v="0"/>
    <x v="1"/>
    <s v="AB+"/>
    <x v="3"/>
    <x v="1"/>
    <x v="85"/>
    <s v="Melanie Reed"/>
    <x v="2772"/>
    <x v="4"/>
    <n v="24331.387599999998"/>
    <n v="449"/>
    <x v="1"/>
    <s v="Urgent"/>
    <d v="2019-10-28T00:00:00"/>
    <s v="Lipitor"/>
    <s v="Inconclusive"/>
    <x v="0"/>
  </r>
  <r>
    <s v="Mrs."/>
    <s v="James Carlson Jr."/>
    <n v="38"/>
    <x v="1"/>
    <x v="0"/>
    <s v="B-"/>
    <x v="2"/>
    <x v="2"/>
    <x v="119"/>
    <s v="Victor Kim"/>
    <x v="2773"/>
    <x v="3"/>
    <n v="20141.949400000001"/>
    <n v="483"/>
    <x v="0"/>
    <s v="Elective"/>
    <d v="2021-08-29T00:00:00"/>
    <s v="Aspirin"/>
    <s v="Inconclusive"/>
    <x v="10"/>
  </r>
  <r>
    <s v="Mr."/>
    <s v="Alejandro Perkins"/>
    <n v="36"/>
    <x v="1"/>
    <x v="1"/>
    <s v="A-"/>
    <x v="6"/>
    <x v="3"/>
    <x v="158"/>
    <s v="Kristen Trujillo"/>
    <x v="2774"/>
    <x v="3"/>
    <n v="20295.777399999999"/>
    <n v="130"/>
    <x v="1"/>
    <s v="Urgent"/>
    <d v="2023-10-20T00:00:00"/>
    <s v="Paracetamol"/>
    <s v="Abnormal"/>
    <x v="13"/>
  </r>
  <r>
    <s v="Mrs."/>
    <s v="Sherry Copeland"/>
    <n v="61"/>
    <x v="0"/>
    <x v="0"/>
    <s v="A-"/>
    <x v="6"/>
    <x v="2"/>
    <x v="1143"/>
    <s v="Christopher Poole"/>
    <x v="2775"/>
    <x v="2"/>
    <n v="12558.8104"/>
    <n v="254"/>
    <x v="0"/>
    <s v="Elective"/>
    <d v="2023-08-06T00:00:00"/>
    <s v="Ibuprofen"/>
    <s v="Inconclusive"/>
    <x v="4"/>
  </r>
  <r>
    <s v="Mrs."/>
    <s v="Robert Maldonado"/>
    <n v="28"/>
    <x v="2"/>
    <x v="0"/>
    <s v="B-"/>
    <x v="2"/>
    <x v="3"/>
    <x v="734"/>
    <s v="Tyler Cook"/>
    <x v="2776"/>
    <x v="4"/>
    <n v="18044.307799999999"/>
    <n v="156"/>
    <x v="1"/>
    <s v="Urgent"/>
    <d v="2020-07-26T00:00:00"/>
    <s v="Penicillin"/>
    <s v="Inconclusive"/>
    <x v="5"/>
  </r>
  <r>
    <s v="Mrs."/>
    <s v="Miss Maria Bates DDS"/>
    <n v="25"/>
    <x v="2"/>
    <x v="0"/>
    <s v="AB-"/>
    <x v="5"/>
    <x v="5"/>
    <x v="900"/>
    <s v="James Elliott"/>
    <x v="2777"/>
    <x v="3"/>
    <n v="48530.977200000001"/>
    <n v="182"/>
    <x v="2"/>
    <s v="Emergency"/>
    <d v="2020-05-07T00:00:00"/>
    <s v="Aspirin"/>
    <s v="Inconclusive"/>
    <x v="20"/>
  </r>
  <r>
    <s v="Mr."/>
    <s v="Marvin Underwood Jr."/>
    <n v="18"/>
    <x v="2"/>
    <x v="1"/>
    <s v="AB-"/>
    <x v="5"/>
    <x v="5"/>
    <x v="64"/>
    <s v="Carl Sanchez"/>
    <x v="2778"/>
    <x v="4"/>
    <n v="57846.848299999998"/>
    <n v="225"/>
    <x v="2"/>
    <s v="Emergency"/>
    <d v="2021-06-20T00:00:00"/>
    <s v="Paracetamol"/>
    <s v="Normal"/>
    <x v="0"/>
  </r>
  <r>
    <s v="Mr."/>
    <s v="Mary Ware"/>
    <n v="80"/>
    <x v="0"/>
    <x v="1"/>
    <s v="O+"/>
    <x v="1"/>
    <x v="3"/>
    <x v="664"/>
    <s v="Russell Arnold"/>
    <x v="2779"/>
    <x v="1"/>
    <n v="8627.4460999999992"/>
    <n v="168"/>
    <x v="0"/>
    <s v="Elective"/>
    <d v="2020-09-04T00:00:00"/>
    <s v="Lipitor"/>
    <s v="Normal"/>
    <x v="8"/>
  </r>
  <r>
    <s v="Mr."/>
    <s v="Seth Johnson"/>
    <n v="49"/>
    <x v="1"/>
    <x v="1"/>
    <s v="A-"/>
    <x v="6"/>
    <x v="4"/>
    <x v="31"/>
    <s v="Stephen Bell"/>
    <x v="2780"/>
    <x v="2"/>
    <n v="20043.689399999999"/>
    <n v="205"/>
    <x v="1"/>
    <s v="Urgent"/>
    <d v="2023-07-10T00:00:00"/>
    <s v="Lipitor"/>
    <s v="Normal"/>
    <x v="3"/>
  </r>
  <r>
    <s v="Mr."/>
    <s v="Jessica Murray"/>
    <n v="33"/>
    <x v="2"/>
    <x v="1"/>
    <s v="A-"/>
    <x v="6"/>
    <x v="0"/>
    <x v="1424"/>
    <s v="Larry Landry"/>
    <x v="2781"/>
    <x v="1"/>
    <n v="3872.6770000000001"/>
    <n v="488"/>
    <x v="2"/>
    <s v="Emergency"/>
    <d v="2020-10-17T00:00:00"/>
    <s v="Ibuprofen"/>
    <s v="Inconclusive"/>
    <x v="22"/>
  </r>
  <r>
    <s v="Mrs."/>
    <s v="Kimberly Patel"/>
    <n v="25"/>
    <x v="2"/>
    <x v="0"/>
    <s v="O-"/>
    <x v="0"/>
    <x v="4"/>
    <x v="174"/>
    <s v="Raymond Mason"/>
    <x v="2782"/>
    <x v="4"/>
    <n v="22505.014899999998"/>
    <n v="500"/>
    <x v="2"/>
    <s v="Emergency"/>
    <d v="2020-07-23T00:00:00"/>
    <s v="Penicillin"/>
    <s v="Inconclusive"/>
    <x v="28"/>
  </r>
  <r>
    <s v="Mr."/>
    <s v="Ricardo Roth"/>
    <n v="85"/>
    <x v="0"/>
    <x v="1"/>
    <s v="O+"/>
    <x v="1"/>
    <x v="2"/>
    <x v="472"/>
    <s v="Thomas Brown"/>
    <x v="2783"/>
    <x v="1"/>
    <n v="13418.632799999999"/>
    <n v="116"/>
    <x v="0"/>
    <s v="Elective"/>
    <d v="2022-12-02T00:00:00"/>
    <s v="Paracetamol"/>
    <s v="Inconclusive"/>
    <x v="20"/>
  </r>
  <r>
    <s v="Mrs."/>
    <s v="John Valentine"/>
    <n v="40"/>
    <x v="1"/>
    <x v="0"/>
    <s v="A-"/>
    <x v="6"/>
    <x v="5"/>
    <x v="1412"/>
    <s v="Andrea Pineda"/>
    <x v="2784"/>
    <x v="1"/>
    <n v="68703.235799999995"/>
    <n v="384"/>
    <x v="0"/>
    <s v="Elective"/>
    <d v="2019-10-06T00:00:00"/>
    <s v="Paracetamol"/>
    <s v="Normal"/>
    <x v="27"/>
  </r>
  <r>
    <s v="Mrs."/>
    <s v="Angel Grant"/>
    <n v="37"/>
    <x v="1"/>
    <x v="0"/>
    <s v="A-"/>
    <x v="6"/>
    <x v="0"/>
    <x v="1105"/>
    <s v="Jonathan Moss"/>
    <x v="1496"/>
    <x v="1"/>
    <n v="9033.2823000000008"/>
    <n v="201"/>
    <x v="2"/>
    <s v="Emergency"/>
    <d v="2020-05-05T00:00:00"/>
    <s v="Paracetamol"/>
    <s v="Inconclusive"/>
    <x v="21"/>
  </r>
  <r>
    <s v="Mr."/>
    <s v="Andrew Watson"/>
    <n v="30"/>
    <x v="2"/>
    <x v="1"/>
    <s v="B-"/>
    <x v="2"/>
    <x v="3"/>
    <x v="1418"/>
    <s v="Christian Sims"/>
    <x v="1280"/>
    <x v="3"/>
    <n v="10377.429899999999"/>
    <n v="198"/>
    <x v="2"/>
    <s v="Emergency"/>
    <d v="2023-05-01T00:00:00"/>
    <s v="Penicillin"/>
    <s v="Inconclusive"/>
    <x v="12"/>
  </r>
  <r>
    <s v="Mr."/>
    <s v="William Murray"/>
    <n v="69"/>
    <x v="0"/>
    <x v="1"/>
    <s v="A+"/>
    <x v="4"/>
    <x v="5"/>
    <x v="736"/>
    <s v="Rebecca Trevino"/>
    <x v="2785"/>
    <x v="0"/>
    <n v="12367.821400000001"/>
    <n v="466"/>
    <x v="2"/>
    <s v="Emergency"/>
    <d v="2023-10-07T00:00:00"/>
    <s v="Paracetamol"/>
    <s v="Normal"/>
    <x v="26"/>
  </r>
  <r>
    <s v="Mrs."/>
    <s v="David Marquez"/>
    <n v="79"/>
    <x v="0"/>
    <x v="0"/>
    <s v="O-"/>
    <x v="0"/>
    <x v="2"/>
    <x v="1405"/>
    <s v="Christopher Campbell"/>
    <x v="2786"/>
    <x v="0"/>
    <n v="3981.549"/>
    <n v="260"/>
    <x v="0"/>
    <s v="Elective"/>
    <d v="2022-04-20T00:00:00"/>
    <s v="Aspirin"/>
    <s v="Abnormal"/>
    <x v="15"/>
  </r>
  <r>
    <s v="Mr."/>
    <s v="Melanie Hendrix"/>
    <n v="47"/>
    <x v="1"/>
    <x v="1"/>
    <s v="AB+"/>
    <x v="3"/>
    <x v="3"/>
    <x v="840"/>
    <s v="Chelsea Roy"/>
    <x v="2787"/>
    <x v="0"/>
    <n v="6137.7782999999999"/>
    <n v="247"/>
    <x v="1"/>
    <s v="Urgent"/>
    <d v="2019-10-17T00:00:00"/>
    <s v="Penicillin"/>
    <s v="Abnormal"/>
    <x v="5"/>
  </r>
  <r>
    <s v="Mr."/>
    <s v="Jordan Thomas"/>
    <n v="29"/>
    <x v="2"/>
    <x v="1"/>
    <s v="A+"/>
    <x v="4"/>
    <x v="5"/>
    <x v="1048"/>
    <s v="Sherry Phelps"/>
    <x v="2788"/>
    <x v="3"/>
    <n v="53575.448799999998"/>
    <n v="161"/>
    <x v="1"/>
    <s v="Urgent"/>
    <d v="2023-09-17T00:00:00"/>
    <s v="Paracetamol"/>
    <s v="Normal"/>
    <x v="7"/>
  </r>
  <r>
    <s v="Mr."/>
    <s v="Gregory Baker"/>
    <n v="38"/>
    <x v="1"/>
    <x v="1"/>
    <s v="AB+"/>
    <x v="3"/>
    <x v="3"/>
    <x v="1425"/>
    <s v="Laura Perkins"/>
    <x v="2789"/>
    <x v="1"/>
    <n v="31163.7412"/>
    <n v="212"/>
    <x v="2"/>
    <s v="Emergency"/>
    <d v="2019-10-24T00:00:00"/>
    <s v="Lipitor"/>
    <s v="Inconclusive"/>
    <x v="3"/>
  </r>
  <r>
    <s v="Mr."/>
    <s v="Amy Soto"/>
    <n v="24"/>
    <x v="2"/>
    <x v="1"/>
    <s v="A-"/>
    <x v="6"/>
    <x v="4"/>
    <x v="61"/>
    <s v="Richard Carter"/>
    <x v="2790"/>
    <x v="1"/>
    <n v="14661.443799999999"/>
    <n v="296"/>
    <x v="1"/>
    <s v="Urgent"/>
    <d v="2021-03-12T00:00:00"/>
    <s v="Penicillin"/>
    <s v="Abnormal"/>
    <x v="1"/>
  </r>
  <r>
    <s v="Mr."/>
    <s v="Kevin Bryant"/>
    <n v="81"/>
    <x v="0"/>
    <x v="1"/>
    <s v="B-"/>
    <x v="2"/>
    <x v="0"/>
    <x v="602"/>
    <s v="Dawn Collins"/>
    <x v="2791"/>
    <x v="0"/>
    <n v="31925.096399999999"/>
    <n v="254"/>
    <x v="1"/>
    <s v="Urgent"/>
    <d v="2023-03-21T00:00:00"/>
    <s v="Paracetamol"/>
    <s v="Normal"/>
    <x v="0"/>
  </r>
  <r>
    <s v="Mr."/>
    <s v="Sheila Martinez"/>
    <n v="31"/>
    <x v="2"/>
    <x v="1"/>
    <s v="B+"/>
    <x v="7"/>
    <x v="0"/>
    <x v="270"/>
    <s v="Veronica Perez"/>
    <x v="2792"/>
    <x v="1"/>
    <n v="46614.470200000003"/>
    <n v="309"/>
    <x v="2"/>
    <s v="Emergency"/>
    <d v="2022-11-17T00:00:00"/>
    <s v="Ibuprofen"/>
    <s v="Abnormal"/>
    <x v="11"/>
  </r>
  <r>
    <s v="Mrs."/>
    <s v="Mary Anderson"/>
    <n v="59"/>
    <x v="1"/>
    <x v="0"/>
    <s v="B-"/>
    <x v="2"/>
    <x v="5"/>
    <x v="1426"/>
    <s v="Andrew Sandoval"/>
    <x v="2793"/>
    <x v="0"/>
    <n v="58278.570699999997"/>
    <n v="185"/>
    <x v="1"/>
    <s v="Urgent"/>
    <d v="2020-10-12T00:00:00"/>
    <s v="Paracetamol"/>
    <s v="Normal"/>
    <x v="10"/>
  </r>
  <r>
    <s v="Mrs."/>
    <s v="Jason Rivera"/>
    <n v="32"/>
    <x v="2"/>
    <x v="0"/>
    <s v="A-"/>
    <x v="6"/>
    <x v="4"/>
    <x v="1051"/>
    <s v="Ian Clark"/>
    <x v="2794"/>
    <x v="1"/>
    <n v="42224.170700000002"/>
    <n v="294"/>
    <x v="2"/>
    <s v="Emergency"/>
    <d v="2022-04-26T00:00:00"/>
    <s v="Aspirin"/>
    <s v="Inconclusive"/>
    <x v="11"/>
  </r>
  <r>
    <s v="Mr."/>
    <s v="Stephanie Rodriguez"/>
    <n v="62"/>
    <x v="0"/>
    <x v="1"/>
    <s v="AB-"/>
    <x v="5"/>
    <x v="2"/>
    <x v="218"/>
    <s v="Whitney Williams"/>
    <x v="2795"/>
    <x v="2"/>
    <n v="12602.1697"/>
    <n v="318"/>
    <x v="0"/>
    <s v="Elective"/>
    <d v="2023-07-01T00:00:00"/>
    <s v="Paracetamol"/>
    <s v="Abnormal"/>
    <x v="27"/>
  </r>
  <r>
    <s v="Mrs."/>
    <s v="Sydney Moore"/>
    <n v="18"/>
    <x v="2"/>
    <x v="0"/>
    <s v="A-"/>
    <x v="6"/>
    <x v="0"/>
    <x v="1427"/>
    <s v="Amanda Perry"/>
    <x v="2391"/>
    <x v="1"/>
    <n v="2357.1266000000001"/>
    <n v="165"/>
    <x v="2"/>
    <s v="Emergency"/>
    <d v="2019-05-09T00:00:00"/>
    <s v="Paracetamol"/>
    <s v="Inconclusive"/>
    <x v="18"/>
  </r>
  <r>
    <s v="Mr."/>
    <s v="Alexa Phelps"/>
    <n v="55"/>
    <x v="1"/>
    <x v="1"/>
    <s v="AB-"/>
    <x v="5"/>
    <x v="1"/>
    <x v="981"/>
    <s v="Anita Velazquez"/>
    <x v="2796"/>
    <x v="0"/>
    <n v="3655.0129000000002"/>
    <n v="494"/>
    <x v="0"/>
    <s v="Elective"/>
    <d v="2020-10-28T00:00:00"/>
    <s v="Paracetamol"/>
    <s v="Normal"/>
    <x v="3"/>
  </r>
  <r>
    <s v="Mr."/>
    <s v="Edwin Valenzuela"/>
    <n v="56"/>
    <x v="1"/>
    <x v="1"/>
    <s v="O-"/>
    <x v="0"/>
    <x v="4"/>
    <x v="290"/>
    <s v="Mr. Hayden Walsh DVM"/>
    <x v="793"/>
    <x v="0"/>
    <n v="15803.680399999999"/>
    <n v="115"/>
    <x v="1"/>
    <s v="Urgent"/>
    <d v="2020-04-17T00:00:00"/>
    <s v="Paracetamol"/>
    <s v="Normal"/>
    <x v="16"/>
  </r>
  <r>
    <s v="Mr."/>
    <s v="Victoria Mills"/>
    <n v="31"/>
    <x v="2"/>
    <x v="1"/>
    <s v="O+"/>
    <x v="1"/>
    <x v="4"/>
    <x v="1428"/>
    <s v="Miranda Hooper"/>
    <x v="2797"/>
    <x v="2"/>
    <n v="14294.739299999999"/>
    <n v="402"/>
    <x v="1"/>
    <s v="Urgent"/>
    <d v="2021-02-04T00:00:00"/>
    <s v="Lipitor"/>
    <s v="Inconclusive"/>
    <x v="26"/>
  </r>
  <r>
    <s v="Mr."/>
    <s v="Carol Martin"/>
    <n v="34"/>
    <x v="2"/>
    <x v="1"/>
    <s v="AB+"/>
    <x v="3"/>
    <x v="4"/>
    <x v="1429"/>
    <s v="Michelle Guzman"/>
    <x v="2798"/>
    <x v="3"/>
    <n v="16819.4159"/>
    <n v="476"/>
    <x v="1"/>
    <s v="Urgent"/>
    <d v="2019-11-05T00:00:00"/>
    <s v="Paracetamol"/>
    <s v="Inconclusive"/>
    <x v="11"/>
  </r>
  <r>
    <s v="Mrs."/>
    <s v="Justin Gallagher"/>
    <n v="61"/>
    <x v="0"/>
    <x v="0"/>
    <s v="A+"/>
    <x v="4"/>
    <x v="2"/>
    <x v="940"/>
    <s v="Nathan Austin"/>
    <x v="2799"/>
    <x v="2"/>
    <n v="12683.2323"/>
    <n v="340"/>
    <x v="0"/>
    <s v="Elective"/>
    <d v="2020-05-06T00:00:00"/>
    <s v="Paracetamol"/>
    <s v="Normal"/>
    <x v="8"/>
  </r>
  <r>
    <s v="Mr."/>
    <s v="Nancy Johnson"/>
    <n v="36"/>
    <x v="1"/>
    <x v="1"/>
    <s v="B-"/>
    <x v="2"/>
    <x v="4"/>
    <x v="1430"/>
    <s v="Christy Allen"/>
    <x v="2800"/>
    <x v="4"/>
    <n v="28949.950799999999"/>
    <n v="379"/>
    <x v="1"/>
    <s v="Urgent"/>
    <d v="2019-08-03T00:00:00"/>
    <s v="Lipitor"/>
    <s v="Inconclusive"/>
    <x v="23"/>
  </r>
  <r>
    <s v="Mr."/>
    <s v="Terri Lewis"/>
    <n v="43"/>
    <x v="1"/>
    <x v="1"/>
    <s v="AB+"/>
    <x v="3"/>
    <x v="3"/>
    <x v="987"/>
    <s v="Kathryn Wheeler"/>
    <x v="2801"/>
    <x v="4"/>
    <n v="24311.585599999999"/>
    <n v="176"/>
    <x v="1"/>
    <s v="Urgent"/>
    <d v="2023-09-04T00:00:00"/>
    <s v="Aspirin"/>
    <s v="Inconclusive"/>
    <x v="13"/>
  </r>
  <r>
    <s v="Mrs."/>
    <s v="Seth Woods"/>
    <n v="70"/>
    <x v="0"/>
    <x v="0"/>
    <s v="A+"/>
    <x v="4"/>
    <x v="2"/>
    <x v="1431"/>
    <s v="Kevin Stevens MD"/>
    <x v="2802"/>
    <x v="0"/>
    <n v="7693.0497999999998"/>
    <n v="345"/>
    <x v="2"/>
    <s v="Emergency"/>
    <d v="2019-07-09T00:00:00"/>
    <s v="Ibuprofen"/>
    <s v="Inconclusive"/>
    <x v="16"/>
  </r>
  <r>
    <s v="Mrs."/>
    <s v="Jamie Coleman"/>
    <n v="19"/>
    <x v="2"/>
    <x v="0"/>
    <s v="A+"/>
    <x v="4"/>
    <x v="4"/>
    <x v="307"/>
    <s v="Tammy Benson"/>
    <x v="2803"/>
    <x v="3"/>
    <n v="28556.863499999999"/>
    <n v="393"/>
    <x v="2"/>
    <s v="Emergency"/>
    <d v="2020-02-07T00:00:00"/>
    <s v="Penicillin"/>
    <s v="Inconclusive"/>
    <x v="25"/>
  </r>
  <r>
    <s v="Mrs."/>
    <s v="Deborah Benson"/>
    <n v="23"/>
    <x v="2"/>
    <x v="0"/>
    <s v="O+"/>
    <x v="1"/>
    <x v="5"/>
    <x v="270"/>
    <s v="Kelli Carroll"/>
    <x v="2804"/>
    <x v="3"/>
    <n v="30656.615399999999"/>
    <n v="219"/>
    <x v="1"/>
    <s v="Urgent"/>
    <d v="2022-11-16T00:00:00"/>
    <s v="Aspirin"/>
    <s v="Inconclusive"/>
    <x v="0"/>
  </r>
  <r>
    <s v="Mr."/>
    <s v="Michael Martin"/>
    <n v="33"/>
    <x v="2"/>
    <x v="1"/>
    <s v="A+"/>
    <x v="4"/>
    <x v="5"/>
    <x v="1034"/>
    <s v="Mary Banks MD"/>
    <x v="2762"/>
    <x v="2"/>
    <n v="58263.107000000004"/>
    <n v="308"/>
    <x v="0"/>
    <s v="Elective"/>
    <d v="2020-06-24T00:00:00"/>
    <s v="Lipitor"/>
    <s v="Normal"/>
    <x v="4"/>
  </r>
  <r>
    <s v="Mr."/>
    <s v="Christopher Meyer"/>
    <n v="59"/>
    <x v="1"/>
    <x v="1"/>
    <s v="AB-"/>
    <x v="5"/>
    <x v="0"/>
    <x v="901"/>
    <s v="Gregory Delgado"/>
    <x v="2805"/>
    <x v="4"/>
    <n v="25621.065900000001"/>
    <n v="324"/>
    <x v="1"/>
    <s v="Urgent"/>
    <d v="2021-02-22T00:00:00"/>
    <s v="Paracetamol"/>
    <s v="Normal"/>
    <x v="21"/>
  </r>
  <r>
    <s v="Mr."/>
    <s v="Mathew Martin"/>
    <n v="50"/>
    <x v="1"/>
    <x v="1"/>
    <s v="A+"/>
    <x v="4"/>
    <x v="2"/>
    <x v="624"/>
    <s v="Juan Reyes"/>
    <x v="2806"/>
    <x v="2"/>
    <n v="18558.760200000001"/>
    <n v="416"/>
    <x v="0"/>
    <s v="Elective"/>
    <d v="2019-04-18T00:00:00"/>
    <s v="Penicillin"/>
    <s v="Normal"/>
    <x v="5"/>
  </r>
  <r>
    <s v="Mr."/>
    <s v="Maurice Garcia"/>
    <n v="24"/>
    <x v="2"/>
    <x v="1"/>
    <s v="O-"/>
    <x v="0"/>
    <x v="4"/>
    <x v="1074"/>
    <s v="Angela Evans DDS"/>
    <x v="2807"/>
    <x v="4"/>
    <n v="28499.890200000002"/>
    <n v="441"/>
    <x v="0"/>
    <s v="Elective"/>
    <d v="2022-12-17T00:00:00"/>
    <s v="Lipitor"/>
    <s v="Normal"/>
    <x v="8"/>
  </r>
  <r>
    <s v="Mr."/>
    <s v="Stephen Ward"/>
    <n v="46"/>
    <x v="1"/>
    <x v="1"/>
    <s v="A+"/>
    <x v="4"/>
    <x v="1"/>
    <x v="351"/>
    <s v="Scott Dunn"/>
    <x v="2808"/>
    <x v="4"/>
    <n v="18789.0203"/>
    <n v="157"/>
    <x v="2"/>
    <s v="Emergency"/>
    <d v="2022-09-05T00:00:00"/>
    <s v="Penicillin"/>
    <s v="Abnormal"/>
    <x v="0"/>
  </r>
  <r>
    <s v="Mr."/>
    <s v="Brandy Walters"/>
    <n v="70"/>
    <x v="0"/>
    <x v="1"/>
    <s v="B+"/>
    <x v="7"/>
    <x v="1"/>
    <x v="1432"/>
    <s v="Helen Watson"/>
    <x v="2809"/>
    <x v="4"/>
    <n v="8786.9205999999995"/>
    <n v="168"/>
    <x v="2"/>
    <s v="Emergency"/>
    <d v="2021-05-31T00:00:00"/>
    <s v="Lipitor"/>
    <s v="Inconclusive"/>
    <x v="10"/>
  </r>
  <r>
    <s v="Mr."/>
    <s v="Lynn Dixon"/>
    <n v="35"/>
    <x v="1"/>
    <x v="1"/>
    <s v="AB-"/>
    <x v="5"/>
    <x v="1"/>
    <x v="1433"/>
    <s v="Richard Evans"/>
    <x v="2810"/>
    <x v="3"/>
    <n v="23493.741300000002"/>
    <n v="118"/>
    <x v="1"/>
    <s v="Urgent"/>
    <d v="2023-06-03T00:00:00"/>
    <s v="Penicillin"/>
    <s v="Abnormal"/>
    <x v="29"/>
  </r>
  <r>
    <s v="Mr."/>
    <s v="Sherry Aguirre"/>
    <n v="78"/>
    <x v="0"/>
    <x v="1"/>
    <s v="O+"/>
    <x v="1"/>
    <x v="1"/>
    <x v="1080"/>
    <s v="David Ritter"/>
    <x v="2811"/>
    <x v="3"/>
    <n v="35101.534200000002"/>
    <n v="381"/>
    <x v="1"/>
    <s v="Urgent"/>
    <d v="2021-05-26T00:00:00"/>
    <s v="Penicillin"/>
    <s v="Abnormal"/>
    <x v="5"/>
  </r>
  <r>
    <s v="Mrs."/>
    <s v="Victor Fox"/>
    <n v="19"/>
    <x v="2"/>
    <x v="0"/>
    <s v="B-"/>
    <x v="2"/>
    <x v="4"/>
    <x v="4"/>
    <s v="Thomas Shaw"/>
    <x v="2250"/>
    <x v="3"/>
    <n v="21742.7402"/>
    <n v="404"/>
    <x v="1"/>
    <s v="Urgent"/>
    <d v="2019-06-17T00:00:00"/>
    <s v="Paracetamol"/>
    <s v="Normal"/>
    <x v="11"/>
  </r>
  <r>
    <s v="Mr."/>
    <s v="Randy Pierce"/>
    <n v="38"/>
    <x v="1"/>
    <x v="1"/>
    <s v="B-"/>
    <x v="2"/>
    <x v="3"/>
    <x v="1181"/>
    <s v="Mr. Jonathan Webb"/>
    <x v="2812"/>
    <x v="4"/>
    <n v="29001.0095"/>
    <n v="168"/>
    <x v="0"/>
    <s v="Elective"/>
    <d v="2020-07-14T00:00:00"/>
    <s v="Paracetamol"/>
    <s v="Normal"/>
    <x v="10"/>
  </r>
  <r>
    <s v="Mr."/>
    <s v="Lori Robertson"/>
    <n v="58"/>
    <x v="1"/>
    <x v="1"/>
    <s v="A+"/>
    <x v="4"/>
    <x v="1"/>
    <x v="885"/>
    <s v="Jason Savage"/>
    <x v="2813"/>
    <x v="2"/>
    <n v="33550.101600000002"/>
    <n v="196"/>
    <x v="2"/>
    <s v="Emergency"/>
    <d v="2023-11-02T00:00:00"/>
    <s v="Aspirin"/>
    <s v="Normal"/>
    <x v="12"/>
  </r>
  <r>
    <s v="Mrs."/>
    <s v="Brittany Reed"/>
    <n v="18"/>
    <x v="2"/>
    <x v="0"/>
    <s v="B+"/>
    <x v="7"/>
    <x v="2"/>
    <x v="169"/>
    <s v="Sarah Johnson"/>
    <x v="2814"/>
    <x v="3"/>
    <n v="24494.610199999999"/>
    <n v="376"/>
    <x v="0"/>
    <s v="Elective"/>
    <d v="2020-04-17T00:00:00"/>
    <s v="Lipitor"/>
    <s v="Inconclusive"/>
    <x v="14"/>
  </r>
  <r>
    <s v="Mrs."/>
    <s v="Travis Miller"/>
    <n v="33"/>
    <x v="2"/>
    <x v="0"/>
    <s v="O+"/>
    <x v="1"/>
    <x v="0"/>
    <x v="116"/>
    <s v="Kimberly Howard"/>
    <x v="2815"/>
    <x v="3"/>
    <n v="22848.5779"/>
    <n v="294"/>
    <x v="1"/>
    <s v="Urgent"/>
    <d v="2020-07-12T00:00:00"/>
    <s v="Lipitor"/>
    <s v="Normal"/>
    <x v="14"/>
  </r>
  <r>
    <s v="Mrs."/>
    <s v="Joshua Jackson"/>
    <n v="82"/>
    <x v="0"/>
    <x v="0"/>
    <s v="O+"/>
    <x v="1"/>
    <x v="0"/>
    <x v="1058"/>
    <s v="Karen Taylor"/>
    <x v="2816"/>
    <x v="0"/>
    <n v="43251.245799999997"/>
    <n v="474"/>
    <x v="2"/>
    <s v="Emergency"/>
    <d v="2020-03-07T00:00:00"/>
    <s v="Lipitor"/>
    <s v="Abnormal"/>
    <x v="20"/>
  </r>
  <r>
    <s v="Mr."/>
    <s v="Nicholas Garrett"/>
    <n v="44"/>
    <x v="1"/>
    <x v="1"/>
    <s v="AB+"/>
    <x v="3"/>
    <x v="1"/>
    <x v="1048"/>
    <s v="Patrick Ferguson"/>
    <x v="2817"/>
    <x v="3"/>
    <n v="27640.350699999999"/>
    <n v="469"/>
    <x v="1"/>
    <s v="Urgent"/>
    <d v="2023-08-29T00:00:00"/>
    <s v="Lipitor"/>
    <s v="Inconclusive"/>
    <x v="26"/>
  </r>
  <r>
    <s v="Mr."/>
    <s v="Bridget Velazquez"/>
    <n v="73"/>
    <x v="0"/>
    <x v="1"/>
    <s v="AB+"/>
    <x v="3"/>
    <x v="4"/>
    <x v="646"/>
    <s v="Douglas Rowland"/>
    <x v="2818"/>
    <x v="4"/>
    <n v="3897.3753999999999"/>
    <n v="473"/>
    <x v="0"/>
    <s v="Elective"/>
    <d v="2022-09-22T00:00:00"/>
    <s v="Ibuprofen"/>
    <s v="Abnormal"/>
    <x v="3"/>
  </r>
  <r>
    <s v="Mrs."/>
    <s v="Holly Pierce"/>
    <n v="80"/>
    <x v="0"/>
    <x v="0"/>
    <s v="AB-"/>
    <x v="5"/>
    <x v="2"/>
    <x v="70"/>
    <s v="Christina Brown"/>
    <x v="2819"/>
    <x v="3"/>
    <n v="14604.904"/>
    <n v="396"/>
    <x v="0"/>
    <s v="Elective"/>
    <d v="2020-05-23T00:00:00"/>
    <s v="Penicillin"/>
    <s v="Inconclusive"/>
    <x v="0"/>
  </r>
  <r>
    <s v="Mr."/>
    <s v="Linda Robinson"/>
    <n v="25"/>
    <x v="2"/>
    <x v="1"/>
    <s v="B+"/>
    <x v="7"/>
    <x v="4"/>
    <x v="1011"/>
    <s v="Tiffany Avila"/>
    <x v="2820"/>
    <x v="4"/>
    <n v="2351.2905000000001"/>
    <n v="229"/>
    <x v="0"/>
    <s v="Elective"/>
    <d v="2020-08-24T00:00:00"/>
    <s v="Ibuprofen"/>
    <s v="Abnormal"/>
    <x v="15"/>
  </r>
  <r>
    <s v="Mrs."/>
    <s v="Jennifer Houston"/>
    <n v="83"/>
    <x v="0"/>
    <x v="0"/>
    <s v="AB-"/>
    <x v="5"/>
    <x v="0"/>
    <x v="1434"/>
    <s v="Sydney Flores"/>
    <x v="2821"/>
    <x v="4"/>
    <n v="53815.216500000002"/>
    <n v="415"/>
    <x v="1"/>
    <s v="Urgent"/>
    <d v="2022-09-07T00:00:00"/>
    <s v="Aspirin"/>
    <s v="Normal"/>
    <x v="7"/>
  </r>
  <r>
    <s v="Mr."/>
    <s v="John Reed"/>
    <n v="49"/>
    <x v="1"/>
    <x v="1"/>
    <s v="O-"/>
    <x v="0"/>
    <x v="2"/>
    <x v="894"/>
    <s v="Kristen Duncan"/>
    <x v="2822"/>
    <x v="2"/>
    <n v="7604.2482"/>
    <n v="265"/>
    <x v="0"/>
    <s v="Elective"/>
    <d v="2022-02-27T00:00:00"/>
    <s v="Paracetamol"/>
    <s v="Normal"/>
    <x v="2"/>
  </r>
  <r>
    <s v="Mr."/>
    <s v="James Lopez"/>
    <n v="80"/>
    <x v="0"/>
    <x v="1"/>
    <s v="O-"/>
    <x v="0"/>
    <x v="2"/>
    <x v="884"/>
    <s v="Joseph Green"/>
    <x v="298"/>
    <x v="4"/>
    <n v="23053.030200000001"/>
    <n v="420"/>
    <x v="2"/>
    <s v="Emergency"/>
    <d v="2019-08-09T00:00:00"/>
    <s v="Lipitor"/>
    <s v="Normal"/>
    <x v="3"/>
  </r>
  <r>
    <s v="Mrs."/>
    <s v="Kelly Johnson"/>
    <n v="41"/>
    <x v="1"/>
    <x v="0"/>
    <s v="O-"/>
    <x v="0"/>
    <x v="4"/>
    <x v="757"/>
    <s v="Laura Johnson"/>
    <x v="2823"/>
    <x v="4"/>
    <n v="35862.007100000003"/>
    <n v="406"/>
    <x v="1"/>
    <s v="Urgent"/>
    <d v="2022-04-28T00:00:00"/>
    <s v="Penicillin"/>
    <s v="Inconclusive"/>
    <x v="17"/>
  </r>
  <r>
    <s v="Mrs."/>
    <s v="Toni Jackson"/>
    <n v="42"/>
    <x v="1"/>
    <x v="0"/>
    <s v="AB+"/>
    <x v="3"/>
    <x v="2"/>
    <x v="327"/>
    <s v="Kimberly York"/>
    <x v="2824"/>
    <x v="2"/>
    <n v="4050.7730000000001"/>
    <n v="368"/>
    <x v="0"/>
    <s v="Elective"/>
    <d v="2019-08-07T00:00:00"/>
    <s v="Aspirin"/>
    <s v="Inconclusive"/>
    <x v="27"/>
  </r>
  <r>
    <s v="Mr."/>
    <s v="Seth Smith"/>
    <n v="19"/>
    <x v="2"/>
    <x v="1"/>
    <s v="A+"/>
    <x v="4"/>
    <x v="4"/>
    <x v="1435"/>
    <s v="Johnny Morgan"/>
    <x v="2825"/>
    <x v="2"/>
    <n v="41327.751499999998"/>
    <n v="312"/>
    <x v="0"/>
    <s v="Elective"/>
    <d v="2021-06-29T00:00:00"/>
    <s v="Lipitor"/>
    <s v="Normal"/>
    <x v="11"/>
  </r>
  <r>
    <s v="Mrs."/>
    <s v="Michael Murray DDS"/>
    <n v="72"/>
    <x v="0"/>
    <x v="0"/>
    <s v="B+"/>
    <x v="7"/>
    <x v="5"/>
    <x v="161"/>
    <s v="Ryan Wade"/>
    <x v="2826"/>
    <x v="4"/>
    <n v="22359.521799999999"/>
    <n v="358"/>
    <x v="2"/>
    <s v="Emergency"/>
    <d v="2020-04-07T00:00:00"/>
    <s v="Aspirin"/>
    <s v="Normal"/>
    <x v="19"/>
  </r>
  <r>
    <s v="Mr."/>
    <s v="Alexander Woods"/>
    <n v="42"/>
    <x v="1"/>
    <x v="1"/>
    <s v="B-"/>
    <x v="2"/>
    <x v="5"/>
    <x v="915"/>
    <s v="Kyle Smith"/>
    <x v="2827"/>
    <x v="4"/>
    <n v="36247.270499999999"/>
    <n v="114"/>
    <x v="0"/>
    <s v="Elective"/>
    <d v="2022-08-09T00:00:00"/>
    <s v="Lipitor"/>
    <s v="Inconclusive"/>
    <x v="4"/>
  </r>
  <r>
    <s v="Mrs."/>
    <s v="Jeremy Hubbard"/>
    <n v="20"/>
    <x v="2"/>
    <x v="0"/>
    <s v="AB-"/>
    <x v="5"/>
    <x v="0"/>
    <x v="1304"/>
    <s v="Jose Tucker"/>
    <x v="713"/>
    <x v="3"/>
    <n v="52648.361100000002"/>
    <n v="427"/>
    <x v="1"/>
    <s v="Urgent"/>
    <d v="2023-07-28T00:00:00"/>
    <s v="Lipitor"/>
    <s v="Abnormal"/>
    <x v="25"/>
  </r>
  <r>
    <s v="Mrs."/>
    <s v="Pamela Ayers"/>
    <n v="82"/>
    <x v="0"/>
    <x v="0"/>
    <s v="B+"/>
    <x v="7"/>
    <x v="5"/>
    <x v="1327"/>
    <s v="Paul Tate"/>
    <x v="1198"/>
    <x v="1"/>
    <n v="70686.402799999996"/>
    <n v="198"/>
    <x v="2"/>
    <s v="Emergency"/>
    <d v="2023-01-22T00:00:00"/>
    <s v="Aspirin"/>
    <s v="Normal"/>
    <x v="24"/>
  </r>
  <r>
    <s v="Mrs."/>
    <s v="Caitlin Diaz"/>
    <n v="77"/>
    <x v="0"/>
    <x v="0"/>
    <s v="AB+"/>
    <x v="3"/>
    <x v="3"/>
    <x v="638"/>
    <s v="Juan Perez"/>
    <x v="2828"/>
    <x v="2"/>
    <n v="16886.876899999999"/>
    <n v="176"/>
    <x v="2"/>
    <s v="Emergency"/>
    <d v="2020-07-21T00:00:00"/>
    <s v="Ibuprofen"/>
    <s v="Abnormal"/>
    <x v="29"/>
  </r>
  <r>
    <s v="Mrs."/>
    <s v="Paula Dean"/>
    <n v="72"/>
    <x v="0"/>
    <x v="0"/>
    <s v="A-"/>
    <x v="6"/>
    <x v="1"/>
    <x v="797"/>
    <s v="Rebecca Solis"/>
    <x v="2829"/>
    <x v="0"/>
    <n v="865.95579999999995"/>
    <n v="351"/>
    <x v="0"/>
    <s v="Elective"/>
    <d v="2020-01-30T00:00:00"/>
    <s v="Lipitor"/>
    <s v="Normal"/>
    <x v="14"/>
  </r>
  <r>
    <s v="Mrs."/>
    <s v="Lori Parrish"/>
    <n v="31"/>
    <x v="2"/>
    <x v="0"/>
    <s v="B-"/>
    <x v="2"/>
    <x v="2"/>
    <x v="728"/>
    <s v="Nancy Kennedy"/>
    <x v="486"/>
    <x v="2"/>
    <n v="7997.8014999999996"/>
    <n v="139"/>
    <x v="0"/>
    <s v="Elective"/>
    <d v="2020-12-26T00:00:00"/>
    <s v="Penicillin"/>
    <s v="Inconclusive"/>
    <x v="24"/>
  </r>
  <r>
    <s v="Mrs."/>
    <s v="Martin Jordan"/>
    <n v="29"/>
    <x v="2"/>
    <x v="0"/>
    <s v="A-"/>
    <x v="6"/>
    <x v="0"/>
    <x v="1436"/>
    <s v="Christina Franklin PhD"/>
    <x v="2830"/>
    <x v="3"/>
    <n v="23484.736400000002"/>
    <n v="106"/>
    <x v="1"/>
    <s v="Urgent"/>
    <d v="2023-10-03T00:00:00"/>
    <s v="Lipitor"/>
    <s v="Inconclusive"/>
    <x v="11"/>
  </r>
  <r>
    <s v="Mrs."/>
    <s v="Brandy Brown"/>
    <n v="64"/>
    <x v="0"/>
    <x v="0"/>
    <s v="B-"/>
    <x v="2"/>
    <x v="0"/>
    <x v="827"/>
    <s v="Joshua Shepard"/>
    <x v="2831"/>
    <x v="4"/>
    <n v="12363.555399999999"/>
    <n v="469"/>
    <x v="1"/>
    <s v="Urgent"/>
    <d v="2022-02-09T00:00:00"/>
    <s v="Lipitor"/>
    <s v="Inconclusive"/>
    <x v="24"/>
  </r>
  <r>
    <s v="Mrs."/>
    <s v="Jorge Wells"/>
    <n v="78"/>
    <x v="0"/>
    <x v="0"/>
    <s v="O-"/>
    <x v="0"/>
    <x v="5"/>
    <x v="534"/>
    <s v="Richard Taylor"/>
    <x v="2832"/>
    <x v="1"/>
    <n v="62018.052000000003"/>
    <n v="478"/>
    <x v="0"/>
    <s v="Elective"/>
    <d v="2021-06-29T00:00:00"/>
    <s v="Paracetamol"/>
    <s v="Inconclusive"/>
    <x v="5"/>
  </r>
  <r>
    <s v="Mr."/>
    <s v="Mario Smith"/>
    <n v="74"/>
    <x v="0"/>
    <x v="1"/>
    <s v="AB+"/>
    <x v="3"/>
    <x v="0"/>
    <x v="348"/>
    <s v="Linda Atkins"/>
    <x v="1920"/>
    <x v="3"/>
    <n v="16883.564600000002"/>
    <n v="138"/>
    <x v="1"/>
    <s v="Urgent"/>
    <d v="2022-03-15T00:00:00"/>
    <s v="Aspirin"/>
    <s v="Abnormal"/>
    <x v="11"/>
  </r>
  <r>
    <s v="Mrs."/>
    <s v="Zachary Marshall"/>
    <n v="55"/>
    <x v="1"/>
    <x v="0"/>
    <s v="AB+"/>
    <x v="3"/>
    <x v="2"/>
    <x v="1040"/>
    <s v="Brian Hamilton"/>
    <x v="2833"/>
    <x v="4"/>
    <n v="23027.8361"/>
    <n v="104"/>
    <x v="0"/>
    <s v="Elective"/>
    <d v="2021-08-28T00:00:00"/>
    <s v="Aspirin"/>
    <s v="Abnormal"/>
    <x v="22"/>
  </r>
  <r>
    <s v="Mr."/>
    <s v="Todd Harris"/>
    <n v="28"/>
    <x v="2"/>
    <x v="1"/>
    <s v="AB+"/>
    <x v="3"/>
    <x v="2"/>
    <x v="709"/>
    <s v="Mary Houston"/>
    <x v="2834"/>
    <x v="2"/>
    <n v="5258.7583999999997"/>
    <n v="472"/>
    <x v="2"/>
    <s v="Emergency"/>
    <d v="2023-04-26T00:00:00"/>
    <s v="Paracetamol"/>
    <s v="Normal"/>
    <x v="6"/>
  </r>
  <r>
    <s v="Mr."/>
    <s v="Michelle Nichols"/>
    <n v="27"/>
    <x v="2"/>
    <x v="1"/>
    <s v="AB-"/>
    <x v="5"/>
    <x v="2"/>
    <x v="1092"/>
    <s v="Jimmy Watkins"/>
    <x v="2835"/>
    <x v="2"/>
    <n v="13001.920700000001"/>
    <n v="405"/>
    <x v="0"/>
    <s v="Elective"/>
    <d v="2020-12-24T00:00:00"/>
    <s v="Ibuprofen"/>
    <s v="Normal"/>
    <x v="30"/>
  </r>
  <r>
    <s v="Mr."/>
    <s v="Sharon Jones"/>
    <n v="51"/>
    <x v="1"/>
    <x v="1"/>
    <s v="A+"/>
    <x v="4"/>
    <x v="5"/>
    <x v="989"/>
    <s v="John Ruiz"/>
    <x v="2836"/>
    <x v="1"/>
    <n v="43114.753599999996"/>
    <n v="101"/>
    <x v="2"/>
    <s v="Emergency"/>
    <d v="2022-04-30T00:00:00"/>
    <s v="Paracetamol"/>
    <s v="Abnormal"/>
    <x v="26"/>
  </r>
  <r>
    <s v="Mrs."/>
    <s v="Cynthia Valencia"/>
    <n v="32"/>
    <x v="2"/>
    <x v="0"/>
    <s v="AB+"/>
    <x v="3"/>
    <x v="0"/>
    <x v="319"/>
    <s v="Angela Ponce"/>
    <x v="2609"/>
    <x v="3"/>
    <n v="26636.364600000001"/>
    <n v="328"/>
    <x v="2"/>
    <s v="Emergency"/>
    <d v="2022-11-02T00:00:00"/>
    <s v="Lipitor"/>
    <s v="Inconclusive"/>
    <x v="18"/>
  </r>
  <r>
    <s v="Mr."/>
    <s v="Gary Martin"/>
    <n v="59"/>
    <x v="1"/>
    <x v="1"/>
    <s v="A-"/>
    <x v="6"/>
    <x v="2"/>
    <x v="138"/>
    <s v="Nicholas Lee"/>
    <x v="2837"/>
    <x v="2"/>
    <n v="7410.3091999999997"/>
    <n v="277"/>
    <x v="0"/>
    <s v="Elective"/>
    <d v="2021-09-09T00:00:00"/>
    <s v="Penicillin"/>
    <s v="Inconclusive"/>
    <x v="9"/>
  </r>
  <r>
    <s v="Mr."/>
    <s v="John Davis"/>
    <n v="58"/>
    <x v="1"/>
    <x v="1"/>
    <s v="B+"/>
    <x v="7"/>
    <x v="0"/>
    <x v="259"/>
    <s v="Howard Foster"/>
    <x v="2838"/>
    <x v="1"/>
    <n v="15096.2523"/>
    <n v="372"/>
    <x v="1"/>
    <s v="Urgent"/>
    <d v="2022-06-26T00:00:00"/>
    <s v="Aspirin"/>
    <s v="Normal"/>
    <x v="2"/>
  </r>
  <r>
    <s v="Mr."/>
    <s v="Mia Travis"/>
    <n v="36"/>
    <x v="1"/>
    <x v="1"/>
    <s v="A-"/>
    <x v="6"/>
    <x v="0"/>
    <x v="1013"/>
    <s v="Teresa Johnson"/>
    <x v="2839"/>
    <x v="4"/>
    <n v="21163.678800000002"/>
    <n v="401"/>
    <x v="1"/>
    <s v="Urgent"/>
    <d v="2019-07-14T00:00:00"/>
    <s v="Paracetamol"/>
    <s v="Abnormal"/>
    <x v="21"/>
  </r>
  <r>
    <s v="Mr."/>
    <s v="Kimberly Hogan DDS"/>
    <n v="27"/>
    <x v="2"/>
    <x v="1"/>
    <s v="AB-"/>
    <x v="5"/>
    <x v="2"/>
    <x v="277"/>
    <s v="Robert Flores"/>
    <x v="2840"/>
    <x v="1"/>
    <n v="22914.833900000001"/>
    <n v="424"/>
    <x v="0"/>
    <s v="Elective"/>
    <d v="2020-01-14T00:00:00"/>
    <s v="Ibuprofen"/>
    <s v="Abnormal"/>
    <x v="8"/>
  </r>
  <r>
    <s v="Mr."/>
    <s v="Rachel Schroeder"/>
    <n v="74"/>
    <x v="0"/>
    <x v="1"/>
    <s v="O-"/>
    <x v="0"/>
    <x v="3"/>
    <x v="1437"/>
    <s v="Amanda Fuller"/>
    <x v="829"/>
    <x v="2"/>
    <n v="33341.715199999999"/>
    <n v="214"/>
    <x v="0"/>
    <s v="Elective"/>
    <d v="2020-01-03T00:00:00"/>
    <s v="Aspirin"/>
    <s v="Abnormal"/>
    <x v="10"/>
  </r>
  <r>
    <s v="Mr."/>
    <s v="Jackie Fuller"/>
    <n v="59"/>
    <x v="1"/>
    <x v="1"/>
    <s v="B+"/>
    <x v="7"/>
    <x v="3"/>
    <x v="1438"/>
    <s v="Philip Jones"/>
    <x v="2841"/>
    <x v="3"/>
    <n v="26113.280599999998"/>
    <n v="193"/>
    <x v="1"/>
    <s v="Urgent"/>
    <d v="2020-03-01T00:00:00"/>
    <s v="Ibuprofen"/>
    <s v="Normal"/>
    <x v="23"/>
  </r>
  <r>
    <s v="Mr."/>
    <s v="John Mcpherson"/>
    <n v="37"/>
    <x v="1"/>
    <x v="1"/>
    <s v="AB+"/>
    <x v="3"/>
    <x v="3"/>
    <x v="1141"/>
    <s v="Andrea Molina"/>
    <x v="2842"/>
    <x v="2"/>
    <n v="23720.124899999999"/>
    <n v="436"/>
    <x v="1"/>
    <s v="Urgent"/>
    <d v="2019-05-02T00:00:00"/>
    <s v="Aspirin"/>
    <s v="Inconclusive"/>
    <x v="18"/>
  </r>
  <r>
    <s v="Mrs."/>
    <s v="Tina Ibarra"/>
    <n v="35"/>
    <x v="1"/>
    <x v="0"/>
    <s v="AB-"/>
    <x v="5"/>
    <x v="2"/>
    <x v="466"/>
    <s v="Ryan Thomas"/>
    <x v="2843"/>
    <x v="3"/>
    <n v="2258.0176000000001"/>
    <n v="300"/>
    <x v="2"/>
    <s v="Emergency"/>
    <d v="2019-01-13T00:00:00"/>
    <s v="Ibuprofen"/>
    <s v="Abnormal"/>
    <x v="5"/>
  </r>
  <r>
    <s v="Mr."/>
    <s v="Caitlin Bartlett"/>
    <n v="54"/>
    <x v="1"/>
    <x v="1"/>
    <s v="AB+"/>
    <x v="3"/>
    <x v="3"/>
    <x v="737"/>
    <s v="Leonard Griffith"/>
    <x v="2844"/>
    <x v="2"/>
    <n v="8559.3870999999999"/>
    <n v="295"/>
    <x v="1"/>
    <s v="Urgent"/>
    <d v="2020-02-09T00:00:00"/>
    <s v="Ibuprofen"/>
    <s v="Normal"/>
    <x v="0"/>
  </r>
  <r>
    <s v="Mrs."/>
    <s v="Brandon Hudson"/>
    <n v="59"/>
    <x v="1"/>
    <x v="0"/>
    <s v="AB+"/>
    <x v="3"/>
    <x v="2"/>
    <x v="952"/>
    <s v="Hannah Hernandez"/>
    <x v="2845"/>
    <x v="3"/>
    <n v="18591.6463"/>
    <n v="362"/>
    <x v="0"/>
    <s v="Elective"/>
    <d v="2022-01-29T00:00:00"/>
    <s v="Lipitor"/>
    <s v="Abnormal"/>
    <x v="9"/>
  </r>
  <r>
    <s v="Mrs."/>
    <s v="Keith Smith"/>
    <n v="34"/>
    <x v="2"/>
    <x v="0"/>
    <s v="A+"/>
    <x v="4"/>
    <x v="3"/>
    <x v="223"/>
    <s v="Sarah Blair"/>
    <x v="2846"/>
    <x v="4"/>
    <n v="12930.3081"/>
    <n v="411"/>
    <x v="2"/>
    <s v="Emergency"/>
    <d v="2023-07-19T00:00:00"/>
    <s v="Lipitor"/>
    <s v="Inconclusive"/>
    <x v="24"/>
  </r>
  <r>
    <s v="Mr."/>
    <s v="Maureen Osborne"/>
    <n v="31"/>
    <x v="2"/>
    <x v="1"/>
    <s v="AB-"/>
    <x v="5"/>
    <x v="0"/>
    <x v="53"/>
    <s v="Mark Thompson"/>
    <x v="2847"/>
    <x v="4"/>
    <n v="54521.506000000001"/>
    <n v="230"/>
    <x v="1"/>
    <s v="Urgent"/>
    <d v="2021-08-05T00:00:00"/>
    <s v="Lipitor"/>
    <s v="Abnormal"/>
    <x v="14"/>
  </r>
  <r>
    <s v="Mr."/>
    <s v="Jennifer Roberts"/>
    <n v="67"/>
    <x v="0"/>
    <x v="1"/>
    <s v="O-"/>
    <x v="0"/>
    <x v="2"/>
    <x v="65"/>
    <s v="Samantha Brennan"/>
    <x v="2848"/>
    <x v="2"/>
    <n v="18884.926100000001"/>
    <n v="210"/>
    <x v="0"/>
    <s v="Elective"/>
    <d v="2022-12-02T00:00:00"/>
    <s v="Paracetamol"/>
    <s v="Inconclusive"/>
    <x v="26"/>
  </r>
  <r>
    <s v="Mr."/>
    <s v="Wendy Sanchez"/>
    <n v="47"/>
    <x v="1"/>
    <x v="1"/>
    <s v="O-"/>
    <x v="0"/>
    <x v="5"/>
    <x v="732"/>
    <s v="Andrew Simmons"/>
    <x v="2849"/>
    <x v="2"/>
    <n v="44474.061099999999"/>
    <n v="191"/>
    <x v="2"/>
    <s v="Emergency"/>
    <d v="2022-10-23T00:00:00"/>
    <s v="Ibuprofen"/>
    <s v="Normal"/>
    <x v="1"/>
  </r>
  <r>
    <s v="Mr."/>
    <s v="Christopher Carpenter"/>
    <n v="33"/>
    <x v="2"/>
    <x v="1"/>
    <s v="B-"/>
    <x v="2"/>
    <x v="4"/>
    <x v="310"/>
    <s v="William Turner"/>
    <x v="2359"/>
    <x v="3"/>
    <n v="32842.081200000001"/>
    <n v="484"/>
    <x v="0"/>
    <s v="Elective"/>
    <d v="2018-12-29T00:00:00"/>
    <s v="Aspirin"/>
    <s v="Abnormal"/>
    <x v="15"/>
  </r>
  <r>
    <s v="Mr."/>
    <s v="Maria Anderson"/>
    <n v="76"/>
    <x v="0"/>
    <x v="1"/>
    <s v="B+"/>
    <x v="7"/>
    <x v="4"/>
    <x v="1439"/>
    <s v="Adam Perry"/>
    <x v="1036"/>
    <x v="4"/>
    <n v="32697.911400000001"/>
    <n v="396"/>
    <x v="0"/>
    <s v="Elective"/>
    <d v="2019-06-17T00:00:00"/>
    <s v="Penicillin"/>
    <s v="Inconclusive"/>
    <x v="5"/>
  </r>
  <r>
    <s v="Mr."/>
    <s v="Isabella Fisher"/>
    <n v="66"/>
    <x v="0"/>
    <x v="1"/>
    <s v="A-"/>
    <x v="6"/>
    <x v="5"/>
    <x v="422"/>
    <s v="Alyssa Baldwin"/>
    <x v="2850"/>
    <x v="3"/>
    <n v="30952.246599999999"/>
    <n v="470"/>
    <x v="0"/>
    <s v="Elective"/>
    <d v="2019-10-31T00:00:00"/>
    <s v="Paracetamol"/>
    <s v="Abnormal"/>
    <x v="30"/>
  </r>
  <r>
    <s v="Mrs."/>
    <s v="Andrea Lloyd"/>
    <n v="44"/>
    <x v="1"/>
    <x v="0"/>
    <s v="A-"/>
    <x v="6"/>
    <x v="0"/>
    <x v="1440"/>
    <s v="Taylor Lopez"/>
    <x v="2851"/>
    <x v="3"/>
    <n v="53088.532800000001"/>
    <n v="415"/>
    <x v="2"/>
    <s v="Emergency"/>
    <d v="2020-07-21T00:00:00"/>
    <s v="Paracetamol"/>
    <s v="Normal"/>
    <x v="11"/>
  </r>
  <r>
    <s v="Mr."/>
    <s v="Crystal Ramos"/>
    <n v="69"/>
    <x v="0"/>
    <x v="1"/>
    <s v="AB+"/>
    <x v="3"/>
    <x v="2"/>
    <x v="517"/>
    <s v="Jennifer Perez"/>
    <x v="2852"/>
    <x v="1"/>
    <n v="4750.9665999999997"/>
    <n v="362"/>
    <x v="2"/>
    <s v="Emergency"/>
    <d v="2020-06-30T00:00:00"/>
    <s v="Penicillin"/>
    <s v="Inconclusive"/>
    <x v="13"/>
  </r>
  <r>
    <s v="Mr."/>
    <s v="Nicole Mcfarland"/>
    <n v="43"/>
    <x v="1"/>
    <x v="1"/>
    <s v="B-"/>
    <x v="2"/>
    <x v="3"/>
    <x v="78"/>
    <s v="Jane Greer"/>
    <x v="2853"/>
    <x v="4"/>
    <n v="30892.812000000002"/>
    <n v="499"/>
    <x v="0"/>
    <s v="Elective"/>
    <d v="2021-01-21T00:00:00"/>
    <s v="Aspirin"/>
    <s v="Inconclusive"/>
    <x v="27"/>
  </r>
  <r>
    <s v="Mrs."/>
    <s v="Crystal Coleman"/>
    <n v="27"/>
    <x v="2"/>
    <x v="0"/>
    <s v="AB-"/>
    <x v="5"/>
    <x v="4"/>
    <x v="774"/>
    <s v="Joshua Guzman"/>
    <x v="2854"/>
    <x v="2"/>
    <n v="28733.854599999999"/>
    <n v="453"/>
    <x v="1"/>
    <s v="Urgent"/>
    <d v="2021-10-08T00:00:00"/>
    <s v="Paracetamol"/>
    <s v="Inconclusive"/>
    <x v="21"/>
  </r>
  <r>
    <s v="Mr."/>
    <s v="Susan Tate"/>
    <n v="65"/>
    <x v="0"/>
    <x v="1"/>
    <s v="A-"/>
    <x v="6"/>
    <x v="4"/>
    <x v="1441"/>
    <s v="James Fowler"/>
    <x v="2855"/>
    <x v="3"/>
    <n v="24482.495900000002"/>
    <n v="366"/>
    <x v="1"/>
    <s v="Urgent"/>
    <d v="2022-07-27T00:00:00"/>
    <s v="Ibuprofen"/>
    <s v="Inconclusive"/>
    <x v="11"/>
  </r>
  <r>
    <s v="Mr."/>
    <s v="Mary Harper"/>
    <n v="20"/>
    <x v="2"/>
    <x v="1"/>
    <s v="A+"/>
    <x v="4"/>
    <x v="4"/>
    <x v="319"/>
    <s v="Chad Davis"/>
    <x v="2856"/>
    <x v="4"/>
    <n v="30796.99"/>
    <n v="389"/>
    <x v="0"/>
    <s v="Elective"/>
    <d v="2022-10-22T00:00:00"/>
    <s v="Ibuprofen"/>
    <s v="Abnormal"/>
    <x v="11"/>
  </r>
  <r>
    <s v="Mr."/>
    <s v="Heather Richmond"/>
    <n v="25"/>
    <x v="2"/>
    <x v="1"/>
    <s v="AB-"/>
    <x v="5"/>
    <x v="5"/>
    <x v="1426"/>
    <s v="Matthew Wilson"/>
    <x v="2857"/>
    <x v="1"/>
    <n v="33870.860099999998"/>
    <n v="273"/>
    <x v="0"/>
    <s v="Elective"/>
    <d v="2020-10-12T00:00:00"/>
    <s v="Penicillin"/>
    <s v="Inconclusive"/>
    <x v="10"/>
  </r>
  <r>
    <s v="Mr."/>
    <s v="Tamara Suarez"/>
    <n v="24"/>
    <x v="2"/>
    <x v="1"/>
    <s v="A-"/>
    <x v="6"/>
    <x v="3"/>
    <x v="843"/>
    <s v="James Allen"/>
    <x v="737"/>
    <x v="1"/>
    <n v="31926.2929"/>
    <n v="197"/>
    <x v="2"/>
    <s v="Emergency"/>
    <d v="2023-04-30T00:00:00"/>
    <s v="Ibuprofen"/>
    <s v="Inconclusive"/>
    <x v="27"/>
  </r>
  <r>
    <s v="Mrs."/>
    <s v="Edward Johnson"/>
    <n v="64"/>
    <x v="0"/>
    <x v="0"/>
    <s v="B+"/>
    <x v="7"/>
    <x v="2"/>
    <x v="1118"/>
    <s v="Shelly Adkins"/>
    <x v="2858"/>
    <x v="3"/>
    <n v="19838.776999999998"/>
    <n v="391"/>
    <x v="2"/>
    <s v="Emergency"/>
    <d v="2022-05-27T00:00:00"/>
    <s v="Ibuprofen"/>
    <s v="Abnormal"/>
    <x v="22"/>
  </r>
  <r>
    <s v="Mr."/>
    <s v="Jacqueline Cooper"/>
    <n v="66"/>
    <x v="0"/>
    <x v="1"/>
    <s v="A+"/>
    <x v="4"/>
    <x v="0"/>
    <x v="1034"/>
    <s v="Elizabeth Young"/>
    <x v="2859"/>
    <x v="4"/>
    <n v="36097.341399999998"/>
    <n v="305"/>
    <x v="1"/>
    <s v="Urgent"/>
    <d v="2020-06-22T00:00:00"/>
    <s v="Penicillin"/>
    <s v="Abnormal"/>
    <x v="25"/>
  </r>
  <r>
    <s v="Mr."/>
    <s v="Ms. Debra Ramirez"/>
    <n v="53"/>
    <x v="1"/>
    <x v="1"/>
    <s v="AB-"/>
    <x v="5"/>
    <x v="0"/>
    <x v="1178"/>
    <s v="Mary Welch"/>
    <x v="2860"/>
    <x v="4"/>
    <n v="5415.4861000000001"/>
    <n v="393"/>
    <x v="1"/>
    <s v="Urgent"/>
    <d v="2021-11-22T00:00:00"/>
    <s v="Lipitor"/>
    <s v="Abnormal"/>
    <x v="21"/>
  </r>
  <r>
    <s v="Mrs."/>
    <s v="Tracey Moon"/>
    <n v="45"/>
    <x v="1"/>
    <x v="0"/>
    <s v="AB-"/>
    <x v="5"/>
    <x v="3"/>
    <x v="1258"/>
    <s v="Robert Ortiz"/>
    <x v="2861"/>
    <x v="0"/>
    <n v="4282.8453"/>
    <n v="479"/>
    <x v="2"/>
    <s v="Emergency"/>
    <d v="2022-05-30T00:00:00"/>
    <s v="Penicillin"/>
    <s v="Inconclusive"/>
    <x v="24"/>
  </r>
  <r>
    <s v="Mrs."/>
    <s v="John Stark"/>
    <n v="63"/>
    <x v="0"/>
    <x v="0"/>
    <s v="O+"/>
    <x v="1"/>
    <x v="3"/>
    <x v="414"/>
    <s v="Robert Wolf"/>
    <x v="1754"/>
    <x v="4"/>
    <n v="17824.965400000001"/>
    <n v="207"/>
    <x v="1"/>
    <s v="Urgent"/>
    <d v="2020-08-07T00:00:00"/>
    <s v="Aspirin"/>
    <s v="Inconclusive"/>
    <x v="3"/>
  </r>
  <r>
    <s v="Mrs."/>
    <s v="Richard Erickson"/>
    <n v="23"/>
    <x v="2"/>
    <x v="0"/>
    <s v="A-"/>
    <x v="6"/>
    <x v="3"/>
    <x v="625"/>
    <s v="Jade Alexander DDS"/>
    <x v="2862"/>
    <x v="3"/>
    <n v="11691.602800000001"/>
    <n v="157"/>
    <x v="1"/>
    <s v="Urgent"/>
    <d v="2022-01-12T00:00:00"/>
    <s v="Paracetamol"/>
    <s v="Abnormal"/>
    <x v="0"/>
  </r>
  <r>
    <s v="Mr."/>
    <s v="William Vance"/>
    <n v="30"/>
    <x v="2"/>
    <x v="1"/>
    <s v="A-"/>
    <x v="6"/>
    <x v="3"/>
    <x v="1442"/>
    <s v="Nicholas Jackson"/>
    <x v="2863"/>
    <x v="3"/>
    <n v="4277.6349"/>
    <n v="126"/>
    <x v="0"/>
    <s v="Elective"/>
    <d v="2019-06-28T00:00:00"/>
    <s v="Penicillin"/>
    <s v="Abnormal"/>
    <x v="23"/>
  </r>
  <r>
    <s v="Mr."/>
    <s v="William Butler"/>
    <n v="83"/>
    <x v="0"/>
    <x v="1"/>
    <s v="B-"/>
    <x v="2"/>
    <x v="2"/>
    <x v="1443"/>
    <s v="Harold Peters"/>
    <x v="2864"/>
    <x v="3"/>
    <n v="24849.961299999999"/>
    <n v="360"/>
    <x v="2"/>
    <s v="Emergency"/>
    <d v="2020-06-15T00:00:00"/>
    <s v="Ibuprofen"/>
    <s v="Abnormal"/>
    <x v="19"/>
  </r>
  <r>
    <s v="Mr."/>
    <s v="Paul Spencer"/>
    <n v="78"/>
    <x v="0"/>
    <x v="1"/>
    <s v="B-"/>
    <x v="2"/>
    <x v="5"/>
    <x v="1143"/>
    <s v="Denise Lewis"/>
    <x v="36"/>
    <x v="2"/>
    <n v="79180.003899999996"/>
    <n v="319"/>
    <x v="1"/>
    <s v="Urgent"/>
    <d v="2023-07-28T00:00:00"/>
    <s v="Penicillin"/>
    <s v="Inconclusive"/>
    <x v="11"/>
  </r>
  <r>
    <s v="Mrs."/>
    <s v="Thomas Cabrera"/>
    <n v="62"/>
    <x v="0"/>
    <x v="0"/>
    <s v="B+"/>
    <x v="7"/>
    <x v="5"/>
    <x v="299"/>
    <s v="Ryan Craig"/>
    <x v="2865"/>
    <x v="0"/>
    <n v="70311.034700000004"/>
    <n v="214"/>
    <x v="0"/>
    <s v="Elective"/>
    <d v="2018-11-26T00:00:00"/>
    <s v="Ibuprofen"/>
    <s v="Normal"/>
    <x v="3"/>
  </r>
  <r>
    <s v="Mr."/>
    <s v="Tyler Koch"/>
    <n v="76"/>
    <x v="0"/>
    <x v="1"/>
    <s v="A-"/>
    <x v="6"/>
    <x v="5"/>
    <x v="813"/>
    <s v="Juan Jones"/>
    <x v="2866"/>
    <x v="4"/>
    <n v="24129.397499999999"/>
    <n v="238"/>
    <x v="2"/>
    <s v="Emergency"/>
    <d v="2019-08-30T00:00:00"/>
    <s v="Lipitor"/>
    <s v="Inconclusive"/>
    <x v="3"/>
  </r>
  <r>
    <s v="Mr."/>
    <s v="John Manning"/>
    <n v="72"/>
    <x v="0"/>
    <x v="1"/>
    <s v="B-"/>
    <x v="2"/>
    <x v="4"/>
    <x v="1058"/>
    <s v="Dr. Mark Bennett"/>
    <x v="2867"/>
    <x v="4"/>
    <n v="6430.4332999999997"/>
    <n v="487"/>
    <x v="1"/>
    <s v="Urgent"/>
    <d v="2020-03-02T00:00:00"/>
    <s v="Lipitor"/>
    <s v="Normal"/>
    <x v="28"/>
  </r>
  <r>
    <s v="Mr."/>
    <s v="Elizabeth Coleman"/>
    <n v="21"/>
    <x v="2"/>
    <x v="1"/>
    <s v="AB-"/>
    <x v="5"/>
    <x v="4"/>
    <x v="911"/>
    <s v="Adam Santiago"/>
    <x v="2868"/>
    <x v="2"/>
    <n v="22142.6731"/>
    <n v="417"/>
    <x v="1"/>
    <s v="Urgent"/>
    <d v="2020-05-01T00:00:00"/>
    <s v="Lipitor"/>
    <s v="Normal"/>
    <x v="27"/>
  </r>
  <r>
    <s v="Mr."/>
    <s v="Gloria Larson"/>
    <n v="20"/>
    <x v="2"/>
    <x v="1"/>
    <s v="B+"/>
    <x v="7"/>
    <x v="4"/>
    <x v="1038"/>
    <s v="Kevin Bailey"/>
    <x v="2869"/>
    <x v="1"/>
    <n v="39638.1034"/>
    <n v="422"/>
    <x v="0"/>
    <s v="Elective"/>
    <d v="2020-07-15T00:00:00"/>
    <s v="Ibuprofen"/>
    <s v="Abnormal"/>
    <x v="3"/>
  </r>
  <r>
    <s v="Mr."/>
    <s v="David Curry"/>
    <n v="32"/>
    <x v="2"/>
    <x v="1"/>
    <s v="O-"/>
    <x v="0"/>
    <x v="3"/>
    <x v="274"/>
    <s v="Kathleen Little"/>
    <x v="2870"/>
    <x v="3"/>
    <n v="7076.1948000000002"/>
    <n v="457"/>
    <x v="2"/>
    <s v="Emergency"/>
    <d v="2021-08-23T00:00:00"/>
    <s v="Ibuprofen"/>
    <s v="Normal"/>
    <x v="10"/>
  </r>
  <r>
    <s v="Mrs."/>
    <s v="Shelby Gardner"/>
    <n v="59"/>
    <x v="1"/>
    <x v="0"/>
    <s v="B-"/>
    <x v="2"/>
    <x v="3"/>
    <x v="1184"/>
    <s v="Ashley Holt"/>
    <x v="2871"/>
    <x v="2"/>
    <n v="6273.3681999999999"/>
    <n v="405"/>
    <x v="0"/>
    <s v="Elective"/>
    <d v="2021-07-02T00:00:00"/>
    <s v="Aspirin"/>
    <s v="Normal"/>
    <x v="12"/>
  </r>
  <r>
    <s v="Mr."/>
    <s v="Jessica Molina"/>
    <n v="20"/>
    <x v="2"/>
    <x v="1"/>
    <s v="B+"/>
    <x v="7"/>
    <x v="0"/>
    <x v="911"/>
    <s v="Edward Diaz"/>
    <x v="2872"/>
    <x v="2"/>
    <n v="55350.0101"/>
    <n v="493"/>
    <x v="1"/>
    <s v="Urgent"/>
    <d v="2020-05-03T00:00:00"/>
    <s v="Penicillin"/>
    <s v="Inconclusive"/>
    <x v="11"/>
  </r>
  <r>
    <s v="Mr."/>
    <s v="Jeffrey Rodgers"/>
    <n v="42"/>
    <x v="1"/>
    <x v="1"/>
    <s v="B+"/>
    <x v="7"/>
    <x v="5"/>
    <x v="1298"/>
    <s v="Charles Garcia"/>
    <x v="2873"/>
    <x v="3"/>
    <n v="44457.222199999997"/>
    <n v="428"/>
    <x v="2"/>
    <s v="Emergency"/>
    <d v="2022-02-08T00:00:00"/>
    <s v="Ibuprofen"/>
    <s v="Normal"/>
    <x v="4"/>
  </r>
  <r>
    <s v="Mr."/>
    <s v="Rachel Gutierrez"/>
    <n v="55"/>
    <x v="1"/>
    <x v="1"/>
    <s v="B+"/>
    <x v="7"/>
    <x v="1"/>
    <x v="342"/>
    <s v="Brandon Smith MD"/>
    <x v="2874"/>
    <x v="1"/>
    <n v="34261.0072"/>
    <n v="117"/>
    <x v="2"/>
    <s v="Emergency"/>
    <d v="2022-02-16T00:00:00"/>
    <s v="Penicillin"/>
    <s v="Inconclusive"/>
    <x v="17"/>
  </r>
  <r>
    <s v="Mrs."/>
    <s v="Kimberly Martin"/>
    <n v="52"/>
    <x v="1"/>
    <x v="0"/>
    <s v="AB+"/>
    <x v="3"/>
    <x v="0"/>
    <x v="779"/>
    <s v="Brittney Rivas"/>
    <x v="2875"/>
    <x v="1"/>
    <n v="23474.618600000002"/>
    <n v="292"/>
    <x v="1"/>
    <s v="Urgent"/>
    <d v="2021-12-14T00:00:00"/>
    <s v="Ibuprofen"/>
    <s v="Abnormal"/>
    <x v="14"/>
  </r>
  <r>
    <s v="Mrs."/>
    <s v="Anthony Flores"/>
    <n v="35"/>
    <x v="1"/>
    <x v="0"/>
    <s v="B-"/>
    <x v="2"/>
    <x v="2"/>
    <x v="844"/>
    <s v="Robert Bruce"/>
    <x v="516"/>
    <x v="0"/>
    <n v="2149.0367999999999"/>
    <n v="282"/>
    <x v="0"/>
    <s v="Elective"/>
    <d v="2020-04-09T00:00:00"/>
    <s v="Aspirin"/>
    <s v="Abnormal"/>
    <x v="2"/>
  </r>
  <r>
    <s v="Mrs."/>
    <s v="Andrew Nunez"/>
    <n v="51"/>
    <x v="1"/>
    <x v="0"/>
    <s v="B-"/>
    <x v="2"/>
    <x v="2"/>
    <x v="154"/>
    <s v="Valerie Trevino"/>
    <x v="2876"/>
    <x v="4"/>
    <n v="6836.9296000000004"/>
    <n v="258"/>
    <x v="2"/>
    <s v="Emergency"/>
    <d v="2020-03-04T00:00:00"/>
    <s v="Ibuprofen"/>
    <s v="Abnormal"/>
    <x v="21"/>
  </r>
  <r>
    <s v="Mrs."/>
    <s v="Jessica Hubbard"/>
    <n v="83"/>
    <x v="0"/>
    <x v="0"/>
    <s v="A-"/>
    <x v="6"/>
    <x v="3"/>
    <x v="1444"/>
    <s v="Haley Smith"/>
    <x v="2877"/>
    <x v="1"/>
    <n v="1395.7552000000001"/>
    <n v="479"/>
    <x v="0"/>
    <s v="Elective"/>
    <d v="2023-04-07T00:00:00"/>
    <s v="Ibuprofen"/>
    <s v="Inconclusive"/>
    <x v="8"/>
  </r>
  <r>
    <s v="Mrs."/>
    <s v="Sean Miller"/>
    <n v="42"/>
    <x v="1"/>
    <x v="0"/>
    <s v="O+"/>
    <x v="1"/>
    <x v="3"/>
    <x v="1445"/>
    <s v="Brian Jordan"/>
    <x v="2878"/>
    <x v="1"/>
    <n v="12319.661099999999"/>
    <n v="295"/>
    <x v="0"/>
    <s v="Elective"/>
    <d v="2023-07-28T00:00:00"/>
    <s v="Lipitor"/>
    <s v="Abnormal"/>
    <x v="22"/>
  </r>
  <r>
    <s v="Mr."/>
    <s v="Sarah Mcintosh"/>
    <n v="84"/>
    <x v="0"/>
    <x v="1"/>
    <s v="O-"/>
    <x v="0"/>
    <x v="0"/>
    <x v="958"/>
    <s v="Kathleen Campbell"/>
    <x v="2879"/>
    <x v="4"/>
    <n v="23269.9126"/>
    <n v="283"/>
    <x v="2"/>
    <s v="Emergency"/>
    <d v="2018-11-25T00:00:00"/>
    <s v="Ibuprofen"/>
    <s v="Normal"/>
    <x v="5"/>
  </r>
  <r>
    <s v="Mr."/>
    <s v="Jacqueline Meza"/>
    <n v="56"/>
    <x v="1"/>
    <x v="1"/>
    <s v="AB+"/>
    <x v="3"/>
    <x v="5"/>
    <x v="197"/>
    <s v="Melinda Peterson"/>
    <x v="2880"/>
    <x v="2"/>
    <n v="77506.120999999999"/>
    <n v="187"/>
    <x v="2"/>
    <s v="Emergency"/>
    <d v="2019-05-15T00:00:00"/>
    <s v="Lipitor"/>
    <s v="Inconclusive"/>
    <x v="8"/>
  </r>
  <r>
    <s v="Mr."/>
    <s v="Brandy Wilkins"/>
    <n v="47"/>
    <x v="1"/>
    <x v="1"/>
    <s v="B-"/>
    <x v="2"/>
    <x v="5"/>
    <x v="553"/>
    <s v="Rachel Lawrence"/>
    <x v="2881"/>
    <x v="3"/>
    <n v="47322.402099999999"/>
    <n v="197"/>
    <x v="0"/>
    <s v="Elective"/>
    <d v="2022-08-10T00:00:00"/>
    <s v="Ibuprofen"/>
    <s v="Abnormal"/>
    <x v="24"/>
  </r>
  <r>
    <s v="Mrs."/>
    <s v="Richard Robinson"/>
    <n v="84"/>
    <x v="0"/>
    <x v="0"/>
    <s v="A-"/>
    <x v="6"/>
    <x v="3"/>
    <x v="696"/>
    <s v="Joan Adkins"/>
    <x v="2882"/>
    <x v="3"/>
    <n v="4203.7856000000002"/>
    <n v="411"/>
    <x v="0"/>
    <s v="Elective"/>
    <d v="2020-01-23T00:00:00"/>
    <s v="Penicillin"/>
    <s v="Normal"/>
    <x v="15"/>
  </r>
  <r>
    <s v="Mrs."/>
    <s v="Luke Lee"/>
    <n v="78"/>
    <x v="0"/>
    <x v="0"/>
    <s v="AB-"/>
    <x v="5"/>
    <x v="3"/>
    <x v="1446"/>
    <s v="James Brown"/>
    <x v="2883"/>
    <x v="4"/>
    <n v="19142.4395"/>
    <n v="480"/>
    <x v="1"/>
    <s v="Urgent"/>
    <d v="2020-11-01T00:00:00"/>
    <s v="Lipitor"/>
    <s v="Abnormal"/>
    <x v="28"/>
  </r>
  <r>
    <s v="Mrs."/>
    <s v="Bryan Newton"/>
    <n v="72"/>
    <x v="0"/>
    <x v="0"/>
    <s v="A-"/>
    <x v="6"/>
    <x v="5"/>
    <x v="9"/>
    <s v="Matthew Gonzalez"/>
    <x v="2884"/>
    <x v="4"/>
    <n v="45850.577700000002"/>
    <n v="145"/>
    <x v="1"/>
    <s v="Urgent"/>
    <d v="2021-05-08T00:00:00"/>
    <s v="Ibuprofen"/>
    <s v="Abnormal"/>
    <x v="19"/>
  </r>
  <r>
    <s v="Mr."/>
    <s v="Melissa Harris"/>
    <n v="74"/>
    <x v="0"/>
    <x v="1"/>
    <s v="AB-"/>
    <x v="5"/>
    <x v="0"/>
    <x v="1447"/>
    <s v="Debbie Vasquez"/>
    <x v="2885"/>
    <x v="2"/>
    <n v="14847.4889"/>
    <n v="196"/>
    <x v="2"/>
    <s v="Emergency"/>
    <d v="2021-07-29T00:00:00"/>
    <s v="Lipitor"/>
    <s v="Normal"/>
    <x v="8"/>
  </r>
  <r>
    <s v="Mrs."/>
    <s v="Michael Simmons"/>
    <n v="49"/>
    <x v="1"/>
    <x v="0"/>
    <s v="O-"/>
    <x v="0"/>
    <x v="2"/>
    <x v="1256"/>
    <s v="George Wang"/>
    <x v="2886"/>
    <x v="1"/>
    <n v="10707.4511"/>
    <n v="268"/>
    <x v="0"/>
    <s v="Elective"/>
    <d v="2022-06-14T00:00:00"/>
    <s v="Aspirin"/>
    <s v="Inconclusive"/>
    <x v="12"/>
  </r>
  <r>
    <s v="Mrs."/>
    <s v="Kaitlin Miller"/>
    <n v="31"/>
    <x v="2"/>
    <x v="0"/>
    <s v="A-"/>
    <x v="6"/>
    <x v="2"/>
    <x v="351"/>
    <s v="Eddie Krause"/>
    <x v="2887"/>
    <x v="1"/>
    <n v="6602.6067000000003"/>
    <n v="333"/>
    <x v="0"/>
    <s v="Elective"/>
    <d v="2022-09-08T00:00:00"/>
    <s v="Paracetamol"/>
    <s v="Inconclusive"/>
    <x v="2"/>
  </r>
  <r>
    <s v="Mrs."/>
    <s v="Dawn Mullins"/>
    <n v="64"/>
    <x v="0"/>
    <x v="0"/>
    <s v="B+"/>
    <x v="7"/>
    <x v="0"/>
    <x v="1448"/>
    <s v="Deborah Patrick"/>
    <x v="2888"/>
    <x v="4"/>
    <n v="9990.8680000000004"/>
    <n v="459"/>
    <x v="1"/>
    <s v="Urgent"/>
    <d v="2021-01-17T00:00:00"/>
    <s v="Paracetamol"/>
    <s v="Inconclusive"/>
    <x v="7"/>
  </r>
  <r>
    <s v="Mrs."/>
    <s v="Matthew Davidson"/>
    <n v="56"/>
    <x v="1"/>
    <x v="0"/>
    <s v="B-"/>
    <x v="2"/>
    <x v="5"/>
    <x v="646"/>
    <s v="Aaron Houston"/>
    <x v="2889"/>
    <x v="3"/>
    <n v="37553.733"/>
    <n v="371"/>
    <x v="1"/>
    <s v="Urgent"/>
    <d v="2022-09-25T00:00:00"/>
    <s v="Ibuprofen"/>
    <s v="Inconclusive"/>
    <x v="24"/>
  </r>
  <r>
    <s v="Mr."/>
    <s v="Christine Rocha"/>
    <n v="24"/>
    <x v="2"/>
    <x v="1"/>
    <s v="B+"/>
    <x v="7"/>
    <x v="5"/>
    <x v="849"/>
    <s v="Megan Bryant"/>
    <x v="2890"/>
    <x v="4"/>
    <n v="2952.4776999999999"/>
    <n v="126"/>
    <x v="1"/>
    <s v="Urgent"/>
    <d v="2021-11-25T00:00:00"/>
    <s v="Penicillin"/>
    <s v="Inconclusive"/>
    <x v="22"/>
  </r>
  <r>
    <s v="Mrs."/>
    <s v="Robert Clark"/>
    <n v="77"/>
    <x v="0"/>
    <x v="0"/>
    <s v="A+"/>
    <x v="4"/>
    <x v="0"/>
    <x v="489"/>
    <s v="Chad Faulkner"/>
    <x v="2891"/>
    <x v="2"/>
    <n v="34997.483699999997"/>
    <n v="366"/>
    <x v="1"/>
    <s v="Urgent"/>
    <d v="2020-08-08T00:00:00"/>
    <s v="Paracetamol"/>
    <s v="Abnormal"/>
    <x v="21"/>
  </r>
  <r>
    <s v="Mrs."/>
    <s v="Matthew Jones"/>
    <n v="82"/>
    <x v="0"/>
    <x v="0"/>
    <s v="AB+"/>
    <x v="3"/>
    <x v="2"/>
    <x v="259"/>
    <s v="James Hale"/>
    <x v="2892"/>
    <x v="4"/>
    <n v="10019.289000000001"/>
    <n v="113"/>
    <x v="0"/>
    <s v="Elective"/>
    <d v="2022-06-19T00:00:00"/>
    <s v="Paracetamol"/>
    <s v="Inconclusive"/>
    <x v="8"/>
  </r>
  <r>
    <s v="Mr."/>
    <s v="Michele Moore"/>
    <n v="76"/>
    <x v="0"/>
    <x v="1"/>
    <s v="A-"/>
    <x v="6"/>
    <x v="3"/>
    <x v="1367"/>
    <s v="Matthew Davis"/>
    <x v="2893"/>
    <x v="3"/>
    <n v="10444.652700000001"/>
    <n v="392"/>
    <x v="2"/>
    <s v="Emergency"/>
    <d v="2023-06-17T00:00:00"/>
    <s v="Lipitor"/>
    <s v="Inconclusive"/>
    <x v="18"/>
  </r>
  <r>
    <s v="Mr."/>
    <s v="Scott Day"/>
    <n v="68"/>
    <x v="0"/>
    <x v="1"/>
    <s v="AB-"/>
    <x v="5"/>
    <x v="1"/>
    <x v="1065"/>
    <s v="Sandra Douglas"/>
    <x v="1582"/>
    <x v="0"/>
    <n v="4787.5086000000001"/>
    <n v="477"/>
    <x v="2"/>
    <s v="Emergency"/>
    <d v="2023-02-26T00:00:00"/>
    <s v="Aspirin"/>
    <s v="Inconclusive"/>
    <x v="20"/>
  </r>
  <r>
    <s v="Mrs."/>
    <s v="Cody Thomas"/>
    <n v="49"/>
    <x v="1"/>
    <x v="0"/>
    <s v="A-"/>
    <x v="6"/>
    <x v="2"/>
    <x v="448"/>
    <s v="Heather Alvarez"/>
    <x v="2894"/>
    <x v="2"/>
    <n v="10538.298699999999"/>
    <n v="323"/>
    <x v="0"/>
    <s v="Elective"/>
    <d v="2020-07-19T00:00:00"/>
    <s v="Ibuprofen"/>
    <s v="Normal"/>
    <x v="18"/>
  </r>
  <r>
    <s v="Mrs."/>
    <s v="Cody Green DDS"/>
    <n v="58"/>
    <x v="1"/>
    <x v="0"/>
    <s v="AB-"/>
    <x v="5"/>
    <x v="3"/>
    <x v="1016"/>
    <s v="Ryan Brown"/>
    <x v="2895"/>
    <x v="0"/>
    <n v="9584.2747999999992"/>
    <n v="206"/>
    <x v="2"/>
    <s v="Emergency"/>
    <d v="2020-08-06T00:00:00"/>
    <s v="Aspirin"/>
    <s v="Abnormal"/>
    <x v="2"/>
  </r>
  <r>
    <s v="Mr."/>
    <s v="Kristen Smith"/>
    <n v="43"/>
    <x v="1"/>
    <x v="1"/>
    <s v="AB+"/>
    <x v="3"/>
    <x v="4"/>
    <x v="1304"/>
    <s v="Matthew Hahn"/>
    <x v="2896"/>
    <x v="3"/>
    <n v="14885.355100000001"/>
    <n v="138"/>
    <x v="2"/>
    <s v="Emergency"/>
    <d v="2023-07-21T00:00:00"/>
    <s v="Lipitor"/>
    <s v="Inconclusive"/>
    <x v="11"/>
  </r>
  <r>
    <s v="Mr."/>
    <s v="Timothy Perez"/>
    <n v="28"/>
    <x v="2"/>
    <x v="1"/>
    <s v="A+"/>
    <x v="4"/>
    <x v="5"/>
    <x v="1393"/>
    <s v="Laura Anderson"/>
    <x v="2897"/>
    <x v="2"/>
    <n v="6170.8671999999997"/>
    <n v="390"/>
    <x v="0"/>
    <s v="Elective"/>
    <d v="2019-06-01T00:00:00"/>
    <s v="Paracetamol"/>
    <s v="Abnormal"/>
    <x v="13"/>
  </r>
  <r>
    <s v="Mrs."/>
    <s v="Carl Mccann"/>
    <n v="70"/>
    <x v="0"/>
    <x v="0"/>
    <s v="B+"/>
    <x v="7"/>
    <x v="0"/>
    <x v="1449"/>
    <s v="Philip Rogers"/>
    <x v="2898"/>
    <x v="1"/>
    <n v="35099.594400000002"/>
    <n v="467"/>
    <x v="1"/>
    <s v="Urgent"/>
    <d v="2019-07-20T00:00:00"/>
    <s v="Ibuprofen"/>
    <s v="Inconclusive"/>
    <x v="17"/>
  </r>
  <r>
    <s v="Mrs."/>
    <s v="Scott Cruz"/>
    <n v="29"/>
    <x v="2"/>
    <x v="0"/>
    <s v="AB-"/>
    <x v="5"/>
    <x v="1"/>
    <x v="1352"/>
    <s v="Anna Kim"/>
    <x v="2899"/>
    <x v="2"/>
    <n v="35344.0723"/>
    <n v="162"/>
    <x v="0"/>
    <s v="Elective"/>
    <d v="2022-04-25T00:00:00"/>
    <s v="Aspirin"/>
    <s v="Abnormal"/>
    <x v="30"/>
  </r>
  <r>
    <s v="Mr."/>
    <s v="Amanda Harrell"/>
    <n v="61"/>
    <x v="0"/>
    <x v="1"/>
    <s v="O-"/>
    <x v="0"/>
    <x v="0"/>
    <x v="404"/>
    <s v="Brian Knox"/>
    <x v="2900"/>
    <x v="2"/>
    <n v="53652.969299999997"/>
    <n v="274"/>
    <x v="1"/>
    <s v="Urgent"/>
    <d v="2020-08-14T00:00:00"/>
    <s v="Aspirin"/>
    <s v="Inconclusive"/>
    <x v="25"/>
  </r>
  <r>
    <s v="Mrs."/>
    <s v="Jeffrey Wilkerson"/>
    <n v="25"/>
    <x v="2"/>
    <x v="0"/>
    <s v="O-"/>
    <x v="0"/>
    <x v="4"/>
    <x v="534"/>
    <s v="Morgan Peterson MD"/>
    <x v="2901"/>
    <x v="4"/>
    <n v="41292.286200000002"/>
    <n v="148"/>
    <x v="1"/>
    <s v="Urgent"/>
    <d v="2021-07-09T00:00:00"/>
    <s v="Penicillin"/>
    <s v="Abnormal"/>
    <x v="1"/>
  </r>
  <r>
    <s v="Mr."/>
    <s v="Edward Vargas"/>
    <n v="56"/>
    <x v="1"/>
    <x v="1"/>
    <s v="A-"/>
    <x v="6"/>
    <x v="3"/>
    <x v="988"/>
    <s v="Aaron Stewart"/>
    <x v="2902"/>
    <x v="4"/>
    <n v="18781.714199999999"/>
    <n v="286"/>
    <x v="2"/>
    <s v="Emergency"/>
    <d v="2019-09-12T00:00:00"/>
    <s v="Lipitor"/>
    <s v="Abnormal"/>
    <x v="13"/>
  </r>
  <r>
    <s v="Mr."/>
    <s v="Hayden Rubio"/>
    <n v="73"/>
    <x v="0"/>
    <x v="1"/>
    <s v="AB-"/>
    <x v="5"/>
    <x v="4"/>
    <x v="711"/>
    <s v="William Garcia"/>
    <x v="2903"/>
    <x v="4"/>
    <n v="2510.5329999999999"/>
    <n v="110"/>
    <x v="2"/>
    <s v="Emergency"/>
    <d v="2019-09-17T00:00:00"/>
    <s v="Aspirin"/>
    <s v="Normal"/>
    <x v="10"/>
  </r>
  <r>
    <s v="Mr."/>
    <s v="Jessica Estes DVM"/>
    <n v="38"/>
    <x v="1"/>
    <x v="1"/>
    <s v="B+"/>
    <x v="7"/>
    <x v="1"/>
    <x v="812"/>
    <s v="Daniel Morgan II"/>
    <x v="2904"/>
    <x v="4"/>
    <n v="9892.8114999999998"/>
    <n v="253"/>
    <x v="1"/>
    <s v="Urgent"/>
    <d v="2020-05-30T00:00:00"/>
    <s v="Ibuprofen"/>
    <s v="Inconclusive"/>
    <x v="12"/>
  </r>
  <r>
    <s v="Mr."/>
    <s v="Jenny Welch"/>
    <n v="24"/>
    <x v="2"/>
    <x v="1"/>
    <s v="B-"/>
    <x v="2"/>
    <x v="4"/>
    <x v="1450"/>
    <s v="Michael Murray"/>
    <x v="2905"/>
    <x v="1"/>
    <n v="26200.037799999998"/>
    <n v="246"/>
    <x v="2"/>
    <s v="Emergency"/>
    <d v="2023-08-11T00:00:00"/>
    <s v="Aspirin"/>
    <s v="Abnormal"/>
    <x v="13"/>
  </r>
  <r>
    <s v="Mrs."/>
    <s v="Lisa Lester"/>
    <n v="75"/>
    <x v="0"/>
    <x v="0"/>
    <s v="B+"/>
    <x v="7"/>
    <x v="5"/>
    <x v="732"/>
    <s v="Tony Lane"/>
    <x v="2906"/>
    <x v="4"/>
    <n v="76980.741299999994"/>
    <n v="181"/>
    <x v="0"/>
    <s v="Elective"/>
    <d v="2022-10-12T00:00:00"/>
    <s v="Lipitor"/>
    <s v="Inconclusive"/>
    <x v="28"/>
  </r>
  <r>
    <s v="Mrs."/>
    <s v="Brandon Curtis"/>
    <n v="80"/>
    <x v="0"/>
    <x v="0"/>
    <s v="A+"/>
    <x v="4"/>
    <x v="5"/>
    <x v="989"/>
    <s v="Christopher Lozano"/>
    <x v="2907"/>
    <x v="1"/>
    <n v="25771.539799999999"/>
    <n v="368"/>
    <x v="0"/>
    <s v="Elective"/>
    <d v="2022-05-10T00:00:00"/>
    <s v="Ibuprofen"/>
    <s v="Normal"/>
    <x v="18"/>
  </r>
  <r>
    <s v="Mrs."/>
    <s v="Dr. Robert Sherman MD"/>
    <n v="41"/>
    <x v="1"/>
    <x v="0"/>
    <s v="AB+"/>
    <x v="3"/>
    <x v="3"/>
    <x v="1451"/>
    <s v="Robert Trevino"/>
    <x v="2908"/>
    <x v="4"/>
    <n v="21952.849300000002"/>
    <n v="195"/>
    <x v="1"/>
    <s v="Urgent"/>
    <d v="2021-04-22T00:00:00"/>
    <s v="Aspirin"/>
    <s v="Normal"/>
    <x v="17"/>
  </r>
  <r>
    <s v="Mrs."/>
    <s v="Stephanie Bradshaw"/>
    <n v="85"/>
    <x v="0"/>
    <x v="0"/>
    <s v="O+"/>
    <x v="1"/>
    <x v="2"/>
    <x v="1452"/>
    <s v="Casey Perez"/>
    <x v="2909"/>
    <x v="3"/>
    <n v="5814.9669000000004"/>
    <n v="212"/>
    <x v="0"/>
    <s v="Elective"/>
    <d v="2020-07-14T00:00:00"/>
    <s v="Penicillin"/>
    <s v="Abnormal"/>
    <x v="9"/>
  </r>
  <r>
    <s v="Mr."/>
    <s v="Tracey Carroll"/>
    <n v="44"/>
    <x v="1"/>
    <x v="1"/>
    <s v="A+"/>
    <x v="4"/>
    <x v="3"/>
    <x v="1453"/>
    <s v="Maureen Gordon"/>
    <x v="2910"/>
    <x v="1"/>
    <n v="17870.939299999998"/>
    <n v="475"/>
    <x v="2"/>
    <s v="Emergency"/>
    <d v="2019-09-06T00:00:00"/>
    <s v="Penicillin"/>
    <s v="Normal"/>
    <x v="14"/>
  </r>
  <r>
    <s v="Mr."/>
    <s v="Samuel Elliott"/>
    <n v="23"/>
    <x v="2"/>
    <x v="1"/>
    <s v="B-"/>
    <x v="2"/>
    <x v="4"/>
    <x v="88"/>
    <s v="Seth Gutierrez"/>
    <x v="2911"/>
    <x v="1"/>
    <n v="37660.702100000002"/>
    <n v="423"/>
    <x v="2"/>
    <s v="Emergency"/>
    <d v="2022-03-26T00:00:00"/>
    <s v="Ibuprofen"/>
    <s v="Inconclusive"/>
    <x v="26"/>
  </r>
  <r>
    <s v="Mrs."/>
    <s v="Christopher Jones"/>
    <n v="85"/>
    <x v="0"/>
    <x v="0"/>
    <s v="B+"/>
    <x v="7"/>
    <x v="2"/>
    <x v="1454"/>
    <s v="Maria Harris"/>
    <x v="2912"/>
    <x v="1"/>
    <n v="12921.954599999999"/>
    <n v="461"/>
    <x v="0"/>
    <s v="Elective"/>
    <d v="2020-02-21T00:00:00"/>
    <s v="Lipitor"/>
    <s v="Abnormal"/>
    <x v="15"/>
  </r>
  <r>
    <s v="Mr."/>
    <s v="Joshua Barrera"/>
    <n v="71"/>
    <x v="0"/>
    <x v="1"/>
    <s v="AB-"/>
    <x v="5"/>
    <x v="1"/>
    <x v="10"/>
    <s v="Dylan Nelson"/>
    <x v="2913"/>
    <x v="0"/>
    <n v="38037.446300000003"/>
    <n v="186"/>
    <x v="1"/>
    <s v="Urgent"/>
    <d v="2020-09-08T00:00:00"/>
    <s v="Penicillin"/>
    <s v="Abnormal"/>
    <x v="18"/>
  </r>
  <r>
    <s v="Mr."/>
    <s v="Mark Simpson"/>
    <n v="31"/>
    <x v="2"/>
    <x v="1"/>
    <s v="AB-"/>
    <x v="5"/>
    <x v="4"/>
    <x v="144"/>
    <s v="Matthew Duncan"/>
    <x v="2149"/>
    <x v="1"/>
    <n v="9620.5694999999996"/>
    <n v="477"/>
    <x v="1"/>
    <s v="Urgent"/>
    <d v="2022-08-20T00:00:00"/>
    <s v="Paracetamol"/>
    <s v="Inconclusive"/>
    <x v="9"/>
  </r>
  <r>
    <s v="Mr."/>
    <s v="Lucas Buchanan"/>
    <n v="71"/>
    <x v="0"/>
    <x v="1"/>
    <s v="B-"/>
    <x v="2"/>
    <x v="1"/>
    <x v="620"/>
    <s v="Molly Price"/>
    <x v="2914"/>
    <x v="0"/>
    <n v="4104.2682999999997"/>
    <n v="467"/>
    <x v="1"/>
    <s v="Urgent"/>
    <d v="2019-07-18T00:00:00"/>
    <s v="Aspirin"/>
    <s v="Abnormal"/>
    <x v="5"/>
  </r>
  <r>
    <s v="Mrs."/>
    <s v="Brianna Christensen"/>
    <n v="80"/>
    <x v="0"/>
    <x v="0"/>
    <s v="AB-"/>
    <x v="5"/>
    <x v="2"/>
    <x v="1160"/>
    <s v="Shelby Johnson"/>
    <x v="2915"/>
    <x v="3"/>
    <n v="12892.8632"/>
    <n v="372"/>
    <x v="0"/>
    <s v="Elective"/>
    <d v="2020-06-03T00:00:00"/>
    <s v="Ibuprofen"/>
    <s v="Inconclusive"/>
    <x v="10"/>
  </r>
  <r>
    <s v="Mr."/>
    <s v="Julie Spencer DDS"/>
    <n v="51"/>
    <x v="1"/>
    <x v="1"/>
    <s v="O-"/>
    <x v="0"/>
    <x v="4"/>
    <x v="96"/>
    <s v="Brett Andersen"/>
    <x v="2916"/>
    <x v="2"/>
    <n v="44665.995300000002"/>
    <n v="149"/>
    <x v="1"/>
    <s v="Urgent"/>
    <d v="2023-07-09T00:00:00"/>
    <s v="Lipitor"/>
    <s v="Abnormal"/>
    <x v="27"/>
  </r>
  <r>
    <s v="Mr."/>
    <s v="Nicole Hernandez"/>
    <n v="36"/>
    <x v="1"/>
    <x v="1"/>
    <s v="A-"/>
    <x v="6"/>
    <x v="5"/>
    <x v="962"/>
    <s v="Dan Perkins"/>
    <x v="2917"/>
    <x v="1"/>
    <n v="17428.4512"/>
    <n v="254"/>
    <x v="0"/>
    <s v="Elective"/>
    <d v="2019-05-24T00:00:00"/>
    <s v="Paracetamol"/>
    <s v="Normal"/>
    <x v="10"/>
  </r>
  <r>
    <s v="Mr."/>
    <s v="Rachel Myers"/>
    <n v="55"/>
    <x v="1"/>
    <x v="1"/>
    <s v="B+"/>
    <x v="7"/>
    <x v="2"/>
    <x v="1313"/>
    <s v="Edward Johnson"/>
    <x v="2918"/>
    <x v="0"/>
    <n v="13253.936299999999"/>
    <n v="380"/>
    <x v="2"/>
    <s v="Emergency"/>
    <d v="2022-09-08T00:00:00"/>
    <s v="Lipitor"/>
    <s v="Abnormal"/>
    <x v="18"/>
  </r>
  <r>
    <s v="Mr."/>
    <s v="Michael Barnett"/>
    <n v="57"/>
    <x v="1"/>
    <x v="1"/>
    <s v="O+"/>
    <x v="1"/>
    <x v="4"/>
    <x v="1429"/>
    <s v="Carrie Sanchez"/>
    <x v="2919"/>
    <x v="2"/>
    <n v="4115.8766999999998"/>
    <n v="234"/>
    <x v="1"/>
    <s v="Urgent"/>
    <d v="2019-11-24T00:00:00"/>
    <s v="Ibuprofen"/>
    <s v="Abnormal"/>
    <x v="17"/>
  </r>
  <r>
    <s v="Mrs."/>
    <s v="Margaret Dean"/>
    <n v="83"/>
    <x v="0"/>
    <x v="0"/>
    <s v="AB-"/>
    <x v="5"/>
    <x v="5"/>
    <x v="1455"/>
    <s v="Kimberly Walker"/>
    <x v="2920"/>
    <x v="2"/>
    <n v="7308.2174999999997"/>
    <n v="368"/>
    <x v="2"/>
    <s v="Emergency"/>
    <d v="2021-01-15T00:00:00"/>
    <s v="Paracetamol"/>
    <s v="Normal"/>
    <x v="18"/>
  </r>
  <r>
    <s v="Mrs."/>
    <s v="Samantha Knight"/>
    <n v="77"/>
    <x v="0"/>
    <x v="0"/>
    <s v="A-"/>
    <x v="6"/>
    <x v="5"/>
    <x v="424"/>
    <s v="Melissa Singh"/>
    <x v="2921"/>
    <x v="4"/>
    <n v="65552.436700000006"/>
    <n v="222"/>
    <x v="2"/>
    <s v="Emergency"/>
    <d v="2021-09-02T00:00:00"/>
    <s v="Aspirin"/>
    <s v="Normal"/>
    <x v="27"/>
  </r>
  <r>
    <s v="Mrs."/>
    <s v="Sara Ford"/>
    <n v="47"/>
    <x v="1"/>
    <x v="0"/>
    <s v="AB+"/>
    <x v="3"/>
    <x v="0"/>
    <x v="953"/>
    <s v="Kevin Barker"/>
    <x v="2779"/>
    <x v="0"/>
    <n v="9351.0936999999994"/>
    <n v="213"/>
    <x v="2"/>
    <s v="Emergency"/>
    <d v="2020-10-13T00:00:00"/>
    <s v="Ibuprofen"/>
    <s v="Normal"/>
    <x v="6"/>
  </r>
  <r>
    <s v="Mr."/>
    <s v="Donna Davis"/>
    <n v="66"/>
    <x v="0"/>
    <x v="1"/>
    <s v="AB+"/>
    <x v="3"/>
    <x v="0"/>
    <x v="1334"/>
    <s v="Kayla Armstrong"/>
    <x v="2922"/>
    <x v="2"/>
    <n v="19566.915099999998"/>
    <n v="126"/>
    <x v="2"/>
    <s v="Emergency"/>
    <d v="2022-09-01T00:00:00"/>
    <s v="Aspirin"/>
    <s v="Inconclusive"/>
    <x v="12"/>
  </r>
  <r>
    <s v="Mr."/>
    <s v="Nicole Shea"/>
    <n v="42"/>
    <x v="1"/>
    <x v="1"/>
    <s v="AB+"/>
    <x v="3"/>
    <x v="5"/>
    <x v="237"/>
    <s v="Sara Hamilton"/>
    <x v="263"/>
    <x v="3"/>
    <n v="68170.27"/>
    <n v="211"/>
    <x v="2"/>
    <s v="Emergency"/>
    <d v="2021-05-07T00:00:00"/>
    <s v="Lipitor"/>
    <s v="Inconclusive"/>
    <x v="14"/>
  </r>
  <r>
    <s v="Mrs."/>
    <s v="Gary Robinson"/>
    <n v="82"/>
    <x v="0"/>
    <x v="0"/>
    <s v="B+"/>
    <x v="7"/>
    <x v="2"/>
    <x v="1452"/>
    <s v="Lacey Gomez"/>
    <x v="2923"/>
    <x v="2"/>
    <n v="18751.474999999999"/>
    <n v="320"/>
    <x v="0"/>
    <s v="Elective"/>
    <d v="2020-07-14T00:00:00"/>
    <s v="Aspirin"/>
    <s v="Normal"/>
    <x v="9"/>
  </r>
  <r>
    <s v="Mrs."/>
    <s v="Gina Davidson"/>
    <n v="75"/>
    <x v="0"/>
    <x v="0"/>
    <s v="A+"/>
    <x v="4"/>
    <x v="2"/>
    <x v="1456"/>
    <s v="Kristen Ward"/>
    <x v="2924"/>
    <x v="0"/>
    <n v="11090.932699999999"/>
    <n v="301"/>
    <x v="2"/>
    <s v="Emergency"/>
    <d v="2022-11-08T00:00:00"/>
    <s v="Lipitor"/>
    <s v="Inconclusive"/>
    <x v="14"/>
  </r>
  <r>
    <s v="Mrs."/>
    <s v="Travis Clark"/>
    <n v="75"/>
    <x v="0"/>
    <x v="0"/>
    <s v="A+"/>
    <x v="4"/>
    <x v="2"/>
    <x v="1237"/>
    <s v="Pamela Bernard"/>
    <x v="2925"/>
    <x v="1"/>
    <n v="2638.0286000000001"/>
    <n v="273"/>
    <x v="0"/>
    <s v="Elective"/>
    <d v="2021-03-18T00:00:00"/>
    <s v="Penicillin"/>
    <s v="Abnormal"/>
    <x v="5"/>
  </r>
  <r>
    <s v="Mrs."/>
    <s v="Julia Gonzalez"/>
    <n v="29"/>
    <x v="2"/>
    <x v="0"/>
    <s v="A-"/>
    <x v="6"/>
    <x v="0"/>
    <x v="1122"/>
    <s v="James Williams"/>
    <x v="2926"/>
    <x v="1"/>
    <n v="14869.995500000001"/>
    <n v="303"/>
    <x v="1"/>
    <s v="Urgent"/>
    <d v="2019-12-18T00:00:00"/>
    <s v="Paracetamol"/>
    <s v="Abnormal"/>
    <x v="18"/>
  </r>
  <r>
    <s v="Mrs."/>
    <s v="Cassandra Short"/>
    <n v="23"/>
    <x v="2"/>
    <x v="0"/>
    <s v="O+"/>
    <x v="1"/>
    <x v="0"/>
    <x v="1128"/>
    <s v="Caleb Kim"/>
    <x v="2927"/>
    <x v="1"/>
    <n v="48250.3122"/>
    <n v="365"/>
    <x v="2"/>
    <s v="Emergency"/>
    <d v="2021-07-12T00:00:00"/>
    <s v="Ibuprofen"/>
    <s v="Abnormal"/>
    <x v="9"/>
  </r>
  <r>
    <s v="Mr."/>
    <s v="Troy Walker"/>
    <n v="36"/>
    <x v="1"/>
    <x v="1"/>
    <s v="AB+"/>
    <x v="3"/>
    <x v="3"/>
    <x v="91"/>
    <s v="Nicole Roberts"/>
    <x v="2928"/>
    <x v="4"/>
    <n v="20080.361700000001"/>
    <n v="198"/>
    <x v="1"/>
    <s v="Urgent"/>
    <d v="2021-04-04T00:00:00"/>
    <s v="Ibuprofen"/>
    <s v="Normal"/>
    <x v="0"/>
  </r>
  <r>
    <s v="Mr."/>
    <s v="Sally Franklin"/>
    <n v="63"/>
    <x v="0"/>
    <x v="1"/>
    <s v="AB+"/>
    <x v="3"/>
    <x v="4"/>
    <x v="1019"/>
    <s v="James Adams"/>
    <x v="2929"/>
    <x v="3"/>
    <n v="21079.542000000001"/>
    <n v="296"/>
    <x v="2"/>
    <s v="Emergency"/>
    <d v="2021-04-21T00:00:00"/>
    <s v="Aspirin"/>
    <s v="Inconclusive"/>
    <x v="27"/>
  </r>
  <r>
    <s v="Mr."/>
    <s v="Jennifer Yu"/>
    <n v="48"/>
    <x v="1"/>
    <x v="1"/>
    <s v="B+"/>
    <x v="7"/>
    <x v="3"/>
    <x v="894"/>
    <s v="Stephen Mathis"/>
    <x v="2930"/>
    <x v="4"/>
    <n v="20652.410199999998"/>
    <n v="464"/>
    <x v="0"/>
    <s v="Elective"/>
    <d v="2022-02-21T00:00:00"/>
    <s v="Lipitor"/>
    <s v="Normal"/>
    <x v="24"/>
  </r>
  <r>
    <s v="Mr."/>
    <s v="Samantha Bailey"/>
    <n v="52"/>
    <x v="1"/>
    <x v="1"/>
    <s v="O+"/>
    <x v="1"/>
    <x v="3"/>
    <x v="742"/>
    <s v="Robin Patel"/>
    <x v="2931"/>
    <x v="0"/>
    <n v="9626.8341999999993"/>
    <n v="298"/>
    <x v="2"/>
    <s v="Emergency"/>
    <d v="2021-11-11T00:00:00"/>
    <s v="Ibuprofen"/>
    <s v="Normal"/>
    <x v="29"/>
  </r>
  <r>
    <s v="Mrs."/>
    <s v="Belinda Sanchez"/>
    <n v="55"/>
    <x v="1"/>
    <x v="0"/>
    <s v="O-"/>
    <x v="0"/>
    <x v="1"/>
    <x v="1269"/>
    <s v="Walter Golden"/>
    <x v="2932"/>
    <x v="1"/>
    <n v="10191.751099999999"/>
    <n v="482"/>
    <x v="0"/>
    <s v="Elective"/>
    <d v="2020-09-19T00:00:00"/>
    <s v="Paracetamol"/>
    <s v="Abnormal"/>
    <x v="22"/>
  </r>
  <r>
    <s v="Mrs."/>
    <s v="Margaret Anderson"/>
    <n v="34"/>
    <x v="2"/>
    <x v="0"/>
    <s v="AB+"/>
    <x v="3"/>
    <x v="4"/>
    <x v="980"/>
    <s v="Peter Wilkerson"/>
    <x v="2933"/>
    <x v="1"/>
    <n v="23162.759099999999"/>
    <n v="143"/>
    <x v="1"/>
    <s v="Urgent"/>
    <d v="2022-06-02T00:00:00"/>
    <s v="Lipitor"/>
    <s v="Abnormal"/>
    <x v="1"/>
  </r>
  <r>
    <s v="Mrs."/>
    <s v="Savannah Phillips"/>
    <n v="80"/>
    <x v="0"/>
    <x v="0"/>
    <s v="O-"/>
    <x v="0"/>
    <x v="1"/>
    <x v="788"/>
    <s v="Kevin Mitchell MD"/>
    <x v="2934"/>
    <x v="1"/>
    <n v="16705.6659"/>
    <n v="110"/>
    <x v="0"/>
    <s v="Elective"/>
    <d v="2021-11-19T00:00:00"/>
    <s v="Penicillin"/>
    <s v="Abnormal"/>
    <x v="25"/>
  </r>
  <r>
    <s v="Mr."/>
    <s v="Ashley Tran"/>
    <n v="53"/>
    <x v="1"/>
    <x v="1"/>
    <s v="AB+"/>
    <x v="3"/>
    <x v="3"/>
    <x v="343"/>
    <s v="Jane Rush"/>
    <x v="2935"/>
    <x v="2"/>
    <n v="16842.185000000001"/>
    <n v="361"/>
    <x v="0"/>
    <s v="Elective"/>
    <d v="2023-08-20T00:00:00"/>
    <s v="Ibuprofen"/>
    <s v="Abnormal"/>
    <x v="2"/>
  </r>
  <r>
    <s v="Mrs."/>
    <s v="Haley Cummings"/>
    <n v="79"/>
    <x v="0"/>
    <x v="0"/>
    <s v="B-"/>
    <x v="2"/>
    <x v="5"/>
    <x v="900"/>
    <s v="William Arellano"/>
    <x v="2936"/>
    <x v="4"/>
    <n v="18966.2006"/>
    <n v="144"/>
    <x v="0"/>
    <s v="Elective"/>
    <d v="2020-05-04T00:00:00"/>
    <s v="Lipitor"/>
    <s v="Abnormal"/>
    <x v="25"/>
  </r>
  <r>
    <s v="Mr."/>
    <s v="Jennifer Martinez DDS"/>
    <n v="31"/>
    <x v="2"/>
    <x v="1"/>
    <s v="O-"/>
    <x v="0"/>
    <x v="4"/>
    <x v="600"/>
    <s v="Darren Davis"/>
    <x v="1631"/>
    <x v="4"/>
    <n v="20958.0726"/>
    <n v="406"/>
    <x v="2"/>
    <s v="Emergency"/>
    <d v="2022-07-10T00:00:00"/>
    <s v="Paracetamol"/>
    <s v="Abnormal"/>
    <x v="17"/>
  </r>
  <r>
    <s v="Mr."/>
    <s v="Julia Johnson"/>
    <n v="45"/>
    <x v="1"/>
    <x v="1"/>
    <s v="AB-"/>
    <x v="5"/>
    <x v="3"/>
    <x v="1457"/>
    <s v="Mrs. Beth Bradley"/>
    <x v="1990"/>
    <x v="3"/>
    <n v="9603.2747999999992"/>
    <n v="429"/>
    <x v="1"/>
    <s v="Urgent"/>
    <d v="2019-01-10T00:00:00"/>
    <s v="Ibuprofen"/>
    <s v="Inconclusive"/>
    <x v="13"/>
  </r>
  <r>
    <s v="Mrs."/>
    <s v="Linda Bean"/>
    <n v="48"/>
    <x v="1"/>
    <x v="0"/>
    <s v="B+"/>
    <x v="7"/>
    <x v="2"/>
    <x v="81"/>
    <s v="Jennifer Williams"/>
    <x v="457"/>
    <x v="2"/>
    <n v="2014.4440999999999"/>
    <n v="171"/>
    <x v="2"/>
    <s v="Emergency"/>
    <d v="2019-01-03T00:00:00"/>
    <s v="Paracetamol"/>
    <s v="Abnormal"/>
    <x v="27"/>
  </r>
  <r>
    <s v="Mr."/>
    <s v="Jeffrey Bradford"/>
    <n v="20"/>
    <x v="2"/>
    <x v="1"/>
    <s v="B-"/>
    <x v="2"/>
    <x v="0"/>
    <x v="1458"/>
    <s v="Erin Ramirez"/>
    <x v="2937"/>
    <x v="4"/>
    <n v="28627.0687"/>
    <n v="411"/>
    <x v="2"/>
    <s v="Emergency"/>
    <d v="2023-04-20T00:00:00"/>
    <s v="Paracetamol"/>
    <s v="Abnormal"/>
    <x v="3"/>
  </r>
  <r>
    <s v="Mrs."/>
    <s v="Ashley Novak"/>
    <n v="62"/>
    <x v="0"/>
    <x v="0"/>
    <s v="AB-"/>
    <x v="5"/>
    <x v="1"/>
    <x v="30"/>
    <s v="Christopher Jenkins"/>
    <x v="1030"/>
    <x v="3"/>
    <n v="807.53390000000002"/>
    <n v="491"/>
    <x v="0"/>
    <s v="Elective"/>
    <d v="2021-11-15T00:00:00"/>
    <s v="Ibuprofen"/>
    <s v="Inconclusive"/>
    <x v="27"/>
  </r>
  <r>
    <s v="Mrs."/>
    <s v="Lauren Myers"/>
    <n v="34"/>
    <x v="2"/>
    <x v="0"/>
    <s v="O+"/>
    <x v="1"/>
    <x v="3"/>
    <x v="58"/>
    <s v="Rebecca Conrad"/>
    <x v="2938"/>
    <x v="3"/>
    <n v="31173.1214"/>
    <n v="483"/>
    <x v="1"/>
    <s v="Urgent"/>
    <d v="2020-01-27T00:00:00"/>
    <s v="Penicillin"/>
    <s v="Normal"/>
    <x v="11"/>
  </r>
  <r>
    <s v="Mrs."/>
    <s v="Jack Benton"/>
    <n v="44"/>
    <x v="1"/>
    <x v="0"/>
    <s v="AB-"/>
    <x v="5"/>
    <x v="0"/>
    <x v="1459"/>
    <s v="Shelby Wells"/>
    <x v="2939"/>
    <x v="4"/>
    <n v="55540.300900000002"/>
    <n v="222"/>
    <x v="1"/>
    <s v="Urgent"/>
    <d v="2021-08-26T00:00:00"/>
    <s v="Ibuprofen"/>
    <s v="Abnormal"/>
    <x v="19"/>
  </r>
  <r>
    <s v="Mrs."/>
    <s v="Gary Smith"/>
    <n v="68"/>
    <x v="0"/>
    <x v="0"/>
    <s v="AB-"/>
    <x v="5"/>
    <x v="1"/>
    <x v="1312"/>
    <s v="Jennifer Lee"/>
    <x v="2940"/>
    <x v="0"/>
    <n v="33186.013599999998"/>
    <n v="396"/>
    <x v="0"/>
    <s v="Elective"/>
    <d v="2019-09-13T00:00:00"/>
    <s v="Lipitor"/>
    <s v="Inconclusive"/>
    <x v="10"/>
  </r>
  <r>
    <s v="Mr."/>
    <s v="Derrick Gonzalez"/>
    <n v="40"/>
    <x v="1"/>
    <x v="1"/>
    <s v="B-"/>
    <x v="2"/>
    <x v="3"/>
    <x v="538"/>
    <s v="David Robertson"/>
    <x v="2605"/>
    <x v="2"/>
    <n v="1110.0505000000001"/>
    <n v="223"/>
    <x v="2"/>
    <s v="Emergency"/>
    <d v="2019-04-16T00:00:00"/>
    <s v="Lipitor"/>
    <s v="Inconclusive"/>
    <x v="19"/>
  </r>
  <r>
    <s v="Mr."/>
    <s v="Erika Whitehead"/>
    <n v="27"/>
    <x v="2"/>
    <x v="1"/>
    <s v="AB+"/>
    <x v="3"/>
    <x v="1"/>
    <x v="912"/>
    <s v="Anthony Phillips"/>
    <x v="2941"/>
    <x v="1"/>
    <n v="26835.5432"/>
    <n v="367"/>
    <x v="0"/>
    <s v="Elective"/>
    <d v="2023-06-02T00:00:00"/>
    <s v="Ibuprofen"/>
    <s v="Inconclusive"/>
    <x v="15"/>
  </r>
  <r>
    <s v="Mrs."/>
    <s v="Jackson Williams"/>
    <n v="75"/>
    <x v="0"/>
    <x v="0"/>
    <s v="O+"/>
    <x v="1"/>
    <x v="1"/>
    <x v="186"/>
    <s v="Matthew Ward"/>
    <x v="2942"/>
    <x v="2"/>
    <n v="22468.256399999998"/>
    <n v="387"/>
    <x v="0"/>
    <s v="Elective"/>
    <d v="2021-06-23T00:00:00"/>
    <s v="Ibuprofen"/>
    <s v="Normal"/>
    <x v="15"/>
  </r>
  <r>
    <s v="Mrs."/>
    <s v="Michelle Powers"/>
    <n v="45"/>
    <x v="1"/>
    <x v="0"/>
    <s v="AB-"/>
    <x v="5"/>
    <x v="2"/>
    <x v="1012"/>
    <s v="Donald Woods"/>
    <x v="2943"/>
    <x v="1"/>
    <n v="16804.4872"/>
    <n v="387"/>
    <x v="0"/>
    <s v="Elective"/>
    <d v="2023-07-12T00:00:00"/>
    <s v="Penicillin"/>
    <s v="Inconclusive"/>
    <x v="18"/>
  </r>
  <r>
    <s v="Mr."/>
    <s v="Bailey Rich"/>
    <n v="35"/>
    <x v="1"/>
    <x v="1"/>
    <s v="O+"/>
    <x v="1"/>
    <x v="3"/>
    <x v="1275"/>
    <s v="Willie Gutierrez"/>
    <x v="2944"/>
    <x v="1"/>
    <n v="24865.747100000001"/>
    <n v="137"/>
    <x v="0"/>
    <s v="Elective"/>
    <d v="2022-10-02T00:00:00"/>
    <s v="Paracetamol"/>
    <s v="Abnormal"/>
    <x v="9"/>
  </r>
  <r>
    <s v="Mrs."/>
    <s v="Anthony Freeman"/>
    <n v="30"/>
    <x v="2"/>
    <x v="0"/>
    <s v="AB-"/>
    <x v="5"/>
    <x v="2"/>
    <x v="1460"/>
    <s v="Michelle Martin"/>
    <x v="2945"/>
    <x v="4"/>
    <n v="22201.712"/>
    <n v="226"/>
    <x v="0"/>
    <s v="Elective"/>
    <d v="2021-07-02T00:00:00"/>
    <s v="Penicillin"/>
    <s v="Abnormal"/>
    <x v="30"/>
  </r>
  <r>
    <s v="Mr."/>
    <s v="Joseph Collins"/>
    <n v="23"/>
    <x v="2"/>
    <x v="1"/>
    <s v="B+"/>
    <x v="7"/>
    <x v="4"/>
    <x v="516"/>
    <s v="Kristin Harris"/>
    <x v="2946"/>
    <x v="3"/>
    <n v="17780.146499999999"/>
    <n v="254"/>
    <x v="1"/>
    <s v="Urgent"/>
    <d v="2022-11-26T00:00:00"/>
    <s v="Paracetamol"/>
    <s v="Normal"/>
    <x v="17"/>
  </r>
  <r>
    <s v="Mr."/>
    <s v="Lee Murray"/>
    <n v="48"/>
    <x v="1"/>
    <x v="1"/>
    <s v="O-"/>
    <x v="0"/>
    <x v="3"/>
    <x v="260"/>
    <s v="Kevin Reilly"/>
    <x v="2947"/>
    <x v="4"/>
    <n v="1576.3288"/>
    <n v="161"/>
    <x v="2"/>
    <s v="Emergency"/>
    <d v="2019-03-09T00:00:00"/>
    <s v="Paracetamol"/>
    <s v="Normal"/>
    <x v="1"/>
  </r>
  <r>
    <s v="Mrs."/>
    <s v="Kimberly Romero"/>
    <n v="56"/>
    <x v="1"/>
    <x v="0"/>
    <s v="B+"/>
    <x v="7"/>
    <x v="1"/>
    <x v="1461"/>
    <s v="Sarah Schmidt MD"/>
    <x v="2948"/>
    <x v="3"/>
    <n v="18786.254499999999"/>
    <n v="303"/>
    <x v="0"/>
    <s v="Elective"/>
    <d v="2020-01-06T00:00:00"/>
    <s v="Penicillin"/>
    <s v="Inconclusive"/>
    <x v="26"/>
  </r>
  <r>
    <s v="Mr."/>
    <s v="Zachary Mccormick"/>
    <n v="79"/>
    <x v="0"/>
    <x v="1"/>
    <s v="O+"/>
    <x v="1"/>
    <x v="3"/>
    <x v="1462"/>
    <s v="Julie Bennett"/>
    <x v="2949"/>
    <x v="4"/>
    <n v="3913.13"/>
    <n v="121"/>
    <x v="1"/>
    <s v="Urgent"/>
    <d v="2020-08-03T00:00:00"/>
    <s v="Ibuprofen"/>
    <s v="Normal"/>
    <x v="11"/>
  </r>
  <r>
    <s v="Mrs."/>
    <s v="Thomas Peck"/>
    <n v="84"/>
    <x v="0"/>
    <x v="0"/>
    <s v="A+"/>
    <x v="4"/>
    <x v="3"/>
    <x v="501"/>
    <s v="Stephanie Zhang"/>
    <x v="890"/>
    <x v="3"/>
    <n v="29531.445899999999"/>
    <n v="328"/>
    <x v="1"/>
    <s v="Urgent"/>
    <d v="2020-06-10T00:00:00"/>
    <s v="Penicillin"/>
    <s v="Inconclusive"/>
    <x v="18"/>
  </r>
  <r>
    <s v="Mr."/>
    <s v="Joseph Foster"/>
    <n v="74"/>
    <x v="0"/>
    <x v="1"/>
    <s v="O-"/>
    <x v="0"/>
    <x v="5"/>
    <x v="794"/>
    <s v="Ashley Fry"/>
    <x v="2950"/>
    <x v="0"/>
    <n v="40158.029499999997"/>
    <n v="344"/>
    <x v="2"/>
    <s v="Emergency"/>
    <d v="2022-03-23T00:00:00"/>
    <s v="Penicillin"/>
    <s v="Normal"/>
    <x v="11"/>
  </r>
  <r>
    <s v="Mrs."/>
    <s v="Karen Jenkins"/>
    <n v="35"/>
    <x v="1"/>
    <x v="0"/>
    <s v="AB-"/>
    <x v="5"/>
    <x v="2"/>
    <x v="753"/>
    <s v="Cynthia Murphy"/>
    <x v="2951"/>
    <x v="1"/>
    <n v="19010.344700000001"/>
    <n v="149"/>
    <x v="0"/>
    <s v="Elective"/>
    <d v="2021-10-04T00:00:00"/>
    <s v="Penicillin"/>
    <s v="Abnormal"/>
    <x v="8"/>
  </r>
  <r>
    <s v="Mr."/>
    <s v="Alexandria Nelson"/>
    <n v="84"/>
    <x v="0"/>
    <x v="1"/>
    <s v="O+"/>
    <x v="1"/>
    <x v="3"/>
    <x v="706"/>
    <s v="Peter Ellison"/>
    <x v="2952"/>
    <x v="4"/>
    <n v="23209.1777"/>
    <n v="166"/>
    <x v="2"/>
    <s v="Emergency"/>
    <d v="2020-01-28T00:00:00"/>
    <s v="Penicillin"/>
    <s v="Inconclusive"/>
    <x v="25"/>
  </r>
  <r>
    <s v="Mr."/>
    <s v="Patrick Haley"/>
    <n v="61"/>
    <x v="0"/>
    <x v="1"/>
    <s v="O-"/>
    <x v="0"/>
    <x v="1"/>
    <x v="1463"/>
    <s v="Jennifer Ward"/>
    <x v="2953"/>
    <x v="4"/>
    <n v="16922.045399999999"/>
    <n v="127"/>
    <x v="0"/>
    <s v="Elective"/>
    <d v="2021-07-25T00:00:00"/>
    <s v="Penicillin"/>
    <s v="Inconclusive"/>
    <x v="8"/>
  </r>
  <r>
    <s v="Mr."/>
    <s v="Mark Burke"/>
    <n v="53"/>
    <x v="1"/>
    <x v="1"/>
    <s v="A-"/>
    <x v="6"/>
    <x v="5"/>
    <x v="225"/>
    <s v="April Saunders"/>
    <x v="2954"/>
    <x v="2"/>
    <n v="25275.403699999999"/>
    <n v="425"/>
    <x v="2"/>
    <s v="Emergency"/>
    <d v="2022-07-14T00:00:00"/>
    <s v="Penicillin"/>
    <s v="Inconclusive"/>
    <x v="17"/>
  </r>
  <r>
    <s v="Mr."/>
    <s v="Bradley Day"/>
    <n v="81"/>
    <x v="0"/>
    <x v="1"/>
    <s v="O-"/>
    <x v="0"/>
    <x v="4"/>
    <x v="1019"/>
    <s v="Stacy Ellison"/>
    <x v="38"/>
    <x v="3"/>
    <n v="21339.283599999999"/>
    <n v="418"/>
    <x v="1"/>
    <s v="Urgent"/>
    <d v="2021-04-27T00:00:00"/>
    <s v="Paracetamol"/>
    <s v="Abnormal"/>
    <x v="13"/>
  </r>
  <r>
    <s v="Mrs."/>
    <s v="Melissa Clayton"/>
    <n v="35"/>
    <x v="1"/>
    <x v="0"/>
    <s v="O+"/>
    <x v="1"/>
    <x v="5"/>
    <x v="234"/>
    <s v="Ronald Collins"/>
    <x v="2955"/>
    <x v="2"/>
    <n v="40649.3943"/>
    <n v="349"/>
    <x v="2"/>
    <s v="Emergency"/>
    <d v="2021-05-04T00:00:00"/>
    <s v="Aspirin"/>
    <s v="Inconclusive"/>
    <x v="4"/>
  </r>
  <r>
    <s v="Mrs."/>
    <s v="Erika Phelps"/>
    <n v="82"/>
    <x v="0"/>
    <x v="0"/>
    <s v="AB-"/>
    <x v="5"/>
    <x v="2"/>
    <x v="1039"/>
    <s v="Peter Foley"/>
    <x v="2956"/>
    <x v="0"/>
    <n v="18942.702700000002"/>
    <n v="127"/>
    <x v="2"/>
    <s v="Emergency"/>
    <d v="2021-10-30T00:00:00"/>
    <s v="Aspirin"/>
    <s v="Inconclusive"/>
    <x v="8"/>
  </r>
  <r>
    <s v="Mr."/>
    <s v="Samantha Sanchez"/>
    <n v="64"/>
    <x v="0"/>
    <x v="1"/>
    <s v="O+"/>
    <x v="1"/>
    <x v="5"/>
    <x v="1464"/>
    <s v="Douglas Goodman"/>
    <x v="2957"/>
    <x v="0"/>
    <n v="29512.8053"/>
    <n v="318"/>
    <x v="0"/>
    <s v="Elective"/>
    <d v="2021-02-28T00:00:00"/>
    <s v="Paracetamol"/>
    <s v="Normal"/>
    <x v="0"/>
  </r>
  <r>
    <s v="Mr."/>
    <s v="Eric Dixon"/>
    <n v="49"/>
    <x v="1"/>
    <x v="1"/>
    <s v="AB-"/>
    <x v="5"/>
    <x v="1"/>
    <x v="1465"/>
    <s v="Amy Mejia"/>
    <x v="2958"/>
    <x v="1"/>
    <n v="18051.287700000001"/>
    <n v="403"/>
    <x v="0"/>
    <s v="Elective"/>
    <d v="2022-01-23T00:00:00"/>
    <s v="Paracetamol"/>
    <s v="Normal"/>
    <x v="21"/>
  </r>
  <r>
    <s v="Mr."/>
    <s v="Isabel Lawson"/>
    <n v="23"/>
    <x v="2"/>
    <x v="1"/>
    <s v="AB+"/>
    <x v="3"/>
    <x v="2"/>
    <x v="1009"/>
    <s v="Heather Marshall"/>
    <x v="2959"/>
    <x v="2"/>
    <n v="11095.827499999999"/>
    <n v="249"/>
    <x v="0"/>
    <s v="Elective"/>
    <d v="2022-04-19T00:00:00"/>
    <s v="Lipitor"/>
    <s v="Abnormal"/>
    <x v="30"/>
  </r>
  <r>
    <s v="Mrs."/>
    <s v="Stephen Jones"/>
    <n v="76"/>
    <x v="0"/>
    <x v="0"/>
    <s v="A-"/>
    <x v="6"/>
    <x v="0"/>
    <x v="830"/>
    <s v="Patricia Stewart"/>
    <x v="2960"/>
    <x v="0"/>
    <n v="58240.422400000003"/>
    <n v="241"/>
    <x v="1"/>
    <s v="Urgent"/>
    <d v="2020-04-14T00:00:00"/>
    <s v="Ibuprofen"/>
    <s v="Abnormal"/>
    <x v="17"/>
  </r>
  <r>
    <s v="Mr."/>
    <s v="Taylor Young"/>
    <n v="27"/>
    <x v="2"/>
    <x v="1"/>
    <s v="B-"/>
    <x v="2"/>
    <x v="2"/>
    <x v="1396"/>
    <s v="Sonia Sanchez"/>
    <x v="2961"/>
    <x v="4"/>
    <n v="18898.838299999999"/>
    <n v="294"/>
    <x v="0"/>
    <s v="Elective"/>
    <d v="2020-11-01T00:00:00"/>
    <s v="Lipitor"/>
    <s v="Abnormal"/>
    <x v="0"/>
  </r>
  <r>
    <s v="Mrs."/>
    <s v="Karl Mason"/>
    <n v="20"/>
    <x v="2"/>
    <x v="0"/>
    <s v="AB+"/>
    <x v="3"/>
    <x v="2"/>
    <x v="14"/>
    <s v="Calvin Smith"/>
    <x v="2962"/>
    <x v="4"/>
    <n v="20749.332200000001"/>
    <n v="171"/>
    <x v="0"/>
    <s v="Elective"/>
    <d v="2021-11-29T00:00:00"/>
    <s v="Ibuprofen"/>
    <s v="Normal"/>
    <x v="30"/>
  </r>
  <r>
    <s v="Mrs."/>
    <s v="Jasmine Wilkerson"/>
    <n v="78"/>
    <x v="0"/>
    <x v="0"/>
    <s v="O+"/>
    <x v="1"/>
    <x v="1"/>
    <x v="1466"/>
    <s v="Mrs. Katherine Walsh"/>
    <x v="2963"/>
    <x v="0"/>
    <n v="28458.7271"/>
    <n v="356"/>
    <x v="0"/>
    <s v="Elective"/>
    <d v="2021-02-22T00:00:00"/>
    <s v="Lipitor"/>
    <s v="Normal"/>
    <x v="8"/>
  </r>
  <r>
    <s v="Mrs."/>
    <s v="Todd Rangel"/>
    <n v="23"/>
    <x v="2"/>
    <x v="0"/>
    <s v="O+"/>
    <x v="1"/>
    <x v="3"/>
    <x v="177"/>
    <s v="David Stewart"/>
    <x v="671"/>
    <x v="2"/>
    <n v="21344.272099999998"/>
    <n v="113"/>
    <x v="0"/>
    <s v="Elective"/>
    <d v="2019-07-18T00:00:00"/>
    <s v="Ibuprofen"/>
    <s v="Inconclusive"/>
    <x v="8"/>
  </r>
  <r>
    <s v="Mrs."/>
    <s v="Daniel Miller"/>
    <n v="23"/>
    <x v="2"/>
    <x v="0"/>
    <s v="A-"/>
    <x v="6"/>
    <x v="0"/>
    <x v="727"/>
    <s v="Julie Johnson"/>
    <x v="2964"/>
    <x v="3"/>
    <n v="17857.372800000001"/>
    <n v="235"/>
    <x v="1"/>
    <s v="Urgent"/>
    <d v="2020-12-23T00:00:00"/>
    <s v="Aspirin"/>
    <s v="Normal"/>
    <x v="4"/>
  </r>
  <r>
    <s v="Mrs."/>
    <s v="Dr. Richard Thompson"/>
    <n v="19"/>
    <x v="2"/>
    <x v="0"/>
    <s v="O-"/>
    <x v="0"/>
    <x v="1"/>
    <x v="397"/>
    <s v="Kristina Hernandez"/>
    <x v="2965"/>
    <x v="3"/>
    <n v="23332.342700000001"/>
    <n v="171"/>
    <x v="0"/>
    <s v="Elective"/>
    <d v="2020-09-05T00:00:00"/>
    <s v="Ibuprofen"/>
    <s v="Inconclusive"/>
    <x v="2"/>
  </r>
  <r>
    <s v="Mr."/>
    <s v="Robert Lopez"/>
    <n v="39"/>
    <x v="1"/>
    <x v="1"/>
    <s v="B-"/>
    <x v="2"/>
    <x v="3"/>
    <x v="870"/>
    <s v="Brooke Mitchell"/>
    <x v="2154"/>
    <x v="0"/>
    <n v="4745.7165999999997"/>
    <n v="153"/>
    <x v="0"/>
    <s v="Elective"/>
    <d v="2021-06-02T00:00:00"/>
    <s v="Paracetamol"/>
    <s v="Abnormal"/>
    <x v="25"/>
  </r>
  <r>
    <s v="Mr."/>
    <s v="Holly Sanford"/>
    <n v="56"/>
    <x v="1"/>
    <x v="1"/>
    <s v="AB-"/>
    <x v="5"/>
    <x v="1"/>
    <x v="378"/>
    <s v="Elizabeth Russell"/>
    <x v="2966"/>
    <x v="0"/>
    <n v="8680.2031000000006"/>
    <n v="261"/>
    <x v="0"/>
    <s v="Elective"/>
    <d v="2022-03-11T00:00:00"/>
    <s v="Paracetamol"/>
    <s v="Abnormal"/>
    <x v="10"/>
  </r>
  <r>
    <s v="Mr."/>
    <s v="Deborah Douglas"/>
    <n v="29"/>
    <x v="2"/>
    <x v="1"/>
    <s v="B-"/>
    <x v="2"/>
    <x v="2"/>
    <x v="1289"/>
    <s v="Carrie Owens DVM"/>
    <x v="815"/>
    <x v="3"/>
    <n v="523.49260000000004"/>
    <n v="167"/>
    <x v="0"/>
    <s v="Elective"/>
    <d v="2023-09-01T00:00:00"/>
    <s v="Penicillin"/>
    <s v="Normal"/>
    <x v="4"/>
  </r>
  <r>
    <s v="Mr."/>
    <s v="Kellie Mcdonald"/>
    <n v="82"/>
    <x v="0"/>
    <x v="1"/>
    <s v="O+"/>
    <x v="1"/>
    <x v="0"/>
    <x v="572"/>
    <s v="Bruce Fletcher"/>
    <x v="2967"/>
    <x v="0"/>
    <n v="19072.840800000002"/>
    <n v="114"/>
    <x v="1"/>
    <s v="Urgent"/>
    <d v="2020-07-12T00:00:00"/>
    <s v="Aspirin"/>
    <s v="Normal"/>
    <x v="0"/>
  </r>
  <r>
    <s v="Mr."/>
    <s v="Karen Faulkner"/>
    <n v="83"/>
    <x v="0"/>
    <x v="1"/>
    <s v="AB-"/>
    <x v="5"/>
    <x v="5"/>
    <x v="493"/>
    <s v="Mary Reese"/>
    <x v="294"/>
    <x v="0"/>
    <n v="29652.642"/>
    <n v="254"/>
    <x v="2"/>
    <s v="Emergency"/>
    <d v="2020-12-02T00:00:00"/>
    <s v="Ibuprofen"/>
    <s v="Abnormal"/>
    <x v="1"/>
  </r>
  <r>
    <s v="Mr."/>
    <s v="Anne Mcdaniel"/>
    <n v="50"/>
    <x v="1"/>
    <x v="1"/>
    <s v="B-"/>
    <x v="2"/>
    <x v="2"/>
    <x v="754"/>
    <s v="Jerry Smith"/>
    <x v="2968"/>
    <x v="0"/>
    <n v="6943.2257"/>
    <n v="344"/>
    <x v="2"/>
    <s v="Emergency"/>
    <d v="2019-12-04T00:00:00"/>
    <s v="Aspirin"/>
    <s v="Inconclusive"/>
    <x v="25"/>
  </r>
  <r>
    <s v="Mrs."/>
    <s v="William Hansen"/>
    <n v="70"/>
    <x v="0"/>
    <x v="0"/>
    <s v="O-"/>
    <x v="0"/>
    <x v="2"/>
    <x v="1308"/>
    <s v="Alex Hoffman"/>
    <x v="2969"/>
    <x v="0"/>
    <n v="7855.1769000000004"/>
    <n v="323"/>
    <x v="0"/>
    <s v="Elective"/>
    <d v="2019-02-17T00:00:00"/>
    <s v="Aspirin"/>
    <s v="Normal"/>
    <x v="10"/>
  </r>
  <r>
    <s v="Mr."/>
    <s v="Johnny Harrison"/>
    <n v="64"/>
    <x v="0"/>
    <x v="1"/>
    <s v="AB+"/>
    <x v="3"/>
    <x v="5"/>
    <x v="1400"/>
    <s v="Monica Hatfield"/>
    <x v="2970"/>
    <x v="0"/>
    <n v="36553.5173"/>
    <n v="304"/>
    <x v="0"/>
    <s v="Elective"/>
    <d v="2023-03-10T00:00:00"/>
    <s v="Paracetamol"/>
    <s v="Normal"/>
    <x v="26"/>
  </r>
  <r>
    <s v="Mr."/>
    <s v="Elizabeth Anderson"/>
    <n v="66"/>
    <x v="0"/>
    <x v="1"/>
    <s v="A+"/>
    <x v="4"/>
    <x v="5"/>
    <x v="859"/>
    <s v="Amy Eaton"/>
    <x v="2971"/>
    <x v="0"/>
    <n v="28957.660599999999"/>
    <n v="484"/>
    <x v="2"/>
    <s v="Emergency"/>
    <d v="2021-05-20T00:00:00"/>
    <s v="Ibuprofen"/>
    <s v="Inconclusive"/>
    <x v="8"/>
  </r>
  <r>
    <s v="Mr."/>
    <s v="Amanda Lee"/>
    <n v="81"/>
    <x v="0"/>
    <x v="1"/>
    <s v="A+"/>
    <x v="4"/>
    <x v="1"/>
    <x v="437"/>
    <s v="Victoria Moreno"/>
    <x v="2972"/>
    <x v="0"/>
    <n v="25463.650699999998"/>
    <n v="192"/>
    <x v="0"/>
    <s v="Elective"/>
    <d v="2021-03-18T00:00:00"/>
    <s v="Aspirin"/>
    <s v="Normal"/>
    <x v="13"/>
  </r>
  <r>
    <s v="Mrs."/>
    <s v="Timothy Williamson"/>
    <n v="20"/>
    <x v="2"/>
    <x v="0"/>
    <s v="AB-"/>
    <x v="5"/>
    <x v="3"/>
    <x v="693"/>
    <s v="Robert Guerrero"/>
    <x v="797"/>
    <x v="2"/>
    <n v="31061.829900000001"/>
    <n v="113"/>
    <x v="0"/>
    <s v="Elective"/>
    <d v="2020-05-07T00:00:00"/>
    <s v="Ibuprofen"/>
    <s v="Normal"/>
    <x v="0"/>
  </r>
  <r>
    <s v="Mr."/>
    <s v="Julie Hobbs"/>
    <n v="20"/>
    <x v="2"/>
    <x v="1"/>
    <s v="B-"/>
    <x v="2"/>
    <x v="3"/>
    <x v="175"/>
    <s v="Adam Glenn"/>
    <x v="2973"/>
    <x v="3"/>
    <n v="32665.001899999999"/>
    <n v="449"/>
    <x v="0"/>
    <s v="Elective"/>
    <d v="2021-12-19T00:00:00"/>
    <s v="Penicillin"/>
    <s v="Inconclusive"/>
    <x v="0"/>
  </r>
  <r>
    <s v="Mr."/>
    <s v="Tracey Ford"/>
    <n v="21"/>
    <x v="2"/>
    <x v="1"/>
    <s v="AB-"/>
    <x v="5"/>
    <x v="2"/>
    <x v="315"/>
    <s v="Margaret James"/>
    <x v="2974"/>
    <x v="2"/>
    <n v="14471.0424"/>
    <n v="314"/>
    <x v="0"/>
    <s v="Elective"/>
    <d v="2021-12-06T00:00:00"/>
    <s v="Lipitor"/>
    <s v="Inconclusive"/>
    <x v="23"/>
  </r>
  <r>
    <s v="Mrs."/>
    <s v="Pamela Howard"/>
    <n v="72"/>
    <x v="0"/>
    <x v="0"/>
    <s v="B-"/>
    <x v="2"/>
    <x v="0"/>
    <x v="1467"/>
    <s v="Ms. Kelsey Gonzales"/>
    <x v="2975"/>
    <x v="0"/>
    <n v="42394.539599999996"/>
    <n v="499"/>
    <x v="1"/>
    <s v="Urgent"/>
    <d v="2022-02-08T00:00:00"/>
    <s v="Lipitor"/>
    <s v="Abnormal"/>
    <x v="24"/>
  </r>
  <r>
    <s v="Mr."/>
    <s v="Shawn Guerrero"/>
    <n v="44"/>
    <x v="1"/>
    <x v="1"/>
    <s v="AB-"/>
    <x v="5"/>
    <x v="5"/>
    <x v="1105"/>
    <s v="Christopher Knight"/>
    <x v="298"/>
    <x v="3"/>
    <n v="49168.794999999998"/>
    <n v="341"/>
    <x v="0"/>
    <s v="Elective"/>
    <d v="2020-04-13T00:00:00"/>
    <s v="Aspirin"/>
    <s v="Abnormal"/>
    <x v="30"/>
  </r>
  <r>
    <s v="Mr."/>
    <s v="James Dominguez"/>
    <n v="47"/>
    <x v="1"/>
    <x v="1"/>
    <s v="B+"/>
    <x v="7"/>
    <x v="3"/>
    <x v="1454"/>
    <s v="Daniel Scott"/>
    <x v="2976"/>
    <x v="0"/>
    <n v="17715.870800000001"/>
    <n v="328"/>
    <x v="2"/>
    <s v="Emergency"/>
    <d v="2020-02-19T00:00:00"/>
    <s v="Penicillin"/>
    <s v="Abnormal"/>
    <x v="18"/>
  </r>
  <r>
    <s v="Mrs."/>
    <s v="Michelle Ray"/>
    <n v="68"/>
    <x v="0"/>
    <x v="0"/>
    <s v="AB+"/>
    <x v="3"/>
    <x v="2"/>
    <x v="534"/>
    <s v="Erin Russell"/>
    <x v="2977"/>
    <x v="0"/>
    <n v="22478.840100000001"/>
    <n v="151"/>
    <x v="2"/>
    <s v="Emergency"/>
    <d v="2021-06-21T00:00:00"/>
    <s v="Lipitor"/>
    <s v="Normal"/>
    <x v="27"/>
  </r>
  <r>
    <s v="Mrs."/>
    <s v="Sandra Smith"/>
    <n v="23"/>
    <x v="2"/>
    <x v="0"/>
    <s v="B+"/>
    <x v="7"/>
    <x v="1"/>
    <x v="1468"/>
    <s v="Andrea Kim"/>
    <x v="2978"/>
    <x v="1"/>
    <n v="13189.38"/>
    <n v="434"/>
    <x v="0"/>
    <s v="Elective"/>
    <d v="2021-03-19T00:00:00"/>
    <s v="Lipitor"/>
    <s v="Normal"/>
    <x v="9"/>
  </r>
  <r>
    <s v="Mrs."/>
    <s v="Joseph Weaver"/>
    <n v="61"/>
    <x v="0"/>
    <x v="0"/>
    <s v="O+"/>
    <x v="1"/>
    <x v="5"/>
    <x v="930"/>
    <s v="Parker Perez"/>
    <x v="2979"/>
    <x v="4"/>
    <n v="27894.1613"/>
    <n v="496"/>
    <x v="2"/>
    <s v="Emergency"/>
    <d v="2022-02-09T00:00:00"/>
    <s v="Penicillin"/>
    <s v="Abnormal"/>
    <x v="19"/>
  </r>
  <r>
    <s v="Mr."/>
    <s v="Miss Danielle Boyd DVM"/>
    <n v="63"/>
    <x v="0"/>
    <x v="1"/>
    <s v="O+"/>
    <x v="1"/>
    <x v="4"/>
    <x v="1378"/>
    <s v="David Thomas"/>
    <x v="2980"/>
    <x v="2"/>
    <n v="37807.970600000001"/>
    <n v="391"/>
    <x v="1"/>
    <s v="Urgent"/>
    <d v="2020-04-02T00:00:00"/>
    <s v="Aspirin"/>
    <s v="Normal"/>
    <x v="4"/>
  </r>
  <r>
    <s v="Mrs."/>
    <s v="Melissa Malone"/>
    <n v="20"/>
    <x v="2"/>
    <x v="0"/>
    <s v="O-"/>
    <x v="0"/>
    <x v="3"/>
    <x v="1469"/>
    <s v="David George"/>
    <x v="2981"/>
    <x v="1"/>
    <n v="28781.2873"/>
    <n v="411"/>
    <x v="1"/>
    <s v="Urgent"/>
    <d v="2019-01-11T00:00:00"/>
    <s v="Lipitor"/>
    <s v="Abnormal"/>
    <x v="4"/>
  </r>
  <r>
    <s v="Mrs."/>
    <s v="Tara Wong"/>
    <n v="78"/>
    <x v="0"/>
    <x v="0"/>
    <s v="A+"/>
    <x v="4"/>
    <x v="0"/>
    <x v="349"/>
    <s v="April Duncan"/>
    <x v="2982"/>
    <x v="3"/>
    <n v="47114.274899999997"/>
    <n v="326"/>
    <x v="1"/>
    <s v="Urgent"/>
    <d v="2022-07-12T00:00:00"/>
    <s v="Ibuprofen"/>
    <s v="Abnormal"/>
    <x v="6"/>
  </r>
  <r>
    <s v="Mr."/>
    <s v="Amy Molina"/>
    <n v="59"/>
    <x v="1"/>
    <x v="1"/>
    <s v="B-"/>
    <x v="2"/>
    <x v="1"/>
    <x v="1470"/>
    <s v="Troy Gill"/>
    <x v="2983"/>
    <x v="4"/>
    <n v="13636.720499999999"/>
    <n v="440"/>
    <x v="0"/>
    <s v="Elective"/>
    <d v="2021-07-18T00:00:00"/>
    <s v="Aspirin"/>
    <s v="Inconclusive"/>
    <x v="21"/>
  </r>
  <r>
    <s v="Mr."/>
    <s v="Brian Cooper"/>
    <n v="21"/>
    <x v="2"/>
    <x v="1"/>
    <s v="O+"/>
    <x v="1"/>
    <x v="4"/>
    <x v="1471"/>
    <s v="James Schmitt"/>
    <x v="2984"/>
    <x v="3"/>
    <n v="24119.131799999999"/>
    <n v="483"/>
    <x v="0"/>
    <s v="Elective"/>
    <d v="2020-01-05T00:00:00"/>
    <s v="Aspirin"/>
    <s v="Abnormal"/>
    <x v="20"/>
  </r>
  <r>
    <s v="Mrs."/>
    <s v="Larry Armstrong"/>
    <n v="40"/>
    <x v="1"/>
    <x v="0"/>
    <s v="B+"/>
    <x v="7"/>
    <x v="2"/>
    <x v="1472"/>
    <s v="Christopher Marsh"/>
    <x v="1012"/>
    <x v="0"/>
    <n v="19019.433400000002"/>
    <n v="189"/>
    <x v="1"/>
    <s v="Urgent"/>
    <d v="2019-03-03T00:00:00"/>
    <s v="Penicillin"/>
    <s v="Inconclusive"/>
    <x v="6"/>
  </r>
  <r>
    <s v="Mr."/>
    <s v="Ashley Marquez"/>
    <n v="53"/>
    <x v="1"/>
    <x v="1"/>
    <s v="O-"/>
    <x v="0"/>
    <x v="5"/>
    <x v="154"/>
    <s v="Karen Jimenez"/>
    <x v="2985"/>
    <x v="2"/>
    <n v="57301.566700000003"/>
    <n v="159"/>
    <x v="2"/>
    <s v="Emergency"/>
    <d v="2020-02-26T00:00:00"/>
    <s v="Aspirin"/>
    <s v="Abnormal"/>
    <x v="25"/>
  </r>
  <r>
    <s v="Mr."/>
    <s v="William Mathews"/>
    <n v="20"/>
    <x v="2"/>
    <x v="1"/>
    <s v="AB+"/>
    <x v="3"/>
    <x v="4"/>
    <x v="273"/>
    <s v="Elizabeth Bryant"/>
    <x v="2986"/>
    <x v="1"/>
    <n v="28768.005099999998"/>
    <n v="414"/>
    <x v="1"/>
    <s v="Urgent"/>
    <d v="2020-03-08T00:00:00"/>
    <s v="Aspirin"/>
    <s v="Normal"/>
    <x v="22"/>
  </r>
  <r>
    <s v="Mrs."/>
    <s v="Kristine Miller"/>
    <n v="64"/>
    <x v="0"/>
    <x v="0"/>
    <s v="B+"/>
    <x v="7"/>
    <x v="1"/>
    <x v="1174"/>
    <s v="Molly Bender"/>
    <x v="2179"/>
    <x v="0"/>
    <n v="24802.524799999999"/>
    <n v="185"/>
    <x v="0"/>
    <s v="Elective"/>
    <d v="2022-10-19T00:00:00"/>
    <s v="Ibuprofen"/>
    <s v="Inconclusive"/>
    <x v="20"/>
  </r>
  <r>
    <s v="Mr."/>
    <s v="Laura Walker"/>
    <n v="36"/>
    <x v="1"/>
    <x v="1"/>
    <s v="B+"/>
    <x v="7"/>
    <x v="5"/>
    <x v="917"/>
    <s v="Michelle Brown PhD"/>
    <x v="2987"/>
    <x v="1"/>
    <n v="34953.813199999997"/>
    <n v="148"/>
    <x v="0"/>
    <s v="Elective"/>
    <d v="2022-09-05T00:00:00"/>
    <s v="Aspirin"/>
    <s v="Normal"/>
    <x v="10"/>
  </r>
  <r>
    <s v="Mr."/>
    <s v="Tonya Wilkinson"/>
    <n v="43"/>
    <x v="1"/>
    <x v="1"/>
    <s v="AB-"/>
    <x v="5"/>
    <x v="2"/>
    <x v="894"/>
    <s v="Sheri Bullock"/>
    <x v="2988"/>
    <x v="2"/>
    <n v="2611.4684000000002"/>
    <n v="148"/>
    <x v="1"/>
    <s v="Urgent"/>
    <d v="2022-02-22T00:00:00"/>
    <s v="Ibuprofen"/>
    <s v="Inconclusive"/>
    <x v="10"/>
  </r>
  <r>
    <s v="Mrs."/>
    <s v="Andrew Webb"/>
    <n v="61"/>
    <x v="0"/>
    <x v="0"/>
    <s v="B+"/>
    <x v="7"/>
    <x v="2"/>
    <x v="1473"/>
    <s v="Shawn Santos"/>
    <x v="2989"/>
    <x v="0"/>
    <n v="10571.971799999999"/>
    <n v="148"/>
    <x v="0"/>
    <s v="Elective"/>
    <d v="2018-12-31T00:00:00"/>
    <s v="Lipitor"/>
    <s v="Inconclusive"/>
    <x v="23"/>
  </r>
  <r>
    <s v="Mrs."/>
    <s v="Kathleen Lee"/>
    <n v="26"/>
    <x v="2"/>
    <x v="0"/>
    <s v="B-"/>
    <x v="2"/>
    <x v="0"/>
    <x v="1474"/>
    <s v="Jennifer Hayes"/>
    <x v="2371"/>
    <x v="0"/>
    <n v="46435.946400000001"/>
    <n v="416"/>
    <x v="1"/>
    <s v="Urgent"/>
    <d v="2023-11-21T00:00:00"/>
    <s v="Lipitor"/>
    <s v="Inconclusive"/>
    <x v="14"/>
  </r>
  <r>
    <s v="Mrs."/>
    <s v="Brooke Cox"/>
    <n v="57"/>
    <x v="1"/>
    <x v="0"/>
    <s v="O+"/>
    <x v="1"/>
    <x v="5"/>
    <x v="245"/>
    <s v="Wendy Shannon"/>
    <x v="260"/>
    <x v="1"/>
    <n v="12038.764800000001"/>
    <n v="357"/>
    <x v="2"/>
    <s v="Emergency"/>
    <d v="2022-12-20T00:00:00"/>
    <s v="Lipitor"/>
    <s v="Abnormal"/>
    <x v="13"/>
  </r>
  <r>
    <s v="Mrs."/>
    <s v="Joshua Davis"/>
    <n v="63"/>
    <x v="0"/>
    <x v="0"/>
    <s v="AB+"/>
    <x v="3"/>
    <x v="5"/>
    <x v="340"/>
    <s v="Ms. Ashley Lopez DDS"/>
    <x v="820"/>
    <x v="3"/>
    <n v="14949.9331"/>
    <n v="470"/>
    <x v="0"/>
    <s v="Elective"/>
    <d v="2022-05-09T00:00:00"/>
    <s v="Aspirin"/>
    <s v="Normal"/>
    <x v="21"/>
  </r>
  <r>
    <s v="Mr."/>
    <s v="Amanda Cox"/>
    <n v="19"/>
    <x v="2"/>
    <x v="1"/>
    <s v="B-"/>
    <x v="2"/>
    <x v="1"/>
    <x v="46"/>
    <s v="Andre Walls"/>
    <x v="2990"/>
    <x v="3"/>
    <n v="25112.186600000001"/>
    <n v="277"/>
    <x v="0"/>
    <s v="Elective"/>
    <d v="2019-06-28T00:00:00"/>
    <s v="Ibuprofen"/>
    <s v="Abnormal"/>
    <x v="22"/>
  </r>
  <r>
    <s v="Mr."/>
    <s v="Alan Fields"/>
    <n v="50"/>
    <x v="1"/>
    <x v="1"/>
    <s v="A-"/>
    <x v="6"/>
    <x v="1"/>
    <x v="1475"/>
    <s v="Cristina Ortega"/>
    <x v="2991"/>
    <x v="1"/>
    <n v="23971.027999999998"/>
    <n v="189"/>
    <x v="0"/>
    <s v="Elective"/>
    <d v="2022-09-07T00:00:00"/>
    <s v="Penicillin"/>
    <s v="Normal"/>
    <x v="9"/>
  </r>
  <r>
    <s v="Mr."/>
    <s v="Angela Baker"/>
    <n v="61"/>
    <x v="0"/>
    <x v="1"/>
    <s v="B+"/>
    <x v="7"/>
    <x v="0"/>
    <x v="1470"/>
    <s v="Gregory Duncan"/>
    <x v="2992"/>
    <x v="4"/>
    <n v="35542.364500000003"/>
    <n v="481"/>
    <x v="2"/>
    <s v="Emergency"/>
    <d v="2021-07-02T00:00:00"/>
    <s v="Paracetamol"/>
    <s v="Inconclusive"/>
    <x v="27"/>
  </r>
  <r>
    <s v="Mr."/>
    <s v="Ruth Galloway"/>
    <n v="35"/>
    <x v="1"/>
    <x v="1"/>
    <s v="A+"/>
    <x v="4"/>
    <x v="2"/>
    <x v="607"/>
    <s v="Emily Alexander"/>
    <x v="2993"/>
    <x v="4"/>
    <n v="4088.3928999999998"/>
    <n v="351"/>
    <x v="1"/>
    <s v="Urgent"/>
    <d v="2023-11-04T00:00:00"/>
    <s v="Penicillin"/>
    <s v="Abnormal"/>
    <x v="14"/>
  </r>
  <r>
    <s v="Mrs."/>
    <s v="Regina Stevens"/>
    <n v="64"/>
    <x v="0"/>
    <x v="0"/>
    <s v="B-"/>
    <x v="2"/>
    <x v="3"/>
    <x v="1135"/>
    <s v="Ryan Thompson"/>
    <x v="2994"/>
    <x v="3"/>
    <n v="5350.7885999999999"/>
    <n v="296"/>
    <x v="1"/>
    <s v="Urgent"/>
    <d v="2020-02-16T00:00:00"/>
    <s v="Lipitor"/>
    <s v="Abnormal"/>
    <x v="9"/>
  </r>
  <r>
    <s v="Mr."/>
    <s v="Jessica Carrillo"/>
    <n v="25"/>
    <x v="2"/>
    <x v="1"/>
    <s v="AB-"/>
    <x v="5"/>
    <x v="4"/>
    <x v="101"/>
    <s v="Lisa Esparza"/>
    <x v="2995"/>
    <x v="2"/>
    <n v="24228.677800000001"/>
    <n v="387"/>
    <x v="2"/>
    <s v="Emergency"/>
    <d v="2021-01-05T00:00:00"/>
    <s v="Ibuprofen"/>
    <s v="Inconclusive"/>
    <x v="11"/>
  </r>
  <r>
    <s v="Mrs."/>
    <s v="Christine Hahn"/>
    <n v="64"/>
    <x v="0"/>
    <x v="0"/>
    <s v="A+"/>
    <x v="4"/>
    <x v="0"/>
    <x v="961"/>
    <s v="Stephanie Lewis MD"/>
    <x v="2996"/>
    <x v="1"/>
    <n v="22624.2503"/>
    <n v="447"/>
    <x v="2"/>
    <s v="Emergency"/>
    <d v="2019-06-03T00:00:00"/>
    <s v="Paracetamol"/>
    <s v="Abnormal"/>
    <x v="15"/>
  </r>
  <r>
    <s v="Mrs."/>
    <s v="Laura Moss"/>
    <n v="35"/>
    <x v="1"/>
    <x v="0"/>
    <s v="A-"/>
    <x v="6"/>
    <x v="1"/>
    <x v="350"/>
    <s v="Adam Jackson"/>
    <x v="2997"/>
    <x v="1"/>
    <n v="30347.5501"/>
    <n v="398"/>
    <x v="1"/>
    <s v="Urgent"/>
    <d v="2019-11-29T00:00:00"/>
    <s v="Lipitor"/>
    <s v="Inconclusive"/>
    <x v="11"/>
  </r>
  <r>
    <s v="Mrs."/>
    <s v="Arthur Hicks"/>
    <n v="57"/>
    <x v="1"/>
    <x v="0"/>
    <s v="B-"/>
    <x v="2"/>
    <x v="1"/>
    <x v="89"/>
    <s v="David Carpenter"/>
    <x v="2998"/>
    <x v="2"/>
    <n v="36487.085899999998"/>
    <n v="398"/>
    <x v="2"/>
    <s v="Emergency"/>
    <d v="2021-11-16T00:00:00"/>
    <s v="Aspirin"/>
    <s v="Normal"/>
    <x v="1"/>
  </r>
  <r>
    <s v="Mr."/>
    <s v="Amanda Harris"/>
    <n v="26"/>
    <x v="2"/>
    <x v="1"/>
    <s v="B+"/>
    <x v="7"/>
    <x v="3"/>
    <x v="1340"/>
    <s v="Brenda Cox"/>
    <x v="2999"/>
    <x v="3"/>
    <n v="24735.819"/>
    <n v="149"/>
    <x v="2"/>
    <s v="Emergency"/>
    <d v="2023-04-09T00:00:00"/>
    <s v="Aspirin"/>
    <s v="Inconclusive"/>
    <x v="13"/>
  </r>
  <r>
    <s v="Mr."/>
    <s v="Jim Spencer"/>
    <n v="43"/>
    <x v="1"/>
    <x v="1"/>
    <s v="A-"/>
    <x v="6"/>
    <x v="0"/>
    <x v="829"/>
    <s v="Andrew Thompson"/>
    <x v="3000"/>
    <x v="2"/>
    <n v="33286.869700000003"/>
    <n v="446"/>
    <x v="2"/>
    <s v="Emergency"/>
    <d v="2022-06-14T00:00:00"/>
    <s v="Paracetamol"/>
    <s v="Abnormal"/>
    <x v="25"/>
  </r>
  <r>
    <s v="Mr."/>
    <s v="Dawn Johnson"/>
    <n v="78"/>
    <x v="0"/>
    <x v="1"/>
    <s v="O+"/>
    <x v="1"/>
    <x v="5"/>
    <x v="483"/>
    <s v="Sierra Carter"/>
    <x v="3001"/>
    <x v="1"/>
    <n v="30969.725600000002"/>
    <n v="477"/>
    <x v="2"/>
    <s v="Emergency"/>
    <d v="2019-04-19T00:00:00"/>
    <s v="Aspirin"/>
    <s v="Inconclusive"/>
    <x v="26"/>
  </r>
  <r>
    <s v="Mrs."/>
    <s v="Amber Stout"/>
    <n v="63"/>
    <x v="0"/>
    <x v="0"/>
    <s v="A-"/>
    <x v="6"/>
    <x v="5"/>
    <x v="728"/>
    <s v="Roy Leonard"/>
    <x v="351"/>
    <x v="3"/>
    <n v="2579.5794999999998"/>
    <n v="176"/>
    <x v="2"/>
    <s v="Emergency"/>
    <d v="2021-01-12T00:00:00"/>
    <s v="Ibuprofen"/>
    <s v="Abnormal"/>
    <x v="15"/>
  </r>
  <r>
    <s v="Mrs."/>
    <s v="Kayla Pineda"/>
    <n v="55"/>
    <x v="1"/>
    <x v="0"/>
    <s v="A-"/>
    <x v="6"/>
    <x v="2"/>
    <x v="1476"/>
    <s v="Katherine Thomas"/>
    <x v="3002"/>
    <x v="1"/>
    <n v="15951.7605"/>
    <n v="252"/>
    <x v="1"/>
    <s v="Urgent"/>
    <d v="2021-05-12T00:00:00"/>
    <s v="Penicillin"/>
    <s v="Abnormal"/>
    <x v="3"/>
  </r>
  <r>
    <s v="Mr."/>
    <s v="Christine Thornton"/>
    <n v="58"/>
    <x v="1"/>
    <x v="1"/>
    <s v="A-"/>
    <x v="6"/>
    <x v="5"/>
    <x v="399"/>
    <s v="Miguel Martin"/>
    <x v="3003"/>
    <x v="2"/>
    <n v="51834.058400000002"/>
    <n v="349"/>
    <x v="0"/>
    <s v="Elective"/>
    <d v="2020-08-04T00:00:00"/>
    <s v="Ibuprofen"/>
    <s v="Normal"/>
    <x v="9"/>
  </r>
  <r>
    <s v="Mrs."/>
    <s v="Darin Manning"/>
    <n v="25"/>
    <x v="2"/>
    <x v="0"/>
    <s v="B-"/>
    <x v="2"/>
    <x v="1"/>
    <x v="1363"/>
    <s v="Katherine Morales"/>
    <x v="3004"/>
    <x v="4"/>
    <n v="3022.8744999999999"/>
    <n v="480"/>
    <x v="2"/>
    <s v="Emergency"/>
    <d v="2020-12-02T00:00:00"/>
    <s v="Penicillin"/>
    <s v="Normal"/>
    <x v="27"/>
  </r>
  <r>
    <s v="Mr."/>
    <s v="Mary Thomas"/>
    <n v="82"/>
    <x v="0"/>
    <x v="1"/>
    <s v="B+"/>
    <x v="7"/>
    <x v="3"/>
    <x v="1422"/>
    <s v="Annette Tucker"/>
    <x v="3005"/>
    <x v="2"/>
    <n v="14528.127200000001"/>
    <n v="295"/>
    <x v="2"/>
    <s v="Emergency"/>
    <d v="2023-08-08T00:00:00"/>
    <s v="Lipitor"/>
    <s v="Inconclusive"/>
    <x v="17"/>
  </r>
  <r>
    <s v="Mr."/>
    <s v="Kelsey Williamson"/>
    <n v="50"/>
    <x v="1"/>
    <x v="1"/>
    <s v="O+"/>
    <x v="1"/>
    <x v="1"/>
    <x v="621"/>
    <s v="Angela Harrell"/>
    <x v="3006"/>
    <x v="3"/>
    <n v="8034.9211999999998"/>
    <n v="300"/>
    <x v="0"/>
    <s v="Elective"/>
    <d v="2023-04-22T00:00:00"/>
    <s v="Paracetamol"/>
    <s v="Inconclusive"/>
    <x v="26"/>
  </r>
  <r>
    <s v="Mrs."/>
    <s v="Nicole Wells"/>
    <n v="59"/>
    <x v="1"/>
    <x v="0"/>
    <s v="A+"/>
    <x v="4"/>
    <x v="5"/>
    <x v="179"/>
    <s v="Nicole Johnson"/>
    <x v="30"/>
    <x v="1"/>
    <n v="43648.573600000003"/>
    <n v="422"/>
    <x v="0"/>
    <s v="Elective"/>
    <d v="2022-04-03T00:00:00"/>
    <s v="Aspirin"/>
    <s v="Abnormal"/>
    <x v="26"/>
  </r>
  <r>
    <s v="Mr."/>
    <s v="Stephanie Kim"/>
    <n v="48"/>
    <x v="1"/>
    <x v="1"/>
    <s v="AB+"/>
    <x v="3"/>
    <x v="5"/>
    <x v="1477"/>
    <s v="Andrew Wagner"/>
    <x v="1649"/>
    <x v="3"/>
    <n v="43228.7166"/>
    <n v="158"/>
    <x v="2"/>
    <s v="Emergency"/>
    <d v="2021-05-14T00:00:00"/>
    <s v="Paracetamol"/>
    <s v="Abnormal"/>
    <x v="7"/>
  </r>
  <r>
    <s v="Mrs."/>
    <s v="Sandra Maynard"/>
    <n v="79"/>
    <x v="0"/>
    <x v="0"/>
    <s v="O-"/>
    <x v="0"/>
    <x v="2"/>
    <x v="347"/>
    <s v="Jonathan Haney"/>
    <x v="3007"/>
    <x v="0"/>
    <n v="13429.2862"/>
    <n v="276"/>
    <x v="2"/>
    <s v="Emergency"/>
    <d v="2023-07-04T00:00:00"/>
    <s v="Penicillin"/>
    <s v="Normal"/>
    <x v="15"/>
  </r>
  <r>
    <s v="Mrs."/>
    <s v="Jason Davis"/>
    <n v="77"/>
    <x v="0"/>
    <x v="0"/>
    <s v="AB-"/>
    <x v="5"/>
    <x v="2"/>
    <x v="640"/>
    <s v="Amber Taylor"/>
    <x v="3008"/>
    <x v="3"/>
    <n v="572.93880000000001"/>
    <n v="150"/>
    <x v="0"/>
    <s v="Elective"/>
    <d v="2020-05-31T00:00:00"/>
    <s v="Paracetamol"/>
    <s v="Inconclusive"/>
    <x v="18"/>
  </r>
  <r>
    <s v="Mr."/>
    <s v="Heather Nguyen"/>
    <n v="19"/>
    <x v="2"/>
    <x v="1"/>
    <s v="A-"/>
    <x v="6"/>
    <x v="0"/>
    <x v="147"/>
    <s v="David Adams"/>
    <x v="3009"/>
    <x v="1"/>
    <n v="23882.030500000001"/>
    <n v="367"/>
    <x v="2"/>
    <s v="Emergency"/>
    <d v="2019-12-23T00:00:00"/>
    <s v="Paracetamol"/>
    <s v="Abnormal"/>
    <x v="29"/>
  </r>
  <r>
    <s v="Mr."/>
    <s v="Kimberly King"/>
    <n v="22"/>
    <x v="2"/>
    <x v="1"/>
    <s v="AB-"/>
    <x v="5"/>
    <x v="0"/>
    <x v="575"/>
    <s v="Michael Perez"/>
    <x v="3010"/>
    <x v="4"/>
    <n v="20136.5353"/>
    <n v="243"/>
    <x v="1"/>
    <s v="Urgent"/>
    <d v="2020-02-07T00:00:00"/>
    <s v="Lipitor"/>
    <s v="Abnormal"/>
    <x v="5"/>
  </r>
  <r>
    <s v="Mrs."/>
    <s v="Christine Jordan"/>
    <n v="65"/>
    <x v="0"/>
    <x v="0"/>
    <s v="A+"/>
    <x v="4"/>
    <x v="0"/>
    <x v="1088"/>
    <s v="Heather Williamson"/>
    <x v="3011"/>
    <x v="1"/>
    <n v="40587.738599999997"/>
    <n v="261"/>
    <x v="2"/>
    <s v="Emergency"/>
    <d v="2022-06-25T00:00:00"/>
    <s v="Penicillin"/>
    <s v="Abnormal"/>
    <x v="7"/>
  </r>
  <r>
    <s v="Mr."/>
    <s v="Phillip Jones"/>
    <n v="31"/>
    <x v="2"/>
    <x v="1"/>
    <s v="A-"/>
    <x v="6"/>
    <x v="4"/>
    <x v="329"/>
    <s v="Tracy Caldwell DVM"/>
    <x v="713"/>
    <x v="1"/>
    <n v="14653.761"/>
    <n v="466"/>
    <x v="2"/>
    <s v="Emergency"/>
    <d v="2020-06-20T00:00:00"/>
    <s v="Paracetamol"/>
    <s v="Normal"/>
    <x v="27"/>
  </r>
  <r>
    <s v="Mr."/>
    <s v="Jacob Smith"/>
    <n v="67"/>
    <x v="0"/>
    <x v="1"/>
    <s v="A-"/>
    <x v="6"/>
    <x v="3"/>
    <x v="588"/>
    <s v="Sherri Alexander"/>
    <x v="413"/>
    <x v="2"/>
    <n v="4051.6594"/>
    <n v="441"/>
    <x v="1"/>
    <s v="Urgent"/>
    <d v="2021-09-25T00:00:00"/>
    <s v="Aspirin"/>
    <s v="Inconclusive"/>
    <x v="1"/>
  </r>
  <r>
    <s v="Mrs."/>
    <s v="Kayla Lambert"/>
    <n v="35"/>
    <x v="1"/>
    <x v="0"/>
    <s v="O+"/>
    <x v="1"/>
    <x v="5"/>
    <x v="227"/>
    <s v="Kelsey Tucker"/>
    <x v="3012"/>
    <x v="0"/>
    <n v="51476.609799999998"/>
    <n v="344"/>
    <x v="2"/>
    <s v="Emergency"/>
    <d v="2020-09-13T00:00:00"/>
    <s v="Aspirin"/>
    <s v="Inconclusive"/>
    <x v="6"/>
  </r>
  <r>
    <s v="Mr."/>
    <s v="Debra Hunter"/>
    <n v="76"/>
    <x v="0"/>
    <x v="1"/>
    <s v="O+"/>
    <x v="1"/>
    <x v="3"/>
    <x v="1478"/>
    <s v="Eileen Ward"/>
    <x v="3013"/>
    <x v="2"/>
    <n v="25119.7052"/>
    <n v="437"/>
    <x v="1"/>
    <s v="Urgent"/>
    <d v="2021-04-03T00:00:00"/>
    <s v="Penicillin"/>
    <s v="Inconclusive"/>
    <x v="9"/>
  </r>
  <r>
    <s v="Mrs."/>
    <s v="Jason Perry"/>
    <n v="45"/>
    <x v="1"/>
    <x v="0"/>
    <s v="O+"/>
    <x v="1"/>
    <x v="0"/>
    <x v="61"/>
    <s v="Tristan Alexander"/>
    <x v="3014"/>
    <x v="1"/>
    <n v="40894.655200000001"/>
    <n v="132"/>
    <x v="2"/>
    <s v="Emergency"/>
    <d v="2021-02-28T00:00:00"/>
    <s v="Aspirin"/>
    <s v="Abnormal"/>
    <x v="13"/>
  </r>
  <r>
    <s v="Mrs."/>
    <s v="Duane Hayes"/>
    <n v="74"/>
    <x v="0"/>
    <x v="0"/>
    <s v="A-"/>
    <x v="6"/>
    <x v="3"/>
    <x v="471"/>
    <s v="Mark Donaldson"/>
    <x v="3015"/>
    <x v="2"/>
    <n v="15302.2757"/>
    <n v="271"/>
    <x v="1"/>
    <s v="Urgent"/>
    <d v="2021-04-14T00:00:00"/>
    <s v="Paracetamol"/>
    <s v="Normal"/>
    <x v="7"/>
  </r>
  <r>
    <s v="Mr."/>
    <s v="Emily Swanson"/>
    <n v="84"/>
    <x v="0"/>
    <x v="1"/>
    <s v="AB+"/>
    <x v="3"/>
    <x v="5"/>
    <x v="132"/>
    <s v="Jennifer Atkinson"/>
    <x v="3016"/>
    <x v="1"/>
    <n v="46048.074399999998"/>
    <n v="429"/>
    <x v="2"/>
    <s v="Emergency"/>
    <d v="2023-04-22T00:00:00"/>
    <s v="Penicillin"/>
    <s v="Abnormal"/>
    <x v="24"/>
  </r>
  <r>
    <s v="Mr."/>
    <s v="David Rodriguez"/>
    <n v="56"/>
    <x v="1"/>
    <x v="1"/>
    <s v="O+"/>
    <x v="1"/>
    <x v="3"/>
    <x v="1024"/>
    <s v="Dennis Jones"/>
    <x v="3017"/>
    <x v="1"/>
    <n v="11591.2207"/>
    <n v="360"/>
    <x v="2"/>
    <s v="Emergency"/>
    <d v="2022-01-08T00:00:00"/>
    <s v="Aspirin"/>
    <s v="Abnormal"/>
    <x v="11"/>
  </r>
  <r>
    <s v="Mrs."/>
    <s v="Allison Gallegos"/>
    <n v="35"/>
    <x v="1"/>
    <x v="0"/>
    <s v="A+"/>
    <x v="4"/>
    <x v="5"/>
    <x v="525"/>
    <s v="Theodore Nelson"/>
    <x v="3018"/>
    <x v="1"/>
    <n v="44873.218399999998"/>
    <n v="469"/>
    <x v="2"/>
    <s v="Emergency"/>
    <d v="2020-03-16T00:00:00"/>
    <s v="Aspirin"/>
    <s v="Normal"/>
    <x v="15"/>
  </r>
  <r>
    <s v="Mr."/>
    <s v="James Perez"/>
    <n v="40"/>
    <x v="1"/>
    <x v="1"/>
    <s v="AB+"/>
    <x v="3"/>
    <x v="3"/>
    <x v="303"/>
    <s v="Austin Hernandez"/>
    <x v="3019"/>
    <x v="3"/>
    <n v="23779.758300000001"/>
    <n v="403"/>
    <x v="1"/>
    <s v="Urgent"/>
    <d v="2023-07-27T00:00:00"/>
    <s v="Ibuprofen"/>
    <s v="Normal"/>
    <x v="7"/>
  </r>
  <r>
    <s v="Mrs."/>
    <s v="Richard Mack"/>
    <n v="38"/>
    <x v="1"/>
    <x v="0"/>
    <s v="B+"/>
    <x v="7"/>
    <x v="3"/>
    <x v="1247"/>
    <s v="Melinda Smith"/>
    <x v="2224"/>
    <x v="4"/>
    <n v="25001.201799999999"/>
    <n v="264"/>
    <x v="2"/>
    <s v="Emergency"/>
    <d v="2020-05-30T00:00:00"/>
    <s v="Aspirin"/>
    <s v="Inconclusive"/>
    <x v="8"/>
  </r>
  <r>
    <s v="Mr."/>
    <s v="Heather Middleton"/>
    <n v="62"/>
    <x v="0"/>
    <x v="1"/>
    <s v="AB-"/>
    <x v="5"/>
    <x v="5"/>
    <x v="1310"/>
    <s v="Micheal Gibson"/>
    <x v="3020"/>
    <x v="3"/>
    <n v="17596.330399999999"/>
    <n v="386"/>
    <x v="0"/>
    <s v="Elective"/>
    <d v="2020-07-08T00:00:00"/>
    <s v="Ibuprofen"/>
    <s v="Abnormal"/>
    <x v="13"/>
  </r>
  <r>
    <s v="Mrs."/>
    <s v="Jason Robinson"/>
    <n v="22"/>
    <x v="2"/>
    <x v="0"/>
    <s v="AB-"/>
    <x v="5"/>
    <x v="3"/>
    <x v="858"/>
    <s v="Heather Reed"/>
    <x v="3021"/>
    <x v="0"/>
    <n v="15833.3289"/>
    <n v="412"/>
    <x v="2"/>
    <s v="Emergency"/>
    <d v="2022-03-07T00:00:00"/>
    <s v="Lipitor"/>
    <s v="Abnormal"/>
    <x v="21"/>
  </r>
  <r>
    <s v="Mrs."/>
    <s v="Heather Strong"/>
    <n v="25"/>
    <x v="2"/>
    <x v="0"/>
    <s v="A+"/>
    <x v="4"/>
    <x v="3"/>
    <x v="1479"/>
    <s v="Tanya Farmer"/>
    <x v="3022"/>
    <x v="2"/>
    <n v="24316.933000000001"/>
    <n v="423"/>
    <x v="2"/>
    <s v="Emergency"/>
    <d v="2021-11-19T00:00:00"/>
    <s v="Lipitor"/>
    <s v="Inconclusive"/>
    <x v="27"/>
  </r>
  <r>
    <s v="Mr."/>
    <s v="Ashley Bradley"/>
    <n v="56"/>
    <x v="1"/>
    <x v="1"/>
    <s v="O-"/>
    <x v="0"/>
    <x v="3"/>
    <x v="197"/>
    <s v="Erin Bean"/>
    <x v="3023"/>
    <x v="2"/>
    <n v="16274.400299999999"/>
    <n v="332"/>
    <x v="0"/>
    <s v="Elective"/>
    <d v="2019-05-14T00:00:00"/>
    <s v="Lipitor"/>
    <s v="Inconclusive"/>
    <x v="22"/>
  </r>
  <r>
    <s v="Mr."/>
    <s v="Erika Johnson"/>
    <n v="83"/>
    <x v="0"/>
    <x v="1"/>
    <s v="B+"/>
    <x v="7"/>
    <x v="3"/>
    <x v="1480"/>
    <s v="Joseph Bell"/>
    <x v="3024"/>
    <x v="2"/>
    <n v="15039.0399"/>
    <n v="150"/>
    <x v="1"/>
    <s v="Urgent"/>
    <d v="2020-04-20T00:00:00"/>
    <s v="Paracetamol"/>
    <s v="Inconclusive"/>
    <x v="18"/>
  </r>
  <r>
    <s v="Mrs."/>
    <s v="Austin Davies"/>
    <n v="49"/>
    <x v="1"/>
    <x v="0"/>
    <s v="A+"/>
    <x v="4"/>
    <x v="2"/>
    <x v="1045"/>
    <s v="Joseph Williams"/>
    <x v="3025"/>
    <x v="1"/>
    <n v="966.75549999999998"/>
    <n v="426"/>
    <x v="2"/>
    <s v="Emergency"/>
    <d v="2023-05-15T00:00:00"/>
    <s v="Lipitor"/>
    <s v="Inconclusive"/>
    <x v="24"/>
  </r>
  <r>
    <s v="Mrs."/>
    <s v="Roy Beck"/>
    <n v="79"/>
    <x v="0"/>
    <x v="0"/>
    <s v="A-"/>
    <x v="6"/>
    <x v="1"/>
    <x v="1481"/>
    <s v="Aaron Mills"/>
    <x v="3026"/>
    <x v="0"/>
    <n v="39988.778400000003"/>
    <n v="483"/>
    <x v="0"/>
    <s v="Elective"/>
    <d v="2020-11-05T00:00:00"/>
    <s v="Paracetamol"/>
    <s v="Inconclusive"/>
    <x v="30"/>
  </r>
  <r>
    <s v="Mrs."/>
    <s v="Jennifer Lawrence"/>
    <n v="81"/>
    <x v="0"/>
    <x v="0"/>
    <s v="B+"/>
    <x v="7"/>
    <x v="3"/>
    <x v="1482"/>
    <s v="David Jordan"/>
    <x v="3027"/>
    <x v="3"/>
    <n v="15222.8182"/>
    <n v="367"/>
    <x v="0"/>
    <s v="Elective"/>
    <d v="2022-11-18T00:00:00"/>
    <s v="Lipitor"/>
    <s v="Normal"/>
    <x v="27"/>
  </r>
  <r>
    <s v="Mr."/>
    <s v="Mariah Smith"/>
    <n v="62"/>
    <x v="0"/>
    <x v="1"/>
    <s v="A+"/>
    <x v="4"/>
    <x v="3"/>
    <x v="1296"/>
    <s v="Jesse Williams"/>
    <x v="3028"/>
    <x v="2"/>
    <n v="25250.5452"/>
    <n v="367"/>
    <x v="1"/>
    <s v="Urgent"/>
    <d v="2019-04-09T00:00:00"/>
    <s v="Lipitor"/>
    <s v="Inconclusive"/>
    <x v="9"/>
  </r>
  <r>
    <s v="Mrs."/>
    <s v="Jonathan Vargas"/>
    <n v="70"/>
    <x v="0"/>
    <x v="0"/>
    <s v="A-"/>
    <x v="6"/>
    <x v="3"/>
    <x v="1483"/>
    <s v="Leslie Dennis"/>
    <x v="3029"/>
    <x v="1"/>
    <n v="26395.131700000002"/>
    <n v="413"/>
    <x v="1"/>
    <s v="Urgent"/>
    <d v="2022-09-09T00:00:00"/>
    <s v="Paracetamol"/>
    <s v="Inconclusive"/>
    <x v="27"/>
  </r>
  <r>
    <s v="Mr."/>
    <s v="Michael Stephens"/>
    <n v="28"/>
    <x v="2"/>
    <x v="1"/>
    <s v="B-"/>
    <x v="2"/>
    <x v="4"/>
    <x v="246"/>
    <s v="John Myers"/>
    <x v="573"/>
    <x v="0"/>
    <n v="39942.817199999998"/>
    <n v="424"/>
    <x v="1"/>
    <s v="Urgent"/>
    <d v="2022-07-24T00:00:00"/>
    <s v="Paracetamol"/>
    <s v="Abnormal"/>
    <x v="5"/>
  </r>
  <r>
    <s v="Mr."/>
    <s v="Amanda Bryan"/>
    <n v="84"/>
    <x v="0"/>
    <x v="1"/>
    <s v="O+"/>
    <x v="1"/>
    <x v="5"/>
    <x v="1393"/>
    <s v="Dawn Reynolds"/>
    <x v="3030"/>
    <x v="2"/>
    <n v="14914.652099999999"/>
    <n v="432"/>
    <x v="2"/>
    <s v="Emergency"/>
    <d v="2019-06-18T00:00:00"/>
    <s v="Paracetamol"/>
    <s v="Normal"/>
    <x v="16"/>
  </r>
  <r>
    <s v="Mr."/>
    <s v="Steve Lindsey"/>
    <n v="41"/>
    <x v="1"/>
    <x v="1"/>
    <s v="B+"/>
    <x v="7"/>
    <x v="3"/>
    <x v="344"/>
    <s v="Kevin Perkins"/>
    <x v="3031"/>
    <x v="4"/>
    <n v="15384.895399999999"/>
    <n v="286"/>
    <x v="2"/>
    <s v="Emergency"/>
    <d v="2021-05-19T00:00:00"/>
    <s v="Lipitor"/>
    <s v="Inconclusive"/>
    <x v="8"/>
  </r>
  <r>
    <s v="Mr."/>
    <s v="Shannon Long"/>
    <n v="37"/>
    <x v="1"/>
    <x v="1"/>
    <s v="B-"/>
    <x v="2"/>
    <x v="3"/>
    <x v="1484"/>
    <s v="Beverly Jordan"/>
    <x v="3032"/>
    <x v="3"/>
    <n v="29028.1021"/>
    <n v="233"/>
    <x v="2"/>
    <s v="Emergency"/>
    <d v="2020-07-09T00:00:00"/>
    <s v="Paracetamol"/>
    <s v="Normal"/>
    <x v="2"/>
  </r>
  <r>
    <s v="Mr."/>
    <s v="Gina Johnston MD"/>
    <n v="81"/>
    <x v="0"/>
    <x v="1"/>
    <s v="B+"/>
    <x v="7"/>
    <x v="5"/>
    <x v="1485"/>
    <s v="Linda Anderson"/>
    <x v="3033"/>
    <x v="4"/>
    <n v="75634.767699999997"/>
    <n v="293"/>
    <x v="0"/>
    <s v="Elective"/>
    <d v="2019-03-26T00:00:00"/>
    <s v="Lipitor"/>
    <s v="Normal"/>
    <x v="15"/>
  </r>
  <r>
    <s v="Mr."/>
    <s v="April Wilkerson"/>
    <n v="65"/>
    <x v="0"/>
    <x v="1"/>
    <s v="O+"/>
    <x v="1"/>
    <x v="3"/>
    <x v="1044"/>
    <s v="Timothy Good"/>
    <x v="976"/>
    <x v="1"/>
    <n v="24194.873800000001"/>
    <n v="387"/>
    <x v="1"/>
    <s v="Urgent"/>
    <d v="2023-09-08T00:00:00"/>
    <s v="Paracetamol"/>
    <s v="Abnormal"/>
    <x v="23"/>
  </r>
  <r>
    <s v="Mr."/>
    <s v="Jason Miller"/>
    <n v="44"/>
    <x v="1"/>
    <x v="1"/>
    <s v="AB+"/>
    <x v="3"/>
    <x v="3"/>
    <x v="1486"/>
    <s v="Kyle Wilson"/>
    <x v="3034"/>
    <x v="4"/>
    <n v="27029.7909"/>
    <n v="118"/>
    <x v="0"/>
    <s v="Elective"/>
    <d v="2021-09-08T00:00:00"/>
    <s v="Aspirin"/>
    <s v="Inconclusive"/>
    <x v="22"/>
  </r>
  <r>
    <s v="Mrs."/>
    <s v="Cody Ibarra"/>
    <n v="30"/>
    <x v="2"/>
    <x v="0"/>
    <s v="A-"/>
    <x v="6"/>
    <x v="3"/>
    <x v="169"/>
    <s v="Timothy Martinez"/>
    <x v="3035"/>
    <x v="1"/>
    <n v="34657.9058"/>
    <n v="121"/>
    <x v="0"/>
    <s v="Elective"/>
    <d v="2020-03-31T00:00:00"/>
    <s v="Ibuprofen"/>
    <s v="Abnormal"/>
    <x v="27"/>
  </r>
  <r>
    <s v="Mrs."/>
    <s v="Rebekah Martin"/>
    <n v="59"/>
    <x v="1"/>
    <x v="0"/>
    <s v="A-"/>
    <x v="6"/>
    <x v="1"/>
    <x v="1117"/>
    <s v="Jason Hall"/>
    <x v="3036"/>
    <x v="4"/>
    <n v="38385.655200000001"/>
    <n v="259"/>
    <x v="0"/>
    <s v="Elective"/>
    <d v="2021-10-03T00:00:00"/>
    <s v="Ibuprofen"/>
    <s v="Inconclusive"/>
    <x v="0"/>
  </r>
  <r>
    <s v="Mrs."/>
    <s v="Leslie Williams"/>
    <n v="63"/>
    <x v="0"/>
    <x v="0"/>
    <s v="A+"/>
    <x v="4"/>
    <x v="2"/>
    <x v="366"/>
    <s v="Paul Cross"/>
    <x v="3037"/>
    <x v="2"/>
    <n v="6914.2475000000004"/>
    <n v="307"/>
    <x v="1"/>
    <s v="Urgent"/>
    <d v="2023-09-19T00:00:00"/>
    <s v="Ibuprofen"/>
    <s v="Inconclusive"/>
    <x v="0"/>
  </r>
  <r>
    <s v="Mrs."/>
    <s v="Amanda Reynolds"/>
    <n v="61"/>
    <x v="0"/>
    <x v="0"/>
    <s v="B-"/>
    <x v="2"/>
    <x v="2"/>
    <x v="560"/>
    <s v="Sheri Miller"/>
    <x v="3038"/>
    <x v="0"/>
    <n v="23181.100399999999"/>
    <n v="175"/>
    <x v="1"/>
    <s v="Urgent"/>
    <d v="2020-10-23T00:00:00"/>
    <s v="Lipitor"/>
    <s v="Abnormal"/>
    <x v="23"/>
  </r>
  <r>
    <s v="Mr."/>
    <s v="Annette Joseph"/>
    <n v="56"/>
    <x v="1"/>
    <x v="1"/>
    <s v="AB+"/>
    <x v="3"/>
    <x v="3"/>
    <x v="1487"/>
    <s v="Douglas Stokes"/>
    <x v="3039"/>
    <x v="0"/>
    <n v="8898.6159000000007"/>
    <n v="383"/>
    <x v="2"/>
    <s v="Emergency"/>
    <d v="2019-06-19T00:00:00"/>
    <s v="Ibuprofen"/>
    <s v="Abnormal"/>
    <x v="16"/>
  </r>
  <r>
    <s v="Mr."/>
    <s v="Benjamin Harrison"/>
    <n v="84"/>
    <x v="0"/>
    <x v="1"/>
    <s v="A+"/>
    <x v="4"/>
    <x v="3"/>
    <x v="179"/>
    <s v="Sara Hayes"/>
    <x v="3040"/>
    <x v="0"/>
    <n v="34446.368600000002"/>
    <n v="380"/>
    <x v="1"/>
    <s v="Urgent"/>
    <d v="2022-04-02T00:00:00"/>
    <s v="Aspirin"/>
    <s v="Abnormal"/>
    <x v="11"/>
  </r>
  <r>
    <s v="Mr."/>
    <s v="David Carter"/>
    <n v="44"/>
    <x v="1"/>
    <x v="1"/>
    <s v="B+"/>
    <x v="7"/>
    <x v="0"/>
    <x v="1371"/>
    <s v="Michelle Kane"/>
    <x v="3041"/>
    <x v="2"/>
    <n v="13619.785"/>
    <n v="241"/>
    <x v="2"/>
    <s v="Emergency"/>
    <d v="2023-09-17T00:00:00"/>
    <s v="Lipitor"/>
    <s v="Normal"/>
    <x v="4"/>
  </r>
  <r>
    <s v="Mrs."/>
    <s v="Stephen Browning"/>
    <n v="61"/>
    <x v="0"/>
    <x v="0"/>
    <s v="AB-"/>
    <x v="5"/>
    <x v="3"/>
    <x v="404"/>
    <s v="Jose Booth"/>
    <x v="3042"/>
    <x v="3"/>
    <n v="1996.8291999999999"/>
    <n v="388"/>
    <x v="0"/>
    <s v="Elective"/>
    <d v="2020-08-04T00:00:00"/>
    <s v="Lipitor"/>
    <s v="Inconclusive"/>
    <x v="10"/>
  </r>
  <r>
    <s v="Mrs."/>
    <s v="Antonio Drake"/>
    <n v="64"/>
    <x v="0"/>
    <x v="0"/>
    <s v="B-"/>
    <x v="2"/>
    <x v="2"/>
    <x v="340"/>
    <s v="Matthew Roberts"/>
    <x v="3043"/>
    <x v="1"/>
    <n v="22444.3982"/>
    <n v="359"/>
    <x v="0"/>
    <s v="Elective"/>
    <d v="2022-04-19T00:00:00"/>
    <s v="Aspirin"/>
    <s v="Normal"/>
    <x v="22"/>
  </r>
  <r>
    <s v="Mr."/>
    <s v="Thomas Clark"/>
    <n v="69"/>
    <x v="0"/>
    <x v="1"/>
    <s v="B-"/>
    <x v="2"/>
    <x v="5"/>
    <x v="510"/>
    <s v="Kristy Adkins"/>
    <x v="3044"/>
    <x v="3"/>
    <n v="39352.616399999999"/>
    <n v="371"/>
    <x v="2"/>
    <s v="Emergency"/>
    <d v="2019-08-24T00:00:00"/>
    <s v="Penicillin"/>
    <s v="Abnormal"/>
    <x v="0"/>
  </r>
  <r>
    <s v="Mr."/>
    <s v="Cathy Terrell"/>
    <n v="30"/>
    <x v="2"/>
    <x v="1"/>
    <s v="O-"/>
    <x v="0"/>
    <x v="4"/>
    <x v="898"/>
    <s v="Shawn Davis"/>
    <x v="3045"/>
    <x v="4"/>
    <n v="19938.344099999998"/>
    <n v="244"/>
    <x v="2"/>
    <s v="Emergency"/>
    <d v="2023-11-10T00:00:00"/>
    <s v="Penicillin"/>
    <s v="Inconclusive"/>
    <x v="17"/>
  </r>
  <r>
    <s v="Mr."/>
    <s v="Jason Simmons"/>
    <n v="78"/>
    <x v="0"/>
    <x v="1"/>
    <s v="B+"/>
    <x v="7"/>
    <x v="3"/>
    <x v="914"/>
    <s v="Sandra Johnson"/>
    <x v="2227"/>
    <x v="2"/>
    <n v="26555.852900000002"/>
    <n v="288"/>
    <x v="2"/>
    <s v="Emergency"/>
    <d v="2022-03-11T00:00:00"/>
    <s v="Lipitor"/>
    <s v="Normal"/>
    <x v="3"/>
  </r>
  <r>
    <s v="Mr."/>
    <s v="Michael Harper"/>
    <n v="77"/>
    <x v="0"/>
    <x v="1"/>
    <s v="B+"/>
    <x v="7"/>
    <x v="1"/>
    <x v="110"/>
    <s v="Diane Baldwin"/>
    <x v="3046"/>
    <x v="2"/>
    <n v="29263.394899999999"/>
    <n v="367"/>
    <x v="1"/>
    <s v="Urgent"/>
    <d v="2021-06-30T00:00:00"/>
    <s v="Lipitor"/>
    <s v="Normal"/>
    <x v="6"/>
  </r>
  <r>
    <s v="Mr."/>
    <s v="Zachary Hicks"/>
    <n v="37"/>
    <x v="1"/>
    <x v="1"/>
    <s v="O+"/>
    <x v="1"/>
    <x v="4"/>
    <x v="905"/>
    <s v="Jordan Wilson"/>
    <x v="3047"/>
    <x v="4"/>
    <n v="13782.13"/>
    <n v="486"/>
    <x v="0"/>
    <s v="Elective"/>
    <d v="2023-01-29T00:00:00"/>
    <s v="Lipitor"/>
    <s v="Normal"/>
    <x v="28"/>
  </r>
  <r>
    <s v="Mrs."/>
    <s v="Nicholas Brown"/>
    <n v="78"/>
    <x v="0"/>
    <x v="0"/>
    <s v="O-"/>
    <x v="0"/>
    <x v="2"/>
    <x v="1077"/>
    <s v="Lynn Smith DVM"/>
    <x v="3048"/>
    <x v="0"/>
    <n v="15101.4308"/>
    <n v="257"/>
    <x v="0"/>
    <s v="Elective"/>
    <d v="2019-02-07T00:00:00"/>
    <s v="Lipitor"/>
    <s v="Abnormal"/>
    <x v="21"/>
  </r>
  <r>
    <s v="Mr."/>
    <s v="Tommy Barry"/>
    <n v="80"/>
    <x v="0"/>
    <x v="1"/>
    <s v="AB+"/>
    <x v="3"/>
    <x v="5"/>
    <x v="1488"/>
    <s v="Shelly Carr"/>
    <x v="3049"/>
    <x v="4"/>
    <n v="39690.308599999997"/>
    <n v="376"/>
    <x v="2"/>
    <s v="Emergency"/>
    <d v="2022-05-29T00:00:00"/>
    <s v="Lipitor"/>
    <s v="Inconclusive"/>
    <x v="20"/>
  </r>
  <r>
    <s v="Mr."/>
    <s v="Dr. Sonia Martinez"/>
    <n v="78"/>
    <x v="0"/>
    <x v="1"/>
    <s v="B+"/>
    <x v="7"/>
    <x v="1"/>
    <x v="593"/>
    <s v="James Gray"/>
    <x v="3050"/>
    <x v="1"/>
    <n v="22091.180700000001"/>
    <n v="387"/>
    <x v="0"/>
    <s v="Elective"/>
    <d v="2020-07-12T00:00:00"/>
    <s v="Ibuprofen"/>
    <s v="Normal"/>
    <x v="25"/>
  </r>
  <r>
    <s v="Mr."/>
    <s v="Matthew Davis"/>
    <n v="20"/>
    <x v="2"/>
    <x v="1"/>
    <s v="B-"/>
    <x v="2"/>
    <x v="3"/>
    <x v="245"/>
    <s v="Michael Hart"/>
    <x v="3051"/>
    <x v="3"/>
    <n v="15626.7716"/>
    <n v="416"/>
    <x v="2"/>
    <s v="Emergency"/>
    <d v="2022-12-10T00:00:00"/>
    <s v="Ibuprofen"/>
    <s v="Normal"/>
    <x v="22"/>
  </r>
  <r>
    <s v="Mrs."/>
    <s v="Kevin Daniel"/>
    <n v="39"/>
    <x v="1"/>
    <x v="0"/>
    <s v="AB-"/>
    <x v="5"/>
    <x v="0"/>
    <x v="267"/>
    <s v="Tony Mason"/>
    <x v="3052"/>
    <x v="0"/>
    <n v="26985.3442"/>
    <n v="337"/>
    <x v="2"/>
    <s v="Emergency"/>
    <d v="2019-05-10T00:00:00"/>
    <s v="Penicillin"/>
    <s v="Abnormal"/>
    <x v="7"/>
  </r>
  <r>
    <s v="Mr."/>
    <s v="Katherine Harper"/>
    <n v="24"/>
    <x v="2"/>
    <x v="1"/>
    <s v="AB+"/>
    <x v="3"/>
    <x v="4"/>
    <x v="367"/>
    <s v="Lisa Lewis"/>
    <x v="188"/>
    <x v="2"/>
    <n v="38231.705800000003"/>
    <n v="220"/>
    <x v="0"/>
    <s v="Elective"/>
    <d v="2019-03-30T00:00:00"/>
    <s v="Paracetamol"/>
    <s v="Normal"/>
    <x v="5"/>
  </r>
  <r>
    <s v="Mrs."/>
    <s v="Tony Mckinney"/>
    <n v="59"/>
    <x v="1"/>
    <x v="0"/>
    <s v="O+"/>
    <x v="1"/>
    <x v="5"/>
    <x v="1489"/>
    <s v="Kenneth Clay"/>
    <x v="1600"/>
    <x v="4"/>
    <n v="41657.338199999998"/>
    <n v="481"/>
    <x v="2"/>
    <s v="Emergency"/>
    <d v="2018-12-02T00:00:00"/>
    <s v="Paracetamol"/>
    <s v="Normal"/>
    <x v="2"/>
  </r>
  <r>
    <s v="Mrs."/>
    <s v="Tyler Jackson"/>
    <n v="84"/>
    <x v="0"/>
    <x v="0"/>
    <s v="B-"/>
    <x v="2"/>
    <x v="3"/>
    <x v="1490"/>
    <s v="Tammy Rogers"/>
    <x v="3053"/>
    <x v="0"/>
    <n v="13042.9022"/>
    <n v="321"/>
    <x v="2"/>
    <s v="Emergency"/>
    <d v="2023-06-08T00:00:00"/>
    <s v="Aspirin"/>
    <s v="Normal"/>
    <x v="13"/>
  </r>
  <r>
    <s v="Mr."/>
    <s v="Rhonda Baxter"/>
    <n v="66"/>
    <x v="0"/>
    <x v="1"/>
    <s v="O-"/>
    <x v="0"/>
    <x v="3"/>
    <x v="106"/>
    <s v="Pamela Carter"/>
    <x v="3054"/>
    <x v="1"/>
    <n v="24664.111400000002"/>
    <n v="128"/>
    <x v="2"/>
    <s v="Emergency"/>
    <d v="2021-02-10T00:00:00"/>
    <s v="Penicillin"/>
    <s v="Normal"/>
    <x v="18"/>
  </r>
  <r>
    <s v="Mr."/>
    <s v="Michael Solis"/>
    <n v="47"/>
    <x v="1"/>
    <x v="1"/>
    <s v="A-"/>
    <x v="6"/>
    <x v="2"/>
    <x v="382"/>
    <s v="Karla Hughes"/>
    <x v="3055"/>
    <x v="0"/>
    <n v="19645.615900000001"/>
    <n v="189"/>
    <x v="1"/>
    <s v="Urgent"/>
    <d v="2022-05-02T00:00:00"/>
    <s v="Lipitor"/>
    <s v="Inconclusive"/>
    <x v="20"/>
  </r>
  <r>
    <s v="Mrs."/>
    <s v="Patrick Schultz"/>
    <n v="67"/>
    <x v="0"/>
    <x v="0"/>
    <s v="O+"/>
    <x v="1"/>
    <x v="5"/>
    <x v="523"/>
    <s v="Michael Fox"/>
    <x v="2237"/>
    <x v="0"/>
    <n v="63142.304499999998"/>
    <n v="453"/>
    <x v="2"/>
    <s v="Emergency"/>
    <d v="2019-01-05T00:00:00"/>
    <s v="Aspirin"/>
    <s v="Normal"/>
    <x v="25"/>
  </r>
  <r>
    <s v="Mrs."/>
    <s v="Kimberly Russell"/>
    <n v="44"/>
    <x v="1"/>
    <x v="0"/>
    <s v="B+"/>
    <x v="7"/>
    <x v="2"/>
    <x v="319"/>
    <s v="Allison Cameron"/>
    <x v="3056"/>
    <x v="2"/>
    <n v="19059.745800000001"/>
    <n v="101"/>
    <x v="0"/>
    <s v="Elective"/>
    <d v="2022-11-04T00:00:00"/>
    <s v="Lipitor"/>
    <s v="Normal"/>
    <x v="15"/>
  </r>
  <r>
    <s v="Mrs."/>
    <s v="Elizabeth Fernandez"/>
    <n v="72"/>
    <x v="0"/>
    <x v="0"/>
    <s v="AB-"/>
    <x v="5"/>
    <x v="0"/>
    <x v="742"/>
    <s v="Ariel Lee"/>
    <x v="3057"/>
    <x v="2"/>
    <n v="21070.5262"/>
    <n v="290"/>
    <x v="1"/>
    <s v="Urgent"/>
    <d v="2021-10-17T00:00:00"/>
    <s v="Ibuprofen"/>
    <s v="Abnormal"/>
    <x v="3"/>
  </r>
  <r>
    <s v="Mrs."/>
    <s v="Erin Jackson"/>
    <n v="70"/>
    <x v="0"/>
    <x v="0"/>
    <s v="O-"/>
    <x v="0"/>
    <x v="5"/>
    <x v="375"/>
    <s v="Jasmine Russell"/>
    <x v="3058"/>
    <x v="2"/>
    <n v="24984.148799999999"/>
    <n v="156"/>
    <x v="2"/>
    <s v="Emergency"/>
    <d v="2023-03-14T00:00:00"/>
    <s v="Aspirin"/>
    <s v="Normal"/>
    <x v="24"/>
  </r>
  <r>
    <s v="Mr."/>
    <s v="Stacy Douglas"/>
    <n v="83"/>
    <x v="0"/>
    <x v="1"/>
    <s v="O+"/>
    <x v="1"/>
    <x v="3"/>
    <x v="983"/>
    <s v="Sean Frost"/>
    <x v="3059"/>
    <x v="3"/>
    <n v="23443.755799999999"/>
    <n v="403"/>
    <x v="0"/>
    <s v="Elective"/>
    <d v="2020-01-02T00:00:00"/>
    <s v="Ibuprofen"/>
    <s v="Inconclusive"/>
    <x v="28"/>
  </r>
  <r>
    <s v="Mrs."/>
    <s v="Zachary Merritt"/>
    <n v="48"/>
    <x v="1"/>
    <x v="0"/>
    <s v="O-"/>
    <x v="0"/>
    <x v="0"/>
    <x v="1427"/>
    <s v="Joseph Marshall"/>
    <x v="3060"/>
    <x v="3"/>
    <n v="55902.411099999998"/>
    <n v="275"/>
    <x v="2"/>
    <s v="Emergency"/>
    <d v="2019-04-27T00:00:00"/>
    <s v="Penicillin"/>
    <s v="Abnormal"/>
    <x v="0"/>
  </r>
  <r>
    <s v="Mr."/>
    <s v="Christopher Gentry"/>
    <n v="84"/>
    <x v="0"/>
    <x v="1"/>
    <s v="A-"/>
    <x v="6"/>
    <x v="3"/>
    <x v="337"/>
    <s v="Christopher Shaw"/>
    <x v="3061"/>
    <x v="4"/>
    <n v="22877.0363"/>
    <n v="344"/>
    <x v="1"/>
    <s v="Urgent"/>
    <d v="2020-06-04T00:00:00"/>
    <s v="Penicillin"/>
    <s v="Abnormal"/>
    <x v="10"/>
  </r>
  <r>
    <s v="Mr."/>
    <s v="Jordan Howe"/>
    <n v="25"/>
    <x v="2"/>
    <x v="1"/>
    <s v="AB+"/>
    <x v="3"/>
    <x v="4"/>
    <x v="880"/>
    <s v="Jennifer Turner"/>
    <x v="3062"/>
    <x v="1"/>
    <n v="3904.0358000000001"/>
    <n v="346"/>
    <x v="2"/>
    <s v="Emergency"/>
    <d v="2021-05-06T00:00:00"/>
    <s v="Aspirin"/>
    <s v="Abnormal"/>
    <x v="5"/>
  </r>
  <r>
    <s v="Mrs."/>
    <s v="William Simmons"/>
    <n v="60"/>
    <x v="0"/>
    <x v="0"/>
    <s v="AB+"/>
    <x v="3"/>
    <x v="0"/>
    <x v="304"/>
    <s v="Paige Chavez"/>
    <x v="493"/>
    <x v="3"/>
    <n v="32491.356899999999"/>
    <n v="264"/>
    <x v="1"/>
    <s v="Urgent"/>
    <d v="2022-06-18T00:00:00"/>
    <s v="Paracetamol"/>
    <s v="Inconclusive"/>
    <x v="7"/>
  </r>
  <r>
    <s v="Mrs."/>
    <s v="Terry Jones"/>
    <n v="42"/>
    <x v="1"/>
    <x v="0"/>
    <s v="AB-"/>
    <x v="5"/>
    <x v="5"/>
    <x v="1491"/>
    <s v="Dawn Murphy"/>
    <x v="3063"/>
    <x v="1"/>
    <n v="30114.924599999998"/>
    <n v="370"/>
    <x v="2"/>
    <s v="Emergency"/>
    <d v="2023-04-03T00:00:00"/>
    <s v="Paracetamol"/>
    <s v="Abnormal"/>
    <x v="12"/>
  </r>
  <r>
    <s v="Mrs."/>
    <s v="Kaitlyn Holmes"/>
    <n v="41"/>
    <x v="1"/>
    <x v="0"/>
    <s v="O+"/>
    <x v="1"/>
    <x v="2"/>
    <x v="681"/>
    <s v="Cathy Martin"/>
    <x v="3064"/>
    <x v="3"/>
    <n v="14061.0962"/>
    <n v="197"/>
    <x v="2"/>
    <s v="Emergency"/>
    <d v="2023-10-06T00:00:00"/>
    <s v="Penicillin"/>
    <s v="Abnormal"/>
    <x v="13"/>
  </r>
  <r>
    <s v="Mrs."/>
    <s v="Rickey Payne"/>
    <n v="18"/>
    <x v="2"/>
    <x v="0"/>
    <s v="B-"/>
    <x v="2"/>
    <x v="4"/>
    <x v="620"/>
    <s v="Travis Larsen"/>
    <x v="3065"/>
    <x v="3"/>
    <n v="18833.019400000001"/>
    <n v="298"/>
    <x v="1"/>
    <s v="Urgent"/>
    <d v="2019-07-24T00:00:00"/>
    <s v="Aspirin"/>
    <s v="Abnormal"/>
    <x v="9"/>
  </r>
  <r>
    <s v="Mrs."/>
    <s v="Douglas White"/>
    <n v="23"/>
    <x v="2"/>
    <x v="0"/>
    <s v="AB-"/>
    <x v="5"/>
    <x v="4"/>
    <x v="741"/>
    <s v="Vincent Fisher"/>
    <x v="3066"/>
    <x v="4"/>
    <n v="1104.8434999999999"/>
    <n v="190"/>
    <x v="2"/>
    <s v="Emergency"/>
    <d v="2019-11-05T00:00:00"/>
    <s v="Paracetamol"/>
    <s v="Abnormal"/>
    <x v="23"/>
  </r>
  <r>
    <s v="Mr."/>
    <s v="Angela Bowers"/>
    <n v="60"/>
    <x v="0"/>
    <x v="1"/>
    <s v="A-"/>
    <x v="6"/>
    <x v="5"/>
    <x v="86"/>
    <s v="James Smith"/>
    <x v="3067"/>
    <x v="0"/>
    <n v="46185.071000000004"/>
    <n v="272"/>
    <x v="2"/>
    <s v="Emergency"/>
    <d v="2021-02-21T00:00:00"/>
    <s v="Lipitor"/>
    <s v="Inconclusive"/>
    <x v="23"/>
  </r>
  <r>
    <s v="Mrs."/>
    <s v="Grant Munoz"/>
    <n v="78"/>
    <x v="0"/>
    <x v="0"/>
    <s v="A+"/>
    <x v="4"/>
    <x v="2"/>
    <x v="50"/>
    <s v="Elizabeth Wright"/>
    <x v="3068"/>
    <x v="4"/>
    <n v="20280.4251"/>
    <n v="124"/>
    <x v="1"/>
    <s v="Urgent"/>
    <d v="2022-12-12T00:00:00"/>
    <s v="Paracetamol"/>
    <s v="Abnormal"/>
    <x v="12"/>
  </r>
  <r>
    <s v="Mr."/>
    <s v="Lucas Miller"/>
    <n v="38"/>
    <x v="1"/>
    <x v="1"/>
    <s v="A-"/>
    <x v="6"/>
    <x v="4"/>
    <x v="379"/>
    <s v="Kyle Harmon"/>
    <x v="3069"/>
    <x v="3"/>
    <n v="27120.400699999998"/>
    <n v="312"/>
    <x v="1"/>
    <s v="Urgent"/>
    <d v="2022-03-10T00:00:00"/>
    <s v="Paracetamol"/>
    <s v="Abnormal"/>
    <x v="23"/>
  </r>
  <r>
    <s v="Mrs."/>
    <s v="Jacob Miller"/>
    <n v="48"/>
    <x v="1"/>
    <x v="0"/>
    <s v="B+"/>
    <x v="7"/>
    <x v="2"/>
    <x v="92"/>
    <s v="Nicole Watson"/>
    <x v="3070"/>
    <x v="1"/>
    <n v="2303.5237999999999"/>
    <n v="445"/>
    <x v="2"/>
    <s v="Emergency"/>
    <d v="2018-12-09T00:00:00"/>
    <s v="Aspirin"/>
    <s v="Inconclusive"/>
    <x v="15"/>
  </r>
  <r>
    <s v="Mr."/>
    <s v="Casey Navarro"/>
    <n v="39"/>
    <x v="1"/>
    <x v="1"/>
    <s v="O+"/>
    <x v="1"/>
    <x v="3"/>
    <x v="278"/>
    <s v="Jeremy Baldwin"/>
    <x v="3071"/>
    <x v="0"/>
    <n v="19713.777300000002"/>
    <n v="419"/>
    <x v="2"/>
    <s v="Emergency"/>
    <d v="2019-05-02T00:00:00"/>
    <s v="Penicillin"/>
    <s v="Inconclusive"/>
    <x v="10"/>
  </r>
  <r>
    <s v="Mr."/>
    <s v="Joshua King"/>
    <n v="50"/>
    <x v="1"/>
    <x v="1"/>
    <s v="A+"/>
    <x v="4"/>
    <x v="2"/>
    <x v="976"/>
    <s v="Mark Long"/>
    <x v="3072"/>
    <x v="4"/>
    <n v="23120.460299999999"/>
    <n v="114"/>
    <x v="1"/>
    <s v="Urgent"/>
    <d v="2023-03-25T00:00:00"/>
    <s v="Ibuprofen"/>
    <s v="Inconclusive"/>
    <x v="10"/>
  </r>
  <r>
    <s v="Mrs."/>
    <s v="Jesse Gay"/>
    <n v="51"/>
    <x v="1"/>
    <x v="0"/>
    <s v="B-"/>
    <x v="2"/>
    <x v="3"/>
    <x v="335"/>
    <s v="Sandra Ward"/>
    <x v="3073"/>
    <x v="1"/>
    <n v="29372.494200000001"/>
    <n v="109"/>
    <x v="2"/>
    <s v="Emergency"/>
    <d v="2019-02-21T00:00:00"/>
    <s v="Penicillin"/>
    <s v="Inconclusive"/>
    <x v="23"/>
  </r>
  <r>
    <s v="Mr."/>
    <s v="Pamela Nguyen"/>
    <n v="30"/>
    <x v="2"/>
    <x v="1"/>
    <s v="B-"/>
    <x v="2"/>
    <x v="2"/>
    <x v="102"/>
    <s v="Sandra Heath"/>
    <x v="3074"/>
    <x v="4"/>
    <n v="2144.8103999999998"/>
    <n v="377"/>
    <x v="1"/>
    <s v="Urgent"/>
    <d v="2019-09-22T00:00:00"/>
    <s v="Lipitor"/>
    <s v="Abnormal"/>
    <x v="7"/>
  </r>
  <r>
    <s v="Mrs."/>
    <s v="Susan Horne"/>
    <n v="77"/>
    <x v="0"/>
    <x v="0"/>
    <s v="O-"/>
    <x v="0"/>
    <x v="3"/>
    <x v="1492"/>
    <s v="Tonya Miller"/>
    <x v="3075"/>
    <x v="0"/>
    <n v="21348.366999999998"/>
    <n v="183"/>
    <x v="1"/>
    <s v="Urgent"/>
    <d v="2020-07-09T00:00:00"/>
    <s v="Penicillin"/>
    <s v="Abnormal"/>
    <x v="1"/>
  </r>
  <r>
    <s v="Mrs."/>
    <s v="Matthew Pennington"/>
    <n v="84"/>
    <x v="0"/>
    <x v="0"/>
    <s v="B+"/>
    <x v="7"/>
    <x v="4"/>
    <x v="1355"/>
    <s v="Maria Hardy"/>
    <x v="3076"/>
    <x v="0"/>
    <n v="30380.134300000002"/>
    <n v="107"/>
    <x v="1"/>
    <s v="Urgent"/>
    <d v="2022-01-25T00:00:00"/>
    <s v="Aspirin"/>
    <s v="Inconclusive"/>
    <x v="13"/>
  </r>
  <r>
    <s v="Mr."/>
    <s v="Katie Shannon"/>
    <n v="43"/>
    <x v="1"/>
    <x v="1"/>
    <s v="B-"/>
    <x v="2"/>
    <x v="1"/>
    <x v="1493"/>
    <s v="Brian Barrett"/>
    <x v="3077"/>
    <x v="1"/>
    <n v="6267.3109000000004"/>
    <n v="238"/>
    <x v="0"/>
    <s v="Elective"/>
    <d v="2022-07-23T00:00:00"/>
    <s v="Aspirin"/>
    <s v="Abnormal"/>
    <x v="18"/>
  </r>
  <r>
    <s v="Mr."/>
    <s v="Robert Powell"/>
    <n v="20"/>
    <x v="2"/>
    <x v="1"/>
    <s v="B+"/>
    <x v="7"/>
    <x v="0"/>
    <x v="174"/>
    <s v="Julie Taylor"/>
    <x v="3078"/>
    <x v="1"/>
    <n v="40285.433900000004"/>
    <n v="150"/>
    <x v="2"/>
    <s v="Emergency"/>
    <d v="2020-07-26T00:00:00"/>
    <s v="Ibuprofen"/>
    <s v="Normal"/>
    <x v="12"/>
  </r>
  <r>
    <s v="Mrs."/>
    <s v="Matthew Campbell"/>
    <n v="78"/>
    <x v="0"/>
    <x v="0"/>
    <s v="O-"/>
    <x v="0"/>
    <x v="3"/>
    <x v="481"/>
    <s v="Shelley Hernandez"/>
    <x v="3079"/>
    <x v="3"/>
    <n v="13775.1"/>
    <n v="149"/>
    <x v="1"/>
    <s v="Urgent"/>
    <d v="2020-07-11T00:00:00"/>
    <s v="Paracetamol"/>
    <s v="Inconclusive"/>
    <x v="20"/>
  </r>
  <r>
    <s v="Mr."/>
    <s v="Henry Benson"/>
    <n v="53"/>
    <x v="1"/>
    <x v="1"/>
    <s v="AB-"/>
    <x v="5"/>
    <x v="2"/>
    <x v="1134"/>
    <s v="Bob Thomas"/>
    <x v="3080"/>
    <x v="3"/>
    <n v="13060.1497"/>
    <n v="313"/>
    <x v="1"/>
    <s v="Urgent"/>
    <d v="2020-03-06T00:00:00"/>
    <s v="Penicillin"/>
    <s v="Inconclusive"/>
    <x v="15"/>
  </r>
  <r>
    <s v="Mr."/>
    <s v="Jennifer Ellis"/>
    <n v="63"/>
    <x v="0"/>
    <x v="1"/>
    <s v="A-"/>
    <x v="6"/>
    <x v="3"/>
    <x v="985"/>
    <s v="Ruben Mitchell"/>
    <x v="3081"/>
    <x v="3"/>
    <n v="16757.553899999999"/>
    <n v="457"/>
    <x v="1"/>
    <s v="Urgent"/>
    <d v="2020-11-05T00:00:00"/>
    <s v="Ibuprofen"/>
    <s v="Inconclusive"/>
    <x v="11"/>
  </r>
  <r>
    <s v="Mrs."/>
    <s v="Ryan Salazar"/>
    <n v="82"/>
    <x v="0"/>
    <x v="0"/>
    <s v="A+"/>
    <x v="4"/>
    <x v="0"/>
    <x v="443"/>
    <s v="Vernon Dyer"/>
    <x v="3082"/>
    <x v="4"/>
    <n v="10700.299199999999"/>
    <n v="131"/>
    <x v="2"/>
    <s v="Emergency"/>
    <d v="2020-10-16T00:00:00"/>
    <s v="Penicillin"/>
    <s v="Inconclusive"/>
    <x v="27"/>
  </r>
  <r>
    <s v="Mrs."/>
    <s v="Timothy Green"/>
    <n v="58"/>
    <x v="1"/>
    <x v="0"/>
    <s v="O+"/>
    <x v="1"/>
    <x v="5"/>
    <x v="1150"/>
    <s v="Lauren Kelly"/>
    <x v="3083"/>
    <x v="2"/>
    <n v="21572.899300000001"/>
    <n v="114"/>
    <x v="2"/>
    <s v="Emergency"/>
    <d v="2023-02-05T00:00:00"/>
    <s v="Penicillin"/>
    <s v="Abnormal"/>
    <x v="19"/>
  </r>
  <r>
    <s v="Mr."/>
    <s v="Sharon Cain"/>
    <n v="71"/>
    <x v="0"/>
    <x v="1"/>
    <s v="A+"/>
    <x v="4"/>
    <x v="5"/>
    <x v="1395"/>
    <s v="Kelly Carson"/>
    <x v="3084"/>
    <x v="0"/>
    <n v="27006.044300000001"/>
    <n v="443"/>
    <x v="1"/>
    <s v="Urgent"/>
    <d v="2022-09-30T00:00:00"/>
    <s v="Lipitor"/>
    <s v="Normal"/>
    <x v="1"/>
  </r>
  <r>
    <s v="Mr."/>
    <s v="Brianna Garcia MD"/>
    <n v="29"/>
    <x v="2"/>
    <x v="1"/>
    <s v="A-"/>
    <x v="6"/>
    <x v="3"/>
    <x v="676"/>
    <s v="Anna Waller"/>
    <x v="3085"/>
    <x v="1"/>
    <n v="23736.296399999999"/>
    <n v="180"/>
    <x v="2"/>
    <s v="Emergency"/>
    <d v="2023-07-06T00:00:00"/>
    <s v="Ibuprofen"/>
    <s v="Abnormal"/>
    <x v="5"/>
  </r>
  <r>
    <s v="Mrs."/>
    <s v="Aaron Frank"/>
    <n v="74"/>
    <x v="0"/>
    <x v="0"/>
    <s v="B-"/>
    <x v="2"/>
    <x v="4"/>
    <x v="1494"/>
    <s v="Casey Johnson"/>
    <x v="3086"/>
    <x v="2"/>
    <n v="13048.309300000001"/>
    <n v="463"/>
    <x v="1"/>
    <s v="Urgent"/>
    <d v="2021-05-05T00:00:00"/>
    <s v="Penicillin"/>
    <s v="Inconclusive"/>
    <x v="7"/>
  </r>
  <r>
    <s v="Mrs."/>
    <s v="Craig Davidson"/>
    <n v="35"/>
    <x v="1"/>
    <x v="0"/>
    <s v="AB-"/>
    <x v="5"/>
    <x v="2"/>
    <x v="756"/>
    <s v="Lisa Mcmillan"/>
    <x v="3087"/>
    <x v="4"/>
    <n v="16504.664100000002"/>
    <n v="111"/>
    <x v="2"/>
    <s v="Emergency"/>
    <d v="2020-09-07T00:00:00"/>
    <s v="Lipitor"/>
    <s v="Normal"/>
    <x v="7"/>
  </r>
  <r>
    <s v="Mrs."/>
    <s v="Angela Ortiz"/>
    <n v="28"/>
    <x v="2"/>
    <x v="0"/>
    <s v="A+"/>
    <x v="4"/>
    <x v="5"/>
    <x v="804"/>
    <s v="Tanner Alvarado"/>
    <x v="3088"/>
    <x v="4"/>
    <n v="21166.535"/>
    <n v="107"/>
    <x v="1"/>
    <s v="Urgent"/>
    <d v="2020-10-18T00:00:00"/>
    <s v="Lipitor"/>
    <s v="Normal"/>
    <x v="24"/>
  </r>
  <r>
    <s v="Mrs."/>
    <s v="Jason Mendez"/>
    <n v="50"/>
    <x v="1"/>
    <x v="0"/>
    <s v="AB+"/>
    <x v="3"/>
    <x v="5"/>
    <x v="1349"/>
    <s v="Stephen Robinson"/>
    <x v="2248"/>
    <x v="2"/>
    <n v="70034.372799999997"/>
    <n v="379"/>
    <x v="1"/>
    <s v="Urgent"/>
    <d v="2021-02-17T00:00:00"/>
    <s v="Lipitor"/>
    <s v="Normal"/>
    <x v="27"/>
  </r>
  <r>
    <s v="Mr."/>
    <s v="Ronald Smith"/>
    <n v="80"/>
    <x v="0"/>
    <x v="1"/>
    <s v="AB+"/>
    <x v="3"/>
    <x v="3"/>
    <x v="767"/>
    <s v="Megan Avila"/>
    <x v="3089"/>
    <x v="0"/>
    <n v="18247.685700000002"/>
    <n v="407"/>
    <x v="1"/>
    <s v="Urgent"/>
    <d v="2022-07-27T00:00:00"/>
    <s v="Ibuprofen"/>
    <s v="Normal"/>
    <x v="2"/>
  </r>
  <r>
    <s v="Mr."/>
    <s v="Carly Henderson"/>
    <n v="29"/>
    <x v="2"/>
    <x v="1"/>
    <s v="A-"/>
    <x v="6"/>
    <x v="0"/>
    <x v="683"/>
    <s v="Mallory Lee"/>
    <x v="3090"/>
    <x v="4"/>
    <n v="38955.5821"/>
    <n v="355"/>
    <x v="2"/>
    <s v="Emergency"/>
    <d v="2021-03-19T00:00:00"/>
    <s v="Aspirin"/>
    <s v="Abnormal"/>
    <x v="27"/>
  </r>
  <r>
    <s v="Mrs."/>
    <s v="Shawn Watson"/>
    <n v="62"/>
    <x v="0"/>
    <x v="0"/>
    <s v="B+"/>
    <x v="7"/>
    <x v="5"/>
    <x v="744"/>
    <s v="Theresa Hamilton"/>
    <x v="3091"/>
    <x v="3"/>
    <n v="28738.157599999999"/>
    <n v="311"/>
    <x v="1"/>
    <s v="Urgent"/>
    <d v="2021-01-21T00:00:00"/>
    <s v="Paracetamol"/>
    <s v="Inconclusive"/>
    <x v="13"/>
  </r>
  <r>
    <s v="Mr."/>
    <s v="Jason Rodriguez"/>
    <n v="26"/>
    <x v="2"/>
    <x v="1"/>
    <s v="B+"/>
    <x v="7"/>
    <x v="3"/>
    <x v="1378"/>
    <s v="Christopher Wright"/>
    <x v="3092"/>
    <x v="2"/>
    <n v="1574.6225999999999"/>
    <n v="358"/>
    <x v="2"/>
    <s v="Emergency"/>
    <d v="2020-04-12T00:00:00"/>
    <s v="Aspirin"/>
    <s v="Inconclusive"/>
    <x v="17"/>
  </r>
  <r>
    <s v="Mr."/>
    <s v="Emily Phillips"/>
    <n v="68"/>
    <x v="0"/>
    <x v="1"/>
    <s v="AB+"/>
    <x v="3"/>
    <x v="4"/>
    <x v="1392"/>
    <s v="Ronald Miller"/>
    <x v="3093"/>
    <x v="2"/>
    <n v="9724.6350000000002"/>
    <n v="330"/>
    <x v="1"/>
    <s v="Urgent"/>
    <d v="2019-04-24T00:00:00"/>
    <s v="Lipitor"/>
    <s v="Abnormal"/>
    <x v="20"/>
  </r>
  <r>
    <s v="Mr."/>
    <s v="Kim Franklin"/>
    <n v="42"/>
    <x v="1"/>
    <x v="1"/>
    <s v="O-"/>
    <x v="0"/>
    <x v="1"/>
    <x v="803"/>
    <s v="Shawn Ellis"/>
    <x v="3094"/>
    <x v="1"/>
    <n v="16395.357400000001"/>
    <n v="145"/>
    <x v="1"/>
    <s v="Urgent"/>
    <d v="2021-01-05T00:00:00"/>
    <s v="Ibuprofen"/>
    <s v="Inconclusive"/>
    <x v="23"/>
  </r>
  <r>
    <s v="Mr."/>
    <s v="Jordan Munoz"/>
    <n v="72"/>
    <x v="0"/>
    <x v="1"/>
    <s v="A-"/>
    <x v="6"/>
    <x v="4"/>
    <x v="122"/>
    <s v="Elizabeth Ray"/>
    <x v="3095"/>
    <x v="3"/>
    <n v="33963.418100000003"/>
    <n v="203"/>
    <x v="1"/>
    <s v="Urgent"/>
    <d v="2020-07-24T00:00:00"/>
    <s v="Paracetamol"/>
    <s v="Inconclusive"/>
    <x v="11"/>
  </r>
  <r>
    <s v="Mrs."/>
    <s v="Jose Hawkins"/>
    <n v="24"/>
    <x v="2"/>
    <x v="0"/>
    <s v="B+"/>
    <x v="7"/>
    <x v="5"/>
    <x v="1495"/>
    <s v="Renee Melton"/>
    <x v="1954"/>
    <x v="2"/>
    <n v="63009.955999999998"/>
    <n v="109"/>
    <x v="2"/>
    <s v="Emergency"/>
    <d v="2022-02-14T00:00:00"/>
    <s v="Lipitor"/>
    <s v="Normal"/>
    <x v="17"/>
  </r>
  <r>
    <s v="Mr."/>
    <s v="Dr. Donald Ferguson"/>
    <n v="23"/>
    <x v="2"/>
    <x v="1"/>
    <s v="O-"/>
    <x v="0"/>
    <x v="5"/>
    <x v="1449"/>
    <s v="Dylan Howard"/>
    <x v="3096"/>
    <x v="2"/>
    <n v="76292.201499999996"/>
    <n v="116"/>
    <x v="0"/>
    <s v="Elective"/>
    <d v="2019-06-25T00:00:00"/>
    <s v="Lipitor"/>
    <s v="Inconclusive"/>
    <x v="22"/>
  </r>
  <r>
    <s v="Mr."/>
    <s v="Joel Kelly"/>
    <n v="54"/>
    <x v="1"/>
    <x v="1"/>
    <s v="A+"/>
    <x v="4"/>
    <x v="2"/>
    <x v="737"/>
    <s v="Jackson Miller"/>
    <x v="3097"/>
    <x v="3"/>
    <n v="15955.5278"/>
    <n v="363"/>
    <x v="1"/>
    <s v="Urgent"/>
    <d v="2020-02-11T00:00:00"/>
    <s v="Penicillin"/>
    <s v="Inconclusive"/>
    <x v="26"/>
  </r>
  <r>
    <s v="Mr."/>
    <s v="Mark Reid"/>
    <n v="22"/>
    <x v="2"/>
    <x v="1"/>
    <s v="A+"/>
    <x v="4"/>
    <x v="1"/>
    <x v="174"/>
    <s v="Greg Graves"/>
    <x v="3098"/>
    <x v="2"/>
    <n v="23577.934099999999"/>
    <n v="272"/>
    <x v="1"/>
    <s v="Urgent"/>
    <d v="2020-07-11T00:00:00"/>
    <s v="Aspirin"/>
    <s v="Normal"/>
    <x v="3"/>
  </r>
  <r>
    <s v="Mr."/>
    <s v="Charles Harris"/>
    <n v="48"/>
    <x v="1"/>
    <x v="1"/>
    <s v="AB-"/>
    <x v="5"/>
    <x v="4"/>
    <x v="906"/>
    <s v="Richard Bruce"/>
    <x v="3099"/>
    <x v="4"/>
    <n v="5277.8716000000004"/>
    <n v="172"/>
    <x v="2"/>
    <s v="Emergency"/>
    <d v="2020-09-25T00:00:00"/>
    <s v="Ibuprofen"/>
    <s v="Abnormal"/>
    <x v="28"/>
  </r>
  <r>
    <s v="Mr."/>
    <s v="Cole Woodward"/>
    <n v="33"/>
    <x v="2"/>
    <x v="1"/>
    <s v="AB+"/>
    <x v="3"/>
    <x v="0"/>
    <x v="1496"/>
    <s v="Michael Wong"/>
    <x v="3100"/>
    <x v="1"/>
    <n v="11118.1212"/>
    <n v="412"/>
    <x v="2"/>
    <s v="Emergency"/>
    <d v="2022-10-17T00:00:00"/>
    <s v="Penicillin"/>
    <s v="Abnormal"/>
    <x v="10"/>
  </r>
  <r>
    <s v="Mr."/>
    <s v="Bradley Leonard"/>
    <n v="83"/>
    <x v="0"/>
    <x v="1"/>
    <s v="AB+"/>
    <x v="3"/>
    <x v="1"/>
    <x v="56"/>
    <s v="Veronica Wiggins"/>
    <x v="3101"/>
    <x v="4"/>
    <n v="19493.531800000001"/>
    <n v="331"/>
    <x v="1"/>
    <s v="Urgent"/>
    <d v="2022-11-08T00:00:00"/>
    <s v="Penicillin"/>
    <s v="Inconclusive"/>
    <x v="13"/>
  </r>
  <r>
    <s v="Mr."/>
    <s v="Cheryl Burke"/>
    <n v="21"/>
    <x v="2"/>
    <x v="1"/>
    <s v="A+"/>
    <x v="4"/>
    <x v="5"/>
    <x v="429"/>
    <s v="Amy Frazier"/>
    <x v="3102"/>
    <x v="2"/>
    <n v="78956.185899999997"/>
    <n v="295"/>
    <x v="1"/>
    <s v="Urgent"/>
    <d v="2019-03-27T00:00:00"/>
    <s v="Aspirin"/>
    <s v="Normal"/>
    <x v="7"/>
  </r>
  <r>
    <s v="Mr."/>
    <s v="Jamie Castro"/>
    <n v="18"/>
    <x v="2"/>
    <x v="1"/>
    <s v="B-"/>
    <x v="2"/>
    <x v="5"/>
    <x v="984"/>
    <s v="Daniel Murphy"/>
    <x v="3103"/>
    <x v="2"/>
    <n v="48204.693099999997"/>
    <n v="130"/>
    <x v="2"/>
    <s v="Emergency"/>
    <d v="2021-09-28T00:00:00"/>
    <s v="Ibuprofen"/>
    <s v="Inconclusive"/>
    <x v="28"/>
  </r>
  <r>
    <s v="Mrs."/>
    <s v="Jared Bell"/>
    <n v="81"/>
    <x v="0"/>
    <x v="0"/>
    <s v="B+"/>
    <x v="7"/>
    <x v="0"/>
    <x v="384"/>
    <s v="Ronnie Price"/>
    <x v="3104"/>
    <x v="1"/>
    <n v="28836.9764"/>
    <n v="353"/>
    <x v="2"/>
    <s v="Emergency"/>
    <d v="2023-09-17T00:00:00"/>
    <s v="Paracetamol"/>
    <s v="Abnormal"/>
    <x v="24"/>
  </r>
  <r>
    <s v="Mr."/>
    <s v="Randall Callahan"/>
    <n v="53"/>
    <x v="1"/>
    <x v="1"/>
    <s v="A+"/>
    <x v="4"/>
    <x v="0"/>
    <x v="821"/>
    <s v="Shelly Frederick"/>
    <x v="2858"/>
    <x v="3"/>
    <n v="5705.8899000000001"/>
    <n v="121"/>
    <x v="2"/>
    <s v="Emergency"/>
    <d v="2019-04-13T00:00:00"/>
    <s v="Paracetamol"/>
    <s v="Normal"/>
    <x v="15"/>
  </r>
  <r>
    <s v="Mrs."/>
    <s v="Catherine Potter"/>
    <n v="73"/>
    <x v="0"/>
    <x v="0"/>
    <s v="A+"/>
    <x v="4"/>
    <x v="4"/>
    <x v="1497"/>
    <s v="Billy Mcgee"/>
    <x v="2237"/>
    <x v="0"/>
    <n v="7030.1451999999999"/>
    <n v="424"/>
    <x v="1"/>
    <s v="Urgent"/>
    <d v="2020-10-20T00:00:00"/>
    <s v="Ibuprofen"/>
    <s v="Abnormal"/>
    <x v="5"/>
  </r>
  <r>
    <s v="Mrs."/>
    <s v="Brian Torres"/>
    <n v="36"/>
    <x v="1"/>
    <x v="0"/>
    <s v="AB-"/>
    <x v="5"/>
    <x v="1"/>
    <x v="1427"/>
    <s v="Kelly Mcdonald"/>
    <x v="3105"/>
    <x v="3"/>
    <n v="13572.7091"/>
    <n v="248"/>
    <x v="0"/>
    <s v="Elective"/>
    <d v="2019-04-24T00:00:00"/>
    <s v="Paracetamol"/>
    <s v="Inconclusive"/>
    <x v="24"/>
  </r>
  <r>
    <s v="Mrs."/>
    <s v="Brett Jordan"/>
    <n v="63"/>
    <x v="0"/>
    <x v="0"/>
    <s v="O-"/>
    <x v="0"/>
    <x v="3"/>
    <x v="609"/>
    <s v="Karen Arnold"/>
    <x v="3106"/>
    <x v="3"/>
    <n v="11381.859399999999"/>
    <n v="356"/>
    <x v="1"/>
    <s v="Urgent"/>
    <d v="2022-07-06T00:00:00"/>
    <s v="Penicillin"/>
    <s v="Normal"/>
    <x v="16"/>
  </r>
  <r>
    <s v="Mrs."/>
    <s v="Samantha Munoz"/>
    <n v="72"/>
    <x v="0"/>
    <x v="0"/>
    <s v="B+"/>
    <x v="7"/>
    <x v="4"/>
    <x v="1240"/>
    <s v="James English"/>
    <x v="3107"/>
    <x v="4"/>
    <n v="27719.311399999999"/>
    <n v="436"/>
    <x v="0"/>
    <s v="Elective"/>
    <d v="2020-10-25T00:00:00"/>
    <s v="Paracetamol"/>
    <s v="Abnormal"/>
    <x v="24"/>
  </r>
  <r>
    <s v="Mr."/>
    <s v="Karen Newman"/>
    <n v="44"/>
    <x v="1"/>
    <x v="1"/>
    <s v="B-"/>
    <x v="2"/>
    <x v="0"/>
    <x v="1498"/>
    <s v="Tracey Russell"/>
    <x v="3108"/>
    <x v="3"/>
    <n v="16124.704"/>
    <n v="420"/>
    <x v="2"/>
    <s v="Emergency"/>
    <d v="2021-10-22T00:00:00"/>
    <s v="Ibuprofen"/>
    <s v="Normal"/>
    <x v="24"/>
  </r>
  <r>
    <s v="Mrs."/>
    <s v="Jason Eaton"/>
    <n v="75"/>
    <x v="0"/>
    <x v="0"/>
    <s v="B+"/>
    <x v="7"/>
    <x v="4"/>
    <x v="1161"/>
    <s v="Courtney Reyes"/>
    <x v="3109"/>
    <x v="3"/>
    <n v="30755.4876"/>
    <n v="473"/>
    <x v="0"/>
    <s v="Elective"/>
    <d v="2021-06-28T00:00:00"/>
    <s v="Penicillin"/>
    <s v="Inconclusive"/>
    <x v="26"/>
  </r>
  <r>
    <s v="Mrs."/>
    <s v="Lisa Miller"/>
    <n v="30"/>
    <x v="2"/>
    <x v="0"/>
    <s v="A-"/>
    <x v="6"/>
    <x v="1"/>
    <x v="871"/>
    <s v="Michelle Reyes"/>
    <x v="2711"/>
    <x v="2"/>
    <n v="25345.473399999999"/>
    <n v="294"/>
    <x v="0"/>
    <s v="Elective"/>
    <d v="2020-05-13T00:00:00"/>
    <s v="Lipitor"/>
    <s v="Inconclusive"/>
    <x v="8"/>
  </r>
  <r>
    <s v="Mrs."/>
    <s v="Patricia Clark"/>
    <n v="85"/>
    <x v="0"/>
    <x v="0"/>
    <s v="A+"/>
    <x v="4"/>
    <x v="4"/>
    <x v="1427"/>
    <s v="Adam Greene"/>
    <x v="3110"/>
    <x v="1"/>
    <n v="29836.7084"/>
    <n v="374"/>
    <x v="2"/>
    <s v="Emergency"/>
    <d v="2019-05-03T00:00:00"/>
    <s v="Lipitor"/>
    <s v="Abnormal"/>
    <x v="28"/>
  </r>
  <r>
    <s v="Mr."/>
    <s v="Jeremy Gutierrez"/>
    <n v="68"/>
    <x v="0"/>
    <x v="1"/>
    <s v="AB+"/>
    <x v="3"/>
    <x v="5"/>
    <x v="56"/>
    <s v="Donna Hamilton"/>
    <x v="3111"/>
    <x v="0"/>
    <n v="27328.8505"/>
    <n v="420"/>
    <x v="0"/>
    <s v="Elective"/>
    <d v="2022-10-29T00:00:00"/>
    <s v="Ibuprofen"/>
    <s v="Inconclusive"/>
    <x v="22"/>
  </r>
  <r>
    <s v="Mrs."/>
    <s v="Ross Lee"/>
    <n v="83"/>
    <x v="0"/>
    <x v="0"/>
    <s v="A-"/>
    <x v="6"/>
    <x v="0"/>
    <x v="745"/>
    <s v="Thomas Martin"/>
    <x v="3112"/>
    <x v="0"/>
    <n v="14315.762199999999"/>
    <n v="252"/>
    <x v="2"/>
    <s v="Emergency"/>
    <d v="2020-12-04T00:00:00"/>
    <s v="Aspirin"/>
    <s v="Inconclusive"/>
    <x v="13"/>
  </r>
  <r>
    <s v="Mr."/>
    <s v="Elizabeth Figueroa"/>
    <n v="37"/>
    <x v="1"/>
    <x v="1"/>
    <s v="O-"/>
    <x v="0"/>
    <x v="3"/>
    <x v="1499"/>
    <s v="Patricia Lewis"/>
    <x v="3113"/>
    <x v="3"/>
    <n v="3690.1828999999998"/>
    <n v="284"/>
    <x v="1"/>
    <s v="Urgent"/>
    <d v="2020-06-13T00:00:00"/>
    <s v="Ibuprofen"/>
    <s v="Normal"/>
    <x v="15"/>
  </r>
  <r>
    <s v="Mrs."/>
    <s v="Robert Phillips"/>
    <n v="52"/>
    <x v="1"/>
    <x v="0"/>
    <s v="A-"/>
    <x v="6"/>
    <x v="5"/>
    <x v="1355"/>
    <s v="Stephen House"/>
    <x v="3114"/>
    <x v="4"/>
    <n v="74562.115699999995"/>
    <n v="174"/>
    <x v="2"/>
    <s v="Emergency"/>
    <d v="2022-01-28T00:00:00"/>
    <s v="Ibuprofen"/>
    <s v="Abnormal"/>
    <x v="25"/>
  </r>
  <r>
    <s v="Mr."/>
    <s v="Todd Rodgers"/>
    <n v="66"/>
    <x v="0"/>
    <x v="1"/>
    <s v="B-"/>
    <x v="2"/>
    <x v="5"/>
    <x v="925"/>
    <s v="Angela Barrett"/>
    <x v="3115"/>
    <x v="0"/>
    <n v="61881.543700000002"/>
    <n v="273"/>
    <x v="2"/>
    <s v="Emergency"/>
    <d v="2021-11-09T00:00:00"/>
    <s v="Aspirin"/>
    <s v="Abnormal"/>
    <x v="5"/>
  </r>
  <r>
    <s v="Mrs."/>
    <s v="Jessica Miller"/>
    <n v="80"/>
    <x v="0"/>
    <x v="0"/>
    <s v="O+"/>
    <x v="1"/>
    <x v="5"/>
    <x v="538"/>
    <s v="Thomas Smith"/>
    <x v="153"/>
    <x v="0"/>
    <n v="67059.0291"/>
    <n v="159"/>
    <x v="2"/>
    <s v="Emergency"/>
    <d v="2019-03-30T00:00:00"/>
    <s v="Ibuprofen"/>
    <s v="Inconclusive"/>
    <x v="11"/>
  </r>
  <r>
    <s v="Mrs."/>
    <s v="Robert Long"/>
    <n v="85"/>
    <x v="0"/>
    <x v="0"/>
    <s v="A-"/>
    <x v="6"/>
    <x v="2"/>
    <x v="305"/>
    <s v="Denise Ewing"/>
    <x v="3116"/>
    <x v="0"/>
    <n v="7807.1198999999997"/>
    <n v="308"/>
    <x v="2"/>
    <s v="Emergency"/>
    <d v="2020-09-21T00:00:00"/>
    <s v="Aspirin"/>
    <s v="Normal"/>
    <x v="27"/>
  </r>
  <r>
    <s v="Mrs."/>
    <s v="Jennifer Fischer"/>
    <n v="51"/>
    <x v="1"/>
    <x v="0"/>
    <s v="O-"/>
    <x v="0"/>
    <x v="3"/>
    <x v="12"/>
    <s v="Christine Ryan"/>
    <x v="3117"/>
    <x v="1"/>
    <n v="31153.448799999998"/>
    <n v="269"/>
    <x v="1"/>
    <s v="Urgent"/>
    <d v="2021-06-15T00:00:00"/>
    <s v="Aspirin"/>
    <s v="Normal"/>
    <x v="3"/>
  </r>
  <r>
    <s v="Mr."/>
    <s v="Crystal Simpson"/>
    <n v="54"/>
    <x v="1"/>
    <x v="1"/>
    <s v="B+"/>
    <x v="7"/>
    <x v="0"/>
    <x v="1038"/>
    <s v="Daniel Taylor"/>
    <x v="1695"/>
    <x v="2"/>
    <n v="5884.5348000000004"/>
    <n v="488"/>
    <x v="1"/>
    <s v="Urgent"/>
    <d v="2020-08-01T00:00:00"/>
    <s v="Ibuprofen"/>
    <s v="Inconclusive"/>
    <x v="20"/>
  </r>
  <r>
    <s v="Mr."/>
    <s v="Scott Burch"/>
    <n v="37"/>
    <x v="1"/>
    <x v="1"/>
    <s v="O+"/>
    <x v="1"/>
    <x v="5"/>
    <x v="1500"/>
    <s v="Maria Lane"/>
    <x v="3118"/>
    <x v="4"/>
    <n v="17638.844099999998"/>
    <n v="302"/>
    <x v="0"/>
    <s v="Elective"/>
    <d v="2022-01-29T00:00:00"/>
    <s v="Lipitor"/>
    <s v="Abnormal"/>
    <x v="24"/>
  </r>
  <r>
    <s v="Mrs."/>
    <s v="Daniel Collins"/>
    <n v="42"/>
    <x v="1"/>
    <x v="0"/>
    <s v="O-"/>
    <x v="0"/>
    <x v="2"/>
    <x v="1501"/>
    <s v="Allison Woods"/>
    <x v="3119"/>
    <x v="0"/>
    <n v="12674.2492"/>
    <n v="188"/>
    <x v="1"/>
    <s v="Urgent"/>
    <d v="2019-09-26T00:00:00"/>
    <s v="Aspirin"/>
    <s v="Inconclusive"/>
    <x v="18"/>
  </r>
  <r>
    <s v="Mrs."/>
    <s v="John Huffman"/>
    <n v="49"/>
    <x v="1"/>
    <x v="0"/>
    <s v="O+"/>
    <x v="1"/>
    <x v="2"/>
    <x v="1279"/>
    <s v="Benjamin Lawson"/>
    <x v="3120"/>
    <x v="2"/>
    <n v="15937.0888"/>
    <n v="260"/>
    <x v="0"/>
    <s v="Elective"/>
    <d v="2020-04-04T00:00:00"/>
    <s v="Lipitor"/>
    <s v="Inconclusive"/>
    <x v="3"/>
  </r>
  <r>
    <s v="Mr."/>
    <s v="Raven Lucas"/>
    <n v="79"/>
    <x v="0"/>
    <x v="1"/>
    <s v="O+"/>
    <x v="1"/>
    <x v="3"/>
    <x v="1502"/>
    <s v="Steven Fuller"/>
    <x v="3121"/>
    <x v="0"/>
    <n v="2578.3292000000001"/>
    <n v="378"/>
    <x v="1"/>
    <s v="Urgent"/>
    <d v="2023-02-27T00:00:00"/>
    <s v="Lipitor"/>
    <s v="Abnormal"/>
    <x v="3"/>
  </r>
  <r>
    <s v="Mrs."/>
    <s v="Melissa Perkins DVM"/>
    <n v="58"/>
    <x v="1"/>
    <x v="0"/>
    <s v="A+"/>
    <x v="4"/>
    <x v="1"/>
    <x v="1503"/>
    <s v="Sandra Howard"/>
    <x v="3122"/>
    <x v="3"/>
    <n v="9124.2667000000001"/>
    <n v="468"/>
    <x v="0"/>
    <s v="Elective"/>
    <d v="2020-07-02T00:00:00"/>
    <s v="Aspirin"/>
    <s v="Abnormal"/>
    <x v="9"/>
  </r>
  <r>
    <s v="Mrs."/>
    <s v="Michelle Williams"/>
    <n v="55"/>
    <x v="1"/>
    <x v="0"/>
    <s v="AB-"/>
    <x v="5"/>
    <x v="0"/>
    <x v="183"/>
    <s v="Sherry Hanson"/>
    <x v="3123"/>
    <x v="0"/>
    <n v="14449.681200000001"/>
    <n v="117"/>
    <x v="2"/>
    <s v="Emergency"/>
    <d v="2022-03-22T00:00:00"/>
    <s v="Penicillin"/>
    <s v="Abnormal"/>
    <x v="29"/>
  </r>
  <r>
    <s v="Mr."/>
    <s v="Anthony Jones"/>
    <n v="52"/>
    <x v="1"/>
    <x v="1"/>
    <s v="AB-"/>
    <x v="5"/>
    <x v="4"/>
    <x v="603"/>
    <s v="Ryan Chapman"/>
    <x v="3124"/>
    <x v="4"/>
    <n v="5747.0814"/>
    <n v="278"/>
    <x v="2"/>
    <s v="Emergency"/>
    <d v="2023-05-11T00:00:00"/>
    <s v="Lipitor"/>
    <s v="Inconclusive"/>
    <x v="3"/>
  </r>
  <r>
    <s v="Mrs."/>
    <s v="Stephanie Knox"/>
    <n v="75"/>
    <x v="0"/>
    <x v="0"/>
    <s v="A-"/>
    <x v="6"/>
    <x v="2"/>
    <x v="1126"/>
    <s v="James Grant"/>
    <x v="3125"/>
    <x v="0"/>
    <n v="20582.997100000001"/>
    <n v="280"/>
    <x v="1"/>
    <s v="Urgent"/>
    <d v="2021-05-28T00:00:00"/>
    <s v="Penicillin"/>
    <s v="Normal"/>
    <x v="17"/>
  </r>
  <r>
    <s v="Mr."/>
    <s v="Sharon Rose"/>
    <n v="50"/>
    <x v="1"/>
    <x v="1"/>
    <s v="B+"/>
    <x v="7"/>
    <x v="2"/>
    <x v="972"/>
    <s v="Debbie Hernandez"/>
    <x v="3126"/>
    <x v="2"/>
    <n v="478.16"/>
    <n v="253"/>
    <x v="1"/>
    <s v="Urgent"/>
    <d v="2021-01-29T00:00:00"/>
    <s v="Lipitor"/>
    <s v="Inconclusive"/>
    <x v="19"/>
  </r>
  <r>
    <s v="Mr."/>
    <s v="Wayne Tran"/>
    <n v="29"/>
    <x v="2"/>
    <x v="1"/>
    <s v="A+"/>
    <x v="4"/>
    <x v="2"/>
    <x v="911"/>
    <s v="Mark Chambers"/>
    <x v="3127"/>
    <x v="3"/>
    <n v="6485.8662999999997"/>
    <n v="300"/>
    <x v="0"/>
    <s v="Elective"/>
    <d v="2020-05-14T00:00:00"/>
    <s v="Aspirin"/>
    <s v="Inconclusive"/>
    <x v="18"/>
  </r>
  <r>
    <s v="Mrs."/>
    <s v="Cheryl Frazier"/>
    <n v="31"/>
    <x v="2"/>
    <x v="0"/>
    <s v="A-"/>
    <x v="6"/>
    <x v="1"/>
    <x v="1504"/>
    <s v="Rebecca Andrews"/>
    <x v="3128"/>
    <x v="2"/>
    <n v="32290.254799999999"/>
    <n v="399"/>
    <x v="0"/>
    <s v="Elective"/>
    <d v="2021-11-09T00:00:00"/>
    <s v="Penicillin"/>
    <s v="Normal"/>
    <x v="0"/>
  </r>
  <r>
    <s v="Mr."/>
    <s v="Heather Taylor"/>
    <n v="34"/>
    <x v="2"/>
    <x v="1"/>
    <s v="B-"/>
    <x v="2"/>
    <x v="3"/>
    <x v="989"/>
    <s v="Mark Martinez"/>
    <x v="3129"/>
    <x v="1"/>
    <n v="3378.9589999999998"/>
    <n v="371"/>
    <x v="1"/>
    <s v="Urgent"/>
    <d v="2022-04-23T00:00:00"/>
    <s v="Aspirin"/>
    <s v="Inconclusive"/>
    <x v="22"/>
  </r>
  <r>
    <s v="Mrs."/>
    <s v="Michael Burton"/>
    <n v="58"/>
    <x v="1"/>
    <x v="0"/>
    <s v="B+"/>
    <x v="7"/>
    <x v="3"/>
    <x v="457"/>
    <s v="Douglas Young"/>
    <x v="3130"/>
    <x v="3"/>
    <n v="18574.849999999999"/>
    <n v="191"/>
    <x v="2"/>
    <s v="Emergency"/>
    <d v="2022-03-28T00:00:00"/>
    <s v="Paracetamol"/>
    <s v="Abnormal"/>
    <x v="0"/>
  </r>
  <r>
    <s v="Mrs."/>
    <s v="Alexis Bailey"/>
    <n v="45"/>
    <x v="1"/>
    <x v="0"/>
    <s v="O-"/>
    <x v="0"/>
    <x v="4"/>
    <x v="1432"/>
    <s v="Ms. Monica Jones"/>
    <x v="3131"/>
    <x v="2"/>
    <n v="1993.7686000000001"/>
    <n v="169"/>
    <x v="2"/>
    <s v="Emergency"/>
    <d v="2021-06-12T00:00:00"/>
    <s v="Aspirin"/>
    <s v="Abnormal"/>
    <x v="4"/>
  </r>
  <r>
    <s v="Mr."/>
    <s v="Victoria Lawrence"/>
    <n v="47"/>
    <x v="1"/>
    <x v="1"/>
    <s v="AB-"/>
    <x v="5"/>
    <x v="3"/>
    <x v="916"/>
    <s v="Katherine Hurst"/>
    <x v="3132"/>
    <x v="1"/>
    <n v="12753.4774"/>
    <n v="270"/>
    <x v="2"/>
    <s v="Emergency"/>
    <d v="2022-06-17T00:00:00"/>
    <s v="Aspirin"/>
    <s v="Normal"/>
    <x v="1"/>
  </r>
  <r>
    <s v="Mrs."/>
    <s v="James Villanueva"/>
    <n v="75"/>
    <x v="0"/>
    <x v="0"/>
    <s v="B-"/>
    <x v="2"/>
    <x v="2"/>
    <x v="1135"/>
    <s v="Christina Anderson"/>
    <x v="3133"/>
    <x v="0"/>
    <n v="8587.4637999999995"/>
    <n v="215"/>
    <x v="1"/>
    <s v="Urgent"/>
    <d v="2020-02-03T00:00:00"/>
    <s v="Paracetamol"/>
    <s v="Abnormal"/>
    <x v="0"/>
  </r>
  <r>
    <s v="Mrs."/>
    <s v="Brittany Randall"/>
    <n v="36"/>
    <x v="1"/>
    <x v="0"/>
    <s v="AB+"/>
    <x v="3"/>
    <x v="0"/>
    <x v="938"/>
    <s v="Pamela Shannon"/>
    <x v="3134"/>
    <x v="2"/>
    <n v="35423.132700000002"/>
    <n v="343"/>
    <x v="2"/>
    <s v="Emergency"/>
    <d v="2022-03-22T00:00:00"/>
    <s v="Penicillin"/>
    <s v="Inconclusive"/>
    <x v="16"/>
  </r>
  <r>
    <s v="Mr."/>
    <s v="Timothy Hill"/>
    <n v="76"/>
    <x v="0"/>
    <x v="1"/>
    <s v="B+"/>
    <x v="7"/>
    <x v="1"/>
    <x v="909"/>
    <s v="Jerome Roberts"/>
    <x v="3135"/>
    <x v="0"/>
    <n v="12983.336499999999"/>
    <n v="320"/>
    <x v="0"/>
    <s v="Elective"/>
    <d v="2023-04-21T00:00:00"/>
    <s v="Penicillin"/>
    <s v="Inconclusive"/>
    <x v="28"/>
  </r>
  <r>
    <s v="Mr."/>
    <s v="Pamela Rice"/>
    <n v="38"/>
    <x v="1"/>
    <x v="1"/>
    <s v="B+"/>
    <x v="7"/>
    <x v="3"/>
    <x v="75"/>
    <s v="James Sanchez"/>
    <x v="3136"/>
    <x v="4"/>
    <n v="26893.044600000001"/>
    <n v="430"/>
    <x v="1"/>
    <s v="Urgent"/>
    <d v="2020-08-29T00:00:00"/>
    <s v="Ibuprofen"/>
    <s v="Normal"/>
    <x v="10"/>
  </r>
  <r>
    <s v="Mr."/>
    <s v="Rachel Alvarez"/>
    <n v="64"/>
    <x v="0"/>
    <x v="1"/>
    <s v="B-"/>
    <x v="2"/>
    <x v="1"/>
    <x v="435"/>
    <s v="Melissa Cain"/>
    <x v="3137"/>
    <x v="0"/>
    <n v="14780.9722"/>
    <n v="205"/>
    <x v="0"/>
    <s v="Elective"/>
    <d v="2019-08-15T00:00:00"/>
    <s v="Lipitor"/>
    <s v="Inconclusive"/>
    <x v="25"/>
  </r>
  <r>
    <s v="Mrs."/>
    <s v="Daniel Moore"/>
    <n v="64"/>
    <x v="0"/>
    <x v="0"/>
    <s v="A+"/>
    <x v="4"/>
    <x v="5"/>
    <x v="971"/>
    <s v="Charles Cruz"/>
    <x v="3138"/>
    <x v="0"/>
    <n v="22353.415700000001"/>
    <n v="499"/>
    <x v="0"/>
    <s v="Elective"/>
    <d v="2022-10-10T00:00:00"/>
    <s v="Penicillin"/>
    <s v="Normal"/>
    <x v="12"/>
  </r>
  <r>
    <s v="Mr."/>
    <s v="John Brown"/>
    <n v="18"/>
    <x v="2"/>
    <x v="1"/>
    <s v="AB-"/>
    <x v="5"/>
    <x v="2"/>
    <x v="1125"/>
    <s v="Kyle Soto"/>
    <x v="3139"/>
    <x v="1"/>
    <n v="10425.950000000001"/>
    <n v="391"/>
    <x v="0"/>
    <s v="Elective"/>
    <d v="2019-07-18T00:00:00"/>
    <s v="Penicillin"/>
    <s v="Normal"/>
    <x v="3"/>
  </r>
  <r>
    <s v="Mrs."/>
    <s v="Emily Young"/>
    <n v="34"/>
    <x v="2"/>
    <x v="0"/>
    <s v="AB-"/>
    <x v="5"/>
    <x v="0"/>
    <x v="1505"/>
    <s v="William Carroll"/>
    <x v="3140"/>
    <x v="1"/>
    <n v="38666.988899999997"/>
    <n v="205"/>
    <x v="2"/>
    <s v="Emergency"/>
    <d v="2019-12-02T00:00:00"/>
    <s v="Penicillin"/>
    <s v="Abnormal"/>
    <x v="0"/>
  </r>
  <r>
    <s v="Mrs."/>
    <s v="Donald Ramsey"/>
    <n v="62"/>
    <x v="0"/>
    <x v="0"/>
    <s v="O+"/>
    <x v="1"/>
    <x v="2"/>
    <x v="809"/>
    <s v="Amber Pope DDS"/>
    <x v="3141"/>
    <x v="0"/>
    <n v="20526.018899999999"/>
    <n v="300"/>
    <x v="1"/>
    <s v="Urgent"/>
    <d v="2021-02-22T00:00:00"/>
    <s v="Penicillin"/>
    <s v="Inconclusive"/>
    <x v="14"/>
  </r>
  <r>
    <s v="Mrs."/>
    <s v="John Harper"/>
    <n v="40"/>
    <x v="1"/>
    <x v="0"/>
    <s v="B+"/>
    <x v="7"/>
    <x v="5"/>
    <x v="455"/>
    <s v="Brittany West"/>
    <x v="3142"/>
    <x v="3"/>
    <n v="54418.735099999998"/>
    <n v="331"/>
    <x v="0"/>
    <s v="Elective"/>
    <d v="2018-12-26T00:00:00"/>
    <s v="Aspirin"/>
    <s v="Abnormal"/>
    <x v="28"/>
  </r>
  <r>
    <s v="Mrs."/>
    <s v="Jacqueline Harvey"/>
    <n v="24"/>
    <x v="2"/>
    <x v="0"/>
    <s v="B-"/>
    <x v="2"/>
    <x v="4"/>
    <x v="1506"/>
    <s v="Stephanie Johnson MD"/>
    <x v="3143"/>
    <x v="2"/>
    <n v="15495.659"/>
    <n v="134"/>
    <x v="1"/>
    <s v="Urgent"/>
    <d v="2019-06-04T00:00:00"/>
    <s v="Penicillin"/>
    <s v="Inconclusive"/>
    <x v="16"/>
  </r>
  <r>
    <s v="Mr."/>
    <s v="Michael King"/>
    <n v="39"/>
    <x v="1"/>
    <x v="1"/>
    <s v="AB+"/>
    <x v="3"/>
    <x v="3"/>
    <x v="446"/>
    <s v="Ethan Wilson"/>
    <x v="1000"/>
    <x v="1"/>
    <n v="7232.3635000000004"/>
    <n v="344"/>
    <x v="2"/>
    <s v="Emergency"/>
    <d v="2021-09-29T00:00:00"/>
    <s v="Lipitor"/>
    <s v="Inconclusive"/>
    <x v="24"/>
  </r>
  <r>
    <s v="Mrs."/>
    <s v="Richard Mason"/>
    <n v="82"/>
    <x v="0"/>
    <x v="0"/>
    <s v="B+"/>
    <x v="7"/>
    <x v="2"/>
    <x v="223"/>
    <s v="Brandon Lucas"/>
    <x v="3144"/>
    <x v="0"/>
    <n v="4009.5729999999999"/>
    <n v="175"/>
    <x v="1"/>
    <s v="Urgent"/>
    <d v="2023-08-01T00:00:00"/>
    <s v="Ibuprofen"/>
    <s v="Inconclusive"/>
    <x v="4"/>
  </r>
  <r>
    <s v="Mr."/>
    <s v="Christian Robertson"/>
    <n v="68"/>
    <x v="0"/>
    <x v="1"/>
    <s v="A+"/>
    <x v="4"/>
    <x v="3"/>
    <x v="610"/>
    <s v="Erin Giles"/>
    <x v="3145"/>
    <x v="0"/>
    <n v="11796.7415"/>
    <n v="149"/>
    <x v="1"/>
    <s v="Urgent"/>
    <d v="2022-03-17T00:00:00"/>
    <s v="Lipitor"/>
    <s v="Abnormal"/>
    <x v="8"/>
  </r>
  <r>
    <s v="Mr."/>
    <s v="William Bentley Jr."/>
    <n v="66"/>
    <x v="0"/>
    <x v="1"/>
    <s v="AB+"/>
    <x v="3"/>
    <x v="1"/>
    <x v="183"/>
    <s v="Troy Fields"/>
    <x v="3024"/>
    <x v="0"/>
    <n v="12051.3122"/>
    <n v="278"/>
    <x v="0"/>
    <s v="Elective"/>
    <d v="2022-03-02T00:00:00"/>
    <s v="Penicillin"/>
    <s v="Normal"/>
    <x v="27"/>
  </r>
  <r>
    <s v="Mr."/>
    <s v="Susan Watkins"/>
    <n v="57"/>
    <x v="1"/>
    <x v="1"/>
    <s v="A+"/>
    <x v="4"/>
    <x v="3"/>
    <x v="31"/>
    <s v="Steven Hall"/>
    <x v="3146"/>
    <x v="3"/>
    <n v="11897.334699999999"/>
    <n v="411"/>
    <x v="2"/>
    <s v="Emergency"/>
    <d v="2023-07-31T00:00:00"/>
    <s v="Ibuprofen"/>
    <s v="Inconclusive"/>
    <x v="21"/>
  </r>
  <r>
    <s v="Mrs."/>
    <s v="Carol Allen"/>
    <n v="26"/>
    <x v="2"/>
    <x v="0"/>
    <s v="A+"/>
    <x v="4"/>
    <x v="3"/>
    <x v="296"/>
    <s v="Spencer Smith"/>
    <x v="3147"/>
    <x v="4"/>
    <n v="25486.804599999999"/>
    <n v="216"/>
    <x v="1"/>
    <s v="Urgent"/>
    <d v="2020-09-21T00:00:00"/>
    <s v="Lipitor"/>
    <s v="Inconclusive"/>
    <x v="22"/>
  </r>
  <r>
    <s v="Mr."/>
    <s v="Ann Morgan"/>
    <n v="76"/>
    <x v="0"/>
    <x v="1"/>
    <s v="O+"/>
    <x v="1"/>
    <x v="3"/>
    <x v="474"/>
    <s v="Douglas Lewis"/>
    <x v="3148"/>
    <x v="0"/>
    <n v="23371.6813"/>
    <n v="138"/>
    <x v="2"/>
    <s v="Emergency"/>
    <d v="2021-12-27T00:00:00"/>
    <s v="Penicillin"/>
    <s v="Abnormal"/>
    <x v="16"/>
  </r>
  <r>
    <s v="Mrs."/>
    <s v="Aaron Patel"/>
    <n v="70"/>
    <x v="0"/>
    <x v="0"/>
    <s v="AB+"/>
    <x v="3"/>
    <x v="3"/>
    <x v="136"/>
    <s v="Thomas Cohen"/>
    <x v="1829"/>
    <x v="0"/>
    <n v="31930.136299999998"/>
    <n v="390"/>
    <x v="1"/>
    <s v="Urgent"/>
    <d v="2021-05-07T00:00:00"/>
    <s v="Lipitor"/>
    <s v="Normal"/>
    <x v="17"/>
  </r>
  <r>
    <s v="Mrs."/>
    <s v="Elizabeth Johnson"/>
    <n v="25"/>
    <x v="2"/>
    <x v="0"/>
    <s v="A+"/>
    <x v="4"/>
    <x v="5"/>
    <x v="1507"/>
    <s v="Ryan Herring"/>
    <x v="541"/>
    <x v="1"/>
    <n v="26530.424500000001"/>
    <n v="131"/>
    <x v="0"/>
    <s v="Elective"/>
    <d v="2021-05-13T00:00:00"/>
    <s v="Aspirin"/>
    <s v="Abnormal"/>
    <x v="23"/>
  </r>
  <r>
    <s v="Mrs."/>
    <s v="James Kerr"/>
    <n v="26"/>
    <x v="2"/>
    <x v="0"/>
    <s v="AB+"/>
    <x v="3"/>
    <x v="4"/>
    <x v="748"/>
    <s v="Wendy Holland"/>
    <x v="3149"/>
    <x v="4"/>
    <n v="42253.402699999999"/>
    <n v="167"/>
    <x v="2"/>
    <s v="Emergency"/>
    <d v="2019-10-12T00:00:00"/>
    <s v="Lipitor"/>
    <s v="Inconclusive"/>
    <x v="24"/>
  </r>
  <r>
    <s v="Mr."/>
    <s v="Jennifer Stewart"/>
    <n v="78"/>
    <x v="0"/>
    <x v="1"/>
    <s v="AB-"/>
    <x v="5"/>
    <x v="3"/>
    <x v="238"/>
    <s v="Brandy Cook"/>
    <x v="3150"/>
    <x v="0"/>
    <n v="1412.5284999999999"/>
    <n v="278"/>
    <x v="2"/>
    <s v="Emergency"/>
    <d v="2022-12-11T00:00:00"/>
    <s v="Ibuprofen"/>
    <s v="Normal"/>
    <x v="18"/>
  </r>
  <r>
    <s v="Mrs."/>
    <s v="Roger Curry"/>
    <n v="55"/>
    <x v="1"/>
    <x v="0"/>
    <s v="A+"/>
    <x v="4"/>
    <x v="2"/>
    <x v="1488"/>
    <s v="Anthony Hoffman"/>
    <x v="2452"/>
    <x v="2"/>
    <n v="1466.9602"/>
    <n v="298"/>
    <x v="0"/>
    <s v="Elective"/>
    <d v="2022-05-28T00:00:00"/>
    <s v="Aspirin"/>
    <s v="Abnormal"/>
    <x v="4"/>
  </r>
  <r>
    <s v="Mr."/>
    <s v="Jennifer Sutton"/>
    <n v="74"/>
    <x v="0"/>
    <x v="1"/>
    <s v="A-"/>
    <x v="6"/>
    <x v="0"/>
    <x v="442"/>
    <s v="Mackenzie Mason"/>
    <x v="3151"/>
    <x v="0"/>
    <n v="10608.8406"/>
    <n v="344"/>
    <x v="2"/>
    <s v="Emergency"/>
    <d v="2022-06-21T00:00:00"/>
    <s v="Aspirin"/>
    <s v="Abnormal"/>
    <x v="15"/>
  </r>
  <r>
    <s v="Mrs."/>
    <s v="Alex Patel"/>
    <n v="55"/>
    <x v="1"/>
    <x v="0"/>
    <s v="AB-"/>
    <x v="5"/>
    <x v="5"/>
    <x v="1508"/>
    <s v="April Shea"/>
    <x v="3152"/>
    <x v="0"/>
    <n v="65297.639900000002"/>
    <n v="483"/>
    <x v="0"/>
    <s v="Elective"/>
    <d v="2020-02-06T00:00:00"/>
    <s v="Penicillin"/>
    <s v="Inconclusive"/>
    <x v="9"/>
  </r>
  <r>
    <s v="Mrs."/>
    <s v="Derek Sims"/>
    <n v="79"/>
    <x v="0"/>
    <x v="0"/>
    <s v="AB+"/>
    <x v="3"/>
    <x v="4"/>
    <x v="806"/>
    <s v="Alicia Griffin"/>
    <x v="3153"/>
    <x v="4"/>
    <n v="18019.171900000001"/>
    <n v="432"/>
    <x v="0"/>
    <s v="Elective"/>
    <d v="2019-04-13T00:00:00"/>
    <s v="Aspirin"/>
    <s v="Normal"/>
    <x v="9"/>
  </r>
  <r>
    <s v="Mr."/>
    <s v="Lisa Davis"/>
    <n v="18"/>
    <x v="2"/>
    <x v="1"/>
    <s v="A+"/>
    <x v="4"/>
    <x v="3"/>
    <x v="921"/>
    <s v="Michael Shaw"/>
    <x v="210"/>
    <x v="2"/>
    <n v="24550.749"/>
    <n v="295"/>
    <x v="2"/>
    <s v="Emergency"/>
    <d v="2020-06-03T00:00:00"/>
    <s v="Penicillin"/>
    <s v="Abnormal"/>
    <x v="18"/>
  </r>
  <r>
    <s v="Mr."/>
    <s v="Javier Green"/>
    <n v="81"/>
    <x v="0"/>
    <x v="1"/>
    <s v="O+"/>
    <x v="1"/>
    <x v="5"/>
    <x v="598"/>
    <s v="Elizabeth Martinez"/>
    <x v="322"/>
    <x v="0"/>
    <n v="33033.818200000002"/>
    <n v="183"/>
    <x v="0"/>
    <s v="Elective"/>
    <d v="2021-01-05T00:00:00"/>
    <s v="Aspirin"/>
    <s v="Abnormal"/>
    <x v="15"/>
  </r>
  <r>
    <s v="Mrs."/>
    <s v="Derek Elliott"/>
    <n v="20"/>
    <x v="2"/>
    <x v="0"/>
    <s v="O+"/>
    <x v="1"/>
    <x v="4"/>
    <x v="1448"/>
    <s v="Raymond Drake"/>
    <x v="3154"/>
    <x v="1"/>
    <n v="13933.9547"/>
    <n v="252"/>
    <x v="1"/>
    <s v="Urgent"/>
    <d v="2020-12-22T00:00:00"/>
    <s v="Ibuprofen"/>
    <s v="Abnormal"/>
    <x v="22"/>
  </r>
  <r>
    <s v="Mrs."/>
    <s v="Joyce Ramirez"/>
    <n v="63"/>
    <x v="0"/>
    <x v="0"/>
    <s v="B-"/>
    <x v="2"/>
    <x v="2"/>
    <x v="1303"/>
    <s v="Laura Mitchell"/>
    <x v="3155"/>
    <x v="2"/>
    <n v="741.94529999999997"/>
    <n v="231"/>
    <x v="1"/>
    <s v="Urgent"/>
    <d v="2019-03-30T00:00:00"/>
    <s v="Paracetamol"/>
    <s v="Inconclusive"/>
    <x v="13"/>
  </r>
  <r>
    <s v="Mr."/>
    <s v="Tara Morris"/>
    <n v="79"/>
    <x v="0"/>
    <x v="1"/>
    <s v="A+"/>
    <x v="4"/>
    <x v="3"/>
    <x v="1082"/>
    <s v="Ronald Anderson"/>
    <x v="3156"/>
    <x v="1"/>
    <n v="27313.639500000001"/>
    <n v="106"/>
    <x v="2"/>
    <s v="Emergency"/>
    <d v="2022-11-01T00:00:00"/>
    <s v="Aspirin"/>
    <s v="Abnormal"/>
    <x v="15"/>
  </r>
  <r>
    <s v="Mrs."/>
    <s v="Joseph Woods"/>
    <n v="69"/>
    <x v="0"/>
    <x v="0"/>
    <s v="AB+"/>
    <x v="3"/>
    <x v="2"/>
    <x v="290"/>
    <s v="Mark Kim"/>
    <x v="3157"/>
    <x v="2"/>
    <n v="17282.358199999999"/>
    <n v="189"/>
    <x v="2"/>
    <s v="Emergency"/>
    <d v="2020-04-08T00:00:00"/>
    <s v="Penicillin"/>
    <s v="Abnormal"/>
    <x v="9"/>
  </r>
  <r>
    <s v="Mr."/>
    <s v="David Taylor"/>
    <n v="61"/>
    <x v="0"/>
    <x v="1"/>
    <s v="AB-"/>
    <x v="5"/>
    <x v="1"/>
    <x v="1087"/>
    <s v="Helen Kim"/>
    <x v="3158"/>
    <x v="4"/>
    <n v="35363.488899999997"/>
    <n v="147"/>
    <x v="0"/>
    <s v="Elective"/>
    <d v="2022-01-31T00:00:00"/>
    <s v="Ibuprofen"/>
    <s v="Inconclusive"/>
    <x v="3"/>
  </r>
  <r>
    <s v="Mr."/>
    <s v="Pamela Garcia"/>
    <n v="62"/>
    <x v="0"/>
    <x v="1"/>
    <s v="B+"/>
    <x v="7"/>
    <x v="5"/>
    <x v="516"/>
    <s v="Raymond Dominguez"/>
    <x v="3159"/>
    <x v="4"/>
    <n v="52567.675499999998"/>
    <n v="313"/>
    <x v="0"/>
    <s v="Elective"/>
    <d v="2022-10-31T00:00:00"/>
    <s v="Penicillin"/>
    <s v="Inconclusive"/>
    <x v="3"/>
  </r>
  <r>
    <s v="Mr."/>
    <s v="Dawn Hawkins"/>
    <n v="48"/>
    <x v="1"/>
    <x v="1"/>
    <s v="AB+"/>
    <x v="3"/>
    <x v="1"/>
    <x v="595"/>
    <s v="Shawn White"/>
    <x v="3160"/>
    <x v="3"/>
    <n v="1638.5644"/>
    <n v="296"/>
    <x v="0"/>
    <s v="Elective"/>
    <d v="2021-10-13T00:00:00"/>
    <s v="Lipitor"/>
    <s v="Inconclusive"/>
    <x v="24"/>
  </r>
  <r>
    <s v="Mrs."/>
    <s v="Cory Williams"/>
    <n v="31"/>
    <x v="2"/>
    <x v="0"/>
    <s v="B-"/>
    <x v="2"/>
    <x v="1"/>
    <x v="885"/>
    <s v="Haley Smith"/>
    <x v="3161"/>
    <x v="1"/>
    <n v="18369.854800000001"/>
    <n v="101"/>
    <x v="0"/>
    <s v="Elective"/>
    <d v="2023-10-20T00:00:00"/>
    <s v="Ibuprofen"/>
    <s v="Abnormal"/>
    <x v="8"/>
  </r>
  <r>
    <s v="Mrs."/>
    <s v="Stacy Moody"/>
    <n v="76"/>
    <x v="0"/>
    <x v="0"/>
    <s v="A+"/>
    <x v="4"/>
    <x v="5"/>
    <x v="50"/>
    <s v="Heather Obrien"/>
    <x v="3162"/>
    <x v="3"/>
    <n v="9541.2934000000005"/>
    <n v="348"/>
    <x v="2"/>
    <s v="Emergency"/>
    <d v="2022-12-26T00:00:00"/>
    <s v="Aspirin"/>
    <s v="Normal"/>
    <x v="6"/>
  </r>
  <r>
    <s v="Mr."/>
    <s v="Gabriel Rodriguez"/>
    <n v="82"/>
    <x v="0"/>
    <x v="1"/>
    <s v="O-"/>
    <x v="0"/>
    <x v="0"/>
    <x v="468"/>
    <s v="Jorge Alexander"/>
    <x v="3163"/>
    <x v="0"/>
    <n v="30443.634099999999"/>
    <n v="183"/>
    <x v="1"/>
    <s v="Urgent"/>
    <d v="2021-03-31T00:00:00"/>
    <s v="Lipitor"/>
    <s v="Abnormal"/>
    <x v="18"/>
  </r>
  <r>
    <s v="Mrs."/>
    <s v="Danny Scott"/>
    <n v="59"/>
    <x v="1"/>
    <x v="0"/>
    <s v="A+"/>
    <x v="4"/>
    <x v="4"/>
    <x v="16"/>
    <s v="Heather Williams"/>
    <x v="3164"/>
    <x v="0"/>
    <n v="2134.1511"/>
    <n v="279"/>
    <x v="2"/>
    <s v="Emergency"/>
    <d v="2019-11-22T00:00:00"/>
    <s v="Aspirin"/>
    <s v="Normal"/>
    <x v="0"/>
  </r>
  <r>
    <s v="Mr."/>
    <s v="Kenneth Garcia"/>
    <n v="49"/>
    <x v="1"/>
    <x v="1"/>
    <s v="AB+"/>
    <x v="3"/>
    <x v="1"/>
    <x v="714"/>
    <s v="Matthew Stark"/>
    <x v="3165"/>
    <x v="0"/>
    <n v="12690.506600000001"/>
    <n v="274"/>
    <x v="0"/>
    <s v="Elective"/>
    <d v="2019-03-22T00:00:00"/>
    <s v="Lipitor"/>
    <s v="Inconclusive"/>
    <x v="11"/>
  </r>
  <r>
    <s v="Mr."/>
    <s v="Diane Martinez"/>
    <n v="51"/>
    <x v="1"/>
    <x v="1"/>
    <s v="O+"/>
    <x v="1"/>
    <x v="2"/>
    <x v="28"/>
    <s v="Mrs. Jill Bell PhD"/>
    <x v="3166"/>
    <x v="4"/>
    <n v="3126.2357999999999"/>
    <n v="239"/>
    <x v="2"/>
    <s v="Emergency"/>
    <d v="2019-05-25T00:00:00"/>
    <s v="Paracetamol"/>
    <s v="Normal"/>
    <x v="23"/>
  </r>
  <r>
    <s v="Mrs."/>
    <s v="Kathryn Mitchell"/>
    <n v="22"/>
    <x v="2"/>
    <x v="0"/>
    <s v="A+"/>
    <x v="4"/>
    <x v="3"/>
    <x v="226"/>
    <s v="Robert Martin"/>
    <x v="3167"/>
    <x v="3"/>
    <n v="1755.3208999999999"/>
    <n v="489"/>
    <x v="2"/>
    <s v="Emergency"/>
    <d v="2022-01-18T00:00:00"/>
    <s v="Paracetamol"/>
    <s v="Normal"/>
    <x v="9"/>
  </r>
  <r>
    <s v="Mr."/>
    <s v="Rebekah Thomas"/>
    <n v="20"/>
    <x v="2"/>
    <x v="1"/>
    <s v="B+"/>
    <x v="7"/>
    <x v="4"/>
    <x v="217"/>
    <s v="Frederick Matthews"/>
    <x v="3168"/>
    <x v="3"/>
    <n v="39110.226900000001"/>
    <n v="118"/>
    <x v="1"/>
    <s v="Urgent"/>
    <d v="2019-03-24T00:00:00"/>
    <s v="Penicillin"/>
    <s v="Abnormal"/>
    <x v="1"/>
  </r>
  <r>
    <s v="Mr."/>
    <s v="Marissa French"/>
    <n v="48"/>
    <x v="1"/>
    <x v="1"/>
    <s v="O+"/>
    <x v="1"/>
    <x v="4"/>
    <x v="628"/>
    <s v="Tina Bond"/>
    <x v="505"/>
    <x v="1"/>
    <n v="16101.693499999999"/>
    <n v="128"/>
    <x v="2"/>
    <s v="Emergency"/>
    <d v="2022-06-27T00:00:00"/>
    <s v="Paracetamol"/>
    <s v="Normal"/>
    <x v="3"/>
  </r>
  <r>
    <s v="Mrs."/>
    <s v="Nicole Bradley"/>
    <n v="58"/>
    <x v="1"/>
    <x v="0"/>
    <s v="AB-"/>
    <x v="5"/>
    <x v="0"/>
    <x v="1420"/>
    <s v="John May"/>
    <x v="3169"/>
    <x v="3"/>
    <n v="47611.6613"/>
    <n v="350"/>
    <x v="2"/>
    <s v="Emergency"/>
    <d v="2023-04-30T00:00:00"/>
    <s v="Aspirin"/>
    <s v="Abnormal"/>
    <x v="15"/>
  </r>
  <r>
    <s v="Mr."/>
    <s v="Jo Reyes"/>
    <n v="29"/>
    <x v="2"/>
    <x v="1"/>
    <s v="B+"/>
    <x v="7"/>
    <x v="0"/>
    <x v="1094"/>
    <s v="Rebecca Morton"/>
    <x v="3170"/>
    <x v="3"/>
    <n v="54389.219599999997"/>
    <n v="251"/>
    <x v="2"/>
    <s v="Emergency"/>
    <d v="2020-03-11T00:00:00"/>
    <s v="Ibuprofen"/>
    <s v="Normal"/>
    <x v="25"/>
  </r>
  <r>
    <s v="Mr."/>
    <s v="Thomas Gonzales"/>
    <n v="19"/>
    <x v="2"/>
    <x v="1"/>
    <s v="A+"/>
    <x v="4"/>
    <x v="3"/>
    <x v="606"/>
    <s v="Austin Roberts"/>
    <x v="3171"/>
    <x v="1"/>
    <n v="26776.2461"/>
    <n v="122"/>
    <x v="2"/>
    <s v="Emergency"/>
    <d v="2022-09-07T00:00:00"/>
    <s v="Penicillin"/>
    <s v="Normal"/>
    <x v="14"/>
  </r>
  <r>
    <s v="Mrs."/>
    <s v="George Day"/>
    <n v="68"/>
    <x v="0"/>
    <x v="0"/>
    <s v="AB-"/>
    <x v="5"/>
    <x v="3"/>
    <x v="1509"/>
    <s v="Sarah Cochran"/>
    <x v="3172"/>
    <x v="4"/>
    <n v="18873.6018"/>
    <n v="323"/>
    <x v="2"/>
    <s v="Emergency"/>
    <d v="2019-12-15T00:00:00"/>
    <s v="Ibuprofen"/>
    <s v="Inconclusive"/>
    <x v="0"/>
  </r>
  <r>
    <s v="Mr."/>
    <s v="Mary Brown"/>
    <n v="34"/>
    <x v="2"/>
    <x v="1"/>
    <s v="A+"/>
    <x v="4"/>
    <x v="5"/>
    <x v="1127"/>
    <s v="David Stephenson"/>
    <x v="3173"/>
    <x v="4"/>
    <n v="43179.394200000002"/>
    <n v="375"/>
    <x v="0"/>
    <s v="Elective"/>
    <d v="2021-09-26T00:00:00"/>
    <s v="Aspirin"/>
    <s v="Normal"/>
    <x v="10"/>
  </r>
  <r>
    <s v="Mrs."/>
    <s v="Victoria Fleming"/>
    <n v="47"/>
    <x v="1"/>
    <x v="0"/>
    <s v="AB-"/>
    <x v="5"/>
    <x v="4"/>
    <x v="1454"/>
    <s v="Cindy Rodriguez"/>
    <x v="3174"/>
    <x v="1"/>
    <n v="17932.897300000001"/>
    <n v="432"/>
    <x v="0"/>
    <s v="Elective"/>
    <d v="2020-02-23T00:00:00"/>
    <s v="Paracetamol"/>
    <s v="Normal"/>
    <x v="14"/>
  </r>
  <r>
    <s v="Mr."/>
    <s v="Felicia Casey MD"/>
    <n v="64"/>
    <x v="0"/>
    <x v="1"/>
    <s v="A-"/>
    <x v="6"/>
    <x v="0"/>
    <x v="621"/>
    <s v="Andrew Holloway"/>
    <x v="3175"/>
    <x v="3"/>
    <n v="15038.775"/>
    <n v="210"/>
    <x v="2"/>
    <s v="Emergency"/>
    <d v="2023-04-14T00:00:00"/>
    <s v="Aspirin"/>
    <s v="Normal"/>
    <x v="3"/>
  </r>
  <r>
    <s v="Mrs."/>
    <s v="Julian Savage"/>
    <n v="42"/>
    <x v="1"/>
    <x v="0"/>
    <s v="A+"/>
    <x v="4"/>
    <x v="0"/>
    <x v="805"/>
    <s v="Lauren Johnson"/>
    <x v="3176"/>
    <x v="3"/>
    <n v="4093.9288000000001"/>
    <n v="476"/>
    <x v="1"/>
    <s v="Urgent"/>
    <d v="2019-01-29T00:00:00"/>
    <s v="Paracetamol"/>
    <s v="Inconclusive"/>
    <x v="20"/>
  </r>
  <r>
    <s v="Mr."/>
    <s v="Scott Barr"/>
    <n v="21"/>
    <x v="2"/>
    <x v="1"/>
    <s v="A-"/>
    <x v="6"/>
    <x v="3"/>
    <x v="1048"/>
    <s v="Sandra Myers"/>
    <x v="3177"/>
    <x v="4"/>
    <n v="25366.5556"/>
    <n v="179"/>
    <x v="2"/>
    <s v="Emergency"/>
    <d v="2023-08-21T00:00:00"/>
    <s v="Aspirin"/>
    <s v="Inconclusive"/>
    <x v="3"/>
  </r>
  <r>
    <s v="Mrs."/>
    <s v="Lisa Wong"/>
    <n v="79"/>
    <x v="0"/>
    <x v="0"/>
    <s v="B+"/>
    <x v="7"/>
    <x v="3"/>
    <x v="709"/>
    <s v="Charles Salazar"/>
    <x v="3178"/>
    <x v="0"/>
    <n v="14291.7201"/>
    <n v="236"/>
    <x v="1"/>
    <s v="Urgent"/>
    <d v="2023-04-04T00:00:00"/>
    <s v="Ibuprofen"/>
    <s v="Abnormal"/>
    <x v="11"/>
  </r>
  <r>
    <s v="Mrs."/>
    <s v="Melissa Weaver"/>
    <n v="35"/>
    <x v="1"/>
    <x v="0"/>
    <s v="AB-"/>
    <x v="5"/>
    <x v="5"/>
    <x v="1510"/>
    <s v="Jessica Wallace"/>
    <x v="3179"/>
    <x v="3"/>
    <n v="3403.3915999999999"/>
    <n v="164"/>
    <x v="2"/>
    <s v="Emergency"/>
    <d v="2020-11-12T00:00:00"/>
    <s v="Ibuprofen"/>
    <s v="Abnormal"/>
    <x v="19"/>
  </r>
  <r>
    <s v="Mr."/>
    <s v="Carlos Floyd"/>
    <n v="71"/>
    <x v="0"/>
    <x v="1"/>
    <s v="AB+"/>
    <x v="3"/>
    <x v="3"/>
    <x v="1511"/>
    <s v="Mr. Thomas Castaneda"/>
    <x v="3180"/>
    <x v="1"/>
    <n v="8893.2047000000002"/>
    <n v="325"/>
    <x v="2"/>
    <s v="Emergency"/>
    <d v="2019-05-28T00:00:00"/>
    <s v="Penicillin"/>
    <s v="Abnormal"/>
    <x v="18"/>
  </r>
  <r>
    <s v="Mr."/>
    <s v="Vanessa Morgan"/>
    <n v="79"/>
    <x v="0"/>
    <x v="1"/>
    <s v="A-"/>
    <x v="6"/>
    <x v="5"/>
    <x v="56"/>
    <s v="Brad Odonnell"/>
    <x v="3074"/>
    <x v="0"/>
    <n v="19066.6486"/>
    <n v="140"/>
    <x v="2"/>
    <s v="Emergency"/>
    <d v="2022-11-20T00:00:00"/>
    <s v="Aspirin"/>
    <s v="Inconclusive"/>
    <x v="1"/>
  </r>
  <r>
    <s v="Mrs."/>
    <s v="Russell Elliott"/>
    <n v="66"/>
    <x v="0"/>
    <x v="0"/>
    <s v="A+"/>
    <x v="4"/>
    <x v="1"/>
    <x v="373"/>
    <s v="Michael Cruz"/>
    <x v="3181"/>
    <x v="4"/>
    <n v="18432.991000000002"/>
    <n v="287"/>
    <x v="0"/>
    <s v="Elective"/>
    <d v="2020-11-10T00:00:00"/>
    <s v="Paracetamol"/>
    <s v="Normal"/>
    <x v="13"/>
  </r>
  <r>
    <s v="Mr."/>
    <s v="Terry Gonzalez"/>
    <n v="63"/>
    <x v="0"/>
    <x v="1"/>
    <s v="B-"/>
    <x v="2"/>
    <x v="1"/>
    <x v="517"/>
    <s v="Michael Ramirez"/>
    <x v="3182"/>
    <x v="3"/>
    <n v="9805.8259999999991"/>
    <n v="143"/>
    <x v="0"/>
    <s v="Elective"/>
    <d v="2020-06-24T00:00:00"/>
    <s v="Aspirin"/>
    <s v="Inconclusive"/>
    <x v="27"/>
  </r>
  <r>
    <s v="Mrs."/>
    <s v="Richard Kline"/>
    <n v="22"/>
    <x v="2"/>
    <x v="0"/>
    <s v="O+"/>
    <x v="1"/>
    <x v="1"/>
    <x v="1512"/>
    <s v="Bethany Miller"/>
    <x v="3183"/>
    <x v="1"/>
    <n v="26979.949100000002"/>
    <n v="290"/>
    <x v="0"/>
    <s v="Elective"/>
    <d v="2019-11-25T00:00:00"/>
    <s v="Penicillin"/>
    <s v="Abnormal"/>
    <x v="22"/>
  </r>
  <r>
    <s v="Mrs."/>
    <s v="Julia Stuart"/>
    <n v="55"/>
    <x v="1"/>
    <x v="0"/>
    <s v="A+"/>
    <x v="4"/>
    <x v="2"/>
    <x v="9"/>
    <s v="Katrina Gibson"/>
    <x v="3184"/>
    <x v="4"/>
    <n v="18103.7042"/>
    <n v="458"/>
    <x v="0"/>
    <s v="Elective"/>
    <d v="2021-04-20T00:00:00"/>
    <s v="Aspirin"/>
    <s v="Normal"/>
    <x v="0"/>
  </r>
  <r>
    <s v="Mr."/>
    <s v="Amanda Garza"/>
    <n v="33"/>
    <x v="2"/>
    <x v="1"/>
    <s v="O-"/>
    <x v="0"/>
    <x v="5"/>
    <x v="1402"/>
    <s v="Michael Anderson"/>
    <x v="3185"/>
    <x v="4"/>
    <n v="2465.3901999999998"/>
    <n v="408"/>
    <x v="2"/>
    <s v="Emergency"/>
    <d v="2020-05-21T00:00:00"/>
    <s v="Aspirin"/>
    <s v="Normal"/>
    <x v="1"/>
  </r>
  <r>
    <s v="Mrs."/>
    <s v="Patrick Rodriguez"/>
    <n v="29"/>
    <x v="2"/>
    <x v="0"/>
    <s v="O-"/>
    <x v="0"/>
    <x v="3"/>
    <x v="470"/>
    <s v="Stephen White"/>
    <x v="3186"/>
    <x v="3"/>
    <n v="2294.9769000000001"/>
    <n v="117"/>
    <x v="2"/>
    <s v="Emergency"/>
    <d v="2020-01-28T00:00:00"/>
    <s v="Lipitor"/>
    <s v="Inconclusive"/>
    <x v="28"/>
  </r>
  <r>
    <s v="Mr."/>
    <s v="Marc Ellis"/>
    <n v="42"/>
    <x v="1"/>
    <x v="1"/>
    <s v="AB+"/>
    <x v="3"/>
    <x v="4"/>
    <x v="1304"/>
    <s v="Allison Weeks"/>
    <x v="3187"/>
    <x v="1"/>
    <n v="1703.6708000000001"/>
    <n v="137"/>
    <x v="2"/>
    <s v="Emergency"/>
    <d v="2023-07-23T00:00:00"/>
    <s v="Penicillin"/>
    <s v="Normal"/>
    <x v="2"/>
  </r>
  <r>
    <s v="Mr."/>
    <s v="Diane Knight"/>
    <n v="40"/>
    <x v="1"/>
    <x v="1"/>
    <s v="O-"/>
    <x v="0"/>
    <x v="4"/>
    <x v="136"/>
    <s v="Benjamin Parker"/>
    <x v="3188"/>
    <x v="1"/>
    <n v="6346.1985000000004"/>
    <n v="213"/>
    <x v="2"/>
    <s v="Emergency"/>
    <d v="2021-05-05T00:00:00"/>
    <s v="Aspirin"/>
    <s v="Abnormal"/>
    <x v="19"/>
  </r>
  <r>
    <s v="Mrs."/>
    <s v="Alison Kennedy"/>
    <n v="23"/>
    <x v="2"/>
    <x v="0"/>
    <s v="A-"/>
    <x v="6"/>
    <x v="1"/>
    <x v="1513"/>
    <s v="Gerald Roy"/>
    <x v="3189"/>
    <x v="2"/>
    <n v="34058.413800000002"/>
    <n v="110"/>
    <x v="0"/>
    <s v="Elective"/>
    <d v="2022-03-25T00:00:00"/>
    <s v="Paracetamol"/>
    <s v="Normal"/>
    <x v="10"/>
  </r>
  <r>
    <s v="Mrs."/>
    <s v="Jacqueline Cisneros"/>
    <n v="76"/>
    <x v="0"/>
    <x v="0"/>
    <s v="A+"/>
    <x v="4"/>
    <x v="1"/>
    <x v="175"/>
    <s v="Michael Gomez"/>
    <x v="3190"/>
    <x v="3"/>
    <n v="10125.1757"/>
    <n v="351"/>
    <x v="0"/>
    <s v="Elective"/>
    <d v="2021-12-12T00:00:00"/>
    <s v="Penicillin"/>
    <s v="Inconclusive"/>
    <x v="30"/>
  </r>
  <r>
    <s v="Mr."/>
    <s v="Heather Garcia"/>
    <n v="67"/>
    <x v="0"/>
    <x v="1"/>
    <s v="B-"/>
    <x v="2"/>
    <x v="0"/>
    <x v="747"/>
    <s v="Wesley Morris"/>
    <x v="3191"/>
    <x v="4"/>
    <n v="48904.009599999998"/>
    <n v="498"/>
    <x v="2"/>
    <s v="Emergency"/>
    <d v="2023-05-10T00:00:00"/>
    <s v="Paracetamol"/>
    <s v="Abnormal"/>
    <x v="20"/>
  </r>
  <r>
    <s v="Mr."/>
    <s v="Evan Graham"/>
    <n v="38"/>
    <x v="1"/>
    <x v="1"/>
    <s v="O-"/>
    <x v="0"/>
    <x v="0"/>
    <x v="912"/>
    <s v="Jeffrey Anderson"/>
    <x v="3192"/>
    <x v="1"/>
    <n v="35486.420899999997"/>
    <n v="386"/>
    <x v="1"/>
    <s v="Urgent"/>
    <d v="2023-06-08T00:00:00"/>
    <s v="Ibuprofen"/>
    <s v="Inconclusive"/>
    <x v="17"/>
  </r>
  <r>
    <s v="Mrs."/>
    <s v="Tiffany Hines"/>
    <n v="74"/>
    <x v="0"/>
    <x v="0"/>
    <s v="AB+"/>
    <x v="3"/>
    <x v="1"/>
    <x v="1514"/>
    <s v="Tonya Bailey"/>
    <x v="3193"/>
    <x v="3"/>
    <n v="38670.826500000003"/>
    <n v="435"/>
    <x v="0"/>
    <s v="Elective"/>
    <d v="2020-06-14T00:00:00"/>
    <s v="Penicillin"/>
    <s v="Inconclusive"/>
    <x v="9"/>
  </r>
  <r>
    <s v="Mrs."/>
    <s v="Miranda White"/>
    <n v="50"/>
    <x v="1"/>
    <x v="0"/>
    <s v="O+"/>
    <x v="1"/>
    <x v="3"/>
    <x v="440"/>
    <s v="Erik Rodriguez"/>
    <x v="3194"/>
    <x v="4"/>
    <n v="9004.3197999999993"/>
    <n v="191"/>
    <x v="1"/>
    <s v="Urgent"/>
    <d v="2023-05-12T00:00:00"/>
    <s v="Lipitor"/>
    <s v="Abnormal"/>
    <x v="6"/>
  </r>
  <r>
    <s v="Mr."/>
    <s v="Thomas Klein"/>
    <n v="36"/>
    <x v="1"/>
    <x v="1"/>
    <s v="AB+"/>
    <x v="3"/>
    <x v="4"/>
    <x v="1515"/>
    <s v="Taylor Smith"/>
    <x v="3195"/>
    <x v="4"/>
    <n v="17390.697800000002"/>
    <n v="107"/>
    <x v="1"/>
    <s v="Urgent"/>
    <d v="2023-08-25T00:00:00"/>
    <s v="Aspirin"/>
    <s v="Normal"/>
    <x v="15"/>
  </r>
  <r>
    <s v="Mrs."/>
    <s v="Lisa Owens"/>
    <n v="47"/>
    <x v="1"/>
    <x v="0"/>
    <s v="AB+"/>
    <x v="3"/>
    <x v="5"/>
    <x v="930"/>
    <s v="Dillon Cherry"/>
    <x v="3196"/>
    <x v="4"/>
    <n v="35669.342100000002"/>
    <n v="121"/>
    <x v="0"/>
    <s v="Elective"/>
    <d v="2022-01-17T00:00:00"/>
    <s v="Lipitor"/>
    <s v="Abnormal"/>
    <x v="22"/>
  </r>
  <r>
    <s v="Mr."/>
    <s v="Dana Hall"/>
    <n v="38"/>
    <x v="1"/>
    <x v="1"/>
    <s v="O+"/>
    <x v="1"/>
    <x v="3"/>
    <x v="187"/>
    <s v="Christine Brown"/>
    <x v="3197"/>
    <x v="3"/>
    <n v="4438.0627000000004"/>
    <n v="137"/>
    <x v="2"/>
    <s v="Emergency"/>
    <d v="2021-11-27T00:00:00"/>
    <s v="Penicillin"/>
    <s v="Normal"/>
    <x v="25"/>
  </r>
  <r>
    <s v="Mr."/>
    <s v="Amanda Levy"/>
    <n v="72"/>
    <x v="0"/>
    <x v="1"/>
    <s v="AB+"/>
    <x v="3"/>
    <x v="3"/>
    <x v="1516"/>
    <s v="Wendy Payne"/>
    <x v="3198"/>
    <x v="3"/>
    <n v="26733.389800000001"/>
    <n v="245"/>
    <x v="1"/>
    <s v="Urgent"/>
    <d v="2022-09-17T00:00:00"/>
    <s v="Penicillin"/>
    <s v="Abnormal"/>
    <x v="25"/>
  </r>
  <r>
    <s v="Mrs."/>
    <s v="Heather Lewis"/>
    <n v="37"/>
    <x v="1"/>
    <x v="0"/>
    <s v="B-"/>
    <x v="2"/>
    <x v="0"/>
    <x v="1517"/>
    <s v="Andrew Bates"/>
    <x v="3199"/>
    <x v="2"/>
    <n v="30819.263599999998"/>
    <n v="349"/>
    <x v="2"/>
    <s v="Emergency"/>
    <d v="2021-06-30T00:00:00"/>
    <s v="Penicillin"/>
    <s v="Abnormal"/>
    <x v="18"/>
  </r>
  <r>
    <s v="Mrs."/>
    <s v="Harold Molina"/>
    <n v="55"/>
    <x v="1"/>
    <x v="0"/>
    <s v="AB+"/>
    <x v="3"/>
    <x v="1"/>
    <x v="1518"/>
    <s v="Gabrielle Strickland"/>
    <x v="3200"/>
    <x v="0"/>
    <n v="10324.769200000001"/>
    <n v="343"/>
    <x v="0"/>
    <s v="Elective"/>
    <d v="2022-11-11T00:00:00"/>
    <s v="Ibuprofen"/>
    <s v="Normal"/>
    <x v="27"/>
  </r>
  <r>
    <s v="Mr."/>
    <s v="Diamond Andrews"/>
    <n v="34"/>
    <x v="2"/>
    <x v="1"/>
    <s v="O-"/>
    <x v="0"/>
    <x v="5"/>
    <x v="577"/>
    <s v="Karen Reynolds"/>
    <x v="3201"/>
    <x v="2"/>
    <n v="34392.705800000003"/>
    <n v="457"/>
    <x v="0"/>
    <s v="Elective"/>
    <d v="2020-08-11T00:00:00"/>
    <s v="Lipitor"/>
    <s v="Abnormal"/>
    <x v="27"/>
  </r>
  <r>
    <s v="Mrs."/>
    <s v="Scott Hunt"/>
    <n v="34"/>
    <x v="2"/>
    <x v="0"/>
    <s v="O+"/>
    <x v="1"/>
    <x v="4"/>
    <x v="1153"/>
    <s v="Daniel Marshall"/>
    <x v="3202"/>
    <x v="2"/>
    <n v="6112.1889000000001"/>
    <n v="187"/>
    <x v="2"/>
    <s v="Emergency"/>
    <d v="2019-03-18T00:00:00"/>
    <s v="Aspirin"/>
    <s v="Inconclusive"/>
    <x v="11"/>
  </r>
  <r>
    <s v="Mr."/>
    <s v="Ricardo Reyes"/>
    <n v="54"/>
    <x v="1"/>
    <x v="1"/>
    <s v="B-"/>
    <x v="2"/>
    <x v="0"/>
    <x v="274"/>
    <s v="Nathan Jones"/>
    <x v="3203"/>
    <x v="1"/>
    <n v="41215.601699999999"/>
    <n v="195"/>
    <x v="2"/>
    <s v="Emergency"/>
    <d v="2021-08-23T00:00:00"/>
    <s v="Ibuprofen"/>
    <s v="Abnormal"/>
    <x v="10"/>
  </r>
  <r>
    <s v="Mr."/>
    <s v="Debra Hamilton"/>
    <n v="46"/>
    <x v="1"/>
    <x v="1"/>
    <s v="AB+"/>
    <x v="3"/>
    <x v="2"/>
    <x v="1519"/>
    <s v="Jerome Liu"/>
    <x v="3204"/>
    <x v="2"/>
    <n v="6117.9372999999996"/>
    <n v="176"/>
    <x v="0"/>
    <s v="Elective"/>
    <d v="2022-09-18T00:00:00"/>
    <s v="Lipitor"/>
    <s v="Inconclusive"/>
    <x v="11"/>
  </r>
  <r>
    <s v="Mr."/>
    <s v="Catherine Cohen"/>
    <n v="38"/>
    <x v="1"/>
    <x v="1"/>
    <s v="A+"/>
    <x v="4"/>
    <x v="5"/>
    <x v="1520"/>
    <s v="Cassandra Singh"/>
    <x v="3205"/>
    <x v="4"/>
    <n v="72960.658599999995"/>
    <n v="171"/>
    <x v="0"/>
    <s v="Elective"/>
    <d v="2023-03-06T00:00:00"/>
    <s v="Penicillin"/>
    <s v="Abnormal"/>
    <x v="27"/>
  </r>
  <r>
    <s v="Mr."/>
    <s v="Daniel Jennings"/>
    <n v="71"/>
    <x v="0"/>
    <x v="1"/>
    <s v="B+"/>
    <x v="7"/>
    <x v="1"/>
    <x v="863"/>
    <s v="Mark Singleton"/>
    <x v="3206"/>
    <x v="2"/>
    <n v="35962.6351"/>
    <n v="122"/>
    <x v="0"/>
    <s v="Elective"/>
    <d v="2020-04-11T00:00:00"/>
    <s v="Ibuprofen"/>
    <s v="Normal"/>
    <x v="15"/>
  </r>
  <r>
    <s v="Mr."/>
    <s v="Oscar Allen"/>
    <n v="64"/>
    <x v="0"/>
    <x v="1"/>
    <s v="B+"/>
    <x v="7"/>
    <x v="4"/>
    <x v="779"/>
    <s v="Victoria Olson"/>
    <x v="45"/>
    <x v="3"/>
    <n v="43200.415300000001"/>
    <n v="330"/>
    <x v="0"/>
    <s v="Elective"/>
    <d v="2021-11-28T00:00:00"/>
    <s v="Paracetamol"/>
    <s v="Normal"/>
    <x v="0"/>
  </r>
  <r>
    <s v="Mrs."/>
    <s v="Ronald Estes"/>
    <n v="82"/>
    <x v="0"/>
    <x v="0"/>
    <s v="AB-"/>
    <x v="5"/>
    <x v="4"/>
    <x v="1521"/>
    <s v="David Rocha"/>
    <x v="3207"/>
    <x v="1"/>
    <n v="15491.986000000001"/>
    <n v="157"/>
    <x v="0"/>
    <s v="Elective"/>
    <d v="2019-12-14T00:00:00"/>
    <s v="Ibuprofen"/>
    <s v="Abnormal"/>
    <x v="0"/>
  </r>
  <r>
    <s v="Mrs."/>
    <s v="Carol Steele"/>
    <n v="79"/>
    <x v="0"/>
    <x v="0"/>
    <s v="O-"/>
    <x v="0"/>
    <x v="3"/>
    <x v="112"/>
    <s v="Gregory Welch"/>
    <x v="3208"/>
    <x v="0"/>
    <n v="34034.590600000003"/>
    <n v="143"/>
    <x v="1"/>
    <s v="Urgent"/>
    <d v="2019-06-28T00:00:00"/>
    <s v="Paracetamol"/>
    <s v="Normal"/>
    <x v="0"/>
  </r>
  <r>
    <s v="Mr."/>
    <s v="Wesley Rogers"/>
    <n v="80"/>
    <x v="0"/>
    <x v="1"/>
    <s v="O+"/>
    <x v="1"/>
    <x v="3"/>
    <x v="227"/>
    <s v="Kristie Curtis"/>
    <x v="591"/>
    <x v="2"/>
    <n v="6288.1169"/>
    <n v="158"/>
    <x v="2"/>
    <s v="Emergency"/>
    <d v="2020-09-09T00:00:00"/>
    <s v="Paracetamol"/>
    <s v="Normal"/>
    <x v="29"/>
  </r>
  <r>
    <s v="Mr."/>
    <s v="Donna Bishop"/>
    <n v="67"/>
    <x v="0"/>
    <x v="1"/>
    <s v="AB+"/>
    <x v="3"/>
    <x v="4"/>
    <x v="1522"/>
    <s v="Brandon Brown"/>
    <x v="3209"/>
    <x v="4"/>
    <n v="3881.2145999999998"/>
    <n v="249"/>
    <x v="0"/>
    <s v="Elective"/>
    <d v="2019-01-18T00:00:00"/>
    <s v="Aspirin"/>
    <s v="Normal"/>
    <x v="28"/>
  </r>
  <r>
    <s v="Mr."/>
    <s v="Curtis Tran"/>
    <n v="72"/>
    <x v="0"/>
    <x v="1"/>
    <s v="AB-"/>
    <x v="5"/>
    <x v="1"/>
    <x v="631"/>
    <s v="Kevin Parker"/>
    <x v="3210"/>
    <x v="2"/>
    <n v="35565.464200000002"/>
    <n v="406"/>
    <x v="0"/>
    <s v="Elective"/>
    <d v="2022-01-29T00:00:00"/>
    <s v="Aspirin"/>
    <s v="Abnormal"/>
    <x v="10"/>
  </r>
  <r>
    <s v="Mrs."/>
    <s v="Charles Winters"/>
    <n v="68"/>
    <x v="0"/>
    <x v="0"/>
    <s v="A-"/>
    <x v="6"/>
    <x v="2"/>
    <x v="1298"/>
    <s v="Marissa Stone"/>
    <x v="3211"/>
    <x v="4"/>
    <n v="22768.742399999999"/>
    <n v="268"/>
    <x v="2"/>
    <s v="Emergency"/>
    <d v="2022-01-29T00:00:00"/>
    <s v="Aspirin"/>
    <s v="Inconclusive"/>
    <x v="0"/>
  </r>
  <r>
    <s v="Mr."/>
    <s v="Willie Brewer"/>
    <n v="51"/>
    <x v="1"/>
    <x v="1"/>
    <s v="O-"/>
    <x v="0"/>
    <x v="3"/>
    <x v="1112"/>
    <s v="Rachel Oneill"/>
    <x v="3212"/>
    <x v="3"/>
    <n v="19631.979500000001"/>
    <n v="380"/>
    <x v="2"/>
    <s v="Emergency"/>
    <d v="2020-01-01T00:00:00"/>
    <s v="Aspirin"/>
    <s v="Normal"/>
    <x v="11"/>
  </r>
  <r>
    <s v="Mrs."/>
    <s v="Laura Rodriguez"/>
    <n v="21"/>
    <x v="2"/>
    <x v="0"/>
    <s v="AB+"/>
    <x v="3"/>
    <x v="3"/>
    <x v="3"/>
    <s v="Dakota Burch"/>
    <x v="3213"/>
    <x v="2"/>
    <n v="34275.808199999999"/>
    <n v="424"/>
    <x v="2"/>
    <s v="Emergency"/>
    <d v="2023-01-05T00:00:00"/>
    <s v="Ibuprofen"/>
    <s v="Abnormal"/>
    <x v="15"/>
  </r>
  <r>
    <s v="Mrs."/>
    <s v="Kaitlin Khan"/>
    <n v="77"/>
    <x v="0"/>
    <x v="0"/>
    <s v="A+"/>
    <x v="4"/>
    <x v="1"/>
    <x v="1000"/>
    <s v="Sara Garcia"/>
    <x v="38"/>
    <x v="2"/>
    <n v="13287.3984"/>
    <n v="250"/>
    <x v="0"/>
    <s v="Elective"/>
    <d v="2023-07-03T00:00:00"/>
    <s v="Paracetamol"/>
    <s v="Inconclusive"/>
    <x v="5"/>
  </r>
  <r>
    <s v="Mrs."/>
    <s v="Morgan Flores"/>
    <n v="61"/>
    <x v="0"/>
    <x v="0"/>
    <s v="O+"/>
    <x v="1"/>
    <x v="3"/>
    <x v="1246"/>
    <s v="Marie Dean"/>
    <x v="3214"/>
    <x v="0"/>
    <n v="2426.3672999999999"/>
    <n v="208"/>
    <x v="2"/>
    <s v="Emergency"/>
    <d v="2019-11-23T00:00:00"/>
    <s v="Lipitor"/>
    <s v="Normal"/>
    <x v="5"/>
  </r>
  <r>
    <s v="Mr."/>
    <s v="David Johnson"/>
    <n v="18"/>
    <x v="2"/>
    <x v="1"/>
    <s v="O+"/>
    <x v="1"/>
    <x v="4"/>
    <x v="336"/>
    <s v="Amber Carter"/>
    <x v="3215"/>
    <x v="1"/>
    <n v="35876.279600000002"/>
    <n v="140"/>
    <x v="1"/>
    <s v="Urgent"/>
    <d v="2023-07-31T00:00:00"/>
    <s v="Lipitor"/>
    <s v="Abnormal"/>
    <x v="17"/>
  </r>
  <r>
    <s v="Mr."/>
    <s v="Brian Lee"/>
    <n v="75"/>
    <x v="0"/>
    <x v="1"/>
    <s v="A+"/>
    <x v="4"/>
    <x v="3"/>
    <x v="1476"/>
    <s v="David Obrien"/>
    <x v="3216"/>
    <x v="1"/>
    <n v="3022.8220000000001"/>
    <n v="214"/>
    <x v="2"/>
    <s v="Emergency"/>
    <d v="2021-05-17T00:00:00"/>
    <s v="Lipitor"/>
    <s v="Normal"/>
    <x v="27"/>
  </r>
  <r>
    <s v="Mr."/>
    <s v="Jessica Haynes"/>
    <n v="63"/>
    <x v="0"/>
    <x v="1"/>
    <s v="O-"/>
    <x v="0"/>
    <x v="4"/>
    <x v="537"/>
    <s v="Ann Davis"/>
    <x v="3217"/>
    <x v="1"/>
    <n v="16678.466"/>
    <n v="439"/>
    <x v="2"/>
    <s v="Emergency"/>
    <d v="2022-07-31T00:00:00"/>
    <s v="Penicillin"/>
    <s v="Inconclusive"/>
    <x v="9"/>
  </r>
  <r>
    <s v="Mrs."/>
    <s v="Sandra Leonard"/>
    <n v="63"/>
    <x v="0"/>
    <x v="0"/>
    <s v="O+"/>
    <x v="1"/>
    <x v="3"/>
    <x v="166"/>
    <s v="Patrick Martinez"/>
    <x v="3218"/>
    <x v="0"/>
    <n v="23553.3832"/>
    <n v="244"/>
    <x v="2"/>
    <s v="Emergency"/>
    <d v="2022-12-27T00:00:00"/>
    <s v="Aspirin"/>
    <s v="Normal"/>
    <x v="26"/>
  </r>
  <r>
    <s v="Mrs."/>
    <s v="Vincent Mason"/>
    <n v="56"/>
    <x v="1"/>
    <x v="0"/>
    <s v="O-"/>
    <x v="0"/>
    <x v="2"/>
    <x v="801"/>
    <s v="Rachel Short"/>
    <x v="3219"/>
    <x v="4"/>
    <n v="3710.6628000000001"/>
    <n v="306"/>
    <x v="2"/>
    <s v="Emergency"/>
    <d v="2022-12-06T00:00:00"/>
    <s v="Lipitor"/>
    <s v="Normal"/>
    <x v="11"/>
  </r>
  <r>
    <s v="Mrs."/>
    <s v="Joshua Banks"/>
    <n v="69"/>
    <x v="0"/>
    <x v="0"/>
    <s v="AB-"/>
    <x v="5"/>
    <x v="2"/>
    <x v="1462"/>
    <s v="Carrie Wiggins"/>
    <x v="3220"/>
    <x v="3"/>
    <n v="22942.379499999999"/>
    <n v="451"/>
    <x v="0"/>
    <s v="Elective"/>
    <d v="2020-07-28T00:00:00"/>
    <s v="Penicillin"/>
    <s v="Normal"/>
    <x v="22"/>
  </r>
  <r>
    <s v="Mr."/>
    <s v="Jessica Wolf"/>
    <n v="24"/>
    <x v="2"/>
    <x v="1"/>
    <s v="A+"/>
    <x v="4"/>
    <x v="1"/>
    <x v="1523"/>
    <s v="Martin Ward"/>
    <x v="3221"/>
    <x v="3"/>
    <n v="37895.496400000004"/>
    <n v="437"/>
    <x v="1"/>
    <s v="Urgent"/>
    <d v="2023-06-20T00:00:00"/>
    <s v="Lipitor"/>
    <s v="Abnormal"/>
    <x v="25"/>
  </r>
  <r>
    <s v="Mr."/>
    <s v="Joseph Thompson"/>
    <n v="44"/>
    <x v="1"/>
    <x v="1"/>
    <s v="AB-"/>
    <x v="5"/>
    <x v="1"/>
    <x v="214"/>
    <s v="Virginia Brown PhD"/>
    <x v="3222"/>
    <x v="1"/>
    <n v="29924.128799999999"/>
    <n v="304"/>
    <x v="0"/>
    <s v="Elective"/>
    <d v="2019-12-18T00:00:00"/>
    <s v="Ibuprofen"/>
    <s v="Abnormal"/>
    <x v="13"/>
  </r>
  <r>
    <s v="Mrs."/>
    <s v="Laurie Gonzalez"/>
    <n v="29"/>
    <x v="2"/>
    <x v="0"/>
    <s v="AB+"/>
    <x v="3"/>
    <x v="4"/>
    <x v="768"/>
    <s v="Connie Allen"/>
    <x v="3223"/>
    <x v="1"/>
    <n v="14815.350899999999"/>
    <n v="184"/>
    <x v="2"/>
    <s v="Emergency"/>
    <d v="2021-11-05T00:00:00"/>
    <s v="Aspirin"/>
    <s v="Abnormal"/>
    <x v="18"/>
  </r>
  <r>
    <s v="Mr."/>
    <s v="Janice Mccall"/>
    <n v="82"/>
    <x v="0"/>
    <x v="1"/>
    <s v="AB-"/>
    <x v="5"/>
    <x v="4"/>
    <x v="1108"/>
    <s v="Laura Dodson"/>
    <x v="3224"/>
    <x v="0"/>
    <n v="2585.1624000000002"/>
    <n v="320"/>
    <x v="1"/>
    <s v="Urgent"/>
    <d v="2023-09-13T00:00:00"/>
    <s v="Paracetamol"/>
    <s v="Abnormal"/>
    <x v="17"/>
  </r>
  <r>
    <s v="Mrs."/>
    <s v="Betty Sandoval"/>
    <n v="21"/>
    <x v="2"/>
    <x v="0"/>
    <s v="AB+"/>
    <x v="3"/>
    <x v="4"/>
    <x v="1524"/>
    <s v="Anthony Garcia"/>
    <x v="3225"/>
    <x v="1"/>
    <n v="3316.7352000000001"/>
    <n v="137"/>
    <x v="1"/>
    <s v="Urgent"/>
    <d v="2020-05-04T00:00:00"/>
    <s v="Paracetamol"/>
    <s v="Abnormal"/>
    <x v="16"/>
  </r>
  <r>
    <s v="Mrs."/>
    <s v="Michael Booth"/>
    <n v="77"/>
    <x v="0"/>
    <x v="0"/>
    <s v="AB-"/>
    <x v="5"/>
    <x v="3"/>
    <x v="1525"/>
    <s v="Mrs. Sarah Perez"/>
    <x v="3226"/>
    <x v="3"/>
    <n v="31645.197100000001"/>
    <n v="125"/>
    <x v="1"/>
    <s v="Urgent"/>
    <d v="2020-10-31T00:00:00"/>
    <s v="Paracetamol"/>
    <s v="Abnormal"/>
    <x v="14"/>
  </r>
  <r>
    <s v="Mrs."/>
    <s v="Eric Rojas"/>
    <n v="18"/>
    <x v="2"/>
    <x v="0"/>
    <s v="A+"/>
    <x v="4"/>
    <x v="1"/>
    <x v="1149"/>
    <s v="Paula Carter"/>
    <x v="3227"/>
    <x v="2"/>
    <n v="6918.3185000000003"/>
    <n v="440"/>
    <x v="1"/>
    <s v="Urgent"/>
    <d v="2019-07-16T00:00:00"/>
    <s v="Paracetamol"/>
    <s v="Abnormal"/>
    <x v="25"/>
  </r>
  <r>
    <s v="Mrs."/>
    <s v="David Oconnell"/>
    <n v="81"/>
    <x v="0"/>
    <x v="0"/>
    <s v="B+"/>
    <x v="7"/>
    <x v="2"/>
    <x v="1526"/>
    <s v="Annette Martinez"/>
    <x v="3228"/>
    <x v="3"/>
    <n v="22076.528900000001"/>
    <n v="144"/>
    <x v="1"/>
    <s v="Urgent"/>
    <d v="2021-09-19T00:00:00"/>
    <s v="Aspirin"/>
    <s v="Inconclusive"/>
    <x v="4"/>
  </r>
  <r>
    <s v="Mr."/>
    <s v="Kristy Palmer"/>
    <n v="46"/>
    <x v="1"/>
    <x v="1"/>
    <s v="B+"/>
    <x v="7"/>
    <x v="3"/>
    <x v="1527"/>
    <s v="Charles Bennett"/>
    <x v="3229"/>
    <x v="4"/>
    <n v="15023.279500000001"/>
    <n v="441"/>
    <x v="1"/>
    <s v="Urgent"/>
    <d v="2023-10-22T00:00:00"/>
    <s v="Paracetamol"/>
    <s v="Inconclusive"/>
    <x v="18"/>
  </r>
  <r>
    <s v="Mrs."/>
    <s v="Katie Hernandez"/>
    <n v="19"/>
    <x v="2"/>
    <x v="0"/>
    <s v="AB+"/>
    <x v="3"/>
    <x v="2"/>
    <x v="1310"/>
    <s v="Steven Romero"/>
    <x v="3230"/>
    <x v="4"/>
    <n v="16896.4172"/>
    <n v="461"/>
    <x v="0"/>
    <s v="Elective"/>
    <d v="2020-07-10T00:00:00"/>
    <s v="Aspirin"/>
    <s v="Abnormal"/>
    <x v="5"/>
  </r>
  <r>
    <s v="Mr."/>
    <s v="Kevin Contreras"/>
    <n v="69"/>
    <x v="0"/>
    <x v="1"/>
    <s v="O-"/>
    <x v="0"/>
    <x v="4"/>
    <x v="1210"/>
    <s v="Bradley Miller"/>
    <x v="3231"/>
    <x v="4"/>
    <n v="19932.080099999999"/>
    <n v="455"/>
    <x v="1"/>
    <s v="Urgent"/>
    <d v="2020-12-14T00:00:00"/>
    <s v="Lipitor"/>
    <s v="Normal"/>
    <x v="16"/>
  </r>
  <r>
    <s v="Mrs."/>
    <s v="Amanda Daniels"/>
    <n v="21"/>
    <x v="2"/>
    <x v="0"/>
    <s v="O-"/>
    <x v="0"/>
    <x v="4"/>
    <x v="756"/>
    <s v="Kimberly Zamora"/>
    <x v="3232"/>
    <x v="3"/>
    <n v="41626.6734"/>
    <n v="308"/>
    <x v="1"/>
    <s v="Urgent"/>
    <d v="2020-08-28T00:00:00"/>
    <s v="Paracetamol"/>
    <s v="Inconclusive"/>
    <x v="20"/>
  </r>
  <r>
    <s v="Mrs."/>
    <s v="Gerald Johnson"/>
    <n v="20"/>
    <x v="2"/>
    <x v="0"/>
    <s v="A+"/>
    <x v="4"/>
    <x v="4"/>
    <x v="1496"/>
    <s v="Stephen Clark"/>
    <x v="3233"/>
    <x v="2"/>
    <n v="34777.699399999998"/>
    <n v="184"/>
    <x v="1"/>
    <s v="Urgent"/>
    <d v="2022-10-18T00:00:00"/>
    <s v="Lipitor"/>
    <s v="Inconclusive"/>
    <x v="27"/>
  </r>
  <r>
    <s v="Mrs."/>
    <s v="Michael Mason"/>
    <n v="56"/>
    <x v="1"/>
    <x v="0"/>
    <s v="B+"/>
    <x v="7"/>
    <x v="4"/>
    <x v="12"/>
    <s v="Justin Goodman"/>
    <x v="3234"/>
    <x v="3"/>
    <n v="14224.1824"/>
    <n v="303"/>
    <x v="1"/>
    <s v="Urgent"/>
    <d v="2021-06-17T00:00:00"/>
    <s v="Paracetamol"/>
    <s v="Inconclusive"/>
    <x v="8"/>
  </r>
  <r>
    <s v="Mr."/>
    <s v="Travis Golden"/>
    <n v="70"/>
    <x v="0"/>
    <x v="1"/>
    <s v="O-"/>
    <x v="0"/>
    <x v="3"/>
    <x v="1528"/>
    <s v="David Malone"/>
    <x v="3235"/>
    <x v="1"/>
    <n v="33208.317300000002"/>
    <n v="194"/>
    <x v="2"/>
    <s v="Emergency"/>
    <d v="2021-03-01T00:00:00"/>
    <s v="Ibuprofen"/>
    <s v="Abnormal"/>
    <x v="24"/>
  </r>
  <r>
    <s v="Mrs."/>
    <s v="Scott Williams"/>
    <n v="79"/>
    <x v="0"/>
    <x v="0"/>
    <s v="A+"/>
    <x v="4"/>
    <x v="2"/>
    <x v="889"/>
    <s v="Anthony Peck DDS"/>
    <x v="761"/>
    <x v="2"/>
    <n v="4204.6540999999997"/>
    <n v="288"/>
    <x v="2"/>
    <s v="Emergency"/>
    <d v="2023-02-26T00:00:00"/>
    <s v="Penicillin"/>
    <s v="Normal"/>
    <x v="26"/>
  </r>
  <r>
    <s v="Mr."/>
    <s v="Steven Owen DDS"/>
    <n v="58"/>
    <x v="1"/>
    <x v="1"/>
    <s v="B-"/>
    <x v="2"/>
    <x v="4"/>
    <x v="495"/>
    <s v="John Thomas"/>
    <x v="3236"/>
    <x v="3"/>
    <n v="13910.6345"/>
    <n v="415"/>
    <x v="1"/>
    <s v="Urgent"/>
    <d v="2019-06-26T00:00:00"/>
    <s v="Aspirin"/>
    <s v="Inconclusive"/>
    <x v="27"/>
  </r>
  <r>
    <s v="Mr."/>
    <s v="Margaret Steele"/>
    <n v="58"/>
    <x v="1"/>
    <x v="1"/>
    <s v="O+"/>
    <x v="1"/>
    <x v="0"/>
    <x v="1140"/>
    <s v="Julie Travis"/>
    <x v="761"/>
    <x v="2"/>
    <n v="20385.537799999998"/>
    <n v="228"/>
    <x v="2"/>
    <s v="Emergency"/>
    <d v="2019-10-13T00:00:00"/>
    <s v="Paracetamol"/>
    <s v="Abnormal"/>
    <x v="20"/>
  </r>
  <r>
    <s v="Mrs."/>
    <s v="Albert Gordon"/>
    <n v="79"/>
    <x v="0"/>
    <x v="0"/>
    <s v="O+"/>
    <x v="1"/>
    <x v="5"/>
    <x v="1358"/>
    <s v="Douglas Young"/>
    <x v="3237"/>
    <x v="1"/>
    <n v="3143.9580999999998"/>
    <n v="447"/>
    <x v="0"/>
    <s v="Elective"/>
    <d v="2021-05-10T00:00:00"/>
    <s v="Aspirin"/>
    <s v="Abnormal"/>
    <x v="8"/>
  </r>
  <r>
    <s v="Mrs."/>
    <s v="Dylan Parks"/>
    <n v="58"/>
    <x v="1"/>
    <x v="0"/>
    <s v="AB+"/>
    <x v="3"/>
    <x v="5"/>
    <x v="190"/>
    <s v="Diana Aguilar"/>
    <x v="3238"/>
    <x v="2"/>
    <n v="9934.1388000000006"/>
    <n v="153"/>
    <x v="2"/>
    <s v="Emergency"/>
    <d v="2019-08-11T00:00:00"/>
    <s v="Penicillin"/>
    <s v="Abnormal"/>
    <x v="15"/>
  </r>
  <r>
    <s v="Mr."/>
    <s v="Craig Howard"/>
    <n v="81"/>
    <x v="0"/>
    <x v="1"/>
    <s v="AB-"/>
    <x v="5"/>
    <x v="1"/>
    <x v="880"/>
    <s v="Casey Frazier"/>
    <x v="3239"/>
    <x v="2"/>
    <n v="6587.9624000000003"/>
    <n v="250"/>
    <x v="0"/>
    <s v="Elective"/>
    <d v="2021-04-25T00:00:00"/>
    <s v="Ibuprofen"/>
    <s v="Abnormal"/>
    <x v="8"/>
  </r>
  <r>
    <s v="Mrs."/>
    <s v="Paul Jones"/>
    <n v="57"/>
    <x v="1"/>
    <x v="0"/>
    <s v="AB-"/>
    <x v="5"/>
    <x v="4"/>
    <x v="1035"/>
    <s v="Melissa Nelson"/>
    <x v="3240"/>
    <x v="3"/>
    <n v="27830.9048"/>
    <n v="198"/>
    <x v="1"/>
    <s v="Urgent"/>
    <d v="2019-10-17T00:00:00"/>
    <s v="Ibuprofen"/>
    <s v="Inconclusive"/>
    <x v="22"/>
  </r>
  <r>
    <s v="Mrs."/>
    <s v="Brenda Norton"/>
    <n v="72"/>
    <x v="0"/>
    <x v="0"/>
    <s v="AB+"/>
    <x v="3"/>
    <x v="2"/>
    <x v="1134"/>
    <s v="Mr. Jonathan Brown"/>
    <x v="3241"/>
    <x v="2"/>
    <n v="15896.534900000001"/>
    <n v="288"/>
    <x v="2"/>
    <s v="Emergency"/>
    <d v="2020-02-19T00:00:00"/>
    <s v="Paracetamol"/>
    <s v="Normal"/>
    <x v="10"/>
  </r>
  <r>
    <s v="Mr."/>
    <s v="Paul Thompson"/>
    <n v="47"/>
    <x v="1"/>
    <x v="1"/>
    <s v="A+"/>
    <x v="4"/>
    <x v="2"/>
    <x v="603"/>
    <s v="Nicholas Kim"/>
    <x v="3242"/>
    <x v="1"/>
    <n v="23982.2016"/>
    <n v="187"/>
    <x v="2"/>
    <s v="Emergency"/>
    <d v="2023-06-09T00:00:00"/>
    <s v="Aspirin"/>
    <s v="Inconclusive"/>
    <x v="6"/>
  </r>
  <r>
    <s v="Mrs."/>
    <s v="Theresa Douglas"/>
    <n v="28"/>
    <x v="2"/>
    <x v="0"/>
    <s v="A+"/>
    <x v="4"/>
    <x v="2"/>
    <x v="1436"/>
    <s v="Gordon Walker"/>
    <x v="3243"/>
    <x v="1"/>
    <n v="7683.3256000000001"/>
    <n v="181"/>
    <x v="1"/>
    <s v="Urgent"/>
    <d v="2023-10-10T00:00:00"/>
    <s v="Aspirin"/>
    <s v="Normal"/>
    <x v="25"/>
  </r>
  <r>
    <s v="Mr."/>
    <s v="Paige Hunt"/>
    <n v="75"/>
    <x v="0"/>
    <x v="1"/>
    <s v="O+"/>
    <x v="1"/>
    <x v="1"/>
    <x v="1529"/>
    <s v="Michael Harrington"/>
    <x v="3244"/>
    <x v="0"/>
    <n v="34178.574000000001"/>
    <n v="337"/>
    <x v="2"/>
    <s v="Emergency"/>
    <d v="2020-09-12T00:00:00"/>
    <s v="Ibuprofen"/>
    <s v="Abnormal"/>
    <x v="15"/>
  </r>
  <r>
    <s v="Mrs."/>
    <s v="David Garcia MD"/>
    <n v="77"/>
    <x v="0"/>
    <x v="0"/>
    <s v="A+"/>
    <x v="4"/>
    <x v="4"/>
    <x v="438"/>
    <s v="Jonathan Allen"/>
    <x v="3245"/>
    <x v="3"/>
    <n v="44518.844400000002"/>
    <n v="129"/>
    <x v="1"/>
    <s v="Urgent"/>
    <d v="2021-02-15T00:00:00"/>
    <s v="Ibuprofen"/>
    <s v="Abnormal"/>
    <x v="0"/>
  </r>
  <r>
    <s v="Mr."/>
    <s v="John Gonzalez"/>
    <n v="50"/>
    <x v="1"/>
    <x v="1"/>
    <s v="B+"/>
    <x v="7"/>
    <x v="0"/>
    <x v="1530"/>
    <s v="Troy Hutchinson"/>
    <x v="3246"/>
    <x v="1"/>
    <n v="43639.083700000003"/>
    <n v="176"/>
    <x v="1"/>
    <s v="Urgent"/>
    <d v="2019-06-20T00:00:00"/>
    <s v="Penicillin"/>
    <s v="Normal"/>
    <x v="5"/>
  </r>
  <r>
    <s v="Mrs."/>
    <s v="Patricia Hill"/>
    <n v="25"/>
    <x v="2"/>
    <x v="0"/>
    <s v="AB+"/>
    <x v="3"/>
    <x v="2"/>
    <x v="513"/>
    <s v="Susan Johnson"/>
    <x v="3247"/>
    <x v="4"/>
    <n v="18062.341"/>
    <n v="180"/>
    <x v="0"/>
    <s v="Elective"/>
    <d v="2022-11-22T00:00:00"/>
    <s v="Aspirin"/>
    <s v="Inconclusive"/>
    <x v="5"/>
  </r>
  <r>
    <s v="Mr."/>
    <s v="Randy Mitchell"/>
    <n v="72"/>
    <x v="0"/>
    <x v="1"/>
    <s v="AB+"/>
    <x v="3"/>
    <x v="1"/>
    <x v="1388"/>
    <s v="Megan Allen"/>
    <x v="3248"/>
    <x v="0"/>
    <n v="4741.6153000000004"/>
    <n v="305"/>
    <x v="1"/>
    <s v="Urgent"/>
    <d v="2022-05-06T00:00:00"/>
    <s v="Penicillin"/>
    <s v="Normal"/>
    <x v="1"/>
  </r>
  <r>
    <s v="Mrs."/>
    <s v="Hunter Munoz"/>
    <n v="66"/>
    <x v="0"/>
    <x v="0"/>
    <s v="A-"/>
    <x v="6"/>
    <x v="3"/>
    <x v="499"/>
    <s v="George Clark"/>
    <x v="3249"/>
    <x v="1"/>
    <n v="18338.664000000001"/>
    <n v="392"/>
    <x v="1"/>
    <s v="Urgent"/>
    <d v="2022-10-23T00:00:00"/>
    <s v="Paracetamol"/>
    <s v="Inconclusive"/>
    <x v="29"/>
  </r>
  <r>
    <s v="Mrs."/>
    <s v="Linda Turner"/>
    <n v="18"/>
    <x v="2"/>
    <x v="0"/>
    <s v="O-"/>
    <x v="0"/>
    <x v="3"/>
    <x v="501"/>
    <s v="Felicia Marshall"/>
    <x v="3250"/>
    <x v="4"/>
    <n v="23848.2952"/>
    <n v="481"/>
    <x v="2"/>
    <s v="Emergency"/>
    <d v="2020-06-11T00:00:00"/>
    <s v="Penicillin"/>
    <s v="Abnormal"/>
    <x v="9"/>
  </r>
  <r>
    <s v="Mrs."/>
    <s v="Linda Johnson"/>
    <n v="43"/>
    <x v="1"/>
    <x v="0"/>
    <s v="B-"/>
    <x v="2"/>
    <x v="5"/>
    <x v="512"/>
    <s v="Dylan Ramirez"/>
    <x v="3251"/>
    <x v="1"/>
    <n v="6659.6709000000001"/>
    <n v="117"/>
    <x v="2"/>
    <s v="Emergency"/>
    <d v="2019-05-14T00:00:00"/>
    <s v="Aspirin"/>
    <s v="Inconclusive"/>
    <x v="25"/>
  </r>
  <r>
    <s v="Mrs."/>
    <s v="Brianna Flores"/>
    <n v="64"/>
    <x v="0"/>
    <x v="0"/>
    <s v="O-"/>
    <x v="0"/>
    <x v="5"/>
    <x v="1422"/>
    <s v="Timothy White"/>
    <x v="3252"/>
    <x v="3"/>
    <n v="72888.802800000005"/>
    <n v="139"/>
    <x v="0"/>
    <s v="Elective"/>
    <d v="2023-07-24T00:00:00"/>
    <s v="Aspirin"/>
    <s v="Normal"/>
    <x v="13"/>
  </r>
  <r>
    <s v="Mr."/>
    <s v="Faith Miranda"/>
    <n v="25"/>
    <x v="2"/>
    <x v="1"/>
    <s v="AB+"/>
    <x v="3"/>
    <x v="3"/>
    <x v="475"/>
    <s v="Kevin Copeland"/>
    <x v="3253"/>
    <x v="2"/>
    <n v="12765.7569"/>
    <n v="486"/>
    <x v="2"/>
    <s v="Emergency"/>
    <d v="2021-12-22T00:00:00"/>
    <s v="Aspirin"/>
    <s v="Inconclusive"/>
    <x v="23"/>
  </r>
  <r>
    <s v="Mr."/>
    <s v="Kayla Snyder"/>
    <n v="27"/>
    <x v="2"/>
    <x v="1"/>
    <s v="AB+"/>
    <x v="3"/>
    <x v="4"/>
    <x v="886"/>
    <s v="Michelle Lewis"/>
    <x v="3254"/>
    <x v="3"/>
    <n v="30491.051599999999"/>
    <n v="293"/>
    <x v="1"/>
    <s v="Urgent"/>
    <d v="2022-04-29T00:00:00"/>
    <s v="Penicillin"/>
    <s v="Inconclusive"/>
    <x v="8"/>
  </r>
  <r>
    <s v="Mrs."/>
    <s v="Heidi Brown"/>
    <n v="43"/>
    <x v="1"/>
    <x v="0"/>
    <s v="B+"/>
    <x v="7"/>
    <x v="2"/>
    <x v="279"/>
    <s v="Connie Young"/>
    <x v="3156"/>
    <x v="2"/>
    <n v="15131.248299999999"/>
    <n v="470"/>
    <x v="2"/>
    <s v="Emergency"/>
    <d v="2018-11-27T00:00:00"/>
    <s v="Ibuprofen"/>
    <s v="Inconclusive"/>
    <x v="28"/>
  </r>
  <r>
    <s v="Mr."/>
    <s v="Jose Mullen"/>
    <n v="63"/>
    <x v="0"/>
    <x v="1"/>
    <s v="O+"/>
    <x v="1"/>
    <x v="3"/>
    <x v="130"/>
    <s v="Joseph Stevens"/>
    <x v="3255"/>
    <x v="1"/>
    <n v="17630.391299999999"/>
    <n v="402"/>
    <x v="2"/>
    <s v="Emergency"/>
    <d v="2020-06-15T00:00:00"/>
    <s v="Lipitor"/>
    <s v="Abnormal"/>
    <x v="25"/>
  </r>
  <r>
    <s v="Mr."/>
    <s v="Benjamin Gomez"/>
    <n v="38"/>
    <x v="1"/>
    <x v="1"/>
    <s v="AB-"/>
    <x v="5"/>
    <x v="5"/>
    <x v="384"/>
    <s v="Roberta Holland"/>
    <x v="3256"/>
    <x v="4"/>
    <n v="57231.5504"/>
    <n v="236"/>
    <x v="0"/>
    <s v="Elective"/>
    <d v="2023-09-17T00:00:00"/>
    <s v="Lipitor"/>
    <s v="Inconclusive"/>
    <x v="24"/>
  </r>
  <r>
    <s v="Mr."/>
    <s v="Helen Meyer"/>
    <n v="51"/>
    <x v="1"/>
    <x v="1"/>
    <s v="B-"/>
    <x v="2"/>
    <x v="4"/>
    <x v="430"/>
    <s v="Stephanie Jones"/>
    <x v="3257"/>
    <x v="0"/>
    <n v="33927.682800000002"/>
    <n v="403"/>
    <x v="1"/>
    <s v="Urgent"/>
    <d v="2022-06-11T00:00:00"/>
    <s v="Penicillin"/>
    <s v="Abnormal"/>
    <x v="27"/>
  </r>
  <r>
    <s v="Mr."/>
    <s v="Rachel Mcguire DDS"/>
    <n v="44"/>
    <x v="1"/>
    <x v="1"/>
    <s v="B+"/>
    <x v="7"/>
    <x v="3"/>
    <x v="541"/>
    <s v="Gregory Kennedy"/>
    <x v="3258"/>
    <x v="4"/>
    <n v="26350.123200000002"/>
    <n v="434"/>
    <x v="2"/>
    <s v="Emergency"/>
    <d v="2022-02-06T00:00:00"/>
    <s v="Lipitor"/>
    <s v="Abnormal"/>
    <x v="27"/>
  </r>
  <r>
    <s v="Mrs."/>
    <s v="Nancy Oconnor"/>
    <n v="79"/>
    <x v="0"/>
    <x v="0"/>
    <s v="B+"/>
    <x v="7"/>
    <x v="3"/>
    <x v="600"/>
    <s v="Maria Nolan"/>
    <x v="3259"/>
    <x v="0"/>
    <n v="20329.771000000001"/>
    <n v="474"/>
    <x v="2"/>
    <s v="Emergency"/>
    <d v="2022-06-28T00:00:00"/>
    <s v="Aspirin"/>
    <s v="Inconclusive"/>
    <x v="25"/>
  </r>
  <r>
    <s v="Mr."/>
    <s v="Jessica Christensen"/>
    <n v="37"/>
    <x v="1"/>
    <x v="1"/>
    <s v="A-"/>
    <x v="6"/>
    <x v="3"/>
    <x v="1531"/>
    <s v="Maria Mann"/>
    <x v="3260"/>
    <x v="2"/>
    <n v="2189.7777999999998"/>
    <n v="253"/>
    <x v="1"/>
    <s v="Urgent"/>
    <d v="2022-05-27T00:00:00"/>
    <s v="Penicillin"/>
    <s v="Inconclusive"/>
    <x v="14"/>
  </r>
  <r>
    <s v="Mrs."/>
    <s v="Mario Stone"/>
    <n v="41"/>
    <x v="1"/>
    <x v="0"/>
    <s v="O-"/>
    <x v="0"/>
    <x v="0"/>
    <x v="412"/>
    <s v="Dr. Suzanne Long"/>
    <x v="3261"/>
    <x v="3"/>
    <n v="37650.923799999997"/>
    <n v="187"/>
    <x v="2"/>
    <s v="Emergency"/>
    <d v="2022-09-08T00:00:00"/>
    <s v="Paracetamol"/>
    <s v="Normal"/>
    <x v="5"/>
  </r>
  <r>
    <s v="Mrs."/>
    <s v="Lucas Hernandez"/>
    <n v="38"/>
    <x v="1"/>
    <x v="0"/>
    <s v="O+"/>
    <x v="1"/>
    <x v="1"/>
    <x v="1415"/>
    <s v="Kim Harrington"/>
    <x v="1384"/>
    <x v="0"/>
    <n v="7847.6549999999997"/>
    <n v="203"/>
    <x v="0"/>
    <s v="Elective"/>
    <d v="2022-03-12T00:00:00"/>
    <s v="Aspirin"/>
    <s v="Abnormal"/>
    <x v="25"/>
  </r>
  <r>
    <s v="Mrs."/>
    <s v="Mary Smith"/>
    <n v="46"/>
    <x v="1"/>
    <x v="0"/>
    <s v="O-"/>
    <x v="0"/>
    <x v="3"/>
    <x v="1403"/>
    <s v="Michael Nolan"/>
    <x v="3262"/>
    <x v="0"/>
    <n v="11670.233099999999"/>
    <n v="388"/>
    <x v="1"/>
    <s v="Urgent"/>
    <d v="2023-06-28T00:00:00"/>
    <s v="Lipitor"/>
    <s v="Inconclusive"/>
    <x v="18"/>
  </r>
  <r>
    <s v="Mrs."/>
    <s v="Brian Alvarado"/>
    <n v="19"/>
    <x v="2"/>
    <x v="0"/>
    <s v="O+"/>
    <x v="1"/>
    <x v="3"/>
    <x v="1077"/>
    <s v="Luis Fisher"/>
    <x v="3263"/>
    <x v="2"/>
    <n v="33990.480000000003"/>
    <n v="300"/>
    <x v="2"/>
    <s v="Emergency"/>
    <d v="2019-02-04T00:00:00"/>
    <s v="Penicillin"/>
    <s v="Normal"/>
    <x v="18"/>
  </r>
  <r>
    <s v="Mrs."/>
    <s v="Kathy Harvey"/>
    <n v="61"/>
    <x v="0"/>
    <x v="0"/>
    <s v="A+"/>
    <x v="4"/>
    <x v="3"/>
    <x v="1150"/>
    <s v="Linda Morales PhD"/>
    <x v="3264"/>
    <x v="1"/>
    <n v="30174.039400000001"/>
    <n v="487"/>
    <x v="1"/>
    <s v="Urgent"/>
    <d v="2023-02-10T00:00:00"/>
    <s v="Paracetamol"/>
    <s v="Inconclusive"/>
    <x v="6"/>
  </r>
  <r>
    <s v="Mr."/>
    <s v="Shannon Hunter"/>
    <n v="37"/>
    <x v="1"/>
    <x v="1"/>
    <s v="B+"/>
    <x v="7"/>
    <x v="1"/>
    <x v="285"/>
    <s v="Jimmy Hawkins"/>
    <x v="3265"/>
    <x v="3"/>
    <n v="7339.9539000000004"/>
    <n v="192"/>
    <x v="1"/>
    <s v="Urgent"/>
    <d v="2020-03-21T00:00:00"/>
    <s v="Lipitor"/>
    <s v="Inconclusive"/>
    <x v="27"/>
  </r>
  <r>
    <s v="Mrs."/>
    <s v="Richard Jones"/>
    <n v="59"/>
    <x v="1"/>
    <x v="0"/>
    <s v="A+"/>
    <x v="4"/>
    <x v="2"/>
    <x v="70"/>
    <s v="Rebecca Parks"/>
    <x v="3266"/>
    <x v="3"/>
    <n v="24987.149600000001"/>
    <n v="242"/>
    <x v="0"/>
    <s v="Elective"/>
    <d v="2020-05-24T00:00:00"/>
    <s v="Aspirin"/>
    <s v="Abnormal"/>
    <x v="11"/>
  </r>
  <r>
    <s v="Mrs."/>
    <s v="Christina Mills"/>
    <n v="40"/>
    <x v="1"/>
    <x v="0"/>
    <s v="A-"/>
    <x v="6"/>
    <x v="3"/>
    <x v="279"/>
    <s v="Destiny Johnson"/>
    <x v="3267"/>
    <x v="4"/>
    <n v="27326.682199999999"/>
    <n v="457"/>
    <x v="2"/>
    <s v="Emergency"/>
    <d v="2018-12-10T00:00:00"/>
    <s v="Penicillin"/>
    <s v="Inconclusive"/>
    <x v="29"/>
  </r>
  <r>
    <s v="Mrs."/>
    <s v="Gary Lee"/>
    <n v="64"/>
    <x v="0"/>
    <x v="0"/>
    <s v="A+"/>
    <x v="4"/>
    <x v="4"/>
    <x v="382"/>
    <s v="Michael Stevens"/>
    <x v="1568"/>
    <x v="3"/>
    <n v="37322.7929"/>
    <n v="175"/>
    <x v="1"/>
    <s v="Urgent"/>
    <d v="2022-05-14T00:00:00"/>
    <s v="Aspirin"/>
    <s v="Inconclusive"/>
    <x v="6"/>
  </r>
  <r>
    <s v="Mr."/>
    <s v="Jay Yates"/>
    <n v="72"/>
    <x v="0"/>
    <x v="1"/>
    <s v="A-"/>
    <x v="6"/>
    <x v="3"/>
    <x v="1324"/>
    <s v="Susan Michael"/>
    <x v="3268"/>
    <x v="3"/>
    <n v="17012.1999"/>
    <n v="230"/>
    <x v="1"/>
    <s v="Urgent"/>
    <d v="2019-09-14T00:00:00"/>
    <s v="Paracetamol"/>
    <s v="Abnormal"/>
    <x v="18"/>
  </r>
  <r>
    <s v="Mr."/>
    <s v="Andres Adams"/>
    <n v="66"/>
    <x v="0"/>
    <x v="1"/>
    <s v="O-"/>
    <x v="0"/>
    <x v="3"/>
    <x v="21"/>
    <s v="Sylvia Sullivan"/>
    <x v="3269"/>
    <x v="4"/>
    <n v="3426.4868999999999"/>
    <n v="248"/>
    <x v="2"/>
    <s v="Emergency"/>
    <d v="2022-12-31T00:00:00"/>
    <s v="Aspirin"/>
    <s v="Abnormal"/>
    <x v="18"/>
  </r>
  <r>
    <s v="Mrs."/>
    <s v="Lori Lee"/>
    <n v="59"/>
    <x v="1"/>
    <x v="0"/>
    <s v="AB+"/>
    <x v="3"/>
    <x v="3"/>
    <x v="1532"/>
    <s v="Jose Klein"/>
    <x v="3270"/>
    <x v="4"/>
    <n v="27836.881399999998"/>
    <n v="199"/>
    <x v="2"/>
    <s v="Emergency"/>
    <d v="2019-03-24T00:00:00"/>
    <s v="Aspirin"/>
    <s v="Abnormal"/>
    <x v="13"/>
  </r>
  <r>
    <s v="Mr."/>
    <s v="Alexandra Davis"/>
    <n v="34"/>
    <x v="2"/>
    <x v="1"/>
    <s v="B-"/>
    <x v="2"/>
    <x v="1"/>
    <x v="241"/>
    <s v="John Dean"/>
    <x v="3153"/>
    <x v="2"/>
    <n v="37341.409699999997"/>
    <n v="478"/>
    <x v="2"/>
    <s v="Emergency"/>
    <d v="2023-03-31T00:00:00"/>
    <s v="Penicillin"/>
    <s v="Abnormal"/>
    <x v="22"/>
  </r>
  <r>
    <s v="Mr."/>
    <s v="William Doyle"/>
    <n v="58"/>
    <x v="1"/>
    <x v="1"/>
    <s v="B+"/>
    <x v="7"/>
    <x v="3"/>
    <x v="1533"/>
    <s v="Terrence Smith"/>
    <x v="3271"/>
    <x v="3"/>
    <n v="1982.28"/>
    <n v="444"/>
    <x v="2"/>
    <s v="Emergency"/>
    <d v="2021-01-29T00:00:00"/>
    <s v="Aspirin"/>
    <s v="Normal"/>
    <x v="15"/>
  </r>
  <r>
    <s v="Mr."/>
    <s v="Casey Foster"/>
    <n v="50"/>
    <x v="1"/>
    <x v="1"/>
    <s v="B+"/>
    <x v="7"/>
    <x v="3"/>
    <x v="878"/>
    <s v="Ryan Wilson"/>
    <x v="4"/>
    <x v="4"/>
    <n v="30464.9247"/>
    <n v="478"/>
    <x v="2"/>
    <s v="Emergency"/>
    <d v="2023-06-14T00:00:00"/>
    <s v="Lipitor"/>
    <s v="Inconclusive"/>
    <x v="21"/>
  </r>
  <r>
    <s v="Mrs."/>
    <s v="Kevin Martinez"/>
    <n v="52"/>
    <x v="1"/>
    <x v="0"/>
    <s v="B-"/>
    <x v="2"/>
    <x v="2"/>
    <x v="1509"/>
    <s v="Barbara Snyder"/>
    <x v="3272"/>
    <x v="0"/>
    <n v="21994.209200000001"/>
    <n v="116"/>
    <x v="0"/>
    <s v="Elective"/>
    <d v="2019-12-09T00:00:00"/>
    <s v="Penicillin"/>
    <s v="Abnormal"/>
    <x v="3"/>
  </r>
  <r>
    <s v="Mrs."/>
    <s v="Lisa Castro"/>
    <n v="20"/>
    <x v="2"/>
    <x v="0"/>
    <s v="B-"/>
    <x v="2"/>
    <x v="5"/>
    <x v="1534"/>
    <s v="Kristen Lewis"/>
    <x v="3273"/>
    <x v="1"/>
    <n v="57804.570699999997"/>
    <n v="469"/>
    <x v="0"/>
    <s v="Elective"/>
    <d v="2019-09-09T00:00:00"/>
    <s v="Ibuprofen"/>
    <s v="Abnormal"/>
    <x v="28"/>
  </r>
  <r>
    <s v="Mrs."/>
    <s v="Matthew Spencer"/>
    <n v="37"/>
    <x v="1"/>
    <x v="0"/>
    <s v="B-"/>
    <x v="2"/>
    <x v="1"/>
    <x v="282"/>
    <s v="Joe Norton"/>
    <x v="3274"/>
    <x v="0"/>
    <n v="21526.3138"/>
    <n v="404"/>
    <x v="2"/>
    <s v="Emergency"/>
    <d v="2022-07-01T00:00:00"/>
    <s v="Aspirin"/>
    <s v="Abnormal"/>
    <x v="0"/>
  </r>
  <r>
    <s v="Mrs."/>
    <s v="Derek Brown"/>
    <n v="58"/>
    <x v="1"/>
    <x v="0"/>
    <s v="A+"/>
    <x v="4"/>
    <x v="2"/>
    <x v="1219"/>
    <s v="Mark Reynolds"/>
    <x v="3275"/>
    <x v="0"/>
    <n v="3530.1704"/>
    <n v="391"/>
    <x v="1"/>
    <s v="Urgent"/>
    <d v="2023-10-12T00:00:00"/>
    <s v="Aspirin"/>
    <s v="Inconclusive"/>
    <x v="12"/>
  </r>
  <r>
    <s v="Mr."/>
    <s v="Adam Taylor"/>
    <n v="79"/>
    <x v="0"/>
    <x v="1"/>
    <s v="AB-"/>
    <x v="5"/>
    <x v="3"/>
    <x v="951"/>
    <s v="Kevin Frye"/>
    <x v="2456"/>
    <x v="2"/>
    <n v="22207.161"/>
    <n v="398"/>
    <x v="2"/>
    <s v="Emergency"/>
    <d v="2022-05-08T00:00:00"/>
    <s v="Ibuprofen"/>
    <s v="Abnormal"/>
    <x v="7"/>
  </r>
  <r>
    <s v="Mrs."/>
    <s v="Jacqueline Wilson"/>
    <n v="53"/>
    <x v="1"/>
    <x v="0"/>
    <s v="O-"/>
    <x v="0"/>
    <x v="0"/>
    <x v="751"/>
    <s v="Joshua Martinez"/>
    <x v="3276"/>
    <x v="0"/>
    <n v="18298.388500000001"/>
    <n v="402"/>
    <x v="1"/>
    <s v="Urgent"/>
    <d v="2023-04-06T00:00:00"/>
    <s v="Aspirin"/>
    <s v="Inconclusive"/>
    <x v="28"/>
  </r>
  <r>
    <s v="Mr."/>
    <s v="Alexis Ortega"/>
    <n v="66"/>
    <x v="0"/>
    <x v="1"/>
    <s v="A+"/>
    <x v="4"/>
    <x v="3"/>
    <x v="1535"/>
    <s v="Misty Fox"/>
    <x v="3277"/>
    <x v="4"/>
    <n v="11792.200500000001"/>
    <n v="117"/>
    <x v="2"/>
    <s v="Emergency"/>
    <d v="2019-06-01T00:00:00"/>
    <s v="Lipitor"/>
    <s v="Normal"/>
    <x v="25"/>
  </r>
  <r>
    <s v="Mrs."/>
    <s v="Kristin Hill DVM"/>
    <n v="36"/>
    <x v="1"/>
    <x v="0"/>
    <s v="O+"/>
    <x v="1"/>
    <x v="5"/>
    <x v="847"/>
    <s v="Antonio Chen"/>
    <x v="3278"/>
    <x v="2"/>
    <n v="28853.216199999999"/>
    <n v="370"/>
    <x v="0"/>
    <s v="Elective"/>
    <d v="2019-04-22T00:00:00"/>
    <s v="Ibuprofen"/>
    <s v="Abnormal"/>
    <x v="14"/>
  </r>
  <r>
    <s v="Mr."/>
    <s v="Ashley Wallace"/>
    <n v="74"/>
    <x v="0"/>
    <x v="1"/>
    <s v="O-"/>
    <x v="0"/>
    <x v="3"/>
    <x v="662"/>
    <s v="Jesse Hall"/>
    <x v="3279"/>
    <x v="3"/>
    <n v="15496.012199999999"/>
    <n v="261"/>
    <x v="1"/>
    <s v="Urgent"/>
    <d v="2019-01-24T00:00:00"/>
    <s v="Penicillin"/>
    <s v="Normal"/>
    <x v="8"/>
  </r>
  <r>
    <s v="Mr."/>
    <s v="Daniel Wilson"/>
    <n v="36"/>
    <x v="1"/>
    <x v="1"/>
    <s v="B-"/>
    <x v="2"/>
    <x v="3"/>
    <x v="1300"/>
    <s v="Dustin Sanders"/>
    <x v="61"/>
    <x v="1"/>
    <n v="14431.902700000001"/>
    <n v="186"/>
    <x v="2"/>
    <s v="Emergency"/>
    <d v="2019-10-22T00:00:00"/>
    <s v="Penicillin"/>
    <s v="Inconclusive"/>
    <x v="10"/>
  </r>
  <r>
    <s v="Mrs."/>
    <s v="Ronald Bell"/>
    <n v="38"/>
    <x v="1"/>
    <x v="0"/>
    <s v="B+"/>
    <x v="7"/>
    <x v="3"/>
    <x v="1488"/>
    <s v="Ashley Knight"/>
    <x v="3280"/>
    <x v="4"/>
    <n v="16104.5684"/>
    <n v="448"/>
    <x v="2"/>
    <s v="Emergency"/>
    <d v="2022-05-29T00:00:00"/>
    <s v="Paracetamol"/>
    <s v="Normal"/>
    <x v="20"/>
  </r>
  <r>
    <s v="Mrs."/>
    <s v="Beth Frazier"/>
    <n v="30"/>
    <x v="2"/>
    <x v="0"/>
    <s v="AB-"/>
    <x v="5"/>
    <x v="4"/>
    <x v="1050"/>
    <s v="Patricia Harris"/>
    <x v="3281"/>
    <x v="1"/>
    <n v="43593.695399999997"/>
    <n v="467"/>
    <x v="1"/>
    <s v="Urgent"/>
    <d v="2023-01-17T00:00:00"/>
    <s v="Lipitor"/>
    <s v="Normal"/>
    <x v="7"/>
  </r>
  <r>
    <s v="Mrs."/>
    <s v="Lynn Sawyer"/>
    <n v="39"/>
    <x v="1"/>
    <x v="0"/>
    <s v="A+"/>
    <x v="4"/>
    <x v="0"/>
    <x v="831"/>
    <s v="Mike Norton"/>
    <x v="3282"/>
    <x v="3"/>
    <n v="4425.6977999999999"/>
    <n v="412"/>
    <x v="2"/>
    <s v="Emergency"/>
    <d v="2023-06-11T00:00:00"/>
    <s v="Lipitor"/>
    <s v="Normal"/>
    <x v="29"/>
  </r>
  <r>
    <s v="Mr."/>
    <s v="Adriana Murphy"/>
    <n v="54"/>
    <x v="1"/>
    <x v="1"/>
    <s v="O+"/>
    <x v="1"/>
    <x v="3"/>
    <x v="749"/>
    <s v="Keith Walker"/>
    <x v="3283"/>
    <x v="1"/>
    <n v="3316.5999000000002"/>
    <n v="438"/>
    <x v="2"/>
    <s v="Emergency"/>
    <d v="2021-02-04T00:00:00"/>
    <s v="Penicillin"/>
    <s v="Abnormal"/>
    <x v="14"/>
  </r>
  <r>
    <s v="Mr."/>
    <s v="Christine Waller"/>
    <n v="66"/>
    <x v="0"/>
    <x v="1"/>
    <s v="A-"/>
    <x v="6"/>
    <x v="0"/>
    <x v="903"/>
    <s v="Kathryn Chen"/>
    <x v="3284"/>
    <x v="4"/>
    <n v="22715.692200000001"/>
    <n v="322"/>
    <x v="2"/>
    <s v="Emergency"/>
    <d v="2023-07-05T00:00:00"/>
    <s v="Paracetamol"/>
    <s v="Inconclusive"/>
    <x v="18"/>
  </r>
  <r>
    <s v="Mrs."/>
    <s v="Debra Stokes"/>
    <n v="20"/>
    <x v="2"/>
    <x v="0"/>
    <s v="A+"/>
    <x v="4"/>
    <x v="1"/>
    <x v="1180"/>
    <s v="Cheryl Cardenas"/>
    <x v="3285"/>
    <x v="3"/>
    <n v="35185.200900000003"/>
    <n v="397"/>
    <x v="2"/>
    <s v="Emergency"/>
    <d v="2022-09-29T00:00:00"/>
    <s v="Penicillin"/>
    <s v="Normal"/>
    <x v="6"/>
  </r>
  <r>
    <s v="Mrs."/>
    <s v="Jason Ruiz"/>
    <n v="28"/>
    <x v="2"/>
    <x v="0"/>
    <s v="A-"/>
    <x v="6"/>
    <x v="0"/>
    <x v="1241"/>
    <s v="Ethan Stevens"/>
    <x v="3286"/>
    <x v="3"/>
    <n v="16127.117899999999"/>
    <n v="188"/>
    <x v="2"/>
    <s v="Emergency"/>
    <d v="2023-02-15T00:00:00"/>
    <s v="Ibuprofen"/>
    <s v="Normal"/>
    <x v="1"/>
  </r>
  <r>
    <s v="Mrs."/>
    <s v="Patrick Swanson"/>
    <n v="66"/>
    <x v="0"/>
    <x v="0"/>
    <s v="AB+"/>
    <x v="3"/>
    <x v="1"/>
    <x v="1409"/>
    <s v="Richard Richmond"/>
    <x v="3287"/>
    <x v="1"/>
    <n v="33445.8943"/>
    <n v="120"/>
    <x v="2"/>
    <s v="Emergency"/>
    <d v="2019-05-05T00:00:00"/>
    <s v="Aspirin"/>
    <s v="Abnormal"/>
    <x v="29"/>
  </r>
  <r>
    <s v="Mrs."/>
    <s v="Monica Harris"/>
    <n v="62"/>
    <x v="0"/>
    <x v="0"/>
    <s v="O-"/>
    <x v="0"/>
    <x v="1"/>
    <x v="1536"/>
    <s v="Sherry Randolph"/>
    <x v="3288"/>
    <x v="0"/>
    <n v="11689.2937"/>
    <n v="463"/>
    <x v="1"/>
    <s v="Urgent"/>
    <d v="2020-08-22T00:00:00"/>
    <s v="Ibuprofen"/>
    <s v="Normal"/>
    <x v="24"/>
  </r>
  <r>
    <s v="Mr."/>
    <s v="Kim Bowen"/>
    <n v="35"/>
    <x v="1"/>
    <x v="1"/>
    <s v="O+"/>
    <x v="1"/>
    <x v="3"/>
    <x v="1234"/>
    <s v="Brian Nash"/>
    <x v="3289"/>
    <x v="4"/>
    <n v="8034.7731000000003"/>
    <n v="431"/>
    <x v="1"/>
    <s v="Urgent"/>
    <d v="2022-12-05T00:00:00"/>
    <s v="Penicillin"/>
    <s v="Normal"/>
    <x v="22"/>
  </r>
  <r>
    <s v="Mr."/>
    <s v="Paul Beck"/>
    <n v="82"/>
    <x v="0"/>
    <x v="1"/>
    <s v="A-"/>
    <x v="6"/>
    <x v="0"/>
    <x v="1537"/>
    <s v="Stacey Lopez"/>
    <x v="3290"/>
    <x v="0"/>
    <n v="30036.2935"/>
    <n v="183"/>
    <x v="2"/>
    <s v="Emergency"/>
    <d v="2021-02-04T00:00:00"/>
    <s v="Aspirin"/>
    <s v="Inconclusive"/>
    <x v="11"/>
  </r>
  <r>
    <s v="Mrs."/>
    <s v="Rebecca Allen"/>
    <n v="62"/>
    <x v="0"/>
    <x v="0"/>
    <s v="AB+"/>
    <x v="3"/>
    <x v="4"/>
    <x v="1301"/>
    <s v="Kathleen Gray"/>
    <x v="3291"/>
    <x v="0"/>
    <n v="41975.018300000003"/>
    <n v="243"/>
    <x v="1"/>
    <s v="Urgent"/>
    <d v="2023-01-12T00:00:00"/>
    <s v="Ibuprofen"/>
    <s v="Abnormal"/>
    <x v="15"/>
  </r>
  <r>
    <s v="Mr."/>
    <s v="Robert Walsh"/>
    <n v="73"/>
    <x v="0"/>
    <x v="1"/>
    <s v="O-"/>
    <x v="0"/>
    <x v="1"/>
    <x v="711"/>
    <s v="Denise Manning"/>
    <x v="3292"/>
    <x v="0"/>
    <n v="13617.287200000001"/>
    <n v="400"/>
    <x v="1"/>
    <s v="Urgent"/>
    <d v="2019-09-30T00:00:00"/>
    <s v="Ibuprofen"/>
    <s v="Abnormal"/>
    <x v="20"/>
  </r>
  <r>
    <s v="Mr."/>
    <s v="Vincent Arroyo"/>
    <n v="25"/>
    <x v="2"/>
    <x v="1"/>
    <s v="B+"/>
    <x v="7"/>
    <x v="3"/>
    <x v="749"/>
    <s v="Sophia David"/>
    <x v="3293"/>
    <x v="2"/>
    <n v="11531.011399999999"/>
    <n v="383"/>
    <x v="2"/>
    <s v="Emergency"/>
    <d v="2021-02-06T00:00:00"/>
    <s v="Lipitor"/>
    <s v="Abnormal"/>
    <x v="19"/>
  </r>
  <r>
    <s v="Mrs."/>
    <s v="Jesse Davis"/>
    <n v="54"/>
    <x v="1"/>
    <x v="0"/>
    <s v="A+"/>
    <x v="4"/>
    <x v="5"/>
    <x v="1538"/>
    <s v="Jesse Smith"/>
    <x v="2802"/>
    <x v="0"/>
    <n v="17553.6646"/>
    <n v="226"/>
    <x v="0"/>
    <s v="Elective"/>
    <d v="2023-04-06T00:00:00"/>
    <s v="Lipitor"/>
    <s v="Inconclusive"/>
    <x v="13"/>
  </r>
  <r>
    <s v="Mr."/>
    <s v="Jacob Murphy"/>
    <n v="59"/>
    <x v="1"/>
    <x v="1"/>
    <s v="O+"/>
    <x v="1"/>
    <x v="3"/>
    <x v="520"/>
    <s v="Francisco Reynolds"/>
    <x v="3294"/>
    <x v="3"/>
    <n v="27169.414100000002"/>
    <n v="142"/>
    <x v="2"/>
    <s v="Emergency"/>
    <d v="2019-07-25T00:00:00"/>
    <s v="Aspirin"/>
    <s v="Abnormal"/>
    <x v="23"/>
  </r>
  <r>
    <s v="Mrs."/>
    <s v="Pamela Martinez"/>
    <n v="81"/>
    <x v="0"/>
    <x v="0"/>
    <s v="A-"/>
    <x v="6"/>
    <x v="2"/>
    <x v="442"/>
    <s v="Greg Clark"/>
    <x v="3295"/>
    <x v="0"/>
    <n v="13119.188"/>
    <n v="399"/>
    <x v="1"/>
    <s v="Urgent"/>
    <d v="2022-06-17T00:00:00"/>
    <s v="Penicillin"/>
    <s v="Inconclusive"/>
    <x v="4"/>
  </r>
  <r>
    <s v="Mr."/>
    <s v="Kelly Floyd"/>
    <n v="60"/>
    <x v="0"/>
    <x v="1"/>
    <s v="A+"/>
    <x v="4"/>
    <x v="1"/>
    <x v="742"/>
    <s v="Luis Simpson"/>
    <x v="3296"/>
    <x v="0"/>
    <n v="9362.0154000000002"/>
    <n v="300"/>
    <x v="1"/>
    <s v="Urgent"/>
    <d v="2021-10-17T00:00:00"/>
    <s v="Lipitor"/>
    <s v="Normal"/>
    <x v="3"/>
  </r>
  <r>
    <s v="Mrs."/>
    <s v="Ricky Marsh"/>
    <n v="30"/>
    <x v="2"/>
    <x v="0"/>
    <s v="O+"/>
    <x v="1"/>
    <x v="4"/>
    <x v="432"/>
    <s v="Matthew Lester"/>
    <x v="3297"/>
    <x v="4"/>
    <n v="44121.803699999997"/>
    <n v="366"/>
    <x v="2"/>
    <s v="Emergency"/>
    <d v="2022-01-19T00:00:00"/>
    <s v="Paracetamol"/>
    <s v="Normal"/>
    <x v="7"/>
  </r>
  <r>
    <s v="Mrs."/>
    <s v="James Pearson"/>
    <n v="34"/>
    <x v="2"/>
    <x v="0"/>
    <s v="O+"/>
    <x v="1"/>
    <x v="3"/>
    <x v="1463"/>
    <s v="James Washington"/>
    <x v="3298"/>
    <x v="2"/>
    <n v="11790.403899999999"/>
    <n v="214"/>
    <x v="2"/>
    <s v="Emergency"/>
    <d v="2021-07-31T00:00:00"/>
    <s v="Paracetamol"/>
    <s v="Normal"/>
    <x v="26"/>
  </r>
  <r>
    <s v="Mrs."/>
    <s v="Richard Garrett"/>
    <n v="51"/>
    <x v="1"/>
    <x v="0"/>
    <s v="A+"/>
    <x v="4"/>
    <x v="5"/>
    <x v="1521"/>
    <s v="Gary Rogers"/>
    <x v="3299"/>
    <x v="2"/>
    <n v="61876.099900000001"/>
    <n v="448"/>
    <x v="0"/>
    <s v="Elective"/>
    <d v="2019-12-26T00:00:00"/>
    <s v="Lipitor"/>
    <s v="Inconclusive"/>
    <x v="18"/>
  </r>
  <r>
    <s v="Mr."/>
    <s v="Melanie Best"/>
    <n v="71"/>
    <x v="0"/>
    <x v="1"/>
    <s v="B-"/>
    <x v="2"/>
    <x v="5"/>
    <x v="1539"/>
    <s v="Veronica Pena"/>
    <x v="3300"/>
    <x v="0"/>
    <n v="36471.308799999999"/>
    <n v="327"/>
    <x v="0"/>
    <s v="Elective"/>
    <d v="2019-06-12T00:00:00"/>
    <s v="Penicillin"/>
    <s v="Inconclusive"/>
    <x v="30"/>
  </r>
  <r>
    <s v="Mr."/>
    <s v="Carol Villanueva"/>
    <n v="56"/>
    <x v="1"/>
    <x v="1"/>
    <s v="B+"/>
    <x v="7"/>
    <x v="3"/>
    <x v="1540"/>
    <s v="Christopher Klein"/>
    <x v="3301"/>
    <x v="2"/>
    <n v="31258.132699999998"/>
    <n v="476"/>
    <x v="2"/>
    <s v="Emergency"/>
    <d v="2019-02-26T00:00:00"/>
    <s v="Ibuprofen"/>
    <s v="Inconclusive"/>
    <x v="16"/>
  </r>
  <r>
    <s v="Mrs."/>
    <s v="Lisa Morrow"/>
    <n v="32"/>
    <x v="2"/>
    <x v="0"/>
    <s v="O-"/>
    <x v="0"/>
    <x v="0"/>
    <x v="215"/>
    <s v="Dustin Page"/>
    <x v="3302"/>
    <x v="1"/>
    <n v="35140.644800000002"/>
    <n v="216"/>
    <x v="2"/>
    <s v="Emergency"/>
    <d v="2021-04-03T00:00:00"/>
    <s v="Penicillin"/>
    <s v="Inconclusive"/>
    <x v="5"/>
  </r>
  <r>
    <s v="Mr."/>
    <s v="Amber Atkinson"/>
    <n v="48"/>
    <x v="1"/>
    <x v="1"/>
    <s v="AB-"/>
    <x v="5"/>
    <x v="3"/>
    <x v="1541"/>
    <s v="Kevin Reyes"/>
    <x v="3303"/>
    <x v="1"/>
    <n v="19358.165799999999"/>
    <n v="393"/>
    <x v="1"/>
    <s v="Urgent"/>
    <d v="2020-06-29T00:00:00"/>
    <s v="Ibuprofen"/>
    <s v="Abnormal"/>
    <x v="1"/>
  </r>
  <r>
    <s v="Mr."/>
    <s v="Alexandra Bailey"/>
    <n v="36"/>
    <x v="1"/>
    <x v="1"/>
    <s v="O+"/>
    <x v="1"/>
    <x v="3"/>
    <x v="867"/>
    <s v="Eric Woodward"/>
    <x v="692"/>
    <x v="3"/>
    <n v="21820.801200000002"/>
    <n v="206"/>
    <x v="2"/>
    <s v="Emergency"/>
    <d v="2022-01-15T00:00:00"/>
    <s v="Penicillin"/>
    <s v="Abnormal"/>
    <x v="0"/>
  </r>
  <r>
    <s v="Mr."/>
    <s v="Derek Lopez"/>
    <n v="59"/>
    <x v="1"/>
    <x v="1"/>
    <s v="O+"/>
    <x v="1"/>
    <x v="3"/>
    <x v="1468"/>
    <s v="Anthony Campos"/>
    <x v="3304"/>
    <x v="4"/>
    <n v="11573.562099999999"/>
    <n v="395"/>
    <x v="2"/>
    <s v="Emergency"/>
    <d v="2021-03-13T00:00:00"/>
    <s v="Lipitor"/>
    <s v="Inconclusive"/>
    <x v="5"/>
  </r>
  <r>
    <s v="Mr."/>
    <s v="Heather Carey"/>
    <n v="69"/>
    <x v="0"/>
    <x v="1"/>
    <s v="O-"/>
    <x v="0"/>
    <x v="1"/>
    <x v="1542"/>
    <s v="Anthony Hunt"/>
    <x v="3305"/>
    <x v="0"/>
    <n v="7803.8676999999998"/>
    <n v="339"/>
    <x v="1"/>
    <s v="Urgent"/>
    <d v="2018-12-15T00:00:00"/>
    <s v="Lipitor"/>
    <s v="Abnormal"/>
    <x v="26"/>
  </r>
  <r>
    <s v="Mr."/>
    <s v="Jose Wilson"/>
    <n v="36"/>
    <x v="1"/>
    <x v="1"/>
    <s v="A+"/>
    <x v="4"/>
    <x v="5"/>
    <x v="558"/>
    <s v="Mr. Ryan Garcia"/>
    <x v="3306"/>
    <x v="4"/>
    <n v="51146.947200000002"/>
    <n v="171"/>
    <x v="0"/>
    <s v="Elective"/>
    <d v="2021-06-04T00:00:00"/>
    <s v="Paracetamol"/>
    <s v="Abnormal"/>
    <x v="8"/>
  </r>
  <r>
    <s v="Mrs."/>
    <s v="Jay Stephenson"/>
    <n v="51"/>
    <x v="1"/>
    <x v="0"/>
    <s v="O+"/>
    <x v="1"/>
    <x v="0"/>
    <x v="1443"/>
    <s v="Anthony Mclaughlin Jr."/>
    <x v="3307"/>
    <x v="1"/>
    <n v="42112.8534"/>
    <n v="106"/>
    <x v="2"/>
    <s v="Emergency"/>
    <d v="2020-05-25T00:00:00"/>
    <s v="Paracetamol"/>
    <s v="Abnormal"/>
    <x v="24"/>
  </r>
  <r>
    <s v="Mr."/>
    <s v="John Williams"/>
    <n v="29"/>
    <x v="2"/>
    <x v="1"/>
    <s v="O-"/>
    <x v="0"/>
    <x v="3"/>
    <x v="1430"/>
    <s v="Sandra Lee"/>
    <x v="3308"/>
    <x v="4"/>
    <n v="12906.359700000001"/>
    <n v="177"/>
    <x v="2"/>
    <s v="Emergency"/>
    <d v="2019-08-14T00:00:00"/>
    <s v="Ibuprofen"/>
    <s v="Abnormal"/>
    <x v="21"/>
  </r>
  <r>
    <s v="Mr."/>
    <s v="Colleen Johnson"/>
    <n v="27"/>
    <x v="2"/>
    <x v="1"/>
    <s v="AB+"/>
    <x v="3"/>
    <x v="4"/>
    <x v="554"/>
    <s v="Noah Taylor"/>
    <x v="3309"/>
    <x v="2"/>
    <n v="26126.3171"/>
    <n v="285"/>
    <x v="1"/>
    <s v="Urgent"/>
    <d v="2021-07-25T00:00:00"/>
    <s v="Aspirin"/>
    <s v="Abnormal"/>
    <x v="20"/>
  </r>
  <r>
    <s v="Mr."/>
    <s v="Marc Nguyen"/>
    <n v="20"/>
    <x v="2"/>
    <x v="1"/>
    <s v="O+"/>
    <x v="1"/>
    <x v="3"/>
    <x v="1505"/>
    <s v="Edward Dixon"/>
    <x v="3310"/>
    <x v="3"/>
    <n v="4067.2954"/>
    <n v="116"/>
    <x v="2"/>
    <s v="Emergency"/>
    <d v="2019-12-09T00:00:00"/>
    <s v="Lipitor"/>
    <s v="Normal"/>
    <x v="5"/>
  </r>
  <r>
    <s v="Mr."/>
    <s v="Joseph Coleman"/>
    <n v="63"/>
    <x v="0"/>
    <x v="1"/>
    <s v="O-"/>
    <x v="0"/>
    <x v="4"/>
    <x v="251"/>
    <s v="Kelly Cantrell"/>
    <x v="3311"/>
    <x v="0"/>
    <n v="19449.379799999999"/>
    <n v="204"/>
    <x v="1"/>
    <s v="Urgent"/>
    <d v="2022-06-09T00:00:00"/>
    <s v="Paracetamol"/>
    <s v="Inconclusive"/>
    <x v="1"/>
  </r>
  <r>
    <s v="Mr."/>
    <s v="Joanna Taylor"/>
    <n v="49"/>
    <x v="1"/>
    <x v="1"/>
    <s v="O+"/>
    <x v="1"/>
    <x v="1"/>
    <x v="66"/>
    <s v="Juan Hayes"/>
    <x v="3312"/>
    <x v="2"/>
    <n v="31963.8531"/>
    <n v="325"/>
    <x v="0"/>
    <s v="Elective"/>
    <d v="2021-01-09T00:00:00"/>
    <s v="Paracetamol"/>
    <s v="Inconclusive"/>
    <x v="26"/>
  </r>
  <r>
    <s v="Mrs."/>
    <s v="Cheryl Jones"/>
    <n v="31"/>
    <x v="2"/>
    <x v="0"/>
    <s v="O+"/>
    <x v="1"/>
    <x v="5"/>
    <x v="643"/>
    <s v="David Long"/>
    <x v="710"/>
    <x v="2"/>
    <n v="74720.081999999995"/>
    <n v="272"/>
    <x v="0"/>
    <s v="Elective"/>
    <d v="2019-09-26T00:00:00"/>
    <s v="Lipitor"/>
    <s v="Inconclusive"/>
    <x v="13"/>
  </r>
  <r>
    <s v="Mrs."/>
    <s v="David Crawford"/>
    <n v="64"/>
    <x v="0"/>
    <x v="0"/>
    <s v="O+"/>
    <x v="1"/>
    <x v="0"/>
    <x v="505"/>
    <s v="Noah Fletcher"/>
    <x v="3313"/>
    <x v="0"/>
    <n v="45829.913800000002"/>
    <n v="461"/>
    <x v="1"/>
    <s v="Urgent"/>
    <d v="2019-01-04T00:00:00"/>
    <s v="Ibuprofen"/>
    <s v="Abnormal"/>
    <x v="20"/>
  </r>
  <r>
    <s v="Mrs."/>
    <s v="Elizabeth Jones"/>
    <n v="70"/>
    <x v="0"/>
    <x v="0"/>
    <s v="O-"/>
    <x v="0"/>
    <x v="5"/>
    <x v="790"/>
    <s v="Bryan Adams"/>
    <x v="3314"/>
    <x v="3"/>
    <n v="29041.600900000001"/>
    <n v="277"/>
    <x v="0"/>
    <s v="Elective"/>
    <d v="2019-03-20T00:00:00"/>
    <s v="Lipitor"/>
    <s v="Inconclusive"/>
    <x v="10"/>
  </r>
  <r>
    <s v="Mr."/>
    <s v="Jordan Rose"/>
    <n v="60"/>
    <x v="0"/>
    <x v="1"/>
    <s v="O+"/>
    <x v="1"/>
    <x v="1"/>
    <x v="116"/>
    <s v="Jennifer Davis"/>
    <x v="3315"/>
    <x v="2"/>
    <n v="20280.911"/>
    <n v="143"/>
    <x v="0"/>
    <s v="Elective"/>
    <d v="2020-07-04T00:00:00"/>
    <s v="Paracetamol"/>
    <s v="Normal"/>
    <x v="25"/>
  </r>
  <r>
    <s v="Mr."/>
    <s v="Brian Mosley"/>
    <n v="29"/>
    <x v="2"/>
    <x v="1"/>
    <s v="B+"/>
    <x v="7"/>
    <x v="3"/>
    <x v="863"/>
    <s v="Phillip Zuniga"/>
    <x v="3316"/>
    <x v="1"/>
    <n v="7660.4760999999999"/>
    <n v="315"/>
    <x v="1"/>
    <s v="Urgent"/>
    <d v="2020-04-10T00:00:00"/>
    <s v="Penicillin"/>
    <s v="Normal"/>
    <x v="9"/>
  </r>
  <r>
    <s v="Mr."/>
    <s v="Robert Black"/>
    <n v="78"/>
    <x v="0"/>
    <x v="1"/>
    <s v="B-"/>
    <x v="2"/>
    <x v="5"/>
    <x v="47"/>
    <s v="Ronald Hernandez Jr."/>
    <x v="3317"/>
    <x v="3"/>
    <n v="47627.474999999999"/>
    <n v="435"/>
    <x v="0"/>
    <s v="Elective"/>
    <d v="2020-04-26T00:00:00"/>
    <s v="Lipitor"/>
    <s v="Normal"/>
    <x v="5"/>
  </r>
  <r>
    <s v="Mr."/>
    <s v="Danielle Rodriguez"/>
    <n v="52"/>
    <x v="1"/>
    <x v="1"/>
    <s v="O-"/>
    <x v="0"/>
    <x v="5"/>
    <x v="645"/>
    <s v="Elizabeth Wu"/>
    <x v="3318"/>
    <x v="4"/>
    <n v="33306.401400000002"/>
    <n v="467"/>
    <x v="2"/>
    <s v="Emergency"/>
    <d v="2023-05-23T00:00:00"/>
    <s v="Ibuprofen"/>
    <s v="Abnormal"/>
    <x v="5"/>
  </r>
  <r>
    <s v="Mrs."/>
    <s v="Jenna Jacobson"/>
    <n v="84"/>
    <x v="0"/>
    <x v="0"/>
    <s v="AB+"/>
    <x v="3"/>
    <x v="2"/>
    <x v="806"/>
    <s v="Catherine Byrd"/>
    <x v="3319"/>
    <x v="3"/>
    <n v="21469.545099999999"/>
    <n v="160"/>
    <x v="0"/>
    <s v="Elective"/>
    <d v="2019-04-07T00:00:00"/>
    <s v="Ibuprofen"/>
    <s v="Normal"/>
    <x v="5"/>
  </r>
  <r>
    <s v="Mr."/>
    <s v="Scott Tyler"/>
    <n v="63"/>
    <x v="0"/>
    <x v="1"/>
    <s v="B-"/>
    <x v="2"/>
    <x v="1"/>
    <x v="349"/>
    <s v="Eric Reynolds"/>
    <x v="3320"/>
    <x v="2"/>
    <n v="38200.937700000002"/>
    <n v="381"/>
    <x v="1"/>
    <s v="Urgent"/>
    <d v="2022-06-18T00:00:00"/>
    <s v="Aspirin"/>
    <s v="Inconclusive"/>
    <x v="27"/>
  </r>
  <r>
    <s v="Mrs."/>
    <s v="Shannon Warren"/>
    <n v="18"/>
    <x v="2"/>
    <x v="0"/>
    <s v="B-"/>
    <x v="2"/>
    <x v="1"/>
    <x v="363"/>
    <s v="Darren Coffey"/>
    <x v="3321"/>
    <x v="3"/>
    <n v="36045.921900000001"/>
    <n v="382"/>
    <x v="2"/>
    <s v="Emergency"/>
    <d v="2022-05-11T00:00:00"/>
    <s v="Penicillin"/>
    <s v="Inconclusive"/>
    <x v="5"/>
  </r>
  <r>
    <s v="Mrs."/>
    <s v="Rebecca Torres"/>
    <n v="76"/>
    <x v="0"/>
    <x v="0"/>
    <s v="A-"/>
    <x v="6"/>
    <x v="1"/>
    <x v="93"/>
    <s v="Ashley Patterson"/>
    <x v="3322"/>
    <x v="2"/>
    <n v="24864.794000000002"/>
    <n v="427"/>
    <x v="1"/>
    <s v="Urgent"/>
    <d v="2020-03-04T00:00:00"/>
    <s v="Penicillin"/>
    <s v="Normal"/>
    <x v="0"/>
  </r>
  <r>
    <s v="Mrs."/>
    <s v="James Harris"/>
    <n v="59"/>
    <x v="1"/>
    <x v="0"/>
    <s v="AB+"/>
    <x v="3"/>
    <x v="3"/>
    <x v="1313"/>
    <s v="Courtney Logan"/>
    <x v="3323"/>
    <x v="2"/>
    <n v="29626.069200000002"/>
    <n v="480"/>
    <x v="2"/>
    <s v="Emergency"/>
    <d v="2022-09-08T00:00:00"/>
    <s v="Ibuprofen"/>
    <s v="Abnormal"/>
    <x v="18"/>
  </r>
  <r>
    <s v="Mr."/>
    <s v="Sara Roberts"/>
    <n v="61"/>
    <x v="0"/>
    <x v="1"/>
    <s v="A-"/>
    <x v="6"/>
    <x v="0"/>
    <x v="36"/>
    <s v="Mike Burns"/>
    <x v="3324"/>
    <x v="3"/>
    <n v="31757.6492"/>
    <n v="240"/>
    <x v="2"/>
    <s v="Emergency"/>
    <d v="2022-10-04T00:00:00"/>
    <s v="Ibuprofen"/>
    <s v="Abnormal"/>
    <x v="18"/>
  </r>
  <r>
    <s v="Mr."/>
    <s v="Stephen Dalton"/>
    <n v="32"/>
    <x v="2"/>
    <x v="1"/>
    <s v="A-"/>
    <x v="6"/>
    <x v="1"/>
    <x v="650"/>
    <s v="Colton Ward"/>
    <x v="3325"/>
    <x v="4"/>
    <n v="21563.778999999999"/>
    <n v="257"/>
    <x v="1"/>
    <s v="Urgent"/>
    <d v="2020-02-22T00:00:00"/>
    <s v="Ibuprofen"/>
    <s v="Abnormal"/>
    <x v="12"/>
  </r>
  <r>
    <s v="Mr."/>
    <s v="Elizabeth Rivera"/>
    <n v="51"/>
    <x v="1"/>
    <x v="1"/>
    <s v="AB+"/>
    <x v="3"/>
    <x v="3"/>
    <x v="1126"/>
    <s v="Patty Baldwin"/>
    <x v="889"/>
    <x v="3"/>
    <n v="33674.321499999998"/>
    <n v="240"/>
    <x v="1"/>
    <s v="Urgent"/>
    <d v="2021-05-04T00:00:00"/>
    <s v="Aspirin"/>
    <s v="Abnormal"/>
    <x v="8"/>
  </r>
  <r>
    <s v="Mrs."/>
    <s v="Lindsay Higgins"/>
    <n v="81"/>
    <x v="0"/>
    <x v="0"/>
    <s v="A+"/>
    <x v="4"/>
    <x v="4"/>
    <x v="815"/>
    <s v="Nicole Schmitt"/>
    <x v="3326"/>
    <x v="4"/>
    <n v="33647.542399999998"/>
    <n v="232"/>
    <x v="2"/>
    <s v="Emergency"/>
    <d v="2019-01-27T00:00:00"/>
    <s v="Ibuprofen"/>
    <s v="Normal"/>
    <x v="2"/>
  </r>
  <r>
    <s v="Mrs."/>
    <s v="Patrick Pennington"/>
    <n v="57"/>
    <x v="1"/>
    <x v="0"/>
    <s v="AB-"/>
    <x v="5"/>
    <x v="5"/>
    <x v="152"/>
    <s v="Autumn Park"/>
    <x v="225"/>
    <x v="0"/>
    <n v="5650.2973000000002"/>
    <n v="122"/>
    <x v="2"/>
    <s v="Emergency"/>
    <d v="2023-05-07T00:00:00"/>
    <s v="Paracetamol"/>
    <s v="Inconclusive"/>
    <x v="29"/>
  </r>
  <r>
    <s v="Mr."/>
    <s v="Adam Vega"/>
    <n v="40"/>
    <x v="1"/>
    <x v="1"/>
    <s v="A+"/>
    <x v="4"/>
    <x v="2"/>
    <x v="1543"/>
    <s v="Carlos Best"/>
    <x v="3327"/>
    <x v="1"/>
    <n v="3198.8312999999998"/>
    <n v="454"/>
    <x v="0"/>
    <s v="Elective"/>
    <d v="2021-03-28T00:00:00"/>
    <s v="Paracetamol"/>
    <s v="Abnormal"/>
    <x v="10"/>
  </r>
  <r>
    <s v="Mr."/>
    <s v="Peter Hardy"/>
    <n v="49"/>
    <x v="1"/>
    <x v="1"/>
    <s v="A+"/>
    <x v="4"/>
    <x v="0"/>
    <x v="262"/>
    <s v="Brandi Nelson"/>
    <x v="3328"/>
    <x v="2"/>
    <n v="34410.993999999999"/>
    <n v="428"/>
    <x v="2"/>
    <s v="Emergency"/>
    <d v="2019-01-02T00:00:00"/>
    <s v="Ibuprofen"/>
    <s v="Inconclusive"/>
    <x v="20"/>
  </r>
  <r>
    <s v="Mr."/>
    <s v="Emily Parker"/>
    <n v="47"/>
    <x v="1"/>
    <x v="1"/>
    <s v="AB+"/>
    <x v="3"/>
    <x v="2"/>
    <x v="1052"/>
    <s v="Mrs. Valerie Cisneros"/>
    <x v="298"/>
    <x v="1"/>
    <n v="12251.366099999999"/>
    <n v="178"/>
    <x v="1"/>
    <s v="Urgent"/>
    <d v="2020-07-13T00:00:00"/>
    <s v="Aspirin"/>
    <s v="Abnormal"/>
    <x v="29"/>
  </r>
  <r>
    <s v="Mrs."/>
    <s v="April Johnson"/>
    <n v="27"/>
    <x v="2"/>
    <x v="0"/>
    <s v="B-"/>
    <x v="2"/>
    <x v="2"/>
    <x v="1145"/>
    <s v="Rachel Leach"/>
    <x v="3329"/>
    <x v="2"/>
    <n v="5649.5183999999999"/>
    <n v="271"/>
    <x v="1"/>
    <s v="Urgent"/>
    <d v="2020-06-17T00:00:00"/>
    <s v="Paracetamol"/>
    <s v="Abnormal"/>
    <x v="5"/>
  </r>
  <r>
    <s v="Mrs."/>
    <s v="Daniel Good"/>
    <n v="22"/>
    <x v="2"/>
    <x v="0"/>
    <s v="B-"/>
    <x v="2"/>
    <x v="3"/>
    <x v="1112"/>
    <s v="Allen Mendoza"/>
    <x v="2381"/>
    <x v="3"/>
    <n v="15806.794400000001"/>
    <n v="428"/>
    <x v="2"/>
    <s v="Emergency"/>
    <d v="2019-12-26T00:00:00"/>
    <s v="Lipitor"/>
    <s v="Inconclusive"/>
    <x v="22"/>
  </r>
  <r>
    <s v="Mrs."/>
    <s v="Jason Porter"/>
    <n v="61"/>
    <x v="0"/>
    <x v="0"/>
    <s v="B-"/>
    <x v="2"/>
    <x v="2"/>
    <x v="296"/>
    <s v="Steven Parker"/>
    <x v="3330"/>
    <x v="1"/>
    <n v="10841.9452"/>
    <n v="379"/>
    <x v="0"/>
    <s v="Elective"/>
    <d v="2020-10-07T00:00:00"/>
    <s v="Lipitor"/>
    <s v="Inconclusive"/>
    <x v="20"/>
  </r>
  <r>
    <s v="Mrs."/>
    <s v="Ryan Smith"/>
    <n v="38"/>
    <x v="1"/>
    <x v="0"/>
    <s v="AB-"/>
    <x v="5"/>
    <x v="3"/>
    <x v="947"/>
    <s v="Donna Carter"/>
    <x v="3331"/>
    <x v="2"/>
    <n v="18521.009999999998"/>
    <n v="248"/>
    <x v="1"/>
    <s v="Urgent"/>
    <d v="2020-11-19T00:00:00"/>
    <s v="Paracetamol"/>
    <s v="Inconclusive"/>
    <x v="3"/>
  </r>
  <r>
    <s v="Mrs."/>
    <s v="Stephanie Hensley"/>
    <n v="40"/>
    <x v="1"/>
    <x v="0"/>
    <s v="A+"/>
    <x v="4"/>
    <x v="2"/>
    <x v="300"/>
    <s v="Kimberly Horne"/>
    <x v="479"/>
    <x v="0"/>
    <n v="19692.813600000001"/>
    <n v="359"/>
    <x v="0"/>
    <s v="Elective"/>
    <d v="2022-09-02T00:00:00"/>
    <s v="Ibuprofen"/>
    <s v="Normal"/>
    <x v="27"/>
  </r>
  <r>
    <s v="Mr."/>
    <s v="Austin Lucas"/>
    <n v="31"/>
    <x v="2"/>
    <x v="1"/>
    <s v="B-"/>
    <x v="2"/>
    <x v="3"/>
    <x v="229"/>
    <s v="Jeremiah Gomez"/>
    <x v="3332"/>
    <x v="3"/>
    <n v="23919.448"/>
    <n v="400"/>
    <x v="2"/>
    <s v="Emergency"/>
    <d v="2021-01-24T00:00:00"/>
    <s v="Lipitor"/>
    <s v="Normal"/>
    <x v="28"/>
  </r>
  <r>
    <s v="Mrs."/>
    <s v="Kelli Martinez"/>
    <n v="66"/>
    <x v="0"/>
    <x v="0"/>
    <s v="AB+"/>
    <x v="3"/>
    <x v="3"/>
    <x v="1324"/>
    <s v="Holly Delgado"/>
    <x v="3333"/>
    <x v="2"/>
    <n v="16369.004000000001"/>
    <n v="425"/>
    <x v="2"/>
    <s v="Emergency"/>
    <d v="2019-09-02T00:00:00"/>
    <s v="Paracetamol"/>
    <s v="Abnormal"/>
    <x v="0"/>
  </r>
  <r>
    <s v="Mrs."/>
    <s v="Melissa Jefferson"/>
    <n v="56"/>
    <x v="1"/>
    <x v="0"/>
    <s v="AB-"/>
    <x v="5"/>
    <x v="0"/>
    <x v="598"/>
    <s v="David Fisher"/>
    <x v="3334"/>
    <x v="2"/>
    <n v="44685.571000000004"/>
    <n v="395"/>
    <x v="2"/>
    <s v="Emergency"/>
    <d v="2021-01-06T00:00:00"/>
    <s v="Lipitor"/>
    <s v="Abnormal"/>
    <x v="21"/>
  </r>
  <r>
    <s v="Mrs."/>
    <s v="Alicia Brown"/>
    <n v="29"/>
    <x v="2"/>
    <x v="0"/>
    <s v="AB-"/>
    <x v="5"/>
    <x v="4"/>
    <x v="1544"/>
    <s v="Meghan Williamson"/>
    <x v="3335"/>
    <x v="4"/>
    <n v="24601.442800000001"/>
    <n v="137"/>
    <x v="1"/>
    <s v="Urgent"/>
    <d v="2021-07-14T00:00:00"/>
    <s v="Ibuprofen"/>
    <s v="Inconclusive"/>
    <x v="27"/>
  </r>
  <r>
    <s v="Mr."/>
    <s v="Darryl Carter"/>
    <n v="21"/>
    <x v="2"/>
    <x v="1"/>
    <s v="O+"/>
    <x v="1"/>
    <x v="5"/>
    <x v="823"/>
    <s v="Danielle Haynes"/>
    <x v="1607"/>
    <x v="1"/>
    <n v="58161.339899999999"/>
    <n v="309"/>
    <x v="0"/>
    <s v="Elective"/>
    <d v="2022-07-29T00:00:00"/>
    <s v="Ibuprofen"/>
    <s v="Abnormal"/>
    <x v="22"/>
  </r>
  <r>
    <s v="Mr."/>
    <s v="John White"/>
    <n v="49"/>
    <x v="1"/>
    <x v="1"/>
    <s v="O+"/>
    <x v="1"/>
    <x v="1"/>
    <x v="558"/>
    <s v="Lauren Morgan"/>
    <x v="751"/>
    <x v="2"/>
    <n v="2302.2244999999998"/>
    <n v="209"/>
    <x v="0"/>
    <s v="Elective"/>
    <d v="2021-06-02T00:00:00"/>
    <s v="Ibuprofen"/>
    <s v="Normal"/>
    <x v="3"/>
  </r>
  <r>
    <s v="Mrs."/>
    <s v="Lee Cuevas"/>
    <n v="21"/>
    <x v="2"/>
    <x v="0"/>
    <s v="A-"/>
    <x v="6"/>
    <x v="4"/>
    <x v="1022"/>
    <s v="Daniel Phillips"/>
    <x v="3336"/>
    <x v="2"/>
    <n v="43637.367100000003"/>
    <n v="281"/>
    <x v="1"/>
    <s v="Urgent"/>
    <d v="2021-10-24T00:00:00"/>
    <s v="Penicillin"/>
    <s v="Inconclusive"/>
    <x v="2"/>
  </r>
  <r>
    <s v="Mrs."/>
    <s v="Brandy Martin"/>
    <n v="50"/>
    <x v="1"/>
    <x v="0"/>
    <s v="B-"/>
    <x v="2"/>
    <x v="2"/>
    <x v="1356"/>
    <s v="Christopher Raymond"/>
    <x v="3337"/>
    <x v="2"/>
    <n v="15760.288399999999"/>
    <n v="223"/>
    <x v="0"/>
    <s v="Elective"/>
    <d v="2022-12-31T00:00:00"/>
    <s v="Paracetamol"/>
    <s v="Abnormal"/>
    <x v="22"/>
  </r>
  <r>
    <s v="Mr."/>
    <s v="Casey Evans"/>
    <n v="77"/>
    <x v="0"/>
    <x v="1"/>
    <s v="B+"/>
    <x v="7"/>
    <x v="4"/>
    <x v="543"/>
    <s v="Erin Fletcher"/>
    <x v="3338"/>
    <x v="0"/>
    <n v="7621.8723"/>
    <n v="488"/>
    <x v="1"/>
    <s v="Urgent"/>
    <d v="2021-09-12T00:00:00"/>
    <s v="Penicillin"/>
    <s v="Abnormal"/>
    <x v="1"/>
  </r>
  <r>
    <s v="Mr."/>
    <s v="Cynthia Brown"/>
    <n v="24"/>
    <x v="2"/>
    <x v="1"/>
    <s v="O-"/>
    <x v="0"/>
    <x v="3"/>
    <x v="535"/>
    <s v="Bradley Knapp"/>
    <x v="3339"/>
    <x v="3"/>
    <n v="32609.680799999998"/>
    <n v="399"/>
    <x v="2"/>
    <s v="Emergency"/>
    <d v="2020-07-04T00:00:00"/>
    <s v="Lipitor"/>
    <s v="Abnormal"/>
    <x v="15"/>
  </r>
  <r>
    <s v="Mrs."/>
    <s v="Charles Myers DVM"/>
    <n v="61"/>
    <x v="0"/>
    <x v="0"/>
    <s v="A-"/>
    <x v="6"/>
    <x v="4"/>
    <x v="461"/>
    <s v="Kristen Lyons"/>
    <x v="3340"/>
    <x v="3"/>
    <n v="40478.240400000002"/>
    <n v="163"/>
    <x v="1"/>
    <s v="Urgent"/>
    <d v="2021-03-18T00:00:00"/>
    <s v="Penicillin"/>
    <s v="Abnormal"/>
    <x v="8"/>
  </r>
  <r>
    <s v="Mr."/>
    <s v="Rhonda Martinez"/>
    <n v="33"/>
    <x v="2"/>
    <x v="1"/>
    <s v="A+"/>
    <x v="4"/>
    <x v="2"/>
    <x v="265"/>
    <s v="Ricky Campbell"/>
    <x v="3341"/>
    <x v="4"/>
    <n v="19989.3986"/>
    <n v="340"/>
    <x v="0"/>
    <s v="Elective"/>
    <d v="2020-07-30T00:00:00"/>
    <s v="Lipitor"/>
    <s v="Abnormal"/>
    <x v="13"/>
  </r>
  <r>
    <s v="Mrs."/>
    <s v="James Lopez"/>
    <n v="69"/>
    <x v="0"/>
    <x v="0"/>
    <s v="B+"/>
    <x v="7"/>
    <x v="0"/>
    <x v="1442"/>
    <s v="Brooke Richards"/>
    <x v="3342"/>
    <x v="4"/>
    <n v="22412.057400000002"/>
    <n v="468"/>
    <x v="2"/>
    <s v="Emergency"/>
    <d v="2019-07-01T00:00:00"/>
    <s v="Penicillin"/>
    <s v="Normal"/>
    <x v="5"/>
  </r>
  <r>
    <s v="Mrs."/>
    <s v="Amber Cunningham"/>
    <n v="26"/>
    <x v="2"/>
    <x v="0"/>
    <s v="B+"/>
    <x v="7"/>
    <x v="0"/>
    <x v="34"/>
    <s v="David Walls"/>
    <x v="3343"/>
    <x v="3"/>
    <n v="37081.314700000003"/>
    <n v="346"/>
    <x v="1"/>
    <s v="Urgent"/>
    <d v="2019-12-26T00:00:00"/>
    <s v="Ibuprofen"/>
    <s v="Normal"/>
    <x v="12"/>
  </r>
  <r>
    <s v="Mrs."/>
    <s v="Tonya Perkins"/>
    <n v="23"/>
    <x v="2"/>
    <x v="0"/>
    <s v="B-"/>
    <x v="2"/>
    <x v="3"/>
    <x v="1545"/>
    <s v="Timothy Graves"/>
    <x v="3344"/>
    <x v="1"/>
    <n v="3244.9684999999999"/>
    <n v="206"/>
    <x v="1"/>
    <s v="Urgent"/>
    <d v="2022-09-05T00:00:00"/>
    <s v="Aspirin"/>
    <s v="Normal"/>
    <x v="13"/>
  </r>
  <r>
    <s v="Mrs."/>
    <s v="Carolyn Moran"/>
    <n v="35"/>
    <x v="1"/>
    <x v="0"/>
    <s v="A-"/>
    <x v="6"/>
    <x v="5"/>
    <x v="1543"/>
    <s v="Dalton Phillips"/>
    <x v="3345"/>
    <x v="1"/>
    <n v="63812.234900000003"/>
    <n v="226"/>
    <x v="2"/>
    <s v="Emergency"/>
    <d v="2021-04-10T00:00:00"/>
    <s v="Lipitor"/>
    <s v="Inconclusive"/>
    <x v="20"/>
  </r>
  <r>
    <s v="Mr."/>
    <s v="Caroline Gordon"/>
    <n v="56"/>
    <x v="1"/>
    <x v="1"/>
    <s v="O-"/>
    <x v="0"/>
    <x v="1"/>
    <x v="514"/>
    <s v="Kimberly Wilson"/>
    <x v="3346"/>
    <x v="0"/>
    <n v="5324.3725000000004"/>
    <n v="142"/>
    <x v="0"/>
    <s v="Elective"/>
    <d v="2021-09-12T00:00:00"/>
    <s v="Lipitor"/>
    <s v="Inconclusive"/>
    <x v="13"/>
  </r>
  <r>
    <s v="Mr."/>
    <s v="Jeffrey Carr"/>
    <n v="66"/>
    <x v="0"/>
    <x v="1"/>
    <s v="O-"/>
    <x v="0"/>
    <x v="0"/>
    <x v="1546"/>
    <s v="Kevin Clark"/>
    <x v="3347"/>
    <x v="1"/>
    <n v="23442.4823"/>
    <n v="448"/>
    <x v="1"/>
    <s v="Urgent"/>
    <d v="2019-08-24T00:00:00"/>
    <s v="Paracetamol"/>
    <s v="Abnormal"/>
    <x v="9"/>
  </r>
  <r>
    <s v="Mrs."/>
    <s v="Nicholas Young"/>
    <n v="72"/>
    <x v="0"/>
    <x v="0"/>
    <s v="B+"/>
    <x v="7"/>
    <x v="5"/>
    <x v="342"/>
    <s v="Brittany Brooks"/>
    <x v="3348"/>
    <x v="1"/>
    <n v="11943.657999999999"/>
    <n v="381"/>
    <x v="2"/>
    <s v="Emergency"/>
    <d v="2022-02-19T00:00:00"/>
    <s v="Aspirin"/>
    <s v="Inconclusive"/>
    <x v="6"/>
  </r>
  <r>
    <s v="Mr."/>
    <s v="Elizabeth Mckee"/>
    <n v="38"/>
    <x v="1"/>
    <x v="1"/>
    <s v="AB-"/>
    <x v="5"/>
    <x v="3"/>
    <x v="799"/>
    <s v="Kathy Howell"/>
    <x v="3349"/>
    <x v="2"/>
    <n v="31853.133000000002"/>
    <n v="389"/>
    <x v="1"/>
    <s v="Urgent"/>
    <d v="2021-06-16T00:00:00"/>
    <s v="Lipitor"/>
    <s v="Normal"/>
    <x v="13"/>
  </r>
  <r>
    <s v="Mrs."/>
    <s v="James Bennett"/>
    <n v="46"/>
    <x v="1"/>
    <x v="0"/>
    <s v="B+"/>
    <x v="7"/>
    <x v="5"/>
    <x v="612"/>
    <s v="James Stuart"/>
    <x v="3350"/>
    <x v="4"/>
    <n v="22804.9784"/>
    <n v="132"/>
    <x v="0"/>
    <s v="Elective"/>
    <d v="2020-03-22T00:00:00"/>
    <s v="Paracetamol"/>
    <s v="Normal"/>
    <x v="18"/>
  </r>
  <r>
    <s v="Mr."/>
    <s v="Christopher Carson"/>
    <n v="20"/>
    <x v="2"/>
    <x v="1"/>
    <s v="B+"/>
    <x v="7"/>
    <x v="2"/>
    <x v="1547"/>
    <s v="Denise Greene"/>
    <x v="3351"/>
    <x v="1"/>
    <n v="17064.464400000001"/>
    <n v="338"/>
    <x v="0"/>
    <s v="Elective"/>
    <d v="2021-10-07T00:00:00"/>
    <s v="Aspirin"/>
    <s v="Inconclusive"/>
    <x v="24"/>
  </r>
  <r>
    <s v="Mr."/>
    <s v="Clinton Martin"/>
    <n v="18"/>
    <x v="2"/>
    <x v="1"/>
    <s v="AB+"/>
    <x v="3"/>
    <x v="4"/>
    <x v="670"/>
    <s v="Annette Hunt"/>
    <x v="2765"/>
    <x v="3"/>
    <n v="13706.7433"/>
    <n v="452"/>
    <x v="1"/>
    <s v="Urgent"/>
    <d v="2023-10-07T00:00:00"/>
    <s v="Ibuprofen"/>
    <s v="Normal"/>
    <x v="7"/>
  </r>
  <r>
    <s v="Mr."/>
    <s v="Gregory Simpson"/>
    <n v="74"/>
    <x v="0"/>
    <x v="1"/>
    <s v="A+"/>
    <x v="4"/>
    <x v="0"/>
    <x v="371"/>
    <s v="Joseph Moore"/>
    <x v="3352"/>
    <x v="0"/>
    <n v="3235.2433000000001"/>
    <n v="258"/>
    <x v="1"/>
    <s v="Urgent"/>
    <d v="2021-03-14T00:00:00"/>
    <s v="Aspirin"/>
    <s v="Inconclusive"/>
    <x v="10"/>
  </r>
  <r>
    <s v="Mr."/>
    <s v="Jeanette Hines"/>
    <n v="46"/>
    <x v="1"/>
    <x v="1"/>
    <s v="A+"/>
    <x v="4"/>
    <x v="1"/>
    <x v="1105"/>
    <s v="Jamie Johnson"/>
    <x v="3353"/>
    <x v="2"/>
    <n v="21140.0023"/>
    <n v="172"/>
    <x v="2"/>
    <s v="Emergency"/>
    <d v="2020-05-09T00:00:00"/>
    <s v="Penicillin"/>
    <s v="Abnormal"/>
    <x v="29"/>
  </r>
  <r>
    <s v="Mrs."/>
    <s v="Brian Richardson"/>
    <n v="47"/>
    <x v="1"/>
    <x v="0"/>
    <s v="A+"/>
    <x v="4"/>
    <x v="5"/>
    <x v="295"/>
    <s v="Timothy Mclaughlin"/>
    <x v="3354"/>
    <x v="4"/>
    <n v="61879.199399999998"/>
    <n v="213"/>
    <x v="0"/>
    <s v="Elective"/>
    <d v="2023-03-16T00:00:00"/>
    <s v="Penicillin"/>
    <s v="Abnormal"/>
    <x v="21"/>
  </r>
  <r>
    <s v="Mr."/>
    <s v="Teresa Kennedy"/>
    <n v="72"/>
    <x v="0"/>
    <x v="1"/>
    <s v="O+"/>
    <x v="1"/>
    <x v="1"/>
    <x v="1057"/>
    <s v="Cheryl Odonnell"/>
    <x v="3355"/>
    <x v="3"/>
    <n v="32051.5556"/>
    <n v="408"/>
    <x v="1"/>
    <s v="Urgent"/>
    <d v="2019-08-09T00:00:00"/>
    <s v="Ibuprofen"/>
    <s v="Inconclusive"/>
    <x v="13"/>
  </r>
  <r>
    <s v="Mr."/>
    <s v="Mark Mitchell"/>
    <n v="75"/>
    <x v="0"/>
    <x v="1"/>
    <s v="A+"/>
    <x v="4"/>
    <x v="2"/>
    <x v="1229"/>
    <s v="Shannon Clark"/>
    <x v="648"/>
    <x v="1"/>
    <n v="21001.001499999998"/>
    <n v="120"/>
    <x v="0"/>
    <s v="Elective"/>
    <d v="2021-04-19T00:00:00"/>
    <s v="Paracetamol"/>
    <s v="Normal"/>
    <x v="23"/>
  </r>
  <r>
    <s v="Mr."/>
    <s v="Kimberly Franco"/>
    <n v="57"/>
    <x v="1"/>
    <x v="1"/>
    <s v="A-"/>
    <x v="6"/>
    <x v="2"/>
    <x v="5"/>
    <s v="James Bennett"/>
    <x v="3356"/>
    <x v="0"/>
    <n v="21482.297999999999"/>
    <n v="353"/>
    <x v="0"/>
    <s v="Elective"/>
    <d v="2023-06-29T00:00:00"/>
    <s v="Penicillin"/>
    <s v="Abnormal"/>
    <x v="18"/>
  </r>
  <r>
    <s v="Mr."/>
    <s v="Charles Johnson"/>
    <n v="32"/>
    <x v="2"/>
    <x v="1"/>
    <s v="O+"/>
    <x v="1"/>
    <x v="2"/>
    <x v="512"/>
    <s v="Christina Moore"/>
    <x v="3357"/>
    <x v="4"/>
    <n v="4699.2938999999997"/>
    <n v="388"/>
    <x v="0"/>
    <s v="Elective"/>
    <d v="2019-05-09T00:00:00"/>
    <s v="Lipitor"/>
    <s v="Normal"/>
    <x v="2"/>
  </r>
  <r>
    <s v="Mrs."/>
    <s v="Ronald Ashley"/>
    <n v="28"/>
    <x v="2"/>
    <x v="0"/>
    <s v="O+"/>
    <x v="1"/>
    <x v="4"/>
    <x v="1548"/>
    <s v="Karen Cuevas"/>
    <x v="3358"/>
    <x v="3"/>
    <n v="29016.302899999999"/>
    <n v="134"/>
    <x v="1"/>
    <s v="Urgent"/>
    <d v="2021-05-20T00:00:00"/>
    <s v="Aspirin"/>
    <s v="Inconclusive"/>
    <x v="12"/>
  </r>
  <r>
    <s v="Mr."/>
    <s v="Jessica Ross"/>
    <n v="21"/>
    <x v="2"/>
    <x v="1"/>
    <s v="A-"/>
    <x v="6"/>
    <x v="3"/>
    <x v="1377"/>
    <s v="Sabrina Rodriguez"/>
    <x v="3359"/>
    <x v="3"/>
    <n v="3872.3366000000001"/>
    <n v="463"/>
    <x v="2"/>
    <s v="Emergency"/>
    <d v="2020-02-18T00:00:00"/>
    <s v="Aspirin"/>
    <s v="Inconclusive"/>
    <x v="3"/>
  </r>
  <r>
    <s v="Mr."/>
    <s v="Tyler Black"/>
    <n v="63"/>
    <x v="0"/>
    <x v="1"/>
    <s v="O-"/>
    <x v="0"/>
    <x v="1"/>
    <x v="620"/>
    <s v="Corey Nguyen"/>
    <x v="3360"/>
    <x v="3"/>
    <n v="10705.290800000001"/>
    <n v="153"/>
    <x v="1"/>
    <s v="Urgent"/>
    <d v="2019-08-03T00:00:00"/>
    <s v="Aspirin"/>
    <s v="Normal"/>
    <x v="6"/>
  </r>
  <r>
    <s v="Mr."/>
    <s v="Lisa Ryan"/>
    <n v="61"/>
    <x v="0"/>
    <x v="1"/>
    <s v="AB-"/>
    <x v="5"/>
    <x v="2"/>
    <x v="978"/>
    <s v="Megan Murray"/>
    <x v="3361"/>
    <x v="4"/>
    <n v="2176.2021"/>
    <n v="401"/>
    <x v="0"/>
    <s v="Elective"/>
    <d v="2020-10-10T00:00:00"/>
    <s v="Lipitor"/>
    <s v="Inconclusive"/>
    <x v="4"/>
  </r>
  <r>
    <s v="Mr."/>
    <s v="Melanie Alvarado"/>
    <n v="57"/>
    <x v="1"/>
    <x v="1"/>
    <s v="O+"/>
    <x v="1"/>
    <x v="0"/>
    <x v="564"/>
    <s v="Timothy Freeman"/>
    <x v="3362"/>
    <x v="4"/>
    <n v="42180.295100000003"/>
    <n v="465"/>
    <x v="2"/>
    <s v="Emergency"/>
    <d v="2019-09-08T00:00:00"/>
    <s v="Aspirin"/>
    <s v="Inconclusive"/>
    <x v="7"/>
  </r>
  <r>
    <s v="Mr."/>
    <s v="Manuel Reid"/>
    <n v="25"/>
    <x v="2"/>
    <x v="1"/>
    <s v="O-"/>
    <x v="0"/>
    <x v="3"/>
    <x v="467"/>
    <s v="Jeff Stanley"/>
    <x v="3363"/>
    <x v="1"/>
    <n v="12473.886399999999"/>
    <n v="155"/>
    <x v="2"/>
    <s v="Emergency"/>
    <d v="2019-11-05T00:00:00"/>
    <s v="Aspirin"/>
    <s v="Abnormal"/>
    <x v="9"/>
  </r>
  <r>
    <s v="Mrs."/>
    <s v="Diane Holmes"/>
    <n v="47"/>
    <x v="1"/>
    <x v="0"/>
    <s v="B-"/>
    <x v="2"/>
    <x v="1"/>
    <x v="456"/>
    <s v="Tyler Gomez"/>
    <x v="3364"/>
    <x v="3"/>
    <n v="7516.4722000000002"/>
    <n v="304"/>
    <x v="1"/>
    <s v="Urgent"/>
    <d v="2021-08-30T00:00:00"/>
    <s v="Lipitor"/>
    <s v="Inconclusive"/>
    <x v="20"/>
  </r>
  <r>
    <s v="Mr."/>
    <s v="Dennis Bullock"/>
    <n v="20"/>
    <x v="2"/>
    <x v="1"/>
    <s v="B+"/>
    <x v="7"/>
    <x v="2"/>
    <x v="1084"/>
    <s v="Paul Rivera DDS"/>
    <x v="3365"/>
    <x v="1"/>
    <n v="23468.785"/>
    <n v="370"/>
    <x v="0"/>
    <s v="Elective"/>
    <d v="2023-07-10T00:00:00"/>
    <s v="Penicillin"/>
    <s v="Abnormal"/>
    <x v="10"/>
  </r>
  <r>
    <s v="Mr."/>
    <s v="Laura White"/>
    <n v="58"/>
    <x v="1"/>
    <x v="1"/>
    <s v="O+"/>
    <x v="1"/>
    <x v="3"/>
    <x v="1549"/>
    <s v="Deborah Reed"/>
    <x v="3366"/>
    <x v="4"/>
    <n v="16514.2035"/>
    <n v="252"/>
    <x v="1"/>
    <s v="Urgent"/>
    <d v="2023-10-20T00:00:00"/>
    <s v="Ibuprofen"/>
    <s v="Normal"/>
    <x v="7"/>
  </r>
  <r>
    <s v="Mrs."/>
    <s v="Catherine Roth"/>
    <n v="65"/>
    <x v="0"/>
    <x v="0"/>
    <s v="B+"/>
    <x v="7"/>
    <x v="5"/>
    <x v="74"/>
    <s v="Thomas Dominguez"/>
    <x v="3367"/>
    <x v="1"/>
    <n v="46631.029699999999"/>
    <n v="372"/>
    <x v="0"/>
    <s v="Elective"/>
    <d v="2021-07-21T00:00:00"/>
    <s v="Aspirin"/>
    <s v="Normal"/>
    <x v="10"/>
  </r>
  <r>
    <s v="Mrs."/>
    <s v="Stephen Ramos"/>
    <n v="66"/>
    <x v="0"/>
    <x v="0"/>
    <s v="O-"/>
    <x v="0"/>
    <x v="2"/>
    <x v="164"/>
    <s v="Abigail Ramirez"/>
    <x v="2005"/>
    <x v="3"/>
    <n v="20725.832399999999"/>
    <n v="120"/>
    <x v="0"/>
    <s v="Elective"/>
    <d v="2019-05-19T00:00:00"/>
    <s v="Penicillin"/>
    <s v="Normal"/>
    <x v="3"/>
  </r>
  <r>
    <s v="Mrs."/>
    <s v="Joseph Hendricks"/>
    <n v="65"/>
    <x v="0"/>
    <x v="0"/>
    <s v="B-"/>
    <x v="2"/>
    <x v="2"/>
    <x v="1140"/>
    <s v="Betty Wade"/>
    <x v="3368"/>
    <x v="2"/>
    <n v="13639.919599999999"/>
    <n v="467"/>
    <x v="0"/>
    <s v="Elective"/>
    <d v="2019-09-30T00:00:00"/>
    <s v="Lipitor"/>
    <s v="Normal"/>
    <x v="10"/>
  </r>
  <r>
    <s v="Mr."/>
    <s v="Jessica Neal"/>
    <n v="26"/>
    <x v="2"/>
    <x v="1"/>
    <s v="O-"/>
    <x v="0"/>
    <x v="5"/>
    <x v="262"/>
    <s v="Hailey Smith"/>
    <x v="1264"/>
    <x v="2"/>
    <n v="15050.117899999999"/>
    <n v="477"/>
    <x v="0"/>
    <s v="Elective"/>
    <d v="2019-01-02T00:00:00"/>
    <s v="Paracetamol"/>
    <s v="Inconclusive"/>
    <x v="20"/>
  </r>
  <r>
    <s v="Mr."/>
    <s v="Jason Underwood"/>
    <n v="53"/>
    <x v="1"/>
    <x v="1"/>
    <s v="A+"/>
    <x v="4"/>
    <x v="0"/>
    <x v="705"/>
    <s v="Regina Koch"/>
    <x v="3369"/>
    <x v="1"/>
    <n v="4669.6059999999998"/>
    <n v="317"/>
    <x v="2"/>
    <s v="Emergency"/>
    <d v="2019-08-01T00:00:00"/>
    <s v="Aspirin"/>
    <s v="Inconclusive"/>
    <x v="14"/>
  </r>
  <r>
    <s v="Mrs."/>
    <s v="Jason Buchanan"/>
    <n v="28"/>
    <x v="2"/>
    <x v="0"/>
    <s v="AB+"/>
    <x v="3"/>
    <x v="0"/>
    <x v="205"/>
    <s v="Shelby Fuentes"/>
    <x v="3370"/>
    <x v="4"/>
    <n v="27594.909100000001"/>
    <n v="310"/>
    <x v="2"/>
    <s v="Emergency"/>
    <d v="2021-03-19T00:00:00"/>
    <s v="Paracetamol"/>
    <s v="Inconclusive"/>
    <x v="1"/>
  </r>
  <r>
    <s v="Mrs."/>
    <s v="Lisa Jarvis"/>
    <n v="45"/>
    <x v="1"/>
    <x v="0"/>
    <s v="O+"/>
    <x v="1"/>
    <x v="5"/>
    <x v="1120"/>
    <s v="Ryan Young"/>
    <x v="3371"/>
    <x v="1"/>
    <n v="40143.736900000004"/>
    <n v="258"/>
    <x v="0"/>
    <s v="Elective"/>
    <d v="2019-12-28T00:00:00"/>
    <s v="Aspirin"/>
    <s v="Inconclusive"/>
    <x v="3"/>
  </r>
  <r>
    <s v="Mr."/>
    <s v="Michelle Lewis"/>
    <n v="28"/>
    <x v="2"/>
    <x v="1"/>
    <s v="B-"/>
    <x v="2"/>
    <x v="3"/>
    <x v="1361"/>
    <s v="Christine Mercado"/>
    <x v="3372"/>
    <x v="2"/>
    <n v="30615.4385"/>
    <n v="360"/>
    <x v="2"/>
    <s v="Emergency"/>
    <d v="2019-02-08T00:00:00"/>
    <s v="Penicillin"/>
    <s v="Abnormal"/>
    <x v="25"/>
  </r>
  <r>
    <s v="Mrs."/>
    <s v="Nathan Martinez"/>
    <n v="42"/>
    <x v="1"/>
    <x v="0"/>
    <s v="B+"/>
    <x v="7"/>
    <x v="3"/>
    <x v="564"/>
    <s v="Marc Hall"/>
    <x v="3373"/>
    <x v="2"/>
    <n v="28027.479200000002"/>
    <n v="168"/>
    <x v="2"/>
    <s v="Emergency"/>
    <d v="2019-08-19T00:00:00"/>
    <s v="Lipitor"/>
    <s v="Normal"/>
    <x v="11"/>
  </r>
  <r>
    <s v="Mr."/>
    <s v="Dorothy Abbott"/>
    <n v="66"/>
    <x v="0"/>
    <x v="1"/>
    <s v="AB+"/>
    <x v="3"/>
    <x v="2"/>
    <x v="1505"/>
    <s v="Willie Carter"/>
    <x v="3374"/>
    <x v="2"/>
    <n v="2491.1887999999999"/>
    <n v="267"/>
    <x v="0"/>
    <s v="Elective"/>
    <d v="2019-12-10T00:00:00"/>
    <s v="Penicillin"/>
    <s v="Inconclusive"/>
    <x v="25"/>
  </r>
  <r>
    <s v="Mr."/>
    <s v="Whitney Nelson"/>
    <n v="81"/>
    <x v="0"/>
    <x v="1"/>
    <s v="A-"/>
    <x v="6"/>
    <x v="1"/>
    <x v="214"/>
    <s v="Amy Boyd"/>
    <x v="3375"/>
    <x v="4"/>
    <n v="33535.7664"/>
    <n v="142"/>
    <x v="0"/>
    <s v="Elective"/>
    <d v="2019-12-27T00:00:00"/>
    <s v="Paracetamol"/>
    <s v="Inconclusive"/>
    <x v="15"/>
  </r>
  <r>
    <s v="Mrs."/>
    <s v="Maurice Watson"/>
    <n v="70"/>
    <x v="0"/>
    <x v="0"/>
    <s v="A+"/>
    <x v="4"/>
    <x v="2"/>
    <x v="1550"/>
    <s v="Yolanda Alvarado"/>
    <x v="3376"/>
    <x v="0"/>
    <n v="15673.5645"/>
    <n v="444"/>
    <x v="0"/>
    <s v="Elective"/>
    <d v="2023-02-08T00:00:00"/>
    <s v="Paracetamol"/>
    <s v="Inconclusive"/>
    <x v="10"/>
  </r>
  <r>
    <s v="Mrs."/>
    <s v="Meredith Koch"/>
    <n v="23"/>
    <x v="2"/>
    <x v="0"/>
    <s v="B-"/>
    <x v="2"/>
    <x v="3"/>
    <x v="1289"/>
    <s v="Mr. Tyler Harper"/>
    <x v="3377"/>
    <x v="4"/>
    <n v="21008.794600000001"/>
    <n v="266"/>
    <x v="1"/>
    <s v="Urgent"/>
    <d v="2023-08-20T00:00:00"/>
    <s v="Ibuprofen"/>
    <s v="Abnormal"/>
    <x v="10"/>
  </r>
  <r>
    <s v="Mr."/>
    <s v="Jacob Moore"/>
    <n v="67"/>
    <x v="0"/>
    <x v="1"/>
    <s v="AB+"/>
    <x v="3"/>
    <x v="1"/>
    <x v="354"/>
    <s v="Micheal Goodwin"/>
    <x v="3378"/>
    <x v="3"/>
    <n v="39415.786899999999"/>
    <n v="445"/>
    <x v="0"/>
    <s v="Elective"/>
    <d v="2019-02-24T00:00:00"/>
    <s v="Lipitor"/>
    <s v="Inconclusive"/>
    <x v="3"/>
  </r>
  <r>
    <s v="Mr."/>
    <s v="Jennifer Hanson"/>
    <n v="82"/>
    <x v="0"/>
    <x v="1"/>
    <s v="A+"/>
    <x v="4"/>
    <x v="2"/>
    <x v="880"/>
    <s v="Evelyn Knight"/>
    <x v="3379"/>
    <x v="3"/>
    <n v="4109.6466"/>
    <n v="385"/>
    <x v="0"/>
    <s v="Elective"/>
    <d v="2021-05-09T00:00:00"/>
    <s v="Aspirin"/>
    <s v="Normal"/>
    <x v="4"/>
  </r>
  <r>
    <s v="Mr."/>
    <s v="Eric Cobb"/>
    <n v="64"/>
    <x v="0"/>
    <x v="1"/>
    <s v="A-"/>
    <x v="6"/>
    <x v="1"/>
    <x v="104"/>
    <s v="Lindsay Turner"/>
    <x v="3380"/>
    <x v="1"/>
    <n v="14846.1342"/>
    <n v="432"/>
    <x v="2"/>
    <s v="Emergency"/>
    <d v="2022-06-29T00:00:00"/>
    <s v="Ibuprofen"/>
    <s v="Normal"/>
    <x v="25"/>
  </r>
  <r>
    <s v="Mr."/>
    <s v="Roy Dickerson"/>
    <n v="62"/>
    <x v="0"/>
    <x v="1"/>
    <s v="AB-"/>
    <x v="5"/>
    <x v="0"/>
    <x v="889"/>
    <s v="Amanda Barnes"/>
    <x v="3322"/>
    <x v="3"/>
    <n v="44283.160600000003"/>
    <n v="358"/>
    <x v="1"/>
    <s v="Urgent"/>
    <d v="2023-02-28T00:00:00"/>
    <s v="Ibuprofen"/>
    <s v="Inconclusive"/>
    <x v="23"/>
  </r>
  <r>
    <s v="Mrs."/>
    <s v="Elizabeth Smith"/>
    <n v="35"/>
    <x v="1"/>
    <x v="0"/>
    <s v="A+"/>
    <x v="4"/>
    <x v="3"/>
    <x v="89"/>
    <s v="Dr. Michael Carson"/>
    <x v="3381"/>
    <x v="1"/>
    <n v="14360.2034"/>
    <n v="419"/>
    <x v="2"/>
    <s v="Emergency"/>
    <d v="2021-11-14T00:00:00"/>
    <s v="Ibuprofen"/>
    <s v="Normal"/>
    <x v="21"/>
  </r>
  <r>
    <s v="Mr."/>
    <s v="Adam Bryant"/>
    <n v="31"/>
    <x v="2"/>
    <x v="1"/>
    <s v="A-"/>
    <x v="6"/>
    <x v="3"/>
    <x v="222"/>
    <s v="Miss Kayla Ruiz DVM"/>
    <x v="3382"/>
    <x v="1"/>
    <n v="9743.5229999999992"/>
    <n v="156"/>
    <x v="2"/>
    <s v="Emergency"/>
    <d v="2021-05-05T00:00:00"/>
    <s v="Ibuprofen"/>
    <s v="Abnormal"/>
    <x v="1"/>
  </r>
  <r>
    <s v="Mr."/>
    <s v="Matthew Reynolds"/>
    <n v="70"/>
    <x v="0"/>
    <x v="1"/>
    <s v="AB-"/>
    <x v="5"/>
    <x v="2"/>
    <x v="255"/>
    <s v="Sara Robles"/>
    <x v="3383"/>
    <x v="3"/>
    <n v="19301.7775"/>
    <n v="447"/>
    <x v="0"/>
    <s v="Elective"/>
    <d v="2022-06-02T00:00:00"/>
    <s v="Penicillin"/>
    <s v="Abnormal"/>
    <x v="30"/>
  </r>
  <r>
    <s v="Mr."/>
    <s v="Kathryn Knight"/>
    <n v="50"/>
    <x v="1"/>
    <x v="1"/>
    <s v="B-"/>
    <x v="2"/>
    <x v="1"/>
    <x v="1551"/>
    <s v="Jared Freeman"/>
    <x v="3384"/>
    <x v="0"/>
    <n v="13523.154"/>
    <n v="235"/>
    <x v="1"/>
    <s v="Urgent"/>
    <d v="2019-09-24T00:00:00"/>
    <s v="Penicillin"/>
    <s v="Normal"/>
    <x v="18"/>
  </r>
  <r>
    <s v="Mrs."/>
    <s v="Kimberly Gray"/>
    <n v="35"/>
    <x v="1"/>
    <x v="0"/>
    <s v="A-"/>
    <x v="6"/>
    <x v="5"/>
    <x v="172"/>
    <s v="Anthony Harris"/>
    <x v="3385"/>
    <x v="3"/>
    <n v="52779.459900000002"/>
    <n v="252"/>
    <x v="2"/>
    <s v="Emergency"/>
    <d v="2020-05-28T00:00:00"/>
    <s v="Ibuprofen"/>
    <s v="Normal"/>
    <x v="22"/>
  </r>
  <r>
    <s v="Mrs."/>
    <s v="Elizabeth Mata"/>
    <n v="65"/>
    <x v="0"/>
    <x v="0"/>
    <s v="A-"/>
    <x v="6"/>
    <x v="0"/>
    <x v="419"/>
    <s v="Drew Sanchez"/>
    <x v="3386"/>
    <x v="3"/>
    <n v="48050.7765"/>
    <n v="249"/>
    <x v="0"/>
    <s v="Elective"/>
    <d v="2023-01-24T00:00:00"/>
    <s v="Lipitor"/>
    <s v="Inconclusive"/>
    <x v="30"/>
  </r>
  <r>
    <s v="Mr."/>
    <s v="Gregory Singleton"/>
    <n v="39"/>
    <x v="1"/>
    <x v="1"/>
    <s v="A-"/>
    <x v="6"/>
    <x v="2"/>
    <x v="1"/>
    <s v="Matthew Davis"/>
    <x v="3387"/>
    <x v="1"/>
    <n v="12172.076999999999"/>
    <n v="470"/>
    <x v="0"/>
    <s v="Elective"/>
    <d v="2021-08-01T00:00:00"/>
    <s v="Lipitor"/>
    <s v="Normal"/>
    <x v="14"/>
  </r>
  <r>
    <s v="Mrs."/>
    <s v="Caleb Brock"/>
    <n v="79"/>
    <x v="0"/>
    <x v="0"/>
    <s v="A-"/>
    <x v="6"/>
    <x v="0"/>
    <x v="351"/>
    <s v="Tyler Hardy"/>
    <x v="3388"/>
    <x v="4"/>
    <n v="9120.3752000000004"/>
    <n v="499"/>
    <x v="2"/>
    <s v="Emergency"/>
    <d v="2022-09-04T00:00:00"/>
    <s v="Paracetamol"/>
    <s v="Normal"/>
    <x v="27"/>
  </r>
  <r>
    <s v="Mrs."/>
    <s v="Bradley Peterson"/>
    <n v="44"/>
    <x v="1"/>
    <x v="0"/>
    <s v="B+"/>
    <x v="7"/>
    <x v="5"/>
    <x v="1361"/>
    <s v="Megan Hall DDS"/>
    <x v="3389"/>
    <x v="1"/>
    <n v="46773.077899999997"/>
    <n v="400"/>
    <x v="0"/>
    <s v="Elective"/>
    <d v="2019-01-25T00:00:00"/>
    <s v="Paracetamol"/>
    <s v="Normal"/>
    <x v="3"/>
  </r>
  <r>
    <s v="Mrs."/>
    <s v="Elizabeth Pope"/>
    <n v="75"/>
    <x v="0"/>
    <x v="0"/>
    <s v="O-"/>
    <x v="0"/>
    <x v="0"/>
    <x v="1250"/>
    <s v="Michael Hoffman"/>
    <x v="3390"/>
    <x v="0"/>
    <n v="4302.6972999999998"/>
    <n v="489"/>
    <x v="1"/>
    <s v="Urgent"/>
    <d v="2022-10-15T00:00:00"/>
    <s v="Lipitor"/>
    <s v="Abnormal"/>
    <x v="2"/>
  </r>
  <r>
    <s v="Mr."/>
    <s v="James Hernandez"/>
    <n v="20"/>
    <x v="2"/>
    <x v="1"/>
    <s v="A-"/>
    <x v="6"/>
    <x v="3"/>
    <x v="962"/>
    <s v="Brian Barr"/>
    <x v="3391"/>
    <x v="2"/>
    <n v="22847.855800000001"/>
    <n v="136"/>
    <x v="1"/>
    <s v="Urgent"/>
    <d v="2019-06-05T00:00:00"/>
    <s v="Penicillin"/>
    <s v="Abnormal"/>
    <x v="4"/>
  </r>
  <r>
    <s v="Mr."/>
    <s v="Kyle Berry"/>
    <n v="32"/>
    <x v="2"/>
    <x v="1"/>
    <s v="AB-"/>
    <x v="5"/>
    <x v="2"/>
    <x v="752"/>
    <s v="Amber Johnson"/>
    <x v="3392"/>
    <x v="3"/>
    <n v="6007.6494000000002"/>
    <n v="103"/>
    <x v="0"/>
    <s v="Elective"/>
    <d v="2022-04-07T00:00:00"/>
    <s v="Paracetamol"/>
    <s v="Inconclusive"/>
    <x v="18"/>
  </r>
  <r>
    <s v="Mr."/>
    <s v="Lindsay Sullivan MD"/>
    <n v="21"/>
    <x v="2"/>
    <x v="1"/>
    <s v="O+"/>
    <x v="1"/>
    <x v="4"/>
    <x v="1552"/>
    <s v="Leroy Baldwin"/>
    <x v="3393"/>
    <x v="2"/>
    <n v="42599.420400000003"/>
    <n v="429"/>
    <x v="2"/>
    <s v="Emergency"/>
    <d v="2021-05-09T00:00:00"/>
    <s v="Penicillin"/>
    <s v="Normal"/>
    <x v="13"/>
  </r>
  <r>
    <s v="Mr."/>
    <s v="Keith Reyes"/>
    <n v="55"/>
    <x v="1"/>
    <x v="1"/>
    <s v="B+"/>
    <x v="7"/>
    <x v="1"/>
    <x v="1341"/>
    <s v="Timothy Miller"/>
    <x v="3394"/>
    <x v="1"/>
    <n v="9011.9261000000006"/>
    <n v="445"/>
    <x v="2"/>
    <s v="Emergency"/>
    <d v="2019-08-30T00:00:00"/>
    <s v="Lipitor"/>
    <s v="Normal"/>
    <x v="11"/>
  </r>
  <r>
    <s v="Mrs."/>
    <s v="Jennifer Turner"/>
    <n v="45"/>
    <x v="1"/>
    <x v="0"/>
    <s v="AB-"/>
    <x v="5"/>
    <x v="0"/>
    <x v="236"/>
    <s v="Matthew Bush"/>
    <x v="3395"/>
    <x v="2"/>
    <n v="51438.580999999998"/>
    <n v="368"/>
    <x v="2"/>
    <s v="Emergency"/>
    <d v="2021-04-02T00:00:00"/>
    <s v="Penicillin"/>
    <s v="Normal"/>
    <x v="26"/>
  </r>
  <r>
    <s v="Mrs."/>
    <s v="Andrew Johnson"/>
    <n v="71"/>
    <x v="0"/>
    <x v="0"/>
    <s v="A-"/>
    <x v="6"/>
    <x v="1"/>
    <x v="508"/>
    <s v="Jeffrey Carpenter"/>
    <x v="1000"/>
    <x v="3"/>
    <n v="38147.523300000001"/>
    <n v="423"/>
    <x v="0"/>
    <s v="Elective"/>
    <d v="2021-03-13T00:00:00"/>
    <s v="Paracetamol"/>
    <s v="Abnormal"/>
    <x v="28"/>
  </r>
  <r>
    <s v="Mrs."/>
    <s v="Brian Martinez"/>
    <n v="19"/>
    <x v="2"/>
    <x v="0"/>
    <s v="A-"/>
    <x v="6"/>
    <x v="4"/>
    <x v="1312"/>
    <s v="Frank Rosario"/>
    <x v="3396"/>
    <x v="3"/>
    <n v="2117.2343999999998"/>
    <n v="427"/>
    <x v="2"/>
    <s v="Emergency"/>
    <d v="2019-10-01T00:00:00"/>
    <s v="Ibuprofen"/>
    <s v="Normal"/>
    <x v="14"/>
  </r>
  <r>
    <s v="Mrs."/>
    <s v="Darren Roberts"/>
    <n v="23"/>
    <x v="2"/>
    <x v="0"/>
    <s v="AB-"/>
    <x v="5"/>
    <x v="4"/>
    <x v="104"/>
    <s v="Jennifer Quinn"/>
    <x v="3397"/>
    <x v="3"/>
    <n v="3309.2105999999999"/>
    <n v="319"/>
    <x v="1"/>
    <s v="Urgent"/>
    <d v="2022-06-20T00:00:00"/>
    <s v="Paracetamol"/>
    <s v="Inconclusive"/>
    <x v="27"/>
  </r>
  <r>
    <s v="Mr."/>
    <s v="David Murphy"/>
    <n v="37"/>
    <x v="1"/>
    <x v="1"/>
    <s v="B+"/>
    <x v="7"/>
    <x v="5"/>
    <x v="672"/>
    <s v="Kevin Mcgee"/>
    <x v="3398"/>
    <x v="1"/>
    <n v="32454.4064"/>
    <n v="151"/>
    <x v="0"/>
    <s v="Elective"/>
    <d v="2021-09-27T00:00:00"/>
    <s v="Aspirin"/>
    <s v="Normal"/>
    <x v="28"/>
  </r>
  <r>
    <s v="Mrs."/>
    <s v="Terry Elliott"/>
    <n v="64"/>
    <x v="0"/>
    <x v="0"/>
    <s v="O-"/>
    <x v="0"/>
    <x v="2"/>
    <x v="861"/>
    <s v="Joshua Watson"/>
    <x v="3399"/>
    <x v="2"/>
    <n v="15063.9025"/>
    <n v="412"/>
    <x v="0"/>
    <s v="Elective"/>
    <d v="2020-05-09T00:00:00"/>
    <s v="Lipitor"/>
    <s v="Inconclusive"/>
    <x v="3"/>
  </r>
  <r>
    <s v="Mr."/>
    <s v="Jennifer Martinez"/>
    <n v="42"/>
    <x v="1"/>
    <x v="1"/>
    <s v="O+"/>
    <x v="1"/>
    <x v="3"/>
    <x v="842"/>
    <s v="Hector Fritz"/>
    <x v="3400"/>
    <x v="3"/>
    <n v="25254.038"/>
    <n v="352"/>
    <x v="2"/>
    <s v="Emergency"/>
    <d v="2023-11-14T00:00:00"/>
    <s v="Penicillin"/>
    <s v="Inconclusive"/>
    <x v="6"/>
  </r>
  <r>
    <s v="Mr."/>
    <s v="Diana Jones"/>
    <n v="46"/>
    <x v="1"/>
    <x v="1"/>
    <s v="A-"/>
    <x v="6"/>
    <x v="0"/>
    <x v="6"/>
    <s v="Tina Ramirez"/>
    <x v="3401"/>
    <x v="2"/>
    <n v="16472.3282"/>
    <n v="261"/>
    <x v="2"/>
    <s v="Emergency"/>
    <d v="2021-08-22T00:00:00"/>
    <s v="Penicillin"/>
    <s v="Abnormal"/>
    <x v="27"/>
  </r>
  <r>
    <s v="Mrs."/>
    <s v="Jesus Miller"/>
    <n v="71"/>
    <x v="0"/>
    <x v="0"/>
    <s v="A+"/>
    <x v="4"/>
    <x v="1"/>
    <x v="353"/>
    <s v="Melinda Wiggins"/>
    <x v="1514"/>
    <x v="3"/>
    <n v="15281.4728"/>
    <n v="307"/>
    <x v="0"/>
    <s v="Elective"/>
    <d v="2019-02-26T00:00:00"/>
    <s v="Paracetamol"/>
    <s v="Normal"/>
    <x v="26"/>
  </r>
  <r>
    <s v="Mr."/>
    <s v="Teresa Todd"/>
    <n v="62"/>
    <x v="0"/>
    <x v="1"/>
    <s v="B+"/>
    <x v="7"/>
    <x v="4"/>
    <x v="643"/>
    <s v="Kristina Moran"/>
    <x v="3402"/>
    <x v="1"/>
    <n v="18246.151099999999"/>
    <n v="278"/>
    <x v="1"/>
    <s v="Urgent"/>
    <d v="2019-10-14T00:00:00"/>
    <s v="Lipitor"/>
    <s v="Normal"/>
    <x v="6"/>
  </r>
  <r>
    <s v="Mr."/>
    <s v="Jonathan Fitzpatrick"/>
    <n v="25"/>
    <x v="2"/>
    <x v="1"/>
    <s v="O-"/>
    <x v="0"/>
    <x v="3"/>
    <x v="1553"/>
    <s v="Rachel Robinson"/>
    <x v="3403"/>
    <x v="4"/>
    <n v="20876.795099999999"/>
    <n v="277"/>
    <x v="1"/>
    <s v="Urgent"/>
    <d v="2022-10-06T00:00:00"/>
    <s v="Lipitor"/>
    <s v="Abnormal"/>
    <x v="9"/>
  </r>
  <r>
    <s v="Mr."/>
    <s v="Michael Russell"/>
    <n v="53"/>
    <x v="1"/>
    <x v="1"/>
    <s v="A-"/>
    <x v="6"/>
    <x v="2"/>
    <x v="94"/>
    <s v="Amy Carney MD"/>
    <x v="3404"/>
    <x v="2"/>
    <n v="1546.5309999999999"/>
    <n v="221"/>
    <x v="0"/>
    <s v="Elective"/>
    <d v="2020-12-29T00:00:00"/>
    <s v="Ibuprofen"/>
    <s v="Normal"/>
    <x v="18"/>
  </r>
  <r>
    <s v="Mrs."/>
    <s v="Damon Kelley"/>
    <n v="30"/>
    <x v="2"/>
    <x v="0"/>
    <s v="AB+"/>
    <x v="3"/>
    <x v="1"/>
    <x v="1554"/>
    <s v="Michael Brown"/>
    <x v="3405"/>
    <x v="3"/>
    <n v="1091.6573000000001"/>
    <n v="200"/>
    <x v="1"/>
    <s v="Urgent"/>
    <d v="2022-04-28T00:00:00"/>
    <s v="Aspirin"/>
    <s v="Normal"/>
    <x v="1"/>
  </r>
  <r>
    <s v="Mrs."/>
    <s v="Frederick Flynn"/>
    <n v="77"/>
    <x v="0"/>
    <x v="0"/>
    <s v="B-"/>
    <x v="2"/>
    <x v="1"/>
    <x v="1555"/>
    <s v="Joshua Goodman"/>
    <x v="3406"/>
    <x v="4"/>
    <n v="31526.112400000002"/>
    <n v="218"/>
    <x v="0"/>
    <s v="Elective"/>
    <d v="2019-10-06T00:00:00"/>
    <s v="Paracetamol"/>
    <s v="Abnormal"/>
    <x v="5"/>
  </r>
  <r>
    <s v="Mr."/>
    <s v="Christopher Watson"/>
    <n v="46"/>
    <x v="1"/>
    <x v="1"/>
    <s v="O-"/>
    <x v="0"/>
    <x v="1"/>
    <x v="109"/>
    <s v="Ashley Lee"/>
    <x v="3407"/>
    <x v="3"/>
    <n v="2597.9355"/>
    <n v="118"/>
    <x v="2"/>
    <s v="Emergency"/>
    <d v="2019-12-25T00:00:00"/>
    <s v="Penicillin"/>
    <s v="Abnormal"/>
    <x v="23"/>
  </r>
  <r>
    <s v="Mr."/>
    <s v="Robert Phelps"/>
    <n v="42"/>
    <x v="1"/>
    <x v="1"/>
    <s v="A+"/>
    <x v="4"/>
    <x v="5"/>
    <x v="1556"/>
    <s v="Aaron Smith"/>
    <x v="3408"/>
    <x v="3"/>
    <n v="42756.343800000002"/>
    <n v="283"/>
    <x v="0"/>
    <s v="Elective"/>
    <d v="2020-09-04T00:00:00"/>
    <s v="Aspirin"/>
    <s v="Inconclusive"/>
    <x v="0"/>
  </r>
  <r>
    <s v="Mr."/>
    <s v="Amanda Williams"/>
    <n v="60"/>
    <x v="0"/>
    <x v="1"/>
    <s v="A+"/>
    <x v="4"/>
    <x v="4"/>
    <x v="227"/>
    <s v="Adriana Hall"/>
    <x v="3409"/>
    <x v="4"/>
    <n v="26054.774600000001"/>
    <n v="473"/>
    <x v="1"/>
    <s v="Urgent"/>
    <d v="2020-08-24T00:00:00"/>
    <s v="Ibuprofen"/>
    <s v="Abnormal"/>
    <x v="2"/>
  </r>
  <r>
    <s v="Mrs."/>
    <s v="Juan Patton"/>
    <n v="62"/>
    <x v="0"/>
    <x v="0"/>
    <s v="O+"/>
    <x v="1"/>
    <x v="5"/>
    <x v="631"/>
    <s v="Seth Alvarez"/>
    <x v="3410"/>
    <x v="3"/>
    <n v="16858.160800000001"/>
    <n v="167"/>
    <x v="0"/>
    <s v="Elective"/>
    <d v="2022-02-13T00:00:00"/>
    <s v="Lipitor"/>
    <s v="Abnormal"/>
    <x v="9"/>
  </r>
  <r>
    <s v="Mr."/>
    <s v="Daniel Moreno"/>
    <n v="35"/>
    <x v="1"/>
    <x v="1"/>
    <s v="AB+"/>
    <x v="3"/>
    <x v="2"/>
    <x v="988"/>
    <s v="Tasha Griffin"/>
    <x v="3411"/>
    <x v="2"/>
    <n v="6387.3968999999997"/>
    <n v="324"/>
    <x v="0"/>
    <s v="Elective"/>
    <d v="2019-09-02T00:00:00"/>
    <s v="Lipitor"/>
    <s v="Inconclusive"/>
    <x v="22"/>
  </r>
  <r>
    <s v="Mrs."/>
    <s v="Joy Sheppard"/>
    <n v="36"/>
    <x v="1"/>
    <x v="0"/>
    <s v="B+"/>
    <x v="7"/>
    <x v="5"/>
    <x v="1166"/>
    <s v="William Fox"/>
    <x v="3412"/>
    <x v="2"/>
    <n v="23151.153999999999"/>
    <n v="174"/>
    <x v="2"/>
    <s v="Emergency"/>
    <d v="2020-08-29T00:00:00"/>
    <s v="Paracetamol"/>
    <s v="Normal"/>
    <x v="2"/>
  </r>
  <r>
    <s v="Mrs."/>
    <s v="Regina Bates"/>
    <n v="78"/>
    <x v="0"/>
    <x v="0"/>
    <s v="B+"/>
    <x v="7"/>
    <x v="5"/>
    <x v="76"/>
    <s v="Angela Miller"/>
    <x v="1976"/>
    <x v="0"/>
    <n v="29506.119600000002"/>
    <n v="440"/>
    <x v="2"/>
    <s v="Emergency"/>
    <d v="2019-08-10T00:00:00"/>
    <s v="Aspirin"/>
    <s v="Inconclusive"/>
    <x v="5"/>
  </r>
  <r>
    <s v="Mr."/>
    <s v="Diane Bennett"/>
    <n v="67"/>
    <x v="0"/>
    <x v="1"/>
    <s v="O+"/>
    <x v="1"/>
    <x v="3"/>
    <x v="466"/>
    <s v="Mrs. Sabrina Brady"/>
    <x v="3413"/>
    <x v="4"/>
    <n v="26040.404200000001"/>
    <n v="328"/>
    <x v="2"/>
    <s v="Emergency"/>
    <d v="2019-01-22T00:00:00"/>
    <s v="Paracetamol"/>
    <s v="Inconclusive"/>
    <x v="14"/>
  </r>
  <r>
    <s v="Mr."/>
    <s v="Andrew Rivera"/>
    <n v="39"/>
    <x v="1"/>
    <x v="1"/>
    <s v="A+"/>
    <x v="4"/>
    <x v="3"/>
    <x v="785"/>
    <s v="Monique Leon"/>
    <x v="3414"/>
    <x v="4"/>
    <n v="1482.8669"/>
    <n v="206"/>
    <x v="2"/>
    <s v="Emergency"/>
    <d v="2023-03-12T00:00:00"/>
    <s v="Paracetamol"/>
    <s v="Normal"/>
    <x v="6"/>
  </r>
  <r>
    <s v="Mr."/>
    <s v="Rodney Vazquez"/>
    <n v="45"/>
    <x v="1"/>
    <x v="1"/>
    <s v="A-"/>
    <x v="6"/>
    <x v="4"/>
    <x v="1557"/>
    <s v="William Eaton"/>
    <x v="3415"/>
    <x v="0"/>
    <n v="40068.295100000003"/>
    <n v="380"/>
    <x v="2"/>
    <s v="Emergency"/>
    <d v="2019-11-15T00:00:00"/>
    <s v="Penicillin"/>
    <s v="Normal"/>
    <x v="3"/>
  </r>
  <r>
    <s v="Mr."/>
    <s v="Robert Harrington"/>
    <n v="84"/>
    <x v="0"/>
    <x v="1"/>
    <s v="O+"/>
    <x v="1"/>
    <x v="4"/>
    <x v="700"/>
    <s v="Kristen Hampton"/>
    <x v="2429"/>
    <x v="3"/>
    <n v="7413.3406000000004"/>
    <n v="338"/>
    <x v="1"/>
    <s v="Urgent"/>
    <d v="2023-02-16T00:00:00"/>
    <s v="Lipitor"/>
    <s v="Normal"/>
    <x v="18"/>
  </r>
  <r>
    <s v="Mrs."/>
    <s v="Dr. Derrick Robinson"/>
    <n v="32"/>
    <x v="2"/>
    <x v="0"/>
    <s v="B-"/>
    <x v="2"/>
    <x v="3"/>
    <x v="358"/>
    <s v="Alexis Howell"/>
    <x v="3416"/>
    <x v="4"/>
    <n v="30673.7719"/>
    <n v="500"/>
    <x v="2"/>
    <s v="Emergency"/>
    <d v="2020-02-02T00:00:00"/>
    <s v="Aspirin"/>
    <s v="Normal"/>
    <x v="24"/>
  </r>
  <r>
    <s v="Mr."/>
    <s v="Kathleen Ramsey"/>
    <n v="68"/>
    <x v="0"/>
    <x v="1"/>
    <s v="AB-"/>
    <x v="5"/>
    <x v="4"/>
    <x v="1558"/>
    <s v="Frank Fowler"/>
    <x v="3417"/>
    <x v="3"/>
    <n v="21771.890800000001"/>
    <n v="457"/>
    <x v="1"/>
    <s v="Urgent"/>
    <d v="2021-09-28T00:00:00"/>
    <s v="Aspirin"/>
    <s v="Inconclusive"/>
    <x v="2"/>
  </r>
  <r>
    <s v="Mr."/>
    <s v="James Cook"/>
    <n v="76"/>
    <x v="0"/>
    <x v="1"/>
    <s v="AB+"/>
    <x v="3"/>
    <x v="5"/>
    <x v="111"/>
    <s v="Gregory Nelson"/>
    <x v="3418"/>
    <x v="0"/>
    <n v="67153.623999999996"/>
    <n v="413"/>
    <x v="0"/>
    <s v="Elective"/>
    <d v="2020-03-17T00:00:00"/>
    <s v="Paracetamol"/>
    <s v="Abnormal"/>
    <x v="26"/>
  </r>
  <r>
    <s v="Mrs."/>
    <s v="Edwin Roberson"/>
    <n v="36"/>
    <x v="1"/>
    <x v="0"/>
    <s v="AB+"/>
    <x v="3"/>
    <x v="5"/>
    <x v="1175"/>
    <s v="Jordan May"/>
    <x v="3419"/>
    <x v="1"/>
    <n v="38575.174500000001"/>
    <n v="326"/>
    <x v="0"/>
    <s v="Elective"/>
    <d v="2022-04-16T00:00:00"/>
    <s v="Aspirin"/>
    <s v="Abnormal"/>
    <x v="11"/>
  </r>
  <r>
    <s v="Mr."/>
    <s v="Mary Green"/>
    <n v="32"/>
    <x v="2"/>
    <x v="1"/>
    <s v="O+"/>
    <x v="1"/>
    <x v="1"/>
    <x v="145"/>
    <s v="Jessica Hamilton"/>
    <x v="3420"/>
    <x v="1"/>
    <n v="18906.599399999999"/>
    <n v="406"/>
    <x v="1"/>
    <s v="Urgent"/>
    <d v="2022-05-06T00:00:00"/>
    <s v="Penicillin"/>
    <s v="Abnormal"/>
    <x v="17"/>
  </r>
  <r>
    <s v="Mrs."/>
    <s v="Danielle Andrews"/>
    <n v="31"/>
    <x v="2"/>
    <x v="0"/>
    <s v="O+"/>
    <x v="1"/>
    <x v="4"/>
    <x v="733"/>
    <s v="Timothy Brown MD"/>
    <x v="1250"/>
    <x v="2"/>
    <n v="25766.091899999999"/>
    <n v="407"/>
    <x v="1"/>
    <s v="Urgent"/>
    <d v="2021-07-26T00:00:00"/>
    <s v="Paracetamol"/>
    <s v="Abnormal"/>
    <x v="0"/>
  </r>
  <r>
    <s v="Mrs."/>
    <s v="Julie Anderson"/>
    <n v="68"/>
    <x v="0"/>
    <x v="0"/>
    <s v="O+"/>
    <x v="1"/>
    <x v="2"/>
    <x v="445"/>
    <s v="Michelle Bowen"/>
    <x v="3421"/>
    <x v="0"/>
    <n v="17093.081399999999"/>
    <n v="426"/>
    <x v="0"/>
    <s v="Elective"/>
    <d v="2019-06-07T00:00:00"/>
    <s v="Aspirin"/>
    <s v="Normal"/>
    <x v="22"/>
  </r>
  <r>
    <s v="Mrs."/>
    <s v="Larry Mitchell Jr."/>
    <n v="23"/>
    <x v="2"/>
    <x v="0"/>
    <s v="AB-"/>
    <x v="5"/>
    <x v="5"/>
    <x v="465"/>
    <s v="Luis Powell MD"/>
    <x v="3422"/>
    <x v="4"/>
    <n v="21531.025000000001"/>
    <n v="329"/>
    <x v="0"/>
    <s v="Elective"/>
    <d v="2019-05-14T00:00:00"/>
    <s v="Ibuprofen"/>
    <s v="Normal"/>
    <x v="20"/>
  </r>
  <r>
    <s v="Mrs."/>
    <s v="Erica Brown"/>
    <n v="42"/>
    <x v="1"/>
    <x v="0"/>
    <s v="A-"/>
    <x v="6"/>
    <x v="0"/>
    <x v="1250"/>
    <s v="Dr. Evelyn White"/>
    <x v="3423"/>
    <x v="4"/>
    <n v="38613.331299999998"/>
    <n v="428"/>
    <x v="0"/>
    <s v="Elective"/>
    <d v="2022-10-17T00:00:00"/>
    <s v="Penicillin"/>
    <s v="Abnormal"/>
    <x v="13"/>
  </r>
  <r>
    <s v="Mr."/>
    <s v="Shane Daniel"/>
    <n v="26"/>
    <x v="2"/>
    <x v="1"/>
    <s v="AB+"/>
    <x v="3"/>
    <x v="3"/>
    <x v="449"/>
    <s v="Kimberly Rodriguez"/>
    <x v="3424"/>
    <x v="2"/>
    <n v="13835.038200000001"/>
    <n v="457"/>
    <x v="1"/>
    <s v="Urgent"/>
    <d v="2021-10-18T00:00:00"/>
    <s v="Penicillin"/>
    <s v="Normal"/>
    <x v="13"/>
  </r>
  <r>
    <s v="Mr."/>
    <s v="Chad Chen"/>
    <n v="57"/>
    <x v="1"/>
    <x v="1"/>
    <s v="AB+"/>
    <x v="3"/>
    <x v="4"/>
    <x v="147"/>
    <s v="Derrick Perez"/>
    <x v="3425"/>
    <x v="0"/>
    <n v="43549.714899999999"/>
    <n v="341"/>
    <x v="2"/>
    <s v="Emergency"/>
    <d v="2019-12-24T00:00:00"/>
    <s v="Lipitor"/>
    <s v="Inconclusive"/>
    <x v="17"/>
  </r>
  <r>
    <s v="Mr."/>
    <s v="Eduardo Alexander"/>
    <n v="37"/>
    <x v="1"/>
    <x v="1"/>
    <s v="O+"/>
    <x v="1"/>
    <x v="2"/>
    <x v="1035"/>
    <s v="Mr. Michael Cole"/>
    <x v="8"/>
    <x v="3"/>
    <n v="20910.687999999998"/>
    <n v="436"/>
    <x v="0"/>
    <s v="Elective"/>
    <d v="2019-10-30T00:00:00"/>
    <s v="Paracetamol"/>
    <s v="Inconclusive"/>
    <x v="25"/>
  </r>
  <r>
    <s v="Mr."/>
    <s v="Melanie Richardson"/>
    <n v="46"/>
    <x v="1"/>
    <x v="1"/>
    <s v="AB-"/>
    <x v="5"/>
    <x v="3"/>
    <x v="405"/>
    <s v="Andrea Harris"/>
    <x v="3426"/>
    <x v="4"/>
    <n v="26222.7451"/>
    <n v="121"/>
    <x v="1"/>
    <s v="Urgent"/>
    <d v="2019-06-11T00:00:00"/>
    <s v="Aspirin"/>
    <s v="Normal"/>
    <x v="5"/>
  </r>
  <r>
    <s v="Mr."/>
    <s v="Christy Phillips"/>
    <n v="36"/>
    <x v="1"/>
    <x v="1"/>
    <s v="O-"/>
    <x v="0"/>
    <x v="3"/>
    <x v="69"/>
    <s v="Angela Garcia"/>
    <x v="2391"/>
    <x v="4"/>
    <n v="23012.907299999999"/>
    <n v="194"/>
    <x v="2"/>
    <s v="Emergency"/>
    <d v="2020-04-02T00:00:00"/>
    <s v="Penicillin"/>
    <s v="Inconclusive"/>
    <x v="10"/>
  </r>
  <r>
    <s v="Mrs."/>
    <s v="Lisa Wilson"/>
    <n v="63"/>
    <x v="0"/>
    <x v="0"/>
    <s v="B-"/>
    <x v="2"/>
    <x v="1"/>
    <x v="707"/>
    <s v="Catherine Everett"/>
    <x v="3427"/>
    <x v="4"/>
    <n v="7353.8771999999999"/>
    <n v="184"/>
    <x v="1"/>
    <s v="Urgent"/>
    <d v="2019-05-11T00:00:00"/>
    <s v="Penicillin"/>
    <s v="Normal"/>
    <x v="17"/>
  </r>
  <r>
    <s v="Mrs."/>
    <s v="Charles Fernandez"/>
    <n v="72"/>
    <x v="0"/>
    <x v="0"/>
    <s v="AB+"/>
    <x v="3"/>
    <x v="5"/>
    <x v="338"/>
    <s v="Craig West"/>
    <x v="3428"/>
    <x v="3"/>
    <n v="27976.0569"/>
    <n v="214"/>
    <x v="0"/>
    <s v="Elective"/>
    <d v="2022-02-11T00:00:00"/>
    <s v="Penicillin"/>
    <s v="Normal"/>
    <x v="3"/>
  </r>
  <r>
    <s v="Mrs."/>
    <s v="Christina Villanueva"/>
    <n v="26"/>
    <x v="2"/>
    <x v="0"/>
    <s v="B+"/>
    <x v="7"/>
    <x v="4"/>
    <x v="534"/>
    <s v="Michael Ayala"/>
    <x v="1432"/>
    <x v="2"/>
    <n v="6856.3927999999996"/>
    <n v="420"/>
    <x v="1"/>
    <s v="Urgent"/>
    <d v="2021-06-25T00:00:00"/>
    <s v="Paracetamol"/>
    <s v="Abnormal"/>
    <x v="2"/>
  </r>
  <r>
    <s v="Mr."/>
    <s v="Joseph Castillo"/>
    <n v="26"/>
    <x v="2"/>
    <x v="1"/>
    <s v="AB+"/>
    <x v="3"/>
    <x v="1"/>
    <x v="679"/>
    <s v="Elizabeth Shaw"/>
    <x v="3429"/>
    <x v="2"/>
    <n v="16151.688599999999"/>
    <n v="216"/>
    <x v="2"/>
    <s v="Emergency"/>
    <d v="2023-04-04T00:00:00"/>
    <s v="Aspirin"/>
    <s v="Abnormal"/>
    <x v="24"/>
  </r>
  <r>
    <s v="Mr."/>
    <s v="Philip Ward"/>
    <n v="82"/>
    <x v="0"/>
    <x v="1"/>
    <s v="B+"/>
    <x v="7"/>
    <x v="0"/>
    <x v="181"/>
    <s v="Tyler Sandoval"/>
    <x v="3430"/>
    <x v="0"/>
    <n v="51586.341999999997"/>
    <n v="362"/>
    <x v="0"/>
    <s v="Elective"/>
    <d v="2018-11-25T00:00:00"/>
    <s v="Penicillin"/>
    <s v="Inconclusive"/>
    <x v="24"/>
  </r>
  <r>
    <s v="Mr."/>
    <s v="Jillian Davis"/>
    <n v="82"/>
    <x v="0"/>
    <x v="1"/>
    <s v="B-"/>
    <x v="2"/>
    <x v="1"/>
    <x v="1381"/>
    <s v="Rita Bryant"/>
    <x v="2784"/>
    <x v="2"/>
    <n v="20875.730299999999"/>
    <n v="174"/>
    <x v="0"/>
    <s v="Elective"/>
    <d v="2023-08-12T00:00:00"/>
    <s v="Lipitor"/>
    <s v="Inconclusive"/>
    <x v="13"/>
  </r>
  <r>
    <s v="Mrs."/>
    <s v="Caleb Hughes"/>
    <n v="38"/>
    <x v="1"/>
    <x v="0"/>
    <s v="B-"/>
    <x v="2"/>
    <x v="0"/>
    <x v="1297"/>
    <s v="Jerry Smith"/>
    <x v="573"/>
    <x v="2"/>
    <n v="58345.045700000002"/>
    <n v="269"/>
    <x v="0"/>
    <s v="Elective"/>
    <d v="2020-02-11T00:00:00"/>
    <s v="Lipitor"/>
    <s v="Normal"/>
    <x v="4"/>
  </r>
  <r>
    <s v="Mrs."/>
    <s v="Caleb Green"/>
    <n v="19"/>
    <x v="2"/>
    <x v="0"/>
    <s v="AB+"/>
    <x v="3"/>
    <x v="5"/>
    <x v="1559"/>
    <s v="Joel Durham"/>
    <x v="3431"/>
    <x v="2"/>
    <n v="20791.039799999999"/>
    <n v="126"/>
    <x v="2"/>
    <s v="Emergency"/>
    <d v="2021-01-16T00:00:00"/>
    <s v="Penicillin"/>
    <s v="Normal"/>
    <x v="16"/>
  </r>
  <r>
    <s v="Mrs."/>
    <s v="Cheryl Ramirez"/>
    <n v="38"/>
    <x v="1"/>
    <x v="0"/>
    <s v="AB-"/>
    <x v="5"/>
    <x v="1"/>
    <x v="633"/>
    <s v="Colin Nguyen"/>
    <x v="47"/>
    <x v="0"/>
    <n v="19488.058199999999"/>
    <n v="469"/>
    <x v="0"/>
    <s v="Elective"/>
    <d v="2021-12-20T00:00:00"/>
    <s v="Penicillin"/>
    <s v="Inconclusive"/>
    <x v="10"/>
  </r>
  <r>
    <s v="Mrs."/>
    <s v="Victoria Thomas"/>
    <n v="37"/>
    <x v="1"/>
    <x v="0"/>
    <s v="O+"/>
    <x v="1"/>
    <x v="1"/>
    <x v="31"/>
    <s v="Melissa Smith"/>
    <x v="3432"/>
    <x v="1"/>
    <n v="6041.2968000000001"/>
    <n v="296"/>
    <x v="1"/>
    <s v="Urgent"/>
    <d v="2023-07-19T00:00:00"/>
    <s v="Aspirin"/>
    <s v="Inconclusive"/>
    <x v="2"/>
  </r>
  <r>
    <s v="Mrs."/>
    <s v="Patricia Silva"/>
    <n v="74"/>
    <x v="0"/>
    <x v="0"/>
    <s v="B-"/>
    <x v="2"/>
    <x v="1"/>
    <x v="611"/>
    <s v="Charles Erickson"/>
    <x v="3433"/>
    <x v="1"/>
    <n v="22358.088100000001"/>
    <n v="282"/>
    <x v="1"/>
    <s v="Urgent"/>
    <d v="2021-09-07T00:00:00"/>
    <s v="Lipitor"/>
    <s v="Inconclusive"/>
    <x v="6"/>
  </r>
  <r>
    <s v="Mr."/>
    <s v="Jennifer Hernandez"/>
    <n v="19"/>
    <x v="2"/>
    <x v="1"/>
    <s v="B-"/>
    <x v="2"/>
    <x v="3"/>
    <x v="136"/>
    <s v="Andrew Clark"/>
    <x v="439"/>
    <x v="1"/>
    <n v="11540.615599999999"/>
    <n v="223"/>
    <x v="1"/>
    <s v="Urgent"/>
    <d v="2021-04-24T00:00:00"/>
    <s v="Penicillin"/>
    <s v="Normal"/>
    <x v="5"/>
  </r>
  <r>
    <s v="Mrs."/>
    <s v="Michael Carter"/>
    <n v="71"/>
    <x v="0"/>
    <x v="0"/>
    <s v="AB-"/>
    <x v="5"/>
    <x v="1"/>
    <x v="1469"/>
    <s v="Peter Knight"/>
    <x v="3434"/>
    <x v="2"/>
    <n v="10628.9737"/>
    <n v="249"/>
    <x v="0"/>
    <s v="Elective"/>
    <d v="2019-01-15T00:00:00"/>
    <s v="Lipitor"/>
    <s v="Inconclusive"/>
    <x v="15"/>
  </r>
  <r>
    <s v="Mr."/>
    <s v="Jennifer Rodriguez"/>
    <n v="20"/>
    <x v="2"/>
    <x v="1"/>
    <s v="AB-"/>
    <x v="5"/>
    <x v="4"/>
    <x v="1544"/>
    <s v="Philip Holloway"/>
    <x v="3435"/>
    <x v="2"/>
    <n v="28060.937900000001"/>
    <n v="143"/>
    <x v="1"/>
    <s v="Urgent"/>
    <d v="2021-07-28T00:00:00"/>
    <s v="Paracetamol"/>
    <s v="Normal"/>
    <x v="9"/>
  </r>
  <r>
    <s v="Mrs."/>
    <s v="Tyler Parks MD"/>
    <n v="30"/>
    <x v="2"/>
    <x v="0"/>
    <s v="B-"/>
    <x v="2"/>
    <x v="1"/>
    <x v="1102"/>
    <s v="Sue Harrison"/>
    <x v="3436"/>
    <x v="2"/>
    <n v="27253.255799999999"/>
    <n v="268"/>
    <x v="0"/>
    <s v="Elective"/>
    <d v="2020-08-14T00:00:00"/>
    <s v="Lipitor"/>
    <s v="Inconclusive"/>
    <x v="5"/>
  </r>
  <r>
    <s v="Mr."/>
    <s v="Crystal Johnson"/>
    <n v="35"/>
    <x v="1"/>
    <x v="1"/>
    <s v="B-"/>
    <x v="2"/>
    <x v="3"/>
    <x v="479"/>
    <s v="Lisa Duncan"/>
    <x v="3437"/>
    <x v="3"/>
    <n v="33590.456899999997"/>
    <n v="139"/>
    <x v="1"/>
    <s v="Urgent"/>
    <d v="2022-02-15T00:00:00"/>
    <s v="Penicillin"/>
    <s v="Abnormal"/>
    <x v="8"/>
  </r>
  <r>
    <s v="Mr."/>
    <s v="Angela Pennington"/>
    <n v="26"/>
    <x v="2"/>
    <x v="1"/>
    <s v="AB-"/>
    <x v="5"/>
    <x v="5"/>
    <x v="514"/>
    <s v="John Cruz"/>
    <x v="3438"/>
    <x v="1"/>
    <n v="63625.372199999998"/>
    <n v="341"/>
    <x v="2"/>
    <s v="Emergency"/>
    <d v="2021-09-23T00:00:00"/>
    <s v="Penicillin"/>
    <s v="Normal"/>
    <x v="14"/>
  </r>
  <r>
    <s v="Mrs."/>
    <s v="Amber Ruiz"/>
    <n v="21"/>
    <x v="2"/>
    <x v="0"/>
    <s v="AB+"/>
    <x v="3"/>
    <x v="5"/>
    <x v="1560"/>
    <s v="Nicole Ferguson"/>
    <x v="3439"/>
    <x v="2"/>
    <n v="15758.6576"/>
    <n v="186"/>
    <x v="2"/>
    <s v="Emergency"/>
    <d v="2019-06-14T00:00:00"/>
    <s v="Paracetamol"/>
    <s v="Normal"/>
    <x v="18"/>
  </r>
  <r>
    <s v="Mrs."/>
    <s v="Terry Tapia"/>
    <n v="63"/>
    <x v="0"/>
    <x v="0"/>
    <s v="AB-"/>
    <x v="5"/>
    <x v="0"/>
    <x v="1"/>
    <s v="Barbara Compton"/>
    <x v="3440"/>
    <x v="4"/>
    <n v="48484.103999999999"/>
    <n v="173"/>
    <x v="0"/>
    <s v="Elective"/>
    <d v="2021-07-26T00:00:00"/>
    <s v="Penicillin"/>
    <s v="Abnormal"/>
    <x v="4"/>
  </r>
  <r>
    <s v="Mrs."/>
    <s v="Dana Baldwin"/>
    <n v="75"/>
    <x v="0"/>
    <x v="0"/>
    <s v="A+"/>
    <x v="4"/>
    <x v="2"/>
    <x v="1448"/>
    <s v="Jason Noble"/>
    <x v="2134"/>
    <x v="2"/>
    <n v="1120.6504"/>
    <n v="381"/>
    <x v="0"/>
    <s v="Elective"/>
    <d v="2021-01-01T00:00:00"/>
    <s v="Lipitor"/>
    <s v="Abnormal"/>
    <x v="13"/>
  </r>
  <r>
    <s v="Mrs."/>
    <s v="Aaron Davis"/>
    <n v="22"/>
    <x v="2"/>
    <x v="0"/>
    <s v="AB-"/>
    <x v="5"/>
    <x v="1"/>
    <x v="1561"/>
    <s v="Tyler Thomas"/>
    <x v="3441"/>
    <x v="1"/>
    <n v="14344.5944"/>
    <n v="351"/>
    <x v="1"/>
    <s v="Urgent"/>
    <d v="2019-07-13T00:00:00"/>
    <s v="Paracetamol"/>
    <s v="Abnormal"/>
    <x v="25"/>
  </r>
  <r>
    <s v="Mrs."/>
    <s v="Kenneth Brown"/>
    <n v="72"/>
    <x v="0"/>
    <x v="0"/>
    <s v="A-"/>
    <x v="6"/>
    <x v="2"/>
    <x v="115"/>
    <s v="Connie Conner"/>
    <x v="3442"/>
    <x v="0"/>
    <n v="24009.098300000001"/>
    <n v="486"/>
    <x v="0"/>
    <s v="Elective"/>
    <d v="2022-04-10T00:00:00"/>
    <s v="Penicillin"/>
    <s v="Normal"/>
    <x v="20"/>
  </r>
  <r>
    <s v="Mrs."/>
    <s v="Michelle Freeman"/>
    <n v="54"/>
    <x v="1"/>
    <x v="0"/>
    <s v="O-"/>
    <x v="0"/>
    <x v="2"/>
    <x v="471"/>
    <s v="Brittany Hoffman"/>
    <x v="3443"/>
    <x v="0"/>
    <n v="15299.045099999999"/>
    <n v="297"/>
    <x v="2"/>
    <s v="Emergency"/>
    <d v="2021-03-18T00:00:00"/>
    <s v="Aspirin"/>
    <s v="Inconclusive"/>
    <x v="3"/>
  </r>
  <r>
    <s v="Mr."/>
    <s v="Courtney Jones"/>
    <n v="38"/>
    <x v="1"/>
    <x v="1"/>
    <s v="B+"/>
    <x v="7"/>
    <x v="3"/>
    <x v="1562"/>
    <s v="Emily Morris"/>
    <x v="3444"/>
    <x v="0"/>
    <n v="21903.740099999999"/>
    <n v="293"/>
    <x v="1"/>
    <s v="Urgent"/>
    <d v="2019-10-15T00:00:00"/>
    <s v="Aspirin"/>
    <s v="Abnormal"/>
    <x v="2"/>
  </r>
  <r>
    <s v="Mrs."/>
    <s v="Jennifer Best"/>
    <n v="81"/>
    <x v="0"/>
    <x v="0"/>
    <s v="AB-"/>
    <x v="5"/>
    <x v="2"/>
    <x v="1488"/>
    <s v="Gary Choi"/>
    <x v="3445"/>
    <x v="0"/>
    <n v="22516.3256"/>
    <n v="238"/>
    <x v="2"/>
    <s v="Emergency"/>
    <d v="2022-06-01T00:00:00"/>
    <s v="Ibuprofen"/>
    <s v="Inconclusive"/>
    <x v="15"/>
  </r>
  <r>
    <s v="Mrs."/>
    <s v="Steven Bates"/>
    <n v="61"/>
    <x v="0"/>
    <x v="0"/>
    <s v="O-"/>
    <x v="0"/>
    <x v="1"/>
    <x v="1563"/>
    <s v="Valerie Alvarado"/>
    <x v="3293"/>
    <x v="0"/>
    <n v="8031.4165999999996"/>
    <n v="408"/>
    <x v="1"/>
    <s v="Urgent"/>
    <d v="2019-11-16T00:00:00"/>
    <s v="Ibuprofen"/>
    <s v="Abnormal"/>
    <x v="26"/>
  </r>
  <r>
    <s v="Mrs."/>
    <s v="Makayla Frey MD"/>
    <n v="31"/>
    <x v="2"/>
    <x v="0"/>
    <s v="O+"/>
    <x v="1"/>
    <x v="0"/>
    <x v="1280"/>
    <s v="Leah King"/>
    <x v="3446"/>
    <x v="4"/>
    <n v="54769.402399999999"/>
    <n v="487"/>
    <x v="1"/>
    <s v="Urgent"/>
    <d v="2019-08-07T00:00:00"/>
    <s v="Penicillin"/>
    <s v="Inconclusive"/>
    <x v="12"/>
  </r>
  <r>
    <s v="Mrs."/>
    <s v="Holly Stuart"/>
    <n v="45"/>
    <x v="1"/>
    <x v="0"/>
    <s v="A+"/>
    <x v="4"/>
    <x v="2"/>
    <x v="386"/>
    <s v="Carl Johnson"/>
    <x v="3447"/>
    <x v="4"/>
    <n v="19389.7372"/>
    <n v="135"/>
    <x v="0"/>
    <s v="Elective"/>
    <d v="2021-07-02T00:00:00"/>
    <s v="Paracetamol"/>
    <s v="Normal"/>
    <x v="11"/>
  </r>
  <r>
    <s v="Mrs."/>
    <s v="Stacey Trevino"/>
    <n v="26"/>
    <x v="2"/>
    <x v="0"/>
    <s v="O-"/>
    <x v="0"/>
    <x v="4"/>
    <x v="648"/>
    <s v="Emily Williams"/>
    <x v="3448"/>
    <x v="4"/>
    <n v="25748.573199999999"/>
    <n v="473"/>
    <x v="1"/>
    <s v="Urgent"/>
    <d v="2023-08-06T00:00:00"/>
    <s v="Ibuprofen"/>
    <s v="Normal"/>
    <x v="13"/>
  </r>
  <r>
    <s v="Mr."/>
    <s v="Danielle Duke"/>
    <n v="73"/>
    <x v="0"/>
    <x v="1"/>
    <s v="O-"/>
    <x v="0"/>
    <x v="1"/>
    <x v="646"/>
    <s v="Michael Flores"/>
    <x v="1418"/>
    <x v="0"/>
    <n v="22948.228899999998"/>
    <n v="332"/>
    <x v="2"/>
    <s v="Emergency"/>
    <d v="2022-10-11T00:00:00"/>
    <s v="Penicillin"/>
    <s v="Abnormal"/>
    <x v="9"/>
  </r>
  <r>
    <s v="Mrs."/>
    <s v="Darren Obrien"/>
    <n v="61"/>
    <x v="0"/>
    <x v="0"/>
    <s v="B+"/>
    <x v="7"/>
    <x v="5"/>
    <x v="1355"/>
    <s v="Ann Payne"/>
    <x v="3449"/>
    <x v="0"/>
    <n v="18233.152300000002"/>
    <n v="164"/>
    <x v="2"/>
    <s v="Emergency"/>
    <d v="2022-02-12T00:00:00"/>
    <s v="Penicillin"/>
    <s v="Abnormal"/>
    <x v="6"/>
  </r>
  <r>
    <s v="Mr."/>
    <s v="Omar Merritt"/>
    <n v="63"/>
    <x v="0"/>
    <x v="1"/>
    <s v="AB-"/>
    <x v="5"/>
    <x v="5"/>
    <x v="651"/>
    <s v="Michael Carter"/>
    <x v="3450"/>
    <x v="0"/>
    <n v="15882.054599999999"/>
    <n v="289"/>
    <x v="0"/>
    <s v="Elective"/>
    <d v="2023-07-23T00:00:00"/>
    <s v="Paracetamol"/>
    <s v="Abnormal"/>
    <x v="22"/>
  </r>
  <r>
    <s v="Mrs."/>
    <s v="Amber Gonzales"/>
    <n v="21"/>
    <x v="2"/>
    <x v="0"/>
    <s v="O+"/>
    <x v="1"/>
    <x v="5"/>
    <x v="1222"/>
    <s v="Gregory Vaughn"/>
    <x v="3451"/>
    <x v="2"/>
    <n v="31979.823"/>
    <n v="295"/>
    <x v="2"/>
    <s v="Emergency"/>
    <d v="2023-04-22T00:00:00"/>
    <s v="Ibuprofen"/>
    <s v="Normal"/>
    <x v="14"/>
  </r>
  <r>
    <s v="Mr."/>
    <s v="Kaitlyn Bailey"/>
    <n v="78"/>
    <x v="0"/>
    <x v="1"/>
    <s v="B-"/>
    <x v="2"/>
    <x v="5"/>
    <x v="152"/>
    <s v="Amy Santos"/>
    <x v="3452"/>
    <x v="0"/>
    <n v="59273.369100000004"/>
    <n v="486"/>
    <x v="0"/>
    <s v="Elective"/>
    <d v="2023-04-13T00:00:00"/>
    <s v="Ibuprofen"/>
    <s v="Normal"/>
    <x v="22"/>
  </r>
  <r>
    <s v="Mrs."/>
    <s v="Angela Browning"/>
    <n v="43"/>
    <x v="1"/>
    <x v="0"/>
    <s v="AB-"/>
    <x v="5"/>
    <x v="4"/>
    <x v="1184"/>
    <s v="Kim Johnson"/>
    <x v="3453"/>
    <x v="4"/>
    <n v="10755.463"/>
    <n v="254"/>
    <x v="2"/>
    <s v="Emergency"/>
    <d v="2021-07-12T00:00:00"/>
    <s v="Aspirin"/>
    <s v="Inconclusive"/>
    <x v="29"/>
  </r>
  <r>
    <s v="Mrs."/>
    <s v="Samantha Martinez"/>
    <n v="79"/>
    <x v="0"/>
    <x v="0"/>
    <s v="O-"/>
    <x v="0"/>
    <x v="0"/>
    <x v="1147"/>
    <s v="Nicole Wilson"/>
    <x v="3454"/>
    <x v="0"/>
    <n v="4378.5663000000004"/>
    <n v="221"/>
    <x v="0"/>
    <s v="Elective"/>
    <d v="2023-03-06T00:00:00"/>
    <s v="Aspirin"/>
    <s v="Normal"/>
    <x v="20"/>
  </r>
  <r>
    <s v="Mr."/>
    <s v="Vincent Curtis"/>
    <n v="70"/>
    <x v="0"/>
    <x v="1"/>
    <s v="AB+"/>
    <x v="3"/>
    <x v="1"/>
    <x v="1046"/>
    <s v="Ronnie Brown"/>
    <x v="3455"/>
    <x v="0"/>
    <n v="15636.3488"/>
    <n v="226"/>
    <x v="1"/>
    <s v="Urgent"/>
    <d v="2021-03-23T00:00:00"/>
    <s v="Penicillin"/>
    <s v="Normal"/>
    <x v="13"/>
  </r>
  <r>
    <s v="Mrs."/>
    <s v="Raymond Perry"/>
    <n v="76"/>
    <x v="0"/>
    <x v="0"/>
    <s v="B+"/>
    <x v="7"/>
    <x v="5"/>
    <x v="180"/>
    <s v="Bradley Gardner"/>
    <x v="3456"/>
    <x v="0"/>
    <n v="4013.3299000000002"/>
    <n v="341"/>
    <x v="2"/>
    <s v="Emergency"/>
    <d v="2022-11-15T00:00:00"/>
    <s v="Aspirin"/>
    <s v="Abnormal"/>
    <x v="15"/>
  </r>
  <r>
    <s v="Mrs."/>
    <s v="Jeffrey Williams"/>
    <n v="84"/>
    <x v="0"/>
    <x v="0"/>
    <s v="AB+"/>
    <x v="3"/>
    <x v="0"/>
    <x v="922"/>
    <s v="Mary James"/>
    <x v="3457"/>
    <x v="0"/>
    <n v="51828.992100000003"/>
    <n v="372"/>
    <x v="1"/>
    <s v="Urgent"/>
    <d v="2020-03-06T00:00:00"/>
    <s v="Lipitor"/>
    <s v="Abnormal"/>
    <x v="9"/>
  </r>
  <r>
    <s v="Mrs."/>
    <s v="Roger Morgan"/>
    <n v="51"/>
    <x v="1"/>
    <x v="0"/>
    <s v="O+"/>
    <x v="1"/>
    <x v="5"/>
    <x v="444"/>
    <s v="Lorraine Nguyen"/>
    <x v="1786"/>
    <x v="1"/>
    <n v="18908.949199999999"/>
    <n v="214"/>
    <x v="2"/>
    <s v="Emergency"/>
    <d v="2019-11-24T00:00:00"/>
    <s v="Paracetamol"/>
    <s v="Abnormal"/>
    <x v="0"/>
  </r>
  <r>
    <s v="Mr."/>
    <s v="Tina Alexander"/>
    <n v="19"/>
    <x v="2"/>
    <x v="1"/>
    <s v="B-"/>
    <x v="2"/>
    <x v="3"/>
    <x v="1493"/>
    <s v="Kathy Rodriguez"/>
    <x v="3458"/>
    <x v="2"/>
    <n v="10116.0514"/>
    <n v="424"/>
    <x v="1"/>
    <s v="Urgent"/>
    <d v="2022-07-20T00:00:00"/>
    <s v="Aspirin"/>
    <s v="Normal"/>
    <x v="12"/>
  </r>
  <r>
    <s v="Mr."/>
    <s v="Robert Allen"/>
    <n v="47"/>
    <x v="1"/>
    <x v="1"/>
    <s v="AB+"/>
    <x v="3"/>
    <x v="3"/>
    <x v="883"/>
    <s v="Dustin Johnson"/>
    <x v="3459"/>
    <x v="2"/>
    <n v="21437.987799999999"/>
    <n v="269"/>
    <x v="1"/>
    <s v="Urgent"/>
    <d v="2020-06-28T00:00:00"/>
    <s v="Penicillin"/>
    <s v="Inconclusive"/>
    <x v="29"/>
  </r>
  <r>
    <s v="Mrs."/>
    <s v="Mark Walker"/>
    <n v="43"/>
    <x v="1"/>
    <x v="0"/>
    <s v="O+"/>
    <x v="1"/>
    <x v="5"/>
    <x v="409"/>
    <s v="Sarah Reed"/>
    <x v="3460"/>
    <x v="2"/>
    <n v="21232.086899999998"/>
    <n v="187"/>
    <x v="2"/>
    <s v="Emergency"/>
    <d v="2021-07-07T00:00:00"/>
    <s v="Aspirin"/>
    <s v="Abnormal"/>
    <x v="16"/>
  </r>
  <r>
    <s v="Mr."/>
    <s v="Christopher Chavez"/>
    <n v="44"/>
    <x v="1"/>
    <x v="1"/>
    <s v="O+"/>
    <x v="1"/>
    <x v="3"/>
    <x v="238"/>
    <s v="Blake Smith"/>
    <x v="3461"/>
    <x v="4"/>
    <n v="2811.1988000000001"/>
    <n v="110"/>
    <x v="2"/>
    <s v="Emergency"/>
    <d v="2022-12-13T00:00:00"/>
    <s v="Penicillin"/>
    <s v="Normal"/>
    <x v="15"/>
  </r>
  <r>
    <s v="Mrs."/>
    <s v="Jeffrey Bell"/>
    <n v="62"/>
    <x v="0"/>
    <x v="0"/>
    <s v="AB+"/>
    <x v="3"/>
    <x v="0"/>
    <x v="195"/>
    <s v="Dennis Edwards"/>
    <x v="3462"/>
    <x v="0"/>
    <n v="55449.034699999997"/>
    <n v="401"/>
    <x v="0"/>
    <s v="Elective"/>
    <d v="2022-08-19T00:00:00"/>
    <s v="Paracetamol"/>
    <s v="Inconclusive"/>
    <x v="0"/>
  </r>
  <r>
    <s v="Mr."/>
    <s v="Michael Moore"/>
    <n v="79"/>
    <x v="0"/>
    <x v="1"/>
    <s v="A+"/>
    <x v="4"/>
    <x v="3"/>
    <x v="1036"/>
    <s v="Christina Austin"/>
    <x v="3463"/>
    <x v="0"/>
    <n v="14045.486000000001"/>
    <n v="279"/>
    <x v="1"/>
    <s v="Urgent"/>
    <d v="2021-08-14T00:00:00"/>
    <s v="Penicillin"/>
    <s v="Abnormal"/>
    <x v="1"/>
  </r>
  <r>
    <s v="Mrs."/>
    <s v="Andrew Daniel"/>
    <n v="75"/>
    <x v="0"/>
    <x v="0"/>
    <s v="O+"/>
    <x v="1"/>
    <x v="5"/>
    <x v="813"/>
    <s v="Abigail Fox"/>
    <x v="3464"/>
    <x v="0"/>
    <n v="49576.171600000001"/>
    <n v="280"/>
    <x v="0"/>
    <s v="Elective"/>
    <d v="2019-08-31T00:00:00"/>
    <s v="Aspirin"/>
    <s v="Abnormal"/>
    <x v="22"/>
  </r>
  <r>
    <s v="Mr."/>
    <s v="Kara Chapman"/>
    <n v="73"/>
    <x v="0"/>
    <x v="1"/>
    <s v="A-"/>
    <x v="6"/>
    <x v="4"/>
    <x v="508"/>
    <s v="John Simmons"/>
    <x v="3465"/>
    <x v="4"/>
    <n v="15913.1602"/>
    <n v="411"/>
    <x v="1"/>
    <s v="Urgent"/>
    <d v="2021-03-02T00:00:00"/>
    <s v="Penicillin"/>
    <s v="Normal"/>
    <x v="22"/>
  </r>
  <r>
    <s v="Mr."/>
    <s v="David Skinner"/>
    <n v="32"/>
    <x v="2"/>
    <x v="1"/>
    <s v="A+"/>
    <x v="4"/>
    <x v="5"/>
    <x v="1564"/>
    <s v="Carol Rubio"/>
    <x v="3466"/>
    <x v="3"/>
    <n v="29633.637900000002"/>
    <n v="318"/>
    <x v="2"/>
    <s v="Emergency"/>
    <d v="2019-09-19T00:00:00"/>
    <s v="Aspirin"/>
    <s v="Abnormal"/>
    <x v="2"/>
  </r>
  <r>
    <s v="Mr."/>
    <s v="Karen Wade"/>
    <n v="18"/>
    <x v="2"/>
    <x v="1"/>
    <s v="B+"/>
    <x v="7"/>
    <x v="2"/>
    <x v="1494"/>
    <s v="Douglas Carter"/>
    <x v="1496"/>
    <x v="2"/>
    <n v="12940.3642"/>
    <n v="156"/>
    <x v="0"/>
    <s v="Elective"/>
    <d v="2021-04-24T00:00:00"/>
    <s v="Penicillin"/>
    <s v="Abnormal"/>
    <x v="4"/>
  </r>
  <r>
    <s v="Mrs."/>
    <s v="Robin Rice"/>
    <n v="24"/>
    <x v="2"/>
    <x v="0"/>
    <s v="B+"/>
    <x v="7"/>
    <x v="0"/>
    <x v="55"/>
    <s v="Gerald Steele"/>
    <x v="2166"/>
    <x v="2"/>
    <n v="40191.936099999999"/>
    <n v="316"/>
    <x v="1"/>
    <s v="Urgent"/>
    <d v="2022-01-22T00:00:00"/>
    <s v="Penicillin"/>
    <s v="Inconclusive"/>
    <x v="19"/>
  </r>
  <r>
    <s v="Mr."/>
    <s v="Mary Murray"/>
    <n v="36"/>
    <x v="1"/>
    <x v="1"/>
    <s v="B+"/>
    <x v="7"/>
    <x v="3"/>
    <x v="130"/>
    <s v="Tracey Miranda"/>
    <x v="3467"/>
    <x v="1"/>
    <n v="18813.365099999999"/>
    <n v="142"/>
    <x v="2"/>
    <s v="Emergency"/>
    <d v="2020-06-06T00:00:00"/>
    <s v="Lipitor"/>
    <s v="Inconclusive"/>
    <x v="27"/>
  </r>
  <r>
    <s v="Mr."/>
    <s v="Robert Knight"/>
    <n v="52"/>
    <x v="1"/>
    <x v="1"/>
    <s v="O-"/>
    <x v="0"/>
    <x v="1"/>
    <x v="445"/>
    <s v="Donna Martinez"/>
    <x v="3468"/>
    <x v="0"/>
    <n v="5887.5983999999999"/>
    <n v="384"/>
    <x v="0"/>
    <s v="Elective"/>
    <d v="2019-06-09T00:00:00"/>
    <s v="Penicillin"/>
    <s v="Abnormal"/>
    <x v="24"/>
  </r>
  <r>
    <s v="Mr."/>
    <s v="Sarah Burton"/>
    <n v="19"/>
    <x v="2"/>
    <x v="1"/>
    <s v="A-"/>
    <x v="6"/>
    <x v="5"/>
    <x v="279"/>
    <s v="Heidi Melton"/>
    <x v="3469"/>
    <x v="2"/>
    <n v="43741.947099999998"/>
    <n v="479"/>
    <x v="2"/>
    <s v="Emergency"/>
    <d v="2018-11-26T00:00:00"/>
    <s v="Ibuprofen"/>
    <s v="Abnormal"/>
    <x v="13"/>
  </r>
  <r>
    <s v="Mrs."/>
    <s v="Amber Matthews"/>
    <n v="71"/>
    <x v="0"/>
    <x v="0"/>
    <s v="O-"/>
    <x v="0"/>
    <x v="2"/>
    <x v="974"/>
    <s v="Robin Clark"/>
    <x v="3470"/>
    <x v="2"/>
    <n v="11026.9252"/>
    <n v="316"/>
    <x v="2"/>
    <s v="Emergency"/>
    <d v="2021-03-23T00:00:00"/>
    <s v="Paracetamol"/>
    <s v="Abnormal"/>
    <x v="28"/>
  </r>
  <r>
    <s v="Mr."/>
    <s v="Dawn Davis"/>
    <n v="66"/>
    <x v="0"/>
    <x v="1"/>
    <s v="O-"/>
    <x v="0"/>
    <x v="1"/>
    <x v="108"/>
    <s v="Theresa Proctor"/>
    <x v="3471"/>
    <x v="3"/>
    <n v="1154.5907999999999"/>
    <n v="198"/>
    <x v="0"/>
    <s v="Elective"/>
    <d v="2020-11-17T00:00:00"/>
    <s v="Ibuprofen"/>
    <s v="Inconclusive"/>
    <x v="27"/>
  </r>
  <r>
    <s v="Mrs."/>
    <s v="Donald Campbell"/>
    <n v="35"/>
    <x v="1"/>
    <x v="0"/>
    <s v="B-"/>
    <x v="2"/>
    <x v="0"/>
    <x v="836"/>
    <s v="Mark Watson"/>
    <x v="3472"/>
    <x v="4"/>
    <n v="1899.1759999999999"/>
    <n v="149"/>
    <x v="1"/>
    <s v="Urgent"/>
    <d v="2021-10-29T00:00:00"/>
    <s v="Aspirin"/>
    <s v="Inconclusive"/>
    <x v="19"/>
  </r>
  <r>
    <s v="Mrs."/>
    <s v="Claudia Sanders"/>
    <n v="42"/>
    <x v="1"/>
    <x v="0"/>
    <s v="AB-"/>
    <x v="5"/>
    <x v="2"/>
    <x v="41"/>
    <s v="Matthew Ramirez"/>
    <x v="3473"/>
    <x v="0"/>
    <n v="15555.371999999999"/>
    <n v="220"/>
    <x v="0"/>
    <s v="Elective"/>
    <d v="2021-08-21T00:00:00"/>
    <s v="Aspirin"/>
    <s v="Inconclusive"/>
    <x v="27"/>
  </r>
  <r>
    <s v="Mrs."/>
    <s v="Amy Alvarez"/>
    <n v="36"/>
    <x v="1"/>
    <x v="0"/>
    <s v="A-"/>
    <x v="6"/>
    <x v="3"/>
    <x v="1565"/>
    <s v="Michael Morgan"/>
    <x v="3474"/>
    <x v="3"/>
    <n v="20495.308799999999"/>
    <n v="399"/>
    <x v="1"/>
    <s v="Urgent"/>
    <d v="2019-07-25T00:00:00"/>
    <s v="Lipitor"/>
    <s v="Abnormal"/>
    <x v="0"/>
  </r>
  <r>
    <s v="Mr."/>
    <s v="Thomas Jacobs"/>
    <n v="73"/>
    <x v="0"/>
    <x v="1"/>
    <s v="A+"/>
    <x v="4"/>
    <x v="4"/>
    <x v="1312"/>
    <s v="Tanya Jennings"/>
    <x v="3475"/>
    <x v="1"/>
    <n v="28335.828799999999"/>
    <n v="497"/>
    <x v="1"/>
    <s v="Urgent"/>
    <d v="2019-09-14T00:00:00"/>
    <s v="Lipitor"/>
    <s v="Abnormal"/>
    <x v="27"/>
  </r>
  <r>
    <s v="Mr."/>
    <s v="Tom Gallagher"/>
    <n v="40"/>
    <x v="1"/>
    <x v="1"/>
    <s v="A+"/>
    <x v="4"/>
    <x v="1"/>
    <x v="15"/>
    <s v="Patricia Gibson"/>
    <x v="3476"/>
    <x v="4"/>
    <n v="24617.22"/>
    <n v="468"/>
    <x v="0"/>
    <s v="Elective"/>
    <d v="2021-08-19T00:00:00"/>
    <s v="Aspirin"/>
    <s v="Inconclusive"/>
    <x v="15"/>
  </r>
  <r>
    <s v="Mrs."/>
    <s v="Amber Olson"/>
    <n v="35"/>
    <x v="1"/>
    <x v="0"/>
    <s v="AB+"/>
    <x v="3"/>
    <x v="1"/>
    <x v="106"/>
    <s v="Amanda Anderson"/>
    <x v="3477"/>
    <x v="1"/>
    <n v="3512.8903"/>
    <n v="490"/>
    <x v="0"/>
    <s v="Elective"/>
    <d v="2021-02-04T00:00:00"/>
    <s v="Paracetamol"/>
    <s v="Abnormal"/>
    <x v="28"/>
  </r>
  <r>
    <s v="Mrs."/>
    <s v="Diamond Garcia"/>
    <n v="39"/>
    <x v="1"/>
    <x v="0"/>
    <s v="AB+"/>
    <x v="3"/>
    <x v="0"/>
    <x v="30"/>
    <s v="Lisa Gould"/>
    <x v="3478"/>
    <x v="4"/>
    <n v="15068.949199999999"/>
    <n v="184"/>
    <x v="1"/>
    <s v="Urgent"/>
    <d v="2021-11-27T00:00:00"/>
    <s v="Lipitor"/>
    <s v="Abnormal"/>
    <x v="20"/>
  </r>
  <r>
    <s v="Mrs."/>
    <s v="Kelly Berry DVM"/>
    <n v="20"/>
    <x v="2"/>
    <x v="0"/>
    <s v="AB-"/>
    <x v="5"/>
    <x v="5"/>
    <x v="1236"/>
    <s v="James Johnson"/>
    <x v="3479"/>
    <x v="2"/>
    <n v="49223.804300000003"/>
    <n v="301"/>
    <x v="2"/>
    <s v="Emergency"/>
    <d v="2021-09-23T00:00:00"/>
    <s v="Penicillin"/>
    <s v="Inconclusive"/>
    <x v="28"/>
  </r>
  <r>
    <s v="Mrs."/>
    <s v="Kenneth Harrison"/>
    <n v="45"/>
    <x v="1"/>
    <x v="0"/>
    <s v="A+"/>
    <x v="4"/>
    <x v="3"/>
    <x v="667"/>
    <s v="Desiree Day"/>
    <x v="3480"/>
    <x v="4"/>
    <n v="26409.957200000001"/>
    <n v="195"/>
    <x v="1"/>
    <s v="Urgent"/>
    <d v="2022-06-12T00:00:00"/>
    <s v="Lipitor"/>
    <s v="Normal"/>
    <x v="1"/>
  </r>
  <r>
    <s v="Mr."/>
    <s v="Emily Spence"/>
    <n v="31"/>
    <x v="2"/>
    <x v="1"/>
    <s v="AB-"/>
    <x v="5"/>
    <x v="3"/>
    <x v="584"/>
    <s v="Maria Whitaker"/>
    <x v="504"/>
    <x v="2"/>
    <n v="8392.6687999999995"/>
    <n v="332"/>
    <x v="1"/>
    <s v="Urgent"/>
    <d v="2021-10-06T00:00:00"/>
    <s v="Paracetamol"/>
    <s v="Normal"/>
    <x v="19"/>
  </r>
  <r>
    <s v="Mrs."/>
    <s v="Louis Martinez"/>
    <n v="51"/>
    <x v="1"/>
    <x v="0"/>
    <s v="A-"/>
    <x v="6"/>
    <x v="5"/>
    <x v="580"/>
    <s v="Brittany Garcia"/>
    <x v="3481"/>
    <x v="1"/>
    <n v="59259.347300000001"/>
    <n v="473"/>
    <x v="2"/>
    <s v="Emergency"/>
    <d v="2022-04-20T00:00:00"/>
    <s v="Ibuprofen"/>
    <s v="Normal"/>
    <x v="19"/>
  </r>
  <r>
    <s v="Mr."/>
    <s v="William Snyder"/>
    <n v="48"/>
    <x v="1"/>
    <x v="1"/>
    <s v="O+"/>
    <x v="1"/>
    <x v="3"/>
    <x v="972"/>
    <s v="Ms. Wendy Lee"/>
    <x v="3482"/>
    <x v="3"/>
    <n v="28363.834500000001"/>
    <n v="439"/>
    <x v="1"/>
    <s v="Urgent"/>
    <d v="2021-01-29T00:00:00"/>
    <s v="Ibuprofen"/>
    <s v="Inconclusive"/>
    <x v="19"/>
  </r>
  <r>
    <s v="Mrs."/>
    <s v="John Johnson"/>
    <n v="19"/>
    <x v="2"/>
    <x v="0"/>
    <s v="AB+"/>
    <x v="3"/>
    <x v="1"/>
    <x v="101"/>
    <s v="Lisa Duke"/>
    <x v="3483"/>
    <x v="4"/>
    <n v="17895.518400000001"/>
    <n v="312"/>
    <x v="0"/>
    <s v="Elective"/>
    <d v="2021-01-04T00:00:00"/>
    <s v="Paracetamol"/>
    <s v="Abnormal"/>
    <x v="0"/>
  </r>
  <r>
    <s v="Mr."/>
    <s v="Rachel Thomas"/>
    <n v="75"/>
    <x v="0"/>
    <x v="1"/>
    <s v="O-"/>
    <x v="0"/>
    <x v="2"/>
    <x v="1476"/>
    <s v="Catherine Mann"/>
    <x v="3484"/>
    <x v="4"/>
    <n v="16167.878199999999"/>
    <n v="281"/>
    <x v="2"/>
    <s v="Emergency"/>
    <d v="2021-05-27T00:00:00"/>
    <s v="Paracetamol"/>
    <s v="Abnormal"/>
    <x v="12"/>
  </r>
  <r>
    <s v="Mrs."/>
    <s v="John Mullins"/>
    <n v="41"/>
    <x v="1"/>
    <x v="0"/>
    <s v="A-"/>
    <x v="6"/>
    <x v="1"/>
    <x v="1503"/>
    <s v="Sally Rojas"/>
    <x v="3485"/>
    <x v="1"/>
    <n v="19416.804800000002"/>
    <n v="276"/>
    <x v="0"/>
    <s v="Elective"/>
    <d v="2020-06-20T00:00:00"/>
    <s v="Penicillin"/>
    <s v="Normal"/>
    <x v="11"/>
  </r>
  <r>
    <s v="Mr."/>
    <s v="Kevin Mack"/>
    <n v="69"/>
    <x v="0"/>
    <x v="1"/>
    <s v="O-"/>
    <x v="0"/>
    <x v="1"/>
    <x v="1560"/>
    <s v="Stephanie Mccoy"/>
    <x v="3486"/>
    <x v="4"/>
    <n v="36557.1685"/>
    <n v="229"/>
    <x v="0"/>
    <s v="Elective"/>
    <d v="2019-06-09T00:00:00"/>
    <s v="Aspirin"/>
    <s v="Abnormal"/>
    <x v="5"/>
  </r>
  <r>
    <s v="Mrs."/>
    <s v="Michael Shaw"/>
    <n v="66"/>
    <x v="0"/>
    <x v="0"/>
    <s v="B+"/>
    <x v="7"/>
    <x v="5"/>
    <x v="1318"/>
    <s v="Daniel Trevino"/>
    <x v="1234"/>
    <x v="0"/>
    <n v="24555.523799999999"/>
    <n v="186"/>
    <x v="2"/>
    <s v="Emergency"/>
    <d v="2022-12-19T00:00:00"/>
    <s v="Penicillin"/>
    <s v="Inconclusive"/>
    <x v="6"/>
  </r>
  <r>
    <s v="Mr."/>
    <s v="Terry Turner"/>
    <n v="47"/>
    <x v="1"/>
    <x v="1"/>
    <s v="A-"/>
    <x v="6"/>
    <x v="4"/>
    <x v="1566"/>
    <s v="Monica Phillips"/>
    <x v="3487"/>
    <x v="1"/>
    <n v="37881.002699999997"/>
    <n v="123"/>
    <x v="2"/>
    <s v="Emergency"/>
    <d v="2019-04-03T00:00:00"/>
    <s v="Paracetamol"/>
    <s v="Abnormal"/>
    <x v="0"/>
  </r>
  <r>
    <s v="Mrs."/>
    <s v="Tyler Rivera"/>
    <n v="61"/>
    <x v="0"/>
    <x v="0"/>
    <s v="A+"/>
    <x v="4"/>
    <x v="3"/>
    <x v="1567"/>
    <s v="Dean Booth"/>
    <x v="3488"/>
    <x v="3"/>
    <n v="13410.075999999999"/>
    <n v="456"/>
    <x v="2"/>
    <s v="Emergency"/>
    <d v="2020-09-08T00:00:00"/>
    <s v="Paracetamol"/>
    <s v="Normal"/>
    <x v="11"/>
  </r>
  <r>
    <s v="Mr."/>
    <s v="Susan Salinas"/>
    <n v="56"/>
    <x v="1"/>
    <x v="1"/>
    <s v="A+"/>
    <x v="4"/>
    <x v="5"/>
    <x v="239"/>
    <s v="Rhonda Calderon"/>
    <x v="3489"/>
    <x v="3"/>
    <n v="63370.396000000001"/>
    <n v="410"/>
    <x v="2"/>
    <s v="Emergency"/>
    <d v="2021-10-29T00:00:00"/>
    <s v="Aspirin"/>
    <s v="Normal"/>
    <x v="16"/>
  </r>
  <r>
    <s v="Mrs."/>
    <s v="Amy Knight"/>
    <n v="48"/>
    <x v="1"/>
    <x v="0"/>
    <s v="A-"/>
    <x v="6"/>
    <x v="2"/>
    <x v="1310"/>
    <s v="Diana Johnson"/>
    <x v="3490"/>
    <x v="0"/>
    <n v="8670.7026000000005"/>
    <n v="154"/>
    <x v="0"/>
    <s v="Elective"/>
    <d v="2020-07-07T00:00:00"/>
    <s v="Lipitor"/>
    <s v="Normal"/>
    <x v="23"/>
  </r>
  <r>
    <s v="Mrs."/>
    <s v="Jimmy Wilson"/>
    <n v="45"/>
    <x v="1"/>
    <x v="0"/>
    <s v="A+"/>
    <x v="4"/>
    <x v="4"/>
    <x v="1164"/>
    <s v="Suzanne Blackburn"/>
    <x v="3491"/>
    <x v="4"/>
    <n v="26205.503100000002"/>
    <n v="458"/>
    <x v="1"/>
    <s v="Urgent"/>
    <d v="2019-03-08T00:00:00"/>
    <s v="Penicillin"/>
    <s v="Normal"/>
    <x v="25"/>
  </r>
  <r>
    <s v="Mrs."/>
    <s v="Meagan Johnson"/>
    <n v="73"/>
    <x v="0"/>
    <x v="0"/>
    <s v="B+"/>
    <x v="7"/>
    <x v="5"/>
    <x v="1447"/>
    <s v="Jerome Ramsey"/>
    <x v="3204"/>
    <x v="1"/>
    <n v="31094.773099999999"/>
    <n v="332"/>
    <x v="2"/>
    <s v="Emergency"/>
    <d v="2021-08-08T00:00:00"/>
    <s v="Lipitor"/>
    <s v="Abnormal"/>
    <x v="28"/>
  </r>
  <r>
    <s v="Mrs."/>
    <s v="Richard Thomas"/>
    <n v="24"/>
    <x v="2"/>
    <x v="0"/>
    <s v="O-"/>
    <x v="0"/>
    <x v="5"/>
    <x v="1568"/>
    <s v="Bruce Benton"/>
    <x v="3492"/>
    <x v="1"/>
    <n v="55113.484700000001"/>
    <n v="289"/>
    <x v="2"/>
    <s v="Emergency"/>
    <d v="2021-10-22T00:00:00"/>
    <s v="Lipitor"/>
    <s v="Inconclusive"/>
    <x v="0"/>
  </r>
  <r>
    <s v="Mr."/>
    <s v="John Wood"/>
    <n v="61"/>
    <x v="0"/>
    <x v="1"/>
    <s v="AB-"/>
    <x v="5"/>
    <x v="3"/>
    <x v="587"/>
    <s v="Barbara Guzman"/>
    <x v="1000"/>
    <x v="0"/>
    <n v="24024.0874"/>
    <n v="381"/>
    <x v="1"/>
    <s v="Urgent"/>
    <d v="2022-01-13T00:00:00"/>
    <s v="Penicillin"/>
    <s v="Inconclusive"/>
    <x v="17"/>
  </r>
  <r>
    <s v="Mr."/>
    <s v="Christopher Reese"/>
    <n v="82"/>
    <x v="0"/>
    <x v="1"/>
    <s v="B+"/>
    <x v="7"/>
    <x v="3"/>
    <x v="114"/>
    <s v="Alicia Powell"/>
    <x v="1360"/>
    <x v="2"/>
    <n v="25744.6414"/>
    <n v="115"/>
    <x v="1"/>
    <s v="Urgent"/>
    <d v="2019-09-18T00:00:00"/>
    <s v="Paracetamol"/>
    <s v="Inconclusive"/>
    <x v="10"/>
  </r>
  <r>
    <s v="Mrs."/>
    <s v="Nicole Johnson"/>
    <n v="61"/>
    <x v="0"/>
    <x v="0"/>
    <s v="AB-"/>
    <x v="5"/>
    <x v="2"/>
    <x v="1532"/>
    <s v="Brenda Jordan"/>
    <x v="3493"/>
    <x v="4"/>
    <n v="12372.233200000001"/>
    <n v="119"/>
    <x v="0"/>
    <s v="Elective"/>
    <d v="2019-03-16T00:00:00"/>
    <s v="Ibuprofen"/>
    <s v="Inconclusive"/>
    <x v="24"/>
  </r>
  <r>
    <s v="Mrs."/>
    <s v="William Rowe"/>
    <n v="71"/>
    <x v="0"/>
    <x v="0"/>
    <s v="A-"/>
    <x v="6"/>
    <x v="0"/>
    <x v="206"/>
    <s v="Mark Gibson"/>
    <x v="3494"/>
    <x v="1"/>
    <n v="31274.407299999999"/>
    <n v="280"/>
    <x v="0"/>
    <s v="Elective"/>
    <d v="2020-01-21T00:00:00"/>
    <s v="Ibuprofen"/>
    <s v="Abnormal"/>
    <x v="25"/>
  </r>
  <r>
    <s v="Mr."/>
    <s v="Shane King"/>
    <n v="36"/>
    <x v="1"/>
    <x v="1"/>
    <s v="AB+"/>
    <x v="3"/>
    <x v="0"/>
    <x v="894"/>
    <s v="Kimberly French"/>
    <x v="1487"/>
    <x v="2"/>
    <n v="4303.2791999999999"/>
    <n v="119"/>
    <x v="0"/>
    <s v="Elective"/>
    <d v="2022-02-24T00:00:00"/>
    <s v="Aspirin"/>
    <s v="Inconclusive"/>
    <x v="0"/>
  </r>
  <r>
    <s v="Mr."/>
    <s v="Dr. Susan Wagner"/>
    <n v="25"/>
    <x v="2"/>
    <x v="1"/>
    <s v="AB+"/>
    <x v="3"/>
    <x v="5"/>
    <x v="1469"/>
    <s v="Pamela Schultz"/>
    <x v="1511"/>
    <x v="3"/>
    <n v="37200.1656"/>
    <n v="355"/>
    <x v="2"/>
    <s v="Emergency"/>
    <d v="2018-12-30T00:00:00"/>
    <s v="Lipitor"/>
    <s v="Abnormal"/>
    <x v="10"/>
  </r>
  <r>
    <s v="Mrs."/>
    <s v="Mark Avila"/>
    <n v="75"/>
    <x v="0"/>
    <x v="0"/>
    <s v="A+"/>
    <x v="4"/>
    <x v="0"/>
    <x v="381"/>
    <s v="Angela Jones"/>
    <x v="1514"/>
    <x v="3"/>
    <n v="56125.667200000004"/>
    <n v="337"/>
    <x v="0"/>
    <s v="Elective"/>
    <d v="2022-02-01T00:00:00"/>
    <s v="Ibuprofen"/>
    <s v="Inconclusive"/>
    <x v="10"/>
  </r>
  <r>
    <s v="Mrs."/>
    <s v="Steven Coleman"/>
    <n v="75"/>
    <x v="0"/>
    <x v="0"/>
    <s v="A-"/>
    <x v="6"/>
    <x v="5"/>
    <x v="1569"/>
    <s v="Dan Morris"/>
    <x v="1472"/>
    <x v="3"/>
    <n v="57410.1541"/>
    <n v="115"/>
    <x v="2"/>
    <s v="Emergency"/>
    <d v="2019-10-05T00:00:00"/>
    <s v="Ibuprofen"/>
    <s v="Abnormal"/>
    <x v="13"/>
  </r>
  <r>
    <s v="Mrs."/>
    <s v="Charles Novak"/>
    <n v="85"/>
    <x v="0"/>
    <x v="0"/>
    <s v="A+"/>
    <x v="4"/>
    <x v="3"/>
    <x v="888"/>
    <s v="Brandon Smith"/>
    <x v="3495"/>
    <x v="2"/>
    <n v="8569.4745999999996"/>
    <n v="368"/>
    <x v="1"/>
    <s v="Urgent"/>
    <d v="2021-06-16T00:00:00"/>
    <s v="Aspirin"/>
    <s v="Abnormal"/>
    <x v="23"/>
  </r>
  <r>
    <s v="Mrs."/>
    <s v="Nicole Roberts"/>
    <n v="54"/>
    <x v="1"/>
    <x v="0"/>
    <s v="AB+"/>
    <x v="3"/>
    <x v="5"/>
    <x v="1570"/>
    <s v="Timothy Wilson"/>
    <x v="3496"/>
    <x v="0"/>
    <n v="45286.561900000001"/>
    <n v="380"/>
    <x v="0"/>
    <s v="Elective"/>
    <d v="2019-09-26T00:00:00"/>
    <s v="Lipitor"/>
    <s v="Normal"/>
    <x v="14"/>
  </r>
  <r>
    <s v="Mr."/>
    <s v="Deanna Rodriguez"/>
    <n v="48"/>
    <x v="1"/>
    <x v="1"/>
    <s v="AB+"/>
    <x v="3"/>
    <x v="0"/>
    <x v="86"/>
    <s v="Stanley Thomas"/>
    <x v="3497"/>
    <x v="0"/>
    <n v="42028.051200000002"/>
    <n v="393"/>
    <x v="2"/>
    <s v="Emergency"/>
    <d v="2021-02-17T00:00:00"/>
    <s v="Penicillin"/>
    <s v="Normal"/>
    <x v="0"/>
  </r>
  <r>
    <s v="Mrs."/>
    <s v="Shelley Jennings"/>
    <n v="31"/>
    <x v="2"/>
    <x v="0"/>
    <s v="B+"/>
    <x v="7"/>
    <x v="3"/>
    <x v="1387"/>
    <s v="Jose Bond"/>
    <x v="3498"/>
    <x v="2"/>
    <n v="22424.007900000001"/>
    <n v="211"/>
    <x v="1"/>
    <s v="Urgent"/>
    <d v="2019-05-27T00:00:00"/>
    <s v="Lipitor"/>
    <s v="Abnormal"/>
    <x v="1"/>
  </r>
  <r>
    <s v="Mr."/>
    <s v="Melinda Nelson"/>
    <n v="80"/>
    <x v="0"/>
    <x v="1"/>
    <s v="A+"/>
    <x v="4"/>
    <x v="3"/>
    <x v="167"/>
    <s v="Troy Wolfe"/>
    <x v="3499"/>
    <x v="1"/>
    <n v="2064.4162999999999"/>
    <n v="339"/>
    <x v="1"/>
    <s v="Urgent"/>
    <d v="2020-05-24T00:00:00"/>
    <s v="Ibuprofen"/>
    <s v="Inconclusive"/>
    <x v="23"/>
  </r>
  <r>
    <s v="Mrs."/>
    <s v="Claire Drake"/>
    <n v="58"/>
    <x v="1"/>
    <x v="0"/>
    <s v="B-"/>
    <x v="2"/>
    <x v="5"/>
    <x v="643"/>
    <s v="Michael Perry"/>
    <x v="3500"/>
    <x v="1"/>
    <n v="52016.105499999998"/>
    <n v="263"/>
    <x v="0"/>
    <s v="Elective"/>
    <d v="2019-10-03T00:00:00"/>
    <s v="Lipitor"/>
    <s v="Normal"/>
    <x v="18"/>
  </r>
  <r>
    <s v="Mr."/>
    <s v="Stacey Sanchez"/>
    <n v="36"/>
    <x v="1"/>
    <x v="1"/>
    <s v="AB+"/>
    <x v="3"/>
    <x v="1"/>
    <x v="178"/>
    <s v="Chris Powers"/>
    <x v="3501"/>
    <x v="4"/>
    <n v="33261.732199999999"/>
    <n v="197"/>
    <x v="0"/>
    <s v="Elective"/>
    <d v="2019-02-05T00:00:00"/>
    <s v="Ibuprofen"/>
    <s v="Inconclusive"/>
    <x v="28"/>
  </r>
  <r>
    <s v="Mr."/>
    <s v="Robert Mccormick"/>
    <n v="77"/>
    <x v="0"/>
    <x v="1"/>
    <s v="A+"/>
    <x v="4"/>
    <x v="3"/>
    <x v="1571"/>
    <s v="Charles Ferguson II"/>
    <x v="2081"/>
    <x v="4"/>
    <n v="23937.558799999999"/>
    <n v="399"/>
    <x v="2"/>
    <s v="Emergency"/>
    <d v="2022-12-01T00:00:00"/>
    <s v="Lipitor"/>
    <s v="Inconclusive"/>
    <x v="24"/>
  </r>
  <r>
    <s v="Mrs."/>
    <s v="Rebecca Baxter"/>
    <n v="46"/>
    <x v="1"/>
    <x v="0"/>
    <s v="B+"/>
    <x v="7"/>
    <x v="4"/>
    <x v="954"/>
    <s v="Elizabeth Reyes"/>
    <x v="3502"/>
    <x v="2"/>
    <n v="40293.284699999997"/>
    <n v="357"/>
    <x v="2"/>
    <s v="Emergency"/>
    <d v="2020-12-02T00:00:00"/>
    <s v="Paracetamol"/>
    <s v="Abnormal"/>
    <x v="24"/>
  </r>
  <r>
    <s v="Mrs."/>
    <s v="Jerry Collins"/>
    <n v="58"/>
    <x v="1"/>
    <x v="0"/>
    <s v="O-"/>
    <x v="0"/>
    <x v="1"/>
    <x v="1470"/>
    <s v="Joseph Carrillo"/>
    <x v="3503"/>
    <x v="2"/>
    <n v="24666.273099999999"/>
    <n v="145"/>
    <x v="0"/>
    <s v="Elective"/>
    <d v="2021-06-30T00:00:00"/>
    <s v="Lipitor"/>
    <s v="Inconclusive"/>
    <x v="24"/>
  </r>
  <r>
    <s v="Mrs."/>
    <s v="Anthony Page"/>
    <n v="57"/>
    <x v="1"/>
    <x v="0"/>
    <s v="B+"/>
    <x v="7"/>
    <x v="1"/>
    <x v="337"/>
    <s v="Michele Kelley"/>
    <x v="3504"/>
    <x v="3"/>
    <n v="22277.715700000001"/>
    <n v="119"/>
    <x v="0"/>
    <s v="Elective"/>
    <d v="2020-06-05T00:00:00"/>
    <s v="Paracetamol"/>
    <s v="Abnormal"/>
    <x v="27"/>
  </r>
  <r>
    <s v="Mr."/>
    <s v="Harold Dixon"/>
    <n v="40"/>
    <x v="1"/>
    <x v="1"/>
    <s v="O+"/>
    <x v="1"/>
    <x v="0"/>
    <x v="1212"/>
    <s v="Rachel Horton"/>
    <x v="3505"/>
    <x v="4"/>
    <n v="50652.154000000002"/>
    <n v="289"/>
    <x v="1"/>
    <s v="Urgent"/>
    <d v="2022-10-21T00:00:00"/>
    <s v="Ibuprofen"/>
    <s v="Normal"/>
    <x v="29"/>
  </r>
  <r>
    <s v="Mrs."/>
    <s v="Teresa Moyer"/>
    <n v="83"/>
    <x v="0"/>
    <x v="0"/>
    <s v="AB+"/>
    <x v="3"/>
    <x v="3"/>
    <x v="600"/>
    <s v="Audrey Williams"/>
    <x v="3506"/>
    <x v="0"/>
    <n v="16737.734199999999"/>
    <n v="185"/>
    <x v="2"/>
    <s v="Emergency"/>
    <d v="2022-06-16T00:00:00"/>
    <s v="Penicillin"/>
    <s v="Normal"/>
    <x v="8"/>
  </r>
  <r>
    <s v="Mr."/>
    <s v="Larry Contreras"/>
    <n v="30"/>
    <x v="2"/>
    <x v="1"/>
    <s v="A+"/>
    <x v="4"/>
    <x v="4"/>
    <x v="820"/>
    <s v="Amy Andrews"/>
    <x v="912"/>
    <x v="2"/>
    <n v="7084.9236000000001"/>
    <n v="207"/>
    <x v="1"/>
    <s v="Urgent"/>
    <d v="2023-01-30T00:00:00"/>
    <s v="Penicillin"/>
    <s v="Abnormal"/>
    <x v="29"/>
  </r>
  <r>
    <s v="Mrs."/>
    <s v="Kevin Stephens"/>
    <n v="68"/>
    <x v="0"/>
    <x v="0"/>
    <s v="O+"/>
    <x v="1"/>
    <x v="1"/>
    <x v="817"/>
    <s v="Deborah Lowe"/>
    <x v="1422"/>
    <x v="4"/>
    <n v="16590.6692"/>
    <n v="192"/>
    <x v="0"/>
    <s v="Elective"/>
    <d v="2019-10-05T00:00:00"/>
    <s v="Paracetamol"/>
    <s v="Inconclusive"/>
    <x v="24"/>
  </r>
  <r>
    <s v="Mr."/>
    <s v="Benjamin Smith"/>
    <n v="81"/>
    <x v="0"/>
    <x v="1"/>
    <s v="B-"/>
    <x v="2"/>
    <x v="3"/>
    <x v="353"/>
    <s v="Harold Johnson"/>
    <x v="3086"/>
    <x v="3"/>
    <n v="9475.3731000000007"/>
    <n v="401"/>
    <x v="1"/>
    <s v="Urgent"/>
    <d v="2019-03-01T00:00:00"/>
    <s v="Lipitor"/>
    <s v="Abnormal"/>
    <x v="13"/>
  </r>
  <r>
    <s v="Mrs."/>
    <s v="Andrew Quinn"/>
    <n v="79"/>
    <x v="0"/>
    <x v="0"/>
    <s v="A-"/>
    <x v="6"/>
    <x v="3"/>
    <x v="1329"/>
    <s v="Robert Kim"/>
    <x v="573"/>
    <x v="0"/>
    <n v="13253.6811"/>
    <n v="412"/>
    <x v="2"/>
    <s v="Emergency"/>
    <d v="2022-07-14T00:00:00"/>
    <s v="Paracetamol"/>
    <s v="Normal"/>
    <x v="15"/>
  </r>
  <r>
    <s v="Mr."/>
    <s v="Scott Hicks"/>
    <n v="19"/>
    <x v="2"/>
    <x v="1"/>
    <s v="B+"/>
    <x v="7"/>
    <x v="0"/>
    <x v="1572"/>
    <s v="Anna Foster"/>
    <x v="3507"/>
    <x v="2"/>
    <n v="2964.6131999999998"/>
    <n v="390"/>
    <x v="2"/>
    <s v="Emergency"/>
    <d v="2022-09-20T00:00:00"/>
    <s v="Paracetamol"/>
    <s v="Inconclusive"/>
    <x v="26"/>
  </r>
  <r>
    <s v="Mrs."/>
    <s v="Meagan Franklin"/>
    <n v="30"/>
    <x v="2"/>
    <x v="0"/>
    <s v="O+"/>
    <x v="1"/>
    <x v="5"/>
    <x v="62"/>
    <s v="Christopher Huffman"/>
    <x v="3508"/>
    <x v="3"/>
    <n v="67493.862200000003"/>
    <n v="482"/>
    <x v="2"/>
    <s v="Emergency"/>
    <d v="2023-11-17T00:00:00"/>
    <s v="Ibuprofen"/>
    <s v="Inconclusive"/>
    <x v="9"/>
  </r>
  <r>
    <s v="Mr."/>
    <s v="Jon Garza"/>
    <n v="20"/>
    <x v="2"/>
    <x v="1"/>
    <s v="O-"/>
    <x v="0"/>
    <x v="3"/>
    <x v="1397"/>
    <s v="Sandra Clark"/>
    <x v="3509"/>
    <x v="1"/>
    <n v="13599.9926"/>
    <n v="163"/>
    <x v="1"/>
    <s v="Urgent"/>
    <d v="2022-03-08T00:00:00"/>
    <s v="Lipitor"/>
    <s v="Inconclusive"/>
    <x v="0"/>
  </r>
  <r>
    <s v="Mrs."/>
    <s v="Jill Duarte"/>
    <n v="66"/>
    <x v="0"/>
    <x v="0"/>
    <s v="B+"/>
    <x v="7"/>
    <x v="3"/>
    <x v="785"/>
    <s v="Patrick Hughes"/>
    <x v="3510"/>
    <x v="0"/>
    <n v="18838.064900000001"/>
    <n v="271"/>
    <x v="2"/>
    <s v="Emergency"/>
    <d v="2023-03-10T00:00:00"/>
    <s v="Penicillin"/>
    <s v="Normal"/>
    <x v="7"/>
  </r>
  <r>
    <s v="Mrs."/>
    <s v="Dylan Simmons"/>
    <n v="24"/>
    <x v="2"/>
    <x v="0"/>
    <s v="O+"/>
    <x v="1"/>
    <x v="1"/>
    <x v="475"/>
    <s v="Jason Mueller"/>
    <x v="3511"/>
    <x v="2"/>
    <n v="13028.929899999999"/>
    <n v="145"/>
    <x v="0"/>
    <s v="Elective"/>
    <d v="2021-12-30T00:00:00"/>
    <s v="Paracetamol"/>
    <s v="Normal"/>
    <x v="18"/>
  </r>
  <r>
    <s v="Mr."/>
    <s v="Sarah Martin"/>
    <n v="27"/>
    <x v="2"/>
    <x v="1"/>
    <s v="O+"/>
    <x v="1"/>
    <x v="5"/>
    <x v="117"/>
    <s v="Edwin Buckley"/>
    <x v="3512"/>
    <x v="3"/>
    <n v="37769.357900000003"/>
    <n v="296"/>
    <x v="2"/>
    <s v="Emergency"/>
    <d v="2020-01-31T00:00:00"/>
    <s v="Aspirin"/>
    <s v="Normal"/>
    <x v="4"/>
  </r>
  <r>
    <s v="Mr."/>
    <s v="Kenneth Allen"/>
    <n v="34"/>
    <x v="2"/>
    <x v="1"/>
    <s v="AB-"/>
    <x v="5"/>
    <x v="3"/>
    <x v="1248"/>
    <s v="Christopher Bonilla"/>
    <x v="3513"/>
    <x v="2"/>
    <n v="29047.179800000002"/>
    <n v="358"/>
    <x v="2"/>
    <s v="Emergency"/>
    <d v="2020-09-11T00:00:00"/>
    <s v="Aspirin"/>
    <s v="Inconclusive"/>
    <x v="8"/>
  </r>
  <r>
    <s v="Mr."/>
    <s v="Angelica Bennett"/>
    <n v="48"/>
    <x v="1"/>
    <x v="1"/>
    <s v="A+"/>
    <x v="4"/>
    <x v="3"/>
    <x v="1423"/>
    <s v="Jill Graham"/>
    <x v="3514"/>
    <x v="3"/>
    <n v="33360.632299999997"/>
    <n v="238"/>
    <x v="2"/>
    <s v="Emergency"/>
    <d v="2021-06-11T00:00:00"/>
    <s v="Paracetamol"/>
    <s v="Inconclusive"/>
    <x v="14"/>
  </r>
  <r>
    <s v="Mr."/>
    <s v="Margaret Rios"/>
    <n v="35"/>
    <x v="1"/>
    <x v="1"/>
    <s v="A+"/>
    <x v="4"/>
    <x v="3"/>
    <x v="375"/>
    <s v="Justin Galvan"/>
    <x v="961"/>
    <x v="3"/>
    <n v="14357.4082"/>
    <n v="397"/>
    <x v="1"/>
    <s v="Urgent"/>
    <d v="2023-03-30T00:00:00"/>
    <s v="Lipitor"/>
    <s v="Abnormal"/>
    <x v="9"/>
  </r>
  <r>
    <s v="Mr."/>
    <s v="Stephanie Mcbride"/>
    <n v="60"/>
    <x v="0"/>
    <x v="1"/>
    <s v="O-"/>
    <x v="0"/>
    <x v="5"/>
    <x v="721"/>
    <s v="Sydney Hood"/>
    <x v="3515"/>
    <x v="2"/>
    <n v="4250.8459000000003"/>
    <n v="167"/>
    <x v="2"/>
    <s v="Emergency"/>
    <d v="2020-04-21T00:00:00"/>
    <s v="Ibuprofen"/>
    <s v="Normal"/>
    <x v="10"/>
  </r>
  <r>
    <s v="Mr."/>
    <s v="Michael Bean"/>
    <n v="23"/>
    <x v="2"/>
    <x v="1"/>
    <s v="A+"/>
    <x v="4"/>
    <x v="5"/>
    <x v="175"/>
    <s v="Andre Mcdaniel"/>
    <x v="3516"/>
    <x v="2"/>
    <n v="30984.389899999998"/>
    <n v="367"/>
    <x v="2"/>
    <s v="Emergency"/>
    <d v="2021-12-30T00:00:00"/>
    <s v="Lipitor"/>
    <s v="Inconclusive"/>
    <x v="20"/>
  </r>
  <r>
    <s v="Mrs."/>
    <s v="Eric Randall"/>
    <n v="79"/>
    <x v="0"/>
    <x v="0"/>
    <s v="O+"/>
    <x v="1"/>
    <x v="3"/>
    <x v="1164"/>
    <s v="Heather Richardson"/>
    <x v="3517"/>
    <x v="1"/>
    <n v="28729.2942"/>
    <n v="432"/>
    <x v="2"/>
    <s v="Emergency"/>
    <d v="2019-02-25T00:00:00"/>
    <s v="Lipitor"/>
    <s v="Abnormal"/>
    <x v="24"/>
  </r>
  <r>
    <s v="Mr."/>
    <s v="Patricia Bailey"/>
    <n v="20"/>
    <x v="2"/>
    <x v="1"/>
    <s v="B-"/>
    <x v="2"/>
    <x v="0"/>
    <x v="1456"/>
    <s v="Hannah Garcia"/>
    <x v="3518"/>
    <x v="4"/>
    <n v="58371.329700000002"/>
    <n v="319"/>
    <x v="1"/>
    <s v="Urgent"/>
    <d v="2022-10-31T00:00:00"/>
    <s v="Paracetamol"/>
    <s v="Inconclusive"/>
    <x v="25"/>
  </r>
  <r>
    <s v="Mrs."/>
    <s v="Tiffany Bishop"/>
    <n v="37"/>
    <x v="1"/>
    <x v="0"/>
    <s v="A+"/>
    <x v="4"/>
    <x v="4"/>
    <x v="1573"/>
    <s v="Garrett Brock"/>
    <x v="3519"/>
    <x v="3"/>
    <n v="40785.136599999998"/>
    <n v="230"/>
    <x v="0"/>
    <s v="Elective"/>
    <d v="2023-08-15T00:00:00"/>
    <s v="Penicillin"/>
    <s v="Abnormal"/>
    <x v="21"/>
  </r>
  <r>
    <s v="Mr."/>
    <s v="Michelle Zimmerman"/>
    <n v="69"/>
    <x v="0"/>
    <x v="1"/>
    <s v="AB+"/>
    <x v="3"/>
    <x v="3"/>
    <x v="1422"/>
    <s v="Jacob Armstrong"/>
    <x v="3520"/>
    <x v="1"/>
    <n v="5960.3366999999998"/>
    <n v="455"/>
    <x v="2"/>
    <s v="Emergency"/>
    <d v="2023-08-06T00:00:00"/>
    <s v="Lipitor"/>
    <s v="Abnormal"/>
    <x v="19"/>
  </r>
  <r>
    <s v="Mrs."/>
    <s v="Matthew Holmes"/>
    <n v="22"/>
    <x v="2"/>
    <x v="0"/>
    <s v="AB+"/>
    <x v="3"/>
    <x v="2"/>
    <x v="107"/>
    <s v="Crystal Lewis"/>
    <x v="3521"/>
    <x v="2"/>
    <n v="9769.0827000000008"/>
    <n v="271"/>
    <x v="0"/>
    <s v="Elective"/>
    <d v="2023-05-28T00:00:00"/>
    <s v="Penicillin"/>
    <s v="Inconclusive"/>
    <x v="8"/>
  </r>
  <r>
    <s v="Mr."/>
    <s v="Todd James"/>
    <n v="58"/>
    <x v="1"/>
    <x v="1"/>
    <s v="B+"/>
    <x v="7"/>
    <x v="0"/>
    <x v="10"/>
    <s v="Kimberly Smith"/>
    <x v="3522"/>
    <x v="3"/>
    <n v="16178.068499999999"/>
    <n v="452"/>
    <x v="0"/>
    <s v="Elective"/>
    <d v="2020-08-21T00:00:00"/>
    <s v="Aspirin"/>
    <s v="Abnormal"/>
    <x v="3"/>
  </r>
  <r>
    <s v="Mrs."/>
    <s v="Lisa Ward"/>
    <n v="67"/>
    <x v="0"/>
    <x v="0"/>
    <s v="B-"/>
    <x v="2"/>
    <x v="2"/>
    <x v="593"/>
    <s v="Gerald Valdez"/>
    <x v="3523"/>
    <x v="0"/>
    <n v="6161.8370000000004"/>
    <n v="267"/>
    <x v="0"/>
    <s v="Elective"/>
    <d v="2020-07-02T00:00:00"/>
    <s v="Lipitor"/>
    <s v="Abnormal"/>
    <x v="10"/>
  </r>
  <r>
    <s v="Mr."/>
    <s v="Michael Ross"/>
    <n v="46"/>
    <x v="1"/>
    <x v="1"/>
    <s v="A+"/>
    <x v="4"/>
    <x v="1"/>
    <x v="1281"/>
    <s v="Steven Edwards"/>
    <x v="3524"/>
    <x v="2"/>
    <n v="38045.794600000001"/>
    <n v="455"/>
    <x v="0"/>
    <s v="Elective"/>
    <d v="2021-08-04T00:00:00"/>
    <s v="Penicillin"/>
    <s v="Inconclusive"/>
    <x v="24"/>
  </r>
  <r>
    <s v="Mrs."/>
    <s v="Matthew White"/>
    <n v="34"/>
    <x v="2"/>
    <x v="0"/>
    <s v="O-"/>
    <x v="0"/>
    <x v="2"/>
    <x v="1574"/>
    <s v="Antonio Campbell"/>
    <x v="3525"/>
    <x v="4"/>
    <n v="21171.704699999998"/>
    <n v="378"/>
    <x v="2"/>
    <s v="Emergency"/>
    <d v="2023-05-26T00:00:00"/>
    <s v="Ibuprofen"/>
    <s v="Normal"/>
    <x v="29"/>
  </r>
  <r>
    <s v="Mrs."/>
    <s v="Darryl Martin"/>
    <n v="44"/>
    <x v="1"/>
    <x v="0"/>
    <s v="O-"/>
    <x v="0"/>
    <x v="1"/>
    <x v="1564"/>
    <s v="Dennis Lee"/>
    <x v="3526"/>
    <x v="1"/>
    <n v="19507.406599999998"/>
    <n v="332"/>
    <x v="0"/>
    <s v="Elective"/>
    <d v="2019-09-11T00:00:00"/>
    <s v="Lipitor"/>
    <s v="Abnormal"/>
    <x v="22"/>
  </r>
  <r>
    <s v="Mrs."/>
    <s v="Malik Sullivan"/>
    <n v="66"/>
    <x v="0"/>
    <x v="0"/>
    <s v="AB-"/>
    <x v="5"/>
    <x v="2"/>
    <x v="17"/>
    <s v="Benjamin Mcclain"/>
    <x v="3527"/>
    <x v="1"/>
    <n v="8749.5156000000006"/>
    <n v="230"/>
    <x v="1"/>
    <s v="Urgent"/>
    <d v="2022-03-22T00:00:00"/>
    <s v="Penicillin"/>
    <s v="Abnormal"/>
    <x v="5"/>
  </r>
  <r>
    <s v="Mrs."/>
    <s v="Shannon Horton"/>
    <n v="74"/>
    <x v="0"/>
    <x v="0"/>
    <s v="AB-"/>
    <x v="5"/>
    <x v="3"/>
    <x v="569"/>
    <s v="Mary Lloyd"/>
    <x v="3528"/>
    <x v="0"/>
    <n v="12862.5216"/>
    <n v="175"/>
    <x v="1"/>
    <s v="Urgent"/>
    <d v="2023-04-08T00:00:00"/>
    <s v="Penicillin"/>
    <s v="Abnormal"/>
    <x v="8"/>
  </r>
  <r>
    <s v="Mrs."/>
    <s v="Matthew Carter"/>
    <n v="30"/>
    <x v="2"/>
    <x v="0"/>
    <s v="O+"/>
    <x v="1"/>
    <x v="1"/>
    <x v="579"/>
    <s v="Karl Bruce"/>
    <x v="3529"/>
    <x v="1"/>
    <n v="26823.972900000001"/>
    <n v="172"/>
    <x v="0"/>
    <s v="Elective"/>
    <d v="2022-11-13T00:00:00"/>
    <s v="Lipitor"/>
    <s v="Abnormal"/>
    <x v="2"/>
  </r>
  <r>
    <s v="Mr."/>
    <s v="Sarah Serrano"/>
    <n v="49"/>
    <x v="1"/>
    <x v="1"/>
    <s v="A-"/>
    <x v="6"/>
    <x v="3"/>
    <x v="910"/>
    <s v="Clayton Austin"/>
    <x v="2733"/>
    <x v="0"/>
    <n v="34729.871800000001"/>
    <n v="159"/>
    <x v="1"/>
    <s v="Urgent"/>
    <d v="2020-05-23T00:00:00"/>
    <s v="Paracetamol"/>
    <s v="Abnormal"/>
    <x v="17"/>
  </r>
  <r>
    <s v="Mrs."/>
    <s v="David Lara"/>
    <n v="55"/>
    <x v="1"/>
    <x v="0"/>
    <s v="AB-"/>
    <x v="5"/>
    <x v="4"/>
    <x v="1417"/>
    <s v="Brian Ponce"/>
    <x v="3530"/>
    <x v="1"/>
    <n v="24503.431"/>
    <n v="194"/>
    <x v="1"/>
    <s v="Urgent"/>
    <d v="2023-03-05T00:00:00"/>
    <s v="Paracetamol"/>
    <s v="Inconclusive"/>
    <x v="3"/>
  </r>
  <r>
    <s v="Mrs."/>
    <s v="Tammy Fowler"/>
    <n v="33"/>
    <x v="2"/>
    <x v="0"/>
    <s v="A-"/>
    <x v="6"/>
    <x v="3"/>
    <x v="467"/>
    <s v="Andrew Burton Jr."/>
    <x v="3531"/>
    <x v="2"/>
    <n v="30006.240099999999"/>
    <n v="414"/>
    <x v="2"/>
    <s v="Emergency"/>
    <d v="2019-11-11T00:00:00"/>
    <s v="Aspirin"/>
    <s v="Abnormal"/>
    <x v="29"/>
  </r>
  <r>
    <s v="Mrs."/>
    <s v="Charles Johnson"/>
    <n v="61"/>
    <x v="0"/>
    <x v="0"/>
    <s v="B+"/>
    <x v="7"/>
    <x v="3"/>
    <x v="836"/>
    <s v="Joseph Griffin"/>
    <x v="203"/>
    <x v="4"/>
    <n v="20050.751499999998"/>
    <n v="391"/>
    <x v="1"/>
    <s v="Urgent"/>
    <d v="2021-10-12T00:00:00"/>
    <s v="Lipitor"/>
    <s v="Inconclusive"/>
    <x v="11"/>
  </r>
  <r>
    <s v="Mrs."/>
    <s v="Emily Ponce"/>
    <n v="27"/>
    <x v="2"/>
    <x v="0"/>
    <s v="A-"/>
    <x v="6"/>
    <x v="5"/>
    <x v="1022"/>
    <s v="Lisa Rosales"/>
    <x v="3532"/>
    <x v="1"/>
    <n v="28462.129400000002"/>
    <n v="151"/>
    <x v="2"/>
    <s v="Emergency"/>
    <d v="2021-11-01T00:00:00"/>
    <s v="Penicillin"/>
    <s v="Inconclusive"/>
    <x v="20"/>
  </r>
  <r>
    <s v="Mrs."/>
    <s v="Erin Garcia"/>
    <n v="72"/>
    <x v="0"/>
    <x v="0"/>
    <s v="B+"/>
    <x v="7"/>
    <x v="0"/>
    <x v="885"/>
    <s v="Eric Burgess"/>
    <x v="3533"/>
    <x v="1"/>
    <n v="2774.5524"/>
    <n v="319"/>
    <x v="2"/>
    <s v="Emergency"/>
    <d v="2023-11-11T00:00:00"/>
    <s v="Penicillin"/>
    <s v="Normal"/>
    <x v="19"/>
  </r>
  <r>
    <s v="Mrs."/>
    <s v="Adam Allen"/>
    <n v="49"/>
    <x v="1"/>
    <x v="0"/>
    <s v="AB-"/>
    <x v="5"/>
    <x v="4"/>
    <x v="107"/>
    <s v="Julie Thompson"/>
    <x v="3534"/>
    <x v="2"/>
    <n v="7765.3292000000001"/>
    <n v="342"/>
    <x v="1"/>
    <s v="Urgent"/>
    <d v="2023-06-11T00:00:00"/>
    <s v="Lipitor"/>
    <s v="Inconclusive"/>
    <x v="4"/>
  </r>
  <r>
    <s v="Mrs."/>
    <s v="Diane Soto"/>
    <n v="61"/>
    <x v="0"/>
    <x v="0"/>
    <s v="AB+"/>
    <x v="3"/>
    <x v="3"/>
    <x v="1003"/>
    <s v="Jose Moran"/>
    <x v="3535"/>
    <x v="0"/>
    <n v="25185.775799999999"/>
    <n v="416"/>
    <x v="1"/>
    <s v="Urgent"/>
    <d v="2020-06-10T00:00:00"/>
    <s v="Penicillin"/>
    <s v="Abnormal"/>
    <x v="4"/>
  </r>
  <r>
    <s v="Mrs."/>
    <s v="Todd Strong"/>
    <n v="85"/>
    <x v="0"/>
    <x v="0"/>
    <s v="B-"/>
    <x v="2"/>
    <x v="5"/>
    <x v="672"/>
    <s v="Jocelyn Zimmerman"/>
    <x v="3536"/>
    <x v="1"/>
    <n v="55899.133600000001"/>
    <n v="381"/>
    <x v="2"/>
    <s v="Emergency"/>
    <d v="2021-10-07T00:00:00"/>
    <s v="Penicillin"/>
    <s v="Abnormal"/>
    <x v="14"/>
  </r>
  <r>
    <s v="Mrs."/>
    <s v="Matthew Thompson"/>
    <n v="68"/>
    <x v="0"/>
    <x v="0"/>
    <s v="AB+"/>
    <x v="3"/>
    <x v="5"/>
    <x v="1018"/>
    <s v="Michael Banks"/>
    <x v="3537"/>
    <x v="4"/>
    <n v="30911.052199999998"/>
    <n v="132"/>
    <x v="0"/>
    <s v="Elective"/>
    <d v="2022-01-22T00:00:00"/>
    <s v="Aspirin"/>
    <s v="Abnormal"/>
    <x v="10"/>
  </r>
  <r>
    <s v="Mr."/>
    <s v="Sandra Robinson"/>
    <n v="53"/>
    <x v="1"/>
    <x v="1"/>
    <s v="A-"/>
    <x v="6"/>
    <x v="0"/>
    <x v="279"/>
    <s v="Stacey Parrish"/>
    <x v="3538"/>
    <x v="1"/>
    <n v="25143.855899999999"/>
    <n v="377"/>
    <x v="2"/>
    <s v="Emergency"/>
    <d v="2018-11-26T00:00:00"/>
    <s v="Lipitor"/>
    <s v="Normal"/>
    <x v="13"/>
  </r>
  <r>
    <s v="Mr."/>
    <s v="Scott Jones"/>
    <n v="67"/>
    <x v="0"/>
    <x v="1"/>
    <s v="B-"/>
    <x v="2"/>
    <x v="3"/>
    <x v="1359"/>
    <s v="Jose Snyder"/>
    <x v="3539"/>
    <x v="4"/>
    <n v="12640.522199999999"/>
    <n v="284"/>
    <x v="1"/>
    <s v="Urgent"/>
    <d v="2022-06-08T00:00:00"/>
    <s v="Aspirin"/>
    <s v="Normal"/>
    <x v="24"/>
  </r>
  <r>
    <s v="Mrs."/>
    <s v="Frank Olson"/>
    <n v="37"/>
    <x v="1"/>
    <x v="0"/>
    <s v="AB+"/>
    <x v="3"/>
    <x v="1"/>
    <x v="1575"/>
    <s v="Julian Johnson"/>
    <x v="3540"/>
    <x v="2"/>
    <n v="2636.9186"/>
    <n v="110"/>
    <x v="1"/>
    <s v="Urgent"/>
    <d v="2022-09-24T00:00:00"/>
    <s v="Ibuprofen"/>
    <s v="Abnormal"/>
    <x v="2"/>
  </r>
  <r>
    <s v="Mrs."/>
    <s v="Jessica Fox"/>
    <n v="76"/>
    <x v="0"/>
    <x v="0"/>
    <s v="AB+"/>
    <x v="3"/>
    <x v="0"/>
    <x v="1576"/>
    <s v="Travis Peterson"/>
    <x v="3541"/>
    <x v="2"/>
    <n v="31390.003499999999"/>
    <n v="425"/>
    <x v="0"/>
    <s v="Elective"/>
    <d v="2023-07-13T00:00:00"/>
    <s v="Paracetamol"/>
    <s v="Normal"/>
    <x v="23"/>
  </r>
  <r>
    <s v="Mr."/>
    <s v="Jose Henderson"/>
    <n v="21"/>
    <x v="2"/>
    <x v="1"/>
    <s v="AB+"/>
    <x v="3"/>
    <x v="4"/>
    <x v="594"/>
    <s v="Chad Mendez"/>
    <x v="3542"/>
    <x v="1"/>
    <n v="25617.371800000001"/>
    <n v="342"/>
    <x v="2"/>
    <s v="Emergency"/>
    <d v="2020-12-17T00:00:00"/>
    <s v="Aspirin"/>
    <s v="Normal"/>
    <x v="3"/>
  </r>
  <r>
    <s v="Mrs."/>
    <s v="Laura Taylor"/>
    <n v="78"/>
    <x v="0"/>
    <x v="0"/>
    <s v="O+"/>
    <x v="1"/>
    <x v="3"/>
    <x v="616"/>
    <s v="Janice Wallace"/>
    <x v="3543"/>
    <x v="4"/>
    <n v="28321.345399999998"/>
    <n v="251"/>
    <x v="2"/>
    <s v="Emergency"/>
    <d v="2022-03-25T00:00:00"/>
    <s v="Paracetamol"/>
    <s v="Inconclusive"/>
    <x v="28"/>
  </r>
  <r>
    <s v="Mrs."/>
    <s v="Jamie Clark"/>
    <n v="57"/>
    <x v="1"/>
    <x v="0"/>
    <s v="AB+"/>
    <x v="3"/>
    <x v="2"/>
    <x v="481"/>
    <s v="Amanda Walker"/>
    <x v="3544"/>
    <x v="1"/>
    <n v="20504.824799999999"/>
    <n v="103"/>
    <x v="0"/>
    <s v="Elective"/>
    <d v="2020-07-08T00:00:00"/>
    <s v="Lipitor"/>
    <s v="Abnormal"/>
    <x v="25"/>
  </r>
  <r>
    <s v="Mr."/>
    <s v="Julie Patterson"/>
    <n v="27"/>
    <x v="2"/>
    <x v="1"/>
    <s v="A+"/>
    <x v="4"/>
    <x v="2"/>
    <x v="1577"/>
    <s v="Lisa Taylor"/>
    <x v="3545"/>
    <x v="2"/>
    <n v="16025.501099999999"/>
    <n v="179"/>
    <x v="0"/>
    <s v="Elective"/>
    <d v="2021-12-28T00:00:00"/>
    <s v="Penicillin"/>
    <s v="Inconclusive"/>
    <x v="24"/>
  </r>
  <r>
    <s v="Mr."/>
    <s v="Allison Frederick"/>
    <n v="78"/>
    <x v="0"/>
    <x v="1"/>
    <s v="A+"/>
    <x v="4"/>
    <x v="5"/>
    <x v="343"/>
    <s v="Michelle Anderson"/>
    <x v="3546"/>
    <x v="3"/>
    <n v="75184.356199999995"/>
    <n v="472"/>
    <x v="0"/>
    <s v="Elective"/>
    <d v="2023-09-02T00:00:00"/>
    <s v="Paracetamol"/>
    <s v="Abnormal"/>
    <x v="14"/>
  </r>
  <r>
    <s v="Mrs."/>
    <s v="Jill Rosario"/>
    <n v="74"/>
    <x v="0"/>
    <x v="0"/>
    <s v="A-"/>
    <x v="6"/>
    <x v="0"/>
    <x v="23"/>
    <s v="Ricky Nguyen"/>
    <x v="3547"/>
    <x v="3"/>
    <n v="39798.636599999998"/>
    <n v="214"/>
    <x v="2"/>
    <s v="Emergency"/>
    <d v="2019-01-18T00:00:00"/>
    <s v="Penicillin"/>
    <s v="Inconclusive"/>
    <x v="11"/>
  </r>
  <r>
    <s v="Mrs."/>
    <s v="Jennifer Robles"/>
    <n v="47"/>
    <x v="1"/>
    <x v="0"/>
    <s v="B+"/>
    <x v="7"/>
    <x v="3"/>
    <x v="1159"/>
    <s v="Vicki Williams"/>
    <x v="3548"/>
    <x v="4"/>
    <n v="23180.866300000002"/>
    <n v="224"/>
    <x v="1"/>
    <s v="Urgent"/>
    <d v="2020-01-24T00:00:00"/>
    <s v="Lipitor"/>
    <s v="Abnormal"/>
    <x v="22"/>
  </r>
  <r>
    <s v="Mr."/>
    <s v="Rebekah Cherry"/>
    <n v="47"/>
    <x v="1"/>
    <x v="1"/>
    <s v="AB-"/>
    <x v="5"/>
    <x v="3"/>
    <x v="974"/>
    <s v="Christian Roberts"/>
    <x v="3549"/>
    <x v="0"/>
    <n v="20392.181499999999"/>
    <n v="343"/>
    <x v="1"/>
    <s v="Urgent"/>
    <d v="2021-03-25T00:00:00"/>
    <s v="Ibuprofen"/>
    <s v="Abnormal"/>
    <x v="25"/>
  </r>
  <r>
    <s v="Mrs."/>
    <s v="George Houston"/>
    <n v="37"/>
    <x v="1"/>
    <x v="0"/>
    <s v="A-"/>
    <x v="6"/>
    <x v="5"/>
    <x v="1264"/>
    <s v="Amanda Rush"/>
    <x v="890"/>
    <x v="2"/>
    <n v="49782.3632"/>
    <n v="480"/>
    <x v="0"/>
    <s v="Elective"/>
    <d v="2020-10-06T00:00:00"/>
    <s v="Lipitor"/>
    <s v="Normal"/>
    <x v="22"/>
  </r>
  <r>
    <s v="Mr."/>
    <s v="Chelsea Johnson"/>
    <n v="57"/>
    <x v="1"/>
    <x v="1"/>
    <s v="B+"/>
    <x v="7"/>
    <x v="3"/>
    <x v="433"/>
    <s v="Jimmy Smith"/>
    <x v="3550"/>
    <x v="2"/>
    <n v="8250.2137000000002"/>
    <n v="210"/>
    <x v="0"/>
    <s v="Elective"/>
    <d v="2022-08-21T00:00:00"/>
    <s v="Penicillin"/>
    <s v="Abnormal"/>
    <x v="30"/>
  </r>
  <r>
    <s v="Mr."/>
    <s v="Danielle Anthony"/>
    <n v="22"/>
    <x v="2"/>
    <x v="1"/>
    <s v="A+"/>
    <x v="4"/>
    <x v="5"/>
    <x v="1291"/>
    <s v="Alicia Duffy"/>
    <x v="3551"/>
    <x v="4"/>
    <n v="3296.9115000000002"/>
    <n v="266"/>
    <x v="0"/>
    <s v="Elective"/>
    <d v="2021-07-09T00:00:00"/>
    <s v="Paracetamol"/>
    <s v="Abnormal"/>
    <x v="24"/>
  </r>
  <r>
    <s v="Mrs."/>
    <s v="Wesley Johnson"/>
    <n v="70"/>
    <x v="0"/>
    <x v="0"/>
    <s v="B-"/>
    <x v="2"/>
    <x v="2"/>
    <x v="1553"/>
    <s v="Julia Harper"/>
    <x v="3552"/>
    <x v="4"/>
    <n v="976.71759999999995"/>
    <n v="395"/>
    <x v="0"/>
    <s v="Elective"/>
    <d v="2022-09-19T00:00:00"/>
    <s v="Lipitor"/>
    <s v="Normal"/>
    <x v="8"/>
  </r>
  <r>
    <s v="Mrs."/>
    <s v="Patricia Harris"/>
    <n v="31"/>
    <x v="2"/>
    <x v="0"/>
    <s v="AB-"/>
    <x v="5"/>
    <x v="4"/>
    <x v="1404"/>
    <s v="Kenneth Rogers"/>
    <x v="3553"/>
    <x v="4"/>
    <n v="14602.591"/>
    <n v="247"/>
    <x v="1"/>
    <s v="Urgent"/>
    <d v="2019-01-13T00:00:00"/>
    <s v="Paracetamol"/>
    <s v="Normal"/>
    <x v="9"/>
  </r>
  <r>
    <s v="Mr."/>
    <s v="Erica Walker"/>
    <n v="35"/>
    <x v="1"/>
    <x v="1"/>
    <s v="B-"/>
    <x v="2"/>
    <x v="3"/>
    <x v="1102"/>
    <s v="Kathleen Richmond"/>
    <x v="759"/>
    <x v="3"/>
    <n v="33520.317999999999"/>
    <n v="442"/>
    <x v="2"/>
    <s v="Emergency"/>
    <d v="2020-08-28T00:00:00"/>
    <s v="Penicillin"/>
    <s v="Inconclusive"/>
    <x v="7"/>
  </r>
  <r>
    <s v="Mrs."/>
    <s v="Angel Dennis"/>
    <n v="63"/>
    <x v="0"/>
    <x v="0"/>
    <s v="A-"/>
    <x v="6"/>
    <x v="0"/>
    <x v="1528"/>
    <s v="Gary George"/>
    <x v="3554"/>
    <x v="3"/>
    <n v="12863.781999999999"/>
    <n v="128"/>
    <x v="1"/>
    <s v="Urgent"/>
    <d v="2021-03-12T00:00:00"/>
    <s v="Lipitor"/>
    <s v="Abnormal"/>
    <x v="25"/>
  </r>
  <r>
    <s v="Mrs."/>
    <s v="Wanda Gilbert"/>
    <n v="42"/>
    <x v="1"/>
    <x v="0"/>
    <s v="A+"/>
    <x v="4"/>
    <x v="1"/>
    <x v="428"/>
    <s v="Bob Hall"/>
    <x v="1234"/>
    <x v="1"/>
    <n v="4775.5273999999999"/>
    <n v="324"/>
    <x v="1"/>
    <s v="Urgent"/>
    <d v="2021-02-27T00:00:00"/>
    <s v="Penicillin"/>
    <s v="Inconclusive"/>
    <x v="2"/>
  </r>
  <r>
    <s v="Mrs."/>
    <s v="Karen Garza"/>
    <n v="25"/>
    <x v="2"/>
    <x v="0"/>
    <s v="O+"/>
    <x v="1"/>
    <x v="5"/>
    <x v="104"/>
    <s v="Thomas Walsh"/>
    <x v="1104"/>
    <x v="3"/>
    <n v="77633.902199999997"/>
    <n v="137"/>
    <x v="2"/>
    <s v="Emergency"/>
    <d v="2022-06-21T00:00:00"/>
    <s v="Ibuprofen"/>
    <s v="Normal"/>
    <x v="0"/>
  </r>
  <r>
    <s v="Mrs."/>
    <s v="Austin Harrison"/>
    <n v="29"/>
    <x v="2"/>
    <x v="0"/>
    <s v="A-"/>
    <x v="6"/>
    <x v="2"/>
    <x v="223"/>
    <s v="Karen Castro"/>
    <x v="3555"/>
    <x v="3"/>
    <n v="4526.7893999999997"/>
    <n v="283"/>
    <x v="2"/>
    <s v="Emergency"/>
    <d v="2023-07-26T00:00:00"/>
    <s v="Ibuprofen"/>
    <s v="Inconclusive"/>
    <x v="23"/>
  </r>
  <r>
    <s v="Mr."/>
    <s v="Emily Maddox"/>
    <n v="42"/>
    <x v="1"/>
    <x v="1"/>
    <s v="B+"/>
    <x v="7"/>
    <x v="3"/>
    <x v="1452"/>
    <s v="Paula Murray"/>
    <x v="3556"/>
    <x v="0"/>
    <n v="16100.4887"/>
    <n v="225"/>
    <x v="0"/>
    <s v="Elective"/>
    <d v="2020-06-30T00:00:00"/>
    <s v="Ibuprofen"/>
    <s v="Normal"/>
    <x v="27"/>
  </r>
  <r>
    <s v="Mr."/>
    <s v="Sara Pineda"/>
    <n v="51"/>
    <x v="1"/>
    <x v="1"/>
    <s v="A+"/>
    <x v="4"/>
    <x v="3"/>
    <x v="938"/>
    <s v="Kimberly Reed"/>
    <x v="3557"/>
    <x v="1"/>
    <n v="32034.4961"/>
    <n v="417"/>
    <x v="1"/>
    <s v="Urgent"/>
    <d v="2022-02-27T00:00:00"/>
    <s v="Penicillin"/>
    <s v="Inconclusive"/>
    <x v="27"/>
  </r>
  <r>
    <s v="Mrs."/>
    <s v="Mariah Weaver"/>
    <n v="35"/>
    <x v="1"/>
    <x v="0"/>
    <s v="A-"/>
    <x v="6"/>
    <x v="2"/>
    <x v="672"/>
    <s v="Alexis Carpenter"/>
    <x v="3558"/>
    <x v="0"/>
    <n v="1987.6447000000001"/>
    <n v="444"/>
    <x v="2"/>
    <s v="Emergency"/>
    <d v="2021-10-13T00:00:00"/>
    <s v="Aspirin"/>
    <s v="Abnormal"/>
    <x v="16"/>
  </r>
  <r>
    <s v="Mr."/>
    <s v="Brian Tate"/>
    <n v="39"/>
    <x v="1"/>
    <x v="1"/>
    <s v="AB-"/>
    <x v="5"/>
    <x v="3"/>
    <x v="643"/>
    <s v="Sharon Harrell"/>
    <x v="3559"/>
    <x v="1"/>
    <n v="23417.613799999999"/>
    <n v="244"/>
    <x v="2"/>
    <s v="Emergency"/>
    <d v="2019-09-24T00:00:00"/>
    <s v="Aspirin"/>
    <s v="Inconclusive"/>
    <x v="2"/>
  </r>
  <r>
    <s v="Mrs."/>
    <s v="Juan Diaz"/>
    <n v="39"/>
    <x v="1"/>
    <x v="0"/>
    <s v="AB+"/>
    <x v="3"/>
    <x v="1"/>
    <x v="269"/>
    <s v="Misty Parker"/>
    <x v="1631"/>
    <x v="0"/>
    <n v="28881.909500000002"/>
    <n v="178"/>
    <x v="0"/>
    <s v="Elective"/>
    <d v="2023-04-19T00:00:00"/>
    <s v="Paracetamol"/>
    <s v="Abnormal"/>
    <x v="8"/>
  </r>
  <r>
    <s v="Mr."/>
    <s v="Shelby Snyder"/>
    <n v="73"/>
    <x v="0"/>
    <x v="1"/>
    <s v="AB-"/>
    <x v="5"/>
    <x v="3"/>
    <x v="136"/>
    <s v="Wendy Soto"/>
    <x v="3560"/>
    <x v="3"/>
    <n v="11219.460999999999"/>
    <n v="230"/>
    <x v="1"/>
    <s v="Urgent"/>
    <d v="2021-04-14T00:00:00"/>
    <s v="Penicillin"/>
    <s v="Normal"/>
    <x v="24"/>
  </r>
  <r>
    <s v="Mr."/>
    <s v="Edward Jones"/>
    <n v="20"/>
    <x v="2"/>
    <x v="1"/>
    <s v="A+"/>
    <x v="4"/>
    <x v="3"/>
    <x v="1578"/>
    <s v="Andrew Smith"/>
    <x v="3561"/>
    <x v="1"/>
    <n v="11803.9486"/>
    <n v="455"/>
    <x v="1"/>
    <s v="Urgent"/>
    <d v="2020-11-12T00:00:00"/>
    <s v="Lipitor"/>
    <s v="Inconclusive"/>
    <x v="2"/>
  </r>
  <r>
    <s v="Mr."/>
    <s v="Paul Graham"/>
    <n v="37"/>
    <x v="1"/>
    <x v="1"/>
    <s v="A+"/>
    <x v="4"/>
    <x v="3"/>
    <x v="844"/>
    <s v="Mary Hood DVM"/>
    <x v="3562"/>
    <x v="0"/>
    <n v="33736.858999999997"/>
    <n v="220"/>
    <x v="0"/>
    <s v="Elective"/>
    <d v="2020-04-01T00:00:00"/>
    <s v="Paracetamol"/>
    <s v="Abnormal"/>
    <x v="22"/>
  </r>
  <r>
    <s v="Mrs."/>
    <s v="Cheryl Smith"/>
    <n v="60"/>
    <x v="0"/>
    <x v="0"/>
    <s v="A+"/>
    <x v="4"/>
    <x v="2"/>
    <x v="924"/>
    <s v="Lawrence Chavez"/>
    <x v="3563"/>
    <x v="0"/>
    <n v="3669.0958999999998"/>
    <n v="409"/>
    <x v="1"/>
    <s v="Urgent"/>
    <d v="2019-10-07T00:00:00"/>
    <s v="Aspirin"/>
    <s v="Abnormal"/>
    <x v="9"/>
  </r>
  <r>
    <s v="Mrs."/>
    <s v="Pamela Lewis"/>
    <n v="59"/>
    <x v="1"/>
    <x v="0"/>
    <s v="O+"/>
    <x v="1"/>
    <x v="4"/>
    <x v="1472"/>
    <s v="Samantha Colon"/>
    <x v="3564"/>
    <x v="4"/>
    <n v="20067.854599999999"/>
    <n v="412"/>
    <x v="0"/>
    <s v="Elective"/>
    <d v="2019-02-17T00:00:00"/>
    <s v="Ibuprofen"/>
    <s v="Normal"/>
    <x v="12"/>
  </r>
  <r>
    <s v="Mr."/>
    <s v="Megan Davis"/>
    <n v="75"/>
    <x v="0"/>
    <x v="1"/>
    <s v="A-"/>
    <x v="6"/>
    <x v="3"/>
    <x v="1579"/>
    <s v="Mark Thomas"/>
    <x v="3565"/>
    <x v="0"/>
    <n v="29039.465700000001"/>
    <n v="294"/>
    <x v="1"/>
    <s v="Urgent"/>
    <d v="2021-09-19T00:00:00"/>
    <s v="Lipitor"/>
    <s v="Normal"/>
    <x v="25"/>
  </r>
  <r>
    <s v="Mrs."/>
    <s v="Mary Owens"/>
    <n v="29"/>
    <x v="2"/>
    <x v="0"/>
    <s v="B+"/>
    <x v="7"/>
    <x v="4"/>
    <x v="908"/>
    <s v="Richard Gilbert DDS"/>
    <x v="3566"/>
    <x v="4"/>
    <n v="15140.220499999999"/>
    <n v="455"/>
    <x v="2"/>
    <s v="Emergency"/>
    <d v="2020-11-26T00:00:00"/>
    <s v="Penicillin"/>
    <s v="Abnormal"/>
    <x v="2"/>
  </r>
  <r>
    <s v="Mr."/>
    <s v="Whitney Stewart"/>
    <n v="53"/>
    <x v="1"/>
    <x v="1"/>
    <s v="A+"/>
    <x v="4"/>
    <x v="3"/>
    <x v="1580"/>
    <s v="Melissa Jackson"/>
    <x v="3567"/>
    <x v="4"/>
    <n v="22135.6175"/>
    <n v="481"/>
    <x v="0"/>
    <s v="Elective"/>
    <d v="2020-01-17T00:00:00"/>
    <s v="Ibuprofen"/>
    <s v="Abnormal"/>
    <x v="13"/>
  </r>
  <r>
    <s v="Mr."/>
    <s v="Howard Hayes"/>
    <n v="85"/>
    <x v="0"/>
    <x v="1"/>
    <s v="A-"/>
    <x v="6"/>
    <x v="3"/>
    <x v="1444"/>
    <s v="Jonathan Harris"/>
    <x v="3568"/>
    <x v="0"/>
    <n v="4033.6277"/>
    <n v="416"/>
    <x v="0"/>
    <s v="Elective"/>
    <d v="2023-04-18T00:00:00"/>
    <s v="Aspirin"/>
    <s v="Inconclusive"/>
    <x v="5"/>
  </r>
  <r>
    <s v="Mrs."/>
    <s v="James Coleman DDS"/>
    <n v="27"/>
    <x v="2"/>
    <x v="0"/>
    <s v="O-"/>
    <x v="0"/>
    <x v="3"/>
    <x v="776"/>
    <s v="Nicholas Hart"/>
    <x v="3569"/>
    <x v="3"/>
    <n v="19653.985000000001"/>
    <n v="188"/>
    <x v="1"/>
    <s v="Urgent"/>
    <d v="2023-01-13T00:00:00"/>
    <s v="Aspirin"/>
    <s v="Inconclusive"/>
    <x v="9"/>
  </r>
  <r>
    <s v="Mrs."/>
    <s v="Vincent Middleton"/>
    <n v="74"/>
    <x v="0"/>
    <x v="0"/>
    <s v="O-"/>
    <x v="0"/>
    <x v="0"/>
    <x v="12"/>
    <s v="John Hall"/>
    <x v="3570"/>
    <x v="0"/>
    <n v="30308.7719"/>
    <n v="128"/>
    <x v="1"/>
    <s v="Urgent"/>
    <d v="2021-06-19T00:00:00"/>
    <s v="Penicillin"/>
    <s v="Abnormal"/>
    <x v="10"/>
  </r>
  <r>
    <s v="Mr."/>
    <s v="Heather Stein"/>
    <n v="50"/>
    <x v="1"/>
    <x v="1"/>
    <s v="O-"/>
    <x v="0"/>
    <x v="3"/>
    <x v="1530"/>
    <s v="Heather Frye"/>
    <x v="3571"/>
    <x v="3"/>
    <n v="33169.7261"/>
    <n v="228"/>
    <x v="1"/>
    <s v="Urgent"/>
    <d v="2019-06-17T00:00:00"/>
    <s v="Aspirin"/>
    <s v="Normal"/>
    <x v="23"/>
  </r>
  <r>
    <s v="Mrs."/>
    <s v="Jacob Morrison"/>
    <n v="60"/>
    <x v="0"/>
    <x v="0"/>
    <s v="B+"/>
    <x v="7"/>
    <x v="1"/>
    <x v="297"/>
    <s v="Michael Arnold"/>
    <x v="3572"/>
    <x v="1"/>
    <n v="13056.7078"/>
    <n v="280"/>
    <x v="0"/>
    <s v="Elective"/>
    <d v="2019-08-22T00:00:00"/>
    <s v="Penicillin"/>
    <s v="Inconclusive"/>
    <x v="22"/>
  </r>
  <r>
    <s v="Mrs."/>
    <s v="Joanna Schmidt"/>
    <n v="83"/>
    <x v="0"/>
    <x v="0"/>
    <s v="B-"/>
    <x v="2"/>
    <x v="2"/>
    <x v="646"/>
    <s v="Debra Crawford"/>
    <x v="3573"/>
    <x v="4"/>
    <n v="22931.878000000001"/>
    <n v="173"/>
    <x v="2"/>
    <s v="Emergency"/>
    <d v="2022-10-08T00:00:00"/>
    <s v="Aspirin"/>
    <s v="Inconclusive"/>
    <x v="4"/>
  </r>
  <r>
    <s v="Mrs."/>
    <s v="Jessica Herrera"/>
    <n v="59"/>
    <x v="1"/>
    <x v="0"/>
    <s v="A+"/>
    <x v="4"/>
    <x v="5"/>
    <x v="521"/>
    <s v="Alicia Quinn"/>
    <x v="3574"/>
    <x v="0"/>
    <n v="50735.289700000001"/>
    <n v="331"/>
    <x v="2"/>
    <s v="Emergency"/>
    <d v="2021-03-28T00:00:00"/>
    <s v="Lipitor"/>
    <s v="Abnormal"/>
    <x v="13"/>
  </r>
  <r>
    <s v="Mrs."/>
    <s v="Gary Rivera"/>
    <n v="54"/>
    <x v="1"/>
    <x v="0"/>
    <s v="O-"/>
    <x v="0"/>
    <x v="3"/>
    <x v="309"/>
    <s v="Sherry Young"/>
    <x v="3575"/>
    <x v="0"/>
    <n v="7715.7918"/>
    <n v="426"/>
    <x v="0"/>
    <s v="Elective"/>
    <d v="2019-03-02T00:00:00"/>
    <s v="Aspirin"/>
    <s v="Abnormal"/>
    <x v="14"/>
  </r>
  <r>
    <s v="Mrs."/>
    <s v="Phillip Knight"/>
    <n v="53"/>
    <x v="1"/>
    <x v="0"/>
    <s v="A+"/>
    <x v="4"/>
    <x v="0"/>
    <x v="1284"/>
    <s v="Jerry Jarvis"/>
    <x v="298"/>
    <x v="0"/>
    <n v="14582.576300000001"/>
    <n v="358"/>
    <x v="2"/>
    <s v="Emergency"/>
    <d v="2022-07-09T00:00:00"/>
    <s v="Ibuprofen"/>
    <s v="Normal"/>
    <x v="3"/>
  </r>
  <r>
    <s v="Mrs."/>
    <s v="Alison Jones"/>
    <n v="48"/>
    <x v="1"/>
    <x v="0"/>
    <s v="B+"/>
    <x v="7"/>
    <x v="0"/>
    <x v="811"/>
    <s v="Adam Bailey"/>
    <x v="3576"/>
    <x v="3"/>
    <n v="46741.100700000003"/>
    <n v="178"/>
    <x v="2"/>
    <s v="Emergency"/>
    <d v="2021-02-12T00:00:00"/>
    <s v="Penicillin"/>
    <s v="Inconclusive"/>
    <x v="17"/>
  </r>
  <r>
    <s v="Mrs."/>
    <s v="Kyle Smith"/>
    <n v="41"/>
    <x v="1"/>
    <x v="0"/>
    <s v="AB-"/>
    <x v="5"/>
    <x v="1"/>
    <x v="510"/>
    <s v="Brian Lewis"/>
    <x v="3577"/>
    <x v="4"/>
    <n v="38359.897799999999"/>
    <n v="283"/>
    <x v="2"/>
    <s v="Emergency"/>
    <d v="2019-08-28T00:00:00"/>
    <s v="Aspirin"/>
    <s v="Normal"/>
    <x v="23"/>
  </r>
  <r>
    <s v="Mr."/>
    <s v="Jo Ramirez"/>
    <n v="79"/>
    <x v="0"/>
    <x v="1"/>
    <s v="AB+"/>
    <x v="3"/>
    <x v="5"/>
    <x v="1152"/>
    <s v="Jacob Gregory"/>
    <x v="3578"/>
    <x v="3"/>
    <n v="61387.793100000003"/>
    <n v="296"/>
    <x v="0"/>
    <s v="Elective"/>
    <d v="2020-08-11T00:00:00"/>
    <s v="Ibuprofen"/>
    <s v="Inconclusive"/>
    <x v="18"/>
  </r>
  <r>
    <s v="Mr."/>
    <s v="David Mckenzie"/>
    <n v="65"/>
    <x v="0"/>
    <x v="1"/>
    <s v="B-"/>
    <x v="2"/>
    <x v="3"/>
    <x v="661"/>
    <s v="Jacob Ramos"/>
    <x v="298"/>
    <x v="0"/>
    <n v="20199.4398"/>
    <n v="376"/>
    <x v="0"/>
    <s v="Elective"/>
    <d v="2022-04-06T00:00:00"/>
    <s v="Lipitor"/>
    <s v="Inconclusive"/>
    <x v="3"/>
  </r>
  <r>
    <s v="Mr."/>
    <s v="Bobby Johnson"/>
    <n v="82"/>
    <x v="0"/>
    <x v="1"/>
    <s v="A+"/>
    <x v="4"/>
    <x v="1"/>
    <x v="866"/>
    <s v="Brandon Johnson"/>
    <x v="3579"/>
    <x v="3"/>
    <n v="36997.239099999999"/>
    <n v="265"/>
    <x v="0"/>
    <s v="Elective"/>
    <d v="2021-05-07T00:00:00"/>
    <s v="Aspirin"/>
    <s v="Abnormal"/>
    <x v="28"/>
  </r>
  <r>
    <s v="Mr."/>
    <s v="Elizabeth Ramirez"/>
    <n v="42"/>
    <x v="1"/>
    <x v="1"/>
    <s v="A+"/>
    <x v="4"/>
    <x v="3"/>
    <x v="522"/>
    <s v="Michael Cruz"/>
    <x v="3580"/>
    <x v="3"/>
    <n v="13729.2228"/>
    <n v="126"/>
    <x v="1"/>
    <s v="Urgent"/>
    <d v="2021-09-07T00:00:00"/>
    <s v="Ibuprofen"/>
    <s v="Normal"/>
    <x v="22"/>
  </r>
  <r>
    <s v="Mr."/>
    <s v="Kelly Shaw"/>
    <n v="38"/>
    <x v="1"/>
    <x v="1"/>
    <s v="AB-"/>
    <x v="5"/>
    <x v="3"/>
    <x v="1287"/>
    <s v="Jason Austin"/>
    <x v="3581"/>
    <x v="2"/>
    <n v="7348.73"/>
    <n v="198"/>
    <x v="1"/>
    <s v="Urgent"/>
    <d v="2021-01-10T00:00:00"/>
    <s v="Penicillin"/>
    <s v="Abnormal"/>
    <x v="21"/>
  </r>
  <r>
    <s v="Mrs."/>
    <s v="Kathleen Lee"/>
    <n v="32"/>
    <x v="2"/>
    <x v="0"/>
    <s v="B+"/>
    <x v="7"/>
    <x v="2"/>
    <x v="702"/>
    <s v="David Wagner"/>
    <x v="3582"/>
    <x v="1"/>
    <n v="8817.6537000000008"/>
    <n v="218"/>
    <x v="2"/>
    <s v="Emergency"/>
    <d v="2023-10-14T00:00:00"/>
    <s v="Aspirin"/>
    <s v="Abnormal"/>
    <x v="6"/>
  </r>
  <r>
    <s v="Mr."/>
    <s v="Elizabeth Baldwin"/>
    <n v="30"/>
    <x v="2"/>
    <x v="1"/>
    <s v="A+"/>
    <x v="4"/>
    <x v="5"/>
    <x v="140"/>
    <s v="Alicia Henry"/>
    <x v="3583"/>
    <x v="4"/>
    <n v="79078.841700000004"/>
    <n v="257"/>
    <x v="2"/>
    <s v="Emergency"/>
    <d v="2022-01-03T00:00:00"/>
    <s v="Aspirin"/>
    <s v="Normal"/>
    <x v="20"/>
  </r>
  <r>
    <s v="Mr."/>
    <s v="Robert Morales"/>
    <n v="27"/>
    <x v="2"/>
    <x v="1"/>
    <s v="O-"/>
    <x v="0"/>
    <x v="5"/>
    <x v="320"/>
    <s v="Terri Solomon"/>
    <x v="3584"/>
    <x v="4"/>
    <n v="65106.318899999998"/>
    <n v="301"/>
    <x v="2"/>
    <s v="Emergency"/>
    <d v="2022-08-03T00:00:00"/>
    <s v="Ibuprofen"/>
    <s v="Abnormal"/>
    <x v="2"/>
  </r>
  <r>
    <s v="Mr."/>
    <s v="Vanessa Rice"/>
    <n v="65"/>
    <x v="0"/>
    <x v="1"/>
    <s v="AB+"/>
    <x v="3"/>
    <x v="3"/>
    <x v="967"/>
    <s v="Jonathan Gonzalez"/>
    <x v="3585"/>
    <x v="3"/>
    <n v="28464.0095"/>
    <n v="171"/>
    <x v="1"/>
    <s v="Urgent"/>
    <d v="2022-02-03T00:00:00"/>
    <s v="Paracetamol"/>
    <s v="Abnormal"/>
    <x v="14"/>
  </r>
  <r>
    <s v="Mrs."/>
    <s v="Patrick Joseph"/>
    <n v="61"/>
    <x v="0"/>
    <x v="0"/>
    <s v="AB-"/>
    <x v="5"/>
    <x v="2"/>
    <x v="410"/>
    <s v="Lynn Smith"/>
    <x v="3586"/>
    <x v="4"/>
    <n v="12220.6561"/>
    <n v="190"/>
    <x v="2"/>
    <s v="Emergency"/>
    <d v="2022-11-25T00:00:00"/>
    <s v="Ibuprofen"/>
    <s v="Abnormal"/>
    <x v="26"/>
  </r>
  <r>
    <s v="Mr."/>
    <s v="Jaime Maxwell"/>
    <n v="68"/>
    <x v="0"/>
    <x v="1"/>
    <s v="AB+"/>
    <x v="3"/>
    <x v="1"/>
    <x v="1581"/>
    <s v="Christina Morton"/>
    <x v="3587"/>
    <x v="1"/>
    <n v="2250.3497000000002"/>
    <n v="451"/>
    <x v="1"/>
    <s v="Urgent"/>
    <d v="2020-07-18T00:00:00"/>
    <s v="Paracetamol"/>
    <s v="Normal"/>
    <x v="5"/>
  </r>
  <r>
    <s v="Mr."/>
    <s v="Angelica Cook"/>
    <n v="59"/>
    <x v="1"/>
    <x v="1"/>
    <s v="A+"/>
    <x v="4"/>
    <x v="4"/>
    <x v="1162"/>
    <s v="Samantha Kim"/>
    <x v="3588"/>
    <x v="3"/>
    <n v="43723.194900000002"/>
    <n v="298"/>
    <x v="0"/>
    <s v="Elective"/>
    <d v="2020-09-20T00:00:00"/>
    <s v="Ibuprofen"/>
    <s v="Normal"/>
    <x v="24"/>
  </r>
  <r>
    <s v="Mrs."/>
    <s v="Tara Schroeder"/>
    <n v="60"/>
    <x v="0"/>
    <x v="0"/>
    <s v="AB+"/>
    <x v="3"/>
    <x v="5"/>
    <x v="498"/>
    <s v="Jennifer Turner"/>
    <x v="3589"/>
    <x v="1"/>
    <n v="68819.715100000001"/>
    <n v="196"/>
    <x v="2"/>
    <s v="Emergency"/>
    <d v="2023-07-11T00:00:00"/>
    <s v="Ibuprofen"/>
    <s v="Normal"/>
    <x v="1"/>
  </r>
  <r>
    <s v="Mr."/>
    <s v="Richard Morrow"/>
    <n v="34"/>
    <x v="2"/>
    <x v="1"/>
    <s v="A-"/>
    <x v="6"/>
    <x v="0"/>
    <x v="564"/>
    <s v="Steven Rivera"/>
    <x v="3590"/>
    <x v="1"/>
    <n v="31434.562999999998"/>
    <n v="400"/>
    <x v="2"/>
    <s v="Emergency"/>
    <d v="2019-08-26T00:00:00"/>
    <s v="Lipitor"/>
    <s v="Normal"/>
    <x v="25"/>
  </r>
  <r>
    <s v="Mrs."/>
    <s v="Dr. Melissa Johnson MD"/>
    <n v="24"/>
    <x v="2"/>
    <x v="0"/>
    <s v="B-"/>
    <x v="2"/>
    <x v="2"/>
    <x v="264"/>
    <s v="William Marsh"/>
    <x v="3591"/>
    <x v="4"/>
    <n v="12602.9514"/>
    <n v="225"/>
    <x v="0"/>
    <s v="Elective"/>
    <d v="2021-11-22T00:00:00"/>
    <s v="Penicillin"/>
    <s v="Normal"/>
    <x v="12"/>
  </r>
  <r>
    <s v="Mrs."/>
    <s v="Daniel Riggs"/>
    <n v="74"/>
    <x v="0"/>
    <x v="0"/>
    <s v="A+"/>
    <x v="4"/>
    <x v="2"/>
    <x v="738"/>
    <s v="Jacqueline Matthews"/>
    <x v="3592"/>
    <x v="3"/>
    <n v="22109.426299999999"/>
    <n v="360"/>
    <x v="2"/>
    <s v="Emergency"/>
    <d v="2018-11-26T00:00:00"/>
    <s v="Aspirin"/>
    <s v="Normal"/>
    <x v="26"/>
  </r>
  <r>
    <s v="Mrs."/>
    <s v="Nicole Lee"/>
    <n v="69"/>
    <x v="0"/>
    <x v="0"/>
    <s v="AB-"/>
    <x v="5"/>
    <x v="5"/>
    <x v="802"/>
    <s v="Kevin Jones"/>
    <x v="3593"/>
    <x v="1"/>
    <n v="59569.541400000002"/>
    <n v="461"/>
    <x v="2"/>
    <s v="Emergency"/>
    <d v="2021-05-28T00:00:00"/>
    <s v="Paracetamol"/>
    <s v="Inconclusive"/>
    <x v="20"/>
  </r>
  <r>
    <s v="Mr."/>
    <s v="Jennifer Bowen"/>
    <n v="67"/>
    <x v="0"/>
    <x v="1"/>
    <s v="AB+"/>
    <x v="3"/>
    <x v="3"/>
    <x v="1488"/>
    <s v="Tracy Ball"/>
    <x v="3594"/>
    <x v="3"/>
    <n v="10223.3143"/>
    <n v="158"/>
    <x v="2"/>
    <s v="Emergency"/>
    <d v="2022-05-17T00:00:00"/>
    <s v="Lipitor"/>
    <s v="Inconclusive"/>
    <x v="27"/>
  </r>
  <r>
    <s v="Mr."/>
    <s v="Christopher Wallace"/>
    <n v="79"/>
    <x v="0"/>
    <x v="1"/>
    <s v="AB+"/>
    <x v="3"/>
    <x v="5"/>
    <x v="1582"/>
    <s v="Ryan Thompson"/>
    <x v="3595"/>
    <x v="3"/>
    <n v="33141.774299999997"/>
    <n v="229"/>
    <x v="2"/>
    <s v="Emergency"/>
    <d v="2023-06-22T00:00:00"/>
    <s v="Penicillin"/>
    <s v="Normal"/>
    <x v="17"/>
  </r>
  <r>
    <s v="Mrs."/>
    <s v="Pamela Morales"/>
    <n v="47"/>
    <x v="1"/>
    <x v="0"/>
    <s v="B-"/>
    <x v="2"/>
    <x v="2"/>
    <x v="539"/>
    <s v="Justin Ponce"/>
    <x v="3596"/>
    <x v="4"/>
    <n v="8235.7109"/>
    <n v="247"/>
    <x v="1"/>
    <s v="Urgent"/>
    <d v="2020-12-06T00:00:00"/>
    <s v="Ibuprofen"/>
    <s v="Normal"/>
    <x v="0"/>
  </r>
  <r>
    <s v="Mr."/>
    <s v="Stephanie Powers"/>
    <n v="52"/>
    <x v="1"/>
    <x v="1"/>
    <s v="AB+"/>
    <x v="3"/>
    <x v="1"/>
    <x v="902"/>
    <s v="Sandra Riggs"/>
    <x v="3597"/>
    <x v="3"/>
    <n v="16683.958200000001"/>
    <n v="188"/>
    <x v="2"/>
    <s v="Emergency"/>
    <d v="2021-03-12T00:00:00"/>
    <s v="Lipitor"/>
    <s v="Abnormal"/>
    <x v="24"/>
  </r>
  <r>
    <s v="Mrs."/>
    <s v="Cynthia Welch"/>
    <n v="37"/>
    <x v="1"/>
    <x v="0"/>
    <s v="AB-"/>
    <x v="5"/>
    <x v="3"/>
    <x v="1583"/>
    <s v="Sarah Potter"/>
    <x v="2826"/>
    <x v="3"/>
    <n v="11625.5417"/>
    <n v="334"/>
    <x v="1"/>
    <s v="Urgent"/>
    <d v="2023-09-25T00:00:00"/>
    <s v="Paracetamol"/>
    <s v="Abnormal"/>
    <x v="5"/>
  </r>
  <r>
    <s v="Mrs."/>
    <s v="Kayla Barnes"/>
    <n v="40"/>
    <x v="1"/>
    <x v="0"/>
    <s v="AB-"/>
    <x v="5"/>
    <x v="4"/>
    <x v="584"/>
    <s v="Becky King"/>
    <x v="3598"/>
    <x v="3"/>
    <n v="9888.6543000000001"/>
    <n v="230"/>
    <x v="2"/>
    <s v="Emergency"/>
    <d v="2021-10-07T00:00:00"/>
    <s v="Lipitor"/>
    <s v="Abnormal"/>
    <x v="29"/>
  </r>
  <r>
    <s v="Mrs."/>
    <s v="Stephanie Allen"/>
    <n v="83"/>
    <x v="0"/>
    <x v="0"/>
    <s v="AB-"/>
    <x v="5"/>
    <x v="0"/>
    <x v="132"/>
    <s v="Cindy Johnson"/>
    <x v="3599"/>
    <x v="2"/>
    <n v="16685.107400000001"/>
    <n v="231"/>
    <x v="2"/>
    <s v="Emergency"/>
    <d v="2023-04-25T00:00:00"/>
    <s v="Ibuprofen"/>
    <s v="Inconclusive"/>
    <x v="0"/>
  </r>
  <r>
    <s v="Mrs."/>
    <s v="Steven Lopez"/>
    <n v="21"/>
    <x v="2"/>
    <x v="0"/>
    <s v="AB-"/>
    <x v="5"/>
    <x v="0"/>
    <x v="990"/>
    <s v="Rebecca Holmes"/>
    <x v="3600"/>
    <x v="3"/>
    <n v="50031.318800000001"/>
    <n v="116"/>
    <x v="2"/>
    <s v="Emergency"/>
    <d v="2022-07-29T00:00:00"/>
    <s v="Aspirin"/>
    <s v="Normal"/>
    <x v="9"/>
  </r>
  <r>
    <s v="Mrs."/>
    <s v="Jason Mcguire"/>
    <n v="49"/>
    <x v="1"/>
    <x v="0"/>
    <s v="A-"/>
    <x v="6"/>
    <x v="3"/>
    <x v="1584"/>
    <s v="Debra Stewart"/>
    <x v="3601"/>
    <x v="2"/>
    <n v="17940.4866"/>
    <n v="470"/>
    <x v="1"/>
    <s v="Urgent"/>
    <d v="2020-04-02T00:00:00"/>
    <s v="Lipitor"/>
    <s v="Normal"/>
    <x v="23"/>
  </r>
  <r>
    <s v="Mr."/>
    <s v="Steven Jackson"/>
    <n v="32"/>
    <x v="2"/>
    <x v="1"/>
    <s v="B-"/>
    <x v="2"/>
    <x v="5"/>
    <x v="1035"/>
    <s v="David Patterson"/>
    <x v="3602"/>
    <x v="3"/>
    <n v="67748.181800000006"/>
    <n v="102"/>
    <x v="2"/>
    <s v="Emergency"/>
    <d v="2019-10-25T00:00:00"/>
    <s v="Ibuprofen"/>
    <s v="Abnormal"/>
    <x v="2"/>
  </r>
  <r>
    <s v="Mrs."/>
    <s v="Briana Mendoza"/>
    <n v="59"/>
    <x v="1"/>
    <x v="0"/>
    <s v="O-"/>
    <x v="0"/>
    <x v="3"/>
    <x v="1585"/>
    <s v="Robert Brown"/>
    <x v="3603"/>
    <x v="4"/>
    <n v="18392.191999999999"/>
    <n v="146"/>
    <x v="1"/>
    <s v="Urgent"/>
    <d v="2021-03-07T00:00:00"/>
    <s v="Lipitor"/>
    <s v="Normal"/>
    <x v="28"/>
  </r>
  <r>
    <s v="Mr."/>
    <s v="Anna Green"/>
    <n v="42"/>
    <x v="1"/>
    <x v="1"/>
    <s v="A-"/>
    <x v="6"/>
    <x v="5"/>
    <x v="35"/>
    <s v="Destiny Hernandez"/>
    <x v="3604"/>
    <x v="0"/>
    <n v="52889.555999999997"/>
    <n v="164"/>
    <x v="2"/>
    <s v="Emergency"/>
    <d v="2019-12-10T00:00:00"/>
    <s v="Aspirin"/>
    <s v="Inconclusive"/>
    <x v="7"/>
  </r>
  <r>
    <s v="Mr."/>
    <s v="Drew Jones"/>
    <n v="46"/>
    <x v="1"/>
    <x v="1"/>
    <s v="AB+"/>
    <x v="3"/>
    <x v="4"/>
    <x v="185"/>
    <s v="Charles Patel"/>
    <x v="3605"/>
    <x v="0"/>
    <n v="14282.041999999999"/>
    <n v="371"/>
    <x v="0"/>
    <s v="Elective"/>
    <d v="2018-11-15T00:00:00"/>
    <s v="Ibuprofen"/>
    <s v="Abnormal"/>
    <x v="27"/>
  </r>
  <r>
    <s v="Mrs."/>
    <s v="Scott Underwood"/>
    <n v="85"/>
    <x v="0"/>
    <x v="0"/>
    <s v="AB-"/>
    <x v="5"/>
    <x v="2"/>
    <x v="110"/>
    <s v="Karen Boyd"/>
    <x v="3606"/>
    <x v="4"/>
    <n v="1561.7988"/>
    <n v="110"/>
    <x v="2"/>
    <s v="Emergency"/>
    <d v="2021-06-01T00:00:00"/>
    <s v="Lipitor"/>
    <s v="Normal"/>
    <x v="3"/>
  </r>
  <r>
    <s v="Mrs."/>
    <s v="Diane Allen"/>
    <n v="73"/>
    <x v="0"/>
    <x v="0"/>
    <s v="AB+"/>
    <x v="3"/>
    <x v="5"/>
    <x v="1162"/>
    <s v="Erika Gray"/>
    <x v="3607"/>
    <x v="1"/>
    <n v="15133.394"/>
    <n v="201"/>
    <x v="2"/>
    <s v="Emergency"/>
    <d v="2020-09-21T00:00:00"/>
    <s v="Paracetamol"/>
    <s v="Normal"/>
    <x v="10"/>
  </r>
  <r>
    <s v="Mr."/>
    <s v="Tammy Wright"/>
    <n v="63"/>
    <x v="0"/>
    <x v="1"/>
    <s v="AB+"/>
    <x v="3"/>
    <x v="3"/>
    <x v="747"/>
    <s v="Sean Walker"/>
    <x v="3608"/>
    <x v="1"/>
    <n v="3429.0012999999999"/>
    <n v="454"/>
    <x v="0"/>
    <s v="Elective"/>
    <d v="2023-04-25T00:00:00"/>
    <s v="Penicillin"/>
    <s v="Normal"/>
    <x v="8"/>
  </r>
  <r>
    <s v="Mrs."/>
    <s v="Patrick Booker"/>
    <n v="29"/>
    <x v="2"/>
    <x v="0"/>
    <s v="B+"/>
    <x v="7"/>
    <x v="4"/>
    <x v="645"/>
    <s v="Jessica Ramirez"/>
    <x v="3609"/>
    <x v="1"/>
    <n v="22377.738399999998"/>
    <n v="287"/>
    <x v="2"/>
    <s v="Emergency"/>
    <d v="2023-05-25T00:00:00"/>
    <s v="Lipitor"/>
    <s v="Abnormal"/>
    <x v="12"/>
  </r>
  <r>
    <s v="Mrs."/>
    <s v="Richard Carter"/>
    <n v="62"/>
    <x v="0"/>
    <x v="0"/>
    <s v="B+"/>
    <x v="7"/>
    <x v="3"/>
    <x v="74"/>
    <s v="Scott Mosley"/>
    <x v="3610"/>
    <x v="2"/>
    <n v="6216.6457"/>
    <n v="196"/>
    <x v="2"/>
    <s v="Emergency"/>
    <d v="2021-08-05T00:00:00"/>
    <s v="Aspirin"/>
    <s v="Abnormal"/>
    <x v="9"/>
  </r>
  <r>
    <s v="Mrs."/>
    <s v="Jo Lindsey"/>
    <n v="27"/>
    <x v="2"/>
    <x v="0"/>
    <s v="B+"/>
    <x v="7"/>
    <x v="4"/>
    <x v="529"/>
    <s v="Barbara Paul"/>
    <x v="3611"/>
    <x v="4"/>
    <n v="7097.7798000000003"/>
    <n v="358"/>
    <x v="1"/>
    <s v="Urgent"/>
    <d v="2022-10-27T00:00:00"/>
    <s v="Paracetamol"/>
    <s v="Normal"/>
    <x v="26"/>
  </r>
  <r>
    <s v="Mr."/>
    <s v="Anthony Perry"/>
    <n v="74"/>
    <x v="0"/>
    <x v="1"/>
    <s v="AB-"/>
    <x v="5"/>
    <x v="3"/>
    <x v="283"/>
    <s v="William Khan"/>
    <x v="3612"/>
    <x v="3"/>
    <n v="23845.317899999998"/>
    <n v="399"/>
    <x v="1"/>
    <s v="Urgent"/>
    <d v="2023-07-07T00:00:00"/>
    <s v="Aspirin"/>
    <s v="Normal"/>
    <x v="14"/>
  </r>
  <r>
    <s v="Mr."/>
    <s v="Donald Martinez"/>
    <n v="78"/>
    <x v="0"/>
    <x v="1"/>
    <s v="B-"/>
    <x v="2"/>
    <x v="3"/>
    <x v="1401"/>
    <s v="Ashley Nelson"/>
    <x v="3613"/>
    <x v="2"/>
    <n v="26958.687399999999"/>
    <n v="296"/>
    <x v="1"/>
    <s v="Urgent"/>
    <d v="2020-10-02T00:00:00"/>
    <s v="Lipitor"/>
    <s v="Inconclusive"/>
    <x v="11"/>
  </r>
  <r>
    <s v="Mr."/>
    <s v="Michael Meza"/>
    <n v="44"/>
    <x v="1"/>
    <x v="1"/>
    <s v="O-"/>
    <x v="0"/>
    <x v="3"/>
    <x v="1355"/>
    <s v="Scott Wolfe"/>
    <x v="3614"/>
    <x v="1"/>
    <n v="17480.791399999998"/>
    <n v="215"/>
    <x v="2"/>
    <s v="Emergency"/>
    <d v="2022-02-09T00:00:00"/>
    <s v="Lipitor"/>
    <s v="Normal"/>
    <x v="17"/>
  </r>
  <r>
    <s v="Mr."/>
    <s v="Carlos Morgan"/>
    <n v="59"/>
    <x v="1"/>
    <x v="1"/>
    <s v="B-"/>
    <x v="2"/>
    <x v="4"/>
    <x v="1586"/>
    <s v="Anna Prince"/>
    <x v="3615"/>
    <x v="0"/>
    <n v="15590.451300000001"/>
    <n v="179"/>
    <x v="1"/>
    <s v="Urgent"/>
    <d v="2022-07-27T00:00:00"/>
    <s v="Penicillin"/>
    <s v="Normal"/>
    <x v="29"/>
  </r>
  <r>
    <s v="Mrs."/>
    <s v="Wyatt Edwards"/>
    <n v="39"/>
    <x v="1"/>
    <x v="0"/>
    <s v="AB-"/>
    <x v="5"/>
    <x v="1"/>
    <x v="473"/>
    <s v="Robert Webster"/>
    <x v="2807"/>
    <x v="4"/>
    <n v="26494.435799999999"/>
    <n v="133"/>
    <x v="1"/>
    <s v="Urgent"/>
    <d v="2022-05-09T00:00:00"/>
    <s v="Paracetamol"/>
    <s v="Inconclusive"/>
    <x v="18"/>
  </r>
  <r>
    <s v="Mr."/>
    <s v="Shane Conway"/>
    <n v="57"/>
    <x v="1"/>
    <x v="1"/>
    <s v="O-"/>
    <x v="0"/>
    <x v="3"/>
    <x v="401"/>
    <s v="Victoria Mason"/>
    <x v="71"/>
    <x v="1"/>
    <n v="19358.102699999999"/>
    <n v="103"/>
    <x v="2"/>
    <s v="Emergency"/>
    <d v="2022-10-21T00:00:00"/>
    <s v="Penicillin"/>
    <s v="Normal"/>
    <x v="23"/>
  </r>
  <r>
    <s v="Mrs."/>
    <s v="Jose Wheeler"/>
    <n v="22"/>
    <x v="2"/>
    <x v="0"/>
    <s v="B+"/>
    <x v="7"/>
    <x v="3"/>
    <x v="208"/>
    <s v="Austin Nelson"/>
    <x v="3616"/>
    <x v="2"/>
    <n v="3446.2521000000002"/>
    <n v="473"/>
    <x v="1"/>
    <s v="Urgent"/>
    <d v="2021-12-09T00:00:00"/>
    <s v="Penicillin"/>
    <s v="Inconclusive"/>
    <x v="13"/>
  </r>
  <r>
    <s v="Mrs."/>
    <s v="Jason Bailey"/>
    <n v="22"/>
    <x v="2"/>
    <x v="0"/>
    <s v="A-"/>
    <x v="6"/>
    <x v="2"/>
    <x v="983"/>
    <s v="Kathleen Mitchell"/>
    <x v="3617"/>
    <x v="3"/>
    <n v="12760.7251"/>
    <n v="111"/>
    <x v="0"/>
    <s v="Elective"/>
    <d v="2019-12-26T00:00:00"/>
    <s v="Penicillin"/>
    <s v="Abnormal"/>
    <x v="27"/>
  </r>
  <r>
    <s v="Mrs."/>
    <s v="Sarah Johnson"/>
    <n v="47"/>
    <x v="1"/>
    <x v="0"/>
    <s v="A+"/>
    <x v="4"/>
    <x v="4"/>
    <x v="1082"/>
    <s v="Danielle Hanna"/>
    <x v="3419"/>
    <x v="0"/>
    <n v="34286.769800000002"/>
    <n v="148"/>
    <x v="2"/>
    <s v="Emergency"/>
    <d v="2022-10-28T00:00:00"/>
    <s v="Ibuprofen"/>
    <s v="Normal"/>
    <x v="4"/>
  </r>
  <r>
    <s v="Mr."/>
    <s v="Pamela Chavez"/>
    <n v="35"/>
    <x v="1"/>
    <x v="1"/>
    <s v="O-"/>
    <x v="0"/>
    <x v="1"/>
    <x v="1521"/>
    <s v="James Smith"/>
    <x v="3618"/>
    <x v="1"/>
    <n v="14733.6237"/>
    <n v="244"/>
    <x v="0"/>
    <s v="Elective"/>
    <d v="2019-12-14T00:00:00"/>
    <s v="Aspirin"/>
    <s v="Inconclusive"/>
    <x v="0"/>
  </r>
  <r>
    <s v="Mr."/>
    <s v="Thomas Wilson"/>
    <n v="28"/>
    <x v="2"/>
    <x v="1"/>
    <s v="AB+"/>
    <x v="3"/>
    <x v="2"/>
    <x v="1300"/>
    <s v="Sherry Carpenter"/>
    <x v="3619"/>
    <x v="1"/>
    <n v="11992.8686"/>
    <n v="272"/>
    <x v="0"/>
    <s v="Elective"/>
    <d v="2019-11-08T00:00:00"/>
    <s v="Penicillin"/>
    <s v="Inconclusive"/>
    <x v="21"/>
  </r>
  <r>
    <s v="Mr."/>
    <s v="David Wells"/>
    <n v="58"/>
    <x v="1"/>
    <x v="1"/>
    <s v="AB+"/>
    <x v="3"/>
    <x v="4"/>
    <x v="1221"/>
    <s v="Crystal Beasley"/>
    <x v="3620"/>
    <x v="4"/>
    <n v="40706.4997"/>
    <n v="112"/>
    <x v="2"/>
    <s v="Emergency"/>
    <d v="2022-09-24T00:00:00"/>
    <s v="Paracetamol"/>
    <s v="Inconclusive"/>
    <x v="25"/>
  </r>
  <r>
    <s v="Mr."/>
    <s v="Ronald Campbell"/>
    <n v="53"/>
    <x v="1"/>
    <x v="1"/>
    <s v="A-"/>
    <x v="6"/>
    <x v="5"/>
    <x v="560"/>
    <s v="Catherine Odom"/>
    <x v="3621"/>
    <x v="3"/>
    <n v="39475.2644"/>
    <n v="335"/>
    <x v="0"/>
    <s v="Elective"/>
    <d v="2020-10-14T00:00:00"/>
    <s v="Ibuprofen"/>
    <s v="Inconclusive"/>
    <x v="22"/>
  </r>
  <r>
    <s v="Mr."/>
    <s v="Rebecca Galloway"/>
    <n v="62"/>
    <x v="0"/>
    <x v="1"/>
    <s v="AB-"/>
    <x v="5"/>
    <x v="3"/>
    <x v="1061"/>
    <s v="Katie Andrews"/>
    <x v="3622"/>
    <x v="2"/>
    <n v="6786.6755000000003"/>
    <n v="344"/>
    <x v="2"/>
    <s v="Emergency"/>
    <d v="2023-05-31T00:00:00"/>
    <s v="Aspirin"/>
    <s v="Normal"/>
    <x v="12"/>
  </r>
  <r>
    <s v="Mr."/>
    <s v="John Wilson"/>
    <n v="49"/>
    <x v="1"/>
    <x v="1"/>
    <s v="A-"/>
    <x v="6"/>
    <x v="0"/>
    <x v="1274"/>
    <s v="Mary Robinson"/>
    <x v="3623"/>
    <x v="3"/>
    <n v="40218.311000000002"/>
    <n v="420"/>
    <x v="2"/>
    <s v="Emergency"/>
    <d v="2018-11-26T00:00:00"/>
    <s v="Aspirin"/>
    <s v="Normal"/>
    <x v="23"/>
  </r>
  <r>
    <s v="Mrs."/>
    <s v="John Jordan"/>
    <n v="57"/>
    <x v="1"/>
    <x v="0"/>
    <s v="AB-"/>
    <x v="5"/>
    <x v="2"/>
    <x v="212"/>
    <s v="Heather Maldonado"/>
    <x v="3624"/>
    <x v="2"/>
    <n v="3222.8083000000001"/>
    <n v="273"/>
    <x v="2"/>
    <s v="Emergency"/>
    <d v="2021-11-22T00:00:00"/>
    <s v="Paracetamol"/>
    <s v="Inconclusive"/>
    <x v="27"/>
  </r>
  <r>
    <s v="Mr."/>
    <s v="Linda Perry"/>
    <n v="81"/>
    <x v="0"/>
    <x v="1"/>
    <s v="B+"/>
    <x v="7"/>
    <x v="3"/>
    <x v="10"/>
    <s v="Christian Pierce"/>
    <x v="3625"/>
    <x v="3"/>
    <n v="34006.332300000002"/>
    <n v="224"/>
    <x v="2"/>
    <s v="Emergency"/>
    <d v="2020-09-07T00:00:00"/>
    <s v="Aspirin"/>
    <s v="Inconclusive"/>
    <x v="20"/>
  </r>
  <r>
    <s v="Mrs."/>
    <s v="Kristi Long"/>
    <n v="68"/>
    <x v="0"/>
    <x v="0"/>
    <s v="AB+"/>
    <x v="3"/>
    <x v="2"/>
    <x v="97"/>
    <s v="Kevin Walker"/>
    <x v="2081"/>
    <x v="3"/>
    <n v="18889.332999999999"/>
    <n v="343"/>
    <x v="2"/>
    <s v="Emergency"/>
    <d v="2023-05-21T00:00:00"/>
    <s v="Penicillin"/>
    <s v="Abnormal"/>
    <x v="7"/>
  </r>
  <r>
    <s v="Mr."/>
    <s v="Robert Hayes"/>
    <n v="78"/>
    <x v="0"/>
    <x v="1"/>
    <s v="A+"/>
    <x v="4"/>
    <x v="4"/>
    <x v="1432"/>
    <s v="Mr. Johnny Edwards MD"/>
    <x v="1496"/>
    <x v="0"/>
    <n v="6429.7147000000004"/>
    <n v="138"/>
    <x v="1"/>
    <s v="Urgent"/>
    <d v="2021-06-15T00:00:00"/>
    <s v="Penicillin"/>
    <s v="Abnormal"/>
    <x v="9"/>
  </r>
  <r>
    <s v="Mrs."/>
    <s v="Timothy Baker"/>
    <n v="82"/>
    <x v="0"/>
    <x v="0"/>
    <s v="A+"/>
    <x v="4"/>
    <x v="0"/>
    <x v="1453"/>
    <s v="Robert Hammond"/>
    <x v="3626"/>
    <x v="0"/>
    <n v="15023.1271"/>
    <n v="488"/>
    <x v="2"/>
    <s v="Emergency"/>
    <d v="2019-09-05T00:00:00"/>
    <s v="Paracetamol"/>
    <s v="Inconclusive"/>
    <x v="21"/>
  </r>
  <r>
    <s v="Mr."/>
    <s v="Nancy Wilson"/>
    <n v="42"/>
    <x v="1"/>
    <x v="1"/>
    <s v="A+"/>
    <x v="4"/>
    <x v="3"/>
    <x v="1124"/>
    <s v="Matthew Wells"/>
    <x v="3627"/>
    <x v="1"/>
    <n v="23332.494500000001"/>
    <n v="137"/>
    <x v="2"/>
    <s v="Emergency"/>
    <d v="2022-10-14T00:00:00"/>
    <s v="Penicillin"/>
    <s v="Normal"/>
    <x v="19"/>
  </r>
  <r>
    <s v="Mr."/>
    <s v="Bonnie Cobb"/>
    <n v="62"/>
    <x v="0"/>
    <x v="1"/>
    <s v="AB+"/>
    <x v="3"/>
    <x v="4"/>
    <x v="1587"/>
    <s v="Karen Wilson DDS"/>
    <x v="3628"/>
    <x v="0"/>
    <n v="11379.875099999999"/>
    <n v="296"/>
    <x v="0"/>
    <s v="Elective"/>
    <d v="2020-05-29T00:00:00"/>
    <s v="Ibuprofen"/>
    <s v="Inconclusive"/>
    <x v="14"/>
  </r>
  <r>
    <s v="Mrs."/>
    <s v="Mikayla Hood"/>
    <n v="19"/>
    <x v="2"/>
    <x v="0"/>
    <s v="A+"/>
    <x v="4"/>
    <x v="1"/>
    <x v="1445"/>
    <s v="Matthew Novak"/>
    <x v="3629"/>
    <x v="3"/>
    <n v="35747.6463"/>
    <n v="207"/>
    <x v="1"/>
    <s v="Urgent"/>
    <d v="2023-08-02T00:00:00"/>
    <s v="Paracetamol"/>
    <s v="Abnormal"/>
    <x v="0"/>
  </r>
  <r>
    <s v="Mrs."/>
    <s v="Brian Rice"/>
    <n v="30"/>
    <x v="2"/>
    <x v="0"/>
    <s v="O+"/>
    <x v="1"/>
    <x v="0"/>
    <x v="1571"/>
    <s v="Ethan Lopez"/>
    <x v="1281"/>
    <x v="1"/>
    <n v="32249.468099999998"/>
    <n v="259"/>
    <x v="2"/>
    <s v="Emergency"/>
    <d v="2022-12-09T00:00:00"/>
    <s v="Penicillin"/>
    <s v="Normal"/>
    <x v="13"/>
  </r>
  <r>
    <s v="Mrs."/>
    <s v="Steven Perez"/>
    <n v="78"/>
    <x v="0"/>
    <x v="0"/>
    <s v="O+"/>
    <x v="1"/>
    <x v="2"/>
    <x v="308"/>
    <s v="Christine Taylor"/>
    <x v="3630"/>
    <x v="0"/>
    <n v="20836.268"/>
    <n v="416"/>
    <x v="0"/>
    <s v="Elective"/>
    <d v="2021-02-08T00:00:00"/>
    <s v="Penicillin"/>
    <s v="Inconclusive"/>
    <x v="24"/>
  </r>
  <r>
    <s v="Mrs."/>
    <s v="Molly Watts"/>
    <n v="35"/>
    <x v="1"/>
    <x v="0"/>
    <s v="A+"/>
    <x v="4"/>
    <x v="5"/>
    <x v="456"/>
    <s v="Kelly Tucker"/>
    <x v="3631"/>
    <x v="0"/>
    <n v="2549.0264999999999"/>
    <n v="357"/>
    <x v="2"/>
    <s v="Emergency"/>
    <d v="2021-09-03T00:00:00"/>
    <s v="Paracetamol"/>
    <s v="Normal"/>
    <x v="21"/>
  </r>
  <r>
    <s v="Mr."/>
    <s v="Katherine Garcia"/>
    <n v="73"/>
    <x v="0"/>
    <x v="1"/>
    <s v="B+"/>
    <x v="7"/>
    <x v="4"/>
    <x v="448"/>
    <s v="John Burton"/>
    <x v="3632"/>
    <x v="0"/>
    <n v="16172.2706"/>
    <n v="284"/>
    <x v="1"/>
    <s v="Urgent"/>
    <d v="2020-07-30T00:00:00"/>
    <s v="Penicillin"/>
    <s v="Inconclusive"/>
    <x v="6"/>
  </r>
  <r>
    <s v="Mrs."/>
    <s v="Sandy Miller"/>
    <n v="61"/>
    <x v="0"/>
    <x v="0"/>
    <s v="A+"/>
    <x v="4"/>
    <x v="0"/>
    <x v="1588"/>
    <s v="Christina Rivera"/>
    <x v="3633"/>
    <x v="0"/>
    <n v="6495.7615999999998"/>
    <n v="102"/>
    <x v="2"/>
    <s v="Emergency"/>
    <d v="2020-08-03T00:00:00"/>
    <s v="Aspirin"/>
    <s v="Inconclusive"/>
    <x v="28"/>
  </r>
  <r>
    <s v="Mrs."/>
    <s v="Robin Salas"/>
    <n v="57"/>
    <x v="1"/>
    <x v="0"/>
    <s v="A-"/>
    <x v="6"/>
    <x v="5"/>
    <x v="972"/>
    <s v="Robin Knight"/>
    <x v="3634"/>
    <x v="4"/>
    <n v="48323.089800000002"/>
    <n v="333"/>
    <x v="0"/>
    <s v="Elective"/>
    <d v="2021-01-07T00:00:00"/>
    <s v="Ibuprofen"/>
    <s v="Abnormal"/>
    <x v="8"/>
  </r>
  <r>
    <s v="Mrs."/>
    <s v="Sandra Sanchez"/>
    <n v="65"/>
    <x v="0"/>
    <x v="0"/>
    <s v="B-"/>
    <x v="2"/>
    <x v="3"/>
    <x v="490"/>
    <s v="Tyler Roberson"/>
    <x v="3635"/>
    <x v="0"/>
    <n v="16749.908800000001"/>
    <n v="314"/>
    <x v="2"/>
    <s v="Emergency"/>
    <d v="2021-09-25T00:00:00"/>
    <s v="Ibuprofen"/>
    <s v="Inconclusive"/>
    <x v="12"/>
  </r>
  <r>
    <s v="Mrs."/>
    <s v="Matthew Lynn"/>
    <n v="45"/>
    <x v="1"/>
    <x v="0"/>
    <s v="B+"/>
    <x v="7"/>
    <x v="2"/>
    <x v="452"/>
    <s v="Sara Pena"/>
    <x v="3636"/>
    <x v="3"/>
    <n v="9025.8536000000004"/>
    <n v="370"/>
    <x v="1"/>
    <s v="Urgent"/>
    <d v="2022-05-17T00:00:00"/>
    <s v="Lipitor"/>
    <s v="Inconclusive"/>
    <x v="0"/>
  </r>
  <r>
    <s v="Mr."/>
    <s v="Dominique Wade"/>
    <n v="42"/>
    <x v="1"/>
    <x v="1"/>
    <s v="O-"/>
    <x v="0"/>
    <x v="5"/>
    <x v="47"/>
    <s v="John Hill"/>
    <x v="313"/>
    <x v="4"/>
    <n v="52087.2549"/>
    <n v="170"/>
    <x v="2"/>
    <s v="Emergency"/>
    <d v="2020-04-25T00:00:00"/>
    <s v="Ibuprofen"/>
    <s v="Inconclusive"/>
    <x v="28"/>
  </r>
  <r>
    <s v="Mr."/>
    <s v="Sergio Colon"/>
    <n v="28"/>
    <x v="2"/>
    <x v="1"/>
    <s v="AB-"/>
    <x v="5"/>
    <x v="4"/>
    <x v="984"/>
    <s v="Denise Ross"/>
    <x v="3637"/>
    <x v="4"/>
    <n v="26195.323799999998"/>
    <n v="141"/>
    <x v="2"/>
    <s v="Emergency"/>
    <d v="2021-10-01T00:00:00"/>
    <s v="Paracetamol"/>
    <s v="Normal"/>
    <x v="12"/>
  </r>
  <r>
    <s v="Mr."/>
    <s v="Alan Taylor"/>
    <n v="63"/>
    <x v="0"/>
    <x v="1"/>
    <s v="A+"/>
    <x v="4"/>
    <x v="5"/>
    <x v="45"/>
    <s v="Tonya Shah"/>
    <x v="3638"/>
    <x v="0"/>
    <n v="65034.534099999997"/>
    <n v="111"/>
    <x v="2"/>
    <s v="Emergency"/>
    <d v="2022-11-10T00:00:00"/>
    <s v="Aspirin"/>
    <s v="Inconclusive"/>
    <x v="15"/>
  </r>
  <r>
    <s v="Mr."/>
    <s v="Charles Alvarez"/>
    <n v="30"/>
    <x v="2"/>
    <x v="1"/>
    <s v="AB-"/>
    <x v="5"/>
    <x v="3"/>
    <x v="744"/>
    <s v="Sarah Lane"/>
    <x v="3639"/>
    <x v="2"/>
    <n v="5258.4206000000004"/>
    <n v="331"/>
    <x v="2"/>
    <s v="Emergency"/>
    <d v="2021-01-15T00:00:00"/>
    <s v="Ibuprofen"/>
    <s v="Abnormal"/>
    <x v="27"/>
  </r>
  <r>
    <s v="Mrs."/>
    <s v="Debbie Warren"/>
    <n v="32"/>
    <x v="2"/>
    <x v="0"/>
    <s v="B-"/>
    <x v="2"/>
    <x v="4"/>
    <x v="321"/>
    <s v="Anne Pierce"/>
    <x v="606"/>
    <x v="4"/>
    <n v="6994.6561000000002"/>
    <n v="135"/>
    <x v="2"/>
    <s v="Emergency"/>
    <d v="2020-09-15T00:00:00"/>
    <s v="Aspirin"/>
    <s v="Abnormal"/>
    <x v="3"/>
  </r>
  <r>
    <s v="Mrs."/>
    <s v="Raymond Reyes"/>
    <n v="31"/>
    <x v="2"/>
    <x v="0"/>
    <s v="AB+"/>
    <x v="3"/>
    <x v="5"/>
    <x v="1589"/>
    <s v="Jonathan Dawson"/>
    <x v="3640"/>
    <x v="2"/>
    <n v="29025.157299999999"/>
    <n v="417"/>
    <x v="0"/>
    <s v="Elective"/>
    <d v="2019-12-19T00:00:00"/>
    <s v="Penicillin"/>
    <s v="Abnormal"/>
    <x v="8"/>
  </r>
  <r>
    <s v="Mr."/>
    <s v="Nicole Alvarez"/>
    <n v="79"/>
    <x v="0"/>
    <x v="1"/>
    <s v="A-"/>
    <x v="6"/>
    <x v="0"/>
    <x v="1590"/>
    <s v="Kimberly Williams"/>
    <x v="3641"/>
    <x v="0"/>
    <n v="26033.049299999999"/>
    <n v="139"/>
    <x v="0"/>
    <s v="Elective"/>
    <d v="2022-10-05T00:00:00"/>
    <s v="Paracetamol"/>
    <s v="Abnormal"/>
    <x v="3"/>
  </r>
  <r>
    <s v="Mr."/>
    <s v="Grace Chavez"/>
    <n v="44"/>
    <x v="1"/>
    <x v="1"/>
    <s v="AB-"/>
    <x v="5"/>
    <x v="4"/>
    <x v="761"/>
    <s v="Lawrence Taylor"/>
    <x v="3642"/>
    <x v="0"/>
    <n v="18677.7052"/>
    <n v="189"/>
    <x v="1"/>
    <s v="Urgent"/>
    <d v="2023-01-25T00:00:00"/>
    <s v="Ibuprofen"/>
    <s v="Abnormal"/>
    <x v="1"/>
  </r>
  <r>
    <s v="Mrs."/>
    <s v="Kendra Hodges"/>
    <n v="76"/>
    <x v="0"/>
    <x v="0"/>
    <s v="B-"/>
    <x v="2"/>
    <x v="0"/>
    <x v="1421"/>
    <s v="Brett Bradford"/>
    <x v="3643"/>
    <x v="3"/>
    <n v="49356.408499999998"/>
    <n v="212"/>
    <x v="1"/>
    <s v="Urgent"/>
    <d v="2023-10-02T00:00:00"/>
    <s v="Aspirin"/>
    <s v="Inconclusive"/>
    <x v="13"/>
  </r>
  <r>
    <s v="Mr."/>
    <s v="Kelly Harris"/>
    <n v="83"/>
    <x v="0"/>
    <x v="1"/>
    <s v="A+"/>
    <x v="4"/>
    <x v="4"/>
    <x v="689"/>
    <s v="Austin Rice"/>
    <x v="3644"/>
    <x v="4"/>
    <n v="43974.6466"/>
    <n v="472"/>
    <x v="2"/>
    <s v="Emergency"/>
    <d v="2023-08-25T00:00:00"/>
    <s v="Penicillin"/>
    <s v="Normal"/>
    <x v="0"/>
  </r>
  <r>
    <s v="Mr."/>
    <s v="Karen Walker"/>
    <n v="80"/>
    <x v="0"/>
    <x v="1"/>
    <s v="AB-"/>
    <x v="5"/>
    <x v="3"/>
    <x v="635"/>
    <s v="Evan Wilson"/>
    <x v="3645"/>
    <x v="4"/>
    <n v="13026.0715"/>
    <n v="488"/>
    <x v="2"/>
    <s v="Emergency"/>
    <d v="2020-12-02T00:00:00"/>
    <s v="Penicillin"/>
    <s v="Normal"/>
    <x v="28"/>
  </r>
  <r>
    <s v="Mr."/>
    <s v="Terri Gentry"/>
    <n v="30"/>
    <x v="2"/>
    <x v="1"/>
    <s v="A+"/>
    <x v="4"/>
    <x v="4"/>
    <x v="256"/>
    <s v="Jonathan Campbell"/>
    <x v="3646"/>
    <x v="3"/>
    <n v="36868.2258"/>
    <n v="316"/>
    <x v="0"/>
    <s v="Elective"/>
    <d v="2020-02-04T00:00:00"/>
    <s v="Aspirin"/>
    <s v="Inconclusive"/>
    <x v="10"/>
  </r>
  <r>
    <s v="Mr."/>
    <s v="Shawn Nichols"/>
    <n v="76"/>
    <x v="0"/>
    <x v="1"/>
    <s v="AB+"/>
    <x v="3"/>
    <x v="5"/>
    <x v="13"/>
    <s v="Amanda Navarro"/>
    <x v="3647"/>
    <x v="0"/>
    <n v="8917.4591"/>
    <n v="154"/>
    <x v="0"/>
    <s v="Elective"/>
    <d v="2021-01-08T00:00:00"/>
    <s v="Aspirin"/>
    <s v="Abnormal"/>
    <x v="21"/>
  </r>
  <r>
    <s v="Mrs."/>
    <s v="Brittney White"/>
    <n v="31"/>
    <x v="2"/>
    <x v="0"/>
    <s v="AB-"/>
    <x v="5"/>
    <x v="3"/>
    <x v="900"/>
    <s v="Ronald Moran"/>
    <x v="3648"/>
    <x v="4"/>
    <n v="5345.4309999999996"/>
    <n v="443"/>
    <x v="2"/>
    <s v="Emergency"/>
    <d v="2020-04-23T00:00:00"/>
    <s v="Penicillin"/>
    <s v="Normal"/>
    <x v="24"/>
  </r>
  <r>
    <s v="Mr."/>
    <s v="Charles Myers"/>
    <n v="73"/>
    <x v="0"/>
    <x v="1"/>
    <s v="O-"/>
    <x v="0"/>
    <x v="1"/>
    <x v="1184"/>
    <s v="Sarah Brown"/>
    <x v="3649"/>
    <x v="0"/>
    <n v="11957.6993"/>
    <n v="155"/>
    <x v="1"/>
    <s v="Urgent"/>
    <d v="2021-06-18T00:00:00"/>
    <s v="Paracetamol"/>
    <s v="Normal"/>
    <x v="22"/>
  </r>
  <r>
    <s v="Mr."/>
    <s v="Sarah Hendricks"/>
    <n v="61"/>
    <x v="0"/>
    <x v="1"/>
    <s v="A+"/>
    <x v="4"/>
    <x v="5"/>
    <x v="1202"/>
    <s v="Steven Perez"/>
    <x v="3650"/>
    <x v="0"/>
    <n v="25404.038799999998"/>
    <n v="293"/>
    <x v="0"/>
    <s v="Elective"/>
    <d v="2019-02-01T00:00:00"/>
    <s v="Paracetamol"/>
    <s v="Abnormal"/>
    <x v="28"/>
  </r>
  <r>
    <s v="Mr."/>
    <s v="Caleb Fisher"/>
    <n v="40"/>
    <x v="1"/>
    <x v="1"/>
    <s v="A+"/>
    <x v="4"/>
    <x v="2"/>
    <x v="1264"/>
    <s v="Adam Mcbride"/>
    <x v="3651"/>
    <x v="2"/>
    <n v="19802.7952"/>
    <n v="388"/>
    <x v="1"/>
    <s v="Urgent"/>
    <d v="2020-10-13T00:00:00"/>
    <s v="Ibuprofen"/>
    <s v="Normal"/>
    <x v="26"/>
  </r>
  <r>
    <s v="Mrs."/>
    <s v="Doris Bray"/>
    <n v="38"/>
    <x v="1"/>
    <x v="0"/>
    <s v="B+"/>
    <x v="7"/>
    <x v="2"/>
    <x v="974"/>
    <s v="Breanna Cruz"/>
    <x v="80"/>
    <x v="2"/>
    <n v="20791.969400000002"/>
    <n v="310"/>
    <x v="0"/>
    <s v="Elective"/>
    <d v="2021-03-15T00:00:00"/>
    <s v="Penicillin"/>
    <s v="Abnormal"/>
    <x v="10"/>
  </r>
  <r>
    <s v="Mrs."/>
    <s v="Jamie Martin"/>
    <n v="73"/>
    <x v="0"/>
    <x v="0"/>
    <s v="O-"/>
    <x v="0"/>
    <x v="1"/>
    <x v="722"/>
    <s v="Shirley Nelson"/>
    <x v="3652"/>
    <x v="0"/>
    <n v="4014.0558999999998"/>
    <n v="351"/>
    <x v="1"/>
    <s v="Urgent"/>
    <d v="2020-04-16T00:00:00"/>
    <s v="Ibuprofen"/>
    <s v="Abnormal"/>
    <x v="12"/>
  </r>
  <r>
    <s v="Mrs."/>
    <s v="Cathy Chavez"/>
    <n v="53"/>
    <x v="1"/>
    <x v="0"/>
    <s v="B-"/>
    <x v="2"/>
    <x v="0"/>
    <x v="1316"/>
    <s v="Chloe Parker"/>
    <x v="729"/>
    <x v="4"/>
    <n v="20919.818299999999"/>
    <n v="467"/>
    <x v="0"/>
    <s v="Elective"/>
    <d v="2022-06-13T00:00:00"/>
    <s v="Paracetamol"/>
    <s v="Abnormal"/>
    <x v="8"/>
  </r>
  <r>
    <s v="Mrs."/>
    <s v="Kyle Jacobson MD"/>
    <n v="28"/>
    <x v="2"/>
    <x v="0"/>
    <s v="O+"/>
    <x v="1"/>
    <x v="1"/>
    <x v="846"/>
    <s v="Nicholas Marsh"/>
    <x v="3653"/>
    <x v="3"/>
    <n v="27609.084299999999"/>
    <n v="176"/>
    <x v="0"/>
    <s v="Elective"/>
    <d v="2022-05-20T00:00:00"/>
    <s v="Paracetamol"/>
    <s v="Normal"/>
    <x v="8"/>
  </r>
  <r>
    <s v="Mr."/>
    <s v="Marcus Gray"/>
    <n v="40"/>
    <x v="1"/>
    <x v="1"/>
    <s v="A+"/>
    <x v="4"/>
    <x v="5"/>
    <x v="1105"/>
    <s v="Edward Cervantes"/>
    <x v="3654"/>
    <x v="4"/>
    <n v="13121.3357"/>
    <n v="184"/>
    <x v="2"/>
    <s v="Emergency"/>
    <d v="2020-04-27T00:00:00"/>
    <s v="Ibuprofen"/>
    <s v="Abnormal"/>
    <x v="5"/>
  </r>
  <r>
    <s v="Mrs."/>
    <s v="Crystal Henderson"/>
    <n v="38"/>
    <x v="1"/>
    <x v="0"/>
    <s v="B+"/>
    <x v="7"/>
    <x v="0"/>
    <x v="888"/>
    <s v="John Rose"/>
    <x v="73"/>
    <x v="4"/>
    <n v="23909.256799999999"/>
    <n v="495"/>
    <x v="0"/>
    <s v="Elective"/>
    <d v="2021-06-09T00:00:00"/>
    <s v="Ibuprofen"/>
    <s v="Abnormal"/>
    <x v="24"/>
  </r>
  <r>
    <s v="Mrs."/>
    <s v="Samantha Diaz"/>
    <n v="41"/>
    <x v="1"/>
    <x v="0"/>
    <s v="AB+"/>
    <x v="3"/>
    <x v="0"/>
    <x v="750"/>
    <s v="Katherine Shea"/>
    <x v="3655"/>
    <x v="4"/>
    <n v="59775.105000000003"/>
    <n v="297"/>
    <x v="1"/>
    <s v="Urgent"/>
    <d v="2021-03-06T00:00:00"/>
    <s v="Aspirin"/>
    <s v="Normal"/>
    <x v="10"/>
  </r>
  <r>
    <s v="Mr."/>
    <s v="Katherine Harmon"/>
    <n v="31"/>
    <x v="2"/>
    <x v="1"/>
    <s v="O+"/>
    <x v="1"/>
    <x v="0"/>
    <x v="552"/>
    <s v="Jessica Miller"/>
    <x v="3656"/>
    <x v="4"/>
    <n v="28133.519400000001"/>
    <n v="119"/>
    <x v="1"/>
    <s v="Urgent"/>
    <d v="2019-06-24T00:00:00"/>
    <s v="Lipitor"/>
    <s v="Inconclusive"/>
    <x v="11"/>
  </r>
  <r>
    <s v="Mrs."/>
    <s v="Jennifer Burton"/>
    <n v="44"/>
    <x v="1"/>
    <x v="0"/>
    <s v="A+"/>
    <x v="4"/>
    <x v="0"/>
    <x v="900"/>
    <s v="Adam Mullins"/>
    <x v="3657"/>
    <x v="4"/>
    <n v="14481.323700000001"/>
    <n v="271"/>
    <x v="0"/>
    <s v="Elective"/>
    <d v="2020-04-28T00:00:00"/>
    <s v="Lipitor"/>
    <s v="Abnormal"/>
    <x v="26"/>
  </r>
  <r>
    <s v="Mr."/>
    <s v="Charles Rodgers"/>
    <n v="59"/>
    <x v="1"/>
    <x v="1"/>
    <s v="B+"/>
    <x v="7"/>
    <x v="5"/>
    <x v="1559"/>
    <s v="Anna Hall"/>
    <x v="3658"/>
    <x v="0"/>
    <n v="65985.53"/>
    <n v="437"/>
    <x v="0"/>
    <s v="Elective"/>
    <d v="2020-12-28T00:00:00"/>
    <s v="Aspirin"/>
    <s v="Normal"/>
    <x v="2"/>
  </r>
  <r>
    <s v="Mrs."/>
    <s v="Willie Jimenez"/>
    <n v="78"/>
    <x v="0"/>
    <x v="0"/>
    <s v="O+"/>
    <x v="1"/>
    <x v="5"/>
    <x v="1377"/>
    <s v="Marie Massey"/>
    <x v="3659"/>
    <x v="2"/>
    <n v="63606.729700000004"/>
    <n v="499"/>
    <x v="2"/>
    <s v="Emergency"/>
    <d v="2020-03-13T00:00:00"/>
    <s v="Aspirin"/>
    <s v="Abnormal"/>
    <x v="19"/>
  </r>
  <r>
    <s v="Mrs."/>
    <s v="Michael Morales"/>
    <n v="80"/>
    <x v="0"/>
    <x v="0"/>
    <s v="B+"/>
    <x v="7"/>
    <x v="0"/>
    <x v="355"/>
    <s v="Natalie Snyder"/>
    <x v="3660"/>
    <x v="4"/>
    <n v="17424.321499999998"/>
    <n v="137"/>
    <x v="0"/>
    <s v="Elective"/>
    <d v="2020-01-26T00:00:00"/>
    <s v="Paracetamol"/>
    <s v="Inconclusive"/>
    <x v="4"/>
  </r>
  <r>
    <s v="Mrs."/>
    <s v="Robert Sandoval"/>
    <n v="69"/>
    <x v="0"/>
    <x v="0"/>
    <s v="AB+"/>
    <x v="3"/>
    <x v="5"/>
    <x v="1591"/>
    <s v="Julie Newton"/>
    <x v="3661"/>
    <x v="3"/>
    <n v="35430.903700000003"/>
    <n v="354"/>
    <x v="0"/>
    <s v="Elective"/>
    <d v="2019-02-25T00:00:00"/>
    <s v="Paracetamol"/>
    <s v="Abnormal"/>
    <x v="10"/>
  </r>
  <r>
    <s v="Mrs."/>
    <s v="Amanda Smith"/>
    <n v="19"/>
    <x v="2"/>
    <x v="0"/>
    <s v="AB-"/>
    <x v="5"/>
    <x v="0"/>
    <x v="171"/>
    <s v="Patricia Brady"/>
    <x v="3662"/>
    <x v="2"/>
    <n v="25375.570400000001"/>
    <n v="484"/>
    <x v="0"/>
    <s v="Elective"/>
    <d v="2022-12-11T00:00:00"/>
    <s v="Paracetamol"/>
    <s v="Abnormal"/>
    <x v="24"/>
  </r>
  <r>
    <s v="Mr."/>
    <s v="Robert Cruz"/>
    <n v="50"/>
    <x v="1"/>
    <x v="1"/>
    <s v="B-"/>
    <x v="2"/>
    <x v="2"/>
    <x v="934"/>
    <s v="Alyssa Mitchell"/>
    <x v="3663"/>
    <x v="1"/>
    <n v="19493.957600000002"/>
    <n v="489"/>
    <x v="2"/>
    <s v="Emergency"/>
    <d v="2020-06-13T00:00:00"/>
    <s v="Lipitor"/>
    <s v="Normal"/>
    <x v="8"/>
  </r>
  <r>
    <s v="Mrs."/>
    <s v="Cassandra Myers"/>
    <n v="38"/>
    <x v="1"/>
    <x v="0"/>
    <s v="AB-"/>
    <x v="5"/>
    <x v="5"/>
    <x v="1235"/>
    <s v="Thomas Villa"/>
    <x v="3664"/>
    <x v="2"/>
    <n v="51380.382700000002"/>
    <n v="465"/>
    <x v="0"/>
    <s v="Elective"/>
    <d v="2021-11-10T00:00:00"/>
    <s v="Ibuprofen"/>
    <s v="Normal"/>
    <x v="12"/>
  </r>
  <r>
    <s v="Mr."/>
    <s v="Ronald Brown"/>
    <n v="77"/>
    <x v="0"/>
    <x v="1"/>
    <s v="O+"/>
    <x v="1"/>
    <x v="2"/>
    <x v="1592"/>
    <s v="Amy Dixon"/>
    <x v="3665"/>
    <x v="2"/>
    <n v="3459.3171000000002"/>
    <n v="296"/>
    <x v="2"/>
    <s v="Emergency"/>
    <d v="2022-11-16T00:00:00"/>
    <s v="Ibuprofen"/>
    <s v="Abnormal"/>
    <x v="18"/>
  </r>
  <r>
    <s v="Mr."/>
    <s v="Sandra Morris"/>
    <n v="21"/>
    <x v="2"/>
    <x v="1"/>
    <s v="B+"/>
    <x v="7"/>
    <x v="5"/>
    <x v="1109"/>
    <s v="Margaret Jones"/>
    <x v="3666"/>
    <x v="1"/>
    <n v="20243.696899999999"/>
    <n v="147"/>
    <x v="0"/>
    <s v="Elective"/>
    <d v="2023-01-12T00:00:00"/>
    <s v="Ibuprofen"/>
    <s v="Normal"/>
    <x v="8"/>
  </r>
  <r>
    <s v="Mrs."/>
    <s v="Cheryl Freeman"/>
    <n v="49"/>
    <x v="1"/>
    <x v="0"/>
    <s v="O-"/>
    <x v="0"/>
    <x v="0"/>
    <x v="801"/>
    <s v="Lisa Allen"/>
    <x v="2628"/>
    <x v="4"/>
    <n v="23293.784800000001"/>
    <n v="428"/>
    <x v="1"/>
    <s v="Urgent"/>
    <d v="2022-12-25T00:00:00"/>
    <s v="Paracetamol"/>
    <s v="Abnormal"/>
    <x v="17"/>
  </r>
  <r>
    <s v="Mr."/>
    <s v="Jason Howard"/>
    <n v="30"/>
    <x v="2"/>
    <x v="1"/>
    <s v="B+"/>
    <x v="7"/>
    <x v="2"/>
    <x v="1193"/>
    <s v="Cathy Sandoval"/>
    <x v="3667"/>
    <x v="2"/>
    <n v="14544.9018"/>
    <n v="110"/>
    <x v="0"/>
    <s v="Elective"/>
    <d v="2022-05-25T00:00:00"/>
    <s v="Paracetamol"/>
    <s v="Abnormal"/>
    <x v="2"/>
  </r>
  <r>
    <s v="Mr."/>
    <s v="Ms. Megan Hale"/>
    <n v="71"/>
    <x v="0"/>
    <x v="1"/>
    <s v="B-"/>
    <x v="2"/>
    <x v="5"/>
    <x v="1345"/>
    <s v="Laura Sanchez"/>
    <x v="692"/>
    <x v="0"/>
    <n v="49376.654399999999"/>
    <n v="145"/>
    <x v="0"/>
    <s v="Elective"/>
    <d v="2023-08-16T00:00:00"/>
    <s v="Lipitor"/>
    <s v="Abnormal"/>
    <x v="5"/>
  </r>
  <r>
    <s v="Mrs."/>
    <s v="Carrie Zimmerman"/>
    <n v="57"/>
    <x v="1"/>
    <x v="0"/>
    <s v="A+"/>
    <x v="4"/>
    <x v="1"/>
    <x v="357"/>
    <s v="Robert Shelton"/>
    <x v="3668"/>
    <x v="0"/>
    <n v="17033.007799999999"/>
    <n v="170"/>
    <x v="0"/>
    <s v="Elective"/>
    <d v="2021-03-06T00:00:00"/>
    <s v="Ibuprofen"/>
    <s v="Abnormal"/>
    <x v="9"/>
  </r>
  <r>
    <s v="Mr."/>
    <s v="Mia Davis"/>
    <n v="72"/>
    <x v="0"/>
    <x v="1"/>
    <s v="B+"/>
    <x v="7"/>
    <x v="0"/>
    <x v="1499"/>
    <s v="Melissa Moyer"/>
    <x v="3669"/>
    <x v="4"/>
    <n v="59880.100200000001"/>
    <n v="381"/>
    <x v="0"/>
    <s v="Elective"/>
    <d v="2020-05-24T00:00:00"/>
    <s v="Aspirin"/>
    <s v="Inconclusive"/>
    <x v="3"/>
  </r>
  <r>
    <s v="Mrs."/>
    <s v="Monica Garcia"/>
    <n v="39"/>
    <x v="1"/>
    <x v="0"/>
    <s v="B-"/>
    <x v="2"/>
    <x v="3"/>
    <x v="101"/>
    <s v="Sonya Jordan"/>
    <x v="2270"/>
    <x v="2"/>
    <n v="5850.2660999999998"/>
    <n v="382"/>
    <x v="2"/>
    <s v="Emergency"/>
    <d v="2021-01-10T00:00:00"/>
    <s v="Paracetamol"/>
    <s v="Abnormal"/>
    <x v="28"/>
  </r>
  <r>
    <s v="Mrs."/>
    <s v="Lawrence Chavez"/>
    <n v="18"/>
    <x v="2"/>
    <x v="0"/>
    <s v="A-"/>
    <x v="6"/>
    <x v="2"/>
    <x v="790"/>
    <s v="Pamela Bell"/>
    <x v="3670"/>
    <x v="1"/>
    <n v="20037.073199999999"/>
    <n v="253"/>
    <x v="2"/>
    <s v="Emergency"/>
    <d v="2019-04-07T00:00:00"/>
    <s v="Aspirin"/>
    <s v="Normal"/>
    <x v="14"/>
  </r>
  <r>
    <s v="Mr."/>
    <s v="Jackie Fields"/>
    <n v="72"/>
    <x v="0"/>
    <x v="1"/>
    <s v="AB+"/>
    <x v="3"/>
    <x v="5"/>
    <x v="920"/>
    <s v="Monica Hawkins"/>
    <x v="3671"/>
    <x v="3"/>
    <n v="16983.9879"/>
    <n v="253"/>
    <x v="0"/>
    <s v="Elective"/>
    <d v="2023-09-21T00:00:00"/>
    <s v="Penicillin"/>
    <s v="Abnormal"/>
    <x v="27"/>
  </r>
  <r>
    <s v="Mrs."/>
    <s v="Brendan Grimes"/>
    <n v="63"/>
    <x v="0"/>
    <x v="0"/>
    <s v="B-"/>
    <x v="2"/>
    <x v="3"/>
    <x v="827"/>
    <s v="Carol West"/>
    <x v="3672"/>
    <x v="0"/>
    <n v="23352.683000000001"/>
    <n v="416"/>
    <x v="1"/>
    <s v="Urgent"/>
    <d v="2022-03-06T00:00:00"/>
    <s v="Ibuprofen"/>
    <s v="Normal"/>
    <x v="16"/>
  </r>
  <r>
    <s v="Mrs."/>
    <s v="Michael Myers"/>
    <n v="69"/>
    <x v="0"/>
    <x v="0"/>
    <s v="A-"/>
    <x v="6"/>
    <x v="1"/>
    <x v="1387"/>
    <s v="Larry Navarro"/>
    <x v="3673"/>
    <x v="4"/>
    <n v="12460.8853"/>
    <n v="316"/>
    <x v="0"/>
    <s v="Elective"/>
    <d v="2019-05-11T00:00:00"/>
    <s v="Paracetamol"/>
    <s v="Abnormal"/>
    <x v="11"/>
  </r>
  <r>
    <s v="Mrs."/>
    <s v="Richard Walker"/>
    <n v="18"/>
    <x v="2"/>
    <x v="0"/>
    <s v="O+"/>
    <x v="1"/>
    <x v="1"/>
    <x v="1593"/>
    <s v="Tonya Lee"/>
    <x v="3674"/>
    <x v="2"/>
    <n v="13298.991099999999"/>
    <n v="412"/>
    <x v="2"/>
    <s v="Emergency"/>
    <d v="2019-12-05T00:00:00"/>
    <s v="Lipitor"/>
    <s v="Inconclusive"/>
    <x v="17"/>
  </r>
  <r>
    <s v="Mrs."/>
    <s v="Travis Saunders"/>
    <n v="25"/>
    <x v="2"/>
    <x v="0"/>
    <s v="O-"/>
    <x v="0"/>
    <x v="2"/>
    <x v="59"/>
    <s v="Kenneth Lopez"/>
    <x v="3675"/>
    <x v="1"/>
    <n v="20668.814200000001"/>
    <n v="244"/>
    <x v="0"/>
    <s v="Elective"/>
    <d v="2020-03-03T00:00:00"/>
    <s v="Aspirin"/>
    <s v="Normal"/>
    <x v="8"/>
  </r>
  <r>
    <s v="Mr."/>
    <s v="Ann Weeks"/>
    <n v="55"/>
    <x v="1"/>
    <x v="1"/>
    <s v="B+"/>
    <x v="7"/>
    <x v="0"/>
    <x v="53"/>
    <s v="Elaine Young"/>
    <x v="3676"/>
    <x v="4"/>
    <n v="24295.442800000001"/>
    <n v="335"/>
    <x v="2"/>
    <s v="Emergency"/>
    <d v="2021-07-18T00:00:00"/>
    <s v="Penicillin"/>
    <s v="Abnormal"/>
    <x v="10"/>
  </r>
  <r>
    <s v="Mrs."/>
    <s v="Joshua Sanders"/>
    <n v="61"/>
    <x v="0"/>
    <x v="0"/>
    <s v="AB-"/>
    <x v="5"/>
    <x v="2"/>
    <x v="12"/>
    <s v="Philip Torres"/>
    <x v="3677"/>
    <x v="1"/>
    <n v="18098.691299999999"/>
    <n v="199"/>
    <x v="1"/>
    <s v="Urgent"/>
    <d v="2021-07-04T00:00:00"/>
    <s v="Ibuprofen"/>
    <s v="Normal"/>
    <x v="9"/>
  </r>
  <r>
    <s v="Mrs."/>
    <s v="Rachel Tate"/>
    <n v="46"/>
    <x v="1"/>
    <x v="0"/>
    <s v="AB+"/>
    <x v="3"/>
    <x v="4"/>
    <x v="722"/>
    <s v="James Thomas"/>
    <x v="3678"/>
    <x v="3"/>
    <n v="41739.157899999998"/>
    <n v="135"/>
    <x v="0"/>
    <s v="Elective"/>
    <d v="2020-04-16T00:00:00"/>
    <s v="Lipitor"/>
    <s v="Abnormal"/>
    <x v="12"/>
  </r>
  <r>
    <s v="Mr."/>
    <s v="Debra Stanley"/>
    <n v="25"/>
    <x v="2"/>
    <x v="1"/>
    <s v="AB+"/>
    <x v="3"/>
    <x v="5"/>
    <x v="1566"/>
    <s v="Catherine Harper"/>
    <x v="3679"/>
    <x v="4"/>
    <n v="70630.291899999997"/>
    <n v="462"/>
    <x v="0"/>
    <s v="Elective"/>
    <d v="2019-04-18T00:00:00"/>
    <s v="Paracetamol"/>
    <s v="Abnormal"/>
    <x v="21"/>
  </r>
  <r>
    <s v="Mrs."/>
    <s v="Maria Cisneros"/>
    <n v="58"/>
    <x v="1"/>
    <x v="0"/>
    <s v="AB-"/>
    <x v="5"/>
    <x v="5"/>
    <x v="154"/>
    <s v="Robert Roman"/>
    <x v="3680"/>
    <x v="0"/>
    <n v="39152.973599999998"/>
    <n v="198"/>
    <x v="0"/>
    <s v="Elective"/>
    <d v="2020-02-12T00:00:00"/>
    <s v="Paracetamol"/>
    <s v="Abnormal"/>
    <x v="3"/>
  </r>
  <r>
    <s v="Mr."/>
    <s v="David Burgess"/>
    <n v="69"/>
    <x v="0"/>
    <x v="1"/>
    <s v="O+"/>
    <x v="1"/>
    <x v="3"/>
    <x v="84"/>
    <s v="Angela Jones"/>
    <x v="3681"/>
    <x v="3"/>
    <n v="33996.627200000003"/>
    <n v="351"/>
    <x v="2"/>
    <s v="Emergency"/>
    <d v="2021-01-07T00:00:00"/>
    <s v="Lipitor"/>
    <s v="Normal"/>
    <x v="29"/>
  </r>
  <r>
    <s v="Mrs."/>
    <s v="Gloria Anderson"/>
    <n v="45"/>
    <x v="1"/>
    <x v="0"/>
    <s v="AB+"/>
    <x v="3"/>
    <x v="2"/>
    <x v="121"/>
    <s v="Carlos Dalton"/>
    <x v="396"/>
    <x v="4"/>
    <n v="23643.1548"/>
    <n v="242"/>
    <x v="2"/>
    <s v="Emergency"/>
    <d v="2021-12-13T00:00:00"/>
    <s v="Penicillin"/>
    <s v="Abnormal"/>
    <x v="16"/>
  </r>
  <r>
    <s v="Mrs."/>
    <s v="Renee Ramsey"/>
    <n v="64"/>
    <x v="0"/>
    <x v="0"/>
    <s v="AB-"/>
    <x v="5"/>
    <x v="2"/>
    <x v="1005"/>
    <s v="Matthew Reilly"/>
    <x v="3682"/>
    <x v="0"/>
    <n v="5459.4116999999997"/>
    <n v="252"/>
    <x v="1"/>
    <s v="Urgent"/>
    <d v="2019-04-07T00:00:00"/>
    <s v="Paracetamol"/>
    <s v="Normal"/>
    <x v="0"/>
  </r>
  <r>
    <s v="Mrs."/>
    <s v="Larry Gibson"/>
    <n v="47"/>
    <x v="1"/>
    <x v="0"/>
    <s v="B-"/>
    <x v="2"/>
    <x v="2"/>
    <x v="313"/>
    <s v="Rodney Long"/>
    <x v="3683"/>
    <x v="4"/>
    <n v="19139.167799999999"/>
    <n v="102"/>
    <x v="0"/>
    <s v="Elective"/>
    <d v="2021-10-14T00:00:00"/>
    <s v="Ibuprofen"/>
    <s v="Normal"/>
    <x v="27"/>
  </r>
  <r>
    <s v="Mrs."/>
    <s v="Michael Padilla"/>
    <n v="19"/>
    <x v="2"/>
    <x v="0"/>
    <s v="O-"/>
    <x v="0"/>
    <x v="4"/>
    <x v="198"/>
    <s v="Logan Acevedo"/>
    <x v="3684"/>
    <x v="2"/>
    <n v="27887.473099999999"/>
    <n v="125"/>
    <x v="0"/>
    <s v="Elective"/>
    <d v="2021-05-29T00:00:00"/>
    <s v="Penicillin"/>
    <s v="Abnormal"/>
    <x v="10"/>
  </r>
  <r>
    <s v="Mr."/>
    <s v="Dr. Joseph Roberts"/>
    <n v="40"/>
    <x v="1"/>
    <x v="1"/>
    <s v="A+"/>
    <x v="4"/>
    <x v="2"/>
    <x v="354"/>
    <s v="Julie Perez"/>
    <x v="3685"/>
    <x v="4"/>
    <n v="8139.5892999999996"/>
    <n v="446"/>
    <x v="1"/>
    <s v="Urgent"/>
    <d v="2019-02-24T00:00:00"/>
    <s v="Ibuprofen"/>
    <s v="Normal"/>
    <x v="3"/>
  </r>
  <r>
    <s v="Mrs."/>
    <s v="Daniel Tucker"/>
    <n v="28"/>
    <x v="2"/>
    <x v="0"/>
    <s v="AB-"/>
    <x v="5"/>
    <x v="2"/>
    <x v="276"/>
    <s v="Phillip Romero DDS"/>
    <x v="3686"/>
    <x v="3"/>
    <n v="6131.1109999999999"/>
    <n v="363"/>
    <x v="2"/>
    <s v="Emergency"/>
    <d v="2019-07-20T00:00:00"/>
    <s v="Ibuprofen"/>
    <s v="Normal"/>
    <x v="11"/>
  </r>
  <r>
    <s v="Mr."/>
    <s v="Benjamin Rivera"/>
    <n v="50"/>
    <x v="1"/>
    <x v="1"/>
    <s v="O+"/>
    <x v="1"/>
    <x v="3"/>
    <x v="916"/>
    <s v="Jeff Smith"/>
    <x v="3687"/>
    <x v="2"/>
    <n v="21741.456200000001"/>
    <n v="158"/>
    <x v="2"/>
    <s v="Emergency"/>
    <d v="2022-06-01T00:00:00"/>
    <s v="Ibuprofen"/>
    <s v="Inconclusive"/>
    <x v="11"/>
  </r>
  <r>
    <s v="Mrs."/>
    <s v="Sarah Olson"/>
    <n v="56"/>
    <x v="1"/>
    <x v="0"/>
    <s v="AB-"/>
    <x v="5"/>
    <x v="4"/>
    <x v="201"/>
    <s v="Melinda Bailey"/>
    <x v="3688"/>
    <x v="2"/>
    <n v="33578.727800000001"/>
    <n v="494"/>
    <x v="0"/>
    <s v="Elective"/>
    <d v="2020-07-01T00:00:00"/>
    <s v="Paracetamol"/>
    <s v="Abnormal"/>
    <x v="8"/>
  </r>
  <r>
    <s v="Mr."/>
    <s v="Victoria Moran"/>
    <n v="70"/>
    <x v="0"/>
    <x v="1"/>
    <s v="O+"/>
    <x v="1"/>
    <x v="5"/>
    <x v="745"/>
    <s v="Kimberly Ponce"/>
    <x v="943"/>
    <x v="4"/>
    <n v="46265.497199999998"/>
    <n v="230"/>
    <x v="2"/>
    <s v="Emergency"/>
    <d v="2020-11-26T00:00:00"/>
    <s v="Ibuprofen"/>
    <s v="Abnormal"/>
    <x v="24"/>
  </r>
  <r>
    <s v="Mr."/>
    <s v="Anthony Singh"/>
    <n v="63"/>
    <x v="0"/>
    <x v="1"/>
    <s v="O-"/>
    <x v="0"/>
    <x v="0"/>
    <x v="1035"/>
    <s v="Michelle Hunter"/>
    <x v="3689"/>
    <x v="3"/>
    <n v="10685.1957"/>
    <n v="436"/>
    <x v="2"/>
    <s v="Emergency"/>
    <d v="2019-11-02T00:00:00"/>
    <s v="Aspirin"/>
    <s v="Normal"/>
    <x v="20"/>
  </r>
  <r>
    <s v="Mrs."/>
    <s v="Joshua Rivera"/>
    <n v="81"/>
    <x v="0"/>
    <x v="0"/>
    <s v="A-"/>
    <x v="6"/>
    <x v="2"/>
    <x v="942"/>
    <s v="Diane Wood"/>
    <x v="3690"/>
    <x v="3"/>
    <n v="20215.025600000001"/>
    <n v="227"/>
    <x v="0"/>
    <s v="Elective"/>
    <d v="2019-11-05T00:00:00"/>
    <s v="Lipitor"/>
    <s v="Normal"/>
    <x v="8"/>
  </r>
  <r>
    <s v="Mr."/>
    <s v="Heather Stevens"/>
    <n v="20"/>
    <x v="2"/>
    <x v="1"/>
    <s v="A+"/>
    <x v="4"/>
    <x v="4"/>
    <x v="1594"/>
    <s v="Sherry Williams"/>
    <x v="3691"/>
    <x v="2"/>
    <n v="35829.753199999999"/>
    <n v="200"/>
    <x v="1"/>
    <s v="Urgent"/>
    <d v="2022-07-16T00:00:00"/>
    <s v="Aspirin"/>
    <s v="Inconclusive"/>
    <x v="15"/>
  </r>
  <r>
    <s v="Mr."/>
    <s v="Wayne Gutierrez"/>
    <n v="28"/>
    <x v="2"/>
    <x v="1"/>
    <s v="O-"/>
    <x v="0"/>
    <x v="5"/>
    <x v="1595"/>
    <s v="Lisa Hernandez"/>
    <x v="3692"/>
    <x v="3"/>
    <n v="23992.246500000001"/>
    <n v="151"/>
    <x v="0"/>
    <s v="Elective"/>
    <d v="2021-02-14T00:00:00"/>
    <s v="Ibuprofen"/>
    <s v="Normal"/>
    <x v="26"/>
  </r>
  <r>
    <s v="Mr."/>
    <s v="Martha Thomas"/>
    <n v="28"/>
    <x v="2"/>
    <x v="1"/>
    <s v="B+"/>
    <x v="7"/>
    <x v="4"/>
    <x v="593"/>
    <s v="Cynthia Simon"/>
    <x v="3693"/>
    <x v="4"/>
    <n v="29142.065399999999"/>
    <n v="228"/>
    <x v="1"/>
    <s v="Urgent"/>
    <d v="2020-07-12T00:00:00"/>
    <s v="Aspirin"/>
    <s v="Normal"/>
    <x v="25"/>
  </r>
  <r>
    <s v="Mrs."/>
    <s v="Larry Mccoy"/>
    <n v="23"/>
    <x v="2"/>
    <x v="0"/>
    <s v="A+"/>
    <x v="4"/>
    <x v="0"/>
    <x v="1012"/>
    <s v="Mr. Zachary Farmer MD"/>
    <x v="3694"/>
    <x v="4"/>
    <n v="16292.1636"/>
    <n v="450"/>
    <x v="0"/>
    <s v="Elective"/>
    <d v="2023-06-28T00:00:00"/>
    <s v="Aspirin"/>
    <s v="Inconclusive"/>
    <x v="10"/>
  </r>
  <r>
    <s v="Mr."/>
    <s v="David Donovan"/>
    <n v="30"/>
    <x v="2"/>
    <x v="1"/>
    <s v="A+"/>
    <x v="4"/>
    <x v="3"/>
    <x v="1161"/>
    <s v="Gerald Smith"/>
    <x v="3695"/>
    <x v="4"/>
    <n v="7020.4623000000001"/>
    <n v="340"/>
    <x v="2"/>
    <s v="Emergency"/>
    <d v="2021-07-13T00:00:00"/>
    <s v="Lipitor"/>
    <s v="Abnormal"/>
    <x v="1"/>
  </r>
  <r>
    <s v="Mrs."/>
    <s v="Mitchell Keller"/>
    <n v="53"/>
    <x v="1"/>
    <x v="0"/>
    <s v="O+"/>
    <x v="1"/>
    <x v="4"/>
    <x v="1283"/>
    <s v="Steven Schneider"/>
    <x v="3696"/>
    <x v="4"/>
    <n v="42859.479899999998"/>
    <n v="213"/>
    <x v="2"/>
    <s v="Emergency"/>
    <d v="2021-08-27T00:00:00"/>
    <s v="Aspirin"/>
    <s v="Normal"/>
    <x v="5"/>
  </r>
  <r>
    <s v="Mrs."/>
    <s v="Shelby Gallagher"/>
    <n v="57"/>
    <x v="1"/>
    <x v="0"/>
    <s v="AB-"/>
    <x v="5"/>
    <x v="0"/>
    <x v="78"/>
    <s v="Daniel Saunders"/>
    <x v="3697"/>
    <x v="3"/>
    <n v="2760.6311999999998"/>
    <n v="115"/>
    <x v="2"/>
    <s v="Emergency"/>
    <d v="2021-01-30T00:00:00"/>
    <s v="Lipitor"/>
    <s v="Inconclusive"/>
    <x v="25"/>
  </r>
  <r>
    <s v="Mrs."/>
    <s v="Stephen Weeks"/>
    <n v="38"/>
    <x v="1"/>
    <x v="0"/>
    <s v="O+"/>
    <x v="1"/>
    <x v="2"/>
    <x v="1002"/>
    <s v="Kari Cochran"/>
    <x v="3698"/>
    <x v="4"/>
    <n v="23235.210200000001"/>
    <n v="386"/>
    <x v="1"/>
    <s v="Urgent"/>
    <d v="2019-12-26T00:00:00"/>
    <s v="Paracetamol"/>
    <s v="Abnormal"/>
    <x v="3"/>
  </r>
  <r>
    <s v="Mrs."/>
    <s v="Megan Thompson"/>
    <n v="51"/>
    <x v="1"/>
    <x v="0"/>
    <s v="O-"/>
    <x v="0"/>
    <x v="2"/>
    <x v="559"/>
    <s v="Jerry Pham"/>
    <x v="3699"/>
    <x v="3"/>
    <n v="8343.4002999999993"/>
    <n v="379"/>
    <x v="0"/>
    <s v="Elective"/>
    <d v="2020-03-06T00:00:00"/>
    <s v="Lipitor"/>
    <s v="Inconclusive"/>
    <x v="3"/>
  </r>
  <r>
    <s v="Mrs."/>
    <s v="Theresa Bailey"/>
    <n v="31"/>
    <x v="2"/>
    <x v="0"/>
    <s v="A+"/>
    <x v="4"/>
    <x v="2"/>
    <x v="1010"/>
    <s v="Hannah Walters"/>
    <x v="3700"/>
    <x v="4"/>
    <n v="2102.9729000000002"/>
    <n v="417"/>
    <x v="2"/>
    <s v="Emergency"/>
    <d v="2019-06-13T00:00:00"/>
    <s v="Paracetamol"/>
    <s v="Normal"/>
    <x v="9"/>
  </r>
  <r>
    <s v="Mrs."/>
    <s v="Jessica Lopez"/>
    <n v="40"/>
    <x v="1"/>
    <x v="0"/>
    <s v="B-"/>
    <x v="2"/>
    <x v="1"/>
    <x v="787"/>
    <s v="Dana Black"/>
    <x v="3701"/>
    <x v="2"/>
    <n v="38132.170400000003"/>
    <n v="119"/>
    <x v="0"/>
    <s v="Elective"/>
    <d v="2020-03-26T00:00:00"/>
    <s v="Ibuprofen"/>
    <s v="Inconclusive"/>
    <x v="25"/>
  </r>
  <r>
    <s v="Mr."/>
    <s v="Ryan Mathews"/>
    <n v="38"/>
    <x v="1"/>
    <x v="1"/>
    <s v="AB-"/>
    <x v="5"/>
    <x v="0"/>
    <x v="779"/>
    <s v="Daniel Dixon"/>
    <x v="3702"/>
    <x v="0"/>
    <n v="24463.127499999999"/>
    <n v="228"/>
    <x v="0"/>
    <s v="Elective"/>
    <d v="2021-12-12T00:00:00"/>
    <s v="Paracetamol"/>
    <s v="Normal"/>
    <x v="15"/>
  </r>
  <r>
    <s v="Mrs."/>
    <s v="Ronald Lindsey"/>
    <n v="72"/>
    <x v="0"/>
    <x v="0"/>
    <s v="O-"/>
    <x v="0"/>
    <x v="1"/>
    <x v="772"/>
    <s v="Sarah Wood"/>
    <x v="3703"/>
    <x v="3"/>
    <n v="15517.6798"/>
    <n v="175"/>
    <x v="0"/>
    <s v="Elective"/>
    <d v="2023-10-29T00:00:00"/>
    <s v="Lipitor"/>
    <s v="Normal"/>
    <x v="9"/>
  </r>
  <r>
    <s v="Mr."/>
    <s v="Justin Kemp"/>
    <n v="24"/>
    <x v="2"/>
    <x v="1"/>
    <s v="O+"/>
    <x v="1"/>
    <x v="4"/>
    <x v="491"/>
    <s v="David Morales"/>
    <x v="3704"/>
    <x v="1"/>
    <n v="7201.9242999999997"/>
    <n v="285"/>
    <x v="2"/>
    <s v="Emergency"/>
    <d v="2023-09-03T00:00:00"/>
    <s v="Lipitor"/>
    <s v="Normal"/>
    <x v="9"/>
  </r>
  <r>
    <s v="Mr."/>
    <s v="Brooke Brown"/>
    <n v="24"/>
    <x v="2"/>
    <x v="1"/>
    <s v="A+"/>
    <x v="4"/>
    <x v="4"/>
    <x v="668"/>
    <s v="Richard Santos"/>
    <x v="3705"/>
    <x v="4"/>
    <n v="20984.940999999999"/>
    <n v="147"/>
    <x v="0"/>
    <s v="Elective"/>
    <d v="2019-03-12T00:00:00"/>
    <s v="Paracetamol"/>
    <s v="Abnormal"/>
    <x v="3"/>
  </r>
  <r>
    <s v="Mr."/>
    <s v="Ethan Farley"/>
    <n v="26"/>
    <x v="2"/>
    <x v="1"/>
    <s v="B+"/>
    <x v="7"/>
    <x v="0"/>
    <x v="1226"/>
    <s v="Thomas Armstrong"/>
    <x v="815"/>
    <x v="4"/>
    <n v="17663.241999999998"/>
    <n v="309"/>
    <x v="0"/>
    <s v="Elective"/>
    <d v="2023-08-03T00:00:00"/>
    <s v="Lipitor"/>
    <s v="Abnormal"/>
    <x v="23"/>
  </r>
  <r>
    <s v="Mrs."/>
    <s v="Jimmy Johnson"/>
    <n v="28"/>
    <x v="2"/>
    <x v="0"/>
    <s v="B-"/>
    <x v="2"/>
    <x v="2"/>
    <x v="409"/>
    <s v="Michael Mcdowell"/>
    <x v="2598"/>
    <x v="1"/>
    <n v="8869.5638999999992"/>
    <n v="190"/>
    <x v="1"/>
    <s v="Urgent"/>
    <d v="2021-07-04T00:00:00"/>
    <s v="Lipitor"/>
    <s v="Normal"/>
    <x v="29"/>
  </r>
  <r>
    <s v="Mr."/>
    <s v="Melissa Brown"/>
    <n v="62"/>
    <x v="0"/>
    <x v="1"/>
    <s v="AB+"/>
    <x v="3"/>
    <x v="1"/>
    <x v="937"/>
    <s v="Janice Villarreal"/>
    <x v="3706"/>
    <x v="3"/>
    <n v="7261.9216999999999"/>
    <n v="478"/>
    <x v="1"/>
    <s v="Urgent"/>
    <d v="2020-05-08T00:00:00"/>
    <s v="Lipitor"/>
    <s v="Normal"/>
    <x v="3"/>
  </r>
  <r>
    <s v="Mr."/>
    <s v="Terry Flores"/>
    <n v="65"/>
    <x v="0"/>
    <x v="1"/>
    <s v="AB+"/>
    <x v="3"/>
    <x v="4"/>
    <x v="37"/>
    <s v="Ashley Callahan"/>
    <x v="3707"/>
    <x v="2"/>
    <n v="33809.7595"/>
    <n v="182"/>
    <x v="0"/>
    <s v="Elective"/>
    <d v="2021-04-03T00:00:00"/>
    <s v="Paracetamol"/>
    <s v="Inconclusive"/>
    <x v="25"/>
  </r>
  <r>
    <s v="Mr."/>
    <s v="Robin Mayer"/>
    <n v="82"/>
    <x v="0"/>
    <x v="1"/>
    <s v="O+"/>
    <x v="1"/>
    <x v="5"/>
    <x v="914"/>
    <s v="Tristan Mcclure"/>
    <x v="3708"/>
    <x v="2"/>
    <n v="27521.551500000001"/>
    <n v="476"/>
    <x v="2"/>
    <s v="Emergency"/>
    <d v="2022-03-20T00:00:00"/>
    <s v="Penicillin"/>
    <s v="Abnormal"/>
    <x v="2"/>
  </r>
  <r>
    <s v="Mr."/>
    <s v="Lori Jones"/>
    <n v="38"/>
    <x v="1"/>
    <x v="1"/>
    <s v="O+"/>
    <x v="1"/>
    <x v="4"/>
    <x v="514"/>
    <s v="Ashley Briggs"/>
    <x v="573"/>
    <x v="3"/>
    <n v="10474.872100000001"/>
    <n v="255"/>
    <x v="0"/>
    <s v="Elective"/>
    <d v="2021-09-23T00:00:00"/>
    <s v="Aspirin"/>
    <s v="Inconclusive"/>
    <x v="14"/>
  </r>
  <r>
    <s v="Mrs."/>
    <s v="Paula Weaver"/>
    <n v="73"/>
    <x v="0"/>
    <x v="0"/>
    <s v="B+"/>
    <x v="7"/>
    <x v="1"/>
    <x v="1046"/>
    <s v="Robert Thomas"/>
    <x v="3709"/>
    <x v="1"/>
    <n v="5183.7885999999999"/>
    <n v="437"/>
    <x v="1"/>
    <s v="Urgent"/>
    <d v="2021-03-23T00:00:00"/>
    <s v="Paracetamol"/>
    <s v="Inconclusive"/>
    <x v="13"/>
  </r>
  <r>
    <s v="Mr."/>
    <s v="Taylor Blanchard"/>
    <n v="28"/>
    <x v="2"/>
    <x v="1"/>
    <s v="AB-"/>
    <x v="5"/>
    <x v="3"/>
    <x v="1120"/>
    <s v="David Schultz"/>
    <x v="3710"/>
    <x v="3"/>
    <n v="19503.672399999999"/>
    <n v="383"/>
    <x v="2"/>
    <s v="Emergency"/>
    <d v="2019-12-28T00:00:00"/>
    <s v="Lipitor"/>
    <s v="Normal"/>
    <x v="3"/>
  </r>
  <r>
    <s v="Mrs."/>
    <s v="Joseph Ramirez"/>
    <n v="29"/>
    <x v="2"/>
    <x v="0"/>
    <s v="A-"/>
    <x v="6"/>
    <x v="2"/>
    <x v="1126"/>
    <s v="Justin Mata"/>
    <x v="3711"/>
    <x v="1"/>
    <n v="12189.403399999999"/>
    <n v="457"/>
    <x v="1"/>
    <s v="Urgent"/>
    <d v="2021-05-21T00:00:00"/>
    <s v="Paracetamol"/>
    <s v="Abnormal"/>
    <x v="9"/>
  </r>
  <r>
    <s v="Mrs."/>
    <s v="Tyler King"/>
    <n v="53"/>
    <x v="1"/>
    <x v="0"/>
    <s v="AB+"/>
    <x v="3"/>
    <x v="3"/>
    <x v="79"/>
    <s v="William Lee"/>
    <x v="564"/>
    <x v="0"/>
    <n v="34690.754099999998"/>
    <n v="428"/>
    <x v="2"/>
    <s v="Emergency"/>
    <d v="2023-09-10T00:00:00"/>
    <s v="Ibuprofen"/>
    <s v="Inconclusive"/>
    <x v="19"/>
  </r>
  <r>
    <s v="Mrs."/>
    <s v="Jessica Burns"/>
    <n v="65"/>
    <x v="0"/>
    <x v="0"/>
    <s v="A+"/>
    <x v="4"/>
    <x v="1"/>
    <x v="454"/>
    <s v="Fred Walker"/>
    <x v="3712"/>
    <x v="0"/>
    <n v="10045.829599999999"/>
    <n v="280"/>
    <x v="0"/>
    <s v="Elective"/>
    <d v="2019-04-23T00:00:00"/>
    <s v="Lipitor"/>
    <s v="Normal"/>
    <x v="10"/>
  </r>
  <r>
    <s v="Mr."/>
    <s v="Travis Wood"/>
    <n v="76"/>
    <x v="0"/>
    <x v="1"/>
    <s v="B+"/>
    <x v="7"/>
    <x v="4"/>
    <x v="639"/>
    <s v="Mr. Gregory Mckenzie"/>
    <x v="3646"/>
    <x v="2"/>
    <n v="30097.338899999999"/>
    <n v="137"/>
    <x v="1"/>
    <s v="Urgent"/>
    <d v="2019-05-31T00:00:00"/>
    <s v="Ibuprofen"/>
    <s v="Normal"/>
    <x v="16"/>
  </r>
  <r>
    <s v="Mrs."/>
    <s v="David Miller"/>
    <n v="70"/>
    <x v="0"/>
    <x v="0"/>
    <s v="O+"/>
    <x v="1"/>
    <x v="2"/>
    <x v="1030"/>
    <s v="Kyle Young"/>
    <x v="3713"/>
    <x v="3"/>
    <n v="19868.948899999999"/>
    <n v="104"/>
    <x v="1"/>
    <s v="Urgent"/>
    <d v="2019-01-03T00:00:00"/>
    <s v="Paracetamol"/>
    <s v="Abnormal"/>
    <x v="12"/>
  </r>
  <r>
    <s v="Mr."/>
    <s v="Jennifer Garcia"/>
    <n v="24"/>
    <x v="2"/>
    <x v="1"/>
    <s v="B+"/>
    <x v="7"/>
    <x v="2"/>
    <x v="843"/>
    <s v="Samuel Morris"/>
    <x v="3714"/>
    <x v="3"/>
    <n v="7114.2910000000002"/>
    <n v="119"/>
    <x v="0"/>
    <s v="Elective"/>
    <d v="2023-04-29T00:00:00"/>
    <s v="Aspirin"/>
    <s v="Normal"/>
    <x v="10"/>
  </r>
  <r>
    <s v="Mr."/>
    <s v="Christopher George"/>
    <n v="29"/>
    <x v="2"/>
    <x v="1"/>
    <s v="O-"/>
    <x v="0"/>
    <x v="5"/>
    <x v="997"/>
    <s v="Tiffany Davis"/>
    <x v="3715"/>
    <x v="1"/>
    <n v="29023.130399999998"/>
    <n v="339"/>
    <x v="2"/>
    <s v="Emergency"/>
    <d v="2020-05-29T00:00:00"/>
    <s v="Paracetamol"/>
    <s v="Abnormal"/>
    <x v="20"/>
  </r>
  <r>
    <s v="Mr."/>
    <s v="Lauren Savage"/>
    <n v="51"/>
    <x v="1"/>
    <x v="1"/>
    <s v="B+"/>
    <x v="7"/>
    <x v="1"/>
    <x v="416"/>
    <s v="Shelby Johnson"/>
    <x v="737"/>
    <x v="2"/>
    <n v="19987.1711"/>
    <n v="292"/>
    <x v="2"/>
    <s v="Emergency"/>
    <d v="2022-01-11T00:00:00"/>
    <s v="Aspirin"/>
    <s v="Abnormal"/>
    <x v="15"/>
  </r>
  <r>
    <s v="Mrs."/>
    <s v="Paige Hansen"/>
    <n v="18"/>
    <x v="2"/>
    <x v="0"/>
    <s v="A+"/>
    <x v="4"/>
    <x v="4"/>
    <x v="1596"/>
    <s v="Melissa Mills"/>
    <x v="3716"/>
    <x v="1"/>
    <n v="30090.0985"/>
    <n v="240"/>
    <x v="0"/>
    <s v="Elective"/>
    <d v="2020-03-10T00:00:00"/>
    <s v="Aspirin"/>
    <s v="Inconclusive"/>
    <x v="26"/>
  </r>
  <r>
    <s v="Mr."/>
    <s v="Melissa Smith"/>
    <n v="60"/>
    <x v="0"/>
    <x v="1"/>
    <s v="O-"/>
    <x v="0"/>
    <x v="0"/>
    <x v="197"/>
    <s v="Eric Edwards"/>
    <x v="3717"/>
    <x v="3"/>
    <n v="48711.925600000002"/>
    <n v="202"/>
    <x v="2"/>
    <s v="Emergency"/>
    <d v="2019-05-24T00:00:00"/>
    <s v="Ibuprofen"/>
    <s v="Inconclusive"/>
    <x v="13"/>
  </r>
  <r>
    <s v="Mr."/>
    <s v="David Logan"/>
    <n v="69"/>
    <x v="0"/>
    <x v="1"/>
    <s v="B+"/>
    <x v="7"/>
    <x v="5"/>
    <x v="200"/>
    <s v="Brian Roberson"/>
    <x v="3718"/>
    <x v="1"/>
    <n v="67981.044800000003"/>
    <n v="170"/>
    <x v="0"/>
    <s v="Elective"/>
    <d v="2022-08-01T00:00:00"/>
    <s v="Ibuprofen"/>
    <s v="Normal"/>
    <x v="27"/>
  </r>
  <r>
    <s v="Mrs."/>
    <s v="Nicholas Stewart"/>
    <n v="73"/>
    <x v="0"/>
    <x v="0"/>
    <s v="A-"/>
    <x v="6"/>
    <x v="1"/>
    <x v="1125"/>
    <s v="Paige Morris"/>
    <x v="3719"/>
    <x v="3"/>
    <n v="15306.543600000001"/>
    <n v="116"/>
    <x v="2"/>
    <s v="Emergency"/>
    <d v="2019-07-21T00:00:00"/>
    <s v="Aspirin"/>
    <s v="Normal"/>
    <x v="24"/>
  </r>
  <r>
    <s v="Mrs."/>
    <s v="Kristi Stephens"/>
    <n v="80"/>
    <x v="0"/>
    <x v="0"/>
    <s v="O+"/>
    <x v="1"/>
    <x v="1"/>
    <x v="397"/>
    <s v="Donna Dixon"/>
    <x v="3720"/>
    <x v="1"/>
    <n v="38754.426800000001"/>
    <n v="147"/>
    <x v="1"/>
    <s v="Urgent"/>
    <d v="2020-08-29T00:00:00"/>
    <s v="Ibuprofen"/>
    <s v="Normal"/>
    <x v="8"/>
  </r>
  <r>
    <s v="Mr."/>
    <s v="Susan Brooks"/>
    <n v="45"/>
    <x v="1"/>
    <x v="1"/>
    <s v="AB+"/>
    <x v="3"/>
    <x v="2"/>
    <x v="773"/>
    <s v="Chad Jackson"/>
    <x v="3721"/>
    <x v="1"/>
    <n v="20280.4251"/>
    <n v="124"/>
    <x v="2"/>
    <s v="Emergency"/>
    <d v="2019-09-28T00:00:00"/>
    <s v="Lipitor"/>
    <s v="Inconclusive"/>
    <x v="0"/>
  </r>
  <r>
    <s v="Mrs."/>
    <s v="Terri Reed"/>
    <n v="28"/>
    <x v="2"/>
    <x v="0"/>
    <s v="O-"/>
    <x v="0"/>
    <x v="2"/>
    <x v="1477"/>
    <s v="Lori Owens"/>
    <x v="3722"/>
    <x v="3"/>
    <n v="18361.945199999998"/>
    <n v="368"/>
    <x v="0"/>
    <s v="Elective"/>
    <d v="2021-05-09T00:00:00"/>
    <s v="Ibuprofen"/>
    <s v="Normal"/>
    <x v="14"/>
  </r>
  <r>
    <s v="Mrs."/>
    <s v="Linda Walker"/>
    <n v="28"/>
    <x v="2"/>
    <x v="0"/>
    <s v="O+"/>
    <x v="1"/>
    <x v="4"/>
    <x v="257"/>
    <s v="Donna Wilson MD"/>
    <x v="3723"/>
    <x v="4"/>
    <n v="29577.505499999999"/>
    <n v="354"/>
    <x v="0"/>
    <s v="Elective"/>
    <d v="2022-06-22T00:00:00"/>
    <s v="Aspirin"/>
    <s v="Abnormal"/>
    <x v="5"/>
  </r>
  <r>
    <s v="Mrs."/>
    <s v="Gail Jones"/>
    <n v="20"/>
    <x v="2"/>
    <x v="0"/>
    <s v="A-"/>
    <x v="6"/>
    <x v="5"/>
    <x v="1583"/>
    <s v="Andrew Juarez"/>
    <x v="3724"/>
    <x v="1"/>
    <n v="45912.053599999999"/>
    <n v="459"/>
    <x v="2"/>
    <s v="Emergency"/>
    <d v="2023-10-07T00:00:00"/>
    <s v="Ibuprofen"/>
    <s v="Normal"/>
    <x v="29"/>
  </r>
  <r>
    <s v="Mr."/>
    <s v="Alyssa Leonard"/>
    <n v="79"/>
    <x v="0"/>
    <x v="1"/>
    <s v="AB-"/>
    <x v="5"/>
    <x v="4"/>
    <x v="480"/>
    <s v="Derek Burgess"/>
    <x v="1018"/>
    <x v="2"/>
    <n v="13631.523800000001"/>
    <n v="466"/>
    <x v="2"/>
    <s v="Emergency"/>
    <d v="2022-05-24T00:00:00"/>
    <s v="Aspirin"/>
    <s v="Inconclusive"/>
    <x v="13"/>
  </r>
  <r>
    <s v="Mrs."/>
    <s v="Ronald Bishop"/>
    <n v="29"/>
    <x v="2"/>
    <x v="0"/>
    <s v="O-"/>
    <x v="0"/>
    <x v="0"/>
    <x v="846"/>
    <s v="Jennifer King"/>
    <x v="3725"/>
    <x v="4"/>
    <n v="55072.871700000003"/>
    <n v="106"/>
    <x v="1"/>
    <s v="Urgent"/>
    <d v="2022-06-01T00:00:00"/>
    <s v="Lipitor"/>
    <s v="Normal"/>
    <x v="25"/>
  </r>
  <r>
    <s v="Mr."/>
    <s v="Dana Turner"/>
    <n v="81"/>
    <x v="0"/>
    <x v="1"/>
    <s v="O+"/>
    <x v="1"/>
    <x v="3"/>
    <x v="1489"/>
    <s v="Brittany Prince"/>
    <x v="936"/>
    <x v="1"/>
    <n v="16419.614300000001"/>
    <n v="442"/>
    <x v="2"/>
    <s v="Emergency"/>
    <d v="2018-12-04T00:00:00"/>
    <s v="Lipitor"/>
    <s v="Inconclusive"/>
    <x v="13"/>
  </r>
  <r>
    <s v="Mr."/>
    <s v="Ms. Gina Ross"/>
    <n v="69"/>
    <x v="0"/>
    <x v="1"/>
    <s v="AB-"/>
    <x v="5"/>
    <x v="3"/>
    <x v="70"/>
    <s v="Connie Tucker"/>
    <x v="3726"/>
    <x v="4"/>
    <n v="31060.119200000001"/>
    <n v="468"/>
    <x v="2"/>
    <s v="Emergency"/>
    <d v="2020-06-11T00:00:00"/>
    <s v="Paracetamol"/>
    <s v="Inconclusive"/>
    <x v="29"/>
  </r>
  <r>
    <s v="Mrs."/>
    <s v="Dana Horton"/>
    <n v="75"/>
    <x v="0"/>
    <x v="0"/>
    <s v="O+"/>
    <x v="1"/>
    <x v="1"/>
    <x v="265"/>
    <s v="Denise Fernandez"/>
    <x v="3727"/>
    <x v="3"/>
    <n v="17970.684499999999"/>
    <n v="327"/>
    <x v="1"/>
    <s v="Urgent"/>
    <d v="2020-08-09T00:00:00"/>
    <s v="Paracetamol"/>
    <s v="Inconclusive"/>
    <x v="21"/>
  </r>
  <r>
    <s v="Mrs."/>
    <s v="Nicole Carroll"/>
    <n v="77"/>
    <x v="0"/>
    <x v="0"/>
    <s v="A-"/>
    <x v="6"/>
    <x v="0"/>
    <x v="290"/>
    <s v="Angela Freeman"/>
    <x v="3728"/>
    <x v="0"/>
    <n v="13155.5394"/>
    <n v="435"/>
    <x v="1"/>
    <s v="Urgent"/>
    <d v="2020-03-27T00:00:00"/>
    <s v="Aspirin"/>
    <s v="Inconclusive"/>
    <x v="11"/>
  </r>
  <r>
    <s v="Mr."/>
    <s v="Leslie Chapman"/>
    <n v="65"/>
    <x v="0"/>
    <x v="1"/>
    <s v="B+"/>
    <x v="7"/>
    <x v="3"/>
    <x v="311"/>
    <s v="Mr. Terry Francis"/>
    <x v="3729"/>
    <x v="4"/>
    <n v="27706.137500000001"/>
    <n v="144"/>
    <x v="2"/>
    <s v="Emergency"/>
    <d v="2019-12-24T00:00:00"/>
    <s v="Lipitor"/>
    <s v="Inconclusive"/>
    <x v="28"/>
  </r>
  <r>
    <s v="Mrs."/>
    <s v="Lisa Curry"/>
    <n v="40"/>
    <x v="1"/>
    <x v="0"/>
    <s v="O+"/>
    <x v="1"/>
    <x v="5"/>
    <x v="1267"/>
    <s v="Dalton Hobbs"/>
    <x v="3730"/>
    <x v="0"/>
    <n v="9418.5228999999999"/>
    <n v="454"/>
    <x v="0"/>
    <s v="Elective"/>
    <d v="2022-12-25T00:00:00"/>
    <s v="Paracetamol"/>
    <s v="Normal"/>
    <x v="22"/>
  </r>
  <r>
    <s v="Mr."/>
    <s v="Paige Diaz"/>
    <n v="39"/>
    <x v="1"/>
    <x v="1"/>
    <s v="B+"/>
    <x v="7"/>
    <x v="0"/>
    <x v="1147"/>
    <s v="Mark Williams"/>
    <x v="3731"/>
    <x v="1"/>
    <n v="9342.9802"/>
    <n v="196"/>
    <x v="1"/>
    <s v="Urgent"/>
    <d v="2023-02-27T00:00:00"/>
    <s v="Penicillin"/>
    <s v="Normal"/>
    <x v="23"/>
  </r>
  <r>
    <s v="Mrs."/>
    <s v="Jeremy Carroll"/>
    <n v="22"/>
    <x v="2"/>
    <x v="0"/>
    <s v="B+"/>
    <x v="7"/>
    <x v="5"/>
    <x v="284"/>
    <s v="Kathleen Williams"/>
    <x v="3732"/>
    <x v="1"/>
    <n v="35050.267200000002"/>
    <n v="134"/>
    <x v="2"/>
    <s v="Emergency"/>
    <d v="2019-09-16T00:00:00"/>
    <s v="Lipitor"/>
    <s v="Abnormal"/>
    <x v="10"/>
  </r>
  <r>
    <s v="Mr."/>
    <s v="Kathryn Flynn"/>
    <n v="69"/>
    <x v="0"/>
    <x v="1"/>
    <s v="A-"/>
    <x v="6"/>
    <x v="1"/>
    <x v="918"/>
    <s v="Jeremiah Davis"/>
    <x v="3733"/>
    <x v="4"/>
    <n v="16050.0339"/>
    <n v="152"/>
    <x v="1"/>
    <s v="Urgent"/>
    <d v="2019-05-18T00:00:00"/>
    <s v="Aspirin"/>
    <s v="Abnormal"/>
    <x v="8"/>
  </r>
  <r>
    <s v="Mrs."/>
    <s v="Nicole Griffin"/>
    <n v="35"/>
    <x v="1"/>
    <x v="0"/>
    <s v="B-"/>
    <x v="2"/>
    <x v="2"/>
    <x v="440"/>
    <s v="Thomas Sanders"/>
    <x v="3734"/>
    <x v="3"/>
    <n v="5413.9642000000003"/>
    <n v="404"/>
    <x v="2"/>
    <s v="Emergency"/>
    <d v="2023-04-19T00:00:00"/>
    <s v="Ibuprofen"/>
    <s v="Normal"/>
    <x v="0"/>
  </r>
  <r>
    <s v="Mr."/>
    <s v="Norma Adams"/>
    <n v="53"/>
    <x v="1"/>
    <x v="1"/>
    <s v="B+"/>
    <x v="7"/>
    <x v="3"/>
    <x v="1424"/>
    <s v="Joseph Morales"/>
    <x v="3735"/>
    <x v="4"/>
    <n v="29612.818299999999"/>
    <n v="273"/>
    <x v="2"/>
    <s v="Emergency"/>
    <d v="2020-10-16T00:00:00"/>
    <s v="Ibuprofen"/>
    <s v="Inconclusive"/>
    <x v="3"/>
  </r>
  <r>
    <s v="Mrs."/>
    <s v="Lisa Perez"/>
    <n v="43"/>
    <x v="1"/>
    <x v="0"/>
    <s v="A-"/>
    <x v="6"/>
    <x v="5"/>
    <x v="1295"/>
    <s v="Sheila Duran"/>
    <x v="3736"/>
    <x v="0"/>
    <n v="18968.588"/>
    <n v="239"/>
    <x v="0"/>
    <s v="Elective"/>
    <d v="2019-06-27T00:00:00"/>
    <s v="Lipitor"/>
    <s v="Abnormal"/>
    <x v="30"/>
  </r>
  <r>
    <s v="Mrs."/>
    <s v="Edwin Jordan"/>
    <n v="43"/>
    <x v="1"/>
    <x v="0"/>
    <s v="O+"/>
    <x v="1"/>
    <x v="4"/>
    <x v="53"/>
    <s v="Kent Wilcox"/>
    <x v="3737"/>
    <x v="1"/>
    <n v="5784.0542999999998"/>
    <n v="137"/>
    <x v="1"/>
    <s v="Urgent"/>
    <d v="2021-07-31T00:00:00"/>
    <s v="Penicillin"/>
    <s v="Normal"/>
    <x v="20"/>
  </r>
  <r>
    <s v="Mrs."/>
    <s v="Jared Robinson"/>
    <n v="82"/>
    <x v="0"/>
    <x v="0"/>
    <s v="AB-"/>
    <x v="5"/>
    <x v="1"/>
    <x v="132"/>
    <s v="Matthew Mitchell"/>
    <x v="3738"/>
    <x v="1"/>
    <n v="27510.869200000001"/>
    <n v="295"/>
    <x v="2"/>
    <s v="Emergency"/>
    <d v="2023-05-04T00:00:00"/>
    <s v="Penicillin"/>
    <s v="Normal"/>
    <x v="12"/>
  </r>
  <r>
    <s v="Mrs."/>
    <s v="Gregory Atkins"/>
    <n v="45"/>
    <x v="1"/>
    <x v="0"/>
    <s v="AB+"/>
    <x v="3"/>
    <x v="2"/>
    <x v="1105"/>
    <s v="Miguel Lloyd"/>
    <x v="3739"/>
    <x v="1"/>
    <n v="9263.7597999999998"/>
    <n v="487"/>
    <x v="1"/>
    <s v="Urgent"/>
    <d v="2020-04-14T00:00:00"/>
    <s v="Paracetamol"/>
    <s v="Abnormal"/>
    <x v="3"/>
  </r>
  <r>
    <s v="Mrs."/>
    <s v="Joseph Tucker"/>
    <n v="20"/>
    <x v="2"/>
    <x v="0"/>
    <s v="A-"/>
    <x v="6"/>
    <x v="2"/>
    <x v="1002"/>
    <s v="Annette Peterson"/>
    <x v="3740"/>
    <x v="4"/>
    <n v="14707.787"/>
    <n v="298"/>
    <x v="0"/>
    <s v="Elective"/>
    <d v="2019-12-29T00:00:00"/>
    <s v="Lipitor"/>
    <s v="Normal"/>
    <x v="24"/>
  </r>
  <r>
    <s v="Mr."/>
    <s v="Kim Mckee"/>
    <n v="31"/>
    <x v="2"/>
    <x v="1"/>
    <s v="A+"/>
    <x v="4"/>
    <x v="4"/>
    <x v="430"/>
    <s v="Thomas Anderson"/>
    <x v="3741"/>
    <x v="3"/>
    <n v="20542.817599999998"/>
    <n v="486"/>
    <x v="1"/>
    <s v="Urgent"/>
    <d v="2022-06-19T00:00:00"/>
    <s v="Ibuprofen"/>
    <s v="Normal"/>
    <x v="5"/>
  </r>
  <r>
    <s v="Mrs."/>
    <s v="Daniel Burns"/>
    <n v="42"/>
    <x v="1"/>
    <x v="0"/>
    <s v="B-"/>
    <x v="2"/>
    <x v="2"/>
    <x v="1325"/>
    <s v="Christopher Fischer"/>
    <x v="3742"/>
    <x v="4"/>
    <n v="18564.405900000002"/>
    <n v="334"/>
    <x v="0"/>
    <s v="Elective"/>
    <d v="2020-11-10T00:00:00"/>
    <s v="Paracetamol"/>
    <s v="Normal"/>
    <x v="26"/>
  </r>
  <r>
    <s v="Mrs."/>
    <s v="Stacey Martin"/>
    <n v="49"/>
    <x v="1"/>
    <x v="0"/>
    <s v="AB-"/>
    <x v="5"/>
    <x v="0"/>
    <x v="1387"/>
    <s v="Stephen Anderson"/>
    <x v="3743"/>
    <x v="4"/>
    <n v="7086.7945"/>
    <n v="108"/>
    <x v="1"/>
    <s v="Urgent"/>
    <d v="2019-05-22T00:00:00"/>
    <s v="Ibuprofen"/>
    <s v="Abnormal"/>
    <x v="18"/>
  </r>
  <r>
    <s v="Mr."/>
    <s v="Laura Barrett"/>
    <n v="72"/>
    <x v="0"/>
    <x v="1"/>
    <s v="B+"/>
    <x v="7"/>
    <x v="4"/>
    <x v="618"/>
    <s v="Jessica Davenport"/>
    <x v="3744"/>
    <x v="0"/>
    <n v="24219.2274"/>
    <n v="380"/>
    <x v="2"/>
    <s v="Emergency"/>
    <d v="2022-02-22T00:00:00"/>
    <s v="Lipitor"/>
    <s v="Abnormal"/>
    <x v="5"/>
  </r>
  <r>
    <s v="Mrs."/>
    <s v="Amanda Stevenson"/>
    <n v="23"/>
    <x v="2"/>
    <x v="0"/>
    <s v="B-"/>
    <x v="2"/>
    <x v="4"/>
    <x v="1461"/>
    <s v="John Schultz"/>
    <x v="3745"/>
    <x v="4"/>
    <n v="30628.364600000001"/>
    <n v="123"/>
    <x v="1"/>
    <s v="Urgent"/>
    <d v="2020-01-06T00:00:00"/>
    <s v="Ibuprofen"/>
    <s v="Inconclusive"/>
    <x v="26"/>
  </r>
  <r>
    <s v="Mrs."/>
    <s v="Brett Rogers"/>
    <n v="76"/>
    <x v="0"/>
    <x v="0"/>
    <s v="O+"/>
    <x v="1"/>
    <x v="2"/>
    <x v="1597"/>
    <s v="Jasmine Saunders"/>
    <x v="3746"/>
    <x v="4"/>
    <n v="24818.764999999999"/>
    <n v="359"/>
    <x v="0"/>
    <s v="Elective"/>
    <d v="2020-06-13T00:00:00"/>
    <s v="Aspirin"/>
    <s v="Inconclusive"/>
    <x v="22"/>
  </r>
  <r>
    <s v="Mrs."/>
    <s v="Tiffany Mccormick"/>
    <n v="33"/>
    <x v="2"/>
    <x v="0"/>
    <s v="B-"/>
    <x v="2"/>
    <x v="4"/>
    <x v="756"/>
    <s v="Matthew Thompson"/>
    <x v="3747"/>
    <x v="3"/>
    <n v="34330.641499999998"/>
    <n v="193"/>
    <x v="1"/>
    <s v="Urgent"/>
    <d v="2020-08-26T00:00:00"/>
    <s v="Ibuprofen"/>
    <s v="Abnormal"/>
    <x v="12"/>
  </r>
  <r>
    <s v="Mr."/>
    <s v="Jennifer Sanchez"/>
    <n v="85"/>
    <x v="0"/>
    <x v="1"/>
    <s v="A-"/>
    <x v="6"/>
    <x v="4"/>
    <x v="266"/>
    <s v="Victoria Gill"/>
    <x v="3748"/>
    <x v="0"/>
    <n v="33867.009899999997"/>
    <n v="348"/>
    <x v="2"/>
    <s v="Emergency"/>
    <d v="2019-02-13T00:00:00"/>
    <s v="Lipitor"/>
    <s v="Abnormal"/>
    <x v="4"/>
  </r>
  <r>
    <s v="Mr."/>
    <s v="James Johnson"/>
    <n v="26"/>
    <x v="2"/>
    <x v="1"/>
    <s v="A-"/>
    <x v="6"/>
    <x v="4"/>
    <x v="1144"/>
    <s v="James Cruz"/>
    <x v="3749"/>
    <x v="4"/>
    <n v="13725.3246"/>
    <n v="347"/>
    <x v="0"/>
    <s v="Elective"/>
    <d v="2019-12-27T00:00:00"/>
    <s v="Lipitor"/>
    <s v="Inconclusive"/>
    <x v="13"/>
  </r>
  <r>
    <s v="Mrs."/>
    <s v="Andrew Tucker"/>
    <n v="61"/>
    <x v="0"/>
    <x v="0"/>
    <s v="AB-"/>
    <x v="5"/>
    <x v="5"/>
    <x v="1598"/>
    <s v="Laura Moreno"/>
    <x v="735"/>
    <x v="2"/>
    <n v="62466.152399999999"/>
    <n v="181"/>
    <x v="0"/>
    <s v="Elective"/>
    <d v="2021-07-29T00:00:00"/>
    <s v="Ibuprofen"/>
    <s v="Normal"/>
    <x v="3"/>
  </r>
  <r>
    <s v="Mr."/>
    <s v="Danielle Morales"/>
    <n v="74"/>
    <x v="0"/>
    <x v="1"/>
    <s v="B-"/>
    <x v="2"/>
    <x v="2"/>
    <x v="474"/>
    <s v="Garrett Dudley"/>
    <x v="3750"/>
    <x v="2"/>
    <n v="1107.1079"/>
    <n v="194"/>
    <x v="2"/>
    <s v="Emergency"/>
    <d v="2021-12-24T00:00:00"/>
    <s v="Ibuprofen"/>
    <s v="Inconclusive"/>
    <x v="29"/>
  </r>
  <r>
    <s v="Mrs."/>
    <s v="April Smith"/>
    <n v="27"/>
    <x v="2"/>
    <x v="0"/>
    <s v="O-"/>
    <x v="0"/>
    <x v="0"/>
    <x v="651"/>
    <s v="Erica Ford"/>
    <x v="3751"/>
    <x v="3"/>
    <n v="17383.266500000002"/>
    <n v="281"/>
    <x v="1"/>
    <s v="Urgent"/>
    <d v="2023-07-22T00:00:00"/>
    <s v="Paracetamol"/>
    <s v="Normal"/>
    <x v="3"/>
  </r>
  <r>
    <s v="Mrs."/>
    <s v="Danielle Hansen MD"/>
    <n v="72"/>
    <x v="0"/>
    <x v="0"/>
    <s v="AB-"/>
    <x v="5"/>
    <x v="3"/>
    <x v="190"/>
    <s v="Martin Costa"/>
    <x v="3752"/>
    <x v="1"/>
    <n v="7861.5481"/>
    <n v="240"/>
    <x v="1"/>
    <s v="Urgent"/>
    <d v="2019-08-20T00:00:00"/>
    <s v="Ibuprofen"/>
    <s v="Abnormal"/>
    <x v="6"/>
  </r>
  <r>
    <s v="Mr."/>
    <s v="Wendy Hill"/>
    <n v="35"/>
    <x v="1"/>
    <x v="1"/>
    <s v="B+"/>
    <x v="7"/>
    <x v="0"/>
    <x v="506"/>
    <s v="Linda Lang"/>
    <x v="3753"/>
    <x v="0"/>
    <n v="34657.078200000004"/>
    <n v="224"/>
    <x v="1"/>
    <s v="Urgent"/>
    <d v="2022-10-19T00:00:00"/>
    <s v="Ibuprofen"/>
    <s v="Inconclusive"/>
    <x v="28"/>
  </r>
  <r>
    <s v="Mr."/>
    <s v="Daniel Alexander"/>
    <n v="41"/>
    <x v="1"/>
    <x v="1"/>
    <s v="AB-"/>
    <x v="5"/>
    <x v="5"/>
    <x v="502"/>
    <s v="Drew Johnson"/>
    <x v="3754"/>
    <x v="4"/>
    <n v="17519.571499999998"/>
    <n v="199"/>
    <x v="0"/>
    <s v="Elective"/>
    <d v="2023-05-04T00:00:00"/>
    <s v="Lipitor"/>
    <s v="Abnormal"/>
    <x v="11"/>
  </r>
  <r>
    <s v="Mrs."/>
    <s v="Whitney Curry"/>
    <n v="36"/>
    <x v="1"/>
    <x v="0"/>
    <s v="A+"/>
    <x v="4"/>
    <x v="2"/>
    <x v="1152"/>
    <s v="Terry West"/>
    <x v="3755"/>
    <x v="3"/>
    <n v="6509.2825999999995"/>
    <n v="332"/>
    <x v="0"/>
    <s v="Elective"/>
    <d v="2020-07-29T00:00:00"/>
    <s v="Lipitor"/>
    <s v="Normal"/>
    <x v="27"/>
  </r>
  <r>
    <s v="Mrs."/>
    <s v="David Reeves"/>
    <n v="84"/>
    <x v="0"/>
    <x v="0"/>
    <s v="O+"/>
    <x v="1"/>
    <x v="2"/>
    <x v="1149"/>
    <s v="Amanda Garcia"/>
    <x v="3756"/>
    <x v="3"/>
    <n v="19800.841799999998"/>
    <n v="291"/>
    <x v="1"/>
    <s v="Urgent"/>
    <d v="2019-07-20T00:00:00"/>
    <s v="Aspirin"/>
    <s v="Normal"/>
    <x v="18"/>
  </r>
  <r>
    <s v="Mrs."/>
    <s v="Kurt Perkins"/>
    <n v="39"/>
    <x v="1"/>
    <x v="0"/>
    <s v="AB-"/>
    <x v="5"/>
    <x v="5"/>
    <x v="267"/>
    <s v="Lisa Alvarez"/>
    <x v="3757"/>
    <x v="3"/>
    <n v="51061.224999999999"/>
    <n v="353"/>
    <x v="0"/>
    <s v="Elective"/>
    <d v="2019-04-26T00:00:00"/>
    <s v="Aspirin"/>
    <s v="Abnormal"/>
    <x v="5"/>
  </r>
  <r>
    <s v="Mr."/>
    <s v="David Morris"/>
    <n v="59"/>
    <x v="1"/>
    <x v="1"/>
    <s v="AB+"/>
    <x v="3"/>
    <x v="5"/>
    <x v="908"/>
    <s v="Robert Shaw"/>
    <x v="3758"/>
    <x v="0"/>
    <n v="34272.646500000003"/>
    <n v="395"/>
    <x v="2"/>
    <s v="Emergency"/>
    <d v="2020-12-05T00:00:00"/>
    <s v="Ibuprofen"/>
    <s v="Inconclusive"/>
    <x v="18"/>
  </r>
  <r>
    <s v="Mr."/>
    <s v="Ellen Mccoy"/>
    <n v="27"/>
    <x v="2"/>
    <x v="1"/>
    <s v="B+"/>
    <x v="7"/>
    <x v="0"/>
    <x v="370"/>
    <s v="Donna Mcintyre"/>
    <x v="3759"/>
    <x v="4"/>
    <n v="55233.872000000003"/>
    <n v="153"/>
    <x v="2"/>
    <s v="Emergency"/>
    <d v="2023-09-30T00:00:00"/>
    <s v="Paracetamol"/>
    <s v="Inconclusive"/>
    <x v="5"/>
  </r>
  <r>
    <s v="Mr."/>
    <s v="Leah Kelley"/>
    <n v="80"/>
    <x v="0"/>
    <x v="1"/>
    <s v="A+"/>
    <x v="4"/>
    <x v="5"/>
    <x v="1599"/>
    <s v="John Little"/>
    <x v="3760"/>
    <x v="4"/>
    <n v="6164.3822"/>
    <n v="490"/>
    <x v="1"/>
    <s v="Urgent"/>
    <d v="2021-06-14T00:00:00"/>
    <s v="Lipitor"/>
    <s v="Abnormal"/>
    <x v="12"/>
  </r>
  <r>
    <s v="Mr."/>
    <s v="Tammy Brown"/>
    <n v="37"/>
    <x v="1"/>
    <x v="1"/>
    <s v="A-"/>
    <x v="6"/>
    <x v="0"/>
    <x v="1196"/>
    <s v="Misty Cox"/>
    <x v="3761"/>
    <x v="2"/>
    <n v="33723.157299999999"/>
    <n v="146"/>
    <x v="1"/>
    <s v="Urgent"/>
    <d v="2021-09-21T00:00:00"/>
    <s v="Aspirin"/>
    <s v="Abnormal"/>
    <x v="20"/>
  </r>
  <r>
    <s v="Mr."/>
    <s v="Jason Miller"/>
    <n v="74"/>
    <x v="0"/>
    <x v="1"/>
    <s v="B-"/>
    <x v="2"/>
    <x v="5"/>
    <x v="23"/>
    <s v="Matthew Lewis"/>
    <x v="3762"/>
    <x v="2"/>
    <n v="79932.796199999997"/>
    <n v="292"/>
    <x v="2"/>
    <s v="Emergency"/>
    <d v="2019-02-07T00:00:00"/>
    <s v="Ibuprofen"/>
    <s v="Inconclusive"/>
    <x v="7"/>
  </r>
  <r>
    <s v="Mrs."/>
    <s v="Kenneth Frederick III"/>
    <n v="37"/>
    <x v="1"/>
    <x v="0"/>
    <s v="A-"/>
    <x v="6"/>
    <x v="2"/>
    <x v="136"/>
    <s v="Jacob Fuller PhD"/>
    <x v="3763"/>
    <x v="3"/>
    <n v="8509.5563999999995"/>
    <n v="475"/>
    <x v="2"/>
    <s v="Emergency"/>
    <d v="2021-05-08T00:00:00"/>
    <s v="Lipitor"/>
    <s v="Inconclusive"/>
    <x v="7"/>
  </r>
  <r>
    <s v="Mrs."/>
    <s v="Kim Gay"/>
    <n v="65"/>
    <x v="0"/>
    <x v="0"/>
    <s v="O+"/>
    <x v="1"/>
    <x v="4"/>
    <x v="1600"/>
    <s v="Rhonda Reeves"/>
    <x v="3764"/>
    <x v="0"/>
    <n v="9216.0329000000002"/>
    <n v="288"/>
    <x v="2"/>
    <s v="Emergency"/>
    <d v="2023-08-04T00:00:00"/>
    <s v="Aspirin"/>
    <s v="Inconclusive"/>
    <x v="12"/>
  </r>
  <r>
    <s v="Mrs."/>
    <s v="Ryan Russell"/>
    <n v="75"/>
    <x v="0"/>
    <x v="0"/>
    <s v="O+"/>
    <x v="1"/>
    <x v="5"/>
    <x v="899"/>
    <s v="Melanie James"/>
    <x v="3765"/>
    <x v="1"/>
    <n v="75799.394100000005"/>
    <n v="347"/>
    <x v="0"/>
    <s v="Elective"/>
    <d v="2019-06-02T00:00:00"/>
    <s v="Aspirin"/>
    <s v="Inconclusive"/>
    <x v="23"/>
  </r>
  <r>
    <s v="Mr."/>
    <s v="Kristi Cox"/>
    <n v="75"/>
    <x v="0"/>
    <x v="1"/>
    <s v="O-"/>
    <x v="0"/>
    <x v="0"/>
    <x v="446"/>
    <s v="Adrienne Richardson"/>
    <x v="1138"/>
    <x v="1"/>
    <n v="22495.695400000001"/>
    <n v="426"/>
    <x v="2"/>
    <s v="Emergency"/>
    <d v="2021-10-01T00:00:00"/>
    <s v="Aspirin"/>
    <s v="Abnormal"/>
    <x v="27"/>
  </r>
  <r>
    <s v="Mr."/>
    <s v="Carlos Ruiz"/>
    <n v="49"/>
    <x v="1"/>
    <x v="1"/>
    <s v="O+"/>
    <x v="1"/>
    <x v="3"/>
    <x v="484"/>
    <s v="Sean Williams"/>
    <x v="3766"/>
    <x v="3"/>
    <n v="12320.526400000001"/>
    <n v="194"/>
    <x v="2"/>
    <s v="Emergency"/>
    <d v="2020-03-07T00:00:00"/>
    <s v="Penicillin"/>
    <s v="Abnormal"/>
    <x v="28"/>
  </r>
  <r>
    <s v="Mr."/>
    <s v="John Strickland"/>
    <n v="51"/>
    <x v="1"/>
    <x v="1"/>
    <s v="O-"/>
    <x v="0"/>
    <x v="0"/>
    <x v="270"/>
    <s v="Autumn Paul"/>
    <x v="3767"/>
    <x v="2"/>
    <n v="40665.0864"/>
    <n v="173"/>
    <x v="2"/>
    <s v="Emergency"/>
    <d v="2022-11-11T00:00:00"/>
    <s v="Penicillin"/>
    <s v="Inconclusive"/>
    <x v="22"/>
  </r>
  <r>
    <s v="Mrs."/>
    <s v="Kayla Young"/>
    <n v="45"/>
    <x v="1"/>
    <x v="0"/>
    <s v="AB-"/>
    <x v="5"/>
    <x v="2"/>
    <x v="388"/>
    <s v="Katherine Perez"/>
    <x v="729"/>
    <x v="0"/>
    <n v="22649.394400000001"/>
    <n v="163"/>
    <x v="0"/>
    <s v="Elective"/>
    <d v="2020-11-11T00:00:00"/>
    <s v="Ibuprofen"/>
    <s v="Normal"/>
    <x v="22"/>
  </r>
  <r>
    <s v="Mrs."/>
    <s v="Monica Horne"/>
    <n v="67"/>
    <x v="0"/>
    <x v="0"/>
    <s v="B+"/>
    <x v="7"/>
    <x v="5"/>
    <x v="713"/>
    <s v="Stephen Hughes"/>
    <x v="3768"/>
    <x v="4"/>
    <n v="36604.624600000003"/>
    <n v="331"/>
    <x v="0"/>
    <s v="Elective"/>
    <d v="2020-02-03T00:00:00"/>
    <s v="Lipitor"/>
    <s v="Abnormal"/>
    <x v="12"/>
  </r>
  <r>
    <s v="Mrs."/>
    <s v="Chad Stone"/>
    <n v="25"/>
    <x v="2"/>
    <x v="0"/>
    <s v="B-"/>
    <x v="2"/>
    <x v="5"/>
    <x v="1215"/>
    <s v="Brad Murphy"/>
    <x v="3769"/>
    <x v="2"/>
    <n v="79266.019499999995"/>
    <n v="320"/>
    <x v="2"/>
    <s v="Emergency"/>
    <d v="2019-12-19T00:00:00"/>
    <s v="Penicillin"/>
    <s v="Normal"/>
    <x v="18"/>
  </r>
  <r>
    <s v="Mr."/>
    <s v="Isaiah Adams"/>
    <n v="53"/>
    <x v="1"/>
    <x v="1"/>
    <s v="B+"/>
    <x v="7"/>
    <x v="3"/>
    <x v="1601"/>
    <s v="Yesenia Bailey"/>
    <x v="26"/>
    <x v="2"/>
    <n v="1824.8626999999999"/>
    <n v="487"/>
    <x v="2"/>
    <s v="Emergency"/>
    <d v="2021-09-27T00:00:00"/>
    <s v="Penicillin"/>
    <s v="Normal"/>
    <x v="5"/>
  </r>
  <r>
    <s v="Mr."/>
    <s v="Daniel Weiss"/>
    <n v="34"/>
    <x v="2"/>
    <x v="1"/>
    <s v="B-"/>
    <x v="2"/>
    <x v="4"/>
    <x v="693"/>
    <s v="Wyatt Flowers"/>
    <x v="3770"/>
    <x v="4"/>
    <n v="33726.707900000001"/>
    <n v="196"/>
    <x v="1"/>
    <s v="Urgent"/>
    <d v="2020-05-09T00:00:00"/>
    <s v="Paracetamol"/>
    <s v="Normal"/>
    <x v="26"/>
  </r>
  <r>
    <s v="Mr."/>
    <s v="Chris Cook"/>
    <n v="53"/>
    <x v="1"/>
    <x v="1"/>
    <s v="A-"/>
    <x v="6"/>
    <x v="3"/>
    <x v="1519"/>
    <s v="Leslie Jones"/>
    <x v="3771"/>
    <x v="2"/>
    <n v="23673.717499999999"/>
    <n v="103"/>
    <x v="2"/>
    <s v="Emergency"/>
    <d v="2022-09-20T00:00:00"/>
    <s v="Lipitor"/>
    <s v="Normal"/>
    <x v="2"/>
  </r>
  <r>
    <s v="Mr."/>
    <s v="Travis Thompson"/>
    <n v="81"/>
    <x v="0"/>
    <x v="1"/>
    <s v="B-"/>
    <x v="2"/>
    <x v="1"/>
    <x v="232"/>
    <s v="Laura Fletcher"/>
    <x v="3772"/>
    <x v="2"/>
    <n v="4816.7692999999999"/>
    <n v="196"/>
    <x v="1"/>
    <s v="Urgent"/>
    <d v="2020-04-16T00:00:00"/>
    <s v="Penicillin"/>
    <s v="Abnormal"/>
    <x v="14"/>
  </r>
  <r>
    <s v="Mr."/>
    <s v="Linda Nixon"/>
    <n v="40"/>
    <x v="1"/>
    <x v="1"/>
    <s v="B+"/>
    <x v="7"/>
    <x v="3"/>
    <x v="109"/>
    <s v="Amy Lambert"/>
    <x v="3773"/>
    <x v="0"/>
    <n v="19582.8652"/>
    <n v="473"/>
    <x v="2"/>
    <s v="Emergency"/>
    <d v="2019-12-19T00:00:00"/>
    <s v="Aspirin"/>
    <s v="Normal"/>
    <x v="10"/>
  </r>
  <r>
    <s v="Mr."/>
    <s v="Tiffany Adams"/>
    <n v="54"/>
    <x v="1"/>
    <x v="1"/>
    <s v="A+"/>
    <x v="4"/>
    <x v="3"/>
    <x v="933"/>
    <s v="Teresa Montoya"/>
    <x v="3774"/>
    <x v="0"/>
    <n v="19192.2245"/>
    <n v="500"/>
    <x v="2"/>
    <s v="Emergency"/>
    <d v="2021-05-11T00:00:00"/>
    <s v="Lipitor"/>
    <s v="Normal"/>
    <x v="12"/>
  </r>
  <r>
    <s v="Mr."/>
    <s v="Paul Rogers"/>
    <n v="56"/>
    <x v="1"/>
    <x v="1"/>
    <s v="A-"/>
    <x v="6"/>
    <x v="3"/>
    <x v="977"/>
    <s v="John Gutierrez"/>
    <x v="347"/>
    <x v="0"/>
    <n v="19803.988799999999"/>
    <n v="356"/>
    <x v="1"/>
    <s v="Urgent"/>
    <d v="2022-02-23T00:00:00"/>
    <s v="Penicillin"/>
    <s v="Abnormal"/>
    <x v="5"/>
  </r>
  <r>
    <s v="Mrs."/>
    <s v="David Boyer"/>
    <n v="37"/>
    <x v="1"/>
    <x v="0"/>
    <s v="O+"/>
    <x v="1"/>
    <x v="1"/>
    <x v="1354"/>
    <s v="Thomas Taylor"/>
    <x v="3775"/>
    <x v="1"/>
    <n v="8581.4786000000004"/>
    <n v="173"/>
    <x v="0"/>
    <s v="Elective"/>
    <d v="2019-07-26T00:00:00"/>
    <s v="Ibuprofen"/>
    <s v="Normal"/>
    <x v="3"/>
  </r>
  <r>
    <s v="Mrs."/>
    <s v="Kenneth Mason"/>
    <n v="20"/>
    <x v="2"/>
    <x v="0"/>
    <s v="B+"/>
    <x v="7"/>
    <x v="3"/>
    <x v="824"/>
    <s v="John Franklin"/>
    <x v="3776"/>
    <x v="1"/>
    <n v="6333.1322"/>
    <n v="157"/>
    <x v="2"/>
    <s v="Emergency"/>
    <d v="2023-05-01T00:00:00"/>
    <s v="Ibuprofen"/>
    <s v="Inconclusive"/>
    <x v="4"/>
  </r>
  <r>
    <s v="Mr."/>
    <s v="Jeffrey Johnson"/>
    <n v="50"/>
    <x v="1"/>
    <x v="1"/>
    <s v="A+"/>
    <x v="4"/>
    <x v="3"/>
    <x v="539"/>
    <s v="Amanda Porter"/>
    <x v="3777"/>
    <x v="0"/>
    <n v="5441.7016000000003"/>
    <n v="229"/>
    <x v="1"/>
    <s v="Urgent"/>
    <d v="2020-12-04T00:00:00"/>
    <s v="Lipitor"/>
    <s v="Normal"/>
    <x v="10"/>
  </r>
  <r>
    <s v="Mrs."/>
    <s v="Tim Green"/>
    <n v="57"/>
    <x v="1"/>
    <x v="0"/>
    <s v="B+"/>
    <x v="7"/>
    <x v="3"/>
    <x v="211"/>
    <s v="Maria Kelly"/>
    <x v="3778"/>
    <x v="0"/>
    <n v="7996.5541999999996"/>
    <n v="451"/>
    <x v="2"/>
    <s v="Emergency"/>
    <d v="2023-06-03T00:00:00"/>
    <s v="Penicillin"/>
    <s v="Inconclusive"/>
    <x v="4"/>
  </r>
  <r>
    <s v="Mr."/>
    <s v="Scott Hodge"/>
    <n v="60"/>
    <x v="0"/>
    <x v="1"/>
    <s v="A+"/>
    <x v="4"/>
    <x v="2"/>
    <x v="1559"/>
    <s v="Jonathan Thomas"/>
    <x v="3779"/>
    <x v="0"/>
    <n v="9857.7032999999992"/>
    <n v="311"/>
    <x v="2"/>
    <s v="Emergency"/>
    <d v="2021-01-15T00:00:00"/>
    <s v="Lipitor"/>
    <s v="Normal"/>
    <x v="7"/>
  </r>
  <r>
    <s v="Mrs."/>
    <s v="Taylor Mayo"/>
    <n v="29"/>
    <x v="2"/>
    <x v="0"/>
    <s v="AB-"/>
    <x v="5"/>
    <x v="5"/>
    <x v="1362"/>
    <s v="Joseph Smith"/>
    <x v="3780"/>
    <x v="4"/>
    <n v="68508.778600000005"/>
    <n v="495"/>
    <x v="2"/>
    <s v="Emergency"/>
    <d v="2020-04-29T00:00:00"/>
    <s v="Paracetamol"/>
    <s v="Inconclusive"/>
    <x v="25"/>
  </r>
  <r>
    <s v="Mr."/>
    <s v="David Martinez"/>
    <n v="63"/>
    <x v="0"/>
    <x v="1"/>
    <s v="O+"/>
    <x v="1"/>
    <x v="5"/>
    <x v="1602"/>
    <s v="Angela Love"/>
    <x v="1250"/>
    <x v="0"/>
    <n v="3555.4686999999999"/>
    <n v="484"/>
    <x v="1"/>
    <s v="Urgent"/>
    <d v="2023-06-23T00:00:00"/>
    <s v="Penicillin"/>
    <s v="Normal"/>
    <x v="1"/>
  </r>
  <r>
    <s v="Mrs."/>
    <s v="Angie Murphy"/>
    <n v="83"/>
    <x v="0"/>
    <x v="0"/>
    <s v="B-"/>
    <x v="2"/>
    <x v="4"/>
    <x v="96"/>
    <s v="Miranda Hunt"/>
    <x v="3781"/>
    <x v="0"/>
    <n v="23125.199400000001"/>
    <n v="479"/>
    <x v="1"/>
    <s v="Urgent"/>
    <d v="2023-07-06T00:00:00"/>
    <s v="Aspirin"/>
    <s v="Abnormal"/>
    <x v="8"/>
  </r>
  <r>
    <s v="Mrs."/>
    <s v="Tiffany Payne"/>
    <n v="27"/>
    <x v="2"/>
    <x v="0"/>
    <s v="O+"/>
    <x v="1"/>
    <x v="0"/>
    <x v="756"/>
    <s v="Wendy Davis"/>
    <x v="3782"/>
    <x v="2"/>
    <n v="4091.9493000000002"/>
    <n v="481"/>
    <x v="2"/>
    <s v="Emergency"/>
    <d v="2020-08-11T00:00:00"/>
    <s v="Penicillin"/>
    <s v="Inconclusive"/>
    <x v="3"/>
  </r>
  <r>
    <s v="Mr."/>
    <s v="Charles Hurst"/>
    <n v="37"/>
    <x v="1"/>
    <x v="1"/>
    <s v="B+"/>
    <x v="7"/>
    <x v="5"/>
    <x v="1488"/>
    <s v="Nichole Fleming"/>
    <x v="3783"/>
    <x v="3"/>
    <n v="55197.169300000001"/>
    <n v="490"/>
    <x v="2"/>
    <s v="Emergency"/>
    <d v="2022-06-04T00:00:00"/>
    <s v="Paracetamol"/>
    <s v="Abnormal"/>
    <x v="1"/>
  </r>
  <r>
    <s v="Mr."/>
    <s v="Brenda Lara"/>
    <n v="71"/>
    <x v="0"/>
    <x v="1"/>
    <s v="O+"/>
    <x v="1"/>
    <x v="5"/>
    <x v="918"/>
    <s v="Sara Chavez DDS"/>
    <x v="3784"/>
    <x v="0"/>
    <n v="30010.657599999999"/>
    <n v="322"/>
    <x v="2"/>
    <s v="Emergency"/>
    <d v="2019-06-04T00:00:00"/>
    <s v="Aspirin"/>
    <s v="Inconclusive"/>
    <x v="9"/>
  </r>
  <r>
    <s v="Mrs."/>
    <s v="Randall Torres"/>
    <n v="19"/>
    <x v="2"/>
    <x v="0"/>
    <s v="B+"/>
    <x v="7"/>
    <x v="4"/>
    <x v="1307"/>
    <s v="Brent Bryant"/>
    <x v="3785"/>
    <x v="2"/>
    <n v="9948.7567999999992"/>
    <n v="192"/>
    <x v="1"/>
    <s v="Urgent"/>
    <d v="2023-09-07T00:00:00"/>
    <s v="Penicillin"/>
    <s v="Normal"/>
    <x v="16"/>
  </r>
  <r>
    <s v="Mrs."/>
    <s v="Candice Gallegos"/>
    <n v="26"/>
    <x v="2"/>
    <x v="0"/>
    <s v="O-"/>
    <x v="0"/>
    <x v="4"/>
    <x v="565"/>
    <s v="Crystal Livingston"/>
    <x v="3786"/>
    <x v="2"/>
    <n v="18413.480299999999"/>
    <n v="434"/>
    <x v="2"/>
    <s v="Emergency"/>
    <d v="2020-07-11T00:00:00"/>
    <s v="Aspirin"/>
    <s v="Normal"/>
    <x v="18"/>
  </r>
  <r>
    <s v="Mrs."/>
    <s v="Rebecca Brown"/>
    <n v="59"/>
    <x v="1"/>
    <x v="0"/>
    <s v="A+"/>
    <x v="4"/>
    <x v="1"/>
    <x v="1072"/>
    <s v="Victor Webb"/>
    <x v="3787"/>
    <x v="0"/>
    <n v="34133.0694"/>
    <n v="382"/>
    <x v="1"/>
    <s v="Urgent"/>
    <d v="2021-06-18T00:00:00"/>
    <s v="Penicillin"/>
    <s v="Normal"/>
    <x v="17"/>
  </r>
  <r>
    <s v="Mr."/>
    <s v="Tammie Christian"/>
    <n v="34"/>
    <x v="2"/>
    <x v="1"/>
    <s v="O+"/>
    <x v="1"/>
    <x v="2"/>
    <x v="1603"/>
    <s v="Andrea Bailey"/>
    <x v="3788"/>
    <x v="2"/>
    <n v="4694.7644"/>
    <n v="347"/>
    <x v="1"/>
    <s v="Urgent"/>
    <d v="2020-05-07T00:00:00"/>
    <s v="Ibuprofen"/>
    <s v="Abnormal"/>
    <x v="5"/>
  </r>
  <r>
    <s v="Mrs."/>
    <s v="Amanda Christensen"/>
    <n v="85"/>
    <x v="0"/>
    <x v="0"/>
    <s v="AB-"/>
    <x v="5"/>
    <x v="0"/>
    <x v="525"/>
    <s v="Samuel Martinez"/>
    <x v="3789"/>
    <x v="0"/>
    <n v="6560.7478000000001"/>
    <n v="307"/>
    <x v="1"/>
    <s v="Urgent"/>
    <d v="2020-03-19T00:00:00"/>
    <s v="Lipitor"/>
    <s v="Abnormal"/>
    <x v="1"/>
  </r>
  <r>
    <s v="Mr."/>
    <s v="John Long"/>
    <n v="55"/>
    <x v="1"/>
    <x v="1"/>
    <s v="A+"/>
    <x v="4"/>
    <x v="0"/>
    <x v="1508"/>
    <s v="Lori Williams"/>
    <x v="2234"/>
    <x v="0"/>
    <n v="11635.636500000001"/>
    <n v="340"/>
    <x v="1"/>
    <s v="Urgent"/>
    <d v="2020-01-26T00:00:00"/>
    <s v="Aspirin"/>
    <s v="Abnormal"/>
    <x v="26"/>
  </r>
  <r>
    <s v="Mrs."/>
    <s v="Renee Young"/>
    <n v="85"/>
    <x v="0"/>
    <x v="0"/>
    <s v="B+"/>
    <x v="7"/>
    <x v="2"/>
    <x v="1604"/>
    <s v="Cameron Clark"/>
    <x v="3790"/>
    <x v="0"/>
    <n v="3463.8788"/>
    <n v="144"/>
    <x v="1"/>
    <s v="Urgent"/>
    <d v="2020-11-11T00:00:00"/>
    <s v="Aspirin"/>
    <s v="Abnormal"/>
    <x v="10"/>
  </r>
  <r>
    <s v="Mrs."/>
    <s v="Douglas Faulkner"/>
    <n v="57"/>
    <x v="1"/>
    <x v="0"/>
    <s v="B-"/>
    <x v="2"/>
    <x v="0"/>
    <x v="103"/>
    <s v="Kara Page"/>
    <x v="3791"/>
    <x v="3"/>
    <n v="29408.621500000001"/>
    <n v="207"/>
    <x v="2"/>
    <s v="Emergency"/>
    <d v="2020-03-03T00:00:00"/>
    <s v="Aspirin"/>
    <s v="Normal"/>
    <x v="12"/>
  </r>
  <r>
    <s v="Mrs."/>
    <s v="Anthony Gonzales"/>
    <n v="31"/>
    <x v="2"/>
    <x v="0"/>
    <s v="A-"/>
    <x v="6"/>
    <x v="5"/>
    <x v="147"/>
    <s v="Jonathan Baker"/>
    <x v="3792"/>
    <x v="4"/>
    <n v="17777.477999999999"/>
    <n v="269"/>
    <x v="2"/>
    <s v="Emergency"/>
    <d v="2019-12-24T00:00:00"/>
    <s v="Penicillin"/>
    <s v="Normal"/>
    <x v="17"/>
  </r>
  <r>
    <s v="Mrs."/>
    <s v="Valerie Gardner"/>
    <n v="82"/>
    <x v="0"/>
    <x v="0"/>
    <s v="A-"/>
    <x v="6"/>
    <x v="5"/>
    <x v="607"/>
    <s v="Jessica Taylor DVM"/>
    <x v="3793"/>
    <x v="0"/>
    <n v="22035.380099999998"/>
    <n v="335"/>
    <x v="1"/>
    <s v="Urgent"/>
    <d v="2023-11-01T00:00:00"/>
    <s v="Penicillin"/>
    <s v="Abnormal"/>
    <x v="9"/>
  </r>
  <r>
    <s v="Mrs."/>
    <s v="Cassandra Castillo"/>
    <n v="25"/>
    <x v="2"/>
    <x v="0"/>
    <s v="O-"/>
    <x v="0"/>
    <x v="0"/>
    <x v="1407"/>
    <s v="Robert Haley"/>
    <x v="3794"/>
    <x v="4"/>
    <n v="23825.537199999999"/>
    <n v="403"/>
    <x v="1"/>
    <s v="Urgent"/>
    <d v="2023-09-20T00:00:00"/>
    <s v="Aspirin"/>
    <s v="Normal"/>
    <x v="13"/>
  </r>
  <r>
    <s v="Mrs."/>
    <s v="William Wood"/>
    <n v="52"/>
    <x v="1"/>
    <x v="0"/>
    <s v="O+"/>
    <x v="1"/>
    <x v="2"/>
    <x v="615"/>
    <s v="Elizabeth Mcconnell"/>
    <x v="3795"/>
    <x v="4"/>
    <n v="16256.6062"/>
    <n v="227"/>
    <x v="2"/>
    <s v="Emergency"/>
    <d v="2021-05-08T00:00:00"/>
    <s v="Paracetamol"/>
    <s v="Inconclusive"/>
    <x v="18"/>
  </r>
  <r>
    <s v="Mr."/>
    <s v="Patrick Quinn"/>
    <n v="82"/>
    <x v="0"/>
    <x v="1"/>
    <s v="O-"/>
    <x v="0"/>
    <x v="5"/>
    <x v="1605"/>
    <s v="Heather Fowler"/>
    <x v="3796"/>
    <x v="0"/>
    <n v="17873.752700000001"/>
    <n v="218"/>
    <x v="0"/>
    <s v="Elective"/>
    <d v="2023-02-16T00:00:00"/>
    <s v="Lipitor"/>
    <s v="Normal"/>
    <x v="3"/>
  </r>
  <r>
    <s v="Mr."/>
    <s v="James Thomas"/>
    <n v="78"/>
    <x v="0"/>
    <x v="1"/>
    <s v="AB+"/>
    <x v="3"/>
    <x v="4"/>
    <x v="738"/>
    <s v="George Johnson"/>
    <x v="3797"/>
    <x v="0"/>
    <n v="29002.830600000001"/>
    <n v="398"/>
    <x v="1"/>
    <s v="Urgent"/>
    <d v="2018-11-28T00:00:00"/>
    <s v="Penicillin"/>
    <s v="Abnormal"/>
    <x v="23"/>
  </r>
  <r>
    <s v="Mr."/>
    <s v="Elizabeth Burns"/>
    <n v="62"/>
    <x v="0"/>
    <x v="1"/>
    <s v="O-"/>
    <x v="0"/>
    <x v="0"/>
    <x v="1606"/>
    <s v="Jessica Blackburn"/>
    <x v="3798"/>
    <x v="0"/>
    <n v="15940.9573"/>
    <n v="495"/>
    <x v="1"/>
    <s v="Urgent"/>
    <d v="2023-04-03T00:00:00"/>
    <s v="Aspirin"/>
    <s v="Abnormal"/>
    <x v="13"/>
  </r>
  <r>
    <s v="Mr."/>
    <s v="Cody Rush"/>
    <n v="30"/>
    <x v="2"/>
    <x v="1"/>
    <s v="A-"/>
    <x v="6"/>
    <x v="1"/>
    <x v="732"/>
    <s v="Peter Aguilar"/>
    <x v="3799"/>
    <x v="1"/>
    <n v="21060.981400000001"/>
    <n v="292"/>
    <x v="0"/>
    <s v="Elective"/>
    <d v="2022-10-05T00:00:00"/>
    <s v="Penicillin"/>
    <s v="Normal"/>
    <x v="27"/>
  </r>
  <r>
    <s v="Mrs."/>
    <s v="Victoria Kim"/>
    <n v="81"/>
    <x v="0"/>
    <x v="0"/>
    <s v="A-"/>
    <x v="6"/>
    <x v="0"/>
    <x v="191"/>
    <s v="David West"/>
    <x v="3800"/>
    <x v="0"/>
    <n v="46578.896999999997"/>
    <n v="335"/>
    <x v="1"/>
    <s v="Urgent"/>
    <d v="2021-02-19T00:00:00"/>
    <s v="Penicillin"/>
    <s v="Abnormal"/>
    <x v="27"/>
  </r>
  <r>
    <s v="Mr."/>
    <s v="Jacob Walton"/>
    <n v="83"/>
    <x v="0"/>
    <x v="1"/>
    <s v="AB-"/>
    <x v="5"/>
    <x v="3"/>
    <x v="1053"/>
    <s v="David Johnson"/>
    <x v="3801"/>
    <x v="0"/>
    <n v="9404.8271000000004"/>
    <n v="164"/>
    <x v="2"/>
    <s v="Emergency"/>
    <d v="2022-11-30T00:00:00"/>
    <s v="Penicillin"/>
    <s v="Abnormal"/>
    <x v="18"/>
  </r>
  <r>
    <s v="Mr."/>
    <s v="Bruce Hudson"/>
    <n v="53"/>
    <x v="1"/>
    <x v="1"/>
    <s v="O-"/>
    <x v="0"/>
    <x v="3"/>
    <x v="1123"/>
    <s v="Daniel Harvey"/>
    <x v="3802"/>
    <x v="1"/>
    <n v="3786.1691999999998"/>
    <n v="211"/>
    <x v="2"/>
    <s v="Emergency"/>
    <d v="2023-01-24T00:00:00"/>
    <s v="Aspirin"/>
    <s v="Normal"/>
    <x v="2"/>
  </r>
  <r>
    <s v="Mrs."/>
    <s v="Kyle Freeman"/>
    <n v="76"/>
    <x v="0"/>
    <x v="0"/>
    <s v="B-"/>
    <x v="2"/>
    <x v="0"/>
    <x v="780"/>
    <s v="Michael Ayala"/>
    <x v="3803"/>
    <x v="0"/>
    <n v="29097.744999999999"/>
    <n v="183"/>
    <x v="2"/>
    <s v="Emergency"/>
    <d v="2021-09-13T00:00:00"/>
    <s v="Aspirin"/>
    <s v="Normal"/>
    <x v="5"/>
  </r>
  <r>
    <s v="Mr."/>
    <s v="Mia Williams"/>
    <n v="77"/>
    <x v="0"/>
    <x v="1"/>
    <s v="A+"/>
    <x v="4"/>
    <x v="5"/>
    <x v="408"/>
    <s v="Kristen Chase"/>
    <x v="3804"/>
    <x v="0"/>
    <n v="14437.1785"/>
    <n v="111"/>
    <x v="0"/>
    <s v="Elective"/>
    <d v="2019-03-03T00:00:00"/>
    <s v="Ibuprofen"/>
    <s v="Normal"/>
    <x v="12"/>
  </r>
  <r>
    <s v="Mr."/>
    <s v="Brittany Lucero"/>
    <n v="81"/>
    <x v="0"/>
    <x v="1"/>
    <s v="AB-"/>
    <x v="5"/>
    <x v="0"/>
    <x v="614"/>
    <s v="Robert Baker"/>
    <x v="3805"/>
    <x v="0"/>
    <n v="57921.049400000004"/>
    <n v="159"/>
    <x v="2"/>
    <s v="Emergency"/>
    <d v="2019-09-25T00:00:00"/>
    <s v="Penicillin"/>
    <s v="Abnormal"/>
    <x v="2"/>
  </r>
  <r>
    <s v="Mr."/>
    <s v="David Roberson"/>
    <n v="81"/>
    <x v="0"/>
    <x v="1"/>
    <s v="B-"/>
    <x v="2"/>
    <x v="5"/>
    <x v="491"/>
    <s v="Derek Flores"/>
    <x v="3806"/>
    <x v="0"/>
    <n v="16246.309300000001"/>
    <n v="462"/>
    <x v="0"/>
    <s v="Elective"/>
    <d v="2023-08-15T00:00:00"/>
    <s v="Lipitor"/>
    <s v="Normal"/>
    <x v="3"/>
  </r>
  <r>
    <s v="Mr."/>
    <s v="Jamie Joyce"/>
    <n v="37"/>
    <x v="1"/>
    <x v="1"/>
    <s v="A+"/>
    <x v="4"/>
    <x v="1"/>
    <x v="167"/>
    <s v="Jonathan Sanchez"/>
    <x v="3807"/>
    <x v="4"/>
    <n v="6814.7510000000002"/>
    <n v="125"/>
    <x v="1"/>
    <s v="Urgent"/>
    <d v="2020-05-23T00:00:00"/>
    <s v="Paracetamol"/>
    <s v="Inconclusive"/>
    <x v="2"/>
  </r>
  <r>
    <s v="Mrs."/>
    <s v="Kenneth Garcia"/>
    <n v="59"/>
    <x v="1"/>
    <x v="0"/>
    <s v="B+"/>
    <x v="7"/>
    <x v="5"/>
    <x v="1384"/>
    <s v="Lisa Simmons"/>
    <x v="3808"/>
    <x v="4"/>
    <n v="18588.1083"/>
    <n v="426"/>
    <x v="2"/>
    <s v="Emergency"/>
    <d v="2018-11-25T00:00:00"/>
    <s v="Paracetamol"/>
    <s v="Abnormal"/>
    <x v="3"/>
  </r>
  <r>
    <s v="Mrs."/>
    <s v="Anthony Kelly"/>
    <n v="71"/>
    <x v="0"/>
    <x v="0"/>
    <s v="A-"/>
    <x v="6"/>
    <x v="0"/>
    <x v="694"/>
    <s v="Amanda Wallace"/>
    <x v="3809"/>
    <x v="0"/>
    <n v="30409.8878"/>
    <n v="422"/>
    <x v="1"/>
    <s v="Urgent"/>
    <d v="2022-11-26T00:00:00"/>
    <s v="Penicillin"/>
    <s v="Normal"/>
    <x v="1"/>
  </r>
  <r>
    <s v="Mrs."/>
    <s v="Margaret Massey"/>
    <n v="23"/>
    <x v="2"/>
    <x v="0"/>
    <s v="A-"/>
    <x v="6"/>
    <x v="5"/>
    <x v="5"/>
    <s v="Tricia Johnson"/>
    <x v="3810"/>
    <x v="1"/>
    <n v="12853.171399999999"/>
    <n v="478"/>
    <x v="2"/>
    <s v="Emergency"/>
    <d v="2023-06-12T00:00:00"/>
    <s v="Aspirin"/>
    <s v="Inconclusive"/>
    <x v="22"/>
  </r>
  <r>
    <s v="Mrs."/>
    <s v="Benjamin Taylor"/>
    <n v="81"/>
    <x v="0"/>
    <x v="0"/>
    <s v="AB-"/>
    <x v="5"/>
    <x v="4"/>
    <x v="1420"/>
    <s v="James Lewis"/>
    <x v="2237"/>
    <x v="0"/>
    <n v="15373.876099999999"/>
    <n v="433"/>
    <x v="1"/>
    <s v="Urgent"/>
    <d v="2023-05-09T00:00:00"/>
    <s v="Lipitor"/>
    <s v="Inconclusive"/>
    <x v="6"/>
  </r>
  <r>
    <s v="Mrs."/>
    <s v="Elaine Palmer"/>
    <n v="68"/>
    <x v="0"/>
    <x v="0"/>
    <s v="A-"/>
    <x v="6"/>
    <x v="4"/>
    <x v="1226"/>
    <s v="Richard Douglas"/>
    <x v="3811"/>
    <x v="0"/>
    <n v="12503.733200000001"/>
    <n v="209"/>
    <x v="2"/>
    <s v="Emergency"/>
    <d v="2023-07-25T00:00:00"/>
    <s v="Lipitor"/>
    <s v="Inconclusive"/>
    <x v="22"/>
  </r>
  <r>
    <s v="Mrs."/>
    <s v="Adriana Griffin"/>
    <n v="75"/>
    <x v="0"/>
    <x v="0"/>
    <s v="B-"/>
    <x v="2"/>
    <x v="0"/>
    <x v="1115"/>
    <s v="Tonya Thompson"/>
    <x v="3812"/>
    <x v="0"/>
    <n v="49722.554199999999"/>
    <n v="338"/>
    <x v="2"/>
    <s v="Emergency"/>
    <d v="2021-02-16T00:00:00"/>
    <s v="Penicillin"/>
    <s v="Normal"/>
    <x v="17"/>
  </r>
  <r>
    <s v="Mr."/>
    <s v="Cynthia Mclean"/>
    <n v="85"/>
    <x v="0"/>
    <x v="1"/>
    <s v="O-"/>
    <x v="0"/>
    <x v="2"/>
    <x v="787"/>
    <s v="Taylor Gardner"/>
    <x v="3813"/>
    <x v="0"/>
    <n v="944.9511"/>
    <n v="201"/>
    <x v="0"/>
    <s v="Elective"/>
    <d v="2020-03-20T00:00:00"/>
    <s v="Paracetamol"/>
    <s v="Inconclusive"/>
    <x v="26"/>
  </r>
  <r>
    <s v="Mr."/>
    <s v="Wyatt Jones"/>
    <n v="27"/>
    <x v="2"/>
    <x v="1"/>
    <s v="B-"/>
    <x v="2"/>
    <x v="5"/>
    <x v="108"/>
    <s v="Teresa Anderson"/>
    <x v="439"/>
    <x v="4"/>
    <n v="26405.452499999999"/>
    <n v="481"/>
    <x v="0"/>
    <s v="Elective"/>
    <d v="2020-11-19T00:00:00"/>
    <s v="Lipitor"/>
    <s v="Abnormal"/>
    <x v="11"/>
  </r>
  <r>
    <s v="Mrs."/>
    <s v="Steven Gray"/>
    <n v="82"/>
    <x v="0"/>
    <x v="0"/>
    <s v="B+"/>
    <x v="7"/>
    <x v="1"/>
    <x v="818"/>
    <s v="Alexandra Hampton"/>
    <x v="3814"/>
    <x v="0"/>
    <n v="9547.9740999999995"/>
    <n v="485"/>
    <x v="2"/>
    <s v="Emergency"/>
    <d v="2020-05-23T00:00:00"/>
    <s v="Paracetamol"/>
    <s v="Abnormal"/>
    <x v="16"/>
  </r>
  <r>
    <s v="Mr."/>
    <s v="Tyler Howard"/>
    <n v="44"/>
    <x v="1"/>
    <x v="1"/>
    <s v="A+"/>
    <x v="4"/>
    <x v="4"/>
    <x v="353"/>
    <s v="Christine Branch"/>
    <x v="3815"/>
    <x v="2"/>
    <n v="17762.801299999999"/>
    <n v="453"/>
    <x v="1"/>
    <s v="Urgent"/>
    <d v="2019-03-07T00:00:00"/>
    <s v="Paracetamol"/>
    <s v="Abnormal"/>
    <x v="20"/>
  </r>
  <r>
    <s v="Mrs."/>
    <s v="Sarah Gates"/>
    <n v="39"/>
    <x v="1"/>
    <x v="0"/>
    <s v="B-"/>
    <x v="2"/>
    <x v="0"/>
    <x v="1418"/>
    <s v="Angela Lewis"/>
    <x v="3816"/>
    <x v="1"/>
    <n v="6382.0672999999997"/>
    <n v="353"/>
    <x v="2"/>
    <s v="Emergency"/>
    <d v="2023-04-29T00:00:00"/>
    <s v="Paracetamol"/>
    <s v="Normal"/>
    <x v="5"/>
  </r>
  <r>
    <s v="Mrs."/>
    <s v="Dr. Janet Ramos"/>
    <n v="36"/>
    <x v="1"/>
    <x v="0"/>
    <s v="A+"/>
    <x v="4"/>
    <x v="3"/>
    <x v="903"/>
    <s v="Leslie Carey"/>
    <x v="3817"/>
    <x v="4"/>
    <n v="27436.202000000001"/>
    <n v="230"/>
    <x v="2"/>
    <s v="Emergency"/>
    <d v="2023-07-09T00:00:00"/>
    <s v="Aspirin"/>
    <s v="Inconclusive"/>
    <x v="14"/>
  </r>
  <r>
    <s v="Mr."/>
    <s v="Lisa Bush"/>
    <n v="30"/>
    <x v="2"/>
    <x v="1"/>
    <s v="B-"/>
    <x v="2"/>
    <x v="5"/>
    <x v="254"/>
    <s v="Daniel Herring"/>
    <x v="3818"/>
    <x v="3"/>
    <n v="12439.457200000001"/>
    <n v="443"/>
    <x v="0"/>
    <s v="Elective"/>
    <d v="2020-10-03T00:00:00"/>
    <s v="Penicillin"/>
    <s v="Abnormal"/>
    <x v="0"/>
  </r>
  <r>
    <s v="Mr."/>
    <s v="Courtney Moore"/>
    <n v="66"/>
    <x v="0"/>
    <x v="1"/>
    <s v="B+"/>
    <x v="7"/>
    <x v="1"/>
    <x v="1598"/>
    <s v="Michael Gibbs"/>
    <x v="3819"/>
    <x v="0"/>
    <n v="35112.838400000001"/>
    <n v="327"/>
    <x v="0"/>
    <s v="Elective"/>
    <d v="2021-07-29T00:00:00"/>
    <s v="Penicillin"/>
    <s v="Normal"/>
    <x v="3"/>
  </r>
  <r>
    <s v="Mrs."/>
    <s v="Christopher Hudson"/>
    <n v="59"/>
    <x v="1"/>
    <x v="0"/>
    <s v="A+"/>
    <x v="4"/>
    <x v="3"/>
    <x v="730"/>
    <s v="Kimberly Drake"/>
    <x v="3820"/>
    <x v="3"/>
    <n v="26876.145199999999"/>
    <n v="173"/>
    <x v="2"/>
    <s v="Emergency"/>
    <d v="2020-12-04T00:00:00"/>
    <s v="Lipitor"/>
    <s v="Abnormal"/>
    <x v="26"/>
  </r>
  <r>
    <s v="Mr."/>
    <s v="Michelle Johnson"/>
    <n v="45"/>
    <x v="1"/>
    <x v="1"/>
    <s v="A+"/>
    <x v="4"/>
    <x v="4"/>
    <x v="543"/>
    <s v="Dr. Christian Carter"/>
    <x v="3821"/>
    <x v="1"/>
    <n v="9917.0426000000007"/>
    <n v="239"/>
    <x v="2"/>
    <s v="Emergency"/>
    <d v="2021-09-08T00:00:00"/>
    <s v="Penicillin"/>
    <s v="Abnormal"/>
    <x v="9"/>
  </r>
  <r>
    <s v="Mr."/>
    <s v="Scott Long"/>
    <n v="66"/>
    <x v="0"/>
    <x v="1"/>
    <s v="A-"/>
    <x v="6"/>
    <x v="1"/>
    <x v="1607"/>
    <s v="James Sparks"/>
    <x v="3822"/>
    <x v="0"/>
    <n v="16740.251199999999"/>
    <n v="241"/>
    <x v="1"/>
    <s v="Urgent"/>
    <d v="2021-12-23T00:00:00"/>
    <s v="Aspirin"/>
    <s v="Normal"/>
    <x v="25"/>
  </r>
  <r>
    <s v="Mrs."/>
    <s v="Beverly Monroe"/>
    <n v="39"/>
    <x v="1"/>
    <x v="0"/>
    <s v="B+"/>
    <x v="7"/>
    <x v="3"/>
    <x v="1205"/>
    <s v="Valerie Smith"/>
    <x v="3823"/>
    <x v="3"/>
    <n v="23607.796699999999"/>
    <n v="245"/>
    <x v="2"/>
    <s v="Emergency"/>
    <d v="2020-04-06T00:00:00"/>
    <s v="Paracetamol"/>
    <s v="Normal"/>
    <x v="14"/>
  </r>
  <r>
    <s v="Mrs."/>
    <s v="Virginia Hunter"/>
    <n v="47"/>
    <x v="1"/>
    <x v="0"/>
    <s v="A+"/>
    <x v="4"/>
    <x v="5"/>
    <x v="1608"/>
    <s v="Shannon Davidson"/>
    <x v="3824"/>
    <x v="1"/>
    <n v="30252.057799999999"/>
    <n v="431"/>
    <x v="1"/>
    <s v="Urgent"/>
    <d v="2023-10-20T00:00:00"/>
    <s v="Lipitor"/>
    <s v="Normal"/>
    <x v="5"/>
  </r>
  <r>
    <s v="Mr."/>
    <s v="Frank Lindsey"/>
    <n v="20"/>
    <x v="2"/>
    <x v="1"/>
    <s v="O-"/>
    <x v="0"/>
    <x v="1"/>
    <x v="1397"/>
    <s v="Tyler Mcdonald"/>
    <x v="303"/>
    <x v="3"/>
    <n v="1693.1190999999999"/>
    <n v="184"/>
    <x v="1"/>
    <s v="Urgent"/>
    <d v="2022-03-29T00:00:00"/>
    <s v="Paracetamol"/>
    <s v="Inconclusive"/>
    <x v="7"/>
  </r>
  <r>
    <s v="Mrs."/>
    <s v="Valerie Willis"/>
    <n v="80"/>
    <x v="0"/>
    <x v="0"/>
    <s v="B+"/>
    <x v="7"/>
    <x v="2"/>
    <x v="1204"/>
    <s v="Toni Caldwell"/>
    <x v="3825"/>
    <x v="0"/>
    <n v="9056.6661000000004"/>
    <n v="430"/>
    <x v="1"/>
    <s v="Urgent"/>
    <d v="2019-05-22T00:00:00"/>
    <s v="Ibuprofen"/>
    <s v="Normal"/>
    <x v="6"/>
  </r>
  <r>
    <s v="Mr."/>
    <s v="Amber Powell"/>
    <n v="42"/>
    <x v="1"/>
    <x v="1"/>
    <s v="B-"/>
    <x v="2"/>
    <x v="5"/>
    <x v="1060"/>
    <s v="Danny Brown"/>
    <x v="457"/>
    <x v="2"/>
    <n v="72343.261400000003"/>
    <n v="217"/>
    <x v="0"/>
    <s v="Elective"/>
    <d v="2023-02-15T00:00:00"/>
    <s v="Penicillin"/>
    <s v="Normal"/>
    <x v="22"/>
  </r>
  <r>
    <s v="Mr."/>
    <s v="Chloe Clark"/>
    <n v="33"/>
    <x v="2"/>
    <x v="1"/>
    <s v="AB+"/>
    <x v="3"/>
    <x v="4"/>
    <x v="695"/>
    <s v="Christopher Townsend"/>
    <x v="298"/>
    <x v="4"/>
    <n v="38616.438699999999"/>
    <n v="456"/>
    <x v="1"/>
    <s v="Urgent"/>
    <d v="2019-10-28T00:00:00"/>
    <s v="Penicillin"/>
    <s v="Normal"/>
    <x v="5"/>
  </r>
  <r>
    <s v="Mrs."/>
    <s v="Hannah Scott"/>
    <n v="63"/>
    <x v="0"/>
    <x v="0"/>
    <s v="B+"/>
    <x v="7"/>
    <x v="0"/>
    <x v="384"/>
    <s v="William Lyons"/>
    <x v="3826"/>
    <x v="3"/>
    <n v="15673.6008"/>
    <n v="214"/>
    <x v="1"/>
    <s v="Urgent"/>
    <d v="2023-09-15T00:00:00"/>
    <s v="Lipitor"/>
    <s v="Inconclusive"/>
    <x v="22"/>
  </r>
  <r>
    <s v="Mr."/>
    <s v="William Garcia"/>
    <n v="78"/>
    <x v="0"/>
    <x v="1"/>
    <s v="AB-"/>
    <x v="5"/>
    <x v="5"/>
    <x v="629"/>
    <s v="Michael Wall"/>
    <x v="3827"/>
    <x v="3"/>
    <n v="4824.3471"/>
    <n v="210"/>
    <x v="1"/>
    <s v="Urgent"/>
    <d v="2021-01-21T00:00:00"/>
    <s v="Penicillin"/>
    <s v="Abnormal"/>
    <x v="29"/>
  </r>
  <r>
    <s v="Mr."/>
    <s v="Clayton Scott"/>
    <n v="58"/>
    <x v="1"/>
    <x v="1"/>
    <s v="A-"/>
    <x v="6"/>
    <x v="5"/>
    <x v="1119"/>
    <s v="Robert Peters"/>
    <x v="3828"/>
    <x v="1"/>
    <n v="38273.616499999996"/>
    <n v="169"/>
    <x v="2"/>
    <s v="Emergency"/>
    <d v="2019-10-10T00:00:00"/>
    <s v="Penicillin"/>
    <s v="Inconclusive"/>
    <x v="6"/>
  </r>
  <r>
    <s v="Mrs."/>
    <s v="Cole Johnson"/>
    <n v="84"/>
    <x v="0"/>
    <x v="0"/>
    <s v="A+"/>
    <x v="4"/>
    <x v="4"/>
    <x v="819"/>
    <s v="Lonnie Carr"/>
    <x v="3829"/>
    <x v="2"/>
    <n v="27373.146400000001"/>
    <n v="455"/>
    <x v="2"/>
    <s v="Emergency"/>
    <d v="2019-01-19T00:00:00"/>
    <s v="Paracetamol"/>
    <s v="Normal"/>
    <x v="27"/>
  </r>
  <r>
    <s v="Mrs."/>
    <s v="Haley Andrade"/>
    <n v="69"/>
    <x v="0"/>
    <x v="0"/>
    <s v="A+"/>
    <x v="4"/>
    <x v="4"/>
    <x v="307"/>
    <s v="Lisa Austin"/>
    <x v="1754"/>
    <x v="2"/>
    <n v="35642.563399999999"/>
    <n v="109"/>
    <x v="1"/>
    <s v="Urgent"/>
    <d v="2020-01-24T00:00:00"/>
    <s v="Aspirin"/>
    <s v="Normal"/>
    <x v="3"/>
  </r>
  <r>
    <s v="Mr."/>
    <s v="Joshua Davis"/>
    <n v="75"/>
    <x v="0"/>
    <x v="1"/>
    <s v="AB-"/>
    <x v="5"/>
    <x v="1"/>
    <x v="683"/>
    <s v="Kelli Thomas"/>
    <x v="3830"/>
    <x v="2"/>
    <n v="31328.837899999999"/>
    <n v="304"/>
    <x v="0"/>
    <s v="Elective"/>
    <d v="2021-03-20T00:00:00"/>
    <s v="Ibuprofen"/>
    <s v="Abnormal"/>
    <x v="0"/>
  </r>
  <r>
    <s v="Mrs."/>
    <s v="Tammy Mckinney"/>
    <n v="25"/>
    <x v="2"/>
    <x v="0"/>
    <s v="A-"/>
    <x v="6"/>
    <x v="5"/>
    <x v="3"/>
    <s v="Richard Butler"/>
    <x v="3831"/>
    <x v="4"/>
    <n v="52158.118399999999"/>
    <n v="354"/>
    <x v="0"/>
    <s v="Elective"/>
    <d v="2022-12-27T00:00:00"/>
    <s v="Penicillin"/>
    <s v="Abnormal"/>
    <x v="13"/>
  </r>
  <r>
    <s v="Mr."/>
    <s v="Megan King"/>
    <n v="22"/>
    <x v="2"/>
    <x v="1"/>
    <s v="B+"/>
    <x v="7"/>
    <x v="1"/>
    <x v="813"/>
    <s v="Hannah Montgomery"/>
    <x v="3832"/>
    <x v="4"/>
    <n v="24125.078399999999"/>
    <n v="227"/>
    <x v="0"/>
    <s v="Elective"/>
    <d v="2019-09-14T00:00:00"/>
    <s v="Penicillin"/>
    <s v="Inconclusive"/>
    <x v="12"/>
  </r>
  <r>
    <s v="Mr."/>
    <s v="Mark Martinez"/>
    <n v="36"/>
    <x v="1"/>
    <x v="1"/>
    <s v="AB-"/>
    <x v="5"/>
    <x v="0"/>
    <x v="1609"/>
    <s v="Christopher Foley"/>
    <x v="3833"/>
    <x v="4"/>
    <n v="28624.975600000002"/>
    <n v="429"/>
    <x v="1"/>
    <s v="Urgent"/>
    <d v="2021-02-01T00:00:00"/>
    <s v="Aspirin"/>
    <s v="Inconclusive"/>
    <x v="19"/>
  </r>
  <r>
    <s v="Mrs."/>
    <s v="Adam Jones"/>
    <n v="68"/>
    <x v="0"/>
    <x v="0"/>
    <s v="O+"/>
    <x v="1"/>
    <x v="4"/>
    <x v="292"/>
    <s v="Daniel Pineda"/>
    <x v="3834"/>
    <x v="2"/>
    <n v="34763.200400000002"/>
    <n v="140"/>
    <x v="1"/>
    <s v="Urgent"/>
    <d v="2021-09-06T00:00:00"/>
    <s v="Lipitor"/>
    <s v="Abnormal"/>
    <x v="26"/>
  </r>
  <r>
    <s v="Mr."/>
    <s v="Jessica Kaufman"/>
    <n v="61"/>
    <x v="0"/>
    <x v="1"/>
    <s v="O+"/>
    <x v="1"/>
    <x v="0"/>
    <x v="684"/>
    <s v="Brad Duncan"/>
    <x v="3835"/>
    <x v="0"/>
    <n v="2117.8362000000002"/>
    <n v="454"/>
    <x v="2"/>
    <s v="Emergency"/>
    <d v="2019-10-14T00:00:00"/>
    <s v="Paracetamol"/>
    <s v="Abnormal"/>
    <x v="8"/>
  </r>
  <r>
    <s v="Mr."/>
    <s v="Sharon Rivers"/>
    <n v="66"/>
    <x v="0"/>
    <x v="1"/>
    <s v="AB+"/>
    <x v="3"/>
    <x v="3"/>
    <x v="1583"/>
    <s v="Edward Wheeler"/>
    <x v="3836"/>
    <x v="4"/>
    <n v="21747.402699999999"/>
    <n v="348"/>
    <x v="2"/>
    <s v="Emergency"/>
    <d v="2023-09-28T00:00:00"/>
    <s v="Ibuprofen"/>
    <s v="Normal"/>
    <x v="4"/>
  </r>
  <r>
    <s v="Mrs."/>
    <s v="Eric Long"/>
    <n v="26"/>
    <x v="2"/>
    <x v="0"/>
    <s v="O-"/>
    <x v="0"/>
    <x v="0"/>
    <x v="220"/>
    <s v="Laura Silva"/>
    <x v="3837"/>
    <x v="2"/>
    <n v="39862.3053"/>
    <n v="449"/>
    <x v="1"/>
    <s v="Urgent"/>
    <d v="2021-02-08T00:00:00"/>
    <s v="Paracetamol"/>
    <s v="Normal"/>
    <x v="10"/>
  </r>
  <r>
    <s v="Mr."/>
    <s v="Nichole Alvarez"/>
    <n v="43"/>
    <x v="1"/>
    <x v="1"/>
    <s v="A-"/>
    <x v="6"/>
    <x v="4"/>
    <x v="1610"/>
    <s v="Dylan Miller"/>
    <x v="3838"/>
    <x v="2"/>
    <n v="16044.835999999999"/>
    <n v="139"/>
    <x v="2"/>
    <s v="Emergency"/>
    <d v="2020-03-30T00:00:00"/>
    <s v="Aspirin"/>
    <s v="Abnormal"/>
    <x v="20"/>
  </r>
  <r>
    <s v="Mrs."/>
    <s v="Christian Mckenzie"/>
    <n v="62"/>
    <x v="0"/>
    <x v="0"/>
    <s v="B+"/>
    <x v="7"/>
    <x v="2"/>
    <x v="315"/>
    <s v="Richard Garcia"/>
    <x v="3839"/>
    <x v="3"/>
    <n v="4780.7575999999999"/>
    <n v="163"/>
    <x v="2"/>
    <s v="Emergency"/>
    <d v="2021-12-09T00:00:00"/>
    <s v="Aspirin"/>
    <s v="Abnormal"/>
    <x v="5"/>
  </r>
  <r>
    <s v="Mrs."/>
    <s v="Roger Scott"/>
    <n v="31"/>
    <x v="2"/>
    <x v="0"/>
    <s v="A+"/>
    <x v="4"/>
    <x v="0"/>
    <x v="1480"/>
    <s v="Tracey Butler"/>
    <x v="3840"/>
    <x v="1"/>
    <n v="6003.9049999999997"/>
    <n v="152"/>
    <x v="1"/>
    <s v="Urgent"/>
    <d v="2020-04-13T00:00:00"/>
    <s v="Aspirin"/>
    <s v="Normal"/>
    <x v="13"/>
  </r>
  <r>
    <s v="Mrs."/>
    <s v="James Dunn"/>
    <n v="48"/>
    <x v="1"/>
    <x v="0"/>
    <s v="AB-"/>
    <x v="5"/>
    <x v="2"/>
    <x v="1533"/>
    <s v="Kendra Fields"/>
    <x v="3841"/>
    <x v="4"/>
    <n v="12024.528700000001"/>
    <n v="325"/>
    <x v="0"/>
    <s v="Elective"/>
    <d v="2021-01-13T00:00:00"/>
    <s v="Penicillin"/>
    <s v="Inconclusive"/>
    <x v="10"/>
  </r>
  <r>
    <s v="Mrs."/>
    <s v="Alexander Perkins"/>
    <n v="18"/>
    <x v="2"/>
    <x v="0"/>
    <s v="A+"/>
    <x v="4"/>
    <x v="3"/>
    <x v="191"/>
    <s v="Darius Dean"/>
    <x v="2462"/>
    <x v="3"/>
    <n v="34063.564700000003"/>
    <n v="461"/>
    <x v="2"/>
    <s v="Emergency"/>
    <d v="2021-03-10T00:00:00"/>
    <s v="Penicillin"/>
    <s v="Inconclusive"/>
    <x v="19"/>
  </r>
  <r>
    <s v="Mrs."/>
    <s v="Jessica Gomez"/>
    <n v="20"/>
    <x v="2"/>
    <x v="0"/>
    <s v="AB-"/>
    <x v="5"/>
    <x v="4"/>
    <x v="301"/>
    <s v="Alexis Pace"/>
    <x v="3842"/>
    <x v="2"/>
    <n v="10916.501099999999"/>
    <n v="223"/>
    <x v="1"/>
    <s v="Urgent"/>
    <d v="2020-07-08T00:00:00"/>
    <s v="Penicillin"/>
    <s v="Inconclusive"/>
    <x v="21"/>
  </r>
  <r>
    <s v="Mr."/>
    <s v="Albert Salas"/>
    <n v="58"/>
    <x v="1"/>
    <x v="1"/>
    <s v="A+"/>
    <x v="4"/>
    <x v="4"/>
    <x v="1611"/>
    <s v="Dennis Kaufman"/>
    <x v="3843"/>
    <x v="2"/>
    <n v="40832.888599999998"/>
    <n v="444"/>
    <x v="1"/>
    <s v="Urgent"/>
    <d v="2022-02-11T00:00:00"/>
    <s v="Penicillin"/>
    <s v="Abnormal"/>
    <x v="11"/>
  </r>
  <r>
    <s v="Mr."/>
    <s v="Anita Cook"/>
    <n v="23"/>
    <x v="2"/>
    <x v="1"/>
    <s v="B-"/>
    <x v="2"/>
    <x v="5"/>
    <x v="1612"/>
    <s v="Todd Sloan"/>
    <x v="3844"/>
    <x v="3"/>
    <n v="64997.061999999998"/>
    <n v="332"/>
    <x v="0"/>
    <s v="Elective"/>
    <d v="2023-05-09T00:00:00"/>
    <s v="Ibuprofen"/>
    <s v="Inconclusive"/>
    <x v="22"/>
  </r>
  <r>
    <s v="Mr."/>
    <s v="Michelle Berry"/>
    <n v="55"/>
    <x v="1"/>
    <x v="1"/>
    <s v="A-"/>
    <x v="6"/>
    <x v="4"/>
    <x v="1116"/>
    <s v="Joseph Nelson"/>
    <x v="3845"/>
    <x v="3"/>
    <n v="2991.7435"/>
    <n v="482"/>
    <x v="1"/>
    <s v="Urgent"/>
    <d v="2021-12-30T00:00:00"/>
    <s v="Paracetamol"/>
    <s v="Inconclusive"/>
    <x v="19"/>
  </r>
  <r>
    <s v="Mr."/>
    <s v="Larry Welch"/>
    <n v="69"/>
    <x v="0"/>
    <x v="1"/>
    <s v="A-"/>
    <x v="6"/>
    <x v="3"/>
    <x v="158"/>
    <s v="Sandra Chandler"/>
    <x v="3846"/>
    <x v="3"/>
    <n v="25265.105500000001"/>
    <n v="498"/>
    <x v="2"/>
    <s v="Emergency"/>
    <d v="2023-11-05T00:00:00"/>
    <s v="Aspirin"/>
    <s v="Inconclusive"/>
    <x v="7"/>
  </r>
  <r>
    <s v="Mr."/>
    <s v="Curtis Shaw"/>
    <n v="65"/>
    <x v="0"/>
    <x v="1"/>
    <s v="A+"/>
    <x v="4"/>
    <x v="2"/>
    <x v="366"/>
    <s v="Kimberly Ramos"/>
    <x v="3847"/>
    <x v="4"/>
    <n v="14945.513000000001"/>
    <n v="314"/>
    <x v="1"/>
    <s v="Urgent"/>
    <d v="2023-09-17T00:00:00"/>
    <s v="Paracetamol"/>
    <s v="Abnormal"/>
    <x v="10"/>
  </r>
  <r>
    <s v="Mr."/>
    <s v="Eugene Romero"/>
    <n v="42"/>
    <x v="1"/>
    <x v="1"/>
    <s v="AB-"/>
    <x v="5"/>
    <x v="1"/>
    <x v="1002"/>
    <s v="Megan Carson"/>
    <x v="3848"/>
    <x v="4"/>
    <n v="8151.1652000000004"/>
    <n v="282"/>
    <x v="0"/>
    <s v="Elective"/>
    <d v="2020-01-07T00:00:00"/>
    <s v="Lipitor"/>
    <s v="Inconclusive"/>
    <x v="28"/>
  </r>
  <r>
    <s v="Mrs."/>
    <s v="Arthur Stephenson"/>
    <n v="52"/>
    <x v="1"/>
    <x v="0"/>
    <s v="AB-"/>
    <x v="5"/>
    <x v="2"/>
    <x v="1613"/>
    <s v="Jennifer Stewart"/>
    <x v="3849"/>
    <x v="3"/>
    <n v="7030.8771999999999"/>
    <n v="312"/>
    <x v="1"/>
    <s v="Urgent"/>
    <d v="2023-09-14T00:00:00"/>
    <s v="Paracetamol"/>
    <s v="Inconclusive"/>
    <x v="23"/>
  </r>
  <r>
    <s v="Mrs."/>
    <s v="Ashley Donovan"/>
    <n v="76"/>
    <x v="0"/>
    <x v="0"/>
    <s v="O-"/>
    <x v="0"/>
    <x v="3"/>
    <x v="951"/>
    <s v="Wendy Erickson"/>
    <x v="188"/>
    <x v="3"/>
    <n v="9668.5769"/>
    <n v="245"/>
    <x v="2"/>
    <s v="Emergency"/>
    <d v="2022-04-13T00:00:00"/>
    <s v="Ibuprofen"/>
    <s v="Inconclusive"/>
    <x v="8"/>
  </r>
  <r>
    <s v="Mrs."/>
    <s v="Samantha Mccoy"/>
    <n v="65"/>
    <x v="0"/>
    <x v="0"/>
    <s v="AB+"/>
    <x v="3"/>
    <x v="0"/>
    <x v="1614"/>
    <s v="Kiara Garza"/>
    <x v="3850"/>
    <x v="2"/>
    <n v="47949.0746"/>
    <n v="476"/>
    <x v="1"/>
    <s v="Urgent"/>
    <d v="2020-09-10T00:00:00"/>
    <s v="Paracetamol"/>
    <s v="Abnormal"/>
    <x v="11"/>
  </r>
  <r>
    <s v="Mrs."/>
    <s v="Tracy Hill"/>
    <n v="60"/>
    <x v="0"/>
    <x v="0"/>
    <s v="A-"/>
    <x v="6"/>
    <x v="5"/>
    <x v="432"/>
    <s v="Henry Hall"/>
    <x v="3851"/>
    <x v="4"/>
    <n v="6939.2725"/>
    <n v="235"/>
    <x v="2"/>
    <s v="Emergency"/>
    <d v="2022-01-19T00:00:00"/>
    <s v="Penicillin"/>
    <s v="Abnormal"/>
    <x v="7"/>
  </r>
  <r>
    <s v="Mrs."/>
    <s v="Angela Cole"/>
    <n v="44"/>
    <x v="1"/>
    <x v="0"/>
    <s v="A-"/>
    <x v="6"/>
    <x v="2"/>
    <x v="1293"/>
    <s v="James Perez"/>
    <x v="3852"/>
    <x v="3"/>
    <n v="3924.4544000000001"/>
    <n v="248"/>
    <x v="0"/>
    <s v="Elective"/>
    <d v="2018-11-13T00:00:00"/>
    <s v="Aspirin"/>
    <s v="Abnormal"/>
    <x v="0"/>
  </r>
  <r>
    <s v="Mr."/>
    <s v="Crystal Rose"/>
    <n v="77"/>
    <x v="0"/>
    <x v="1"/>
    <s v="AB-"/>
    <x v="5"/>
    <x v="4"/>
    <x v="918"/>
    <s v="Anna Sherman"/>
    <x v="3853"/>
    <x v="2"/>
    <n v="15870.2989"/>
    <n v="366"/>
    <x v="1"/>
    <s v="Urgent"/>
    <d v="2019-05-16T00:00:00"/>
    <s v="Ibuprofen"/>
    <s v="Inconclusive"/>
    <x v="3"/>
  </r>
  <r>
    <s v="Mr."/>
    <s v="Christopher Clark DDS"/>
    <n v="20"/>
    <x v="2"/>
    <x v="1"/>
    <s v="A+"/>
    <x v="4"/>
    <x v="1"/>
    <x v="747"/>
    <s v="Daniel Salazar"/>
    <x v="3854"/>
    <x v="2"/>
    <n v="13026.8511"/>
    <n v="493"/>
    <x v="0"/>
    <s v="Elective"/>
    <d v="2023-05-05T00:00:00"/>
    <s v="Aspirin"/>
    <s v="Inconclusive"/>
    <x v="28"/>
  </r>
  <r>
    <s v="Mrs."/>
    <s v="Anna Reyes"/>
    <n v="47"/>
    <x v="1"/>
    <x v="0"/>
    <s v="B+"/>
    <x v="7"/>
    <x v="0"/>
    <x v="557"/>
    <s v="Susan Maxwell"/>
    <x v="3855"/>
    <x v="3"/>
    <n v="48451.402000000002"/>
    <n v="126"/>
    <x v="2"/>
    <s v="Emergency"/>
    <d v="2023-03-16T00:00:00"/>
    <s v="Aspirin"/>
    <s v="Normal"/>
    <x v="0"/>
  </r>
  <r>
    <s v="Mrs."/>
    <s v="Brian Cox"/>
    <n v="58"/>
    <x v="1"/>
    <x v="0"/>
    <s v="B-"/>
    <x v="2"/>
    <x v="0"/>
    <x v="683"/>
    <s v="Jimmy Smith"/>
    <x v="3856"/>
    <x v="1"/>
    <n v="30697.590400000001"/>
    <n v="311"/>
    <x v="1"/>
    <s v="Urgent"/>
    <d v="2021-03-17T00:00:00"/>
    <s v="Penicillin"/>
    <s v="Normal"/>
    <x v="24"/>
  </r>
  <r>
    <s v="Mrs."/>
    <s v="Norman Golden"/>
    <n v="70"/>
    <x v="0"/>
    <x v="0"/>
    <s v="B-"/>
    <x v="2"/>
    <x v="3"/>
    <x v="544"/>
    <s v="Stephen Navarro"/>
    <x v="3857"/>
    <x v="1"/>
    <n v="19217.788799999998"/>
    <n v="381"/>
    <x v="1"/>
    <s v="Urgent"/>
    <d v="2020-09-18T00:00:00"/>
    <s v="Lipitor"/>
    <s v="Abnormal"/>
    <x v="29"/>
  </r>
  <r>
    <s v="Mrs."/>
    <s v="Troy Rhodes"/>
    <n v="40"/>
    <x v="1"/>
    <x v="0"/>
    <s v="B+"/>
    <x v="7"/>
    <x v="1"/>
    <x v="1468"/>
    <s v="Heidi Williams"/>
    <x v="3858"/>
    <x v="0"/>
    <n v="39079.780200000001"/>
    <n v="258"/>
    <x v="0"/>
    <s v="Elective"/>
    <d v="2021-02-27T00:00:00"/>
    <s v="Lipitor"/>
    <s v="Normal"/>
    <x v="30"/>
  </r>
  <r>
    <s v="Mr."/>
    <s v="Stephanie Rivera"/>
    <n v="35"/>
    <x v="1"/>
    <x v="1"/>
    <s v="B+"/>
    <x v="7"/>
    <x v="0"/>
    <x v="1385"/>
    <s v="Jessica Fischer"/>
    <x v="3859"/>
    <x v="1"/>
    <n v="38316.463799999998"/>
    <n v="396"/>
    <x v="1"/>
    <s v="Urgent"/>
    <d v="2023-09-23T00:00:00"/>
    <s v="Penicillin"/>
    <s v="Inconclusive"/>
    <x v="19"/>
  </r>
  <r>
    <s v="Mr."/>
    <s v="Tara Allison"/>
    <n v="32"/>
    <x v="2"/>
    <x v="1"/>
    <s v="O-"/>
    <x v="0"/>
    <x v="0"/>
    <x v="808"/>
    <s v="Justin Barrett"/>
    <x v="3860"/>
    <x v="4"/>
    <n v="34179.376400000001"/>
    <n v="255"/>
    <x v="1"/>
    <s v="Urgent"/>
    <d v="2021-12-18T00:00:00"/>
    <s v="Aspirin"/>
    <s v="Normal"/>
    <x v="29"/>
  </r>
  <r>
    <s v="Mr."/>
    <s v="Brittney Thomas"/>
    <n v="84"/>
    <x v="0"/>
    <x v="1"/>
    <s v="AB+"/>
    <x v="3"/>
    <x v="4"/>
    <x v="439"/>
    <s v="Mary Singh"/>
    <x v="3861"/>
    <x v="3"/>
    <n v="2776.9960999999998"/>
    <n v="432"/>
    <x v="1"/>
    <s v="Urgent"/>
    <d v="2022-12-25T00:00:00"/>
    <s v="Lipitor"/>
    <s v="Abnormal"/>
    <x v="29"/>
  </r>
  <r>
    <s v="Mr."/>
    <s v="Richard Hanson"/>
    <n v="29"/>
    <x v="2"/>
    <x v="1"/>
    <s v="O-"/>
    <x v="0"/>
    <x v="5"/>
    <x v="1398"/>
    <s v="Rebecca Robinson"/>
    <x v="3862"/>
    <x v="3"/>
    <n v="25610.549500000001"/>
    <n v="264"/>
    <x v="0"/>
    <s v="Elective"/>
    <d v="2018-12-26T00:00:00"/>
    <s v="Aspirin"/>
    <s v="Inconclusive"/>
    <x v="30"/>
  </r>
  <r>
    <s v="Mrs."/>
    <s v="Jillian Smith"/>
    <n v="82"/>
    <x v="0"/>
    <x v="0"/>
    <s v="B+"/>
    <x v="7"/>
    <x v="2"/>
    <x v="1615"/>
    <s v="Jennifer Smith"/>
    <x v="3863"/>
    <x v="3"/>
    <n v="24055.577799999999"/>
    <n v="409"/>
    <x v="2"/>
    <s v="Emergency"/>
    <d v="2020-10-26T00:00:00"/>
    <s v="Ibuprofen"/>
    <s v="Inconclusive"/>
    <x v="22"/>
  </r>
  <r>
    <s v="Mr."/>
    <s v="Morgan Johnson"/>
    <n v="59"/>
    <x v="1"/>
    <x v="1"/>
    <s v="O+"/>
    <x v="1"/>
    <x v="5"/>
    <x v="46"/>
    <s v="Lynn Edwards"/>
    <x v="3864"/>
    <x v="1"/>
    <n v="35644.710299999999"/>
    <n v="223"/>
    <x v="0"/>
    <s v="Elective"/>
    <d v="2019-07-04T00:00:00"/>
    <s v="Lipitor"/>
    <s v="Abnormal"/>
    <x v="11"/>
  </r>
  <r>
    <s v="Mr."/>
    <s v="Fred Sullivan"/>
    <n v="58"/>
    <x v="1"/>
    <x v="1"/>
    <s v="A-"/>
    <x v="6"/>
    <x v="5"/>
    <x v="1540"/>
    <s v="Albert Perez"/>
    <x v="3865"/>
    <x v="1"/>
    <n v="32588.834800000001"/>
    <n v="478"/>
    <x v="2"/>
    <s v="Emergency"/>
    <d v="2019-02-23T00:00:00"/>
    <s v="Ibuprofen"/>
    <s v="Inconclusive"/>
    <x v="29"/>
  </r>
  <r>
    <s v="Mr."/>
    <s v="Nathaniel Parker"/>
    <n v="73"/>
    <x v="0"/>
    <x v="1"/>
    <s v="AB-"/>
    <x v="5"/>
    <x v="4"/>
    <x v="601"/>
    <s v="Cynthia Smith"/>
    <x v="3866"/>
    <x v="1"/>
    <n v="18482.145100000002"/>
    <n v="369"/>
    <x v="2"/>
    <s v="Emergency"/>
    <d v="2021-08-28T00:00:00"/>
    <s v="Penicillin"/>
    <s v="Normal"/>
    <x v="4"/>
  </r>
  <r>
    <s v="Mr."/>
    <s v="Monica Obrien"/>
    <n v="23"/>
    <x v="2"/>
    <x v="1"/>
    <s v="AB-"/>
    <x v="5"/>
    <x v="3"/>
    <x v="1378"/>
    <s v="Craig Clark"/>
    <x v="2227"/>
    <x v="1"/>
    <n v="1000.5123"/>
    <n v="348"/>
    <x v="2"/>
    <s v="Emergency"/>
    <d v="2020-03-19T00:00:00"/>
    <s v="Paracetamol"/>
    <s v="Abnormal"/>
    <x v="8"/>
  </r>
  <r>
    <s v="Mr."/>
    <s v="Cassandra Warner"/>
    <n v="36"/>
    <x v="1"/>
    <x v="1"/>
    <s v="A-"/>
    <x v="6"/>
    <x v="4"/>
    <x v="485"/>
    <s v="Christine Martin"/>
    <x v="3867"/>
    <x v="3"/>
    <n v="14846.132900000001"/>
    <n v="272"/>
    <x v="1"/>
    <s v="Urgent"/>
    <d v="2019-02-19T00:00:00"/>
    <s v="Penicillin"/>
    <s v="Normal"/>
    <x v="5"/>
  </r>
  <r>
    <s v="Mr."/>
    <s v="Rachel Sanchez"/>
    <n v="77"/>
    <x v="0"/>
    <x v="1"/>
    <s v="A+"/>
    <x v="4"/>
    <x v="3"/>
    <x v="1616"/>
    <s v="Cathy Byrd"/>
    <x v="3868"/>
    <x v="3"/>
    <n v="12098.1399"/>
    <n v="349"/>
    <x v="1"/>
    <s v="Urgent"/>
    <d v="2018-11-16T00:00:00"/>
    <s v="Aspirin"/>
    <s v="Inconclusive"/>
    <x v="8"/>
  </r>
  <r>
    <s v="Mrs."/>
    <s v="Mason Phelps"/>
    <n v="20"/>
    <x v="2"/>
    <x v="0"/>
    <s v="A+"/>
    <x v="4"/>
    <x v="4"/>
    <x v="938"/>
    <s v="Michael Robinson"/>
    <x v="3869"/>
    <x v="4"/>
    <n v="7144.9546"/>
    <n v="345"/>
    <x v="2"/>
    <s v="Emergency"/>
    <d v="2022-03-15T00:00:00"/>
    <s v="Aspirin"/>
    <s v="Abnormal"/>
    <x v="21"/>
  </r>
  <r>
    <s v="Mrs."/>
    <s v="Rachael Henderson"/>
    <n v="25"/>
    <x v="2"/>
    <x v="0"/>
    <s v="A-"/>
    <x v="6"/>
    <x v="3"/>
    <x v="207"/>
    <s v="Dean Williams"/>
    <x v="3870"/>
    <x v="4"/>
    <n v="32763.7745"/>
    <n v="253"/>
    <x v="2"/>
    <s v="Emergency"/>
    <d v="2022-09-01T00:00:00"/>
    <s v="Penicillin"/>
    <s v="Inconclusive"/>
    <x v="15"/>
  </r>
  <r>
    <s v="Mrs."/>
    <s v="Matthew Miller"/>
    <n v="50"/>
    <x v="1"/>
    <x v="0"/>
    <s v="AB+"/>
    <x v="3"/>
    <x v="2"/>
    <x v="816"/>
    <s v="Elizabeth Mcdaniel"/>
    <x v="3871"/>
    <x v="3"/>
    <n v="16669.212100000001"/>
    <n v="293"/>
    <x v="0"/>
    <s v="Elective"/>
    <d v="2020-02-26T00:00:00"/>
    <s v="Aspirin"/>
    <s v="Abnormal"/>
    <x v="18"/>
  </r>
  <r>
    <s v="Mr."/>
    <s v="Kimberly Taylor"/>
    <n v="50"/>
    <x v="1"/>
    <x v="1"/>
    <s v="A-"/>
    <x v="6"/>
    <x v="4"/>
    <x v="324"/>
    <s v="Alexandria Peterson"/>
    <x v="3872"/>
    <x v="3"/>
    <n v="22881.477200000001"/>
    <n v="194"/>
    <x v="2"/>
    <s v="Emergency"/>
    <d v="2023-09-15T00:00:00"/>
    <s v="Paracetamol"/>
    <s v="Normal"/>
    <x v="9"/>
  </r>
  <r>
    <s v="Mr."/>
    <s v="Tamara Miller"/>
    <n v="71"/>
    <x v="0"/>
    <x v="1"/>
    <s v="B+"/>
    <x v="7"/>
    <x v="4"/>
    <x v="1453"/>
    <s v="Benjamin Jackson"/>
    <x v="3873"/>
    <x v="4"/>
    <n v="11582.1571"/>
    <n v="225"/>
    <x v="2"/>
    <s v="Emergency"/>
    <d v="2019-08-18T00:00:00"/>
    <s v="Aspirin"/>
    <s v="Inconclusive"/>
    <x v="24"/>
  </r>
  <r>
    <s v="Mrs."/>
    <s v="Darren Barnes"/>
    <n v="26"/>
    <x v="2"/>
    <x v="0"/>
    <s v="AB-"/>
    <x v="5"/>
    <x v="3"/>
    <x v="467"/>
    <s v="Jordan Hernandez"/>
    <x v="3874"/>
    <x v="2"/>
    <n v="19699.883399999999"/>
    <n v="168"/>
    <x v="2"/>
    <s v="Emergency"/>
    <d v="2019-11-10T00:00:00"/>
    <s v="Penicillin"/>
    <s v="Inconclusive"/>
    <x v="19"/>
  </r>
  <r>
    <s v="Mr."/>
    <s v="Bryan Mayer"/>
    <n v="29"/>
    <x v="2"/>
    <x v="1"/>
    <s v="AB-"/>
    <x v="5"/>
    <x v="5"/>
    <x v="1617"/>
    <s v="Jonathan Williams"/>
    <x v="3875"/>
    <x v="4"/>
    <n v="27208.3194"/>
    <n v="126"/>
    <x v="1"/>
    <s v="Urgent"/>
    <d v="2023-01-22T00:00:00"/>
    <s v="Ibuprofen"/>
    <s v="Abnormal"/>
    <x v="3"/>
  </r>
  <r>
    <s v="Mrs."/>
    <s v="Yolanda Smith"/>
    <n v="20"/>
    <x v="2"/>
    <x v="0"/>
    <s v="O+"/>
    <x v="1"/>
    <x v="0"/>
    <x v="743"/>
    <s v="Steven Watson"/>
    <x v="3876"/>
    <x v="1"/>
    <n v="6599.4108999999999"/>
    <n v="126"/>
    <x v="1"/>
    <s v="Urgent"/>
    <d v="2019-03-15T00:00:00"/>
    <s v="Penicillin"/>
    <s v="Abnormal"/>
    <x v="28"/>
  </r>
  <r>
    <s v="Mrs."/>
    <s v="Christine Chavez"/>
    <n v="20"/>
    <x v="2"/>
    <x v="0"/>
    <s v="B-"/>
    <x v="2"/>
    <x v="0"/>
    <x v="1356"/>
    <s v="Gary Johnson"/>
    <x v="3877"/>
    <x v="4"/>
    <n v="38573.031499999997"/>
    <n v="465"/>
    <x v="1"/>
    <s v="Urgent"/>
    <d v="2023-01-28T00:00:00"/>
    <s v="Lipitor"/>
    <s v="Normal"/>
    <x v="6"/>
  </r>
  <r>
    <s v="Mrs."/>
    <s v="Jessica Greene"/>
    <n v="59"/>
    <x v="1"/>
    <x v="0"/>
    <s v="A-"/>
    <x v="6"/>
    <x v="2"/>
    <x v="1618"/>
    <s v="Michael Hall"/>
    <x v="3878"/>
    <x v="4"/>
    <n v="5803.5700999999999"/>
    <n v="333"/>
    <x v="0"/>
    <s v="Elective"/>
    <d v="2021-01-29T00:00:00"/>
    <s v="Aspirin"/>
    <s v="Inconclusive"/>
    <x v="3"/>
  </r>
  <r>
    <s v="Mr."/>
    <s v="Desiree Giles"/>
    <n v="57"/>
    <x v="1"/>
    <x v="1"/>
    <s v="A-"/>
    <x v="6"/>
    <x v="5"/>
    <x v="20"/>
    <s v="Steven Adams"/>
    <x v="3879"/>
    <x v="1"/>
    <n v="45952.567300000002"/>
    <n v="233"/>
    <x v="1"/>
    <s v="Urgent"/>
    <d v="2023-03-06T00:00:00"/>
    <s v="Paracetamol"/>
    <s v="Abnormal"/>
    <x v="26"/>
  </r>
  <r>
    <s v="Mrs."/>
    <s v="Carlos Gonzales"/>
    <n v="26"/>
    <x v="2"/>
    <x v="0"/>
    <s v="O+"/>
    <x v="1"/>
    <x v="3"/>
    <x v="921"/>
    <s v="Maria Townsend"/>
    <x v="3880"/>
    <x v="2"/>
    <n v="34759.152199999997"/>
    <n v="305"/>
    <x v="1"/>
    <s v="Urgent"/>
    <d v="2020-06-04T00:00:00"/>
    <s v="Penicillin"/>
    <s v="Abnormal"/>
    <x v="9"/>
  </r>
  <r>
    <s v="Mr."/>
    <s v="Mary Torres"/>
    <n v="74"/>
    <x v="0"/>
    <x v="1"/>
    <s v="A-"/>
    <x v="6"/>
    <x v="5"/>
    <x v="764"/>
    <s v="Wendy Barnes"/>
    <x v="1110"/>
    <x v="3"/>
    <n v="71311.013500000001"/>
    <n v="469"/>
    <x v="2"/>
    <s v="Emergency"/>
    <d v="2019-01-23T00:00:00"/>
    <s v="Penicillin"/>
    <s v="Normal"/>
    <x v="8"/>
  </r>
  <r>
    <s v="Mr."/>
    <s v="Jessica Moore"/>
    <n v="26"/>
    <x v="2"/>
    <x v="1"/>
    <s v="B+"/>
    <x v="7"/>
    <x v="4"/>
    <x v="830"/>
    <s v="Jacob Williams"/>
    <x v="3881"/>
    <x v="1"/>
    <n v="41369.881800000003"/>
    <n v="354"/>
    <x v="1"/>
    <s v="Urgent"/>
    <d v="2020-03-22T00:00:00"/>
    <s v="Aspirin"/>
    <s v="Inconclusive"/>
    <x v="24"/>
  </r>
  <r>
    <s v="Mr."/>
    <s v="Dr. Kenneth Ford"/>
    <n v="80"/>
    <x v="0"/>
    <x v="1"/>
    <s v="A-"/>
    <x v="6"/>
    <x v="1"/>
    <x v="965"/>
    <s v="Daniel Austin"/>
    <x v="3882"/>
    <x v="4"/>
    <n v="28281.420999999998"/>
    <n v="161"/>
    <x v="0"/>
    <s v="Elective"/>
    <d v="2023-08-17T00:00:00"/>
    <s v="Paracetamol"/>
    <s v="Inconclusive"/>
    <x v="24"/>
  </r>
  <r>
    <s v="Mr."/>
    <s v="Elizabeth Ayers"/>
    <n v="54"/>
    <x v="1"/>
    <x v="1"/>
    <s v="O-"/>
    <x v="0"/>
    <x v="3"/>
    <x v="1101"/>
    <s v="Kevin Sandoval"/>
    <x v="3883"/>
    <x v="4"/>
    <n v="11522.568600000001"/>
    <n v="426"/>
    <x v="2"/>
    <s v="Emergency"/>
    <d v="2020-12-24T00:00:00"/>
    <s v="Paracetamol"/>
    <s v="Inconclusive"/>
    <x v="28"/>
  </r>
  <r>
    <s v="Mrs."/>
    <s v="Jennifer Carter"/>
    <n v="34"/>
    <x v="2"/>
    <x v="0"/>
    <s v="O+"/>
    <x v="1"/>
    <x v="4"/>
    <x v="1619"/>
    <s v="Anthony Murphy"/>
    <x v="3884"/>
    <x v="1"/>
    <n v="6830.8779999999997"/>
    <n v="385"/>
    <x v="1"/>
    <s v="Urgent"/>
    <d v="2021-10-13T00:00:00"/>
    <s v="Penicillin"/>
    <s v="Inconclusive"/>
    <x v="5"/>
  </r>
  <r>
    <s v="Mr."/>
    <s v="Timothy Holland"/>
    <n v="18"/>
    <x v="2"/>
    <x v="1"/>
    <s v="AB-"/>
    <x v="5"/>
    <x v="3"/>
    <x v="1068"/>
    <s v="David Johnson"/>
    <x v="1702"/>
    <x v="4"/>
    <n v="31006.0101"/>
    <n v="172"/>
    <x v="2"/>
    <s v="Emergency"/>
    <d v="2022-02-27T00:00:00"/>
    <s v="Aspirin"/>
    <s v="Abnormal"/>
    <x v="23"/>
  </r>
  <r>
    <s v="Mr."/>
    <s v="Richard Wells"/>
    <n v="29"/>
    <x v="2"/>
    <x v="1"/>
    <s v="B-"/>
    <x v="2"/>
    <x v="5"/>
    <x v="1534"/>
    <s v="Nicholas Sparks"/>
    <x v="3885"/>
    <x v="4"/>
    <n v="63003.723599999998"/>
    <n v="209"/>
    <x v="0"/>
    <s v="Elective"/>
    <d v="2019-09-04T00:00:00"/>
    <s v="Penicillin"/>
    <s v="Abnormal"/>
    <x v="11"/>
  </r>
  <r>
    <s v="Mr."/>
    <s v="Jessica Lynch"/>
    <n v="55"/>
    <x v="1"/>
    <x v="1"/>
    <s v="A-"/>
    <x v="6"/>
    <x v="5"/>
    <x v="0"/>
    <s v="Christopher Edwards"/>
    <x v="3886"/>
    <x v="3"/>
    <n v="58057.880299999997"/>
    <n v="111"/>
    <x v="1"/>
    <s v="Urgent"/>
    <d v="2022-12-15T00:00:00"/>
    <s v="Lipitor"/>
    <s v="Inconclusive"/>
    <x v="7"/>
  </r>
  <r>
    <s v="Mr."/>
    <s v="Robert Stewart"/>
    <n v="64"/>
    <x v="0"/>
    <x v="1"/>
    <s v="AB-"/>
    <x v="5"/>
    <x v="3"/>
    <x v="1216"/>
    <s v="Brian Villa"/>
    <x v="3887"/>
    <x v="2"/>
    <n v="34506.818800000001"/>
    <n v="334"/>
    <x v="2"/>
    <s v="Emergency"/>
    <d v="2022-03-13T00:00:00"/>
    <s v="Paracetamol"/>
    <s v="Normal"/>
    <x v="20"/>
  </r>
  <r>
    <s v="Mr."/>
    <s v="Cynthia York"/>
    <n v="63"/>
    <x v="0"/>
    <x v="1"/>
    <s v="AB-"/>
    <x v="5"/>
    <x v="2"/>
    <x v="750"/>
    <s v="Rachel Gardner"/>
    <x v="3888"/>
    <x v="4"/>
    <n v="3779.3676999999998"/>
    <n v="333"/>
    <x v="1"/>
    <s v="Urgent"/>
    <d v="2021-03-02T00:00:00"/>
    <s v="Lipitor"/>
    <s v="Normal"/>
    <x v="3"/>
  </r>
  <r>
    <s v="Mrs."/>
    <s v="Rachael Green"/>
    <n v="27"/>
    <x v="2"/>
    <x v="0"/>
    <s v="AB-"/>
    <x v="5"/>
    <x v="2"/>
    <x v="881"/>
    <s v="Anthony Francis"/>
    <x v="715"/>
    <x v="1"/>
    <n v="22169.287100000001"/>
    <n v="406"/>
    <x v="0"/>
    <s v="Elective"/>
    <d v="2023-10-28T00:00:00"/>
    <s v="Aspirin"/>
    <s v="Abnormal"/>
    <x v="8"/>
  </r>
  <r>
    <s v="Mr."/>
    <s v="Steven Smith"/>
    <n v="24"/>
    <x v="2"/>
    <x v="1"/>
    <s v="A-"/>
    <x v="6"/>
    <x v="3"/>
    <x v="1019"/>
    <s v="Amy Diaz"/>
    <x v="3889"/>
    <x v="2"/>
    <n v="25339.6783"/>
    <n v="261"/>
    <x v="2"/>
    <s v="Emergency"/>
    <d v="2021-05-03T00:00:00"/>
    <s v="Lipitor"/>
    <s v="Normal"/>
    <x v="20"/>
  </r>
  <r>
    <s v="Mr."/>
    <s v="Joseph Duran"/>
    <n v="81"/>
    <x v="0"/>
    <x v="1"/>
    <s v="AB+"/>
    <x v="3"/>
    <x v="0"/>
    <x v="791"/>
    <s v="Rebecca Christensen"/>
    <x v="3890"/>
    <x v="0"/>
    <n v="58923.574800000002"/>
    <n v="329"/>
    <x v="1"/>
    <s v="Urgent"/>
    <d v="2020-08-21T00:00:00"/>
    <s v="Aspirin"/>
    <s v="Abnormal"/>
    <x v="7"/>
  </r>
  <r>
    <s v="Mrs."/>
    <s v="Lisa Thomas"/>
    <n v="42"/>
    <x v="1"/>
    <x v="0"/>
    <s v="AB-"/>
    <x v="5"/>
    <x v="1"/>
    <x v="715"/>
    <s v="Gabrielle Miller"/>
    <x v="3891"/>
    <x v="4"/>
    <n v="15719.2886"/>
    <n v="444"/>
    <x v="0"/>
    <s v="Elective"/>
    <d v="2020-08-15T00:00:00"/>
    <s v="Paracetamol"/>
    <s v="Abnormal"/>
    <x v="8"/>
  </r>
  <r>
    <s v="Mr."/>
    <s v="Paul Dudley"/>
    <n v="24"/>
    <x v="2"/>
    <x v="1"/>
    <s v="AB+"/>
    <x v="3"/>
    <x v="5"/>
    <x v="193"/>
    <s v="Anna Miles"/>
    <x v="3892"/>
    <x v="2"/>
    <n v="46427.756500000003"/>
    <n v="371"/>
    <x v="0"/>
    <s v="Elective"/>
    <d v="2023-07-20T00:00:00"/>
    <s v="Ibuprofen"/>
    <s v="Inconclusive"/>
    <x v="26"/>
  </r>
  <r>
    <s v="Mrs."/>
    <s v="Andrea Willis"/>
    <n v="76"/>
    <x v="0"/>
    <x v="0"/>
    <s v="B+"/>
    <x v="7"/>
    <x v="2"/>
    <x v="369"/>
    <s v="Anna Hall"/>
    <x v="3893"/>
    <x v="0"/>
    <n v="13834.933999999999"/>
    <n v="313"/>
    <x v="1"/>
    <s v="Urgent"/>
    <d v="2022-11-06T00:00:00"/>
    <s v="Aspirin"/>
    <s v="Normal"/>
    <x v="9"/>
  </r>
  <r>
    <s v="Mrs."/>
    <s v="Jaclyn Jones"/>
    <n v="84"/>
    <x v="0"/>
    <x v="0"/>
    <s v="B-"/>
    <x v="2"/>
    <x v="1"/>
    <x v="659"/>
    <s v="Thomas Robinson"/>
    <x v="3894"/>
    <x v="1"/>
    <n v="3517.2503999999999"/>
    <n v="437"/>
    <x v="0"/>
    <s v="Elective"/>
    <d v="2023-01-10T00:00:00"/>
    <s v="Lipitor"/>
    <s v="Abnormal"/>
    <x v="22"/>
  </r>
  <r>
    <s v="Mrs."/>
    <s v="Sara Ward"/>
    <n v="36"/>
    <x v="1"/>
    <x v="0"/>
    <s v="AB-"/>
    <x v="5"/>
    <x v="2"/>
    <x v="771"/>
    <s v="Bianca Phillips"/>
    <x v="3895"/>
    <x v="3"/>
    <n v="6741.9498999999996"/>
    <n v="399"/>
    <x v="2"/>
    <s v="Emergency"/>
    <d v="2023-07-26T00:00:00"/>
    <s v="Aspirin"/>
    <s v="Inconclusive"/>
    <x v="24"/>
  </r>
  <r>
    <s v="Mr."/>
    <s v="Deanna Marsh"/>
    <n v="53"/>
    <x v="1"/>
    <x v="1"/>
    <s v="A+"/>
    <x v="4"/>
    <x v="4"/>
    <x v="1197"/>
    <s v="Michael Clark"/>
    <x v="3896"/>
    <x v="3"/>
    <n v="41500.812700000002"/>
    <n v="373"/>
    <x v="1"/>
    <s v="Urgent"/>
    <d v="2019-01-31T00:00:00"/>
    <s v="Ibuprofen"/>
    <s v="Inconclusive"/>
    <x v="7"/>
  </r>
  <r>
    <s v="Mr."/>
    <s v="Annette Jones"/>
    <n v="25"/>
    <x v="2"/>
    <x v="1"/>
    <s v="A+"/>
    <x v="4"/>
    <x v="3"/>
    <x v="69"/>
    <s v="Catherine Wade"/>
    <x v="3897"/>
    <x v="3"/>
    <n v="12390.786700000001"/>
    <n v="138"/>
    <x v="1"/>
    <s v="Urgent"/>
    <d v="2020-03-29T00:00:00"/>
    <s v="Penicillin"/>
    <s v="Abnormal"/>
    <x v="3"/>
  </r>
  <r>
    <s v="Mrs."/>
    <s v="Gary Smith"/>
    <n v="28"/>
    <x v="2"/>
    <x v="0"/>
    <s v="O-"/>
    <x v="0"/>
    <x v="4"/>
    <x v="340"/>
    <s v="Shelly Myers"/>
    <x v="3898"/>
    <x v="4"/>
    <n v="38047.740700000002"/>
    <n v="240"/>
    <x v="2"/>
    <s v="Emergency"/>
    <d v="2022-05-08T00:00:00"/>
    <s v="Paracetamol"/>
    <s v="Inconclusive"/>
    <x v="15"/>
  </r>
  <r>
    <s v="Mrs."/>
    <s v="Jeffrey Davis"/>
    <n v="75"/>
    <x v="0"/>
    <x v="0"/>
    <s v="B+"/>
    <x v="7"/>
    <x v="3"/>
    <x v="1525"/>
    <s v="Eric Valencia"/>
    <x v="3899"/>
    <x v="0"/>
    <n v="4665.1225000000004"/>
    <n v="280"/>
    <x v="2"/>
    <s v="Emergency"/>
    <d v="2020-10-13T00:00:00"/>
    <s v="Penicillin"/>
    <s v="Inconclusive"/>
    <x v="10"/>
  </r>
  <r>
    <s v="Mrs."/>
    <s v="Todd Saunders"/>
    <n v="75"/>
    <x v="0"/>
    <x v="0"/>
    <s v="O+"/>
    <x v="1"/>
    <x v="3"/>
    <x v="1040"/>
    <s v="Nancy Snyder"/>
    <x v="3900"/>
    <x v="1"/>
    <n v="22803.925999999999"/>
    <n v="413"/>
    <x v="2"/>
    <s v="Emergency"/>
    <d v="2021-09-17T00:00:00"/>
    <s v="Penicillin"/>
    <s v="Abnormal"/>
    <x v="21"/>
  </r>
  <r>
    <s v="Mrs."/>
    <s v="Raymond Boyer"/>
    <n v="61"/>
    <x v="0"/>
    <x v="0"/>
    <s v="AB+"/>
    <x v="3"/>
    <x v="3"/>
    <x v="340"/>
    <s v="Dustin Hamilton"/>
    <x v="3901"/>
    <x v="0"/>
    <n v="16652.1044"/>
    <n v="365"/>
    <x v="2"/>
    <s v="Emergency"/>
    <d v="2022-05-06T00:00:00"/>
    <s v="Lipitor"/>
    <s v="Inconclusive"/>
    <x v="18"/>
  </r>
  <r>
    <s v="Mr."/>
    <s v="Logan Castillo"/>
    <n v="46"/>
    <x v="1"/>
    <x v="1"/>
    <s v="AB-"/>
    <x v="5"/>
    <x v="1"/>
    <x v="211"/>
    <s v="Charlotte Ferguson"/>
    <x v="3902"/>
    <x v="0"/>
    <n v="7103.8456999999999"/>
    <n v="368"/>
    <x v="0"/>
    <s v="Elective"/>
    <d v="2023-06-07T00:00:00"/>
    <s v="Aspirin"/>
    <s v="Inconclusive"/>
    <x v="15"/>
  </r>
  <r>
    <s v="Mrs."/>
    <s v="Shawna White"/>
    <n v="67"/>
    <x v="0"/>
    <x v="0"/>
    <s v="A-"/>
    <x v="6"/>
    <x v="5"/>
    <x v="58"/>
    <s v="Debra Brown"/>
    <x v="3903"/>
    <x v="3"/>
    <n v="65080.057000000001"/>
    <n v="112"/>
    <x v="2"/>
    <s v="Emergency"/>
    <d v="2020-01-26T00:00:00"/>
    <s v="Aspirin"/>
    <s v="Normal"/>
    <x v="0"/>
  </r>
  <r>
    <s v="Mr."/>
    <s v="Angelica Allen"/>
    <n v="57"/>
    <x v="1"/>
    <x v="1"/>
    <s v="B-"/>
    <x v="2"/>
    <x v="4"/>
    <x v="450"/>
    <s v="Kristi Hayes"/>
    <x v="3904"/>
    <x v="3"/>
    <n v="42480.293400000002"/>
    <n v="469"/>
    <x v="2"/>
    <s v="Emergency"/>
    <d v="2019-09-06T00:00:00"/>
    <s v="Penicillin"/>
    <s v="Normal"/>
    <x v="15"/>
  </r>
  <r>
    <s v="Mrs."/>
    <s v="David Williams"/>
    <n v="55"/>
    <x v="1"/>
    <x v="0"/>
    <s v="B-"/>
    <x v="2"/>
    <x v="3"/>
    <x v="1071"/>
    <s v="Jocelyn Morgan"/>
    <x v="3905"/>
    <x v="1"/>
    <n v="10609.9095"/>
    <n v="313"/>
    <x v="2"/>
    <s v="Emergency"/>
    <d v="2020-02-28T00:00:00"/>
    <s v="Penicillin"/>
    <s v="Inconclusive"/>
    <x v="0"/>
  </r>
  <r>
    <s v="Mrs."/>
    <s v="Tracy Lopez"/>
    <n v="70"/>
    <x v="0"/>
    <x v="0"/>
    <s v="B+"/>
    <x v="7"/>
    <x v="3"/>
    <x v="1348"/>
    <s v="Nathan Mosley"/>
    <x v="1324"/>
    <x v="0"/>
    <n v="26408.725399999999"/>
    <n v="172"/>
    <x v="2"/>
    <s v="Emergency"/>
    <d v="2022-09-19T00:00:00"/>
    <s v="Ibuprofen"/>
    <s v="Abnormal"/>
    <x v="27"/>
  </r>
  <r>
    <s v="Mr."/>
    <s v="Thomas Munoz"/>
    <n v="82"/>
    <x v="0"/>
    <x v="1"/>
    <s v="AB-"/>
    <x v="5"/>
    <x v="0"/>
    <x v="315"/>
    <s v="Emily Castillo"/>
    <x v="241"/>
    <x v="3"/>
    <n v="54337.929799999998"/>
    <n v="153"/>
    <x v="1"/>
    <s v="Urgent"/>
    <d v="2021-12-12T00:00:00"/>
    <s v="Lipitor"/>
    <s v="Normal"/>
    <x v="4"/>
  </r>
  <r>
    <s v="Mrs."/>
    <s v="Jennifer Zuniga"/>
    <n v="82"/>
    <x v="0"/>
    <x v="0"/>
    <s v="B-"/>
    <x v="2"/>
    <x v="0"/>
    <x v="1129"/>
    <s v="Brandon Simon"/>
    <x v="3906"/>
    <x v="1"/>
    <n v="22373.601500000001"/>
    <n v="101"/>
    <x v="1"/>
    <s v="Urgent"/>
    <d v="2021-10-17T00:00:00"/>
    <s v="Aspirin"/>
    <s v="Normal"/>
    <x v="18"/>
  </r>
  <r>
    <s v="Mrs."/>
    <s v="Sherri Scott"/>
    <n v="66"/>
    <x v="0"/>
    <x v="0"/>
    <s v="A+"/>
    <x v="4"/>
    <x v="3"/>
    <x v="155"/>
    <s v="Samantha Webb"/>
    <x v="3907"/>
    <x v="3"/>
    <n v="16230.452799999999"/>
    <n v="476"/>
    <x v="1"/>
    <s v="Urgent"/>
    <d v="2022-03-14T00:00:00"/>
    <s v="Aspirin"/>
    <s v="Normal"/>
    <x v="1"/>
  </r>
  <r>
    <s v="Mr."/>
    <s v="Cody Bates"/>
    <n v="79"/>
    <x v="0"/>
    <x v="1"/>
    <s v="A-"/>
    <x v="6"/>
    <x v="5"/>
    <x v="1620"/>
    <s v="Mary Brown"/>
    <x v="3908"/>
    <x v="4"/>
    <n v="44484.803999999996"/>
    <n v="494"/>
    <x v="0"/>
    <s v="Elective"/>
    <d v="2021-12-12T00:00:00"/>
    <s v="Aspirin"/>
    <s v="Inconclusive"/>
    <x v="20"/>
  </r>
  <r>
    <s v="Mrs."/>
    <s v="Randy Stewart"/>
    <n v="46"/>
    <x v="1"/>
    <x v="0"/>
    <s v="AB+"/>
    <x v="3"/>
    <x v="2"/>
    <x v="1427"/>
    <s v="Lauren Knox"/>
    <x v="3909"/>
    <x v="4"/>
    <n v="3722.8103999999998"/>
    <n v="368"/>
    <x v="0"/>
    <s v="Elective"/>
    <d v="2019-04-24T00:00:00"/>
    <s v="Ibuprofen"/>
    <s v="Abnormal"/>
    <x v="24"/>
  </r>
  <r>
    <s v="Mrs."/>
    <s v="Ann Joseph"/>
    <n v="39"/>
    <x v="1"/>
    <x v="0"/>
    <s v="A-"/>
    <x v="6"/>
    <x v="2"/>
    <x v="1621"/>
    <s v="Crystal Robinson"/>
    <x v="3848"/>
    <x v="1"/>
    <n v="20203.3354"/>
    <n v="482"/>
    <x v="1"/>
    <s v="Urgent"/>
    <d v="2022-12-11T00:00:00"/>
    <s v="Penicillin"/>
    <s v="Normal"/>
    <x v="12"/>
  </r>
  <r>
    <s v="Mrs."/>
    <s v="Elizabeth Webb"/>
    <n v="35"/>
    <x v="1"/>
    <x v="0"/>
    <s v="B-"/>
    <x v="2"/>
    <x v="0"/>
    <x v="1622"/>
    <s v="Wendy Allen"/>
    <x v="3910"/>
    <x v="2"/>
    <n v="55152.300799999997"/>
    <n v="438"/>
    <x v="1"/>
    <s v="Urgent"/>
    <d v="2022-10-28T00:00:00"/>
    <s v="Ibuprofen"/>
    <s v="Normal"/>
    <x v="10"/>
  </r>
  <r>
    <s v="Mrs."/>
    <s v="Erika Miller"/>
    <n v="82"/>
    <x v="0"/>
    <x v="0"/>
    <s v="B-"/>
    <x v="2"/>
    <x v="5"/>
    <x v="1335"/>
    <s v="Benjamin Larson"/>
    <x v="3911"/>
    <x v="1"/>
    <n v="29813.066599999998"/>
    <n v="212"/>
    <x v="1"/>
    <s v="Urgent"/>
    <d v="2021-08-20T00:00:00"/>
    <s v="Paracetamol"/>
    <s v="Inconclusive"/>
    <x v="7"/>
  </r>
  <r>
    <s v="Mrs."/>
    <s v="Carlos Esparza"/>
    <n v="38"/>
    <x v="1"/>
    <x v="0"/>
    <s v="B+"/>
    <x v="7"/>
    <x v="1"/>
    <x v="1614"/>
    <s v="Jacqueline Morgan"/>
    <x v="3912"/>
    <x v="4"/>
    <n v="3535.7177000000001"/>
    <n v="257"/>
    <x v="0"/>
    <s v="Elective"/>
    <d v="2020-09-24T00:00:00"/>
    <s v="Ibuprofen"/>
    <s v="Normal"/>
    <x v="21"/>
  </r>
  <r>
    <s v="Mr."/>
    <s v="Jill Cummings"/>
    <n v="52"/>
    <x v="1"/>
    <x v="1"/>
    <s v="O-"/>
    <x v="0"/>
    <x v="3"/>
    <x v="1192"/>
    <s v="Jaclyn Cooper"/>
    <x v="3913"/>
    <x v="0"/>
    <n v="27684.183199999999"/>
    <n v="311"/>
    <x v="2"/>
    <s v="Emergency"/>
    <d v="2021-09-14T00:00:00"/>
    <s v="Ibuprofen"/>
    <s v="Abnormal"/>
    <x v="1"/>
  </r>
  <r>
    <s v="Mr."/>
    <s v="Michael Rodriguez"/>
    <n v="35"/>
    <x v="1"/>
    <x v="1"/>
    <s v="AB+"/>
    <x v="3"/>
    <x v="3"/>
    <x v="862"/>
    <s v="James Preston"/>
    <x v="3914"/>
    <x v="4"/>
    <n v="25746.489000000001"/>
    <n v="122"/>
    <x v="2"/>
    <s v="Emergency"/>
    <d v="2023-11-24T00:00:00"/>
    <s v="Ibuprofen"/>
    <s v="Inconclusive"/>
    <x v="7"/>
  </r>
  <r>
    <s v="Mrs."/>
    <s v="Vanessa Mcmillan"/>
    <n v="52"/>
    <x v="1"/>
    <x v="0"/>
    <s v="A-"/>
    <x v="6"/>
    <x v="0"/>
    <x v="499"/>
    <s v="Ann Hill"/>
    <x v="3915"/>
    <x v="1"/>
    <n v="19319.205399999999"/>
    <n v="261"/>
    <x v="1"/>
    <s v="Urgent"/>
    <d v="2022-10-18T00:00:00"/>
    <s v="Ibuprofen"/>
    <s v="Normal"/>
    <x v="15"/>
  </r>
  <r>
    <s v="Mr."/>
    <s v="Janet Macias"/>
    <n v="53"/>
    <x v="1"/>
    <x v="1"/>
    <s v="O+"/>
    <x v="1"/>
    <x v="3"/>
    <x v="173"/>
    <s v="Julian Richard"/>
    <x v="3916"/>
    <x v="2"/>
    <n v="27959.592700000001"/>
    <n v="294"/>
    <x v="1"/>
    <s v="Urgent"/>
    <d v="2022-07-09T00:00:00"/>
    <s v="Ibuprofen"/>
    <s v="Inconclusive"/>
    <x v="13"/>
  </r>
  <r>
    <s v="Mr."/>
    <s v="Andrew Brown"/>
    <n v="69"/>
    <x v="0"/>
    <x v="1"/>
    <s v="B+"/>
    <x v="7"/>
    <x v="1"/>
    <x v="93"/>
    <s v="Trevor Becker"/>
    <x v="3917"/>
    <x v="2"/>
    <n v="14665.685299999999"/>
    <n v="461"/>
    <x v="0"/>
    <s v="Elective"/>
    <d v="2020-02-27T00:00:00"/>
    <s v="Ibuprofen"/>
    <s v="Inconclusive"/>
    <x v="3"/>
  </r>
  <r>
    <s v="Mrs."/>
    <s v="Leslie Ross"/>
    <n v="54"/>
    <x v="1"/>
    <x v="0"/>
    <s v="AB-"/>
    <x v="5"/>
    <x v="2"/>
    <x v="1016"/>
    <s v="Brian King"/>
    <x v="3918"/>
    <x v="0"/>
    <n v="21705.865399999999"/>
    <n v="227"/>
    <x v="2"/>
    <s v="Emergency"/>
    <d v="2020-08-01T00:00:00"/>
    <s v="Ibuprofen"/>
    <s v="Normal"/>
    <x v="10"/>
  </r>
  <r>
    <s v="Mr."/>
    <s v="Melissa Brown"/>
    <n v="33"/>
    <x v="2"/>
    <x v="1"/>
    <s v="A-"/>
    <x v="6"/>
    <x v="5"/>
    <x v="386"/>
    <s v="Shane Gonzalez"/>
    <x v="3919"/>
    <x v="4"/>
    <n v="33140.3292"/>
    <n v="408"/>
    <x v="0"/>
    <s v="Elective"/>
    <d v="2021-06-29T00:00:00"/>
    <s v="Aspirin"/>
    <s v="Abnormal"/>
    <x v="10"/>
  </r>
  <r>
    <s v="Mr."/>
    <s v="Kristen Hobbs"/>
    <n v="77"/>
    <x v="0"/>
    <x v="1"/>
    <s v="B+"/>
    <x v="7"/>
    <x v="5"/>
    <x v="285"/>
    <s v="Sean Solis"/>
    <x v="3920"/>
    <x v="3"/>
    <n v="22059.7768"/>
    <n v="129"/>
    <x v="1"/>
    <s v="Urgent"/>
    <d v="2020-04-05T00:00:00"/>
    <s v="Ibuprofen"/>
    <s v="Abnormal"/>
    <x v="15"/>
  </r>
  <r>
    <s v="Mrs."/>
    <s v="Ronald Riddle"/>
    <n v="57"/>
    <x v="1"/>
    <x v="0"/>
    <s v="B+"/>
    <x v="7"/>
    <x v="5"/>
    <x v="389"/>
    <s v="Charles Taylor"/>
    <x v="3921"/>
    <x v="1"/>
    <n v="24927.2287"/>
    <n v="135"/>
    <x v="1"/>
    <s v="Urgent"/>
    <d v="2021-01-27T00:00:00"/>
    <s v="Penicillin"/>
    <s v="Normal"/>
    <x v="11"/>
  </r>
  <r>
    <s v="Mr."/>
    <s v="Russell Bell"/>
    <n v="59"/>
    <x v="1"/>
    <x v="1"/>
    <s v="O-"/>
    <x v="0"/>
    <x v="3"/>
    <x v="38"/>
    <s v="Jeffrey Myers"/>
    <x v="3922"/>
    <x v="4"/>
    <n v="4953.6077999999998"/>
    <n v="224"/>
    <x v="2"/>
    <s v="Emergency"/>
    <d v="2021-03-14T00:00:00"/>
    <s v="Paracetamol"/>
    <s v="Inconclusive"/>
    <x v="20"/>
  </r>
  <r>
    <s v="Mrs."/>
    <s v="Joseph King"/>
    <n v="61"/>
    <x v="0"/>
    <x v="0"/>
    <s v="AB+"/>
    <x v="3"/>
    <x v="2"/>
    <x v="1199"/>
    <s v="Jennifer Goodman"/>
    <x v="3923"/>
    <x v="4"/>
    <n v="4612.3329000000003"/>
    <n v="465"/>
    <x v="1"/>
    <s v="Urgent"/>
    <d v="2023-09-05T00:00:00"/>
    <s v="Paracetamol"/>
    <s v="Inconclusive"/>
    <x v="5"/>
  </r>
  <r>
    <s v="Mrs."/>
    <s v="Gabriel Wallace"/>
    <n v="55"/>
    <x v="1"/>
    <x v="0"/>
    <s v="A-"/>
    <x v="6"/>
    <x v="2"/>
    <x v="713"/>
    <s v="Alejandro Brown"/>
    <x v="3924"/>
    <x v="4"/>
    <n v="23057.303100000001"/>
    <n v="458"/>
    <x v="2"/>
    <s v="Emergency"/>
    <d v="2020-02-07T00:00:00"/>
    <s v="Penicillin"/>
    <s v="Abnormal"/>
    <x v="9"/>
  </r>
  <r>
    <s v="Mr."/>
    <s v="Jeffrey Carrillo"/>
    <n v="37"/>
    <x v="1"/>
    <x v="1"/>
    <s v="B+"/>
    <x v="7"/>
    <x v="3"/>
    <x v="373"/>
    <s v="Michael Rosales"/>
    <x v="3925"/>
    <x v="4"/>
    <n v="20709.945100000001"/>
    <n v="296"/>
    <x v="1"/>
    <s v="Urgent"/>
    <d v="2020-11-27T00:00:00"/>
    <s v="Aspirin"/>
    <s v="Normal"/>
    <x v="16"/>
  </r>
  <r>
    <s v="Mrs."/>
    <s v="Julie Dunlap"/>
    <n v="78"/>
    <x v="0"/>
    <x v="0"/>
    <s v="O+"/>
    <x v="1"/>
    <x v="5"/>
    <x v="1356"/>
    <s v="Nathan Smith"/>
    <x v="3926"/>
    <x v="4"/>
    <n v="30132.823799999998"/>
    <n v="149"/>
    <x v="0"/>
    <s v="Elective"/>
    <d v="2023-01-15T00:00:00"/>
    <s v="Aspirin"/>
    <s v="Inconclusive"/>
    <x v="4"/>
  </r>
  <r>
    <s v="Mrs."/>
    <s v="Joshua Myers"/>
    <n v="31"/>
    <x v="2"/>
    <x v="0"/>
    <s v="AB+"/>
    <x v="3"/>
    <x v="5"/>
    <x v="251"/>
    <s v="Susan Jones"/>
    <x v="3927"/>
    <x v="2"/>
    <n v="59676.097300000001"/>
    <n v="284"/>
    <x v="2"/>
    <s v="Emergency"/>
    <d v="2022-06-03T00:00:00"/>
    <s v="Ibuprofen"/>
    <s v="Inconclusive"/>
    <x v="20"/>
  </r>
  <r>
    <s v="Mrs."/>
    <s v="Dr. Michael Smith PhD"/>
    <n v="33"/>
    <x v="2"/>
    <x v="0"/>
    <s v="A+"/>
    <x v="4"/>
    <x v="4"/>
    <x v="1293"/>
    <s v="Tracy Martin"/>
    <x v="3928"/>
    <x v="1"/>
    <n v="17664"/>
    <n v="472"/>
    <x v="1"/>
    <s v="Urgent"/>
    <d v="2018-11-21T00:00:00"/>
    <s v="Penicillin"/>
    <s v="Normal"/>
    <x v="25"/>
  </r>
  <r>
    <s v="Mr."/>
    <s v="Christopher Alvarado"/>
    <n v="51"/>
    <x v="1"/>
    <x v="1"/>
    <s v="O-"/>
    <x v="0"/>
    <x v="3"/>
    <x v="1193"/>
    <s v="Kevin Navarro"/>
    <x v="3929"/>
    <x v="1"/>
    <n v="9220.7896000000001"/>
    <n v="321"/>
    <x v="2"/>
    <s v="Emergency"/>
    <d v="2022-06-13T00:00:00"/>
    <s v="Penicillin"/>
    <s v="Normal"/>
    <x v="16"/>
  </r>
  <r>
    <s v="Mr."/>
    <s v="Brian Fox"/>
    <n v="27"/>
    <x v="2"/>
    <x v="1"/>
    <s v="O-"/>
    <x v="0"/>
    <x v="4"/>
    <x v="167"/>
    <s v="Allison Martinez"/>
    <x v="3930"/>
    <x v="4"/>
    <n v="35381.550499999998"/>
    <n v="427"/>
    <x v="1"/>
    <s v="Urgent"/>
    <d v="2020-05-22T00:00:00"/>
    <s v="Paracetamol"/>
    <s v="Normal"/>
    <x v="26"/>
  </r>
  <r>
    <s v="Mrs."/>
    <s v="Charles Butler"/>
    <n v="57"/>
    <x v="1"/>
    <x v="0"/>
    <s v="AB+"/>
    <x v="3"/>
    <x v="2"/>
    <x v="842"/>
    <s v="Laurie Hunter"/>
    <x v="3931"/>
    <x v="3"/>
    <n v="4707.3897999999999"/>
    <n v="457"/>
    <x v="1"/>
    <s v="Urgent"/>
    <d v="2023-10-27T00:00:00"/>
    <s v="Penicillin"/>
    <s v="Abnormal"/>
    <x v="13"/>
  </r>
  <r>
    <s v="Mr."/>
    <s v="Steven Osborne"/>
    <n v="19"/>
    <x v="2"/>
    <x v="1"/>
    <s v="B-"/>
    <x v="2"/>
    <x v="1"/>
    <x v="33"/>
    <s v="Jennifer Frye"/>
    <x v="3932"/>
    <x v="4"/>
    <n v="11702.4013"/>
    <n v="257"/>
    <x v="1"/>
    <s v="Urgent"/>
    <d v="2021-02-08T00:00:00"/>
    <s v="Penicillin"/>
    <s v="Abnormal"/>
    <x v="2"/>
  </r>
  <r>
    <s v="Mrs."/>
    <s v="Kelly Baker"/>
    <n v="52"/>
    <x v="1"/>
    <x v="0"/>
    <s v="A-"/>
    <x v="6"/>
    <x v="0"/>
    <x v="853"/>
    <s v="Victoria Fuller"/>
    <x v="3933"/>
    <x v="2"/>
    <n v="18035.357499999998"/>
    <n v="429"/>
    <x v="1"/>
    <s v="Urgent"/>
    <d v="2019-02-21T00:00:00"/>
    <s v="Lipitor"/>
    <s v="Abnormal"/>
    <x v="17"/>
  </r>
  <r>
    <s v="Mrs."/>
    <s v="Randy Buchanan"/>
    <n v="66"/>
    <x v="0"/>
    <x v="0"/>
    <s v="AB+"/>
    <x v="3"/>
    <x v="3"/>
    <x v="453"/>
    <s v="Richard Jones"/>
    <x v="3934"/>
    <x v="4"/>
    <n v="24213.807400000002"/>
    <n v="227"/>
    <x v="2"/>
    <s v="Emergency"/>
    <d v="2023-01-17T00:00:00"/>
    <s v="Paracetamol"/>
    <s v="Abnormal"/>
    <x v="15"/>
  </r>
  <r>
    <s v="Mrs."/>
    <s v="Anne Hernandez"/>
    <n v="75"/>
    <x v="0"/>
    <x v="0"/>
    <s v="A-"/>
    <x v="6"/>
    <x v="0"/>
    <x v="1285"/>
    <s v="Laura Reese"/>
    <x v="3935"/>
    <x v="4"/>
    <n v="12901.768"/>
    <n v="468"/>
    <x v="1"/>
    <s v="Urgent"/>
    <d v="2019-08-18T00:00:00"/>
    <s v="Aspirin"/>
    <s v="Normal"/>
    <x v="16"/>
  </r>
  <r>
    <s v="Mr."/>
    <s v="Daniel Carter"/>
    <n v="31"/>
    <x v="2"/>
    <x v="1"/>
    <s v="AB-"/>
    <x v="5"/>
    <x v="3"/>
    <x v="1270"/>
    <s v="Christopher Sanchez"/>
    <x v="3936"/>
    <x v="2"/>
    <n v="12026.9684"/>
    <n v="130"/>
    <x v="1"/>
    <s v="Urgent"/>
    <d v="2021-09-12T00:00:00"/>
    <s v="Paracetamol"/>
    <s v="Abnormal"/>
    <x v="24"/>
  </r>
  <r>
    <s v="Mr."/>
    <s v="Valerie Williams"/>
    <n v="50"/>
    <x v="1"/>
    <x v="1"/>
    <s v="B+"/>
    <x v="7"/>
    <x v="5"/>
    <x v="283"/>
    <s v="Thomas Perry"/>
    <x v="3937"/>
    <x v="1"/>
    <n v="45032.049200000001"/>
    <n v="417"/>
    <x v="0"/>
    <s v="Elective"/>
    <d v="2023-07-03T00:00:00"/>
    <s v="Paracetamol"/>
    <s v="Normal"/>
    <x v="18"/>
  </r>
  <r>
    <s v="Mrs."/>
    <s v="Jonathan Austin"/>
    <n v="66"/>
    <x v="0"/>
    <x v="0"/>
    <s v="B+"/>
    <x v="7"/>
    <x v="5"/>
    <x v="15"/>
    <s v="Daniel Garcia"/>
    <x v="3938"/>
    <x v="1"/>
    <n v="76031.089399999997"/>
    <n v="418"/>
    <x v="2"/>
    <s v="Emergency"/>
    <d v="2021-08-26T00:00:00"/>
    <s v="Lipitor"/>
    <s v="Inconclusive"/>
    <x v="7"/>
  </r>
  <r>
    <s v="Mr."/>
    <s v="Andrew Mills"/>
    <n v="36"/>
    <x v="1"/>
    <x v="1"/>
    <s v="A-"/>
    <x v="6"/>
    <x v="2"/>
    <x v="222"/>
    <s v="Joel Rowe"/>
    <x v="3939"/>
    <x v="2"/>
    <n v="6116.4062000000004"/>
    <n v="256"/>
    <x v="2"/>
    <s v="Emergency"/>
    <d v="2021-05-11T00:00:00"/>
    <s v="Penicillin"/>
    <s v="Inconclusive"/>
    <x v="6"/>
  </r>
  <r>
    <s v="Mrs."/>
    <s v="Luis Fisher"/>
    <n v="72"/>
    <x v="0"/>
    <x v="0"/>
    <s v="O+"/>
    <x v="1"/>
    <x v="5"/>
    <x v="545"/>
    <s v="Billy Mendoza"/>
    <x v="3940"/>
    <x v="2"/>
    <n v="43422.797200000001"/>
    <n v="485"/>
    <x v="2"/>
    <s v="Emergency"/>
    <d v="2021-02-11T00:00:00"/>
    <s v="Ibuprofen"/>
    <s v="Inconclusive"/>
    <x v="16"/>
  </r>
  <r>
    <s v="Mrs."/>
    <s v="Debra Smith"/>
    <n v="34"/>
    <x v="2"/>
    <x v="0"/>
    <s v="AB+"/>
    <x v="3"/>
    <x v="2"/>
    <x v="346"/>
    <s v="Mary Adams"/>
    <x v="3941"/>
    <x v="2"/>
    <n v="766.83680000000004"/>
    <n v="316"/>
    <x v="2"/>
    <s v="Emergency"/>
    <d v="2021-04-26T00:00:00"/>
    <s v="Paracetamol"/>
    <s v="Normal"/>
    <x v="17"/>
  </r>
  <r>
    <s v="Mrs."/>
    <s v="Brendan Stanley"/>
    <n v="28"/>
    <x v="2"/>
    <x v="0"/>
    <s v="AB-"/>
    <x v="5"/>
    <x v="4"/>
    <x v="492"/>
    <s v="Erika Lawrence"/>
    <x v="3942"/>
    <x v="4"/>
    <n v="25695.883900000001"/>
    <n v="291"/>
    <x v="1"/>
    <s v="Urgent"/>
    <d v="2023-09-26T00:00:00"/>
    <s v="Lipitor"/>
    <s v="Abnormal"/>
    <x v="0"/>
  </r>
  <r>
    <s v="Mr."/>
    <s v="John Byrd"/>
    <n v="34"/>
    <x v="2"/>
    <x v="1"/>
    <s v="O-"/>
    <x v="0"/>
    <x v="5"/>
    <x v="1623"/>
    <s v="Melissa Bell"/>
    <x v="3943"/>
    <x v="1"/>
    <n v="30496.370500000001"/>
    <n v="171"/>
    <x v="2"/>
    <s v="Emergency"/>
    <d v="2018-11-25T00:00:00"/>
    <s v="Aspirin"/>
    <s v="Normal"/>
    <x v="19"/>
  </r>
  <r>
    <s v="Mrs."/>
    <s v="Darin Mosley"/>
    <n v="59"/>
    <x v="1"/>
    <x v="0"/>
    <s v="B+"/>
    <x v="7"/>
    <x v="0"/>
    <x v="690"/>
    <s v="Timothy Jones"/>
    <x v="3944"/>
    <x v="0"/>
    <n v="6260.9480000000003"/>
    <n v="423"/>
    <x v="1"/>
    <s v="Urgent"/>
    <d v="2019-11-24T00:00:00"/>
    <s v="Penicillin"/>
    <s v="Abnormal"/>
    <x v="5"/>
  </r>
  <r>
    <s v="Mrs."/>
    <s v="Scott Oconnor"/>
    <n v="51"/>
    <x v="1"/>
    <x v="0"/>
    <s v="AB+"/>
    <x v="3"/>
    <x v="4"/>
    <x v="1624"/>
    <s v="Frank Dennis"/>
    <x v="3945"/>
    <x v="4"/>
    <n v="41237.639799999997"/>
    <n v="336"/>
    <x v="1"/>
    <s v="Urgent"/>
    <d v="2023-07-12T00:00:00"/>
    <s v="Paracetamol"/>
    <s v="Inconclusive"/>
    <x v="5"/>
  </r>
  <r>
    <s v="Mrs."/>
    <s v="Angela Williams"/>
    <n v="65"/>
    <x v="0"/>
    <x v="0"/>
    <s v="A+"/>
    <x v="4"/>
    <x v="1"/>
    <x v="1518"/>
    <s v="Todd Davis"/>
    <x v="3946"/>
    <x v="4"/>
    <n v="28499.065500000001"/>
    <n v="109"/>
    <x v="0"/>
    <s v="Elective"/>
    <d v="2022-11-17T00:00:00"/>
    <s v="Aspirin"/>
    <s v="Normal"/>
    <x v="13"/>
  </r>
  <r>
    <s v="Mr."/>
    <s v="John Hoffman"/>
    <n v="71"/>
    <x v="0"/>
    <x v="1"/>
    <s v="A-"/>
    <x v="6"/>
    <x v="5"/>
    <x v="581"/>
    <s v="Patricia Navarro"/>
    <x v="1384"/>
    <x v="1"/>
    <n v="68068.852599999998"/>
    <n v="304"/>
    <x v="2"/>
    <s v="Emergency"/>
    <d v="2019-07-10T00:00:00"/>
    <s v="Aspirin"/>
    <s v="Inconclusive"/>
    <x v="22"/>
  </r>
  <r>
    <s v="Mrs."/>
    <s v="James Green"/>
    <n v="49"/>
    <x v="1"/>
    <x v="0"/>
    <s v="O+"/>
    <x v="1"/>
    <x v="2"/>
    <x v="252"/>
    <s v="Beverly Compton"/>
    <x v="486"/>
    <x v="4"/>
    <n v="20902.828699999998"/>
    <n v="193"/>
    <x v="0"/>
    <s v="Elective"/>
    <d v="2023-02-03T00:00:00"/>
    <s v="Paracetamol"/>
    <s v="Inconclusive"/>
    <x v="0"/>
  </r>
  <r>
    <s v="Mrs."/>
    <s v="Shelby Brown"/>
    <n v="28"/>
    <x v="2"/>
    <x v="0"/>
    <s v="AB-"/>
    <x v="5"/>
    <x v="2"/>
    <x v="948"/>
    <s v="Melissa Paul"/>
    <x v="3947"/>
    <x v="3"/>
    <n v="11336.1922"/>
    <n v="133"/>
    <x v="2"/>
    <s v="Emergency"/>
    <d v="2023-10-15T00:00:00"/>
    <s v="Ibuprofen"/>
    <s v="Abnormal"/>
    <x v="22"/>
  </r>
  <r>
    <s v="Mrs."/>
    <s v="Robert Cook"/>
    <n v="44"/>
    <x v="1"/>
    <x v="0"/>
    <s v="B-"/>
    <x v="2"/>
    <x v="5"/>
    <x v="177"/>
    <s v="Kathryn Thomas"/>
    <x v="3948"/>
    <x v="3"/>
    <n v="56508.009899999997"/>
    <n v="202"/>
    <x v="2"/>
    <s v="Emergency"/>
    <d v="2019-08-14T00:00:00"/>
    <s v="Paracetamol"/>
    <s v="Inconclusive"/>
    <x v="6"/>
  </r>
  <r>
    <s v="Mrs."/>
    <s v="John Brandt"/>
    <n v="18"/>
    <x v="2"/>
    <x v="0"/>
    <s v="B+"/>
    <x v="7"/>
    <x v="4"/>
    <x v="49"/>
    <s v="Garrett Cook"/>
    <x v="3949"/>
    <x v="4"/>
    <n v="42053.172100000003"/>
    <n v="337"/>
    <x v="2"/>
    <s v="Emergency"/>
    <d v="2019-06-27T00:00:00"/>
    <s v="Aspirin"/>
    <s v="Inconclusive"/>
    <x v="28"/>
  </r>
  <r>
    <s v="Mrs."/>
    <s v="Michael Mueller"/>
    <n v="79"/>
    <x v="0"/>
    <x v="0"/>
    <s v="A-"/>
    <x v="6"/>
    <x v="1"/>
    <x v="607"/>
    <s v="Andrew Maldonado"/>
    <x v="3950"/>
    <x v="0"/>
    <n v="8760.5985000000001"/>
    <n v="424"/>
    <x v="0"/>
    <s v="Elective"/>
    <d v="2023-10-17T00:00:00"/>
    <s v="Paracetamol"/>
    <s v="Normal"/>
    <x v="10"/>
  </r>
  <r>
    <s v="Mr."/>
    <s v="Tina Lee"/>
    <n v="35"/>
    <x v="1"/>
    <x v="1"/>
    <s v="B+"/>
    <x v="7"/>
    <x v="1"/>
    <x v="40"/>
    <s v="Lauren Rice"/>
    <x v="3951"/>
    <x v="3"/>
    <n v="10097.7204"/>
    <n v="496"/>
    <x v="0"/>
    <s v="Elective"/>
    <d v="2019-04-11T00:00:00"/>
    <s v="Aspirin"/>
    <s v="Abnormal"/>
    <x v="4"/>
  </r>
  <r>
    <s v="Mr."/>
    <s v="Monica Jackson"/>
    <n v="67"/>
    <x v="0"/>
    <x v="1"/>
    <s v="A+"/>
    <x v="4"/>
    <x v="5"/>
    <x v="1456"/>
    <s v="Kristy Duncan DVM"/>
    <x v="3952"/>
    <x v="0"/>
    <n v="20479.008699999998"/>
    <n v="367"/>
    <x v="2"/>
    <s v="Emergency"/>
    <d v="2022-10-19T00:00:00"/>
    <s v="Penicillin"/>
    <s v="Abnormal"/>
    <x v="8"/>
  </r>
  <r>
    <s v="Mr."/>
    <s v="Danny Allison"/>
    <n v="40"/>
    <x v="1"/>
    <x v="1"/>
    <s v="B-"/>
    <x v="2"/>
    <x v="3"/>
    <x v="192"/>
    <s v="Carol Decker"/>
    <x v="3953"/>
    <x v="4"/>
    <n v="22499.7179"/>
    <n v="370"/>
    <x v="1"/>
    <s v="Urgent"/>
    <d v="2020-02-29T00:00:00"/>
    <s v="Ibuprofen"/>
    <s v="Inconclusive"/>
    <x v="4"/>
  </r>
  <r>
    <s v="Mrs."/>
    <s v="Daniel Wilson"/>
    <n v="42"/>
    <x v="1"/>
    <x v="0"/>
    <s v="B+"/>
    <x v="7"/>
    <x v="0"/>
    <x v="609"/>
    <s v="Mark Parker"/>
    <x v="3954"/>
    <x v="0"/>
    <n v="12071.4943"/>
    <n v="324"/>
    <x v="1"/>
    <s v="Urgent"/>
    <d v="2022-06-10T00:00:00"/>
    <s v="Aspirin"/>
    <s v="Inconclusive"/>
    <x v="8"/>
  </r>
  <r>
    <s v="Mrs."/>
    <s v="Linda Allen"/>
    <n v="28"/>
    <x v="2"/>
    <x v="0"/>
    <s v="A+"/>
    <x v="4"/>
    <x v="3"/>
    <x v="1235"/>
    <s v="Amber Parker MD"/>
    <x v="3955"/>
    <x v="2"/>
    <n v="33464.071499999998"/>
    <n v="237"/>
    <x v="1"/>
    <s v="Urgent"/>
    <d v="2021-10-31T00:00:00"/>
    <s v="Lipitor"/>
    <s v="Abnormal"/>
    <x v="27"/>
  </r>
  <r>
    <s v="Mr."/>
    <s v="Rebecca Gomez"/>
    <n v="31"/>
    <x v="2"/>
    <x v="1"/>
    <s v="B+"/>
    <x v="7"/>
    <x v="4"/>
    <x v="144"/>
    <s v="Nicholas Gray"/>
    <x v="3598"/>
    <x v="4"/>
    <n v="1339.3135"/>
    <n v="231"/>
    <x v="1"/>
    <s v="Urgent"/>
    <d v="2022-08-25T00:00:00"/>
    <s v="Aspirin"/>
    <s v="Abnormal"/>
    <x v="19"/>
  </r>
  <r>
    <s v="Mr."/>
    <s v="Misty Meyers"/>
    <n v="62"/>
    <x v="0"/>
    <x v="1"/>
    <s v="AB-"/>
    <x v="5"/>
    <x v="1"/>
    <x v="876"/>
    <s v="Elizabeth Waller"/>
    <x v="3956"/>
    <x v="2"/>
    <n v="18390.048599999998"/>
    <n v="279"/>
    <x v="1"/>
    <s v="Urgent"/>
    <d v="2023-09-24T00:00:00"/>
    <s v="Penicillin"/>
    <s v="Normal"/>
    <x v="3"/>
  </r>
  <r>
    <s v="Mr."/>
    <s v="Olivia Green"/>
    <n v="42"/>
    <x v="1"/>
    <x v="1"/>
    <s v="O-"/>
    <x v="0"/>
    <x v="0"/>
    <x v="1055"/>
    <s v="Antonio Andrews MD"/>
    <x v="3957"/>
    <x v="2"/>
    <n v="42130.630299999997"/>
    <n v="431"/>
    <x v="1"/>
    <s v="Urgent"/>
    <d v="2022-02-11T00:00:00"/>
    <s v="Aspirin"/>
    <s v="Abnormal"/>
    <x v="18"/>
  </r>
  <r>
    <s v="Mr."/>
    <s v="Amber Sharp"/>
    <n v="81"/>
    <x v="0"/>
    <x v="1"/>
    <s v="AB-"/>
    <x v="5"/>
    <x v="5"/>
    <x v="43"/>
    <s v="Raymond Carter"/>
    <x v="3958"/>
    <x v="0"/>
    <n v="52849.570399999997"/>
    <n v="250"/>
    <x v="2"/>
    <s v="Emergency"/>
    <d v="2019-07-01T00:00:00"/>
    <s v="Ibuprofen"/>
    <s v="Abnormal"/>
    <x v="12"/>
  </r>
  <r>
    <s v="Mr."/>
    <s v="Michael Ellis"/>
    <n v="46"/>
    <x v="1"/>
    <x v="1"/>
    <s v="A+"/>
    <x v="4"/>
    <x v="2"/>
    <x v="1625"/>
    <s v="Jacob Hall"/>
    <x v="3959"/>
    <x v="2"/>
    <n v="1813.7281"/>
    <n v="270"/>
    <x v="2"/>
    <s v="Emergency"/>
    <d v="2020-07-30T00:00:00"/>
    <s v="Paracetamol"/>
    <s v="Normal"/>
    <x v="18"/>
  </r>
  <r>
    <s v="Mrs."/>
    <s v="Katherine Bailey"/>
    <n v="64"/>
    <x v="0"/>
    <x v="0"/>
    <s v="B-"/>
    <x v="2"/>
    <x v="0"/>
    <x v="1626"/>
    <s v="Vanessa Weber"/>
    <x v="3960"/>
    <x v="0"/>
    <n v="22714.9362"/>
    <n v="273"/>
    <x v="1"/>
    <s v="Urgent"/>
    <d v="2021-04-28T00:00:00"/>
    <s v="Aspirin"/>
    <s v="Abnormal"/>
    <x v="19"/>
  </r>
  <r>
    <s v="Mr."/>
    <s v="Monique Yang"/>
    <n v="73"/>
    <x v="0"/>
    <x v="1"/>
    <s v="A-"/>
    <x v="6"/>
    <x v="5"/>
    <x v="495"/>
    <s v="Justin Landry"/>
    <x v="3961"/>
    <x v="0"/>
    <n v="10095.7973"/>
    <n v="140"/>
    <x v="2"/>
    <s v="Emergency"/>
    <d v="2019-07-07T00:00:00"/>
    <s v="Lipitor"/>
    <s v="Abnormal"/>
    <x v="4"/>
  </r>
  <r>
    <s v="Mrs."/>
    <s v="Thomas Alexander"/>
    <n v="18"/>
    <x v="2"/>
    <x v="0"/>
    <s v="AB+"/>
    <x v="3"/>
    <x v="2"/>
    <x v="48"/>
    <s v="Sharon Reeves"/>
    <x v="3962"/>
    <x v="3"/>
    <n v="21317.498800000001"/>
    <n v="163"/>
    <x v="1"/>
    <s v="Urgent"/>
    <d v="2021-03-07T00:00:00"/>
    <s v="Lipitor"/>
    <s v="Normal"/>
    <x v="4"/>
  </r>
  <r>
    <s v="Mr."/>
    <s v="Jocelyn King"/>
    <n v="50"/>
    <x v="1"/>
    <x v="1"/>
    <s v="O-"/>
    <x v="0"/>
    <x v="5"/>
    <x v="1627"/>
    <s v="Albert Mccarty"/>
    <x v="3963"/>
    <x v="4"/>
    <n v="68934.262900000002"/>
    <n v="472"/>
    <x v="2"/>
    <s v="Emergency"/>
    <d v="2020-08-17T00:00:00"/>
    <s v="Ibuprofen"/>
    <s v="Inconclusive"/>
    <x v="27"/>
  </r>
  <r>
    <s v="Mr."/>
    <s v="Nancy Perez"/>
    <n v="55"/>
    <x v="1"/>
    <x v="1"/>
    <s v="B-"/>
    <x v="2"/>
    <x v="3"/>
    <x v="269"/>
    <s v="Alicia Alvarez"/>
    <x v="3964"/>
    <x v="0"/>
    <n v="16065.3698"/>
    <n v="190"/>
    <x v="2"/>
    <s v="Emergency"/>
    <d v="2023-04-26T00:00:00"/>
    <s v="Lipitor"/>
    <s v="Abnormal"/>
    <x v="2"/>
  </r>
  <r>
    <s v="Mr."/>
    <s v="Richard Baxter"/>
    <n v="83"/>
    <x v="0"/>
    <x v="1"/>
    <s v="O+"/>
    <x v="1"/>
    <x v="1"/>
    <x v="1628"/>
    <s v="Kristi Hunter"/>
    <x v="3965"/>
    <x v="0"/>
    <n v="25946.691800000001"/>
    <n v="289"/>
    <x v="1"/>
    <s v="Urgent"/>
    <d v="2023-10-14T00:00:00"/>
    <s v="Aspirin"/>
    <s v="Normal"/>
    <x v="14"/>
  </r>
  <r>
    <s v="Mr."/>
    <s v="Renee Collins"/>
    <n v="46"/>
    <x v="1"/>
    <x v="1"/>
    <s v="AB-"/>
    <x v="5"/>
    <x v="2"/>
    <x v="1629"/>
    <s v="Peggy Mitchell"/>
    <x v="3966"/>
    <x v="0"/>
    <n v="6354.0227999999997"/>
    <n v="210"/>
    <x v="1"/>
    <s v="Urgent"/>
    <d v="2019-01-30T00:00:00"/>
    <s v="Aspirin"/>
    <s v="Normal"/>
    <x v="1"/>
  </r>
  <r>
    <s v="Mrs."/>
    <s v="Dana Davis"/>
    <n v="21"/>
    <x v="2"/>
    <x v="0"/>
    <s v="O-"/>
    <x v="0"/>
    <x v="4"/>
    <x v="1630"/>
    <s v="Jessica Ballard"/>
    <x v="3967"/>
    <x v="1"/>
    <n v="32137.362099999998"/>
    <n v="263"/>
    <x v="1"/>
    <s v="Urgent"/>
    <d v="2021-11-15T00:00:00"/>
    <s v="Penicillin"/>
    <s v="Abnormal"/>
    <x v="17"/>
  </r>
  <r>
    <s v="Mr."/>
    <s v="Bradley Cohen"/>
    <n v="23"/>
    <x v="2"/>
    <x v="1"/>
    <s v="B+"/>
    <x v="7"/>
    <x v="5"/>
    <x v="1631"/>
    <s v="Lawrence Baker"/>
    <x v="3968"/>
    <x v="2"/>
    <n v="63282.160400000001"/>
    <n v="115"/>
    <x v="2"/>
    <s v="Emergency"/>
    <d v="2020-11-29T00:00:00"/>
    <s v="Paracetamol"/>
    <s v="Normal"/>
    <x v="22"/>
  </r>
  <r>
    <s v="Mrs."/>
    <s v="Steve Melendez"/>
    <n v="40"/>
    <x v="1"/>
    <x v="0"/>
    <s v="AB-"/>
    <x v="5"/>
    <x v="3"/>
    <x v="495"/>
    <s v="Erin Davis"/>
    <x v="3969"/>
    <x v="2"/>
    <n v="15587.3066"/>
    <n v="295"/>
    <x v="2"/>
    <s v="Emergency"/>
    <d v="2019-07-16T00:00:00"/>
    <s v="Penicillin"/>
    <s v="Abnormal"/>
    <x v="29"/>
  </r>
  <r>
    <s v="Mrs."/>
    <s v="Alexander Sellers"/>
    <n v="57"/>
    <x v="1"/>
    <x v="0"/>
    <s v="B+"/>
    <x v="7"/>
    <x v="5"/>
    <x v="1479"/>
    <s v="Joseph Roman"/>
    <x v="3970"/>
    <x v="3"/>
    <n v="40977.026899999997"/>
    <n v="189"/>
    <x v="2"/>
    <s v="Emergency"/>
    <d v="2021-12-07T00:00:00"/>
    <s v="Ibuprofen"/>
    <s v="Abnormal"/>
    <x v="1"/>
  </r>
  <r>
    <s v="Mr."/>
    <s v="Marilyn Owens"/>
    <n v="76"/>
    <x v="0"/>
    <x v="1"/>
    <s v="B-"/>
    <x v="2"/>
    <x v="5"/>
    <x v="1161"/>
    <s v="Michelle Hall"/>
    <x v="3971"/>
    <x v="0"/>
    <n v="34621.662900000003"/>
    <n v="467"/>
    <x v="2"/>
    <s v="Emergency"/>
    <d v="2021-07-18T00:00:00"/>
    <s v="Aspirin"/>
    <s v="Normal"/>
    <x v="16"/>
  </r>
  <r>
    <s v="Mr."/>
    <s v="Eric Mason"/>
    <n v="81"/>
    <x v="0"/>
    <x v="1"/>
    <s v="AB+"/>
    <x v="3"/>
    <x v="0"/>
    <x v="1142"/>
    <s v="Joseph Freeman"/>
    <x v="3972"/>
    <x v="0"/>
    <n v="8691.0332999999991"/>
    <n v="289"/>
    <x v="1"/>
    <s v="Urgent"/>
    <d v="2023-06-12T00:00:00"/>
    <s v="Paracetamol"/>
    <s v="Normal"/>
    <x v="2"/>
  </r>
  <r>
    <s v="Mrs."/>
    <s v="Jessica Werner"/>
    <n v="36"/>
    <x v="1"/>
    <x v="0"/>
    <s v="AB+"/>
    <x v="3"/>
    <x v="2"/>
    <x v="1364"/>
    <s v="Derek Perkins"/>
    <x v="3973"/>
    <x v="2"/>
    <n v="19797.6443"/>
    <n v="265"/>
    <x v="0"/>
    <s v="Elective"/>
    <d v="2019-02-22T00:00:00"/>
    <s v="Lipitor"/>
    <s v="Abnormal"/>
    <x v="5"/>
  </r>
  <r>
    <s v="Mrs."/>
    <s v="Lisa Diaz"/>
    <n v="40"/>
    <x v="1"/>
    <x v="0"/>
    <s v="O-"/>
    <x v="0"/>
    <x v="0"/>
    <x v="1632"/>
    <s v="Marc Williams"/>
    <x v="3974"/>
    <x v="4"/>
    <n v="35077.869200000001"/>
    <n v="119"/>
    <x v="1"/>
    <s v="Urgent"/>
    <d v="2021-02-05T00:00:00"/>
    <s v="Paracetamol"/>
    <s v="Normal"/>
    <x v="25"/>
  </r>
  <r>
    <s v="Mrs."/>
    <s v="Drew Tyler"/>
    <n v="80"/>
    <x v="0"/>
    <x v="0"/>
    <s v="B+"/>
    <x v="7"/>
    <x v="1"/>
    <x v="86"/>
    <s v="Margaret Watkins"/>
    <x v="3914"/>
    <x v="0"/>
    <n v="28665.8619"/>
    <n v="411"/>
    <x v="1"/>
    <s v="Urgent"/>
    <d v="2021-03-12T00:00:00"/>
    <s v="Lipitor"/>
    <s v="Inconclusive"/>
    <x v="6"/>
  </r>
  <r>
    <s v="Mr."/>
    <s v="Michael Wong"/>
    <n v="24"/>
    <x v="2"/>
    <x v="1"/>
    <s v="O-"/>
    <x v="0"/>
    <x v="1"/>
    <x v="488"/>
    <s v="Joshua Webb"/>
    <x v="3975"/>
    <x v="3"/>
    <n v="24221.9247"/>
    <n v="321"/>
    <x v="0"/>
    <s v="Elective"/>
    <d v="2020-11-02T00:00:00"/>
    <s v="Ibuprofen"/>
    <s v="Inconclusive"/>
    <x v="9"/>
  </r>
  <r>
    <s v="Mr."/>
    <s v="Sara Hill"/>
    <n v="48"/>
    <x v="1"/>
    <x v="1"/>
    <s v="B-"/>
    <x v="2"/>
    <x v="0"/>
    <x v="95"/>
    <s v="William Alvarez"/>
    <x v="3976"/>
    <x v="2"/>
    <n v="26431.5694"/>
    <n v="382"/>
    <x v="1"/>
    <s v="Urgent"/>
    <d v="2022-11-04T00:00:00"/>
    <s v="Paracetamol"/>
    <s v="Inconclusive"/>
    <x v="9"/>
  </r>
  <r>
    <s v="Mrs."/>
    <s v="Megan Hernandez"/>
    <n v="61"/>
    <x v="0"/>
    <x v="0"/>
    <s v="O-"/>
    <x v="0"/>
    <x v="5"/>
    <x v="1476"/>
    <s v="Alyssa Schultz"/>
    <x v="3977"/>
    <x v="0"/>
    <n v="2216.3526000000002"/>
    <n v="130"/>
    <x v="2"/>
    <s v="Emergency"/>
    <d v="2021-05-30T00:00:00"/>
    <s v="Lipitor"/>
    <s v="Inconclusive"/>
    <x v="18"/>
  </r>
  <r>
    <s v="Mr."/>
    <s v="William Cox"/>
    <n v="40"/>
    <x v="1"/>
    <x v="1"/>
    <s v="A+"/>
    <x v="4"/>
    <x v="1"/>
    <x v="717"/>
    <s v="Erica Evans"/>
    <x v="3978"/>
    <x v="3"/>
    <n v="16285.0491"/>
    <n v="399"/>
    <x v="0"/>
    <s v="Elective"/>
    <d v="2021-12-07T00:00:00"/>
    <s v="Penicillin"/>
    <s v="Normal"/>
    <x v="27"/>
  </r>
  <r>
    <s v="Mrs."/>
    <s v="Mary Bauer"/>
    <n v="65"/>
    <x v="0"/>
    <x v="0"/>
    <s v="B+"/>
    <x v="7"/>
    <x v="5"/>
    <x v="814"/>
    <s v="Kenneth Travis"/>
    <x v="3979"/>
    <x v="0"/>
    <n v="38985.309200000003"/>
    <n v="156"/>
    <x v="2"/>
    <s v="Emergency"/>
    <d v="2022-04-14T00:00:00"/>
    <s v="Lipitor"/>
    <s v="Inconclusive"/>
    <x v="17"/>
  </r>
  <r>
    <s v="Mr."/>
    <s v="Wendy Davis"/>
    <n v="62"/>
    <x v="0"/>
    <x v="1"/>
    <s v="O+"/>
    <x v="1"/>
    <x v="0"/>
    <x v="138"/>
    <s v="Diamond Miller"/>
    <x v="3980"/>
    <x v="0"/>
    <n v="8795.1592999999993"/>
    <n v="197"/>
    <x v="1"/>
    <s v="Urgent"/>
    <d v="2021-09-10T00:00:00"/>
    <s v="Aspirin"/>
    <s v="Normal"/>
    <x v="15"/>
  </r>
  <r>
    <s v="Mr."/>
    <s v="Lauren Johnson"/>
    <n v="27"/>
    <x v="2"/>
    <x v="1"/>
    <s v="B+"/>
    <x v="7"/>
    <x v="0"/>
    <x v="298"/>
    <s v="Chad West"/>
    <x v="379"/>
    <x v="1"/>
    <n v="32181.690999999999"/>
    <n v="218"/>
    <x v="1"/>
    <s v="Urgent"/>
    <d v="2020-05-21T00:00:00"/>
    <s v="Penicillin"/>
    <s v="Inconclusive"/>
    <x v="13"/>
  </r>
  <r>
    <s v="Mrs."/>
    <s v="Laura Williams"/>
    <n v="75"/>
    <x v="0"/>
    <x v="0"/>
    <s v="B-"/>
    <x v="2"/>
    <x v="5"/>
    <x v="233"/>
    <s v="Sarah Ross"/>
    <x v="1892"/>
    <x v="0"/>
    <n v="7365.2866999999997"/>
    <n v="162"/>
    <x v="0"/>
    <s v="Elective"/>
    <d v="2021-11-10T00:00:00"/>
    <s v="Lipitor"/>
    <s v="Inconclusive"/>
    <x v="18"/>
  </r>
  <r>
    <s v="Mr."/>
    <s v="Dr. Ronald Gutierrez"/>
    <n v="36"/>
    <x v="1"/>
    <x v="1"/>
    <s v="AB-"/>
    <x v="5"/>
    <x v="2"/>
    <x v="1337"/>
    <s v="Mark Hernandez"/>
    <x v="3981"/>
    <x v="3"/>
    <n v="12947.3799"/>
    <n v="339"/>
    <x v="2"/>
    <s v="Emergency"/>
    <d v="2023-05-15T00:00:00"/>
    <s v="Ibuprofen"/>
    <s v="Abnormal"/>
    <x v="3"/>
  </r>
  <r>
    <s v="Mrs."/>
    <s v="Cindy Romero"/>
    <n v="27"/>
    <x v="2"/>
    <x v="0"/>
    <s v="AB+"/>
    <x v="3"/>
    <x v="4"/>
    <x v="1605"/>
    <s v="Julie Cummings"/>
    <x v="3982"/>
    <x v="3"/>
    <n v="17414.648499999999"/>
    <n v="364"/>
    <x v="2"/>
    <s v="Emergency"/>
    <d v="2023-03-12T00:00:00"/>
    <s v="Ibuprofen"/>
    <s v="Inconclusive"/>
    <x v="19"/>
  </r>
  <r>
    <s v="Mrs."/>
    <s v="William Maynard"/>
    <n v="35"/>
    <x v="1"/>
    <x v="0"/>
    <s v="AB-"/>
    <x v="5"/>
    <x v="0"/>
    <x v="729"/>
    <s v="Jennifer Martinez"/>
    <x v="3983"/>
    <x v="1"/>
    <n v="28881.134099999999"/>
    <n v="189"/>
    <x v="2"/>
    <s v="Emergency"/>
    <d v="2021-06-15T00:00:00"/>
    <s v="Lipitor"/>
    <s v="Normal"/>
    <x v="10"/>
  </r>
  <r>
    <s v="Mrs."/>
    <s v="Carrie Bautista"/>
    <n v="44"/>
    <x v="1"/>
    <x v="0"/>
    <s v="O+"/>
    <x v="1"/>
    <x v="5"/>
    <x v="171"/>
    <s v="Mark Johnson"/>
    <x v="3984"/>
    <x v="4"/>
    <n v="39874.460500000001"/>
    <n v="396"/>
    <x v="0"/>
    <s v="Elective"/>
    <d v="2022-12-18T00:00:00"/>
    <s v="Penicillin"/>
    <s v="Normal"/>
    <x v="23"/>
  </r>
  <r>
    <s v="Mr."/>
    <s v="Crystal Marshall"/>
    <n v="83"/>
    <x v="0"/>
    <x v="1"/>
    <s v="O-"/>
    <x v="0"/>
    <x v="4"/>
    <x v="333"/>
    <s v="Juan Reed"/>
    <x v="1889"/>
    <x v="0"/>
    <n v="7603.1590999999999"/>
    <n v="169"/>
    <x v="2"/>
    <s v="Emergency"/>
    <d v="2021-06-28T00:00:00"/>
    <s v="Lipitor"/>
    <s v="Abnormal"/>
    <x v="12"/>
  </r>
  <r>
    <s v="Mrs."/>
    <s v="Karen Chavez"/>
    <n v="46"/>
    <x v="1"/>
    <x v="0"/>
    <s v="A+"/>
    <x v="4"/>
    <x v="4"/>
    <x v="1150"/>
    <s v="Austin Smith"/>
    <x v="3985"/>
    <x v="0"/>
    <n v="1648.8136"/>
    <n v="227"/>
    <x v="2"/>
    <s v="Emergency"/>
    <d v="2023-02-07T00:00:00"/>
    <s v="Aspirin"/>
    <s v="Inconclusive"/>
    <x v="17"/>
  </r>
  <r>
    <s v="Mrs."/>
    <s v="Isabel Vang"/>
    <n v="80"/>
    <x v="0"/>
    <x v="0"/>
    <s v="A+"/>
    <x v="4"/>
    <x v="1"/>
    <x v="433"/>
    <s v="Andrew Rios"/>
    <x v="3986"/>
    <x v="0"/>
    <n v="18765.106400000001"/>
    <n v="297"/>
    <x v="0"/>
    <s v="Elective"/>
    <d v="2022-08-25T00:00:00"/>
    <s v="Paracetamol"/>
    <s v="Inconclusive"/>
    <x v="24"/>
  </r>
  <r>
    <s v="Mrs."/>
    <s v="Bonnie Page"/>
    <n v="75"/>
    <x v="0"/>
    <x v="0"/>
    <s v="O+"/>
    <x v="1"/>
    <x v="5"/>
    <x v="49"/>
    <s v="Michael Palmer DDS"/>
    <x v="3987"/>
    <x v="0"/>
    <n v="39699.020799999998"/>
    <n v="220"/>
    <x v="2"/>
    <s v="Emergency"/>
    <d v="2019-06-18T00:00:00"/>
    <s v="Penicillin"/>
    <s v="Inconclusive"/>
    <x v="24"/>
  </r>
  <r>
    <s v="Mr."/>
    <s v="Carolyn Smith"/>
    <n v="79"/>
    <x v="0"/>
    <x v="1"/>
    <s v="O+"/>
    <x v="1"/>
    <x v="5"/>
    <x v="1181"/>
    <s v="April Bryant"/>
    <x v="3988"/>
    <x v="0"/>
    <n v="41835.660300000003"/>
    <n v="297"/>
    <x v="2"/>
    <s v="Emergency"/>
    <d v="2020-08-07T00:00:00"/>
    <s v="Lipitor"/>
    <s v="Inconclusive"/>
    <x v="16"/>
  </r>
  <r>
    <s v="Mr."/>
    <s v="Alexis Wilson"/>
    <n v="21"/>
    <x v="2"/>
    <x v="1"/>
    <s v="AB+"/>
    <x v="3"/>
    <x v="3"/>
    <x v="1228"/>
    <s v="Thomas Anderson"/>
    <x v="3989"/>
    <x v="2"/>
    <n v="13996.5139"/>
    <n v="341"/>
    <x v="2"/>
    <s v="Emergency"/>
    <d v="2019-04-25T00:00:00"/>
    <s v="Lipitor"/>
    <s v="Abnormal"/>
    <x v="2"/>
  </r>
  <r>
    <s v="Mrs."/>
    <s v="Timothy Higgins"/>
    <n v="61"/>
    <x v="0"/>
    <x v="0"/>
    <s v="O-"/>
    <x v="0"/>
    <x v="5"/>
    <x v="1633"/>
    <s v="Daniel Barber"/>
    <x v="3990"/>
    <x v="0"/>
    <n v="35078.702400000002"/>
    <n v="268"/>
    <x v="2"/>
    <s v="Emergency"/>
    <d v="2020-06-24T00:00:00"/>
    <s v="Ibuprofen"/>
    <s v="Normal"/>
    <x v="24"/>
  </r>
  <r>
    <s v="Mrs."/>
    <s v="Michelle Carney"/>
    <n v="25"/>
    <x v="2"/>
    <x v="0"/>
    <s v="O-"/>
    <x v="0"/>
    <x v="4"/>
    <x v="1295"/>
    <s v="Cynthia Rodriguez"/>
    <x v="3834"/>
    <x v="4"/>
    <n v="4590.0555999999997"/>
    <n v="376"/>
    <x v="2"/>
    <s v="Emergency"/>
    <d v="2019-07-18T00:00:00"/>
    <s v="Lipitor"/>
    <s v="Normal"/>
    <x v="15"/>
  </r>
  <r>
    <s v="Mr."/>
    <s v="Christian Owen"/>
    <n v="62"/>
    <x v="0"/>
    <x v="1"/>
    <s v="B-"/>
    <x v="2"/>
    <x v="5"/>
    <x v="1634"/>
    <s v="Nicholas Kennedy"/>
    <x v="3991"/>
    <x v="0"/>
    <n v="33343.312700000002"/>
    <n v="328"/>
    <x v="2"/>
    <s v="Emergency"/>
    <d v="2022-06-03T00:00:00"/>
    <s v="Aspirin"/>
    <s v="Inconclusive"/>
    <x v="15"/>
  </r>
  <r>
    <s v="Mrs."/>
    <s v="Stephen Richardson"/>
    <n v="20"/>
    <x v="2"/>
    <x v="0"/>
    <s v="AB+"/>
    <x v="3"/>
    <x v="4"/>
    <x v="1635"/>
    <s v="Gloria Kim"/>
    <x v="3992"/>
    <x v="2"/>
    <n v="15753.247300000001"/>
    <n v="167"/>
    <x v="2"/>
    <s v="Emergency"/>
    <d v="2023-05-22T00:00:00"/>
    <s v="Penicillin"/>
    <s v="Abnormal"/>
    <x v="22"/>
  </r>
  <r>
    <s v="Mrs."/>
    <s v="Yolanda Rogers"/>
    <n v="46"/>
    <x v="1"/>
    <x v="0"/>
    <s v="A+"/>
    <x v="4"/>
    <x v="5"/>
    <x v="420"/>
    <s v="Christina Gibbs"/>
    <x v="3993"/>
    <x v="0"/>
    <n v="24084.4336"/>
    <n v="444"/>
    <x v="2"/>
    <s v="Emergency"/>
    <d v="2023-11-04T00:00:00"/>
    <s v="Aspirin"/>
    <s v="Inconclusive"/>
    <x v="18"/>
  </r>
  <r>
    <s v="Mrs."/>
    <s v="Charles Ray"/>
    <n v="68"/>
    <x v="0"/>
    <x v="0"/>
    <s v="O-"/>
    <x v="0"/>
    <x v="4"/>
    <x v="1362"/>
    <s v="Brett Johnson"/>
    <x v="3994"/>
    <x v="4"/>
    <n v="8976.4292000000005"/>
    <n v="106"/>
    <x v="2"/>
    <s v="Emergency"/>
    <d v="2020-05-03T00:00:00"/>
    <s v="Ibuprofen"/>
    <s v="Inconclusive"/>
    <x v="18"/>
  </r>
  <r>
    <s v="Mr."/>
    <s v="Beverly Bryant"/>
    <n v="76"/>
    <x v="0"/>
    <x v="1"/>
    <s v="AB+"/>
    <x v="3"/>
    <x v="3"/>
    <x v="868"/>
    <s v="Michael Wolfe"/>
    <x v="3995"/>
    <x v="3"/>
    <n v="32554.664400000001"/>
    <n v="326"/>
    <x v="2"/>
    <s v="Emergency"/>
    <d v="2022-06-04T00:00:00"/>
    <s v="Paracetamol"/>
    <s v="Inconclusive"/>
    <x v="17"/>
  </r>
  <r>
    <s v="Mr."/>
    <s v="Julie Fisher"/>
    <n v="67"/>
    <x v="0"/>
    <x v="1"/>
    <s v="A-"/>
    <x v="6"/>
    <x v="4"/>
    <x v="379"/>
    <s v="Randy Lara"/>
    <x v="3996"/>
    <x v="2"/>
    <n v="34256.280400000003"/>
    <n v="479"/>
    <x v="1"/>
    <s v="Urgent"/>
    <d v="2022-03-08T00:00:00"/>
    <s v="Lipitor"/>
    <s v="Abnormal"/>
    <x v="26"/>
  </r>
  <r>
    <s v="Mrs."/>
    <s v="Sydney Mills"/>
    <n v="52"/>
    <x v="1"/>
    <x v="0"/>
    <s v="A+"/>
    <x v="4"/>
    <x v="0"/>
    <x v="643"/>
    <s v="Kristina Villanueva"/>
    <x v="2665"/>
    <x v="3"/>
    <n v="13206.989299999999"/>
    <n v="243"/>
    <x v="2"/>
    <s v="Emergency"/>
    <d v="2019-10-03T00:00:00"/>
    <s v="Paracetamol"/>
    <s v="Inconclusive"/>
    <x v="18"/>
  </r>
  <r>
    <s v="Mrs."/>
    <s v="Jasmine Palmer"/>
    <n v="49"/>
    <x v="1"/>
    <x v="0"/>
    <s v="A-"/>
    <x v="6"/>
    <x v="4"/>
    <x v="1318"/>
    <s v="Lorraine James"/>
    <x v="3997"/>
    <x v="3"/>
    <n v="7932.2662"/>
    <n v="450"/>
    <x v="1"/>
    <s v="Urgent"/>
    <d v="2022-12-17T00:00:00"/>
    <s v="Lipitor"/>
    <s v="Abnormal"/>
    <x v="7"/>
  </r>
  <r>
    <s v="Mrs."/>
    <s v="Yesenia Walker"/>
    <n v="53"/>
    <x v="1"/>
    <x v="0"/>
    <s v="B+"/>
    <x v="7"/>
    <x v="5"/>
    <x v="1074"/>
    <s v="Ashley Harvey"/>
    <x v="3998"/>
    <x v="1"/>
    <n v="10010.016"/>
    <n v="227"/>
    <x v="0"/>
    <s v="Elective"/>
    <d v="2022-12-17T00:00:00"/>
    <s v="Ibuprofen"/>
    <s v="Abnormal"/>
    <x v="8"/>
  </r>
  <r>
    <s v="Mr."/>
    <s v="Ryan Kirby"/>
    <n v="37"/>
    <x v="1"/>
    <x v="1"/>
    <s v="AB-"/>
    <x v="5"/>
    <x v="0"/>
    <x v="1636"/>
    <s v="David Parker"/>
    <x v="3999"/>
    <x v="1"/>
    <n v="18679.882000000001"/>
    <n v="226"/>
    <x v="2"/>
    <s v="Emergency"/>
    <d v="2020-11-27T00:00:00"/>
    <s v="Aspirin"/>
    <s v="Abnormal"/>
    <x v="4"/>
  </r>
  <r>
    <s v="Mrs."/>
    <s v="Cheryl Martinez"/>
    <n v="41"/>
    <x v="1"/>
    <x v="0"/>
    <s v="AB+"/>
    <x v="3"/>
    <x v="1"/>
    <x v="328"/>
    <s v="Jennifer Ashley"/>
    <x v="4000"/>
    <x v="0"/>
    <n v="35761.783499999998"/>
    <n v="117"/>
    <x v="0"/>
    <s v="Elective"/>
    <d v="2023-07-15T00:00:00"/>
    <s v="Ibuprofen"/>
    <s v="Normal"/>
    <x v="18"/>
  </r>
  <r>
    <s v="Mrs."/>
    <s v="Jorge Sweeney"/>
    <n v="51"/>
    <x v="1"/>
    <x v="0"/>
    <s v="AB+"/>
    <x v="3"/>
    <x v="3"/>
    <x v="1093"/>
    <s v="Garrett French"/>
    <x v="4001"/>
    <x v="1"/>
    <n v="2466.1759000000002"/>
    <n v="329"/>
    <x v="2"/>
    <s v="Emergency"/>
    <d v="2019-10-03T00:00:00"/>
    <s v="Lipitor"/>
    <s v="Abnormal"/>
    <x v="10"/>
  </r>
  <r>
    <s v="Mr."/>
    <s v="Eric Lopez"/>
    <n v="25"/>
    <x v="2"/>
    <x v="1"/>
    <s v="A-"/>
    <x v="6"/>
    <x v="3"/>
    <x v="601"/>
    <s v="Elizabeth Ramirez"/>
    <x v="4002"/>
    <x v="4"/>
    <n v="21665.652999999998"/>
    <n v="410"/>
    <x v="2"/>
    <s v="Emergency"/>
    <d v="2021-08-20T00:00:00"/>
    <s v="Lipitor"/>
    <s v="Inconclusive"/>
    <x v="26"/>
  </r>
  <r>
    <s v="Mrs."/>
    <s v="Darlene Santiago"/>
    <n v="27"/>
    <x v="2"/>
    <x v="0"/>
    <s v="B+"/>
    <x v="7"/>
    <x v="2"/>
    <x v="176"/>
    <s v="Shane Medina"/>
    <x v="4003"/>
    <x v="1"/>
    <n v="3813.5448999999999"/>
    <n v="378"/>
    <x v="1"/>
    <s v="Urgent"/>
    <d v="2023-03-26T00:00:00"/>
    <s v="Aspirin"/>
    <s v="Inconclusive"/>
    <x v="28"/>
  </r>
  <r>
    <s v="Mr."/>
    <s v="Danielle Wallace"/>
    <n v="69"/>
    <x v="0"/>
    <x v="1"/>
    <s v="B+"/>
    <x v="7"/>
    <x v="5"/>
    <x v="121"/>
    <s v="Michael Gonzalez"/>
    <x v="4004"/>
    <x v="3"/>
    <n v="22934.932700000001"/>
    <n v="433"/>
    <x v="2"/>
    <s v="Emergency"/>
    <d v="2021-11-21T00:00:00"/>
    <s v="Ibuprofen"/>
    <s v="Abnormal"/>
    <x v="0"/>
  </r>
  <r>
    <s v="Mr."/>
    <s v="Mark Johnson"/>
    <n v="24"/>
    <x v="2"/>
    <x v="1"/>
    <s v="O+"/>
    <x v="1"/>
    <x v="1"/>
    <x v="1544"/>
    <s v="Mary Ross MD"/>
    <x v="508"/>
    <x v="1"/>
    <n v="36024.540999999997"/>
    <n v="391"/>
    <x v="0"/>
    <s v="Elective"/>
    <d v="2021-07-09T00:00:00"/>
    <s v="Paracetamol"/>
    <s v="Inconclusive"/>
    <x v="3"/>
  </r>
  <r>
    <s v="Mr."/>
    <s v="Adrian Lopez"/>
    <n v="74"/>
    <x v="0"/>
    <x v="1"/>
    <s v="A+"/>
    <x v="4"/>
    <x v="5"/>
    <x v="167"/>
    <s v="Francisco Riggs"/>
    <x v="4005"/>
    <x v="1"/>
    <n v="32049.448400000001"/>
    <n v="458"/>
    <x v="2"/>
    <s v="Emergency"/>
    <d v="2020-05-24T00:00:00"/>
    <s v="Penicillin"/>
    <s v="Normal"/>
    <x v="23"/>
  </r>
  <r>
    <s v="Mr."/>
    <s v="Kimberly Bowen"/>
    <n v="37"/>
    <x v="1"/>
    <x v="1"/>
    <s v="B+"/>
    <x v="7"/>
    <x v="4"/>
    <x v="1637"/>
    <s v="Benjamin Taylor"/>
    <x v="4006"/>
    <x v="1"/>
    <n v="20280.4251"/>
    <n v="124"/>
    <x v="1"/>
    <s v="Urgent"/>
    <d v="2019-02-04T00:00:00"/>
    <s v="Ibuprofen"/>
    <s v="Inconclusive"/>
    <x v="3"/>
  </r>
  <r>
    <s v="Mr."/>
    <s v="Lisa Lewis"/>
    <n v="83"/>
    <x v="0"/>
    <x v="1"/>
    <s v="B+"/>
    <x v="7"/>
    <x v="1"/>
    <x v="961"/>
    <s v="Riley Parker"/>
    <x v="4007"/>
    <x v="0"/>
    <n v="4980.3603999999996"/>
    <n v="340"/>
    <x v="0"/>
    <s v="Elective"/>
    <d v="2019-05-25T00:00:00"/>
    <s v="Ibuprofen"/>
    <s v="Inconclusive"/>
    <x v="13"/>
  </r>
  <r>
    <s v="Mr."/>
    <s v="Caleb Mccarty"/>
    <n v="65"/>
    <x v="0"/>
    <x v="1"/>
    <s v="B-"/>
    <x v="2"/>
    <x v="5"/>
    <x v="1619"/>
    <s v="Mrs. Stacey Rice"/>
    <x v="4008"/>
    <x v="0"/>
    <n v="28305.9614"/>
    <n v="118"/>
    <x v="2"/>
    <s v="Emergency"/>
    <d v="2021-10-27T00:00:00"/>
    <s v="Aspirin"/>
    <s v="Normal"/>
    <x v="7"/>
  </r>
  <r>
    <s v="Mrs."/>
    <s v="Christopher Lee"/>
    <n v="51"/>
    <x v="1"/>
    <x v="0"/>
    <s v="A-"/>
    <x v="6"/>
    <x v="0"/>
    <x v="367"/>
    <s v="Amy Porter"/>
    <x v="4009"/>
    <x v="1"/>
    <n v="26688.742999999999"/>
    <n v="196"/>
    <x v="1"/>
    <s v="Urgent"/>
    <d v="2019-03-23T00:00:00"/>
    <s v="Penicillin"/>
    <s v="Abnormal"/>
    <x v="0"/>
  </r>
  <r>
    <s v="Mrs."/>
    <s v="Samuel Rodriguez"/>
    <n v="42"/>
    <x v="1"/>
    <x v="0"/>
    <s v="AB-"/>
    <x v="5"/>
    <x v="3"/>
    <x v="985"/>
    <s v="Janet Bowman"/>
    <x v="4010"/>
    <x v="0"/>
    <n v="2477.9569999999999"/>
    <n v="478"/>
    <x v="1"/>
    <s v="Urgent"/>
    <d v="2020-11-16T00:00:00"/>
    <s v="Ibuprofen"/>
    <s v="Abnormal"/>
    <x v="18"/>
  </r>
  <r>
    <s v="Mrs."/>
    <s v="Richard Schwartz"/>
    <n v="58"/>
    <x v="1"/>
    <x v="0"/>
    <s v="O-"/>
    <x v="0"/>
    <x v="3"/>
    <x v="1552"/>
    <s v="Paige Bailey"/>
    <x v="4011"/>
    <x v="0"/>
    <n v="7117.7402000000002"/>
    <n v="118"/>
    <x v="2"/>
    <s v="Emergency"/>
    <d v="2021-05-04T00:00:00"/>
    <s v="Ibuprofen"/>
    <s v="Abnormal"/>
    <x v="0"/>
  </r>
  <r>
    <s v="Mrs."/>
    <s v="Kimberly Brown"/>
    <n v="61"/>
    <x v="0"/>
    <x v="0"/>
    <s v="B-"/>
    <x v="2"/>
    <x v="0"/>
    <x v="11"/>
    <s v="Amy Pitts"/>
    <x v="4012"/>
    <x v="0"/>
    <n v="37339.796999999999"/>
    <n v="165"/>
    <x v="2"/>
    <s v="Emergency"/>
    <d v="2021-04-03T00:00:00"/>
    <s v="Penicillin"/>
    <s v="Inconclusive"/>
    <x v="13"/>
  </r>
  <r>
    <s v="Mrs."/>
    <s v="Russell Hawkins"/>
    <n v="30"/>
    <x v="2"/>
    <x v="0"/>
    <s v="AB+"/>
    <x v="3"/>
    <x v="5"/>
    <x v="154"/>
    <s v="Melissa Case"/>
    <x v="4013"/>
    <x v="4"/>
    <n v="66889.732099999994"/>
    <n v="398"/>
    <x v="2"/>
    <s v="Emergency"/>
    <d v="2020-02-25T00:00:00"/>
    <s v="Paracetamol"/>
    <s v="Inconclusive"/>
    <x v="5"/>
  </r>
  <r>
    <s v="Mrs."/>
    <s v="Christopher Cantu"/>
    <n v="36"/>
    <x v="1"/>
    <x v="0"/>
    <s v="O+"/>
    <x v="1"/>
    <x v="5"/>
    <x v="538"/>
    <s v="Cynthia Wright"/>
    <x v="3432"/>
    <x v="4"/>
    <n v="8326.4866000000002"/>
    <n v="284"/>
    <x v="2"/>
    <s v="Emergency"/>
    <d v="2019-04-03T00:00:00"/>
    <s v="Penicillin"/>
    <s v="Abnormal"/>
    <x v="13"/>
  </r>
  <r>
    <s v="Mr."/>
    <s v="Andrew Mclaughlin"/>
    <n v="19"/>
    <x v="2"/>
    <x v="1"/>
    <s v="A-"/>
    <x v="6"/>
    <x v="5"/>
    <x v="803"/>
    <s v="Nicholas Lamb"/>
    <x v="4014"/>
    <x v="4"/>
    <n v="11513.404699999999"/>
    <n v="227"/>
    <x v="2"/>
    <s v="Emergency"/>
    <d v="2021-01-09T00:00:00"/>
    <s v="Ibuprofen"/>
    <s v="Normal"/>
    <x v="25"/>
  </r>
  <r>
    <s v="Mrs."/>
    <s v="George Steele"/>
    <n v="85"/>
    <x v="0"/>
    <x v="0"/>
    <s v="O-"/>
    <x v="0"/>
    <x v="1"/>
    <x v="1596"/>
    <s v="Seth Ryan"/>
    <x v="4015"/>
    <x v="0"/>
    <n v="22289.234199999999"/>
    <n v="376"/>
    <x v="0"/>
    <s v="Elective"/>
    <d v="2020-03-03T00:00:00"/>
    <s v="Lipitor"/>
    <s v="Abnormal"/>
    <x v="22"/>
  </r>
  <r>
    <s v="Mr."/>
    <s v="Megan Woods"/>
    <n v="70"/>
    <x v="0"/>
    <x v="1"/>
    <s v="B-"/>
    <x v="2"/>
    <x v="4"/>
    <x v="1310"/>
    <s v="Michael Stevens"/>
    <x v="4016"/>
    <x v="3"/>
    <n v="41710.772900000004"/>
    <n v="325"/>
    <x v="1"/>
    <s v="Urgent"/>
    <d v="2020-07-15T00:00:00"/>
    <s v="Ibuprofen"/>
    <s v="Abnormal"/>
    <x v="18"/>
  </r>
  <r>
    <s v="Mr."/>
    <s v="Mark Solomon"/>
    <n v="26"/>
    <x v="2"/>
    <x v="1"/>
    <s v="O+"/>
    <x v="1"/>
    <x v="2"/>
    <x v="1144"/>
    <s v="Melissa Carey"/>
    <x v="4017"/>
    <x v="4"/>
    <n v="2497.5686000000001"/>
    <n v="392"/>
    <x v="2"/>
    <s v="Emergency"/>
    <d v="2019-12-31T00:00:00"/>
    <s v="Lipitor"/>
    <s v="Abnormal"/>
    <x v="12"/>
  </r>
  <r>
    <s v="Mr."/>
    <s v="John Lawrence"/>
    <n v="35"/>
    <x v="1"/>
    <x v="1"/>
    <s v="AB+"/>
    <x v="3"/>
    <x v="4"/>
    <x v="1537"/>
    <s v="Olivia Guerrero"/>
    <x v="4018"/>
    <x v="2"/>
    <n v="38485.311800000003"/>
    <n v="433"/>
    <x v="1"/>
    <s v="Urgent"/>
    <d v="2021-02-19T00:00:00"/>
    <s v="Penicillin"/>
    <s v="Inconclusive"/>
    <x v="14"/>
  </r>
  <r>
    <s v="Mrs."/>
    <s v="Chad Meyer"/>
    <n v="44"/>
    <x v="1"/>
    <x v="0"/>
    <s v="AB+"/>
    <x v="3"/>
    <x v="5"/>
    <x v="1390"/>
    <s v="Curtis Taylor"/>
    <x v="4019"/>
    <x v="0"/>
    <n v="21674.227699999999"/>
    <n v="342"/>
    <x v="2"/>
    <s v="Emergency"/>
    <d v="2023-08-17T00:00:00"/>
    <s v="Ibuprofen"/>
    <s v="Abnormal"/>
    <x v="6"/>
  </r>
  <r>
    <s v="Mr."/>
    <s v="Tammy Thompson"/>
    <n v="78"/>
    <x v="0"/>
    <x v="1"/>
    <s v="A+"/>
    <x v="4"/>
    <x v="5"/>
    <x v="153"/>
    <s v="James Crosby"/>
    <x v="4020"/>
    <x v="1"/>
    <n v="64774.811399999999"/>
    <n v="462"/>
    <x v="0"/>
    <s v="Elective"/>
    <d v="2023-05-20T00:00:00"/>
    <s v="Paracetamol"/>
    <s v="Normal"/>
    <x v="3"/>
  </r>
  <r>
    <s v="Mrs."/>
    <s v="Chris Velez"/>
    <n v="82"/>
    <x v="0"/>
    <x v="0"/>
    <s v="O+"/>
    <x v="1"/>
    <x v="1"/>
    <x v="965"/>
    <s v="Robert Ramsey"/>
    <x v="4021"/>
    <x v="1"/>
    <n v="19145.102299999999"/>
    <n v="140"/>
    <x v="0"/>
    <s v="Elective"/>
    <d v="2023-08-21T00:00:00"/>
    <s v="Paracetamol"/>
    <s v="Normal"/>
    <x v="11"/>
  </r>
  <r>
    <s v="Mrs."/>
    <s v="Tonya Sanchez"/>
    <n v="38"/>
    <x v="1"/>
    <x v="0"/>
    <s v="AB+"/>
    <x v="3"/>
    <x v="1"/>
    <x v="905"/>
    <s v="Margaret Jones"/>
    <x v="4022"/>
    <x v="3"/>
    <n v="10194.7819"/>
    <n v="279"/>
    <x v="0"/>
    <s v="Elective"/>
    <d v="2023-01-18T00:00:00"/>
    <s v="Penicillin"/>
    <s v="Normal"/>
    <x v="22"/>
  </r>
  <r>
    <s v="Mrs."/>
    <s v="James Small"/>
    <n v="49"/>
    <x v="1"/>
    <x v="0"/>
    <s v="AB+"/>
    <x v="3"/>
    <x v="2"/>
    <x v="1427"/>
    <s v="Kevin Fleming"/>
    <x v="4023"/>
    <x v="1"/>
    <n v="3485.8982000000001"/>
    <n v="382"/>
    <x v="1"/>
    <s v="Urgent"/>
    <d v="2019-05-06T00:00:00"/>
    <s v="Aspirin"/>
    <s v="Normal"/>
    <x v="12"/>
  </r>
  <r>
    <s v="Mrs."/>
    <s v="Nicole Pineda"/>
    <n v="28"/>
    <x v="2"/>
    <x v="0"/>
    <s v="AB-"/>
    <x v="5"/>
    <x v="4"/>
    <x v="1231"/>
    <s v="Mr. Brian Richards"/>
    <x v="4024"/>
    <x v="2"/>
    <n v="27463.2968"/>
    <n v="346"/>
    <x v="1"/>
    <s v="Urgent"/>
    <d v="2019-05-09T00:00:00"/>
    <s v="Ibuprofen"/>
    <s v="Normal"/>
    <x v="10"/>
  </r>
  <r>
    <s v="Mrs."/>
    <s v="Sheila Mullins"/>
    <n v="59"/>
    <x v="1"/>
    <x v="0"/>
    <s v="A-"/>
    <x v="6"/>
    <x v="4"/>
    <x v="1356"/>
    <s v="John Lee"/>
    <x v="4025"/>
    <x v="3"/>
    <n v="29913.672299999998"/>
    <n v="282"/>
    <x v="1"/>
    <s v="Urgent"/>
    <d v="2023-01-11T00:00:00"/>
    <s v="Aspirin"/>
    <s v="Normal"/>
    <x v="28"/>
  </r>
  <r>
    <s v="Mr."/>
    <s v="Monica Smith"/>
    <n v="18"/>
    <x v="2"/>
    <x v="1"/>
    <s v="B-"/>
    <x v="2"/>
    <x v="0"/>
    <x v="610"/>
    <s v="Julie Banks"/>
    <x v="2760"/>
    <x v="2"/>
    <n v="9054.2734"/>
    <n v="104"/>
    <x v="1"/>
    <s v="Urgent"/>
    <d v="2022-03-18T00:00:00"/>
    <s v="Aspirin"/>
    <s v="Normal"/>
    <x v="24"/>
  </r>
  <r>
    <s v="Mrs."/>
    <s v="David Arias"/>
    <n v="25"/>
    <x v="2"/>
    <x v="0"/>
    <s v="A-"/>
    <x v="6"/>
    <x v="2"/>
    <x v="1123"/>
    <s v="Richard Oneal"/>
    <x v="4026"/>
    <x v="3"/>
    <n v="4409.1526000000003"/>
    <n v="466"/>
    <x v="2"/>
    <s v="Emergency"/>
    <d v="2023-01-16T00:00:00"/>
    <s v="Penicillin"/>
    <s v="Abnormal"/>
    <x v="22"/>
  </r>
  <r>
    <s v="Mrs."/>
    <s v="Carmen Horne"/>
    <n v="68"/>
    <x v="0"/>
    <x v="0"/>
    <s v="B+"/>
    <x v="7"/>
    <x v="3"/>
    <x v="153"/>
    <s v="Alexandra Norman"/>
    <x v="4027"/>
    <x v="0"/>
    <n v="9402.2818000000007"/>
    <n v="369"/>
    <x v="2"/>
    <s v="Emergency"/>
    <d v="2023-06-01T00:00:00"/>
    <s v="Penicillin"/>
    <s v="Normal"/>
    <x v="28"/>
  </r>
  <r>
    <s v="Mrs."/>
    <s v="Emily Moore"/>
    <n v="59"/>
    <x v="1"/>
    <x v="0"/>
    <s v="O+"/>
    <x v="1"/>
    <x v="5"/>
    <x v="494"/>
    <s v="Jill Davis"/>
    <x v="4028"/>
    <x v="3"/>
    <n v="26024.042000000001"/>
    <n v="256"/>
    <x v="2"/>
    <s v="Emergency"/>
    <d v="2023-01-10T00:00:00"/>
    <s v="Ibuprofen"/>
    <s v="Inconclusive"/>
    <x v="9"/>
  </r>
  <r>
    <s v="Mrs."/>
    <s v="Seth Cochran"/>
    <n v="54"/>
    <x v="1"/>
    <x v="0"/>
    <s v="B+"/>
    <x v="7"/>
    <x v="3"/>
    <x v="1153"/>
    <s v="Monica Rodriguez"/>
    <x v="743"/>
    <x v="4"/>
    <n v="21965.670300000002"/>
    <n v="264"/>
    <x v="2"/>
    <s v="Emergency"/>
    <d v="2019-04-03T00:00:00"/>
    <s v="Paracetamol"/>
    <s v="Normal"/>
    <x v="1"/>
  </r>
  <r>
    <s v="Mr."/>
    <s v="Andrew Yu"/>
    <n v="46"/>
    <x v="1"/>
    <x v="1"/>
    <s v="B+"/>
    <x v="7"/>
    <x v="4"/>
    <x v="945"/>
    <s v="Donald Newman"/>
    <x v="4029"/>
    <x v="4"/>
    <n v="28253.656599999998"/>
    <n v="248"/>
    <x v="1"/>
    <s v="Urgent"/>
    <d v="2020-06-16T00:00:00"/>
    <s v="Paracetamol"/>
    <s v="Normal"/>
    <x v="13"/>
  </r>
  <r>
    <s v="Mrs."/>
    <s v="Michael Wells"/>
    <n v="60"/>
    <x v="0"/>
    <x v="0"/>
    <s v="B-"/>
    <x v="2"/>
    <x v="4"/>
    <x v="883"/>
    <s v="Sarah Hale"/>
    <x v="4030"/>
    <x v="4"/>
    <n v="17033.934099999999"/>
    <n v="323"/>
    <x v="1"/>
    <s v="Urgent"/>
    <d v="2020-06-16T00:00:00"/>
    <s v="Paracetamol"/>
    <s v="Abnormal"/>
    <x v="5"/>
  </r>
  <r>
    <s v="Mrs."/>
    <s v="Grace Franco"/>
    <n v="71"/>
    <x v="0"/>
    <x v="0"/>
    <s v="B+"/>
    <x v="7"/>
    <x v="0"/>
    <x v="415"/>
    <s v="Angela Rodriguez"/>
    <x v="4031"/>
    <x v="1"/>
    <n v="19149.625700000001"/>
    <n v="405"/>
    <x v="2"/>
    <s v="Emergency"/>
    <d v="2019-11-21T00:00:00"/>
    <s v="Lipitor"/>
    <s v="Inconclusive"/>
    <x v="10"/>
  </r>
  <r>
    <s v="Mr."/>
    <s v="Katherine Alexander"/>
    <n v="29"/>
    <x v="2"/>
    <x v="1"/>
    <s v="O-"/>
    <x v="0"/>
    <x v="3"/>
    <x v="1311"/>
    <s v="Katherine Jones"/>
    <x v="4032"/>
    <x v="4"/>
    <n v="33423.116199999997"/>
    <n v="264"/>
    <x v="2"/>
    <s v="Emergency"/>
    <d v="2022-02-07T00:00:00"/>
    <s v="Ibuprofen"/>
    <s v="Normal"/>
    <x v="7"/>
  </r>
  <r>
    <s v="Mr."/>
    <s v="Monica Romero"/>
    <n v="66"/>
    <x v="0"/>
    <x v="1"/>
    <s v="O-"/>
    <x v="0"/>
    <x v="5"/>
    <x v="1638"/>
    <s v="Kathryn Johnson"/>
    <x v="4033"/>
    <x v="4"/>
    <n v="50633.825799999999"/>
    <n v="189"/>
    <x v="0"/>
    <s v="Elective"/>
    <d v="2021-04-14T00:00:00"/>
    <s v="Penicillin"/>
    <s v="Abnormal"/>
    <x v="2"/>
  </r>
  <r>
    <s v="Mr."/>
    <s v="April Bridges"/>
    <n v="58"/>
    <x v="1"/>
    <x v="1"/>
    <s v="B+"/>
    <x v="7"/>
    <x v="4"/>
    <x v="407"/>
    <s v="Elizabeth White"/>
    <x v="4034"/>
    <x v="3"/>
    <n v="9240.9637000000002"/>
    <n v="498"/>
    <x v="2"/>
    <s v="Emergency"/>
    <d v="2022-04-18T00:00:00"/>
    <s v="Penicillin"/>
    <s v="Inconclusive"/>
    <x v="19"/>
  </r>
  <r>
    <s v="Mrs."/>
    <s v="Angela Solomon"/>
    <n v="85"/>
    <x v="0"/>
    <x v="0"/>
    <s v="B+"/>
    <x v="7"/>
    <x v="1"/>
    <x v="1639"/>
    <s v="Stephanie Cain"/>
    <x v="4035"/>
    <x v="4"/>
    <n v="27688.820599999999"/>
    <n v="110"/>
    <x v="0"/>
    <s v="Elective"/>
    <d v="2023-09-16T00:00:00"/>
    <s v="Ibuprofen"/>
    <s v="Normal"/>
    <x v="25"/>
  </r>
  <r>
    <s v="Mrs."/>
    <s v="Michele Campbell"/>
    <n v="62"/>
    <x v="0"/>
    <x v="0"/>
    <s v="O-"/>
    <x v="0"/>
    <x v="1"/>
    <x v="95"/>
    <s v="Michael Manning"/>
    <x v="4036"/>
    <x v="3"/>
    <n v="24914.618699999999"/>
    <n v="392"/>
    <x v="0"/>
    <s v="Elective"/>
    <d v="2022-10-27T00:00:00"/>
    <s v="Aspirin"/>
    <s v="Inconclusive"/>
    <x v="13"/>
  </r>
  <r>
    <s v="Mr."/>
    <s v="Wendy Perez"/>
    <n v="79"/>
    <x v="0"/>
    <x v="1"/>
    <s v="AB-"/>
    <x v="5"/>
    <x v="5"/>
    <x v="345"/>
    <s v="Julie Nelson"/>
    <x v="4037"/>
    <x v="1"/>
    <n v="8155.1891999999998"/>
    <n v="488"/>
    <x v="0"/>
    <s v="Elective"/>
    <d v="2020-10-21T00:00:00"/>
    <s v="Penicillin"/>
    <s v="Normal"/>
    <x v="10"/>
  </r>
  <r>
    <s v="Mr."/>
    <s v="Lauren Donaldson"/>
    <n v="59"/>
    <x v="1"/>
    <x v="1"/>
    <s v="O-"/>
    <x v="0"/>
    <x v="5"/>
    <x v="113"/>
    <s v="Julia Fitzgerald"/>
    <x v="648"/>
    <x v="2"/>
    <n v="24720.291000000001"/>
    <n v="384"/>
    <x v="2"/>
    <s v="Emergency"/>
    <d v="2022-04-09T00:00:00"/>
    <s v="Ibuprofen"/>
    <s v="Abnormal"/>
    <x v="28"/>
  </r>
  <r>
    <s v="Mrs."/>
    <s v="Cynthia Reid"/>
    <n v="71"/>
    <x v="0"/>
    <x v="0"/>
    <s v="B-"/>
    <x v="2"/>
    <x v="4"/>
    <x v="499"/>
    <s v="Amy Foster"/>
    <x v="4038"/>
    <x v="0"/>
    <n v="24412.603599999999"/>
    <n v="251"/>
    <x v="1"/>
    <s v="Urgent"/>
    <d v="2022-10-05T00:00:00"/>
    <s v="Ibuprofen"/>
    <s v="Normal"/>
    <x v="11"/>
  </r>
  <r>
    <s v="Mrs."/>
    <s v="Michael Campbell"/>
    <n v="50"/>
    <x v="1"/>
    <x v="0"/>
    <s v="B+"/>
    <x v="7"/>
    <x v="4"/>
    <x v="480"/>
    <s v="Andrew Harvey"/>
    <x v="1141"/>
    <x v="3"/>
    <n v="11172.2619"/>
    <n v="246"/>
    <x v="2"/>
    <s v="Emergency"/>
    <d v="2022-05-17T00:00:00"/>
    <s v="Penicillin"/>
    <s v="Normal"/>
    <x v="10"/>
  </r>
  <r>
    <s v="Mr."/>
    <s v="Aaron Wilson"/>
    <n v="80"/>
    <x v="0"/>
    <x v="1"/>
    <s v="A-"/>
    <x v="6"/>
    <x v="0"/>
    <x v="1016"/>
    <s v="James Carter"/>
    <x v="4039"/>
    <x v="4"/>
    <n v="7951.7945"/>
    <n v="334"/>
    <x v="2"/>
    <s v="Emergency"/>
    <d v="2020-08-09T00:00:00"/>
    <s v="Paracetamol"/>
    <s v="Normal"/>
    <x v="28"/>
  </r>
  <r>
    <s v="Mr."/>
    <s v="Jaime Morgan MD"/>
    <n v="57"/>
    <x v="1"/>
    <x v="1"/>
    <s v="B+"/>
    <x v="7"/>
    <x v="1"/>
    <x v="957"/>
    <s v="Whitney Hudson"/>
    <x v="4040"/>
    <x v="4"/>
    <n v="17539.132099999999"/>
    <n v="162"/>
    <x v="0"/>
    <s v="Elective"/>
    <d v="2020-10-12T00:00:00"/>
    <s v="Paracetamol"/>
    <s v="Normal"/>
    <x v="25"/>
  </r>
  <r>
    <s v="Mrs."/>
    <s v="Leslie Obrien"/>
    <n v="33"/>
    <x v="2"/>
    <x v="0"/>
    <s v="B+"/>
    <x v="7"/>
    <x v="3"/>
    <x v="1057"/>
    <s v="Sharon Scott"/>
    <x v="4041"/>
    <x v="4"/>
    <n v="34003.039400000001"/>
    <n v="140"/>
    <x v="2"/>
    <s v="Emergency"/>
    <d v="2019-08-12T00:00:00"/>
    <s v="Penicillin"/>
    <s v="Inconclusive"/>
    <x v="25"/>
  </r>
  <r>
    <s v="Mr."/>
    <s v="Allen Jackson"/>
    <n v="18"/>
    <x v="2"/>
    <x v="1"/>
    <s v="AB-"/>
    <x v="5"/>
    <x v="5"/>
    <x v="1551"/>
    <s v="Beth Roberts"/>
    <x v="4042"/>
    <x v="2"/>
    <n v="78733.401199999993"/>
    <n v="182"/>
    <x v="1"/>
    <s v="Urgent"/>
    <d v="2019-10-04T00:00:00"/>
    <s v="Ibuprofen"/>
    <s v="Abnormal"/>
    <x v="16"/>
  </r>
  <r>
    <s v="Mrs."/>
    <s v="Brandon Payne"/>
    <n v="71"/>
    <x v="0"/>
    <x v="0"/>
    <s v="A-"/>
    <x v="6"/>
    <x v="5"/>
    <x v="1626"/>
    <s v="Kenneth Rogers"/>
    <x v="4043"/>
    <x v="2"/>
    <n v="25469.394799999998"/>
    <n v="232"/>
    <x v="1"/>
    <s v="Urgent"/>
    <d v="2021-05-03T00:00:00"/>
    <s v="Paracetamol"/>
    <s v="Inconclusive"/>
    <x v="6"/>
  </r>
  <r>
    <s v="Mr."/>
    <s v="David Rodriguez"/>
    <n v="84"/>
    <x v="0"/>
    <x v="1"/>
    <s v="O-"/>
    <x v="0"/>
    <x v="5"/>
    <x v="1352"/>
    <s v="Rebecca Wiggins"/>
    <x v="4044"/>
    <x v="1"/>
    <n v="38750.1777"/>
    <n v="297"/>
    <x v="2"/>
    <s v="Emergency"/>
    <d v="2022-05-06T00:00:00"/>
    <s v="Lipitor"/>
    <s v="Inconclusive"/>
    <x v="23"/>
  </r>
  <r>
    <s v="Mrs."/>
    <s v="Kimberly Briggs"/>
    <n v="41"/>
    <x v="1"/>
    <x v="0"/>
    <s v="AB+"/>
    <x v="3"/>
    <x v="5"/>
    <x v="1640"/>
    <s v="Jeffrey Palmer"/>
    <x v="1248"/>
    <x v="4"/>
    <n v="50925.364999999998"/>
    <n v="195"/>
    <x v="2"/>
    <s v="Emergency"/>
    <d v="2020-08-12T00:00:00"/>
    <s v="Ibuprofen"/>
    <s v="Normal"/>
    <x v="1"/>
  </r>
  <r>
    <s v="Mrs."/>
    <s v="Lawrence Dixon"/>
    <n v="39"/>
    <x v="1"/>
    <x v="0"/>
    <s v="O+"/>
    <x v="1"/>
    <x v="4"/>
    <x v="966"/>
    <s v="Stephanie Schmidt"/>
    <x v="4045"/>
    <x v="4"/>
    <n v="33940.885199999997"/>
    <n v="166"/>
    <x v="2"/>
    <s v="Emergency"/>
    <d v="2020-10-19T00:00:00"/>
    <s v="Penicillin"/>
    <s v="Abnormal"/>
    <x v="9"/>
  </r>
  <r>
    <s v="Mrs."/>
    <s v="Jon Steele"/>
    <n v="29"/>
    <x v="2"/>
    <x v="0"/>
    <s v="B+"/>
    <x v="7"/>
    <x v="4"/>
    <x v="953"/>
    <s v="Nicole Keith"/>
    <x v="844"/>
    <x v="1"/>
    <n v="32130.1999"/>
    <n v="231"/>
    <x v="1"/>
    <s v="Urgent"/>
    <d v="2020-09-14T00:00:00"/>
    <s v="Lipitor"/>
    <s v="Inconclusive"/>
    <x v="3"/>
  </r>
  <r>
    <s v="Mr."/>
    <s v="Stephen Jackson"/>
    <n v="84"/>
    <x v="0"/>
    <x v="1"/>
    <s v="AB+"/>
    <x v="3"/>
    <x v="5"/>
    <x v="1252"/>
    <s v="Matthew Martin"/>
    <x v="4046"/>
    <x v="3"/>
    <n v="13367.676799999999"/>
    <n v="210"/>
    <x v="0"/>
    <s v="Elective"/>
    <d v="2020-01-02T00:00:00"/>
    <s v="Aspirin"/>
    <s v="Normal"/>
    <x v="5"/>
  </r>
  <r>
    <s v="Mrs."/>
    <s v="Ashley Smith"/>
    <n v="48"/>
    <x v="1"/>
    <x v="0"/>
    <s v="O+"/>
    <x v="1"/>
    <x v="4"/>
    <x v="162"/>
    <s v="Brenda Hunter"/>
    <x v="4047"/>
    <x v="4"/>
    <n v="6720.8531000000003"/>
    <n v="218"/>
    <x v="1"/>
    <s v="Urgent"/>
    <d v="2019-08-29T00:00:00"/>
    <s v="Paracetamol"/>
    <s v="Abnormal"/>
    <x v="10"/>
  </r>
  <r>
    <s v="Mr."/>
    <s v="Adrian Werner"/>
    <n v="35"/>
    <x v="1"/>
    <x v="1"/>
    <s v="O-"/>
    <x v="0"/>
    <x v="0"/>
    <x v="1585"/>
    <s v="Guy Lyons"/>
    <x v="420"/>
    <x v="4"/>
    <n v="29910.9889"/>
    <n v="210"/>
    <x v="1"/>
    <s v="Urgent"/>
    <d v="2021-02-28T00:00:00"/>
    <s v="Lipitor"/>
    <s v="Inconclusive"/>
    <x v="27"/>
  </r>
  <r>
    <s v="Mrs."/>
    <s v="Jessica Clark"/>
    <n v="35"/>
    <x v="1"/>
    <x v="0"/>
    <s v="O+"/>
    <x v="1"/>
    <x v="0"/>
    <x v="517"/>
    <s v="Patrick Fisher"/>
    <x v="4048"/>
    <x v="3"/>
    <n v="16122.7081"/>
    <n v="300"/>
    <x v="1"/>
    <s v="Urgent"/>
    <d v="2020-07-03T00:00:00"/>
    <s v="Lipitor"/>
    <s v="Normal"/>
    <x v="25"/>
  </r>
  <r>
    <s v="Mrs."/>
    <s v="Margaret Perez"/>
    <n v="62"/>
    <x v="0"/>
    <x v="0"/>
    <s v="O+"/>
    <x v="1"/>
    <x v="1"/>
    <x v="874"/>
    <s v="Rodney Wilson"/>
    <x v="4049"/>
    <x v="1"/>
    <n v="12280.1605"/>
    <n v="231"/>
    <x v="0"/>
    <s v="Elective"/>
    <d v="2019-12-01T00:00:00"/>
    <s v="Penicillin"/>
    <s v="Inconclusive"/>
    <x v="28"/>
  </r>
  <r>
    <s v="Mr."/>
    <s v="Corey Martin"/>
    <n v="72"/>
    <x v="0"/>
    <x v="1"/>
    <s v="AB+"/>
    <x v="3"/>
    <x v="1"/>
    <x v="531"/>
    <s v="Monica Williams"/>
    <x v="4050"/>
    <x v="2"/>
    <n v="5097.3307999999997"/>
    <n v="338"/>
    <x v="0"/>
    <s v="Elective"/>
    <d v="2019-05-19T00:00:00"/>
    <s v="Penicillin"/>
    <s v="Normal"/>
    <x v="13"/>
  </r>
  <r>
    <s v="Mr."/>
    <s v="Patrick Poole"/>
    <n v="24"/>
    <x v="2"/>
    <x v="1"/>
    <s v="B+"/>
    <x v="7"/>
    <x v="4"/>
    <x v="17"/>
    <s v="Richard Rhodes"/>
    <x v="4051"/>
    <x v="4"/>
    <n v="3780.2265000000002"/>
    <n v="230"/>
    <x v="2"/>
    <s v="Emergency"/>
    <d v="2022-03-12T00:00:00"/>
    <s v="Aspirin"/>
    <s v="Abnormal"/>
    <x v="24"/>
  </r>
  <r>
    <s v="Mr."/>
    <s v="Brittany Allen"/>
    <n v="73"/>
    <x v="0"/>
    <x v="1"/>
    <s v="O+"/>
    <x v="1"/>
    <x v="3"/>
    <x v="334"/>
    <s v="Andrew Middleton"/>
    <x v="4052"/>
    <x v="3"/>
    <n v="16635.974399999999"/>
    <n v="322"/>
    <x v="2"/>
    <s v="Emergency"/>
    <d v="2019-11-06T00:00:00"/>
    <s v="Penicillin"/>
    <s v="Abnormal"/>
    <x v="19"/>
  </r>
  <r>
    <s v="Mr."/>
    <s v="Anna Glass"/>
    <n v="29"/>
    <x v="2"/>
    <x v="1"/>
    <s v="B-"/>
    <x v="2"/>
    <x v="1"/>
    <x v="739"/>
    <s v="Bryan Ford"/>
    <x v="4053"/>
    <x v="4"/>
    <n v="15313.6086"/>
    <n v="342"/>
    <x v="0"/>
    <s v="Elective"/>
    <d v="2018-12-07T00:00:00"/>
    <s v="Paracetamol"/>
    <s v="Normal"/>
    <x v="8"/>
  </r>
  <r>
    <s v="Mrs."/>
    <s v="Michelle Christian"/>
    <n v="68"/>
    <x v="0"/>
    <x v="0"/>
    <s v="A+"/>
    <x v="4"/>
    <x v="0"/>
    <x v="741"/>
    <s v="Daniel Fitzgerald"/>
    <x v="4054"/>
    <x v="0"/>
    <n v="44469.193599999999"/>
    <n v="267"/>
    <x v="2"/>
    <s v="Emergency"/>
    <d v="2019-11-14T00:00:00"/>
    <s v="Lipitor"/>
    <s v="Normal"/>
    <x v="9"/>
  </r>
  <r>
    <s v="Mr."/>
    <s v="Brent Robinson"/>
    <n v="62"/>
    <x v="0"/>
    <x v="1"/>
    <s v="A-"/>
    <x v="6"/>
    <x v="5"/>
    <x v="880"/>
    <s v="Jennifer Baxter"/>
    <x v="4055"/>
    <x v="4"/>
    <n v="61783.086300000003"/>
    <n v="467"/>
    <x v="0"/>
    <s v="Elective"/>
    <d v="2021-04-24T00:00:00"/>
    <s v="Ibuprofen"/>
    <s v="Normal"/>
    <x v="22"/>
  </r>
  <r>
    <s v="Mrs."/>
    <s v="Brandy West"/>
    <n v="29"/>
    <x v="2"/>
    <x v="0"/>
    <s v="O+"/>
    <x v="1"/>
    <x v="2"/>
    <x v="70"/>
    <s v="Tiffany Jackson"/>
    <x v="4056"/>
    <x v="2"/>
    <n v="13652.2763"/>
    <n v="465"/>
    <x v="2"/>
    <s v="Emergency"/>
    <d v="2020-06-12T00:00:00"/>
    <s v="Paracetamol"/>
    <s v="Abnormal"/>
    <x v="17"/>
  </r>
  <r>
    <s v="Mr."/>
    <s v="John Clark"/>
    <n v="61"/>
    <x v="0"/>
    <x v="1"/>
    <s v="B-"/>
    <x v="2"/>
    <x v="3"/>
    <x v="167"/>
    <s v="Ryan Allen"/>
    <x v="4057"/>
    <x v="0"/>
    <n v="12249.1672"/>
    <n v="495"/>
    <x v="2"/>
    <s v="Emergency"/>
    <d v="2020-06-01T00:00:00"/>
    <s v="Ibuprofen"/>
    <s v="Inconclusive"/>
    <x v="18"/>
  </r>
  <r>
    <s v="Mr."/>
    <s v="Stacey Ramirez"/>
    <n v="65"/>
    <x v="0"/>
    <x v="1"/>
    <s v="A+"/>
    <x v="4"/>
    <x v="4"/>
    <x v="259"/>
    <s v="Tyler Parks"/>
    <x v="4058"/>
    <x v="3"/>
    <n v="18331.468000000001"/>
    <n v="326"/>
    <x v="0"/>
    <s v="Elective"/>
    <d v="2022-06-25T00:00:00"/>
    <s v="Ibuprofen"/>
    <s v="Abnormal"/>
    <x v="26"/>
  </r>
  <r>
    <s v="Mrs."/>
    <s v="Joseph Weaver"/>
    <n v="22"/>
    <x v="2"/>
    <x v="0"/>
    <s v="O+"/>
    <x v="1"/>
    <x v="3"/>
    <x v="1389"/>
    <s v="Christie Young"/>
    <x v="4059"/>
    <x v="3"/>
    <n v="33649.671199999997"/>
    <n v="486"/>
    <x v="2"/>
    <s v="Emergency"/>
    <d v="2019-02-12T00:00:00"/>
    <s v="Paracetamol"/>
    <s v="Inconclusive"/>
    <x v="7"/>
  </r>
  <r>
    <s v="Mrs."/>
    <s v="Stephanie Lyons"/>
    <n v="76"/>
    <x v="0"/>
    <x v="0"/>
    <s v="A+"/>
    <x v="4"/>
    <x v="4"/>
    <x v="234"/>
    <s v="Raymond Douglas"/>
    <x v="4060"/>
    <x v="1"/>
    <n v="42396.794000000002"/>
    <n v="276"/>
    <x v="2"/>
    <s v="Emergency"/>
    <d v="2021-05-13T00:00:00"/>
    <s v="Penicillin"/>
    <s v="Abnormal"/>
    <x v="29"/>
  </r>
  <r>
    <s v="Mrs."/>
    <s v="Kristy Benton"/>
    <n v="35"/>
    <x v="1"/>
    <x v="0"/>
    <s v="A+"/>
    <x v="4"/>
    <x v="0"/>
    <x v="1641"/>
    <s v="Dawn Price"/>
    <x v="1854"/>
    <x v="3"/>
    <n v="50628.800799999997"/>
    <n v="407"/>
    <x v="1"/>
    <s v="Urgent"/>
    <d v="2021-01-22T00:00:00"/>
    <s v="Lipitor"/>
    <s v="Abnormal"/>
    <x v="4"/>
  </r>
  <r>
    <s v="Mrs."/>
    <s v="Shawn Sexton"/>
    <n v="43"/>
    <x v="1"/>
    <x v="0"/>
    <s v="AB+"/>
    <x v="3"/>
    <x v="4"/>
    <x v="1303"/>
    <s v="Benjamin Sparks"/>
    <x v="4061"/>
    <x v="2"/>
    <n v="23359.036599999999"/>
    <n v="283"/>
    <x v="0"/>
    <s v="Elective"/>
    <d v="2019-03-30T00:00:00"/>
    <s v="Penicillin"/>
    <s v="Normal"/>
    <x v="13"/>
  </r>
  <r>
    <s v="Mr."/>
    <s v="James Robbins"/>
    <n v="24"/>
    <x v="2"/>
    <x v="1"/>
    <s v="O-"/>
    <x v="0"/>
    <x v="4"/>
    <x v="405"/>
    <s v="Sherry Oneill"/>
    <x v="4062"/>
    <x v="2"/>
    <n v="11015.8766"/>
    <n v="334"/>
    <x v="0"/>
    <s v="Elective"/>
    <d v="2019-06-02T00:00:00"/>
    <s v="Paracetamol"/>
    <s v="Abnormal"/>
    <x v="10"/>
  </r>
  <r>
    <s v="Mr."/>
    <s v="Virginia Brown"/>
    <n v="79"/>
    <x v="0"/>
    <x v="1"/>
    <s v="AB-"/>
    <x v="5"/>
    <x v="5"/>
    <x v="1605"/>
    <s v="Alex Giles"/>
    <x v="4063"/>
    <x v="3"/>
    <n v="76540.277499999997"/>
    <n v="234"/>
    <x v="0"/>
    <s v="Elective"/>
    <d v="2023-03-01T00:00:00"/>
    <s v="Penicillin"/>
    <s v="Normal"/>
    <x v="5"/>
  </r>
  <r>
    <s v="Mr."/>
    <s v="Tammy Martinez"/>
    <n v="19"/>
    <x v="2"/>
    <x v="1"/>
    <s v="B+"/>
    <x v="7"/>
    <x v="0"/>
    <x v="917"/>
    <s v="Jennifer Cooper"/>
    <x v="1671"/>
    <x v="4"/>
    <n v="2999.2905999999998"/>
    <n v="348"/>
    <x v="2"/>
    <s v="Emergency"/>
    <d v="2022-09-11T00:00:00"/>
    <s v="Aspirin"/>
    <s v="Normal"/>
    <x v="23"/>
  </r>
  <r>
    <s v="Mr."/>
    <s v="Kara Gilbert"/>
    <n v="22"/>
    <x v="2"/>
    <x v="1"/>
    <s v="AB-"/>
    <x v="5"/>
    <x v="4"/>
    <x v="244"/>
    <s v="Louis Chambers"/>
    <x v="4064"/>
    <x v="2"/>
    <n v="1015.0205999999999"/>
    <n v="132"/>
    <x v="1"/>
    <s v="Urgent"/>
    <d v="2022-01-10T00:00:00"/>
    <s v="Penicillin"/>
    <s v="Normal"/>
    <x v="20"/>
  </r>
  <r>
    <s v="Mr."/>
    <s v="Troy Pineda"/>
    <n v="33"/>
    <x v="2"/>
    <x v="1"/>
    <s v="A-"/>
    <x v="6"/>
    <x v="3"/>
    <x v="1178"/>
    <s v="Amanda Shaw"/>
    <x v="4065"/>
    <x v="2"/>
    <n v="2000.1157000000001"/>
    <n v="436"/>
    <x v="2"/>
    <s v="Emergency"/>
    <d v="2021-11-20T00:00:00"/>
    <s v="Ibuprofen"/>
    <s v="Inconclusive"/>
    <x v="9"/>
  </r>
  <r>
    <s v="Mr."/>
    <s v="Kyle Harrison"/>
    <n v="55"/>
    <x v="1"/>
    <x v="1"/>
    <s v="O-"/>
    <x v="0"/>
    <x v="0"/>
    <x v="396"/>
    <s v="Patrick Bird"/>
    <x v="4066"/>
    <x v="1"/>
    <n v="3952.0722999999998"/>
    <n v="438"/>
    <x v="2"/>
    <s v="Emergency"/>
    <d v="2021-05-16T00:00:00"/>
    <s v="Penicillin"/>
    <s v="Abnormal"/>
    <x v="22"/>
  </r>
  <r>
    <s v="Mrs."/>
    <s v="Lauren Savage"/>
    <n v="29"/>
    <x v="2"/>
    <x v="0"/>
    <s v="O-"/>
    <x v="0"/>
    <x v="4"/>
    <x v="16"/>
    <s v="Eric Wu"/>
    <x v="1829"/>
    <x v="1"/>
    <n v="27631.427899999999"/>
    <n v="333"/>
    <x v="2"/>
    <s v="Emergency"/>
    <d v="2019-11-29T00:00:00"/>
    <s v="Paracetamol"/>
    <s v="Abnormal"/>
    <x v="5"/>
  </r>
  <r>
    <s v="Mr."/>
    <s v="Jonathan Bryant"/>
    <n v="26"/>
    <x v="2"/>
    <x v="1"/>
    <s v="A-"/>
    <x v="6"/>
    <x v="4"/>
    <x v="116"/>
    <s v="Samuel Martinez"/>
    <x v="4067"/>
    <x v="4"/>
    <n v="44347.944799999997"/>
    <n v="268"/>
    <x v="1"/>
    <s v="Urgent"/>
    <d v="2020-07-13T00:00:00"/>
    <s v="Ibuprofen"/>
    <s v="Normal"/>
    <x v="1"/>
  </r>
  <r>
    <s v="Mr."/>
    <s v="Tabitha Jackson"/>
    <n v="23"/>
    <x v="2"/>
    <x v="1"/>
    <s v="AB+"/>
    <x v="3"/>
    <x v="3"/>
    <x v="79"/>
    <s v="Wendy Bolton"/>
    <x v="4068"/>
    <x v="4"/>
    <n v="20322.117300000002"/>
    <n v="496"/>
    <x v="2"/>
    <s v="Emergency"/>
    <d v="2023-09-01T00:00:00"/>
    <s v="Ibuprofen"/>
    <s v="Inconclusive"/>
    <x v="12"/>
  </r>
  <r>
    <s v="Mrs."/>
    <s v="Natalie Bradley"/>
    <n v="58"/>
    <x v="1"/>
    <x v="0"/>
    <s v="B+"/>
    <x v="7"/>
    <x v="5"/>
    <x v="1555"/>
    <s v="Nicholas Rodriguez"/>
    <x v="2921"/>
    <x v="1"/>
    <n v="20741.383999999998"/>
    <n v="491"/>
    <x v="0"/>
    <s v="Elective"/>
    <d v="2019-09-29T00:00:00"/>
    <s v="Paracetamol"/>
    <s v="Normal"/>
    <x v="0"/>
  </r>
  <r>
    <s v="Mrs."/>
    <s v="Christine Wood"/>
    <n v="74"/>
    <x v="0"/>
    <x v="0"/>
    <s v="B-"/>
    <x v="2"/>
    <x v="1"/>
    <x v="885"/>
    <s v="Becky Watkins"/>
    <x v="4069"/>
    <x v="0"/>
    <n v="11658.9827"/>
    <n v="456"/>
    <x v="0"/>
    <s v="Elective"/>
    <d v="2023-11-09T00:00:00"/>
    <s v="Penicillin"/>
    <s v="Normal"/>
    <x v="14"/>
  </r>
  <r>
    <s v="Mr."/>
    <s v="William Grant"/>
    <n v="51"/>
    <x v="1"/>
    <x v="1"/>
    <s v="B+"/>
    <x v="7"/>
    <x v="3"/>
    <x v="88"/>
    <s v="Christina Berry"/>
    <x v="4070"/>
    <x v="2"/>
    <n v="9086.2338999999993"/>
    <n v="139"/>
    <x v="2"/>
    <s v="Emergency"/>
    <d v="2022-03-29T00:00:00"/>
    <s v="Aspirin"/>
    <s v="Normal"/>
    <x v="13"/>
  </r>
  <r>
    <s v="Mrs."/>
    <s v="Brandi Blake"/>
    <n v="76"/>
    <x v="0"/>
    <x v="0"/>
    <s v="AB+"/>
    <x v="3"/>
    <x v="0"/>
    <x v="207"/>
    <s v="Heather Thomas"/>
    <x v="4071"/>
    <x v="3"/>
    <n v="27205.159199999998"/>
    <n v="301"/>
    <x v="2"/>
    <s v="Emergency"/>
    <d v="2022-09-06T00:00:00"/>
    <s v="Lipitor"/>
    <s v="Normal"/>
    <x v="29"/>
  </r>
  <r>
    <s v="Mrs."/>
    <s v="Eric Anderson"/>
    <n v="83"/>
    <x v="0"/>
    <x v="0"/>
    <s v="O-"/>
    <x v="0"/>
    <x v="4"/>
    <x v="738"/>
    <s v="Jessica Black"/>
    <x v="4072"/>
    <x v="3"/>
    <n v="40672.1515"/>
    <n v="469"/>
    <x v="0"/>
    <s v="Elective"/>
    <d v="2018-11-23T00:00:00"/>
    <s v="Lipitor"/>
    <s v="Normal"/>
    <x v="27"/>
  </r>
  <r>
    <s v="Mr."/>
    <s v="Ian Norton"/>
    <n v="32"/>
    <x v="2"/>
    <x v="1"/>
    <s v="AB+"/>
    <x v="3"/>
    <x v="5"/>
    <x v="1642"/>
    <s v="Daniel Williamson"/>
    <x v="4073"/>
    <x v="4"/>
    <n v="36863.212500000001"/>
    <n v="226"/>
    <x v="2"/>
    <s v="Emergency"/>
    <d v="2022-12-14T00:00:00"/>
    <s v="Penicillin"/>
    <s v="Inconclusive"/>
    <x v="24"/>
  </r>
  <r>
    <s v="Mrs."/>
    <s v="Mary Schmidt"/>
    <n v="60"/>
    <x v="0"/>
    <x v="0"/>
    <s v="A+"/>
    <x v="4"/>
    <x v="0"/>
    <x v="1066"/>
    <s v="Michael Woods"/>
    <x v="4074"/>
    <x v="0"/>
    <n v="56404.5481"/>
    <n v="395"/>
    <x v="2"/>
    <s v="Emergency"/>
    <d v="2018-12-22T00:00:00"/>
    <s v="Penicillin"/>
    <s v="Inconclusive"/>
    <x v="28"/>
  </r>
  <r>
    <s v="Mr."/>
    <s v="David Pratt"/>
    <n v="25"/>
    <x v="2"/>
    <x v="1"/>
    <s v="A-"/>
    <x v="6"/>
    <x v="1"/>
    <x v="1123"/>
    <s v="Carrie Becker"/>
    <x v="4075"/>
    <x v="3"/>
    <n v="26645.639899999998"/>
    <n v="406"/>
    <x v="0"/>
    <s v="Elective"/>
    <d v="2023-01-26T00:00:00"/>
    <s v="Lipitor"/>
    <s v="Inconclusive"/>
    <x v="13"/>
  </r>
  <r>
    <s v="Mrs."/>
    <s v="Gary Gonzalez"/>
    <n v="44"/>
    <x v="1"/>
    <x v="0"/>
    <s v="A-"/>
    <x v="6"/>
    <x v="5"/>
    <x v="82"/>
    <s v="Jordan Bailey"/>
    <x v="4076"/>
    <x v="3"/>
    <n v="70547.972800000003"/>
    <n v="478"/>
    <x v="0"/>
    <s v="Elective"/>
    <d v="2019-01-16T00:00:00"/>
    <s v="Paracetamol"/>
    <s v="Abnormal"/>
    <x v="24"/>
  </r>
  <r>
    <s v="Mr."/>
    <s v="Nathaniel Meyer"/>
    <n v="84"/>
    <x v="0"/>
    <x v="1"/>
    <s v="B+"/>
    <x v="7"/>
    <x v="4"/>
    <x v="269"/>
    <s v="Ann Henry"/>
    <x v="4077"/>
    <x v="3"/>
    <n v="2332.5374000000002"/>
    <n v="188"/>
    <x v="2"/>
    <s v="Emergency"/>
    <d v="2023-05-13T00:00:00"/>
    <s v="Lipitor"/>
    <s v="Normal"/>
    <x v="17"/>
  </r>
  <r>
    <s v="Mr."/>
    <s v="Tiffany Griffin"/>
    <n v="23"/>
    <x v="2"/>
    <x v="1"/>
    <s v="O-"/>
    <x v="0"/>
    <x v="5"/>
    <x v="1643"/>
    <s v="Timothy Webster"/>
    <x v="4078"/>
    <x v="4"/>
    <n v="56422.268300000003"/>
    <n v="460"/>
    <x v="0"/>
    <s v="Elective"/>
    <d v="2023-02-06T00:00:00"/>
    <s v="Lipitor"/>
    <s v="Abnormal"/>
    <x v="22"/>
  </r>
  <r>
    <s v="Mr."/>
    <s v="Jason Robinson"/>
    <n v="74"/>
    <x v="0"/>
    <x v="1"/>
    <s v="A-"/>
    <x v="6"/>
    <x v="3"/>
    <x v="217"/>
    <s v="Joseph Browning"/>
    <x v="4079"/>
    <x v="4"/>
    <n v="28303.092499999999"/>
    <n v="179"/>
    <x v="2"/>
    <s v="Emergency"/>
    <d v="2019-03-18T00:00:00"/>
    <s v="Ibuprofen"/>
    <s v="Normal"/>
    <x v="20"/>
  </r>
  <r>
    <s v="Mrs."/>
    <s v="Stephen Alvarez"/>
    <n v="54"/>
    <x v="1"/>
    <x v="0"/>
    <s v="A+"/>
    <x v="4"/>
    <x v="1"/>
    <x v="918"/>
    <s v="Carla Frederick"/>
    <x v="4080"/>
    <x v="2"/>
    <n v="19106.180199999999"/>
    <n v="420"/>
    <x v="0"/>
    <s v="Elective"/>
    <d v="2019-05-21T00:00:00"/>
    <s v="Lipitor"/>
    <s v="Normal"/>
    <x v="27"/>
  </r>
  <r>
    <s v="Mr."/>
    <s v="Christina Olson"/>
    <n v="63"/>
    <x v="0"/>
    <x v="1"/>
    <s v="A-"/>
    <x v="6"/>
    <x v="0"/>
    <x v="1046"/>
    <s v="Paul Stone"/>
    <x v="4081"/>
    <x v="0"/>
    <n v="20648.704300000001"/>
    <n v="224"/>
    <x v="2"/>
    <s v="Emergency"/>
    <d v="2021-03-20T00:00:00"/>
    <s v="Aspirin"/>
    <s v="Inconclusive"/>
    <x v="26"/>
  </r>
  <r>
    <s v="Mrs."/>
    <s v="Mary Ruiz"/>
    <n v="40"/>
    <x v="1"/>
    <x v="0"/>
    <s v="A-"/>
    <x v="6"/>
    <x v="0"/>
    <x v="1447"/>
    <s v="Cheyenne Martin"/>
    <x v="2149"/>
    <x v="4"/>
    <n v="25798.883399999999"/>
    <n v="229"/>
    <x v="2"/>
    <s v="Emergency"/>
    <d v="2021-08-23T00:00:00"/>
    <s v="Ibuprofen"/>
    <s v="Normal"/>
    <x v="7"/>
  </r>
  <r>
    <s v="Mr."/>
    <s v="Gregory Perez"/>
    <n v="75"/>
    <x v="0"/>
    <x v="1"/>
    <s v="B+"/>
    <x v="7"/>
    <x v="4"/>
    <x v="712"/>
    <s v="Teresa Mcdowell"/>
    <x v="4082"/>
    <x v="0"/>
    <n v="9891.9241999999995"/>
    <n v="221"/>
    <x v="1"/>
    <s v="Urgent"/>
    <d v="2022-10-20T00:00:00"/>
    <s v="Ibuprofen"/>
    <s v="Inconclusive"/>
    <x v="0"/>
  </r>
  <r>
    <s v="Mrs."/>
    <s v="Eric Vincent"/>
    <n v="62"/>
    <x v="0"/>
    <x v="0"/>
    <s v="AB+"/>
    <x v="3"/>
    <x v="3"/>
    <x v="1488"/>
    <s v="Edwin Sullivan"/>
    <x v="4083"/>
    <x v="2"/>
    <n v="12784.7114"/>
    <n v="243"/>
    <x v="2"/>
    <s v="Emergency"/>
    <d v="2022-05-19T00:00:00"/>
    <s v="Penicillin"/>
    <s v="Normal"/>
    <x v="11"/>
  </r>
  <r>
    <s v="Mrs."/>
    <s v="Heather Rose"/>
    <n v="23"/>
    <x v="2"/>
    <x v="0"/>
    <s v="A-"/>
    <x v="6"/>
    <x v="5"/>
    <x v="1362"/>
    <s v="Vanessa Hanson"/>
    <x v="3536"/>
    <x v="4"/>
    <n v="52933.867599999998"/>
    <n v="389"/>
    <x v="0"/>
    <s v="Elective"/>
    <d v="2020-04-26T00:00:00"/>
    <s v="Lipitor"/>
    <s v="Inconclusive"/>
    <x v="13"/>
  </r>
  <r>
    <s v="Mr."/>
    <s v="Terrence Reid"/>
    <n v="47"/>
    <x v="1"/>
    <x v="1"/>
    <s v="A-"/>
    <x v="6"/>
    <x v="2"/>
    <x v="1561"/>
    <s v="Jamie Howe"/>
    <x v="4084"/>
    <x v="3"/>
    <n v="4860.9564"/>
    <n v="352"/>
    <x v="1"/>
    <s v="Urgent"/>
    <d v="2019-07-26T00:00:00"/>
    <s v="Paracetamol"/>
    <s v="Abnormal"/>
    <x v="7"/>
  </r>
  <r>
    <s v="Mrs."/>
    <s v="Laura Monroe"/>
    <n v="78"/>
    <x v="0"/>
    <x v="0"/>
    <s v="A+"/>
    <x v="4"/>
    <x v="4"/>
    <x v="1188"/>
    <s v="Douglas Jones"/>
    <x v="4085"/>
    <x v="0"/>
    <n v="7886.1310000000003"/>
    <n v="244"/>
    <x v="1"/>
    <s v="Urgent"/>
    <d v="2019-01-24T00:00:00"/>
    <s v="Penicillin"/>
    <s v="Normal"/>
    <x v="7"/>
  </r>
  <r>
    <s v="Mrs."/>
    <s v="Gary Rodgers"/>
    <n v="31"/>
    <x v="2"/>
    <x v="0"/>
    <s v="AB+"/>
    <x v="3"/>
    <x v="4"/>
    <x v="1342"/>
    <s v="Erin Bowers"/>
    <x v="4086"/>
    <x v="4"/>
    <n v="20903.713599999999"/>
    <n v="496"/>
    <x v="1"/>
    <s v="Urgent"/>
    <d v="2023-11-05T00:00:00"/>
    <s v="Lipitor"/>
    <s v="Abnormal"/>
    <x v="12"/>
  </r>
  <r>
    <s v="Mrs."/>
    <s v="Vanessa Jones"/>
    <n v="48"/>
    <x v="1"/>
    <x v="0"/>
    <s v="A-"/>
    <x v="6"/>
    <x v="4"/>
    <x v="809"/>
    <s v="Angelica Smith"/>
    <x v="4087"/>
    <x v="3"/>
    <n v="2679.3669"/>
    <n v="421"/>
    <x v="0"/>
    <s v="Elective"/>
    <d v="2021-02-04T00:00:00"/>
    <s v="Ibuprofen"/>
    <s v="Normal"/>
    <x v="10"/>
  </r>
  <r>
    <s v="Mrs."/>
    <s v="Jessica Brown"/>
    <n v="37"/>
    <x v="1"/>
    <x v="0"/>
    <s v="A+"/>
    <x v="4"/>
    <x v="0"/>
    <x v="41"/>
    <s v="Dennis Cole"/>
    <x v="4088"/>
    <x v="2"/>
    <n v="5102.0355"/>
    <n v="373"/>
    <x v="2"/>
    <s v="Emergency"/>
    <d v="2021-08-28T00:00:00"/>
    <s v="Aspirin"/>
    <s v="Abnormal"/>
    <x v="28"/>
  </r>
  <r>
    <s v="Mrs."/>
    <s v="Breanna Gordon"/>
    <n v="37"/>
    <x v="1"/>
    <x v="0"/>
    <s v="B+"/>
    <x v="7"/>
    <x v="5"/>
    <x v="461"/>
    <s v="Tom Shah DDS"/>
    <x v="4089"/>
    <x v="1"/>
    <n v="57778.927900000002"/>
    <n v="283"/>
    <x v="2"/>
    <s v="Emergency"/>
    <d v="2021-03-18T00:00:00"/>
    <s v="Paracetamol"/>
    <s v="Inconclusive"/>
    <x v="8"/>
  </r>
  <r>
    <s v="Mr."/>
    <s v="Roy Barton Jr."/>
    <n v="41"/>
    <x v="1"/>
    <x v="1"/>
    <s v="B+"/>
    <x v="7"/>
    <x v="2"/>
    <x v="1375"/>
    <s v="Kimberly Madden"/>
    <x v="313"/>
    <x v="4"/>
    <n v="24562.601299999998"/>
    <n v="261"/>
    <x v="1"/>
    <s v="Urgent"/>
    <d v="2019-01-17T00:00:00"/>
    <s v="Paracetamol"/>
    <s v="Abnormal"/>
    <x v="25"/>
  </r>
  <r>
    <s v="Mr."/>
    <s v="Alexander Stein"/>
    <n v="39"/>
    <x v="1"/>
    <x v="1"/>
    <s v="AB+"/>
    <x v="3"/>
    <x v="2"/>
    <x v="1251"/>
    <s v="Brenda Bautista"/>
    <x v="4090"/>
    <x v="2"/>
    <n v="17862.441299999999"/>
    <n v="186"/>
    <x v="0"/>
    <s v="Elective"/>
    <d v="2021-04-26T00:00:00"/>
    <s v="Lipitor"/>
    <s v="Normal"/>
    <x v="30"/>
  </r>
  <r>
    <s v="Mr."/>
    <s v="Nicholas Wade"/>
    <n v="41"/>
    <x v="1"/>
    <x v="1"/>
    <s v="AB-"/>
    <x v="5"/>
    <x v="4"/>
    <x v="919"/>
    <s v="Matthew Clark"/>
    <x v="1702"/>
    <x v="4"/>
    <n v="40361.967499999999"/>
    <n v="193"/>
    <x v="1"/>
    <s v="Urgent"/>
    <d v="2023-04-20T00:00:00"/>
    <s v="Lipitor"/>
    <s v="Normal"/>
    <x v="18"/>
  </r>
  <r>
    <s v="Mrs."/>
    <s v="Joshua Duncan"/>
    <n v="44"/>
    <x v="1"/>
    <x v="0"/>
    <s v="AB-"/>
    <x v="5"/>
    <x v="0"/>
    <x v="581"/>
    <s v="Jean Brown"/>
    <x v="4091"/>
    <x v="3"/>
    <n v="52535.388200000001"/>
    <n v="255"/>
    <x v="2"/>
    <s v="Emergency"/>
    <d v="2019-07-11T00:00:00"/>
    <s v="Penicillin"/>
    <s v="Inconclusive"/>
    <x v="8"/>
  </r>
  <r>
    <s v="Mrs."/>
    <s v="Bryan Coffey"/>
    <n v="20"/>
    <x v="2"/>
    <x v="0"/>
    <s v="O-"/>
    <x v="0"/>
    <x v="4"/>
    <x v="1642"/>
    <s v="Ana Salinas"/>
    <x v="2761"/>
    <x v="4"/>
    <n v="16925.114300000001"/>
    <n v="437"/>
    <x v="0"/>
    <s v="Elective"/>
    <d v="2022-12-16T00:00:00"/>
    <s v="Ibuprofen"/>
    <s v="Normal"/>
    <x v="27"/>
  </r>
  <r>
    <s v="Mrs."/>
    <s v="Joshua Harper"/>
    <n v="59"/>
    <x v="1"/>
    <x v="0"/>
    <s v="A+"/>
    <x v="4"/>
    <x v="0"/>
    <x v="105"/>
    <s v="Jared Townsend"/>
    <x v="4092"/>
    <x v="4"/>
    <n v="40227.280400000003"/>
    <n v="285"/>
    <x v="1"/>
    <s v="Urgent"/>
    <d v="2023-03-24T00:00:00"/>
    <s v="Paracetamol"/>
    <s v="Abnormal"/>
    <x v="28"/>
  </r>
  <r>
    <s v="Mrs."/>
    <s v="Lucas Carroll"/>
    <n v="72"/>
    <x v="0"/>
    <x v="0"/>
    <s v="O-"/>
    <x v="0"/>
    <x v="3"/>
    <x v="778"/>
    <s v="Dennis Baker"/>
    <x v="4093"/>
    <x v="0"/>
    <n v="26144.262999999999"/>
    <n v="327"/>
    <x v="1"/>
    <s v="Urgent"/>
    <d v="2020-10-18T00:00:00"/>
    <s v="Lipitor"/>
    <s v="Inconclusive"/>
    <x v="9"/>
  </r>
  <r>
    <s v="Mrs."/>
    <s v="Charles Jones"/>
    <n v="31"/>
    <x v="2"/>
    <x v="0"/>
    <s v="AB+"/>
    <x v="3"/>
    <x v="0"/>
    <x v="61"/>
    <s v="Spencer Rice"/>
    <x v="4094"/>
    <x v="1"/>
    <n v="14919.800800000001"/>
    <n v="468"/>
    <x v="2"/>
    <s v="Emergency"/>
    <d v="2021-03-04T00:00:00"/>
    <s v="Paracetamol"/>
    <s v="Abnormal"/>
    <x v="12"/>
  </r>
  <r>
    <s v="Mr."/>
    <s v="Nathaniel Martin"/>
    <n v="26"/>
    <x v="2"/>
    <x v="1"/>
    <s v="B-"/>
    <x v="2"/>
    <x v="3"/>
    <x v="873"/>
    <s v="Thomas Bailey"/>
    <x v="4095"/>
    <x v="4"/>
    <n v="11700.1723"/>
    <n v="171"/>
    <x v="2"/>
    <s v="Emergency"/>
    <d v="2022-07-27T00:00:00"/>
    <s v="Penicillin"/>
    <s v="Normal"/>
    <x v="7"/>
  </r>
  <r>
    <s v="Mr."/>
    <s v="Kathleen Webb"/>
    <n v="76"/>
    <x v="0"/>
    <x v="1"/>
    <s v="A+"/>
    <x v="4"/>
    <x v="3"/>
    <x v="1213"/>
    <s v="David Davenport"/>
    <x v="4096"/>
    <x v="3"/>
    <n v="20689.8737"/>
    <n v="263"/>
    <x v="2"/>
    <s v="Emergency"/>
    <d v="2020-01-16T00:00:00"/>
    <s v="Paracetamol"/>
    <s v="Inconclusive"/>
    <x v="15"/>
  </r>
  <r>
    <s v="Mrs."/>
    <s v="Robert Rodriguez"/>
    <n v="56"/>
    <x v="1"/>
    <x v="0"/>
    <s v="AB-"/>
    <x v="5"/>
    <x v="4"/>
    <x v="897"/>
    <s v="Ruben Taylor"/>
    <x v="157"/>
    <x v="2"/>
    <n v="38066.434600000001"/>
    <n v="471"/>
    <x v="1"/>
    <s v="Urgent"/>
    <d v="2021-01-22T00:00:00"/>
    <s v="Lipitor"/>
    <s v="Inconclusive"/>
    <x v="6"/>
  </r>
  <r>
    <s v="Mrs."/>
    <s v="Jennifer Cooper"/>
    <n v="28"/>
    <x v="2"/>
    <x v="0"/>
    <s v="A-"/>
    <x v="6"/>
    <x v="4"/>
    <x v="237"/>
    <s v="Michelle Bush"/>
    <x v="4097"/>
    <x v="2"/>
    <n v="15829.9763"/>
    <n v="416"/>
    <x v="2"/>
    <s v="Emergency"/>
    <d v="2021-04-17T00:00:00"/>
    <s v="Paracetamol"/>
    <s v="Abnormal"/>
    <x v="8"/>
  </r>
  <r>
    <s v="Mr."/>
    <s v="Nancy Wolfe"/>
    <n v="75"/>
    <x v="0"/>
    <x v="1"/>
    <s v="O-"/>
    <x v="0"/>
    <x v="1"/>
    <x v="438"/>
    <s v="Veronica Gross"/>
    <x v="4098"/>
    <x v="2"/>
    <n v="14948.578"/>
    <n v="426"/>
    <x v="0"/>
    <s v="Elective"/>
    <d v="2021-02-09T00:00:00"/>
    <s v="Penicillin"/>
    <s v="Abnormal"/>
    <x v="3"/>
  </r>
  <r>
    <s v="Mrs."/>
    <s v="Elizabeth Huff"/>
    <n v="40"/>
    <x v="1"/>
    <x v="0"/>
    <s v="AB-"/>
    <x v="5"/>
    <x v="2"/>
    <x v="1644"/>
    <s v="James Harding"/>
    <x v="4099"/>
    <x v="0"/>
    <n v="3993.5279999999998"/>
    <n v="224"/>
    <x v="2"/>
    <s v="Emergency"/>
    <d v="2023-08-16T00:00:00"/>
    <s v="Paracetamol"/>
    <s v="Abnormal"/>
    <x v="9"/>
  </r>
  <r>
    <s v="Mrs."/>
    <s v="Lisa Chavez"/>
    <n v="66"/>
    <x v="0"/>
    <x v="0"/>
    <s v="A+"/>
    <x v="4"/>
    <x v="3"/>
    <x v="1331"/>
    <s v="Rachel Travis"/>
    <x v="4100"/>
    <x v="4"/>
    <n v="1062.1619000000001"/>
    <n v="474"/>
    <x v="2"/>
    <s v="Emergency"/>
    <d v="2021-10-20T00:00:00"/>
    <s v="Aspirin"/>
    <s v="Abnormal"/>
    <x v="14"/>
  </r>
  <r>
    <s v="Mr."/>
    <s v="Russell Thompson"/>
    <n v="79"/>
    <x v="0"/>
    <x v="1"/>
    <s v="B-"/>
    <x v="2"/>
    <x v="5"/>
    <x v="573"/>
    <s v="Ronald Murphy"/>
    <x v="4101"/>
    <x v="4"/>
    <n v="45672.762300000002"/>
    <n v="376"/>
    <x v="0"/>
    <s v="Elective"/>
    <d v="2022-06-02T00:00:00"/>
    <s v="Paracetamol"/>
    <s v="Normal"/>
    <x v="27"/>
  </r>
  <r>
    <s v="Mr."/>
    <s v="Karina Russell"/>
    <n v="35"/>
    <x v="1"/>
    <x v="1"/>
    <s v="AB+"/>
    <x v="3"/>
    <x v="4"/>
    <x v="565"/>
    <s v="Austin Deleon"/>
    <x v="4102"/>
    <x v="4"/>
    <n v="15643.9956"/>
    <n v="167"/>
    <x v="2"/>
    <s v="Emergency"/>
    <d v="2020-07-21T00:00:00"/>
    <s v="Penicillin"/>
    <s v="Normal"/>
    <x v="16"/>
  </r>
  <r>
    <s v="Mrs."/>
    <s v="William Howell"/>
    <n v="54"/>
    <x v="1"/>
    <x v="0"/>
    <s v="O+"/>
    <x v="1"/>
    <x v="2"/>
    <x v="619"/>
    <s v="Richard Hoffman"/>
    <x v="4103"/>
    <x v="4"/>
    <n v="2203.6536999999998"/>
    <n v="107"/>
    <x v="1"/>
    <s v="Urgent"/>
    <d v="2020-01-18T00:00:00"/>
    <s v="Paracetamol"/>
    <s v="Inconclusive"/>
    <x v="25"/>
  </r>
  <r>
    <s v="Mrs."/>
    <s v="Emily Cole"/>
    <n v="68"/>
    <x v="0"/>
    <x v="0"/>
    <s v="A+"/>
    <x v="4"/>
    <x v="1"/>
    <x v="782"/>
    <s v="Michael Little"/>
    <x v="4104"/>
    <x v="3"/>
    <n v="13935.4262"/>
    <n v="459"/>
    <x v="0"/>
    <s v="Elective"/>
    <d v="2023-06-03T00:00:00"/>
    <s v="Aspirin"/>
    <s v="Normal"/>
    <x v="15"/>
  </r>
  <r>
    <s v="Mr."/>
    <s v="Dr. Scott Armstrong"/>
    <n v="75"/>
    <x v="0"/>
    <x v="1"/>
    <s v="O+"/>
    <x v="1"/>
    <x v="0"/>
    <x v="1645"/>
    <s v="Matthew Smith"/>
    <x v="4105"/>
    <x v="1"/>
    <n v="7985.9615000000003"/>
    <n v="426"/>
    <x v="2"/>
    <s v="Emergency"/>
    <d v="2023-01-07T00:00:00"/>
    <s v="Aspirin"/>
    <s v="Inconclusive"/>
    <x v="18"/>
  </r>
  <r>
    <s v="Mr."/>
    <s v="Felicia Jacobs"/>
    <n v="39"/>
    <x v="1"/>
    <x v="1"/>
    <s v="O+"/>
    <x v="1"/>
    <x v="3"/>
    <x v="726"/>
    <s v="Jeffery Patterson"/>
    <x v="4106"/>
    <x v="2"/>
    <n v="22432.2402"/>
    <n v="274"/>
    <x v="0"/>
    <s v="Elective"/>
    <d v="2021-06-13T00:00:00"/>
    <s v="Paracetamol"/>
    <s v="Abnormal"/>
    <x v="24"/>
  </r>
  <r>
    <s v="Mr."/>
    <s v="Sarah Chapman"/>
    <n v="54"/>
    <x v="1"/>
    <x v="1"/>
    <s v="B+"/>
    <x v="7"/>
    <x v="5"/>
    <x v="1003"/>
    <s v="Catherine Barrett"/>
    <x v="99"/>
    <x v="3"/>
    <n v="5064.3491999999997"/>
    <n v="242"/>
    <x v="1"/>
    <s v="Urgent"/>
    <d v="2020-06-10T00:00:00"/>
    <s v="Paracetamol"/>
    <s v="Inconclusive"/>
    <x v="4"/>
  </r>
  <r>
    <s v="Mr."/>
    <s v="Christine Watson"/>
    <n v="32"/>
    <x v="2"/>
    <x v="1"/>
    <s v="O+"/>
    <x v="1"/>
    <x v="4"/>
    <x v="1247"/>
    <s v="Diana Jarvis"/>
    <x v="4107"/>
    <x v="4"/>
    <n v="7713.7456000000002"/>
    <n v="141"/>
    <x v="1"/>
    <s v="Urgent"/>
    <d v="2020-06-21T00:00:00"/>
    <s v="Ibuprofen"/>
    <s v="Abnormal"/>
    <x v="19"/>
  </r>
  <r>
    <s v="Mr."/>
    <s v="Jonathan Ward"/>
    <n v="41"/>
    <x v="1"/>
    <x v="1"/>
    <s v="O+"/>
    <x v="1"/>
    <x v="0"/>
    <x v="1278"/>
    <s v="Michael Velasquez"/>
    <x v="4108"/>
    <x v="3"/>
    <n v="5266.8536999999997"/>
    <n v="241"/>
    <x v="1"/>
    <s v="Urgent"/>
    <d v="2018-12-09T00:00:00"/>
    <s v="Paracetamol"/>
    <s v="Normal"/>
    <x v="0"/>
  </r>
  <r>
    <s v="Mrs."/>
    <s v="Kevin Hunt"/>
    <n v="41"/>
    <x v="1"/>
    <x v="0"/>
    <s v="A-"/>
    <x v="6"/>
    <x v="2"/>
    <x v="775"/>
    <s v="Derek Vaughan"/>
    <x v="4109"/>
    <x v="0"/>
    <n v="4771.4975999999997"/>
    <n v="190"/>
    <x v="2"/>
    <s v="Emergency"/>
    <d v="2020-06-02T00:00:00"/>
    <s v="Lipitor"/>
    <s v="Abnormal"/>
    <x v="5"/>
  </r>
  <r>
    <s v="Mr."/>
    <s v="Steven Brock"/>
    <n v="79"/>
    <x v="0"/>
    <x v="1"/>
    <s v="B-"/>
    <x v="2"/>
    <x v="4"/>
    <x v="711"/>
    <s v="Keith Cordova"/>
    <x v="4110"/>
    <x v="3"/>
    <n v="33562.866300000002"/>
    <n v="425"/>
    <x v="0"/>
    <s v="Elective"/>
    <d v="2019-09-27T00:00:00"/>
    <s v="Lipitor"/>
    <s v="Abnormal"/>
    <x v="25"/>
  </r>
  <r>
    <s v="Mrs."/>
    <s v="Kelly Carter"/>
    <n v="35"/>
    <x v="1"/>
    <x v="0"/>
    <s v="B-"/>
    <x v="2"/>
    <x v="5"/>
    <x v="110"/>
    <s v="Brandy Becker"/>
    <x v="4111"/>
    <x v="0"/>
    <n v="71727.803799999994"/>
    <n v="297"/>
    <x v="0"/>
    <s v="Elective"/>
    <d v="2021-06-11T00:00:00"/>
    <s v="Aspirin"/>
    <s v="Normal"/>
    <x v="23"/>
  </r>
  <r>
    <s v="Mr."/>
    <s v="Michael Fernandez Jr."/>
    <n v="32"/>
    <x v="2"/>
    <x v="1"/>
    <s v="O-"/>
    <x v="0"/>
    <x v="3"/>
    <x v="631"/>
    <s v="Judith Johnson"/>
    <x v="61"/>
    <x v="3"/>
    <n v="34137.608800000002"/>
    <n v="313"/>
    <x v="2"/>
    <s v="Emergency"/>
    <d v="2022-02-11T00:00:00"/>
    <s v="Paracetamol"/>
    <s v="Normal"/>
    <x v="20"/>
  </r>
  <r>
    <s v="Mr."/>
    <s v="Stephanie Dixon"/>
    <n v="77"/>
    <x v="0"/>
    <x v="1"/>
    <s v="AB-"/>
    <x v="5"/>
    <x v="5"/>
    <x v="1646"/>
    <s v="Kimberly Thomas"/>
    <x v="846"/>
    <x v="2"/>
    <n v="12190.254800000001"/>
    <n v="232"/>
    <x v="0"/>
    <s v="Elective"/>
    <d v="2019-10-25T00:00:00"/>
    <s v="Aspirin"/>
    <s v="Normal"/>
    <x v="3"/>
  </r>
  <r>
    <s v="Mr."/>
    <s v="Stacy Berry"/>
    <n v="45"/>
    <x v="1"/>
    <x v="1"/>
    <s v="B-"/>
    <x v="2"/>
    <x v="0"/>
    <x v="1349"/>
    <s v="Christine Dodson"/>
    <x v="4112"/>
    <x v="0"/>
    <n v="36802.918599999997"/>
    <n v="178"/>
    <x v="1"/>
    <s v="Urgent"/>
    <d v="2021-02-14T00:00:00"/>
    <s v="Aspirin"/>
    <s v="Normal"/>
    <x v="8"/>
  </r>
  <r>
    <s v="Mrs."/>
    <s v="Katherine Smith"/>
    <n v="53"/>
    <x v="1"/>
    <x v="0"/>
    <s v="O-"/>
    <x v="0"/>
    <x v="1"/>
    <x v="1647"/>
    <s v="Cynthia Jones"/>
    <x v="2560"/>
    <x v="2"/>
    <n v="2022.5227"/>
    <n v="355"/>
    <x v="0"/>
    <s v="Elective"/>
    <d v="2023-10-16T00:00:00"/>
    <s v="Aspirin"/>
    <s v="Normal"/>
    <x v="25"/>
  </r>
  <r>
    <s v="Mrs."/>
    <s v="Carolyn Watson"/>
    <n v="63"/>
    <x v="0"/>
    <x v="0"/>
    <s v="A+"/>
    <x v="4"/>
    <x v="1"/>
    <x v="1232"/>
    <s v="Mark Allison"/>
    <x v="4113"/>
    <x v="0"/>
    <n v="7793.2902999999997"/>
    <n v="348"/>
    <x v="0"/>
    <s v="Elective"/>
    <d v="2022-12-07T00:00:00"/>
    <s v="Aspirin"/>
    <s v="Normal"/>
    <x v="10"/>
  </r>
  <r>
    <s v="Mr."/>
    <s v="Linda Phillips"/>
    <n v="54"/>
    <x v="1"/>
    <x v="1"/>
    <s v="A+"/>
    <x v="4"/>
    <x v="5"/>
    <x v="803"/>
    <s v="Michael Henson"/>
    <x v="4114"/>
    <x v="3"/>
    <n v="50761.178099999997"/>
    <n v="375"/>
    <x v="0"/>
    <s v="Elective"/>
    <d v="2021-01-09T00:00:00"/>
    <s v="Penicillin"/>
    <s v="Inconclusive"/>
    <x v="25"/>
  </r>
  <r>
    <s v="Mrs."/>
    <s v="Sarah Collins"/>
    <n v="44"/>
    <x v="1"/>
    <x v="0"/>
    <s v="B+"/>
    <x v="7"/>
    <x v="4"/>
    <x v="1555"/>
    <s v="Brandon Carter"/>
    <x v="4115"/>
    <x v="3"/>
    <n v="30356.928400000001"/>
    <n v="243"/>
    <x v="1"/>
    <s v="Urgent"/>
    <d v="2019-10-22T00:00:00"/>
    <s v="Aspirin"/>
    <s v="Abnormal"/>
    <x v="6"/>
  </r>
  <r>
    <s v="Mrs."/>
    <s v="James Maldonado"/>
    <n v="79"/>
    <x v="0"/>
    <x v="0"/>
    <s v="B-"/>
    <x v="2"/>
    <x v="5"/>
    <x v="594"/>
    <s v="Jerry Davis"/>
    <x v="4116"/>
    <x v="0"/>
    <n v="44932.839"/>
    <n v="328"/>
    <x v="2"/>
    <s v="Emergency"/>
    <d v="2020-12-24T00:00:00"/>
    <s v="Paracetamol"/>
    <s v="Inconclusive"/>
    <x v="11"/>
  </r>
  <r>
    <s v="Mr."/>
    <s v="William Hall"/>
    <n v="62"/>
    <x v="0"/>
    <x v="1"/>
    <s v="AB+"/>
    <x v="3"/>
    <x v="3"/>
    <x v="352"/>
    <s v="Javier Wilson"/>
    <x v="4117"/>
    <x v="0"/>
    <n v="31163.8616"/>
    <n v="498"/>
    <x v="1"/>
    <s v="Urgent"/>
    <d v="2022-02-18T00:00:00"/>
    <s v="Lipitor"/>
    <s v="Abnormal"/>
    <x v="14"/>
  </r>
  <r>
    <s v="Mrs."/>
    <s v="Terry Booth"/>
    <n v="20"/>
    <x v="2"/>
    <x v="0"/>
    <s v="O+"/>
    <x v="1"/>
    <x v="5"/>
    <x v="844"/>
    <s v="Charles Jones"/>
    <x v="4118"/>
    <x v="3"/>
    <n v="77215.604500000001"/>
    <n v="256"/>
    <x v="0"/>
    <s v="Elective"/>
    <d v="2020-03-30T00:00:00"/>
    <s v="Aspirin"/>
    <s v="Normal"/>
    <x v="30"/>
  </r>
  <r>
    <s v="Mr."/>
    <s v="Lisa Hurley"/>
    <n v="63"/>
    <x v="0"/>
    <x v="1"/>
    <s v="O-"/>
    <x v="0"/>
    <x v="3"/>
    <x v="908"/>
    <s v="Gavin Maxwell"/>
    <x v="4119"/>
    <x v="0"/>
    <n v="20955.964800000002"/>
    <n v="475"/>
    <x v="1"/>
    <s v="Urgent"/>
    <d v="2020-11-23T00:00:00"/>
    <s v="Lipitor"/>
    <s v="Normal"/>
    <x v="0"/>
  </r>
  <r>
    <s v="Mr."/>
    <s v="Donna Evans"/>
    <n v="78"/>
    <x v="0"/>
    <x v="1"/>
    <s v="B-"/>
    <x v="2"/>
    <x v="3"/>
    <x v="1269"/>
    <s v="Joseph Ray"/>
    <x v="4120"/>
    <x v="0"/>
    <n v="17797.957699999999"/>
    <n v="262"/>
    <x v="2"/>
    <s v="Emergency"/>
    <d v="2020-10-05T00:00:00"/>
    <s v="Paracetamol"/>
    <s v="Abnormal"/>
    <x v="20"/>
  </r>
  <r>
    <s v="Mr."/>
    <s v="Lindsay Evans"/>
    <n v="48"/>
    <x v="1"/>
    <x v="1"/>
    <s v="B+"/>
    <x v="7"/>
    <x v="0"/>
    <x v="600"/>
    <s v="Nicholas Gonzales"/>
    <x v="4121"/>
    <x v="1"/>
    <n v="33521.968000000001"/>
    <n v="257"/>
    <x v="2"/>
    <s v="Emergency"/>
    <d v="2022-06-22T00:00:00"/>
    <s v="Aspirin"/>
    <s v="Abnormal"/>
    <x v="26"/>
  </r>
  <r>
    <s v="Mr."/>
    <s v="Jessica Alvarez"/>
    <n v="63"/>
    <x v="0"/>
    <x v="1"/>
    <s v="A+"/>
    <x v="4"/>
    <x v="1"/>
    <x v="948"/>
    <s v="Alexis Cuevas"/>
    <x v="4122"/>
    <x v="0"/>
    <n v="16086.1613"/>
    <n v="428"/>
    <x v="2"/>
    <s v="Emergency"/>
    <d v="2023-11-02T00:00:00"/>
    <s v="Ibuprofen"/>
    <s v="Inconclusive"/>
    <x v="9"/>
  </r>
  <r>
    <s v="Mr."/>
    <s v="Chris Fox"/>
    <n v="25"/>
    <x v="2"/>
    <x v="1"/>
    <s v="O-"/>
    <x v="0"/>
    <x v="4"/>
    <x v="1648"/>
    <s v="Ricardo Smith"/>
    <x v="4123"/>
    <x v="2"/>
    <n v="23611.120500000001"/>
    <n v="132"/>
    <x v="0"/>
    <s v="Elective"/>
    <d v="2022-12-23T00:00:00"/>
    <s v="Paracetamol"/>
    <s v="Normal"/>
    <x v="4"/>
  </r>
  <r>
    <s v="Mrs."/>
    <s v="Kristin Evans"/>
    <n v="64"/>
    <x v="0"/>
    <x v="0"/>
    <s v="O+"/>
    <x v="1"/>
    <x v="3"/>
    <x v="1047"/>
    <s v="Christina Garza"/>
    <x v="2544"/>
    <x v="0"/>
    <n v="20915.530999999999"/>
    <n v="102"/>
    <x v="0"/>
    <s v="Elective"/>
    <d v="2022-04-25T00:00:00"/>
    <s v="Paracetamol"/>
    <s v="Normal"/>
    <x v="18"/>
  </r>
  <r>
    <s v="Mr."/>
    <s v="Joseph Anderson"/>
    <n v="25"/>
    <x v="2"/>
    <x v="1"/>
    <s v="B-"/>
    <x v="2"/>
    <x v="0"/>
    <x v="1113"/>
    <s v="Bryan Hogan"/>
    <x v="4124"/>
    <x v="2"/>
    <n v="6427.5063"/>
    <n v="361"/>
    <x v="1"/>
    <s v="Urgent"/>
    <d v="2019-08-08T00:00:00"/>
    <s v="Aspirin"/>
    <s v="Normal"/>
    <x v="9"/>
  </r>
  <r>
    <s v="Mrs."/>
    <s v="Claudia Miles"/>
    <n v="48"/>
    <x v="1"/>
    <x v="0"/>
    <s v="O+"/>
    <x v="1"/>
    <x v="4"/>
    <x v="813"/>
    <s v="Mrs. Alyssa Murray PhD"/>
    <x v="4125"/>
    <x v="4"/>
    <n v="33855.242200000001"/>
    <n v="213"/>
    <x v="1"/>
    <s v="Urgent"/>
    <d v="2019-09-26T00:00:00"/>
    <s v="Penicillin"/>
    <s v="Abnormal"/>
    <x v="7"/>
  </r>
  <r>
    <s v="Mr."/>
    <s v="Nathan Patterson DDS"/>
    <n v="75"/>
    <x v="0"/>
    <x v="1"/>
    <s v="AB+"/>
    <x v="3"/>
    <x v="3"/>
    <x v="166"/>
    <s v="Danielle Erickson"/>
    <x v="4126"/>
    <x v="0"/>
    <n v="7033.0555000000004"/>
    <n v="384"/>
    <x v="0"/>
    <s v="Elective"/>
    <d v="2022-12-23T00:00:00"/>
    <s v="Lipitor"/>
    <s v="Abnormal"/>
    <x v="10"/>
  </r>
  <r>
    <s v="Mrs."/>
    <s v="Jesse Young"/>
    <n v="69"/>
    <x v="0"/>
    <x v="0"/>
    <s v="AB-"/>
    <x v="5"/>
    <x v="0"/>
    <x v="1068"/>
    <s v="Anna Aguilar"/>
    <x v="4127"/>
    <x v="0"/>
    <n v="30192.492399999999"/>
    <n v="210"/>
    <x v="1"/>
    <s v="Urgent"/>
    <d v="2022-03-01T00:00:00"/>
    <s v="Ibuprofen"/>
    <s v="Abnormal"/>
    <x v="28"/>
  </r>
  <r>
    <s v="Mrs."/>
    <s v="Dr. Jeffrey Leon"/>
    <n v="81"/>
    <x v="0"/>
    <x v="0"/>
    <s v="B-"/>
    <x v="2"/>
    <x v="3"/>
    <x v="173"/>
    <s v="Taylor Hayes"/>
    <x v="4128"/>
    <x v="0"/>
    <n v="23960.929400000001"/>
    <n v="186"/>
    <x v="1"/>
    <s v="Urgent"/>
    <d v="2022-07-13T00:00:00"/>
    <s v="Penicillin"/>
    <s v="Abnormal"/>
    <x v="12"/>
  </r>
  <r>
    <s v="Mrs."/>
    <s v="Brandon Roberts"/>
    <n v="49"/>
    <x v="1"/>
    <x v="0"/>
    <s v="A+"/>
    <x v="4"/>
    <x v="5"/>
    <x v="759"/>
    <s v="Jessica Navarro"/>
    <x v="413"/>
    <x v="0"/>
    <n v="3967.7959000000001"/>
    <n v="203"/>
    <x v="0"/>
    <s v="Elective"/>
    <d v="2023-09-10T00:00:00"/>
    <s v="Aspirin"/>
    <s v="Normal"/>
    <x v="9"/>
  </r>
  <r>
    <s v="Mr."/>
    <s v="Erica Wood"/>
    <n v="43"/>
    <x v="1"/>
    <x v="1"/>
    <s v="B-"/>
    <x v="2"/>
    <x v="3"/>
    <x v="662"/>
    <s v="Renee Collins"/>
    <x v="4129"/>
    <x v="0"/>
    <n v="5232.6652999999997"/>
    <n v="436"/>
    <x v="2"/>
    <s v="Emergency"/>
    <d v="2019-02-12T00:00:00"/>
    <s v="Penicillin"/>
    <s v="Inconclusive"/>
    <x v="21"/>
  </r>
  <r>
    <s v="Mrs."/>
    <s v="Makayla Reynolds"/>
    <n v="36"/>
    <x v="1"/>
    <x v="0"/>
    <s v="B+"/>
    <x v="7"/>
    <x v="1"/>
    <x v="1649"/>
    <s v="Nancy Guerrero"/>
    <x v="4130"/>
    <x v="0"/>
    <n v="9700.3590999999997"/>
    <n v="332"/>
    <x v="1"/>
    <s v="Urgent"/>
    <d v="2020-10-27T00:00:00"/>
    <s v="Lipitor"/>
    <s v="Inconclusive"/>
    <x v="3"/>
  </r>
  <r>
    <s v="Mrs."/>
    <s v="Pamela Medina"/>
    <n v="20"/>
    <x v="2"/>
    <x v="0"/>
    <s v="A+"/>
    <x v="4"/>
    <x v="4"/>
    <x v="632"/>
    <s v="Michael Alvarado"/>
    <x v="4131"/>
    <x v="2"/>
    <n v="4990.8041000000003"/>
    <n v="495"/>
    <x v="1"/>
    <s v="Urgent"/>
    <d v="2019-01-31T00:00:00"/>
    <s v="Aspirin"/>
    <s v="Normal"/>
    <x v="6"/>
  </r>
  <r>
    <s v="Mr."/>
    <s v="Andrea Chavez"/>
    <n v="60"/>
    <x v="0"/>
    <x v="1"/>
    <s v="O-"/>
    <x v="0"/>
    <x v="3"/>
    <x v="155"/>
    <s v="Dr. Parker Joseph"/>
    <x v="4132"/>
    <x v="0"/>
    <n v="15998.6839"/>
    <n v="394"/>
    <x v="0"/>
    <s v="Elective"/>
    <d v="2022-02-21T00:00:00"/>
    <s v="Aspirin"/>
    <s v="Normal"/>
    <x v="8"/>
  </r>
  <r>
    <s v="Mrs."/>
    <s v="Angela Houston"/>
    <n v="73"/>
    <x v="0"/>
    <x v="0"/>
    <s v="B-"/>
    <x v="2"/>
    <x v="5"/>
    <x v="1283"/>
    <s v="Alexander Lowe"/>
    <x v="471"/>
    <x v="0"/>
    <n v="14086.971100000001"/>
    <n v="498"/>
    <x v="0"/>
    <s v="Elective"/>
    <d v="2021-09-04T00:00:00"/>
    <s v="Penicillin"/>
    <s v="Abnormal"/>
    <x v="21"/>
  </r>
  <r>
    <s v="Mr."/>
    <s v="Laura Sanchez"/>
    <n v="34"/>
    <x v="2"/>
    <x v="1"/>
    <s v="AB-"/>
    <x v="5"/>
    <x v="3"/>
    <x v="496"/>
    <s v="Jonathan Austin"/>
    <x v="4133"/>
    <x v="4"/>
    <n v="14631.348900000001"/>
    <n v="210"/>
    <x v="2"/>
    <s v="Emergency"/>
    <d v="2019-11-13T00:00:00"/>
    <s v="Penicillin"/>
    <s v="Abnormal"/>
    <x v="29"/>
  </r>
  <r>
    <s v="Mrs."/>
    <s v="Laura Washington"/>
    <n v="81"/>
    <x v="0"/>
    <x v="0"/>
    <s v="AB-"/>
    <x v="5"/>
    <x v="4"/>
    <x v="65"/>
    <s v="Joseph Braun"/>
    <x v="4134"/>
    <x v="0"/>
    <n v="26148.791499999999"/>
    <n v="436"/>
    <x v="1"/>
    <s v="Urgent"/>
    <d v="2022-12-18T00:00:00"/>
    <s v="Lipitor"/>
    <s v="Abnormal"/>
    <x v="19"/>
  </r>
  <r>
    <s v="Mr."/>
    <s v="Jeremy Davenport"/>
    <n v="69"/>
    <x v="0"/>
    <x v="1"/>
    <s v="A-"/>
    <x v="6"/>
    <x v="5"/>
    <x v="1424"/>
    <s v="Regina Cook"/>
    <x v="4135"/>
    <x v="0"/>
    <n v="20659.0681"/>
    <n v="411"/>
    <x v="2"/>
    <s v="Emergency"/>
    <d v="2020-11-04T00:00:00"/>
    <s v="Ibuprofen"/>
    <s v="Normal"/>
    <x v="9"/>
  </r>
  <r>
    <s v="Mr."/>
    <s v="Timothy Flores"/>
    <n v="76"/>
    <x v="0"/>
    <x v="1"/>
    <s v="O+"/>
    <x v="1"/>
    <x v="5"/>
    <x v="488"/>
    <s v="Diana Perez"/>
    <x v="4136"/>
    <x v="0"/>
    <n v="49849.680399999997"/>
    <n v="277"/>
    <x v="2"/>
    <s v="Emergency"/>
    <d v="2020-10-23T00:00:00"/>
    <s v="Ibuprofen"/>
    <s v="Normal"/>
    <x v="2"/>
  </r>
  <r>
    <s v="Mrs."/>
    <s v="Mary Tran"/>
    <n v="40"/>
    <x v="1"/>
    <x v="0"/>
    <s v="B-"/>
    <x v="2"/>
    <x v="2"/>
    <x v="680"/>
    <s v="Kimberly Harvey"/>
    <x v="4137"/>
    <x v="2"/>
    <n v="18371.291399999998"/>
    <n v="275"/>
    <x v="1"/>
    <s v="Urgent"/>
    <d v="2021-07-21T00:00:00"/>
    <s v="Paracetamol"/>
    <s v="Abnormal"/>
    <x v="4"/>
  </r>
  <r>
    <s v="Mrs."/>
    <s v="Lisa Dillon"/>
    <n v="64"/>
    <x v="0"/>
    <x v="0"/>
    <s v="A-"/>
    <x v="6"/>
    <x v="5"/>
    <x v="1476"/>
    <s v="Kevin Benson"/>
    <x v="4138"/>
    <x v="0"/>
    <n v="22476.807000000001"/>
    <n v="165"/>
    <x v="2"/>
    <s v="Emergency"/>
    <d v="2021-05-26T00:00:00"/>
    <s v="Penicillin"/>
    <s v="Abnormal"/>
    <x v="25"/>
  </r>
  <r>
    <s v="Mr."/>
    <s v="Ashley Smith"/>
    <n v="57"/>
    <x v="1"/>
    <x v="1"/>
    <s v="B-"/>
    <x v="2"/>
    <x v="0"/>
    <x v="246"/>
    <s v="William Shaffer"/>
    <x v="4139"/>
    <x v="3"/>
    <n v="31964.3675"/>
    <n v="478"/>
    <x v="2"/>
    <s v="Emergency"/>
    <d v="2022-07-27T00:00:00"/>
    <s v="Penicillin"/>
    <s v="Abnormal"/>
    <x v="4"/>
  </r>
  <r>
    <s v="Mrs."/>
    <s v="Ricky Burns"/>
    <n v="25"/>
    <x v="2"/>
    <x v="0"/>
    <s v="AB+"/>
    <x v="3"/>
    <x v="0"/>
    <x v="1199"/>
    <s v="Christopher Murphy"/>
    <x v="4140"/>
    <x v="2"/>
    <n v="12939.6461"/>
    <n v="326"/>
    <x v="1"/>
    <s v="Urgent"/>
    <d v="2023-08-29T00:00:00"/>
    <s v="Penicillin"/>
    <s v="Normal"/>
    <x v="0"/>
  </r>
  <r>
    <s v="Mr."/>
    <s v="Betty Velazquez"/>
    <n v="52"/>
    <x v="1"/>
    <x v="1"/>
    <s v="A-"/>
    <x v="6"/>
    <x v="5"/>
    <x v="424"/>
    <s v="Larry Trujillo"/>
    <x v="4141"/>
    <x v="3"/>
    <n v="69418.522599999997"/>
    <n v="195"/>
    <x v="2"/>
    <s v="Emergency"/>
    <d v="2021-09-04T00:00:00"/>
    <s v="Lipitor"/>
    <s v="Abnormal"/>
    <x v="11"/>
  </r>
  <r>
    <s v="Mrs."/>
    <s v="Robin Patterson"/>
    <n v="46"/>
    <x v="1"/>
    <x v="0"/>
    <s v="B-"/>
    <x v="2"/>
    <x v="5"/>
    <x v="1528"/>
    <s v="Jo Bradford"/>
    <x v="4142"/>
    <x v="1"/>
    <n v="6598.0160999999998"/>
    <n v="277"/>
    <x v="2"/>
    <s v="Emergency"/>
    <d v="2021-02-27T00:00:00"/>
    <s v="Aspirin"/>
    <s v="Abnormal"/>
    <x v="22"/>
  </r>
  <r>
    <s v="Mrs."/>
    <s v="Stacey Rios MD"/>
    <n v="79"/>
    <x v="0"/>
    <x v="0"/>
    <s v="O+"/>
    <x v="1"/>
    <x v="3"/>
    <x v="672"/>
    <s v="Cody Burton"/>
    <x v="4143"/>
    <x v="0"/>
    <n v="9271.9635999999991"/>
    <n v="235"/>
    <x v="2"/>
    <s v="Emergency"/>
    <d v="2021-10-04T00:00:00"/>
    <s v="Lipitor"/>
    <s v="Inconclusive"/>
    <x v="9"/>
  </r>
  <r>
    <s v="Mr."/>
    <s v="Steven Rush"/>
    <n v="58"/>
    <x v="1"/>
    <x v="1"/>
    <s v="AB-"/>
    <x v="5"/>
    <x v="0"/>
    <x v="233"/>
    <s v="Larry Ferrell"/>
    <x v="4144"/>
    <x v="0"/>
    <n v="14371.8197"/>
    <n v="454"/>
    <x v="2"/>
    <s v="Emergency"/>
    <d v="2021-11-02T00:00:00"/>
    <s v="Lipitor"/>
    <s v="Abnormal"/>
    <x v="23"/>
  </r>
  <r>
    <s v="Mr."/>
    <s v="Heidi Martinez"/>
    <n v="19"/>
    <x v="2"/>
    <x v="1"/>
    <s v="O-"/>
    <x v="0"/>
    <x v="4"/>
    <x v="141"/>
    <s v="Elizabeth Jones"/>
    <x v="4145"/>
    <x v="1"/>
    <n v="31992.1944"/>
    <n v="364"/>
    <x v="1"/>
    <s v="Urgent"/>
    <d v="2019-07-20T00:00:00"/>
    <s v="Penicillin"/>
    <s v="Abnormal"/>
    <x v="19"/>
  </r>
  <r>
    <s v="Mrs."/>
    <s v="Kevin Meza"/>
    <n v="84"/>
    <x v="0"/>
    <x v="0"/>
    <s v="B-"/>
    <x v="2"/>
    <x v="0"/>
    <x v="640"/>
    <s v="Nathan Wong"/>
    <x v="4146"/>
    <x v="0"/>
    <n v="2488.8328000000001"/>
    <n v="212"/>
    <x v="1"/>
    <s v="Urgent"/>
    <d v="2020-05-28T00:00:00"/>
    <s v="Ibuprofen"/>
    <s v="Abnormal"/>
    <x v="12"/>
  </r>
  <r>
    <s v="Mr."/>
    <s v="James Hammond"/>
    <n v="24"/>
    <x v="2"/>
    <x v="1"/>
    <s v="AB-"/>
    <x v="5"/>
    <x v="5"/>
    <x v="392"/>
    <s v="John Stewart"/>
    <x v="4147"/>
    <x v="1"/>
    <n v="56267.694900000002"/>
    <n v="500"/>
    <x v="1"/>
    <s v="Urgent"/>
    <d v="2019-10-03T00:00:00"/>
    <s v="Ibuprofen"/>
    <s v="Normal"/>
    <x v="24"/>
  </r>
  <r>
    <s v="Mrs."/>
    <s v="Christopher Herring"/>
    <n v="54"/>
    <x v="1"/>
    <x v="0"/>
    <s v="AB+"/>
    <x v="3"/>
    <x v="2"/>
    <x v="131"/>
    <s v="Linda Beltran"/>
    <x v="4148"/>
    <x v="1"/>
    <n v="24754.576099999998"/>
    <n v="327"/>
    <x v="1"/>
    <s v="Urgent"/>
    <d v="2020-08-20T00:00:00"/>
    <s v="Penicillin"/>
    <s v="Abnormal"/>
    <x v="21"/>
  </r>
  <r>
    <s v="Mrs."/>
    <s v="Johnny Martinez"/>
    <n v="66"/>
    <x v="0"/>
    <x v="0"/>
    <s v="O+"/>
    <x v="1"/>
    <x v="5"/>
    <x v="533"/>
    <s v="Nicole Johnson"/>
    <x v="4149"/>
    <x v="1"/>
    <n v="39819.120900000002"/>
    <n v="476"/>
    <x v="1"/>
    <s v="Urgent"/>
    <d v="2019-03-11T00:00:00"/>
    <s v="Penicillin"/>
    <s v="Abnormal"/>
    <x v="22"/>
  </r>
  <r>
    <s v="Mrs."/>
    <s v="Lisa Jones"/>
    <n v="21"/>
    <x v="2"/>
    <x v="0"/>
    <s v="O+"/>
    <x v="1"/>
    <x v="5"/>
    <x v="1061"/>
    <s v="David Rich"/>
    <x v="4150"/>
    <x v="3"/>
    <n v="13977.7721"/>
    <n v="370"/>
    <x v="1"/>
    <s v="Urgent"/>
    <d v="2023-05-19T00:00:00"/>
    <s v="Lipitor"/>
    <s v="Inconclusive"/>
    <x v="24"/>
  </r>
  <r>
    <s v="Mr."/>
    <s v="Amanda Lamb"/>
    <n v="36"/>
    <x v="1"/>
    <x v="1"/>
    <s v="O-"/>
    <x v="0"/>
    <x v="1"/>
    <x v="192"/>
    <s v="Steven Edwards"/>
    <x v="521"/>
    <x v="2"/>
    <n v="32680.721600000001"/>
    <n v="402"/>
    <x v="1"/>
    <s v="Urgent"/>
    <d v="2020-02-15T00:00:00"/>
    <s v="Lipitor"/>
    <s v="Inconclusive"/>
    <x v="8"/>
  </r>
  <r>
    <s v="Mrs."/>
    <s v="Andrea Bass"/>
    <n v="74"/>
    <x v="0"/>
    <x v="0"/>
    <s v="AB-"/>
    <x v="5"/>
    <x v="4"/>
    <x v="1010"/>
    <s v="Heather Gardner"/>
    <x v="4151"/>
    <x v="4"/>
    <n v="15407.7691"/>
    <n v="304"/>
    <x v="0"/>
    <s v="Elective"/>
    <d v="2019-05-31T00:00:00"/>
    <s v="Ibuprofen"/>
    <s v="Abnormal"/>
    <x v="0"/>
  </r>
  <r>
    <s v="Mr."/>
    <s v="Kim Hart"/>
    <n v="52"/>
    <x v="1"/>
    <x v="1"/>
    <s v="O+"/>
    <x v="1"/>
    <x v="0"/>
    <x v="635"/>
    <s v="Michael Martinez"/>
    <x v="4152"/>
    <x v="2"/>
    <n v="52252.620300000002"/>
    <n v="466"/>
    <x v="2"/>
    <s v="Emergency"/>
    <d v="2020-11-29T00:00:00"/>
    <s v="Paracetamol"/>
    <s v="Inconclusive"/>
    <x v="2"/>
  </r>
  <r>
    <s v="Mrs."/>
    <s v="Phillip Cook"/>
    <n v="41"/>
    <x v="1"/>
    <x v="0"/>
    <s v="B+"/>
    <x v="7"/>
    <x v="0"/>
    <x v="1485"/>
    <s v="Ralph Ortiz"/>
    <x v="4153"/>
    <x v="2"/>
    <n v="49104.891300000003"/>
    <n v="328"/>
    <x v="1"/>
    <s v="Urgent"/>
    <d v="2019-03-16T00:00:00"/>
    <s v="Ibuprofen"/>
    <s v="Inconclusive"/>
    <x v="23"/>
  </r>
  <r>
    <s v="Mrs."/>
    <s v="Justin Maxwell"/>
    <n v="20"/>
    <x v="2"/>
    <x v="0"/>
    <s v="AB+"/>
    <x v="3"/>
    <x v="3"/>
    <x v="1251"/>
    <s v="Tyler Arnold"/>
    <x v="4154"/>
    <x v="4"/>
    <n v="7736.6962000000003"/>
    <n v="157"/>
    <x v="0"/>
    <s v="Elective"/>
    <d v="2021-05-17T00:00:00"/>
    <s v="Ibuprofen"/>
    <s v="Abnormal"/>
    <x v="15"/>
  </r>
  <r>
    <s v="Mrs."/>
    <s v="James Rios"/>
    <n v="44"/>
    <x v="1"/>
    <x v="0"/>
    <s v="A-"/>
    <x v="6"/>
    <x v="4"/>
    <x v="1437"/>
    <s v="Cynthia Guerrero"/>
    <x v="4155"/>
    <x v="4"/>
    <n v="25365.7163"/>
    <n v="176"/>
    <x v="0"/>
    <s v="Elective"/>
    <d v="2020-01-06T00:00:00"/>
    <s v="Paracetamol"/>
    <s v="Abnormal"/>
    <x v="11"/>
  </r>
  <r>
    <s v="Mr."/>
    <s v="Ann Griffin"/>
    <n v="42"/>
    <x v="1"/>
    <x v="1"/>
    <s v="A+"/>
    <x v="4"/>
    <x v="5"/>
    <x v="1630"/>
    <s v="Jessica Mitchell"/>
    <x v="4156"/>
    <x v="2"/>
    <n v="68606.179000000004"/>
    <n v="118"/>
    <x v="1"/>
    <s v="Urgent"/>
    <d v="2021-11-08T00:00:00"/>
    <s v="Penicillin"/>
    <s v="Normal"/>
    <x v="9"/>
  </r>
  <r>
    <s v="Mrs."/>
    <s v="Aaron Gonzales"/>
    <n v="78"/>
    <x v="0"/>
    <x v="0"/>
    <s v="B-"/>
    <x v="2"/>
    <x v="3"/>
    <x v="1119"/>
    <s v="Ian Edwards"/>
    <x v="4157"/>
    <x v="0"/>
    <n v="10969.901900000001"/>
    <n v="143"/>
    <x v="1"/>
    <s v="Urgent"/>
    <d v="2019-10-03T00:00:00"/>
    <s v="Aspirin"/>
    <s v="Inconclusive"/>
    <x v="14"/>
  </r>
  <r>
    <s v="Mrs."/>
    <s v="Bobby Hurst"/>
    <n v="36"/>
    <x v="1"/>
    <x v="0"/>
    <s v="AB+"/>
    <x v="3"/>
    <x v="2"/>
    <x v="305"/>
    <s v="Zachary Campbell"/>
    <x v="4158"/>
    <x v="0"/>
    <n v="16150.280199999999"/>
    <n v="413"/>
    <x v="0"/>
    <s v="Elective"/>
    <d v="2020-09-17T00:00:00"/>
    <s v="Aspirin"/>
    <s v="Inconclusive"/>
    <x v="22"/>
  </r>
  <r>
    <s v="Mrs."/>
    <s v="Victoria Mccormick"/>
    <n v="26"/>
    <x v="2"/>
    <x v="0"/>
    <s v="AB-"/>
    <x v="5"/>
    <x v="5"/>
    <x v="1015"/>
    <s v="Mario Cruz"/>
    <x v="4159"/>
    <x v="2"/>
    <n v="27135.303899999999"/>
    <n v="346"/>
    <x v="0"/>
    <s v="Elective"/>
    <d v="2023-03-10T00:00:00"/>
    <s v="Lipitor"/>
    <s v="Abnormal"/>
    <x v="5"/>
  </r>
  <r>
    <s v="Mrs."/>
    <s v="Kevin Cain"/>
    <n v="57"/>
    <x v="1"/>
    <x v="0"/>
    <s v="O+"/>
    <x v="1"/>
    <x v="5"/>
    <x v="388"/>
    <s v="Latoya Becker"/>
    <x v="4160"/>
    <x v="2"/>
    <n v="5547.0652"/>
    <n v="245"/>
    <x v="1"/>
    <s v="Urgent"/>
    <d v="2020-11-16T00:00:00"/>
    <s v="Penicillin"/>
    <s v="Normal"/>
    <x v="0"/>
  </r>
  <r>
    <s v="Mrs."/>
    <s v="Alexander Navarro"/>
    <n v="25"/>
    <x v="2"/>
    <x v="0"/>
    <s v="B-"/>
    <x v="2"/>
    <x v="3"/>
    <x v="906"/>
    <s v="Trevor Faulkner"/>
    <x v="1496"/>
    <x v="2"/>
    <n v="27103.406800000001"/>
    <n v="187"/>
    <x v="2"/>
    <s v="Emergency"/>
    <d v="2020-09-16T00:00:00"/>
    <s v="Penicillin"/>
    <s v="Abnormal"/>
    <x v="24"/>
  </r>
  <r>
    <s v="Mrs."/>
    <s v="Jeremy Johnson"/>
    <n v="39"/>
    <x v="1"/>
    <x v="0"/>
    <s v="AB-"/>
    <x v="5"/>
    <x v="2"/>
    <x v="409"/>
    <s v="Linda Johnson"/>
    <x v="4161"/>
    <x v="3"/>
    <n v="1597.1089999999999"/>
    <n v="459"/>
    <x v="0"/>
    <s v="Elective"/>
    <d v="2021-06-30T00:00:00"/>
    <s v="Penicillin"/>
    <s v="Inconclusive"/>
    <x v="21"/>
  </r>
  <r>
    <s v="Mr."/>
    <s v="Casey Oliver"/>
    <n v="61"/>
    <x v="0"/>
    <x v="1"/>
    <s v="O-"/>
    <x v="0"/>
    <x v="3"/>
    <x v="849"/>
    <s v="Shelly Barajas"/>
    <x v="4162"/>
    <x v="2"/>
    <n v="6808.3855000000003"/>
    <n v="463"/>
    <x v="2"/>
    <s v="Emergency"/>
    <d v="2021-12-11T00:00:00"/>
    <s v="Paracetamol"/>
    <s v="Normal"/>
    <x v="20"/>
  </r>
  <r>
    <s v="Mr."/>
    <s v="Brandon Rodriguez"/>
    <n v="25"/>
    <x v="2"/>
    <x v="1"/>
    <s v="B-"/>
    <x v="2"/>
    <x v="2"/>
    <x v="1085"/>
    <s v="Ashley Brown"/>
    <x v="4163"/>
    <x v="3"/>
    <n v="24121.273700000002"/>
    <n v="198"/>
    <x v="0"/>
    <s v="Elective"/>
    <d v="2019-08-22T00:00:00"/>
    <s v="Paracetamol"/>
    <s v="Normal"/>
    <x v="9"/>
  </r>
  <r>
    <s v="Mr."/>
    <s v="Shelly Martinez"/>
    <n v="78"/>
    <x v="0"/>
    <x v="1"/>
    <s v="B-"/>
    <x v="2"/>
    <x v="5"/>
    <x v="1565"/>
    <s v="Tracy Solomon"/>
    <x v="4164"/>
    <x v="0"/>
    <n v="12300.212100000001"/>
    <n v="250"/>
    <x v="2"/>
    <s v="Emergency"/>
    <d v="2019-07-22T00:00:00"/>
    <s v="Paracetamol"/>
    <s v="Inconclusive"/>
    <x v="24"/>
  </r>
  <r>
    <s v="Mrs."/>
    <s v="Melinda Osborne"/>
    <n v="30"/>
    <x v="2"/>
    <x v="0"/>
    <s v="O+"/>
    <x v="1"/>
    <x v="3"/>
    <x v="1331"/>
    <s v="Mary Thomas"/>
    <x v="263"/>
    <x v="4"/>
    <n v="10859.2898"/>
    <n v="247"/>
    <x v="1"/>
    <s v="Urgent"/>
    <d v="2021-10-24T00:00:00"/>
    <s v="Paracetamol"/>
    <s v="Normal"/>
    <x v="17"/>
  </r>
  <r>
    <s v="Mr."/>
    <s v="Robert Grimes"/>
    <n v="41"/>
    <x v="1"/>
    <x v="1"/>
    <s v="B+"/>
    <x v="7"/>
    <x v="3"/>
    <x v="283"/>
    <s v="Stephanie Rice MD"/>
    <x v="4165"/>
    <x v="0"/>
    <n v="4223.5904"/>
    <n v="235"/>
    <x v="1"/>
    <s v="Urgent"/>
    <d v="2023-06-30T00:00:00"/>
    <s v="Aspirin"/>
    <s v="Abnormal"/>
    <x v="12"/>
  </r>
  <r>
    <s v="Mr."/>
    <s v="Stephanie Lee"/>
    <n v="23"/>
    <x v="2"/>
    <x v="1"/>
    <s v="A+"/>
    <x v="4"/>
    <x v="5"/>
    <x v="653"/>
    <s v="Melinda Peters"/>
    <x v="4166"/>
    <x v="2"/>
    <n v="23199.091"/>
    <n v="297"/>
    <x v="2"/>
    <s v="Emergency"/>
    <d v="2023-04-30T00:00:00"/>
    <s v="Penicillin"/>
    <s v="Normal"/>
    <x v="9"/>
  </r>
  <r>
    <s v="Mr."/>
    <s v="Suzanne Hoffman"/>
    <n v="78"/>
    <x v="0"/>
    <x v="1"/>
    <s v="O+"/>
    <x v="1"/>
    <x v="2"/>
    <x v="1450"/>
    <s v="Kimberly Wiggins"/>
    <x v="4167"/>
    <x v="0"/>
    <n v="10946.7158"/>
    <n v="312"/>
    <x v="0"/>
    <s v="Elective"/>
    <d v="2023-08-08T00:00:00"/>
    <s v="Penicillin"/>
    <s v="Inconclusive"/>
    <x v="26"/>
  </r>
  <r>
    <s v="Mr."/>
    <s v="Cynthia Welch"/>
    <n v="26"/>
    <x v="2"/>
    <x v="1"/>
    <s v="A+"/>
    <x v="4"/>
    <x v="1"/>
    <x v="59"/>
    <s v="Courtney Hanson"/>
    <x v="612"/>
    <x v="4"/>
    <n v="29656.761399999999"/>
    <n v="240"/>
    <x v="2"/>
    <s v="Emergency"/>
    <d v="2020-03-24T00:00:00"/>
    <s v="Paracetamol"/>
    <s v="Normal"/>
    <x v="1"/>
  </r>
  <r>
    <s v="Mr."/>
    <s v="Briana Miller"/>
    <n v="36"/>
    <x v="1"/>
    <x v="1"/>
    <s v="O+"/>
    <x v="1"/>
    <x v="3"/>
    <x v="433"/>
    <s v="Kristina Henry"/>
    <x v="4168"/>
    <x v="2"/>
    <n v="4527.3633"/>
    <n v="223"/>
    <x v="2"/>
    <s v="Emergency"/>
    <d v="2022-09-04T00:00:00"/>
    <s v="Lipitor"/>
    <s v="Inconclusive"/>
    <x v="5"/>
  </r>
  <r>
    <s v="Mrs."/>
    <s v="Randy Warren"/>
    <n v="42"/>
    <x v="1"/>
    <x v="0"/>
    <s v="AB-"/>
    <x v="5"/>
    <x v="5"/>
    <x v="271"/>
    <s v="Christopher Anderson"/>
    <x v="4169"/>
    <x v="0"/>
    <n v="3703.6601000000001"/>
    <n v="152"/>
    <x v="1"/>
    <s v="Urgent"/>
    <d v="2021-03-15T00:00:00"/>
    <s v="Ibuprofen"/>
    <s v="Abnormal"/>
    <x v="28"/>
  </r>
  <r>
    <s v="Mr."/>
    <s v="Mary Wilson"/>
    <n v="48"/>
    <x v="1"/>
    <x v="1"/>
    <s v="A+"/>
    <x v="4"/>
    <x v="5"/>
    <x v="1197"/>
    <s v="Billy Brown"/>
    <x v="4170"/>
    <x v="3"/>
    <n v="9913.7101000000002"/>
    <n v="133"/>
    <x v="0"/>
    <s v="Elective"/>
    <d v="2019-01-25T00:00:00"/>
    <s v="Lipitor"/>
    <s v="Abnormal"/>
    <x v="21"/>
  </r>
  <r>
    <s v="Mr."/>
    <s v="Ms. Raven Smith"/>
    <n v="23"/>
    <x v="2"/>
    <x v="1"/>
    <s v="AB-"/>
    <x v="5"/>
    <x v="2"/>
    <x v="1602"/>
    <s v="Steven Beck"/>
    <x v="4171"/>
    <x v="1"/>
    <n v="12032.890799999999"/>
    <n v="171"/>
    <x v="0"/>
    <s v="Elective"/>
    <d v="2023-06-15T00:00:00"/>
    <s v="Penicillin"/>
    <s v="Inconclusive"/>
    <x v="12"/>
  </r>
  <r>
    <s v="Mr."/>
    <s v="Robert Wood"/>
    <n v="82"/>
    <x v="0"/>
    <x v="1"/>
    <s v="B+"/>
    <x v="7"/>
    <x v="3"/>
    <x v="145"/>
    <s v="Sharon Duran"/>
    <x v="4172"/>
    <x v="1"/>
    <n v="29398.6607"/>
    <n v="204"/>
    <x v="1"/>
    <s v="Urgent"/>
    <d v="2022-04-11T00:00:00"/>
    <s v="Paracetamol"/>
    <s v="Normal"/>
    <x v="22"/>
  </r>
  <r>
    <s v="Mr."/>
    <s v="Robert Davis"/>
    <n v="68"/>
    <x v="0"/>
    <x v="1"/>
    <s v="A+"/>
    <x v="4"/>
    <x v="1"/>
    <x v="536"/>
    <s v="Kyle Jordan PhD"/>
    <x v="508"/>
    <x v="4"/>
    <n v="26280.697199999999"/>
    <n v="490"/>
    <x v="0"/>
    <s v="Elective"/>
    <d v="2018-12-07T00:00:00"/>
    <s v="Lipitor"/>
    <s v="Abnormal"/>
    <x v="15"/>
  </r>
  <r>
    <s v="Mr."/>
    <s v="Jennifer Greene"/>
    <n v="69"/>
    <x v="0"/>
    <x v="1"/>
    <s v="O+"/>
    <x v="1"/>
    <x v="2"/>
    <x v="64"/>
    <s v="Samantha Murray"/>
    <x v="4173"/>
    <x v="4"/>
    <n v="2886.8154"/>
    <n v="310"/>
    <x v="2"/>
    <s v="Emergency"/>
    <d v="2021-06-24T00:00:00"/>
    <s v="Penicillin"/>
    <s v="Normal"/>
    <x v="23"/>
  </r>
  <r>
    <s v="Mrs."/>
    <s v="Paul Dean"/>
    <n v="43"/>
    <x v="1"/>
    <x v="0"/>
    <s v="AB-"/>
    <x v="5"/>
    <x v="4"/>
    <x v="849"/>
    <s v="Jose Robinson"/>
    <x v="4174"/>
    <x v="1"/>
    <n v="9279.4244999999992"/>
    <n v="328"/>
    <x v="2"/>
    <s v="Emergency"/>
    <d v="2021-12-23T00:00:00"/>
    <s v="Lipitor"/>
    <s v="Normal"/>
    <x v="6"/>
  </r>
  <r>
    <s v="Mrs."/>
    <s v="Charles Anderson"/>
    <n v="85"/>
    <x v="0"/>
    <x v="0"/>
    <s v="AB+"/>
    <x v="3"/>
    <x v="0"/>
    <x v="1387"/>
    <s v="Marilyn Garcia"/>
    <x v="4175"/>
    <x v="0"/>
    <n v="1734.8625"/>
    <n v="255"/>
    <x v="1"/>
    <s v="Urgent"/>
    <d v="2019-05-25T00:00:00"/>
    <s v="Penicillin"/>
    <s v="Abnormal"/>
    <x v="21"/>
  </r>
  <r>
    <s v="Mrs."/>
    <s v="Kenneth Rios"/>
    <n v="58"/>
    <x v="1"/>
    <x v="0"/>
    <s v="A-"/>
    <x v="6"/>
    <x v="5"/>
    <x v="878"/>
    <s v="James Cooper"/>
    <x v="4176"/>
    <x v="0"/>
    <n v="12588.8827"/>
    <n v="373"/>
    <x v="1"/>
    <s v="Urgent"/>
    <d v="2023-06-20T00:00:00"/>
    <s v="Ibuprofen"/>
    <s v="Normal"/>
    <x v="7"/>
  </r>
  <r>
    <s v="Mr."/>
    <s v="Dr. Erica Williams"/>
    <n v="53"/>
    <x v="1"/>
    <x v="1"/>
    <s v="AB+"/>
    <x v="3"/>
    <x v="0"/>
    <x v="1546"/>
    <s v="Jonathan Thompson"/>
    <x v="4177"/>
    <x v="2"/>
    <n v="3182.0383000000002"/>
    <n v="289"/>
    <x v="1"/>
    <s v="Urgent"/>
    <d v="2019-08-28T00:00:00"/>
    <s v="Penicillin"/>
    <s v="Inconclusive"/>
    <x v="1"/>
  </r>
  <r>
    <s v="Mrs."/>
    <s v="Kimberly Sanchez"/>
    <n v="61"/>
    <x v="0"/>
    <x v="0"/>
    <s v="B+"/>
    <x v="7"/>
    <x v="3"/>
    <x v="322"/>
    <s v="Mark Hancock"/>
    <x v="4178"/>
    <x v="4"/>
    <n v="13126.910400000001"/>
    <n v="468"/>
    <x v="1"/>
    <s v="Urgent"/>
    <d v="2019-10-19T00:00:00"/>
    <s v="Penicillin"/>
    <s v="Inconclusive"/>
    <x v="14"/>
  </r>
  <r>
    <s v="Mrs."/>
    <s v="Melissa Griffin"/>
    <n v="45"/>
    <x v="1"/>
    <x v="0"/>
    <s v="B+"/>
    <x v="7"/>
    <x v="2"/>
    <x v="1598"/>
    <s v="Mrs. Natasha Pearson DDS"/>
    <x v="4179"/>
    <x v="2"/>
    <n v="15918.1248"/>
    <n v="414"/>
    <x v="0"/>
    <s v="Elective"/>
    <d v="2021-08-15T00:00:00"/>
    <s v="Ibuprofen"/>
    <s v="Normal"/>
    <x v="20"/>
  </r>
  <r>
    <s v="Mr."/>
    <s v="Tammy Perkins"/>
    <n v="61"/>
    <x v="0"/>
    <x v="1"/>
    <s v="O+"/>
    <x v="1"/>
    <x v="5"/>
    <x v="849"/>
    <s v="Jose Arnold"/>
    <x v="4180"/>
    <x v="1"/>
    <n v="26725.489699999998"/>
    <n v="237"/>
    <x v="1"/>
    <s v="Urgent"/>
    <d v="2021-12-01T00:00:00"/>
    <s v="Ibuprofen"/>
    <s v="Inconclusive"/>
    <x v="11"/>
  </r>
  <r>
    <s v="Mrs."/>
    <s v="Joseph Matthews"/>
    <n v="72"/>
    <x v="0"/>
    <x v="0"/>
    <s v="A+"/>
    <x v="4"/>
    <x v="1"/>
    <x v="1545"/>
    <s v="Zoe Cunningham"/>
    <x v="4181"/>
    <x v="4"/>
    <n v="3259.6244999999999"/>
    <n v="251"/>
    <x v="0"/>
    <s v="Elective"/>
    <d v="2022-08-29T00:00:00"/>
    <s v="Lipitor"/>
    <s v="Normal"/>
    <x v="10"/>
  </r>
  <r>
    <s v="Mrs."/>
    <s v="Mallory Rodgers"/>
    <n v="68"/>
    <x v="0"/>
    <x v="0"/>
    <s v="B-"/>
    <x v="2"/>
    <x v="4"/>
    <x v="1358"/>
    <s v="Nancy Gordon"/>
    <x v="4182"/>
    <x v="1"/>
    <n v="13166.816999999999"/>
    <n v="438"/>
    <x v="1"/>
    <s v="Urgent"/>
    <d v="2021-06-02T00:00:00"/>
    <s v="Paracetamol"/>
    <s v="Inconclusive"/>
    <x v="29"/>
  </r>
  <r>
    <s v="Mr."/>
    <s v="Anthony Coleman"/>
    <n v="48"/>
    <x v="1"/>
    <x v="1"/>
    <s v="A+"/>
    <x v="4"/>
    <x v="4"/>
    <x v="1650"/>
    <s v="Brian Hall"/>
    <x v="4183"/>
    <x v="3"/>
    <n v="9070.9455999999991"/>
    <n v="252"/>
    <x v="1"/>
    <s v="Urgent"/>
    <d v="2022-12-27T00:00:00"/>
    <s v="Penicillin"/>
    <s v="Abnormal"/>
    <x v="14"/>
  </r>
  <r>
    <s v="Mr."/>
    <s v="David Smith"/>
    <n v="53"/>
    <x v="1"/>
    <x v="1"/>
    <s v="AB-"/>
    <x v="5"/>
    <x v="4"/>
    <x v="794"/>
    <s v="Amy Lopez"/>
    <x v="4184"/>
    <x v="1"/>
    <n v="40332.9476"/>
    <n v="433"/>
    <x v="2"/>
    <s v="Emergency"/>
    <d v="2022-04-11T00:00:00"/>
    <s v="Paracetamol"/>
    <s v="Inconclusive"/>
    <x v="17"/>
  </r>
  <r>
    <s v="Mr."/>
    <s v="Amanda Richard"/>
    <n v="74"/>
    <x v="0"/>
    <x v="1"/>
    <s v="O-"/>
    <x v="0"/>
    <x v="1"/>
    <x v="1258"/>
    <s v="Anna Fisher"/>
    <x v="4185"/>
    <x v="4"/>
    <n v="18927.566900000002"/>
    <n v="195"/>
    <x v="1"/>
    <s v="Urgent"/>
    <d v="2022-06-16T00:00:00"/>
    <s v="Penicillin"/>
    <s v="Inconclusive"/>
    <x v="15"/>
  </r>
  <r>
    <s v="Mrs."/>
    <s v="Jonathan Barber"/>
    <n v="64"/>
    <x v="0"/>
    <x v="0"/>
    <s v="AB+"/>
    <x v="3"/>
    <x v="1"/>
    <x v="776"/>
    <s v="Dennis Holland"/>
    <x v="4186"/>
    <x v="1"/>
    <n v="39045.9038"/>
    <n v="472"/>
    <x v="2"/>
    <s v="Emergency"/>
    <d v="2023-01-17T00:00:00"/>
    <s v="Penicillin"/>
    <s v="Normal"/>
    <x v="1"/>
  </r>
  <r>
    <s v="Mr."/>
    <s v="Sherry Davis"/>
    <n v="38"/>
    <x v="1"/>
    <x v="1"/>
    <s v="O+"/>
    <x v="1"/>
    <x v="2"/>
    <x v="1403"/>
    <s v="Stephen Lee"/>
    <x v="4187"/>
    <x v="4"/>
    <n v="9382.7864000000009"/>
    <n v="298"/>
    <x v="0"/>
    <s v="Elective"/>
    <d v="2023-06-18T00:00:00"/>
    <s v="Penicillin"/>
    <s v="Inconclusive"/>
    <x v="26"/>
  </r>
  <r>
    <s v="Mrs."/>
    <s v="Tammy Stone"/>
    <n v="26"/>
    <x v="2"/>
    <x v="0"/>
    <s v="A-"/>
    <x v="6"/>
    <x v="3"/>
    <x v="1045"/>
    <s v="William Rodriguez"/>
    <x v="2761"/>
    <x v="4"/>
    <n v="17847.7994"/>
    <n v="272"/>
    <x v="1"/>
    <s v="Urgent"/>
    <d v="2023-05-19T00:00:00"/>
    <s v="Ibuprofen"/>
    <s v="Normal"/>
    <x v="11"/>
  </r>
  <r>
    <s v="Mrs."/>
    <s v="Dr. Matthew Evans"/>
    <n v="54"/>
    <x v="1"/>
    <x v="0"/>
    <s v="B+"/>
    <x v="7"/>
    <x v="5"/>
    <x v="452"/>
    <s v="Tiffany Oliver"/>
    <x v="4188"/>
    <x v="4"/>
    <n v="31129.274300000001"/>
    <n v="327"/>
    <x v="2"/>
    <s v="Emergency"/>
    <d v="2022-05-16T00:00:00"/>
    <s v="Lipitor"/>
    <s v="Abnormal"/>
    <x v="27"/>
  </r>
  <r>
    <s v="Mr."/>
    <s v="Tiffany Olson"/>
    <n v="49"/>
    <x v="1"/>
    <x v="1"/>
    <s v="B-"/>
    <x v="2"/>
    <x v="3"/>
    <x v="942"/>
    <s v="Henry Brooks"/>
    <x v="4189"/>
    <x v="4"/>
    <n v="29417.6368"/>
    <n v="269"/>
    <x v="0"/>
    <s v="Elective"/>
    <d v="2019-11-04T00:00:00"/>
    <s v="Penicillin"/>
    <s v="Normal"/>
    <x v="22"/>
  </r>
  <r>
    <s v="Mrs."/>
    <s v="Ryan Bradley"/>
    <n v="74"/>
    <x v="0"/>
    <x v="0"/>
    <s v="O+"/>
    <x v="1"/>
    <x v="4"/>
    <x v="203"/>
    <s v="Micheal Thomas"/>
    <x v="4190"/>
    <x v="3"/>
    <n v="6424.0355"/>
    <n v="412"/>
    <x v="2"/>
    <s v="Emergency"/>
    <d v="2018-12-02T00:00:00"/>
    <s v="Ibuprofen"/>
    <s v="Normal"/>
    <x v="21"/>
  </r>
  <r>
    <s v="Mr."/>
    <s v="Kevin Rowland"/>
    <n v="24"/>
    <x v="2"/>
    <x v="1"/>
    <s v="AB+"/>
    <x v="3"/>
    <x v="4"/>
    <x v="1553"/>
    <s v="Matthew Meyer"/>
    <x v="1000"/>
    <x v="4"/>
    <n v="6572.2429000000002"/>
    <n v="348"/>
    <x v="2"/>
    <s v="Emergency"/>
    <d v="2022-09-22T00:00:00"/>
    <s v="Ibuprofen"/>
    <s v="Normal"/>
    <x v="27"/>
  </r>
  <r>
    <s v="Mrs."/>
    <s v="Sandra Sloan"/>
    <n v="20"/>
    <x v="2"/>
    <x v="0"/>
    <s v="AB+"/>
    <x v="3"/>
    <x v="5"/>
    <x v="1216"/>
    <s v="Mary Conway"/>
    <x v="4191"/>
    <x v="2"/>
    <n v="17898.5622"/>
    <n v="156"/>
    <x v="2"/>
    <s v="Emergency"/>
    <d v="2022-03-14T00:00:00"/>
    <s v="Paracetamol"/>
    <s v="Inconclusive"/>
    <x v="18"/>
  </r>
  <r>
    <s v="Mr."/>
    <s v="Michael Sanders"/>
    <n v="29"/>
    <x v="2"/>
    <x v="1"/>
    <s v="A+"/>
    <x v="4"/>
    <x v="2"/>
    <x v="1562"/>
    <s v="Sherri Jordan"/>
    <x v="4192"/>
    <x v="1"/>
    <n v="24186.082900000001"/>
    <n v="371"/>
    <x v="0"/>
    <s v="Elective"/>
    <d v="2019-10-09T00:00:00"/>
    <s v="Penicillin"/>
    <s v="Inconclusive"/>
    <x v="24"/>
  </r>
  <r>
    <s v="Mr."/>
    <s v="Robert Coleman"/>
    <n v="44"/>
    <x v="1"/>
    <x v="1"/>
    <s v="O+"/>
    <x v="1"/>
    <x v="5"/>
    <x v="17"/>
    <s v="Mary Greene"/>
    <x v="4193"/>
    <x v="3"/>
    <n v="55522.159399999997"/>
    <n v="383"/>
    <x v="0"/>
    <s v="Elective"/>
    <d v="2022-03-25T00:00:00"/>
    <s v="Lipitor"/>
    <s v="Normal"/>
    <x v="4"/>
  </r>
  <r>
    <s v="Mrs."/>
    <s v="Caitlin Park"/>
    <n v="36"/>
    <x v="1"/>
    <x v="0"/>
    <s v="B-"/>
    <x v="2"/>
    <x v="1"/>
    <x v="210"/>
    <s v="Sean Best"/>
    <x v="4194"/>
    <x v="2"/>
    <n v="1067.7674"/>
    <n v="334"/>
    <x v="2"/>
    <s v="Emergency"/>
    <d v="2020-10-19T00:00:00"/>
    <s v="Paracetamol"/>
    <s v="Abnormal"/>
    <x v="22"/>
  </r>
  <r>
    <s v="Mrs."/>
    <s v="Nicholas Morales"/>
    <n v="48"/>
    <x v="1"/>
    <x v="0"/>
    <s v="O-"/>
    <x v="0"/>
    <x v="1"/>
    <x v="965"/>
    <s v="Autumn Powell"/>
    <x v="4195"/>
    <x v="4"/>
    <n v="10206.118200000001"/>
    <n v="282"/>
    <x v="2"/>
    <s v="Emergency"/>
    <d v="2023-08-30T00:00:00"/>
    <s v="Aspirin"/>
    <s v="Inconclusive"/>
    <x v="4"/>
  </r>
  <r>
    <s v="Mrs."/>
    <s v="Timothy Moore"/>
    <n v="42"/>
    <x v="1"/>
    <x v="0"/>
    <s v="A-"/>
    <x v="6"/>
    <x v="5"/>
    <x v="1651"/>
    <s v="Evan Rogers"/>
    <x v="4196"/>
    <x v="0"/>
    <n v="15543.8986"/>
    <n v="134"/>
    <x v="2"/>
    <s v="Emergency"/>
    <d v="2021-08-16T00:00:00"/>
    <s v="Aspirin"/>
    <s v="Normal"/>
    <x v="17"/>
  </r>
  <r>
    <s v="Mr."/>
    <s v="Krista Johnson"/>
    <n v="61"/>
    <x v="0"/>
    <x v="1"/>
    <s v="AB-"/>
    <x v="5"/>
    <x v="5"/>
    <x v="775"/>
    <s v="Mary Munoz"/>
    <x v="4197"/>
    <x v="1"/>
    <n v="76320.660999999993"/>
    <n v="275"/>
    <x v="1"/>
    <s v="Urgent"/>
    <d v="2020-05-31T00:00:00"/>
    <s v="Paracetamol"/>
    <s v="Inconclusive"/>
    <x v="13"/>
  </r>
  <r>
    <s v="Mr."/>
    <s v="Lauren Mcdaniel"/>
    <n v="24"/>
    <x v="2"/>
    <x v="1"/>
    <s v="A+"/>
    <x v="4"/>
    <x v="3"/>
    <x v="584"/>
    <s v="Sandra Gomez"/>
    <x v="2591"/>
    <x v="3"/>
    <n v="21650.701400000002"/>
    <n v="330"/>
    <x v="0"/>
    <s v="Elective"/>
    <d v="2021-09-26T00:00:00"/>
    <s v="Ibuprofen"/>
    <s v="Abnormal"/>
    <x v="25"/>
  </r>
  <r>
    <s v="Mr."/>
    <s v="Brandon Anderson"/>
    <n v="28"/>
    <x v="2"/>
    <x v="1"/>
    <s v="AB-"/>
    <x v="5"/>
    <x v="3"/>
    <x v="537"/>
    <s v="Calvin Roberts"/>
    <x v="4198"/>
    <x v="4"/>
    <n v="21242.101299999998"/>
    <n v="322"/>
    <x v="1"/>
    <s v="Urgent"/>
    <d v="2022-07-27T00:00:00"/>
    <s v="Penicillin"/>
    <s v="Abnormal"/>
    <x v="12"/>
  </r>
  <r>
    <s v="Mrs."/>
    <s v="Kim Hughes"/>
    <n v="66"/>
    <x v="0"/>
    <x v="0"/>
    <s v="A+"/>
    <x v="4"/>
    <x v="1"/>
    <x v="4"/>
    <s v="Kimberly Gonzalez"/>
    <x v="4199"/>
    <x v="2"/>
    <n v="20582.281999999999"/>
    <n v="400"/>
    <x v="1"/>
    <s v="Urgent"/>
    <d v="2019-06-13T00:00:00"/>
    <s v="Penicillin"/>
    <s v="Normal"/>
    <x v="24"/>
  </r>
  <r>
    <s v="Mr."/>
    <s v="Alexander Davis"/>
    <n v="33"/>
    <x v="2"/>
    <x v="1"/>
    <s v="O+"/>
    <x v="1"/>
    <x v="2"/>
    <x v="165"/>
    <s v="Amanda Riggs"/>
    <x v="4200"/>
    <x v="1"/>
    <n v="20738.187900000001"/>
    <n v="362"/>
    <x v="0"/>
    <s v="Elective"/>
    <d v="2022-09-24T00:00:00"/>
    <s v="Lipitor"/>
    <s v="Abnormal"/>
    <x v="3"/>
  </r>
  <r>
    <s v="Mrs."/>
    <s v="Roy Jacobs"/>
    <n v="24"/>
    <x v="2"/>
    <x v="0"/>
    <s v="B-"/>
    <x v="2"/>
    <x v="5"/>
    <x v="1618"/>
    <s v="Arthur Hamilton"/>
    <x v="4201"/>
    <x v="2"/>
    <n v="20861.243999999999"/>
    <n v="163"/>
    <x v="1"/>
    <s v="Urgent"/>
    <d v="2021-02-03T00:00:00"/>
    <s v="Paracetamol"/>
    <s v="Inconclusive"/>
    <x v="27"/>
  </r>
  <r>
    <s v="Mrs."/>
    <s v="Stephen Davis"/>
    <n v="52"/>
    <x v="1"/>
    <x v="0"/>
    <s v="B-"/>
    <x v="2"/>
    <x v="1"/>
    <x v="1652"/>
    <s v="Steven Holloway"/>
    <x v="4202"/>
    <x v="0"/>
    <n v="24756.7451"/>
    <n v="474"/>
    <x v="1"/>
    <s v="Urgent"/>
    <d v="2019-04-06T00:00:00"/>
    <s v="Ibuprofen"/>
    <s v="Inconclusive"/>
    <x v="3"/>
  </r>
  <r>
    <s v="Mrs."/>
    <s v="Jennifer Floyd"/>
    <n v="24"/>
    <x v="2"/>
    <x v="0"/>
    <s v="B-"/>
    <x v="2"/>
    <x v="5"/>
    <x v="478"/>
    <s v="Marie Cohen"/>
    <x v="4203"/>
    <x v="2"/>
    <n v="26517.247500000001"/>
    <n v="264"/>
    <x v="2"/>
    <s v="Emergency"/>
    <d v="2020-05-08T00:00:00"/>
    <s v="Aspirin"/>
    <s v="Inconclusive"/>
    <x v="17"/>
  </r>
  <r>
    <s v="Mr."/>
    <s v="Sarah Castaneda"/>
    <n v="35"/>
    <x v="1"/>
    <x v="1"/>
    <s v="O+"/>
    <x v="1"/>
    <x v="1"/>
    <x v="1508"/>
    <s v="Karen Terrell"/>
    <x v="4204"/>
    <x v="4"/>
    <n v="24045.258000000002"/>
    <n v="182"/>
    <x v="1"/>
    <s v="Urgent"/>
    <d v="2020-02-13T00:00:00"/>
    <s v="Lipitor"/>
    <s v="Inconclusive"/>
    <x v="17"/>
  </r>
  <r>
    <s v="Mrs."/>
    <s v="Todd Wilkinson"/>
    <n v="28"/>
    <x v="2"/>
    <x v="0"/>
    <s v="B-"/>
    <x v="2"/>
    <x v="2"/>
    <x v="1320"/>
    <s v="Melissa West"/>
    <x v="4205"/>
    <x v="4"/>
    <n v="13839.572700000001"/>
    <n v="402"/>
    <x v="0"/>
    <s v="Elective"/>
    <d v="2021-08-30T00:00:00"/>
    <s v="Lipitor"/>
    <s v="Inconclusive"/>
    <x v="14"/>
  </r>
  <r>
    <s v="Mr."/>
    <s v="Matthew Bass"/>
    <n v="72"/>
    <x v="0"/>
    <x v="1"/>
    <s v="O+"/>
    <x v="1"/>
    <x v="3"/>
    <x v="601"/>
    <s v="Laura Thompson"/>
    <x v="4206"/>
    <x v="1"/>
    <n v="32661.400799999999"/>
    <n v="200"/>
    <x v="2"/>
    <s v="Emergency"/>
    <d v="2021-09-05T00:00:00"/>
    <s v="Lipitor"/>
    <s v="Abnormal"/>
    <x v="19"/>
  </r>
  <r>
    <s v="Mrs."/>
    <s v="Thomas Long"/>
    <n v="71"/>
    <x v="0"/>
    <x v="0"/>
    <s v="O+"/>
    <x v="1"/>
    <x v="1"/>
    <x v="597"/>
    <s v="John Ortiz"/>
    <x v="4207"/>
    <x v="4"/>
    <n v="9510.5236999999997"/>
    <n v="402"/>
    <x v="0"/>
    <s v="Elective"/>
    <d v="2018-12-04T00:00:00"/>
    <s v="Aspirin"/>
    <s v="Normal"/>
    <x v="27"/>
  </r>
  <r>
    <s v="Mr."/>
    <s v="Sarah Roberts"/>
    <n v="38"/>
    <x v="1"/>
    <x v="1"/>
    <s v="AB-"/>
    <x v="5"/>
    <x v="4"/>
    <x v="1432"/>
    <s v="Carl Spencer"/>
    <x v="4208"/>
    <x v="1"/>
    <n v="28267.322800000002"/>
    <n v="187"/>
    <x v="1"/>
    <s v="Urgent"/>
    <d v="2021-05-31T00:00:00"/>
    <s v="Lipitor"/>
    <s v="Abnormal"/>
    <x v="10"/>
  </r>
  <r>
    <s v="Mrs."/>
    <s v="Patricia Rodriguez MD"/>
    <n v="39"/>
    <x v="1"/>
    <x v="0"/>
    <s v="O+"/>
    <x v="1"/>
    <x v="1"/>
    <x v="1011"/>
    <s v="Mrs. Monica Smith"/>
    <x v="4209"/>
    <x v="0"/>
    <n v="32675.726200000001"/>
    <n v="156"/>
    <x v="1"/>
    <s v="Urgent"/>
    <d v="2020-08-08T00:00:00"/>
    <s v="Aspirin"/>
    <s v="Abnormal"/>
    <x v="10"/>
  </r>
  <r>
    <s v="Mr."/>
    <s v="Anna Wilkerson"/>
    <n v="70"/>
    <x v="0"/>
    <x v="1"/>
    <s v="B+"/>
    <x v="7"/>
    <x v="3"/>
    <x v="231"/>
    <s v="Derrick Duran"/>
    <x v="4210"/>
    <x v="3"/>
    <n v="6766.3253000000004"/>
    <n v="189"/>
    <x v="2"/>
    <s v="Emergency"/>
    <d v="2023-04-15T00:00:00"/>
    <s v="Aspirin"/>
    <s v="Inconclusive"/>
    <x v="6"/>
  </r>
  <r>
    <s v="Mr."/>
    <s v="Jeffery Mora"/>
    <n v="35"/>
    <x v="1"/>
    <x v="1"/>
    <s v="O-"/>
    <x v="0"/>
    <x v="3"/>
    <x v="1423"/>
    <s v="Eric Jarvis"/>
    <x v="4211"/>
    <x v="4"/>
    <n v="26543.741399999999"/>
    <n v="289"/>
    <x v="1"/>
    <s v="Urgent"/>
    <d v="2021-06-14T00:00:00"/>
    <s v="Aspirin"/>
    <s v="Normal"/>
    <x v="29"/>
  </r>
  <r>
    <s v="Mrs."/>
    <s v="Wendy Bryant"/>
    <n v="50"/>
    <x v="1"/>
    <x v="0"/>
    <s v="AB+"/>
    <x v="3"/>
    <x v="1"/>
    <x v="0"/>
    <s v="Donna Hunt"/>
    <x v="3594"/>
    <x v="4"/>
    <n v="14738.6149"/>
    <n v="120"/>
    <x v="1"/>
    <s v="Urgent"/>
    <d v="2022-12-05T00:00:00"/>
    <s v="Ibuprofen"/>
    <s v="Abnormal"/>
    <x v="20"/>
  </r>
  <r>
    <s v="Mrs."/>
    <s v="Pamela Cain"/>
    <n v="34"/>
    <x v="2"/>
    <x v="0"/>
    <s v="O-"/>
    <x v="0"/>
    <x v="4"/>
    <x v="1510"/>
    <s v="Kelly Ingram"/>
    <x v="4212"/>
    <x v="2"/>
    <n v="19174.199100000002"/>
    <n v="186"/>
    <x v="1"/>
    <s v="Urgent"/>
    <d v="2020-10-27T00:00:00"/>
    <s v="Lipitor"/>
    <s v="Inconclusive"/>
    <x v="26"/>
  </r>
  <r>
    <s v="Mrs."/>
    <s v="Devin Mcneil"/>
    <n v="47"/>
    <x v="1"/>
    <x v="0"/>
    <s v="AB-"/>
    <x v="5"/>
    <x v="2"/>
    <x v="426"/>
    <s v="Richard Dean"/>
    <x v="4213"/>
    <x v="0"/>
    <n v="21949.401900000001"/>
    <n v="310"/>
    <x v="0"/>
    <s v="Elective"/>
    <d v="2022-03-09T00:00:00"/>
    <s v="Paracetamol"/>
    <s v="Inconclusive"/>
    <x v="10"/>
  </r>
  <r>
    <s v="Mr."/>
    <s v="Diane Herrera"/>
    <n v="81"/>
    <x v="0"/>
    <x v="1"/>
    <s v="A+"/>
    <x v="4"/>
    <x v="3"/>
    <x v="691"/>
    <s v="Ronald Dominguez"/>
    <x v="4214"/>
    <x v="4"/>
    <n v="3586.2748000000001"/>
    <n v="314"/>
    <x v="2"/>
    <s v="Emergency"/>
    <d v="2023-10-14T00:00:00"/>
    <s v="Aspirin"/>
    <s v="Normal"/>
    <x v="24"/>
  </r>
  <r>
    <s v="Mr."/>
    <s v="Nathan Medina"/>
    <n v="21"/>
    <x v="2"/>
    <x v="1"/>
    <s v="O-"/>
    <x v="0"/>
    <x v="3"/>
    <x v="58"/>
    <s v="Allison Garcia"/>
    <x v="4215"/>
    <x v="2"/>
    <n v="24465.392"/>
    <n v="289"/>
    <x v="1"/>
    <s v="Urgent"/>
    <d v="2020-02-17T00:00:00"/>
    <s v="Aspirin"/>
    <s v="Normal"/>
    <x v="16"/>
  </r>
  <r>
    <s v="Mrs."/>
    <s v="Mary Norman"/>
    <n v="43"/>
    <x v="1"/>
    <x v="0"/>
    <s v="O+"/>
    <x v="1"/>
    <x v="2"/>
    <x v="1422"/>
    <s v="Nicole Brown"/>
    <x v="4216"/>
    <x v="2"/>
    <n v="11996.236000000001"/>
    <n v="203"/>
    <x v="0"/>
    <s v="Elective"/>
    <d v="2023-07-14T00:00:00"/>
    <s v="Ibuprofen"/>
    <s v="Normal"/>
    <x v="22"/>
  </r>
  <r>
    <s v="Mrs."/>
    <s v="Terri Duke"/>
    <n v="78"/>
    <x v="0"/>
    <x v="0"/>
    <s v="O-"/>
    <x v="0"/>
    <x v="4"/>
    <x v="417"/>
    <s v="Shannon Jefferson"/>
    <x v="4217"/>
    <x v="1"/>
    <n v="15694.972"/>
    <n v="269"/>
    <x v="2"/>
    <s v="Emergency"/>
    <d v="2022-08-01T00:00:00"/>
    <s v="Lipitor"/>
    <s v="Abnormal"/>
    <x v="12"/>
  </r>
  <r>
    <s v="Mrs."/>
    <s v="Rebecca Miller"/>
    <n v="57"/>
    <x v="1"/>
    <x v="0"/>
    <s v="AB+"/>
    <x v="3"/>
    <x v="3"/>
    <x v="47"/>
    <s v="Scott Allen"/>
    <x v="573"/>
    <x v="1"/>
    <n v="25785.8956"/>
    <n v="430"/>
    <x v="2"/>
    <s v="Emergency"/>
    <d v="2020-05-11T00:00:00"/>
    <s v="Paracetamol"/>
    <s v="Inconclusive"/>
    <x v="16"/>
  </r>
  <r>
    <s v="Mrs."/>
    <s v="Barry Hernandez"/>
    <n v="20"/>
    <x v="2"/>
    <x v="0"/>
    <s v="AB+"/>
    <x v="3"/>
    <x v="0"/>
    <x v="1513"/>
    <s v="Tonya Rodriguez"/>
    <x v="4218"/>
    <x v="2"/>
    <n v="59885.162499999999"/>
    <n v="397"/>
    <x v="2"/>
    <s v="Emergency"/>
    <d v="2022-03-29T00:00:00"/>
    <s v="Ibuprofen"/>
    <s v="Abnormal"/>
    <x v="26"/>
  </r>
  <r>
    <s v="Mrs."/>
    <s v="Kelly Jones"/>
    <n v="40"/>
    <x v="1"/>
    <x v="0"/>
    <s v="AB-"/>
    <x v="5"/>
    <x v="1"/>
    <x v="63"/>
    <s v="Brittany Lee"/>
    <x v="4219"/>
    <x v="4"/>
    <n v="38412.551299999999"/>
    <n v="437"/>
    <x v="0"/>
    <s v="Elective"/>
    <d v="2020-08-20T00:00:00"/>
    <s v="Ibuprofen"/>
    <s v="Abnormal"/>
    <x v="13"/>
  </r>
  <r>
    <s v="Mrs."/>
    <s v="Carmen Welch"/>
    <n v="43"/>
    <x v="1"/>
    <x v="0"/>
    <s v="AB+"/>
    <x v="3"/>
    <x v="0"/>
    <x v="1274"/>
    <s v="Jennifer Wagner"/>
    <x v="4220"/>
    <x v="1"/>
    <n v="37838.938699999999"/>
    <n v="256"/>
    <x v="1"/>
    <s v="Urgent"/>
    <d v="2018-12-11T00:00:00"/>
    <s v="Aspirin"/>
    <s v="Inconclusive"/>
    <x v="29"/>
  </r>
  <r>
    <s v="Mrs."/>
    <s v="Michelle Rodriguez"/>
    <n v="24"/>
    <x v="2"/>
    <x v="0"/>
    <s v="O+"/>
    <x v="1"/>
    <x v="4"/>
    <x v="1237"/>
    <s v="Robert Murray"/>
    <x v="4221"/>
    <x v="2"/>
    <n v="7024.1921000000002"/>
    <n v="311"/>
    <x v="1"/>
    <s v="Urgent"/>
    <d v="2021-03-29T00:00:00"/>
    <s v="Lipitor"/>
    <s v="Inconclusive"/>
    <x v="19"/>
  </r>
  <r>
    <s v="Mrs."/>
    <s v="Raymond Williams"/>
    <n v="65"/>
    <x v="0"/>
    <x v="0"/>
    <s v="AB+"/>
    <x v="3"/>
    <x v="4"/>
    <x v="1495"/>
    <s v="Ronald Clark"/>
    <x v="4222"/>
    <x v="1"/>
    <n v="10369.341"/>
    <n v="392"/>
    <x v="1"/>
    <s v="Urgent"/>
    <d v="2022-01-31T00:00:00"/>
    <s v="Paracetamol"/>
    <s v="Abnormal"/>
    <x v="28"/>
  </r>
  <r>
    <s v="Mrs."/>
    <s v="Sean Reyes"/>
    <n v="56"/>
    <x v="1"/>
    <x v="0"/>
    <s v="B-"/>
    <x v="2"/>
    <x v="2"/>
    <x v="546"/>
    <s v="Robert Brown"/>
    <x v="4223"/>
    <x v="0"/>
    <n v="21737.626700000001"/>
    <n v="466"/>
    <x v="0"/>
    <s v="Elective"/>
    <d v="2021-07-10T00:00:00"/>
    <s v="Paracetamol"/>
    <s v="Normal"/>
    <x v="25"/>
  </r>
  <r>
    <s v="Mrs."/>
    <s v="Cory Peterson"/>
    <n v="46"/>
    <x v="1"/>
    <x v="0"/>
    <s v="A-"/>
    <x v="6"/>
    <x v="2"/>
    <x v="751"/>
    <s v="Daniel Jackson"/>
    <x v="4224"/>
    <x v="0"/>
    <n v="24808.665799999999"/>
    <n v="367"/>
    <x v="0"/>
    <s v="Elective"/>
    <d v="2023-03-28T00:00:00"/>
    <s v="Lipitor"/>
    <s v="Normal"/>
    <x v="24"/>
  </r>
  <r>
    <s v="Mrs."/>
    <s v="Jessica Davis"/>
    <n v="23"/>
    <x v="2"/>
    <x v="0"/>
    <s v="B+"/>
    <x v="7"/>
    <x v="2"/>
    <x v="800"/>
    <s v="Tracy Jackson"/>
    <x v="4225"/>
    <x v="2"/>
    <n v="2235.5461"/>
    <n v="181"/>
    <x v="0"/>
    <s v="Elective"/>
    <d v="2019-09-08T00:00:00"/>
    <s v="Aspirin"/>
    <s v="Inconclusive"/>
    <x v="23"/>
  </r>
  <r>
    <s v="Mr."/>
    <s v="Mark Barnes"/>
    <n v="74"/>
    <x v="0"/>
    <x v="1"/>
    <s v="O-"/>
    <x v="0"/>
    <x v="0"/>
    <x v="864"/>
    <s v="Roberto Wood"/>
    <x v="4226"/>
    <x v="3"/>
    <n v="21239.33"/>
    <n v="469"/>
    <x v="1"/>
    <s v="Urgent"/>
    <d v="2021-11-22T00:00:00"/>
    <s v="Penicillin"/>
    <s v="Inconclusive"/>
    <x v="8"/>
  </r>
  <r>
    <s v="Mr."/>
    <s v="Richard Sanchez"/>
    <n v="34"/>
    <x v="2"/>
    <x v="1"/>
    <s v="A+"/>
    <x v="4"/>
    <x v="4"/>
    <x v="790"/>
    <s v="Phillip Cooper"/>
    <x v="4227"/>
    <x v="3"/>
    <n v="35317.849199999997"/>
    <n v="156"/>
    <x v="1"/>
    <s v="Urgent"/>
    <d v="2019-04-01T00:00:00"/>
    <s v="Penicillin"/>
    <s v="Normal"/>
    <x v="4"/>
  </r>
  <r>
    <s v="Mr."/>
    <s v="Laura Sanchez"/>
    <n v="80"/>
    <x v="0"/>
    <x v="1"/>
    <s v="O-"/>
    <x v="0"/>
    <x v="1"/>
    <x v="167"/>
    <s v="Veronica Gonzalez"/>
    <x v="4228"/>
    <x v="3"/>
    <n v="37561.4712"/>
    <n v="137"/>
    <x v="2"/>
    <s v="Emergency"/>
    <d v="2020-06-01T00:00:00"/>
    <s v="Penicillin"/>
    <s v="Inconclusive"/>
    <x v="18"/>
  </r>
  <r>
    <s v="Mr."/>
    <s v="Jason Moore"/>
    <n v="68"/>
    <x v="0"/>
    <x v="1"/>
    <s v="O-"/>
    <x v="0"/>
    <x v="0"/>
    <x v="1561"/>
    <s v="Phillip Burnett"/>
    <x v="4229"/>
    <x v="0"/>
    <n v="4244.6061"/>
    <n v="155"/>
    <x v="1"/>
    <s v="Urgent"/>
    <d v="2019-07-23T00:00:00"/>
    <s v="Lipitor"/>
    <s v="Abnormal"/>
    <x v="19"/>
  </r>
  <r>
    <s v="Mrs."/>
    <s v="Bradley Wilson"/>
    <n v="43"/>
    <x v="1"/>
    <x v="0"/>
    <s v="B-"/>
    <x v="2"/>
    <x v="3"/>
    <x v="35"/>
    <s v="Samantha Smith"/>
    <x v="4230"/>
    <x v="4"/>
    <n v="11777.9445"/>
    <n v="209"/>
    <x v="2"/>
    <s v="Emergency"/>
    <d v="2019-11-14T00:00:00"/>
    <s v="Lipitor"/>
    <s v="Inconclusive"/>
    <x v="22"/>
  </r>
  <r>
    <s v="Mrs."/>
    <s v="Betty Burke"/>
    <n v="45"/>
    <x v="1"/>
    <x v="0"/>
    <s v="A+"/>
    <x v="4"/>
    <x v="5"/>
    <x v="828"/>
    <s v="Danielle Miller"/>
    <x v="4231"/>
    <x v="3"/>
    <n v="52059.885999999999"/>
    <n v="370"/>
    <x v="1"/>
    <s v="Urgent"/>
    <d v="2022-07-04T00:00:00"/>
    <s v="Aspirin"/>
    <s v="Normal"/>
    <x v="28"/>
  </r>
  <r>
    <s v="Mrs."/>
    <s v="Gina Morris"/>
    <n v="25"/>
    <x v="2"/>
    <x v="0"/>
    <s v="A+"/>
    <x v="4"/>
    <x v="3"/>
    <x v="39"/>
    <s v="Charles Larson"/>
    <x v="4232"/>
    <x v="4"/>
    <n v="18047.476699999999"/>
    <n v="105"/>
    <x v="2"/>
    <s v="Emergency"/>
    <d v="2021-07-06T00:00:00"/>
    <s v="Ibuprofen"/>
    <s v="Normal"/>
    <x v="27"/>
  </r>
  <r>
    <s v="Mrs."/>
    <s v="Jason Benton"/>
    <n v="70"/>
    <x v="0"/>
    <x v="0"/>
    <s v="A-"/>
    <x v="6"/>
    <x v="0"/>
    <x v="1653"/>
    <s v="Allison Hendrix"/>
    <x v="4233"/>
    <x v="3"/>
    <n v="56755.8923"/>
    <n v="305"/>
    <x v="1"/>
    <s v="Urgent"/>
    <d v="2020-02-21T00:00:00"/>
    <s v="Ibuprofen"/>
    <s v="Normal"/>
    <x v="29"/>
  </r>
  <r>
    <s v="Mrs."/>
    <s v="Sierra Conley"/>
    <n v="48"/>
    <x v="1"/>
    <x v="0"/>
    <s v="AB-"/>
    <x v="5"/>
    <x v="2"/>
    <x v="259"/>
    <s v="Kevin Martinez"/>
    <x v="4234"/>
    <x v="1"/>
    <n v="2331.3906999999999"/>
    <n v="129"/>
    <x v="0"/>
    <s v="Elective"/>
    <d v="2022-06-19T00:00:00"/>
    <s v="Penicillin"/>
    <s v="Inconclusive"/>
    <x v="8"/>
  </r>
  <r>
    <s v="Mrs."/>
    <s v="Kimberly Cruz"/>
    <n v="60"/>
    <x v="0"/>
    <x v="0"/>
    <s v="AB+"/>
    <x v="3"/>
    <x v="0"/>
    <x v="539"/>
    <s v="Jason King"/>
    <x v="4235"/>
    <x v="2"/>
    <n v="39164.616300000002"/>
    <n v="342"/>
    <x v="2"/>
    <s v="Emergency"/>
    <d v="2020-12-15T00:00:00"/>
    <s v="Ibuprofen"/>
    <s v="Normal"/>
    <x v="12"/>
  </r>
  <r>
    <s v="Mr."/>
    <s v="David Wall"/>
    <n v="44"/>
    <x v="1"/>
    <x v="1"/>
    <s v="O+"/>
    <x v="1"/>
    <x v="5"/>
    <x v="1478"/>
    <s v="Mario Herring"/>
    <x v="4236"/>
    <x v="3"/>
    <n v="14700.5304"/>
    <n v="328"/>
    <x v="0"/>
    <s v="Elective"/>
    <d v="2021-03-20T00:00:00"/>
    <s v="Aspirin"/>
    <s v="Abnormal"/>
    <x v="27"/>
  </r>
  <r>
    <s v="Mrs."/>
    <s v="Lisa Smith"/>
    <n v="44"/>
    <x v="1"/>
    <x v="0"/>
    <s v="A+"/>
    <x v="4"/>
    <x v="2"/>
    <x v="364"/>
    <s v="Holly Martin"/>
    <x v="4237"/>
    <x v="4"/>
    <n v="12218.2071"/>
    <n v="158"/>
    <x v="0"/>
    <s v="Elective"/>
    <d v="2023-07-14T00:00:00"/>
    <s v="Aspirin"/>
    <s v="Normal"/>
    <x v="27"/>
  </r>
  <r>
    <s v="Mr."/>
    <s v="Lisa Clark"/>
    <n v="19"/>
    <x v="2"/>
    <x v="1"/>
    <s v="B+"/>
    <x v="7"/>
    <x v="2"/>
    <x v="1131"/>
    <s v="Christopher Stewart"/>
    <x v="4238"/>
    <x v="4"/>
    <n v="23876.7755"/>
    <n v="236"/>
    <x v="0"/>
    <s v="Elective"/>
    <d v="2022-11-14T00:00:00"/>
    <s v="Ibuprofen"/>
    <s v="Inconclusive"/>
    <x v="11"/>
  </r>
  <r>
    <s v="Mr."/>
    <s v="Laurie Mosley"/>
    <n v="46"/>
    <x v="1"/>
    <x v="1"/>
    <s v="O-"/>
    <x v="0"/>
    <x v="4"/>
    <x v="988"/>
    <s v="Christopher Nichols"/>
    <x v="4239"/>
    <x v="4"/>
    <n v="42531.3128"/>
    <n v="383"/>
    <x v="1"/>
    <s v="Urgent"/>
    <d v="2019-09-03T00:00:00"/>
    <s v="Paracetamol"/>
    <s v="Abnormal"/>
    <x v="8"/>
  </r>
  <r>
    <s v="Mr."/>
    <s v="Antonio Davidson"/>
    <n v="79"/>
    <x v="0"/>
    <x v="1"/>
    <s v="AB-"/>
    <x v="5"/>
    <x v="4"/>
    <x v="284"/>
    <s v="Matthew Hall"/>
    <x v="4240"/>
    <x v="1"/>
    <n v="10403.8462"/>
    <n v="308"/>
    <x v="2"/>
    <s v="Emergency"/>
    <d v="2019-10-08T00:00:00"/>
    <s v="Paracetamol"/>
    <s v="Normal"/>
    <x v="17"/>
  </r>
  <r>
    <s v="Mr."/>
    <s v="Marcus Charles"/>
    <n v="21"/>
    <x v="2"/>
    <x v="1"/>
    <s v="AB-"/>
    <x v="5"/>
    <x v="5"/>
    <x v="1142"/>
    <s v="Christopher Wu"/>
    <x v="1702"/>
    <x v="4"/>
    <n v="17475.098000000002"/>
    <n v="271"/>
    <x v="0"/>
    <s v="Elective"/>
    <d v="2023-06-18T00:00:00"/>
    <s v="Ibuprofen"/>
    <s v="Inconclusive"/>
    <x v="12"/>
  </r>
  <r>
    <s v="Mr."/>
    <s v="Patricia Carlson"/>
    <n v="29"/>
    <x v="2"/>
    <x v="1"/>
    <s v="B+"/>
    <x v="7"/>
    <x v="4"/>
    <x v="1204"/>
    <s v="Robin Ellis"/>
    <x v="4241"/>
    <x v="3"/>
    <n v="44433.999600000003"/>
    <n v="279"/>
    <x v="2"/>
    <s v="Emergency"/>
    <d v="2019-05-13T00:00:00"/>
    <s v="Lipitor"/>
    <s v="Abnormal"/>
    <x v="15"/>
  </r>
  <r>
    <s v="Mrs."/>
    <s v="Blake Bell"/>
    <n v="52"/>
    <x v="1"/>
    <x v="0"/>
    <s v="O-"/>
    <x v="0"/>
    <x v="2"/>
    <x v="1191"/>
    <s v="Penny Wheeler"/>
    <x v="626"/>
    <x v="3"/>
    <n v="20689.495599999998"/>
    <n v="172"/>
    <x v="0"/>
    <s v="Elective"/>
    <d v="2019-05-04T00:00:00"/>
    <s v="Ibuprofen"/>
    <s v="Abnormal"/>
    <x v="23"/>
  </r>
  <r>
    <s v="Mrs."/>
    <s v="Elizabeth Spencer"/>
    <n v="51"/>
    <x v="1"/>
    <x v="0"/>
    <s v="B+"/>
    <x v="7"/>
    <x v="1"/>
    <x v="783"/>
    <s v="Brad Mendoza"/>
    <x v="4242"/>
    <x v="4"/>
    <n v="24651.817200000001"/>
    <n v="229"/>
    <x v="2"/>
    <s v="Emergency"/>
    <d v="2021-12-28T00:00:00"/>
    <s v="Aspirin"/>
    <s v="Inconclusive"/>
    <x v="8"/>
  </r>
  <r>
    <s v="Mr."/>
    <s v="Denise Moore"/>
    <n v="66"/>
    <x v="0"/>
    <x v="1"/>
    <s v="O+"/>
    <x v="1"/>
    <x v="1"/>
    <x v="1307"/>
    <s v="Joseph Coleman"/>
    <x v="4243"/>
    <x v="0"/>
    <n v="16160.2606"/>
    <n v="372"/>
    <x v="2"/>
    <s v="Emergency"/>
    <d v="2023-09-07T00:00:00"/>
    <s v="Paracetamol"/>
    <s v="Inconclusive"/>
    <x v="16"/>
  </r>
  <r>
    <s v="Mr."/>
    <s v="Douglas Powell"/>
    <n v="22"/>
    <x v="2"/>
    <x v="1"/>
    <s v="B-"/>
    <x v="2"/>
    <x v="0"/>
    <x v="175"/>
    <s v="Micheal Long"/>
    <x v="4244"/>
    <x v="3"/>
    <n v="33897.316400000003"/>
    <n v="259"/>
    <x v="1"/>
    <s v="Urgent"/>
    <d v="2022-01-11T00:00:00"/>
    <s v="Paracetamol"/>
    <s v="Normal"/>
    <x v="6"/>
  </r>
  <r>
    <s v="Mrs."/>
    <s v="Julian Fernandez"/>
    <n v="77"/>
    <x v="0"/>
    <x v="0"/>
    <s v="B+"/>
    <x v="7"/>
    <x v="3"/>
    <x v="292"/>
    <s v="Selena Dougherty"/>
    <x v="4245"/>
    <x v="3"/>
    <n v="5347.4844000000003"/>
    <n v="484"/>
    <x v="2"/>
    <s v="Emergency"/>
    <d v="2021-09-02T00:00:00"/>
    <s v="Ibuprofen"/>
    <s v="Normal"/>
    <x v="10"/>
  </r>
  <r>
    <s v="Mr."/>
    <s v="Mario Mills"/>
    <n v="18"/>
    <x v="2"/>
    <x v="1"/>
    <s v="B-"/>
    <x v="2"/>
    <x v="0"/>
    <x v="1535"/>
    <s v="Jasmine Martin"/>
    <x v="4246"/>
    <x v="2"/>
    <n v="53263.1878"/>
    <n v="204"/>
    <x v="2"/>
    <s v="Emergency"/>
    <d v="2019-06-03T00:00:00"/>
    <s v="Lipitor"/>
    <s v="Abnormal"/>
    <x v="4"/>
  </r>
  <r>
    <s v="Mrs."/>
    <s v="Benjamin Velasquez"/>
    <n v="52"/>
    <x v="1"/>
    <x v="0"/>
    <s v="O-"/>
    <x v="0"/>
    <x v="2"/>
    <x v="532"/>
    <s v="Karen Perez"/>
    <x v="4247"/>
    <x v="2"/>
    <n v="14286.936799999999"/>
    <n v="458"/>
    <x v="0"/>
    <s v="Elective"/>
    <d v="2020-04-01T00:00:00"/>
    <s v="Paracetamol"/>
    <s v="Inconclusive"/>
    <x v="27"/>
  </r>
  <r>
    <s v="Mrs."/>
    <s v="Lori Mendez"/>
    <n v="51"/>
    <x v="1"/>
    <x v="0"/>
    <s v="AB-"/>
    <x v="5"/>
    <x v="3"/>
    <x v="663"/>
    <s v="Victoria Ramirez"/>
    <x v="4248"/>
    <x v="2"/>
    <n v="15516.2582"/>
    <n v="430"/>
    <x v="0"/>
    <s v="Elective"/>
    <d v="2023-01-15T00:00:00"/>
    <s v="Ibuprofen"/>
    <s v="Normal"/>
    <x v="25"/>
  </r>
  <r>
    <s v="Mrs."/>
    <s v="Don Parker"/>
    <n v="33"/>
    <x v="2"/>
    <x v="0"/>
    <s v="O-"/>
    <x v="0"/>
    <x v="4"/>
    <x v="49"/>
    <s v="Christopher Michael"/>
    <x v="4249"/>
    <x v="2"/>
    <n v="32221.808700000001"/>
    <n v="297"/>
    <x v="2"/>
    <s v="Emergency"/>
    <d v="2019-06-29T00:00:00"/>
    <s v="Lipitor"/>
    <s v="Normal"/>
    <x v="25"/>
  </r>
  <r>
    <s v="Mrs."/>
    <s v="Samuel Simpson"/>
    <n v="60"/>
    <x v="0"/>
    <x v="0"/>
    <s v="A+"/>
    <x v="4"/>
    <x v="5"/>
    <x v="36"/>
    <s v="Barbara Sanchez"/>
    <x v="4250"/>
    <x v="1"/>
    <n v="63303.316099999996"/>
    <n v="448"/>
    <x v="0"/>
    <s v="Elective"/>
    <d v="2022-09-30T00:00:00"/>
    <s v="Lipitor"/>
    <s v="Normal"/>
    <x v="25"/>
  </r>
  <r>
    <s v="Mrs."/>
    <s v="Patricia Baker"/>
    <n v="43"/>
    <x v="1"/>
    <x v="0"/>
    <s v="O-"/>
    <x v="0"/>
    <x v="5"/>
    <x v="322"/>
    <s v="Scott Franklin"/>
    <x v="4251"/>
    <x v="4"/>
    <n v="26898.862400000002"/>
    <n v="460"/>
    <x v="0"/>
    <s v="Elective"/>
    <d v="2019-09-26T00:00:00"/>
    <s v="Ibuprofen"/>
    <s v="Normal"/>
    <x v="30"/>
  </r>
  <r>
    <s v="Mrs."/>
    <s v="Christian Cook"/>
    <n v="22"/>
    <x v="2"/>
    <x v="0"/>
    <s v="AB+"/>
    <x v="3"/>
    <x v="2"/>
    <x v="1654"/>
    <s v="Susan Sharp"/>
    <x v="4252"/>
    <x v="4"/>
    <n v="14181.9864"/>
    <n v="150"/>
    <x v="0"/>
    <s v="Elective"/>
    <d v="2019-06-17T00:00:00"/>
    <s v="Ibuprofen"/>
    <s v="Normal"/>
    <x v="20"/>
  </r>
  <r>
    <s v="Mr."/>
    <s v="Joshua Campbell"/>
    <n v="27"/>
    <x v="2"/>
    <x v="1"/>
    <s v="O+"/>
    <x v="1"/>
    <x v="4"/>
    <x v="1484"/>
    <s v="Thomas Jackson"/>
    <x v="4253"/>
    <x v="4"/>
    <n v="11857.6073"/>
    <n v="498"/>
    <x v="1"/>
    <s v="Urgent"/>
    <d v="2020-07-18T00:00:00"/>
    <s v="Aspirin"/>
    <s v="Inconclusive"/>
    <x v="18"/>
  </r>
  <r>
    <s v="Mrs."/>
    <s v="Justin Carroll"/>
    <n v="73"/>
    <x v="0"/>
    <x v="0"/>
    <s v="AB+"/>
    <x v="3"/>
    <x v="1"/>
    <x v="932"/>
    <s v="Amanda Pope"/>
    <x v="4254"/>
    <x v="1"/>
    <n v="36007.861799999999"/>
    <n v="189"/>
    <x v="2"/>
    <s v="Emergency"/>
    <d v="2021-09-08T00:00:00"/>
    <s v="Lipitor"/>
    <s v="Normal"/>
    <x v="19"/>
  </r>
  <r>
    <s v="Mr."/>
    <s v="Jesse Gallegos"/>
    <n v="45"/>
    <x v="1"/>
    <x v="1"/>
    <s v="O-"/>
    <x v="0"/>
    <x v="4"/>
    <x v="1655"/>
    <s v="Brandon Booth"/>
    <x v="3672"/>
    <x v="4"/>
    <n v="37791.802900000002"/>
    <n v="167"/>
    <x v="1"/>
    <s v="Urgent"/>
    <d v="2020-12-30T00:00:00"/>
    <s v="Aspirin"/>
    <s v="Abnormal"/>
    <x v="26"/>
  </r>
  <r>
    <s v="Mr."/>
    <s v="Andrew Thompson"/>
    <n v="31"/>
    <x v="2"/>
    <x v="1"/>
    <s v="A-"/>
    <x v="6"/>
    <x v="1"/>
    <x v="654"/>
    <s v="Joshua Taylor"/>
    <x v="4255"/>
    <x v="4"/>
    <n v="4509.6031000000003"/>
    <n v="489"/>
    <x v="0"/>
    <s v="Elective"/>
    <d v="2019-03-07T00:00:00"/>
    <s v="Lipitor"/>
    <s v="Abnormal"/>
    <x v="23"/>
  </r>
  <r>
    <s v="Mr."/>
    <s v="Kevin Sweeney"/>
    <n v="60"/>
    <x v="0"/>
    <x v="1"/>
    <s v="AB+"/>
    <x v="3"/>
    <x v="2"/>
    <x v="150"/>
    <s v="Samuel Brown"/>
    <x v="4256"/>
    <x v="3"/>
    <n v="19841.844700000001"/>
    <n v="205"/>
    <x v="0"/>
    <s v="Elective"/>
    <d v="2020-04-30T00:00:00"/>
    <s v="Lipitor"/>
    <s v="Normal"/>
    <x v="22"/>
  </r>
  <r>
    <s v="Mrs."/>
    <s v="Charles Sawyer"/>
    <n v="46"/>
    <x v="1"/>
    <x v="0"/>
    <s v="O-"/>
    <x v="0"/>
    <x v="3"/>
    <x v="726"/>
    <s v="Jason Hall"/>
    <x v="1829"/>
    <x v="1"/>
    <n v="17467.762699999999"/>
    <n v="280"/>
    <x v="2"/>
    <s v="Emergency"/>
    <d v="2021-07-02T00:00:00"/>
    <s v="Penicillin"/>
    <s v="Abnormal"/>
    <x v="14"/>
  </r>
  <r>
    <s v="Mr."/>
    <s v="Katelyn Davila"/>
    <n v="20"/>
    <x v="2"/>
    <x v="1"/>
    <s v="O-"/>
    <x v="0"/>
    <x v="1"/>
    <x v="1258"/>
    <s v="Andrea Smith"/>
    <x v="4257"/>
    <x v="1"/>
    <n v="33061.788399999998"/>
    <n v="142"/>
    <x v="0"/>
    <s v="Elective"/>
    <d v="2022-06-06T00:00:00"/>
    <s v="Penicillin"/>
    <s v="Abnormal"/>
    <x v="23"/>
  </r>
  <r>
    <s v="Mrs."/>
    <s v="Erica Fox"/>
    <n v="25"/>
    <x v="2"/>
    <x v="0"/>
    <s v="A-"/>
    <x v="6"/>
    <x v="5"/>
    <x v="599"/>
    <s v="Emily Mason"/>
    <x v="1493"/>
    <x v="4"/>
    <n v="63735.165000000001"/>
    <n v="453"/>
    <x v="0"/>
    <s v="Elective"/>
    <d v="2022-08-10T00:00:00"/>
    <s v="Aspirin"/>
    <s v="Inconclusive"/>
    <x v="8"/>
  </r>
  <r>
    <s v="Mr."/>
    <s v="Richard Wood"/>
    <n v="58"/>
    <x v="1"/>
    <x v="1"/>
    <s v="AB+"/>
    <x v="3"/>
    <x v="2"/>
    <x v="841"/>
    <s v="Brendan Gonzalez"/>
    <x v="4258"/>
    <x v="0"/>
    <n v="8461.2800999999999"/>
    <n v="449"/>
    <x v="0"/>
    <s v="Elective"/>
    <d v="2021-10-01T00:00:00"/>
    <s v="Ibuprofen"/>
    <s v="Abnormal"/>
    <x v="0"/>
  </r>
  <r>
    <s v="Mr."/>
    <s v="Amanda Allen"/>
    <n v="52"/>
    <x v="1"/>
    <x v="1"/>
    <s v="AB+"/>
    <x v="3"/>
    <x v="2"/>
    <x v="1656"/>
    <s v="Mrs. Norma Lawson"/>
    <x v="4259"/>
    <x v="0"/>
    <n v="19706.0173"/>
    <n v="322"/>
    <x v="0"/>
    <s v="Elective"/>
    <d v="2021-12-05T00:00:00"/>
    <s v="Paracetamol"/>
    <s v="Abnormal"/>
    <x v="3"/>
  </r>
  <r>
    <s v="Mrs."/>
    <s v="Casey Stevens"/>
    <n v="27"/>
    <x v="2"/>
    <x v="0"/>
    <s v="A-"/>
    <x v="6"/>
    <x v="2"/>
    <x v="61"/>
    <s v="Denise Ramirez"/>
    <x v="4260"/>
    <x v="1"/>
    <n v="6508.2210999999998"/>
    <n v="400"/>
    <x v="0"/>
    <s v="Elective"/>
    <d v="2021-03-07T00:00:00"/>
    <s v="Lipitor"/>
    <s v="Abnormal"/>
    <x v="18"/>
  </r>
  <r>
    <s v="Mrs."/>
    <s v="John Hubbard"/>
    <n v="69"/>
    <x v="0"/>
    <x v="0"/>
    <s v="AB-"/>
    <x v="5"/>
    <x v="2"/>
    <x v="17"/>
    <s v="Christopher Clark"/>
    <x v="2371"/>
    <x v="2"/>
    <n v="20137.2222"/>
    <n v="407"/>
    <x v="0"/>
    <s v="Elective"/>
    <d v="2022-03-20T00:00:00"/>
    <s v="Ibuprofen"/>
    <s v="Inconclusive"/>
    <x v="13"/>
  </r>
  <r>
    <s v="Mrs."/>
    <s v="Michele Olson"/>
    <n v="54"/>
    <x v="1"/>
    <x v="0"/>
    <s v="A-"/>
    <x v="6"/>
    <x v="0"/>
    <x v="930"/>
    <s v="Brenda Hampton"/>
    <x v="4261"/>
    <x v="0"/>
    <n v="30092.851999999999"/>
    <n v="326"/>
    <x v="1"/>
    <s v="Urgent"/>
    <d v="2022-01-29T00:00:00"/>
    <s v="Ibuprofen"/>
    <s v="Abnormal"/>
    <x v="5"/>
  </r>
  <r>
    <s v="Mr."/>
    <s v="Mike Goodman"/>
    <n v="32"/>
    <x v="2"/>
    <x v="1"/>
    <s v="A+"/>
    <x v="4"/>
    <x v="2"/>
    <x v="923"/>
    <s v="Abigail Vance"/>
    <x v="4262"/>
    <x v="4"/>
    <n v="23818.142800000001"/>
    <n v="202"/>
    <x v="0"/>
    <s v="Elective"/>
    <d v="2021-10-18T00:00:00"/>
    <s v="Ibuprofen"/>
    <s v="Inconclusive"/>
    <x v="23"/>
  </r>
  <r>
    <s v="Mr."/>
    <s v="Nancy Morgan"/>
    <n v="70"/>
    <x v="0"/>
    <x v="1"/>
    <s v="AB+"/>
    <x v="3"/>
    <x v="3"/>
    <x v="291"/>
    <s v="Andrea Hudson"/>
    <x v="4263"/>
    <x v="1"/>
    <n v="12903.0137"/>
    <n v="176"/>
    <x v="2"/>
    <s v="Emergency"/>
    <d v="2021-01-23T00:00:00"/>
    <s v="Penicillin"/>
    <s v="Abnormal"/>
    <x v="28"/>
  </r>
  <r>
    <s v="Mrs."/>
    <s v="Christopher Campbell"/>
    <n v="80"/>
    <x v="0"/>
    <x v="0"/>
    <s v="A+"/>
    <x v="4"/>
    <x v="1"/>
    <x v="1216"/>
    <s v="Kevin Martin"/>
    <x v="4264"/>
    <x v="1"/>
    <n v="4507.4485000000004"/>
    <n v="466"/>
    <x v="2"/>
    <s v="Emergency"/>
    <d v="2022-03-18T00:00:00"/>
    <s v="Paracetamol"/>
    <s v="Normal"/>
    <x v="14"/>
  </r>
  <r>
    <s v="Mr."/>
    <s v="Alyssa Taylor"/>
    <n v="36"/>
    <x v="1"/>
    <x v="1"/>
    <s v="A+"/>
    <x v="4"/>
    <x v="4"/>
    <x v="330"/>
    <s v="Nicholas Marshall"/>
    <x v="4265"/>
    <x v="3"/>
    <n v="34359.900999999998"/>
    <n v="234"/>
    <x v="1"/>
    <s v="Urgent"/>
    <d v="2023-05-21T00:00:00"/>
    <s v="Paracetamol"/>
    <s v="Inconclusive"/>
    <x v="29"/>
  </r>
  <r>
    <s v="Mr."/>
    <s v="Kim Martinez"/>
    <n v="85"/>
    <x v="0"/>
    <x v="1"/>
    <s v="O-"/>
    <x v="0"/>
    <x v="1"/>
    <x v="436"/>
    <s v="Brendan Warner"/>
    <x v="4266"/>
    <x v="2"/>
    <n v="26517.9928"/>
    <n v="225"/>
    <x v="0"/>
    <s v="Elective"/>
    <d v="2019-04-23T00:00:00"/>
    <s v="Paracetamol"/>
    <s v="Abnormal"/>
    <x v="27"/>
  </r>
  <r>
    <s v="Mrs."/>
    <s v="Diane Larson"/>
    <n v="23"/>
    <x v="2"/>
    <x v="0"/>
    <s v="A+"/>
    <x v="4"/>
    <x v="1"/>
    <x v="841"/>
    <s v="Christina Wilson"/>
    <x v="4267"/>
    <x v="2"/>
    <n v="20352.040099999998"/>
    <n v="277"/>
    <x v="1"/>
    <s v="Urgent"/>
    <d v="2021-10-09T00:00:00"/>
    <s v="Ibuprofen"/>
    <s v="Normal"/>
    <x v="25"/>
  </r>
  <r>
    <s v="Mr."/>
    <s v="Denise Anderson"/>
    <n v="33"/>
    <x v="2"/>
    <x v="1"/>
    <s v="B-"/>
    <x v="2"/>
    <x v="3"/>
    <x v="354"/>
    <s v="Jeffrey Brooks"/>
    <x v="4268"/>
    <x v="2"/>
    <n v="1690.3110999999999"/>
    <n v="269"/>
    <x v="0"/>
    <s v="Elective"/>
    <d v="2019-03-01T00:00:00"/>
    <s v="Penicillin"/>
    <s v="Inconclusive"/>
    <x v="27"/>
  </r>
  <r>
    <s v="Mr."/>
    <s v="Luke Kelley"/>
    <n v="49"/>
    <x v="1"/>
    <x v="1"/>
    <s v="O-"/>
    <x v="0"/>
    <x v="5"/>
    <x v="76"/>
    <s v="Melissa Ortega"/>
    <x v="4269"/>
    <x v="0"/>
    <n v="1971.3506"/>
    <n v="477"/>
    <x v="0"/>
    <s v="Elective"/>
    <d v="2019-08-03T00:00:00"/>
    <s v="Lipitor"/>
    <s v="Inconclusive"/>
    <x v="0"/>
  </r>
  <r>
    <s v="Mr."/>
    <s v="Parker Conrad"/>
    <n v="56"/>
    <x v="1"/>
    <x v="1"/>
    <s v="B+"/>
    <x v="7"/>
    <x v="0"/>
    <x v="402"/>
    <s v="Jorge Gutierrez"/>
    <x v="4270"/>
    <x v="0"/>
    <n v="8355.4146999999994"/>
    <n v="268"/>
    <x v="1"/>
    <s v="Urgent"/>
    <d v="2023-11-23T00:00:00"/>
    <s v="Penicillin"/>
    <s v="Abnormal"/>
    <x v="6"/>
  </r>
  <r>
    <s v="Mrs."/>
    <s v="Wendy Hendrix"/>
    <n v="55"/>
    <x v="1"/>
    <x v="0"/>
    <s v="B+"/>
    <x v="7"/>
    <x v="5"/>
    <x v="1502"/>
    <s v="Samantha Kim"/>
    <x v="4271"/>
    <x v="0"/>
    <n v="2611.7451999999998"/>
    <n v="365"/>
    <x v="0"/>
    <s v="Elective"/>
    <d v="2023-03-01T00:00:00"/>
    <s v="Penicillin"/>
    <s v="Normal"/>
    <x v="8"/>
  </r>
  <r>
    <s v="Mr."/>
    <s v="Debbie Moore"/>
    <n v="50"/>
    <x v="1"/>
    <x v="1"/>
    <s v="O-"/>
    <x v="0"/>
    <x v="5"/>
    <x v="1487"/>
    <s v="Alexander Moore"/>
    <x v="4272"/>
    <x v="2"/>
    <n v="50675.277099999999"/>
    <n v="496"/>
    <x v="0"/>
    <s v="Elective"/>
    <d v="2019-05-29T00:00:00"/>
    <s v="Ibuprofen"/>
    <s v="Abnormal"/>
    <x v="11"/>
  </r>
  <r>
    <s v="Mr."/>
    <s v="Angel Smith"/>
    <n v="49"/>
    <x v="1"/>
    <x v="1"/>
    <s v="O-"/>
    <x v="0"/>
    <x v="3"/>
    <x v="1320"/>
    <s v="Emma Thompson"/>
    <x v="4273"/>
    <x v="3"/>
    <n v="34154.6806"/>
    <n v="424"/>
    <x v="1"/>
    <s v="Urgent"/>
    <d v="2021-09-04T00:00:00"/>
    <s v="Paracetamol"/>
    <s v="Abnormal"/>
    <x v="7"/>
  </r>
  <r>
    <s v="Mr."/>
    <s v="Gerald Garcia"/>
    <n v="30"/>
    <x v="2"/>
    <x v="1"/>
    <s v="B+"/>
    <x v="7"/>
    <x v="0"/>
    <x v="1657"/>
    <s v="Claudia Mitchell"/>
    <x v="4274"/>
    <x v="1"/>
    <n v="7871.5590000000002"/>
    <n v="159"/>
    <x v="2"/>
    <s v="Emergency"/>
    <d v="2022-09-02T00:00:00"/>
    <s v="Paracetamol"/>
    <s v="Abnormal"/>
    <x v="0"/>
  </r>
  <r>
    <s v="Mr."/>
    <s v="Abigail Horn"/>
    <n v="82"/>
    <x v="0"/>
    <x v="1"/>
    <s v="AB+"/>
    <x v="3"/>
    <x v="0"/>
    <x v="925"/>
    <s v="Elizabeth Flowers"/>
    <x v="4275"/>
    <x v="4"/>
    <n v="9728.7913000000008"/>
    <n v="355"/>
    <x v="2"/>
    <s v="Emergency"/>
    <d v="2021-11-13T00:00:00"/>
    <s v="Paracetamol"/>
    <s v="Normal"/>
    <x v="20"/>
  </r>
  <r>
    <s v="Mr."/>
    <s v="Jason Wright"/>
    <n v="71"/>
    <x v="0"/>
    <x v="1"/>
    <s v="B+"/>
    <x v="7"/>
    <x v="1"/>
    <x v="657"/>
    <s v="Elizabeth Duncan"/>
    <x v="4276"/>
    <x v="4"/>
    <n v="2078.0779000000002"/>
    <n v="308"/>
    <x v="2"/>
    <s v="Emergency"/>
    <d v="2022-03-25T00:00:00"/>
    <s v="Ibuprofen"/>
    <s v="Abnormal"/>
    <x v="26"/>
  </r>
  <r>
    <s v="Mr."/>
    <s v="Wesley Campbell"/>
    <n v="80"/>
    <x v="0"/>
    <x v="1"/>
    <s v="O+"/>
    <x v="1"/>
    <x v="1"/>
    <x v="646"/>
    <s v="Kristen Liu"/>
    <x v="4277"/>
    <x v="1"/>
    <n v="31283.2183"/>
    <n v="459"/>
    <x v="0"/>
    <s v="Elective"/>
    <d v="2022-09-24T00:00:00"/>
    <s v="Penicillin"/>
    <s v="Inconclusive"/>
    <x v="8"/>
  </r>
  <r>
    <s v="Mr."/>
    <s v="Jose Ochoa"/>
    <n v="71"/>
    <x v="0"/>
    <x v="1"/>
    <s v="A-"/>
    <x v="6"/>
    <x v="5"/>
    <x v="1100"/>
    <s v="Charles Harvey"/>
    <x v="4278"/>
    <x v="0"/>
    <n v="2266.3449999999998"/>
    <n v="196"/>
    <x v="2"/>
    <s v="Emergency"/>
    <d v="2019-08-31T00:00:00"/>
    <s v="Ibuprofen"/>
    <s v="Inconclusive"/>
    <x v="20"/>
  </r>
  <r>
    <s v="Mr."/>
    <s v="Michael Castillo Jr."/>
    <n v="40"/>
    <x v="1"/>
    <x v="1"/>
    <s v="AB+"/>
    <x v="3"/>
    <x v="1"/>
    <x v="1658"/>
    <s v="Randall Rojas"/>
    <x v="4279"/>
    <x v="0"/>
    <n v="6257.3104000000003"/>
    <n v="174"/>
    <x v="0"/>
    <s v="Elective"/>
    <d v="2020-05-10T00:00:00"/>
    <s v="Aspirin"/>
    <s v="Normal"/>
    <x v="14"/>
  </r>
  <r>
    <s v="Mrs."/>
    <s v="Michele Perez"/>
    <n v="68"/>
    <x v="0"/>
    <x v="0"/>
    <s v="B-"/>
    <x v="2"/>
    <x v="3"/>
    <x v="656"/>
    <s v="Brian Cooper"/>
    <x v="4280"/>
    <x v="4"/>
    <n v="23451.742900000001"/>
    <n v="443"/>
    <x v="1"/>
    <s v="Urgent"/>
    <d v="2021-12-30T00:00:00"/>
    <s v="Lipitor"/>
    <s v="Abnormal"/>
    <x v="12"/>
  </r>
  <r>
    <s v="Mr."/>
    <s v="Robin Rodriguez"/>
    <n v="35"/>
    <x v="1"/>
    <x v="1"/>
    <s v="AB-"/>
    <x v="5"/>
    <x v="3"/>
    <x v="1633"/>
    <s v="Ruth Mcintyre"/>
    <x v="4281"/>
    <x v="1"/>
    <n v="9532.6463000000003"/>
    <n v="108"/>
    <x v="2"/>
    <s v="Emergency"/>
    <d v="2020-06-28T00:00:00"/>
    <s v="Penicillin"/>
    <s v="Abnormal"/>
    <x v="11"/>
  </r>
  <r>
    <s v="Mr."/>
    <s v="Caleb Coleman"/>
    <n v="27"/>
    <x v="2"/>
    <x v="1"/>
    <s v="AB-"/>
    <x v="5"/>
    <x v="2"/>
    <x v="1086"/>
    <s v="David Anderson"/>
    <x v="4282"/>
    <x v="2"/>
    <n v="6747.2458999999999"/>
    <n v="387"/>
    <x v="0"/>
    <s v="Elective"/>
    <d v="2022-03-07T00:00:00"/>
    <s v="Paracetamol"/>
    <s v="Normal"/>
    <x v="26"/>
  </r>
  <r>
    <s v="Mrs."/>
    <s v="Carla Flowers"/>
    <n v="46"/>
    <x v="1"/>
    <x v="0"/>
    <s v="B-"/>
    <x v="2"/>
    <x v="1"/>
    <x v="1655"/>
    <s v="Brent Bailey"/>
    <x v="313"/>
    <x v="1"/>
    <n v="21610.832299999998"/>
    <n v="179"/>
    <x v="1"/>
    <s v="Urgent"/>
    <d v="2020-12-30T00:00:00"/>
    <s v="Paracetamol"/>
    <s v="Normal"/>
    <x v="26"/>
  </r>
  <r>
    <s v="Mr."/>
    <s v="Joe Daniels"/>
    <n v="27"/>
    <x v="2"/>
    <x v="1"/>
    <s v="B+"/>
    <x v="7"/>
    <x v="2"/>
    <x v="1040"/>
    <s v="Maria Elliott"/>
    <x v="3530"/>
    <x v="3"/>
    <n v="7238.9742999999999"/>
    <n v="482"/>
    <x v="0"/>
    <s v="Elective"/>
    <d v="2021-09-09T00:00:00"/>
    <s v="Aspirin"/>
    <s v="Normal"/>
    <x v="5"/>
  </r>
  <r>
    <s v="Mrs."/>
    <s v="Kristin Nolan"/>
    <n v="80"/>
    <x v="0"/>
    <x v="0"/>
    <s v="AB-"/>
    <x v="5"/>
    <x v="5"/>
    <x v="560"/>
    <s v="Susan Morgan"/>
    <x v="4283"/>
    <x v="1"/>
    <n v="31544.846399999999"/>
    <n v="475"/>
    <x v="0"/>
    <s v="Elective"/>
    <d v="2020-10-30T00:00:00"/>
    <s v="Paracetamol"/>
    <s v="Inconclusive"/>
    <x v="20"/>
  </r>
  <r>
    <s v="Mrs."/>
    <s v="Megan Thomas"/>
    <n v="33"/>
    <x v="2"/>
    <x v="0"/>
    <s v="B+"/>
    <x v="7"/>
    <x v="4"/>
    <x v="1219"/>
    <s v="William Mason"/>
    <x v="4284"/>
    <x v="1"/>
    <n v="22456.671999999999"/>
    <n v="225"/>
    <x v="2"/>
    <s v="Emergency"/>
    <d v="2023-09-29T00:00:00"/>
    <s v="Lipitor"/>
    <s v="Normal"/>
    <x v="8"/>
  </r>
  <r>
    <s v="Mrs."/>
    <s v="Kathryn Owens"/>
    <n v="66"/>
    <x v="0"/>
    <x v="0"/>
    <s v="AB-"/>
    <x v="5"/>
    <x v="3"/>
    <x v="401"/>
    <s v="Phillip Fry"/>
    <x v="4285"/>
    <x v="2"/>
    <n v="5105.4081999999999"/>
    <n v="315"/>
    <x v="0"/>
    <s v="Elective"/>
    <d v="2022-11-01T00:00:00"/>
    <s v="Ibuprofen"/>
    <s v="Normal"/>
    <x v="21"/>
  </r>
  <r>
    <s v="Mr."/>
    <s v="David Fletcher"/>
    <n v="36"/>
    <x v="1"/>
    <x v="1"/>
    <s v="O+"/>
    <x v="1"/>
    <x v="0"/>
    <x v="1616"/>
    <s v="Sean Arroyo"/>
    <x v="4286"/>
    <x v="3"/>
    <n v="2165.0065"/>
    <n v="495"/>
    <x v="2"/>
    <s v="Emergency"/>
    <d v="2018-11-26T00:00:00"/>
    <s v="Penicillin"/>
    <s v="Abnormal"/>
    <x v="28"/>
  </r>
  <r>
    <s v="Mrs."/>
    <s v="Theresa Jones"/>
    <n v="71"/>
    <x v="0"/>
    <x v="0"/>
    <s v="AB+"/>
    <x v="3"/>
    <x v="5"/>
    <x v="167"/>
    <s v="Jason Hall"/>
    <x v="4287"/>
    <x v="0"/>
    <n v="56436.415399999998"/>
    <n v="301"/>
    <x v="2"/>
    <s v="Emergency"/>
    <d v="2020-06-05T00:00:00"/>
    <s v="Penicillin"/>
    <s v="Normal"/>
    <x v="14"/>
  </r>
  <r>
    <s v="Mr."/>
    <s v="Danielle Massey"/>
    <n v="26"/>
    <x v="2"/>
    <x v="1"/>
    <s v="A+"/>
    <x v="4"/>
    <x v="3"/>
    <x v="1362"/>
    <s v="Joshua Brooks"/>
    <x v="1106"/>
    <x v="4"/>
    <n v="1182.8284000000001"/>
    <n v="459"/>
    <x v="0"/>
    <s v="Elective"/>
    <d v="2020-04-17T00:00:00"/>
    <s v="Penicillin"/>
    <s v="Normal"/>
    <x v="8"/>
  </r>
  <r>
    <s v="Mrs."/>
    <s v="Kimberly Lopez"/>
    <n v="42"/>
    <x v="1"/>
    <x v="0"/>
    <s v="B-"/>
    <x v="2"/>
    <x v="0"/>
    <x v="391"/>
    <s v="Kristin Stevens"/>
    <x v="4288"/>
    <x v="0"/>
    <n v="17756.425899999998"/>
    <n v="417"/>
    <x v="2"/>
    <s v="Emergency"/>
    <d v="2023-03-07T00:00:00"/>
    <s v="Ibuprofen"/>
    <s v="Inconclusive"/>
    <x v="15"/>
  </r>
  <r>
    <s v="Mrs."/>
    <s v="Nathan Rodriguez"/>
    <n v="54"/>
    <x v="1"/>
    <x v="0"/>
    <s v="A+"/>
    <x v="4"/>
    <x v="2"/>
    <x v="1659"/>
    <s v="Michael Smith"/>
    <x v="4289"/>
    <x v="2"/>
    <n v="7641.0505000000003"/>
    <n v="272"/>
    <x v="0"/>
    <s v="Elective"/>
    <d v="2023-04-08T00:00:00"/>
    <s v="Aspirin"/>
    <s v="Abnormal"/>
    <x v="28"/>
  </r>
  <r>
    <s v="Mrs."/>
    <s v="Paul Berry"/>
    <n v="48"/>
    <x v="1"/>
    <x v="0"/>
    <s v="O-"/>
    <x v="0"/>
    <x v="3"/>
    <x v="842"/>
    <s v="Tracy Braun"/>
    <x v="4290"/>
    <x v="2"/>
    <n v="4735.1810999999998"/>
    <n v="287"/>
    <x v="2"/>
    <s v="Emergency"/>
    <d v="2023-11-11T00:00:00"/>
    <s v="Paracetamol"/>
    <s v="Inconclusive"/>
    <x v="17"/>
  </r>
  <r>
    <s v="Mrs."/>
    <s v="Jerome Evans"/>
    <n v="23"/>
    <x v="2"/>
    <x v="0"/>
    <s v="AB-"/>
    <x v="5"/>
    <x v="5"/>
    <x v="778"/>
    <s v="Brandon Williams"/>
    <x v="4291"/>
    <x v="4"/>
    <n v="29163.6698"/>
    <n v="254"/>
    <x v="0"/>
    <s v="Elective"/>
    <d v="2020-10-01T00:00:00"/>
    <s v="Paracetamol"/>
    <s v="Inconclusive"/>
    <x v="8"/>
  </r>
  <r>
    <s v="Mr."/>
    <s v="Kristin Mccann"/>
    <n v="20"/>
    <x v="2"/>
    <x v="1"/>
    <s v="O-"/>
    <x v="0"/>
    <x v="5"/>
    <x v="1235"/>
    <s v="Dakota Richardson"/>
    <x v="4292"/>
    <x v="1"/>
    <n v="26826.479299999999"/>
    <n v="463"/>
    <x v="2"/>
    <s v="Emergency"/>
    <d v="2021-10-26T00:00:00"/>
    <s v="Aspirin"/>
    <s v="Normal"/>
    <x v="3"/>
  </r>
  <r>
    <s v="Mrs."/>
    <s v="Amy Hickman"/>
    <n v="21"/>
    <x v="2"/>
    <x v="0"/>
    <s v="O+"/>
    <x v="1"/>
    <x v="2"/>
    <x v="1217"/>
    <s v="Kylie Kennedy"/>
    <x v="2676"/>
    <x v="2"/>
    <n v="13354.0242"/>
    <n v="372"/>
    <x v="0"/>
    <s v="Elective"/>
    <d v="2022-12-22T00:00:00"/>
    <s v="Lipitor"/>
    <s v="Normal"/>
    <x v="26"/>
  </r>
  <r>
    <s v="Mr."/>
    <s v="Thomas Hickman"/>
    <n v="71"/>
    <x v="0"/>
    <x v="1"/>
    <s v="B-"/>
    <x v="2"/>
    <x v="2"/>
    <x v="501"/>
    <s v="Samantha Sanchez"/>
    <x v="4293"/>
    <x v="0"/>
    <n v="3896.5014000000001"/>
    <n v="376"/>
    <x v="0"/>
    <s v="Elective"/>
    <d v="2020-06-06T00:00:00"/>
    <s v="Paracetamol"/>
    <s v="Inconclusive"/>
    <x v="25"/>
  </r>
  <r>
    <s v="Mrs."/>
    <s v="Wendy Harmon"/>
    <n v="38"/>
    <x v="1"/>
    <x v="0"/>
    <s v="AB-"/>
    <x v="5"/>
    <x v="1"/>
    <x v="441"/>
    <s v="Scott Burton"/>
    <x v="4294"/>
    <x v="3"/>
    <n v="30597.932700000001"/>
    <n v="361"/>
    <x v="1"/>
    <s v="Urgent"/>
    <d v="2021-11-28T00:00:00"/>
    <s v="Lipitor"/>
    <s v="Normal"/>
    <x v="16"/>
  </r>
  <r>
    <s v="Mr."/>
    <s v="Deanna Clark"/>
    <n v="30"/>
    <x v="2"/>
    <x v="1"/>
    <s v="AB-"/>
    <x v="5"/>
    <x v="0"/>
    <x v="283"/>
    <s v="Kaylee White"/>
    <x v="4295"/>
    <x v="1"/>
    <n v="27597.9895"/>
    <n v="460"/>
    <x v="2"/>
    <s v="Emergency"/>
    <d v="2023-07-13T00:00:00"/>
    <s v="Paracetamol"/>
    <s v="Normal"/>
    <x v="16"/>
  </r>
  <r>
    <s v="Mrs."/>
    <s v="Kaylee Hill"/>
    <n v="55"/>
    <x v="1"/>
    <x v="0"/>
    <s v="AB-"/>
    <x v="5"/>
    <x v="2"/>
    <x v="234"/>
    <s v="Juan Davis"/>
    <x v="4296"/>
    <x v="2"/>
    <n v="17056.5746"/>
    <n v="116"/>
    <x v="0"/>
    <s v="Elective"/>
    <d v="2021-05-04T00:00:00"/>
    <s v="Penicillin"/>
    <s v="Inconclusive"/>
    <x v="4"/>
  </r>
  <r>
    <s v="Mr."/>
    <s v="Patrick Smith"/>
    <n v="31"/>
    <x v="2"/>
    <x v="1"/>
    <s v="O+"/>
    <x v="1"/>
    <x v="0"/>
    <x v="1660"/>
    <s v="Sheri Barker"/>
    <x v="4297"/>
    <x v="4"/>
    <n v="54005.3842"/>
    <n v="444"/>
    <x v="1"/>
    <s v="Urgent"/>
    <d v="2019-12-01T00:00:00"/>
    <s v="Paracetamol"/>
    <s v="Abnormal"/>
    <x v="6"/>
  </r>
  <r>
    <s v="Mr."/>
    <s v="Melissa Roth"/>
    <n v="48"/>
    <x v="1"/>
    <x v="1"/>
    <s v="O-"/>
    <x v="0"/>
    <x v="1"/>
    <x v="1365"/>
    <s v="Matthew Vazquez"/>
    <x v="4298"/>
    <x v="4"/>
    <n v="24490.420900000001"/>
    <n v="467"/>
    <x v="0"/>
    <s v="Elective"/>
    <d v="2020-07-21T00:00:00"/>
    <s v="Penicillin"/>
    <s v="Inconclusive"/>
    <x v="5"/>
  </r>
  <r>
    <s v="Mrs."/>
    <s v="Cheryl Lynch"/>
    <n v="29"/>
    <x v="2"/>
    <x v="0"/>
    <s v="AB-"/>
    <x v="5"/>
    <x v="2"/>
    <x v="1661"/>
    <s v="Jason Merritt"/>
    <x v="4299"/>
    <x v="2"/>
    <n v="7009.9562999999998"/>
    <n v="286"/>
    <x v="0"/>
    <s v="Elective"/>
    <d v="2018-12-08T00:00:00"/>
    <s v="Aspirin"/>
    <s v="Inconclusive"/>
    <x v="10"/>
  </r>
  <r>
    <s v="Mrs."/>
    <s v="Brendan Garrett"/>
    <n v="77"/>
    <x v="0"/>
    <x v="0"/>
    <s v="O+"/>
    <x v="1"/>
    <x v="5"/>
    <x v="351"/>
    <s v="Mary Medina"/>
    <x v="4300"/>
    <x v="2"/>
    <n v="67259.279699999999"/>
    <n v="368"/>
    <x v="2"/>
    <s v="Emergency"/>
    <d v="2022-09-09T00:00:00"/>
    <s v="Paracetamol"/>
    <s v="Normal"/>
    <x v="23"/>
  </r>
  <r>
    <s v="Mrs."/>
    <s v="Jason Lewis"/>
    <n v="67"/>
    <x v="0"/>
    <x v="0"/>
    <s v="A+"/>
    <x v="4"/>
    <x v="2"/>
    <x v="1152"/>
    <s v="Thomas Wood MD"/>
    <x v="4301"/>
    <x v="2"/>
    <n v="3864.3548000000001"/>
    <n v="255"/>
    <x v="0"/>
    <s v="Elective"/>
    <d v="2020-07-31T00:00:00"/>
    <s v="Paracetamol"/>
    <s v="Abnormal"/>
    <x v="11"/>
  </r>
  <r>
    <s v="Mrs."/>
    <s v="Chase Johnson"/>
    <n v="56"/>
    <x v="1"/>
    <x v="0"/>
    <s v="AB-"/>
    <x v="5"/>
    <x v="3"/>
    <x v="1662"/>
    <s v="Gary Coleman"/>
    <x v="4302"/>
    <x v="3"/>
    <n v="31194.539100000002"/>
    <n v="269"/>
    <x v="2"/>
    <s v="Emergency"/>
    <d v="2022-09-10T00:00:00"/>
    <s v="Lipitor"/>
    <s v="Normal"/>
    <x v="20"/>
  </r>
  <r>
    <s v="Mrs."/>
    <s v="Heidi Avila"/>
    <n v="32"/>
    <x v="2"/>
    <x v="0"/>
    <s v="B+"/>
    <x v="7"/>
    <x v="3"/>
    <x v="598"/>
    <s v="Susan Ingram"/>
    <x v="4303"/>
    <x v="2"/>
    <n v="7926.5704999999998"/>
    <n v="298"/>
    <x v="0"/>
    <s v="Elective"/>
    <d v="2020-12-25T00:00:00"/>
    <s v="Paracetamol"/>
    <s v="Inconclusive"/>
    <x v="2"/>
  </r>
  <r>
    <s v="Mrs."/>
    <s v="Tricia Wells"/>
    <n v="58"/>
    <x v="1"/>
    <x v="0"/>
    <s v="O+"/>
    <x v="1"/>
    <x v="1"/>
    <x v="934"/>
    <s v="Candice Manning"/>
    <x v="4304"/>
    <x v="1"/>
    <n v="8524.2919999999995"/>
    <n v="494"/>
    <x v="2"/>
    <s v="Emergency"/>
    <d v="2020-07-10T00:00:00"/>
    <s v="Ibuprofen"/>
    <s v="Inconclusive"/>
    <x v="6"/>
  </r>
  <r>
    <s v="Mr."/>
    <s v="Angel Martin"/>
    <n v="35"/>
    <x v="1"/>
    <x v="1"/>
    <s v="B-"/>
    <x v="2"/>
    <x v="1"/>
    <x v="1321"/>
    <s v="Sean Lee"/>
    <x v="4305"/>
    <x v="4"/>
    <n v="16484.543600000001"/>
    <n v="467"/>
    <x v="0"/>
    <s v="Elective"/>
    <d v="2019-10-13T00:00:00"/>
    <s v="Lipitor"/>
    <s v="Normal"/>
    <x v="26"/>
  </r>
  <r>
    <s v="Mr."/>
    <s v="Tiffany Hudson"/>
    <n v="25"/>
    <x v="2"/>
    <x v="1"/>
    <s v="O-"/>
    <x v="0"/>
    <x v="4"/>
    <x v="1626"/>
    <s v="Dean Lewis"/>
    <x v="4306"/>
    <x v="1"/>
    <n v="21273.3878"/>
    <n v="385"/>
    <x v="1"/>
    <s v="Urgent"/>
    <d v="2021-04-16T00:00:00"/>
    <s v="Aspirin"/>
    <s v="Abnormal"/>
    <x v="28"/>
  </r>
  <r>
    <s v="Mrs."/>
    <s v="Christopher Anderson"/>
    <n v="51"/>
    <x v="1"/>
    <x v="0"/>
    <s v="AB-"/>
    <x v="5"/>
    <x v="2"/>
    <x v="1068"/>
    <s v="Mrs. Madison Moore DDS"/>
    <x v="4307"/>
    <x v="1"/>
    <n v="2490.2860000000001"/>
    <n v="499"/>
    <x v="0"/>
    <s v="Elective"/>
    <d v="2022-03-06T00:00:00"/>
    <s v="Lipitor"/>
    <s v="Normal"/>
    <x v="20"/>
  </r>
  <r>
    <s v="Mrs."/>
    <s v="Jeremiah Lawson"/>
    <n v="21"/>
    <x v="2"/>
    <x v="0"/>
    <s v="AB-"/>
    <x v="5"/>
    <x v="0"/>
    <x v="405"/>
    <s v="Daniel Parks"/>
    <x v="294"/>
    <x v="4"/>
    <n v="31754.1937"/>
    <n v="412"/>
    <x v="1"/>
    <s v="Urgent"/>
    <d v="2019-06-24T00:00:00"/>
    <s v="Lipitor"/>
    <s v="Inconclusive"/>
    <x v="17"/>
  </r>
  <r>
    <s v="Mrs."/>
    <s v="Calvin Santos"/>
    <n v="23"/>
    <x v="2"/>
    <x v="0"/>
    <s v="O+"/>
    <x v="1"/>
    <x v="0"/>
    <x v="684"/>
    <s v="Kayla Hines"/>
    <x v="4308"/>
    <x v="1"/>
    <n v="33513.297200000001"/>
    <n v="204"/>
    <x v="2"/>
    <s v="Emergency"/>
    <d v="2019-11-05T00:00:00"/>
    <s v="Penicillin"/>
    <s v="Inconclusive"/>
    <x v="19"/>
  </r>
  <r>
    <s v="Mr."/>
    <s v="Janet Hunt"/>
    <n v="34"/>
    <x v="2"/>
    <x v="1"/>
    <s v="O+"/>
    <x v="1"/>
    <x v="3"/>
    <x v="251"/>
    <s v="Madison Munoz"/>
    <x v="4309"/>
    <x v="2"/>
    <n v="23092.813600000001"/>
    <n v="374"/>
    <x v="2"/>
    <s v="Emergency"/>
    <d v="2022-06-03T00:00:00"/>
    <s v="Penicillin"/>
    <s v="Inconclusive"/>
    <x v="20"/>
  </r>
  <r>
    <s v="Mrs."/>
    <s v="Lauren Henry"/>
    <n v="29"/>
    <x v="2"/>
    <x v="0"/>
    <s v="A+"/>
    <x v="4"/>
    <x v="2"/>
    <x v="581"/>
    <s v="Lisa Fernandez"/>
    <x v="4310"/>
    <x v="1"/>
    <n v="5659.8855000000003"/>
    <n v="384"/>
    <x v="0"/>
    <s v="Elective"/>
    <d v="2019-07-08T00:00:00"/>
    <s v="Penicillin"/>
    <s v="Abnormal"/>
    <x v="30"/>
  </r>
  <r>
    <s v="Mrs."/>
    <s v="Rebecca Delgado"/>
    <n v="77"/>
    <x v="0"/>
    <x v="0"/>
    <s v="A+"/>
    <x v="4"/>
    <x v="5"/>
    <x v="1056"/>
    <s v="Bryce White"/>
    <x v="4311"/>
    <x v="4"/>
    <n v="29603.997299999999"/>
    <n v="216"/>
    <x v="2"/>
    <s v="Emergency"/>
    <d v="2023-08-20T00:00:00"/>
    <s v="Lipitor"/>
    <s v="Inconclusive"/>
    <x v="13"/>
  </r>
  <r>
    <s v="Mr."/>
    <s v="Debra Wright"/>
    <n v="33"/>
    <x v="2"/>
    <x v="1"/>
    <s v="B+"/>
    <x v="7"/>
    <x v="4"/>
    <x v="495"/>
    <s v="Elizabeth Fernandez"/>
    <x v="4312"/>
    <x v="4"/>
    <n v="40348.838199999998"/>
    <n v="261"/>
    <x v="1"/>
    <s v="Urgent"/>
    <d v="2019-06-25T00:00:00"/>
    <s v="Paracetamol"/>
    <s v="Abnormal"/>
    <x v="10"/>
  </r>
  <r>
    <s v="Mr."/>
    <s v="Erin Bond"/>
    <n v="78"/>
    <x v="0"/>
    <x v="1"/>
    <s v="B-"/>
    <x v="2"/>
    <x v="5"/>
    <x v="682"/>
    <s v="Emily Stone"/>
    <x v="1496"/>
    <x v="0"/>
    <n v="57781.660799999998"/>
    <n v="480"/>
    <x v="0"/>
    <s v="Elective"/>
    <d v="2019-01-31T00:00:00"/>
    <s v="Ibuprofen"/>
    <s v="Inconclusive"/>
    <x v="4"/>
  </r>
  <r>
    <s v="Mr."/>
    <s v="Sylvia Bradley"/>
    <n v="84"/>
    <x v="0"/>
    <x v="1"/>
    <s v="O+"/>
    <x v="1"/>
    <x v="2"/>
    <x v="717"/>
    <s v="Joseph Bush"/>
    <x v="4313"/>
    <x v="0"/>
    <n v="8737.4177999999993"/>
    <n v="207"/>
    <x v="0"/>
    <s v="Elective"/>
    <d v="2021-12-07T00:00:00"/>
    <s v="Aspirin"/>
    <s v="Abnormal"/>
    <x v="27"/>
  </r>
  <r>
    <s v="Mr."/>
    <s v="John Jackson"/>
    <n v="52"/>
    <x v="1"/>
    <x v="1"/>
    <s v="B-"/>
    <x v="2"/>
    <x v="1"/>
    <x v="1070"/>
    <s v="Dylan Pena"/>
    <x v="4314"/>
    <x v="1"/>
    <n v="15924.808300000001"/>
    <n v="271"/>
    <x v="1"/>
    <s v="Urgent"/>
    <d v="2020-11-19T00:00:00"/>
    <s v="Ibuprofen"/>
    <s v="Abnormal"/>
    <x v="25"/>
  </r>
  <r>
    <s v="Mrs."/>
    <s v="Amber Taylor"/>
    <n v="25"/>
    <x v="2"/>
    <x v="0"/>
    <s v="O+"/>
    <x v="1"/>
    <x v="4"/>
    <x v="50"/>
    <s v="Kristin Williams"/>
    <x v="4315"/>
    <x v="2"/>
    <n v="20896.910400000001"/>
    <n v="203"/>
    <x v="1"/>
    <s v="Urgent"/>
    <d v="2022-12-04T00:00:00"/>
    <s v="Paracetamol"/>
    <s v="Abnormal"/>
    <x v="11"/>
  </r>
  <r>
    <s v="Mr."/>
    <s v="Melissa Pitts"/>
    <n v="61"/>
    <x v="0"/>
    <x v="1"/>
    <s v="O+"/>
    <x v="1"/>
    <x v="4"/>
    <x v="1189"/>
    <s v="Steven Carpenter"/>
    <x v="4316"/>
    <x v="0"/>
    <n v="33313.993499999997"/>
    <n v="223"/>
    <x v="1"/>
    <s v="Urgent"/>
    <d v="2020-09-30T00:00:00"/>
    <s v="Aspirin"/>
    <s v="Inconclusive"/>
    <x v="29"/>
  </r>
  <r>
    <s v="Mr."/>
    <s v="Tyler Little"/>
    <n v="85"/>
    <x v="0"/>
    <x v="1"/>
    <s v="O-"/>
    <x v="0"/>
    <x v="0"/>
    <x v="10"/>
    <s v="Jimmy Smith"/>
    <x v="4317"/>
    <x v="0"/>
    <n v="10943.8824"/>
    <n v="331"/>
    <x v="1"/>
    <s v="Urgent"/>
    <d v="2020-09-15T00:00:00"/>
    <s v="Aspirin"/>
    <s v="Inconclusive"/>
    <x v="29"/>
  </r>
  <r>
    <s v="Mrs."/>
    <s v="Julie Robles"/>
    <n v="27"/>
    <x v="2"/>
    <x v="0"/>
    <s v="AB-"/>
    <x v="5"/>
    <x v="3"/>
    <x v="1342"/>
    <s v="Colleen Moore"/>
    <x v="4318"/>
    <x v="3"/>
    <n v="17278.0959"/>
    <n v="428"/>
    <x v="1"/>
    <s v="Urgent"/>
    <d v="2023-11-15T00:00:00"/>
    <s v="Paracetamol"/>
    <s v="Normal"/>
    <x v="29"/>
  </r>
  <r>
    <s v="Mrs."/>
    <s v="Abigail Grant"/>
    <n v="75"/>
    <x v="0"/>
    <x v="0"/>
    <s v="A-"/>
    <x v="6"/>
    <x v="1"/>
    <x v="1079"/>
    <s v="Phillip Weaver"/>
    <x v="2443"/>
    <x v="0"/>
    <n v="2629.0677999999998"/>
    <n v="414"/>
    <x v="1"/>
    <s v="Urgent"/>
    <d v="2020-09-16T00:00:00"/>
    <s v="Lipitor"/>
    <s v="Inconclusive"/>
    <x v="27"/>
  </r>
  <r>
    <s v="Mrs."/>
    <s v="John Norris"/>
    <n v="69"/>
    <x v="0"/>
    <x v="0"/>
    <s v="AB+"/>
    <x v="3"/>
    <x v="5"/>
    <x v="119"/>
    <s v="Marilyn Ruiz DDS"/>
    <x v="4319"/>
    <x v="0"/>
    <n v="30978.74"/>
    <n v="418"/>
    <x v="0"/>
    <s v="Elective"/>
    <d v="2021-09-08T00:00:00"/>
    <s v="Lipitor"/>
    <s v="Normal"/>
    <x v="25"/>
  </r>
  <r>
    <s v="Mrs."/>
    <s v="Tracy Bradley"/>
    <n v="69"/>
    <x v="0"/>
    <x v="0"/>
    <s v="AB-"/>
    <x v="5"/>
    <x v="1"/>
    <x v="148"/>
    <s v="Lauren Jones"/>
    <x v="4320"/>
    <x v="0"/>
    <n v="20371.2297"/>
    <n v="400"/>
    <x v="0"/>
    <s v="Elective"/>
    <d v="2022-03-12T00:00:00"/>
    <s v="Penicillin"/>
    <s v="Inconclusive"/>
    <x v="2"/>
  </r>
  <r>
    <s v="Mrs."/>
    <s v="Jeremy Floyd III"/>
    <n v="71"/>
    <x v="0"/>
    <x v="0"/>
    <s v="O-"/>
    <x v="0"/>
    <x v="5"/>
    <x v="95"/>
    <s v="Theresa Bennett"/>
    <x v="4321"/>
    <x v="0"/>
    <n v="46068.747000000003"/>
    <n v="294"/>
    <x v="0"/>
    <s v="Elective"/>
    <d v="2022-10-24T00:00:00"/>
    <s v="Paracetamol"/>
    <s v="Abnormal"/>
    <x v="26"/>
  </r>
  <r>
    <s v="Mr."/>
    <s v="Matthew Roberts"/>
    <n v="71"/>
    <x v="0"/>
    <x v="1"/>
    <s v="AB-"/>
    <x v="5"/>
    <x v="5"/>
    <x v="1663"/>
    <s v="Heather Beck"/>
    <x v="4322"/>
    <x v="0"/>
    <n v="41913.553800000002"/>
    <n v="129"/>
    <x v="0"/>
    <s v="Elective"/>
    <d v="2020-06-04T00:00:00"/>
    <s v="Aspirin"/>
    <s v="Inconclusive"/>
    <x v="8"/>
  </r>
  <r>
    <s v="Mr."/>
    <s v="Paul Williams"/>
    <n v="58"/>
    <x v="1"/>
    <x v="1"/>
    <s v="B+"/>
    <x v="7"/>
    <x v="0"/>
    <x v="1516"/>
    <s v="Taylor Barrett"/>
    <x v="4323"/>
    <x v="3"/>
    <n v="38732.1803"/>
    <n v="442"/>
    <x v="1"/>
    <s v="Urgent"/>
    <d v="2022-09-12T00:00:00"/>
    <s v="Penicillin"/>
    <s v="Abnormal"/>
    <x v="2"/>
  </r>
  <r>
    <s v="Mrs."/>
    <s v="Steven Hickman"/>
    <n v="36"/>
    <x v="1"/>
    <x v="0"/>
    <s v="AB+"/>
    <x v="3"/>
    <x v="1"/>
    <x v="787"/>
    <s v="Brent Allen"/>
    <x v="4324"/>
    <x v="2"/>
    <n v="17745.769799999998"/>
    <n v="150"/>
    <x v="1"/>
    <s v="Urgent"/>
    <d v="2020-03-28T00:00:00"/>
    <s v="Penicillin"/>
    <s v="Abnormal"/>
    <x v="4"/>
  </r>
  <r>
    <s v="Mr."/>
    <s v="John Sexton"/>
    <n v="42"/>
    <x v="1"/>
    <x v="1"/>
    <s v="AB+"/>
    <x v="3"/>
    <x v="1"/>
    <x v="793"/>
    <s v="Devin Hicks"/>
    <x v="4325"/>
    <x v="2"/>
    <n v="38179.951000000001"/>
    <n v="386"/>
    <x v="2"/>
    <s v="Emergency"/>
    <d v="2023-06-19T00:00:00"/>
    <s v="Lipitor"/>
    <s v="Abnormal"/>
    <x v="7"/>
  </r>
  <r>
    <s v="Mrs."/>
    <s v="Diane Mccarthy"/>
    <n v="39"/>
    <x v="1"/>
    <x v="0"/>
    <s v="A+"/>
    <x v="4"/>
    <x v="0"/>
    <x v="1093"/>
    <s v="Tom Bauer"/>
    <x v="4326"/>
    <x v="2"/>
    <n v="50600.821400000001"/>
    <n v="170"/>
    <x v="2"/>
    <s v="Emergency"/>
    <d v="2019-10-21T00:00:00"/>
    <s v="Lipitor"/>
    <s v="Normal"/>
    <x v="14"/>
  </r>
  <r>
    <s v="Mrs."/>
    <s v="Justin Galloway"/>
    <n v="78"/>
    <x v="0"/>
    <x v="0"/>
    <s v="O+"/>
    <x v="1"/>
    <x v="3"/>
    <x v="1290"/>
    <s v="Lisa Bell"/>
    <x v="4327"/>
    <x v="0"/>
    <n v="19120.661899999999"/>
    <n v="387"/>
    <x v="2"/>
    <s v="Emergency"/>
    <d v="2022-08-17T00:00:00"/>
    <s v="Ibuprofen"/>
    <s v="Abnormal"/>
    <x v="6"/>
  </r>
  <r>
    <s v="Mr."/>
    <s v="Karen Smith"/>
    <n v="26"/>
    <x v="2"/>
    <x v="1"/>
    <s v="B-"/>
    <x v="2"/>
    <x v="1"/>
    <x v="857"/>
    <s v="Adrienne Patterson"/>
    <x v="4328"/>
    <x v="2"/>
    <n v="20781.307499999999"/>
    <n v="387"/>
    <x v="0"/>
    <s v="Elective"/>
    <d v="2020-07-12T00:00:00"/>
    <s v="Ibuprofen"/>
    <s v="Inconclusive"/>
    <x v="2"/>
  </r>
  <r>
    <s v="Mr."/>
    <s v="Rebecca Gilbert"/>
    <n v="81"/>
    <x v="0"/>
    <x v="1"/>
    <s v="AB+"/>
    <x v="3"/>
    <x v="1"/>
    <x v="430"/>
    <s v="Jeffery Carlson"/>
    <x v="219"/>
    <x v="0"/>
    <n v="1692.873"/>
    <n v="457"/>
    <x v="0"/>
    <s v="Elective"/>
    <d v="2022-06-14T00:00:00"/>
    <s v="Penicillin"/>
    <s v="Abnormal"/>
    <x v="26"/>
  </r>
  <r>
    <s v="Mrs."/>
    <s v="Vanessa Thompson DDS"/>
    <n v="31"/>
    <x v="2"/>
    <x v="0"/>
    <s v="B-"/>
    <x v="2"/>
    <x v="3"/>
    <x v="89"/>
    <s v="Heather Banks"/>
    <x v="4329"/>
    <x v="4"/>
    <n v="15343.5221"/>
    <n v="273"/>
    <x v="2"/>
    <s v="Emergency"/>
    <d v="2021-10-27T00:00:00"/>
    <s v="Paracetamol"/>
    <s v="Abnormal"/>
    <x v="24"/>
  </r>
  <r>
    <s v="Mrs."/>
    <s v="Amanda Wilson"/>
    <n v="74"/>
    <x v="0"/>
    <x v="0"/>
    <s v="B+"/>
    <x v="7"/>
    <x v="1"/>
    <x v="677"/>
    <s v="Paula Hall"/>
    <x v="4330"/>
    <x v="0"/>
    <n v="16180.071599999999"/>
    <n v="484"/>
    <x v="0"/>
    <s v="Elective"/>
    <d v="2021-05-06T00:00:00"/>
    <s v="Lipitor"/>
    <s v="Abnormal"/>
    <x v="28"/>
  </r>
  <r>
    <s v="Mrs."/>
    <s v="Brittany Vega"/>
    <n v="50"/>
    <x v="1"/>
    <x v="0"/>
    <s v="O+"/>
    <x v="1"/>
    <x v="0"/>
    <x v="1664"/>
    <s v="Gabriela Richardson"/>
    <x v="4331"/>
    <x v="0"/>
    <n v="49775.152800000003"/>
    <n v="249"/>
    <x v="1"/>
    <s v="Urgent"/>
    <d v="2022-12-19T00:00:00"/>
    <s v="Lipitor"/>
    <s v="Abnormal"/>
    <x v="5"/>
  </r>
  <r>
    <s v="Mrs."/>
    <s v="Terry Richardson"/>
    <n v="33"/>
    <x v="2"/>
    <x v="0"/>
    <s v="A+"/>
    <x v="4"/>
    <x v="1"/>
    <x v="399"/>
    <s v="Jorge Smith"/>
    <x v="4332"/>
    <x v="2"/>
    <n v="21048.341700000001"/>
    <n v="451"/>
    <x v="1"/>
    <s v="Urgent"/>
    <d v="2020-08-06T00:00:00"/>
    <s v="Paracetamol"/>
    <s v="Inconclusive"/>
    <x v="21"/>
  </r>
  <r>
    <s v="Mrs."/>
    <s v="Joshua Mcbride"/>
    <n v="57"/>
    <x v="1"/>
    <x v="0"/>
    <s v="O+"/>
    <x v="1"/>
    <x v="3"/>
    <x v="1537"/>
    <s v="Joshua Gibbs"/>
    <x v="4333"/>
    <x v="2"/>
    <n v="17557.108400000001"/>
    <n v="208"/>
    <x v="1"/>
    <s v="Urgent"/>
    <d v="2021-02-08T00:00:00"/>
    <s v="Aspirin"/>
    <s v="Inconclusive"/>
    <x v="13"/>
  </r>
  <r>
    <s v="Mrs."/>
    <s v="Michael Small"/>
    <n v="43"/>
    <x v="1"/>
    <x v="0"/>
    <s v="A+"/>
    <x v="4"/>
    <x v="2"/>
    <x v="1050"/>
    <s v="Thomas Sanders"/>
    <x v="4334"/>
    <x v="0"/>
    <n v="23917.093400000002"/>
    <n v="145"/>
    <x v="0"/>
    <s v="Elective"/>
    <d v="2023-01-02T00:00:00"/>
    <s v="Ibuprofen"/>
    <s v="Inconclusive"/>
    <x v="28"/>
  </r>
  <r>
    <s v="Mr."/>
    <s v="Brian Bates"/>
    <n v="46"/>
    <x v="1"/>
    <x v="1"/>
    <s v="A+"/>
    <x v="4"/>
    <x v="4"/>
    <x v="1636"/>
    <s v="Adrienne Roach"/>
    <x v="4335"/>
    <x v="2"/>
    <n v="10060.8966"/>
    <n v="377"/>
    <x v="1"/>
    <s v="Urgent"/>
    <d v="2020-12-04T00:00:00"/>
    <s v="Aspirin"/>
    <s v="Inconclusive"/>
    <x v="1"/>
  </r>
  <r>
    <s v="Mrs."/>
    <s v="Calvin Wilson"/>
    <n v="74"/>
    <x v="0"/>
    <x v="0"/>
    <s v="B+"/>
    <x v="7"/>
    <x v="5"/>
    <x v="895"/>
    <s v="Michelle Good"/>
    <x v="4336"/>
    <x v="0"/>
    <n v="61665.895700000001"/>
    <n v="180"/>
    <x v="0"/>
    <s v="Elective"/>
    <d v="2019-09-26T00:00:00"/>
    <s v="Paracetamol"/>
    <s v="Normal"/>
    <x v="22"/>
  </r>
  <r>
    <s v="Mrs."/>
    <s v="Joshua Alexander"/>
    <n v="83"/>
    <x v="0"/>
    <x v="0"/>
    <s v="O-"/>
    <x v="0"/>
    <x v="1"/>
    <x v="1399"/>
    <s v="Justin Taylor"/>
    <x v="4337"/>
    <x v="0"/>
    <n v="12771.531499999999"/>
    <n v="228"/>
    <x v="1"/>
    <s v="Urgent"/>
    <d v="2022-01-14T00:00:00"/>
    <s v="Penicillin"/>
    <s v="Inconclusive"/>
    <x v="18"/>
  </r>
  <r>
    <s v="Mrs."/>
    <s v="Carlos Lopez"/>
    <n v="25"/>
    <x v="2"/>
    <x v="0"/>
    <s v="B+"/>
    <x v="7"/>
    <x v="0"/>
    <x v="738"/>
    <s v="Amy Skinner"/>
    <x v="4338"/>
    <x v="4"/>
    <n v="32868.101900000001"/>
    <n v="206"/>
    <x v="1"/>
    <s v="Urgent"/>
    <d v="2018-12-14T00:00:00"/>
    <s v="Penicillin"/>
    <s v="Inconclusive"/>
    <x v="17"/>
  </r>
  <r>
    <s v="Mr."/>
    <s v="Anthony Decker"/>
    <n v="56"/>
    <x v="1"/>
    <x v="1"/>
    <s v="O+"/>
    <x v="1"/>
    <x v="0"/>
    <x v="1079"/>
    <s v="Amber Cunningham"/>
    <x v="4339"/>
    <x v="1"/>
    <n v="47567.839899999999"/>
    <n v="313"/>
    <x v="1"/>
    <s v="Urgent"/>
    <d v="2020-09-12T00:00:00"/>
    <s v="Penicillin"/>
    <s v="Normal"/>
    <x v="22"/>
  </r>
  <r>
    <s v="Mr."/>
    <s v="Michael Becker"/>
    <n v="30"/>
    <x v="2"/>
    <x v="1"/>
    <s v="A-"/>
    <x v="6"/>
    <x v="3"/>
    <x v="614"/>
    <s v="Alejandra Decker"/>
    <x v="4340"/>
    <x v="1"/>
    <n v="31803.842700000001"/>
    <n v="171"/>
    <x v="1"/>
    <s v="Urgent"/>
    <d v="2019-10-13T00:00:00"/>
    <s v="Paracetamol"/>
    <s v="Normal"/>
    <x v="7"/>
  </r>
  <r>
    <s v="Mr."/>
    <s v="Heather Moreno"/>
    <n v="70"/>
    <x v="0"/>
    <x v="1"/>
    <s v="A+"/>
    <x v="4"/>
    <x v="0"/>
    <x v="1204"/>
    <s v="Lori Lucas"/>
    <x v="4341"/>
    <x v="0"/>
    <n v="42580.648000000001"/>
    <n v="180"/>
    <x v="1"/>
    <s v="Urgent"/>
    <d v="2019-04-30T00:00:00"/>
    <s v="Lipitor"/>
    <s v="Normal"/>
    <x v="11"/>
  </r>
  <r>
    <s v="Mrs."/>
    <s v="Ashley Smith"/>
    <n v="63"/>
    <x v="0"/>
    <x v="0"/>
    <s v="A-"/>
    <x v="6"/>
    <x v="3"/>
    <x v="103"/>
    <s v="James Cook"/>
    <x v="4342"/>
    <x v="0"/>
    <n v="2355.6055000000001"/>
    <n v="271"/>
    <x v="1"/>
    <s v="Urgent"/>
    <d v="2020-02-17T00:00:00"/>
    <s v="Ibuprofen"/>
    <s v="Inconclusive"/>
    <x v="3"/>
  </r>
  <r>
    <s v="Mr."/>
    <s v="Stephanie Cooley"/>
    <n v="73"/>
    <x v="0"/>
    <x v="1"/>
    <s v="AB+"/>
    <x v="3"/>
    <x v="5"/>
    <x v="1645"/>
    <s v="Theresa Sanford"/>
    <x v="4343"/>
    <x v="0"/>
    <n v="69001.427899999995"/>
    <n v="362"/>
    <x v="2"/>
    <s v="Emergency"/>
    <d v="2023-01-04T00:00:00"/>
    <s v="Lipitor"/>
    <s v="Abnormal"/>
    <x v="12"/>
  </r>
  <r>
    <s v="Mr."/>
    <s v="Andrea Dawson"/>
    <n v="20"/>
    <x v="2"/>
    <x v="1"/>
    <s v="AB-"/>
    <x v="5"/>
    <x v="4"/>
    <x v="381"/>
    <s v="Dominique Alexander"/>
    <x v="4344"/>
    <x v="2"/>
    <n v="1884.4268999999999"/>
    <n v="447"/>
    <x v="2"/>
    <s v="Emergency"/>
    <d v="2022-01-28T00:00:00"/>
    <s v="Ibuprofen"/>
    <s v="Abnormal"/>
    <x v="3"/>
  </r>
  <r>
    <s v="Mr."/>
    <s v="Theresa Anderson"/>
    <n v="84"/>
    <x v="0"/>
    <x v="1"/>
    <s v="AB+"/>
    <x v="3"/>
    <x v="0"/>
    <x v="1018"/>
    <s v="David Cook"/>
    <x v="4345"/>
    <x v="0"/>
    <n v="23886.746200000001"/>
    <n v="441"/>
    <x v="2"/>
    <s v="Emergency"/>
    <d v="2022-02-14T00:00:00"/>
    <s v="Ibuprofen"/>
    <s v="Inconclusive"/>
    <x v="7"/>
  </r>
  <r>
    <s v="Mrs."/>
    <s v="Zachary Williams"/>
    <n v="54"/>
    <x v="1"/>
    <x v="0"/>
    <s v="B-"/>
    <x v="2"/>
    <x v="5"/>
    <x v="1401"/>
    <s v="Craig Brooks"/>
    <x v="4346"/>
    <x v="3"/>
    <n v="16307.4208"/>
    <n v="470"/>
    <x v="0"/>
    <s v="Elective"/>
    <d v="2020-10-06T00:00:00"/>
    <s v="Paracetamol"/>
    <s v="Normal"/>
    <x v="13"/>
  </r>
  <r>
    <s v="Mrs."/>
    <s v="Michael Arellano"/>
    <n v="82"/>
    <x v="0"/>
    <x v="0"/>
    <s v="B-"/>
    <x v="2"/>
    <x v="1"/>
    <x v="454"/>
    <s v="Lori Miller"/>
    <x v="4347"/>
    <x v="1"/>
    <n v="27729.099699999999"/>
    <n v="426"/>
    <x v="1"/>
    <s v="Urgent"/>
    <d v="2019-04-29T00:00:00"/>
    <s v="Aspirin"/>
    <s v="Normal"/>
    <x v="23"/>
  </r>
  <r>
    <s v="Mrs."/>
    <s v="Kelsey Jensen"/>
    <n v="43"/>
    <x v="1"/>
    <x v="0"/>
    <s v="A-"/>
    <x v="6"/>
    <x v="1"/>
    <x v="1020"/>
    <s v="Darlene Drake"/>
    <x v="4348"/>
    <x v="0"/>
    <n v="32871.571300000003"/>
    <n v="294"/>
    <x v="2"/>
    <s v="Emergency"/>
    <d v="2021-05-31T00:00:00"/>
    <s v="Aspirin"/>
    <s v="Normal"/>
    <x v="3"/>
  </r>
  <r>
    <s v="Mr."/>
    <s v="Kimberly Davis"/>
    <n v="41"/>
    <x v="1"/>
    <x v="1"/>
    <s v="B-"/>
    <x v="2"/>
    <x v="1"/>
    <x v="1665"/>
    <s v="Monica Young"/>
    <x v="4349"/>
    <x v="2"/>
    <n v="22368.4483"/>
    <n v="477"/>
    <x v="1"/>
    <s v="Urgent"/>
    <d v="2022-06-18T00:00:00"/>
    <s v="Paracetamol"/>
    <s v="Inconclusive"/>
    <x v="25"/>
  </r>
  <r>
    <s v="Mrs."/>
    <s v="Linda Rodriguez"/>
    <n v="39"/>
    <x v="1"/>
    <x v="0"/>
    <s v="AB+"/>
    <x v="3"/>
    <x v="0"/>
    <x v="1110"/>
    <s v="Teresa Rose"/>
    <x v="1737"/>
    <x v="1"/>
    <n v="1364.2082"/>
    <n v="217"/>
    <x v="1"/>
    <s v="Urgent"/>
    <d v="2019-07-18T00:00:00"/>
    <s v="Lipitor"/>
    <s v="Normal"/>
    <x v="12"/>
  </r>
  <r>
    <s v="Mrs."/>
    <s v="Steve Martin"/>
    <n v="29"/>
    <x v="2"/>
    <x v="0"/>
    <s v="AB+"/>
    <x v="3"/>
    <x v="4"/>
    <x v="411"/>
    <s v="Thomas Howard"/>
    <x v="4350"/>
    <x v="1"/>
    <n v="35262.803"/>
    <n v="470"/>
    <x v="1"/>
    <s v="Urgent"/>
    <d v="2019-10-20T00:00:00"/>
    <s v="Penicillin"/>
    <s v="Inconclusive"/>
    <x v="28"/>
  </r>
  <r>
    <s v="Mrs."/>
    <s v="Lee Hall"/>
    <n v="52"/>
    <x v="1"/>
    <x v="0"/>
    <s v="B+"/>
    <x v="7"/>
    <x v="2"/>
    <x v="787"/>
    <s v="Monica Pugh"/>
    <x v="4351"/>
    <x v="2"/>
    <n v="16692.6908"/>
    <n v="418"/>
    <x v="0"/>
    <s v="Elective"/>
    <d v="2020-03-26T00:00:00"/>
    <s v="Ibuprofen"/>
    <s v="Inconclusive"/>
    <x v="25"/>
  </r>
  <r>
    <s v="Mrs."/>
    <s v="Karen Mann"/>
    <n v="59"/>
    <x v="1"/>
    <x v="0"/>
    <s v="A+"/>
    <x v="4"/>
    <x v="0"/>
    <x v="1235"/>
    <s v="Amber Oconnell"/>
    <x v="4352"/>
    <x v="2"/>
    <n v="55171.760999999999"/>
    <n v="338"/>
    <x v="2"/>
    <s v="Emergency"/>
    <d v="2021-11-21T00:00:00"/>
    <s v="Lipitor"/>
    <s v="Abnormal"/>
    <x v="17"/>
  </r>
  <r>
    <s v="Mrs."/>
    <s v="Brian Figueroa"/>
    <n v="46"/>
    <x v="1"/>
    <x v="0"/>
    <s v="O+"/>
    <x v="1"/>
    <x v="2"/>
    <x v="382"/>
    <s v="Audrey Dudley"/>
    <x v="4353"/>
    <x v="0"/>
    <n v="13593.2384"/>
    <n v="129"/>
    <x v="0"/>
    <s v="Elective"/>
    <d v="2022-04-15T00:00:00"/>
    <s v="Lipitor"/>
    <s v="Abnormal"/>
    <x v="3"/>
  </r>
  <r>
    <s v="Mrs."/>
    <s v="Pamela Chavez"/>
    <n v="25"/>
    <x v="2"/>
    <x v="0"/>
    <s v="O+"/>
    <x v="1"/>
    <x v="4"/>
    <x v="871"/>
    <s v="Robert Wilkerson"/>
    <x v="4354"/>
    <x v="3"/>
    <n v="19459.674999999999"/>
    <n v="105"/>
    <x v="1"/>
    <s v="Urgent"/>
    <d v="2020-06-03T00:00:00"/>
    <s v="Ibuprofen"/>
    <s v="Normal"/>
    <x v="1"/>
  </r>
  <r>
    <s v="Mr."/>
    <s v="Brian Alvarez"/>
    <n v="84"/>
    <x v="0"/>
    <x v="1"/>
    <s v="O+"/>
    <x v="1"/>
    <x v="1"/>
    <x v="518"/>
    <s v="Tamara Miller"/>
    <x v="909"/>
    <x v="1"/>
    <n v="37474.984499999999"/>
    <n v="361"/>
    <x v="2"/>
    <s v="Emergency"/>
    <d v="2020-10-12T00:00:00"/>
    <s v="Ibuprofen"/>
    <s v="Abnormal"/>
    <x v="4"/>
  </r>
  <r>
    <s v="Mrs."/>
    <s v="Ronald James"/>
    <n v="45"/>
    <x v="1"/>
    <x v="0"/>
    <s v="B-"/>
    <x v="2"/>
    <x v="5"/>
    <x v="1567"/>
    <s v="Amanda Carter"/>
    <x v="715"/>
    <x v="0"/>
    <n v="34768.447800000002"/>
    <n v="244"/>
    <x v="2"/>
    <s v="Emergency"/>
    <d v="2020-09-05T00:00:00"/>
    <s v="Aspirin"/>
    <s v="Normal"/>
    <x v="10"/>
  </r>
  <r>
    <s v="Mr."/>
    <s v="Olivia Walsh"/>
    <n v="62"/>
    <x v="0"/>
    <x v="1"/>
    <s v="A-"/>
    <x v="6"/>
    <x v="4"/>
    <x v="404"/>
    <s v="Charles Kim"/>
    <x v="4355"/>
    <x v="4"/>
    <n v="30995.021499999999"/>
    <n v="473"/>
    <x v="1"/>
    <s v="Urgent"/>
    <d v="2020-08-08T00:00:00"/>
    <s v="Aspirin"/>
    <s v="Normal"/>
    <x v="26"/>
  </r>
  <r>
    <s v="Mrs."/>
    <s v="Kelly Colon"/>
    <n v="49"/>
    <x v="1"/>
    <x v="0"/>
    <s v="B-"/>
    <x v="2"/>
    <x v="2"/>
    <x v="595"/>
    <s v="William Lee"/>
    <x v="4356"/>
    <x v="4"/>
    <n v="9758.4318999999996"/>
    <n v="131"/>
    <x v="0"/>
    <s v="Elective"/>
    <d v="2021-10-28T00:00:00"/>
    <s v="Lipitor"/>
    <s v="Abnormal"/>
    <x v="18"/>
  </r>
  <r>
    <s v="Mrs."/>
    <s v="Jimmy Nicholson"/>
    <n v="37"/>
    <x v="1"/>
    <x v="0"/>
    <s v="B-"/>
    <x v="2"/>
    <x v="0"/>
    <x v="1177"/>
    <s v="Christopher Gomez"/>
    <x v="4357"/>
    <x v="3"/>
    <n v="42799.739000000001"/>
    <n v="331"/>
    <x v="1"/>
    <s v="Urgent"/>
    <d v="2021-07-17T00:00:00"/>
    <s v="Lipitor"/>
    <s v="Inconclusive"/>
    <x v="22"/>
  </r>
  <r>
    <s v="Mr."/>
    <s v="Katherine Arnold"/>
    <n v="63"/>
    <x v="0"/>
    <x v="1"/>
    <s v="A+"/>
    <x v="4"/>
    <x v="5"/>
    <x v="537"/>
    <s v="Sarah Sims"/>
    <x v="4358"/>
    <x v="4"/>
    <n v="2846.6563999999998"/>
    <n v="261"/>
    <x v="0"/>
    <s v="Elective"/>
    <d v="2022-07-20T00:00:00"/>
    <s v="Paracetamol"/>
    <s v="Inconclusive"/>
    <x v="26"/>
  </r>
  <r>
    <s v="Mr."/>
    <s v="Francis Brown"/>
    <n v="75"/>
    <x v="0"/>
    <x v="1"/>
    <s v="AB+"/>
    <x v="3"/>
    <x v="0"/>
    <x v="1666"/>
    <s v="Andrew Moore"/>
    <x v="1990"/>
    <x v="2"/>
    <n v="12133.996499999999"/>
    <n v="340"/>
    <x v="1"/>
    <s v="Urgent"/>
    <d v="2023-05-03T00:00:00"/>
    <s v="Lipitor"/>
    <s v="Abnormal"/>
    <x v="29"/>
  </r>
  <r>
    <s v="Mr."/>
    <s v="Richard Garcia"/>
    <n v="60"/>
    <x v="0"/>
    <x v="1"/>
    <s v="O+"/>
    <x v="1"/>
    <x v="1"/>
    <x v="1361"/>
    <s v="Michelle Bridges"/>
    <x v="4359"/>
    <x v="4"/>
    <n v="21339.862300000001"/>
    <n v="240"/>
    <x v="2"/>
    <s v="Emergency"/>
    <d v="2019-01-31T00:00:00"/>
    <s v="Ibuprofen"/>
    <s v="Normal"/>
    <x v="0"/>
  </r>
  <r>
    <s v="Mrs."/>
    <s v="John Silva"/>
    <n v="73"/>
    <x v="0"/>
    <x v="0"/>
    <s v="O-"/>
    <x v="0"/>
    <x v="5"/>
    <x v="886"/>
    <s v="Ashley Hammond"/>
    <x v="4360"/>
    <x v="0"/>
    <n v="39702.856500000002"/>
    <n v="208"/>
    <x v="2"/>
    <s v="Emergency"/>
    <d v="2022-05-03T00:00:00"/>
    <s v="Paracetamol"/>
    <s v="Normal"/>
    <x v="0"/>
  </r>
  <r>
    <s v="Mrs."/>
    <s v="Peter Bennett"/>
    <n v="31"/>
    <x v="2"/>
    <x v="0"/>
    <s v="A-"/>
    <x v="6"/>
    <x v="4"/>
    <x v="1140"/>
    <s v="Sheila Hunt"/>
    <x v="4361"/>
    <x v="2"/>
    <n v="19730.2389"/>
    <n v="135"/>
    <x v="1"/>
    <s v="Urgent"/>
    <d v="2019-10-05T00:00:00"/>
    <s v="Lipitor"/>
    <s v="Inconclusive"/>
    <x v="2"/>
  </r>
  <r>
    <s v="Mr."/>
    <s v="Christopher Fernandez"/>
    <n v="70"/>
    <x v="0"/>
    <x v="1"/>
    <s v="AB-"/>
    <x v="5"/>
    <x v="3"/>
    <x v="495"/>
    <s v="Rodney Rich"/>
    <x v="4362"/>
    <x v="4"/>
    <n v="18111.749400000001"/>
    <n v="167"/>
    <x v="0"/>
    <s v="Elective"/>
    <d v="2019-06-21T00:00:00"/>
    <s v="Lipitor"/>
    <s v="Inconclusive"/>
    <x v="3"/>
  </r>
  <r>
    <s v="Mr."/>
    <s v="Ana Hale"/>
    <n v="55"/>
    <x v="1"/>
    <x v="1"/>
    <s v="B-"/>
    <x v="2"/>
    <x v="3"/>
    <x v="79"/>
    <s v="Troy Kaiser"/>
    <x v="4363"/>
    <x v="4"/>
    <n v="11033.0411"/>
    <n v="463"/>
    <x v="2"/>
    <s v="Emergency"/>
    <d v="2023-09-10T00:00:00"/>
    <s v="Penicillin"/>
    <s v="Normal"/>
    <x v="19"/>
  </r>
  <r>
    <s v="Mr."/>
    <s v="Jamie Obrien"/>
    <n v="77"/>
    <x v="0"/>
    <x v="1"/>
    <s v="AB+"/>
    <x v="3"/>
    <x v="5"/>
    <x v="709"/>
    <s v="Nicole Jennings"/>
    <x v="4364"/>
    <x v="3"/>
    <n v="57294.947699999997"/>
    <n v="314"/>
    <x v="2"/>
    <s v="Emergency"/>
    <d v="2023-04-02T00:00:00"/>
    <s v="Aspirin"/>
    <s v="Normal"/>
    <x v="27"/>
  </r>
  <r>
    <s v="Mrs."/>
    <s v="Brandon Mann"/>
    <n v="44"/>
    <x v="1"/>
    <x v="0"/>
    <s v="A+"/>
    <x v="4"/>
    <x v="2"/>
    <x v="1667"/>
    <s v="Matthew Sanchez"/>
    <x v="4365"/>
    <x v="2"/>
    <n v="13830.8478"/>
    <n v="187"/>
    <x v="0"/>
    <s v="Elective"/>
    <d v="2021-07-16T00:00:00"/>
    <s v="Ibuprofen"/>
    <s v="Abnormal"/>
    <x v="4"/>
  </r>
  <r>
    <s v="Mrs."/>
    <s v="Laurie Martin"/>
    <n v="41"/>
    <x v="1"/>
    <x v="0"/>
    <s v="AB-"/>
    <x v="5"/>
    <x v="5"/>
    <x v="1228"/>
    <s v="Michaela Welch"/>
    <x v="4366"/>
    <x v="3"/>
    <n v="42984.167300000001"/>
    <n v="244"/>
    <x v="2"/>
    <s v="Emergency"/>
    <d v="2019-04-29T00:00:00"/>
    <s v="Ibuprofen"/>
    <s v="Inconclusive"/>
    <x v="5"/>
  </r>
  <r>
    <s v="Mr."/>
    <s v="Jordan Gordon"/>
    <n v="72"/>
    <x v="0"/>
    <x v="1"/>
    <s v="B+"/>
    <x v="7"/>
    <x v="0"/>
    <x v="1536"/>
    <s v="Gabrielle Martin"/>
    <x v="4367"/>
    <x v="1"/>
    <n v="22205.547900000001"/>
    <n v="135"/>
    <x v="1"/>
    <s v="Urgent"/>
    <d v="2020-09-10T00:00:00"/>
    <s v="Aspirin"/>
    <s v="Inconclusive"/>
    <x v="14"/>
  </r>
  <r>
    <s v="Mr."/>
    <s v="Jamie Martin"/>
    <n v="71"/>
    <x v="0"/>
    <x v="1"/>
    <s v="B-"/>
    <x v="2"/>
    <x v="4"/>
    <x v="566"/>
    <s v="Katherine Davis"/>
    <x v="4368"/>
    <x v="2"/>
    <n v="31467.593700000001"/>
    <n v="162"/>
    <x v="2"/>
    <s v="Emergency"/>
    <d v="2020-08-31T00:00:00"/>
    <s v="Lipitor"/>
    <s v="Normal"/>
    <x v="2"/>
  </r>
  <r>
    <s v="Mrs."/>
    <s v="Benjamin Johnson"/>
    <n v="44"/>
    <x v="1"/>
    <x v="0"/>
    <s v="O-"/>
    <x v="0"/>
    <x v="0"/>
    <x v="375"/>
    <s v="Justin Davis"/>
    <x v="4369"/>
    <x v="2"/>
    <n v="48632.997799999997"/>
    <n v="166"/>
    <x v="2"/>
    <s v="Emergency"/>
    <d v="2023-04-07T00:00:00"/>
    <s v="Penicillin"/>
    <s v="Abnormal"/>
    <x v="7"/>
  </r>
  <r>
    <s v="Mr."/>
    <s v="Michael Miller"/>
    <n v="57"/>
    <x v="1"/>
    <x v="1"/>
    <s v="AB+"/>
    <x v="3"/>
    <x v="0"/>
    <x v="1570"/>
    <s v="Nicholas Rivera"/>
    <x v="4370"/>
    <x v="2"/>
    <n v="46985.096799999999"/>
    <n v="271"/>
    <x v="1"/>
    <s v="Urgent"/>
    <d v="2019-09-23T00:00:00"/>
    <s v="Ibuprofen"/>
    <s v="Abnormal"/>
    <x v="9"/>
  </r>
  <r>
    <s v="Mr."/>
    <s v="Nicole Young"/>
    <n v="69"/>
    <x v="0"/>
    <x v="1"/>
    <s v="AB-"/>
    <x v="5"/>
    <x v="3"/>
    <x v="299"/>
    <s v="William Avery"/>
    <x v="4371"/>
    <x v="0"/>
    <n v="9574.4817000000003"/>
    <n v="130"/>
    <x v="0"/>
    <s v="Elective"/>
    <d v="2018-12-04T00:00:00"/>
    <s v="Ibuprofen"/>
    <s v="Normal"/>
    <x v="26"/>
  </r>
  <r>
    <s v="Mrs."/>
    <s v="Hannah Cruz"/>
    <n v="73"/>
    <x v="0"/>
    <x v="0"/>
    <s v="O-"/>
    <x v="0"/>
    <x v="1"/>
    <x v="1303"/>
    <s v="Maurice Lane"/>
    <x v="4372"/>
    <x v="3"/>
    <n v="9920.65"/>
    <n v="285"/>
    <x v="1"/>
    <s v="Urgent"/>
    <d v="2019-04-17T00:00:00"/>
    <s v="Penicillin"/>
    <s v="Normal"/>
    <x v="6"/>
  </r>
  <r>
    <s v="Mr."/>
    <s v="Daniel Morris"/>
    <n v="24"/>
    <x v="2"/>
    <x v="1"/>
    <s v="O+"/>
    <x v="1"/>
    <x v="3"/>
    <x v="693"/>
    <s v="Matthew Rivera"/>
    <x v="1448"/>
    <x v="2"/>
    <n v="33430.492100000003"/>
    <n v="163"/>
    <x v="1"/>
    <s v="Urgent"/>
    <d v="2020-05-06T00:00:00"/>
    <s v="Penicillin"/>
    <s v="Normal"/>
    <x v="27"/>
  </r>
  <r>
    <s v="Mr."/>
    <s v="Susan Carlson"/>
    <n v="47"/>
    <x v="1"/>
    <x v="1"/>
    <s v="B+"/>
    <x v="7"/>
    <x v="3"/>
    <x v="73"/>
    <s v="Sonya Clark"/>
    <x v="4373"/>
    <x v="3"/>
    <n v="30115.4575"/>
    <n v="459"/>
    <x v="1"/>
    <s v="Urgent"/>
    <d v="2023-08-24T00:00:00"/>
    <s v="Penicillin"/>
    <s v="Abnormal"/>
    <x v="13"/>
  </r>
  <r>
    <s v="Mrs."/>
    <s v="Kevin Allison"/>
    <n v="59"/>
    <x v="1"/>
    <x v="0"/>
    <s v="A-"/>
    <x v="6"/>
    <x v="2"/>
    <x v="398"/>
    <s v="Joy Levy PhD"/>
    <x v="1435"/>
    <x v="2"/>
    <n v="14116.183499999999"/>
    <n v="107"/>
    <x v="0"/>
    <s v="Elective"/>
    <d v="2023-08-06T00:00:00"/>
    <s v="Lipitor"/>
    <s v="Abnormal"/>
    <x v="11"/>
  </r>
  <r>
    <s v="Mr."/>
    <s v="Michael Pacheco"/>
    <n v="29"/>
    <x v="2"/>
    <x v="1"/>
    <s v="A-"/>
    <x v="6"/>
    <x v="4"/>
    <x v="1021"/>
    <s v="Jonathan Davis"/>
    <x v="4374"/>
    <x v="2"/>
    <n v="17410.998899999999"/>
    <n v="260"/>
    <x v="2"/>
    <s v="Emergency"/>
    <d v="2019-03-22T00:00:00"/>
    <s v="Ibuprofen"/>
    <s v="Abnormal"/>
    <x v="26"/>
  </r>
  <r>
    <s v="Mr."/>
    <s v="Joseph Rivera"/>
    <n v="58"/>
    <x v="1"/>
    <x v="1"/>
    <s v="B+"/>
    <x v="7"/>
    <x v="2"/>
    <x v="266"/>
    <s v="Thomas Lambert"/>
    <x v="4375"/>
    <x v="4"/>
    <n v="16520.466199999999"/>
    <n v="357"/>
    <x v="0"/>
    <s v="Elective"/>
    <d v="2019-02-14T00:00:00"/>
    <s v="Aspirin"/>
    <s v="Inconclusive"/>
    <x v="20"/>
  </r>
  <r>
    <s v="Mrs."/>
    <s v="Nicholas Henderson"/>
    <n v="32"/>
    <x v="2"/>
    <x v="0"/>
    <s v="A+"/>
    <x v="4"/>
    <x v="3"/>
    <x v="22"/>
    <s v="Darren Thomas"/>
    <x v="4376"/>
    <x v="4"/>
    <n v="32279.436699999998"/>
    <n v="368"/>
    <x v="1"/>
    <s v="Urgent"/>
    <d v="2022-10-31T00:00:00"/>
    <s v="Penicillin"/>
    <s v="Inconclusive"/>
    <x v="21"/>
  </r>
  <r>
    <s v="Mr."/>
    <s v="Christina Blankenship"/>
    <n v="58"/>
    <x v="1"/>
    <x v="1"/>
    <s v="AB-"/>
    <x v="5"/>
    <x v="1"/>
    <x v="1004"/>
    <s v="Kristopher Allen"/>
    <x v="4377"/>
    <x v="0"/>
    <n v="2783.1253000000002"/>
    <n v="318"/>
    <x v="0"/>
    <s v="Elective"/>
    <d v="2020-10-17T00:00:00"/>
    <s v="Aspirin"/>
    <s v="Inconclusive"/>
    <x v="12"/>
  </r>
  <r>
    <s v="Mr."/>
    <s v="Scott Wong"/>
    <n v="64"/>
    <x v="0"/>
    <x v="1"/>
    <s v="O+"/>
    <x v="1"/>
    <x v="4"/>
    <x v="694"/>
    <s v="Tammy Dorsey"/>
    <x v="4378"/>
    <x v="0"/>
    <n v="18417.5537"/>
    <n v="314"/>
    <x v="1"/>
    <s v="Urgent"/>
    <d v="2022-11-05T00:00:00"/>
    <s v="Ibuprofen"/>
    <s v="Abnormal"/>
    <x v="8"/>
  </r>
  <r>
    <s v="Mr."/>
    <s v="Courtney Harris"/>
    <n v="63"/>
    <x v="0"/>
    <x v="1"/>
    <s v="AB-"/>
    <x v="5"/>
    <x v="4"/>
    <x v="977"/>
    <s v="Robin Davis"/>
    <x v="4379"/>
    <x v="2"/>
    <n v="20154.8148"/>
    <n v="395"/>
    <x v="1"/>
    <s v="Urgent"/>
    <d v="2022-02-18T00:00:00"/>
    <s v="Penicillin"/>
    <s v="Inconclusive"/>
    <x v="26"/>
  </r>
  <r>
    <s v="Mr."/>
    <s v="Lindsey Jacobs"/>
    <n v="42"/>
    <x v="1"/>
    <x v="1"/>
    <s v="AB+"/>
    <x v="3"/>
    <x v="3"/>
    <x v="466"/>
    <s v="Cameron Frey"/>
    <x v="4380"/>
    <x v="3"/>
    <n v="4121.9269000000004"/>
    <n v="386"/>
    <x v="0"/>
    <s v="Elective"/>
    <d v="2019-01-15T00:00:00"/>
    <s v="Aspirin"/>
    <s v="Normal"/>
    <x v="12"/>
  </r>
  <r>
    <s v="Mr."/>
    <s v="Anthony Hale"/>
    <n v="55"/>
    <x v="1"/>
    <x v="1"/>
    <s v="A-"/>
    <x v="6"/>
    <x v="1"/>
    <x v="839"/>
    <s v="Audrey Fisher"/>
    <x v="4381"/>
    <x v="3"/>
    <n v="37591.521399999998"/>
    <n v="367"/>
    <x v="0"/>
    <s v="Elective"/>
    <d v="2022-08-10T00:00:00"/>
    <s v="Penicillin"/>
    <s v="Normal"/>
    <x v="3"/>
  </r>
  <r>
    <s v="Mr."/>
    <s v="Jason Dixon"/>
    <n v="37"/>
    <x v="1"/>
    <x v="1"/>
    <s v="A+"/>
    <x v="4"/>
    <x v="1"/>
    <x v="1112"/>
    <s v="Kathy Coleman"/>
    <x v="4382"/>
    <x v="3"/>
    <n v="3321.6761000000001"/>
    <n v="289"/>
    <x v="1"/>
    <s v="Urgent"/>
    <d v="2020-01-16T00:00:00"/>
    <s v="Paracetamol"/>
    <s v="Inconclusive"/>
    <x v="14"/>
  </r>
  <r>
    <s v="Mrs."/>
    <s v="Noah Evans"/>
    <n v="48"/>
    <x v="1"/>
    <x v="0"/>
    <s v="B+"/>
    <x v="7"/>
    <x v="2"/>
    <x v="1365"/>
    <s v="Michael Sloan"/>
    <x v="4383"/>
    <x v="3"/>
    <n v="14332.8236"/>
    <n v="430"/>
    <x v="0"/>
    <s v="Elective"/>
    <d v="2020-07-18T00:00:00"/>
    <s v="Paracetamol"/>
    <s v="Normal"/>
    <x v="23"/>
  </r>
  <r>
    <s v="Mr."/>
    <s v="Shannon Vazquez"/>
    <n v="21"/>
    <x v="2"/>
    <x v="1"/>
    <s v="B+"/>
    <x v="7"/>
    <x v="4"/>
    <x v="1668"/>
    <s v="Molly Lane"/>
    <x v="3399"/>
    <x v="4"/>
    <n v="22712.444"/>
    <n v="442"/>
    <x v="1"/>
    <s v="Urgent"/>
    <d v="2019-01-18T00:00:00"/>
    <s v="Penicillin"/>
    <s v="Abnormal"/>
    <x v="23"/>
  </r>
  <r>
    <s v="Mrs."/>
    <s v="James Cummings"/>
    <n v="43"/>
    <x v="1"/>
    <x v="0"/>
    <s v="A+"/>
    <x v="4"/>
    <x v="3"/>
    <x v="1636"/>
    <s v="Jason Gomez"/>
    <x v="4384"/>
    <x v="0"/>
    <n v="23163.684700000002"/>
    <n v="422"/>
    <x v="2"/>
    <s v="Emergency"/>
    <d v="2020-12-05T00:00:00"/>
    <s v="Lipitor"/>
    <s v="Normal"/>
    <x v="19"/>
  </r>
  <r>
    <s v="Mr."/>
    <s v="Robin Harper"/>
    <n v="74"/>
    <x v="0"/>
    <x v="1"/>
    <s v="O+"/>
    <x v="1"/>
    <x v="0"/>
    <x v="1507"/>
    <s v="Christina Carter"/>
    <x v="4385"/>
    <x v="4"/>
    <n v="15282.682000000001"/>
    <n v="309"/>
    <x v="1"/>
    <s v="Urgent"/>
    <d v="2021-05-25T00:00:00"/>
    <s v="Aspirin"/>
    <s v="Normal"/>
    <x v="14"/>
  </r>
  <r>
    <s v="Mrs."/>
    <s v="Kimberly Watkins"/>
    <n v="43"/>
    <x v="1"/>
    <x v="0"/>
    <s v="AB+"/>
    <x v="3"/>
    <x v="5"/>
    <x v="1533"/>
    <s v="Jacob Moore"/>
    <x v="4386"/>
    <x v="4"/>
    <n v="66861.364000000001"/>
    <n v="160"/>
    <x v="2"/>
    <s v="Emergency"/>
    <d v="2021-01-21T00:00:00"/>
    <s v="Lipitor"/>
    <s v="Inconclusive"/>
    <x v="28"/>
  </r>
  <r>
    <s v="Mr."/>
    <s v="Brian Cabrera"/>
    <n v="55"/>
    <x v="1"/>
    <x v="1"/>
    <s v="O-"/>
    <x v="0"/>
    <x v="2"/>
    <x v="241"/>
    <s v="Alicia Delgado"/>
    <x v="4387"/>
    <x v="3"/>
    <n v="6299.2021999999997"/>
    <n v="294"/>
    <x v="0"/>
    <s v="Elective"/>
    <d v="2023-04-21T00:00:00"/>
    <s v="Penicillin"/>
    <s v="Abnormal"/>
    <x v="14"/>
  </r>
  <r>
    <s v="Mrs."/>
    <s v="Amanda Daniels"/>
    <n v="50"/>
    <x v="1"/>
    <x v="0"/>
    <s v="O+"/>
    <x v="1"/>
    <x v="1"/>
    <x v="637"/>
    <s v="Mary Ray"/>
    <x v="4388"/>
    <x v="0"/>
    <n v="25907.8982"/>
    <n v="207"/>
    <x v="1"/>
    <s v="Urgent"/>
    <d v="2019-03-10T00:00:00"/>
    <s v="Penicillin"/>
    <s v="Abnormal"/>
    <x v="21"/>
  </r>
  <r>
    <s v="Mrs."/>
    <s v="Billy Johnson"/>
    <n v="29"/>
    <x v="2"/>
    <x v="0"/>
    <s v="A-"/>
    <x v="6"/>
    <x v="0"/>
    <x v="658"/>
    <s v="Victoria Chambers"/>
    <x v="4389"/>
    <x v="1"/>
    <n v="9667.4043000000001"/>
    <n v="362"/>
    <x v="1"/>
    <s v="Urgent"/>
    <d v="2019-08-24T00:00:00"/>
    <s v="Ibuprofen"/>
    <s v="Normal"/>
    <x v="3"/>
  </r>
  <r>
    <s v="Mr."/>
    <s v="Michael Castro"/>
    <n v="37"/>
    <x v="1"/>
    <x v="1"/>
    <s v="B+"/>
    <x v="7"/>
    <x v="5"/>
    <x v="1649"/>
    <s v="Todd Zimmerman"/>
    <x v="4390"/>
    <x v="3"/>
    <n v="67663.677200000006"/>
    <n v="394"/>
    <x v="2"/>
    <s v="Emergency"/>
    <d v="2020-10-27T00:00:00"/>
    <s v="Penicillin"/>
    <s v="Inconclusive"/>
    <x v="3"/>
  </r>
  <r>
    <s v="Mrs."/>
    <s v="Amanda Thompson"/>
    <n v="52"/>
    <x v="1"/>
    <x v="0"/>
    <s v="A-"/>
    <x v="6"/>
    <x v="5"/>
    <x v="379"/>
    <s v="Kelli Anderson"/>
    <x v="4391"/>
    <x v="0"/>
    <n v="66900.455799999996"/>
    <n v="404"/>
    <x v="0"/>
    <s v="Elective"/>
    <d v="2022-03-22T00:00:00"/>
    <s v="Penicillin"/>
    <s v="Inconclusive"/>
    <x v="14"/>
  </r>
  <r>
    <s v="Mrs."/>
    <s v="Kirk Jones"/>
    <n v="43"/>
    <x v="1"/>
    <x v="0"/>
    <s v="B+"/>
    <x v="7"/>
    <x v="3"/>
    <x v="1568"/>
    <s v="Jacob Fletcher"/>
    <x v="2220"/>
    <x v="4"/>
    <n v="30264.034199999998"/>
    <n v="485"/>
    <x v="0"/>
    <s v="Elective"/>
    <d v="2021-10-18T00:00:00"/>
    <s v="Ibuprofen"/>
    <s v="Inconclusive"/>
    <x v="8"/>
  </r>
  <r>
    <s v="Mrs."/>
    <s v="Susan Li"/>
    <n v="68"/>
    <x v="0"/>
    <x v="0"/>
    <s v="B-"/>
    <x v="2"/>
    <x v="0"/>
    <x v="1541"/>
    <s v="Melissa Doyle"/>
    <x v="4392"/>
    <x v="4"/>
    <n v="41093.424200000001"/>
    <n v="434"/>
    <x v="1"/>
    <s v="Urgent"/>
    <d v="2020-06-12T00:00:00"/>
    <s v="Lipitor"/>
    <s v="Normal"/>
    <x v="0"/>
  </r>
  <r>
    <s v="Mr."/>
    <s v="Jennifer Spencer"/>
    <n v="37"/>
    <x v="1"/>
    <x v="1"/>
    <s v="O-"/>
    <x v="0"/>
    <x v="3"/>
    <x v="729"/>
    <s v="Monica Williams"/>
    <x v="4393"/>
    <x v="3"/>
    <n v="26181.1387"/>
    <n v="136"/>
    <x v="0"/>
    <s v="Elective"/>
    <d v="2021-06-12T00:00:00"/>
    <s v="Lipitor"/>
    <s v="Abnormal"/>
    <x v="22"/>
  </r>
  <r>
    <s v="Mrs."/>
    <s v="Carlos Graham"/>
    <n v="34"/>
    <x v="2"/>
    <x v="0"/>
    <s v="A-"/>
    <x v="6"/>
    <x v="1"/>
    <x v="842"/>
    <s v="Holly Franklin"/>
    <x v="4394"/>
    <x v="4"/>
    <n v="23530.926299999999"/>
    <n v="447"/>
    <x v="1"/>
    <s v="Urgent"/>
    <d v="2023-10-16T00:00:00"/>
    <s v="Paracetamol"/>
    <s v="Normal"/>
    <x v="3"/>
  </r>
  <r>
    <s v="Mr."/>
    <s v="Heather Allen"/>
    <n v="80"/>
    <x v="0"/>
    <x v="1"/>
    <s v="AB-"/>
    <x v="5"/>
    <x v="4"/>
    <x v="1669"/>
    <s v="Duane Spencer MD"/>
    <x v="2191"/>
    <x v="1"/>
    <n v="25183.911"/>
    <n v="145"/>
    <x v="1"/>
    <s v="Urgent"/>
    <d v="2019-09-08T00:00:00"/>
    <s v="Lipitor"/>
    <s v="Inconclusive"/>
    <x v="20"/>
  </r>
  <r>
    <s v="Mr."/>
    <s v="Kelly Hebert"/>
    <n v="47"/>
    <x v="1"/>
    <x v="1"/>
    <s v="O+"/>
    <x v="1"/>
    <x v="0"/>
    <x v="511"/>
    <s v="Samuel Carpenter"/>
    <x v="748"/>
    <x v="4"/>
    <n v="27960.515599999999"/>
    <n v="127"/>
    <x v="1"/>
    <s v="Urgent"/>
    <d v="2021-09-04T00:00:00"/>
    <s v="Penicillin"/>
    <s v="Abnormal"/>
    <x v="2"/>
  </r>
  <r>
    <s v="Mr."/>
    <s v="Kevin Farmer"/>
    <n v="47"/>
    <x v="1"/>
    <x v="1"/>
    <s v="O+"/>
    <x v="1"/>
    <x v="2"/>
    <x v="726"/>
    <s v="Loretta Valdez"/>
    <x v="4395"/>
    <x v="3"/>
    <n v="16575.7294"/>
    <n v="418"/>
    <x v="0"/>
    <s v="Elective"/>
    <d v="2021-06-14T00:00:00"/>
    <s v="Paracetamol"/>
    <s v="Normal"/>
    <x v="10"/>
  </r>
  <r>
    <s v="Mrs."/>
    <s v="Cynthia Farley"/>
    <n v="68"/>
    <x v="0"/>
    <x v="0"/>
    <s v="AB+"/>
    <x v="3"/>
    <x v="0"/>
    <x v="532"/>
    <s v="Samuel Hernandez"/>
    <x v="4396"/>
    <x v="2"/>
    <n v="8788.8423000000003"/>
    <n v="287"/>
    <x v="1"/>
    <s v="Urgent"/>
    <d v="2020-03-30T00:00:00"/>
    <s v="Ibuprofen"/>
    <s v="Normal"/>
    <x v="24"/>
  </r>
  <r>
    <s v="Mrs."/>
    <s v="Thomas Arnold"/>
    <n v="68"/>
    <x v="0"/>
    <x v="0"/>
    <s v="A-"/>
    <x v="6"/>
    <x v="3"/>
    <x v="187"/>
    <s v="Danielle Francis"/>
    <x v="4397"/>
    <x v="0"/>
    <n v="31761.306799999998"/>
    <n v="161"/>
    <x v="0"/>
    <s v="Elective"/>
    <d v="2021-12-03T00:00:00"/>
    <s v="Penicillin"/>
    <s v="Abnormal"/>
    <x v="15"/>
  </r>
  <r>
    <s v="Mrs."/>
    <s v="Mike Duarte"/>
    <n v="30"/>
    <x v="2"/>
    <x v="0"/>
    <s v="O+"/>
    <x v="1"/>
    <x v="4"/>
    <x v="722"/>
    <s v="Amanda Jones"/>
    <x v="4398"/>
    <x v="2"/>
    <n v="36793.921799999996"/>
    <n v="389"/>
    <x v="1"/>
    <s v="Urgent"/>
    <d v="2020-04-08T00:00:00"/>
    <s v="Ibuprofen"/>
    <s v="Abnormal"/>
    <x v="11"/>
  </r>
  <r>
    <s v="Mrs."/>
    <s v="Justin Brady"/>
    <n v="47"/>
    <x v="1"/>
    <x v="0"/>
    <s v="O+"/>
    <x v="1"/>
    <x v="5"/>
    <x v="1000"/>
    <s v="Nathan Howard"/>
    <x v="4399"/>
    <x v="2"/>
    <n v="65879.185800000007"/>
    <n v="221"/>
    <x v="2"/>
    <s v="Emergency"/>
    <d v="2023-07-16T00:00:00"/>
    <s v="Ibuprofen"/>
    <s v="Inconclusive"/>
    <x v="17"/>
  </r>
  <r>
    <s v="Mr."/>
    <s v="Robert Burton"/>
    <n v="48"/>
    <x v="1"/>
    <x v="1"/>
    <s v="B+"/>
    <x v="7"/>
    <x v="3"/>
    <x v="1574"/>
    <s v="Debbie Jones"/>
    <x v="4400"/>
    <x v="4"/>
    <n v="10928.705"/>
    <n v="382"/>
    <x v="2"/>
    <s v="Emergency"/>
    <d v="2023-05-26T00:00:00"/>
    <s v="Penicillin"/>
    <s v="Inconclusive"/>
    <x v="29"/>
  </r>
  <r>
    <s v="Mr."/>
    <s v="Kenneth Cunningham"/>
    <n v="38"/>
    <x v="1"/>
    <x v="1"/>
    <s v="O-"/>
    <x v="0"/>
    <x v="4"/>
    <x v="584"/>
    <s v="Kathy Liu"/>
    <x v="4401"/>
    <x v="3"/>
    <n v="26278.0255"/>
    <n v="104"/>
    <x v="2"/>
    <s v="Emergency"/>
    <d v="2021-10-01T00:00:00"/>
    <s v="Penicillin"/>
    <s v="Abnormal"/>
    <x v="9"/>
  </r>
  <r>
    <s v="Mrs."/>
    <s v="Jonathon Perez"/>
    <n v="50"/>
    <x v="1"/>
    <x v="0"/>
    <s v="O+"/>
    <x v="1"/>
    <x v="5"/>
    <x v="738"/>
    <s v="Tara Payne"/>
    <x v="4402"/>
    <x v="1"/>
    <n v="34047.0913"/>
    <n v="300"/>
    <x v="2"/>
    <s v="Emergency"/>
    <d v="2018-12-09T00:00:00"/>
    <s v="Ibuprofen"/>
    <s v="Normal"/>
    <x v="21"/>
  </r>
  <r>
    <s v="Mr."/>
    <s v="Julie Wolfe"/>
    <n v="82"/>
    <x v="0"/>
    <x v="1"/>
    <s v="AB+"/>
    <x v="3"/>
    <x v="1"/>
    <x v="888"/>
    <s v="Ivan Moon"/>
    <x v="4403"/>
    <x v="4"/>
    <n v="37702.786699999997"/>
    <n v="490"/>
    <x v="1"/>
    <s v="Urgent"/>
    <d v="2021-06-23T00:00:00"/>
    <s v="Aspirin"/>
    <s v="Inconclusive"/>
    <x v="20"/>
  </r>
  <r>
    <s v="Mr."/>
    <s v="Andrew Mcdonald"/>
    <n v="46"/>
    <x v="1"/>
    <x v="1"/>
    <s v="O-"/>
    <x v="0"/>
    <x v="3"/>
    <x v="1271"/>
    <s v="Rachel Green"/>
    <x v="4404"/>
    <x v="2"/>
    <n v="18376.866000000002"/>
    <n v="347"/>
    <x v="2"/>
    <s v="Emergency"/>
    <d v="2019-03-20T00:00:00"/>
    <s v="Lipitor"/>
    <s v="Normal"/>
    <x v="6"/>
  </r>
  <r>
    <s v="Mr."/>
    <s v="Latoya Carpenter DDS"/>
    <n v="85"/>
    <x v="0"/>
    <x v="1"/>
    <s v="AB+"/>
    <x v="3"/>
    <x v="2"/>
    <x v="1667"/>
    <s v="Donald Pratt"/>
    <x v="4405"/>
    <x v="1"/>
    <n v="11303.7341"/>
    <n v="196"/>
    <x v="0"/>
    <s v="Elective"/>
    <d v="2021-07-08T00:00:00"/>
    <s v="Paracetamol"/>
    <s v="Normal"/>
    <x v="26"/>
  </r>
  <r>
    <s v="Mrs."/>
    <s v="Ronald Singleton MD"/>
    <n v="41"/>
    <x v="1"/>
    <x v="0"/>
    <s v="B-"/>
    <x v="2"/>
    <x v="0"/>
    <x v="1484"/>
    <s v="Alexander Smith"/>
    <x v="4406"/>
    <x v="4"/>
    <n v="25378.403900000001"/>
    <n v="468"/>
    <x v="2"/>
    <s v="Emergency"/>
    <d v="2020-07-11T00:00:00"/>
    <s v="Penicillin"/>
    <s v="Normal"/>
    <x v="13"/>
  </r>
  <r>
    <s v="Mr."/>
    <s v="Gregory Adams"/>
    <n v="75"/>
    <x v="0"/>
    <x v="1"/>
    <s v="O-"/>
    <x v="0"/>
    <x v="1"/>
    <x v="1633"/>
    <s v="Linda Johnson"/>
    <x v="4407"/>
    <x v="3"/>
    <n v="24812.602999999999"/>
    <n v="479"/>
    <x v="2"/>
    <s v="Emergency"/>
    <d v="2020-06-29T00:00:00"/>
    <s v="Aspirin"/>
    <s v="Abnormal"/>
    <x v="26"/>
  </r>
  <r>
    <s v="Mrs."/>
    <s v="Tyler Baxter"/>
    <n v="45"/>
    <x v="1"/>
    <x v="0"/>
    <s v="AB-"/>
    <x v="5"/>
    <x v="2"/>
    <x v="45"/>
    <s v="Julia Nelson"/>
    <x v="3211"/>
    <x v="3"/>
    <n v="14201.9256"/>
    <n v="477"/>
    <x v="0"/>
    <s v="Elective"/>
    <d v="2022-11-11T00:00:00"/>
    <s v="Paracetamol"/>
    <s v="Abnormal"/>
    <x v="21"/>
  </r>
  <r>
    <s v="Mrs."/>
    <s v="Thomas Evans"/>
    <n v="73"/>
    <x v="0"/>
    <x v="0"/>
    <s v="AB-"/>
    <x v="5"/>
    <x v="1"/>
    <x v="405"/>
    <s v="Fernando Dawson"/>
    <x v="4408"/>
    <x v="4"/>
    <n v="26255.883099999999"/>
    <n v="318"/>
    <x v="1"/>
    <s v="Urgent"/>
    <d v="2019-06-08T00:00:00"/>
    <s v="Ibuprofen"/>
    <s v="Inconclusive"/>
    <x v="23"/>
  </r>
  <r>
    <s v="Mrs."/>
    <s v="Lydia Jones"/>
    <n v="19"/>
    <x v="2"/>
    <x v="0"/>
    <s v="AB+"/>
    <x v="3"/>
    <x v="2"/>
    <x v="696"/>
    <s v="Rhonda Hinton"/>
    <x v="4409"/>
    <x v="3"/>
    <n v="12433.3074"/>
    <n v="459"/>
    <x v="0"/>
    <s v="Elective"/>
    <d v="2020-01-05T00:00:00"/>
    <s v="Aspirin"/>
    <s v="Normal"/>
    <x v="8"/>
  </r>
  <r>
    <s v="Mr."/>
    <s v="Terry Jackson"/>
    <n v="55"/>
    <x v="1"/>
    <x v="1"/>
    <s v="A-"/>
    <x v="6"/>
    <x v="3"/>
    <x v="749"/>
    <s v="Jason Martinez"/>
    <x v="4410"/>
    <x v="4"/>
    <n v="19892.856599999999"/>
    <n v="413"/>
    <x v="0"/>
    <s v="Elective"/>
    <d v="2021-01-15T00:00:00"/>
    <s v="Paracetamol"/>
    <s v="Normal"/>
    <x v="8"/>
  </r>
  <r>
    <s v="Mr."/>
    <s v="Kathleen Whitaker"/>
    <n v="83"/>
    <x v="0"/>
    <x v="1"/>
    <s v="O+"/>
    <x v="1"/>
    <x v="0"/>
    <x v="1246"/>
    <s v="Jason Hamilton"/>
    <x v="4411"/>
    <x v="1"/>
    <n v="14391.9889"/>
    <n v="413"/>
    <x v="1"/>
    <s v="Urgent"/>
    <d v="2019-11-10T00:00:00"/>
    <s v="Lipitor"/>
    <s v="Abnormal"/>
    <x v="3"/>
  </r>
  <r>
    <s v="Mr."/>
    <s v="Stephen Chavez"/>
    <n v="71"/>
    <x v="0"/>
    <x v="1"/>
    <s v="B-"/>
    <x v="2"/>
    <x v="3"/>
    <x v="823"/>
    <s v="Ashley Gutierrez"/>
    <x v="4412"/>
    <x v="1"/>
    <n v="2815.7157000000002"/>
    <n v="220"/>
    <x v="1"/>
    <s v="Urgent"/>
    <d v="2022-08-17T00:00:00"/>
    <s v="Aspirin"/>
    <s v="Inconclusive"/>
    <x v="15"/>
  </r>
  <r>
    <s v="Mr."/>
    <s v="Brian Roach"/>
    <n v="30"/>
    <x v="2"/>
    <x v="1"/>
    <s v="AB-"/>
    <x v="5"/>
    <x v="4"/>
    <x v="1475"/>
    <s v="Michael Snyder"/>
    <x v="4413"/>
    <x v="2"/>
    <n v="11903.115599999999"/>
    <n v="284"/>
    <x v="1"/>
    <s v="Urgent"/>
    <d v="2022-09-09T00:00:00"/>
    <s v="Ibuprofen"/>
    <s v="Abnormal"/>
    <x v="21"/>
  </r>
  <r>
    <s v="Mrs."/>
    <s v="Andrea Davis"/>
    <n v="72"/>
    <x v="0"/>
    <x v="0"/>
    <s v="O-"/>
    <x v="0"/>
    <x v="1"/>
    <x v="344"/>
    <s v="Lindsey Rogers"/>
    <x v="4414"/>
    <x v="2"/>
    <n v="20019.669699999999"/>
    <n v="441"/>
    <x v="2"/>
    <s v="Emergency"/>
    <d v="2021-05-28T00:00:00"/>
    <s v="Aspirin"/>
    <s v="Normal"/>
    <x v="13"/>
  </r>
  <r>
    <s v="Mrs."/>
    <s v="Roger Leonard"/>
    <n v="82"/>
    <x v="0"/>
    <x v="0"/>
    <s v="AB+"/>
    <x v="3"/>
    <x v="2"/>
    <x v="1174"/>
    <s v="Patricia Conner"/>
    <x v="4415"/>
    <x v="1"/>
    <n v="22749.297600000002"/>
    <n v="298"/>
    <x v="0"/>
    <s v="Elective"/>
    <d v="2022-10-04T00:00:00"/>
    <s v="Paracetamol"/>
    <s v="Inconclusive"/>
    <x v="8"/>
  </r>
  <r>
    <s v="Mrs."/>
    <s v="Lindsay Oneill"/>
    <n v="52"/>
    <x v="1"/>
    <x v="0"/>
    <s v="AB-"/>
    <x v="5"/>
    <x v="2"/>
    <x v="458"/>
    <s v="Jason Johnston"/>
    <x v="4416"/>
    <x v="1"/>
    <n v="10919.9768"/>
    <n v="457"/>
    <x v="0"/>
    <s v="Elective"/>
    <d v="2021-08-23T00:00:00"/>
    <s v="Ibuprofen"/>
    <s v="Inconclusive"/>
    <x v="9"/>
  </r>
  <r>
    <s v="Mrs."/>
    <s v="Kimberly Morales"/>
    <n v="79"/>
    <x v="0"/>
    <x v="0"/>
    <s v="AB-"/>
    <x v="5"/>
    <x v="0"/>
    <x v="1236"/>
    <s v="Andrea Bass"/>
    <x v="4417"/>
    <x v="2"/>
    <n v="45264.046799999996"/>
    <n v="324"/>
    <x v="1"/>
    <s v="Urgent"/>
    <d v="2021-10-04T00:00:00"/>
    <s v="Aspirin"/>
    <s v="Inconclusive"/>
    <x v="1"/>
  </r>
  <r>
    <s v="Mrs."/>
    <s v="Justin Jones"/>
    <n v="72"/>
    <x v="0"/>
    <x v="0"/>
    <s v="B+"/>
    <x v="7"/>
    <x v="1"/>
    <x v="643"/>
    <s v="Katrina Smith"/>
    <x v="4418"/>
    <x v="0"/>
    <n v="32698.044099999999"/>
    <n v="289"/>
    <x v="1"/>
    <s v="Urgent"/>
    <d v="2019-09-17T00:00:00"/>
    <s v="Aspirin"/>
    <s v="Normal"/>
    <x v="8"/>
  </r>
  <r>
    <s v="Mrs."/>
    <s v="Donald Sparks"/>
    <n v="40"/>
    <x v="1"/>
    <x v="0"/>
    <s v="AB-"/>
    <x v="5"/>
    <x v="4"/>
    <x v="1650"/>
    <s v="Heather Smith"/>
    <x v="4419"/>
    <x v="2"/>
    <n v="39546.463199999998"/>
    <n v="209"/>
    <x v="1"/>
    <s v="Urgent"/>
    <d v="2022-12-08T00:00:00"/>
    <s v="Aspirin"/>
    <s v="Normal"/>
    <x v="24"/>
  </r>
  <r>
    <s v="Mr."/>
    <s v="Jason Smith"/>
    <n v="61"/>
    <x v="0"/>
    <x v="1"/>
    <s v="O+"/>
    <x v="1"/>
    <x v="1"/>
    <x v="1095"/>
    <s v="Jessica Powell"/>
    <x v="4420"/>
    <x v="2"/>
    <n v="39096.833700000003"/>
    <n v="227"/>
    <x v="0"/>
    <s v="Elective"/>
    <d v="2022-05-06T00:00:00"/>
    <s v="Aspirin"/>
    <s v="Normal"/>
    <x v="14"/>
  </r>
  <r>
    <s v="Mr."/>
    <s v="James Robinson"/>
    <n v="79"/>
    <x v="0"/>
    <x v="1"/>
    <s v="O-"/>
    <x v="0"/>
    <x v="4"/>
    <x v="1035"/>
    <s v="Mary Garcia"/>
    <x v="4421"/>
    <x v="1"/>
    <n v="9557.2513999999992"/>
    <n v="366"/>
    <x v="2"/>
    <s v="Emergency"/>
    <d v="2019-11-06T00:00:00"/>
    <s v="Lipitor"/>
    <s v="Normal"/>
    <x v="21"/>
  </r>
  <r>
    <s v="Mrs."/>
    <s v="Dennis Todd"/>
    <n v="57"/>
    <x v="1"/>
    <x v="0"/>
    <s v="O-"/>
    <x v="0"/>
    <x v="5"/>
    <x v="1670"/>
    <s v="Nathan Garcia"/>
    <x v="1608"/>
    <x v="4"/>
    <n v="71786.725399999996"/>
    <n v="218"/>
    <x v="2"/>
    <s v="Emergency"/>
    <d v="2019-11-05T00:00:00"/>
    <s v="Lipitor"/>
    <s v="Normal"/>
    <x v="26"/>
  </r>
  <r>
    <s v="Mrs."/>
    <s v="Shannon Brooks"/>
    <n v="40"/>
    <x v="1"/>
    <x v="0"/>
    <s v="O+"/>
    <x v="1"/>
    <x v="2"/>
    <x v="155"/>
    <s v="Rachel Smith"/>
    <x v="4422"/>
    <x v="1"/>
    <n v="15533.4841"/>
    <n v="380"/>
    <x v="0"/>
    <s v="Elective"/>
    <d v="2022-02-23T00:00:00"/>
    <s v="Aspirin"/>
    <s v="Inconclusive"/>
    <x v="10"/>
  </r>
  <r>
    <s v="Mrs."/>
    <s v="Alexandra Wilson"/>
    <n v="68"/>
    <x v="0"/>
    <x v="0"/>
    <s v="AB+"/>
    <x v="3"/>
    <x v="2"/>
    <x v="804"/>
    <s v="Mary West"/>
    <x v="1958"/>
    <x v="2"/>
    <n v="18088.2742"/>
    <n v="319"/>
    <x v="0"/>
    <s v="Elective"/>
    <d v="2020-10-30T00:00:00"/>
    <s v="Aspirin"/>
    <s v="Normal"/>
    <x v="12"/>
  </r>
  <r>
    <s v="Mr."/>
    <s v="Brandi Brown"/>
    <n v="50"/>
    <x v="1"/>
    <x v="1"/>
    <s v="O+"/>
    <x v="1"/>
    <x v="3"/>
    <x v="416"/>
    <s v="Anthony Jones"/>
    <x v="4423"/>
    <x v="3"/>
    <n v="30412.6201"/>
    <n v="438"/>
    <x v="1"/>
    <s v="Urgent"/>
    <d v="2022-01-15T00:00:00"/>
    <s v="Penicillin"/>
    <s v="Abnormal"/>
    <x v="19"/>
  </r>
  <r>
    <s v="Mr."/>
    <s v="Robin Lee"/>
    <n v="62"/>
    <x v="0"/>
    <x v="1"/>
    <s v="O+"/>
    <x v="1"/>
    <x v="3"/>
    <x v="557"/>
    <s v="Claudia Ramos"/>
    <x v="4424"/>
    <x v="3"/>
    <n v="22285.3341"/>
    <n v="396"/>
    <x v="2"/>
    <s v="Emergency"/>
    <d v="2023-03-19T00:00:00"/>
    <s v="Penicillin"/>
    <s v="Normal"/>
    <x v="2"/>
  </r>
  <r>
    <s v="Mrs."/>
    <s v="Tonya Smith"/>
    <n v="51"/>
    <x v="1"/>
    <x v="0"/>
    <s v="A+"/>
    <x v="4"/>
    <x v="5"/>
    <x v="35"/>
    <s v="Andrea Cordova"/>
    <x v="4425"/>
    <x v="1"/>
    <n v="1632.5405000000001"/>
    <n v="308"/>
    <x v="0"/>
    <s v="Elective"/>
    <d v="2019-11-17T00:00:00"/>
    <s v="Ibuprofen"/>
    <s v="Abnormal"/>
    <x v="10"/>
  </r>
  <r>
    <s v="Mrs."/>
    <s v="Laura Warner"/>
    <n v="80"/>
    <x v="0"/>
    <x v="0"/>
    <s v="B-"/>
    <x v="2"/>
    <x v="0"/>
    <x v="1496"/>
    <s v="Robert Garcia"/>
    <x v="4426"/>
    <x v="0"/>
    <n v="11537.4161"/>
    <n v="435"/>
    <x v="2"/>
    <s v="Emergency"/>
    <d v="2022-10-31T00:00:00"/>
    <s v="Ibuprofen"/>
    <s v="Normal"/>
    <x v="18"/>
  </r>
  <r>
    <s v="Mrs."/>
    <s v="Candice Brown"/>
    <n v="61"/>
    <x v="0"/>
    <x v="0"/>
    <s v="A-"/>
    <x v="6"/>
    <x v="5"/>
    <x v="1599"/>
    <s v="Dr. Samuel Rodriguez III"/>
    <x v="4427"/>
    <x v="2"/>
    <n v="4031.8492999999999"/>
    <n v="213"/>
    <x v="2"/>
    <s v="Emergency"/>
    <d v="2021-06-07T00:00:00"/>
    <s v="Lipitor"/>
    <s v="Normal"/>
    <x v="26"/>
  </r>
  <r>
    <s v="Mr."/>
    <s v="Nicole Porter"/>
    <n v="81"/>
    <x v="0"/>
    <x v="1"/>
    <s v="B+"/>
    <x v="7"/>
    <x v="4"/>
    <x v="1309"/>
    <s v="Julia West"/>
    <x v="4428"/>
    <x v="3"/>
    <n v="9593.8487999999998"/>
    <n v="284"/>
    <x v="1"/>
    <s v="Urgent"/>
    <d v="2021-04-16T00:00:00"/>
    <s v="Aspirin"/>
    <s v="Inconclusive"/>
    <x v="12"/>
  </r>
  <r>
    <s v="Mr."/>
    <s v="Jesus Nelson"/>
    <n v="49"/>
    <x v="1"/>
    <x v="1"/>
    <s v="AB+"/>
    <x v="3"/>
    <x v="3"/>
    <x v="1206"/>
    <s v="Rachel Buck"/>
    <x v="4429"/>
    <x v="2"/>
    <n v="9929.8631999999998"/>
    <n v="144"/>
    <x v="0"/>
    <s v="Elective"/>
    <d v="2020-11-21T00:00:00"/>
    <s v="Aspirin"/>
    <s v="Abnormal"/>
    <x v="30"/>
  </r>
  <r>
    <s v="Mrs."/>
    <s v="Natalie Thomas"/>
    <n v="79"/>
    <x v="0"/>
    <x v="0"/>
    <s v="A+"/>
    <x v="4"/>
    <x v="0"/>
    <x v="738"/>
    <s v="Margaret Melendez"/>
    <x v="4430"/>
    <x v="1"/>
    <n v="11647.7284"/>
    <n v="270"/>
    <x v="1"/>
    <s v="Urgent"/>
    <d v="2018-11-18T00:00:00"/>
    <s v="Penicillin"/>
    <s v="Normal"/>
    <x v="3"/>
  </r>
  <r>
    <s v="Mrs."/>
    <s v="Caroline Moody"/>
    <n v="31"/>
    <x v="2"/>
    <x v="0"/>
    <s v="O-"/>
    <x v="0"/>
    <x v="3"/>
    <x v="1475"/>
    <s v="Johnny Ross"/>
    <x v="948"/>
    <x v="3"/>
    <n v="9148.5007999999998"/>
    <n v="335"/>
    <x v="1"/>
    <s v="Urgent"/>
    <d v="2022-08-25T00:00:00"/>
    <s v="Penicillin"/>
    <s v="Normal"/>
    <x v="0"/>
  </r>
  <r>
    <s v="Mr."/>
    <s v="David Cunningham"/>
    <n v="41"/>
    <x v="1"/>
    <x v="1"/>
    <s v="A-"/>
    <x v="6"/>
    <x v="5"/>
    <x v="223"/>
    <s v="James Johnson"/>
    <x v="3074"/>
    <x v="1"/>
    <n v="19107.375"/>
    <n v="152"/>
    <x v="2"/>
    <s v="Emergency"/>
    <d v="2023-08-06T00:00:00"/>
    <s v="Paracetamol"/>
    <s v="Inconclusive"/>
    <x v="21"/>
  </r>
  <r>
    <s v="Mrs."/>
    <s v="Brittney Boone"/>
    <n v="20"/>
    <x v="2"/>
    <x v="0"/>
    <s v="B-"/>
    <x v="2"/>
    <x v="4"/>
    <x v="656"/>
    <s v="Willie Massey"/>
    <x v="4431"/>
    <x v="1"/>
    <n v="40278.031799999997"/>
    <n v="377"/>
    <x v="1"/>
    <s v="Urgent"/>
    <d v="2021-12-30T00:00:00"/>
    <s v="Paracetamol"/>
    <s v="Inconclusive"/>
    <x v="12"/>
  </r>
  <r>
    <s v="Mr."/>
    <s v="Laura Torres"/>
    <n v="66"/>
    <x v="0"/>
    <x v="1"/>
    <s v="A-"/>
    <x v="6"/>
    <x v="4"/>
    <x v="267"/>
    <s v="Jeffrey Cannon"/>
    <x v="4432"/>
    <x v="0"/>
    <n v="11272.1464"/>
    <n v="167"/>
    <x v="1"/>
    <s v="Urgent"/>
    <d v="2019-04-17T00:00:00"/>
    <s v="Penicillin"/>
    <s v="Inconclusive"/>
    <x v="10"/>
  </r>
  <r>
    <s v="Mrs."/>
    <s v="Jason Hernandez"/>
    <n v="20"/>
    <x v="2"/>
    <x v="0"/>
    <s v="A+"/>
    <x v="4"/>
    <x v="3"/>
    <x v="499"/>
    <s v="Bruce Cohen"/>
    <x v="4433"/>
    <x v="2"/>
    <n v="27338.545099999999"/>
    <n v="337"/>
    <x v="0"/>
    <s v="Elective"/>
    <d v="2022-10-04T00:00:00"/>
    <s v="Ibuprofen"/>
    <s v="Inconclusive"/>
    <x v="0"/>
  </r>
  <r>
    <s v="Mr."/>
    <s v="Jennifer Bishop"/>
    <n v="82"/>
    <x v="0"/>
    <x v="1"/>
    <s v="AB-"/>
    <x v="5"/>
    <x v="0"/>
    <x v="1466"/>
    <s v="Annette Allen"/>
    <x v="4434"/>
    <x v="4"/>
    <n v="49678.109299999996"/>
    <n v="174"/>
    <x v="2"/>
    <s v="Emergency"/>
    <d v="2021-02-23T00:00:00"/>
    <s v="Penicillin"/>
    <s v="Abnormal"/>
    <x v="24"/>
  </r>
  <r>
    <s v="Mr."/>
    <s v="Courtney Parker"/>
    <n v="54"/>
    <x v="1"/>
    <x v="1"/>
    <s v="A+"/>
    <x v="4"/>
    <x v="1"/>
    <x v="1671"/>
    <s v="Juan Whitaker"/>
    <x v="4435"/>
    <x v="4"/>
    <n v="38254.303500000002"/>
    <n v="351"/>
    <x v="2"/>
    <s v="Emergency"/>
    <d v="2021-04-04T00:00:00"/>
    <s v="Paracetamol"/>
    <s v="Normal"/>
    <x v="5"/>
  </r>
  <r>
    <s v="Mrs."/>
    <s v="Robert Taylor"/>
    <n v="66"/>
    <x v="0"/>
    <x v="0"/>
    <s v="AB+"/>
    <x v="3"/>
    <x v="5"/>
    <x v="1594"/>
    <s v="Linda Dunn"/>
    <x v="4436"/>
    <x v="2"/>
    <n v="40157.446400000001"/>
    <n v="380"/>
    <x v="2"/>
    <s v="Emergency"/>
    <d v="2022-07-06T00:00:00"/>
    <s v="Ibuprofen"/>
    <s v="Normal"/>
    <x v="23"/>
  </r>
  <r>
    <s v="Mrs."/>
    <s v="Jeremiah Ewing"/>
    <n v="70"/>
    <x v="0"/>
    <x v="0"/>
    <s v="B+"/>
    <x v="7"/>
    <x v="0"/>
    <x v="103"/>
    <s v="Ryan Molina"/>
    <x v="4437"/>
    <x v="0"/>
    <n v="26843.55"/>
    <n v="338"/>
    <x v="1"/>
    <s v="Urgent"/>
    <d v="2020-02-23T00:00:00"/>
    <s v="Penicillin"/>
    <s v="Inconclusive"/>
    <x v="0"/>
  </r>
  <r>
    <s v="Mr."/>
    <s v="Ryan Decker"/>
    <n v="33"/>
    <x v="2"/>
    <x v="1"/>
    <s v="B-"/>
    <x v="2"/>
    <x v="2"/>
    <x v="660"/>
    <s v="Zoe Garza"/>
    <x v="4438"/>
    <x v="4"/>
    <n v="19049.998800000001"/>
    <n v="208"/>
    <x v="0"/>
    <s v="Elective"/>
    <d v="2023-02-24T00:00:00"/>
    <s v="Paracetamol"/>
    <s v="Normal"/>
    <x v="24"/>
  </r>
  <r>
    <s v="Mrs."/>
    <s v="Aaron Calderon"/>
    <n v="35"/>
    <x v="1"/>
    <x v="0"/>
    <s v="AB+"/>
    <x v="3"/>
    <x v="0"/>
    <x v="912"/>
    <s v="Christina Johnson"/>
    <x v="4439"/>
    <x v="4"/>
    <n v="57066.5841"/>
    <n v="285"/>
    <x v="1"/>
    <s v="Urgent"/>
    <d v="2023-06-03T00:00:00"/>
    <s v="Paracetamol"/>
    <s v="Abnormal"/>
    <x v="21"/>
  </r>
  <r>
    <s v="Mrs."/>
    <s v="Jacob Morris"/>
    <n v="55"/>
    <x v="1"/>
    <x v="0"/>
    <s v="B+"/>
    <x v="7"/>
    <x v="4"/>
    <x v="564"/>
    <s v="Chelsey Owens"/>
    <x v="4440"/>
    <x v="1"/>
    <n v="15588.811299999999"/>
    <n v="105"/>
    <x v="2"/>
    <s v="Emergency"/>
    <d v="2019-09-10T00:00:00"/>
    <s v="Ibuprofen"/>
    <s v="Inconclusive"/>
    <x v="6"/>
  </r>
  <r>
    <s v="Mrs."/>
    <s v="Katie Moody"/>
    <n v="81"/>
    <x v="0"/>
    <x v="0"/>
    <s v="B-"/>
    <x v="2"/>
    <x v="5"/>
    <x v="1672"/>
    <s v="Kathryn Anderson"/>
    <x v="4441"/>
    <x v="1"/>
    <n v="9134.0627000000004"/>
    <n v="358"/>
    <x v="2"/>
    <s v="Emergency"/>
    <d v="2019-03-31T00:00:00"/>
    <s v="Penicillin"/>
    <s v="Normal"/>
    <x v="10"/>
  </r>
  <r>
    <s v="Mrs."/>
    <s v="Oscar Lane"/>
    <n v="32"/>
    <x v="2"/>
    <x v="0"/>
    <s v="A+"/>
    <x v="4"/>
    <x v="0"/>
    <x v="1217"/>
    <s v="Brittany Jackson"/>
    <x v="4442"/>
    <x v="4"/>
    <n v="35493.246599999999"/>
    <n v="287"/>
    <x v="2"/>
    <s v="Emergency"/>
    <d v="2023-01-03T00:00:00"/>
    <s v="Penicillin"/>
    <s v="Inconclusive"/>
    <x v="15"/>
  </r>
  <r>
    <s v="Mr."/>
    <s v="Dr. Vanessa Barnes"/>
    <n v="43"/>
    <x v="1"/>
    <x v="1"/>
    <s v="A-"/>
    <x v="6"/>
    <x v="3"/>
    <x v="1102"/>
    <s v="Scott Mccormick"/>
    <x v="4443"/>
    <x v="2"/>
    <n v="31652.265500000001"/>
    <n v="136"/>
    <x v="2"/>
    <s v="Emergency"/>
    <d v="2020-08-03T00:00:00"/>
    <s v="Aspirin"/>
    <s v="Abnormal"/>
    <x v="8"/>
  </r>
  <r>
    <s v="Mrs."/>
    <s v="Zachary Aguirre"/>
    <n v="67"/>
    <x v="0"/>
    <x v="0"/>
    <s v="O-"/>
    <x v="0"/>
    <x v="5"/>
    <x v="1536"/>
    <s v="Ms. Beth Smith"/>
    <x v="4444"/>
    <x v="0"/>
    <n v="59719.28"/>
    <n v="270"/>
    <x v="2"/>
    <s v="Emergency"/>
    <d v="2020-08-29T00:00:00"/>
    <s v="Aspirin"/>
    <s v="Abnormal"/>
    <x v="23"/>
  </r>
  <r>
    <s v="Mrs."/>
    <s v="Charlene Young"/>
    <n v="80"/>
    <x v="0"/>
    <x v="0"/>
    <s v="B-"/>
    <x v="2"/>
    <x v="5"/>
    <x v="614"/>
    <s v="Brandon Bonilla"/>
    <x v="4445"/>
    <x v="0"/>
    <n v="34686.751900000003"/>
    <n v="471"/>
    <x v="2"/>
    <s v="Emergency"/>
    <d v="2019-09-26T00:00:00"/>
    <s v="Paracetamol"/>
    <s v="Abnormal"/>
    <x v="23"/>
  </r>
  <r>
    <s v="Mr."/>
    <s v="Wesley Vincent"/>
    <n v="41"/>
    <x v="1"/>
    <x v="1"/>
    <s v="O-"/>
    <x v="0"/>
    <x v="0"/>
    <x v="43"/>
    <s v="Walter Floyd"/>
    <x v="4446"/>
    <x v="0"/>
    <n v="1472.5675000000001"/>
    <n v="480"/>
    <x v="2"/>
    <s v="Emergency"/>
    <d v="2019-07-08T00:00:00"/>
    <s v="Ibuprofen"/>
    <s v="Inconclusive"/>
    <x v="14"/>
  </r>
  <r>
    <s v="Mr."/>
    <s v="Michelle Branch"/>
    <n v="58"/>
    <x v="1"/>
    <x v="1"/>
    <s v="A+"/>
    <x v="4"/>
    <x v="2"/>
    <x v="658"/>
    <s v="Samuel Sims"/>
    <x v="4447"/>
    <x v="1"/>
    <n v="18893.681199999999"/>
    <n v="130"/>
    <x v="1"/>
    <s v="Urgent"/>
    <d v="2019-08-30T00:00:00"/>
    <s v="Paracetamol"/>
    <s v="Abnormal"/>
    <x v="0"/>
  </r>
  <r>
    <s v="Mr."/>
    <s v="Crystal Williams"/>
    <n v="49"/>
    <x v="1"/>
    <x v="1"/>
    <s v="A-"/>
    <x v="6"/>
    <x v="5"/>
    <x v="1673"/>
    <s v="Eric Martin"/>
    <x v="4448"/>
    <x v="2"/>
    <n v="24947"/>
    <n v="147"/>
    <x v="0"/>
    <s v="Elective"/>
    <d v="2023-01-31T00:00:00"/>
    <s v="Penicillin"/>
    <s v="Normal"/>
    <x v="18"/>
  </r>
  <r>
    <s v="Mrs."/>
    <s v="Erica Roberts"/>
    <n v="49"/>
    <x v="1"/>
    <x v="0"/>
    <s v="O+"/>
    <x v="1"/>
    <x v="2"/>
    <x v="1452"/>
    <s v="Jo Beard"/>
    <x v="4449"/>
    <x v="3"/>
    <n v="7216.5105000000003"/>
    <n v="129"/>
    <x v="0"/>
    <s v="Elective"/>
    <d v="2020-07-04T00:00:00"/>
    <s v="Lipitor"/>
    <s v="Inconclusive"/>
    <x v="2"/>
  </r>
  <r>
    <s v="Mr."/>
    <s v="Thomas Oliver"/>
    <n v="61"/>
    <x v="0"/>
    <x v="1"/>
    <s v="AB+"/>
    <x v="3"/>
    <x v="0"/>
    <x v="1460"/>
    <s v="Cynthia Medina"/>
    <x v="4450"/>
    <x v="2"/>
    <n v="48091.212800000001"/>
    <n v="327"/>
    <x v="1"/>
    <s v="Urgent"/>
    <d v="2021-07-14T00:00:00"/>
    <s v="Penicillin"/>
    <s v="Abnormal"/>
    <x v="13"/>
  </r>
  <r>
    <s v="Mr."/>
    <s v="Scott Thompson"/>
    <n v="70"/>
    <x v="0"/>
    <x v="1"/>
    <s v="A+"/>
    <x v="4"/>
    <x v="3"/>
    <x v="1099"/>
    <s v="Alexis Edwards"/>
    <x v="4451"/>
    <x v="3"/>
    <n v="14239.4413"/>
    <n v="181"/>
    <x v="1"/>
    <s v="Urgent"/>
    <d v="2022-05-08T00:00:00"/>
    <s v="Paracetamol"/>
    <s v="Inconclusive"/>
    <x v="17"/>
  </r>
  <r>
    <s v="Mrs."/>
    <s v="Edward Jackson"/>
    <n v="60"/>
    <x v="0"/>
    <x v="0"/>
    <s v="AB+"/>
    <x v="3"/>
    <x v="0"/>
    <x v="1643"/>
    <s v="Martha Edwards"/>
    <x v="4452"/>
    <x v="2"/>
    <n v="59782.212099999997"/>
    <n v="122"/>
    <x v="1"/>
    <s v="Urgent"/>
    <d v="2023-02-25T00:00:00"/>
    <s v="Lipitor"/>
    <s v="Inconclusive"/>
    <x v="15"/>
  </r>
  <r>
    <s v="Mrs."/>
    <s v="Benjamin Duncan"/>
    <n v="62"/>
    <x v="0"/>
    <x v="0"/>
    <s v="AB+"/>
    <x v="3"/>
    <x v="1"/>
    <x v="1616"/>
    <s v="Erica Norton"/>
    <x v="4453"/>
    <x v="4"/>
    <n v="18097.228500000001"/>
    <n v="199"/>
    <x v="0"/>
    <s v="Elective"/>
    <d v="2018-11-26T00:00:00"/>
    <s v="Aspirin"/>
    <s v="Abnormal"/>
    <x v="28"/>
  </r>
  <r>
    <s v="Mrs."/>
    <s v="Adrian Sandoval"/>
    <n v="25"/>
    <x v="2"/>
    <x v="0"/>
    <s v="AB-"/>
    <x v="5"/>
    <x v="0"/>
    <x v="897"/>
    <s v="Stephen Jones"/>
    <x v="4454"/>
    <x v="2"/>
    <n v="32426.569"/>
    <n v="224"/>
    <x v="1"/>
    <s v="Urgent"/>
    <d v="2020-12-27T00:00:00"/>
    <s v="Aspirin"/>
    <s v="Abnormal"/>
    <x v="24"/>
  </r>
  <r>
    <s v="Mr."/>
    <s v="Megan Hayes"/>
    <n v="29"/>
    <x v="2"/>
    <x v="1"/>
    <s v="A+"/>
    <x v="4"/>
    <x v="1"/>
    <x v="1537"/>
    <s v="Austin Franklin"/>
    <x v="99"/>
    <x v="2"/>
    <n v="21618.124100000001"/>
    <n v="211"/>
    <x v="1"/>
    <s v="Urgent"/>
    <d v="2021-02-21T00:00:00"/>
    <s v="Aspirin"/>
    <s v="Inconclusive"/>
    <x v="19"/>
  </r>
  <r>
    <s v="Mr."/>
    <s v="Morgan Wallace"/>
    <n v="23"/>
    <x v="2"/>
    <x v="1"/>
    <s v="A+"/>
    <x v="4"/>
    <x v="4"/>
    <x v="930"/>
    <s v="John Hurley"/>
    <x v="4455"/>
    <x v="3"/>
    <n v="3965.1226000000001"/>
    <n v="309"/>
    <x v="2"/>
    <s v="Emergency"/>
    <d v="2022-02-01T00:00:00"/>
    <s v="Lipitor"/>
    <s v="Inconclusive"/>
    <x v="4"/>
  </r>
  <r>
    <s v="Mr."/>
    <s v="Timothy Chandler"/>
    <n v="73"/>
    <x v="0"/>
    <x v="1"/>
    <s v="B+"/>
    <x v="7"/>
    <x v="4"/>
    <x v="56"/>
    <s v="Brett Scott"/>
    <x v="4456"/>
    <x v="2"/>
    <n v="23340.5818"/>
    <n v="194"/>
    <x v="1"/>
    <s v="Urgent"/>
    <d v="2022-11-12T00:00:00"/>
    <s v="Paracetamol"/>
    <s v="Abnormal"/>
    <x v="12"/>
  </r>
  <r>
    <s v="Mr."/>
    <s v="Anthony Hanna"/>
    <n v="48"/>
    <x v="1"/>
    <x v="1"/>
    <s v="O-"/>
    <x v="0"/>
    <x v="0"/>
    <x v="315"/>
    <s v="Mason Page"/>
    <x v="4457"/>
    <x v="3"/>
    <n v="55916.0219"/>
    <n v="165"/>
    <x v="1"/>
    <s v="Urgent"/>
    <d v="2021-11-28T00:00:00"/>
    <s v="Ibuprofen"/>
    <s v="Inconclusive"/>
    <x v="8"/>
  </r>
  <r>
    <s v="Mr."/>
    <s v="Henry Hays"/>
    <n v="79"/>
    <x v="0"/>
    <x v="1"/>
    <s v="AB+"/>
    <x v="3"/>
    <x v="3"/>
    <x v="1473"/>
    <s v="Crystal Cruz"/>
    <x v="1634"/>
    <x v="3"/>
    <n v="22288.6126"/>
    <n v="421"/>
    <x v="0"/>
    <s v="Elective"/>
    <d v="2019-01-09T00:00:00"/>
    <s v="Paracetamol"/>
    <s v="Abnormal"/>
    <x v="9"/>
  </r>
  <r>
    <s v="Mrs."/>
    <s v="Stephen Malone"/>
    <n v="39"/>
    <x v="1"/>
    <x v="0"/>
    <s v="AB-"/>
    <x v="5"/>
    <x v="5"/>
    <x v="34"/>
    <s v="Jeffery Moore"/>
    <x v="4458"/>
    <x v="4"/>
    <n v="49965.230100000001"/>
    <n v="296"/>
    <x v="2"/>
    <s v="Emergency"/>
    <d v="2020-01-02T00:00:00"/>
    <s v="Paracetamol"/>
    <s v="Normal"/>
    <x v="14"/>
  </r>
  <r>
    <s v="Mr."/>
    <s v="Jose Santiago"/>
    <n v="74"/>
    <x v="0"/>
    <x v="1"/>
    <s v="AB-"/>
    <x v="5"/>
    <x v="1"/>
    <x v="1094"/>
    <s v="Krystal Williams"/>
    <x v="4459"/>
    <x v="1"/>
    <n v="4189.4276"/>
    <n v="227"/>
    <x v="0"/>
    <s v="Elective"/>
    <d v="2020-03-02T00:00:00"/>
    <s v="Aspirin"/>
    <s v="Normal"/>
    <x v="27"/>
  </r>
  <r>
    <s v="Mr."/>
    <s v="Brian Cooper"/>
    <n v="55"/>
    <x v="1"/>
    <x v="1"/>
    <s v="AB-"/>
    <x v="5"/>
    <x v="1"/>
    <x v="293"/>
    <s v="Elizabeth Reed"/>
    <x v="4460"/>
    <x v="0"/>
    <n v="30227.382900000001"/>
    <n v="454"/>
    <x v="0"/>
    <s v="Elective"/>
    <d v="2021-05-08T00:00:00"/>
    <s v="Lipitor"/>
    <s v="Inconclusive"/>
    <x v="22"/>
  </r>
  <r>
    <s v="Mr."/>
    <s v="Michele Mendoza"/>
    <n v="48"/>
    <x v="1"/>
    <x v="1"/>
    <s v="O-"/>
    <x v="0"/>
    <x v="5"/>
    <x v="452"/>
    <s v="Tracy Padilla"/>
    <x v="4461"/>
    <x v="3"/>
    <n v="42694.176399999997"/>
    <n v="285"/>
    <x v="2"/>
    <s v="Emergency"/>
    <d v="2022-05-17T00:00:00"/>
    <s v="Lipitor"/>
    <s v="Abnormal"/>
    <x v="0"/>
  </r>
  <r>
    <s v="Mr."/>
    <s v="Courtney Martin"/>
    <n v="48"/>
    <x v="1"/>
    <x v="1"/>
    <s v="B-"/>
    <x v="2"/>
    <x v="0"/>
    <x v="971"/>
    <s v="David Gray"/>
    <x v="4462"/>
    <x v="1"/>
    <n v="41676.568800000001"/>
    <n v="378"/>
    <x v="2"/>
    <s v="Emergency"/>
    <d v="2022-10-20T00:00:00"/>
    <s v="Aspirin"/>
    <s v="Inconclusive"/>
    <x v="29"/>
  </r>
  <r>
    <s v="Mr."/>
    <s v="Lori Woodard"/>
    <n v="36"/>
    <x v="1"/>
    <x v="1"/>
    <s v="B-"/>
    <x v="2"/>
    <x v="5"/>
    <x v="1357"/>
    <s v="Richard Aguilar"/>
    <x v="4463"/>
    <x v="2"/>
    <n v="77547.114199999996"/>
    <n v="285"/>
    <x v="0"/>
    <s v="Elective"/>
    <d v="2019-06-11T00:00:00"/>
    <s v="Lipitor"/>
    <s v="Abnormal"/>
    <x v="26"/>
  </r>
  <r>
    <s v="Mr."/>
    <s v="Jason Fox"/>
    <n v="49"/>
    <x v="1"/>
    <x v="1"/>
    <s v="AB+"/>
    <x v="3"/>
    <x v="1"/>
    <x v="157"/>
    <s v="Sarah Gray"/>
    <x v="4464"/>
    <x v="1"/>
    <n v="6936.1550999999999"/>
    <n v="350"/>
    <x v="1"/>
    <s v="Urgent"/>
    <d v="2022-02-04T00:00:00"/>
    <s v="Paracetamol"/>
    <s v="Inconclusive"/>
    <x v="8"/>
  </r>
  <r>
    <s v="Mr."/>
    <s v="Julia Jackson"/>
    <n v="58"/>
    <x v="1"/>
    <x v="1"/>
    <s v="A+"/>
    <x v="4"/>
    <x v="5"/>
    <x v="199"/>
    <s v="Elizabeth Potts"/>
    <x v="4465"/>
    <x v="3"/>
    <n v="19507.0861"/>
    <n v="232"/>
    <x v="0"/>
    <s v="Elective"/>
    <d v="2022-09-15T00:00:00"/>
    <s v="Lipitor"/>
    <s v="Inconclusive"/>
    <x v="20"/>
  </r>
  <r>
    <s v="Mrs."/>
    <s v="Sarah Lopez"/>
    <n v="42"/>
    <x v="1"/>
    <x v="0"/>
    <s v="O-"/>
    <x v="0"/>
    <x v="1"/>
    <x v="429"/>
    <s v="Mark Boyd"/>
    <x v="4466"/>
    <x v="3"/>
    <n v="12912.820299999999"/>
    <n v="217"/>
    <x v="2"/>
    <s v="Emergency"/>
    <d v="2019-03-19T00:00:00"/>
    <s v="Aspirin"/>
    <s v="Inconclusive"/>
    <x v="9"/>
  </r>
  <r>
    <s v="Mrs."/>
    <s v="Janice Ibarra"/>
    <n v="47"/>
    <x v="1"/>
    <x v="0"/>
    <s v="B-"/>
    <x v="2"/>
    <x v="5"/>
    <x v="501"/>
    <s v="Jeanette Oneal"/>
    <x v="4467"/>
    <x v="0"/>
    <n v="49909.789900000003"/>
    <n v="434"/>
    <x v="2"/>
    <s v="Emergency"/>
    <d v="2020-05-23T00:00:00"/>
    <s v="Paracetamol"/>
    <s v="Abnormal"/>
    <x v="3"/>
  </r>
  <r>
    <s v="Mr."/>
    <s v="James Huff"/>
    <n v="73"/>
    <x v="0"/>
    <x v="1"/>
    <s v="AB+"/>
    <x v="3"/>
    <x v="5"/>
    <x v="223"/>
    <s v="Sarah Fox"/>
    <x v="4365"/>
    <x v="2"/>
    <n v="16065.889499999999"/>
    <n v="108"/>
    <x v="2"/>
    <s v="Emergency"/>
    <d v="2023-08-02T00:00:00"/>
    <s v="Lipitor"/>
    <s v="Inconclusive"/>
    <x v="20"/>
  </r>
  <r>
    <s v="Mr."/>
    <s v="David Bailey"/>
    <n v="26"/>
    <x v="2"/>
    <x v="1"/>
    <s v="O+"/>
    <x v="1"/>
    <x v="1"/>
    <x v="442"/>
    <s v="Cody Knapp"/>
    <x v="4468"/>
    <x v="4"/>
    <n v="25097.289499999999"/>
    <n v="361"/>
    <x v="1"/>
    <s v="Urgent"/>
    <d v="2022-06-23T00:00:00"/>
    <s v="Penicillin"/>
    <s v="Abnormal"/>
    <x v="14"/>
  </r>
  <r>
    <s v="Mrs."/>
    <s v="Julie Compton"/>
    <n v="26"/>
    <x v="2"/>
    <x v="0"/>
    <s v="AB-"/>
    <x v="5"/>
    <x v="1"/>
    <x v="198"/>
    <s v="Laura Erickson"/>
    <x v="4469"/>
    <x v="3"/>
    <n v="10499.209500000001"/>
    <n v="350"/>
    <x v="0"/>
    <s v="Elective"/>
    <d v="2021-06-10T00:00:00"/>
    <s v="Lipitor"/>
    <s v="Abnormal"/>
    <x v="4"/>
  </r>
  <r>
    <s v="Mr."/>
    <s v="Miss Cynthia Massey"/>
    <n v="79"/>
    <x v="0"/>
    <x v="1"/>
    <s v="B+"/>
    <x v="7"/>
    <x v="5"/>
    <x v="557"/>
    <s v="Joshua Butler"/>
    <x v="4470"/>
    <x v="1"/>
    <n v="36277.333599999998"/>
    <n v="305"/>
    <x v="2"/>
    <s v="Emergency"/>
    <d v="2023-03-27T00:00:00"/>
    <s v="Lipitor"/>
    <s v="Normal"/>
    <x v="20"/>
  </r>
  <r>
    <s v="Mr."/>
    <s v="Robert Franklin"/>
    <n v="58"/>
    <x v="1"/>
    <x v="1"/>
    <s v="B+"/>
    <x v="7"/>
    <x v="0"/>
    <x v="1495"/>
    <s v="Michael Wallace"/>
    <x v="4471"/>
    <x v="0"/>
    <n v="9014.9498000000003"/>
    <n v="392"/>
    <x v="2"/>
    <s v="Emergency"/>
    <d v="2022-01-20T00:00:00"/>
    <s v="Penicillin"/>
    <s v="Normal"/>
    <x v="22"/>
  </r>
  <r>
    <s v="Mr."/>
    <s v="Evan Jimenez"/>
    <n v="31"/>
    <x v="2"/>
    <x v="1"/>
    <s v="B-"/>
    <x v="2"/>
    <x v="4"/>
    <x v="1014"/>
    <s v="Samantha Douglas"/>
    <x v="4472"/>
    <x v="4"/>
    <n v="36637.946900000003"/>
    <n v="409"/>
    <x v="1"/>
    <s v="Urgent"/>
    <d v="2021-01-25T00:00:00"/>
    <s v="Ibuprofen"/>
    <s v="Inconclusive"/>
    <x v="11"/>
  </r>
  <r>
    <s v="Mrs."/>
    <s v="Michael Wilson"/>
    <n v="51"/>
    <x v="1"/>
    <x v="0"/>
    <s v="AB+"/>
    <x v="3"/>
    <x v="4"/>
    <x v="497"/>
    <s v="Derek Edwards"/>
    <x v="4473"/>
    <x v="1"/>
    <n v="8523.9056999999993"/>
    <n v="123"/>
    <x v="2"/>
    <s v="Emergency"/>
    <d v="2022-10-14T00:00:00"/>
    <s v="Aspirin"/>
    <s v="Inconclusive"/>
    <x v="17"/>
  </r>
  <r>
    <s v="Mrs."/>
    <s v="Gregory Carpenter"/>
    <n v="30"/>
    <x v="2"/>
    <x v="0"/>
    <s v="O-"/>
    <x v="0"/>
    <x v="4"/>
    <x v="1144"/>
    <s v="Sheryl David"/>
    <x v="4474"/>
    <x v="4"/>
    <n v="5769.7718999999997"/>
    <n v="337"/>
    <x v="2"/>
    <s v="Emergency"/>
    <d v="2020-01-13T00:00:00"/>
    <s v="Ibuprofen"/>
    <s v="Abnormal"/>
    <x v="16"/>
  </r>
  <r>
    <s v="Mrs."/>
    <s v="Danielle Johnson"/>
    <n v="31"/>
    <x v="2"/>
    <x v="0"/>
    <s v="O-"/>
    <x v="0"/>
    <x v="0"/>
    <x v="1600"/>
    <s v="Jennifer Johnston"/>
    <x v="3703"/>
    <x v="4"/>
    <n v="49682.596299999997"/>
    <n v="275"/>
    <x v="1"/>
    <s v="Urgent"/>
    <d v="2023-07-23T00:00:00"/>
    <s v="Lipitor"/>
    <s v="Inconclusive"/>
    <x v="24"/>
  </r>
  <r>
    <s v="Mrs."/>
    <s v="Hannah Solomon"/>
    <n v="24"/>
    <x v="2"/>
    <x v="0"/>
    <s v="A+"/>
    <x v="4"/>
    <x v="0"/>
    <x v="473"/>
    <s v="Jason Hays"/>
    <x v="4475"/>
    <x v="2"/>
    <n v="44005.201800000003"/>
    <n v="339"/>
    <x v="1"/>
    <s v="Urgent"/>
    <d v="2022-05-19T00:00:00"/>
    <s v="Paracetamol"/>
    <s v="Normal"/>
    <x v="16"/>
  </r>
  <r>
    <s v="Mrs."/>
    <s v="Valerie Williams"/>
    <n v="74"/>
    <x v="0"/>
    <x v="0"/>
    <s v="O+"/>
    <x v="1"/>
    <x v="1"/>
    <x v="1188"/>
    <s v="Nichole Short"/>
    <x v="4476"/>
    <x v="0"/>
    <n v="4155.3567999999996"/>
    <n v="198"/>
    <x v="2"/>
    <s v="Emergency"/>
    <d v="2018-12-28T00:00:00"/>
    <s v="Paracetamol"/>
    <s v="Inconclusive"/>
    <x v="3"/>
  </r>
  <r>
    <s v="Mr."/>
    <s v="Justin Bennett"/>
    <n v="42"/>
    <x v="1"/>
    <x v="1"/>
    <s v="O+"/>
    <x v="1"/>
    <x v="2"/>
    <x v="303"/>
    <s v="Theresa Morse"/>
    <x v="4477"/>
    <x v="0"/>
    <n v="20168.9172"/>
    <n v="473"/>
    <x v="0"/>
    <s v="Elective"/>
    <d v="2023-07-05T00:00:00"/>
    <s v="Penicillin"/>
    <s v="Inconclusive"/>
    <x v="27"/>
  </r>
  <r>
    <s v="Mr."/>
    <s v="Anna Martin"/>
    <n v="52"/>
    <x v="1"/>
    <x v="1"/>
    <s v="A-"/>
    <x v="6"/>
    <x v="2"/>
    <x v="752"/>
    <s v="Whitney Turner"/>
    <x v="4478"/>
    <x v="2"/>
    <n v="10830.326800000001"/>
    <n v="484"/>
    <x v="1"/>
    <s v="Urgent"/>
    <d v="2022-04-04T00:00:00"/>
    <s v="Ibuprofen"/>
    <s v="Abnormal"/>
    <x v="12"/>
  </r>
  <r>
    <s v="Mrs."/>
    <s v="Gary Cook"/>
    <n v="79"/>
    <x v="0"/>
    <x v="0"/>
    <s v="A-"/>
    <x v="6"/>
    <x v="2"/>
    <x v="1590"/>
    <s v="James Charles"/>
    <x v="4479"/>
    <x v="0"/>
    <n v="20280.4251"/>
    <n v="124"/>
    <x v="0"/>
    <s v="Elective"/>
    <d v="2022-10-12T00:00:00"/>
    <s v="Aspirin"/>
    <s v="Abnormal"/>
    <x v="11"/>
  </r>
  <r>
    <s v="Mrs."/>
    <s v="Kenneth Rivers"/>
    <n v="67"/>
    <x v="0"/>
    <x v="0"/>
    <s v="O-"/>
    <x v="0"/>
    <x v="0"/>
    <x v="668"/>
    <s v="Amanda Moreno"/>
    <x v="4480"/>
    <x v="0"/>
    <n v="33874.032200000001"/>
    <n v="498"/>
    <x v="2"/>
    <s v="Emergency"/>
    <d v="2019-03-24T00:00:00"/>
    <s v="Penicillin"/>
    <s v="Normal"/>
    <x v="28"/>
  </r>
  <r>
    <s v="Mr."/>
    <s v="Amy Nichols"/>
    <n v="30"/>
    <x v="2"/>
    <x v="1"/>
    <s v="O-"/>
    <x v="0"/>
    <x v="4"/>
    <x v="286"/>
    <s v="Doris Rodriguez"/>
    <x v="4481"/>
    <x v="3"/>
    <n v="20228.717799999999"/>
    <n v="255"/>
    <x v="2"/>
    <s v="Emergency"/>
    <d v="2023-07-17T00:00:00"/>
    <s v="Penicillin"/>
    <s v="Inconclusive"/>
    <x v="0"/>
  </r>
  <r>
    <s v="Mr."/>
    <s v="Sandra Johnson"/>
    <n v="41"/>
    <x v="1"/>
    <x v="1"/>
    <s v="B+"/>
    <x v="7"/>
    <x v="2"/>
    <x v="520"/>
    <s v="Raymond Bailey"/>
    <x v="4482"/>
    <x v="4"/>
    <n v="18558.3992"/>
    <n v="104"/>
    <x v="0"/>
    <s v="Elective"/>
    <d v="2019-07-16T00:00:00"/>
    <s v="Penicillin"/>
    <s v="Abnormal"/>
    <x v="22"/>
  </r>
  <r>
    <s v="Mrs."/>
    <s v="Austin Oneal"/>
    <n v="73"/>
    <x v="0"/>
    <x v="0"/>
    <s v="O-"/>
    <x v="0"/>
    <x v="2"/>
    <x v="1129"/>
    <s v="Mark Kirby"/>
    <x v="4483"/>
    <x v="0"/>
    <n v="21289.230800000001"/>
    <n v="438"/>
    <x v="1"/>
    <s v="Urgent"/>
    <d v="2021-10-15T00:00:00"/>
    <s v="Aspirin"/>
    <s v="Normal"/>
    <x v="4"/>
  </r>
  <r>
    <s v="Mr."/>
    <s v="Elizabeth Mcintyre"/>
    <n v="56"/>
    <x v="1"/>
    <x v="1"/>
    <s v="O+"/>
    <x v="1"/>
    <x v="4"/>
    <x v="1116"/>
    <s v="Victor Anderson"/>
    <x v="4077"/>
    <x v="1"/>
    <n v="13673.149299999999"/>
    <n v="180"/>
    <x v="1"/>
    <s v="Urgent"/>
    <d v="2021-12-14T00:00:00"/>
    <s v="Penicillin"/>
    <s v="Inconclusive"/>
    <x v="26"/>
  </r>
  <r>
    <s v="Mr."/>
    <s v="Justin Bean"/>
    <n v="66"/>
    <x v="0"/>
    <x v="1"/>
    <s v="O-"/>
    <x v="0"/>
    <x v="1"/>
    <x v="35"/>
    <s v="Matthew Miller"/>
    <x v="4484"/>
    <x v="0"/>
    <n v="15343.3002"/>
    <n v="214"/>
    <x v="0"/>
    <s v="Elective"/>
    <d v="2019-11-19T00:00:00"/>
    <s v="Penicillin"/>
    <s v="Inconclusive"/>
    <x v="0"/>
  </r>
  <r>
    <s v="Mrs."/>
    <s v="Michael Chavez"/>
    <n v="63"/>
    <x v="0"/>
    <x v="0"/>
    <s v="A-"/>
    <x v="6"/>
    <x v="3"/>
    <x v="961"/>
    <s v="Christopher Cross"/>
    <x v="4485"/>
    <x v="0"/>
    <n v="27492.161599999999"/>
    <n v="444"/>
    <x v="1"/>
    <s v="Urgent"/>
    <d v="2019-05-27T00:00:00"/>
    <s v="Aspirin"/>
    <s v="Abnormal"/>
    <x v="5"/>
  </r>
  <r>
    <s v="Mr."/>
    <s v="Mitchell Ruiz"/>
    <n v="19"/>
    <x v="2"/>
    <x v="1"/>
    <s v="AB-"/>
    <x v="5"/>
    <x v="4"/>
    <x v="1168"/>
    <s v="Andrew Johnson IV"/>
    <x v="1386"/>
    <x v="3"/>
    <n v="28759.653699999999"/>
    <n v="121"/>
    <x v="1"/>
    <s v="Urgent"/>
    <d v="2021-09-19T00:00:00"/>
    <s v="Penicillin"/>
    <s v="Inconclusive"/>
    <x v="22"/>
  </r>
  <r>
    <s v="Mrs."/>
    <s v="Amanda Peterson"/>
    <n v="75"/>
    <x v="0"/>
    <x v="0"/>
    <s v="A+"/>
    <x v="4"/>
    <x v="0"/>
    <x v="600"/>
    <s v="Michael Miller"/>
    <x v="715"/>
    <x v="0"/>
    <n v="15410.2917"/>
    <n v="325"/>
    <x v="2"/>
    <s v="Emergency"/>
    <d v="2022-07-06T00:00:00"/>
    <s v="Aspirin"/>
    <s v="Inconclusive"/>
    <x v="14"/>
  </r>
  <r>
    <s v="Mr."/>
    <s v="Michael Smith"/>
    <n v="55"/>
    <x v="1"/>
    <x v="1"/>
    <s v="AB-"/>
    <x v="5"/>
    <x v="5"/>
    <x v="1160"/>
    <s v="Rick Ruiz"/>
    <x v="715"/>
    <x v="3"/>
    <n v="7505.7365"/>
    <n v="482"/>
    <x v="2"/>
    <s v="Emergency"/>
    <d v="2020-06-09T00:00:00"/>
    <s v="Lipitor"/>
    <s v="Abnormal"/>
    <x v="23"/>
  </r>
  <r>
    <s v="Mr."/>
    <s v="Bonnie Brooks"/>
    <n v="49"/>
    <x v="1"/>
    <x v="1"/>
    <s v="AB-"/>
    <x v="5"/>
    <x v="2"/>
    <x v="601"/>
    <s v="Brian Phillips"/>
    <x v="4486"/>
    <x v="0"/>
    <n v="13884.0468"/>
    <n v="156"/>
    <x v="0"/>
    <s v="Elective"/>
    <d v="2021-08-12T00:00:00"/>
    <s v="Paracetamol"/>
    <s v="Inconclusive"/>
    <x v="3"/>
  </r>
  <r>
    <s v="Mrs."/>
    <s v="Andrew Miller"/>
    <n v="72"/>
    <x v="0"/>
    <x v="0"/>
    <s v="A-"/>
    <x v="6"/>
    <x v="2"/>
    <x v="441"/>
    <s v="Daniel Bernard"/>
    <x v="4487"/>
    <x v="0"/>
    <n v="9731.3003000000008"/>
    <n v="334"/>
    <x v="0"/>
    <s v="Elective"/>
    <d v="2021-11-04T00:00:00"/>
    <s v="Ibuprofen"/>
    <s v="Normal"/>
    <x v="10"/>
  </r>
  <r>
    <s v="Mrs."/>
    <s v="Anna Rubio"/>
    <n v="59"/>
    <x v="1"/>
    <x v="0"/>
    <s v="AB-"/>
    <x v="5"/>
    <x v="0"/>
    <x v="662"/>
    <s v="Michele Mitchell"/>
    <x v="4488"/>
    <x v="4"/>
    <n v="54181.519"/>
    <n v="338"/>
    <x v="1"/>
    <s v="Urgent"/>
    <d v="2019-01-26T00:00:00"/>
    <s v="Paracetamol"/>
    <s v="Normal"/>
    <x v="10"/>
  </r>
  <r>
    <s v="Mrs."/>
    <s v="Nicole Daugherty"/>
    <n v="72"/>
    <x v="0"/>
    <x v="0"/>
    <s v="A-"/>
    <x v="6"/>
    <x v="2"/>
    <x v="180"/>
    <s v="Lisa Russell"/>
    <x v="4489"/>
    <x v="0"/>
    <n v="22227.2052"/>
    <n v="103"/>
    <x v="1"/>
    <s v="Urgent"/>
    <d v="2022-10-31T00:00:00"/>
    <s v="Lipitor"/>
    <s v="Abnormal"/>
    <x v="27"/>
  </r>
  <r>
    <s v="Mrs."/>
    <s v="Desiree Williams"/>
    <n v="65"/>
    <x v="0"/>
    <x v="0"/>
    <s v="O+"/>
    <x v="1"/>
    <x v="2"/>
    <x v="516"/>
    <s v="Jennifer Martin"/>
    <x v="4490"/>
    <x v="0"/>
    <n v="9131.4199000000008"/>
    <n v="334"/>
    <x v="0"/>
    <s v="Elective"/>
    <d v="2022-11-16T00:00:00"/>
    <s v="Aspirin"/>
    <s v="Abnormal"/>
    <x v="4"/>
  </r>
  <r>
    <s v="Mr."/>
    <s v="Dustin Davis"/>
    <n v="63"/>
    <x v="0"/>
    <x v="1"/>
    <s v="O+"/>
    <x v="1"/>
    <x v="5"/>
    <x v="1245"/>
    <s v="Tracy Rasmussen"/>
    <x v="4491"/>
    <x v="0"/>
    <n v="23372.4692"/>
    <n v="465"/>
    <x v="2"/>
    <s v="Emergency"/>
    <d v="2020-12-29T00:00:00"/>
    <s v="Ibuprofen"/>
    <s v="Normal"/>
    <x v="16"/>
  </r>
  <r>
    <s v="Mrs."/>
    <s v="Tracy Smith"/>
    <n v="36"/>
    <x v="1"/>
    <x v="0"/>
    <s v="O+"/>
    <x v="1"/>
    <x v="4"/>
    <x v="620"/>
    <s v="Mark Frazier"/>
    <x v="4492"/>
    <x v="0"/>
    <n v="1323.1958999999999"/>
    <n v="499"/>
    <x v="1"/>
    <s v="Urgent"/>
    <d v="2019-07-25T00:00:00"/>
    <s v="Lipitor"/>
    <s v="Normal"/>
    <x v="15"/>
  </r>
  <r>
    <s v="Mrs."/>
    <s v="Michelle Hawkins"/>
    <n v="64"/>
    <x v="0"/>
    <x v="0"/>
    <s v="AB-"/>
    <x v="5"/>
    <x v="2"/>
    <x v="1302"/>
    <s v="William Randolph"/>
    <x v="4493"/>
    <x v="0"/>
    <n v="22315.5861"/>
    <n v="241"/>
    <x v="1"/>
    <s v="Urgent"/>
    <d v="2022-07-11T00:00:00"/>
    <s v="Aspirin"/>
    <s v="Abnormal"/>
    <x v="18"/>
  </r>
  <r>
    <s v="Mr."/>
    <s v="Joseph Daniels"/>
    <n v="19"/>
    <x v="2"/>
    <x v="1"/>
    <s v="A-"/>
    <x v="6"/>
    <x v="3"/>
    <x v="716"/>
    <s v="Stephen Melton"/>
    <x v="4494"/>
    <x v="4"/>
    <n v="26920.617600000001"/>
    <n v="394"/>
    <x v="0"/>
    <s v="Elective"/>
    <d v="2020-04-22T00:00:00"/>
    <s v="Penicillin"/>
    <s v="Inconclusive"/>
    <x v="13"/>
  </r>
  <r>
    <s v="Mr."/>
    <s v="Rodney Zimmerman"/>
    <n v="47"/>
    <x v="1"/>
    <x v="1"/>
    <s v="AB+"/>
    <x v="3"/>
    <x v="3"/>
    <x v="1506"/>
    <s v="Kayla Lawson"/>
    <x v="4495"/>
    <x v="1"/>
    <n v="3078.4929999999999"/>
    <n v="101"/>
    <x v="0"/>
    <s v="Elective"/>
    <d v="2019-05-21T00:00:00"/>
    <s v="Lipitor"/>
    <s v="Normal"/>
    <x v="25"/>
  </r>
  <r>
    <s v="Mr."/>
    <s v="Amanda Chase"/>
    <n v="76"/>
    <x v="0"/>
    <x v="1"/>
    <s v="AB-"/>
    <x v="5"/>
    <x v="4"/>
    <x v="640"/>
    <s v="Phillip Miller"/>
    <x v="4496"/>
    <x v="0"/>
    <n v="31225.615600000001"/>
    <n v="398"/>
    <x v="2"/>
    <s v="Emergency"/>
    <d v="2020-05-20T00:00:00"/>
    <s v="Lipitor"/>
    <s v="Abnormal"/>
    <x v="11"/>
  </r>
  <r>
    <s v="Mrs."/>
    <s v="Joy Jones"/>
    <n v="44"/>
    <x v="1"/>
    <x v="0"/>
    <s v="B-"/>
    <x v="2"/>
    <x v="4"/>
    <x v="463"/>
    <s v="Heather Bass"/>
    <x v="4497"/>
    <x v="0"/>
    <n v="42074.230100000001"/>
    <n v="234"/>
    <x v="1"/>
    <s v="Urgent"/>
    <d v="2021-10-04T00:00:00"/>
    <s v="Aspirin"/>
    <s v="Inconclusive"/>
    <x v="5"/>
  </r>
  <r>
    <s v="Mrs."/>
    <s v="Elizabeth Ponce"/>
    <n v="29"/>
    <x v="2"/>
    <x v="0"/>
    <s v="B+"/>
    <x v="7"/>
    <x v="3"/>
    <x v="345"/>
    <s v="Carrie Johnson"/>
    <x v="4498"/>
    <x v="3"/>
    <n v="28514.2821"/>
    <n v="251"/>
    <x v="0"/>
    <s v="Elective"/>
    <d v="2020-11-02T00:00:00"/>
    <s v="Paracetamol"/>
    <s v="Normal"/>
    <x v="4"/>
  </r>
  <r>
    <s v="Mr."/>
    <s v="Todd Peck"/>
    <n v="35"/>
    <x v="1"/>
    <x v="1"/>
    <s v="B+"/>
    <x v="7"/>
    <x v="4"/>
    <x v="299"/>
    <s v="Taylor Brooks"/>
    <x v="4499"/>
    <x v="2"/>
    <n v="16134.1463"/>
    <n v="142"/>
    <x v="1"/>
    <s v="Urgent"/>
    <d v="2018-12-19T00:00:00"/>
    <s v="Aspirin"/>
    <s v="Normal"/>
    <x v="1"/>
  </r>
  <r>
    <s v="Mr."/>
    <s v="Caitlyn Fisher"/>
    <n v="65"/>
    <x v="0"/>
    <x v="1"/>
    <s v="AB-"/>
    <x v="5"/>
    <x v="1"/>
    <x v="711"/>
    <s v="Pamela Crawford"/>
    <x v="1667"/>
    <x v="0"/>
    <n v="19959.223999999998"/>
    <n v="117"/>
    <x v="0"/>
    <s v="Elective"/>
    <d v="2019-09-13T00:00:00"/>
    <s v="Paracetamol"/>
    <s v="Abnormal"/>
    <x v="3"/>
  </r>
  <r>
    <s v="Mrs."/>
    <s v="Kevin Watson"/>
    <n v="42"/>
    <x v="1"/>
    <x v="0"/>
    <s v="AB+"/>
    <x v="3"/>
    <x v="2"/>
    <x v="1062"/>
    <s v="Judy Turner"/>
    <x v="4500"/>
    <x v="1"/>
    <n v="15201.338400000001"/>
    <n v="178"/>
    <x v="0"/>
    <s v="Elective"/>
    <d v="2023-06-10T00:00:00"/>
    <s v="Penicillin"/>
    <s v="Abnormal"/>
    <x v="9"/>
  </r>
  <r>
    <s v="Mrs."/>
    <s v="Shawn Brooks"/>
    <n v="18"/>
    <x v="2"/>
    <x v="0"/>
    <s v="O-"/>
    <x v="0"/>
    <x v="3"/>
    <x v="598"/>
    <s v="Robert Christian"/>
    <x v="4501"/>
    <x v="1"/>
    <n v="23647.8439"/>
    <n v="392"/>
    <x v="2"/>
    <s v="Emergency"/>
    <d v="2020-12-28T00:00:00"/>
    <s v="Ibuprofen"/>
    <s v="Inconclusive"/>
    <x v="28"/>
  </r>
  <r>
    <s v="Mrs."/>
    <s v="Joel Moore"/>
    <n v="66"/>
    <x v="0"/>
    <x v="0"/>
    <s v="B+"/>
    <x v="7"/>
    <x v="1"/>
    <x v="1013"/>
    <s v="Charles Anderson"/>
    <x v="4502"/>
    <x v="0"/>
    <n v="16372.455099999999"/>
    <n v="244"/>
    <x v="0"/>
    <s v="Elective"/>
    <d v="2019-07-14T00:00:00"/>
    <s v="Ibuprofen"/>
    <s v="Inconclusive"/>
    <x v="21"/>
  </r>
  <r>
    <s v="Mr."/>
    <s v="Kathryn West"/>
    <n v="19"/>
    <x v="2"/>
    <x v="1"/>
    <s v="A-"/>
    <x v="6"/>
    <x v="4"/>
    <x v="1283"/>
    <s v="Tara Hernandez"/>
    <x v="4503"/>
    <x v="2"/>
    <n v="16434.2189"/>
    <n v="130"/>
    <x v="1"/>
    <s v="Urgent"/>
    <d v="2021-09-06T00:00:00"/>
    <s v="Aspirin"/>
    <s v="Normal"/>
    <x v="1"/>
  </r>
  <r>
    <s v="Mrs."/>
    <s v="Nathan Holloway"/>
    <n v="48"/>
    <x v="1"/>
    <x v="0"/>
    <s v="AB-"/>
    <x v="5"/>
    <x v="0"/>
    <x v="734"/>
    <s v="Mark Price"/>
    <x v="1889"/>
    <x v="4"/>
    <n v="35404.843099999998"/>
    <n v="102"/>
    <x v="1"/>
    <s v="Urgent"/>
    <d v="2020-07-29T00:00:00"/>
    <s v="Ibuprofen"/>
    <s v="Abnormal"/>
    <x v="4"/>
  </r>
  <r>
    <s v="Mr."/>
    <s v="Autumn Cardenas"/>
    <n v="71"/>
    <x v="0"/>
    <x v="1"/>
    <s v="B-"/>
    <x v="2"/>
    <x v="1"/>
    <x v="163"/>
    <s v="Raymond Robinson"/>
    <x v="4504"/>
    <x v="0"/>
    <n v="16550.299500000001"/>
    <n v="484"/>
    <x v="0"/>
    <s v="Elective"/>
    <d v="2020-12-26T00:00:00"/>
    <s v="Paracetamol"/>
    <s v="Inconclusive"/>
    <x v="28"/>
  </r>
  <r>
    <s v="Mrs."/>
    <s v="Lisa Long"/>
    <n v="78"/>
    <x v="0"/>
    <x v="0"/>
    <s v="A+"/>
    <x v="4"/>
    <x v="3"/>
    <x v="756"/>
    <s v="Austin Sanchez"/>
    <x v="4505"/>
    <x v="0"/>
    <n v="5577.2956000000004"/>
    <n v="150"/>
    <x v="2"/>
    <s v="Emergency"/>
    <d v="2020-09-04T00:00:00"/>
    <s v="Penicillin"/>
    <s v="Inconclusive"/>
    <x v="19"/>
  </r>
  <r>
    <s v="Mrs."/>
    <s v="Joseph Mendoza"/>
    <n v="60"/>
    <x v="0"/>
    <x v="0"/>
    <s v="AB+"/>
    <x v="3"/>
    <x v="1"/>
    <x v="195"/>
    <s v="Jacqueline Welch"/>
    <x v="4506"/>
    <x v="0"/>
    <n v="4315.7637999999997"/>
    <n v="410"/>
    <x v="0"/>
    <s v="Elective"/>
    <d v="2022-08-17T00:00:00"/>
    <s v="Ibuprofen"/>
    <s v="Inconclusive"/>
    <x v="10"/>
  </r>
  <r>
    <s v="Mr."/>
    <s v="Jennifer Moran"/>
    <n v="68"/>
    <x v="0"/>
    <x v="1"/>
    <s v="A-"/>
    <x v="6"/>
    <x v="0"/>
    <x v="1667"/>
    <s v="Briana Wallace"/>
    <x v="751"/>
    <x v="0"/>
    <n v="32005.8439"/>
    <n v="211"/>
    <x v="1"/>
    <s v="Urgent"/>
    <d v="2021-07-02T00:00:00"/>
    <s v="Penicillin"/>
    <s v="Inconclusive"/>
    <x v="8"/>
  </r>
  <r>
    <s v="Mr."/>
    <s v="Richard Johnson"/>
    <n v="61"/>
    <x v="0"/>
    <x v="1"/>
    <s v="AB+"/>
    <x v="3"/>
    <x v="5"/>
    <x v="537"/>
    <s v="Christopher Wheeler"/>
    <x v="4507"/>
    <x v="0"/>
    <n v="47993.999900000003"/>
    <n v="374"/>
    <x v="2"/>
    <s v="Emergency"/>
    <d v="2022-07-26T00:00:00"/>
    <s v="Penicillin"/>
    <s v="Abnormal"/>
    <x v="25"/>
  </r>
  <r>
    <s v="Mrs."/>
    <s v="Edgar Compton"/>
    <n v="63"/>
    <x v="0"/>
    <x v="0"/>
    <s v="AB-"/>
    <x v="5"/>
    <x v="0"/>
    <x v="1674"/>
    <s v="Michael Buck"/>
    <x v="4508"/>
    <x v="0"/>
    <n v="4943.1211999999996"/>
    <n v="361"/>
    <x v="1"/>
    <s v="Urgent"/>
    <d v="2022-10-22T00:00:00"/>
    <s v="Lipitor"/>
    <s v="Abnormal"/>
    <x v="25"/>
  </r>
  <r>
    <s v="Mrs."/>
    <s v="Paul Parker"/>
    <n v="34"/>
    <x v="2"/>
    <x v="0"/>
    <s v="A+"/>
    <x v="4"/>
    <x v="1"/>
    <x v="308"/>
    <s v="Tommy Mills"/>
    <x v="4509"/>
    <x v="3"/>
    <n v="32027.243900000001"/>
    <n v="319"/>
    <x v="0"/>
    <s v="Elective"/>
    <d v="2021-02-17T00:00:00"/>
    <s v="Aspirin"/>
    <s v="Abnormal"/>
    <x v="28"/>
  </r>
  <r>
    <s v="Mrs."/>
    <s v="Kevin King MD"/>
    <n v="81"/>
    <x v="0"/>
    <x v="0"/>
    <s v="B+"/>
    <x v="7"/>
    <x v="0"/>
    <x v="1470"/>
    <s v="James Marks"/>
    <x v="4510"/>
    <x v="0"/>
    <n v="38536.665200000003"/>
    <n v="194"/>
    <x v="1"/>
    <s v="Urgent"/>
    <d v="2021-07-17T00:00:00"/>
    <s v="Aspirin"/>
    <s v="Inconclusive"/>
    <x v="15"/>
  </r>
  <r>
    <s v="Mrs."/>
    <s v="Justin Davis"/>
    <n v="62"/>
    <x v="0"/>
    <x v="0"/>
    <s v="AB+"/>
    <x v="3"/>
    <x v="2"/>
    <x v="197"/>
    <s v="Kathleen Potts"/>
    <x v="715"/>
    <x v="0"/>
    <n v="20900.5399"/>
    <n v="222"/>
    <x v="1"/>
    <s v="Urgent"/>
    <d v="2019-05-25T00:00:00"/>
    <s v="Paracetamol"/>
    <s v="Inconclusive"/>
    <x v="28"/>
  </r>
  <r>
    <s v="Mrs."/>
    <s v="Deborah Salazar"/>
    <n v="22"/>
    <x v="2"/>
    <x v="0"/>
    <s v="A+"/>
    <x v="4"/>
    <x v="1"/>
    <x v="758"/>
    <s v="Trevor Yang"/>
    <x v="4511"/>
    <x v="4"/>
    <n v="32016.948100000001"/>
    <n v="280"/>
    <x v="0"/>
    <s v="Elective"/>
    <d v="2022-08-15T00:00:00"/>
    <s v="Paracetamol"/>
    <s v="Normal"/>
    <x v="3"/>
  </r>
  <r>
    <s v="Mr."/>
    <s v="Tricia Porter"/>
    <n v="36"/>
    <x v="1"/>
    <x v="1"/>
    <s v="AB+"/>
    <x v="3"/>
    <x v="1"/>
    <x v="20"/>
    <s v="Evelyn Cummings"/>
    <x v="1631"/>
    <x v="4"/>
    <n v="31530.5039"/>
    <n v="133"/>
    <x v="0"/>
    <s v="Elective"/>
    <d v="2023-03-08T00:00:00"/>
    <s v="Lipitor"/>
    <s v="Normal"/>
    <x v="23"/>
  </r>
  <r>
    <s v="Mr."/>
    <s v="Ronald Deleon"/>
    <n v="69"/>
    <x v="0"/>
    <x v="1"/>
    <s v="O+"/>
    <x v="1"/>
    <x v="4"/>
    <x v="565"/>
    <s v="Kayla Jimenez"/>
    <x v="4512"/>
    <x v="0"/>
    <n v="23225.873200000002"/>
    <n v="447"/>
    <x v="1"/>
    <s v="Urgent"/>
    <d v="2020-06-29T00:00:00"/>
    <s v="Paracetamol"/>
    <s v="Abnormal"/>
    <x v="0"/>
  </r>
  <r>
    <s v="Mr."/>
    <s v="Chase Cooke"/>
    <n v="43"/>
    <x v="1"/>
    <x v="1"/>
    <s v="A-"/>
    <x v="6"/>
    <x v="3"/>
    <x v="1364"/>
    <s v="Kimberly Sanchez"/>
    <x v="4513"/>
    <x v="2"/>
    <n v="6989.3813"/>
    <n v="274"/>
    <x v="0"/>
    <s v="Elective"/>
    <d v="2019-02-26T00:00:00"/>
    <s v="Paracetamol"/>
    <s v="Abnormal"/>
    <x v="20"/>
  </r>
  <r>
    <s v="Mr."/>
    <s v="Larry Barnes"/>
    <n v="68"/>
    <x v="0"/>
    <x v="1"/>
    <s v="O-"/>
    <x v="0"/>
    <x v="3"/>
    <x v="646"/>
    <s v="Samantha Moore"/>
    <x v="4514"/>
    <x v="0"/>
    <n v="17294.884699999999"/>
    <n v="409"/>
    <x v="0"/>
    <s v="Elective"/>
    <d v="2022-09-26T00:00:00"/>
    <s v="Paracetamol"/>
    <s v="Inconclusive"/>
    <x v="10"/>
  </r>
  <r>
    <s v="Mr."/>
    <s v="Derrick Hoffman"/>
    <n v="81"/>
    <x v="0"/>
    <x v="1"/>
    <s v="AB+"/>
    <x v="3"/>
    <x v="2"/>
    <x v="103"/>
    <s v="Erika Wang"/>
    <x v="4515"/>
    <x v="0"/>
    <n v="4903.7046"/>
    <n v="427"/>
    <x v="0"/>
    <s v="Elective"/>
    <d v="2020-02-19T00:00:00"/>
    <s v="Paracetamol"/>
    <s v="Abnormal"/>
    <x v="8"/>
  </r>
  <r>
    <s v="Mrs."/>
    <s v="Anthony Burton"/>
    <n v="53"/>
    <x v="1"/>
    <x v="0"/>
    <s v="AB+"/>
    <x v="3"/>
    <x v="5"/>
    <x v="1675"/>
    <s v="Alisha James"/>
    <x v="114"/>
    <x v="0"/>
    <n v="1957.06"/>
    <n v="444"/>
    <x v="0"/>
    <s v="Elective"/>
    <d v="2023-03-29T00:00:00"/>
    <s v="Lipitor"/>
    <s v="Abnormal"/>
    <x v="15"/>
  </r>
  <r>
    <s v="Mr."/>
    <s v="Tammy Lopez"/>
    <n v="82"/>
    <x v="0"/>
    <x v="1"/>
    <s v="O+"/>
    <x v="1"/>
    <x v="5"/>
    <x v="107"/>
    <s v="Dylan Nguyen"/>
    <x v="4516"/>
    <x v="0"/>
    <n v="61617.967900000003"/>
    <n v="241"/>
    <x v="2"/>
    <s v="Emergency"/>
    <d v="2023-06-01T00:00:00"/>
    <s v="Aspirin"/>
    <s v="Normal"/>
    <x v="0"/>
  </r>
  <r>
    <s v="Mrs."/>
    <s v="James Garner"/>
    <n v="75"/>
    <x v="0"/>
    <x v="0"/>
    <s v="B+"/>
    <x v="7"/>
    <x v="0"/>
    <x v="643"/>
    <s v="Carol George"/>
    <x v="4517"/>
    <x v="0"/>
    <n v="35999.003100000002"/>
    <n v="445"/>
    <x v="1"/>
    <s v="Urgent"/>
    <d v="2019-09-16T00:00:00"/>
    <s v="Ibuprofen"/>
    <s v="Normal"/>
    <x v="22"/>
  </r>
  <r>
    <s v="Mr."/>
    <s v="Jeremy Johnson"/>
    <n v="19"/>
    <x v="2"/>
    <x v="1"/>
    <s v="AB-"/>
    <x v="5"/>
    <x v="3"/>
    <x v="1232"/>
    <s v="Allen Chen"/>
    <x v="4518"/>
    <x v="3"/>
    <n v="18860.599099999999"/>
    <n v="404"/>
    <x v="1"/>
    <s v="Urgent"/>
    <d v="2022-12-13T00:00:00"/>
    <s v="Penicillin"/>
    <s v="Abnormal"/>
    <x v="23"/>
  </r>
  <r>
    <s v="Mrs."/>
    <s v="Alexandria Lewis"/>
    <n v="42"/>
    <x v="1"/>
    <x v="0"/>
    <s v="A+"/>
    <x v="4"/>
    <x v="3"/>
    <x v="1058"/>
    <s v="Michael Gonzalez"/>
    <x v="4519"/>
    <x v="2"/>
    <n v="22046.7052"/>
    <n v="455"/>
    <x v="1"/>
    <s v="Urgent"/>
    <d v="2020-02-26T00:00:00"/>
    <s v="Penicillin"/>
    <s v="Abnormal"/>
    <x v="11"/>
  </r>
  <r>
    <s v="Mrs."/>
    <s v="Regina Vargas"/>
    <n v="42"/>
    <x v="1"/>
    <x v="0"/>
    <s v="O-"/>
    <x v="0"/>
    <x v="4"/>
    <x v="872"/>
    <s v="Scott Green"/>
    <x v="4520"/>
    <x v="4"/>
    <n v="11183.2222"/>
    <n v="230"/>
    <x v="1"/>
    <s v="Urgent"/>
    <d v="2021-08-13T00:00:00"/>
    <s v="Aspirin"/>
    <s v="Inconclusive"/>
    <x v="23"/>
  </r>
  <r>
    <s v="Mrs."/>
    <s v="Brian Black"/>
    <n v="20"/>
    <x v="2"/>
    <x v="0"/>
    <s v="AB-"/>
    <x v="5"/>
    <x v="1"/>
    <x v="1242"/>
    <s v="Christy Marshall"/>
    <x v="4521"/>
    <x v="2"/>
    <n v="25868.008900000001"/>
    <n v="290"/>
    <x v="0"/>
    <s v="Elective"/>
    <d v="2020-05-07T00:00:00"/>
    <s v="Lipitor"/>
    <s v="Abnormal"/>
    <x v="12"/>
  </r>
  <r>
    <s v="Mrs."/>
    <s v="Sarah Medina MD"/>
    <n v="64"/>
    <x v="0"/>
    <x v="0"/>
    <s v="A-"/>
    <x v="6"/>
    <x v="5"/>
    <x v="385"/>
    <s v="Kaitlyn Garcia"/>
    <x v="4522"/>
    <x v="3"/>
    <n v="19746.331699999999"/>
    <n v="132"/>
    <x v="0"/>
    <s v="Elective"/>
    <d v="2019-07-27T00:00:00"/>
    <s v="Lipitor"/>
    <s v="Inconclusive"/>
    <x v="3"/>
  </r>
  <r>
    <s v="Mr."/>
    <s v="Nathaniel Fuller"/>
    <n v="20"/>
    <x v="2"/>
    <x v="1"/>
    <s v="AB+"/>
    <x v="3"/>
    <x v="2"/>
    <x v="1461"/>
    <s v="Heather Fletcher"/>
    <x v="4523"/>
    <x v="3"/>
    <n v="23083.437999999998"/>
    <n v="342"/>
    <x v="2"/>
    <s v="Emergency"/>
    <d v="2020-01-10T00:00:00"/>
    <s v="Ibuprofen"/>
    <s v="Abnormal"/>
    <x v="28"/>
  </r>
  <r>
    <s v="Mr."/>
    <s v="John Williams"/>
    <n v="54"/>
    <x v="1"/>
    <x v="1"/>
    <s v="O+"/>
    <x v="1"/>
    <x v="3"/>
    <x v="207"/>
    <s v="Jimmy Hughes"/>
    <x v="1044"/>
    <x v="4"/>
    <n v="22250.7817"/>
    <n v="289"/>
    <x v="2"/>
    <s v="Emergency"/>
    <d v="2022-08-15T00:00:00"/>
    <s v="Aspirin"/>
    <s v="Abnormal"/>
    <x v="24"/>
  </r>
  <r>
    <s v="Mrs."/>
    <s v="Nicole Morris"/>
    <n v="74"/>
    <x v="0"/>
    <x v="0"/>
    <s v="A+"/>
    <x v="4"/>
    <x v="3"/>
    <x v="461"/>
    <s v="Kristen Bernard"/>
    <x v="4524"/>
    <x v="1"/>
    <n v="7829.3388999999997"/>
    <n v="394"/>
    <x v="2"/>
    <s v="Emergency"/>
    <d v="2021-04-06T00:00:00"/>
    <s v="Aspirin"/>
    <s v="Inconclusive"/>
    <x v="21"/>
  </r>
  <r>
    <s v="Mrs."/>
    <s v="Keith Lindsey"/>
    <n v="59"/>
    <x v="1"/>
    <x v="0"/>
    <s v="A-"/>
    <x v="6"/>
    <x v="4"/>
    <x v="1222"/>
    <s v="Charles Anderson"/>
    <x v="362"/>
    <x v="3"/>
    <n v="20093.692299999999"/>
    <n v="334"/>
    <x v="1"/>
    <s v="Urgent"/>
    <d v="2023-04-06T00:00:00"/>
    <s v="Penicillin"/>
    <s v="Inconclusive"/>
    <x v="0"/>
  </r>
  <r>
    <s v="Mr."/>
    <s v="Willie White"/>
    <n v="71"/>
    <x v="0"/>
    <x v="1"/>
    <s v="B-"/>
    <x v="2"/>
    <x v="4"/>
    <x v="55"/>
    <s v="Jacob Rose"/>
    <x v="4525"/>
    <x v="2"/>
    <n v="34435.107400000001"/>
    <n v="414"/>
    <x v="1"/>
    <s v="Urgent"/>
    <d v="2021-12-30T00:00:00"/>
    <s v="Lipitor"/>
    <s v="Normal"/>
    <x v="22"/>
  </r>
  <r>
    <s v="Mrs."/>
    <s v="Randy Anthony"/>
    <n v="30"/>
    <x v="2"/>
    <x v="0"/>
    <s v="O-"/>
    <x v="0"/>
    <x v="1"/>
    <x v="642"/>
    <s v="Denise Chavez"/>
    <x v="830"/>
    <x v="2"/>
    <n v="21620.927"/>
    <n v="204"/>
    <x v="0"/>
    <s v="Elective"/>
    <d v="2022-03-24T00:00:00"/>
    <s v="Lipitor"/>
    <s v="Abnormal"/>
    <x v="15"/>
  </r>
  <r>
    <s v="Mr."/>
    <s v="Louis Evans"/>
    <n v="31"/>
    <x v="2"/>
    <x v="1"/>
    <s v="A-"/>
    <x v="6"/>
    <x v="4"/>
    <x v="1105"/>
    <s v="Sharon Moon"/>
    <x v="1227"/>
    <x v="2"/>
    <n v="27360.577700000002"/>
    <n v="489"/>
    <x v="2"/>
    <s v="Emergency"/>
    <d v="2020-05-08T00:00:00"/>
    <s v="Paracetamol"/>
    <s v="Normal"/>
    <x v="19"/>
  </r>
  <r>
    <s v="Mrs."/>
    <s v="Rachel Smith"/>
    <n v="62"/>
    <x v="0"/>
    <x v="0"/>
    <s v="A-"/>
    <x v="6"/>
    <x v="2"/>
    <x v="1676"/>
    <s v="Jessica Wolf"/>
    <x v="4526"/>
    <x v="2"/>
    <n v="17483.337500000001"/>
    <n v="491"/>
    <x v="1"/>
    <s v="Urgent"/>
    <d v="2020-02-23T00:00:00"/>
    <s v="Ibuprofen"/>
    <s v="Abnormal"/>
    <x v="20"/>
  </r>
  <r>
    <s v="Mr."/>
    <s v="Justin Peterson"/>
    <n v="35"/>
    <x v="1"/>
    <x v="1"/>
    <s v="O-"/>
    <x v="0"/>
    <x v="3"/>
    <x v="715"/>
    <s v="Jennifer Murray"/>
    <x v="4527"/>
    <x v="3"/>
    <n v="8013.6136999999999"/>
    <n v="433"/>
    <x v="2"/>
    <s v="Emergency"/>
    <d v="2020-09-08T00:00:00"/>
    <s v="Aspirin"/>
    <s v="Inconclusive"/>
    <x v="17"/>
  </r>
  <r>
    <s v="Mrs."/>
    <s v="Timothy Leon"/>
    <n v="50"/>
    <x v="1"/>
    <x v="0"/>
    <s v="B+"/>
    <x v="7"/>
    <x v="3"/>
    <x v="712"/>
    <s v="Anthony Howard"/>
    <x v="4528"/>
    <x v="1"/>
    <n v="6117.5081"/>
    <n v="250"/>
    <x v="0"/>
    <s v="Elective"/>
    <d v="2022-11-02T00:00:00"/>
    <s v="Paracetamol"/>
    <s v="Inconclusive"/>
    <x v="9"/>
  </r>
  <r>
    <s v="Mr."/>
    <s v="Joseph Adams"/>
    <n v="40"/>
    <x v="1"/>
    <x v="1"/>
    <s v="O+"/>
    <x v="1"/>
    <x v="3"/>
    <x v="1258"/>
    <s v="Michael Scott"/>
    <x v="4529"/>
    <x v="2"/>
    <n v="29283.954000000002"/>
    <n v="422"/>
    <x v="1"/>
    <s v="Urgent"/>
    <d v="2022-06-24T00:00:00"/>
    <s v="Ibuprofen"/>
    <s v="Abnormal"/>
    <x v="16"/>
  </r>
  <r>
    <s v="Mr."/>
    <s v="Cory Clark"/>
    <n v="46"/>
    <x v="1"/>
    <x v="1"/>
    <s v="B+"/>
    <x v="7"/>
    <x v="3"/>
    <x v="156"/>
    <s v="Luis Holmes"/>
    <x v="4530"/>
    <x v="2"/>
    <n v="4532.5088999999998"/>
    <n v="492"/>
    <x v="1"/>
    <s v="Urgent"/>
    <d v="2020-05-27T00:00:00"/>
    <s v="Lipitor"/>
    <s v="Normal"/>
    <x v="7"/>
  </r>
  <r>
    <s v="Mr."/>
    <s v="Emily Campbell"/>
    <n v="18"/>
    <x v="2"/>
    <x v="1"/>
    <s v="AB-"/>
    <x v="5"/>
    <x v="3"/>
    <x v="855"/>
    <s v="Brian Morton"/>
    <x v="4531"/>
    <x v="2"/>
    <n v="23294.683300000001"/>
    <n v="152"/>
    <x v="2"/>
    <s v="Emergency"/>
    <d v="2020-12-20T00:00:00"/>
    <s v="Ibuprofen"/>
    <s v="Normal"/>
    <x v="17"/>
  </r>
  <r>
    <s v="Mrs."/>
    <s v="Michael Thompson"/>
    <n v="66"/>
    <x v="0"/>
    <x v="0"/>
    <s v="A-"/>
    <x v="6"/>
    <x v="1"/>
    <x v="1163"/>
    <s v="Colleen Brown"/>
    <x v="4532"/>
    <x v="2"/>
    <n v="26512.017199999998"/>
    <n v="393"/>
    <x v="0"/>
    <s v="Elective"/>
    <d v="2022-01-13T00:00:00"/>
    <s v="Aspirin"/>
    <s v="Normal"/>
    <x v="4"/>
  </r>
  <r>
    <s v="Mr."/>
    <s v="Tara Murray"/>
    <n v="55"/>
    <x v="1"/>
    <x v="1"/>
    <s v="O+"/>
    <x v="1"/>
    <x v="3"/>
    <x v="1537"/>
    <s v="Tamara Stewart"/>
    <x v="4533"/>
    <x v="3"/>
    <n v="11947.734899999999"/>
    <n v="356"/>
    <x v="1"/>
    <s v="Urgent"/>
    <d v="2021-02-15T00:00:00"/>
    <s v="Ibuprofen"/>
    <s v="Abnormal"/>
    <x v="18"/>
  </r>
  <r>
    <s v="Mrs."/>
    <s v="Angela Cervantes"/>
    <n v="72"/>
    <x v="0"/>
    <x v="0"/>
    <s v="AB-"/>
    <x v="5"/>
    <x v="1"/>
    <x v="1577"/>
    <s v="Stephen Huang"/>
    <x v="4534"/>
    <x v="2"/>
    <n v="33806.745499999997"/>
    <n v="343"/>
    <x v="0"/>
    <s v="Elective"/>
    <d v="2022-01-11T00:00:00"/>
    <s v="Lipitor"/>
    <s v="Inconclusive"/>
    <x v="20"/>
  </r>
  <r>
    <s v="Mrs."/>
    <s v="Rodney Harris"/>
    <n v="37"/>
    <x v="1"/>
    <x v="0"/>
    <s v="O-"/>
    <x v="0"/>
    <x v="3"/>
    <x v="1524"/>
    <s v="Allison Holloway"/>
    <x v="4535"/>
    <x v="1"/>
    <n v="21706.808000000001"/>
    <n v="426"/>
    <x v="1"/>
    <s v="Urgent"/>
    <d v="2020-04-15T00:00:00"/>
    <s v="Paracetamol"/>
    <s v="Inconclusive"/>
    <x v="2"/>
  </r>
  <r>
    <s v="Mrs."/>
    <s v="Ruth Mason"/>
    <n v="59"/>
    <x v="1"/>
    <x v="0"/>
    <s v="O-"/>
    <x v="0"/>
    <x v="4"/>
    <x v="862"/>
    <s v="Sarah Cook"/>
    <x v="4536"/>
    <x v="4"/>
    <n v="40851.8243"/>
    <n v="119"/>
    <x v="1"/>
    <s v="Urgent"/>
    <d v="2023-11-24T00:00:00"/>
    <s v="Lipitor"/>
    <s v="Inconclusive"/>
    <x v="7"/>
  </r>
  <r>
    <s v="Mr."/>
    <s v="Leonard Oneill"/>
    <n v="83"/>
    <x v="0"/>
    <x v="1"/>
    <s v="O+"/>
    <x v="1"/>
    <x v="1"/>
    <x v="1408"/>
    <s v="Dale Mcgrath"/>
    <x v="4537"/>
    <x v="3"/>
    <n v="2239.2840999999999"/>
    <n v="173"/>
    <x v="0"/>
    <s v="Elective"/>
    <d v="2021-11-07T00:00:00"/>
    <s v="Lipitor"/>
    <s v="Normal"/>
    <x v="30"/>
  </r>
  <r>
    <s v="Mrs."/>
    <s v="Jennifer White"/>
    <n v="60"/>
    <x v="0"/>
    <x v="0"/>
    <s v="AB+"/>
    <x v="3"/>
    <x v="2"/>
    <x v="1443"/>
    <s v="Scott Mason"/>
    <x v="4538"/>
    <x v="3"/>
    <n v="22884.243900000001"/>
    <n v="492"/>
    <x v="0"/>
    <s v="Elective"/>
    <d v="2020-05-27T00:00:00"/>
    <s v="Ibuprofen"/>
    <s v="Normal"/>
    <x v="27"/>
  </r>
  <r>
    <s v="Mrs."/>
    <s v="Donna Miller"/>
    <n v="59"/>
    <x v="1"/>
    <x v="0"/>
    <s v="B+"/>
    <x v="7"/>
    <x v="5"/>
    <x v="1468"/>
    <s v="Eric Stephenson"/>
    <x v="4539"/>
    <x v="3"/>
    <n v="44544.185100000002"/>
    <n v="204"/>
    <x v="0"/>
    <s v="Elective"/>
    <d v="2021-03-17T00:00:00"/>
    <s v="Penicillin"/>
    <s v="Normal"/>
    <x v="20"/>
  </r>
  <r>
    <s v="Mrs."/>
    <s v="John Shaffer"/>
    <n v="56"/>
    <x v="1"/>
    <x v="0"/>
    <s v="A-"/>
    <x v="6"/>
    <x v="2"/>
    <x v="1408"/>
    <s v="Emily Williams"/>
    <x v="4540"/>
    <x v="0"/>
    <n v="22550.5203"/>
    <n v="232"/>
    <x v="1"/>
    <s v="Urgent"/>
    <d v="2021-11-27T00:00:00"/>
    <s v="Aspirin"/>
    <s v="Abnormal"/>
    <x v="9"/>
  </r>
  <r>
    <s v="Mr."/>
    <s v="Joshua Kelly"/>
    <n v="68"/>
    <x v="0"/>
    <x v="1"/>
    <s v="B-"/>
    <x v="2"/>
    <x v="3"/>
    <x v="1095"/>
    <s v="Randy Carter"/>
    <x v="4541"/>
    <x v="4"/>
    <n v="28922.798500000001"/>
    <n v="290"/>
    <x v="1"/>
    <s v="Urgent"/>
    <d v="2022-05-02T00:00:00"/>
    <s v="Paracetamol"/>
    <s v="Abnormal"/>
    <x v="18"/>
  </r>
  <r>
    <s v="Mr."/>
    <s v="Garrett Sullivan"/>
    <n v="42"/>
    <x v="1"/>
    <x v="1"/>
    <s v="A-"/>
    <x v="6"/>
    <x v="3"/>
    <x v="1030"/>
    <s v="Brandon Romero"/>
    <x v="4542"/>
    <x v="1"/>
    <n v="34595.667200000004"/>
    <n v="118"/>
    <x v="1"/>
    <s v="Urgent"/>
    <d v="2019-01-01T00:00:00"/>
    <s v="Ibuprofen"/>
    <s v="Normal"/>
    <x v="5"/>
  </r>
  <r>
    <s v="Mr."/>
    <s v="Anita Hill"/>
    <n v="54"/>
    <x v="1"/>
    <x v="1"/>
    <s v="O-"/>
    <x v="0"/>
    <x v="3"/>
    <x v="1677"/>
    <s v="Ryan Johnson"/>
    <x v="1496"/>
    <x v="1"/>
    <n v="13467.173500000001"/>
    <n v="367"/>
    <x v="1"/>
    <s v="Urgent"/>
    <d v="2023-09-11T00:00:00"/>
    <s v="Penicillin"/>
    <s v="Normal"/>
    <x v="25"/>
  </r>
  <r>
    <s v="Mrs."/>
    <s v="Melissa Spencer"/>
    <n v="32"/>
    <x v="2"/>
    <x v="0"/>
    <s v="A-"/>
    <x v="6"/>
    <x v="4"/>
    <x v="800"/>
    <s v="Alison Stevenson"/>
    <x v="4543"/>
    <x v="3"/>
    <n v="29092.668000000001"/>
    <n v="438"/>
    <x v="2"/>
    <s v="Emergency"/>
    <d v="2019-09-25T00:00:00"/>
    <s v="Aspirin"/>
    <s v="Inconclusive"/>
    <x v="7"/>
  </r>
  <r>
    <s v="Mrs."/>
    <s v="Shelby Moore"/>
    <n v="59"/>
    <x v="1"/>
    <x v="0"/>
    <s v="A+"/>
    <x v="4"/>
    <x v="1"/>
    <x v="860"/>
    <s v="Anthony Wallace"/>
    <x v="4544"/>
    <x v="4"/>
    <n v="36624.291599999997"/>
    <n v="372"/>
    <x v="0"/>
    <s v="Elective"/>
    <d v="2023-01-16T00:00:00"/>
    <s v="Paracetamol"/>
    <s v="Normal"/>
    <x v="2"/>
  </r>
  <r>
    <s v="Mrs."/>
    <s v="Sandra Fernandez"/>
    <n v="20"/>
    <x v="2"/>
    <x v="0"/>
    <s v="AB-"/>
    <x v="5"/>
    <x v="2"/>
    <x v="872"/>
    <s v="David Bates"/>
    <x v="4545"/>
    <x v="1"/>
    <n v="24277.209800000001"/>
    <n v="493"/>
    <x v="1"/>
    <s v="Urgent"/>
    <d v="2021-08-17T00:00:00"/>
    <s v="Penicillin"/>
    <s v="Inconclusive"/>
    <x v="25"/>
  </r>
  <r>
    <s v="Mrs."/>
    <s v="Mary White"/>
    <n v="54"/>
    <x v="1"/>
    <x v="0"/>
    <s v="A+"/>
    <x v="4"/>
    <x v="0"/>
    <x v="277"/>
    <s v="Jonathan Moore"/>
    <x v="4546"/>
    <x v="2"/>
    <n v="2192.5122000000001"/>
    <n v="157"/>
    <x v="0"/>
    <s v="Elective"/>
    <d v="2020-01-24T00:00:00"/>
    <s v="Penicillin"/>
    <s v="Abnormal"/>
    <x v="28"/>
  </r>
  <r>
    <s v="Mr."/>
    <s v="Jessica Marquez"/>
    <n v="66"/>
    <x v="0"/>
    <x v="1"/>
    <s v="A+"/>
    <x v="4"/>
    <x v="3"/>
    <x v="243"/>
    <s v="Yvette Padilla"/>
    <x v="4547"/>
    <x v="2"/>
    <n v="4660.7294000000002"/>
    <n v="426"/>
    <x v="1"/>
    <s v="Urgent"/>
    <d v="2023-09-15T00:00:00"/>
    <s v="Penicillin"/>
    <s v="Normal"/>
    <x v="21"/>
  </r>
  <r>
    <s v="Mrs."/>
    <s v="Aaron Hicks"/>
    <n v="39"/>
    <x v="1"/>
    <x v="0"/>
    <s v="AB-"/>
    <x v="5"/>
    <x v="4"/>
    <x v="1574"/>
    <s v="Kayla Clarke MD"/>
    <x v="4548"/>
    <x v="4"/>
    <n v="2110.2264"/>
    <n v="156"/>
    <x v="2"/>
    <s v="Emergency"/>
    <d v="2023-05-26T00:00:00"/>
    <s v="Penicillin"/>
    <s v="Abnormal"/>
    <x v="29"/>
  </r>
  <r>
    <s v="Mrs."/>
    <s v="Nancy Kim"/>
    <n v="20"/>
    <x v="2"/>
    <x v="0"/>
    <s v="A-"/>
    <x v="6"/>
    <x v="0"/>
    <x v="1678"/>
    <s v="Emily Lowe"/>
    <x v="4549"/>
    <x v="1"/>
    <n v="41593.407099999997"/>
    <n v="411"/>
    <x v="1"/>
    <s v="Urgent"/>
    <d v="2022-10-07T00:00:00"/>
    <s v="Ibuprofen"/>
    <s v="Normal"/>
    <x v="24"/>
  </r>
  <r>
    <s v="Mrs."/>
    <s v="Makayla Brady"/>
    <n v="57"/>
    <x v="1"/>
    <x v="0"/>
    <s v="A+"/>
    <x v="4"/>
    <x v="3"/>
    <x v="301"/>
    <s v="Jason Torres"/>
    <x v="4550"/>
    <x v="0"/>
    <n v="22748.407500000001"/>
    <n v="389"/>
    <x v="2"/>
    <s v="Emergency"/>
    <d v="2020-07-07T00:00:00"/>
    <s v="Paracetamol"/>
    <s v="Abnormal"/>
    <x v="15"/>
  </r>
  <r>
    <s v="Mr."/>
    <s v="Ashley Robinson"/>
    <n v="26"/>
    <x v="2"/>
    <x v="1"/>
    <s v="B-"/>
    <x v="2"/>
    <x v="4"/>
    <x v="1199"/>
    <s v="Gabriel Reyes"/>
    <x v="4551"/>
    <x v="3"/>
    <n v="36227.456100000003"/>
    <n v="221"/>
    <x v="1"/>
    <s v="Urgent"/>
    <d v="2023-09-15T00:00:00"/>
    <s v="Lipitor"/>
    <s v="Normal"/>
    <x v="1"/>
  </r>
  <r>
    <s v="Mrs."/>
    <s v="Tiffany Wang"/>
    <n v="55"/>
    <x v="1"/>
    <x v="0"/>
    <s v="O-"/>
    <x v="0"/>
    <x v="2"/>
    <x v="1679"/>
    <s v="Daniel Andrews"/>
    <x v="4552"/>
    <x v="1"/>
    <n v="24317.2981"/>
    <n v="340"/>
    <x v="1"/>
    <s v="Urgent"/>
    <d v="2023-07-22T00:00:00"/>
    <s v="Paracetamol"/>
    <s v="Abnormal"/>
    <x v="10"/>
  </r>
  <r>
    <s v="Mr."/>
    <s v="James Johnson"/>
    <n v="46"/>
    <x v="1"/>
    <x v="1"/>
    <s v="O+"/>
    <x v="1"/>
    <x v="3"/>
    <x v="1587"/>
    <s v="John Bennett"/>
    <x v="4553"/>
    <x v="1"/>
    <n v="13295.803599999999"/>
    <n v="454"/>
    <x v="1"/>
    <s v="Urgent"/>
    <d v="2020-05-24T00:00:00"/>
    <s v="Lipitor"/>
    <s v="Normal"/>
    <x v="20"/>
  </r>
  <r>
    <s v="Mrs."/>
    <s v="Adam Richmond"/>
    <n v="27"/>
    <x v="2"/>
    <x v="0"/>
    <s v="O-"/>
    <x v="0"/>
    <x v="3"/>
    <x v="740"/>
    <s v="Andrew Walker"/>
    <x v="4554"/>
    <x v="1"/>
    <n v="22000.138599999998"/>
    <n v="476"/>
    <x v="2"/>
    <s v="Emergency"/>
    <d v="2021-11-23T00:00:00"/>
    <s v="Aspirin"/>
    <s v="Inconclusive"/>
    <x v="13"/>
  </r>
  <r>
    <s v="Mrs."/>
    <s v="Jennifer Williams"/>
    <n v="62"/>
    <x v="0"/>
    <x v="0"/>
    <s v="AB+"/>
    <x v="3"/>
    <x v="4"/>
    <x v="1311"/>
    <s v="Sean Frazier"/>
    <x v="4555"/>
    <x v="3"/>
    <n v="6355.4543999999996"/>
    <n v="403"/>
    <x v="2"/>
    <s v="Emergency"/>
    <d v="2022-01-26T00:00:00"/>
    <s v="Ibuprofen"/>
    <s v="Inconclusive"/>
    <x v="12"/>
  </r>
  <r>
    <s v="Mrs."/>
    <s v="Samantha Morgan"/>
    <n v="65"/>
    <x v="0"/>
    <x v="0"/>
    <s v="B-"/>
    <x v="2"/>
    <x v="4"/>
    <x v="73"/>
    <s v="Mathew Roberts"/>
    <x v="4556"/>
    <x v="3"/>
    <n v="23805.374199999998"/>
    <n v="234"/>
    <x v="2"/>
    <s v="Emergency"/>
    <d v="2023-09-09T00:00:00"/>
    <s v="Aspirin"/>
    <s v="Abnormal"/>
    <x v="7"/>
  </r>
  <r>
    <s v="Mrs."/>
    <s v="Stephanie Murphy"/>
    <n v="23"/>
    <x v="2"/>
    <x v="0"/>
    <s v="O-"/>
    <x v="0"/>
    <x v="1"/>
    <x v="1138"/>
    <s v="Eric Hernandez"/>
    <x v="4557"/>
    <x v="2"/>
    <n v="15804.371499999999"/>
    <n v="319"/>
    <x v="0"/>
    <s v="Elective"/>
    <d v="2023-05-10T00:00:00"/>
    <s v="Paracetamol"/>
    <s v="Inconclusive"/>
    <x v="14"/>
  </r>
  <r>
    <s v="Mrs."/>
    <s v="Tony Obrien"/>
    <n v="76"/>
    <x v="0"/>
    <x v="0"/>
    <s v="O-"/>
    <x v="0"/>
    <x v="4"/>
    <x v="649"/>
    <s v="Brendan Clarke"/>
    <x v="829"/>
    <x v="2"/>
    <n v="29608.808000000001"/>
    <n v="358"/>
    <x v="1"/>
    <s v="Urgent"/>
    <d v="2019-06-25T00:00:00"/>
    <s v="Penicillin"/>
    <s v="Normal"/>
    <x v="15"/>
  </r>
  <r>
    <s v="Mrs."/>
    <s v="Pamela Miller"/>
    <n v="85"/>
    <x v="0"/>
    <x v="0"/>
    <s v="B+"/>
    <x v="7"/>
    <x v="2"/>
    <x v="208"/>
    <s v="Dr. Rebecca Adams DDS"/>
    <x v="188"/>
    <x v="2"/>
    <n v="16124.8069"/>
    <n v="478"/>
    <x v="2"/>
    <s v="Emergency"/>
    <d v="2021-12-27T00:00:00"/>
    <s v="Ibuprofen"/>
    <s v="Inconclusive"/>
    <x v="6"/>
  </r>
  <r>
    <s v="Mr."/>
    <s v="John Fry"/>
    <n v="29"/>
    <x v="2"/>
    <x v="1"/>
    <s v="O+"/>
    <x v="1"/>
    <x v="3"/>
    <x v="1680"/>
    <s v="Jeffrey Gray"/>
    <x v="4031"/>
    <x v="2"/>
    <n v="26538.737400000002"/>
    <n v="144"/>
    <x v="1"/>
    <s v="Urgent"/>
    <d v="2021-02-24T00:00:00"/>
    <s v="Lipitor"/>
    <s v="Abnormal"/>
    <x v="13"/>
  </r>
  <r>
    <s v="Mr."/>
    <s v="Dustin Owens"/>
    <n v="23"/>
    <x v="2"/>
    <x v="1"/>
    <s v="O+"/>
    <x v="1"/>
    <x v="4"/>
    <x v="1275"/>
    <s v="Erin Holloway"/>
    <x v="4558"/>
    <x v="1"/>
    <n v="21292.263800000001"/>
    <n v="469"/>
    <x v="2"/>
    <s v="Emergency"/>
    <d v="2022-09-27T00:00:00"/>
    <s v="Aspirin"/>
    <s v="Abnormal"/>
    <x v="25"/>
  </r>
  <r>
    <s v="Mrs."/>
    <s v="Erika Walker"/>
    <n v="30"/>
    <x v="2"/>
    <x v="0"/>
    <s v="A+"/>
    <x v="4"/>
    <x v="4"/>
    <x v="134"/>
    <s v="Kimberly Bridges"/>
    <x v="4559"/>
    <x v="4"/>
    <n v="8863.9202000000005"/>
    <n v="436"/>
    <x v="1"/>
    <s v="Urgent"/>
    <d v="2019-05-05T00:00:00"/>
    <s v="Paracetamol"/>
    <s v="Abnormal"/>
    <x v="5"/>
  </r>
  <r>
    <s v="Mr."/>
    <s v="Stacey Cohen"/>
    <n v="34"/>
    <x v="2"/>
    <x v="1"/>
    <s v="A+"/>
    <x v="4"/>
    <x v="4"/>
    <x v="454"/>
    <s v="Frank Mcdonald"/>
    <x v="4560"/>
    <x v="3"/>
    <n v="5832.9125000000004"/>
    <n v="347"/>
    <x v="2"/>
    <s v="Emergency"/>
    <d v="2019-05-10T00:00:00"/>
    <s v="Lipitor"/>
    <s v="Abnormal"/>
    <x v="21"/>
  </r>
  <r>
    <s v="Mrs."/>
    <s v="Jamie Novak"/>
    <n v="50"/>
    <x v="1"/>
    <x v="0"/>
    <s v="A-"/>
    <x v="6"/>
    <x v="1"/>
    <x v="1681"/>
    <s v="Allen Hancock"/>
    <x v="4561"/>
    <x v="4"/>
    <n v="12720.1625"/>
    <n v="206"/>
    <x v="0"/>
    <s v="Elective"/>
    <d v="2019-01-28T00:00:00"/>
    <s v="Paracetamol"/>
    <s v="Abnormal"/>
    <x v="9"/>
  </r>
  <r>
    <s v="Mrs."/>
    <s v="Michelle Lopez"/>
    <n v="29"/>
    <x v="2"/>
    <x v="0"/>
    <s v="B+"/>
    <x v="7"/>
    <x v="2"/>
    <x v="1682"/>
    <s v="Elizabeth Camacho"/>
    <x v="263"/>
    <x v="4"/>
    <n v="3690.1439999999998"/>
    <n v="474"/>
    <x v="1"/>
    <s v="Urgent"/>
    <d v="2021-06-19T00:00:00"/>
    <s v="Paracetamol"/>
    <s v="Normal"/>
    <x v="13"/>
  </r>
  <r>
    <s v="Mr."/>
    <s v="John Reynolds"/>
    <n v="44"/>
    <x v="1"/>
    <x v="1"/>
    <s v="AB+"/>
    <x v="3"/>
    <x v="3"/>
    <x v="983"/>
    <s v="Lori Leon"/>
    <x v="4562"/>
    <x v="3"/>
    <n v="17530.424200000001"/>
    <n v="476"/>
    <x v="1"/>
    <s v="Urgent"/>
    <d v="2019-12-27T00:00:00"/>
    <s v="Ibuprofen"/>
    <s v="Inconclusive"/>
    <x v="0"/>
  </r>
  <r>
    <s v="Mrs."/>
    <s v="Crystal Hatfield"/>
    <n v="55"/>
    <x v="1"/>
    <x v="0"/>
    <s v="A-"/>
    <x v="6"/>
    <x v="2"/>
    <x v="796"/>
    <s v="Melinda Alvarado"/>
    <x v="4563"/>
    <x v="2"/>
    <n v="8602.259"/>
    <n v="371"/>
    <x v="0"/>
    <s v="Elective"/>
    <d v="2022-02-20T00:00:00"/>
    <s v="Ibuprofen"/>
    <s v="Abnormal"/>
    <x v="21"/>
  </r>
  <r>
    <s v="Mr."/>
    <s v="Andrew Garrett"/>
    <n v="44"/>
    <x v="1"/>
    <x v="1"/>
    <s v="AB-"/>
    <x v="5"/>
    <x v="1"/>
    <x v="1292"/>
    <s v="Danielle Cooper"/>
    <x v="4564"/>
    <x v="2"/>
    <n v="3546.0954000000002"/>
    <n v="376"/>
    <x v="0"/>
    <s v="Elective"/>
    <d v="2021-05-25T00:00:00"/>
    <s v="Paracetamol"/>
    <s v="Inconclusive"/>
    <x v="22"/>
  </r>
  <r>
    <s v="Mrs."/>
    <s v="Diamond Wright"/>
    <n v="21"/>
    <x v="2"/>
    <x v="0"/>
    <s v="B+"/>
    <x v="7"/>
    <x v="0"/>
    <x v="258"/>
    <s v="Bobby Mills IV"/>
    <x v="4565"/>
    <x v="3"/>
    <n v="19458.491399999999"/>
    <n v="264"/>
    <x v="2"/>
    <s v="Emergency"/>
    <d v="2023-10-06T00:00:00"/>
    <s v="Aspirin"/>
    <s v="Inconclusive"/>
    <x v="29"/>
  </r>
  <r>
    <s v="Mrs."/>
    <s v="Allison Davidson"/>
    <n v="52"/>
    <x v="1"/>
    <x v="0"/>
    <s v="O+"/>
    <x v="1"/>
    <x v="0"/>
    <x v="382"/>
    <s v="Judith Harris"/>
    <x v="4566"/>
    <x v="0"/>
    <n v="43482.9977"/>
    <n v="119"/>
    <x v="2"/>
    <s v="Emergency"/>
    <d v="2022-05-05T00:00:00"/>
    <s v="Aspirin"/>
    <s v="Inconclusive"/>
    <x v="15"/>
  </r>
  <r>
    <s v="Mr."/>
    <s v="Andrea Macdonald"/>
    <n v="78"/>
    <x v="0"/>
    <x v="1"/>
    <s v="A-"/>
    <x v="6"/>
    <x v="3"/>
    <x v="852"/>
    <s v="Lindsay Scott"/>
    <x v="4567"/>
    <x v="3"/>
    <n v="25942.962100000001"/>
    <n v="428"/>
    <x v="2"/>
    <s v="Emergency"/>
    <d v="2022-03-11T00:00:00"/>
    <s v="Paracetamol"/>
    <s v="Abnormal"/>
    <x v="19"/>
  </r>
  <r>
    <s v="Mrs."/>
    <s v="Henry Kim"/>
    <n v="32"/>
    <x v="2"/>
    <x v="0"/>
    <s v="O+"/>
    <x v="1"/>
    <x v="4"/>
    <x v="1683"/>
    <s v="Dennis Brennan"/>
    <x v="4568"/>
    <x v="1"/>
    <n v="12357.7227"/>
    <n v="372"/>
    <x v="1"/>
    <s v="Urgent"/>
    <d v="2019-08-21T00:00:00"/>
    <s v="Lipitor"/>
    <s v="Inconclusive"/>
    <x v="12"/>
  </r>
  <r>
    <s v="Mr."/>
    <s v="Brian Alvarez"/>
    <n v="59"/>
    <x v="1"/>
    <x v="1"/>
    <s v="O+"/>
    <x v="1"/>
    <x v="1"/>
    <x v="190"/>
    <s v="Nicole Holmes"/>
    <x v="4569"/>
    <x v="0"/>
    <n v="15696.718999999999"/>
    <n v="133"/>
    <x v="0"/>
    <s v="Elective"/>
    <d v="2019-07-26T00:00:00"/>
    <s v="Lipitor"/>
    <s v="Abnormal"/>
    <x v="10"/>
  </r>
  <r>
    <s v="Mrs."/>
    <s v="Jennifer Spencer"/>
    <n v="42"/>
    <x v="1"/>
    <x v="0"/>
    <s v="B-"/>
    <x v="2"/>
    <x v="2"/>
    <x v="54"/>
    <s v="David Mckenzie"/>
    <x v="4570"/>
    <x v="2"/>
    <n v="1783.6628000000001"/>
    <n v="490"/>
    <x v="0"/>
    <s v="Elective"/>
    <d v="2019-11-19T00:00:00"/>
    <s v="Penicillin"/>
    <s v="Normal"/>
    <x v="27"/>
  </r>
  <r>
    <s v="Mrs."/>
    <s v="Shirley Allen"/>
    <n v="52"/>
    <x v="1"/>
    <x v="0"/>
    <s v="AB-"/>
    <x v="5"/>
    <x v="1"/>
    <x v="48"/>
    <s v="David Jones"/>
    <x v="4571"/>
    <x v="0"/>
    <n v="37377.885000000002"/>
    <n v="227"/>
    <x v="0"/>
    <s v="Elective"/>
    <d v="2021-03-03T00:00:00"/>
    <s v="Lipitor"/>
    <s v="Abnormal"/>
    <x v="28"/>
  </r>
  <r>
    <s v="Mr."/>
    <s v="Kathryn Rodriguez"/>
    <n v="70"/>
    <x v="0"/>
    <x v="1"/>
    <s v="AB-"/>
    <x v="5"/>
    <x v="3"/>
    <x v="1090"/>
    <s v="Robert Brown"/>
    <x v="4572"/>
    <x v="3"/>
    <n v="25044.453099999999"/>
    <n v="407"/>
    <x v="1"/>
    <s v="Urgent"/>
    <d v="2020-04-02T00:00:00"/>
    <s v="Paracetamol"/>
    <s v="Inconclusive"/>
    <x v="24"/>
  </r>
  <r>
    <s v="Mrs."/>
    <s v="Monica Perez"/>
    <n v="63"/>
    <x v="0"/>
    <x v="0"/>
    <s v="AB-"/>
    <x v="5"/>
    <x v="3"/>
    <x v="731"/>
    <s v="Amanda King MD"/>
    <x v="4573"/>
    <x v="3"/>
    <n v="4269.0690999999997"/>
    <n v="111"/>
    <x v="2"/>
    <s v="Emergency"/>
    <d v="2019-07-24T00:00:00"/>
    <s v="Paracetamol"/>
    <s v="Inconclusive"/>
    <x v="23"/>
  </r>
  <r>
    <s v="Mrs."/>
    <s v="Benjamin Duran"/>
    <n v="29"/>
    <x v="2"/>
    <x v="0"/>
    <s v="B-"/>
    <x v="2"/>
    <x v="4"/>
    <x v="814"/>
    <s v="Jeffrey Gilbert"/>
    <x v="4574"/>
    <x v="1"/>
    <n v="13895.2513"/>
    <n v="271"/>
    <x v="2"/>
    <s v="Emergency"/>
    <d v="2022-04-05T00:00:00"/>
    <s v="Lipitor"/>
    <s v="Normal"/>
    <x v="20"/>
  </r>
  <r>
    <s v="Mrs."/>
    <s v="Mark Farmer"/>
    <n v="45"/>
    <x v="1"/>
    <x v="0"/>
    <s v="AB-"/>
    <x v="5"/>
    <x v="3"/>
    <x v="1394"/>
    <s v="Steven Hartman"/>
    <x v="4575"/>
    <x v="3"/>
    <n v="18648.6417"/>
    <n v="481"/>
    <x v="1"/>
    <s v="Urgent"/>
    <d v="2021-04-09T00:00:00"/>
    <s v="Paracetamol"/>
    <s v="Inconclusive"/>
    <x v="11"/>
  </r>
  <r>
    <s v="Mr."/>
    <s v="Cameron Martin"/>
    <n v="78"/>
    <x v="0"/>
    <x v="1"/>
    <s v="O-"/>
    <x v="0"/>
    <x v="3"/>
    <x v="132"/>
    <s v="Sabrina Potts"/>
    <x v="4576"/>
    <x v="4"/>
    <n v="14569.3146"/>
    <n v="146"/>
    <x v="1"/>
    <s v="Urgent"/>
    <d v="2023-04-25T00:00:00"/>
    <s v="Aspirin"/>
    <s v="Abnormal"/>
    <x v="0"/>
  </r>
  <r>
    <s v="Mr."/>
    <s v="Zachary Ortega"/>
    <n v="55"/>
    <x v="1"/>
    <x v="1"/>
    <s v="A-"/>
    <x v="6"/>
    <x v="4"/>
    <x v="4"/>
    <s v="Jake Wilkerson"/>
    <x v="4170"/>
    <x v="2"/>
    <n v="36681.619700000003"/>
    <n v="235"/>
    <x v="1"/>
    <s v="Urgent"/>
    <d v="2019-07-05T00:00:00"/>
    <s v="Penicillin"/>
    <s v="Inconclusive"/>
    <x v="29"/>
  </r>
  <r>
    <s v="Mrs."/>
    <s v="Tiffany Richmond"/>
    <n v="51"/>
    <x v="1"/>
    <x v="0"/>
    <s v="AB-"/>
    <x v="5"/>
    <x v="3"/>
    <x v="374"/>
    <s v="Rhonda Miller"/>
    <x v="4577"/>
    <x v="1"/>
    <n v="12124.798000000001"/>
    <n v="251"/>
    <x v="2"/>
    <s v="Emergency"/>
    <d v="2020-03-03T00:00:00"/>
    <s v="Lipitor"/>
    <s v="Inconclusive"/>
    <x v="18"/>
  </r>
  <r>
    <s v="Mr."/>
    <s v="Karen James"/>
    <n v="31"/>
    <x v="2"/>
    <x v="1"/>
    <s v="AB-"/>
    <x v="5"/>
    <x v="4"/>
    <x v="1046"/>
    <s v="Daniel Bird"/>
    <x v="4578"/>
    <x v="1"/>
    <n v="14740.9035"/>
    <n v="240"/>
    <x v="2"/>
    <s v="Emergency"/>
    <d v="2021-04-02T00:00:00"/>
    <s v="Penicillin"/>
    <s v="Abnormal"/>
    <x v="21"/>
  </r>
  <r>
    <s v="Mr."/>
    <s v="Shannon Valentine"/>
    <n v="57"/>
    <x v="1"/>
    <x v="1"/>
    <s v="AB-"/>
    <x v="5"/>
    <x v="0"/>
    <x v="1505"/>
    <s v="Patrick Mcintyre DVM"/>
    <x v="4579"/>
    <x v="0"/>
    <n v="52308.086000000003"/>
    <n v="242"/>
    <x v="0"/>
    <s v="Elective"/>
    <d v="2019-12-12T00:00:00"/>
    <s v="Lipitor"/>
    <s v="Abnormal"/>
    <x v="4"/>
  </r>
  <r>
    <s v="Mr."/>
    <s v="Deborah May"/>
    <n v="52"/>
    <x v="1"/>
    <x v="1"/>
    <s v="AB-"/>
    <x v="5"/>
    <x v="2"/>
    <x v="435"/>
    <s v="Andrew Blake"/>
    <x v="4580"/>
    <x v="2"/>
    <n v="15287.048500000001"/>
    <n v="353"/>
    <x v="2"/>
    <s v="Emergency"/>
    <d v="2019-08-21T00:00:00"/>
    <s v="Penicillin"/>
    <s v="Abnormal"/>
    <x v="15"/>
  </r>
  <r>
    <s v="Mrs."/>
    <s v="Robert Anderson"/>
    <n v="71"/>
    <x v="0"/>
    <x v="0"/>
    <s v="AB-"/>
    <x v="5"/>
    <x v="5"/>
    <x v="1624"/>
    <s v="Scott Alexander"/>
    <x v="4581"/>
    <x v="1"/>
    <n v="79467.787200000006"/>
    <n v="173"/>
    <x v="2"/>
    <s v="Emergency"/>
    <d v="2023-07-19T00:00:00"/>
    <s v="Paracetamol"/>
    <s v="Normal"/>
    <x v="15"/>
  </r>
  <r>
    <s v="Mrs."/>
    <s v="Sean Ramirez"/>
    <n v="41"/>
    <x v="1"/>
    <x v="0"/>
    <s v="B-"/>
    <x v="2"/>
    <x v="1"/>
    <x v="123"/>
    <s v="Vickie Ramsey"/>
    <x v="4582"/>
    <x v="0"/>
    <n v="6921.1553999999996"/>
    <n v="482"/>
    <x v="0"/>
    <s v="Elective"/>
    <d v="2022-04-29T00:00:00"/>
    <s v="Paracetamol"/>
    <s v="Abnormal"/>
    <x v="3"/>
  </r>
  <r>
    <s v="Mrs."/>
    <s v="Denise Fischer"/>
    <n v="81"/>
    <x v="0"/>
    <x v="0"/>
    <s v="B+"/>
    <x v="7"/>
    <x v="5"/>
    <x v="1630"/>
    <s v="Donald Fisher"/>
    <x v="4583"/>
    <x v="1"/>
    <n v="39445.085500000001"/>
    <n v="473"/>
    <x v="2"/>
    <s v="Emergency"/>
    <d v="2021-10-22T00:00:00"/>
    <s v="Paracetamol"/>
    <s v="Abnormal"/>
    <x v="8"/>
  </r>
  <r>
    <s v="Mrs."/>
    <s v="Christopher Williams"/>
    <n v="40"/>
    <x v="1"/>
    <x v="0"/>
    <s v="B+"/>
    <x v="7"/>
    <x v="2"/>
    <x v="175"/>
    <s v="Carlos Whitehead"/>
    <x v="4584"/>
    <x v="1"/>
    <n v="7266.1216000000004"/>
    <n v="318"/>
    <x v="2"/>
    <s v="Emergency"/>
    <d v="2022-01-09T00:00:00"/>
    <s v="Paracetamol"/>
    <s v="Abnormal"/>
    <x v="7"/>
  </r>
  <r>
    <s v="Mr."/>
    <s v="Matthew Perry"/>
    <n v="33"/>
    <x v="2"/>
    <x v="1"/>
    <s v="AB-"/>
    <x v="5"/>
    <x v="3"/>
    <x v="857"/>
    <s v="Mario Blankenship"/>
    <x v="4585"/>
    <x v="4"/>
    <n v="24646.561900000001"/>
    <n v="281"/>
    <x v="1"/>
    <s v="Urgent"/>
    <d v="2020-07-14T00:00:00"/>
    <s v="Penicillin"/>
    <s v="Inconclusive"/>
    <x v="13"/>
  </r>
  <r>
    <s v="Mrs."/>
    <s v="Jason Johnson"/>
    <n v="31"/>
    <x v="2"/>
    <x v="0"/>
    <s v="AB+"/>
    <x v="3"/>
    <x v="4"/>
    <x v="642"/>
    <s v="Julia Perez"/>
    <x v="903"/>
    <x v="2"/>
    <n v="10545.204400000001"/>
    <n v="489"/>
    <x v="1"/>
    <s v="Urgent"/>
    <d v="2022-03-24T00:00:00"/>
    <s v="Penicillin"/>
    <s v="Normal"/>
    <x v="15"/>
  </r>
  <r>
    <s v="Mrs."/>
    <s v="Yolanda Ross"/>
    <n v="77"/>
    <x v="0"/>
    <x v="0"/>
    <s v="A-"/>
    <x v="6"/>
    <x v="0"/>
    <x v="245"/>
    <s v="Stephanie Dorsey"/>
    <x v="4586"/>
    <x v="1"/>
    <n v="28352.618299999998"/>
    <n v="270"/>
    <x v="2"/>
    <s v="Emergency"/>
    <d v="2022-12-11T00:00:00"/>
    <s v="Paracetamol"/>
    <s v="Abnormal"/>
    <x v="8"/>
  </r>
  <r>
    <s v="Mrs."/>
    <s v="Mary Walters"/>
    <n v="50"/>
    <x v="1"/>
    <x v="0"/>
    <s v="AB-"/>
    <x v="5"/>
    <x v="0"/>
    <x v="463"/>
    <s v="Shannon Garcia"/>
    <x v="4587"/>
    <x v="1"/>
    <n v="37865.457999999999"/>
    <n v="270"/>
    <x v="1"/>
    <s v="Urgent"/>
    <d v="2021-10-15T00:00:00"/>
    <s v="Ibuprofen"/>
    <s v="Normal"/>
    <x v="19"/>
  </r>
  <r>
    <s v="Mr."/>
    <s v="Craig Moore"/>
    <n v="77"/>
    <x v="0"/>
    <x v="1"/>
    <s v="B+"/>
    <x v="7"/>
    <x v="1"/>
    <x v="707"/>
    <s v="Spencer Guerrero"/>
    <x v="4588"/>
    <x v="4"/>
    <n v="37137.230600000003"/>
    <n v="302"/>
    <x v="0"/>
    <s v="Elective"/>
    <d v="2019-04-21T00:00:00"/>
    <s v="Penicillin"/>
    <s v="Inconclusive"/>
    <x v="0"/>
  </r>
  <r>
    <s v="Mr."/>
    <s v="Daniel Norman"/>
    <n v="56"/>
    <x v="1"/>
    <x v="1"/>
    <s v="O+"/>
    <x v="1"/>
    <x v="1"/>
    <x v="1677"/>
    <s v="John Ibarra"/>
    <x v="4589"/>
    <x v="4"/>
    <n v="30542.146000000001"/>
    <n v="143"/>
    <x v="0"/>
    <s v="Elective"/>
    <d v="2023-09-19T00:00:00"/>
    <s v="Penicillin"/>
    <s v="Inconclusive"/>
    <x v="14"/>
  </r>
  <r>
    <s v="Mr."/>
    <s v="Mark Carlson"/>
    <n v="29"/>
    <x v="2"/>
    <x v="1"/>
    <s v="O+"/>
    <x v="1"/>
    <x v="2"/>
    <x v="433"/>
    <s v="Christopher Cameron"/>
    <x v="4590"/>
    <x v="3"/>
    <n v="18463.182799999999"/>
    <n v="419"/>
    <x v="2"/>
    <s v="Emergency"/>
    <d v="2022-09-19T00:00:00"/>
    <s v="Ibuprofen"/>
    <s v="Inconclusive"/>
    <x v="16"/>
  </r>
  <r>
    <s v="Mrs."/>
    <s v="Henry Skinner"/>
    <n v="48"/>
    <x v="1"/>
    <x v="0"/>
    <s v="A+"/>
    <x v="4"/>
    <x v="1"/>
    <x v="770"/>
    <s v="William Hancock"/>
    <x v="4591"/>
    <x v="4"/>
    <n v="6678.0437000000002"/>
    <n v="195"/>
    <x v="0"/>
    <s v="Elective"/>
    <d v="2019-04-19T00:00:00"/>
    <s v="Ibuprofen"/>
    <s v="Inconclusive"/>
    <x v="13"/>
  </r>
  <r>
    <s v="Mr."/>
    <s v="Michael Torres"/>
    <n v="66"/>
    <x v="0"/>
    <x v="1"/>
    <s v="A+"/>
    <x v="4"/>
    <x v="1"/>
    <x v="918"/>
    <s v="Christopher Bryant"/>
    <x v="4125"/>
    <x v="0"/>
    <n v="7044.0563000000002"/>
    <n v="372"/>
    <x v="0"/>
    <s v="Elective"/>
    <d v="2019-05-25T00:00:00"/>
    <s v="Ibuprofen"/>
    <s v="Abnormal"/>
    <x v="2"/>
  </r>
  <r>
    <s v="Mr."/>
    <s v="James Wallace"/>
    <n v="29"/>
    <x v="2"/>
    <x v="1"/>
    <s v="B-"/>
    <x v="2"/>
    <x v="3"/>
    <x v="580"/>
    <s v="Rachael Larson"/>
    <x v="4592"/>
    <x v="1"/>
    <n v="24162.555"/>
    <n v="164"/>
    <x v="1"/>
    <s v="Urgent"/>
    <d v="2022-04-21T00:00:00"/>
    <s v="Penicillin"/>
    <s v="Normal"/>
    <x v="29"/>
  </r>
  <r>
    <s v="Mrs."/>
    <s v="Mary Holmes"/>
    <n v="63"/>
    <x v="0"/>
    <x v="0"/>
    <s v="AB+"/>
    <x v="3"/>
    <x v="2"/>
    <x v="106"/>
    <s v="Andrew Bender"/>
    <x v="4593"/>
    <x v="4"/>
    <n v="12750.7934"/>
    <n v="418"/>
    <x v="0"/>
    <s v="Elective"/>
    <d v="2021-01-23T00:00:00"/>
    <s v="Paracetamol"/>
    <s v="Inconclusive"/>
    <x v="3"/>
  </r>
  <r>
    <s v="Mr."/>
    <s v="Elizabeth Mccoy"/>
    <n v="74"/>
    <x v="0"/>
    <x v="1"/>
    <s v="B-"/>
    <x v="2"/>
    <x v="3"/>
    <x v="660"/>
    <s v="Eric Cervantes"/>
    <x v="793"/>
    <x v="1"/>
    <n v="34841.217299999997"/>
    <n v="195"/>
    <x v="1"/>
    <s v="Urgent"/>
    <d v="2023-03-03T00:00:00"/>
    <s v="Lipitor"/>
    <s v="Abnormal"/>
    <x v="23"/>
  </r>
  <r>
    <s v="Mr."/>
    <s v="Bradley Humphrey"/>
    <n v="76"/>
    <x v="0"/>
    <x v="1"/>
    <s v="B-"/>
    <x v="2"/>
    <x v="5"/>
    <x v="6"/>
    <s v="Thomas Brown"/>
    <x v="4594"/>
    <x v="1"/>
    <n v="33724.378900000003"/>
    <n v="241"/>
    <x v="2"/>
    <s v="Emergency"/>
    <d v="2021-09-06T00:00:00"/>
    <s v="Paracetamol"/>
    <s v="Normal"/>
    <x v="15"/>
  </r>
  <r>
    <s v="Mr."/>
    <s v="Christopher Day"/>
    <n v="60"/>
    <x v="0"/>
    <x v="1"/>
    <s v="AB-"/>
    <x v="5"/>
    <x v="0"/>
    <x v="460"/>
    <s v="Marissa Shepherd"/>
    <x v="4595"/>
    <x v="2"/>
    <n v="11915.545899999999"/>
    <n v="227"/>
    <x v="2"/>
    <s v="Emergency"/>
    <d v="2023-08-06T00:00:00"/>
    <s v="Paracetamol"/>
    <s v="Normal"/>
    <x v="15"/>
  </r>
  <r>
    <s v="Mrs."/>
    <s v="Daniel Patrick"/>
    <n v="46"/>
    <x v="1"/>
    <x v="0"/>
    <s v="B+"/>
    <x v="7"/>
    <x v="5"/>
    <x v="1311"/>
    <s v="James Kennedy"/>
    <x v="4596"/>
    <x v="3"/>
    <n v="8571.9688000000006"/>
    <n v="220"/>
    <x v="2"/>
    <s v="Emergency"/>
    <d v="2022-01-23T00:00:00"/>
    <s v="Penicillin"/>
    <s v="Normal"/>
    <x v="28"/>
  </r>
  <r>
    <s v="Mrs."/>
    <s v="Gordon Thompson"/>
    <n v="32"/>
    <x v="2"/>
    <x v="0"/>
    <s v="A+"/>
    <x v="4"/>
    <x v="4"/>
    <x v="769"/>
    <s v="Jesse Gordon"/>
    <x v="4597"/>
    <x v="3"/>
    <n v="7560.6242000000002"/>
    <n v="369"/>
    <x v="1"/>
    <s v="Urgent"/>
    <d v="2019-02-06T00:00:00"/>
    <s v="Penicillin"/>
    <s v="Normal"/>
    <x v="25"/>
  </r>
  <r>
    <s v="Mrs."/>
    <s v="Alicia Brewer"/>
    <n v="85"/>
    <x v="0"/>
    <x v="0"/>
    <s v="A+"/>
    <x v="4"/>
    <x v="4"/>
    <x v="1676"/>
    <s v="Cynthia Elliott"/>
    <x v="4598"/>
    <x v="0"/>
    <n v="1392.6923999999999"/>
    <n v="192"/>
    <x v="1"/>
    <s v="Urgent"/>
    <d v="2020-02-26T00:00:00"/>
    <s v="Lipitor"/>
    <s v="Normal"/>
    <x v="15"/>
  </r>
  <r>
    <s v="Mrs."/>
    <s v="Ebony White"/>
    <n v="43"/>
    <x v="1"/>
    <x v="0"/>
    <s v="O-"/>
    <x v="0"/>
    <x v="3"/>
    <x v="527"/>
    <s v="Jennifer Murray"/>
    <x v="1000"/>
    <x v="0"/>
    <n v="10272.988600000001"/>
    <n v="255"/>
    <x v="2"/>
    <s v="Emergency"/>
    <d v="2019-12-24T00:00:00"/>
    <s v="Penicillin"/>
    <s v="Inconclusive"/>
    <x v="22"/>
  </r>
  <r>
    <s v="Mrs."/>
    <s v="Peter Bishop"/>
    <n v="77"/>
    <x v="0"/>
    <x v="0"/>
    <s v="B-"/>
    <x v="2"/>
    <x v="0"/>
    <x v="1026"/>
    <s v="Lauren Rojas"/>
    <x v="4599"/>
    <x v="2"/>
    <n v="38293.399899999997"/>
    <n v="329"/>
    <x v="0"/>
    <s v="Elective"/>
    <d v="2023-02-22T00:00:00"/>
    <s v="Penicillin"/>
    <s v="Inconclusive"/>
    <x v="25"/>
  </r>
  <r>
    <s v="Mr."/>
    <s v="Lisa Stewart"/>
    <n v="56"/>
    <x v="1"/>
    <x v="1"/>
    <s v="A+"/>
    <x v="4"/>
    <x v="5"/>
    <x v="1671"/>
    <s v="John Hall"/>
    <x v="4600"/>
    <x v="3"/>
    <n v="55967.851799999997"/>
    <n v="177"/>
    <x v="2"/>
    <s v="Emergency"/>
    <d v="2021-03-25T00:00:00"/>
    <s v="Lipitor"/>
    <s v="Normal"/>
    <x v="24"/>
  </r>
  <r>
    <s v="Mr."/>
    <s v="Danielle Flores"/>
    <n v="64"/>
    <x v="0"/>
    <x v="1"/>
    <s v="O-"/>
    <x v="0"/>
    <x v="0"/>
    <x v="317"/>
    <s v="Timothy Hall"/>
    <x v="4601"/>
    <x v="2"/>
    <n v="52716.483699999997"/>
    <n v="183"/>
    <x v="1"/>
    <s v="Urgent"/>
    <d v="2019-08-07T00:00:00"/>
    <s v="Ibuprofen"/>
    <s v="Inconclusive"/>
    <x v="26"/>
  </r>
  <r>
    <s v="Mrs."/>
    <s v="Dr. Harold Fischer"/>
    <n v="49"/>
    <x v="1"/>
    <x v="0"/>
    <s v="AB-"/>
    <x v="5"/>
    <x v="1"/>
    <x v="977"/>
    <s v="Melissa Benson"/>
    <x v="4602"/>
    <x v="1"/>
    <n v="14999.213599999999"/>
    <n v="312"/>
    <x v="0"/>
    <s v="Elective"/>
    <d v="2022-02-10T00:00:00"/>
    <s v="Ibuprofen"/>
    <s v="Abnormal"/>
    <x v="3"/>
  </r>
  <r>
    <s v="Mrs."/>
    <s v="Nicole Shelton"/>
    <n v="53"/>
    <x v="1"/>
    <x v="0"/>
    <s v="O-"/>
    <x v="0"/>
    <x v="2"/>
    <x v="283"/>
    <s v="Abigail Smith"/>
    <x v="4603"/>
    <x v="4"/>
    <n v="24490.931799999998"/>
    <n v="102"/>
    <x v="1"/>
    <s v="Urgent"/>
    <d v="2023-06-16T00:00:00"/>
    <s v="Paracetamol"/>
    <s v="Normal"/>
    <x v="22"/>
  </r>
  <r>
    <s v="Mrs."/>
    <s v="Katrina Schultz"/>
    <n v="19"/>
    <x v="2"/>
    <x v="0"/>
    <s v="AB-"/>
    <x v="5"/>
    <x v="4"/>
    <x v="119"/>
    <s v="Latoya Jimenez"/>
    <x v="4604"/>
    <x v="4"/>
    <n v="34910.568299999999"/>
    <n v="154"/>
    <x v="2"/>
    <s v="Emergency"/>
    <d v="2021-09-03T00:00:00"/>
    <s v="Lipitor"/>
    <s v="Normal"/>
    <x v="2"/>
  </r>
  <r>
    <s v="Mrs."/>
    <s v="Kimberly Hill"/>
    <n v="69"/>
    <x v="0"/>
    <x v="0"/>
    <s v="A+"/>
    <x v="4"/>
    <x v="0"/>
    <x v="1388"/>
    <s v="Erin Hunt"/>
    <x v="4605"/>
    <x v="2"/>
    <n v="6055.3248999999996"/>
    <n v="297"/>
    <x v="2"/>
    <s v="Emergency"/>
    <d v="2022-05-03T00:00:00"/>
    <s v="Penicillin"/>
    <s v="Normal"/>
    <x v="15"/>
  </r>
  <r>
    <s v="Mr."/>
    <s v="Andrea Morgan"/>
    <n v="30"/>
    <x v="2"/>
    <x v="1"/>
    <s v="B+"/>
    <x v="7"/>
    <x v="5"/>
    <x v="640"/>
    <s v="Jose Rowland"/>
    <x v="4606"/>
    <x v="4"/>
    <n v="58574.487999999998"/>
    <n v="304"/>
    <x v="2"/>
    <s v="Emergency"/>
    <d v="2020-05-24T00:00:00"/>
    <s v="Lipitor"/>
    <s v="Abnormal"/>
    <x v="13"/>
  </r>
  <r>
    <s v="Mrs."/>
    <s v="Sheri Dixon"/>
    <n v="28"/>
    <x v="2"/>
    <x v="0"/>
    <s v="AB+"/>
    <x v="3"/>
    <x v="2"/>
    <x v="956"/>
    <s v="Abigail Jenkins"/>
    <x v="4607"/>
    <x v="1"/>
    <n v="11097.124299999999"/>
    <n v="384"/>
    <x v="2"/>
    <s v="Emergency"/>
    <d v="2019-09-02T00:00:00"/>
    <s v="Aspirin"/>
    <s v="Normal"/>
    <x v="15"/>
  </r>
  <r>
    <s v="Mrs."/>
    <s v="Lisa White"/>
    <n v="68"/>
    <x v="0"/>
    <x v="0"/>
    <s v="AB+"/>
    <x v="3"/>
    <x v="1"/>
    <x v="812"/>
    <s v="Christopher Hernandez"/>
    <x v="4608"/>
    <x v="4"/>
    <n v="7954.8335999999999"/>
    <n v="176"/>
    <x v="0"/>
    <s v="Elective"/>
    <d v="2020-06-01T00:00:00"/>
    <s v="Aspirin"/>
    <s v="Normal"/>
    <x v="20"/>
  </r>
  <r>
    <s v="Mr."/>
    <s v="Sara Moody"/>
    <n v="31"/>
    <x v="2"/>
    <x v="1"/>
    <s v="O-"/>
    <x v="0"/>
    <x v="2"/>
    <x v="604"/>
    <s v="Kevin Sutton"/>
    <x v="4609"/>
    <x v="1"/>
    <n v="7978.8050999999996"/>
    <n v="318"/>
    <x v="1"/>
    <s v="Urgent"/>
    <d v="2023-06-30T00:00:00"/>
    <s v="Lipitor"/>
    <s v="Normal"/>
    <x v="21"/>
  </r>
  <r>
    <s v="Mrs."/>
    <s v="Alyssa Mcdonald"/>
    <n v="29"/>
    <x v="2"/>
    <x v="0"/>
    <s v="O-"/>
    <x v="0"/>
    <x v="4"/>
    <x v="838"/>
    <s v="Jennifer Clark"/>
    <x v="4610"/>
    <x v="2"/>
    <n v="42729.923000000003"/>
    <n v="169"/>
    <x v="2"/>
    <s v="Emergency"/>
    <d v="2023-03-04T00:00:00"/>
    <s v="Aspirin"/>
    <s v="Normal"/>
    <x v="15"/>
  </r>
  <r>
    <s v="Mr."/>
    <s v="Zachary Norton"/>
    <n v="26"/>
    <x v="2"/>
    <x v="1"/>
    <s v="AB+"/>
    <x v="3"/>
    <x v="3"/>
    <x v="762"/>
    <s v="Patrick Copeland"/>
    <x v="4611"/>
    <x v="3"/>
    <n v="27145.100600000002"/>
    <n v="135"/>
    <x v="2"/>
    <s v="Emergency"/>
    <d v="2023-06-15T00:00:00"/>
    <s v="Paracetamol"/>
    <s v="Normal"/>
    <x v="8"/>
  </r>
  <r>
    <s v="Mr."/>
    <s v="Douglas Yates"/>
    <n v="56"/>
    <x v="1"/>
    <x v="1"/>
    <s v="B-"/>
    <x v="2"/>
    <x v="5"/>
    <x v="1311"/>
    <s v="Susan Jackson"/>
    <x v="4612"/>
    <x v="0"/>
    <n v="42980.5095"/>
    <n v="182"/>
    <x v="2"/>
    <s v="Emergency"/>
    <d v="2022-01-20T00:00:00"/>
    <s v="Penicillin"/>
    <s v="Abnormal"/>
    <x v="2"/>
  </r>
  <r>
    <s v="Mr."/>
    <s v="Don Davis"/>
    <n v="24"/>
    <x v="2"/>
    <x v="1"/>
    <s v="B-"/>
    <x v="2"/>
    <x v="4"/>
    <x v="1306"/>
    <s v="David Hawkins"/>
    <x v="4613"/>
    <x v="1"/>
    <n v="31498.721699999998"/>
    <n v="391"/>
    <x v="2"/>
    <s v="Emergency"/>
    <d v="2022-04-10T00:00:00"/>
    <s v="Lipitor"/>
    <s v="Abnormal"/>
    <x v="7"/>
  </r>
  <r>
    <s v="Mrs."/>
    <s v="Colleen Mitchell"/>
    <n v="65"/>
    <x v="0"/>
    <x v="0"/>
    <s v="O+"/>
    <x v="1"/>
    <x v="2"/>
    <x v="168"/>
    <s v="Steven Graham"/>
    <x v="4614"/>
    <x v="1"/>
    <n v="13740.5422"/>
    <n v="496"/>
    <x v="2"/>
    <s v="Emergency"/>
    <d v="2020-11-22T00:00:00"/>
    <s v="Penicillin"/>
    <s v="Inconclusive"/>
    <x v="2"/>
  </r>
  <r>
    <s v="Mrs."/>
    <s v="Tamara Doyle"/>
    <n v="80"/>
    <x v="0"/>
    <x v="0"/>
    <s v="AB-"/>
    <x v="5"/>
    <x v="1"/>
    <x v="1371"/>
    <s v="Laura Jones"/>
    <x v="4615"/>
    <x v="3"/>
    <n v="20390.8436"/>
    <n v="439"/>
    <x v="1"/>
    <s v="Urgent"/>
    <d v="2023-09-28T00:00:00"/>
    <s v="Lipitor"/>
    <s v="Abnormal"/>
    <x v="7"/>
  </r>
  <r>
    <s v="Mr."/>
    <s v="Matthew Frost"/>
    <n v="30"/>
    <x v="2"/>
    <x v="1"/>
    <s v="A+"/>
    <x v="4"/>
    <x v="4"/>
    <x v="256"/>
    <s v="Ann Gross MD"/>
    <x v="4616"/>
    <x v="4"/>
    <n v="9848.3727999999992"/>
    <n v="460"/>
    <x v="2"/>
    <s v="Emergency"/>
    <d v="2020-02-23T00:00:00"/>
    <s v="Aspirin"/>
    <s v="Normal"/>
    <x v="1"/>
  </r>
  <r>
    <s v="Mrs."/>
    <s v="Penny Hebert"/>
    <n v="78"/>
    <x v="0"/>
    <x v="0"/>
    <s v="O+"/>
    <x v="1"/>
    <x v="2"/>
    <x v="1016"/>
    <s v="Sean Walters"/>
    <x v="4617"/>
    <x v="3"/>
    <n v="1086.5072"/>
    <n v="394"/>
    <x v="1"/>
    <s v="Urgent"/>
    <d v="2020-08-19T00:00:00"/>
    <s v="Penicillin"/>
    <s v="Normal"/>
    <x v="14"/>
  </r>
  <r>
    <s v="Mr."/>
    <s v="Kevin Lopez"/>
    <n v="26"/>
    <x v="2"/>
    <x v="1"/>
    <s v="A+"/>
    <x v="4"/>
    <x v="5"/>
    <x v="1575"/>
    <s v="Mason Moody"/>
    <x v="4618"/>
    <x v="2"/>
    <n v="28663.678800000002"/>
    <n v="393"/>
    <x v="0"/>
    <s v="Elective"/>
    <d v="2022-09-26T00:00:00"/>
    <s v="Lipitor"/>
    <s v="Abnormal"/>
    <x v="13"/>
  </r>
  <r>
    <s v="Mr."/>
    <s v="Jordan Finley"/>
    <n v="21"/>
    <x v="2"/>
    <x v="1"/>
    <s v="AB+"/>
    <x v="3"/>
    <x v="3"/>
    <x v="640"/>
    <s v="Hannah Shea"/>
    <x v="4619"/>
    <x v="3"/>
    <n v="33286.149799999999"/>
    <n v="450"/>
    <x v="2"/>
    <s v="Emergency"/>
    <d v="2020-05-19T00:00:00"/>
    <s v="Aspirin"/>
    <s v="Normal"/>
    <x v="0"/>
  </r>
  <r>
    <s v="Mr."/>
    <s v="Eugene Bates MD"/>
    <n v="66"/>
    <x v="0"/>
    <x v="1"/>
    <s v="O+"/>
    <x v="1"/>
    <x v="5"/>
    <x v="1607"/>
    <s v="Michael King"/>
    <x v="4620"/>
    <x v="3"/>
    <n v="22860.5088"/>
    <n v="311"/>
    <x v="2"/>
    <s v="Emergency"/>
    <d v="2022-01-04T00:00:00"/>
    <s v="Ibuprofen"/>
    <s v="Abnormal"/>
    <x v="17"/>
  </r>
  <r>
    <s v="Mrs."/>
    <s v="Thomas Barnes"/>
    <n v="53"/>
    <x v="1"/>
    <x v="0"/>
    <s v="AB+"/>
    <x v="3"/>
    <x v="2"/>
    <x v="1091"/>
    <s v="James Nguyen"/>
    <x v="4621"/>
    <x v="2"/>
    <n v="16207.5409"/>
    <n v="358"/>
    <x v="1"/>
    <s v="Urgent"/>
    <d v="2020-04-29T00:00:00"/>
    <s v="Lipitor"/>
    <s v="Abnormal"/>
    <x v="21"/>
  </r>
  <r>
    <s v="Mr."/>
    <s v="Sarah Brown"/>
    <n v="81"/>
    <x v="0"/>
    <x v="1"/>
    <s v="B+"/>
    <x v="7"/>
    <x v="5"/>
    <x v="26"/>
    <s v="Brandon Morrow"/>
    <x v="4622"/>
    <x v="1"/>
    <n v="10207.090399999999"/>
    <n v="227"/>
    <x v="2"/>
    <s v="Emergency"/>
    <d v="2021-08-04T00:00:00"/>
    <s v="Paracetamol"/>
    <s v="Abnormal"/>
    <x v="14"/>
  </r>
  <r>
    <s v="Mr."/>
    <s v="Sarah Benjamin"/>
    <n v="53"/>
    <x v="1"/>
    <x v="1"/>
    <s v="AB-"/>
    <x v="5"/>
    <x v="3"/>
    <x v="1684"/>
    <s v="Joshua Duncan"/>
    <x v="4623"/>
    <x v="4"/>
    <n v="3983.3040999999998"/>
    <n v="256"/>
    <x v="2"/>
    <s v="Emergency"/>
    <d v="2020-03-23T00:00:00"/>
    <s v="Paracetamol"/>
    <s v="Normal"/>
    <x v="6"/>
  </r>
  <r>
    <s v="Mr."/>
    <s v="Michelle Anthony"/>
    <n v="80"/>
    <x v="0"/>
    <x v="1"/>
    <s v="B+"/>
    <x v="7"/>
    <x v="2"/>
    <x v="230"/>
    <s v="Lisa Woodard"/>
    <x v="4624"/>
    <x v="0"/>
    <n v="3698.5511000000001"/>
    <n v="257"/>
    <x v="1"/>
    <s v="Urgent"/>
    <d v="2020-12-15T00:00:00"/>
    <s v="Penicillin"/>
    <s v="Abnormal"/>
    <x v="23"/>
  </r>
  <r>
    <s v="Mrs."/>
    <s v="Alexandria Gonzalez"/>
    <n v="38"/>
    <x v="1"/>
    <x v="0"/>
    <s v="O-"/>
    <x v="0"/>
    <x v="3"/>
    <x v="914"/>
    <s v="Pamela Vaughn"/>
    <x v="4625"/>
    <x v="0"/>
    <n v="27512.136299999998"/>
    <n v="127"/>
    <x v="1"/>
    <s v="Urgent"/>
    <d v="2022-03-28T00:00:00"/>
    <s v="Ibuprofen"/>
    <s v="Abnormal"/>
    <x v="20"/>
  </r>
  <r>
    <s v="Mrs."/>
    <s v="Christopher Gonzalez"/>
    <n v="46"/>
    <x v="1"/>
    <x v="0"/>
    <s v="O-"/>
    <x v="0"/>
    <x v="1"/>
    <x v="1685"/>
    <s v="Steven Meyer"/>
    <x v="322"/>
    <x v="0"/>
    <n v="35376.536399999997"/>
    <n v="255"/>
    <x v="1"/>
    <s v="Urgent"/>
    <d v="2021-05-01T00:00:00"/>
    <s v="Lipitor"/>
    <s v="Abnormal"/>
    <x v="16"/>
  </r>
  <r>
    <s v="Mr."/>
    <s v="Julie Davis"/>
    <n v="30"/>
    <x v="2"/>
    <x v="1"/>
    <s v="A-"/>
    <x v="6"/>
    <x v="5"/>
    <x v="340"/>
    <s v="Shane Perez"/>
    <x v="4626"/>
    <x v="2"/>
    <n v="12622.527599999999"/>
    <n v="120"/>
    <x v="2"/>
    <s v="Emergency"/>
    <d v="2022-04-24T00:00:00"/>
    <s v="Penicillin"/>
    <s v="Inconclusive"/>
    <x v="0"/>
  </r>
  <r>
    <s v="Mr."/>
    <s v="Sandra Carter"/>
    <n v="55"/>
    <x v="1"/>
    <x v="1"/>
    <s v="O-"/>
    <x v="0"/>
    <x v="5"/>
    <x v="1096"/>
    <s v="Tracy Russell"/>
    <x v="4627"/>
    <x v="2"/>
    <n v="57055.392599999999"/>
    <n v="470"/>
    <x v="2"/>
    <s v="Emergency"/>
    <d v="2020-11-23T00:00:00"/>
    <s v="Paracetamol"/>
    <s v="Abnormal"/>
    <x v="26"/>
  </r>
  <r>
    <s v="Mrs."/>
    <s v="Kirk Berry III"/>
    <n v="77"/>
    <x v="0"/>
    <x v="0"/>
    <s v="O-"/>
    <x v="0"/>
    <x v="2"/>
    <x v="1619"/>
    <s v="Jerome Kelly"/>
    <x v="4628"/>
    <x v="0"/>
    <n v="11239.581399999999"/>
    <n v="209"/>
    <x v="1"/>
    <s v="Urgent"/>
    <d v="2021-10-21T00:00:00"/>
    <s v="Lipitor"/>
    <s v="Normal"/>
    <x v="21"/>
  </r>
  <r>
    <s v="Mrs."/>
    <s v="Desiree Oconnor"/>
    <n v="69"/>
    <x v="0"/>
    <x v="0"/>
    <s v="B-"/>
    <x v="2"/>
    <x v="0"/>
    <x v="600"/>
    <s v="Brian Leonard"/>
    <x v="948"/>
    <x v="0"/>
    <n v="39378.36"/>
    <n v="209"/>
    <x v="2"/>
    <s v="Emergency"/>
    <d v="2022-06-30T00:00:00"/>
    <s v="Aspirin"/>
    <s v="Abnormal"/>
    <x v="4"/>
  </r>
  <r>
    <s v="Mr."/>
    <s v="Daniel Flores"/>
    <n v="44"/>
    <x v="1"/>
    <x v="1"/>
    <s v="O+"/>
    <x v="1"/>
    <x v="0"/>
    <x v="1329"/>
    <s v="Shannon Morris"/>
    <x v="815"/>
    <x v="1"/>
    <n v="25340.371200000001"/>
    <n v="376"/>
    <x v="0"/>
    <s v="Elective"/>
    <d v="2022-07-15T00:00:00"/>
    <s v="Penicillin"/>
    <s v="Normal"/>
    <x v="21"/>
  </r>
  <r>
    <s v="Mrs."/>
    <s v="David Schultz"/>
    <n v="49"/>
    <x v="1"/>
    <x v="0"/>
    <s v="AB+"/>
    <x v="3"/>
    <x v="2"/>
    <x v="1088"/>
    <s v="Jennifer White"/>
    <x v="1829"/>
    <x v="1"/>
    <n v="20623.919600000001"/>
    <n v="420"/>
    <x v="0"/>
    <s v="Elective"/>
    <d v="2022-06-03T00:00:00"/>
    <s v="Ibuprofen"/>
    <s v="Inconclusive"/>
    <x v="27"/>
  </r>
  <r>
    <s v="Mr."/>
    <s v="Bruce Torres"/>
    <n v="29"/>
    <x v="2"/>
    <x v="1"/>
    <s v="A+"/>
    <x v="4"/>
    <x v="5"/>
    <x v="641"/>
    <s v="Stephanie Davis"/>
    <x v="4629"/>
    <x v="1"/>
    <n v="23495.4205"/>
    <n v="131"/>
    <x v="0"/>
    <s v="Elective"/>
    <d v="2020-03-11T00:00:00"/>
    <s v="Penicillin"/>
    <s v="Abnormal"/>
    <x v="26"/>
  </r>
  <r>
    <s v="Mr."/>
    <s v="Jennifer Willis"/>
    <n v="31"/>
    <x v="2"/>
    <x v="1"/>
    <s v="O-"/>
    <x v="0"/>
    <x v="3"/>
    <x v="9"/>
    <s v="Holly Hill"/>
    <x v="4630"/>
    <x v="1"/>
    <n v="22925.095499999999"/>
    <n v="256"/>
    <x v="2"/>
    <s v="Emergency"/>
    <d v="2021-05-01T00:00:00"/>
    <s v="Ibuprofen"/>
    <s v="Normal"/>
    <x v="20"/>
  </r>
  <r>
    <s v="Mr."/>
    <s v="Jeffrey Murphy"/>
    <n v="50"/>
    <x v="1"/>
    <x v="1"/>
    <s v="O-"/>
    <x v="0"/>
    <x v="3"/>
    <x v="834"/>
    <s v="Benjamin Sexton"/>
    <x v="4631"/>
    <x v="4"/>
    <n v="1643.653"/>
    <n v="264"/>
    <x v="2"/>
    <s v="Emergency"/>
    <d v="2023-01-28T00:00:00"/>
    <s v="Ibuprofen"/>
    <s v="Normal"/>
    <x v="10"/>
  </r>
  <r>
    <s v="Mr."/>
    <s v="Kevin Vazquez"/>
    <n v="25"/>
    <x v="2"/>
    <x v="1"/>
    <s v="AB-"/>
    <x v="5"/>
    <x v="5"/>
    <x v="633"/>
    <s v="Vickie Foster"/>
    <x v="439"/>
    <x v="3"/>
    <n v="4002.1228999999998"/>
    <n v="110"/>
    <x v="2"/>
    <s v="Emergency"/>
    <d v="2022-01-12T00:00:00"/>
    <s v="Aspirin"/>
    <s v="Abnormal"/>
    <x v="7"/>
  </r>
  <r>
    <s v="Mrs."/>
    <s v="Andrea Lambert"/>
    <n v="53"/>
    <x v="1"/>
    <x v="0"/>
    <s v="AB-"/>
    <x v="5"/>
    <x v="2"/>
    <x v="1126"/>
    <s v="Christopher Dean"/>
    <x v="1198"/>
    <x v="1"/>
    <n v="18416.7071"/>
    <n v="387"/>
    <x v="1"/>
    <s v="Urgent"/>
    <d v="2021-05-28T00:00:00"/>
    <s v="Paracetamol"/>
    <s v="Abnormal"/>
    <x v="17"/>
  </r>
  <r>
    <s v="Mr."/>
    <s v="Jose Flores"/>
    <n v="37"/>
    <x v="1"/>
    <x v="1"/>
    <s v="A-"/>
    <x v="6"/>
    <x v="4"/>
    <x v="1539"/>
    <s v="Mark Johnson"/>
    <x v="4632"/>
    <x v="1"/>
    <n v="3151.1039000000001"/>
    <n v="281"/>
    <x v="2"/>
    <s v="Emergency"/>
    <d v="2019-06-19T00:00:00"/>
    <s v="Paracetamol"/>
    <s v="Inconclusive"/>
    <x v="0"/>
  </r>
  <r>
    <s v="Mrs."/>
    <s v="Nicholas Wright"/>
    <n v="30"/>
    <x v="2"/>
    <x v="0"/>
    <s v="O-"/>
    <x v="0"/>
    <x v="1"/>
    <x v="1408"/>
    <s v="Gerald Waller"/>
    <x v="4633"/>
    <x v="2"/>
    <n v="15047.661"/>
    <n v="231"/>
    <x v="0"/>
    <s v="Elective"/>
    <d v="2021-11-26T00:00:00"/>
    <s v="Aspirin"/>
    <s v="Abnormal"/>
    <x v="18"/>
  </r>
  <r>
    <s v="Mrs."/>
    <s v="Alan Velasquez"/>
    <n v="61"/>
    <x v="0"/>
    <x v="0"/>
    <s v="AB+"/>
    <x v="3"/>
    <x v="0"/>
    <x v="165"/>
    <s v="Deborah Casey"/>
    <x v="1418"/>
    <x v="4"/>
    <n v="41883.071600000003"/>
    <n v="192"/>
    <x v="2"/>
    <s v="Emergency"/>
    <d v="2022-10-18T00:00:00"/>
    <s v="Aspirin"/>
    <s v="Normal"/>
    <x v="19"/>
  </r>
  <r>
    <s v="Mrs."/>
    <s v="Diane Clark"/>
    <n v="43"/>
    <x v="1"/>
    <x v="0"/>
    <s v="B-"/>
    <x v="2"/>
    <x v="1"/>
    <x v="941"/>
    <s v="Erik Watson"/>
    <x v="4634"/>
    <x v="0"/>
    <n v="4223.2430000000004"/>
    <n v="241"/>
    <x v="1"/>
    <s v="Urgent"/>
    <d v="2023-05-08T00:00:00"/>
    <s v="Penicillin"/>
    <s v="Abnormal"/>
    <x v="8"/>
  </r>
  <r>
    <s v="Mr."/>
    <s v="Nathan Sanders Jr."/>
    <n v="64"/>
    <x v="0"/>
    <x v="1"/>
    <s v="A+"/>
    <x v="4"/>
    <x v="2"/>
    <x v="184"/>
    <s v="Molly Bailey"/>
    <x v="4635"/>
    <x v="0"/>
    <n v="11133.3624"/>
    <n v="351"/>
    <x v="1"/>
    <s v="Urgent"/>
    <d v="2020-01-04T00:00:00"/>
    <s v="Ibuprofen"/>
    <s v="Inconclusive"/>
    <x v="10"/>
  </r>
  <r>
    <s v="Mr."/>
    <s v="John Hill"/>
    <n v="24"/>
    <x v="2"/>
    <x v="1"/>
    <s v="AB-"/>
    <x v="5"/>
    <x v="5"/>
    <x v="971"/>
    <s v="Philip Compton"/>
    <x v="4636"/>
    <x v="3"/>
    <n v="36220.8724"/>
    <n v="148"/>
    <x v="0"/>
    <s v="Elective"/>
    <d v="2022-09-26T00:00:00"/>
    <s v="Paracetamol"/>
    <s v="Normal"/>
    <x v="22"/>
  </r>
  <r>
    <s v="Mrs."/>
    <s v="Christina Simmons"/>
    <n v="28"/>
    <x v="2"/>
    <x v="0"/>
    <s v="A+"/>
    <x v="4"/>
    <x v="3"/>
    <x v="996"/>
    <s v="Adriana Hoover"/>
    <x v="2"/>
    <x v="3"/>
    <n v="15530.456200000001"/>
    <n v="483"/>
    <x v="1"/>
    <s v="Urgent"/>
    <d v="2022-04-26T00:00:00"/>
    <s v="Aspirin"/>
    <s v="Abnormal"/>
    <x v="16"/>
  </r>
  <r>
    <s v="Mrs."/>
    <s v="Sarah Calhoun"/>
    <n v="40"/>
    <x v="1"/>
    <x v="0"/>
    <s v="B-"/>
    <x v="2"/>
    <x v="2"/>
    <x v="875"/>
    <s v="William Mclaughlin"/>
    <x v="4637"/>
    <x v="2"/>
    <n v="16762.843799999999"/>
    <n v="238"/>
    <x v="0"/>
    <s v="Elective"/>
    <d v="2022-08-10T00:00:00"/>
    <s v="Ibuprofen"/>
    <s v="Inconclusive"/>
    <x v="18"/>
  </r>
  <r>
    <s v="Mrs."/>
    <s v="Mason Washington"/>
    <n v="80"/>
    <x v="0"/>
    <x v="0"/>
    <s v="B-"/>
    <x v="2"/>
    <x v="2"/>
    <x v="1303"/>
    <s v="Christopher Craig"/>
    <x v="1147"/>
    <x v="4"/>
    <n v="8609.4784999999993"/>
    <n v="314"/>
    <x v="0"/>
    <s v="Elective"/>
    <d v="2019-03-22T00:00:00"/>
    <s v="Aspirin"/>
    <s v="Normal"/>
    <x v="24"/>
  </r>
  <r>
    <s v="Mr."/>
    <s v="David Gonzalez"/>
    <n v="45"/>
    <x v="1"/>
    <x v="1"/>
    <s v="AB+"/>
    <x v="3"/>
    <x v="3"/>
    <x v="601"/>
    <s v="Matthew Smith"/>
    <x v="4638"/>
    <x v="3"/>
    <n v="12472.046700000001"/>
    <n v="337"/>
    <x v="2"/>
    <s v="Emergency"/>
    <d v="2021-09-04T00:00:00"/>
    <s v="Lipitor"/>
    <s v="Abnormal"/>
    <x v="1"/>
  </r>
  <r>
    <s v="Mrs."/>
    <s v="Chad Riley"/>
    <n v="18"/>
    <x v="2"/>
    <x v="0"/>
    <s v="AB+"/>
    <x v="3"/>
    <x v="5"/>
    <x v="389"/>
    <s v="Kimberly Rodriguez"/>
    <x v="4639"/>
    <x v="3"/>
    <n v="3505.7004000000002"/>
    <n v="488"/>
    <x v="0"/>
    <s v="Elective"/>
    <d v="2021-01-26T00:00:00"/>
    <s v="Aspirin"/>
    <s v="Inconclusive"/>
    <x v="0"/>
  </r>
  <r>
    <s v="Mrs."/>
    <s v="Jenny Vazquez"/>
    <n v="28"/>
    <x v="2"/>
    <x v="0"/>
    <s v="AB+"/>
    <x v="3"/>
    <x v="2"/>
    <x v="1112"/>
    <s v="Dalton Webb"/>
    <x v="4640"/>
    <x v="1"/>
    <n v="22780.8256"/>
    <n v="461"/>
    <x v="0"/>
    <s v="Elective"/>
    <d v="2020-01-06T00:00:00"/>
    <s v="Penicillin"/>
    <s v="Normal"/>
    <x v="28"/>
  </r>
  <r>
    <s v="Mr."/>
    <s v="Darren Anderson"/>
    <n v="27"/>
    <x v="2"/>
    <x v="1"/>
    <s v="AB-"/>
    <x v="5"/>
    <x v="3"/>
    <x v="314"/>
    <s v="Karen Lopez"/>
    <x v="4641"/>
    <x v="1"/>
    <n v="27461.681100000002"/>
    <n v="316"/>
    <x v="2"/>
    <s v="Emergency"/>
    <d v="2022-03-12T00:00:00"/>
    <s v="Paracetamol"/>
    <s v="Abnormal"/>
    <x v="19"/>
  </r>
  <r>
    <s v="Mrs."/>
    <s v="Melissa Taylor"/>
    <n v="18"/>
    <x v="2"/>
    <x v="0"/>
    <s v="AB+"/>
    <x v="3"/>
    <x v="3"/>
    <x v="1269"/>
    <s v="Donna Harris"/>
    <x v="4365"/>
    <x v="3"/>
    <n v="8824.3574000000008"/>
    <n v="153"/>
    <x v="2"/>
    <s v="Emergency"/>
    <d v="2020-10-05T00:00:00"/>
    <s v="Aspirin"/>
    <s v="Inconclusive"/>
    <x v="20"/>
  </r>
  <r>
    <s v="Mrs."/>
    <s v="Dr. Christopher Rogers"/>
    <n v="79"/>
    <x v="0"/>
    <x v="0"/>
    <s v="A+"/>
    <x v="4"/>
    <x v="4"/>
    <x v="278"/>
    <s v="Carla Miller"/>
    <x v="4642"/>
    <x v="3"/>
    <n v="4633.0063"/>
    <n v="160"/>
    <x v="1"/>
    <s v="Urgent"/>
    <d v="2019-05-13T00:00:00"/>
    <s v="Penicillin"/>
    <s v="Normal"/>
    <x v="12"/>
  </r>
  <r>
    <s v="Mrs."/>
    <s v="Lynn Koch"/>
    <n v="36"/>
    <x v="1"/>
    <x v="0"/>
    <s v="AB+"/>
    <x v="3"/>
    <x v="5"/>
    <x v="858"/>
    <s v="Jennifer Mccall"/>
    <x v="4643"/>
    <x v="4"/>
    <n v="52007.259100000003"/>
    <n v="434"/>
    <x v="0"/>
    <s v="Elective"/>
    <d v="2022-03-07T00:00:00"/>
    <s v="Lipitor"/>
    <s v="Abnormal"/>
    <x v="21"/>
  </r>
  <r>
    <s v="Mrs."/>
    <s v="Lauren Garner"/>
    <n v="81"/>
    <x v="0"/>
    <x v="0"/>
    <s v="O-"/>
    <x v="0"/>
    <x v="0"/>
    <x v="218"/>
    <s v="James Manning"/>
    <x v="4644"/>
    <x v="0"/>
    <n v="36706.42"/>
    <n v="217"/>
    <x v="0"/>
    <s v="Elective"/>
    <d v="2023-06-27T00:00:00"/>
    <s v="Lipitor"/>
    <s v="Normal"/>
    <x v="22"/>
  </r>
  <r>
    <s v="Mr."/>
    <s v="Michael Munoz"/>
    <n v="41"/>
    <x v="1"/>
    <x v="1"/>
    <s v="O-"/>
    <x v="0"/>
    <x v="5"/>
    <x v="1181"/>
    <s v="Daniel Knox"/>
    <x v="613"/>
    <x v="1"/>
    <n v="45566.718000000001"/>
    <n v="354"/>
    <x v="0"/>
    <s v="Elective"/>
    <d v="2020-07-31T00:00:00"/>
    <s v="Aspirin"/>
    <s v="Inconclusive"/>
    <x v="21"/>
  </r>
  <r>
    <s v="Mr."/>
    <s v="Susan Cochran"/>
    <n v="25"/>
    <x v="2"/>
    <x v="1"/>
    <s v="AB-"/>
    <x v="5"/>
    <x v="3"/>
    <x v="771"/>
    <s v="Mr. George Leon Jr."/>
    <x v="4645"/>
    <x v="1"/>
    <n v="9555.3068999999996"/>
    <n v="245"/>
    <x v="2"/>
    <s v="Emergency"/>
    <d v="2023-08-05T00:00:00"/>
    <s v="Aspirin"/>
    <s v="Abnormal"/>
    <x v="5"/>
  </r>
  <r>
    <s v="Mr."/>
    <s v="Kelly Barnes"/>
    <n v="78"/>
    <x v="0"/>
    <x v="1"/>
    <s v="B-"/>
    <x v="2"/>
    <x v="3"/>
    <x v="795"/>
    <s v="Kristopher Johnson"/>
    <x v="4646"/>
    <x v="4"/>
    <n v="881.80359999999996"/>
    <n v="163"/>
    <x v="2"/>
    <s v="Emergency"/>
    <d v="2019-06-21T00:00:00"/>
    <s v="Paracetamol"/>
    <s v="Normal"/>
    <x v="19"/>
  </r>
  <r>
    <s v="Mrs."/>
    <s v="Joseph Brooks"/>
    <n v="33"/>
    <x v="2"/>
    <x v="0"/>
    <s v="B+"/>
    <x v="7"/>
    <x v="1"/>
    <x v="1463"/>
    <s v="Mckenzie Wilkins"/>
    <x v="47"/>
    <x v="1"/>
    <n v="6337.8074999999999"/>
    <n v="371"/>
    <x v="0"/>
    <s v="Elective"/>
    <d v="2021-07-28T00:00:00"/>
    <s v="Aspirin"/>
    <s v="Abnormal"/>
    <x v="27"/>
  </r>
  <r>
    <s v="Mrs."/>
    <s v="Monique Rodriguez"/>
    <n v="31"/>
    <x v="2"/>
    <x v="0"/>
    <s v="B-"/>
    <x v="2"/>
    <x v="4"/>
    <x v="1550"/>
    <s v="Edward Cruz"/>
    <x v="4647"/>
    <x v="4"/>
    <n v="20227.178899999999"/>
    <n v="119"/>
    <x v="1"/>
    <s v="Urgent"/>
    <d v="2023-02-20T00:00:00"/>
    <s v="Paracetamol"/>
    <s v="Abnormal"/>
    <x v="4"/>
  </r>
  <r>
    <s v="Mr."/>
    <s v="Eric Roberts"/>
    <n v="84"/>
    <x v="0"/>
    <x v="1"/>
    <s v="B+"/>
    <x v="7"/>
    <x v="0"/>
    <x v="112"/>
    <s v="Taylor Perry"/>
    <x v="3362"/>
    <x v="2"/>
    <n v="36232.042200000004"/>
    <n v="156"/>
    <x v="1"/>
    <s v="Urgent"/>
    <d v="2019-07-05T00:00:00"/>
    <s v="Paracetamol"/>
    <s v="Abnormal"/>
    <x v="5"/>
  </r>
  <r>
    <s v="Mr."/>
    <s v="Brian Watkins"/>
    <n v="49"/>
    <x v="1"/>
    <x v="1"/>
    <s v="O-"/>
    <x v="0"/>
    <x v="4"/>
    <x v="987"/>
    <s v="Carrie Anderson"/>
    <x v="4648"/>
    <x v="4"/>
    <n v="44781.4709"/>
    <n v="223"/>
    <x v="1"/>
    <s v="Urgent"/>
    <d v="2023-08-24T00:00:00"/>
    <s v="Aspirin"/>
    <s v="Normal"/>
    <x v="3"/>
  </r>
  <r>
    <s v="Mr."/>
    <s v="Theresa May"/>
    <n v="57"/>
    <x v="1"/>
    <x v="1"/>
    <s v="O+"/>
    <x v="1"/>
    <x v="1"/>
    <x v="1201"/>
    <s v="Jeffery Cook"/>
    <x v="4649"/>
    <x v="3"/>
    <n v="30644.804800000002"/>
    <n v="338"/>
    <x v="2"/>
    <s v="Emergency"/>
    <d v="2021-07-14T00:00:00"/>
    <s v="Aspirin"/>
    <s v="Abnormal"/>
    <x v="12"/>
  </r>
  <r>
    <s v="Mrs."/>
    <s v="Justin Caldwell"/>
    <n v="55"/>
    <x v="1"/>
    <x v="0"/>
    <s v="AB-"/>
    <x v="5"/>
    <x v="2"/>
    <x v="406"/>
    <s v="Julie Holmes"/>
    <x v="4650"/>
    <x v="2"/>
    <n v="10528.7425"/>
    <n v="364"/>
    <x v="0"/>
    <s v="Elective"/>
    <d v="2021-12-23T00:00:00"/>
    <s v="Lipitor"/>
    <s v="Normal"/>
    <x v="2"/>
  </r>
  <r>
    <s v="Mr."/>
    <s v="Shannon Osborne"/>
    <n v="79"/>
    <x v="0"/>
    <x v="1"/>
    <s v="A+"/>
    <x v="4"/>
    <x v="4"/>
    <x v="1297"/>
    <s v="Danielle Brewer"/>
    <x v="4651"/>
    <x v="0"/>
    <n v="25224.451000000001"/>
    <n v="408"/>
    <x v="1"/>
    <s v="Urgent"/>
    <d v="2020-02-16T00:00:00"/>
    <s v="Ibuprofen"/>
    <s v="Normal"/>
    <x v="21"/>
  </r>
  <r>
    <s v="Mrs."/>
    <s v="Rebecca Eaton"/>
    <n v="58"/>
    <x v="1"/>
    <x v="0"/>
    <s v="O-"/>
    <x v="0"/>
    <x v="0"/>
    <x v="1461"/>
    <s v="Jacqueline Best"/>
    <x v="4652"/>
    <x v="4"/>
    <n v="34308.741300000002"/>
    <n v="151"/>
    <x v="1"/>
    <s v="Urgent"/>
    <d v="2020-01-16T00:00:00"/>
    <s v="Paracetamol"/>
    <s v="Normal"/>
    <x v="18"/>
  </r>
  <r>
    <s v="Mrs."/>
    <s v="Anne Coleman"/>
    <n v="59"/>
    <x v="1"/>
    <x v="0"/>
    <s v="A+"/>
    <x v="4"/>
    <x v="2"/>
    <x v="1635"/>
    <s v="Devin Harris"/>
    <x v="4653"/>
    <x v="2"/>
    <n v="11401.5852"/>
    <n v="193"/>
    <x v="0"/>
    <s v="Elective"/>
    <d v="2023-05-29T00:00:00"/>
    <s v="Penicillin"/>
    <s v="Normal"/>
    <x v="26"/>
  </r>
  <r>
    <s v="Mrs."/>
    <s v="Samantha Wilson"/>
    <n v="52"/>
    <x v="1"/>
    <x v="0"/>
    <s v="A+"/>
    <x v="4"/>
    <x v="0"/>
    <x v="1137"/>
    <s v="Andrew King"/>
    <x v="4654"/>
    <x v="3"/>
    <n v="1740.7691"/>
    <n v="472"/>
    <x v="2"/>
    <s v="Emergency"/>
    <d v="2022-12-08T00:00:00"/>
    <s v="Aspirin"/>
    <s v="Abnormal"/>
    <x v="14"/>
  </r>
  <r>
    <s v="Mrs."/>
    <s v="Austin Hull"/>
    <n v="40"/>
    <x v="1"/>
    <x v="0"/>
    <s v="AB+"/>
    <x v="3"/>
    <x v="5"/>
    <x v="1686"/>
    <s v="Crystal Barber"/>
    <x v="932"/>
    <x v="2"/>
    <n v="41150.734100000001"/>
    <n v="390"/>
    <x v="0"/>
    <s v="Elective"/>
    <d v="2019-04-12T00:00:00"/>
    <s v="Penicillin"/>
    <s v="Normal"/>
    <x v="26"/>
  </r>
  <r>
    <s v="Mr."/>
    <s v="Paula Clark"/>
    <n v="48"/>
    <x v="1"/>
    <x v="1"/>
    <s v="AB+"/>
    <x v="3"/>
    <x v="5"/>
    <x v="772"/>
    <s v="Stephanie Nelson"/>
    <x v="4655"/>
    <x v="2"/>
    <n v="31420.796699999999"/>
    <n v="142"/>
    <x v="2"/>
    <s v="Emergency"/>
    <d v="2023-11-02T00:00:00"/>
    <s v="Lipitor"/>
    <s v="Normal"/>
    <x v="1"/>
  </r>
  <r>
    <s v="Mrs."/>
    <s v="Laura Walton"/>
    <n v="46"/>
    <x v="1"/>
    <x v="0"/>
    <s v="A-"/>
    <x v="6"/>
    <x v="2"/>
    <x v="164"/>
    <s v="Mark Clark"/>
    <x v="4656"/>
    <x v="0"/>
    <n v="7982.2268000000004"/>
    <n v="107"/>
    <x v="1"/>
    <s v="Urgent"/>
    <d v="2019-06-12T00:00:00"/>
    <s v="Penicillin"/>
    <s v="Abnormal"/>
    <x v="19"/>
  </r>
  <r>
    <s v="Mrs."/>
    <s v="Brianna Hardy"/>
    <n v="24"/>
    <x v="2"/>
    <x v="0"/>
    <s v="A-"/>
    <x v="6"/>
    <x v="2"/>
    <x v="487"/>
    <s v="James Rush"/>
    <x v="4657"/>
    <x v="3"/>
    <n v="5860.1556"/>
    <n v="285"/>
    <x v="0"/>
    <s v="Elective"/>
    <d v="2023-06-12T00:00:00"/>
    <s v="Paracetamol"/>
    <s v="Abnormal"/>
    <x v="23"/>
  </r>
  <r>
    <s v="Mrs."/>
    <s v="Jacob Pierce"/>
    <n v="57"/>
    <x v="1"/>
    <x v="0"/>
    <s v="O-"/>
    <x v="0"/>
    <x v="2"/>
    <x v="626"/>
    <s v="James Smith"/>
    <x v="4658"/>
    <x v="3"/>
    <n v="7775.2808999999997"/>
    <n v="424"/>
    <x v="1"/>
    <s v="Urgent"/>
    <d v="2019-12-05T00:00:00"/>
    <s v="Lipitor"/>
    <s v="Normal"/>
    <x v="24"/>
  </r>
  <r>
    <s v="Mrs."/>
    <s v="Tyler Benjamin"/>
    <n v="72"/>
    <x v="0"/>
    <x v="0"/>
    <s v="O-"/>
    <x v="0"/>
    <x v="1"/>
    <x v="183"/>
    <s v="Jonathan Foster"/>
    <x v="4659"/>
    <x v="0"/>
    <n v="22622.936000000002"/>
    <n v="483"/>
    <x v="1"/>
    <s v="Urgent"/>
    <d v="2022-03-26T00:00:00"/>
    <s v="Penicillin"/>
    <s v="Inconclusive"/>
    <x v="6"/>
  </r>
  <r>
    <s v="Mrs."/>
    <s v="Kent Carrillo"/>
    <n v="31"/>
    <x v="2"/>
    <x v="0"/>
    <s v="O-"/>
    <x v="0"/>
    <x v="3"/>
    <x v="507"/>
    <s v="Stephen Hughes"/>
    <x v="4660"/>
    <x v="4"/>
    <n v="2482.8739999999998"/>
    <n v="150"/>
    <x v="1"/>
    <s v="Urgent"/>
    <d v="2019-09-27T00:00:00"/>
    <s v="Aspirin"/>
    <s v="Normal"/>
    <x v="14"/>
  </r>
  <r>
    <s v="Mr."/>
    <s v="Brandon Obrien"/>
    <n v="69"/>
    <x v="0"/>
    <x v="1"/>
    <s v="O+"/>
    <x v="1"/>
    <x v="5"/>
    <x v="1213"/>
    <s v="David Moore"/>
    <x v="4661"/>
    <x v="3"/>
    <n v="29008.3089"/>
    <n v="469"/>
    <x v="0"/>
    <s v="Elective"/>
    <d v="2020-01-14T00:00:00"/>
    <s v="Ibuprofen"/>
    <s v="Normal"/>
    <x v="18"/>
  </r>
  <r>
    <s v="Mr."/>
    <s v="Lindsey Burgess"/>
    <n v="39"/>
    <x v="1"/>
    <x v="1"/>
    <s v="O-"/>
    <x v="0"/>
    <x v="3"/>
    <x v="1485"/>
    <s v="Robert Harris"/>
    <x v="4662"/>
    <x v="3"/>
    <n v="8619.1108999999997"/>
    <n v="273"/>
    <x v="1"/>
    <s v="Urgent"/>
    <d v="2019-03-07T00:00:00"/>
    <s v="Penicillin"/>
    <s v="Inconclusive"/>
    <x v="22"/>
  </r>
  <r>
    <s v="Mr."/>
    <s v="Steven Jenkins"/>
    <n v="33"/>
    <x v="2"/>
    <x v="1"/>
    <s v="AB-"/>
    <x v="5"/>
    <x v="2"/>
    <x v="967"/>
    <s v="Jason Powers"/>
    <x v="4663"/>
    <x v="3"/>
    <n v="18827.882799999999"/>
    <n v="176"/>
    <x v="2"/>
    <s v="Emergency"/>
    <d v="2022-01-14T00:00:00"/>
    <s v="Aspirin"/>
    <s v="Abnormal"/>
    <x v="8"/>
  </r>
  <r>
    <s v="Mrs."/>
    <s v="Rebecca Davis"/>
    <n v="47"/>
    <x v="1"/>
    <x v="0"/>
    <s v="O-"/>
    <x v="0"/>
    <x v="0"/>
    <x v="39"/>
    <s v="Terri Robinson"/>
    <x v="4664"/>
    <x v="4"/>
    <n v="12883.159799999999"/>
    <n v="327"/>
    <x v="0"/>
    <s v="Elective"/>
    <d v="2021-07-05T00:00:00"/>
    <s v="Lipitor"/>
    <s v="Normal"/>
    <x v="10"/>
  </r>
  <r>
    <s v="Mr."/>
    <s v="Courtney Hansen"/>
    <n v="24"/>
    <x v="2"/>
    <x v="1"/>
    <s v="O-"/>
    <x v="0"/>
    <x v="4"/>
    <x v="662"/>
    <s v="William Wright"/>
    <x v="4665"/>
    <x v="1"/>
    <n v="1144.8462999999999"/>
    <n v="234"/>
    <x v="1"/>
    <s v="Urgent"/>
    <d v="2019-01-28T00:00:00"/>
    <s v="Ibuprofen"/>
    <s v="Normal"/>
    <x v="0"/>
  </r>
  <r>
    <s v="Mr."/>
    <s v="Juan Flynn"/>
    <n v="20"/>
    <x v="2"/>
    <x v="1"/>
    <s v="A+"/>
    <x v="4"/>
    <x v="4"/>
    <x v="177"/>
    <s v="Jesse Simpson"/>
    <x v="4666"/>
    <x v="3"/>
    <n v="28335.202300000001"/>
    <n v="117"/>
    <x v="2"/>
    <s v="Emergency"/>
    <d v="2019-08-09T00:00:00"/>
    <s v="Lipitor"/>
    <s v="Abnormal"/>
    <x v="19"/>
  </r>
  <r>
    <s v="Mrs."/>
    <s v="Matthew Williams"/>
    <n v="25"/>
    <x v="2"/>
    <x v="0"/>
    <s v="B+"/>
    <x v="7"/>
    <x v="2"/>
    <x v="54"/>
    <s v="Michael Bates"/>
    <x v="4667"/>
    <x v="2"/>
    <n v="18081.596699999998"/>
    <n v="468"/>
    <x v="2"/>
    <s v="Emergency"/>
    <d v="2019-12-05T00:00:00"/>
    <s v="Aspirin"/>
    <s v="Inconclusive"/>
    <x v="21"/>
  </r>
  <r>
    <s v="Mrs."/>
    <s v="Jeremy White"/>
    <n v="29"/>
    <x v="2"/>
    <x v="0"/>
    <s v="B+"/>
    <x v="7"/>
    <x v="4"/>
    <x v="644"/>
    <s v="Jeffrey Evans"/>
    <x v="4668"/>
    <x v="3"/>
    <n v="32635.8452"/>
    <n v="269"/>
    <x v="1"/>
    <s v="Urgent"/>
    <d v="2023-07-15T00:00:00"/>
    <s v="Lipitor"/>
    <s v="Inconclusive"/>
    <x v="1"/>
  </r>
  <r>
    <s v="Mrs."/>
    <s v="Darin Rhodes"/>
    <n v="69"/>
    <x v="0"/>
    <x v="0"/>
    <s v="A-"/>
    <x v="6"/>
    <x v="0"/>
    <x v="1231"/>
    <s v="Ricky Bond"/>
    <x v="4669"/>
    <x v="0"/>
    <n v="34180.169699999999"/>
    <n v="424"/>
    <x v="0"/>
    <s v="Elective"/>
    <d v="2019-05-08T00:00:00"/>
    <s v="Ibuprofen"/>
    <s v="Inconclusive"/>
    <x v="24"/>
  </r>
  <r>
    <s v="Mrs."/>
    <s v="Shawna Young"/>
    <n v="28"/>
    <x v="2"/>
    <x v="0"/>
    <s v="B-"/>
    <x v="2"/>
    <x v="0"/>
    <x v="737"/>
    <s v="Joseph Miller"/>
    <x v="4670"/>
    <x v="1"/>
    <n v="44641.354599999999"/>
    <n v="266"/>
    <x v="0"/>
    <s v="Elective"/>
    <d v="2020-02-16T00:00:00"/>
    <s v="Lipitor"/>
    <s v="Inconclusive"/>
    <x v="5"/>
  </r>
  <r>
    <s v="Mrs."/>
    <s v="Jon Thomas"/>
    <n v="50"/>
    <x v="1"/>
    <x v="0"/>
    <s v="AB+"/>
    <x v="3"/>
    <x v="5"/>
    <x v="561"/>
    <s v="Meredith Macias"/>
    <x v="1399"/>
    <x v="2"/>
    <n v="3169.7433999999998"/>
    <n v="279"/>
    <x v="0"/>
    <s v="Elective"/>
    <d v="2023-02-05T00:00:00"/>
    <s v="Paracetamol"/>
    <s v="Inconclusive"/>
    <x v="15"/>
  </r>
  <r>
    <s v="Mr."/>
    <s v="Sean Brown"/>
    <n v="58"/>
    <x v="1"/>
    <x v="1"/>
    <s v="O+"/>
    <x v="1"/>
    <x v="1"/>
    <x v="629"/>
    <s v="Jennifer Montgomery"/>
    <x v="1496"/>
    <x v="0"/>
    <n v="24339.397400000002"/>
    <n v="163"/>
    <x v="0"/>
    <s v="Elective"/>
    <d v="2020-12-27T00:00:00"/>
    <s v="Aspirin"/>
    <s v="Normal"/>
    <x v="3"/>
  </r>
  <r>
    <s v="Mr."/>
    <s v="Christopher Scott"/>
    <n v="44"/>
    <x v="1"/>
    <x v="1"/>
    <s v="AB+"/>
    <x v="3"/>
    <x v="0"/>
    <x v="1687"/>
    <s v="Justin Johnson"/>
    <x v="298"/>
    <x v="0"/>
    <n v="50185.298799999997"/>
    <n v="243"/>
    <x v="1"/>
    <s v="Urgent"/>
    <d v="2020-05-29T00:00:00"/>
    <s v="Lipitor"/>
    <s v="Inconclusive"/>
    <x v="19"/>
  </r>
  <r>
    <s v="Mrs."/>
    <s v="Robert Cooper"/>
    <n v="85"/>
    <x v="0"/>
    <x v="0"/>
    <s v="B-"/>
    <x v="2"/>
    <x v="4"/>
    <x v="1649"/>
    <s v="Mrs. Melissa Day"/>
    <x v="4671"/>
    <x v="3"/>
    <n v="15539.3578"/>
    <n v="173"/>
    <x v="1"/>
    <s v="Urgent"/>
    <d v="2020-11-10T00:00:00"/>
    <s v="Aspirin"/>
    <s v="Inconclusive"/>
    <x v="25"/>
  </r>
  <r>
    <s v="Mr."/>
    <s v="Michael Ashley"/>
    <n v="52"/>
    <x v="1"/>
    <x v="1"/>
    <s v="O-"/>
    <x v="0"/>
    <x v="3"/>
    <x v="1583"/>
    <s v="Joseph Matthews"/>
    <x v="4672"/>
    <x v="4"/>
    <n v="28394.422399999999"/>
    <n v="133"/>
    <x v="2"/>
    <s v="Emergency"/>
    <d v="2023-09-24T00:00:00"/>
    <s v="Penicillin"/>
    <s v="Inconclusive"/>
    <x v="28"/>
  </r>
  <r>
    <s v="Mrs."/>
    <s v="Joseph Brown"/>
    <n v="35"/>
    <x v="1"/>
    <x v="0"/>
    <s v="B+"/>
    <x v="7"/>
    <x v="5"/>
    <x v="597"/>
    <s v="Luis Roy"/>
    <x v="4673"/>
    <x v="1"/>
    <n v="78445.362299999993"/>
    <n v="227"/>
    <x v="0"/>
    <s v="Elective"/>
    <d v="2018-12-01T00:00:00"/>
    <s v="Aspirin"/>
    <s v="Normal"/>
    <x v="8"/>
  </r>
  <r>
    <s v="Mrs."/>
    <s v="Connie Alvarez"/>
    <n v="49"/>
    <x v="1"/>
    <x v="0"/>
    <s v="O-"/>
    <x v="0"/>
    <x v="2"/>
    <x v="227"/>
    <s v="Katherine Jones"/>
    <x v="4674"/>
    <x v="0"/>
    <n v="16062.082899999999"/>
    <n v="115"/>
    <x v="1"/>
    <s v="Urgent"/>
    <d v="2020-09-10T00:00:00"/>
    <s v="Ibuprofen"/>
    <s v="Inconclusive"/>
    <x v="17"/>
  </r>
  <r>
    <s v="Mrs."/>
    <s v="Rachel Stewart DDS"/>
    <n v="26"/>
    <x v="2"/>
    <x v="0"/>
    <s v="B+"/>
    <x v="7"/>
    <x v="3"/>
    <x v="1642"/>
    <s v="Jeanne Hamilton"/>
    <x v="4675"/>
    <x v="4"/>
    <n v="10203.2369"/>
    <n v="442"/>
    <x v="2"/>
    <s v="Emergency"/>
    <d v="2022-12-31T00:00:00"/>
    <s v="Ibuprofen"/>
    <s v="Abnormal"/>
    <x v="15"/>
  </r>
  <r>
    <s v="Mrs."/>
    <s v="Alexis Miller"/>
    <n v="28"/>
    <x v="2"/>
    <x v="0"/>
    <s v="B-"/>
    <x v="2"/>
    <x v="2"/>
    <x v="145"/>
    <s v="Brandi Richard"/>
    <x v="4676"/>
    <x v="3"/>
    <n v="5322.6877999999997"/>
    <n v="199"/>
    <x v="2"/>
    <s v="Emergency"/>
    <d v="2022-04-23T00:00:00"/>
    <s v="Lipitor"/>
    <s v="Abnormal"/>
    <x v="5"/>
  </r>
  <r>
    <s v="Mr."/>
    <s v="Rachel Davis"/>
    <n v="76"/>
    <x v="0"/>
    <x v="1"/>
    <s v="B-"/>
    <x v="2"/>
    <x v="0"/>
    <x v="965"/>
    <s v="Michael Fox"/>
    <x v="4677"/>
    <x v="3"/>
    <n v="42900.757299999997"/>
    <n v="160"/>
    <x v="0"/>
    <s v="Elective"/>
    <d v="2023-08-25T00:00:00"/>
    <s v="Ibuprofen"/>
    <s v="Inconclusive"/>
    <x v="13"/>
  </r>
  <r>
    <s v="Mrs."/>
    <s v="Natasha Goodwin"/>
    <n v="54"/>
    <x v="1"/>
    <x v="0"/>
    <s v="AB+"/>
    <x v="3"/>
    <x v="1"/>
    <x v="452"/>
    <s v="William Palmer"/>
    <x v="4678"/>
    <x v="3"/>
    <n v="30285.055100000001"/>
    <n v="486"/>
    <x v="2"/>
    <s v="Emergency"/>
    <d v="2022-05-16T00:00:00"/>
    <s v="Penicillin"/>
    <s v="Normal"/>
    <x v="27"/>
  </r>
  <r>
    <s v="Mrs."/>
    <s v="Nancy Johnson"/>
    <n v="37"/>
    <x v="1"/>
    <x v="0"/>
    <s v="AB-"/>
    <x v="5"/>
    <x v="2"/>
    <x v="569"/>
    <s v="Dr. Samantha Roberts"/>
    <x v="1000"/>
    <x v="1"/>
    <n v="5293.2833000000001"/>
    <n v="324"/>
    <x v="0"/>
    <s v="Elective"/>
    <d v="2023-04-07T00:00:00"/>
    <s v="Aspirin"/>
    <s v="Normal"/>
    <x v="22"/>
  </r>
  <r>
    <s v="Mrs."/>
    <s v="Holly May"/>
    <n v="77"/>
    <x v="0"/>
    <x v="0"/>
    <s v="O-"/>
    <x v="0"/>
    <x v="5"/>
    <x v="550"/>
    <s v="Linda Nguyen MD"/>
    <x v="4679"/>
    <x v="3"/>
    <n v="45877.206100000003"/>
    <n v="131"/>
    <x v="0"/>
    <s v="Elective"/>
    <d v="2022-05-26T00:00:00"/>
    <s v="Paracetamol"/>
    <s v="Abnormal"/>
    <x v="13"/>
  </r>
  <r>
    <s v="Mrs."/>
    <s v="Elizabeth Johnson"/>
    <n v="50"/>
    <x v="1"/>
    <x v="0"/>
    <s v="A-"/>
    <x v="6"/>
    <x v="3"/>
    <x v="246"/>
    <s v="Dawn Haley"/>
    <x v="4680"/>
    <x v="0"/>
    <n v="34965.883199999997"/>
    <n v="476"/>
    <x v="2"/>
    <s v="Emergency"/>
    <d v="2022-08-06T00:00:00"/>
    <s v="Aspirin"/>
    <s v="Inconclusive"/>
    <x v="17"/>
  </r>
  <r>
    <s v="Mr."/>
    <s v="Adam Mueller"/>
    <n v="26"/>
    <x v="2"/>
    <x v="1"/>
    <s v="B-"/>
    <x v="2"/>
    <x v="3"/>
    <x v="660"/>
    <s v="Cindy Ray"/>
    <x v="4681"/>
    <x v="3"/>
    <n v="25693.000800000002"/>
    <n v="371"/>
    <x v="1"/>
    <s v="Urgent"/>
    <d v="2023-03-21T00:00:00"/>
    <s v="Paracetamol"/>
    <s v="Abnormal"/>
    <x v="16"/>
  </r>
  <r>
    <s v="Mrs."/>
    <s v="Kristin Trujillo"/>
    <n v="58"/>
    <x v="1"/>
    <x v="0"/>
    <s v="AB-"/>
    <x v="5"/>
    <x v="0"/>
    <x v="563"/>
    <s v="Tabitha Griffin"/>
    <x v="573"/>
    <x v="2"/>
    <n v="19092.9499"/>
    <n v="451"/>
    <x v="1"/>
    <s v="Urgent"/>
    <d v="2023-04-02T00:00:00"/>
    <s v="Ibuprofen"/>
    <s v="Abnormal"/>
    <x v="2"/>
  </r>
  <r>
    <s v="Mr."/>
    <s v="Lisa Graves"/>
    <n v="52"/>
    <x v="1"/>
    <x v="1"/>
    <s v="A+"/>
    <x v="4"/>
    <x v="5"/>
    <x v="1605"/>
    <s v="Herbert Bishop"/>
    <x v="4682"/>
    <x v="4"/>
    <n v="52714.198199999999"/>
    <n v="173"/>
    <x v="0"/>
    <s v="Elective"/>
    <d v="2023-02-23T00:00:00"/>
    <s v="Lipitor"/>
    <s v="Normal"/>
    <x v="11"/>
  </r>
  <r>
    <s v="Mrs."/>
    <s v="Alice Roth"/>
    <n v="38"/>
    <x v="1"/>
    <x v="0"/>
    <s v="AB+"/>
    <x v="3"/>
    <x v="2"/>
    <x v="1331"/>
    <s v="Mary Gibson"/>
    <x v="1236"/>
    <x v="4"/>
    <n v="4640.9287999999997"/>
    <n v="159"/>
    <x v="0"/>
    <s v="Elective"/>
    <d v="2021-10-11T00:00:00"/>
    <s v="Lipitor"/>
    <s v="Inconclusive"/>
    <x v="5"/>
  </r>
  <r>
    <s v="Mr."/>
    <s v="Logan Adams"/>
    <n v="19"/>
    <x v="2"/>
    <x v="1"/>
    <s v="B-"/>
    <x v="2"/>
    <x v="5"/>
    <x v="1147"/>
    <s v="Karen Smith"/>
    <x v="4683"/>
    <x v="3"/>
    <n v="58394.385300000002"/>
    <n v="181"/>
    <x v="2"/>
    <s v="Emergency"/>
    <d v="2023-02-18T00:00:00"/>
    <s v="Aspirin"/>
    <s v="Inconclusive"/>
    <x v="22"/>
  </r>
  <r>
    <s v="Mr."/>
    <s v="Jessica Michael"/>
    <n v="57"/>
    <x v="1"/>
    <x v="1"/>
    <s v="A-"/>
    <x v="6"/>
    <x v="1"/>
    <x v="140"/>
    <s v="Miss Erin Montes"/>
    <x v="4684"/>
    <x v="1"/>
    <n v="18159.295900000001"/>
    <n v="183"/>
    <x v="1"/>
    <s v="Urgent"/>
    <d v="2022-01-10T00:00:00"/>
    <s v="Aspirin"/>
    <s v="Abnormal"/>
    <x v="19"/>
  </r>
  <r>
    <s v="Mr."/>
    <s v="Robert Hunter"/>
    <n v="48"/>
    <x v="1"/>
    <x v="1"/>
    <s v="O-"/>
    <x v="0"/>
    <x v="0"/>
    <x v="1688"/>
    <s v="Stephanie Howard"/>
    <x v="22"/>
    <x v="0"/>
    <n v="30322.2444"/>
    <n v="401"/>
    <x v="0"/>
    <s v="Elective"/>
    <d v="2020-03-24T00:00:00"/>
    <s v="Ibuprofen"/>
    <s v="Inconclusive"/>
    <x v="3"/>
  </r>
  <r>
    <s v="Mr."/>
    <s v="Angela Wheeler"/>
    <n v="84"/>
    <x v="0"/>
    <x v="1"/>
    <s v="AB+"/>
    <x v="3"/>
    <x v="1"/>
    <x v="1364"/>
    <s v="Paul Pierce"/>
    <x v="4685"/>
    <x v="3"/>
    <n v="37678.0072"/>
    <n v="117"/>
    <x v="1"/>
    <s v="Urgent"/>
    <d v="2019-02-15T00:00:00"/>
    <s v="Lipitor"/>
    <s v="Normal"/>
    <x v="0"/>
  </r>
  <r>
    <s v="Mrs."/>
    <s v="Ryan Jackson"/>
    <n v="79"/>
    <x v="0"/>
    <x v="0"/>
    <s v="B+"/>
    <x v="7"/>
    <x v="5"/>
    <x v="194"/>
    <s v="Dustin Martin"/>
    <x v="4686"/>
    <x v="2"/>
    <n v="75845.239400000006"/>
    <n v="333"/>
    <x v="2"/>
    <s v="Emergency"/>
    <d v="2023-01-27T00:00:00"/>
    <s v="Penicillin"/>
    <s v="Normal"/>
    <x v="2"/>
  </r>
  <r>
    <s v="Mrs."/>
    <s v="Jessica Schultz"/>
    <n v="80"/>
    <x v="0"/>
    <x v="0"/>
    <s v="AB+"/>
    <x v="3"/>
    <x v="2"/>
    <x v="541"/>
    <s v="James Henry"/>
    <x v="3775"/>
    <x v="1"/>
    <n v="2177.7923999999998"/>
    <n v="358"/>
    <x v="1"/>
    <s v="Urgent"/>
    <d v="2022-02-03T00:00:00"/>
    <s v="Aspirin"/>
    <s v="Abnormal"/>
    <x v="8"/>
  </r>
  <r>
    <s v="Mrs."/>
    <s v="Richard Jones"/>
    <n v="73"/>
    <x v="0"/>
    <x v="0"/>
    <s v="A-"/>
    <x v="6"/>
    <x v="3"/>
    <x v="911"/>
    <s v="Zachary Contreras"/>
    <x v="4687"/>
    <x v="3"/>
    <n v="24358.560000000001"/>
    <n v="163"/>
    <x v="1"/>
    <s v="Urgent"/>
    <d v="2020-05-18T00:00:00"/>
    <s v="Paracetamol"/>
    <s v="Normal"/>
    <x v="14"/>
  </r>
  <r>
    <s v="Mr."/>
    <s v="Cindy Robinson"/>
    <n v="54"/>
    <x v="1"/>
    <x v="1"/>
    <s v="B-"/>
    <x v="2"/>
    <x v="2"/>
    <x v="975"/>
    <s v="Crystal Bowman"/>
    <x v="716"/>
    <x v="4"/>
    <n v="14598.858700000001"/>
    <n v="331"/>
    <x v="2"/>
    <s v="Emergency"/>
    <d v="2023-06-22T00:00:00"/>
    <s v="Ibuprofen"/>
    <s v="Abnormal"/>
    <x v="23"/>
  </r>
  <r>
    <s v="Mrs."/>
    <s v="Kendra Walker"/>
    <n v="48"/>
    <x v="1"/>
    <x v="0"/>
    <s v="A-"/>
    <x v="6"/>
    <x v="2"/>
    <x v="286"/>
    <s v="Veronica Webb"/>
    <x v="1255"/>
    <x v="3"/>
    <n v="7448.9120000000003"/>
    <n v="329"/>
    <x v="0"/>
    <s v="Elective"/>
    <d v="2023-07-14T00:00:00"/>
    <s v="Aspirin"/>
    <s v="Abnormal"/>
    <x v="24"/>
  </r>
  <r>
    <s v="Mrs."/>
    <s v="Eugene Fisher DDS"/>
    <n v="69"/>
    <x v="0"/>
    <x v="0"/>
    <s v="A+"/>
    <x v="4"/>
    <x v="1"/>
    <x v="1495"/>
    <s v="Dr. Debbie Dillon DDS"/>
    <x v="4688"/>
    <x v="0"/>
    <n v="23822.648099999999"/>
    <n v="170"/>
    <x v="2"/>
    <s v="Emergency"/>
    <d v="2022-02-13T00:00:00"/>
    <s v="Aspirin"/>
    <s v="Normal"/>
    <x v="29"/>
  </r>
  <r>
    <s v="Mr."/>
    <s v="Michael Harding"/>
    <n v="85"/>
    <x v="0"/>
    <x v="1"/>
    <s v="O-"/>
    <x v="0"/>
    <x v="1"/>
    <x v="340"/>
    <s v="Lisa Osborne"/>
    <x v="4689"/>
    <x v="0"/>
    <n v="10122.189399999999"/>
    <n v="263"/>
    <x v="2"/>
    <s v="Emergency"/>
    <d v="2022-05-09T00:00:00"/>
    <s v="Lipitor"/>
    <s v="Abnormal"/>
    <x v="21"/>
  </r>
  <r>
    <s v="Mrs."/>
    <s v="Lauren Davis"/>
    <n v="40"/>
    <x v="1"/>
    <x v="0"/>
    <s v="O+"/>
    <x v="1"/>
    <x v="3"/>
    <x v="894"/>
    <s v="Daniel Smith"/>
    <x v="4690"/>
    <x v="4"/>
    <n v="33960.244400000003"/>
    <n v="175"/>
    <x v="2"/>
    <s v="Emergency"/>
    <d v="2022-03-07T00:00:00"/>
    <s v="Aspirin"/>
    <s v="Inconclusive"/>
    <x v="20"/>
  </r>
  <r>
    <s v="Mrs."/>
    <s v="Robert Cowan"/>
    <n v="48"/>
    <x v="1"/>
    <x v="0"/>
    <s v="A+"/>
    <x v="4"/>
    <x v="1"/>
    <x v="189"/>
    <s v="Emily Yoder"/>
    <x v="2483"/>
    <x v="3"/>
    <n v="938.12800000000004"/>
    <n v="379"/>
    <x v="0"/>
    <s v="Elective"/>
    <d v="2023-10-09T00:00:00"/>
    <s v="Lipitor"/>
    <s v="Inconclusive"/>
    <x v="15"/>
  </r>
  <r>
    <s v="Mr."/>
    <s v="Zachary Pearson"/>
    <n v="46"/>
    <x v="1"/>
    <x v="1"/>
    <s v="A-"/>
    <x v="6"/>
    <x v="2"/>
    <x v="684"/>
    <s v="Travis Christensen"/>
    <x v="4691"/>
    <x v="1"/>
    <n v="13224.578100000001"/>
    <n v="151"/>
    <x v="2"/>
    <s v="Emergency"/>
    <d v="2019-10-17T00:00:00"/>
    <s v="Aspirin"/>
    <s v="Abnormal"/>
    <x v="27"/>
  </r>
  <r>
    <s v="Mrs."/>
    <s v="Jamie Smith"/>
    <n v="45"/>
    <x v="1"/>
    <x v="0"/>
    <s v="B-"/>
    <x v="2"/>
    <x v="2"/>
    <x v="1026"/>
    <s v="Tammy Williams"/>
    <x v="4692"/>
    <x v="2"/>
    <n v="3718.53"/>
    <n v="186"/>
    <x v="1"/>
    <s v="Urgent"/>
    <d v="2023-03-06T00:00:00"/>
    <s v="Lipitor"/>
    <s v="Abnormal"/>
    <x v="17"/>
  </r>
  <r>
    <s v="Mrs."/>
    <s v="Michelle Charles"/>
    <n v="74"/>
    <x v="0"/>
    <x v="0"/>
    <s v="A+"/>
    <x v="4"/>
    <x v="1"/>
    <x v="155"/>
    <s v="Michael Decker"/>
    <x v="4693"/>
    <x v="3"/>
    <n v="14709.390600000001"/>
    <n v="254"/>
    <x v="2"/>
    <s v="Emergency"/>
    <d v="2022-02-26T00:00:00"/>
    <s v="Paracetamol"/>
    <s v="Inconclusive"/>
    <x v="11"/>
  </r>
  <r>
    <s v="Mr."/>
    <s v="Cheryl Mason"/>
    <n v="52"/>
    <x v="1"/>
    <x v="1"/>
    <s v="A-"/>
    <x v="6"/>
    <x v="5"/>
    <x v="1689"/>
    <s v="Gary Bradford"/>
    <x v="114"/>
    <x v="3"/>
    <n v="63458.1345"/>
    <n v="364"/>
    <x v="0"/>
    <s v="Elective"/>
    <d v="2018-12-24T00:00:00"/>
    <s v="Lipitor"/>
    <s v="Inconclusive"/>
    <x v="4"/>
  </r>
  <r>
    <s v="Mrs."/>
    <s v="Angie Peterson"/>
    <n v="74"/>
    <x v="0"/>
    <x v="0"/>
    <s v="B-"/>
    <x v="2"/>
    <x v="0"/>
    <x v="740"/>
    <s v="Kenneth Hughes"/>
    <x v="4694"/>
    <x v="4"/>
    <n v="53840.3"/>
    <n v="101"/>
    <x v="0"/>
    <s v="Elective"/>
    <d v="2021-11-19T00:00:00"/>
    <s v="Paracetamol"/>
    <s v="Abnormal"/>
    <x v="11"/>
  </r>
  <r>
    <s v="Mrs."/>
    <s v="Stacey Wright"/>
    <n v="25"/>
    <x v="2"/>
    <x v="0"/>
    <s v="B+"/>
    <x v="7"/>
    <x v="4"/>
    <x v="1331"/>
    <s v="Beth Nelson"/>
    <x v="710"/>
    <x v="3"/>
    <n v="31450.803500000002"/>
    <n v="290"/>
    <x v="1"/>
    <s v="Urgent"/>
    <d v="2021-10-22T00:00:00"/>
    <s v="Aspirin"/>
    <s v="Inconclusive"/>
    <x v="19"/>
  </r>
  <r>
    <s v="Mr."/>
    <s v="John Johnson"/>
    <n v="55"/>
    <x v="1"/>
    <x v="1"/>
    <s v="O-"/>
    <x v="0"/>
    <x v="4"/>
    <x v="391"/>
    <s v="Elaine Baker"/>
    <x v="4695"/>
    <x v="3"/>
    <n v="20332.441299999999"/>
    <n v="334"/>
    <x v="2"/>
    <s v="Emergency"/>
    <d v="2023-03-05T00:00:00"/>
    <s v="Ibuprofen"/>
    <s v="Abnormal"/>
    <x v="18"/>
  </r>
  <r>
    <s v="Mrs."/>
    <s v="Mary Anderson"/>
    <n v="77"/>
    <x v="0"/>
    <x v="0"/>
    <s v="A-"/>
    <x v="6"/>
    <x v="5"/>
    <x v="70"/>
    <s v="Walter Branch"/>
    <x v="4696"/>
    <x v="1"/>
    <n v="45879.622199999998"/>
    <n v="297"/>
    <x v="2"/>
    <s v="Emergency"/>
    <d v="2020-05-30T00:00:00"/>
    <s v="Paracetamol"/>
    <s v="Abnormal"/>
    <x v="5"/>
  </r>
  <r>
    <s v="Mr."/>
    <s v="Patricia Sullivan"/>
    <n v="61"/>
    <x v="0"/>
    <x v="1"/>
    <s v="O-"/>
    <x v="0"/>
    <x v="1"/>
    <x v="41"/>
    <s v="Troy Wilson"/>
    <x v="4697"/>
    <x v="2"/>
    <n v="4893.5391"/>
    <n v="343"/>
    <x v="0"/>
    <s v="Elective"/>
    <d v="2021-08-18T00:00:00"/>
    <s v="Penicillin"/>
    <s v="Inconclusive"/>
    <x v="8"/>
  </r>
  <r>
    <s v="Mrs."/>
    <s v="Debra Figueroa"/>
    <n v="84"/>
    <x v="0"/>
    <x v="0"/>
    <s v="A+"/>
    <x v="4"/>
    <x v="4"/>
    <x v="1021"/>
    <s v="Olivia Hughes"/>
    <x v="4698"/>
    <x v="4"/>
    <n v="20827.913700000001"/>
    <n v="411"/>
    <x v="1"/>
    <s v="Urgent"/>
    <d v="2019-03-28T00:00:00"/>
    <s v="Penicillin"/>
    <s v="Abnormal"/>
    <x v="25"/>
  </r>
  <r>
    <s v="Mr."/>
    <s v="Benjamin Adams"/>
    <n v="18"/>
    <x v="2"/>
    <x v="1"/>
    <s v="O-"/>
    <x v="0"/>
    <x v="3"/>
    <x v="623"/>
    <s v="Charles Cannon"/>
    <x v="4699"/>
    <x v="2"/>
    <n v="13081.5324"/>
    <n v="458"/>
    <x v="2"/>
    <s v="Emergency"/>
    <d v="2023-02-13T00:00:00"/>
    <s v="Lipitor"/>
    <s v="Normal"/>
    <x v="28"/>
  </r>
  <r>
    <s v="Mrs."/>
    <s v="Tammy Gomez"/>
    <n v="46"/>
    <x v="1"/>
    <x v="0"/>
    <s v="B+"/>
    <x v="7"/>
    <x v="2"/>
    <x v="725"/>
    <s v="Roger Sullivan DDS"/>
    <x v="4700"/>
    <x v="2"/>
    <n v="12724.663500000001"/>
    <n v="335"/>
    <x v="0"/>
    <s v="Elective"/>
    <d v="2022-04-29T00:00:00"/>
    <s v="Ibuprofen"/>
    <s v="Abnormal"/>
    <x v="30"/>
  </r>
  <r>
    <s v="Mrs."/>
    <s v="Daniel Brown"/>
    <n v="21"/>
    <x v="2"/>
    <x v="0"/>
    <s v="AB+"/>
    <x v="3"/>
    <x v="3"/>
    <x v="1140"/>
    <s v="Christopher Poole"/>
    <x v="4701"/>
    <x v="4"/>
    <n v="1348.6664000000001"/>
    <n v="449"/>
    <x v="1"/>
    <s v="Urgent"/>
    <d v="2019-10-24T00:00:00"/>
    <s v="Ibuprofen"/>
    <s v="Normal"/>
    <x v="16"/>
  </r>
  <r>
    <s v="Mrs."/>
    <s v="Margaret Chung"/>
    <n v="65"/>
    <x v="0"/>
    <x v="0"/>
    <s v="O-"/>
    <x v="0"/>
    <x v="1"/>
    <x v="686"/>
    <s v="Tina Miller"/>
    <x v="4702"/>
    <x v="1"/>
    <n v="7925.9152000000004"/>
    <n v="446"/>
    <x v="1"/>
    <s v="Urgent"/>
    <d v="2020-05-17T00:00:00"/>
    <s v="Penicillin"/>
    <s v="Inconclusive"/>
    <x v="13"/>
  </r>
  <r>
    <s v="Mrs."/>
    <s v="Carolyn Stanley"/>
    <n v="38"/>
    <x v="1"/>
    <x v="0"/>
    <s v="A+"/>
    <x v="4"/>
    <x v="2"/>
    <x v="1486"/>
    <s v="Ryan Torres"/>
    <x v="4703"/>
    <x v="2"/>
    <n v="12083.9313"/>
    <n v="295"/>
    <x v="0"/>
    <s v="Elective"/>
    <d v="2021-09-12T00:00:00"/>
    <s v="Aspirin"/>
    <s v="Normal"/>
    <x v="27"/>
  </r>
  <r>
    <s v="Mr."/>
    <s v="Aaron Hamilton"/>
    <n v="37"/>
    <x v="1"/>
    <x v="1"/>
    <s v="B-"/>
    <x v="2"/>
    <x v="3"/>
    <x v="433"/>
    <s v="Traci Williams"/>
    <x v="4704"/>
    <x v="1"/>
    <n v="34101.216399999998"/>
    <n v="399"/>
    <x v="2"/>
    <s v="Emergency"/>
    <d v="2022-09-13T00:00:00"/>
    <s v="Ibuprofen"/>
    <s v="Abnormal"/>
    <x v="14"/>
  </r>
  <r>
    <s v="Mr."/>
    <s v="Melissa Thomas"/>
    <n v="39"/>
    <x v="1"/>
    <x v="1"/>
    <s v="O-"/>
    <x v="0"/>
    <x v="0"/>
    <x v="1690"/>
    <s v="Duane Kelley"/>
    <x v="4705"/>
    <x v="3"/>
    <n v="8446.5933000000005"/>
    <n v="304"/>
    <x v="2"/>
    <s v="Emergency"/>
    <d v="2021-08-04T00:00:00"/>
    <s v="Aspirin"/>
    <s v="Normal"/>
    <x v="23"/>
  </r>
  <r>
    <s v="Mr."/>
    <s v="Christine Edwards"/>
    <n v="72"/>
    <x v="0"/>
    <x v="1"/>
    <s v="B+"/>
    <x v="7"/>
    <x v="2"/>
    <x v="347"/>
    <s v="Adam Welch"/>
    <x v="4706"/>
    <x v="4"/>
    <n v="11438.318600000001"/>
    <n v="126"/>
    <x v="2"/>
    <s v="Emergency"/>
    <d v="2023-07-08T00:00:00"/>
    <s v="Lipitor"/>
    <s v="Normal"/>
    <x v="19"/>
  </r>
  <r>
    <s v="Mrs."/>
    <s v="Gina Gonzales"/>
    <n v="29"/>
    <x v="2"/>
    <x v="0"/>
    <s v="B+"/>
    <x v="7"/>
    <x v="3"/>
    <x v="648"/>
    <s v="James Avery"/>
    <x v="4707"/>
    <x v="4"/>
    <n v="10579.9537"/>
    <n v="443"/>
    <x v="1"/>
    <s v="Urgent"/>
    <d v="2023-08-03T00:00:00"/>
    <s v="Paracetamol"/>
    <s v="Abnormal"/>
    <x v="26"/>
  </r>
  <r>
    <s v="Mr."/>
    <s v="Sandra Ingram"/>
    <n v="66"/>
    <x v="0"/>
    <x v="1"/>
    <s v="B-"/>
    <x v="2"/>
    <x v="3"/>
    <x v="671"/>
    <s v="Ms. Brittany Moore PhD"/>
    <x v="2560"/>
    <x v="0"/>
    <n v="17844.648499999999"/>
    <n v="458"/>
    <x v="2"/>
    <s v="Emergency"/>
    <d v="2019-09-25T00:00:00"/>
    <s v="Ibuprofen"/>
    <s v="Normal"/>
    <x v="0"/>
  </r>
  <r>
    <s v="Mr."/>
    <s v="Christopher Davis"/>
    <n v="24"/>
    <x v="2"/>
    <x v="1"/>
    <s v="O-"/>
    <x v="0"/>
    <x v="3"/>
    <x v="849"/>
    <s v="Zachary King"/>
    <x v="4708"/>
    <x v="3"/>
    <n v="13736.195"/>
    <n v="344"/>
    <x v="1"/>
    <s v="Urgent"/>
    <d v="2021-12-22T00:00:00"/>
    <s v="Paracetamol"/>
    <s v="Inconclusive"/>
    <x v="16"/>
  </r>
  <r>
    <s v="Mr."/>
    <s v="Chad Gray PhD"/>
    <n v="34"/>
    <x v="2"/>
    <x v="1"/>
    <s v="O-"/>
    <x v="0"/>
    <x v="5"/>
    <x v="259"/>
    <s v="Stephen Austin"/>
    <x v="4709"/>
    <x v="4"/>
    <n v="41991.529699999999"/>
    <n v="372"/>
    <x v="0"/>
    <s v="Elective"/>
    <d v="2022-06-21T00:00:00"/>
    <s v="Penicillin"/>
    <s v="Normal"/>
    <x v="10"/>
  </r>
  <r>
    <s v="Mrs."/>
    <s v="Mathew Reilly"/>
    <n v="49"/>
    <x v="1"/>
    <x v="0"/>
    <s v="B+"/>
    <x v="7"/>
    <x v="1"/>
    <x v="611"/>
    <s v="Yvonne Jacobs"/>
    <x v="4710"/>
    <x v="0"/>
    <n v="21000.074100000002"/>
    <n v="397"/>
    <x v="2"/>
    <s v="Emergency"/>
    <d v="2021-09-05T00:00:00"/>
    <s v="Penicillin"/>
    <s v="Abnormal"/>
    <x v="7"/>
  </r>
  <r>
    <s v="Mr."/>
    <s v="Victoria Castillo"/>
    <n v="43"/>
    <x v="1"/>
    <x v="1"/>
    <s v="O+"/>
    <x v="1"/>
    <x v="3"/>
    <x v="391"/>
    <s v="Amanda Berry"/>
    <x v="4711"/>
    <x v="2"/>
    <n v="6554.2096000000001"/>
    <n v="379"/>
    <x v="1"/>
    <s v="Urgent"/>
    <d v="2023-02-24T00:00:00"/>
    <s v="Paracetamol"/>
    <s v="Inconclusive"/>
    <x v="2"/>
  </r>
  <r>
    <s v="Mrs."/>
    <s v="Raymond Morton"/>
    <n v="73"/>
    <x v="0"/>
    <x v="0"/>
    <s v="AB-"/>
    <x v="5"/>
    <x v="5"/>
    <x v="1271"/>
    <s v="Jill Hudson"/>
    <x v="4712"/>
    <x v="1"/>
    <n v="76314.042600000001"/>
    <n v="243"/>
    <x v="2"/>
    <s v="Emergency"/>
    <d v="2019-03-18T00:00:00"/>
    <s v="Lipitor"/>
    <s v="Abnormal"/>
    <x v="7"/>
  </r>
  <r>
    <s v="Mrs."/>
    <s v="Amy Barnes"/>
    <n v="52"/>
    <x v="1"/>
    <x v="0"/>
    <s v="O-"/>
    <x v="0"/>
    <x v="0"/>
    <x v="584"/>
    <s v="Hunter Robertson"/>
    <x v="4713"/>
    <x v="0"/>
    <n v="29811.718799999999"/>
    <n v="493"/>
    <x v="2"/>
    <s v="Emergency"/>
    <d v="2021-10-04T00:00:00"/>
    <s v="Ibuprofen"/>
    <s v="Normal"/>
    <x v="14"/>
  </r>
  <r>
    <s v="Mr."/>
    <s v="Tiffany Stewart"/>
    <n v="31"/>
    <x v="2"/>
    <x v="1"/>
    <s v="O-"/>
    <x v="0"/>
    <x v="5"/>
    <x v="153"/>
    <s v="Virginia Robinson"/>
    <x v="4714"/>
    <x v="4"/>
    <n v="43574.255400000002"/>
    <n v="487"/>
    <x v="0"/>
    <s v="Elective"/>
    <d v="2023-06-09T00:00:00"/>
    <s v="Lipitor"/>
    <s v="Inconclusive"/>
    <x v="15"/>
  </r>
  <r>
    <s v="Mr."/>
    <s v="Joseph Schneider"/>
    <n v="26"/>
    <x v="2"/>
    <x v="1"/>
    <s v="B+"/>
    <x v="7"/>
    <x v="4"/>
    <x v="414"/>
    <s v="Sally Jones"/>
    <x v="4715"/>
    <x v="4"/>
    <n v="35267.816099999996"/>
    <n v="105"/>
    <x v="1"/>
    <s v="Urgent"/>
    <d v="2020-08-10T00:00:00"/>
    <s v="Paracetamol"/>
    <s v="Inconclusive"/>
    <x v="24"/>
  </r>
  <r>
    <s v="Mr."/>
    <s v="Lorraine Key"/>
    <n v="75"/>
    <x v="0"/>
    <x v="1"/>
    <s v="B-"/>
    <x v="2"/>
    <x v="1"/>
    <x v="479"/>
    <s v="Marc Romero"/>
    <x v="4716"/>
    <x v="3"/>
    <n v="28018.951300000001"/>
    <n v="396"/>
    <x v="1"/>
    <s v="Urgent"/>
    <d v="2022-02-22T00:00:00"/>
    <s v="Penicillin"/>
    <s v="Abnormal"/>
    <x v="2"/>
  </r>
  <r>
    <s v="Mr."/>
    <s v="Sarah Jordan"/>
    <n v="41"/>
    <x v="1"/>
    <x v="1"/>
    <s v="O-"/>
    <x v="0"/>
    <x v="3"/>
    <x v="177"/>
    <s v="Brandi Vang"/>
    <x v="4717"/>
    <x v="3"/>
    <n v="15495.014800000001"/>
    <n v="356"/>
    <x v="2"/>
    <s v="Emergency"/>
    <d v="2019-08-10T00:00:00"/>
    <s v="Lipitor"/>
    <s v="Abnormal"/>
    <x v="29"/>
  </r>
  <r>
    <s v="Mr."/>
    <s v="Jody Taylor"/>
    <n v="38"/>
    <x v="1"/>
    <x v="1"/>
    <s v="O+"/>
    <x v="1"/>
    <x v="3"/>
    <x v="583"/>
    <s v="Paul Giles"/>
    <x v="950"/>
    <x v="1"/>
    <n v="17681.240600000001"/>
    <n v="203"/>
    <x v="1"/>
    <s v="Urgent"/>
    <d v="2023-10-14T00:00:00"/>
    <s v="Penicillin"/>
    <s v="Normal"/>
    <x v="5"/>
  </r>
  <r>
    <s v="Mrs."/>
    <s v="Sierra Johnson"/>
    <n v="40"/>
    <x v="1"/>
    <x v="0"/>
    <s v="O-"/>
    <x v="0"/>
    <x v="5"/>
    <x v="665"/>
    <s v="Sarah Brown"/>
    <x v="4718"/>
    <x v="0"/>
    <n v="17163.459800000001"/>
    <n v="498"/>
    <x v="2"/>
    <s v="Emergency"/>
    <d v="2019-08-31T00:00:00"/>
    <s v="Paracetamol"/>
    <s v="Normal"/>
    <x v="21"/>
  </r>
  <r>
    <s v="Mrs."/>
    <s v="Lindsay Johnson"/>
    <n v="76"/>
    <x v="0"/>
    <x v="0"/>
    <s v="AB+"/>
    <x v="3"/>
    <x v="3"/>
    <x v="14"/>
    <s v="Michael Bennett"/>
    <x v="4719"/>
    <x v="1"/>
    <n v="32684.3783"/>
    <n v="135"/>
    <x v="2"/>
    <s v="Emergency"/>
    <d v="2021-12-05T00:00:00"/>
    <s v="Paracetamol"/>
    <s v="Abnormal"/>
    <x v="27"/>
  </r>
  <r>
    <s v="Mr."/>
    <s v="Edward Ramirez"/>
    <n v="28"/>
    <x v="2"/>
    <x v="1"/>
    <s v="A+"/>
    <x v="4"/>
    <x v="3"/>
    <x v="527"/>
    <s v="Vernon Sloan"/>
    <x v="4720"/>
    <x v="3"/>
    <n v="12748.564899999999"/>
    <n v="150"/>
    <x v="2"/>
    <s v="Emergency"/>
    <d v="2020-01-16T00:00:00"/>
    <s v="Ibuprofen"/>
    <s v="Abnormal"/>
    <x v="19"/>
  </r>
  <r>
    <s v="Mr."/>
    <s v="Elizabeth Jones"/>
    <n v="38"/>
    <x v="1"/>
    <x v="1"/>
    <s v="O-"/>
    <x v="0"/>
    <x v="4"/>
    <x v="46"/>
    <s v="Alyssa Morgan"/>
    <x v="4721"/>
    <x v="3"/>
    <n v="43590.498500000002"/>
    <n v="127"/>
    <x v="1"/>
    <s v="Urgent"/>
    <d v="2019-07-19T00:00:00"/>
    <s v="Lipitor"/>
    <s v="Inconclusive"/>
    <x v="14"/>
  </r>
  <r>
    <s v="Mr."/>
    <s v="Melissa Brown"/>
    <n v="23"/>
    <x v="2"/>
    <x v="1"/>
    <s v="B+"/>
    <x v="7"/>
    <x v="2"/>
    <x v="49"/>
    <s v="Mark Lopez"/>
    <x v="4722"/>
    <x v="1"/>
    <n v="11682.6342"/>
    <n v="247"/>
    <x v="0"/>
    <s v="Elective"/>
    <d v="2019-07-05T00:00:00"/>
    <s v="Lipitor"/>
    <s v="Abnormal"/>
    <x v="15"/>
  </r>
  <r>
    <s v="Mrs."/>
    <s v="Christine Jones"/>
    <n v="53"/>
    <x v="1"/>
    <x v="0"/>
    <s v="A-"/>
    <x v="6"/>
    <x v="5"/>
    <x v="1603"/>
    <s v="Brandon Mendoza"/>
    <x v="4723"/>
    <x v="0"/>
    <n v="2425.8658"/>
    <n v="313"/>
    <x v="2"/>
    <s v="Emergency"/>
    <d v="2020-05-20T00:00:00"/>
    <s v="Penicillin"/>
    <s v="Abnormal"/>
    <x v="17"/>
  </r>
  <r>
    <s v="Mr."/>
    <s v="Nicholas Jacobs"/>
    <n v="34"/>
    <x v="2"/>
    <x v="1"/>
    <s v="AB+"/>
    <x v="3"/>
    <x v="5"/>
    <x v="947"/>
    <s v="Matthew Robinson"/>
    <x v="4724"/>
    <x v="3"/>
    <n v="70328.696599999996"/>
    <n v="412"/>
    <x v="2"/>
    <s v="Emergency"/>
    <d v="2020-12-11T00:00:00"/>
    <s v="Ibuprofen"/>
    <s v="Abnormal"/>
    <x v="14"/>
  </r>
  <r>
    <s v="Mr."/>
    <s v="Daniel Goodwin"/>
    <n v="21"/>
    <x v="2"/>
    <x v="1"/>
    <s v="A-"/>
    <x v="6"/>
    <x v="5"/>
    <x v="547"/>
    <s v="Rebecca Ramos"/>
    <x v="1628"/>
    <x v="1"/>
    <n v="65199.839599999999"/>
    <n v="449"/>
    <x v="2"/>
    <s v="Emergency"/>
    <d v="2020-08-16T00:00:00"/>
    <s v="Aspirin"/>
    <s v="Abnormal"/>
    <x v="18"/>
  </r>
  <r>
    <s v="Mr."/>
    <s v="Shane Holland"/>
    <n v="37"/>
    <x v="1"/>
    <x v="1"/>
    <s v="AB+"/>
    <x v="3"/>
    <x v="0"/>
    <x v="1597"/>
    <s v="Robert Mendez"/>
    <x v="4725"/>
    <x v="3"/>
    <n v="56161.417000000001"/>
    <n v="133"/>
    <x v="1"/>
    <s v="Urgent"/>
    <d v="2020-06-21T00:00:00"/>
    <s v="Ibuprofen"/>
    <s v="Abnormal"/>
    <x v="2"/>
  </r>
  <r>
    <s v="Mr."/>
    <s v="Pamela Jones"/>
    <n v="32"/>
    <x v="2"/>
    <x v="1"/>
    <s v="O-"/>
    <x v="0"/>
    <x v="1"/>
    <x v="81"/>
    <s v="Julie Fowler"/>
    <x v="225"/>
    <x v="3"/>
    <n v="13273.448700000001"/>
    <n v="389"/>
    <x v="1"/>
    <s v="Urgent"/>
    <d v="2019-01-14T00:00:00"/>
    <s v="Penicillin"/>
    <s v="Normal"/>
    <x v="4"/>
  </r>
  <r>
    <s v="Mrs."/>
    <s v="Todd Oneill"/>
    <n v="25"/>
    <x v="2"/>
    <x v="0"/>
    <s v="B-"/>
    <x v="2"/>
    <x v="3"/>
    <x v="1643"/>
    <s v="Bruce Woods"/>
    <x v="4726"/>
    <x v="3"/>
    <n v="27940.038700000001"/>
    <n v="128"/>
    <x v="1"/>
    <s v="Urgent"/>
    <d v="2023-02-16T00:00:00"/>
    <s v="Ibuprofen"/>
    <s v="Inconclusive"/>
    <x v="13"/>
  </r>
  <r>
    <s v="Mrs."/>
    <s v="Kevin Browning"/>
    <n v="18"/>
    <x v="2"/>
    <x v="0"/>
    <s v="A-"/>
    <x v="6"/>
    <x v="3"/>
    <x v="404"/>
    <s v="Sean Jenkins"/>
    <x v="4727"/>
    <x v="3"/>
    <n v="23784.057799999999"/>
    <n v="397"/>
    <x v="2"/>
    <s v="Emergency"/>
    <d v="2020-08-18T00:00:00"/>
    <s v="Lipitor"/>
    <s v="Abnormal"/>
    <x v="18"/>
  </r>
  <r>
    <s v="Mr."/>
    <s v="James Friedman"/>
    <n v="53"/>
    <x v="1"/>
    <x v="1"/>
    <s v="AB-"/>
    <x v="5"/>
    <x v="1"/>
    <x v="902"/>
    <s v="Seth Salas"/>
    <x v="4728"/>
    <x v="3"/>
    <n v="23412.7618"/>
    <n v="474"/>
    <x v="1"/>
    <s v="Urgent"/>
    <d v="2021-03-11T00:00:00"/>
    <s v="Penicillin"/>
    <s v="Abnormal"/>
    <x v="8"/>
  </r>
  <r>
    <s v="Mrs."/>
    <s v="Courtney Holmes"/>
    <n v="35"/>
    <x v="1"/>
    <x v="0"/>
    <s v="O-"/>
    <x v="0"/>
    <x v="4"/>
    <x v="104"/>
    <s v="Brooke Johnson"/>
    <x v="4729"/>
    <x v="1"/>
    <n v="19997.436000000002"/>
    <n v="453"/>
    <x v="1"/>
    <s v="Urgent"/>
    <d v="2022-07-01T00:00:00"/>
    <s v="Aspirin"/>
    <s v="Normal"/>
    <x v="4"/>
  </r>
  <r>
    <s v="Mrs."/>
    <s v="Christopher Day"/>
    <n v="41"/>
    <x v="1"/>
    <x v="0"/>
    <s v="O+"/>
    <x v="1"/>
    <x v="2"/>
    <x v="1447"/>
    <s v="Marie Shepard"/>
    <x v="4730"/>
    <x v="0"/>
    <n v="22090.764500000001"/>
    <n v="408"/>
    <x v="2"/>
    <s v="Emergency"/>
    <d v="2021-08-13T00:00:00"/>
    <s v="Paracetamol"/>
    <s v="Inconclusive"/>
    <x v="20"/>
  </r>
  <r>
    <s v="Mrs."/>
    <s v="Cory Carter"/>
    <n v="39"/>
    <x v="1"/>
    <x v="0"/>
    <s v="O-"/>
    <x v="0"/>
    <x v="3"/>
    <x v="1187"/>
    <s v="Steven Garcia"/>
    <x v="4731"/>
    <x v="0"/>
    <n v="17413.7363"/>
    <n v="138"/>
    <x v="2"/>
    <s v="Emergency"/>
    <d v="2021-11-21T00:00:00"/>
    <s v="Penicillin"/>
    <s v="Inconclusive"/>
    <x v="24"/>
  </r>
  <r>
    <s v="Mrs."/>
    <s v="Elizabeth Hernandez"/>
    <n v="66"/>
    <x v="0"/>
    <x v="0"/>
    <s v="AB-"/>
    <x v="5"/>
    <x v="4"/>
    <x v="1385"/>
    <s v="Kelly Thomas"/>
    <x v="151"/>
    <x v="3"/>
    <n v="38762.172400000003"/>
    <n v="250"/>
    <x v="1"/>
    <s v="Urgent"/>
    <d v="2023-08-30T00:00:00"/>
    <s v="Aspirin"/>
    <s v="Normal"/>
    <x v="3"/>
  </r>
  <r>
    <s v="Mrs."/>
    <s v="Sean Clarke"/>
    <n v="39"/>
    <x v="1"/>
    <x v="0"/>
    <s v="AB-"/>
    <x v="5"/>
    <x v="0"/>
    <x v="162"/>
    <s v="Joann Rodriguez"/>
    <x v="4732"/>
    <x v="2"/>
    <n v="24076.1623"/>
    <n v="288"/>
    <x v="0"/>
    <s v="Elective"/>
    <d v="2019-09-07T00:00:00"/>
    <s v="Penicillin"/>
    <s v="Abnormal"/>
    <x v="5"/>
  </r>
  <r>
    <s v="Mr."/>
    <s v="Jennifer Meza"/>
    <n v="78"/>
    <x v="0"/>
    <x v="1"/>
    <s v="O-"/>
    <x v="0"/>
    <x v="1"/>
    <x v="369"/>
    <s v="Jennifer Willis"/>
    <x v="4733"/>
    <x v="1"/>
    <n v="9657.0930000000008"/>
    <n v="161"/>
    <x v="0"/>
    <s v="Elective"/>
    <d v="2022-11-02T00:00:00"/>
    <s v="Lipitor"/>
    <s v="Inconclusive"/>
    <x v="12"/>
  </r>
  <r>
    <s v="Mrs."/>
    <s v="Stacy Martin"/>
    <n v="68"/>
    <x v="0"/>
    <x v="0"/>
    <s v="B-"/>
    <x v="2"/>
    <x v="4"/>
    <x v="741"/>
    <s v="Daniel Bass"/>
    <x v="4734"/>
    <x v="3"/>
    <n v="2476.7604000000001"/>
    <n v="347"/>
    <x v="2"/>
    <s v="Emergency"/>
    <d v="2019-10-26T00:00:00"/>
    <s v="Lipitor"/>
    <s v="Abnormal"/>
    <x v="3"/>
  </r>
  <r>
    <s v="Mr."/>
    <s v="James Nelson"/>
    <n v="82"/>
    <x v="0"/>
    <x v="1"/>
    <s v="B-"/>
    <x v="2"/>
    <x v="5"/>
    <x v="877"/>
    <s v="Kimberly Harrison"/>
    <x v="4735"/>
    <x v="0"/>
    <n v="24026.479299999999"/>
    <n v="495"/>
    <x v="0"/>
    <s v="Elective"/>
    <d v="2022-09-28T00:00:00"/>
    <s v="Ibuprofen"/>
    <s v="Abnormal"/>
    <x v="22"/>
  </r>
  <r>
    <s v="Mr."/>
    <s v="Daniel Rodriguez"/>
    <n v="71"/>
    <x v="0"/>
    <x v="1"/>
    <s v="A-"/>
    <x v="6"/>
    <x v="0"/>
    <x v="806"/>
    <s v="Ernest Robinson"/>
    <x v="4736"/>
    <x v="1"/>
    <n v="44422.490100000003"/>
    <n v="293"/>
    <x v="1"/>
    <s v="Urgent"/>
    <d v="2019-03-27T00:00:00"/>
    <s v="Ibuprofen"/>
    <s v="Inconclusive"/>
    <x v="8"/>
  </r>
  <r>
    <s v="Mrs."/>
    <s v="Jennifer Brown"/>
    <n v="33"/>
    <x v="2"/>
    <x v="0"/>
    <s v="A+"/>
    <x v="4"/>
    <x v="4"/>
    <x v="1442"/>
    <s v="Mr. Jorge Ross DVM"/>
    <x v="4737"/>
    <x v="2"/>
    <n v="36935.237200000003"/>
    <n v="145"/>
    <x v="1"/>
    <s v="Urgent"/>
    <d v="2019-07-04T00:00:00"/>
    <s v="Penicillin"/>
    <s v="Inconclusive"/>
    <x v="4"/>
  </r>
  <r>
    <s v="Mrs."/>
    <s v="Jordan Bass"/>
    <n v="80"/>
    <x v="0"/>
    <x v="0"/>
    <s v="O+"/>
    <x v="1"/>
    <x v="4"/>
    <x v="173"/>
    <s v="Charles Nelson"/>
    <x v="57"/>
    <x v="2"/>
    <n v="2616.3510999999999"/>
    <n v="311"/>
    <x v="2"/>
    <s v="Emergency"/>
    <d v="2022-07-16T00:00:00"/>
    <s v="Ibuprofen"/>
    <s v="Inconclusive"/>
    <x v="18"/>
  </r>
  <r>
    <s v="Mrs."/>
    <s v="Patrick Simpson"/>
    <n v="75"/>
    <x v="0"/>
    <x v="0"/>
    <s v="A-"/>
    <x v="6"/>
    <x v="1"/>
    <x v="786"/>
    <s v="Marissa Norman"/>
    <x v="2360"/>
    <x v="1"/>
    <n v="37139.319499999998"/>
    <n v="270"/>
    <x v="1"/>
    <s v="Urgent"/>
    <d v="2020-09-10T00:00:00"/>
    <s v="Aspirin"/>
    <s v="Inconclusive"/>
    <x v="1"/>
  </r>
  <r>
    <s v="Mr."/>
    <s v="Glenda Miles"/>
    <n v="20"/>
    <x v="2"/>
    <x v="1"/>
    <s v="B-"/>
    <x v="2"/>
    <x v="3"/>
    <x v="558"/>
    <s v="James Haynes"/>
    <x v="4738"/>
    <x v="2"/>
    <n v="8415.3479000000007"/>
    <n v="307"/>
    <x v="1"/>
    <s v="Urgent"/>
    <d v="2021-06-12T00:00:00"/>
    <s v="Paracetamol"/>
    <s v="Abnormal"/>
    <x v="23"/>
  </r>
  <r>
    <s v="Mrs."/>
    <s v="Ronald Mcguire"/>
    <n v="41"/>
    <x v="1"/>
    <x v="0"/>
    <s v="AB-"/>
    <x v="5"/>
    <x v="0"/>
    <x v="1269"/>
    <s v="Jose Davis"/>
    <x v="4739"/>
    <x v="4"/>
    <n v="21863.572100000001"/>
    <n v="195"/>
    <x v="2"/>
    <s v="Emergency"/>
    <d v="2020-10-13T00:00:00"/>
    <s v="Aspirin"/>
    <s v="Inconclusive"/>
    <x v="29"/>
  </r>
  <r>
    <s v="Mrs."/>
    <s v="Charlene James"/>
    <n v="33"/>
    <x v="2"/>
    <x v="0"/>
    <s v="B+"/>
    <x v="7"/>
    <x v="3"/>
    <x v="876"/>
    <s v="Robert Maxwell"/>
    <x v="1518"/>
    <x v="2"/>
    <n v="30831.377"/>
    <n v="500"/>
    <x v="1"/>
    <s v="Urgent"/>
    <d v="2023-10-02T00:00:00"/>
    <s v="Aspirin"/>
    <s v="Inconclusive"/>
    <x v="26"/>
  </r>
  <r>
    <s v="Mr."/>
    <s v="Kathleen Chambers"/>
    <n v="79"/>
    <x v="0"/>
    <x v="1"/>
    <s v="B+"/>
    <x v="7"/>
    <x v="0"/>
    <x v="188"/>
    <s v="Elizabeth Lewis"/>
    <x v="4740"/>
    <x v="0"/>
    <n v="38872.706700000002"/>
    <n v="360"/>
    <x v="1"/>
    <s v="Urgent"/>
    <d v="2019-11-01T00:00:00"/>
    <s v="Paracetamol"/>
    <s v="Abnormal"/>
    <x v="22"/>
  </r>
  <r>
    <s v="Mr."/>
    <s v="Taylor Smith"/>
    <n v="32"/>
    <x v="2"/>
    <x v="1"/>
    <s v="A-"/>
    <x v="6"/>
    <x v="3"/>
    <x v="94"/>
    <s v="Allison Steele"/>
    <x v="4741"/>
    <x v="2"/>
    <n v="30586.214800000002"/>
    <n v="411"/>
    <x v="2"/>
    <s v="Emergency"/>
    <d v="2020-12-13T00:00:00"/>
    <s v="Penicillin"/>
    <s v="Normal"/>
    <x v="8"/>
  </r>
  <r>
    <s v="Mr."/>
    <s v="Charles Davis"/>
    <n v="39"/>
    <x v="1"/>
    <x v="1"/>
    <s v="O-"/>
    <x v="0"/>
    <x v="5"/>
    <x v="551"/>
    <s v="Tony Savage"/>
    <x v="1575"/>
    <x v="1"/>
    <n v="61107.595300000001"/>
    <n v="444"/>
    <x v="0"/>
    <s v="Elective"/>
    <d v="2020-11-28T00:00:00"/>
    <s v="Paracetamol"/>
    <s v="Normal"/>
    <x v="11"/>
  </r>
  <r>
    <s v="Mrs."/>
    <s v="Bryan Beasley"/>
    <n v="82"/>
    <x v="0"/>
    <x v="0"/>
    <s v="AB-"/>
    <x v="5"/>
    <x v="2"/>
    <x v="512"/>
    <s v="Craig Ortiz"/>
    <x v="4742"/>
    <x v="3"/>
    <n v="15569.265799999999"/>
    <n v="246"/>
    <x v="2"/>
    <s v="Emergency"/>
    <d v="2019-05-28T00:00:00"/>
    <s v="Penicillin"/>
    <s v="Abnormal"/>
    <x v="16"/>
  </r>
  <r>
    <s v="Mr."/>
    <s v="Ryan Espinoza"/>
    <n v="75"/>
    <x v="0"/>
    <x v="1"/>
    <s v="A+"/>
    <x v="4"/>
    <x v="4"/>
    <x v="893"/>
    <s v="Elizabeth Larsen"/>
    <x v="4743"/>
    <x v="1"/>
    <n v="8853.5308000000005"/>
    <n v="294"/>
    <x v="1"/>
    <s v="Urgent"/>
    <d v="2022-12-20T00:00:00"/>
    <s v="Penicillin"/>
    <s v="Inconclusive"/>
    <x v="23"/>
  </r>
  <r>
    <s v="Mr."/>
    <s v="Francis Fitzpatrick"/>
    <n v="81"/>
    <x v="0"/>
    <x v="1"/>
    <s v="O-"/>
    <x v="0"/>
    <x v="1"/>
    <x v="628"/>
    <s v="Barry Vasquez"/>
    <x v="4744"/>
    <x v="2"/>
    <n v="4995.0550999999996"/>
    <n v="121"/>
    <x v="0"/>
    <s v="Elective"/>
    <d v="2022-06-28T00:00:00"/>
    <s v="Paracetamol"/>
    <s v="Inconclusive"/>
    <x v="22"/>
  </r>
  <r>
    <s v="Mr."/>
    <s v="William Deleon"/>
    <n v="33"/>
    <x v="2"/>
    <x v="1"/>
    <s v="O-"/>
    <x v="0"/>
    <x v="3"/>
    <x v="1173"/>
    <s v="John Huber"/>
    <x v="1781"/>
    <x v="3"/>
    <n v="32504.784899999999"/>
    <n v="105"/>
    <x v="2"/>
    <s v="Emergency"/>
    <d v="2019-06-23T00:00:00"/>
    <s v="Aspirin"/>
    <s v="Normal"/>
    <x v="19"/>
  </r>
  <r>
    <s v="Mr."/>
    <s v="Tina Ramsey"/>
    <n v="81"/>
    <x v="0"/>
    <x v="1"/>
    <s v="O-"/>
    <x v="0"/>
    <x v="3"/>
    <x v="594"/>
    <s v="Robert May"/>
    <x v="4745"/>
    <x v="2"/>
    <n v="23600.2997"/>
    <n v="364"/>
    <x v="2"/>
    <s v="Emergency"/>
    <d v="2021-01-06T00:00:00"/>
    <s v="Paracetamol"/>
    <s v="Normal"/>
    <x v="15"/>
  </r>
  <r>
    <s v="Mr."/>
    <s v="Matthew Livingston"/>
    <n v="74"/>
    <x v="0"/>
    <x v="1"/>
    <s v="A+"/>
    <x v="4"/>
    <x v="0"/>
    <x v="37"/>
    <s v="Dean Holmes"/>
    <x v="4746"/>
    <x v="3"/>
    <n v="56978.968000000001"/>
    <n v="211"/>
    <x v="1"/>
    <s v="Urgent"/>
    <d v="2021-03-27T00:00:00"/>
    <s v="Penicillin"/>
    <s v="Inconclusive"/>
    <x v="11"/>
  </r>
  <r>
    <s v="Mrs."/>
    <s v="Jeanne Perez"/>
    <n v="80"/>
    <x v="0"/>
    <x v="0"/>
    <s v="A+"/>
    <x v="4"/>
    <x v="3"/>
    <x v="1536"/>
    <s v="Jeffery Rowe"/>
    <x v="4747"/>
    <x v="2"/>
    <n v="7973.5659999999998"/>
    <n v="125"/>
    <x v="1"/>
    <s v="Urgent"/>
    <d v="2020-09-13T00:00:00"/>
    <s v="Penicillin"/>
    <s v="Normal"/>
    <x v="29"/>
  </r>
  <r>
    <s v="Mrs."/>
    <s v="Alexander Henderson"/>
    <n v="66"/>
    <x v="0"/>
    <x v="0"/>
    <s v="B+"/>
    <x v="7"/>
    <x v="3"/>
    <x v="379"/>
    <s v="Roger Craig"/>
    <x v="4748"/>
    <x v="2"/>
    <n v="33184.655899999998"/>
    <n v="430"/>
    <x v="1"/>
    <s v="Urgent"/>
    <d v="2022-03-26T00:00:00"/>
    <s v="Penicillin"/>
    <s v="Normal"/>
    <x v="17"/>
  </r>
  <r>
    <s v="Mr."/>
    <s v="Monica Lang"/>
    <n v="53"/>
    <x v="1"/>
    <x v="1"/>
    <s v="O-"/>
    <x v="0"/>
    <x v="5"/>
    <x v="155"/>
    <s v="Miss Erin Scott"/>
    <x v="4749"/>
    <x v="3"/>
    <n v="19396.8367"/>
    <n v="303"/>
    <x v="0"/>
    <s v="Elective"/>
    <d v="2022-03-08T00:00:00"/>
    <s v="Lipitor"/>
    <s v="Abnormal"/>
    <x v="20"/>
  </r>
  <r>
    <s v="Mr."/>
    <s v="Christopher Contreras"/>
    <n v="83"/>
    <x v="0"/>
    <x v="1"/>
    <s v="B+"/>
    <x v="7"/>
    <x v="4"/>
    <x v="405"/>
    <s v="Matthew Robertson"/>
    <x v="4750"/>
    <x v="3"/>
    <n v="16340.7189"/>
    <n v="141"/>
    <x v="1"/>
    <s v="Urgent"/>
    <d v="2019-06-04T00:00:00"/>
    <s v="Penicillin"/>
    <s v="Abnormal"/>
    <x v="0"/>
  </r>
  <r>
    <s v="Mrs."/>
    <s v="Nicole Anderson"/>
    <n v="40"/>
    <x v="1"/>
    <x v="0"/>
    <s v="O-"/>
    <x v="0"/>
    <x v="4"/>
    <x v="1464"/>
    <s v="Richard Tucker"/>
    <x v="1218"/>
    <x v="1"/>
    <n v="40492.680200000003"/>
    <n v="468"/>
    <x v="1"/>
    <s v="Urgent"/>
    <d v="2021-03-23T00:00:00"/>
    <s v="Ibuprofen"/>
    <s v="Normal"/>
    <x v="6"/>
  </r>
  <r>
    <s v="Mrs."/>
    <s v="James Lane"/>
    <n v="29"/>
    <x v="2"/>
    <x v="0"/>
    <s v="AB+"/>
    <x v="3"/>
    <x v="3"/>
    <x v="632"/>
    <s v="Jeffrey Walters"/>
    <x v="4751"/>
    <x v="1"/>
    <n v="32039.020799999998"/>
    <n v="351"/>
    <x v="1"/>
    <s v="Urgent"/>
    <d v="2019-01-05T00:00:00"/>
    <s v="Ibuprofen"/>
    <s v="Inconclusive"/>
    <x v="24"/>
  </r>
  <r>
    <s v="Mr."/>
    <s v="Robert Bates"/>
    <n v="85"/>
    <x v="0"/>
    <x v="1"/>
    <s v="O+"/>
    <x v="1"/>
    <x v="0"/>
    <x v="1545"/>
    <s v="Sara Barnes"/>
    <x v="4752"/>
    <x v="3"/>
    <n v="59593.496500000001"/>
    <n v="261"/>
    <x v="1"/>
    <s v="Urgent"/>
    <d v="2022-09-05T00:00:00"/>
    <s v="Aspirin"/>
    <s v="Abnormal"/>
    <x v="13"/>
  </r>
  <r>
    <s v="Mr."/>
    <s v="Cynthia Smith"/>
    <n v="69"/>
    <x v="0"/>
    <x v="1"/>
    <s v="O-"/>
    <x v="0"/>
    <x v="4"/>
    <x v="708"/>
    <s v="Jamie Williams"/>
    <x v="4753"/>
    <x v="1"/>
    <n v="14454.527099999999"/>
    <n v="359"/>
    <x v="2"/>
    <s v="Emergency"/>
    <d v="2021-04-07T00:00:00"/>
    <s v="Paracetamol"/>
    <s v="Abnormal"/>
    <x v="28"/>
  </r>
  <r>
    <s v="Mr."/>
    <s v="Robyn Griffith"/>
    <n v="69"/>
    <x v="0"/>
    <x v="1"/>
    <s v="AB+"/>
    <x v="3"/>
    <x v="4"/>
    <x v="158"/>
    <s v="Danielle Rhodes"/>
    <x v="4754"/>
    <x v="0"/>
    <n v="26656.818299999999"/>
    <n v="245"/>
    <x v="1"/>
    <s v="Urgent"/>
    <d v="2023-10-13T00:00:00"/>
    <s v="Ibuprofen"/>
    <s v="Abnormal"/>
    <x v="10"/>
  </r>
  <r>
    <s v="Mr."/>
    <s v="Stephen Hernandez"/>
    <n v="72"/>
    <x v="0"/>
    <x v="1"/>
    <s v="B+"/>
    <x v="7"/>
    <x v="1"/>
    <x v="1691"/>
    <s v="Jerry Hamilton"/>
    <x v="4755"/>
    <x v="0"/>
    <n v="18432.546200000001"/>
    <n v="394"/>
    <x v="1"/>
    <s v="Urgent"/>
    <d v="2020-04-23T00:00:00"/>
    <s v="Ibuprofen"/>
    <s v="Abnormal"/>
    <x v="17"/>
  </r>
  <r>
    <s v="Mr."/>
    <s v="Hannah Moore"/>
    <n v="69"/>
    <x v="0"/>
    <x v="1"/>
    <s v="A-"/>
    <x v="6"/>
    <x v="3"/>
    <x v="1130"/>
    <s v="James Sanchez"/>
    <x v="4756"/>
    <x v="3"/>
    <n v="23380.541799999999"/>
    <n v="485"/>
    <x v="1"/>
    <s v="Urgent"/>
    <d v="2020-12-14T00:00:00"/>
    <s v="Ibuprofen"/>
    <s v="Abnormal"/>
    <x v="23"/>
  </r>
  <r>
    <s v="Mrs."/>
    <s v="Jeremy Johnson"/>
    <n v="72"/>
    <x v="0"/>
    <x v="0"/>
    <s v="B+"/>
    <x v="7"/>
    <x v="5"/>
    <x v="46"/>
    <s v="Sheri Howard"/>
    <x v="4757"/>
    <x v="2"/>
    <n v="6745.6593999999996"/>
    <n v="404"/>
    <x v="2"/>
    <s v="Emergency"/>
    <d v="2019-07-20T00:00:00"/>
    <s v="Penicillin"/>
    <s v="Normal"/>
    <x v="1"/>
  </r>
  <r>
    <s v="Mr."/>
    <s v="Stacy Stewart"/>
    <n v="60"/>
    <x v="0"/>
    <x v="1"/>
    <s v="B-"/>
    <x v="2"/>
    <x v="1"/>
    <x v="218"/>
    <s v="Jennifer Lee"/>
    <x v="4758"/>
    <x v="1"/>
    <n v="18553.149799999999"/>
    <n v="122"/>
    <x v="0"/>
    <s v="Elective"/>
    <d v="2023-06-29T00:00:00"/>
    <s v="Aspirin"/>
    <s v="Normal"/>
    <x v="24"/>
  </r>
  <r>
    <s v="Mr."/>
    <s v="Brooke Robinson"/>
    <n v="73"/>
    <x v="0"/>
    <x v="1"/>
    <s v="O+"/>
    <x v="1"/>
    <x v="5"/>
    <x v="1156"/>
    <s v="Scott Brown"/>
    <x v="4759"/>
    <x v="4"/>
    <n v="44493.898000000001"/>
    <n v="238"/>
    <x v="2"/>
    <s v="Emergency"/>
    <d v="2023-10-04T00:00:00"/>
    <s v="Penicillin"/>
    <s v="Normal"/>
    <x v="10"/>
  </r>
  <r>
    <s v="Mr."/>
    <s v="Jeffery Scott"/>
    <n v="68"/>
    <x v="0"/>
    <x v="1"/>
    <s v="O-"/>
    <x v="0"/>
    <x v="3"/>
    <x v="519"/>
    <s v="Jonathan Nelson"/>
    <x v="4760"/>
    <x v="2"/>
    <n v="12884.5571"/>
    <n v="438"/>
    <x v="2"/>
    <s v="Emergency"/>
    <d v="2020-03-03T00:00:00"/>
    <s v="Lipitor"/>
    <s v="Normal"/>
    <x v="21"/>
  </r>
  <r>
    <s v="Mr."/>
    <s v="Jonathon Brown"/>
    <n v="25"/>
    <x v="2"/>
    <x v="1"/>
    <s v="O+"/>
    <x v="1"/>
    <x v="2"/>
    <x v="719"/>
    <s v="Julie Gallagher"/>
    <x v="4761"/>
    <x v="2"/>
    <n v="8161.9386000000004"/>
    <n v="164"/>
    <x v="2"/>
    <s v="Emergency"/>
    <d v="2022-11-16T00:00:00"/>
    <s v="Paracetamol"/>
    <s v="Inconclusive"/>
    <x v="15"/>
  </r>
  <r>
    <s v="Mrs."/>
    <s v="Rhonda Ball"/>
    <n v="28"/>
    <x v="2"/>
    <x v="0"/>
    <s v="AB-"/>
    <x v="5"/>
    <x v="3"/>
    <x v="974"/>
    <s v="Russell Stokes"/>
    <x v="4762"/>
    <x v="1"/>
    <n v="24735.5828"/>
    <n v="477"/>
    <x v="1"/>
    <s v="Urgent"/>
    <d v="2021-03-14T00:00:00"/>
    <s v="Penicillin"/>
    <s v="Inconclusive"/>
    <x v="24"/>
  </r>
  <r>
    <s v="Mrs."/>
    <s v="Charles Mitchell"/>
    <n v="48"/>
    <x v="1"/>
    <x v="0"/>
    <s v="AB-"/>
    <x v="5"/>
    <x v="2"/>
    <x v="682"/>
    <s v="Kyle Campbell"/>
    <x v="4763"/>
    <x v="1"/>
    <n v="22594.622899999998"/>
    <n v="441"/>
    <x v="2"/>
    <s v="Emergency"/>
    <d v="2019-01-23T00:00:00"/>
    <s v="Aspirin"/>
    <s v="Abnormal"/>
    <x v="26"/>
  </r>
  <r>
    <s v="Mrs."/>
    <s v="Charles Watts"/>
    <n v="21"/>
    <x v="2"/>
    <x v="0"/>
    <s v="A-"/>
    <x v="6"/>
    <x v="2"/>
    <x v="957"/>
    <s v="Douglas Gonzalez"/>
    <x v="4764"/>
    <x v="3"/>
    <n v="11693.749100000001"/>
    <n v="250"/>
    <x v="0"/>
    <s v="Elective"/>
    <d v="2020-10-03T00:00:00"/>
    <s v="Ibuprofen"/>
    <s v="Normal"/>
    <x v="27"/>
  </r>
  <r>
    <s v="Mrs."/>
    <s v="Derek Woodard"/>
    <n v="65"/>
    <x v="0"/>
    <x v="0"/>
    <s v="O-"/>
    <x v="0"/>
    <x v="5"/>
    <x v="1692"/>
    <s v="Craig Goodwin"/>
    <x v="4765"/>
    <x v="0"/>
    <n v="70761.006399999998"/>
    <n v="187"/>
    <x v="0"/>
    <s v="Elective"/>
    <d v="2019-11-01T00:00:00"/>
    <s v="Penicillin"/>
    <s v="Normal"/>
    <x v="8"/>
  </r>
  <r>
    <s v="Mr."/>
    <s v="Sean Harris"/>
    <n v="56"/>
    <x v="1"/>
    <x v="1"/>
    <s v="A+"/>
    <x v="4"/>
    <x v="4"/>
    <x v="1399"/>
    <s v="Jason Martinez"/>
    <x v="4766"/>
    <x v="1"/>
    <n v="39421.696100000001"/>
    <n v="342"/>
    <x v="1"/>
    <s v="Urgent"/>
    <d v="2021-12-30T00:00:00"/>
    <s v="Aspirin"/>
    <s v="Abnormal"/>
    <x v="24"/>
  </r>
  <r>
    <s v="Mr."/>
    <s v="Kelly Carr DVM"/>
    <n v="25"/>
    <x v="2"/>
    <x v="1"/>
    <s v="O+"/>
    <x v="1"/>
    <x v="5"/>
    <x v="1628"/>
    <s v="Thomas Benson"/>
    <x v="4767"/>
    <x v="3"/>
    <n v="18068.305"/>
    <n v="441"/>
    <x v="0"/>
    <s v="Elective"/>
    <d v="2023-09-23T00:00:00"/>
    <s v="Penicillin"/>
    <s v="Abnormal"/>
    <x v="22"/>
  </r>
  <r>
    <s v="Mr."/>
    <s v="Diane Reese"/>
    <n v="58"/>
    <x v="1"/>
    <x v="1"/>
    <s v="A+"/>
    <x v="4"/>
    <x v="0"/>
    <x v="1298"/>
    <s v="Paul Burke"/>
    <x v="4768"/>
    <x v="4"/>
    <n v="57250.614099999999"/>
    <n v="488"/>
    <x v="2"/>
    <s v="Emergency"/>
    <d v="2022-02-12T00:00:00"/>
    <s v="Aspirin"/>
    <s v="Abnormal"/>
    <x v="15"/>
  </r>
  <r>
    <s v="Mrs."/>
    <s v="Jacob Buckley"/>
    <n v="77"/>
    <x v="0"/>
    <x v="0"/>
    <s v="O-"/>
    <x v="0"/>
    <x v="5"/>
    <x v="207"/>
    <s v="Morgan Garner"/>
    <x v="4769"/>
    <x v="1"/>
    <n v="74248.974499999997"/>
    <n v="363"/>
    <x v="2"/>
    <s v="Emergency"/>
    <d v="2022-08-13T00:00:00"/>
    <s v="Aspirin"/>
    <s v="Normal"/>
    <x v="22"/>
  </r>
  <r>
    <s v="Mr."/>
    <s v="Stephanie Blake"/>
    <n v="64"/>
    <x v="0"/>
    <x v="1"/>
    <s v="O-"/>
    <x v="0"/>
    <x v="5"/>
    <x v="1397"/>
    <s v="Brandy Anderson"/>
    <x v="1264"/>
    <x v="1"/>
    <n v="14883.532499999999"/>
    <n v="436"/>
    <x v="0"/>
    <s v="Elective"/>
    <d v="2022-03-13T00:00:00"/>
    <s v="Lipitor"/>
    <s v="Abnormal"/>
    <x v="13"/>
  </r>
  <r>
    <s v="Mr."/>
    <s v="James Avery"/>
    <n v="44"/>
    <x v="1"/>
    <x v="1"/>
    <s v="B-"/>
    <x v="2"/>
    <x v="3"/>
    <x v="307"/>
    <s v="Darrell Strickland"/>
    <x v="3834"/>
    <x v="3"/>
    <n v="13293.2158"/>
    <n v="273"/>
    <x v="2"/>
    <s v="Emergency"/>
    <d v="2020-02-20T00:00:00"/>
    <s v="Paracetamol"/>
    <s v="Normal"/>
    <x v="7"/>
  </r>
  <r>
    <s v="Mrs."/>
    <s v="Ashley Ortiz"/>
    <n v="62"/>
    <x v="0"/>
    <x v="0"/>
    <s v="A-"/>
    <x v="6"/>
    <x v="3"/>
    <x v="1469"/>
    <s v="Jack Pham"/>
    <x v="4770"/>
    <x v="2"/>
    <n v="3528.5167999999999"/>
    <n v="446"/>
    <x v="2"/>
    <s v="Emergency"/>
    <d v="2019-01-15T00:00:00"/>
    <s v="Penicillin"/>
    <s v="Inconclusive"/>
    <x v="15"/>
  </r>
  <r>
    <s v="Mrs."/>
    <s v="Monica Gonzalez"/>
    <n v="23"/>
    <x v="2"/>
    <x v="0"/>
    <s v="AB-"/>
    <x v="5"/>
    <x v="4"/>
    <x v="285"/>
    <s v="Deborah Nelson"/>
    <x v="4771"/>
    <x v="2"/>
    <n v="16012.7546"/>
    <n v="201"/>
    <x v="2"/>
    <s v="Emergency"/>
    <d v="2020-03-19T00:00:00"/>
    <s v="Aspirin"/>
    <s v="Normal"/>
    <x v="24"/>
  </r>
  <r>
    <s v="Mrs."/>
    <s v="Kimberly Livingston"/>
    <n v="73"/>
    <x v="0"/>
    <x v="0"/>
    <s v="A-"/>
    <x v="6"/>
    <x v="4"/>
    <x v="797"/>
    <s v="Molly Maldonado"/>
    <x v="4772"/>
    <x v="3"/>
    <n v="30546.584599999998"/>
    <n v="142"/>
    <x v="0"/>
    <s v="Elective"/>
    <d v="2020-01-19T00:00:00"/>
    <s v="Ibuprofen"/>
    <s v="Normal"/>
    <x v="13"/>
  </r>
  <r>
    <s v="Mr."/>
    <s v="Douglas Johnson"/>
    <n v="51"/>
    <x v="1"/>
    <x v="1"/>
    <s v="O-"/>
    <x v="0"/>
    <x v="4"/>
    <x v="1693"/>
    <s v="James James"/>
    <x v="4773"/>
    <x v="3"/>
    <n v="35307.1921"/>
    <n v="286"/>
    <x v="1"/>
    <s v="Urgent"/>
    <d v="2022-08-01T00:00:00"/>
    <s v="Lipitor"/>
    <s v="Inconclusive"/>
    <x v="17"/>
  </r>
  <r>
    <s v="Mr."/>
    <s v="Benjamin Finley"/>
    <n v="50"/>
    <x v="1"/>
    <x v="1"/>
    <s v="AB+"/>
    <x v="3"/>
    <x v="0"/>
    <x v="777"/>
    <s v="Jennifer Pennington"/>
    <x v="4774"/>
    <x v="4"/>
    <n v="50381.862999999998"/>
    <n v="445"/>
    <x v="0"/>
    <s v="Elective"/>
    <d v="2022-07-01T00:00:00"/>
    <s v="Aspirin"/>
    <s v="Inconclusive"/>
    <x v="23"/>
  </r>
  <r>
    <s v="Mr."/>
    <s v="Maria Rodriguez"/>
    <n v="47"/>
    <x v="1"/>
    <x v="1"/>
    <s v="B+"/>
    <x v="7"/>
    <x v="2"/>
    <x v="14"/>
    <s v="Peter Berger"/>
    <x v="4775"/>
    <x v="2"/>
    <n v="5012.54"/>
    <n v="120"/>
    <x v="1"/>
    <s v="Urgent"/>
    <d v="2021-12-26T00:00:00"/>
    <s v="Ibuprofen"/>
    <s v="Inconclusive"/>
    <x v="17"/>
  </r>
  <r>
    <s v="Mrs."/>
    <s v="Nicole Hull"/>
    <n v="40"/>
    <x v="1"/>
    <x v="0"/>
    <s v="AB-"/>
    <x v="5"/>
    <x v="3"/>
    <x v="194"/>
    <s v="Debra Stewart"/>
    <x v="4776"/>
    <x v="2"/>
    <n v="21649.3177"/>
    <n v="380"/>
    <x v="1"/>
    <s v="Urgent"/>
    <d v="2023-02-03T00:00:00"/>
    <s v="Penicillin"/>
    <s v="Inconclusive"/>
    <x v="4"/>
  </r>
  <r>
    <s v="Mr."/>
    <s v="Sarah Morgan"/>
    <n v="38"/>
    <x v="1"/>
    <x v="1"/>
    <s v="AB+"/>
    <x v="3"/>
    <x v="1"/>
    <x v="1395"/>
    <s v="David Brown"/>
    <x v="4777"/>
    <x v="2"/>
    <n v="36266.3292"/>
    <n v="191"/>
    <x v="0"/>
    <s v="Elective"/>
    <d v="2022-09-23T00:00:00"/>
    <s v="Paracetamol"/>
    <s v="Abnormal"/>
    <x v="4"/>
  </r>
  <r>
    <s v="Mr."/>
    <s v="Kimberly Adams"/>
    <n v="19"/>
    <x v="2"/>
    <x v="1"/>
    <s v="A+"/>
    <x v="4"/>
    <x v="1"/>
    <x v="685"/>
    <s v="James Barrera"/>
    <x v="1496"/>
    <x v="2"/>
    <n v="5824.2070000000003"/>
    <n v="121"/>
    <x v="1"/>
    <s v="Urgent"/>
    <d v="2023-06-09T00:00:00"/>
    <s v="Lipitor"/>
    <s v="Abnormal"/>
    <x v="27"/>
  </r>
  <r>
    <s v="Mr."/>
    <s v="Andrew Lopez"/>
    <n v="39"/>
    <x v="1"/>
    <x v="1"/>
    <s v="A-"/>
    <x v="6"/>
    <x v="4"/>
    <x v="1091"/>
    <s v="Luke Fowler"/>
    <x v="4778"/>
    <x v="3"/>
    <n v="40199.025099999999"/>
    <n v="269"/>
    <x v="0"/>
    <s v="Elective"/>
    <d v="2020-04-23T00:00:00"/>
    <s v="Paracetamol"/>
    <s v="Abnormal"/>
    <x v="12"/>
  </r>
  <r>
    <s v="Mrs."/>
    <s v="Steven Snyder"/>
    <n v="67"/>
    <x v="0"/>
    <x v="0"/>
    <s v="AB-"/>
    <x v="5"/>
    <x v="3"/>
    <x v="747"/>
    <s v="Kaitlyn Buck"/>
    <x v="4779"/>
    <x v="4"/>
    <n v="4860.5216"/>
    <n v="190"/>
    <x v="2"/>
    <s v="Emergency"/>
    <d v="2023-04-23T00:00:00"/>
    <s v="Ibuprofen"/>
    <s v="Inconclusive"/>
    <x v="3"/>
  </r>
  <r>
    <s v="Mr."/>
    <s v="Robert Smith"/>
    <n v="30"/>
    <x v="2"/>
    <x v="1"/>
    <s v="O-"/>
    <x v="0"/>
    <x v="1"/>
    <x v="1422"/>
    <s v="Darryl Hall"/>
    <x v="1056"/>
    <x v="3"/>
    <n v="1283.6125"/>
    <n v="217"/>
    <x v="2"/>
    <s v="Emergency"/>
    <d v="2023-08-10T00:00:00"/>
    <s v="Penicillin"/>
    <s v="Abnormal"/>
    <x v="16"/>
  </r>
  <r>
    <s v="Mr."/>
    <s v="Christine Trevino"/>
    <n v="53"/>
    <x v="1"/>
    <x v="1"/>
    <s v="B+"/>
    <x v="7"/>
    <x v="3"/>
    <x v="474"/>
    <s v="Grace Jackson"/>
    <x v="4780"/>
    <x v="4"/>
    <n v="24003.567800000001"/>
    <n v="171"/>
    <x v="2"/>
    <s v="Emergency"/>
    <d v="2021-12-01T00:00:00"/>
    <s v="Penicillin"/>
    <s v="Normal"/>
    <x v="8"/>
  </r>
  <r>
    <s v="Mrs."/>
    <s v="Erica Pruitt"/>
    <n v="42"/>
    <x v="1"/>
    <x v="0"/>
    <s v="AB+"/>
    <x v="3"/>
    <x v="4"/>
    <x v="147"/>
    <s v="Jessica Erickson"/>
    <x v="4781"/>
    <x v="3"/>
    <n v="19142.9656"/>
    <n v="456"/>
    <x v="0"/>
    <s v="Elective"/>
    <d v="2019-12-16T00:00:00"/>
    <s v="Penicillin"/>
    <s v="Abnormal"/>
    <x v="18"/>
  </r>
  <r>
    <s v="Mr."/>
    <s v="John Pitts"/>
    <n v="62"/>
    <x v="0"/>
    <x v="1"/>
    <s v="B-"/>
    <x v="2"/>
    <x v="5"/>
    <x v="832"/>
    <s v="Michael Cabrera"/>
    <x v="4782"/>
    <x v="3"/>
    <n v="3882.5884999999998"/>
    <n v="364"/>
    <x v="2"/>
    <s v="Emergency"/>
    <d v="2020-09-23T00:00:00"/>
    <s v="Aspirin"/>
    <s v="Inconclusive"/>
    <x v="10"/>
  </r>
  <r>
    <s v="Mrs."/>
    <s v="Marcus Russell"/>
    <n v="48"/>
    <x v="1"/>
    <x v="0"/>
    <s v="AB-"/>
    <x v="5"/>
    <x v="3"/>
    <x v="353"/>
    <s v="Justin Reynolds"/>
    <x v="4783"/>
    <x v="2"/>
    <n v="5090.1936999999998"/>
    <n v="232"/>
    <x v="2"/>
    <s v="Emergency"/>
    <d v="2019-03-08T00:00:00"/>
    <s v="Aspirin"/>
    <s v="Inconclusive"/>
    <x v="18"/>
  </r>
  <r>
    <s v="Mrs."/>
    <s v="Rachel Carter"/>
    <n v="47"/>
    <x v="1"/>
    <x v="0"/>
    <s v="O+"/>
    <x v="1"/>
    <x v="2"/>
    <x v="605"/>
    <s v="Jose Carroll"/>
    <x v="4784"/>
    <x v="0"/>
    <n v="3073.8908000000001"/>
    <n v="354"/>
    <x v="2"/>
    <s v="Emergency"/>
    <d v="2019-12-26T00:00:00"/>
    <s v="Paracetamol"/>
    <s v="Normal"/>
    <x v="7"/>
  </r>
  <r>
    <s v="Mrs."/>
    <s v="Rachel Gray"/>
    <n v="76"/>
    <x v="0"/>
    <x v="0"/>
    <s v="A+"/>
    <x v="4"/>
    <x v="3"/>
    <x v="1054"/>
    <s v="Erin Gregory"/>
    <x v="4061"/>
    <x v="2"/>
    <n v="26953.705399999999"/>
    <n v="185"/>
    <x v="2"/>
    <s v="Emergency"/>
    <d v="2022-11-03T00:00:00"/>
    <s v="Paracetamol"/>
    <s v="Inconclusive"/>
    <x v="28"/>
  </r>
  <r>
    <s v="Mr."/>
    <s v="Javier Fox"/>
    <n v="72"/>
    <x v="0"/>
    <x v="1"/>
    <s v="AB+"/>
    <x v="3"/>
    <x v="3"/>
    <x v="973"/>
    <s v="Sylvia Newton"/>
    <x v="4785"/>
    <x v="4"/>
    <n v="16058.461799999999"/>
    <n v="447"/>
    <x v="2"/>
    <s v="Emergency"/>
    <d v="2023-09-24T00:00:00"/>
    <s v="Penicillin"/>
    <s v="Normal"/>
    <x v="19"/>
  </r>
  <r>
    <s v="Mrs."/>
    <s v="Douglas Lyons"/>
    <n v="20"/>
    <x v="2"/>
    <x v="0"/>
    <s v="AB-"/>
    <x v="5"/>
    <x v="0"/>
    <x v="1399"/>
    <s v="Seth Stewart"/>
    <x v="4786"/>
    <x v="3"/>
    <n v="46382.937400000003"/>
    <n v="499"/>
    <x v="2"/>
    <s v="Emergency"/>
    <d v="2022-01-09T00:00:00"/>
    <s v="Aspirin"/>
    <s v="Normal"/>
    <x v="5"/>
  </r>
  <r>
    <s v="Mr."/>
    <s v="Holly Clark"/>
    <n v="79"/>
    <x v="0"/>
    <x v="1"/>
    <s v="A-"/>
    <x v="6"/>
    <x v="4"/>
    <x v="852"/>
    <s v="William Burke"/>
    <x v="4787"/>
    <x v="3"/>
    <n v="15278.3946"/>
    <n v="115"/>
    <x v="0"/>
    <s v="Elective"/>
    <d v="2022-02-20T00:00:00"/>
    <s v="Lipitor"/>
    <s v="Abnormal"/>
    <x v="27"/>
  </r>
  <r>
    <s v="Mr."/>
    <s v="Jonathan Keller DVM"/>
    <n v="63"/>
    <x v="0"/>
    <x v="1"/>
    <s v="AB+"/>
    <x v="3"/>
    <x v="4"/>
    <x v="1491"/>
    <s v="Pamela Jackson"/>
    <x v="4788"/>
    <x v="4"/>
    <n v="5358.5630000000001"/>
    <n v="446"/>
    <x v="2"/>
    <s v="Emergency"/>
    <d v="2023-03-29T00:00:00"/>
    <s v="Lipitor"/>
    <s v="Abnormal"/>
    <x v="23"/>
  </r>
  <r>
    <s v="Mrs."/>
    <s v="Jessica Moore"/>
    <n v="73"/>
    <x v="0"/>
    <x v="0"/>
    <s v="O-"/>
    <x v="0"/>
    <x v="4"/>
    <x v="1230"/>
    <s v="Amanda Mcintyre"/>
    <x v="4789"/>
    <x v="0"/>
    <n v="13307.5381"/>
    <n v="405"/>
    <x v="0"/>
    <s v="Elective"/>
    <d v="2023-03-15T00:00:00"/>
    <s v="Lipitor"/>
    <s v="Abnormal"/>
    <x v="21"/>
  </r>
  <r>
    <s v="Mr."/>
    <s v="Gabrielle Willis"/>
    <n v="28"/>
    <x v="2"/>
    <x v="1"/>
    <s v="A-"/>
    <x v="6"/>
    <x v="2"/>
    <x v="440"/>
    <s v="Jared Nguyen"/>
    <x v="4790"/>
    <x v="1"/>
    <n v="20745.156800000001"/>
    <n v="425"/>
    <x v="2"/>
    <s v="Emergency"/>
    <d v="2023-04-28T00:00:00"/>
    <s v="Lipitor"/>
    <s v="Inconclusive"/>
    <x v="12"/>
  </r>
  <r>
    <s v="Mrs."/>
    <s v="Michele Scott"/>
    <n v="33"/>
    <x v="2"/>
    <x v="0"/>
    <s v="B+"/>
    <x v="7"/>
    <x v="1"/>
    <x v="20"/>
    <s v="Lindsay Martinez"/>
    <x v="4791"/>
    <x v="2"/>
    <n v="36801.035900000003"/>
    <n v="198"/>
    <x v="2"/>
    <s v="Emergency"/>
    <d v="2023-02-28T00:00:00"/>
    <s v="Aspirin"/>
    <s v="Abnormal"/>
    <x v="8"/>
  </r>
  <r>
    <s v="Mr."/>
    <s v="Morgan Christensen"/>
    <n v="27"/>
    <x v="2"/>
    <x v="1"/>
    <s v="AB+"/>
    <x v="3"/>
    <x v="0"/>
    <x v="1091"/>
    <s v="Jason Cook"/>
    <x v="2635"/>
    <x v="4"/>
    <n v="58089.5913"/>
    <n v="372"/>
    <x v="1"/>
    <s v="Urgent"/>
    <d v="2020-05-05T00:00:00"/>
    <s v="Aspirin"/>
    <s v="Abnormal"/>
    <x v="7"/>
  </r>
  <r>
    <s v="Mr."/>
    <s v="Christopher Zamora"/>
    <n v="51"/>
    <x v="1"/>
    <x v="1"/>
    <s v="B-"/>
    <x v="2"/>
    <x v="3"/>
    <x v="1468"/>
    <s v="Chad Dean"/>
    <x v="4792"/>
    <x v="0"/>
    <n v="24611.3537"/>
    <n v="346"/>
    <x v="1"/>
    <s v="Urgent"/>
    <d v="2021-03-29T00:00:00"/>
    <s v="Paracetamol"/>
    <s v="Inconclusive"/>
    <x v="6"/>
  </r>
  <r>
    <s v="Mrs."/>
    <s v="Savannah Terry"/>
    <n v="31"/>
    <x v="2"/>
    <x v="0"/>
    <s v="AB+"/>
    <x v="3"/>
    <x v="4"/>
    <x v="885"/>
    <s v="Shannon Burns"/>
    <x v="4793"/>
    <x v="2"/>
    <n v="41782.971599999997"/>
    <n v="474"/>
    <x v="1"/>
    <s v="Urgent"/>
    <d v="2023-10-18T00:00:00"/>
    <s v="Paracetamol"/>
    <s v="Inconclusive"/>
    <x v="3"/>
  </r>
  <r>
    <s v="Mrs."/>
    <s v="Kevin Robinson"/>
    <n v="65"/>
    <x v="0"/>
    <x v="0"/>
    <s v="AB+"/>
    <x v="3"/>
    <x v="5"/>
    <x v="498"/>
    <s v="Bryan Smith"/>
    <x v="4794"/>
    <x v="3"/>
    <n v="69505.109700000001"/>
    <n v="158"/>
    <x v="0"/>
    <s v="Elective"/>
    <d v="2023-06-22T00:00:00"/>
    <s v="Lipitor"/>
    <s v="Normal"/>
    <x v="10"/>
  </r>
  <r>
    <s v="Mr."/>
    <s v="Diana Thornton"/>
    <n v="77"/>
    <x v="0"/>
    <x v="1"/>
    <s v="AB+"/>
    <x v="3"/>
    <x v="3"/>
    <x v="1649"/>
    <s v="Drew Patel"/>
    <x v="188"/>
    <x v="1"/>
    <n v="7070.8036000000002"/>
    <n v="396"/>
    <x v="2"/>
    <s v="Emergency"/>
    <d v="2020-11-15T00:00:00"/>
    <s v="Aspirin"/>
    <s v="Abnormal"/>
    <x v="9"/>
  </r>
  <r>
    <s v="Mr."/>
    <s v="Jody Hernandez"/>
    <n v="44"/>
    <x v="1"/>
    <x v="1"/>
    <s v="B+"/>
    <x v="7"/>
    <x v="3"/>
    <x v="1536"/>
    <s v="Wendy Peterson"/>
    <x v="4795"/>
    <x v="2"/>
    <n v="13938.0373"/>
    <n v="154"/>
    <x v="2"/>
    <s v="Emergency"/>
    <d v="2020-09-01T00:00:00"/>
    <s v="Aspirin"/>
    <s v="Inconclusive"/>
    <x v="5"/>
  </r>
  <r>
    <s v="Mr."/>
    <s v="Paul Golden"/>
    <n v="65"/>
    <x v="0"/>
    <x v="1"/>
    <s v="O-"/>
    <x v="0"/>
    <x v="0"/>
    <x v="47"/>
    <s v="Erika Patterson"/>
    <x v="3403"/>
    <x v="3"/>
    <n v="37705.603300000002"/>
    <n v="435"/>
    <x v="2"/>
    <s v="Emergency"/>
    <d v="2020-04-19T00:00:00"/>
    <s v="Lipitor"/>
    <s v="Abnormal"/>
    <x v="0"/>
  </r>
  <r>
    <s v="Mr."/>
    <s v="Sarah Anderson"/>
    <n v="76"/>
    <x v="0"/>
    <x v="1"/>
    <s v="A+"/>
    <x v="4"/>
    <x v="2"/>
    <x v="1075"/>
    <s v="Katherine Mendoza"/>
    <x v="4796"/>
    <x v="1"/>
    <n v="3269.1698999999999"/>
    <n v="109"/>
    <x v="0"/>
    <s v="Elective"/>
    <d v="2022-11-21T00:00:00"/>
    <s v="Lipitor"/>
    <s v="Normal"/>
    <x v="3"/>
  </r>
  <r>
    <s v="Mr."/>
    <s v="Kenneth Lowery"/>
    <n v="67"/>
    <x v="0"/>
    <x v="1"/>
    <s v="O-"/>
    <x v="0"/>
    <x v="2"/>
    <x v="1694"/>
    <s v="Mark White"/>
    <x v="4797"/>
    <x v="1"/>
    <n v="5264.3459000000003"/>
    <n v="118"/>
    <x v="2"/>
    <s v="Emergency"/>
    <d v="2023-01-15T00:00:00"/>
    <s v="Paracetamol"/>
    <s v="Inconclusive"/>
    <x v="22"/>
  </r>
  <r>
    <s v="Mr."/>
    <s v="Sarah Roberts"/>
    <n v="55"/>
    <x v="1"/>
    <x v="1"/>
    <s v="AB-"/>
    <x v="5"/>
    <x v="3"/>
    <x v="1068"/>
    <s v="Kevin Moore"/>
    <x v="2081"/>
    <x v="4"/>
    <n v="4750.3653999999997"/>
    <n v="472"/>
    <x v="2"/>
    <s v="Emergency"/>
    <d v="2022-03-11T00:00:00"/>
    <s v="Aspirin"/>
    <s v="Abnormal"/>
    <x v="14"/>
  </r>
  <r>
    <s v="Mrs."/>
    <s v="Shelly Zavala"/>
    <n v="32"/>
    <x v="2"/>
    <x v="0"/>
    <s v="AB+"/>
    <x v="3"/>
    <x v="3"/>
    <x v="962"/>
    <s v="Amber Lewis"/>
    <x v="4798"/>
    <x v="3"/>
    <n v="26452.0278"/>
    <n v="224"/>
    <x v="2"/>
    <s v="Emergency"/>
    <d v="2019-06-18T00:00:00"/>
    <s v="Paracetamol"/>
    <s v="Abnormal"/>
    <x v="6"/>
  </r>
  <r>
    <s v="Mr."/>
    <s v="Vincent Young"/>
    <n v="27"/>
    <x v="2"/>
    <x v="1"/>
    <s v="A-"/>
    <x v="6"/>
    <x v="1"/>
    <x v="1389"/>
    <s v="Richard Johnson"/>
    <x v="4799"/>
    <x v="3"/>
    <n v="29015.321899999999"/>
    <n v="173"/>
    <x v="1"/>
    <s v="Urgent"/>
    <d v="2019-01-29T00:00:00"/>
    <s v="Paracetamol"/>
    <s v="Normal"/>
    <x v="5"/>
  </r>
  <r>
    <s v="Mrs."/>
    <s v="Ashley Santiago"/>
    <n v="32"/>
    <x v="2"/>
    <x v="0"/>
    <s v="A+"/>
    <x v="4"/>
    <x v="5"/>
    <x v="227"/>
    <s v="Julia Harris"/>
    <x v="4800"/>
    <x v="3"/>
    <n v="42972.491999999998"/>
    <n v="281"/>
    <x v="0"/>
    <s v="Elective"/>
    <d v="2020-08-27T00:00:00"/>
    <s v="Ibuprofen"/>
    <s v="Inconclusive"/>
    <x v="28"/>
  </r>
  <r>
    <s v="Mr."/>
    <s v="Connie Taylor"/>
    <n v="30"/>
    <x v="2"/>
    <x v="1"/>
    <s v="A-"/>
    <x v="6"/>
    <x v="0"/>
    <x v="821"/>
    <s v="Bryan Guzman"/>
    <x v="4801"/>
    <x v="4"/>
    <n v="2100.5574999999999"/>
    <n v="197"/>
    <x v="1"/>
    <s v="Urgent"/>
    <d v="2019-04-12T00:00:00"/>
    <s v="Ibuprofen"/>
    <s v="Abnormal"/>
    <x v="9"/>
  </r>
  <r>
    <s v="Mr."/>
    <s v="Jared Barry"/>
    <n v="46"/>
    <x v="1"/>
    <x v="1"/>
    <s v="B+"/>
    <x v="7"/>
    <x v="3"/>
    <x v="384"/>
    <s v="Angel Larson"/>
    <x v="4802"/>
    <x v="2"/>
    <n v="19887.140200000002"/>
    <n v="314"/>
    <x v="2"/>
    <s v="Emergency"/>
    <d v="2023-09-26T00:00:00"/>
    <s v="Paracetamol"/>
    <s v="Abnormal"/>
    <x v="28"/>
  </r>
  <r>
    <s v="Mrs."/>
    <s v="Melanie Walker"/>
    <n v="51"/>
    <x v="1"/>
    <x v="0"/>
    <s v="B-"/>
    <x v="2"/>
    <x v="2"/>
    <x v="851"/>
    <s v="Mary Walsh"/>
    <x v="4803"/>
    <x v="4"/>
    <n v="24937.311099999999"/>
    <n v="303"/>
    <x v="1"/>
    <s v="Urgent"/>
    <d v="2022-07-03T00:00:00"/>
    <s v="Ibuprofen"/>
    <s v="Normal"/>
    <x v="8"/>
  </r>
  <r>
    <s v="Mrs."/>
    <s v="Miranda Cohen"/>
    <n v="37"/>
    <x v="1"/>
    <x v="0"/>
    <s v="O-"/>
    <x v="0"/>
    <x v="0"/>
    <x v="800"/>
    <s v="Kara Howell"/>
    <x v="4804"/>
    <x v="1"/>
    <n v="14781.8884"/>
    <n v="196"/>
    <x v="0"/>
    <s v="Elective"/>
    <d v="2019-08-30T00:00:00"/>
    <s v="Paracetamol"/>
    <s v="Normal"/>
    <x v="22"/>
  </r>
  <r>
    <s v="Mr."/>
    <s v="Raymond Cruz"/>
    <n v="36"/>
    <x v="1"/>
    <x v="1"/>
    <s v="AB+"/>
    <x v="3"/>
    <x v="2"/>
    <x v="472"/>
    <s v="Leon Pearson"/>
    <x v="1434"/>
    <x v="0"/>
    <n v="10553.081099999999"/>
    <n v="455"/>
    <x v="2"/>
    <s v="Emergency"/>
    <d v="2022-12-07T00:00:00"/>
    <s v="Aspirin"/>
    <s v="Inconclusive"/>
    <x v="14"/>
  </r>
  <r>
    <s v="Mr."/>
    <s v="Kathleen Graham"/>
    <n v="31"/>
    <x v="2"/>
    <x v="1"/>
    <s v="O-"/>
    <x v="0"/>
    <x v="5"/>
    <x v="1318"/>
    <s v="Yolanda Newman"/>
    <x v="4805"/>
    <x v="1"/>
    <n v="53270.731699999997"/>
    <n v="495"/>
    <x v="2"/>
    <s v="Emergency"/>
    <d v="2022-12-18T00:00:00"/>
    <s v="Ibuprofen"/>
    <s v="Inconclusive"/>
    <x v="16"/>
  </r>
  <r>
    <s v="Mr."/>
    <s v="Joshua Simpson"/>
    <n v="62"/>
    <x v="0"/>
    <x v="1"/>
    <s v="AB-"/>
    <x v="5"/>
    <x v="3"/>
    <x v="203"/>
    <s v="Melinda Roy"/>
    <x v="4806"/>
    <x v="0"/>
    <n v="29687.846799999999"/>
    <n v="145"/>
    <x v="2"/>
    <s v="Emergency"/>
    <d v="2018-11-21T00:00:00"/>
    <s v="Lipitor"/>
    <s v="Normal"/>
    <x v="23"/>
  </r>
  <r>
    <s v="Mr."/>
    <s v="Mariah Dalton"/>
    <n v="65"/>
    <x v="0"/>
    <x v="1"/>
    <s v="A+"/>
    <x v="4"/>
    <x v="2"/>
    <x v="1513"/>
    <s v="Karen Miller"/>
    <x v="4807"/>
    <x v="4"/>
    <n v="21379.489799999999"/>
    <n v="496"/>
    <x v="1"/>
    <s v="Urgent"/>
    <d v="2022-03-25T00:00:00"/>
    <s v="Aspirin"/>
    <s v="Normal"/>
    <x v="10"/>
  </r>
  <r>
    <s v="Mr."/>
    <s v="Nicole Santiago"/>
    <n v="80"/>
    <x v="0"/>
    <x v="1"/>
    <s v="A-"/>
    <x v="6"/>
    <x v="5"/>
    <x v="1575"/>
    <s v="Amy Smith"/>
    <x v="4808"/>
    <x v="2"/>
    <n v="7432.5627999999997"/>
    <n v="374"/>
    <x v="0"/>
    <s v="Elective"/>
    <d v="2022-09-22T00:00:00"/>
    <s v="Paracetamol"/>
    <s v="Normal"/>
    <x v="11"/>
  </r>
  <r>
    <s v="Mr."/>
    <s v="Erik Wilson"/>
    <n v="76"/>
    <x v="0"/>
    <x v="1"/>
    <s v="A-"/>
    <x v="6"/>
    <x v="0"/>
    <x v="615"/>
    <s v="Lindsay Taylor"/>
    <x v="4809"/>
    <x v="1"/>
    <n v="37155.769999999997"/>
    <n v="241"/>
    <x v="0"/>
    <s v="Elective"/>
    <d v="2021-04-29T00:00:00"/>
    <s v="Ibuprofen"/>
    <s v="Inconclusive"/>
    <x v="2"/>
  </r>
  <r>
    <s v="Mr."/>
    <s v="Kathryn Castillo"/>
    <n v="80"/>
    <x v="0"/>
    <x v="1"/>
    <s v="A+"/>
    <x v="4"/>
    <x v="4"/>
    <x v="885"/>
    <s v="William Fletcher"/>
    <x v="4810"/>
    <x v="0"/>
    <n v="36754.121200000001"/>
    <n v="150"/>
    <x v="2"/>
    <s v="Emergency"/>
    <d v="2023-11-13T00:00:00"/>
    <s v="Penicillin"/>
    <s v="Normal"/>
    <x v="17"/>
  </r>
  <r>
    <s v="Mr."/>
    <s v="Gerald Knox"/>
    <n v="29"/>
    <x v="2"/>
    <x v="1"/>
    <s v="A-"/>
    <x v="6"/>
    <x v="0"/>
    <x v="1620"/>
    <s v="David Snyder"/>
    <x v="4811"/>
    <x v="4"/>
    <n v="19186.738000000001"/>
    <n v="388"/>
    <x v="0"/>
    <s v="Elective"/>
    <d v="2021-12-05T00:00:00"/>
    <s v="Lipitor"/>
    <s v="Abnormal"/>
    <x v="23"/>
  </r>
  <r>
    <s v="Mr."/>
    <s v="Angel Armstrong"/>
    <n v="43"/>
    <x v="1"/>
    <x v="1"/>
    <s v="O-"/>
    <x v="0"/>
    <x v="2"/>
    <x v="791"/>
    <s v="Marcus Robles"/>
    <x v="4812"/>
    <x v="0"/>
    <n v="16223.8488"/>
    <n v="229"/>
    <x v="1"/>
    <s v="Urgent"/>
    <d v="2020-08-11T00:00:00"/>
    <s v="Paracetamol"/>
    <s v="Abnormal"/>
    <x v="20"/>
  </r>
  <r>
    <s v="Mrs."/>
    <s v="Katherine Freeman"/>
    <n v="63"/>
    <x v="0"/>
    <x v="0"/>
    <s v="AB-"/>
    <x v="5"/>
    <x v="2"/>
    <x v="1389"/>
    <s v="Stephanie Walker"/>
    <x v="4813"/>
    <x v="0"/>
    <n v="24034.2137"/>
    <n v="125"/>
    <x v="2"/>
    <s v="Emergency"/>
    <d v="2019-01-16T00:00:00"/>
    <s v="Lipitor"/>
    <s v="Normal"/>
    <x v="3"/>
  </r>
  <r>
    <s v="Mrs."/>
    <s v="Cathy Rhodes"/>
    <n v="48"/>
    <x v="1"/>
    <x v="0"/>
    <s v="AB+"/>
    <x v="3"/>
    <x v="0"/>
    <x v="1417"/>
    <s v="Tyler Patel"/>
    <x v="4814"/>
    <x v="3"/>
    <n v="40233.2713"/>
    <n v="123"/>
    <x v="1"/>
    <s v="Urgent"/>
    <d v="2023-03-23T00:00:00"/>
    <s v="Aspirin"/>
    <s v="Inconclusive"/>
    <x v="18"/>
  </r>
  <r>
    <s v="Mr."/>
    <s v="Samuel Gilbert"/>
    <n v="30"/>
    <x v="2"/>
    <x v="1"/>
    <s v="B+"/>
    <x v="7"/>
    <x v="5"/>
    <x v="1356"/>
    <s v="Lisa Willis"/>
    <x v="4815"/>
    <x v="4"/>
    <n v="13542.610199999999"/>
    <n v="497"/>
    <x v="0"/>
    <s v="Elective"/>
    <d v="2023-01-13T00:00:00"/>
    <s v="Ibuprofen"/>
    <s v="Inconclusive"/>
    <x v="25"/>
  </r>
  <r>
    <s v="Mrs."/>
    <s v="Lori Kim"/>
    <n v="36"/>
    <x v="1"/>
    <x v="0"/>
    <s v="AB+"/>
    <x v="3"/>
    <x v="1"/>
    <x v="610"/>
    <s v="Heather Prince"/>
    <x v="4816"/>
    <x v="1"/>
    <n v="23643.004300000001"/>
    <n v="321"/>
    <x v="0"/>
    <s v="Elective"/>
    <d v="2022-04-01T00:00:00"/>
    <s v="Paracetamol"/>
    <s v="Normal"/>
    <x v="20"/>
  </r>
  <r>
    <s v="Mrs."/>
    <s v="Michael Nielsen"/>
    <n v="18"/>
    <x v="2"/>
    <x v="0"/>
    <s v="AB+"/>
    <x v="3"/>
    <x v="4"/>
    <x v="1695"/>
    <s v="Daniel Lucas"/>
    <x v="4817"/>
    <x v="1"/>
    <n v="19872.894499999999"/>
    <n v="156"/>
    <x v="1"/>
    <s v="Urgent"/>
    <d v="2023-07-18T00:00:00"/>
    <s v="Penicillin"/>
    <s v="Normal"/>
    <x v="4"/>
  </r>
  <r>
    <s v="Mrs."/>
    <s v="Robert Henderson"/>
    <n v="27"/>
    <x v="2"/>
    <x v="0"/>
    <s v="AB+"/>
    <x v="3"/>
    <x v="3"/>
    <x v="1696"/>
    <s v="Jennifer Robinson"/>
    <x v="4818"/>
    <x v="1"/>
    <n v="26296.0167"/>
    <n v="310"/>
    <x v="1"/>
    <s v="Urgent"/>
    <d v="2023-08-28T00:00:00"/>
    <s v="Lipitor"/>
    <s v="Abnormal"/>
    <x v="21"/>
  </r>
  <r>
    <s v="Mr."/>
    <s v="Mark Ruiz"/>
    <n v="63"/>
    <x v="0"/>
    <x v="1"/>
    <s v="AB-"/>
    <x v="5"/>
    <x v="4"/>
    <x v="435"/>
    <s v="Linda Bailey"/>
    <x v="4819"/>
    <x v="0"/>
    <n v="22310.893"/>
    <n v="275"/>
    <x v="0"/>
    <s v="Elective"/>
    <d v="2019-08-02T00:00:00"/>
    <s v="Paracetamol"/>
    <s v="Abnormal"/>
    <x v="22"/>
  </r>
  <r>
    <s v="Mr."/>
    <s v="Kimberly Nichols"/>
    <n v="72"/>
    <x v="0"/>
    <x v="1"/>
    <s v="AB+"/>
    <x v="3"/>
    <x v="5"/>
    <x v="1254"/>
    <s v="Daniel Wilson"/>
    <x v="1037"/>
    <x v="0"/>
    <n v="51735.071000000004"/>
    <n v="344"/>
    <x v="2"/>
    <s v="Emergency"/>
    <d v="2019-07-29T00:00:00"/>
    <s v="Aspirin"/>
    <s v="Abnormal"/>
    <x v="28"/>
  </r>
  <r>
    <s v="Mr."/>
    <s v="Matthew Cruz"/>
    <n v="56"/>
    <x v="1"/>
    <x v="1"/>
    <s v="AB+"/>
    <x v="3"/>
    <x v="0"/>
    <x v="74"/>
    <s v="Richard Mayo"/>
    <x v="903"/>
    <x v="2"/>
    <n v="45656.683400000002"/>
    <n v="477"/>
    <x v="2"/>
    <s v="Emergency"/>
    <d v="2021-08-10T00:00:00"/>
    <s v="Penicillin"/>
    <s v="Inconclusive"/>
    <x v="19"/>
  </r>
  <r>
    <s v="Mr."/>
    <s v="Victoria Johnson"/>
    <n v="59"/>
    <x v="1"/>
    <x v="1"/>
    <s v="O+"/>
    <x v="1"/>
    <x v="2"/>
    <x v="1112"/>
    <s v="Marvin Baker"/>
    <x v="4820"/>
    <x v="2"/>
    <n v="611.59190000000001"/>
    <n v="296"/>
    <x v="0"/>
    <s v="Elective"/>
    <d v="2019-12-27T00:00:00"/>
    <s v="Penicillin"/>
    <s v="Abnormal"/>
    <x v="8"/>
  </r>
  <r>
    <s v="Mrs."/>
    <s v="Courtney Suarez"/>
    <n v="18"/>
    <x v="2"/>
    <x v="0"/>
    <s v="B-"/>
    <x v="2"/>
    <x v="4"/>
    <x v="845"/>
    <s v="Tiffany Bush"/>
    <x v="4821"/>
    <x v="1"/>
    <n v="2277.6687000000002"/>
    <n v="338"/>
    <x v="2"/>
    <s v="Emergency"/>
    <d v="2021-05-04T00:00:00"/>
    <s v="Lipitor"/>
    <s v="Normal"/>
    <x v="27"/>
  </r>
  <r>
    <s v="Mrs."/>
    <s v="Ashley Thompson"/>
    <n v="34"/>
    <x v="2"/>
    <x v="0"/>
    <s v="A+"/>
    <x v="4"/>
    <x v="3"/>
    <x v="734"/>
    <s v="Mrs. Dana King"/>
    <x v="4822"/>
    <x v="3"/>
    <n v="27625.8079"/>
    <n v="477"/>
    <x v="2"/>
    <s v="Emergency"/>
    <d v="2020-08-05T00:00:00"/>
    <s v="Penicillin"/>
    <s v="Inconclusive"/>
    <x v="1"/>
  </r>
  <r>
    <s v="Mrs."/>
    <s v="Jasmine Smith"/>
    <n v="22"/>
    <x v="2"/>
    <x v="0"/>
    <s v="B-"/>
    <x v="2"/>
    <x v="4"/>
    <x v="9"/>
    <s v="Kent Brown"/>
    <x v="4823"/>
    <x v="2"/>
    <n v="15027.0254"/>
    <n v="383"/>
    <x v="1"/>
    <s v="Urgent"/>
    <d v="2021-04-23T00:00:00"/>
    <s v="Aspirin"/>
    <s v="Normal"/>
    <x v="2"/>
  </r>
  <r>
    <s v="Mrs."/>
    <s v="Joanne Smith"/>
    <n v="56"/>
    <x v="1"/>
    <x v="0"/>
    <s v="AB-"/>
    <x v="5"/>
    <x v="5"/>
    <x v="561"/>
    <s v="Yvette Powell"/>
    <x v="4824"/>
    <x v="1"/>
    <n v="13427.272999999999"/>
    <n v="113"/>
    <x v="2"/>
    <s v="Emergency"/>
    <d v="2023-01-28T00:00:00"/>
    <s v="Aspirin"/>
    <s v="Inconclusive"/>
    <x v="28"/>
  </r>
  <r>
    <s v="Mrs."/>
    <s v="Ashley Barron"/>
    <n v="36"/>
    <x v="1"/>
    <x v="0"/>
    <s v="A-"/>
    <x v="6"/>
    <x v="5"/>
    <x v="1188"/>
    <s v="Richard Huffman"/>
    <x v="1569"/>
    <x v="2"/>
    <n v="71736.883100000006"/>
    <n v="329"/>
    <x v="0"/>
    <s v="Elective"/>
    <d v="2018-12-31T00:00:00"/>
    <s v="Penicillin"/>
    <s v="Normal"/>
    <x v="24"/>
  </r>
  <r>
    <s v="Mr."/>
    <s v="Deborah Robinson"/>
    <n v="47"/>
    <x v="1"/>
    <x v="1"/>
    <s v="A-"/>
    <x v="6"/>
    <x v="0"/>
    <x v="1266"/>
    <s v="Tina Payne"/>
    <x v="4825"/>
    <x v="0"/>
    <n v="49382.503799999999"/>
    <n v="116"/>
    <x v="0"/>
    <s v="Elective"/>
    <d v="2022-07-24T00:00:00"/>
    <s v="Aspirin"/>
    <s v="Abnormal"/>
    <x v="26"/>
  </r>
  <r>
    <s v="Mr."/>
    <s v="Lee Smith"/>
    <n v="29"/>
    <x v="2"/>
    <x v="1"/>
    <s v="B-"/>
    <x v="2"/>
    <x v="4"/>
    <x v="1538"/>
    <s v="Pamela Schmitt"/>
    <x v="4826"/>
    <x v="2"/>
    <n v="9844.5203999999994"/>
    <n v="401"/>
    <x v="2"/>
    <s v="Emergency"/>
    <d v="2023-04-05T00:00:00"/>
    <s v="Lipitor"/>
    <s v="Inconclusive"/>
    <x v="23"/>
  </r>
  <r>
    <s v="Mrs."/>
    <s v="William Smith"/>
    <n v="77"/>
    <x v="0"/>
    <x v="0"/>
    <s v="O-"/>
    <x v="0"/>
    <x v="0"/>
    <x v="1697"/>
    <s v="Robert Jenkins"/>
    <x v="4827"/>
    <x v="0"/>
    <n v="46995.931299999997"/>
    <n v="388"/>
    <x v="2"/>
    <s v="Emergency"/>
    <d v="2020-11-17T00:00:00"/>
    <s v="Paracetamol"/>
    <s v="Abnormal"/>
    <x v="24"/>
  </r>
  <r>
    <s v="Mr."/>
    <s v="Denise Lee"/>
    <n v="43"/>
    <x v="1"/>
    <x v="1"/>
    <s v="A-"/>
    <x v="6"/>
    <x v="4"/>
    <x v="284"/>
    <s v="Nicole Vasquez"/>
    <x v="4828"/>
    <x v="1"/>
    <n v="16586.691900000002"/>
    <n v="258"/>
    <x v="2"/>
    <s v="Emergency"/>
    <d v="2019-09-26T00:00:00"/>
    <s v="Ibuprofen"/>
    <s v="Abnormal"/>
    <x v="25"/>
  </r>
  <r>
    <s v="Mrs."/>
    <s v="Nathaniel Durham"/>
    <n v="44"/>
    <x v="1"/>
    <x v="0"/>
    <s v="B+"/>
    <x v="7"/>
    <x v="4"/>
    <x v="1224"/>
    <s v="Rita Hill"/>
    <x v="4829"/>
    <x v="0"/>
    <n v="2088.9333999999999"/>
    <n v="341"/>
    <x v="1"/>
    <s v="Urgent"/>
    <d v="2020-04-14T00:00:00"/>
    <s v="Aspirin"/>
    <s v="Abnormal"/>
    <x v="19"/>
  </r>
  <r>
    <s v="Mr."/>
    <s v="Ronald Lee"/>
    <n v="70"/>
    <x v="0"/>
    <x v="1"/>
    <s v="O+"/>
    <x v="1"/>
    <x v="4"/>
    <x v="892"/>
    <s v="Monique Caldwell"/>
    <x v="2525"/>
    <x v="0"/>
    <n v="25196.015500000001"/>
    <n v="283"/>
    <x v="0"/>
    <s v="Elective"/>
    <d v="2022-11-13T00:00:00"/>
    <s v="Aspirin"/>
    <s v="Normal"/>
    <x v="8"/>
  </r>
  <r>
    <s v="Mr."/>
    <s v="Tanya Robinson"/>
    <n v="41"/>
    <x v="1"/>
    <x v="1"/>
    <s v="O-"/>
    <x v="0"/>
    <x v="2"/>
    <x v="826"/>
    <s v="Stephanie Vargas"/>
    <x v="4830"/>
    <x v="3"/>
    <n v="12047.6826"/>
    <n v="344"/>
    <x v="2"/>
    <s v="Emergency"/>
    <d v="2022-08-18T00:00:00"/>
    <s v="Penicillin"/>
    <s v="Abnormal"/>
    <x v="15"/>
  </r>
  <r>
    <s v="Mr."/>
    <s v="Brandon Miller"/>
    <n v="43"/>
    <x v="1"/>
    <x v="1"/>
    <s v="B-"/>
    <x v="2"/>
    <x v="3"/>
    <x v="775"/>
    <s v="Patrick Wong"/>
    <x v="4831"/>
    <x v="3"/>
    <n v="34790.686800000003"/>
    <n v="133"/>
    <x v="2"/>
    <s v="Emergency"/>
    <d v="2020-05-29T00:00:00"/>
    <s v="Aspirin"/>
    <s v="Abnormal"/>
    <x v="2"/>
  </r>
  <r>
    <s v="Mr."/>
    <s v="Janice Savage"/>
    <n v="28"/>
    <x v="2"/>
    <x v="1"/>
    <s v="A+"/>
    <x v="4"/>
    <x v="2"/>
    <x v="705"/>
    <s v="Jason Webster"/>
    <x v="4832"/>
    <x v="2"/>
    <n v="4760.9345000000003"/>
    <n v="349"/>
    <x v="0"/>
    <s v="Elective"/>
    <d v="2019-07-29T00:00:00"/>
    <s v="Penicillin"/>
    <s v="Normal"/>
    <x v="9"/>
  </r>
  <r>
    <s v="Mr."/>
    <s v="Christina Robbins"/>
    <n v="34"/>
    <x v="2"/>
    <x v="1"/>
    <s v="A+"/>
    <x v="4"/>
    <x v="1"/>
    <x v="562"/>
    <s v="George Ward"/>
    <x v="4833"/>
    <x v="2"/>
    <n v="5311.2465000000002"/>
    <n v="234"/>
    <x v="1"/>
    <s v="Urgent"/>
    <d v="2023-02-27T00:00:00"/>
    <s v="Paracetamol"/>
    <s v="Normal"/>
    <x v="11"/>
  </r>
  <r>
    <s v="Mr."/>
    <s v="Sarah Moore"/>
    <n v="54"/>
    <x v="1"/>
    <x v="1"/>
    <s v="AB-"/>
    <x v="5"/>
    <x v="0"/>
    <x v="566"/>
    <s v="Trevor Franco"/>
    <x v="4834"/>
    <x v="2"/>
    <n v="47149.895199999999"/>
    <n v="459"/>
    <x v="2"/>
    <s v="Emergency"/>
    <d v="2020-09-10T00:00:00"/>
    <s v="Paracetamol"/>
    <s v="Inconclusive"/>
    <x v="9"/>
  </r>
  <r>
    <s v="Mrs."/>
    <s v="Samuel Christensen"/>
    <n v="37"/>
    <x v="1"/>
    <x v="0"/>
    <s v="B+"/>
    <x v="7"/>
    <x v="1"/>
    <x v="379"/>
    <s v="Carolyn Gutierrez MD"/>
    <x v="4835"/>
    <x v="3"/>
    <n v="13781.787899999999"/>
    <n v="256"/>
    <x v="1"/>
    <s v="Urgent"/>
    <d v="2022-03-08T00:00:00"/>
    <s v="Aspirin"/>
    <s v="Inconclusive"/>
    <x v="26"/>
  </r>
  <r>
    <s v="Mr."/>
    <s v="Thomas Moran"/>
    <n v="70"/>
    <x v="0"/>
    <x v="1"/>
    <s v="AB-"/>
    <x v="5"/>
    <x v="2"/>
    <x v="1282"/>
    <s v="Stephanie Burke"/>
    <x v="4836"/>
    <x v="0"/>
    <n v="15269.7001"/>
    <n v="422"/>
    <x v="2"/>
    <s v="Emergency"/>
    <d v="2022-11-06T00:00:00"/>
    <s v="Paracetamol"/>
    <s v="Normal"/>
    <x v="16"/>
  </r>
  <r>
    <s v="Mrs."/>
    <s v="David Gonzales"/>
    <n v="41"/>
    <x v="1"/>
    <x v="0"/>
    <s v="B+"/>
    <x v="7"/>
    <x v="4"/>
    <x v="427"/>
    <s v="Beth Taylor"/>
    <x v="4837"/>
    <x v="2"/>
    <n v="3753.3339000000001"/>
    <n v="195"/>
    <x v="1"/>
    <s v="Urgent"/>
    <d v="2021-09-09T00:00:00"/>
    <s v="Penicillin"/>
    <s v="Inconclusive"/>
    <x v="14"/>
  </r>
  <r>
    <s v="Mr."/>
    <s v="Catherine George"/>
    <n v="71"/>
    <x v="0"/>
    <x v="1"/>
    <s v="O+"/>
    <x v="1"/>
    <x v="3"/>
    <x v="1698"/>
    <s v="Kristy Lane"/>
    <x v="4838"/>
    <x v="0"/>
    <n v="6333.2716"/>
    <n v="157"/>
    <x v="2"/>
    <s v="Emergency"/>
    <d v="2023-10-14T00:00:00"/>
    <s v="Penicillin"/>
    <s v="Normal"/>
    <x v="4"/>
  </r>
  <r>
    <s v="Mrs."/>
    <s v="Amanda Aguilar"/>
    <n v="55"/>
    <x v="1"/>
    <x v="0"/>
    <s v="AB+"/>
    <x v="3"/>
    <x v="0"/>
    <x v="1000"/>
    <s v="Anna Greene"/>
    <x v="4839"/>
    <x v="0"/>
    <n v="54971.589699999997"/>
    <n v="464"/>
    <x v="0"/>
    <s v="Elective"/>
    <d v="2023-07-03T00:00:00"/>
    <s v="Penicillin"/>
    <s v="Inconclusive"/>
    <x v="5"/>
  </r>
  <r>
    <s v="Mr."/>
    <s v="Tracy Hale"/>
    <n v="33"/>
    <x v="2"/>
    <x v="1"/>
    <s v="A-"/>
    <x v="6"/>
    <x v="2"/>
    <x v="426"/>
    <s v="Bradley Joseph"/>
    <x v="4840"/>
    <x v="1"/>
    <n v="19714.265100000001"/>
    <n v="443"/>
    <x v="1"/>
    <s v="Urgent"/>
    <d v="2022-03-05T00:00:00"/>
    <s v="Aspirin"/>
    <s v="Abnormal"/>
    <x v="3"/>
  </r>
  <r>
    <s v="Mr."/>
    <s v="Bradley Ryan"/>
    <n v="36"/>
    <x v="1"/>
    <x v="1"/>
    <s v="A-"/>
    <x v="6"/>
    <x v="4"/>
    <x v="1144"/>
    <s v="Anne Gonzalez"/>
    <x v="4841"/>
    <x v="3"/>
    <n v="27236.865900000001"/>
    <n v="477"/>
    <x v="1"/>
    <s v="Urgent"/>
    <d v="2019-12-24T00:00:00"/>
    <s v="Lipitor"/>
    <s v="Inconclusive"/>
    <x v="26"/>
  </r>
  <r>
    <s v="Mrs."/>
    <s v="Richard Lee"/>
    <n v="52"/>
    <x v="1"/>
    <x v="0"/>
    <s v="A+"/>
    <x v="4"/>
    <x v="1"/>
    <x v="370"/>
    <s v="Ricky Gillespie"/>
    <x v="4842"/>
    <x v="3"/>
    <n v="22408.6198"/>
    <n v="203"/>
    <x v="1"/>
    <s v="Urgent"/>
    <d v="2023-10-11T00:00:00"/>
    <s v="Paracetamol"/>
    <s v="Inconclusive"/>
    <x v="19"/>
  </r>
  <r>
    <s v="Mrs."/>
    <s v="Jesus Griffin"/>
    <n v="83"/>
    <x v="0"/>
    <x v="0"/>
    <s v="B-"/>
    <x v="2"/>
    <x v="4"/>
    <x v="1049"/>
    <s v="Michael Berger"/>
    <x v="2234"/>
    <x v="0"/>
    <n v="972.78030000000001"/>
    <n v="302"/>
    <x v="0"/>
    <s v="Elective"/>
    <d v="2022-11-23T00:00:00"/>
    <s v="Penicillin"/>
    <s v="Inconclusive"/>
    <x v="22"/>
  </r>
  <r>
    <s v="Mr."/>
    <s v="Victor Austin"/>
    <n v="57"/>
    <x v="1"/>
    <x v="1"/>
    <s v="O+"/>
    <x v="1"/>
    <x v="1"/>
    <x v="693"/>
    <s v="John Montes"/>
    <x v="4843"/>
    <x v="1"/>
    <n v="34268.9594"/>
    <n v="500"/>
    <x v="0"/>
    <s v="Elective"/>
    <d v="2020-05-03T00:00:00"/>
    <s v="Lipitor"/>
    <s v="Inconclusive"/>
    <x v="8"/>
  </r>
  <r>
    <s v="Mr."/>
    <s v="Charles Hampton MD"/>
    <n v="39"/>
    <x v="1"/>
    <x v="1"/>
    <s v="A+"/>
    <x v="4"/>
    <x v="3"/>
    <x v="834"/>
    <s v="Anthony Good"/>
    <x v="4844"/>
    <x v="0"/>
    <n v="21603.193200000002"/>
    <n v="380"/>
    <x v="1"/>
    <s v="Urgent"/>
    <d v="2023-02-18T00:00:00"/>
    <s v="Aspirin"/>
    <s v="Normal"/>
    <x v="29"/>
  </r>
  <r>
    <s v="Mrs."/>
    <s v="Nicholas Hayden"/>
    <n v="19"/>
    <x v="2"/>
    <x v="0"/>
    <s v="AB-"/>
    <x v="5"/>
    <x v="4"/>
    <x v="678"/>
    <s v="Emma Santos"/>
    <x v="4845"/>
    <x v="1"/>
    <n v="24124.3279"/>
    <n v="148"/>
    <x v="0"/>
    <s v="Elective"/>
    <d v="2020-05-03T00:00:00"/>
    <s v="Aspirin"/>
    <s v="Inconclusive"/>
    <x v="20"/>
  </r>
  <r>
    <s v="Mr."/>
    <s v="Michelle Reilly"/>
    <n v="31"/>
    <x v="2"/>
    <x v="1"/>
    <s v="O+"/>
    <x v="1"/>
    <x v="0"/>
    <x v="1380"/>
    <s v="Marc Powers"/>
    <x v="4846"/>
    <x v="2"/>
    <n v="55239.095099999999"/>
    <n v="357"/>
    <x v="2"/>
    <s v="Emergency"/>
    <d v="2022-09-28T00:00:00"/>
    <s v="Penicillin"/>
    <s v="Normal"/>
    <x v="27"/>
  </r>
  <r>
    <s v="Mr."/>
    <s v="Diane Wallace"/>
    <n v="53"/>
    <x v="1"/>
    <x v="1"/>
    <s v="O+"/>
    <x v="1"/>
    <x v="3"/>
    <x v="1672"/>
    <s v="Leslie Solis"/>
    <x v="4847"/>
    <x v="4"/>
    <n v="30250.395499999999"/>
    <n v="328"/>
    <x v="2"/>
    <s v="Emergency"/>
    <d v="2019-04-13T00:00:00"/>
    <s v="Paracetamol"/>
    <s v="Normal"/>
    <x v="20"/>
  </r>
  <r>
    <s v="Mrs."/>
    <s v="Bonnie Young"/>
    <n v="73"/>
    <x v="0"/>
    <x v="0"/>
    <s v="O+"/>
    <x v="1"/>
    <x v="5"/>
    <x v="500"/>
    <s v="Michael Peterson"/>
    <x v="4848"/>
    <x v="0"/>
    <n v="52220.024299999997"/>
    <n v="363"/>
    <x v="0"/>
    <s v="Elective"/>
    <d v="2021-09-08T00:00:00"/>
    <s v="Ibuprofen"/>
    <s v="Normal"/>
    <x v="4"/>
  </r>
  <r>
    <s v="Mrs."/>
    <s v="Linda Lawrence"/>
    <n v="66"/>
    <x v="0"/>
    <x v="0"/>
    <s v="B+"/>
    <x v="7"/>
    <x v="3"/>
    <x v="367"/>
    <s v="David Ray"/>
    <x v="4849"/>
    <x v="0"/>
    <n v="29563.7772"/>
    <n v="400"/>
    <x v="2"/>
    <s v="Emergency"/>
    <d v="2019-04-01T00:00:00"/>
    <s v="Aspirin"/>
    <s v="Inconclusive"/>
    <x v="12"/>
  </r>
  <r>
    <s v="Mrs."/>
    <s v="Michele Jones"/>
    <n v="47"/>
    <x v="1"/>
    <x v="0"/>
    <s v="AB+"/>
    <x v="3"/>
    <x v="3"/>
    <x v="630"/>
    <s v="Michael Delgado"/>
    <x v="4850"/>
    <x v="4"/>
    <n v="26567.100999999999"/>
    <n v="305"/>
    <x v="1"/>
    <s v="Urgent"/>
    <d v="2023-08-21T00:00:00"/>
    <s v="Lipitor"/>
    <s v="Normal"/>
    <x v="12"/>
  </r>
  <r>
    <s v="Mrs."/>
    <s v="Donna Lewis"/>
    <n v="65"/>
    <x v="0"/>
    <x v="0"/>
    <s v="O+"/>
    <x v="1"/>
    <x v="3"/>
    <x v="1699"/>
    <s v="Benjamin Sweeney"/>
    <x v="4851"/>
    <x v="0"/>
    <n v="29441.891599999999"/>
    <n v="216"/>
    <x v="1"/>
    <s v="Urgent"/>
    <d v="2022-02-09T00:00:00"/>
    <s v="Ibuprofen"/>
    <s v="Normal"/>
    <x v="18"/>
  </r>
  <r>
    <s v="Mrs."/>
    <s v="Jeffrey Garcia"/>
    <n v="65"/>
    <x v="0"/>
    <x v="0"/>
    <s v="B-"/>
    <x v="2"/>
    <x v="3"/>
    <x v="325"/>
    <s v="Lisa Garcia"/>
    <x v="4852"/>
    <x v="0"/>
    <n v="17278.929199999999"/>
    <n v="188"/>
    <x v="2"/>
    <s v="Emergency"/>
    <d v="2021-11-24T00:00:00"/>
    <s v="Lipitor"/>
    <s v="Normal"/>
    <x v="26"/>
  </r>
  <r>
    <s v="Mr."/>
    <s v="Shannon Smith"/>
    <n v="83"/>
    <x v="0"/>
    <x v="1"/>
    <s v="B-"/>
    <x v="2"/>
    <x v="3"/>
    <x v="667"/>
    <s v="Scott Foster"/>
    <x v="4853"/>
    <x v="0"/>
    <n v="9679.2621999999992"/>
    <n v="195"/>
    <x v="2"/>
    <s v="Emergency"/>
    <d v="2022-05-23T00:00:00"/>
    <s v="Lipitor"/>
    <s v="Inconclusive"/>
    <x v="24"/>
  </r>
  <r>
    <s v="Mr."/>
    <s v="George Townsend"/>
    <n v="61"/>
    <x v="0"/>
    <x v="1"/>
    <s v="B-"/>
    <x v="2"/>
    <x v="5"/>
    <x v="355"/>
    <s v="Dustin Brown"/>
    <x v="4854"/>
    <x v="0"/>
    <n v="56601.5579"/>
    <n v="166"/>
    <x v="0"/>
    <s v="Elective"/>
    <d v="2020-01-31T00:00:00"/>
    <s v="Ibuprofen"/>
    <s v="Abnormal"/>
    <x v="21"/>
  </r>
  <r>
    <s v="Mr."/>
    <s v="Lori Atkinson"/>
    <n v="33"/>
    <x v="2"/>
    <x v="1"/>
    <s v="AB-"/>
    <x v="5"/>
    <x v="0"/>
    <x v="187"/>
    <s v="David James"/>
    <x v="4855"/>
    <x v="3"/>
    <n v="58542.171900000001"/>
    <n v="122"/>
    <x v="2"/>
    <s v="Emergency"/>
    <d v="2021-11-24T00:00:00"/>
    <s v="Aspirin"/>
    <s v="Inconclusive"/>
    <x v="13"/>
  </r>
  <r>
    <s v="Mr."/>
    <s v="Lindsey Johnson"/>
    <n v="31"/>
    <x v="2"/>
    <x v="1"/>
    <s v="A-"/>
    <x v="6"/>
    <x v="3"/>
    <x v="16"/>
    <s v="Thomas Carter"/>
    <x v="4856"/>
    <x v="3"/>
    <n v="6874.1889000000001"/>
    <n v="300"/>
    <x v="2"/>
    <s v="Emergency"/>
    <d v="2019-12-10T00:00:00"/>
    <s v="Ibuprofen"/>
    <s v="Normal"/>
    <x v="19"/>
  </r>
  <r>
    <s v="Mr."/>
    <s v="Erik Curtis"/>
    <n v="22"/>
    <x v="2"/>
    <x v="1"/>
    <s v="AB+"/>
    <x v="3"/>
    <x v="2"/>
    <x v="1553"/>
    <s v="Tammy Wheeler"/>
    <x v="4857"/>
    <x v="3"/>
    <n v="16118.391600000001"/>
    <n v="242"/>
    <x v="2"/>
    <s v="Emergency"/>
    <d v="2022-10-07T00:00:00"/>
    <s v="Aspirin"/>
    <s v="Abnormal"/>
    <x v="15"/>
  </r>
  <r>
    <s v="Mrs."/>
    <s v="Daniel Castillo"/>
    <n v="43"/>
    <x v="1"/>
    <x v="0"/>
    <s v="AB+"/>
    <x v="3"/>
    <x v="5"/>
    <x v="1246"/>
    <s v="Emily Merritt"/>
    <x v="4858"/>
    <x v="1"/>
    <n v="67813.377500000002"/>
    <n v="190"/>
    <x v="0"/>
    <s v="Elective"/>
    <d v="2019-11-14T00:00:00"/>
    <s v="Paracetamol"/>
    <s v="Normal"/>
    <x v="10"/>
  </r>
  <r>
    <s v="Mrs."/>
    <s v="Kelly Collins"/>
    <n v="57"/>
    <x v="1"/>
    <x v="0"/>
    <s v="O+"/>
    <x v="1"/>
    <x v="2"/>
    <x v="389"/>
    <s v="Joshua Dominguez"/>
    <x v="4859"/>
    <x v="0"/>
    <n v="12205.829599999999"/>
    <n v="165"/>
    <x v="1"/>
    <s v="Urgent"/>
    <d v="2021-02-02T00:00:00"/>
    <s v="Paracetamol"/>
    <s v="Inconclusive"/>
    <x v="5"/>
  </r>
  <r>
    <s v="Mrs."/>
    <s v="Melissa Pacheco"/>
    <n v="46"/>
    <x v="1"/>
    <x v="0"/>
    <s v="AB-"/>
    <x v="5"/>
    <x v="2"/>
    <x v="311"/>
    <s v="Maria Collins"/>
    <x v="4860"/>
    <x v="1"/>
    <n v="21714.181"/>
    <n v="425"/>
    <x v="2"/>
    <s v="Emergency"/>
    <d v="2019-12-18T00:00:00"/>
    <s v="Penicillin"/>
    <s v="Abnormal"/>
    <x v="0"/>
  </r>
  <r>
    <s v="Mr."/>
    <s v="Mckenzie Roberson"/>
    <n v="83"/>
    <x v="0"/>
    <x v="1"/>
    <s v="AB+"/>
    <x v="3"/>
    <x v="0"/>
    <x v="672"/>
    <s v="Charles Johnson"/>
    <x v="4861"/>
    <x v="0"/>
    <n v="42571.316099999996"/>
    <n v="302"/>
    <x v="2"/>
    <s v="Emergency"/>
    <d v="2021-09-15T00:00:00"/>
    <s v="Penicillin"/>
    <s v="Abnormal"/>
    <x v="3"/>
  </r>
  <r>
    <s v="Mr."/>
    <s v="Maria Schmitt"/>
    <n v="58"/>
    <x v="1"/>
    <x v="1"/>
    <s v="AB-"/>
    <x v="5"/>
    <x v="3"/>
    <x v="75"/>
    <s v="Lindsay Williams"/>
    <x v="4862"/>
    <x v="4"/>
    <n v="11401.4758"/>
    <n v="423"/>
    <x v="1"/>
    <s v="Urgent"/>
    <d v="2020-09-14T00:00:00"/>
    <s v="Ibuprofen"/>
    <s v="Normal"/>
    <x v="15"/>
  </r>
  <r>
    <s v="Mr."/>
    <s v="Andrew Cantrell"/>
    <n v="19"/>
    <x v="2"/>
    <x v="1"/>
    <s v="O-"/>
    <x v="0"/>
    <x v="3"/>
    <x v="536"/>
    <s v="Veronica Miller"/>
    <x v="4863"/>
    <x v="3"/>
    <n v="6681.9521999999997"/>
    <n v="230"/>
    <x v="1"/>
    <s v="Urgent"/>
    <d v="2018-12-10T00:00:00"/>
    <s v="Paracetamol"/>
    <s v="Abnormal"/>
    <x v="1"/>
  </r>
  <r>
    <s v="Mr."/>
    <s v="Heather Watkins"/>
    <n v="40"/>
    <x v="1"/>
    <x v="1"/>
    <s v="A-"/>
    <x v="6"/>
    <x v="3"/>
    <x v="231"/>
    <s v="Philip Lucas"/>
    <x v="3385"/>
    <x v="1"/>
    <n v="34475.073799999998"/>
    <n v="480"/>
    <x v="2"/>
    <s v="Emergency"/>
    <d v="2023-04-12T00:00:00"/>
    <s v="Aspirin"/>
    <s v="Inconclusive"/>
    <x v="17"/>
  </r>
  <r>
    <s v="Mrs."/>
    <s v="Kimberly Bond"/>
    <n v="49"/>
    <x v="1"/>
    <x v="0"/>
    <s v="A-"/>
    <x v="6"/>
    <x v="0"/>
    <x v="728"/>
    <s v="Matthew Banks"/>
    <x v="4864"/>
    <x v="1"/>
    <n v="39328.164299999997"/>
    <n v="141"/>
    <x v="2"/>
    <s v="Emergency"/>
    <d v="2020-12-26T00:00:00"/>
    <s v="Ibuprofen"/>
    <s v="Inconclusive"/>
    <x v="24"/>
  </r>
  <r>
    <s v="Mr."/>
    <s v="Lisa Alvarado"/>
    <n v="81"/>
    <x v="0"/>
    <x v="1"/>
    <s v="B-"/>
    <x v="2"/>
    <x v="3"/>
    <x v="898"/>
    <s v="Tina Chavez"/>
    <x v="1496"/>
    <x v="0"/>
    <n v="27195.891500000002"/>
    <n v="134"/>
    <x v="2"/>
    <s v="Emergency"/>
    <d v="2023-10-29T00:00:00"/>
    <s v="Aspirin"/>
    <s v="Inconclusive"/>
    <x v="25"/>
  </r>
  <r>
    <s v="Mr."/>
    <s v="Dennis King"/>
    <n v="23"/>
    <x v="2"/>
    <x v="1"/>
    <s v="AB-"/>
    <x v="5"/>
    <x v="3"/>
    <x v="523"/>
    <s v="Timothy Coleman"/>
    <x v="4865"/>
    <x v="2"/>
    <n v="19158.4074"/>
    <n v="197"/>
    <x v="1"/>
    <s v="Urgent"/>
    <d v="2019-01-20T00:00:00"/>
    <s v="Ibuprofen"/>
    <s v="Abnormal"/>
    <x v="6"/>
  </r>
  <r>
    <s v="Mrs."/>
    <s v="Shawn Mcintyre"/>
    <n v="58"/>
    <x v="1"/>
    <x v="0"/>
    <s v="A-"/>
    <x v="6"/>
    <x v="0"/>
    <x v="519"/>
    <s v="Jeffrey Oliver"/>
    <x v="4498"/>
    <x v="3"/>
    <n v="8568.3570999999993"/>
    <n v="211"/>
    <x v="2"/>
    <s v="Emergency"/>
    <d v="2020-02-11T00:00:00"/>
    <s v="Aspirin"/>
    <s v="Normal"/>
    <x v="3"/>
  </r>
  <r>
    <s v="Mr."/>
    <s v="Kevin Hernandez"/>
    <n v="61"/>
    <x v="0"/>
    <x v="1"/>
    <s v="O-"/>
    <x v="0"/>
    <x v="5"/>
    <x v="416"/>
    <s v="Elizabeth Watkins"/>
    <x v="4866"/>
    <x v="0"/>
    <n v="49846.581700000002"/>
    <n v="322"/>
    <x v="2"/>
    <s v="Emergency"/>
    <d v="2022-01-03T00:00:00"/>
    <s v="Penicillin"/>
    <s v="Inconclusive"/>
    <x v="28"/>
  </r>
  <r>
    <s v="Mr."/>
    <s v="Christopher Campbell"/>
    <n v="30"/>
    <x v="2"/>
    <x v="1"/>
    <s v="A-"/>
    <x v="6"/>
    <x v="2"/>
    <x v="813"/>
    <s v="Emily Edwards"/>
    <x v="4867"/>
    <x v="2"/>
    <n v="6876.8714"/>
    <n v="280"/>
    <x v="0"/>
    <s v="Elective"/>
    <d v="2019-08-29T00:00:00"/>
    <s v="Penicillin"/>
    <s v="Abnormal"/>
    <x v="30"/>
  </r>
  <r>
    <s v="Mr."/>
    <s v="Cynthia Clark"/>
    <n v="60"/>
    <x v="0"/>
    <x v="1"/>
    <s v="A-"/>
    <x v="6"/>
    <x v="0"/>
    <x v="1521"/>
    <s v="Garrett Vasquez"/>
    <x v="4868"/>
    <x v="0"/>
    <n v="26831.290499999999"/>
    <n v="439"/>
    <x v="1"/>
    <s v="Urgent"/>
    <d v="2019-12-26T00:00:00"/>
    <s v="Lipitor"/>
    <s v="Normal"/>
    <x v="18"/>
  </r>
  <r>
    <s v="Mrs."/>
    <s v="Joseph Williams"/>
    <n v="18"/>
    <x v="2"/>
    <x v="0"/>
    <s v="A-"/>
    <x v="6"/>
    <x v="0"/>
    <x v="661"/>
    <s v="Christine King"/>
    <x v="4869"/>
    <x v="3"/>
    <n v="41824.580399999999"/>
    <n v="204"/>
    <x v="1"/>
    <s v="Urgent"/>
    <d v="2022-04-17T00:00:00"/>
    <s v="Ibuprofen"/>
    <s v="Normal"/>
    <x v="13"/>
  </r>
  <r>
    <s v="Mr."/>
    <s v="Caleb Chandler"/>
    <n v="49"/>
    <x v="1"/>
    <x v="1"/>
    <s v="O+"/>
    <x v="1"/>
    <x v="3"/>
    <x v="1468"/>
    <s v="Michelle Stewart"/>
    <x v="4870"/>
    <x v="0"/>
    <n v="3800.7431000000001"/>
    <n v="118"/>
    <x v="2"/>
    <s v="Emergency"/>
    <d v="2021-03-29T00:00:00"/>
    <s v="Penicillin"/>
    <s v="Normal"/>
    <x v="6"/>
  </r>
  <r>
    <s v="Mrs."/>
    <s v="Michael Sanchez"/>
    <n v="83"/>
    <x v="0"/>
    <x v="0"/>
    <s v="A+"/>
    <x v="4"/>
    <x v="3"/>
    <x v="1036"/>
    <s v="Todd Patel"/>
    <x v="4871"/>
    <x v="0"/>
    <n v="27111.497599999999"/>
    <n v="330"/>
    <x v="1"/>
    <s v="Urgent"/>
    <d v="2021-07-27T00:00:00"/>
    <s v="Aspirin"/>
    <s v="Normal"/>
    <x v="27"/>
  </r>
  <r>
    <s v="Mrs."/>
    <s v="Andrew Dunn"/>
    <n v="47"/>
    <x v="1"/>
    <x v="0"/>
    <s v="A+"/>
    <x v="4"/>
    <x v="4"/>
    <x v="588"/>
    <s v="Mariah Rocha"/>
    <x v="4872"/>
    <x v="2"/>
    <n v="2913.4834000000001"/>
    <n v="427"/>
    <x v="0"/>
    <s v="Elective"/>
    <d v="2021-09-07T00:00:00"/>
    <s v="Ibuprofen"/>
    <s v="Normal"/>
    <x v="27"/>
  </r>
  <r>
    <s v="Mr."/>
    <s v="Vincent Willis"/>
    <n v="30"/>
    <x v="2"/>
    <x v="1"/>
    <s v="O+"/>
    <x v="1"/>
    <x v="2"/>
    <x v="1700"/>
    <s v="Jeanne Todd"/>
    <x v="4873"/>
    <x v="4"/>
    <n v="1531.3901000000001"/>
    <n v="417"/>
    <x v="2"/>
    <s v="Emergency"/>
    <d v="2023-06-24T00:00:00"/>
    <s v="Aspirin"/>
    <s v="Inconclusive"/>
    <x v="17"/>
  </r>
  <r>
    <s v="Mrs."/>
    <s v="Miguel Miranda"/>
    <n v="35"/>
    <x v="1"/>
    <x v="0"/>
    <s v="O-"/>
    <x v="0"/>
    <x v="3"/>
    <x v="1034"/>
    <s v="Derek Young"/>
    <x v="4874"/>
    <x v="1"/>
    <n v="28564.421900000001"/>
    <n v="315"/>
    <x v="1"/>
    <s v="Urgent"/>
    <d v="2020-07-01T00:00:00"/>
    <s v="Aspirin"/>
    <s v="Inconclusive"/>
    <x v="1"/>
  </r>
  <r>
    <s v="Mrs."/>
    <s v="Deanna Deleon"/>
    <n v="35"/>
    <x v="1"/>
    <x v="0"/>
    <s v="B+"/>
    <x v="7"/>
    <x v="2"/>
    <x v="684"/>
    <s v="Bryan Smith"/>
    <x v="4875"/>
    <x v="3"/>
    <n v="19403.775799999999"/>
    <n v="284"/>
    <x v="2"/>
    <s v="Emergency"/>
    <d v="2019-11-07T00:00:00"/>
    <s v="Ibuprofen"/>
    <s v="Abnormal"/>
    <x v="17"/>
  </r>
  <r>
    <s v="Mrs."/>
    <s v="Tina Lin"/>
    <n v="36"/>
    <x v="1"/>
    <x v="0"/>
    <s v="AB+"/>
    <x v="3"/>
    <x v="3"/>
    <x v="1038"/>
    <s v="Andrea Garza"/>
    <x v="948"/>
    <x v="0"/>
    <n v="25312.288700000001"/>
    <n v="297"/>
    <x v="2"/>
    <s v="Emergency"/>
    <d v="2020-08-04T00:00:00"/>
    <s v="Lipitor"/>
    <s v="Inconclusive"/>
    <x v="15"/>
  </r>
  <r>
    <s v="Mrs."/>
    <s v="Shannon Lloyd"/>
    <n v="68"/>
    <x v="0"/>
    <x v="0"/>
    <s v="A+"/>
    <x v="4"/>
    <x v="0"/>
    <x v="1346"/>
    <s v="Laurie Smith"/>
    <x v="4876"/>
    <x v="0"/>
    <n v="59919.482199999999"/>
    <n v="139"/>
    <x v="0"/>
    <s v="Elective"/>
    <d v="2020-01-09T00:00:00"/>
    <s v="Aspirin"/>
    <s v="Abnormal"/>
    <x v="4"/>
  </r>
  <r>
    <s v="Mr."/>
    <s v="Andrea Fernandez"/>
    <n v="54"/>
    <x v="1"/>
    <x v="1"/>
    <s v="B+"/>
    <x v="7"/>
    <x v="3"/>
    <x v="345"/>
    <s v="Jordan Olson"/>
    <x v="4877"/>
    <x v="4"/>
    <n v="16136.7698"/>
    <n v="126"/>
    <x v="2"/>
    <s v="Emergency"/>
    <d v="2020-10-26T00:00:00"/>
    <s v="Paracetamol"/>
    <s v="Inconclusive"/>
    <x v="2"/>
  </r>
  <r>
    <s v="Mr."/>
    <s v="Miranda Armstrong"/>
    <n v="69"/>
    <x v="0"/>
    <x v="1"/>
    <s v="AB+"/>
    <x v="3"/>
    <x v="0"/>
    <x v="1631"/>
    <s v="Tony Valencia"/>
    <x v="4878"/>
    <x v="0"/>
    <n v="25431.752799999998"/>
    <n v="466"/>
    <x v="2"/>
    <s v="Emergency"/>
    <d v="2020-12-12T00:00:00"/>
    <s v="Ibuprofen"/>
    <s v="Abnormal"/>
    <x v="25"/>
  </r>
  <r>
    <s v="Mr."/>
    <s v="William Robbins"/>
    <n v="35"/>
    <x v="1"/>
    <x v="1"/>
    <s v="AB+"/>
    <x v="3"/>
    <x v="3"/>
    <x v="1678"/>
    <s v="Michael Horn"/>
    <x v="4879"/>
    <x v="1"/>
    <n v="11672.417100000001"/>
    <n v="458"/>
    <x v="1"/>
    <s v="Urgent"/>
    <d v="2022-10-16T00:00:00"/>
    <s v="Paracetamol"/>
    <s v="Normal"/>
    <x v="28"/>
  </r>
  <r>
    <s v="Mrs."/>
    <s v="Danielle Lee"/>
    <n v="69"/>
    <x v="0"/>
    <x v="0"/>
    <s v="O-"/>
    <x v="0"/>
    <x v="3"/>
    <x v="337"/>
    <s v="Trevor Cook"/>
    <x v="4880"/>
    <x v="0"/>
    <n v="3811.7206000000001"/>
    <n v="331"/>
    <x v="1"/>
    <s v="Urgent"/>
    <d v="2020-06-16T00:00:00"/>
    <s v="Penicillin"/>
    <s v="Abnormal"/>
    <x v="4"/>
  </r>
  <r>
    <s v="Mr."/>
    <s v="Nicholas Scott"/>
    <n v="52"/>
    <x v="1"/>
    <x v="1"/>
    <s v="AB+"/>
    <x v="3"/>
    <x v="3"/>
    <x v="343"/>
    <s v="Aaron Christensen"/>
    <x v="4881"/>
    <x v="4"/>
    <n v="2094.1100999999999"/>
    <n v="297"/>
    <x v="2"/>
    <s v="Emergency"/>
    <d v="2023-08-29T00:00:00"/>
    <s v="Lipitor"/>
    <s v="Abnormal"/>
    <x v="18"/>
  </r>
  <r>
    <s v="Mrs."/>
    <s v="Kayla Hughes"/>
    <n v="33"/>
    <x v="2"/>
    <x v="0"/>
    <s v="O+"/>
    <x v="1"/>
    <x v="2"/>
    <x v="634"/>
    <s v="Kayla Hunter DDS"/>
    <x v="4882"/>
    <x v="1"/>
    <n v="13867.5869"/>
    <n v="397"/>
    <x v="0"/>
    <s v="Elective"/>
    <d v="2022-03-14T00:00:00"/>
    <s v="Penicillin"/>
    <s v="Normal"/>
    <x v="5"/>
  </r>
  <r>
    <s v="Mr."/>
    <s v="Mackenzie Reed"/>
    <n v="84"/>
    <x v="0"/>
    <x v="1"/>
    <s v="O-"/>
    <x v="0"/>
    <x v="1"/>
    <x v="1589"/>
    <s v="Michael Hodges MD"/>
    <x v="689"/>
    <x v="0"/>
    <n v="4431.0880999999999"/>
    <n v="431"/>
    <x v="0"/>
    <s v="Elective"/>
    <d v="2019-12-19T00:00:00"/>
    <s v="Ibuprofen"/>
    <s v="Normal"/>
    <x v="8"/>
  </r>
  <r>
    <s v="Mr."/>
    <s v="Daniel Howard"/>
    <n v="57"/>
    <x v="1"/>
    <x v="1"/>
    <s v="B+"/>
    <x v="7"/>
    <x v="3"/>
    <x v="647"/>
    <s v="Jeffrey Oneill"/>
    <x v="4883"/>
    <x v="1"/>
    <n v="28544.957200000001"/>
    <n v="420"/>
    <x v="1"/>
    <s v="Urgent"/>
    <d v="2021-02-13T00:00:00"/>
    <s v="Ibuprofen"/>
    <s v="Inconclusive"/>
    <x v="9"/>
  </r>
  <r>
    <s v="Mrs."/>
    <s v="Justin Suarez"/>
    <n v="34"/>
    <x v="2"/>
    <x v="0"/>
    <s v="AB-"/>
    <x v="5"/>
    <x v="4"/>
    <x v="378"/>
    <s v="Jeffrey Mccall"/>
    <x v="4884"/>
    <x v="3"/>
    <n v="40997.336600000002"/>
    <n v="284"/>
    <x v="1"/>
    <s v="Urgent"/>
    <d v="2022-03-13T00:00:00"/>
    <s v="Lipitor"/>
    <s v="Normal"/>
    <x v="0"/>
  </r>
  <r>
    <s v="Mrs."/>
    <s v="Ashley Greene"/>
    <n v="20"/>
    <x v="2"/>
    <x v="0"/>
    <s v="B+"/>
    <x v="7"/>
    <x v="3"/>
    <x v="258"/>
    <s v="Christina Miller"/>
    <x v="4885"/>
    <x v="4"/>
    <n v="8314.2883999999995"/>
    <n v="290"/>
    <x v="2"/>
    <s v="Emergency"/>
    <d v="2023-09-27T00:00:00"/>
    <s v="Paracetamol"/>
    <s v="Normal"/>
    <x v="4"/>
  </r>
  <r>
    <s v="Mrs."/>
    <s v="Elizabeth Taylor"/>
    <n v="41"/>
    <x v="1"/>
    <x v="0"/>
    <s v="A+"/>
    <x v="4"/>
    <x v="4"/>
    <x v="367"/>
    <s v="Michelle Lee"/>
    <x v="4886"/>
    <x v="4"/>
    <n v="33355.291400000002"/>
    <n v="357"/>
    <x v="1"/>
    <s v="Urgent"/>
    <d v="2019-04-09T00:00:00"/>
    <s v="Lipitor"/>
    <s v="Abnormal"/>
    <x v="1"/>
  </r>
  <r>
    <s v="Mrs."/>
    <s v="Joseph Price"/>
    <n v="61"/>
    <x v="0"/>
    <x v="0"/>
    <s v="B-"/>
    <x v="2"/>
    <x v="5"/>
    <x v="101"/>
    <s v="Donna Martinez"/>
    <x v="4887"/>
    <x v="0"/>
    <n v="42462.286200000002"/>
    <n v="278"/>
    <x v="2"/>
    <s v="Emergency"/>
    <d v="2021-01-14T00:00:00"/>
    <s v="Lipitor"/>
    <s v="Abnormal"/>
    <x v="4"/>
  </r>
  <r>
    <s v="Mr."/>
    <s v="Mark Rhodes"/>
    <n v="60"/>
    <x v="0"/>
    <x v="1"/>
    <s v="B-"/>
    <x v="2"/>
    <x v="0"/>
    <x v="597"/>
    <s v="Kimberly Jones"/>
    <x v="4888"/>
    <x v="1"/>
    <n v="12259.4355"/>
    <n v="137"/>
    <x v="0"/>
    <s v="Elective"/>
    <d v="2018-12-07T00:00:00"/>
    <s v="Lipitor"/>
    <s v="Abnormal"/>
    <x v="26"/>
  </r>
  <r>
    <s v="Mrs."/>
    <s v="Mark Sanders"/>
    <n v="29"/>
    <x v="2"/>
    <x v="0"/>
    <s v="AB+"/>
    <x v="3"/>
    <x v="4"/>
    <x v="491"/>
    <s v="Eugene Thompson"/>
    <x v="4889"/>
    <x v="4"/>
    <n v="20067.065600000002"/>
    <n v="470"/>
    <x v="2"/>
    <s v="Emergency"/>
    <d v="2023-08-20T00:00:00"/>
    <s v="Paracetamol"/>
    <s v="Normal"/>
    <x v="27"/>
  </r>
  <r>
    <s v="Mr."/>
    <s v="Julie Allen"/>
    <n v="53"/>
    <x v="1"/>
    <x v="1"/>
    <s v="B-"/>
    <x v="2"/>
    <x v="3"/>
    <x v="1041"/>
    <s v="Maria Jones"/>
    <x v="4890"/>
    <x v="4"/>
    <n v="7016.7791999999999"/>
    <n v="407"/>
    <x v="1"/>
    <s v="Urgent"/>
    <d v="2018-12-18T00:00:00"/>
    <s v="Lipitor"/>
    <s v="Abnormal"/>
    <x v="15"/>
  </r>
  <r>
    <s v="Mr."/>
    <s v="Jackson Ward"/>
    <n v="61"/>
    <x v="0"/>
    <x v="1"/>
    <s v="B+"/>
    <x v="7"/>
    <x v="0"/>
    <x v="1678"/>
    <s v="Mary Rodriguez"/>
    <x v="1442"/>
    <x v="3"/>
    <n v="35050.401599999997"/>
    <n v="244"/>
    <x v="1"/>
    <s v="Urgent"/>
    <d v="2022-10-29T00:00:00"/>
    <s v="Ibuprofen"/>
    <s v="Normal"/>
    <x v="29"/>
  </r>
  <r>
    <s v="Mr."/>
    <s v="Dawn Barry"/>
    <n v="82"/>
    <x v="0"/>
    <x v="1"/>
    <s v="B-"/>
    <x v="2"/>
    <x v="1"/>
    <x v="1233"/>
    <s v="Jennifer Roberts"/>
    <x v="4891"/>
    <x v="0"/>
    <n v="29548.488399999998"/>
    <n v="176"/>
    <x v="0"/>
    <s v="Elective"/>
    <d v="2021-04-12T00:00:00"/>
    <s v="Aspirin"/>
    <s v="Inconclusive"/>
    <x v="27"/>
  </r>
  <r>
    <s v="Mr."/>
    <s v="Nicole Santos"/>
    <n v="41"/>
    <x v="1"/>
    <x v="1"/>
    <s v="A-"/>
    <x v="6"/>
    <x v="3"/>
    <x v="85"/>
    <s v="Karina Mooney"/>
    <x v="4892"/>
    <x v="1"/>
    <n v="9446.5697999999993"/>
    <n v="199"/>
    <x v="2"/>
    <s v="Emergency"/>
    <d v="2019-11-07T00:00:00"/>
    <s v="Ibuprofen"/>
    <s v="Abnormal"/>
    <x v="4"/>
  </r>
  <r>
    <s v="Mr."/>
    <s v="Kenneth Gonzalez"/>
    <n v="58"/>
    <x v="1"/>
    <x v="1"/>
    <s v="A+"/>
    <x v="4"/>
    <x v="0"/>
    <x v="1649"/>
    <s v="Michelle Duncan"/>
    <x v="4893"/>
    <x v="4"/>
    <n v="2149.5645"/>
    <n v="169"/>
    <x v="1"/>
    <s v="Urgent"/>
    <d v="2020-10-31T00:00:00"/>
    <s v="Ibuprofen"/>
    <s v="Abnormal"/>
    <x v="10"/>
  </r>
  <r>
    <s v="Mr."/>
    <s v="Robert Figueroa"/>
    <n v="24"/>
    <x v="2"/>
    <x v="1"/>
    <s v="A-"/>
    <x v="6"/>
    <x v="4"/>
    <x v="465"/>
    <s v="Mr. Jeffrey Gonzalez MD"/>
    <x v="4894"/>
    <x v="1"/>
    <n v="35896.205000000002"/>
    <n v="294"/>
    <x v="1"/>
    <s v="Urgent"/>
    <d v="2019-05-22T00:00:00"/>
    <s v="Paracetamol"/>
    <s v="Normal"/>
    <x v="29"/>
  </r>
  <r>
    <s v="Mrs."/>
    <s v="Mark White"/>
    <n v="76"/>
    <x v="0"/>
    <x v="0"/>
    <s v="AB+"/>
    <x v="3"/>
    <x v="3"/>
    <x v="133"/>
    <s v="James Adams"/>
    <x v="4895"/>
    <x v="1"/>
    <n v="13515.1777"/>
    <n v="117"/>
    <x v="1"/>
    <s v="Urgent"/>
    <d v="2021-06-06T00:00:00"/>
    <s v="Paracetamol"/>
    <s v="Inconclusive"/>
    <x v="7"/>
  </r>
  <r>
    <s v="Mr."/>
    <s v="Dakota Norton"/>
    <n v="60"/>
    <x v="0"/>
    <x v="1"/>
    <s v="O-"/>
    <x v="0"/>
    <x v="2"/>
    <x v="342"/>
    <s v="Debra Bates"/>
    <x v="4896"/>
    <x v="0"/>
    <n v="8138.5388000000003"/>
    <n v="107"/>
    <x v="0"/>
    <s v="Elective"/>
    <d v="2022-01-25T00:00:00"/>
    <s v="Paracetamol"/>
    <s v="Abnormal"/>
    <x v="10"/>
  </r>
  <r>
    <s v="Mr."/>
    <s v="Erin Mclean"/>
    <n v="38"/>
    <x v="1"/>
    <x v="1"/>
    <s v="A+"/>
    <x v="4"/>
    <x v="1"/>
    <x v="694"/>
    <s v="Wendy West"/>
    <x v="4897"/>
    <x v="0"/>
    <n v="24989.522300000001"/>
    <n v="257"/>
    <x v="0"/>
    <s v="Elective"/>
    <d v="2022-11-04T00:00:00"/>
    <s v="Penicillin"/>
    <s v="Normal"/>
    <x v="22"/>
  </r>
  <r>
    <s v="Mr."/>
    <s v="Samantha Phillips"/>
    <n v="29"/>
    <x v="2"/>
    <x v="1"/>
    <s v="O+"/>
    <x v="1"/>
    <x v="4"/>
    <x v="408"/>
    <s v="Rebecca Padilla"/>
    <x v="4898"/>
    <x v="3"/>
    <n v="4944.3225000000002"/>
    <n v="457"/>
    <x v="2"/>
    <s v="Emergency"/>
    <d v="2019-02-23T00:00:00"/>
    <s v="Ibuprofen"/>
    <s v="Inconclusive"/>
    <x v="11"/>
  </r>
  <r>
    <s v="Mrs."/>
    <s v="Eric Whitaker"/>
    <n v="62"/>
    <x v="0"/>
    <x v="0"/>
    <s v="B+"/>
    <x v="7"/>
    <x v="1"/>
    <x v="823"/>
    <s v="Cynthia Lawson"/>
    <x v="652"/>
    <x v="0"/>
    <n v="19610.5239"/>
    <n v="329"/>
    <x v="0"/>
    <s v="Elective"/>
    <d v="2022-08-13T00:00:00"/>
    <s v="Ibuprofen"/>
    <s v="Abnormal"/>
    <x v="4"/>
  </r>
  <r>
    <s v="Mrs."/>
    <s v="Traci Henderson"/>
    <n v="28"/>
    <x v="2"/>
    <x v="0"/>
    <s v="B+"/>
    <x v="7"/>
    <x v="0"/>
    <x v="406"/>
    <s v="Laura Rivera"/>
    <x v="4899"/>
    <x v="3"/>
    <n v="20280.4251"/>
    <n v="124"/>
    <x v="2"/>
    <s v="Emergency"/>
    <d v="2021-12-27T00:00:00"/>
    <s v="Paracetamol"/>
    <s v="Inconclusive"/>
    <x v="5"/>
  </r>
  <r>
    <s v="Mr."/>
    <s v="John Larson"/>
    <n v="45"/>
    <x v="1"/>
    <x v="1"/>
    <s v="AB-"/>
    <x v="5"/>
    <x v="3"/>
    <x v="1290"/>
    <s v="Michelle Gonzalez"/>
    <x v="4900"/>
    <x v="3"/>
    <n v="4026.7554"/>
    <n v="255"/>
    <x v="1"/>
    <s v="Urgent"/>
    <d v="2022-07-24T00:00:00"/>
    <s v="Ibuprofen"/>
    <s v="Abnormal"/>
    <x v="27"/>
  </r>
  <r>
    <s v="Mr."/>
    <s v="Jill Davis"/>
    <n v="74"/>
    <x v="0"/>
    <x v="1"/>
    <s v="B-"/>
    <x v="2"/>
    <x v="4"/>
    <x v="963"/>
    <s v="Derek Mitchell"/>
    <x v="4901"/>
    <x v="1"/>
    <n v="42179.063600000001"/>
    <n v="441"/>
    <x v="0"/>
    <s v="Elective"/>
    <d v="2022-05-08T00:00:00"/>
    <s v="Aspirin"/>
    <s v="Inconclusive"/>
    <x v="21"/>
  </r>
  <r>
    <s v="Mrs."/>
    <s v="John Kirk"/>
    <n v="18"/>
    <x v="2"/>
    <x v="0"/>
    <s v="O+"/>
    <x v="1"/>
    <x v="3"/>
    <x v="651"/>
    <s v="Emily Robinson"/>
    <x v="2546"/>
    <x v="3"/>
    <n v="17162.746999999999"/>
    <n v="191"/>
    <x v="2"/>
    <s v="Emergency"/>
    <d v="2023-07-31T00:00:00"/>
    <s v="Aspirin"/>
    <s v="Abnormal"/>
    <x v="2"/>
  </r>
  <r>
    <s v="Mrs."/>
    <s v="Steven Cohen"/>
    <n v="50"/>
    <x v="1"/>
    <x v="0"/>
    <s v="A+"/>
    <x v="4"/>
    <x v="1"/>
    <x v="1518"/>
    <s v="Christopher Young"/>
    <x v="2094"/>
    <x v="4"/>
    <n v="10553.091200000001"/>
    <n v="316"/>
    <x v="0"/>
    <s v="Elective"/>
    <d v="2022-11-19T00:00:00"/>
    <s v="Lipitor"/>
    <s v="Inconclusive"/>
    <x v="5"/>
  </r>
  <r>
    <s v="Mr."/>
    <s v="Elizabeth Macdonald"/>
    <n v="30"/>
    <x v="2"/>
    <x v="1"/>
    <s v="O+"/>
    <x v="1"/>
    <x v="1"/>
    <x v="1407"/>
    <s v="Carlos Guzman"/>
    <x v="4902"/>
    <x v="1"/>
    <n v="13390.405199999999"/>
    <n v="434"/>
    <x v="0"/>
    <s v="Elective"/>
    <d v="2023-09-09T00:00:00"/>
    <s v="Lipitor"/>
    <s v="Normal"/>
    <x v="3"/>
  </r>
  <r>
    <s v="Mrs."/>
    <s v="Michaela Smith"/>
    <n v="65"/>
    <x v="0"/>
    <x v="0"/>
    <s v="B-"/>
    <x v="2"/>
    <x v="0"/>
    <x v="428"/>
    <s v="Karen Smith"/>
    <x v="2204"/>
    <x v="0"/>
    <n v="27000.965400000001"/>
    <n v="367"/>
    <x v="2"/>
    <s v="Emergency"/>
    <d v="2021-03-14T00:00:00"/>
    <s v="Penicillin"/>
    <s v="Abnormal"/>
    <x v="19"/>
  </r>
  <r>
    <s v="Mrs."/>
    <s v="Sally Thomas"/>
    <n v="22"/>
    <x v="2"/>
    <x v="0"/>
    <s v="B-"/>
    <x v="2"/>
    <x v="0"/>
    <x v="709"/>
    <s v="Stephen Cruz"/>
    <x v="4149"/>
    <x v="2"/>
    <n v="31873.380499999999"/>
    <n v="305"/>
    <x v="1"/>
    <s v="Urgent"/>
    <d v="2023-04-21T00:00:00"/>
    <s v="Ibuprofen"/>
    <s v="Inconclusive"/>
    <x v="19"/>
  </r>
  <r>
    <s v="Mrs."/>
    <s v="Cynthia Thomas"/>
    <n v="43"/>
    <x v="1"/>
    <x v="0"/>
    <s v="AB+"/>
    <x v="3"/>
    <x v="2"/>
    <x v="1411"/>
    <s v="Spencer Evans"/>
    <x v="4903"/>
    <x v="4"/>
    <n v="8495.3634999999995"/>
    <n v="134"/>
    <x v="0"/>
    <s v="Elective"/>
    <d v="2019-01-05T00:00:00"/>
    <s v="Penicillin"/>
    <s v="Inconclusive"/>
    <x v="3"/>
  </r>
  <r>
    <s v="Mrs."/>
    <s v="Richard Eaton"/>
    <n v="70"/>
    <x v="0"/>
    <x v="0"/>
    <s v="AB+"/>
    <x v="3"/>
    <x v="3"/>
    <x v="105"/>
    <s v="Scott Peterson"/>
    <x v="4004"/>
    <x v="2"/>
    <n v="30448.559799999999"/>
    <n v="197"/>
    <x v="1"/>
    <s v="Urgent"/>
    <d v="2023-04-10T00:00:00"/>
    <s v="Penicillin"/>
    <s v="Normal"/>
    <x v="6"/>
  </r>
  <r>
    <s v="Mr."/>
    <s v="Joseph Rodriguez"/>
    <n v="41"/>
    <x v="1"/>
    <x v="1"/>
    <s v="AB-"/>
    <x v="5"/>
    <x v="1"/>
    <x v="1133"/>
    <s v="Shirley Rosario"/>
    <x v="313"/>
    <x v="2"/>
    <n v="33749.362300000001"/>
    <n v="214"/>
    <x v="0"/>
    <s v="Elective"/>
    <d v="2021-07-30T00:00:00"/>
    <s v="Ibuprofen"/>
    <s v="Normal"/>
    <x v="18"/>
  </r>
  <r>
    <s v="Mrs."/>
    <s v="Kristin Jones"/>
    <n v="75"/>
    <x v="0"/>
    <x v="0"/>
    <s v="AB-"/>
    <x v="5"/>
    <x v="3"/>
    <x v="1226"/>
    <s v="Ronald Padilla"/>
    <x v="4904"/>
    <x v="4"/>
    <n v="34281.917500000003"/>
    <n v="217"/>
    <x v="1"/>
    <s v="Urgent"/>
    <d v="2023-07-24T00:00:00"/>
    <s v="Lipitor"/>
    <s v="Inconclusive"/>
    <x v="3"/>
  </r>
  <r>
    <s v="Mr."/>
    <s v="Steven Ortiz"/>
    <n v="69"/>
    <x v="0"/>
    <x v="1"/>
    <s v="B-"/>
    <x v="2"/>
    <x v="2"/>
    <x v="1365"/>
    <s v="Emily Little"/>
    <x v="4905"/>
    <x v="3"/>
    <n v="22888.095600000001"/>
    <n v="362"/>
    <x v="0"/>
    <s v="Elective"/>
    <d v="2020-07-14T00:00:00"/>
    <s v="Aspirin"/>
    <s v="Abnormal"/>
    <x v="0"/>
  </r>
  <r>
    <s v="Mr."/>
    <s v="Matthew Strong"/>
    <n v="45"/>
    <x v="1"/>
    <x v="1"/>
    <s v="B-"/>
    <x v="2"/>
    <x v="1"/>
    <x v="1626"/>
    <s v="Lance Villegas"/>
    <x v="4906"/>
    <x v="1"/>
    <n v="39003.638800000001"/>
    <n v="357"/>
    <x v="1"/>
    <s v="Urgent"/>
    <d v="2021-04-28T00:00:00"/>
    <s v="Lipitor"/>
    <s v="Normal"/>
    <x v="19"/>
  </r>
  <r>
    <s v="Mr."/>
    <s v="Jennifer Hughes"/>
    <n v="81"/>
    <x v="0"/>
    <x v="1"/>
    <s v="AB+"/>
    <x v="3"/>
    <x v="5"/>
    <x v="1187"/>
    <s v="Heather Jackson"/>
    <x v="4907"/>
    <x v="0"/>
    <n v="65176.698600000003"/>
    <n v="227"/>
    <x v="0"/>
    <s v="Elective"/>
    <d v="2021-11-25T00:00:00"/>
    <s v="Aspirin"/>
    <s v="Inconclusive"/>
    <x v="11"/>
  </r>
  <r>
    <s v="Mrs."/>
    <s v="Donald Moreno"/>
    <n v="47"/>
    <x v="1"/>
    <x v="0"/>
    <s v="O-"/>
    <x v="0"/>
    <x v="0"/>
    <x v="633"/>
    <s v="Michelle Hernandez"/>
    <x v="4908"/>
    <x v="2"/>
    <n v="21113.9699"/>
    <n v="464"/>
    <x v="1"/>
    <s v="Urgent"/>
    <d v="2021-12-26T00:00:00"/>
    <s v="Penicillin"/>
    <s v="Normal"/>
    <x v="23"/>
  </r>
  <r>
    <s v="Mrs."/>
    <s v="Shawn Mcintosh"/>
    <n v="26"/>
    <x v="2"/>
    <x v="0"/>
    <s v="B+"/>
    <x v="7"/>
    <x v="3"/>
    <x v="916"/>
    <s v="Kimberly Carr"/>
    <x v="2294"/>
    <x v="3"/>
    <n v="29361.478899999998"/>
    <n v="433"/>
    <x v="1"/>
    <s v="Urgent"/>
    <d v="2022-06-14T00:00:00"/>
    <s v="Lipitor"/>
    <s v="Inconclusive"/>
    <x v="15"/>
  </r>
  <r>
    <s v="Mr."/>
    <s v="Kimberly Oconnell"/>
    <n v="78"/>
    <x v="0"/>
    <x v="1"/>
    <s v="B+"/>
    <x v="7"/>
    <x v="5"/>
    <x v="1338"/>
    <s v="Gary Garza"/>
    <x v="4909"/>
    <x v="0"/>
    <n v="34844.393100000001"/>
    <n v="354"/>
    <x v="0"/>
    <s v="Elective"/>
    <d v="2021-02-03T00:00:00"/>
    <s v="Penicillin"/>
    <s v="Inconclusive"/>
    <x v="3"/>
  </r>
  <r>
    <s v="Mrs."/>
    <s v="Rebecca Keller"/>
    <n v="73"/>
    <x v="0"/>
    <x v="0"/>
    <s v="B+"/>
    <x v="7"/>
    <x v="0"/>
    <x v="1129"/>
    <s v="Joanne Myers"/>
    <x v="4910"/>
    <x v="1"/>
    <n v="31590.1247"/>
    <n v="219"/>
    <x v="1"/>
    <s v="Urgent"/>
    <d v="2021-10-03T00:00:00"/>
    <s v="Ibuprofen"/>
    <s v="Inconclusive"/>
    <x v="10"/>
  </r>
  <r>
    <s v="Mr."/>
    <s v="Christina Nelson"/>
    <n v="60"/>
    <x v="0"/>
    <x v="1"/>
    <s v="AB+"/>
    <x v="3"/>
    <x v="2"/>
    <x v="396"/>
    <s v="Sherry Powell"/>
    <x v="4911"/>
    <x v="4"/>
    <n v="24817.0749"/>
    <n v="471"/>
    <x v="2"/>
    <s v="Emergency"/>
    <d v="2021-05-29T00:00:00"/>
    <s v="Penicillin"/>
    <s v="Abnormal"/>
    <x v="25"/>
  </r>
  <r>
    <s v="Mrs."/>
    <s v="Craig Klein"/>
    <n v="55"/>
    <x v="1"/>
    <x v="0"/>
    <s v="A+"/>
    <x v="4"/>
    <x v="4"/>
    <x v="1535"/>
    <s v="Lauren Williams"/>
    <x v="4912"/>
    <x v="2"/>
    <n v="24803.760399999999"/>
    <n v="151"/>
    <x v="0"/>
    <s v="Elective"/>
    <d v="2019-06-03T00:00:00"/>
    <s v="Paracetamol"/>
    <s v="Abnormal"/>
    <x v="4"/>
  </r>
  <r>
    <s v="Mr."/>
    <s v="Ryan Gibson"/>
    <n v="21"/>
    <x v="2"/>
    <x v="1"/>
    <s v="A+"/>
    <x v="4"/>
    <x v="4"/>
    <x v="793"/>
    <s v="Scott Robinson"/>
    <x v="4913"/>
    <x v="3"/>
    <n v="44713.469299999997"/>
    <n v="122"/>
    <x v="1"/>
    <s v="Urgent"/>
    <d v="2023-05-31T00:00:00"/>
    <s v="Penicillin"/>
    <s v="Inconclusive"/>
    <x v="26"/>
  </r>
  <r>
    <s v="Mrs."/>
    <s v="Peter Jones"/>
    <n v="48"/>
    <x v="1"/>
    <x v="0"/>
    <s v="O-"/>
    <x v="0"/>
    <x v="3"/>
    <x v="1121"/>
    <s v="Kelly Cunningham"/>
    <x v="4914"/>
    <x v="2"/>
    <n v="27582.965"/>
    <n v="204"/>
    <x v="1"/>
    <s v="Urgent"/>
    <d v="2019-03-09T00:00:00"/>
    <s v="Penicillin"/>
    <s v="Abnormal"/>
    <x v="13"/>
  </r>
  <r>
    <s v="Mr."/>
    <s v="Richard Johnson DDS"/>
    <n v="61"/>
    <x v="0"/>
    <x v="1"/>
    <s v="A+"/>
    <x v="4"/>
    <x v="4"/>
    <x v="1505"/>
    <s v="Bailey Peterson"/>
    <x v="4915"/>
    <x v="3"/>
    <n v="12702.951999999999"/>
    <n v="327"/>
    <x v="0"/>
    <s v="Elective"/>
    <d v="2019-12-14T00:00:00"/>
    <s v="Penicillin"/>
    <s v="Inconclusive"/>
    <x v="18"/>
  </r>
  <r>
    <s v="Mr."/>
    <s v="Christopher Calderon"/>
    <n v="59"/>
    <x v="1"/>
    <x v="1"/>
    <s v="AB+"/>
    <x v="3"/>
    <x v="1"/>
    <x v="722"/>
    <s v="Erica Walsh"/>
    <x v="2368"/>
    <x v="1"/>
    <n v="38557.988100000002"/>
    <n v="354"/>
    <x v="1"/>
    <s v="Urgent"/>
    <d v="2020-04-21T00:00:00"/>
    <s v="Ibuprofen"/>
    <s v="Abnormal"/>
    <x v="15"/>
  </r>
  <r>
    <s v="Mrs."/>
    <s v="Tanner Davis"/>
    <n v="20"/>
    <x v="2"/>
    <x v="0"/>
    <s v="A-"/>
    <x v="6"/>
    <x v="2"/>
    <x v="1384"/>
    <s v="Jennifer Smith"/>
    <x v="4916"/>
    <x v="3"/>
    <n v="10317.9162"/>
    <n v="358"/>
    <x v="0"/>
    <s v="Elective"/>
    <d v="2018-11-26T00:00:00"/>
    <s v="Ibuprofen"/>
    <s v="Normal"/>
    <x v="22"/>
  </r>
  <r>
    <s v="Mr."/>
    <s v="Tracy Coleman"/>
    <n v="38"/>
    <x v="1"/>
    <x v="1"/>
    <s v="B+"/>
    <x v="7"/>
    <x v="3"/>
    <x v="898"/>
    <s v="Craig Lloyd"/>
    <x v="4917"/>
    <x v="1"/>
    <n v="10508.268400000001"/>
    <n v="285"/>
    <x v="2"/>
    <s v="Emergency"/>
    <d v="2023-11-10T00:00:00"/>
    <s v="Ibuprofen"/>
    <s v="Abnormal"/>
    <x v="17"/>
  </r>
  <r>
    <s v="Mrs."/>
    <s v="Julie Gould"/>
    <n v="77"/>
    <x v="0"/>
    <x v="0"/>
    <s v="B+"/>
    <x v="7"/>
    <x v="0"/>
    <x v="1532"/>
    <s v="Dr. Juan Lopez DDS"/>
    <x v="4918"/>
    <x v="4"/>
    <n v="48588.074099999998"/>
    <n v="137"/>
    <x v="2"/>
    <s v="Emergency"/>
    <d v="2019-04-04T00:00:00"/>
    <s v="Aspirin"/>
    <s v="Inconclusive"/>
    <x v="14"/>
  </r>
  <r>
    <s v="Mr."/>
    <s v="Alexis Rice"/>
    <n v="56"/>
    <x v="1"/>
    <x v="1"/>
    <s v="AB-"/>
    <x v="5"/>
    <x v="5"/>
    <x v="702"/>
    <s v="Nancy Kelley"/>
    <x v="2429"/>
    <x v="0"/>
    <n v="68774.487999999998"/>
    <n v="215"/>
    <x v="0"/>
    <s v="Elective"/>
    <d v="2023-09-19T00:00:00"/>
    <s v="Lipitor"/>
    <s v="Inconclusive"/>
    <x v="10"/>
  </r>
  <r>
    <s v="Mrs."/>
    <s v="Victoria Jackson"/>
    <n v="62"/>
    <x v="0"/>
    <x v="0"/>
    <s v="A+"/>
    <x v="4"/>
    <x v="2"/>
    <x v="853"/>
    <s v="Amy Carter"/>
    <x v="4919"/>
    <x v="4"/>
    <n v="5717.7682999999997"/>
    <n v="311"/>
    <x v="2"/>
    <s v="Emergency"/>
    <d v="2019-02-08T00:00:00"/>
    <s v="Lipitor"/>
    <s v="Normal"/>
    <x v="5"/>
  </r>
  <r>
    <s v="Mrs."/>
    <s v="Maria James"/>
    <n v="56"/>
    <x v="1"/>
    <x v="0"/>
    <s v="A+"/>
    <x v="4"/>
    <x v="2"/>
    <x v="133"/>
    <s v="Katherine Lawson"/>
    <x v="4920"/>
    <x v="2"/>
    <n v="16689.980500000001"/>
    <n v="245"/>
    <x v="0"/>
    <s v="Elective"/>
    <d v="2021-05-17T00:00:00"/>
    <s v="Ibuprofen"/>
    <s v="Inconclusive"/>
    <x v="11"/>
  </r>
  <r>
    <s v="Mr."/>
    <s v="Parker Carson"/>
    <n v="23"/>
    <x v="2"/>
    <x v="1"/>
    <s v="AB-"/>
    <x v="5"/>
    <x v="0"/>
    <x v="952"/>
    <s v="Scott Walker"/>
    <x v="4921"/>
    <x v="4"/>
    <n v="23659.268599999999"/>
    <n v="123"/>
    <x v="2"/>
    <s v="Emergency"/>
    <d v="2022-01-30T00:00:00"/>
    <s v="Ibuprofen"/>
    <s v="Inconclusive"/>
    <x v="15"/>
  </r>
  <r>
    <s v="Mr."/>
    <s v="Christopher Adkins"/>
    <n v="55"/>
    <x v="1"/>
    <x v="1"/>
    <s v="AB-"/>
    <x v="5"/>
    <x v="3"/>
    <x v="963"/>
    <s v="Ashley Shaw"/>
    <x v="4922"/>
    <x v="3"/>
    <n v="4396.3181999999997"/>
    <n v="454"/>
    <x v="2"/>
    <s v="Emergency"/>
    <d v="2022-04-17T00:00:00"/>
    <s v="Penicillin"/>
    <s v="Normal"/>
    <x v="3"/>
  </r>
  <r>
    <s v="Mr."/>
    <s v="Randy Herrera"/>
    <n v="69"/>
    <x v="0"/>
    <x v="1"/>
    <s v="O+"/>
    <x v="1"/>
    <x v="3"/>
    <x v="795"/>
    <s v="Aaron Brown"/>
    <x v="4923"/>
    <x v="3"/>
    <n v="13618.702799999999"/>
    <n v="180"/>
    <x v="1"/>
    <s v="Urgent"/>
    <d v="2019-06-25T00:00:00"/>
    <s v="Ibuprofen"/>
    <s v="Abnormal"/>
    <x v="16"/>
  </r>
  <r>
    <s v="Mr."/>
    <s v="Jill Jones"/>
    <n v="41"/>
    <x v="1"/>
    <x v="1"/>
    <s v="B-"/>
    <x v="2"/>
    <x v="5"/>
    <x v="249"/>
    <s v="Charles Middleton"/>
    <x v="2436"/>
    <x v="4"/>
    <n v="68071.892200000002"/>
    <n v="155"/>
    <x v="0"/>
    <s v="Elective"/>
    <d v="2022-05-27T00:00:00"/>
    <s v="Ibuprofen"/>
    <s v="Normal"/>
    <x v="24"/>
  </r>
  <r>
    <s v="Mr."/>
    <s v="Robert Mcguire"/>
    <n v="75"/>
    <x v="0"/>
    <x v="1"/>
    <s v="B-"/>
    <x v="2"/>
    <x v="3"/>
    <x v="334"/>
    <s v="Caleb Jones"/>
    <x v="4924"/>
    <x v="3"/>
    <n v="18797.5173"/>
    <n v="419"/>
    <x v="2"/>
    <s v="Emergency"/>
    <d v="2019-11-09T00:00:00"/>
    <s v="Ibuprofen"/>
    <s v="Inconclusive"/>
    <x v="7"/>
  </r>
  <r>
    <s v="Mr."/>
    <s v="Michelle Hill"/>
    <n v="35"/>
    <x v="1"/>
    <x v="1"/>
    <s v="B-"/>
    <x v="2"/>
    <x v="0"/>
    <x v="1167"/>
    <s v="Tony Williams"/>
    <x v="4925"/>
    <x v="1"/>
    <n v="1471.9142999999999"/>
    <n v="309"/>
    <x v="0"/>
    <s v="Elective"/>
    <d v="2023-03-06T00:00:00"/>
    <s v="Paracetamol"/>
    <s v="Inconclusive"/>
    <x v="12"/>
  </r>
  <r>
    <s v="Mrs."/>
    <s v="Daniel Hammond"/>
    <n v="44"/>
    <x v="1"/>
    <x v="0"/>
    <s v="B-"/>
    <x v="2"/>
    <x v="1"/>
    <x v="1261"/>
    <s v="Jennifer Snyder"/>
    <x v="4926"/>
    <x v="4"/>
    <n v="26078.613300000001"/>
    <n v="286"/>
    <x v="1"/>
    <s v="Urgent"/>
    <d v="2022-04-26T00:00:00"/>
    <s v="Paracetamol"/>
    <s v="Abnormal"/>
    <x v="24"/>
  </r>
  <r>
    <s v="Mrs."/>
    <s v="Danielle Rice"/>
    <n v="39"/>
    <x v="1"/>
    <x v="0"/>
    <s v="AB-"/>
    <x v="5"/>
    <x v="5"/>
    <x v="147"/>
    <s v="Ann Austin"/>
    <x v="4927"/>
    <x v="2"/>
    <n v="24478.775699999998"/>
    <n v="481"/>
    <x v="2"/>
    <s v="Emergency"/>
    <d v="2019-12-08T00:00:00"/>
    <s v="Paracetamol"/>
    <s v="Abnormal"/>
    <x v="23"/>
  </r>
  <r>
    <s v="Mrs."/>
    <s v="Kristine Wilson"/>
    <n v="84"/>
    <x v="0"/>
    <x v="0"/>
    <s v="A-"/>
    <x v="6"/>
    <x v="1"/>
    <x v="741"/>
    <s v="Angela Vance"/>
    <x v="197"/>
    <x v="2"/>
    <n v="32030.722099999999"/>
    <n v="116"/>
    <x v="0"/>
    <s v="Elective"/>
    <d v="2019-10-28T00:00:00"/>
    <s v="Penicillin"/>
    <s v="Normal"/>
    <x v="8"/>
  </r>
  <r>
    <s v="Mr."/>
    <s v="Amber Thomas"/>
    <n v="32"/>
    <x v="2"/>
    <x v="1"/>
    <s v="O-"/>
    <x v="0"/>
    <x v="2"/>
    <x v="322"/>
    <s v="David Bradley"/>
    <x v="4928"/>
    <x v="4"/>
    <n v="24658.902300000002"/>
    <n v="465"/>
    <x v="0"/>
    <s v="Elective"/>
    <d v="2019-09-28T00:00:00"/>
    <s v="Paracetamol"/>
    <s v="Abnormal"/>
    <x v="22"/>
  </r>
  <r>
    <s v="Mrs."/>
    <s v="Christopher Delgado"/>
    <n v="38"/>
    <x v="1"/>
    <x v="0"/>
    <s v="B-"/>
    <x v="2"/>
    <x v="2"/>
    <x v="1320"/>
    <s v="Donald Gomez"/>
    <x v="4929"/>
    <x v="2"/>
    <n v="6491.1590999999999"/>
    <n v="188"/>
    <x v="0"/>
    <s v="Elective"/>
    <d v="2021-08-11T00:00:00"/>
    <s v="Ibuprofen"/>
    <s v="Inconclusive"/>
    <x v="24"/>
  </r>
  <r>
    <s v="Mr."/>
    <s v="Justin Thomas"/>
    <n v="55"/>
    <x v="1"/>
    <x v="1"/>
    <s v="B+"/>
    <x v="7"/>
    <x v="5"/>
    <x v="905"/>
    <s v="David Riddle"/>
    <x v="4930"/>
    <x v="2"/>
    <n v="38219.530299999999"/>
    <n v="432"/>
    <x v="0"/>
    <s v="Elective"/>
    <d v="2023-01-21T00:00:00"/>
    <s v="Lipitor"/>
    <s v="Abnormal"/>
    <x v="10"/>
  </r>
  <r>
    <s v="Mrs."/>
    <s v="Dr. Caitlyn Miller"/>
    <n v="31"/>
    <x v="2"/>
    <x v="0"/>
    <s v="AB+"/>
    <x v="3"/>
    <x v="2"/>
    <x v="1061"/>
    <s v="Ryan Lawrence"/>
    <x v="4931"/>
    <x v="2"/>
    <n v="6785.7335000000003"/>
    <n v="290"/>
    <x v="2"/>
    <s v="Emergency"/>
    <d v="2023-05-17T00:00:00"/>
    <s v="Lipitor"/>
    <s v="Abnormal"/>
    <x v="22"/>
  </r>
  <r>
    <s v="Mrs."/>
    <s v="Leslie Oconnor"/>
    <n v="81"/>
    <x v="0"/>
    <x v="0"/>
    <s v="A-"/>
    <x v="6"/>
    <x v="0"/>
    <x v="863"/>
    <s v="Jason Reed"/>
    <x v="1829"/>
    <x v="0"/>
    <n v="57236.053899999999"/>
    <n v="358"/>
    <x v="1"/>
    <s v="Urgent"/>
    <d v="2020-04-17T00:00:00"/>
    <s v="Aspirin"/>
    <s v="Abnormal"/>
    <x v="17"/>
  </r>
  <r>
    <s v="Mr."/>
    <s v="Miranda Martin"/>
    <n v="23"/>
    <x v="2"/>
    <x v="1"/>
    <s v="A+"/>
    <x v="4"/>
    <x v="0"/>
    <x v="1447"/>
    <s v="Jonathan Santos"/>
    <x v="4932"/>
    <x v="2"/>
    <n v="30525.024300000001"/>
    <n v="238"/>
    <x v="2"/>
    <s v="Emergency"/>
    <d v="2021-08-23T00:00:00"/>
    <s v="Penicillin"/>
    <s v="Normal"/>
    <x v="7"/>
  </r>
  <r>
    <s v="Mr."/>
    <s v="Thomas Smith"/>
    <n v="65"/>
    <x v="0"/>
    <x v="1"/>
    <s v="B+"/>
    <x v="7"/>
    <x v="3"/>
    <x v="831"/>
    <s v="Sarah Mathews"/>
    <x v="4933"/>
    <x v="1"/>
    <n v="31578.934499999999"/>
    <n v="237"/>
    <x v="1"/>
    <s v="Urgent"/>
    <d v="2023-05-18T00:00:00"/>
    <s v="Ibuprofen"/>
    <s v="Inconclusive"/>
    <x v="22"/>
  </r>
  <r>
    <s v="Mrs."/>
    <s v="Patricia Robinson"/>
    <n v="47"/>
    <x v="1"/>
    <x v="0"/>
    <s v="B+"/>
    <x v="7"/>
    <x v="4"/>
    <x v="1174"/>
    <s v="Gary Thomas"/>
    <x v="4934"/>
    <x v="2"/>
    <n v="43081.81"/>
    <n v="226"/>
    <x v="1"/>
    <s v="Urgent"/>
    <d v="2022-10-08T00:00:00"/>
    <s v="Paracetamol"/>
    <s v="Abnormal"/>
    <x v="0"/>
  </r>
  <r>
    <s v="Mrs."/>
    <s v="Lindsey Yang"/>
    <n v="63"/>
    <x v="0"/>
    <x v="0"/>
    <s v="A+"/>
    <x v="4"/>
    <x v="1"/>
    <x v="1090"/>
    <s v="Amy Richards"/>
    <x v="4935"/>
    <x v="0"/>
    <n v="3213.8609999999999"/>
    <n v="304"/>
    <x v="1"/>
    <s v="Urgent"/>
    <d v="2020-04-02T00:00:00"/>
    <s v="Paracetamol"/>
    <s v="Normal"/>
    <x v="24"/>
  </r>
  <r>
    <s v="Mrs."/>
    <s v="Timothy Martinez"/>
    <n v="18"/>
    <x v="2"/>
    <x v="0"/>
    <s v="O-"/>
    <x v="0"/>
    <x v="2"/>
    <x v="467"/>
    <s v="Anthony Phillips"/>
    <x v="4936"/>
    <x v="3"/>
    <n v="6913.6916000000001"/>
    <n v="258"/>
    <x v="0"/>
    <s v="Elective"/>
    <d v="2019-10-18T00:00:00"/>
    <s v="Lipitor"/>
    <s v="Normal"/>
    <x v="22"/>
  </r>
  <r>
    <s v="Mr."/>
    <s v="Kevin Howard"/>
    <n v="60"/>
    <x v="0"/>
    <x v="1"/>
    <s v="O+"/>
    <x v="1"/>
    <x v="3"/>
    <x v="326"/>
    <s v="Caleb Wyatt"/>
    <x v="4937"/>
    <x v="2"/>
    <n v="30653.3213"/>
    <n v="345"/>
    <x v="1"/>
    <s v="Urgent"/>
    <d v="2019-01-04T00:00:00"/>
    <s v="Aspirin"/>
    <s v="Abnormal"/>
    <x v="6"/>
  </r>
  <r>
    <s v="Mrs."/>
    <s v="Stephen Campbell"/>
    <n v="84"/>
    <x v="0"/>
    <x v="0"/>
    <s v="A+"/>
    <x v="4"/>
    <x v="5"/>
    <x v="1404"/>
    <s v="Hector Reid"/>
    <x v="4938"/>
    <x v="4"/>
    <n v="32812.389900000002"/>
    <n v="286"/>
    <x v="0"/>
    <s v="Elective"/>
    <d v="2019-01-05T00:00:00"/>
    <s v="Lipitor"/>
    <s v="Inconclusive"/>
    <x v="13"/>
  </r>
  <r>
    <s v="Mr."/>
    <s v="Melinda Howard"/>
    <n v="31"/>
    <x v="2"/>
    <x v="1"/>
    <s v="AB+"/>
    <x v="3"/>
    <x v="4"/>
    <x v="1163"/>
    <s v="Lindsay Lee"/>
    <x v="4939"/>
    <x v="3"/>
    <n v="7059.2358999999997"/>
    <n v="109"/>
    <x v="2"/>
    <s v="Emergency"/>
    <d v="2022-01-08T00:00:00"/>
    <s v="Paracetamol"/>
    <s v="Normal"/>
    <x v="13"/>
  </r>
  <r>
    <s v="Mrs."/>
    <s v="George Robinson"/>
    <n v="58"/>
    <x v="1"/>
    <x v="0"/>
    <s v="A-"/>
    <x v="6"/>
    <x v="4"/>
    <x v="568"/>
    <s v="Craig Bowman"/>
    <x v="4940"/>
    <x v="2"/>
    <n v="16057.5684"/>
    <n v="495"/>
    <x v="0"/>
    <s v="Elective"/>
    <d v="2019-11-06T00:00:00"/>
    <s v="Lipitor"/>
    <s v="Inconclusive"/>
    <x v="23"/>
  </r>
  <r>
    <s v="Mr."/>
    <s v="Joseph Bennett"/>
    <n v="65"/>
    <x v="0"/>
    <x v="1"/>
    <s v="O+"/>
    <x v="1"/>
    <x v="3"/>
    <x v="1701"/>
    <s v="James Thomas"/>
    <x v="4941"/>
    <x v="1"/>
    <n v="20417.138800000001"/>
    <n v="466"/>
    <x v="2"/>
    <s v="Emergency"/>
    <d v="2020-07-14T00:00:00"/>
    <s v="Penicillin"/>
    <s v="Inconclusive"/>
    <x v="27"/>
  </r>
  <r>
    <s v="Mrs."/>
    <s v="Richard Weaver"/>
    <n v="46"/>
    <x v="1"/>
    <x v="0"/>
    <s v="O-"/>
    <x v="0"/>
    <x v="1"/>
    <x v="393"/>
    <s v="Brian Barnes"/>
    <x v="4942"/>
    <x v="4"/>
    <n v="27020.357100000001"/>
    <n v="209"/>
    <x v="0"/>
    <s v="Elective"/>
    <d v="2021-02-09T00:00:00"/>
    <s v="Penicillin"/>
    <s v="Inconclusive"/>
    <x v="22"/>
  </r>
  <r>
    <s v="Mrs."/>
    <s v="Cheryl Peterson"/>
    <n v="65"/>
    <x v="0"/>
    <x v="0"/>
    <s v="AB-"/>
    <x v="5"/>
    <x v="1"/>
    <x v="986"/>
    <s v="Maria Cohen"/>
    <x v="4943"/>
    <x v="2"/>
    <n v="26165.025000000001"/>
    <n v="325"/>
    <x v="0"/>
    <s v="Elective"/>
    <d v="2020-10-23T00:00:00"/>
    <s v="Lipitor"/>
    <s v="Inconclusive"/>
    <x v="13"/>
  </r>
  <r>
    <s v="Mrs."/>
    <s v="Michelle Krause"/>
    <n v="81"/>
    <x v="0"/>
    <x v="0"/>
    <s v="AB+"/>
    <x v="3"/>
    <x v="1"/>
    <x v="1496"/>
    <s v="Ian Rivera"/>
    <x v="4944"/>
    <x v="3"/>
    <n v="13806.0059"/>
    <n v="254"/>
    <x v="0"/>
    <s v="Elective"/>
    <d v="2022-10-28T00:00:00"/>
    <s v="Lipitor"/>
    <s v="Inconclusive"/>
    <x v="12"/>
  </r>
  <r>
    <s v="Mrs."/>
    <s v="Kimberly Perry"/>
    <n v="80"/>
    <x v="0"/>
    <x v="0"/>
    <s v="AB+"/>
    <x v="3"/>
    <x v="5"/>
    <x v="974"/>
    <s v="Mark Santos"/>
    <x v="4945"/>
    <x v="4"/>
    <n v="14850.8974"/>
    <n v="327"/>
    <x v="0"/>
    <s v="Elective"/>
    <d v="2021-03-14T00:00:00"/>
    <s v="Aspirin"/>
    <s v="Inconclusive"/>
    <x v="24"/>
  </r>
  <r>
    <s v="Mrs."/>
    <s v="Daniel Baldwin"/>
    <n v="76"/>
    <x v="0"/>
    <x v="0"/>
    <s v="B-"/>
    <x v="2"/>
    <x v="0"/>
    <x v="416"/>
    <s v="Trevor Smith"/>
    <x v="4946"/>
    <x v="1"/>
    <n v="28541.6021"/>
    <n v="412"/>
    <x v="1"/>
    <s v="Urgent"/>
    <d v="2022-01-04T00:00:00"/>
    <s v="Aspirin"/>
    <s v="Abnormal"/>
    <x v="5"/>
  </r>
  <r>
    <s v="Mrs."/>
    <s v="Edward Bryan"/>
    <n v="70"/>
    <x v="0"/>
    <x v="0"/>
    <s v="O+"/>
    <x v="1"/>
    <x v="4"/>
    <x v="1479"/>
    <s v="Morgan Kelly"/>
    <x v="4947"/>
    <x v="1"/>
    <n v="14036.917799999999"/>
    <n v="118"/>
    <x v="2"/>
    <s v="Emergency"/>
    <d v="2021-12-12T00:00:00"/>
    <s v="Penicillin"/>
    <s v="Normal"/>
    <x v="16"/>
  </r>
  <r>
    <s v="Mr."/>
    <s v="Thomas Allen"/>
    <n v="51"/>
    <x v="1"/>
    <x v="1"/>
    <s v="B-"/>
    <x v="2"/>
    <x v="1"/>
    <x v="804"/>
    <s v="Stephanie Martin"/>
    <x v="3056"/>
    <x v="4"/>
    <n v="32425.8786"/>
    <n v="435"/>
    <x v="0"/>
    <s v="Elective"/>
    <d v="2020-10-28T00:00:00"/>
    <s v="Aspirin"/>
    <s v="Normal"/>
    <x v="5"/>
  </r>
  <r>
    <s v="Mr."/>
    <s v="Ryan Chen"/>
    <n v="58"/>
    <x v="1"/>
    <x v="1"/>
    <s v="B+"/>
    <x v="7"/>
    <x v="5"/>
    <x v="574"/>
    <s v="Darius Harrison"/>
    <x v="2234"/>
    <x v="1"/>
    <n v="14803.0527"/>
    <n v="474"/>
    <x v="2"/>
    <s v="Emergency"/>
    <d v="2020-02-14T00:00:00"/>
    <s v="Aspirin"/>
    <s v="Normal"/>
    <x v="10"/>
  </r>
  <r>
    <s v="Mrs."/>
    <s v="Robert Chandler"/>
    <n v="21"/>
    <x v="2"/>
    <x v="0"/>
    <s v="A-"/>
    <x v="6"/>
    <x v="0"/>
    <x v="1475"/>
    <s v="Lisa Mata"/>
    <x v="4948"/>
    <x v="1"/>
    <n v="13910.7435"/>
    <n v="315"/>
    <x v="2"/>
    <s v="Emergency"/>
    <d v="2022-09-03T00:00:00"/>
    <s v="Penicillin"/>
    <s v="Normal"/>
    <x v="12"/>
  </r>
  <r>
    <s v="Mrs."/>
    <s v="Nathan Meyers"/>
    <n v="28"/>
    <x v="2"/>
    <x v="0"/>
    <s v="O+"/>
    <x v="1"/>
    <x v="2"/>
    <x v="1221"/>
    <s v="Sarah Tran"/>
    <x v="4949"/>
    <x v="4"/>
    <n v="2914.5812000000001"/>
    <n v="125"/>
    <x v="2"/>
    <s v="Emergency"/>
    <d v="2022-10-03T00:00:00"/>
    <s v="Paracetamol"/>
    <s v="Inconclusive"/>
    <x v="1"/>
  </r>
  <r>
    <s v="Mrs."/>
    <s v="Courtney Osborne"/>
    <n v="36"/>
    <x v="1"/>
    <x v="0"/>
    <s v="O+"/>
    <x v="1"/>
    <x v="3"/>
    <x v="55"/>
    <s v="Dr. Kayla Ashley DVM"/>
    <x v="4950"/>
    <x v="1"/>
    <n v="819.99450000000002"/>
    <n v="354"/>
    <x v="2"/>
    <s v="Emergency"/>
    <d v="2022-01-08T00:00:00"/>
    <s v="Paracetamol"/>
    <s v="Abnormal"/>
    <x v="23"/>
  </r>
  <r>
    <s v="Mr."/>
    <s v="David Mcdonald"/>
    <n v="85"/>
    <x v="0"/>
    <x v="1"/>
    <s v="A+"/>
    <x v="4"/>
    <x v="3"/>
    <x v="273"/>
    <s v="Teresa Haynes"/>
    <x v="4951"/>
    <x v="0"/>
    <n v="4465.6706999999997"/>
    <n v="266"/>
    <x v="1"/>
    <s v="Urgent"/>
    <d v="2020-03-07T00:00:00"/>
    <s v="Ibuprofen"/>
    <s v="Abnormal"/>
    <x v="3"/>
  </r>
  <r>
    <s v="Mrs."/>
    <s v="Thomas Hall"/>
    <n v="83"/>
    <x v="0"/>
    <x v="0"/>
    <s v="A+"/>
    <x v="4"/>
    <x v="3"/>
    <x v="702"/>
    <s v="Joshua Miller"/>
    <x v="4952"/>
    <x v="1"/>
    <n v="9779.9969999999994"/>
    <n v="498"/>
    <x v="1"/>
    <s v="Urgent"/>
    <d v="2023-09-24T00:00:00"/>
    <s v="Paracetamol"/>
    <s v="Inconclusive"/>
    <x v="2"/>
  </r>
  <r>
    <s v="Mr."/>
    <s v="Rebecca Rose"/>
    <n v="55"/>
    <x v="1"/>
    <x v="1"/>
    <s v="A+"/>
    <x v="4"/>
    <x v="5"/>
    <x v="1383"/>
    <s v="Michael Morgan"/>
    <x v="4953"/>
    <x v="0"/>
    <n v="28618.426100000001"/>
    <n v="146"/>
    <x v="0"/>
    <s v="Elective"/>
    <d v="2020-06-17T00:00:00"/>
    <s v="Aspirin"/>
    <s v="Inconclusive"/>
    <x v="26"/>
  </r>
  <r>
    <s v="Mrs."/>
    <s v="Tiffany Jones"/>
    <n v="54"/>
    <x v="1"/>
    <x v="0"/>
    <s v="AB+"/>
    <x v="3"/>
    <x v="3"/>
    <x v="1702"/>
    <s v="Michael Martinez"/>
    <x v="471"/>
    <x v="3"/>
    <n v="13289.996800000001"/>
    <n v="291"/>
    <x v="1"/>
    <s v="Urgent"/>
    <d v="2021-02-23T00:00:00"/>
    <s v="Lipitor"/>
    <s v="Inconclusive"/>
    <x v="5"/>
  </r>
  <r>
    <s v="Mr."/>
    <s v="Jeffrey Oliver"/>
    <n v="23"/>
    <x v="2"/>
    <x v="1"/>
    <s v="O-"/>
    <x v="0"/>
    <x v="1"/>
    <x v="465"/>
    <s v="Sarah Washington"/>
    <x v="4954"/>
    <x v="3"/>
    <n v="20682.597699999998"/>
    <n v="314"/>
    <x v="1"/>
    <s v="Urgent"/>
    <d v="2019-05-22T00:00:00"/>
    <s v="Aspirin"/>
    <s v="Abnormal"/>
    <x v="29"/>
  </r>
  <r>
    <s v="Mrs."/>
    <s v="Carla Ortiz"/>
    <n v="68"/>
    <x v="0"/>
    <x v="0"/>
    <s v="B+"/>
    <x v="7"/>
    <x v="0"/>
    <x v="1123"/>
    <s v="Mrs. Angela Lopez MD"/>
    <x v="4955"/>
    <x v="3"/>
    <n v="11342.254499999999"/>
    <n v="252"/>
    <x v="2"/>
    <s v="Emergency"/>
    <d v="2023-02-08T00:00:00"/>
    <s v="Penicillin"/>
    <s v="Inconclusive"/>
    <x v="19"/>
  </r>
  <r>
    <s v="Mrs."/>
    <s v="Crystal Cox"/>
    <n v="55"/>
    <x v="1"/>
    <x v="0"/>
    <s v="B+"/>
    <x v="7"/>
    <x v="5"/>
    <x v="557"/>
    <s v="Susan Miller"/>
    <x v="4956"/>
    <x v="0"/>
    <n v="48193.960700000003"/>
    <n v="144"/>
    <x v="0"/>
    <s v="Elective"/>
    <d v="2023-03-19T00:00:00"/>
    <s v="Aspirin"/>
    <s v="Normal"/>
    <x v="2"/>
  </r>
  <r>
    <s v="Mr."/>
    <s v="Spencer Morgan"/>
    <n v="67"/>
    <x v="0"/>
    <x v="1"/>
    <s v="AB+"/>
    <x v="3"/>
    <x v="3"/>
    <x v="1468"/>
    <s v="Deanna Tucker"/>
    <x v="4957"/>
    <x v="2"/>
    <n v="6209.2941000000001"/>
    <n v="136"/>
    <x v="2"/>
    <s v="Emergency"/>
    <d v="2021-02-28T00:00:00"/>
    <s v="Paracetamol"/>
    <s v="Inconclusive"/>
    <x v="3"/>
  </r>
  <r>
    <s v="Mr."/>
    <s v="Mary Campbell"/>
    <n v="34"/>
    <x v="2"/>
    <x v="1"/>
    <s v="A+"/>
    <x v="4"/>
    <x v="2"/>
    <x v="19"/>
    <s v="William Anderson"/>
    <x v="4504"/>
    <x v="2"/>
    <n v="10624.0715"/>
    <n v="298"/>
    <x v="2"/>
    <s v="Emergency"/>
    <d v="2019-07-17T00:00:00"/>
    <s v="Penicillin"/>
    <s v="Inconclusive"/>
    <x v="0"/>
  </r>
  <r>
    <s v="Mrs."/>
    <s v="Kristine Thomas"/>
    <n v="85"/>
    <x v="0"/>
    <x v="0"/>
    <s v="A-"/>
    <x v="6"/>
    <x v="1"/>
    <x v="23"/>
    <s v="Amanda Wright"/>
    <x v="4958"/>
    <x v="0"/>
    <n v="21984.938600000001"/>
    <n v="152"/>
    <x v="1"/>
    <s v="Urgent"/>
    <d v="2019-01-12T00:00:00"/>
    <s v="Aspirin"/>
    <s v="Inconclusive"/>
    <x v="22"/>
  </r>
  <r>
    <s v="Mrs."/>
    <s v="Paul Harris"/>
    <n v="42"/>
    <x v="1"/>
    <x v="0"/>
    <s v="B+"/>
    <x v="7"/>
    <x v="1"/>
    <x v="1703"/>
    <s v="Christopher Trevino"/>
    <x v="458"/>
    <x v="0"/>
    <n v="9441.5616000000009"/>
    <n v="265"/>
    <x v="0"/>
    <s v="Elective"/>
    <d v="2023-06-29T00:00:00"/>
    <s v="Penicillin"/>
    <s v="Normal"/>
    <x v="26"/>
  </r>
  <r>
    <s v="Mr."/>
    <s v="Lindsey Clements"/>
    <n v="36"/>
    <x v="1"/>
    <x v="1"/>
    <s v="AB+"/>
    <x v="3"/>
    <x v="3"/>
    <x v="38"/>
    <s v="Timothy Lawrence"/>
    <x v="4959"/>
    <x v="1"/>
    <n v="30374.833699999999"/>
    <n v="267"/>
    <x v="1"/>
    <s v="Urgent"/>
    <d v="2021-03-09T00:00:00"/>
    <s v="Lipitor"/>
    <s v="Inconclusive"/>
    <x v="28"/>
  </r>
  <r>
    <s v="Mr."/>
    <s v="Heather Burnett"/>
    <n v="67"/>
    <x v="0"/>
    <x v="1"/>
    <s v="A-"/>
    <x v="6"/>
    <x v="5"/>
    <x v="1617"/>
    <s v="Robin Kane"/>
    <x v="1044"/>
    <x v="2"/>
    <n v="2957.6300999999999"/>
    <n v="407"/>
    <x v="2"/>
    <s v="Emergency"/>
    <d v="2023-02-20T00:00:00"/>
    <s v="Paracetamol"/>
    <s v="Normal"/>
    <x v="6"/>
  </r>
  <r>
    <s v="Mrs."/>
    <s v="Cynthia Wright"/>
    <n v="28"/>
    <x v="2"/>
    <x v="0"/>
    <s v="O-"/>
    <x v="0"/>
    <x v="4"/>
    <x v="1013"/>
    <s v="Matthew Moore"/>
    <x v="4960"/>
    <x v="1"/>
    <n v="9075.1794000000009"/>
    <n v="440"/>
    <x v="1"/>
    <s v="Urgent"/>
    <d v="2019-07-08T00:00:00"/>
    <s v="Lipitor"/>
    <s v="Normal"/>
    <x v="12"/>
  </r>
  <r>
    <s v="Mrs."/>
    <s v="Jodi Torres"/>
    <n v="55"/>
    <x v="1"/>
    <x v="0"/>
    <s v="AB+"/>
    <x v="3"/>
    <x v="3"/>
    <x v="1338"/>
    <s v="Kathleen Hernandez"/>
    <x v="4961"/>
    <x v="1"/>
    <n v="921.93889999999999"/>
    <n v="248"/>
    <x v="1"/>
    <s v="Urgent"/>
    <d v="2021-02-19T00:00:00"/>
    <s v="Lipitor"/>
    <s v="Abnormal"/>
    <x v="4"/>
  </r>
  <r>
    <s v="Mr."/>
    <s v="Scott Singh"/>
    <n v="41"/>
    <x v="1"/>
    <x v="1"/>
    <s v="O-"/>
    <x v="0"/>
    <x v="3"/>
    <x v="552"/>
    <s v="Beverly Maldonado"/>
    <x v="4962"/>
    <x v="0"/>
    <n v="12497.613300000001"/>
    <n v="485"/>
    <x v="2"/>
    <s v="Emergency"/>
    <d v="2019-07-05T00:00:00"/>
    <s v="Ibuprofen"/>
    <s v="Inconclusive"/>
    <x v="18"/>
  </r>
  <r>
    <s v="Mr."/>
    <s v="Sara Craig"/>
    <n v="65"/>
    <x v="0"/>
    <x v="1"/>
    <s v="AB-"/>
    <x v="5"/>
    <x v="3"/>
    <x v="517"/>
    <s v="Julian Marks"/>
    <x v="4963"/>
    <x v="3"/>
    <n v="763.33590000000004"/>
    <n v="274"/>
    <x v="1"/>
    <s v="Urgent"/>
    <d v="2020-06-26T00:00:00"/>
    <s v="Penicillin"/>
    <s v="Abnormal"/>
    <x v="11"/>
  </r>
  <r>
    <s v="Mrs."/>
    <s v="Brandi Johnson"/>
    <n v="34"/>
    <x v="2"/>
    <x v="0"/>
    <s v="AB+"/>
    <x v="3"/>
    <x v="4"/>
    <x v="1597"/>
    <s v="Tiffany Phillips"/>
    <x v="4964"/>
    <x v="3"/>
    <n v="8883.1496000000006"/>
    <n v="253"/>
    <x v="2"/>
    <s v="Emergency"/>
    <d v="2020-07-05T00:00:00"/>
    <s v="Ibuprofen"/>
    <s v="Inconclusive"/>
    <x v="1"/>
  </r>
  <r>
    <s v="Mrs."/>
    <s v="Austin Castillo"/>
    <n v="36"/>
    <x v="1"/>
    <x v="0"/>
    <s v="O+"/>
    <x v="1"/>
    <x v="4"/>
    <x v="1657"/>
    <s v="William Warren"/>
    <x v="4965"/>
    <x v="4"/>
    <n v="1408.7863"/>
    <n v="228"/>
    <x v="2"/>
    <s v="Emergency"/>
    <d v="2022-08-29T00:00:00"/>
    <s v="Lipitor"/>
    <s v="Inconclusive"/>
    <x v="8"/>
  </r>
  <r>
    <s v="Mrs."/>
    <s v="Mark Sexton"/>
    <n v="58"/>
    <x v="1"/>
    <x v="0"/>
    <s v="A-"/>
    <x v="6"/>
    <x v="0"/>
    <x v="1032"/>
    <s v="Andrew Phillips"/>
    <x v="2213"/>
    <x v="4"/>
    <n v="28133.298999999999"/>
    <n v="485"/>
    <x v="2"/>
    <s v="Emergency"/>
    <d v="2020-01-09T00:00:00"/>
    <s v="Paracetamol"/>
    <s v="Normal"/>
    <x v="3"/>
  </r>
  <r>
    <s v="Mr."/>
    <s v="Jackie Ryan"/>
    <n v="69"/>
    <x v="0"/>
    <x v="1"/>
    <s v="A+"/>
    <x v="4"/>
    <x v="3"/>
    <x v="881"/>
    <s v="Lawrence Walters"/>
    <x v="4966"/>
    <x v="2"/>
    <n v="15534.4254"/>
    <n v="187"/>
    <x v="1"/>
    <s v="Urgent"/>
    <d v="2023-10-26T00:00:00"/>
    <s v="Ibuprofen"/>
    <s v="Inconclusive"/>
    <x v="3"/>
  </r>
  <r>
    <s v="Mrs."/>
    <s v="Omar Fry"/>
    <n v="51"/>
    <x v="1"/>
    <x v="0"/>
    <s v="AB-"/>
    <x v="5"/>
    <x v="2"/>
    <x v="1205"/>
    <s v="Wendy Key"/>
    <x v="4967"/>
    <x v="1"/>
    <n v="5957.6414999999997"/>
    <n v="449"/>
    <x v="2"/>
    <s v="Emergency"/>
    <d v="2020-03-31T00:00:00"/>
    <s v="Lipitor"/>
    <s v="Normal"/>
    <x v="4"/>
  </r>
  <r>
    <s v="Mrs."/>
    <s v="Jennifer Davidson"/>
    <n v="30"/>
    <x v="2"/>
    <x v="0"/>
    <s v="AB-"/>
    <x v="5"/>
    <x v="2"/>
    <x v="4"/>
    <s v="Bailey Davis"/>
    <x v="4968"/>
    <x v="4"/>
    <n v="6984.6298999999999"/>
    <n v="442"/>
    <x v="2"/>
    <s v="Emergency"/>
    <d v="2019-07-03T00:00:00"/>
    <s v="Aspirin"/>
    <s v="Normal"/>
    <x v="1"/>
  </r>
  <r>
    <s v="Mrs."/>
    <s v="Paul Gonzalez"/>
    <n v="23"/>
    <x v="2"/>
    <x v="0"/>
    <s v="A+"/>
    <x v="4"/>
    <x v="4"/>
    <x v="1620"/>
    <s v="Joseph Wilson"/>
    <x v="4969"/>
    <x v="2"/>
    <n v="26272.636699999999"/>
    <n v="340"/>
    <x v="0"/>
    <s v="Elective"/>
    <d v="2021-12-02T00:00:00"/>
    <s v="Lipitor"/>
    <s v="Inconclusive"/>
    <x v="11"/>
  </r>
  <r>
    <s v="Mr."/>
    <s v="Maurice Davis"/>
    <n v="80"/>
    <x v="0"/>
    <x v="1"/>
    <s v="AB-"/>
    <x v="5"/>
    <x v="1"/>
    <x v="1083"/>
    <s v="Joseph Smith"/>
    <x v="4970"/>
    <x v="3"/>
    <n v="34495.508099999999"/>
    <n v="278"/>
    <x v="1"/>
    <s v="Urgent"/>
    <d v="2020-01-02T00:00:00"/>
    <s v="Paracetamol"/>
    <s v="Inconclusive"/>
    <x v="6"/>
  </r>
  <r>
    <s v="Mrs."/>
    <s v="Carol Tate"/>
    <n v="59"/>
    <x v="1"/>
    <x v="0"/>
    <s v="A+"/>
    <x v="4"/>
    <x v="2"/>
    <x v="1422"/>
    <s v="John Wilkins"/>
    <x v="4225"/>
    <x v="0"/>
    <n v="10165.2659"/>
    <n v="195"/>
    <x v="0"/>
    <s v="Elective"/>
    <d v="2023-07-15T00:00:00"/>
    <s v="Penicillin"/>
    <s v="Abnormal"/>
    <x v="8"/>
  </r>
  <r>
    <s v="Mrs."/>
    <s v="Taylor Walton MD"/>
    <n v="38"/>
    <x v="1"/>
    <x v="0"/>
    <s v="O+"/>
    <x v="1"/>
    <x v="1"/>
    <x v="275"/>
    <s v="Jennifer Dalton"/>
    <x v="4971"/>
    <x v="4"/>
    <n v="15525.3022"/>
    <n v="158"/>
    <x v="1"/>
    <s v="Urgent"/>
    <d v="2021-10-18T00:00:00"/>
    <s v="Aspirin"/>
    <s v="Abnormal"/>
    <x v="12"/>
  </r>
  <r>
    <s v="Mrs."/>
    <s v="Anthony Wilson"/>
    <n v="64"/>
    <x v="0"/>
    <x v="0"/>
    <s v="B-"/>
    <x v="2"/>
    <x v="0"/>
    <x v="246"/>
    <s v="Karen Tucker"/>
    <x v="4972"/>
    <x v="2"/>
    <n v="23176.749"/>
    <n v="393"/>
    <x v="2"/>
    <s v="Emergency"/>
    <d v="2022-08-05T00:00:00"/>
    <s v="Penicillin"/>
    <s v="Inconclusive"/>
    <x v="29"/>
  </r>
  <r>
    <s v="Mrs."/>
    <s v="Tracy Buchanan"/>
    <n v="59"/>
    <x v="1"/>
    <x v="0"/>
    <s v="B-"/>
    <x v="2"/>
    <x v="2"/>
    <x v="232"/>
    <s v="Kyle Campbell"/>
    <x v="4973"/>
    <x v="1"/>
    <n v="6082.9106000000002"/>
    <n v="296"/>
    <x v="0"/>
    <s v="Elective"/>
    <d v="2020-03-27T00:00:00"/>
    <s v="Paracetamol"/>
    <s v="Abnormal"/>
    <x v="8"/>
  </r>
  <r>
    <s v="Mrs."/>
    <s v="Karen Ortega"/>
    <n v="71"/>
    <x v="0"/>
    <x v="0"/>
    <s v="B-"/>
    <x v="2"/>
    <x v="0"/>
    <x v="194"/>
    <s v="Chad Melendez"/>
    <x v="4974"/>
    <x v="4"/>
    <n v="45114.229299999999"/>
    <n v="151"/>
    <x v="2"/>
    <s v="Emergency"/>
    <d v="2023-01-22T00:00:00"/>
    <s v="Penicillin"/>
    <s v="Inconclusive"/>
    <x v="10"/>
  </r>
  <r>
    <s v="Mr."/>
    <s v="Christopher Mason"/>
    <n v="40"/>
    <x v="1"/>
    <x v="1"/>
    <s v="AB+"/>
    <x v="3"/>
    <x v="3"/>
    <x v="319"/>
    <s v="Jaime Prince"/>
    <x v="4975"/>
    <x v="0"/>
    <n v="11011.341"/>
    <n v="486"/>
    <x v="2"/>
    <s v="Emergency"/>
    <d v="2022-10-18T00:00:00"/>
    <s v="Aspirin"/>
    <s v="Inconclusive"/>
    <x v="24"/>
  </r>
  <r>
    <s v="Mrs."/>
    <s v="Douglas Rogers"/>
    <n v="53"/>
    <x v="1"/>
    <x v="0"/>
    <s v="B-"/>
    <x v="2"/>
    <x v="1"/>
    <x v="709"/>
    <s v="Kelly Williamson"/>
    <x v="4976"/>
    <x v="2"/>
    <n v="35611.249100000001"/>
    <n v="130"/>
    <x v="1"/>
    <s v="Urgent"/>
    <d v="2023-03-31T00:00:00"/>
    <s v="Aspirin"/>
    <s v="Normal"/>
    <x v="24"/>
  </r>
  <r>
    <s v="Mr."/>
    <s v="Heather Weeks"/>
    <n v="51"/>
    <x v="1"/>
    <x v="1"/>
    <s v="A+"/>
    <x v="4"/>
    <x v="3"/>
    <x v="1584"/>
    <s v="Christina Dillon"/>
    <x v="4977"/>
    <x v="1"/>
    <n v="26670.736799999999"/>
    <n v="104"/>
    <x v="2"/>
    <s v="Emergency"/>
    <d v="2020-04-14T00:00:00"/>
    <s v="Ibuprofen"/>
    <s v="Abnormal"/>
    <x v="14"/>
  </r>
  <r>
    <s v="Mr."/>
    <s v="Madison Myers"/>
    <n v="83"/>
    <x v="0"/>
    <x v="1"/>
    <s v="B-"/>
    <x v="2"/>
    <x v="1"/>
    <x v="828"/>
    <s v="Joseph Marshall"/>
    <x v="2842"/>
    <x v="0"/>
    <n v="14340.257799999999"/>
    <n v="384"/>
    <x v="1"/>
    <s v="Urgent"/>
    <d v="2022-07-17T00:00:00"/>
    <s v="Penicillin"/>
    <s v="Inconclusive"/>
    <x v="29"/>
  </r>
  <r>
    <s v="Mrs."/>
    <s v="Thomas Diaz"/>
    <n v="69"/>
    <x v="0"/>
    <x v="0"/>
    <s v="B+"/>
    <x v="7"/>
    <x v="0"/>
    <x v="1381"/>
    <s v="Crystal Goodwin"/>
    <x v="4978"/>
    <x v="4"/>
    <n v="50581.308299999997"/>
    <n v="394"/>
    <x v="1"/>
    <s v="Urgent"/>
    <d v="2023-08-30T00:00:00"/>
    <s v="Ibuprofen"/>
    <s v="Normal"/>
    <x v="6"/>
  </r>
  <r>
    <s v="Mr."/>
    <s v="Matthew Kline"/>
    <n v="28"/>
    <x v="2"/>
    <x v="1"/>
    <s v="A-"/>
    <x v="6"/>
    <x v="4"/>
    <x v="1181"/>
    <s v="Alicia Miranda"/>
    <x v="4979"/>
    <x v="3"/>
    <n v="23968.514800000001"/>
    <n v="243"/>
    <x v="2"/>
    <s v="Emergency"/>
    <d v="2020-07-10T00:00:00"/>
    <s v="Penicillin"/>
    <s v="Abnormal"/>
    <x v="3"/>
  </r>
  <r>
    <s v="Mr."/>
    <s v="Deanna Patterson"/>
    <n v="18"/>
    <x v="2"/>
    <x v="1"/>
    <s v="B-"/>
    <x v="2"/>
    <x v="3"/>
    <x v="1159"/>
    <s v="Austin Martinez"/>
    <x v="4980"/>
    <x v="2"/>
    <n v="29549.922699999999"/>
    <n v="167"/>
    <x v="1"/>
    <s v="Urgent"/>
    <d v="2020-02-18T00:00:00"/>
    <s v="Paracetamol"/>
    <s v="Normal"/>
    <x v="17"/>
  </r>
  <r>
    <s v="Mrs."/>
    <s v="Laura Cruz"/>
    <n v="19"/>
    <x v="2"/>
    <x v="0"/>
    <s v="B-"/>
    <x v="2"/>
    <x v="2"/>
    <x v="1704"/>
    <s v="Cheryl Smith"/>
    <x v="4981"/>
    <x v="1"/>
    <n v="2885.7096000000001"/>
    <n v="102"/>
    <x v="0"/>
    <s v="Elective"/>
    <d v="2020-11-19T00:00:00"/>
    <s v="Aspirin"/>
    <s v="Abnormal"/>
    <x v="22"/>
  </r>
  <r>
    <s v="Mrs."/>
    <s v="Victoria Arroyo"/>
    <n v="44"/>
    <x v="1"/>
    <x v="0"/>
    <s v="A+"/>
    <x v="4"/>
    <x v="5"/>
    <x v="870"/>
    <s v="Jamie Fisher"/>
    <x v="4982"/>
    <x v="1"/>
    <n v="19068.8105"/>
    <n v="490"/>
    <x v="2"/>
    <s v="Emergency"/>
    <d v="2021-05-28T00:00:00"/>
    <s v="Lipitor"/>
    <s v="Inconclusive"/>
    <x v="2"/>
  </r>
  <r>
    <s v="Mrs."/>
    <s v="Zachary Fletcher"/>
    <n v="40"/>
    <x v="1"/>
    <x v="0"/>
    <s v="B+"/>
    <x v="7"/>
    <x v="0"/>
    <x v="668"/>
    <s v="Lee Chase"/>
    <x v="4983"/>
    <x v="1"/>
    <n v="46867.231200000002"/>
    <n v="347"/>
    <x v="2"/>
    <s v="Emergency"/>
    <d v="2019-03-28T00:00:00"/>
    <s v="Aspirin"/>
    <s v="Abnormal"/>
    <x v="4"/>
  </r>
  <r>
    <s v="Mrs."/>
    <s v="Amy Valdez"/>
    <n v="43"/>
    <x v="1"/>
    <x v="0"/>
    <s v="B-"/>
    <x v="2"/>
    <x v="3"/>
    <x v="1705"/>
    <s v="Karen Moon DDS"/>
    <x v="4984"/>
    <x v="2"/>
    <n v="17414.785400000001"/>
    <n v="340"/>
    <x v="1"/>
    <s v="Urgent"/>
    <d v="2020-03-25T00:00:00"/>
    <s v="Penicillin"/>
    <s v="Inconclusive"/>
    <x v="29"/>
  </r>
  <r>
    <s v="Mrs."/>
    <s v="Jaclyn Shepherd"/>
    <n v="50"/>
    <x v="1"/>
    <x v="0"/>
    <s v="AB+"/>
    <x v="3"/>
    <x v="3"/>
    <x v="316"/>
    <s v="Kathryn Chandler"/>
    <x v="4985"/>
    <x v="2"/>
    <n v="21353.714400000001"/>
    <n v="498"/>
    <x v="1"/>
    <s v="Urgent"/>
    <d v="2022-04-18T00:00:00"/>
    <s v="Aspirin"/>
    <s v="Normal"/>
    <x v="8"/>
  </r>
  <r>
    <s v="Mr."/>
    <s v="Andrea Walker"/>
    <n v="53"/>
    <x v="1"/>
    <x v="1"/>
    <s v="B-"/>
    <x v="2"/>
    <x v="3"/>
    <x v="1706"/>
    <s v="Katherine Elliott"/>
    <x v="4986"/>
    <x v="1"/>
    <n v="25597.924900000002"/>
    <n v="168"/>
    <x v="1"/>
    <s v="Urgent"/>
    <d v="2020-07-31T00:00:00"/>
    <s v="Ibuprofen"/>
    <s v="Abnormal"/>
    <x v="6"/>
  </r>
  <r>
    <s v="Mr."/>
    <s v="Kimberly Rodriguez"/>
    <n v="64"/>
    <x v="0"/>
    <x v="1"/>
    <s v="A+"/>
    <x v="4"/>
    <x v="1"/>
    <x v="574"/>
    <s v="Denise Conley"/>
    <x v="1472"/>
    <x v="4"/>
    <n v="39927.345800000003"/>
    <n v="341"/>
    <x v="0"/>
    <s v="Elective"/>
    <d v="2020-02-24T00:00:00"/>
    <s v="Paracetamol"/>
    <s v="Normal"/>
    <x v="25"/>
  </r>
  <r>
    <s v="Mrs."/>
    <s v="Karen Turner"/>
    <n v="33"/>
    <x v="2"/>
    <x v="0"/>
    <s v="A-"/>
    <x v="6"/>
    <x v="2"/>
    <x v="1077"/>
    <s v="David Foley"/>
    <x v="4987"/>
    <x v="4"/>
    <n v="2538.7953000000002"/>
    <n v="153"/>
    <x v="0"/>
    <s v="Elective"/>
    <d v="2019-01-22T00:00:00"/>
    <s v="Penicillin"/>
    <s v="Abnormal"/>
    <x v="27"/>
  </r>
  <r>
    <s v="Mrs."/>
    <s v="William Benitez"/>
    <n v="56"/>
    <x v="1"/>
    <x v="0"/>
    <s v="B-"/>
    <x v="2"/>
    <x v="1"/>
    <x v="936"/>
    <s v="Bill Johnson"/>
    <x v="3869"/>
    <x v="4"/>
    <n v="4265.3467000000001"/>
    <n v="283"/>
    <x v="1"/>
    <s v="Urgent"/>
    <d v="2022-11-12T00:00:00"/>
    <s v="Penicillin"/>
    <s v="Normal"/>
    <x v="15"/>
  </r>
  <r>
    <s v="Mrs."/>
    <s v="Laura Gonzalez"/>
    <n v="73"/>
    <x v="0"/>
    <x v="0"/>
    <s v="O-"/>
    <x v="0"/>
    <x v="4"/>
    <x v="1018"/>
    <s v="Richard Miller"/>
    <x v="4988"/>
    <x v="1"/>
    <n v="16695.194599999999"/>
    <n v="353"/>
    <x v="0"/>
    <s v="Elective"/>
    <d v="2022-01-20T00:00:00"/>
    <s v="Lipitor"/>
    <s v="Normal"/>
    <x v="8"/>
  </r>
  <r>
    <s v="Mrs."/>
    <s v="Brian Meza"/>
    <n v="31"/>
    <x v="2"/>
    <x v="0"/>
    <s v="A-"/>
    <x v="6"/>
    <x v="4"/>
    <x v="1585"/>
    <s v="Scott Simpson"/>
    <x v="4989"/>
    <x v="4"/>
    <n v="3086.0387000000001"/>
    <n v="247"/>
    <x v="2"/>
    <s v="Emergency"/>
    <d v="2021-03-06T00:00:00"/>
    <s v="Paracetamol"/>
    <s v="Abnormal"/>
    <x v="13"/>
  </r>
  <r>
    <s v="Mrs."/>
    <s v="Eric Mercado"/>
    <n v="29"/>
    <x v="2"/>
    <x v="0"/>
    <s v="AB-"/>
    <x v="5"/>
    <x v="3"/>
    <x v="1209"/>
    <s v="Billy Jackson"/>
    <x v="4990"/>
    <x v="4"/>
    <n v="14067.3982"/>
    <n v="200"/>
    <x v="1"/>
    <s v="Urgent"/>
    <d v="2020-12-16T00:00:00"/>
    <s v="Penicillin"/>
    <s v="Abnormal"/>
    <x v="11"/>
  </r>
  <r>
    <s v="Mr."/>
    <s v="Kenneth Smith"/>
    <n v="53"/>
    <x v="1"/>
    <x v="1"/>
    <s v="B+"/>
    <x v="7"/>
    <x v="3"/>
    <x v="49"/>
    <s v="Robert Nelson"/>
    <x v="4991"/>
    <x v="1"/>
    <n v="25218.576799999999"/>
    <n v="148"/>
    <x v="2"/>
    <s v="Emergency"/>
    <d v="2019-06-18T00:00:00"/>
    <s v="Paracetamol"/>
    <s v="Inconclusive"/>
    <x v="24"/>
  </r>
  <r>
    <s v="Mr."/>
    <s v="Christopher Ellis"/>
    <n v="29"/>
    <x v="2"/>
    <x v="1"/>
    <s v="A+"/>
    <x v="4"/>
    <x v="0"/>
    <x v="1559"/>
    <s v="Lauren Jones"/>
    <x v="4992"/>
    <x v="1"/>
    <n v="33446.105000000003"/>
    <n v="304"/>
    <x v="2"/>
    <s v="Emergency"/>
    <d v="2021-01-08T00:00:00"/>
    <s v="Lipitor"/>
    <s v="Inconclusive"/>
    <x v="15"/>
  </r>
  <r>
    <s v="Mrs."/>
    <s v="Amanda Sanchez"/>
    <n v="59"/>
    <x v="1"/>
    <x v="0"/>
    <s v="B+"/>
    <x v="7"/>
    <x v="2"/>
    <x v="326"/>
    <s v="Jeanne Gregory"/>
    <x v="4993"/>
    <x v="4"/>
    <n v="3532.0895999999998"/>
    <n v="418"/>
    <x v="0"/>
    <s v="Elective"/>
    <d v="2018-12-16T00:00:00"/>
    <s v="Lipitor"/>
    <s v="Inconclusive"/>
    <x v="23"/>
  </r>
  <r>
    <s v="Mrs."/>
    <s v="Jessica Anderson"/>
    <n v="85"/>
    <x v="0"/>
    <x v="0"/>
    <s v="AB-"/>
    <x v="5"/>
    <x v="4"/>
    <x v="472"/>
    <s v="Curtis Johns"/>
    <x v="4994"/>
    <x v="3"/>
    <n v="20897.148700000002"/>
    <n v="308"/>
    <x v="2"/>
    <s v="Emergency"/>
    <d v="2022-12-14T00:00:00"/>
    <s v="Ibuprofen"/>
    <s v="Abnormal"/>
    <x v="6"/>
  </r>
  <r>
    <s v="Mr."/>
    <s v="Allen Gibson"/>
    <n v="73"/>
    <x v="0"/>
    <x v="1"/>
    <s v="O-"/>
    <x v="0"/>
    <x v="1"/>
    <x v="37"/>
    <s v="Samantha Morris"/>
    <x v="4995"/>
    <x v="4"/>
    <n v="31078.475699999999"/>
    <n v="238"/>
    <x v="2"/>
    <s v="Emergency"/>
    <d v="2021-04-07T00:00:00"/>
    <s v="Penicillin"/>
    <s v="Normal"/>
    <x v="18"/>
  </r>
  <r>
    <s v="Mrs."/>
    <s v="Angela Bryant"/>
    <n v="23"/>
    <x v="2"/>
    <x v="0"/>
    <s v="O-"/>
    <x v="0"/>
    <x v="0"/>
    <x v="1159"/>
    <s v="Erin Wang"/>
    <x v="4996"/>
    <x v="3"/>
    <n v="19664.871899999998"/>
    <n v="433"/>
    <x v="1"/>
    <s v="Urgent"/>
    <d v="2020-02-15T00:00:00"/>
    <s v="Penicillin"/>
    <s v="Abnormal"/>
    <x v="1"/>
  </r>
  <r>
    <s v="Mrs."/>
    <s v="Robin Miller"/>
    <n v="80"/>
    <x v="0"/>
    <x v="0"/>
    <s v="O+"/>
    <x v="1"/>
    <x v="3"/>
    <x v="1225"/>
    <s v="William Russell"/>
    <x v="751"/>
    <x v="4"/>
    <n v="4560.5700999999999"/>
    <n v="309"/>
    <x v="1"/>
    <s v="Urgent"/>
    <d v="2019-06-23T00:00:00"/>
    <s v="Aspirin"/>
    <s v="Abnormal"/>
    <x v="25"/>
  </r>
  <r>
    <s v="Mrs."/>
    <s v="Destiny Evans"/>
    <n v="31"/>
    <x v="2"/>
    <x v="0"/>
    <s v="AB-"/>
    <x v="5"/>
    <x v="4"/>
    <x v="510"/>
    <s v="James Norman"/>
    <x v="4997"/>
    <x v="2"/>
    <n v="14981.082700000001"/>
    <n v="365"/>
    <x v="2"/>
    <s v="Emergency"/>
    <d v="2019-09-08T00:00:00"/>
    <s v="Paracetamol"/>
    <s v="Inconclusive"/>
    <x v="21"/>
  </r>
  <r>
    <s v="Mr."/>
    <s v="Mark White"/>
    <n v="54"/>
    <x v="1"/>
    <x v="1"/>
    <s v="A+"/>
    <x v="4"/>
    <x v="3"/>
    <x v="1302"/>
    <s v="Becky Carlson"/>
    <x v="4998"/>
    <x v="0"/>
    <n v="3299.0358000000001"/>
    <n v="311"/>
    <x v="1"/>
    <s v="Urgent"/>
    <d v="2022-07-09T00:00:00"/>
    <s v="Paracetamol"/>
    <s v="Normal"/>
    <x v="4"/>
  </r>
  <r>
    <s v="Mr."/>
    <s v="Daniel Taylor"/>
    <n v="76"/>
    <x v="0"/>
    <x v="1"/>
    <s v="AB-"/>
    <x v="5"/>
    <x v="3"/>
    <x v="1309"/>
    <s v="Kayla Stark"/>
    <x v="4999"/>
    <x v="0"/>
    <n v="23116.6829"/>
    <n v="463"/>
    <x v="2"/>
    <s v="Emergency"/>
    <d v="2021-04-02T00:00:00"/>
    <s v="Aspirin"/>
    <s v="Normal"/>
    <x v="22"/>
  </r>
  <r>
    <s v="Mrs."/>
    <s v="Tina Tucker"/>
    <n v="67"/>
    <x v="0"/>
    <x v="0"/>
    <s v="AB-"/>
    <x v="5"/>
    <x v="1"/>
    <x v="253"/>
    <s v="Kimberly Cook"/>
    <x v="263"/>
    <x v="1"/>
    <n v="19572.366900000001"/>
    <n v="489"/>
    <x v="2"/>
    <s v="Emergency"/>
    <d v="2020-12-31T00:00:00"/>
    <s v="Penicillin"/>
    <s v="Inconclusive"/>
    <x v="4"/>
  </r>
  <r>
    <s v="Mrs."/>
    <s v="Pamela Gomez"/>
    <n v="39"/>
    <x v="1"/>
    <x v="0"/>
    <s v="AB-"/>
    <x v="5"/>
    <x v="0"/>
    <x v="1139"/>
    <s v="Melissa Clark"/>
    <x v="5000"/>
    <x v="2"/>
    <n v="39432.749799999998"/>
    <n v="112"/>
    <x v="1"/>
    <s v="Urgent"/>
    <d v="2022-05-21T00:00:00"/>
    <s v="Aspirin"/>
    <s v="Normal"/>
    <x v="18"/>
  </r>
  <r>
    <s v="Mrs."/>
    <s v="Robert Cabrera"/>
    <n v="25"/>
    <x v="2"/>
    <x v="0"/>
    <s v="A+"/>
    <x v="4"/>
    <x v="4"/>
    <x v="1307"/>
    <s v="David Shepherd"/>
    <x v="5001"/>
    <x v="1"/>
    <n v="12583.224899999999"/>
    <n v="162"/>
    <x v="0"/>
    <s v="Elective"/>
    <d v="2023-08-12T00:00:00"/>
    <s v="Ibuprofen"/>
    <s v="Abnormal"/>
    <x v="8"/>
  </r>
  <r>
    <s v="Mrs."/>
    <s v="Samuel Knight"/>
    <n v="40"/>
    <x v="1"/>
    <x v="0"/>
    <s v="B+"/>
    <x v="7"/>
    <x v="5"/>
    <x v="202"/>
    <s v="Geoffrey Jacobson"/>
    <x v="5002"/>
    <x v="1"/>
    <n v="15992.9164"/>
    <n v="171"/>
    <x v="2"/>
    <s v="Emergency"/>
    <d v="2021-06-13T00:00:00"/>
    <s v="Lipitor"/>
    <s v="Inconclusive"/>
    <x v="16"/>
  </r>
  <r>
    <s v="Mrs."/>
    <s v="Natalie Love"/>
    <n v="35"/>
    <x v="1"/>
    <x v="0"/>
    <s v="AB+"/>
    <x v="3"/>
    <x v="3"/>
    <x v="1"/>
    <s v="Brett Munoz"/>
    <x v="5003"/>
    <x v="2"/>
    <n v="3352.3600999999999"/>
    <n v="366"/>
    <x v="1"/>
    <s v="Urgent"/>
    <d v="2021-07-14T00:00:00"/>
    <s v="Paracetamol"/>
    <s v="Normal"/>
    <x v="10"/>
  </r>
  <r>
    <s v="Mr."/>
    <s v="Jodi Foster"/>
    <n v="39"/>
    <x v="1"/>
    <x v="1"/>
    <s v="O+"/>
    <x v="1"/>
    <x v="2"/>
    <x v="279"/>
    <s v="Jennifer Lee"/>
    <x v="5004"/>
    <x v="4"/>
    <n v="1255.4473"/>
    <n v="192"/>
    <x v="0"/>
    <s v="Elective"/>
    <d v="2018-11-15T00:00:00"/>
    <s v="Lipitor"/>
    <s v="Inconclusive"/>
    <x v="3"/>
  </r>
  <r>
    <s v="Mr."/>
    <s v="Amy Coleman"/>
    <n v="74"/>
    <x v="0"/>
    <x v="1"/>
    <s v="O-"/>
    <x v="0"/>
    <x v="1"/>
    <x v="78"/>
    <s v="Pamela Hendrix"/>
    <x v="5005"/>
    <x v="3"/>
    <n v="11484.4949"/>
    <n v="252"/>
    <x v="2"/>
    <s v="Emergency"/>
    <d v="2021-01-27T00:00:00"/>
    <s v="Aspirin"/>
    <s v="Normal"/>
    <x v="13"/>
  </r>
  <r>
    <s v="Mrs."/>
    <s v="Emily Glenn"/>
    <n v="23"/>
    <x v="2"/>
    <x v="0"/>
    <s v="B-"/>
    <x v="2"/>
    <x v="2"/>
    <x v="898"/>
    <s v="Ashlee Andrews"/>
    <x v="5006"/>
    <x v="2"/>
    <n v="8587.6623"/>
    <n v="139"/>
    <x v="0"/>
    <s v="Elective"/>
    <d v="2023-10-19T00:00:00"/>
    <s v="Aspirin"/>
    <s v="Normal"/>
    <x v="10"/>
  </r>
  <r>
    <s v="Mrs."/>
    <s v="Gregory Martin"/>
    <n v="75"/>
    <x v="0"/>
    <x v="0"/>
    <s v="B-"/>
    <x v="2"/>
    <x v="3"/>
    <x v="39"/>
    <s v="Kimberly Ryan"/>
    <x v="5007"/>
    <x v="3"/>
    <n v="9831.0743999999995"/>
    <n v="217"/>
    <x v="2"/>
    <s v="Emergency"/>
    <d v="2021-07-27T00:00:00"/>
    <s v="Ibuprofen"/>
    <s v="Abnormal"/>
    <x v="17"/>
  </r>
  <r>
    <s v="Mrs."/>
    <s v="Brittany Jacobs"/>
    <n v="18"/>
    <x v="2"/>
    <x v="0"/>
    <s v="O+"/>
    <x v="1"/>
    <x v="5"/>
    <x v="470"/>
    <s v="David Montgomery"/>
    <x v="5008"/>
    <x v="4"/>
    <n v="47850.2451"/>
    <n v="375"/>
    <x v="0"/>
    <s v="Elective"/>
    <d v="2020-01-24T00:00:00"/>
    <s v="Aspirin"/>
    <s v="Normal"/>
    <x v="26"/>
  </r>
  <r>
    <s v="Mr."/>
    <s v="John Miller"/>
    <n v="76"/>
    <x v="0"/>
    <x v="1"/>
    <s v="B-"/>
    <x v="2"/>
    <x v="2"/>
    <x v="571"/>
    <s v="Mr. Jeffrey Fisher"/>
    <x v="5009"/>
    <x v="4"/>
    <n v="8482.9809999999998"/>
    <n v="320"/>
    <x v="0"/>
    <s v="Elective"/>
    <d v="2022-09-29T00:00:00"/>
    <s v="Aspirin"/>
    <s v="Inconclusive"/>
    <x v="23"/>
  </r>
  <r>
    <s v="Mr."/>
    <s v="Jennifer Gonzalez"/>
    <n v="59"/>
    <x v="1"/>
    <x v="1"/>
    <s v="AB+"/>
    <x v="3"/>
    <x v="2"/>
    <x v="202"/>
    <s v="Chelsea Thomas"/>
    <x v="5010"/>
    <x v="1"/>
    <n v="11211.2714"/>
    <n v="428"/>
    <x v="2"/>
    <s v="Emergency"/>
    <d v="2021-05-22T00:00:00"/>
    <s v="Aspirin"/>
    <s v="Abnormal"/>
    <x v="0"/>
  </r>
  <r>
    <s v="Mrs."/>
    <s v="Cameron Sellers"/>
    <n v="35"/>
    <x v="1"/>
    <x v="0"/>
    <s v="B-"/>
    <x v="2"/>
    <x v="2"/>
    <x v="1673"/>
    <s v="John Jones"/>
    <x v="5011"/>
    <x v="0"/>
    <n v="20106.5236"/>
    <n v="237"/>
    <x v="2"/>
    <s v="Emergency"/>
    <d v="2023-01-15T00:00:00"/>
    <s v="Penicillin"/>
    <s v="Inconclusive"/>
    <x v="8"/>
  </r>
  <r>
    <s v="Mr."/>
    <s v="Ashley Palmer"/>
    <n v="21"/>
    <x v="2"/>
    <x v="1"/>
    <s v="AB+"/>
    <x v="3"/>
    <x v="3"/>
    <x v="126"/>
    <s v="Jeanette Jackson"/>
    <x v="5012"/>
    <x v="4"/>
    <n v="32149.2389"/>
    <n v="195"/>
    <x v="0"/>
    <s v="Elective"/>
    <d v="2020-10-20T00:00:00"/>
    <s v="Lipitor"/>
    <s v="Abnormal"/>
    <x v="30"/>
  </r>
  <r>
    <s v="Mrs."/>
    <s v="Regina Castillo"/>
    <n v="40"/>
    <x v="1"/>
    <x v="0"/>
    <s v="AB-"/>
    <x v="5"/>
    <x v="0"/>
    <x v="1679"/>
    <s v="Lori Green"/>
    <x v="5013"/>
    <x v="2"/>
    <n v="53627.077400000002"/>
    <n v="346"/>
    <x v="2"/>
    <s v="Emergency"/>
    <d v="2023-08-15T00:00:00"/>
    <s v="Penicillin"/>
    <s v="Inconclusive"/>
    <x v="16"/>
  </r>
  <r>
    <s v="Mr."/>
    <s v="Kenneth Fletcher"/>
    <n v="26"/>
    <x v="2"/>
    <x v="1"/>
    <s v="AB-"/>
    <x v="5"/>
    <x v="5"/>
    <x v="1073"/>
    <s v="Kyle Brown"/>
    <x v="2887"/>
    <x v="2"/>
    <n v="25468.123299999999"/>
    <n v="355"/>
    <x v="2"/>
    <s v="Emergency"/>
    <d v="2023-04-25T00:00:00"/>
    <s v="Penicillin"/>
    <s v="Abnormal"/>
    <x v="10"/>
  </r>
  <r>
    <s v="Mr."/>
    <s v="Bonnie Jones"/>
    <n v="46"/>
    <x v="1"/>
    <x v="1"/>
    <s v="O-"/>
    <x v="0"/>
    <x v="1"/>
    <x v="495"/>
    <s v="Paul Hall"/>
    <x v="5014"/>
    <x v="0"/>
    <n v="1190.5862999999999"/>
    <n v="405"/>
    <x v="2"/>
    <s v="Emergency"/>
    <d v="2019-07-10T00:00:00"/>
    <s v="Penicillin"/>
    <s v="Abnormal"/>
    <x v="9"/>
  </r>
  <r>
    <s v="Mrs."/>
    <s v="Theresa Sloan"/>
    <n v="54"/>
    <x v="1"/>
    <x v="0"/>
    <s v="O+"/>
    <x v="1"/>
    <x v="5"/>
    <x v="1707"/>
    <s v="James Meyer"/>
    <x v="5015"/>
    <x v="2"/>
    <n v="60338.9067"/>
    <n v="191"/>
    <x v="2"/>
    <s v="Emergency"/>
    <d v="2022-03-03T00:00:00"/>
    <s v="Penicillin"/>
    <s v="Abnormal"/>
    <x v="26"/>
  </r>
  <r>
    <s v="Mr."/>
    <s v="Nathaniel Thomas"/>
    <n v="53"/>
    <x v="1"/>
    <x v="1"/>
    <s v="B-"/>
    <x v="2"/>
    <x v="1"/>
    <x v="851"/>
    <s v="Ashley Rivera"/>
    <x v="5016"/>
    <x v="1"/>
    <n v="27723.8734"/>
    <n v="476"/>
    <x v="0"/>
    <s v="Elective"/>
    <d v="2022-07-17T00:00:00"/>
    <s v="Aspirin"/>
    <s v="Normal"/>
    <x v="4"/>
  </r>
  <r>
    <s v="Mr."/>
    <s v="Kelly Erickson"/>
    <n v="67"/>
    <x v="0"/>
    <x v="1"/>
    <s v="AB+"/>
    <x v="3"/>
    <x v="1"/>
    <x v="1645"/>
    <s v="David Vargas"/>
    <x v="5017"/>
    <x v="2"/>
    <n v="29083.223399999999"/>
    <n v="319"/>
    <x v="1"/>
    <s v="Urgent"/>
    <d v="2022-12-28T00:00:00"/>
    <s v="Paracetamol"/>
    <s v="Abnormal"/>
    <x v="26"/>
  </r>
  <r>
    <s v="Mr."/>
    <s v="Jessica Lyons"/>
    <n v="45"/>
    <x v="1"/>
    <x v="1"/>
    <s v="A+"/>
    <x v="4"/>
    <x v="1"/>
    <x v="1536"/>
    <s v="Julie Zimmerman"/>
    <x v="5018"/>
    <x v="0"/>
    <n v="12350.8887"/>
    <n v="277"/>
    <x v="0"/>
    <s v="Elective"/>
    <d v="2020-08-24T00:00:00"/>
    <s v="Penicillin"/>
    <s v="Normal"/>
    <x v="27"/>
  </r>
  <r>
    <s v="Mr."/>
    <s v="Adrienne Stanley"/>
    <n v="31"/>
    <x v="2"/>
    <x v="1"/>
    <s v="A-"/>
    <x v="6"/>
    <x v="3"/>
    <x v="830"/>
    <s v="Eric Smith"/>
    <x v="5019"/>
    <x v="1"/>
    <n v="24031.553500000002"/>
    <n v="380"/>
    <x v="1"/>
    <s v="Urgent"/>
    <d v="2020-04-02T00:00:00"/>
    <s v="Penicillin"/>
    <s v="Normal"/>
    <x v="25"/>
  </r>
  <r>
    <s v="Mrs."/>
    <s v="Joe Norton DVM"/>
    <n v="80"/>
    <x v="0"/>
    <x v="0"/>
    <s v="AB+"/>
    <x v="3"/>
    <x v="0"/>
    <x v="128"/>
    <s v="Jeffery Vasquez"/>
    <x v="5020"/>
    <x v="0"/>
    <n v="11064.2011"/>
    <n v="116"/>
    <x v="1"/>
    <s v="Urgent"/>
    <d v="2022-12-07T00:00:00"/>
    <s v="Aspirin"/>
    <s v="Normal"/>
    <x v="27"/>
  </r>
  <r>
    <s v="Mr."/>
    <s v="Dave Bass"/>
    <n v="51"/>
    <x v="1"/>
    <x v="1"/>
    <s v="AB+"/>
    <x v="3"/>
    <x v="0"/>
    <x v="1708"/>
    <s v="Anthony Miller"/>
    <x v="2585"/>
    <x v="0"/>
    <n v="53907.908900000002"/>
    <n v="438"/>
    <x v="2"/>
    <s v="Emergency"/>
    <d v="2020-06-10T00:00:00"/>
    <s v="Paracetamol"/>
    <s v="Inconclusive"/>
    <x v="15"/>
  </r>
  <r>
    <s v="Mr."/>
    <s v="Ian Martin"/>
    <n v="53"/>
    <x v="1"/>
    <x v="1"/>
    <s v="AB-"/>
    <x v="5"/>
    <x v="2"/>
    <x v="1165"/>
    <s v="Tiffany Jones"/>
    <x v="5021"/>
    <x v="0"/>
    <n v="11034.320299999999"/>
    <n v="213"/>
    <x v="0"/>
    <s v="Elective"/>
    <d v="2020-11-29T00:00:00"/>
    <s v="Paracetamol"/>
    <s v="Abnormal"/>
    <x v="21"/>
  </r>
  <r>
    <s v="Mr."/>
    <s v="Luis Ellis"/>
    <n v="80"/>
    <x v="0"/>
    <x v="1"/>
    <s v="A-"/>
    <x v="6"/>
    <x v="4"/>
    <x v="180"/>
    <s v="Eric Wang"/>
    <x v="5022"/>
    <x v="0"/>
    <n v="38519.639300000003"/>
    <n v="289"/>
    <x v="2"/>
    <s v="Emergency"/>
    <d v="2022-10-31T00:00:00"/>
    <s v="Penicillin"/>
    <s v="Abnormal"/>
    <x v="27"/>
  </r>
  <r>
    <s v="Mrs."/>
    <s v="Kyle Dunlap"/>
    <n v="77"/>
    <x v="0"/>
    <x v="0"/>
    <s v="O-"/>
    <x v="0"/>
    <x v="1"/>
    <x v="458"/>
    <s v="Patrick Myers"/>
    <x v="1305"/>
    <x v="1"/>
    <n v="37916.143400000001"/>
    <n v="143"/>
    <x v="1"/>
    <s v="Urgent"/>
    <d v="2021-08-22T00:00:00"/>
    <s v="Lipitor"/>
    <s v="Abnormal"/>
    <x v="18"/>
  </r>
  <r>
    <s v="Mr."/>
    <s v="Richard Manning"/>
    <n v="76"/>
    <x v="0"/>
    <x v="1"/>
    <s v="B+"/>
    <x v="7"/>
    <x v="1"/>
    <x v="561"/>
    <s v="Adam Davis"/>
    <x v="5023"/>
    <x v="1"/>
    <n v="31811.293699999998"/>
    <n v="309"/>
    <x v="1"/>
    <s v="Urgent"/>
    <d v="2023-01-22T00:00:00"/>
    <s v="Paracetamol"/>
    <s v="Abnormal"/>
    <x v="0"/>
  </r>
  <r>
    <s v="Mr."/>
    <s v="Madison Franklin"/>
    <n v="68"/>
    <x v="0"/>
    <x v="1"/>
    <s v="AB-"/>
    <x v="5"/>
    <x v="3"/>
    <x v="1024"/>
    <s v="Katie Farley"/>
    <x v="5024"/>
    <x v="2"/>
    <n v="34454.387199999997"/>
    <n v="367"/>
    <x v="0"/>
    <s v="Elective"/>
    <d v="2022-01-03T00:00:00"/>
    <s v="Paracetamol"/>
    <s v="Normal"/>
    <x v="8"/>
  </r>
  <r>
    <s v="Mrs."/>
    <s v="Randy Trevino"/>
    <n v="23"/>
    <x v="2"/>
    <x v="0"/>
    <s v="A-"/>
    <x v="6"/>
    <x v="0"/>
    <x v="1493"/>
    <s v="Mr. James Williams"/>
    <x v="5025"/>
    <x v="3"/>
    <n v="51929.0478"/>
    <n v="374"/>
    <x v="1"/>
    <s v="Urgent"/>
    <d v="2022-07-09T00:00:00"/>
    <s v="Aspirin"/>
    <s v="Normal"/>
    <x v="10"/>
  </r>
  <r>
    <s v="Mrs."/>
    <s v="Crystal Smith"/>
    <n v="36"/>
    <x v="1"/>
    <x v="0"/>
    <s v="B+"/>
    <x v="7"/>
    <x v="2"/>
    <x v="335"/>
    <s v="Miss Rebecca Rios"/>
    <x v="5026"/>
    <x v="4"/>
    <n v="1583.7056"/>
    <n v="201"/>
    <x v="2"/>
    <s v="Emergency"/>
    <d v="2019-02-25T00:00:00"/>
    <s v="Aspirin"/>
    <s v="Abnormal"/>
    <x v="25"/>
  </r>
  <r>
    <s v="Mrs."/>
    <s v="Dylan Cooper"/>
    <n v="43"/>
    <x v="1"/>
    <x v="0"/>
    <s v="A-"/>
    <x v="6"/>
    <x v="2"/>
    <x v="119"/>
    <s v="Brian Williams"/>
    <x v="313"/>
    <x v="2"/>
    <n v="18464.952300000001"/>
    <n v="340"/>
    <x v="0"/>
    <s v="Elective"/>
    <d v="2021-09-14T00:00:00"/>
    <s v="Ibuprofen"/>
    <s v="Inconclusive"/>
    <x v="15"/>
  </r>
  <r>
    <s v="Mrs."/>
    <s v="Amanda Walker"/>
    <n v="47"/>
    <x v="1"/>
    <x v="0"/>
    <s v="AB-"/>
    <x v="5"/>
    <x v="0"/>
    <x v="436"/>
    <s v="Martin Garcia"/>
    <x v="5027"/>
    <x v="2"/>
    <n v="17586.220600000001"/>
    <n v="399"/>
    <x v="1"/>
    <s v="Urgent"/>
    <d v="2019-04-22T00:00:00"/>
    <s v="Aspirin"/>
    <s v="Normal"/>
    <x v="10"/>
  </r>
  <r>
    <s v="Mr."/>
    <s v="Dr. Richard Mitchell MD"/>
    <n v="42"/>
    <x v="1"/>
    <x v="1"/>
    <s v="B+"/>
    <x v="7"/>
    <x v="5"/>
    <x v="362"/>
    <s v="Timothy Diaz"/>
    <x v="5028"/>
    <x v="2"/>
    <n v="15095.4812"/>
    <n v="397"/>
    <x v="2"/>
    <s v="Emergency"/>
    <d v="2020-11-20T00:00:00"/>
    <s v="Aspirin"/>
    <s v="Inconclusive"/>
    <x v="16"/>
  </r>
  <r>
    <s v="Mrs."/>
    <s v="Kyle Smith"/>
    <n v="75"/>
    <x v="0"/>
    <x v="0"/>
    <s v="B+"/>
    <x v="7"/>
    <x v="0"/>
    <x v="733"/>
    <s v="Eric Villarreal"/>
    <x v="5029"/>
    <x v="2"/>
    <n v="58675.606200000002"/>
    <n v="307"/>
    <x v="2"/>
    <s v="Emergency"/>
    <d v="2021-07-24T00:00:00"/>
    <s v="Ibuprofen"/>
    <s v="Normal"/>
    <x v="10"/>
  </r>
  <r>
    <s v="Mrs."/>
    <s v="Abigail Smith"/>
    <n v="18"/>
    <x v="2"/>
    <x v="0"/>
    <s v="B+"/>
    <x v="7"/>
    <x v="3"/>
    <x v="675"/>
    <s v="Margaret Solomon"/>
    <x v="5030"/>
    <x v="3"/>
    <n v="28570.584299999999"/>
    <n v="433"/>
    <x v="0"/>
    <s v="Elective"/>
    <d v="2022-04-10T00:00:00"/>
    <s v="Ibuprofen"/>
    <s v="Abnormal"/>
    <x v="8"/>
  </r>
  <r>
    <s v="Mr."/>
    <s v="Sara Johnson"/>
    <n v="67"/>
    <x v="0"/>
    <x v="1"/>
    <s v="O-"/>
    <x v="0"/>
    <x v="3"/>
    <x v="191"/>
    <s v="Jimmy Woods"/>
    <x v="5031"/>
    <x v="0"/>
    <n v="34680.808499999999"/>
    <n v="133"/>
    <x v="0"/>
    <s v="Elective"/>
    <d v="2021-03-07T00:00:00"/>
    <s v="Aspirin"/>
    <s v="Abnormal"/>
    <x v="21"/>
  </r>
  <r>
    <s v="Mr."/>
    <s v="David Padilla"/>
    <n v="20"/>
    <x v="2"/>
    <x v="1"/>
    <s v="A-"/>
    <x v="6"/>
    <x v="2"/>
    <x v="1709"/>
    <s v="Alec Cooper"/>
    <x v="5032"/>
    <x v="3"/>
    <n v="12265.637000000001"/>
    <n v="184"/>
    <x v="0"/>
    <s v="Elective"/>
    <d v="2021-03-05T00:00:00"/>
    <s v="Aspirin"/>
    <s v="Abnormal"/>
    <x v="28"/>
  </r>
  <r>
    <s v="Mrs."/>
    <s v="Kiara Miller"/>
    <n v="40"/>
    <x v="1"/>
    <x v="0"/>
    <s v="B-"/>
    <x v="2"/>
    <x v="4"/>
    <x v="470"/>
    <s v="James Williamson"/>
    <x v="1399"/>
    <x v="4"/>
    <n v="27715.923299999999"/>
    <n v="191"/>
    <x v="2"/>
    <s v="Emergency"/>
    <d v="2020-02-12T00:00:00"/>
    <s v="Penicillin"/>
    <s v="Abnormal"/>
    <x v="7"/>
  </r>
  <r>
    <s v="Mr."/>
    <s v="Justin Lee"/>
    <n v="18"/>
    <x v="2"/>
    <x v="1"/>
    <s v="O-"/>
    <x v="0"/>
    <x v="0"/>
    <x v="595"/>
    <s v="Joseph Cruz"/>
    <x v="5033"/>
    <x v="3"/>
    <n v="15848.8176"/>
    <n v="324"/>
    <x v="2"/>
    <s v="Emergency"/>
    <d v="2021-10-31T00:00:00"/>
    <s v="Penicillin"/>
    <s v="Normal"/>
    <x v="21"/>
  </r>
  <r>
    <s v="Mrs."/>
    <s v="Laura Hughes"/>
    <n v="26"/>
    <x v="2"/>
    <x v="0"/>
    <s v="A-"/>
    <x v="6"/>
    <x v="3"/>
    <x v="1326"/>
    <s v="Shelia Miller"/>
    <x v="5034"/>
    <x v="1"/>
    <n v="5628.1490000000003"/>
    <n v="470"/>
    <x v="2"/>
    <s v="Emergency"/>
    <d v="2020-10-25T00:00:00"/>
    <s v="Penicillin"/>
    <s v="Normal"/>
    <x v="12"/>
  </r>
  <r>
    <s v="Mrs."/>
    <s v="Chelsey Hamilton"/>
    <n v="59"/>
    <x v="1"/>
    <x v="0"/>
    <s v="B+"/>
    <x v="7"/>
    <x v="1"/>
    <x v="1133"/>
    <s v="Rebecca Stephenson"/>
    <x v="5035"/>
    <x v="4"/>
    <n v="3329.3782999999999"/>
    <n v="446"/>
    <x v="2"/>
    <s v="Emergency"/>
    <d v="2021-07-15T00:00:00"/>
    <s v="Ibuprofen"/>
    <s v="Normal"/>
    <x v="24"/>
  </r>
  <r>
    <s v="Mrs."/>
    <s v="David Olson"/>
    <n v="44"/>
    <x v="1"/>
    <x v="0"/>
    <s v="O-"/>
    <x v="0"/>
    <x v="2"/>
    <x v="1159"/>
    <s v="Mrs. Wanda Mitchell"/>
    <x v="5036"/>
    <x v="2"/>
    <n v="8228.8151999999991"/>
    <n v="313"/>
    <x v="0"/>
    <s v="Elective"/>
    <d v="2020-02-02T00:00:00"/>
    <s v="Paracetamol"/>
    <s v="Abnormal"/>
    <x v="23"/>
  </r>
  <r>
    <s v="Mrs."/>
    <s v="Daniel Wong"/>
    <n v="70"/>
    <x v="0"/>
    <x v="0"/>
    <s v="A-"/>
    <x v="6"/>
    <x v="4"/>
    <x v="780"/>
    <s v="Leah Willis"/>
    <x v="5037"/>
    <x v="0"/>
    <n v="11825.901400000001"/>
    <n v="137"/>
    <x v="2"/>
    <s v="Emergency"/>
    <d v="2021-09-27T00:00:00"/>
    <s v="Lipitor"/>
    <s v="Normal"/>
    <x v="7"/>
  </r>
  <r>
    <s v="Mr."/>
    <s v="Christine Young"/>
    <n v="35"/>
    <x v="1"/>
    <x v="1"/>
    <s v="AB+"/>
    <x v="3"/>
    <x v="3"/>
    <x v="1388"/>
    <s v="Connie Jackson"/>
    <x v="5038"/>
    <x v="1"/>
    <n v="25681.889500000001"/>
    <n v="493"/>
    <x v="1"/>
    <s v="Urgent"/>
    <d v="2022-05-02T00:00:00"/>
    <s v="Aspirin"/>
    <s v="Inconclusive"/>
    <x v="9"/>
  </r>
  <r>
    <s v="Mr."/>
    <s v="Keith Olson"/>
    <n v="42"/>
    <x v="1"/>
    <x v="1"/>
    <s v="O+"/>
    <x v="1"/>
    <x v="3"/>
    <x v="884"/>
    <s v="William Valdez"/>
    <x v="1280"/>
    <x v="4"/>
    <n v="2913.654"/>
    <n v="349"/>
    <x v="2"/>
    <s v="Emergency"/>
    <d v="2019-09-04T00:00:00"/>
    <s v="Paracetamol"/>
    <s v="Normal"/>
    <x v="17"/>
  </r>
  <r>
    <s v="Mrs."/>
    <s v="Jillian Riggs"/>
    <n v="22"/>
    <x v="2"/>
    <x v="0"/>
    <s v="O+"/>
    <x v="1"/>
    <x v="5"/>
    <x v="362"/>
    <s v="Daniel Adams"/>
    <x v="5039"/>
    <x v="2"/>
    <n v="58658.243499999997"/>
    <n v="381"/>
    <x v="2"/>
    <s v="Emergency"/>
    <d v="2020-11-12T00:00:00"/>
    <s v="Paracetamol"/>
    <s v="Abnormal"/>
    <x v="15"/>
  </r>
  <r>
    <s v="Mrs."/>
    <s v="Beth Perry"/>
    <n v="56"/>
    <x v="1"/>
    <x v="0"/>
    <s v="A+"/>
    <x v="4"/>
    <x v="5"/>
    <x v="1041"/>
    <s v="Russell Morris"/>
    <x v="5040"/>
    <x v="2"/>
    <n v="36872.599399999999"/>
    <n v="352"/>
    <x v="0"/>
    <s v="Elective"/>
    <d v="2018-12-03T00:00:00"/>
    <s v="Ibuprofen"/>
    <s v="Abnormal"/>
    <x v="27"/>
  </r>
  <r>
    <s v="Mrs."/>
    <s v="Rachel Thomas"/>
    <n v="62"/>
    <x v="0"/>
    <x v="0"/>
    <s v="B-"/>
    <x v="2"/>
    <x v="2"/>
    <x v="1080"/>
    <s v="Jenna Hunter"/>
    <x v="5041"/>
    <x v="0"/>
    <n v="24088.2251"/>
    <n v="231"/>
    <x v="2"/>
    <s v="Emergency"/>
    <d v="2021-05-29T00:00:00"/>
    <s v="Lipitor"/>
    <s v="Normal"/>
    <x v="4"/>
  </r>
  <r>
    <s v="Mrs."/>
    <s v="Audrey Hall"/>
    <n v="78"/>
    <x v="0"/>
    <x v="0"/>
    <s v="O-"/>
    <x v="0"/>
    <x v="2"/>
    <x v="402"/>
    <s v="John Warren"/>
    <x v="5042"/>
    <x v="0"/>
    <n v="1605.3081"/>
    <n v="214"/>
    <x v="0"/>
    <s v="Elective"/>
    <d v="2023-10-28T00:00:00"/>
    <s v="Ibuprofen"/>
    <s v="Abnormal"/>
    <x v="24"/>
  </r>
  <r>
    <s v="Mrs."/>
    <s v="Robert Decker"/>
    <n v="39"/>
    <x v="1"/>
    <x v="0"/>
    <s v="B-"/>
    <x v="2"/>
    <x v="0"/>
    <x v="1294"/>
    <s v="Monica Taylor"/>
    <x v="5043"/>
    <x v="1"/>
    <n v="7073.4107000000004"/>
    <n v="346"/>
    <x v="2"/>
    <s v="Emergency"/>
    <d v="2021-12-23T00:00:00"/>
    <s v="Lipitor"/>
    <s v="Abnormal"/>
    <x v="8"/>
  </r>
  <r>
    <s v="Mr."/>
    <s v="Erica Barrett"/>
    <n v="33"/>
    <x v="2"/>
    <x v="1"/>
    <s v="AB-"/>
    <x v="5"/>
    <x v="4"/>
    <x v="977"/>
    <s v="Jonathan Fernandez"/>
    <x v="3649"/>
    <x v="2"/>
    <n v="4743.6382000000003"/>
    <n v="363"/>
    <x v="1"/>
    <s v="Urgent"/>
    <d v="2022-02-16T00:00:00"/>
    <s v="Aspirin"/>
    <s v="Inconclusive"/>
    <x v="0"/>
  </r>
  <r>
    <s v="Mr."/>
    <s v="Katie Santos"/>
    <n v="62"/>
    <x v="0"/>
    <x v="1"/>
    <s v="A+"/>
    <x v="4"/>
    <x v="3"/>
    <x v="47"/>
    <s v="Matthew Nelson"/>
    <x v="5044"/>
    <x v="0"/>
    <n v="5241.4808999999996"/>
    <n v="269"/>
    <x v="1"/>
    <s v="Urgent"/>
    <d v="2020-05-06T00:00:00"/>
    <s v="Paracetamol"/>
    <s v="Abnormal"/>
    <x v="1"/>
  </r>
  <r>
    <s v="Mrs."/>
    <s v="Tiffany Hodges"/>
    <n v="46"/>
    <x v="1"/>
    <x v="0"/>
    <s v="A-"/>
    <x v="6"/>
    <x v="0"/>
    <x v="805"/>
    <s v="Amanda Evans"/>
    <x v="5045"/>
    <x v="4"/>
    <n v="43590.258300000001"/>
    <n v="258"/>
    <x v="2"/>
    <s v="Emergency"/>
    <d v="2019-01-30T00:00:00"/>
    <s v="Ibuprofen"/>
    <s v="Abnormal"/>
    <x v="18"/>
  </r>
  <r>
    <s v="Mrs."/>
    <s v="Bonnie Robinson"/>
    <n v="34"/>
    <x v="2"/>
    <x v="0"/>
    <s v="B-"/>
    <x v="2"/>
    <x v="3"/>
    <x v="1066"/>
    <s v="Michelle Smith"/>
    <x v="5046"/>
    <x v="4"/>
    <n v="15912.9031"/>
    <n v="156"/>
    <x v="0"/>
    <s v="Elective"/>
    <d v="2019-01-01T00:00:00"/>
    <s v="Paracetamol"/>
    <s v="Abnormal"/>
    <x v="14"/>
  </r>
  <r>
    <s v="Mrs."/>
    <s v="Ashley Mitchell"/>
    <n v="39"/>
    <x v="1"/>
    <x v="0"/>
    <s v="O+"/>
    <x v="1"/>
    <x v="1"/>
    <x v="1363"/>
    <s v="Richard Parker"/>
    <x v="5047"/>
    <x v="4"/>
    <n v="28187.112499999999"/>
    <n v="390"/>
    <x v="1"/>
    <s v="Urgent"/>
    <d v="2020-12-13T00:00:00"/>
    <s v="Ibuprofen"/>
    <s v="Abnormal"/>
    <x v="4"/>
  </r>
  <r>
    <s v="Mrs."/>
    <s v="Eric Simpson MD"/>
    <n v="28"/>
    <x v="2"/>
    <x v="0"/>
    <s v="AB-"/>
    <x v="5"/>
    <x v="3"/>
    <x v="83"/>
    <s v="Richard Lucas"/>
    <x v="5048"/>
    <x v="3"/>
    <n v="13818.403"/>
    <n v="316"/>
    <x v="2"/>
    <s v="Emergency"/>
    <d v="2019-07-02T00:00:00"/>
    <s v="Lipitor"/>
    <s v="Normal"/>
    <x v="22"/>
  </r>
  <r>
    <s v="Mrs."/>
    <s v="Mary Clark"/>
    <n v="57"/>
    <x v="1"/>
    <x v="0"/>
    <s v="A+"/>
    <x v="4"/>
    <x v="3"/>
    <x v="1065"/>
    <s v="Dana Sanders"/>
    <x v="5049"/>
    <x v="2"/>
    <n v="14271.618"/>
    <n v="155"/>
    <x v="2"/>
    <s v="Emergency"/>
    <d v="2023-03-05T00:00:00"/>
    <s v="Lipitor"/>
    <s v="Inconclusive"/>
    <x v="19"/>
  </r>
  <r>
    <s v="Mr."/>
    <s v="Johnathan Smith"/>
    <n v="59"/>
    <x v="1"/>
    <x v="1"/>
    <s v="B+"/>
    <x v="7"/>
    <x v="0"/>
    <x v="598"/>
    <s v="Laura Wolf"/>
    <x v="5050"/>
    <x v="0"/>
    <n v="55219.033600000002"/>
    <n v="472"/>
    <x v="2"/>
    <s v="Emergency"/>
    <d v="2021-01-06T00:00:00"/>
    <s v="Aspirin"/>
    <s v="Normal"/>
    <x v="21"/>
  </r>
  <r>
    <s v="Mrs."/>
    <s v="Lori Holland"/>
    <n v="42"/>
    <x v="1"/>
    <x v="0"/>
    <s v="B+"/>
    <x v="7"/>
    <x v="2"/>
    <x v="517"/>
    <s v="Matthew George"/>
    <x v="5051"/>
    <x v="0"/>
    <n v="3942.3317000000002"/>
    <n v="407"/>
    <x v="0"/>
    <s v="Elective"/>
    <d v="2020-06-22T00:00:00"/>
    <s v="Penicillin"/>
    <s v="Inconclusive"/>
    <x v="24"/>
  </r>
  <r>
    <s v="Mrs."/>
    <s v="Charles Smith DDS"/>
    <n v="82"/>
    <x v="0"/>
    <x v="0"/>
    <s v="AB+"/>
    <x v="3"/>
    <x v="4"/>
    <x v="330"/>
    <s v="Austin Jenkins"/>
    <x v="5052"/>
    <x v="0"/>
    <n v="24965.622100000001"/>
    <n v="374"/>
    <x v="0"/>
    <s v="Elective"/>
    <d v="2023-05-04T00:00:00"/>
    <s v="Ibuprofen"/>
    <s v="Abnormal"/>
    <x v="26"/>
  </r>
  <r>
    <s v="Mr."/>
    <s v="Hailey Scott"/>
    <n v="45"/>
    <x v="1"/>
    <x v="1"/>
    <s v="B-"/>
    <x v="2"/>
    <x v="3"/>
    <x v="2"/>
    <s v="Shawn Hill"/>
    <x v="5053"/>
    <x v="3"/>
    <n v="31054.0452"/>
    <n v="167"/>
    <x v="0"/>
    <s v="Elective"/>
    <d v="2019-05-18T00:00:00"/>
    <s v="Paracetamol"/>
    <s v="Normal"/>
    <x v="22"/>
  </r>
  <r>
    <s v="Mr."/>
    <s v="Michael Duncan"/>
    <n v="26"/>
    <x v="2"/>
    <x v="1"/>
    <s v="B+"/>
    <x v="7"/>
    <x v="2"/>
    <x v="211"/>
    <s v="Lisa Smith"/>
    <x v="5054"/>
    <x v="2"/>
    <n v="1015.5799"/>
    <n v="229"/>
    <x v="0"/>
    <s v="Elective"/>
    <d v="2023-06-08T00:00:00"/>
    <s v="Aspirin"/>
    <s v="Inconclusive"/>
    <x v="21"/>
  </r>
  <r>
    <s v="Mr."/>
    <s v="Tammy Howard"/>
    <n v="60"/>
    <x v="0"/>
    <x v="1"/>
    <s v="A-"/>
    <x v="6"/>
    <x v="0"/>
    <x v="606"/>
    <s v="Brandon Wong"/>
    <x v="5055"/>
    <x v="0"/>
    <n v="58411.375999999997"/>
    <n v="480"/>
    <x v="2"/>
    <s v="Emergency"/>
    <d v="2022-09-01T00:00:00"/>
    <s v="Aspirin"/>
    <s v="Normal"/>
    <x v="4"/>
  </r>
  <r>
    <s v="Mr."/>
    <s v="Kevin Ford"/>
    <n v="80"/>
    <x v="0"/>
    <x v="1"/>
    <s v="B+"/>
    <x v="7"/>
    <x v="3"/>
    <x v="1601"/>
    <s v="Robin Giles"/>
    <x v="61"/>
    <x v="0"/>
    <n v="19309.900900000001"/>
    <n v="448"/>
    <x v="2"/>
    <s v="Emergency"/>
    <d v="2021-09-20T00:00:00"/>
    <s v="Aspirin"/>
    <s v="Inconclusive"/>
    <x v="0"/>
  </r>
  <r>
    <s v="Mr."/>
    <s v="Chad Davis"/>
    <n v="29"/>
    <x v="2"/>
    <x v="1"/>
    <s v="A-"/>
    <x v="6"/>
    <x v="3"/>
    <x v="1491"/>
    <s v="Robert Evans"/>
    <x v="5056"/>
    <x v="4"/>
    <n v="19512.049200000001"/>
    <n v="359"/>
    <x v="0"/>
    <s v="Elective"/>
    <d v="2023-03-30T00:00:00"/>
    <s v="Paracetamol"/>
    <s v="Inconclusive"/>
    <x v="13"/>
  </r>
  <r>
    <s v="Mr."/>
    <s v="Teresa Richardson"/>
    <n v="69"/>
    <x v="0"/>
    <x v="1"/>
    <s v="A+"/>
    <x v="4"/>
    <x v="0"/>
    <x v="818"/>
    <s v="Nicole Ramirez"/>
    <x v="5057"/>
    <x v="0"/>
    <n v="13203.493700000001"/>
    <n v="385"/>
    <x v="2"/>
    <s v="Emergency"/>
    <d v="2020-05-09T00:00:00"/>
    <s v="Aspirin"/>
    <s v="Inconclusive"/>
    <x v="25"/>
  </r>
  <r>
    <s v="Mrs."/>
    <s v="Angela Obrien"/>
    <n v="53"/>
    <x v="1"/>
    <x v="0"/>
    <s v="B+"/>
    <x v="7"/>
    <x v="4"/>
    <x v="1710"/>
    <s v="Alexis Williams"/>
    <x v="5058"/>
    <x v="0"/>
    <n v="41293.145199999999"/>
    <n v="226"/>
    <x v="2"/>
    <s v="Emergency"/>
    <d v="2021-02-10T00:00:00"/>
    <s v="Aspirin"/>
    <s v="Abnormal"/>
    <x v="20"/>
  </r>
  <r>
    <s v="Mrs."/>
    <s v="Melissa Montoya"/>
    <n v="37"/>
    <x v="1"/>
    <x v="0"/>
    <s v="O+"/>
    <x v="1"/>
    <x v="5"/>
    <x v="325"/>
    <s v="Janet Martinez"/>
    <x v="5059"/>
    <x v="4"/>
    <n v="41365.930800000002"/>
    <n v="487"/>
    <x v="2"/>
    <s v="Emergency"/>
    <d v="2021-11-30T00:00:00"/>
    <s v="Aspirin"/>
    <s v="Normal"/>
    <x v="25"/>
  </r>
  <r>
    <s v="Mrs."/>
    <s v="Allison Howard"/>
    <n v="25"/>
    <x v="2"/>
    <x v="0"/>
    <s v="B-"/>
    <x v="2"/>
    <x v="4"/>
    <x v="1568"/>
    <s v="Diana Lewis"/>
    <x v="444"/>
    <x v="4"/>
    <n v="43798.995600000002"/>
    <n v="401"/>
    <x v="2"/>
    <s v="Emergency"/>
    <d v="2021-11-12T00:00:00"/>
    <s v="Aspirin"/>
    <s v="Abnormal"/>
    <x v="7"/>
  </r>
  <r>
    <s v="Mr."/>
    <s v="David Dunn"/>
    <n v="56"/>
    <x v="1"/>
    <x v="1"/>
    <s v="A+"/>
    <x v="4"/>
    <x v="2"/>
    <x v="1067"/>
    <s v="Jeffrey Holden"/>
    <x v="5060"/>
    <x v="3"/>
    <n v="21093.184499999999"/>
    <n v="258"/>
    <x v="0"/>
    <s v="Elective"/>
    <d v="2023-10-16T00:00:00"/>
    <s v="Lipitor"/>
    <s v="Normal"/>
    <x v="23"/>
  </r>
  <r>
    <s v="Mrs."/>
    <s v="Sandra Roman"/>
    <n v="70"/>
    <x v="0"/>
    <x v="0"/>
    <s v="AB+"/>
    <x v="3"/>
    <x v="2"/>
    <x v="1042"/>
    <s v="William Bryant"/>
    <x v="157"/>
    <x v="0"/>
    <n v="15868.7006"/>
    <n v="122"/>
    <x v="0"/>
    <s v="Elective"/>
    <d v="2020-08-10T00:00:00"/>
    <s v="Aspirin"/>
    <s v="Abnormal"/>
    <x v="27"/>
  </r>
  <r>
    <s v="Mrs."/>
    <s v="Kevin Matthews"/>
    <n v="48"/>
    <x v="1"/>
    <x v="0"/>
    <s v="O-"/>
    <x v="0"/>
    <x v="2"/>
    <x v="1091"/>
    <s v="Matthew Wagner"/>
    <x v="5061"/>
    <x v="0"/>
    <n v="7911.7896000000001"/>
    <n v="317"/>
    <x v="0"/>
    <s v="Elective"/>
    <d v="2020-04-13T00:00:00"/>
    <s v="Aspirin"/>
    <s v="Normal"/>
    <x v="27"/>
  </r>
  <r>
    <s v="Mr."/>
    <s v="Dean Gomez"/>
    <n v="55"/>
    <x v="1"/>
    <x v="1"/>
    <s v="AB+"/>
    <x v="3"/>
    <x v="3"/>
    <x v="645"/>
    <s v="Victor Miller"/>
    <x v="5062"/>
    <x v="2"/>
    <n v="19845.079600000001"/>
    <n v="149"/>
    <x v="2"/>
    <s v="Emergency"/>
    <d v="2023-05-14T00:00:00"/>
    <s v="Lipitor"/>
    <s v="Normal"/>
    <x v="10"/>
  </r>
  <r>
    <s v="Mrs."/>
    <s v="Carla Marshall"/>
    <n v="72"/>
    <x v="0"/>
    <x v="0"/>
    <s v="AB+"/>
    <x v="3"/>
    <x v="4"/>
    <x v="1024"/>
    <s v="Sharon Andersen PhD"/>
    <x v="5063"/>
    <x v="0"/>
    <n v="19138.001100000001"/>
    <n v="212"/>
    <x v="2"/>
    <s v="Emergency"/>
    <d v="2022-01-23T00:00:00"/>
    <s v="Aspirin"/>
    <s v="Inconclusive"/>
    <x v="14"/>
  </r>
  <r>
    <s v="Mrs."/>
    <s v="John Wright"/>
    <n v="65"/>
    <x v="0"/>
    <x v="0"/>
    <s v="O+"/>
    <x v="1"/>
    <x v="4"/>
    <x v="53"/>
    <s v="Megan Smith"/>
    <x v="5064"/>
    <x v="0"/>
    <n v="3870.1264000000001"/>
    <n v="190"/>
    <x v="1"/>
    <s v="Urgent"/>
    <d v="2021-08-03T00:00:00"/>
    <s v="Lipitor"/>
    <s v="Inconclusive"/>
    <x v="15"/>
  </r>
  <r>
    <s v="Mr."/>
    <s v="Mark Simpson"/>
    <n v="35"/>
    <x v="1"/>
    <x v="1"/>
    <s v="A-"/>
    <x v="6"/>
    <x v="3"/>
    <x v="1711"/>
    <s v="Elizabeth Branch"/>
    <x v="5065"/>
    <x v="1"/>
    <n v="17544.541700000002"/>
    <n v="438"/>
    <x v="1"/>
    <s v="Urgent"/>
    <d v="2022-01-09T00:00:00"/>
    <s v="Lipitor"/>
    <s v="Abnormal"/>
    <x v="27"/>
  </r>
  <r>
    <s v="Mr."/>
    <s v="Amy Casey"/>
    <n v="24"/>
    <x v="2"/>
    <x v="1"/>
    <s v="A+"/>
    <x v="4"/>
    <x v="1"/>
    <x v="1712"/>
    <s v="Elizabeth Thomas"/>
    <x v="5066"/>
    <x v="1"/>
    <n v="33742.198600000003"/>
    <n v="235"/>
    <x v="0"/>
    <s v="Elective"/>
    <d v="2019-04-25T00:00:00"/>
    <s v="Ibuprofen"/>
    <s v="Normal"/>
    <x v="27"/>
  </r>
  <r>
    <s v="Mr."/>
    <s v="Charles Lawson"/>
    <n v="20"/>
    <x v="2"/>
    <x v="1"/>
    <s v="AB-"/>
    <x v="5"/>
    <x v="1"/>
    <x v="56"/>
    <s v="Bethany Lucas"/>
    <x v="493"/>
    <x v="3"/>
    <n v="38523.495000000003"/>
    <n v="476"/>
    <x v="0"/>
    <s v="Elective"/>
    <d v="2022-11-17T00:00:00"/>
    <s v="Paracetamol"/>
    <s v="Normal"/>
    <x v="15"/>
  </r>
  <r>
    <s v="Mr."/>
    <s v="Robert Lucas"/>
    <n v="32"/>
    <x v="2"/>
    <x v="1"/>
    <s v="AB-"/>
    <x v="5"/>
    <x v="3"/>
    <x v="1216"/>
    <s v="Amanda Howard DDS"/>
    <x v="3952"/>
    <x v="4"/>
    <n v="16482.776999999998"/>
    <n v="165"/>
    <x v="0"/>
    <s v="Elective"/>
    <d v="2022-03-01T00:00:00"/>
    <s v="Lipitor"/>
    <s v="Abnormal"/>
    <x v="27"/>
  </r>
  <r>
    <s v="Mr."/>
    <s v="Sonya Foster"/>
    <n v="71"/>
    <x v="0"/>
    <x v="1"/>
    <s v="O+"/>
    <x v="1"/>
    <x v="1"/>
    <x v="1060"/>
    <s v="William Miller"/>
    <x v="5067"/>
    <x v="0"/>
    <n v="3061.9809"/>
    <n v="303"/>
    <x v="2"/>
    <s v="Emergency"/>
    <d v="2023-03-12T00:00:00"/>
    <s v="Penicillin"/>
    <s v="Inconclusive"/>
    <x v="17"/>
  </r>
  <r>
    <s v="Mr."/>
    <s v="Danny Duncan"/>
    <n v="81"/>
    <x v="0"/>
    <x v="1"/>
    <s v="O+"/>
    <x v="1"/>
    <x v="0"/>
    <x v="302"/>
    <s v="Natalie Le MD"/>
    <x v="5068"/>
    <x v="0"/>
    <n v="56360.107000000004"/>
    <n v="331"/>
    <x v="1"/>
    <s v="Urgent"/>
    <d v="2023-08-03T00:00:00"/>
    <s v="Penicillin"/>
    <s v="Inconclusive"/>
    <x v="27"/>
  </r>
  <r>
    <s v="Mr."/>
    <s v="Jennifer Hebert"/>
    <n v="54"/>
    <x v="1"/>
    <x v="1"/>
    <s v="O+"/>
    <x v="1"/>
    <x v="2"/>
    <x v="40"/>
    <s v="Sean Flores"/>
    <x v="5069"/>
    <x v="4"/>
    <n v="24711.747599999999"/>
    <n v="184"/>
    <x v="0"/>
    <s v="Elective"/>
    <d v="2019-04-08T00:00:00"/>
    <s v="Aspirin"/>
    <s v="Abnormal"/>
    <x v="5"/>
  </r>
  <r>
    <s v="Mrs."/>
    <s v="Henry Wagner"/>
    <n v="57"/>
    <x v="1"/>
    <x v="0"/>
    <s v="A+"/>
    <x v="4"/>
    <x v="3"/>
    <x v="377"/>
    <s v="Michael Morales"/>
    <x v="5070"/>
    <x v="3"/>
    <n v="5850.1045999999997"/>
    <n v="175"/>
    <x v="2"/>
    <s v="Emergency"/>
    <d v="2019-02-13T00:00:00"/>
    <s v="Ibuprofen"/>
    <s v="Abnormal"/>
    <x v="24"/>
  </r>
  <r>
    <s v="Mrs."/>
    <s v="Theresa Schmidt"/>
    <n v="58"/>
    <x v="1"/>
    <x v="0"/>
    <s v="B-"/>
    <x v="2"/>
    <x v="1"/>
    <x v="245"/>
    <s v="Natalie Brock"/>
    <x v="5071"/>
    <x v="3"/>
    <n v="4926.9126999999999"/>
    <n v="226"/>
    <x v="2"/>
    <s v="Emergency"/>
    <d v="2023-01-05T00:00:00"/>
    <s v="Penicillin"/>
    <s v="Normal"/>
    <x v="7"/>
  </r>
  <r>
    <s v="Mr."/>
    <s v="Gene Anderson"/>
    <n v="61"/>
    <x v="0"/>
    <x v="1"/>
    <s v="B+"/>
    <x v="7"/>
    <x v="3"/>
    <x v="628"/>
    <s v="Raymond Maldonado"/>
    <x v="5072"/>
    <x v="0"/>
    <n v="25133.6322"/>
    <n v="441"/>
    <x v="1"/>
    <s v="Urgent"/>
    <d v="2022-07-26T00:00:00"/>
    <s v="Ibuprofen"/>
    <s v="Normal"/>
    <x v="6"/>
  </r>
  <r>
    <s v="Mr."/>
    <s v="Lauren Miller"/>
    <n v="57"/>
    <x v="1"/>
    <x v="1"/>
    <s v="A+"/>
    <x v="4"/>
    <x v="0"/>
    <x v="1344"/>
    <s v="Courtney Oconnor"/>
    <x v="5073"/>
    <x v="2"/>
    <n v="34266.978000000003"/>
    <n v="316"/>
    <x v="2"/>
    <s v="Emergency"/>
    <d v="2021-01-26T00:00:00"/>
    <s v="Ibuprofen"/>
    <s v="Normal"/>
    <x v="13"/>
  </r>
  <r>
    <s v="Mr."/>
    <s v="Cheryl Richards"/>
    <n v="53"/>
    <x v="1"/>
    <x v="1"/>
    <s v="B+"/>
    <x v="7"/>
    <x v="0"/>
    <x v="561"/>
    <s v="Julie Valenzuela"/>
    <x v="5074"/>
    <x v="1"/>
    <n v="15197.2294"/>
    <n v="167"/>
    <x v="2"/>
    <s v="Emergency"/>
    <d v="2023-01-18T00:00:00"/>
    <s v="Ibuprofen"/>
    <s v="Abnormal"/>
    <x v="8"/>
  </r>
  <r>
    <s v="Mrs."/>
    <s v="Jeremy Barrett"/>
    <n v="48"/>
    <x v="1"/>
    <x v="0"/>
    <s v="A-"/>
    <x v="6"/>
    <x v="1"/>
    <x v="913"/>
    <s v="Daniel Barnes"/>
    <x v="5075"/>
    <x v="4"/>
    <n v="5281.8010000000004"/>
    <n v="372"/>
    <x v="1"/>
    <s v="Urgent"/>
    <d v="2020-01-24T00:00:00"/>
    <s v="Penicillin"/>
    <s v="Abnormal"/>
    <x v="1"/>
  </r>
  <r>
    <s v="Mr."/>
    <s v="Marcus Love"/>
    <n v="62"/>
    <x v="0"/>
    <x v="1"/>
    <s v="B+"/>
    <x v="7"/>
    <x v="5"/>
    <x v="43"/>
    <s v="Jonathan Johnson"/>
    <x v="5076"/>
    <x v="0"/>
    <n v="59745.859199999999"/>
    <n v="316"/>
    <x v="2"/>
    <s v="Emergency"/>
    <d v="2019-06-16T00:00:00"/>
    <s v="Lipitor"/>
    <s v="Inconclusive"/>
    <x v="3"/>
  </r>
  <r>
    <s v="Mr."/>
    <s v="Whitney Reese"/>
    <n v="63"/>
    <x v="0"/>
    <x v="1"/>
    <s v="A+"/>
    <x v="4"/>
    <x v="0"/>
    <x v="1702"/>
    <s v="Stephanie Stewart"/>
    <x v="5077"/>
    <x v="0"/>
    <n v="56653.790200000003"/>
    <n v="211"/>
    <x v="1"/>
    <s v="Urgent"/>
    <d v="2021-02-18T00:00:00"/>
    <s v="Ibuprofen"/>
    <s v="Normal"/>
    <x v="26"/>
  </r>
  <r>
    <s v="Mrs."/>
    <s v="Susan Rodriguez"/>
    <n v="21"/>
    <x v="2"/>
    <x v="0"/>
    <s v="AB-"/>
    <x v="5"/>
    <x v="3"/>
    <x v="1675"/>
    <s v="Stephen Anderson"/>
    <x v="5078"/>
    <x v="4"/>
    <n v="13529.314200000001"/>
    <n v="476"/>
    <x v="1"/>
    <s v="Urgent"/>
    <d v="2023-03-09T00:00:00"/>
    <s v="Penicillin"/>
    <s v="Normal"/>
    <x v="3"/>
  </r>
  <r>
    <s v="Mr."/>
    <s v="Erin Scott"/>
    <n v="59"/>
    <x v="1"/>
    <x v="1"/>
    <s v="O+"/>
    <x v="1"/>
    <x v="0"/>
    <x v="73"/>
    <s v="Connie Fuller"/>
    <x v="508"/>
    <x v="3"/>
    <n v="43358.985800000002"/>
    <n v="253"/>
    <x v="1"/>
    <s v="Urgent"/>
    <d v="2023-08-15T00:00:00"/>
    <s v="Penicillin"/>
    <s v="Inconclusive"/>
    <x v="8"/>
  </r>
  <r>
    <s v="Mrs."/>
    <s v="Joseph Weiss"/>
    <n v="77"/>
    <x v="0"/>
    <x v="0"/>
    <s v="A-"/>
    <x v="6"/>
    <x v="4"/>
    <x v="194"/>
    <s v="Tiffany Thompson"/>
    <x v="5079"/>
    <x v="0"/>
    <n v="10258.4786"/>
    <n v="220"/>
    <x v="2"/>
    <s v="Emergency"/>
    <d v="2023-02-11T00:00:00"/>
    <s v="Aspirin"/>
    <s v="Normal"/>
    <x v="19"/>
  </r>
  <r>
    <s v="Mr."/>
    <s v="Kevin Maynard"/>
    <n v="60"/>
    <x v="0"/>
    <x v="1"/>
    <s v="B+"/>
    <x v="7"/>
    <x v="2"/>
    <x v="1711"/>
    <s v="Danielle Odom"/>
    <x v="5080"/>
    <x v="0"/>
    <n v="24044.558799999999"/>
    <n v="312"/>
    <x v="0"/>
    <s v="Elective"/>
    <d v="2022-01-09T00:00:00"/>
    <s v="Paracetamol"/>
    <s v="Inconclusive"/>
    <x v="27"/>
  </r>
  <r>
    <s v="Mrs."/>
    <s v="Eric Wade"/>
    <n v="45"/>
    <x v="1"/>
    <x v="0"/>
    <s v="AB-"/>
    <x v="5"/>
    <x v="2"/>
    <x v="1011"/>
    <s v="Christina Mejia"/>
    <x v="5081"/>
    <x v="0"/>
    <n v="1473.922"/>
    <n v="228"/>
    <x v="0"/>
    <s v="Elective"/>
    <d v="2020-08-20T00:00:00"/>
    <s v="Paracetamol"/>
    <s v="Normal"/>
    <x v="4"/>
  </r>
  <r>
    <s v="Mr."/>
    <s v="Kimberly Brown"/>
    <n v="66"/>
    <x v="0"/>
    <x v="1"/>
    <s v="O-"/>
    <x v="0"/>
    <x v="2"/>
    <x v="1713"/>
    <s v="Laura Payne"/>
    <x v="5082"/>
    <x v="0"/>
    <n v="3902.3348000000001"/>
    <n v="437"/>
    <x v="0"/>
    <s v="Elective"/>
    <d v="2022-03-02T00:00:00"/>
    <s v="Paracetamol"/>
    <s v="Abnormal"/>
    <x v="14"/>
  </r>
  <r>
    <s v="Mr."/>
    <s v="Michael Perez"/>
    <n v="48"/>
    <x v="1"/>
    <x v="1"/>
    <s v="A+"/>
    <x v="4"/>
    <x v="3"/>
    <x v="1714"/>
    <s v="Catherine Boyd"/>
    <x v="5083"/>
    <x v="4"/>
    <n v="18349.115699999998"/>
    <n v="489"/>
    <x v="1"/>
    <s v="Urgent"/>
    <d v="2021-12-17T00:00:00"/>
    <s v="Paracetamol"/>
    <s v="Normal"/>
    <x v="17"/>
  </r>
  <r>
    <s v="Mrs."/>
    <s v="Sarah Pennington"/>
    <n v="31"/>
    <x v="2"/>
    <x v="0"/>
    <s v="AB-"/>
    <x v="5"/>
    <x v="5"/>
    <x v="1614"/>
    <s v="Angel Willis"/>
    <x v="5084"/>
    <x v="3"/>
    <n v="8518.0134999999991"/>
    <n v="192"/>
    <x v="0"/>
    <s v="Elective"/>
    <d v="2020-09-19T00:00:00"/>
    <s v="Penicillin"/>
    <s v="Abnormal"/>
    <x v="4"/>
  </r>
  <r>
    <s v="Mr."/>
    <s v="Debbie Hernandez"/>
    <n v="70"/>
    <x v="0"/>
    <x v="1"/>
    <s v="A+"/>
    <x v="4"/>
    <x v="4"/>
    <x v="881"/>
    <s v="Katrina Kane"/>
    <x v="5085"/>
    <x v="0"/>
    <n v="30911.229599999999"/>
    <n v="193"/>
    <x v="2"/>
    <s v="Emergency"/>
    <d v="2023-10-30T00:00:00"/>
    <s v="Penicillin"/>
    <s v="Abnormal"/>
    <x v="10"/>
  </r>
  <r>
    <s v="Mrs."/>
    <s v="Clayton Tyler"/>
    <n v="72"/>
    <x v="0"/>
    <x v="0"/>
    <s v="AB-"/>
    <x v="5"/>
    <x v="1"/>
    <x v="1715"/>
    <s v="Madison Meyers"/>
    <x v="5086"/>
    <x v="0"/>
    <n v="20202.1014"/>
    <n v="492"/>
    <x v="2"/>
    <s v="Emergency"/>
    <d v="2022-10-03T00:00:00"/>
    <s v="Paracetamol"/>
    <s v="Normal"/>
    <x v="28"/>
  </r>
  <r>
    <s v="Mr."/>
    <s v="Deborah Jordan"/>
    <n v="74"/>
    <x v="0"/>
    <x v="1"/>
    <s v="AB+"/>
    <x v="3"/>
    <x v="1"/>
    <x v="1247"/>
    <s v="Kendra Juarez"/>
    <x v="5087"/>
    <x v="1"/>
    <n v="3692.1226999999999"/>
    <n v="492"/>
    <x v="0"/>
    <s v="Elective"/>
    <d v="2020-06-15T00:00:00"/>
    <s v="Lipitor"/>
    <s v="Inconclusive"/>
    <x v="18"/>
  </r>
  <r>
    <s v="Mr."/>
    <s v="Yolanda Smith"/>
    <n v="39"/>
    <x v="1"/>
    <x v="1"/>
    <s v="A-"/>
    <x v="6"/>
    <x v="4"/>
    <x v="1521"/>
    <s v="Lisa Jones"/>
    <x v="5088"/>
    <x v="2"/>
    <n v="19139.044600000001"/>
    <n v="490"/>
    <x v="0"/>
    <s v="Elective"/>
    <d v="2019-12-09T00:00:00"/>
    <s v="Lipitor"/>
    <s v="Inconclusive"/>
    <x v="22"/>
  </r>
  <r>
    <s v="Mr."/>
    <s v="Matthew Montgomery"/>
    <n v="52"/>
    <x v="1"/>
    <x v="1"/>
    <s v="AB-"/>
    <x v="5"/>
    <x v="0"/>
    <x v="1373"/>
    <s v="Robert Collins"/>
    <x v="5089"/>
    <x v="4"/>
    <n v="14962.949000000001"/>
    <n v="323"/>
    <x v="2"/>
    <s v="Emergency"/>
    <d v="2021-11-03T00:00:00"/>
    <s v="Paracetamol"/>
    <s v="Inconclusive"/>
    <x v="5"/>
  </r>
  <r>
    <s v="Mr."/>
    <s v="Michael Cook"/>
    <n v="61"/>
    <x v="0"/>
    <x v="1"/>
    <s v="O+"/>
    <x v="1"/>
    <x v="1"/>
    <x v="152"/>
    <s v="Briana Weber"/>
    <x v="5090"/>
    <x v="4"/>
    <n v="7141.7662"/>
    <n v="252"/>
    <x v="2"/>
    <s v="Emergency"/>
    <d v="2023-05-05T00:00:00"/>
    <s v="Ibuprofen"/>
    <s v="Inconclusive"/>
    <x v="1"/>
  </r>
  <r>
    <s v="Mr."/>
    <s v="Christy Bradshaw"/>
    <n v="38"/>
    <x v="1"/>
    <x v="1"/>
    <s v="O+"/>
    <x v="1"/>
    <x v="1"/>
    <x v="1440"/>
    <s v="Latasha Sullivan"/>
    <x v="5091"/>
    <x v="0"/>
    <n v="30066.945400000001"/>
    <n v="221"/>
    <x v="1"/>
    <s v="Urgent"/>
    <d v="2020-08-01T00:00:00"/>
    <s v="Lipitor"/>
    <s v="Inconclusive"/>
    <x v="18"/>
  </r>
  <r>
    <s v="Mr."/>
    <s v="Madeline Warner"/>
    <n v="58"/>
    <x v="1"/>
    <x v="1"/>
    <s v="AB-"/>
    <x v="5"/>
    <x v="0"/>
    <x v="435"/>
    <s v="Robert Miller"/>
    <x v="5092"/>
    <x v="3"/>
    <n v="36574.537700000001"/>
    <n v="476"/>
    <x v="1"/>
    <s v="Urgent"/>
    <d v="2019-08-18T00:00:00"/>
    <s v="Paracetamol"/>
    <s v="Normal"/>
    <x v="20"/>
  </r>
  <r>
    <s v="Mr."/>
    <s v="Amanda Johnson"/>
    <n v="83"/>
    <x v="0"/>
    <x v="1"/>
    <s v="A+"/>
    <x v="4"/>
    <x v="2"/>
    <x v="1694"/>
    <s v="Laura Flores"/>
    <x v="5093"/>
    <x v="2"/>
    <n v="1506.3458000000001"/>
    <n v="271"/>
    <x v="0"/>
    <s v="Elective"/>
    <d v="2023-01-19T00:00:00"/>
    <s v="Paracetamol"/>
    <s v="Inconclusive"/>
    <x v="27"/>
  </r>
  <r>
    <s v="Mrs."/>
    <s v="Daniel Johnson"/>
    <n v="84"/>
    <x v="0"/>
    <x v="0"/>
    <s v="AB-"/>
    <x v="5"/>
    <x v="3"/>
    <x v="1646"/>
    <s v="John Malone II"/>
    <x v="5094"/>
    <x v="1"/>
    <n v="2891.6183999999998"/>
    <n v="227"/>
    <x v="2"/>
    <s v="Emergency"/>
    <d v="2019-11-02T00:00:00"/>
    <s v="Ibuprofen"/>
    <s v="Abnormal"/>
    <x v="26"/>
  </r>
  <r>
    <s v="Mrs."/>
    <s v="Andrew Chang"/>
    <n v="58"/>
    <x v="1"/>
    <x v="0"/>
    <s v="AB+"/>
    <x v="3"/>
    <x v="5"/>
    <x v="385"/>
    <s v="Lindsay Benitez"/>
    <x v="5095"/>
    <x v="3"/>
    <n v="42790.177600000003"/>
    <n v="247"/>
    <x v="0"/>
    <s v="Elective"/>
    <d v="2019-07-28T00:00:00"/>
    <s v="Aspirin"/>
    <s v="Normal"/>
    <x v="22"/>
  </r>
  <r>
    <s v="Mrs."/>
    <s v="Billy Bowman"/>
    <n v="72"/>
    <x v="0"/>
    <x v="0"/>
    <s v="A+"/>
    <x v="4"/>
    <x v="3"/>
    <x v="314"/>
    <s v="Edward Perez"/>
    <x v="5096"/>
    <x v="2"/>
    <n v="6888.5817999999999"/>
    <n v="128"/>
    <x v="2"/>
    <s v="Emergency"/>
    <d v="2022-02-18T00:00:00"/>
    <s v="Lipitor"/>
    <s v="Inconclusive"/>
    <x v="8"/>
  </r>
  <r>
    <s v="Mr."/>
    <s v="Mary Rodriguez"/>
    <n v="19"/>
    <x v="2"/>
    <x v="1"/>
    <s v="O-"/>
    <x v="0"/>
    <x v="2"/>
    <x v="1716"/>
    <s v="Felicia Torres"/>
    <x v="5097"/>
    <x v="4"/>
    <n v="13681.727999999999"/>
    <n v="305"/>
    <x v="1"/>
    <s v="Urgent"/>
    <d v="2019-08-20T00:00:00"/>
    <s v="Ibuprofen"/>
    <s v="Normal"/>
    <x v="5"/>
  </r>
  <r>
    <s v="Mrs."/>
    <s v="Jeremiah Martinez"/>
    <n v="64"/>
    <x v="0"/>
    <x v="0"/>
    <s v="AB-"/>
    <x v="5"/>
    <x v="5"/>
    <x v="573"/>
    <s v="Julian Cooper"/>
    <x v="5098"/>
    <x v="2"/>
    <n v="19603.198199999999"/>
    <n v="119"/>
    <x v="0"/>
    <s v="Elective"/>
    <d v="2022-06-11T00:00:00"/>
    <s v="Paracetamol"/>
    <s v="Abnormal"/>
    <x v="25"/>
  </r>
  <r>
    <s v="Mrs."/>
    <s v="Michael Johnson"/>
    <n v="74"/>
    <x v="0"/>
    <x v="0"/>
    <s v="B+"/>
    <x v="7"/>
    <x v="1"/>
    <x v="1587"/>
    <s v="Daniel Bailey"/>
    <x v="5099"/>
    <x v="1"/>
    <n v="12157.92"/>
    <n v="113"/>
    <x v="1"/>
    <s v="Urgent"/>
    <d v="2020-05-18T00:00:00"/>
    <s v="Penicillin"/>
    <s v="Abnormal"/>
    <x v="13"/>
  </r>
  <r>
    <s v="Mr."/>
    <s v="Stephanie Wilson DVM"/>
    <n v="84"/>
    <x v="0"/>
    <x v="1"/>
    <s v="B-"/>
    <x v="2"/>
    <x v="4"/>
    <x v="860"/>
    <s v="Susan Bentley"/>
    <x v="5100"/>
    <x v="2"/>
    <n v="7886.7322999999997"/>
    <n v="112"/>
    <x v="0"/>
    <s v="Elective"/>
    <d v="2023-01-08T00:00:00"/>
    <s v="Aspirin"/>
    <s v="Normal"/>
    <x v="22"/>
  </r>
  <r>
    <s v="Mrs."/>
    <s v="Courtney Wallace"/>
    <n v="66"/>
    <x v="0"/>
    <x v="0"/>
    <s v="B-"/>
    <x v="2"/>
    <x v="4"/>
    <x v="981"/>
    <s v="Kimberly Andrews"/>
    <x v="5101"/>
    <x v="2"/>
    <n v="14126.0504"/>
    <n v="307"/>
    <x v="2"/>
    <s v="Emergency"/>
    <d v="2020-11-14T00:00:00"/>
    <s v="Aspirin"/>
    <s v="Inconclusive"/>
    <x v="20"/>
  </r>
  <r>
    <s v="Mrs."/>
    <s v="Wanda Jackson"/>
    <n v="46"/>
    <x v="1"/>
    <x v="0"/>
    <s v="O+"/>
    <x v="1"/>
    <x v="0"/>
    <x v="1089"/>
    <s v="Meghan Moore"/>
    <x v="1464"/>
    <x v="1"/>
    <n v="32181.614399999999"/>
    <n v="140"/>
    <x v="1"/>
    <s v="Urgent"/>
    <d v="2021-09-28T00:00:00"/>
    <s v="Aspirin"/>
    <s v="Inconclusive"/>
    <x v="15"/>
  </r>
  <r>
    <s v="Mr."/>
    <s v="Stephanie Nguyen"/>
    <n v="52"/>
    <x v="1"/>
    <x v="1"/>
    <s v="AB-"/>
    <x v="5"/>
    <x v="3"/>
    <x v="1349"/>
    <s v="Aaron Joseph"/>
    <x v="5102"/>
    <x v="3"/>
    <n v="19343.709800000001"/>
    <n v="442"/>
    <x v="2"/>
    <s v="Emergency"/>
    <d v="2021-02-23T00:00:00"/>
    <s v="Penicillin"/>
    <s v="Inconclusive"/>
    <x v="13"/>
  </r>
  <r>
    <s v="Mrs."/>
    <s v="Jeremy Martin"/>
    <n v="33"/>
    <x v="2"/>
    <x v="0"/>
    <s v="A+"/>
    <x v="4"/>
    <x v="4"/>
    <x v="1543"/>
    <s v="Lisa Anderson"/>
    <x v="4759"/>
    <x v="1"/>
    <n v="13431.1"/>
    <n v="217"/>
    <x v="1"/>
    <s v="Urgent"/>
    <d v="2021-03-27T00:00:00"/>
    <s v="Paracetamol"/>
    <s v="Inconclusive"/>
    <x v="24"/>
  </r>
  <r>
    <s v="Mr."/>
    <s v="Paul Thomas"/>
    <n v="57"/>
    <x v="1"/>
    <x v="1"/>
    <s v="A-"/>
    <x v="6"/>
    <x v="2"/>
    <x v="286"/>
    <s v="Jacob Ferguson"/>
    <x v="5103"/>
    <x v="3"/>
    <n v="7493.5057999999999"/>
    <n v="369"/>
    <x v="2"/>
    <s v="Emergency"/>
    <d v="2023-08-02T00:00:00"/>
    <s v="Aspirin"/>
    <s v="Normal"/>
    <x v="14"/>
  </r>
  <r>
    <s v="Mrs."/>
    <s v="Debra Lee"/>
    <n v="75"/>
    <x v="0"/>
    <x v="0"/>
    <s v="A-"/>
    <x v="6"/>
    <x v="4"/>
    <x v="222"/>
    <s v="Shawn Bryant"/>
    <x v="5104"/>
    <x v="2"/>
    <n v="44710.528100000003"/>
    <n v="375"/>
    <x v="2"/>
    <s v="Emergency"/>
    <d v="2021-04-21T00:00:00"/>
    <s v="Ibuprofen"/>
    <s v="Abnormal"/>
    <x v="2"/>
  </r>
  <r>
    <s v="Mrs."/>
    <s v="Katherine Scott"/>
    <n v="66"/>
    <x v="0"/>
    <x v="0"/>
    <s v="O-"/>
    <x v="0"/>
    <x v="4"/>
    <x v="298"/>
    <s v="Sarah Lucas"/>
    <x v="5105"/>
    <x v="0"/>
    <n v="12484.5839"/>
    <n v="338"/>
    <x v="1"/>
    <s v="Urgent"/>
    <d v="2020-05-21T00:00:00"/>
    <s v="Aspirin"/>
    <s v="Abnormal"/>
    <x v="13"/>
  </r>
  <r>
    <s v="Mrs."/>
    <s v="Nathaniel Macdonald"/>
    <n v="53"/>
    <x v="1"/>
    <x v="0"/>
    <s v="B+"/>
    <x v="7"/>
    <x v="3"/>
    <x v="386"/>
    <s v="Lisa Burke"/>
    <x v="3875"/>
    <x v="0"/>
    <n v="3020.8760000000002"/>
    <n v="499"/>
    <x v="2"/>
    <s v="Emergency"/>
    <d v="2021-07-22T00:00:00"/>
    <s v="Lipitor"/>
    <s v="Inconclusive"/>
    <x v="7"/>
  </r>
  <r>
    <s v="Mr."/>
    <s v="Megan Guerrero"/>
    <n v="70"/>
    <x v="0"/>
    <x v="1"/>
    <s v="A-"/>
    <x v="6"/>
    <x v="5"/>
    <x v="262"/>
    <s v="Alan Kerr"/>
    <x v="5106"/>
    <x v="0"/>
    <n v="65871.834000000003"/>
    <n v="152"/>
    <x v="2"/>
    <s v="Emergency"/>
    <d v="2018-12-31T00:00:00"/>
    <s v="Lipitor"/>
    <s v="Normal"/>
    <x v="12"/>
  </r>
  <r>
    <s v="Mrs."/>
    <s v="Allison Bowman"/>
    <n v="20"/>
    <x v="2"/>
    <x v="0"/>
    <s v="A+"/>
    <x v="4"/>
    <x v="0"/>
    <x v="1495"/>
    <s v="Jack Stanley"/>
    <x v="5107"/>
    <x v="4"/>
    <n v="5529.607"/>
    <n v="174"/>
    <x v="1"/>
    <s v="Urgent"/>
    <d v="2022-02-11T00:00:00"/>
    <s v="Aspirin"/>
    <s v="Inconclusive"/>
    <x v="1"/>
  </r>
  <r>
    <s v="Mrs."/>
    <s v="Alexis Johnson"/>
    <n v="75"/>
    <x v="0"/>
    <x v="0"/>
    <s v="B-"/>
    <x v="2"/>
    <x v="0"/>
    <x v="1266"/>
    <s v="Kim Mccullough"/>
    <x v="5108"/>
    <x v="0"/>
    <n v="2888.1875"/>
    <n v="334"/>
    <x v="2"/>
    <s v="Emergency"/>
    <d v="2022-07-25T00:00:00"/>
    <s v="Penicillin"/>
    <s v="Abnormal"/>
    <x v="2"/>
  </r>
  <r>
    <s v="Mr."/>
    <s v="Jonathan Harrell"/>
    <n v="34"/>
    <x v="2"/>
    <x v="1"/>
    <s v="AB+"/>
    <x v="3"/>
    <x v="1"/>
    <x v="783"/>
    <s v="Jessica Perez"/>
    <x v="5109"/>
    <x v="4"/>
    <n v="8014.8662000000004"/>
    <n v="105"/>
    <x v="1"/>
    <s v="Urgent"/>
    <d v="2021-12-28T00:00:00"/>
    <s v="Ibuprofen"/>
    <s v="Abnormal"/>
    <x v="8"/>
  </r>
  <r>
    <s v="Mr."/>
    <s v="Michael Maddox"/>
    <n v="23"/>
    <x v="2"/>
    <x v="1"/>
    <s v="B-"/>
    <x v="2"/>
    <x v="3"/>
    <x v="690"/>
    <s v="Jacqueline Jones"/>
    <x v="5110"/>
    <x v="2"/>
    <n v="33387.642699999997"/>
    <n v="366"/>
    <x v="0"/>
    <s v="Elective"/>
    <d v="2019-11-16T00:00:00"/>
    <s v="Aspirin"/>
    <s v="Inconclusive"/>
    <x v="27"/>
  </r>
  <r>
    <s v="Mr."/>
    <s v="James Jones"/>
    <n v="23"/>
    <x v="2"/>
    <x v="1"/>
    <s v="O-"/>
    <x v="0"/>
    <x v="5"/>
    <x v="123"/>
    <s v="Gabrielle Grant"/>
    <x v="5111"/>
    <x v="2"/>
    <n v="4889.2601999999997"/>
    <n v="273"/>
    <x v="1"/>
    <s v="Urgent"/>
    <d v="2022-05-17T00:00:00"/>
    <s v="Penicillin"/>
    <s v="Normal"/>
    <x v="18"/>
  </r>
  <r>
    <s v="Mr."/>
    <s v="Kendra Mcdonald"/>
    <n v="49"/>
    <x v="1"/>
    <x v="1"/>
    <s v="O+"/>
    <x v="1"/>
    <x v="0"/>
    <x v="281"/>
    <s v="Mary Williams"/>
    <x v="5112"/>
    <x v="1"/>
    <n v="8375.9048000000003"/>
    <n v="361"/>
    <x v="2"/>
    <s v="Emergency"/>
    <d v="2019-05-02T00:00:00"/>
    <s v="Paracetamol"/>
    <s v="Normal"/>
    <x v="0"/>
  </r>
  <r>
    <s v="Mrs."/>
    <s v="Paula Garrett"/>
    <n v="51"/>
    <x v="1"/>
    <x v="0"/>
    <s v="AB+"/>
    <x v="3"/>
    <x v="3"/>
    <x v="468"/>
    <s v="Jasmine Medina"/>
    <x v="5113"/>
    <x v="1"/>
    <n v="19129.301599999999"/>
    <n v="456"/>
    <x v="1"/>
    <s v="Urgent"/>
    <d v="2021-04-11T00:00:00"/>
    <s v="Aspirin"/>
    <s v="Normal"/>
    <x v="6"/>
  </r>
  <r>
    <s v="Mrs."/>
    <s v="Maria Lambert"/>
    <n v="74"/>
    <x v="0"/>
    <x v="0"/>
    <s v="A-"/>
    <x v="6"/>
    <x v="1"/>
    <x v="1187"/>
    <s v="Daniel Hall"/>
    <x v="5114"/>
    <x v="1"/>
    <n v="23608.059600000001"/>
    <n v="234"/>
    <x v="2"/>
    <s v="Emergency"/>
    <d v="2021-12-01T00:00:00"/>
    <s v="Ibuprofen"/>
    <s v="Normal"/>
    <x v="5"/>
  </r>
  <r>
    <s v="Mrs."/>
    <s v="Ryan Dodson"/>
    <n v="32"/>
    <x v="2"/>
    <x v="0"/>
    <s v="A-"/>
    <x v="6"/>
    <x v="4"/>
    <x v="904"/>
    <s v="Ashley Goodwin"/>
    <x v="5115"/>
    <x v="4"/>
    <n v="18909.3331"/>
    <n v="405"/>
    <x v="2"/>
    <s v="Emergency"/>
    <d v="2022-03-17T00:00:00"/>
    <s v="Paracetamol"/>
    <s v="Normal"/>
    <x v="27"/>
  </r>
  <r>
    <s v="Mrs."/>
    <s v="Megan Drake"/>
    <n v="48"/>
    <x v="1"/>
    <x v="0"/>
    <s v="A+"/>
    <x v="4"/>
    <x v="5"/>
    <x v="540"/>
    <s v="Jonathan Gallegos"/>
    <x v="1490"/>
    <x v="3"/>
    <n v="20413.162400000001"/>
    <n v="480"/>
    <x v="2"/>
    <s v="Emergency"/>
    <d v="2019-06-23T00:00:00"/>
    <s v="Ibuprofen"/>
    <s v="Normal"/>
    <x v="10"/>
  </r>
  <r>
    <s v="Mr."/>
    <s v="Joshua Moore"/>
    <n v="27"/>
    <x v="2"/>
    <x v="1"/>
    <s v="B+"/>
    <x v="7"/>
    <x v="4"/>
    <x v="1057"/>
    <s v="Marcia Murphy"/>
    <x v="5116"/>
    <x v="2"/>
    <n v="19054.8622"/>
    <n v="167"/>
    <x v="1"/>
    <s v="Urgent"/>
    <d v="2019-08-03T00:00:00"/>
    <s v="Ibuprofen"/>
    <s v="Inconclusive"/>
    <x v="27"/>
  </r>
  <r>
    <s v="Mr."/>
    <s v="Jennifer Ryan"/>
    <n v="55"/>
    <x v="1"/>
    <x v="1"/>
    <s v="B-"/>
    <x v="2"/>
    <x v="1"/>
    <x v="841"/>
    <s v="Connor Humphrey"/>
    <x v="2294"/>
    <x v="0"/>
    <n v="24288.7696"/>
    <n v="314"/>
    <x v="1"/>
    <s v="Urgent"/>
    <d v="2021-09-25T00:00:00"/>
    <s v="Aspirin"/>
    <s v="Normal"/>
    <x v="3"/>
  </r>
  <r>
    <s v="Mrs."/>
    <s v="Kathleen Shaw"/>
    <n v="44"/>
    <x v="1"/>
    <x v="0"/>
    <s v="O-"/>
    <x v="0"/>
    <x v="2"/>
    <x v="157"/>
    <s v="Andrea Mendez"/>
    <x v="5117"/>
    <x v="3"/>
    <n v="18774.956699999999"/>
    <n v="237"/>
    <x v="0"/>
    <s v="Elective"/>
    <d v="2022-02-16T00:00:00"/>
    <s v="Paracetamol"/>
    <s v="Normal"/>
    <x v="25"/>
  </r>
  <r>
    <s v="Mrs."/>
    <s v="Matthew Kim"/>
    <n v="74"/>
    <x v="0"/>
    <x v="0"/>
    <s v="B-"/>
    <x v="2"/>
    <x v="5"/>
    <x v="745"/>
    <s v="Richard Romero"/>
    <x v="5118"/>
    <x v="2"/>
    <n v="68440.761799999993"/>
    <n v="398"/>
    <x v="2"/>
    <s v="Emergency"/>
    <d v="2020-12-05T00:00:00"/>
    <s v="Lipitor"/>
    <s v="Normal"/>
    <x v="28"/>
  </r>
  <r>
    <s v="Mrs."/>
    <s v="Stacey Ferguson"/>
    <n v="64"/>
    <x v="0"/>
    <x v="0"/>
    <s v="AB-"/>
    <x v="5"/>
    <x v="0"/>
    <x v="874"/>
    <s v="Marc James"/>
    <x v="5119"/>
    <x v="4"/>
    <n v="21406.759699999999"/>
    <n v="326"/>
    <x v="2"/>
    <s v="Emergency"/>
    <d v="2019-12-13T00:00:00"/>
    <s v="Paracetamol"/>
    <s v="Abnormal"/>
    <x v="19"/>
  </r>
  <r>
    <s v="Mrs."/>
    <s v="Melanie Lopez"/>
    <n v="83"/>
    <x v="0"/>
    <x v="0"/>
    <s v="AB-"/>
    <x v="5"/>
    <x v="1"/>
    <x v="642"/>
    <s v="Christopher Rivera"/>
    <x v="5120"/>
    <x v="4"/>
    <n v="10847.6468"/>
    <n v="270"/>
    <x v="0"/>
    <s v="Elective"/>
    <d v="2022-03-11T00:00:00"/>
    <s v="Ibuprofen"/>
    <s v="Normal"/>
    <x v="11"/>
  </r>
  <r>
    <s v="Mrs."/>
    <s v="Kyle Villanueva"/>
    <n v="76"/>
    <x v="0"/>
    <x v="0"/>
    <s v="A-"/>
    <x v="6"/>
    <x v="2"/>
    <x v="80"/>
    <s v="Jennifer Burke"/>
    <x v="5121"/>
    <x v="1"/>
    <n v="17230.860700000001"/>
    <n v="210"/>
    <x v="1"/>
    <s v="Urgent"/>
    <d v="2019-11-09T00:00:00"/>
    <s v="Paracetamol"/>
    <s v="Normal"/>
    <x v="20"/>
  </r>
  <r>
    <s v="Mrs."/>
    <s v="Allen Lynch"/>
    <n v="22"/>
    <x v="2"/>
    <x v="0"/>
    <s v="B-"/>
    <x v="2"/>
    <x v="0"/>
    <x v="912"/>
    <s v="Stephanie Hall"/>
    <x v="360"/>
    <x v="3"/>
    <n v="56880.549899999998"/>
    <n v="358"/>
    <x v="2"/>
    <s v="Emergency"/>
    <d v="2023-06-08T00:00:00"/>
    <s v="Aspirin"/>
    <s v="Abnormal"/>
    <x v="17"/>
  </r>
  <r>
    <s v="Mrs."/>
    <s v="Rachel Myers"/>
    <n v="49"/>
    <x v="1"/>
    <x v="0"/>
    <s v="A+"/>
    <x v="4"/>
    <x v="1"/>
    <x v="1160"/>
    <s v="Harold Zhang"/>
    <x v="5122"/>
    <x v="1"/>
    <n v="10421.252699999999"/>
    <n v="153"/>
    <x v="0"/>
    <s v="Elective"/>
    <d v="2020-06-20T00:00:00"/>
    <s v="Ibuprofen"/>
    <s v="Abnormal"/>
    <x v="21"/>
  </r>
  <r>
    <s v="Mrs."/>
    <s v="Jerome Carr"/>
    <n v="31"/>
    <x v="2"/>
    <x v="0"/>
    <s v="A-"/>
    <x v="6"/>
    <x v="4"/>
    <x v="608"/>
    <s v="Alexandra Jordan"/>
    <x v="157"/>
    <x v="2"/>
    <n v="29785.2379"/>
    <n v="299"/>
    <x v="1"/>
    <s v="Urgent"/>
    <d v="2023-02-13T00:00:00"/>
    <s v="Penicillin"/>
    <s v="Normal"/>
    <x v="20"/>
  </r>
  <r>
    <s v="Mrs."/>
    <s v="Briana Lang"/>
    <n v="21"/>
    <x v="2"/>
    <x v="0"/>
    <s v="AB-"/>
    <x v="5"/>
    <x v="2"/>
    <x v="1224"/>
    <s v="Gregory Jones"/>
    <x v="4614"/>
    <x v="2"/>
    <n v="5800.6328000000003"/>
    <n v="117"/>
    <x v="1"/>
    <s v="Urgent"/>
    <d v="2020-04-07T00:00:00"/>
    <s v="Paracetamol"/>
    <s v="Normal"/>
    <x v="20"/>
  </r>
  <r>
    <s v="Mr."/>
    <s v="Timothy Avila"/>
    <n v="46"/>
    <x v="1"/>
    <x v="1"/>
    <s v="A+"/>
    <x v="4"/>
    <x v="0"/>
    <x v="464"/>
    <s v="Jamie Wiley"/>
    <x v="5123"/>
    <x v="4"/>
    <n v="46198.452499999999"/>
    <n v="376"/>
    <x v="1"/>
    <s v="Urgent"/>
    <d v="2023-08-21T00:00:00"/>
    <s v="Aspirin"/>
    <s v="Inconclusive"/>
    <x v="2"/>
  </r>
  <r>
    <s v="Mr."/>
    <s v="Jacob Vaughn"/>
    <n v="53"/>
    <x v="1"/>
    <x v="1"/>
    <s v="AB+"/>
    <x v="3"/>
    <x v="1"/>
    <x v="689"/>
    <s v="Angela Mendoza"/>
    <x v="5124"/>
    <x v="1"/>
    <n v="35829.652099999999"/>
    <n v="406"/>
    <x v="0"/>
    <s v="Elective"/>
    <d v="2023-08-21T00:00:00"/>
    <s v="Ibuprofen"/>
    <s v="Normal"/>
    <x v="8"/>
  </r>
  <r>
    <s v="Mrs."/>
    <s v="Charles Wilson"/>
    <n v="36"/>
    <x v="1"/>
    <x v="0"/>
    <s v="A+"/>
    <x v="4"/>
    <x v="5"/>
    <x v="397"/>
    <s v="Edward Simpson"/>
    <x v="5125"/>
    <x v="3"/>
    <n v="59746.945899999999"/>
    <n v="482"/>
    <x v="0"/>
    <s v="Elective"/>
    <d v="2020-08-29T00:00:00"/>
    <s v="Lipitor"/>
    <s v="Inconclusive"/>
    <x v="8"/>
  </r>
  <r>
    <s v="Mr."/>
    <s v="Brianna Mercado"/>
    <n v="48"/>
    <x v="1"/>
    <x v="1"/>
    <s v="O-"/>
    <x v="0"/>
    <x v="2"/>
    <x v="1359"/>
    <s v="Jennifer Jones"/>
    <x v="5126"/>
    <x v="3"/>
    <n v="6929.0243"/>
    <n v="238"/>
    <x v="0"/>
    <s v="Elective"/>
    <d v="2022-06-21T00:00:00"/>
    <s v="Paracetamol"/>
    <s v="Normal"/>
    <x v="4"/>
  </r>
  <r>
    <s v="Mrs."/>
    <s v="Daniel Palmer"/>
    <n v="44"/>
    <x v="1"/>
    <x v="0"/>
    <s v="AB-"/>
    <x v="5"/>
    <x v="2"/>
    <x v="765"/>
    <s v="Justin Anderson"/>
    <x v="5127"/>
    <x v="2"/>
    <n v="16078.4902"/>
    <n v="291"/>
    <x v="0"/>
    <s v="Elective"/>
    <d v="2019-09-03T00:00:00"/>
    <s v="Penicillin"/>
    <s v="Inconclusive"/>
    <x v="24"/>
  </r>
  <r>
    <s v="Mrs."/>
    <s v="George Monroe"/>
    <n v="63"/>
    <x v="0"/>
    <x v="0"/>
    <s v="AB-"/>
    <x v="5"/>
    <x v="3"/>
    <x v="582"/>
    <s v="Leslie Jones"/>
    <x v="2483"/>
    <x v="1"/>
    <n v="29303.1839"/>
    <n v="168"/>
    <x v="1"/>
    <s v="Urgent"/>
    <d v="2023-01-09T00:00:00"/>
    <s v="Ibuprofen"/>
    <s v="Abnormal"/>
    <x v="0"/>
  </r>
  <r>
    <s v="Mr."/>
    <s v="Erika Fischer"/>
    <n v="36"/>
    <x v="1"/>
    <x v="1"/>
    <s v="B+"/>
    <x v="7"/>
    <x v="3"/>
    <x v="1099"/>
    <s v="Jason Jones"/>
    <x v="5128"/>
    <x v="2"/>
    <n v="4151.0772999999999"/>
    <n v="148"/>
    <x v="2"/>
    <s v="Emergency"/>
    <d v="2022-05-09T00:00:00"/>
    <s v="Aspirin"/>
    <s v="Inconclusive"/>
    <x v="7"/>
  </r>
  <r>
    <s v="Mr."/>
    <s v="Lori Schneider"/>
    <n v="36"/>
    <x v="1"/>
    <x v="1"/>
    <s v="B-"/>
    <x v="2"/>
    <x v="0"/>
    <x v="1555"/>
    <s v="Megan Flores"/>
    <x v="5129"/>
    <x v="3"/>
    <n v="5808.5907999999999"/>
    <n v="388"/>
    <x v="2"/>
    <s v="Emergency"/>
    <d v="2019-10-03T00:00:00"/>
    <s v="Ibuprofen"/>
    <s v="Abnormal"/>
    <x v="23"/>
  </r>
  <r>
    <s v="Mrs."/>
    <s v="Robert Shelton"/>
    <n v="47"/>
    <x v="1"/>
    <x v="0"/>
    <s v="B+"/>
    <x v="7"/>
    <x v="2"/>
    <x v="1598"/>
    <s v="Michael Rivera"/>
    <x v="5130"/>
    <x v="0"/>
    <n v="913.71469999999999"/>
    <n v="379"/>
    <x v="1"/>
    <s v="Urgent"/>
    <d v="2021-08-21T00:00:00"/>
    <s v="Aspirin"/>
    <s v="Abnormal"/>
    <x v="1"/>
  </r>
  <r>
    <s v="Mr."/>
    <s v="Larry Dennis"/>
    <n v="62"/>
    <x v="0"/>
    <x v="1"/>
    <s v="O+"/>
    <x v="1"/>
    <x v="1"/>
    <x v="351"/>
    <s v="Jillian Garza"/>
    <x v="5131"/>
    <x v="2"/>
    <n v="38719.579899999997"/>
    <n v="292"/>
    <x v="0"/>
    <s v="Elective"/>
    <d v="2022-09-06T00:00:00"/>
    <s v="Penicillin"/>
    <s v="Normal"/>
    <x v="11"/>
  </r>
  <r>
    <s v="Mrs."/>
    <s v="Kristina Spencer"/>
    <n v="71"/>
    <x v="0"/>
    <x v="0"/>
    <s v="O+"/>
    <x v="1"/>
    <x v="2"/>
    <x v="1221"/>
    <s v="Dr. Stacey Villarreal MD"/>
    <x v="5132"/>
    <x v="0"/>
    <n v="22482.907299999999"/>
    <n v="170"/>
    <x v="1"/>
    <s v="Urgent"/>
    <d v="2022-10-09T00:00:00"/>
    <s v="Aspirin"/>
    <s v="Inconclusive"/>
    <x v="6"/>
  </r>
  <r>
    <s v="Mr."/>
    <s v="Justin Rice"/>
    <n v="67"/>
    <x v="0"/>
    <x v="1"/>
    <s v="O-"/>
    <x v="0"/>
    <x v="3"/>
    <x v="596"/>
    <s v="Edward Reed"/>
    <x v="5133"/>
    <x v="1"/>
    <n v="32609.206600000001"/>
    <n v="471"/>
    <x v="0"/>
    <s v="Elective"/>
    <d v="2021-09-20T00:00:00"/>
    <s v="Penicillin"/>
    <s v="Normal"/>
    <x v="21"/>
  </r>
  <r>
    <s v="Mr."/>
    <s v="Casey Griffin"/>
    <n v="35"/>
    <x v="1"/>
    <x v="1"/>
    <s v="A+"/>
    <x v="4"/>
    <x v="0"/>
    <x v="257"/>
    <s v="Christopher Ellis"/>
    <x v="5134"/>
    <x v="3"/>
    <n v="57957.16"/>
    <n v="243"/>
    <x v="2"/>
    <s v="Emergency"/>
    <d v="2022-06-14T00:00:00"/>
    <s v="Penicillin"/>
    <s v="Inconclusive"/>
    <x v="27"/>
  </r>
  <r>
    <s v="Mrs."/>
    <s v="Christopher Lee"/>
    <n v="31"/>
    <x v="2"/>
    <x v="0"/>
    <s v="A+"/>
    <x v="4"/>
    <x v="5"/>
    <x v="588"/>
    <s v="Brandi Brown"/>
    <x v="5135"/>
    <x v="4"/>
    <n v="29172.345600000001"/>
    <n v="370"/>
    <x v="0"/>
    <s v="Elective"/>
    <d v="2021-09-07T00:00:00"/>
    <s v="Ibuprofen"/>
    <s v="Inconclusive"/>
    <x v="27"/>
  </r>
  <r>
    <s v="Mrs."/>
    <s v="Aaron Owen"/>
    <n v="31"/>
    <x v="2"/>
    <x v="0"/>
    <s v="O-"/>
    <x v="0"/>
    <x v="4"/>
    <x v="1045"/>
    <s v="Jennifer Lam"/>
    <x v="5136"/>
    <x v="1"/>
    <n v="4622.7577000000001"/>
    <n v="151"/>
    <x v="1"/>
    <s v="Urgent"/>
    <d v="2023-06-08T00:00:00"/>
    <s v="Ibuprofen"/>
    <s v="Abnormal"/>
    <x v="7"/>
  </r>
  <r>
    <s v="Mr."/>
    <s v="Richard Bailey"/>
    <n v="64"/>
    <x v="0"/>
    <x v="1"/>
    <s v="B+"/>
    <x v="7"/>
    <x v="4"/>
    <x v="221"/>
    <s v="Mr. Donald Phillips"/>
    <x v="5137"/>
    <x v="3"/>
    <n v="14697.956899999999"/>
    <n v="263"/>
    <x v="2"/>
    <s v="Emergency"/>
    <d v="2022-08-01T00:00:00"/>
    <s v="Aspirin"/>
    <s v="Inconclusive"/>
    <x v="22"/>
  </r>
  <r>
    <s v="Mrs."/>
    <s v="Katie Johnson DVM"/>
    <n v="68"/>
    <x v="0"/>
    <x v="0"/>
    <s v="O-"/>
    <x v="0"/>
    <x v="2"/>
    <x v="1269"/>
    <s v="Jaime Morrow"/>
    <x v="479"/>
    <x v="1"/>
    <n v="8251.8148999999994"/>
    <n v="299"/>
    <x v="2"/>
    <s v="Emergency"/>
    <d v="2020-09-22T00:00:00"/>
    <s v="Lipitor"/>
    <s v="Inconclusive"/>
    <x v="10"/>
  </r>
  <r>
    <s v="Mr."/>
    <s v="Jason Mcdowell"/>
    <n v="45"/>
    <x v="1"/>
    <x v="1"/>
    <s v="O+"/>
    <x v="1"/>
    <x v="4"/>
    <x v="1284"/>
    <s v="Anna Jackson"/>
    <x v="2838"/>
    <x v="4"/>
    <n v="18470.5461"/>
    <n v="489"/>
    <x v="1"/>
    <s v="Urgent"/>
    <d v="2022-07-09T00:00:00"/>
    <s v="Lipitor"/>
    <s v="Inconclusive"/>
    <x v="3"/>
  </r>
  <r>
    <s v="Mrs."/>
    <s v="Valerie Wright"/>
    <n v="51"/>
    <x v="1"/>
    <x v="0"/>
    <s v="AB-"/>
    <x v="5"/>
    <x v="1"/>
    <x v="456"/>
    <s v="Jodi Wolfe"/>
    <x v="5138"/>
    <x v="2"/>
    <n v="11331.277599999999"/>
    <n v="462"/>
    <x v="0"/>
    <s v="Elective"/>
    <d v="2021-08-23T00:00:00"/>
    <s v="Penicillin"/>
    <s v="Abnormal"/>
    <x v="23"/>
  </r>
  <r>
    <s v="Mrs."/>
    <s v="Anthony Lewis"/>
    <n v="73"/>
    <x v="0"/>
    <x v="0"/>
    <s v="A+"/>
    <x v="4"/>
    <x v="3"/>
    <x v="1350"/>
    <s v="Michael Hutchinson"/>
    <x v="5139"/>
    <x v="0"/>
    <n v="3759.0329000000002"/>
    <n v="174"/>
    <x v="1"/>
    <s v="Urgent"/>
    <d v="2023-10-08T00:00:00"/>
    <s v="Aspirin"/>
    <s v="Inconclusive"/>
    <x v="15"/>
  </r>
  <r>
    <s v="Mrs."/>
    <s v="Kiara Martinez"/>
    <n v="63"/>
    <x v="0"/>
    <x v="0"/>
    <s v="O+"/>
    <x v="1"/>
    <x v="4"/>
    <x v="1629"/>
    <s v="Hector Fletcher"/>
    <x v="5140"/>
    <x v="0"/>
    <n v="25962.2258"/>
    <n v="342"/>
    <x v="0"/>
    <s v="Elective"/>
    <d v="2019-01-25T00:00:00"/>
    <s v="Aspirin"/>
    <s v="Inconclusive"/>
    <x v="18"/>
  </r>
  <r>
    <s v="Mr."/>
    <s v="Richard King"/>
    <n v="58"/>
    <x v="1"/>
    <x v="1"/>
    <s v="O-"/>
    <x v="0"/>
    <x v="1"/>
    <x v="254"/>
    <s v="Alexis Jackson"/>
    <x v="5141"/>
    <x v="0"/>
    <n v="37893.884899999997"/>
    <n v="485"/>
    <x v="0"/>
    <s v="Elective"/>
    <d v="2020-10-01T00:00:00"/>
    <s v="Lipitor"/>
    <s v="Abnormal"/>
    <x v="10"/>
  </r>
  <r>
    <s v="Mrs."/>
    <s v="Eric Long"/>
    <n v="77"/>
    <x v="0"/>
    <x v="0"/>
    <s v="O-"/>
    <x v="0"/>
    <x v="3"/>
    <x v="593"/>
    <s v="Peggy Thompson"/>
    <x v="1138"/>
    <x v="4"/>
    <n v="20592.179100000001"/>
    <n v="213"/>
    <x v="1"/>
    <s v="Urgent"/>
    <d v="2020-06-30T00:00:00"/>
    <s v="Ibuprofen"/>
    <s v="Normal"/>
    <x v="8"/>
  </r>
  <r>
    <s v="Mrs."/>
    <s v="Mason Hunter"/>
    <n v="23"/>
    <x v="2"/>
    <x v="0"/>
    <s v="B-"/>
    <x v="2"/>
    <x v="4"/>
    <x v="482"/>
    <s v="Brian Page"/>
    <x v="5142"/>
    <x v="4"/>
    <n v="43701.314400000003"/>
    <n v="447"/>
    <x v="0"/>
    <s v="Elective"/>
    <d v="2021-05-14T00:00:00"/>
    <s v="Aspirin"/>
    <s v="Abnormal"/>
    <x v="3"/>
  </r>
  <r>
    <s v="Mr."/>
    <s v="Craig White"/>
    <n v="36"/>
    <x v="1"/>
    <x v="1"/>
    <s v="O+"/>
    <x v="1"/>
    <x v="3"/>
    <x v="289"/>
    <s v="Marco Anderson"/>
    <x v="5143"/>
    <x v="1"/>
    <n v="13342.829"/>
    <n v="491"/>
    <x v="1"/>
    <s v="Urgent"/>
    <d v="2021-11-13T00:00:00"/>
    <s v="Penicillin"/>
    <s v="Inconclusive"/>
    <x v="9"/>
  </r>
  <r>
    <s v="Mrs."/>
    <s v="Allison Woods"/>
    <n v="78"/>
    <x v="0"/>
    <x v="0"/>
    <s v="O+"/>
    <x v="1"/>
    <x v="4"/>
    <x v="1057"/>
    <s v="Daniel Williamson"/>
    <x v="5144"/>
    <x v="1"/>
    <n v="19902.672399999999"/>
    <n v="370"/>
    <x v="1"/>
    <s v="Urgent"/>
    <d v="2019-08-13T00:00:00"/>
    <s v="Paracetamol"/>
    <s v="Normal"/>
    <x v="12"/>
  </r>
  <r>
    <s v="Mrs."/>
    <s v="Sharon Mathews"/>
    <n v="59"/>
    <x v="1"/>
    <x v="0"/>
    <s v="B+"/>
    <x v="7"/>
    <x v="5"/>
    <x v="533"/>
    <s v="Tyler Peters"/>
    <x v="5145"/>
    <x v="0"/>
    <n v="33063.160799999998"/>
    <n v="151"/>
    <x v="0"/>
    <s v="Elective"/>
    <d v="2019-03-26T00:00:00"/>
    <s v="Ibuprofen"/>
    <s v="Abnormal"/>
    <x v="4"/>
  </r>
  <r>
    <s v="Mrs."/>
    <s v="Henry Davis"/>
    <n v="31"/>
    <x v="2"/>
    <x v="0"/>
    <s v="A-"/>
    <x v="6"/>
    <x v="0"/>
    <x v="1634"/>
    <s v="Tricia Callahan"/>
    <x v="5146"/>
    <x v="3"/>
    <n v="46922.086600000002"/>
    <n v="219"/>
    <x v="2"/>
    <s v="Emergency"/>
    <d v="2022-06-10T00:00:00"/>
    <s v="Paracetamol"/>
    <s v="Inconclusive"/>
    <x v="7"/>
  </r>
  <r>
    <s v="Mrs."/>
    <s v="Christine Martinez"/>
    <n v="19"/>
    <x v="2"/>
    <x v="0"/>
    <s v="B+"/>
    <x v="7"/>
    <x v="0"/>
    <x v="411"/>
    <s v="Christopher Snow"/>
    <x v="5147"/>
    <x v="1"/>
    <n v="10195.195299999999"/>
    <n v="216"/>
    <x v="1"/>
    <s v="Urgent"/>
    <d v="2019-11-02T00:00:00"/>
    <s v="Paracetamol"/>
    <s v="Inconclusive"/>
    <x v="29"/>
  </r>
  <r>
    <s v="Mrs."/>
    <s v="Hector Barajas"/>
    <n v="29"/>
    <x v="2"/>
    <x v="0"/>
    <s v="AB+"/>
    <x v="3"/>
    <x v="5"/>
    <x v="819"/>
    <s v="Terri Malone"/>
    <x v="5148"/>
    <x v="3"/>
    <n v="53474.285799999998"/>
    <n v="463"/>
    <x v="0"/>
    <s v="Elective"/>
    <d v="2019-02-05T00:00:00"/>
    <s v="Ibuprofen"/>
    <s v="Normal"/>
    <x v="14"/>
  </r>
  <r>
    <s v="Mrs."/>
    <s v="Lawrence King"/>
    <n v="68"/>
    <x v="0"/>
    <x v="0"/>
    <s v="O+"/>
    <x v="1"/>
    <x v="2"/>
    <x v="1443"/>
    <s v="Jose Mckinney"/>
    <x v="5149"/>
    <x v="0"/>
    <n v="16341.635"/>
    <n v="331"/>
    <x v="0"/>
    <s v="Elective"/>
    <d v="2020-06-13T00:00:00"/>
    <s v="Penicillin"/>
    <s v="Normal"/>
    <x v="14"/>
  </r>
  <r>
    <s v="Mr."/>
    <s v="Scott Smith"/>
    <n v="40"/>
    <x v="1"/>
    <x v="1"/>
    <s v="A+"/>
    <x v="4"/>
    <x v="2"/>
    <x v="709"/>
    <s v="Emily Solomon"/>
    <x v="263"/>
    <x v="0"/>
    <n v="21078.2827"/>
    <n v="375"/>
    <x v="2"/>
    <s v="Emergency"/>
    <d v="2023-03-30T00:00:00"/>
    <s v="Lipitor"/>
    <s v="Abnormal"/>
    <x v="8"/>
  </r>
  <r>
    <s v="Mrs."/>
    <s v="Theresa Welch"/>
    <n v="25"/>
    <x v="2"/>
    <x v="0"/>
    <s v="B-"/>
    <x v="2"/>
    <x v="2"/>
    <x v="161"/>
    <s v="Sheila Fox"/>
    <x v="5150"/>
    <x v="4"/>
    <n v="13597.3552"/>
    <n v="170"/>
    <x v="2"/>
    <s v="Emergency"/>
    <d v="2020-04-03T00:00:00"/>
    <s v="Ibuprofen"/>
    <s v="Inconclusive"/>
    <x v="15"/>
  </r>
  <r>
    <s v="Mrs."/>
    <s v="Todd Cross"/>
    <n v="85"/>
    <x v="0"/>
    <x v="0"/>
    <s v="O+"/>
    <x v="1"/>
    <x v="5"/>
    <x v="1717"/>
    <s v="Janice Khan"/>
    <x v="5151"/>
    <x v="1"/>
    <n v="37051.504000000001"/>
    <n v="134"/>
    <x v="0"/>
    <s v="Elective"/>
    <d v="2023-01-15T00:00:00"/>
    <s v="Paracetamol"/>
    <s v="Abnormal"/>
    <x v="13"/>
  </r>
  <r>
    <s v="Mr."/>
    <s v="Steven Wood"/>
    <n v="34"/>
    <x v="2"/>
    <x v="1"/>
    <s v="B-"/>
    <x v="2"/>
    <x v="5"/>
    <x v="178"/>
    <s v="Kathy Rogers"/>
    <x v="715"/>
    <x v="4"/>
    <n v="59679.546900000001"/>
    <n v="255"/>
    <x v="2"/>
    <s v="Emergency"/>
    <d v="2019-01-26T00:00:00"/>
    <s v="Aspirin"/>
    <s v="Inconclusive"/>
    <x v="8"/>
  </r>
  <r>
    <s v="Mrs."/>
    <s v="Kathy Hunt"/>
    <n v="41"/>
    <x v="1"/>
    <x v="0"/>
    <s v="AB+"/>
    <x v="3"/>
    <x v="1"/>
    <x v="580"/>
    <s v="John Lee"/>
    <x v="5152"/>
    <x v="4"/>
    <n v="12457.021199999999"/>
    <n v="146"/>
    <x v="0"/>
    <s v="Elective"/>
    <d v="2022-03-29T00:00:00"/>
    <s v="Penicillin"/>
    <s v="Normal"/>
    <x v="8"/>
  </r>
  <r>
    <s v="Mrs."/>
    <s v="Kathy Phillips"/>
    <n v="54"/>
    <x v="1"/>
    <x v="0"/>
    <s v="B+"/>
    <x v="7"/>
    <x v="0"/>
    <x v="1631"/>
    <s v="Stephanie Lane"/>
    <x v="5153"/>
    <x v="4"/>
    <n v="52340.097600000001"/>
    <n v="330"/>
    <x v="2"/>
    <s v="Emergency"/>
    <d v="2020-12-18T00:00:00"/>
    <s v="Paracetamol"/>
    <s v="Inconclusive"/>
    <x v="15"/>
  </r>
  <r>
    <s v="Mrs."/>
    <s v="Evelyn Stone"/>
    <n v="21"/>
    <x v="2"/>
    <x v="0"/>
    <s v="O-"/>
    <x v="0"/>
    <x v="5"/>
    <x v="359"/>
    <s v="Donald Sawyer"/>
    <x v="1582"/>
    <x v="4"/>
    <n v="79788.3606"/>
    <n v="431"/>
    <x v="0"/>
    <s v="Elective"/>
    <d v="2023-01-03T00:00:00"/>
    <s v="Aspirin"/>
    <s v="Inconclusive"/>
    <x v="20"/>
  </r>
  <r>
    <s v="Mr."/>
    <s v="David Jennings"/>
    <n v="62"/>
    <x v="0"/>
    <x v="1"/>
    <s v="AB-"/>
    <x v="5"/>
    <x v="0"/>
    <x v="323"/>
    <s v="Kimberly Palmer"/>
    <x v="5154"/>
    <x v="2"/>
    <n v="30875.6711"/>
    <n v="339"/>
    <x v="2"/>
    <s v="Emergency"/>
    <d v="2019-07-09T00:00:00"/>
    <s v="Ibuprofen"/>
    <s v="Abnormal"/>
    <x v="29"/>
  </r>
  <r>
    <s v="Mrs."/>
    <s v="Brian Allen"/>
    <n v="54"/>
    <x v="1"/>
    <x v="0"/>
    <s v="AB+"/>
    <x v="3"/>
    <x v="5"/>
    <x v="497"/>
    <s v="Gary Robertson"/>
    <x v="5155"/>
    <x v="2"/>
    <n v="32935.171199999997"/>
    <n v="475"/>
    <x v="1"/>
    <s v="Urgent"/>
    <d v="2022-10-08T00:00:00"/>
    <s v="Lipitor"/>
    <s v="Abnormal"/>
    <x v="15"/>
  </r>
  <r>
    <s v="Mr."/>
    <s v="Gregory Lynch"/>
    <n v="31"/>
    <x v="2"/>
    <x v="1"/>
    <s v="B-"/>
    <x v="2"/>
    <x v="4"/>
    <x v="1017"/>
    <s v="Cameron Mercado"/>
    <x v="715"/>
    <x v="2"/>
    <n v="43630.757899999997"/>
    <n v="433"/>
    <x v="1"/>
    <s v="Urgent"/>
    <d v="2022-06-14T00:00:00"/>
    <s v="Ibuprofen"/>
    <s v="Inconclusive"/>
    <x v="10"/>
  </r>
  <r>
    <s v="Mr."/>
    <s v="Nancy Lopez"/>
    <n v="42"/>
    <x v="1"/>
    <x v="1"/>
    <s v="O+"/>
    <x v="1"/>
    <x v="0"/>
    <x v="1048"/>
    <s v="Frank Pratt"/>
    <x v="5156"/>
    <x v="2"/>
    <n v="17160.317899999998"/>
    <n v="357"/>
    <x v="2"/>
    <s v="Emergency"/>
    <d v="2023-09-01T00:00:00"/>
    <s v="Ibuprofen"/>
    <s v="Inconclusive"/>
    <x v="13"/>
  </r>
  <r>
    <s v="Mr."/>
    <s v="Krystal Nguyen DDS"/>
    <n v="32"/>
    <x v="2"/>
    <x v="1"/>
    <s v="AB+"/>
    <x v="3"/>
    <x v="3"/>
    <x v="418"/>
    <s v="Shawn Salazar"/>
    <x v="648"/>
    <x v="1"/>
    <n v="8909.4199000000008"/>
    <n v="232"/>
    <x v="2"/>
    <s v="Emergency"/>
    <d v="2023-10-31T00:00:00"/>
    <s v="Penicillin"/>
    <s v="Abnormal"/>
    <x v="3"/>
  </r>
  <r>
    <s v="Mr."/>
    <s v="Kaitlyn Bender"/>
    <n v="32"/>
    <x v="2"/>
    <x v="1"/>
    <s v="AB-"/>
    <x v="5"/>
    <x v="5"/>
    <x v="906"/>
    <s v="Dylan Washington MD"/>
    <x v="5157"/>
    <x v="1"/>
    <n v="55711.544699999999"/>
    <n v="441"/>
    <x v="2"/>
    <s v="Emergency"/>
    <d v="2020-09-18T00:00:00"/>
    <s v="Lipitor"/>
    <s v="Inconclusive"/>
    <x v="27"/>
  </r>
  <r>
    <s v="Mr."/>
    <s v="Robert Frederick"/>
    <n v="23"/>
    <x v="2"/>
    <x v="1"/>
    <s v="B-"/>
    <x v="2"/>
    <x v="4"/>
    <x v="759"/>
    <s v="Miranda Hunter"/>
    <x v="1631"/>
    <x v="3"/>
    <n v="15392.695"/>
    <n v="245"/>
    <x v="0"/>
    <s v="Elective"/>
    <d v="2023-09-03T00:00:00"/>
    <s v="Lipitor"/>
    <s v="Inconclusive"/>
    <x v="28"/>
  </r>
  <r>
    <s v="Mr."/>
    <s v="Timothy Robinson"/>
    <n v="77"/>
    <x v="0"/>
    <x v="1"/>
    <s v="B-"/>
    <x v="2"/>
    <x v="4"/>
    <x v="662"/>
    <s v="Gary Martin"/>
    <x v="5158"/>
    <x v="3"/>
    <n v="24008.3665"/>
    <n v="376"/>
    <x v="2"/>
    <s v="Emergency"/>
    <d v="2019-02-11T00:00:00"/>
    <s v="Penicillin"/>
    <s v="Normal"/>
    <x v="15"/>
  </r>
  <r>
    <s v="Mr."/>
    <s v="Lauren Webster"/>
    <n v="83"/>
    <x v="0"/>
    <x v="1"/>
    <s v="AB-"/>
    <x v="5"/>
    <x v="5"/>
    <x v="1513"/>
    <s v="Brandon Garza"/>
    <x v="5159"/>
    <x v="0"/>
    <n v="22101.5262"/>
    <n v="150"/>
    <x v="1"/>
    <s v="Urgent"/>
    <d v="2022-04-19T00:00:00"/>
    <s v="Aspirin"/>
    <s v="Normal"/>
    <x v="6"/>
  </r>
  <r>
    <s v="Mrs."/>
    <s v="Monica Hunter"/>
    <n v="18"/>
    <x v="2"/>
    <x v="0"/>
    <s v="A-"/>
    <x v="6"/>
    <x v="5"/>
    <x v="1543"/>
    <s v="James Morales"/>
    <x v="5160"/>
    <x v="1"/>
    <n v="12563.3478"/>
    <n v="390"/>
    <x v="0"/>
    <s v="Elective"/>
    <d v="2021-03-26T00:00:00"/>
    <s v="Lipitor"/>
    <s v="Normal"/>
    <x v="8"/>
  </r>
  <r>
    <s v="Mr."/>
    <s v="Jeffrey Greer"/>
    <n v="18"/>
    <x v="2"/>
    <x v="1"/>
    <s v="O-"/>
    <x v="0"/>
    <x v="3"/>
    <x v="523"/>
    <s v="Brenda Lee"/>
    <x v="5161"/>
    <x v="4"/>
    <n v="15421.0206"/>
    <n v="208"/>
    <x v="0"/>
    <s v="Elective"/>
    <d v="2019-01-03T00:00:00"/>
    <s v="Lipitor"/>
    <s v="Normal"/>
    <x v="28"/>
  </r>
  <r>
    <s v="Mrs."/>
    <s v="Samantha Wagner"/>
    <n v="72"/>
    <x v="0"/>
    <x v="0"/>
    <s v="B+"/>
    <x v="7"/>
    <x v="1"/>
    <x v="287"/>
    <s v="Anthony Williams"/>
    <x v="5162"/>
    <x v="4"/>
    <n v="24919.620800000001"/>
    <n v="352"/>
    <x v="0"/>
    <s v="Elective"/>
    <d v="2023-09-16T00:00:00"/>
    <s v="Paracetamol"/>
    <s v="Abnormal"/>
    <x v="2"/>
  </r>
  <r>
    <s v="Mr."/>
    <s v="William Nunez"/>
    <n v="34"/>
    <x v="2"/>
    <x v="1"/>
    <s v="B-"/>
    <x v="2"/>
    <x v="5"/>
    <x v="1094"/>
    <s v="Scott Sanchez"/>
    <x v="5163"/>
    <x v="4"/>
    <n v="45037.187400000003"/>
    <n v="143"/>
    <x v="2"/>
    <s v="Emergency"/>
    <d v="2020-03-13T00:00:00"/>
    <s v="Aspirin"/>
    <s v="Normal"/>
    <x v="4"/>
  </r>
  <r>
    <s v="Mr."/>
    <s v="Michael Burgess"/>
    <n v="21"/>
    <x v="2"/>
    <x v="1"/>
    <s v="AB-"/>
    <x v="5"/>
    <x v="4"/>
    <x v="288"/>
    <s v="Benjamin Knapp"/>
    <x v="5164"/>
    <x v="4"/>
    <n v="37691.353799999997"/>
    <n v="366"/>
    <x v="1"/>
    <s v="Urgent"/>
    <d v="2022-12-31T00:00:00"/>
    <s v="Ibuprofen"/>
    <s v="Abnormal"/>
    <x v="27"/>
  </r>
  <r>
    <s v="Mr."/>
    <s v="Glenn Sanchez"/>
    <n v="25"/>
    <x v="2"/>
    <x v="1"/>
    <s v="B-"/>
    <x v="2"/>
    <x v="0"/>
    <x v="1439"/>
    <s v="Benjamin Johnson"/>
    <x v="5165"/>
    <x v="3"/>
    <n v="22006.085999999999"/>
    <n v="212"/>
    <x v="1"/>
    <s v="Urgent"/>
    <d v="2019-06-22T00:00:00"/>
    <s v="Ibuprofen"/>
    <s v="Normal"/>
    <x v="18"/>
  </r>
  <r>
    <s v="Mrs."/>
    <s v="Ronald Edwards"/>
    <n v="76"/>
    <x v="0"/>
    <x v="0"/>
    <s v="B+"/>
    <x v="7"/>
    <x v="1"/>
    <x v="500"/>
    <s v="Randall Martinez"/>
    <x v="5166"/>
    <x v="1"/>
    <n v="28007.906800000001"/>
    <n v="409"/>
    <x v="0"/>
    <s v="Elective"/>
    <d v="2021-09-01T00:00:00"/>
    <s v="Aspirin"/>
    <s v="Inconclusive"/>
    <x v="2"/>
  </r>
  <r>
    <s v="Mrs."/>
    <s v="Ashley Gill"/>
    <n v="74"/>
    <x v="0"/>
    <x v="0"/>
    <s v="A-"/>
    <x v="6"/>
    <x v="1"/>
    <x v="607"/>
    <s v="Marissa Foster"/>
    <x v="5167"/>
    <x v="4"/>
    <n v="13277.6958"/>
    <n v="253"/>
    <x v="0"/>
    <s v="Elective"/>
    <d v="2023-10-24T00:00:00"/>
    <s v="Paracetamol"/>
    <s v="Abnormal"/>
    <x v="13"/>
  </r>
  <r>
    <s v="Mrs."/>
    <s v="Curtis Osborne"/>
    <n v="65"/>
    <x v="0"/>
    <x v="0"/>
    <s v="B-"/>
    <x v="2"/>
    <x v="3"/>
    <x v="723"/>
    <s v="Edward Thompson"/>
    <x v="5168"/>
    <x v="3"/>
    <n v="34428.820099999997"/>
    <n v="466"/>
    <x v="1"/>
    <s v="Urgent"/>
    <d v="2023-05-10T00:00:00"/>
    <s v="Penicillin"/>
    <s v="Abnormal"/>
    <x v="18"/>
  </r>
  <r>
    <s v="Mr."/>
    <s v="Cindy Mccullough"/>
    <n v="52"/>
    <x v="1"/>
    <x v="1"/>
    <s v="B-"/>
    <x v="2"/>
    <x v="0"/>
    <x v="1284"/>
    <s v="Richard Powers"/>
    <x v="5169"/>
    <x v="3"/>
    <n v="44616.517599999999"/>
    <n v="339"/>
    <x v="2"/>
    <s v="Emergency"/>
    <d v="2022-07-09T00:00:00"/>
    <s v="Ibuprofen"/>
    <s v="Inconclusive"/>
    <x v="3"/>
  </r>
  <r>
    <s v="Mrs."/>
    <s v="Shawn Byrd"/>
    <n v="23"/>
    <x v="2"/>
    <x v="0"/>
    <s v="O+"/>
    <x v="1"/>
    <x v="0"/>
    <x v="790"/>
    <s v="Ryan Hunt"/>
    <x v="5170"/>
    <x v="2"/>
    <n v="8504.8485999999994"/>
    <n v="467"/>
    <x v="2"/>
    <s v="Emergency"/>
    <d v="2019-04-08T00:00:00"/>
    <s v="Paracetamol"/>
    <s v="Normal"/>
    <x v="1"/>
  </r>
  <r>
    <s v="Mrs."/>
    <s v="Lindsey Hanson"/>
    <n v="49"/>
    <x v="1"/>
    <x v="0"/>
    <s v="AB-"/>
    <x v="5"/>
    <x v="1"/>
    <x v="1414"/>
    <s v="Jennifer Carroll"/>
    <x v="5171"/>
    <x v="2"/>
    <n v="12796.288699999999"/>
    <n v="434"/>
    <x v="0"/>
    <s v="Elective"/>
    <d v="2022-07-09T00:00:00"/>
    <s v="Aspirin"/>
    <s v="Inconclusive"/>
    <x v="23"/>
  </r>
  <r>
    <s v="Mrs."/>
    <s v="Katie Hunter"/>
    <n v="30"/>
    <x v="2"/>
    <x v="0"/>
    <s v="B-"/>
    <x v="2"/>
    <x v="4"/>
    <x v="388"/>
    <s v="Dana Brown"/>
    <x v="3403"/>
    <x v="1"/>
    <n v="36855.109199999999"/>
    <n v="118"/>
    <x v="0"/>
    <s v="Elective"/>
    <d v="2020-11-15T00:00:00"/>
    <s v="Penicillin"/>
    <s v="Inconclusive"/>
    <x v="27"/>
  </r>
  <r>
    <s v="Mrs."/>
    <s v="John Norman"/>
    <n v="23"/>
    <x v="2"/>
    <x v="0"/>
    <s v="B-"/>
    <x v="2"/>
    <x v="0"/>
    <x v="1614"/>
    <s v="Carl Beck"/>
    <x v="5172"/>
    <x v="2"/>
    <n v="50021.277800000003"/>
    <n v="241"/>
    <x v="1"/>
    <s v="Urgent"/>
    <d v="2020-09-12T00:00:00"/>
    <s v="Aspirin"/>
    <s v="Inconclusive"/>
    <x v="2"/>
  </r>
  <r>
    <s v="Mrs."/>
    <s v="Jessica Owen"/>
    <n v="24"/>
    <x v="2"/>
    <x v="0"/>
    <s v="A+"/>
    <x v="4"/>
    <x v="0"/>
    <x v="1718"/>
    <s v="Megan Hart"/>
    <x v="1946"/>
    <x v="3"/>
    <n v="13079.450500000001"/>
    <n v="412"/>
    <x v="2"/>
    <s v="Emergency"/>
    <d v="2020-01-29T00:00:00"/>
    <s v="Penicillin"/>
    <s v="Inconclusive"/>
    <x v="11"/>
  </r>
  <r>
    <s v="Mr."/>
    <s v="Jerry Swanson"/>
    <n v="26"/>
    <x v="2"/>
    <x v="1"/>
    <s v="A+"/>
    <x v="4"/>
    <x v="4"/>
    <x v="1142"/>
    <s v="Jason Armstrong"/>
    <x v="5173"/>
    <x v="4"/>
    <n v="15560.8562"/>
    <n v="187"/>
    <x v="1"/>
    <s v="Urgent"/>
    <d v="2023-06-25T00:00:00"/>
    <s v="Paracetamol"/>
    <s v="Normal"/>
    <x v="14"/>
  </r>
  <r>
    <s v="Mrs."/>
    <s v="Mary Ramirez"/>
    <n v="64"/>
    <x v="0"/>
    <x v="0"/>
    <s v="B+"/>
    <x v="7"/>
    <x v="2"/>
    <x v="707"/>
    <s v="Jesse Bird"/>
    <x v="5174"/>
    <x v="3"/>
    <n v="16837.9457"/>
    <n v="422"/>
    <x v="2"/>
    <s v="Emergency"/>
    <d v="2019-05-05T00:00:00"/>
    <s v="Aspirin"/>
    <s v="Inconclusive"/>
    <x v="15"/>
  </r>
  <r>
    <s v="Mrs."/>
    <s v="Stacy Hernandez"/>
    <n v="31"/>
    <x v="2"/>
    <x v="0"/>
    <s v="A+"/>
    <x v="4"/>
    <x v="0"/>
    <x v="1096"/>
    <s v="Jason Curtis"/>
    <x v="5175"/>
    <x v="4"/>
    <n v="54658.215199999999"/>
    <n v="386"/>
    <x v="2"/>
    <s v="Emergency"/>
    <d v="2020-11-30T00:00:00"/>
    <s v="Lipitor"/>
    <s v="Inconclusive"/>
    <x v="12"/>
  </r>
  <r>
    <s v="Mrs."/>
    <s v="Kelly Bell"/>
    <n v="58"/>
    <x v="1"/>
    <x v="0"/>
    <s v="B+"/>
    <x v="7"/>
    <x v="5"/>
    <x v="324"/>
    <s v="Jessica Pitts"/>
    <x v="5176"/>
    <x v="3"/>
    <n v="63142.2909"/>
    <n v="186"/>
    <x v="0"/>
    <s v="Elective"/>
    <d v="2023-09-10T00:00:00"/>
    <s v="Paracetamol"/>
    <s v="Normal"/>
    <x v="25"/>
  </r>
  <r>
    <s v="Mr."/>
    <s v="Virginia Barnett"/>
    <n v="34"/>
    <x v="2"/>
    <x v="1"/>
    <s v="AB+"/>
    <x v="3"/>
    <x v="5"/>
    <x v="571"/>
    <s v="Steven Pearson"/>
    <x v="471"/>
    <x v="3"/>
    <n v="18031.8514"/>
    <n v="110"/>
    <x v="0"/>
    <s v="Elective"/>
    <d v="2022-09-24T00:00:00"/>
    <s v="Paracetamol"/>
    <s v="Abnormal"/>
    <x v="27"/>
  </r>
  <r>
    <s v="Mr."/>
    <s v="Angela Brown"/>
    <n v="82"/>
    <x v="0"/>
    <x v="1"/>
    <s v="AB-"/>
    <x v="5"/>
    <x v="4"/>
    <x v="579"/>
    <s v="Donna Bailey"/>
    <x v="5177"/>
    <x v="4"/>
    <n v="18128.4882"/>
    <n v="440"/>
    <x v="0"/>
    <s v="Elective"/>
    <d v="2022-11-25T00:00:00"/>
    <s v="Lipitor"/>
    <s v="Abnormal"/>
    <x v="21"/>
  </r>
  <r>
    <s v="Mrs."/>
    <s v="John Ford"/>
    <n v="75"/>
    <x v="0"/>
    <x v="0"/>
    <s v="B-"/>
    <x v="2"/>
    <x v="2"/>
    <x v="477"/>
    <s v="Joseph Jackson"/>
    <x v="713"/>
    <x v="4"/>
    <n v="21624.4722"/>
    <n v="108"/>
    <x v="0"/>
    <s v="Elective"/>
    <d v="2023-02-10T00:00:00"/>
    <s v="Penicillin"/>
    <s v="Normal"/>
    <x v="3"/>
  </r>
  <r>
    <s v="Mrs."/>
    <s v="Debra Jones"/>
    <n v="38"/>
    <x v="1"/>
    <x v="0"/>
    <s v="B+"/>
    <x v="7"/>
    <x v="2"/>
    <x v="422"/>
    <s v="Kendra Miller"/>
    <x v="5178"/>
    <x v="4"/>
    <n v="9248.1211999999996"/>
    <n v="194"/>
    <x v="2"/>
    <s v="Emergency"/>
    <d v="2019-11-28T00:00:00"/>
    <s v="Lipitor"/>
    <s v="Inconclusive"/>
    <x v="7"/>
  </r>
  <r>
    <s v="Mr."/>
    <s v="Miranda Lopez"/>
    <n v="51"/>
    <x v="1"/>
    <x v="1"/>
    <s v="A+"/>
    <x v="4"/>
    <x v="1"/>
    <x v="511"/>
    <s v="Shannon Harris"/>
    <x v="5179"/>
    <x v="1"/>
    <n v="14832.933800000001"/>
    <n v="108"/>
    <x v="0"/>
    <s v="Elective"/>
    <d v="2021-08-27T00:00:00"/>
    <s v="Ibuprofen"/>
    <s v="Inconclusive"/>
    <x v="22"/>
  </r>
  <r>
    <s v="Mrs."/>
    <s v="Jacob Rodriguez"/>
    <n v="48"/>
    <x v="1"/>
    <x v="0"/>
    <s v="B-"/>
    <x v="2"/>
    <x v="1"/>
    <x v="520"/>
    <s v="Christopher Zhang"/>
    <x v="5180"/>
    <x v="1"/>
    <n v="7003.6391000000003"/>
    <n v="452"/>
    <x v="0"/>
    <s v="Elective"/>
    <d v="2019-08-04T00:00:00"/>
    <s v="Penicillin"/>
    <s v="Inconclusive"/>
    <x v="15"/>
  </r>
  <r>
    <s v="Mrs."/>
    <s v="Sabrina Martinez"/>
    <n v="40"/>
    <x v="1"/>
    <x v="0"/>
    <s v="O+"/>
    <x v="1"/>
    <x v="2"/>
    <x v="1668"/>
    <s v="Mark Mccall"/>
    <x v="4598"/>
    <x v="2"/>
    <n v="751.06970000000001"/>
    <n v="341"/>
    <x v="0"/>
    <s v="Elective"/>
    <d v="2019-01-28T00:00:00"/>
    <s v="Penicillin"/>
    <s v="Normal"/>
    <x v="15"/>
  </r>
  <r>
    <s v="Mr."/>
    <s v="Christine Melton"/>
    <n v="82"/>
    <x v="0"/>
    <x v="1"/>
    <s v="B+"/>
    <x v="7"/>
    <x v="5"/>
    <x v="320"/>
    <s v="Travis Hines"/>
    <x v="5181"/>
    <x v="1"/>
    <n v="45858.789100000002"/>
    <n v="484"/>
    <x v="0"/>
    <s v="Elective"/>
    <d v="2022-07-30T00:00:00"/>
    <s v="Aspirin"/>
    <s v="Normal"/>
    <x v="27"/>
  </r>
  <r>
    <s v="Mrs."/>
    <s v="Jon Robinson"/>
    <n v="36"/>
    <x v="1"/>
    <x v="0"/>
    <s v="A+"/>
    <x v="4"/>
    <x v="0"/>
    <x v="166"/>
    <s v="Julie Hogan"/>
    <x v="5182"/>
    <x v="3"/>
    <n v="32351.016899999999"/>
    <n v="376"/>
    <x v="1"/>
    <s v="Urgent"/>
    <d v="2022-12-25T00:00:00"/>
    <s v="Ibuprofen"/>
    <s v="Inconclusive"/>
    <x v="0"/>
  </r>
  <r>
    <s v="Mr."/>
    <s v="Cassandra Chan"/>
    <n v="26"/>
    <x v="2"/>
    <x v="1"/>
    <s v="AB+"/>
    <x v="3"/>
    <x v="4"/>
    <x v="751"/>
    <s v="Sara Walker"/>
    <x v="5183"/>
    <x v="4"/>
    <n v="39197.482199999999"/>
    <n v="430"/>
    <x v="1"/>
    <s v="Urgent"/>
    <d v="2023-04-07T00:00:00"/>
    <s v="Aspirin"/>
    <s v="Normal"/>
    <x v="5"/>
  </r>
  <r>
    <s v="Mr."/>
    <s v="Grace Moses"/>
    <n v="84"/>
    <x v="0"/>
    <x v="1"/>
    <s v="AB-"/>
    <x v="5"/>
    <x v="5"/>
    <x v="1437"/>
    <s v="Sarah Hughes"/>
    <x v="5184"/>
    <x v="2"/>
    <n v="51231.677000000003"/>
    <n v="185"/>
    <x v="0"/>
    <s v="Elective"/>
    <d v="2020-01-03T00:00:00"/>
    <s v="Ibuprofen"/>
    <s v="Normal"/>
    <x v="10"/>
  </r>
  <r>
    <s v="Mr."/>
    <s v="Wanda Morrison"/>
    <n v="56"/>
    <x v="1"/>
    <x v="1"/>
    <s v="B+"/>
    <x v="7"/>
    <x v="2"/>
    <x v="1711"/>
    <s v="Kathleen Chung"/>
    <x v="5185"/>
    <x v="1"/>
    <n v="24474.166700000002"/>
    <n v="403"/>
    <x v="1"/>
    <s v="Urgent"/>
    <d v="2022-01-14T00:00:00"/>
    <s v="Aspirin"/>
    <s v="Inconclusive"/>
    <x v="23"/>
  </r>
  <r>
    <s v="Mr."/>
    <s v="Tiffany Davis"/>
    <n v="72"/>
    <x v="0"/>
    <x v="1"/>
    <s v="B-"/>
    <x v="2"/>
    <x v="5"/>
    <x v="415"/>
    <s v="Jonathan Koch"/>
    <x v="5186"/>
    <x v="2"/>
    <n v="35181.766100000001"/>
    <n v="276"/>
    <x v="2"/>
    <s v="Emergency"/>
    <d v="2019-12-01T00:00:00"/>
    <s v="Ibuprofen"/>
    <s v="Normal"/>
    <x v="25"/>
  </r>
  <r>
    <s v="Mrs."/>
    <s v="Timothy Alexander"/>
    <n v="20"/>
    <x v="2"/>
    <x v="0"/>
    <s v="A+"/>
    <x v="4"/>
    <x v="5"/>
    <x v="618"/>
    <s v="Karen Rivera"/>
    <x v="626"/>
    <x v="4"/>
    <n v="69056.866999999998"/>
    <n v="351"/>
    <x v="1"/>
    <s v="Urgent"/>
    <d v="2022-02-22T00:00:00"/>
    <s v="Aspirin"/>
    <s v="Normal"/>
    <x v="5"/>
  </r>
  <r>
    <s v="Mrs."/>
    <s v="Mark Williams"/>
    <n v="35"/>
    <x v="1"/>
    <x v="0"/>
    <s v="A+"/>
    <x v="4"/>
    <x v="0"/>
    <x v="1357"/>
    <s v="Dylan Garcia"/>
    <x v="5187"/>
    <x v="0"/>
    <n v="27658.257600000001"/>
    <n v="123"/>
    <x v="1"/>
    <s v="Urgent"/>
    <d v="2019-06-25T00:00:00"/>
    <s v="Paracetamol"/>
    <s v="Normal"/>
    <x v="14"/>
  </r>
  <r>
    <s v="Mr."/>
    <s v="Melissa Jackson"/>
    <n v="80"/>
    <x v="0"/>
    <x v="1"/>
    <s v="B-"/>
    <x v="2"/>
    <x v="5"/>
    <x v="1500"/>
    <s v="Gregory Brown"/>
    <x v="249"/>
    <x v="2"/>
    <n v="22081.960899999998"/>
    <n v="245"/>
    <x v="2"/>
    <s v="Emergency"/>
    <d v="2022-02-11T00:00:00"/>
    <s v="Paracetamol"/>
    <s v="Normal"/>
    <x v="4"/>
  </r>
  <r>
    <s v="Mrs."/>
    <s v="Alison Stewart"/>
    <n v="29"/>
    <x v="2"/>
    <x v="0"/>
    <s v="B-"/>
    <x v="2"/>
    <x v="4"/>
    <x v="1658"/>
    <s v="Miguel Silva"/>
    <x v="5188"/>
    <x v="1"/>
    <n v="14632.366"/>
    <n v="137"/>
    <x v="2"/>
    <s v="Emergency"/>
    <d v="2020-04-28T00:00:00"/>
    <s v="Aspirin"/>
    <s v="Inconclusive"/>
    <x v="23"/>
  </r>
  <r>
    <s v="Mrs."/>
    <s v="Danielle Wallace"/>
    <n v="53"/>
    <x v="1"/>
    <x v="0"/>
    <s v="A+"/>
    <x v="4"/>
    <x v="1"/>
    <x v="1705"/>
    <s v="Shawn Galvan"/>
    <x v="5189"/>
    <x v="4"/>
    <n v="15881.6756"/>
    <n v="157"/>
    <x v="0"/>
    <s v="Elective"/>
    <d v="2020-03-14T00:00:00"/>
    <s v="Penicillin"/>
    <s v="Abnormal"/>
    <x v="25"/>
  </r>
  <r>
    <s v="Mrs."/>
    <s v="Stacey Decker"/>
    <n v="54"/>
    <x v="1"/>
    <x v="0"/>
    <s v="B-"/>
    <x v="2"/>
    <x v="5"/>
    <x v="920"/>
    <s v="Rodney Allen"/>
    <x v="5190"/>
    <x v="4"/>
    <n v="6933.5703000000003"/>
    <n v="286"/>
    <x v="2"/>
    <s v="Emergency"/>
    <d v="2023-09-19T00:00:00"/>
    <s v="Lipitor"/>
    <s v="Abnormal"/>
    <x v="24"/>
  </r>
  <r>
    <s v="Mr."/>
    <s v="Gregory Murray"/>
    <n v="79"/>
    <x v="0"/>
    <x v="1"/>
    <s v="AB+"/>
    <x v="3"/>
    <x v="5"/>
    <x v="1123"/>
    <s v="Linda Washington"/>
    <x v="5191"/>
    <x v="0"/>
    <n v="15705.860500000001"/>
    <n v="433"/>
    <x v="0"/>
    <s v="Elective"/>
    <d v="2023-01-19T00:00:00"/>
    <s v="Paracetamol"/>
    <s v="Normal"/>
    <x v="10"/>
  </r>
  <r>
    <s v="Mr."/>
    <s v="Joshua Browning"/>
    <n v="63"/>
    <x v="0"/>
    <x v="1"/>
    <s v="A+"/>
    <x v="4"/>
    <x v="1"/>
    <x v="1316"/>
    <s v="Randall Harrison"/>
    <x v="5192"/>
    <x v="1"/>
    <n v="24709.4611"/>
    <n v="357"/>
    <x v="0"/>
    <s v="Elective"/>
    <d v="2022-06-25T00:00:00"/>
    <s v="Lipitor"/>
    <s v="Abnormal"/>
    <x v="25"/>
  </r>
  <r>
    <s v="Mrs."/>
    <s v="Tamara Hart"/>
    <n v="56"/>
    <x v="1"/>
    <x v="0"/>
    <s v="A+"/>
    <x v="4"/>
    <x v="2"/>
    <x v="471"/>
    <s v="Cody Olson"/>
    <x v="5193"/>
    <x v="4"/>
    <n v="22008.126700000001"/>
    <n v="368"/>
    <x v="0"/>
    <s v="Elective"/>
    <d v="2021-04-09T00:00:00"/>
    <s v="Paracetamol"/>
    <s v="Normal"/>
    <x v="14"/>
  </r>
  <r>
    <s v="Mr."/>
    <s v="Elizabeth Peters"/>
    <n v="61"/>
    <x v="0"/>
    <x v="1"/>
    <s v="A-"/>
    <x v="6"/>
    <x v="3"/>
    <x v="784"/>
    <s v="Gloria Owens"/>
    <x v="5194"/>
    <x v="0"/>
    <n v="33083.564899999998"/>
    <n v="188"/>
    <x v="2"/>
    <s v="Emergency"/>
    <d v="2019-01-02T00:00:00"/>
    <s v="Lipitor"/>
    <s v="Normal"/>
    <x v="23"/>
  </r>
  <r>
    <s v="Mrs."/>
    <s v="Jeff Marks"/>
    <n v="32"/>
    <x v="2"/>
    <x v="0"/>
    <s v="AB-"/>
    <x v="5"/>
    <x v="4"/>
    <x v="666"/>
    <s v="Brian Matthews"/>
    <x v="5195"/>
    <x v="1"/>
    <n v="17838.5206"/>
    <n v="393"/>
    <x v="0"/>
    <s v="Elective"/>
    <d v="2020-04-16T00:00:00"/>
    <s v="Paracetamol"/>
    <s v="Abnormal"/>
    <x v="11"/>
  </r>
  <r>
    <s v="Mr."/>
    <s v="Mariah Stewart"/>
    <n v="55"/>
    <x v="1"/>
    <x v="1"/>
    <s v="AB-"/>
    <x v="5"/>
    <x v="1"/>
    <x v="933"/>
    <s v="Steven Miller"/>
    <x v="5196"/>
    <x v="2"/>
    <n v="34331.386400000003"/>
    <n v="215"/>
    <x v="0"/>
    <s v="Elective"/>
    <d v="2021-05-03T00:00:00"/>
    <s v="Penicillin"/>
    <s v="Abnormal"/>
    <x v="11"/>
  </r>
  <r>
    <s v="Mr."/>
    <s v="Rhonda Martin"/>
    <n v="60"/>
    <x v="0"/>
    <x v="1"/>
    <s v="AB+"/>
    <x v="3"/>
    <x v="5"/>
    <x v="391"/>
    <s v="Katherine Hunt"/>
    <x v="5197"/>
    <x v="4"/>
    <n v="46241.896999999997"/>
    <n v="209"/>
    <x v="2"/>
    <s v="Emergency"/>
    <d v="2023-03-04T00:00:00"/>
    <s v="Ibuprofen"/>
    <s v="Abnormal"/>
    <x v="20"/>
  </r>
  <r>
    <s v="Mr."/>
    <s v="Michael Bradley"/>
    <n v="24"/>
    <x v="2"/>
    <x v="1"/>
    <s v="A-"/>
    <x v="6"/>
    <x v="4"/>
    <x v="712"/>
    <s v="Isabella Coleman"/>
    <x v="5198"/>
    <x v="2"/>
    <n v="7961.0115999999998"/>
    <n v="277"/>
    <x v="1"/>
    <s v="Urgent"/>
    <d v="2022-10-29T00:00:00"/>
    <s v="Ibuprofen"/>
    <s v="Abnormal"/>
    <x v="12"/>
  </r>
  <r>
    <s v="Mr."/>
    <s v="Cathy Guzman"/>
    <n v="60"/>
    <x v="0"/>
    <x v="1"/>
    <s v="O-"/>
    <x v="0"/>
    <x v="5"/>
    <x v="317"/>
    <s v="Derrick Hernandez Jr."/>
    <x v="5199"/>
    <x v="4"/>
    <n v="34558.693700000003"/>
    <n v="337"/>
    <x v="2"/>
    <s v="Emergency"/>
    <d v="2019-08-25T00:00:00"/>
    <s v="Penicillin"/>
    <s v="Inconclusive"/>
    <x v="17"/>
  </r>
  <r>
    <s v="Mr."/>
    <s v="Clifford Avila"/>
    <n v="53"/>
    <x v="1"/>
    <x v="1"/>
    <s v="B+"/>
    <x v="7"/>
    <x v="5"/>
    <x v="854"/>
    <s v="Nancy Watts"/>
    <x v="5200"/>
    <x v="0"/>
    <n v="28991.8825"/>
    <n v="410"/>
    <x v="0"/>
    <s v="Elective"/>
    <d v="2022-10-19T00:00:00"/>
    <s v="Ibuprofen"/>
    <s v="Normal"/>
    <x v="15"/>
  </r>
  <r>
    <s v="Mrs."/>
    <s v="Karen Cooper"/>
    <n v="29"/>
    <x v="2"/>
    <x v="0"/>
    <s v="B-"/>
    <x v="2"/>
    <x v="5"/>
    <x v="993"/>
    <s v="William Bradley"/>
    <x v="5201"/>
    <x v="3"/>
    <n v="72276.678700000004"/>
    <n v="357"/>
    <x v="0"/>
    <s v="Elective"/>
    <d v="2020-12-07T00:00:00"/>
    <s v="Lipitor"/>
    <s v="Abnormal"/>
    <x v="27"/>
  </r>
  <r>
    <s v="Mr."/>
    <s v="Holly Johnson"/>
    <n v="32"/>
    <x v="2"/>
    <x v="1"/>
    <s v="AB-"/>
    <x v="5"/>
    <x v="4"/>
    <x v="1678"/>
    <s v="Danny Harrison"/>
    <x v="5202"/>
    <x v="3"/>
    <n v="41575.221700000002"/>
    <n v="342"/>
    <x v="1"/>
    <s v="Urgent"/>
    <d v="2022-10-20T00:00:00"/>
    <s v="Lipitor"/>
    <s v="Abnormal"/>
    <x v="4"/>
  </r>
  <r>
    <s v="Mr."/>
    <s v="Kimberly Clark"/>
    <n v="35"/>
    <x v="1"/>
    <x v="1"/>
    <s v="A+"/>
    <x v="4"/>
    <x v="4"/>
    <x v="992"/>
    <s v="Jeffrey Monroe"/>
    <x v="5203"/>
    <x v="3"/>
    <n v="40104.508999999998"/>
    <n v="236"/>
    <x v="1"/>
    <s v="Urgent"/>
    <d v="2021-10-19T00:00:00"/>
    <s v="Lipitor"/>
    <s v="Abnormal"/>
    <x v="27"/>
  </r>
  <r>
    <s v="Mr."/>
    <s v="Jason Brennan"/>
    <n v="25"/>
    <x v="2"/>
    <x v="1"/>
    <s v="A+"/>
    <x v="4"/>
    <x v="1"/>
    <x v="1224"/>
    <s v="Kimberly Delgado"/>
    <x v="5204"/>
    <x v="1"/>
    <n v="18183.3583"/>
    <n v="111"/>
    <x v="0"/>
    <s v="Elective"/>
    <d v="2020-03-21T00:00:00"/>
    <s v="Aspirin"/>
    <s v="Inconclusive"/>
    <x v="3"/>
  </r>
  <r>
    <s v="Mr."/>
    <s v="Terri Gilbert"/>
    <n v="82"/>
    <x v="0"/>
    <x v="1"/>
    <s v="AB-"/>
    <x v="5"/>
    <x v="0"/>
    <x v="1060"/>
    <s v="Terry Peters"/>
    <x v="2472"/>
    <x v="1"/>
    <n v="30083.5933"/>
    <n v="199"/>
    <x v="2"/>
    <s v="Emergency"/>
    <d v="2023-03-09T00:00:00"/>
    <s v="Paracetamol"/>
    <s v="Inconclusive"/>
    <x v="1"/>
  </r>
  <r>
    <s v="Mrs."/>
    <s v="Margaret Jones"/>
    <n v="83"/>
    <x v="0"/>
    <x v="0"/>
    <s v="A-"/>
    <x v="6"/>
    <x v="2"/>
    <x v="1037"/>
    <s v="Nicole Smith"/>
    <x v="558"/>
    <x v="1"/>
    <n v="8739.7646999999997"/>
    <n v="109"/>
    <x v="1"/>
    <s v="Urgent"/>
    <d v="2020-02-02T00:00:00"/>
    <s v="Paracetamol"/>
    <s v="Normal"/>
    <x v="28"/>
  </r>
  <r>
    <s v="Mr."/>
    <s v="John Pierce"/>
    <n v="62"/>
    <x v="0"/>
    <x v="1"/>
    <s v="AB-"/>
    <x v="5"/>
    <x v="0"/>
    <x v="274"/>
    <s v="Lisa Rogers"/>
    <x v="5205"/>
    <x v="1"/>
    <n v="20280.4251"/>
    <n v="124"/>
    <x v="2"/>
    <s v="Emergency"/>
    <d v="2021-09-03T00:00:00"/>
    <s v="Lipitor"/>
    <s v="Normal"/>
    <x v="12"/>
  </r>
  <r>
    <s v="Mr."/>
    <s v="William Gaines"/>
    <n v="28"/>
    <x v="2"/>
    <x v="1"/>
    <s v="AB+"/>
    <x v="3"/>
    <x v="3"/>
    <x v="977"/>
    <s v="James Peterson"/>
    <x v="280"/>
    <x v="2"/>
    <n v="33137.8992"/>
    <n v="399"/>
    <x v="2"/>
    <s v="Emergency"/>
    <d v="2022-03-05T00:00:00"/>
    <s v="Paracetamol"/>
    <s v="Inconclusive"/>
    <x v="1"/>
  </r>
  <r>
    <s v="Mr."/>
    <s v="Shannon Le"/>
    <n v="76"/>
    <x v="0"/>
    <x v="1"/>
    <s v="B+"/>
    <x v="7"/>
    <x v="3"/>
    <x v="879"/>
    <s v="Kevin Hill"/>
    <x v="5206"/>
    <x v="1"/>
    <n v="31741.886600000002"/>
    <n v="175"/>
    <x v="1"/>
    <s v="Urgent"/>
    <d v="2019-08-25T00:00:00"/>
    <s v="Paracetamol"/>
    <s v="Inconclusive"/>
    <x v="20"/>
  </r>
  <r>
    <s v="Mr."/>
    <s v="Tyler Bean"/>
    <n v="46"/>
    <x v="1"/>
    <x v="1"/>
    <s v="O-"/>
    <x v="0"/>
    <x v="4"/>
    <x v="1415"/>
    <s v="Briana Randall"/>
    <x v="5207"/>
    <x v="2"/>
    <n v="20724.053500000002"/>
    <n v="423"/>
    <x v="2"/>
    <s v="Emergency"/>
    <d v="2022-03-12T00:00:00"/>
    <s v="Lipitor"/>
    <s v="Normal"/>
    <x v="25"/>
  </r>
  <r>
    <s v="Mrs."/>
    <s v="Allison Robbins"/>
    <n v="24"/>
    <x v="2"/>
    <x v="0"/>
    <s v="A+"/>
    <x v="4"/>
    <x v="3"/>
    <x v="569"/>
    <s v="Jeffrey Brown"/>
    <x v="5208"/>
    <x v="3"/>
    <n v="22494.9058"/>
    <n v="294"/>
    <x v="1"/>
    <s v="Urgent"/>
    <d v="2023-04-15T00:00:00"/>
    <s v="Lipitor"/>
    <s v="Normal"/>
    <x v="2"/>
  </r>
  <r>
    <s v="Mr."/>
    <s v="Marco Maddox"/>
    <n v="46"/>
    <x v="1"/>
    <x v="1"/>
    <s v="A-"/>
    <x v="6"/>
    <x v="0"/>
    <x v="1385"/>
    <s v="Melinda Rodriguez"/>
    <x v="5209"/>
    <x v="2"/>
    <n v="54600.563000000002"/>
    <n v="274"/>
    <x v="1"/>
    <s v="Urgent"/>
    <d v="2023-09-17T00:00:00"/>
    <s v="Paracetamol"/>
    <s v="Normal"/>
    <x v="18"/>
  </r>
  <r>
    <s v="Mr."/>
    <s v="William Bowers"/>
    <n v="40"/>
    <x v="1"/>
    <x v="1"/>
    <s v="B-"/>
    <x v="2"/>
    <x v="3"/>
    <x v="898"/>
    <s v="Shelby Wilson"/>
    <x v="5210"/>
    <x v="1"/>
    <n v="15312.1108"/>
    <n v="401"/>
    <x v="2"/>
    <s v="Emergency"/>
    <d v="2023-10-23T00:00:00"/>
    <s v="Ibuprofen"/>
    <s v="Inconclusive"/>
    <x v="26"/>
  </r>
  <r>
    <s v="Mrs."/>
    <s v="Darlene Jones"/>
    <n v="45"/>
    <x v="1"/>
    <x v="0"/>
    <s v="AB-"/>
    <x v="5"/>
    <x v="2"/>
    <x v="1095"/>
    <s v="Gregory Perez"/>
    <x v="5211"/>
    <x v="1"/>
    <n v="24730.914700000001"/>
    <n v="133"/>
    <x v="0"/>
    <s v="Elective"/>
    <d v="2022-04-17T00:00:00"/>
    <s v="Ibuprofen"/>
    <s v="Inconclusive"/>
    <x v="24"/>
  </r>
  <r>
    <s v="Mr."/>
    <s v="Alexandria Sparks"/>
    <n v="56"/>
    <x v="1"/>
    <x v="1"/>
    <s v="AB+"/>
    <x v="3"/>
    <x v="3"/>
    <x v="1719"/>
    <s v="Steven Charles"/>
    <x v="5212"/>
    <x v="2"/>
    <n v="10235.8318"/>
    <n v="213"/>
    <x v="1"/>
    <s v="Urgent"/>
    <d v="2019-05-15T00:00:00"/>
    <s v="Aspirin"/>
    <s v="Abnormal"/>
    <x v="0"/>
  </r>
  <r>
    <s v="Mr."/>
    <s v="Ryan Gomez"/>
    <n v="58"/>
    <x v="1"/>
    <x v="1"/>
    <s v="A-"/>
    <x v="6"/>
    <x v="3"/>
    <x v="811"/>
    <s v="Kevin Adkins"/>
    <x v="906"/>
    <x v="0"/>
    <n v="29094.189900000001"/>
    <n v="396"/>
    <x v="2"/>
    <s v="Emergency"/>
    <d v="2021-01-29T00:00:00"/>
    <s v="Lipitor"/>
    <s v="Normal"/>
    <x v="28"/>
  </r>
  <r>
    <s v="Mr."/>
    <s v="Sara Clark"/>
    <n v="57"/>
    <x v="1"/>
    <x v="1"/>
    <s v="B-"/>
    <x v="2"/>
    <x v="0"/>
    <x v="1267"/>
    <s v="Stephen Riddle"/>
    <x v="5213"/>
    <x v="0"/>
    <n v="7335.5133999999998"/>
    <n v="452"/>
    <x v="2"/>
    <s v="Emergency"/>
    <d v="2023-01-17T00:00:00"/>
    <s v="Ibuprofen"/>
    <s v="Inconclusive"/>
    <x v="19"/>
  </r>
  <r>
    <s v="Mr."/>
    <s v="Jesse Hudson"/>
    <n v="72"/>
    <x v="0"/>
    <x v="1"/>
    <s v="A+"/>
    <x v="4"/>
    <x v="1"/>
    <x v="1453"/>
    <s v="Dylan Hernandez"/>
    <x v="5214"/>
    <x v="3"/>
    <n v="24074.461899999998"/>
    <n v="408"/>
    <x v="0"/>
    <s v="Elective"/>
    <d v="2019-08-20T00:00:00"/>
    <s v="Lipitor"/>
    <s v="Inconclusive"/>
    <x v="27"/>
  </r>
  <r>
    <s v="Mr."/>
    <s v="Robert King"/>
    <n v="55"/>
    <x v="1"/>
    <x v="1"/>
    <s v="AB+"/>
    <x v="3"/>
    <x v="0"/>
    <x v="184"/>
    <s v="Tina Barker"/>
    <x v="5215"/>
    <x v="1"/>
    <n v="17146.590199999999"/>
    <n v="182"/>
    <x v="2"/>
    <s v="Emergency"/>
    <d v="2020-01-10T00:00:00"/>
    <s v="Lipitor"/>
    <s v="Normal"/>
    <x v="23"/>
  </r>
  <r>
    <s v="Mrs."/>
    <s v="Lauren Phillips"/>
    <n v="44"/>
    <x v="1"/>
    <x v="0"/>
    <s v="B-"/>
    <x v="2"/>
    <x v="3"/>
    <x v="361"/>
    <s v="Jesse Robinson PhD"/>
    <x v="5216"/>
    <x v="3"/>
    <n v="14397.591"/>
    <n v="354"/>
    <x v="0"/>
    <s v="Elective"/>
    <d v="2022-03-19T00:00:00"/>
    <s v="Ibuprofen"/>
    <s v="Inconclusive"/>
    <x v="5"/>
  </r>
  <r>
    <s v="Mrs."/>
    <s v="Christy Gregory"/>
    <n v="36"/>
    <x v="1"/>
    <x v="0"/>
    <s v="A+"/>
    <x v="4"/>
    <x v="2"/>
    <x v="761"/>
    <s v="Donna Tate"/>
    <x v="5217"/>
    <x v="1"/>
    <n v="5638.1911"/>
    <n v="404"/>
    <x v="0"/>
    <s v="Elective"/>
    <d v="2023-01-01T00:00:00"/>
    <s v="Paracetamol"/>
    <s v="Abnormal"/>
    <x v="30"/>
  </r>
  <r>
    <s v="Mr."/>
    <s v="Richard Jones"/>
    <n v="52"/>
    <x v="1"/>
    <x v="1"/>
    <s v="AB-"/>
    <x v="5"/>
    <x v="4"/>
    <x v="1720"/>
    <s v="Ashley Whitaker"/>
    <x v="5218"/>
    <x v="3"/>
    <n v="3282.5767999999998"/>
    <n v="126"/>
    <x v="0"/>
    <s v="Elective"/>
    <d v="2019-11-24T00:00:00"/>
    <s v="Ibuprofen"/>
    <s v="Normal"/>
    <x v="24"/>
  </r>
  <r>
    <s v="Mrs."/>
    <s v="Kyle Williams"/>
    <n v="46"/>
    <x v="1"/>
    <x v="0"/>
    <s v="A-"/>
    <x v="6"/>
    <x v="3"/>
    <x v="1496"/>
    <s v="Mark Ward"/>
    <x v="5219"/>
    <x v="4"/>
    <n v="16585.4817"/>
    <n v="136"/>
    <x v="1"/>
    <s v="Urgent"/>
    <d v="2022-10-24T00:00:00"/>
    <s v="Penicillin"/>
    <s v="Normal"/>
    <x v="13"/>
  </r>
  <r>
    <s v="Mrs."/>
    <s v="Robert Bell"/>
    <n v="28"/>
    <x v="2"/>
    <x v="0"/>
    <s v="A+"/>
    <x v="4"/>
    <x v="3"/>
    <x v="898"/>
    <s v="John Harrell"/>
    <x v="5220"/>
    <x v="1"/>
    <n v="10491.845300000001"/>
    <n v="246"/>
    <x v="1"/>
    <s v="Urgent"/>
    <d v="2023-11-08T00:00:00"/>
    <s v="Aspirin"/>
    <s v="Normal"/>
    <x v="19"/>
  </r>
  <r>
    <s v="Mr."/>
    <s v="Andrew Wilson"/>
    <n v="32"/>
    <x v="2"/>
    <x v="1"/>
    <s v="AB-"/>
    <x v="5"/>
    <x v="2"/>
    <x v="625"/>
    <s v="Brooke Taylor"/>
    <x v="5221"/>
    <x v="4"/>
    <n v="12282.853300000001"/>
    <n v="343"/>
    <x v="0"/>
    <s v="Elective"/>
    <d v="2022-01-28T00:00:00"/>
    <s v="Ibuprofen"/>
    <s v="Inconclusive"/>
    <x v="14"/>
  </r>
  <r>
    <s v="Mr."/>
    <s v="Gregory Hill"/>
    <n v="50"/>
    <x v="1"/>
    <x v="1"/>
    <s v="O-"/>
    <x v="0"/>
    <x v="1"/>
    <x v="74"/>
    <s v="David Golden"/>
    <x v="5222"/>
    <x v="4"/>
    <n v="19198.164199999999"/>
    <n v="197"/>
    <x v="0"/>
    <s v="Elective"/>
    <d v="2021-07-30T00:00:00"/>
    <s v="Penicillin"/>
    <s v="Normal"/>
    <x v="5"/>
  </r>
  <r>
    <s v="Mr."/>
    <s v="Joseph Hunt"/>
    <n v="19"/>
    <x v="2"/>
    <x v="1"/>
    <s v="B-"/>
    <x v="2"/>
    <x v="3"/>
    <x v="1700"/>
    <s v="Priscilla Jones"/>
    <x v="2180"/>
    <x v="4"/>
    <n v="29684.507000000001"/>
    <n v="256"/>
    <x v="1"/>
    <s v="Urgent"/>
    <d v="2023-05-30T00:00:00"/>
    <s v="Paracetamol"/>
    <s v="Inconclusive"/>
    <x v="22"/>
  </r>
  <r>
    <s v="Mr."/>
    <s v="Nicholas Moore"/>
    <n v="19"/>
    <x v="2"/>
    <x v="1"/>
    <s v="A+"/>
    <x v="4"/>
    <x v="4"/>
    <x v="398"/>
    <s v="Christian Roy"/>
    <x v="5223"/>
    <x v="4"/>
    <n v="9603.1689000000006"/>
    <n v="241"/>
    <x v="2"/>
    <s v="Emergency"/>
    <d v="2023-08-17T00:00:00"/>
    <s v="Ibuprofen"/>
    <s v="Abnormal"/>
    <x v="18"/>
  </r>
  <r>
    <s v="Mr."/>
    <s v="David Mendoza"/>
    <n v="85"/>
    <x v="0"/>
    <x v="1"/>
    <s v="B+"/>
    <x v="7"/>
    <x v="1"/>
    <x v="992"/>
    <s v="Heather Lopez"/>
    <x v="5224"/>
    <x v="4"/>
    <n v="28081.502799999998"/>
    <n v="362"/>
    <x v="0"/>
    <s v="Elective"/>
    <d v="2021-10-17T00:00:00"/>
    <s v="Paracetamol"/>
    <s v="Inconclusive"/>
    <x v="24"/>
  </r>
  <r>
    <s v="Mrs."/>
    <s v="Melissa Russell"/>
    <n v="77"/>
    <x v="0"/>
    <x v="0"/>
    <s v="AB+"/>
    <x v="3"/>
    <x v="3"/>
    <x v="1143"/>
    <s v="Jake Chung"/>
    <x v="5225"/>
    <x v="0"/>
    <n v="31903.42"/>
    <n v="174"/>
    <x v="0"/>
    <s v="Elective"/>
    <d v="2023-07-22T00:00:00"/>
    <s v="Aspirin"/>
    <s v="Inconclusive"/>
    <x v="22"/>
  </r>
  <r>
    <s v="Mr."/>
    <s v="Suzanne Phillips"/>
    <n v="24"/>
    <x v="2"/>
    <x v="1"/>
    <s v="AB-"/>
    <x v="5"/>
    <x v="0"/>
    <x v="700"/>
    <s v="Richard Hanna"/>
    <x v="5226"/>
    <x v="2"/>
    <n v="22835.1859"/>
    <n v="348"/>
    <x v="2"/>
    <s v="Emergency"/>
    <d v="2023-02-07T00:00:00"/>
    <s v="Ibuprofen"/>
    <s v="Normal"/>
    <x v="2"/>
  </r>
  <r>
    <s v="Mrs."/>
    <s v="Cindy Johnson"/>
    <n v="44"/>
    <x v="1"/>
    <x v="0"/>
    <s v="A-"/>
    <x v="6"/>
    <x v="2"/>
    <x v="970"/>
    <s v="Megan Martin"/>
    <x v="2095"/>
    <x v="2"/>
    <n v="13031.795899999999"/>
    <n v="201"/>
    <x v="0"/>
    <s v="Elective"/>
    <d v="2022-08-05T00:00:00"/>
    <s v="Aspirin"/>
    <s v="Normal"/>
    <x v="25"/>
  </r>
  <r>
    <s v="Mrs."/>
    <s v="Elizabeth Scott"/>
    <n v="46"/>
    <x v="1"/>
    <x v="0"/>
    <s v="AB-"/>
    <x v="5"/>
    <x v="3"/>
    <x v="1136"/>
    <s v="Melinda Chavez"/>
    <x v="313"/>
    <x v="3"/>
    <n v="8345.1710999999996"/>
    <n v="472"/>
    <x v="2"/>
    <s v="Emergency"/>
    <d v="2021-04-29T00:00:00"/>
    <s v="Lipitor"/>
    <s v="Abnormal"/>
    <x v="26"/>
  </r>
  <r>
    <s v="Mr."/>
    <s v="Betty Pierce"/>
    <n v="60"/>
    <x v="0"/>
    <x v="1"/>
    <s v="O-"/>
    <x v="0"/>
    <x v="4"/>
    <x v="566"/>
    <s v="Austin Mejia"/>
    <x v="5227"/>
    <x v="2"/>
    <n v="40993.155700000003"/>
    <n v="369"/>
    <x v="0"/>
    <s v="Elective"/>
    <d v="2020-08-24T00:00:00"/>
    <s v="Paracetamol"/>
    <s v="Abnormal"/>
    <x v="8"/>
  </r>
  <r>
    <s v="Mrs."/>
    <s v="Austin Davenport"/>
    <n v="51"/>
    <x v="1"/>
    <x v="0"/>
    <s v="O+"/>
    <x v="1"/>
    <x v="2"/>
    <x v="1574"/>
    <s v="Ashley Thompson"/>
    <x v="5228"/>
    <x v="2"/>
    <n v="6065.1858000000002"/>
    <n v="407"/>
    <x v="1"/>
    <s v="Urgent"/>
    <d v="2023-05-30T00:00:00"/>
    <s v="Aspirin"/>
    <s v="Abnormal"/>
    <x v="6"/>
  </r>
  <r>
    <s v="Mr."/>
    <s v="Tiffany Scott"/>
    <n v="76"/>
    <x v="0"/>
    <x v="1"/>
    <s v="O+"/>
    <x v="1"/>
    <x v="1"/>
    <x v="1163"/>
    <s v="Eric Mendoza"/>
    <x v="5229"/>
    <x v="4"/>
    <n v="19758.891500000002"/>
    <n v="410"/>
    <x v="0"/>
    <s v="Elective"/>
    <d v="2022-01-15T00:00:00"/>
    <s v="Paracetamol"/>
    <s v="Abnormal"/>
    <x v="18"/>
  </r>
  <r>
    <s v="Mr."/>
    <s v="David Vazquez"/>
    <n v="67"/>
    <x v="0"/>
    <x v="1"/>
    <s v="A-"/>
    <x v="6"/>
    <x v="1"/>
    <x v="597"/>
    <s v="Frank Barnett"/>
    <x v="5230"/>
    <x v="2"/>
    <n v="34579.466800000002"/>
    <n v="437"/>
    <x v="0"/>
    <s v="Elective"/>
    <d v="2018-12-19T00:00:00"/>
    <s v="Paracetamol"/>
    <s v="Normal"/>
    <x v="15"/>
  </r>
  <r>
    <s v="Mr."/>
    <s v="Kyle Adams"/>
    <n v="70"/>
    <x v="0"/>
    <x v="1"/>
    <s v="B+"/>
    <x v="7"/>
    <x v="5"/>
    <x v="875"/>
    <s v="Leslie Martin"/>
    <x v="5231"/>
    <x v="3"/>
    <n v="75099.424599999998"/>
    <n v="167"/>
    <x v="0"/>
    <s v="Elective"/>
    <d v="2022-07-31T00:00:00"/>
    <s v="Ibuprofen"/>
    <s v="Normal"/>
    <x v="26"/>
  </r>
  <r>
    <s v="Mr."/>
    <s v="Daniel Henderson"/>
    <n v="39"/>
    <x v="1"/>
    <x v="1"/>
    <s v="AB+"/>
    <x v="3"/>
    <x v="4"/>
    <x v="628"/>
    <s v="Danielle Wright"/>
    <x v="5232"/>
    <x v="4"/>
    <n v="34510.758999999998"/>
    <n v="239"/>
    <x v="0"/>
    <s v="Elective"/>
    <d v="2022-06-30T00:00:00"/>
    <s v="Penicillin"/>
    <s v="Inconclusive"/>
    <x v="24"/>
  </r>
  <r>
    <s v="Mrs."/>
    <s v="Kelly Collins"/>
    <n v="24"/>
    <x v="2"/>
    <x v="0"/>
    <s v="A+"/>
    <x v="4"/>
    <x v="2"/>
    <x v="376"/>
    <s v="Julie Vaughan"/>
    <x v="5233"/>
    <x v="3"/>
    <n v="6589.3425999999999"/>
    <n v="486"/>
    <x v="1"/>
    <s v="Urgent"/>
    <d v="2023-10-17T00:00:00"/>
    <s v="Aspirin"/>
    <s v="Normal"/>
    <x v="27"/>
  </r>
  <r>
    <s v="Mr."/>
    <s v="Jennifer Dunn MD"/>
    <n v="48"/>
    <x v="1"/>
    <x v="1"/>
    <s v="B-"/>
    <x v="2"/>
    <x v="3"/>
    <x v="1721"/>
    <s v="Jon Sparks"/>
    <x v="5234"/>
    <x v="3"/>
    <n v="29354.793799999999"/>
    <n v="127"/>
    <x v="1"/>
    <s v="Urgent"/>
    <d v="2019-02-15T00:00:00"/>
    <s v="Lipitor"/>
    <s v="Normal"/>
    <x v="3"/>
  </r>
  <r>
    <s v="Mrs."/>
    <s v="Kathryn Smith"/>
    <n v="31"/>
    <x v="2"/>
    <x v="0"/>
    <s v="A+"/>
    <x v="4"/>
    <x v="5"/>
    <x v="844"/>
    <s v="Daryl Green"/>
    <x v="5235"/>
    <x v="4"/>
    <n v="36048.271399999998"/>
    <n v="277"/>
    <x v="2"/>
    <s v="Emergency"/>
    <d v="2020-03-31T00:00:00"/>
    <s v="Penicillin"/>
    <s v="Inconclusive"/>
    <x v="3"/>
  </r>
  <r>
    <s v="Mrs."/>
    <s v="Sarah Long"/>
    <n v="85"/>
    <x v="0"/>
    <x v="0"/>
    <s v="AB-"/>
    <x v="5"/>
    <x v="5"/>
    <x v="307"/>
    <s v="Miss Valerie George"/>
    <x v="3155"/>
    <x v="0"/>
    <n v="41251.329299999998"/>
    <n v="299"/>
    <x v="0"/>
    <s v="Elective"/>
    <d v="2020-02-02T00:00:00"/>
    <s v="Ibuprofen"/>
    <s v="Abnormal"/>
    <x v="2"/>
  </r>
  <r>
    <s v="Mr."/>
    <s v="Jessica Thomas"/>
    <n v="62"/>
    <x v="0"/>
    <x v="1"/>
    <s v="O+"/>
    <x v="1"/>
    <x v="5"/>
    <x v="619"/>
    <s v="Alexander Anthony"/>
    <x v="5236"/>
    <x v="0"/>
    <n v="5753.5834000000004"/>
    <n v="206"/>
    <x v="0"/>
    <s v="Elective"/>
    <d v="2020-01-05T00:00:00"/>
    <s v="Penicillin"/>
    <s v="Normal"/>
    <x v="22"/>
  </r>
  <r>
    <s v="Mr."/>
    <s v="Lisa Myers"/>
    <n v="62"/>
    <x v="0"/>
    <x v="1"/>
    <s v="B+"/>
    <x v="7"/>
    <x v="4"/>
    <x v="637"/>
    <s v="April Hernandez"/>
    <x v="5237"/>
    <x v="0"/>
    <n v="3405.5196000000001"/>
    <n v="204"/>
    <x v="1"/>
    <s v="Urgent"/>
    <d v="2019-03-12T00:00:00"/>
    <s v="Aspirin"/>
    <s v="Normal"/>
    <x v="1"/>
  </r>
  <r>
    <s v="Mrs."/>
    <s v="Dennis Walter"/>
    <n v="53"/>
    <x v="1"/>
    <x v="0"/>
    <s v="AB-"/>
    <x v="5"/>
    <x v="1"/>
    <x v="83"/>
    <s v="Robert Thomas"/>
    <x v="1442"/>
    <x v="3"/>
    <n v="20235.524399999998"/>
    <n v="372"/>
    <x v="0"/>
    <s v="Elective"/>
    <d v="2019-07-02T00:00:00"/>
    <s v="Penicillin"/>
    <s v="Abnormal"/>
    <x v="22"/>
  </r>
  <r>
    <s v="Mr."/>
    <s v="Cheryl Rodriguez"/>
    <n v="21"/>
    <x v="2"/>
    <x v="1"/>
    <s v="AB+"/>
    <x v="3"/>
    <x v="3"/>
    <x v="505"/>
    <s v="Isabella Martinez"/>
    <x v="5238"/>
    <x v="2"/>
    <n v="24828.909"/>
    <n v="446"/>
    <x v="2"/>
    <s v="Emergency"/>
    <d v="2019-01-08T00:00:00"/>
    <s v="Aspirin"/>
    <s v="Normal"/>
    <x v="21"/>
  </r>
  <r>
    <s v="Mr."/>
    <s v="Adriana Reynolds"/>
    <n v="51"/>
    <x v="1"/>
    <x v="1"/>
    <s v="O-"/>
    <x v="0"/>
    <x v="1"/>
    <x v="498"/>
    <s v="John Skinner"/>
    <x v="5239"/>
    <x v="4"/>
    <n v="4946.8116"/>
    <n v="154"/>
    <x v="0"/>
    <s v="Elective"/>
    <d v="2023-07-03T00:00:00"/>
    <s v="Penicillin"/>
    <s v="Abnormal"/>
    <x v="12"/>
  </r>
  <r>
    <s v="Mr."/>
    <s v="Elizabeth Jones"/>
    <n v="70"/>
    <x v="0"/>
    <x v="1"/>
    <s v="A+"/>
    <x v="4"/>
    <x v="5"/>
    <x v="1567"/>
    <s v="Eric Shaw"/>
    <x v="5240"/>
    <x v="0"/>
    <n v="26504.146199999999"/>
    <n v="413"/>
    <x v="0"/>
    <s v="Elective"/>
    <d v="2020-09-13T00:00:00"/>
    <s v="Lipitor"/>
    <s v="Abnormal"/>
    <x v="28"/>
  </r>
  <r>
    <s v="Mr."/>
    <s v="Heather Lester"/>
    <n v="78"/>
    <x v="0"/>
    <x v="1"/>
    <s v="O+"/>
    <x v="1"/>
    <x v="5"/>
    <x v="728"/>
    <s v="Kimberly Adams"/>
    <x v="5241"/>
    <x v="0"/>
    <n v="55809.573499999999"/>
    <n v="439"/>
    <x v="1"/>
    <s v="Urgent"/>
    <d v="2020-12-30T00:00:00"/>
    <s v="Lipitor"/>
    <s v="Abnormal"/>
    <x v="11"/>
  </r>
  <r>
    <s v="Mrs."/>
    <s v="Allison Kelly"/>
    <n v="20"/>
    <x v="2"/>
    <x v="0"/>
    <s v="AB+"/>
    <x v="3"/>
    <x v="3"/>
    <x v="1178"/>
    <s v="Katrina Diaz"/>
    <x v="5242"/>
    <x v="4"/>
    <n v="26248.442999999999"/>
    <n v="137"/>
    <x v="1"/>
    <s v="Urgent"/>
    <d v="2021-11-01T00:00:00"/>
    <s v="Ibuprofen"/>
    <s v="Inconclusive"/>
    <x v="3"/>
  </r>
  <r>
    <s v="Mrs."/>
    <s v="Stephanie Cox"/>
    <n v="22"/>
    <x v="2"/>
    <x v="0"/>
    <s v="AB-"/>
    <x v="5"/>
    <x v="3"/>
    <x v="497"/>
    <s v="Brian Huber"/>
    <x v="5243"/>
    <x v="4"/>
    <n v="10435.403700000001"/>
    <n v="328"/>
    <x v="1"/>
    <s v="Urgent"/>
    <d v="2022-09-24T00:00:00"/>
    <s v="Paracetamol"/>
    <s v="Abnormal"/>
    <x v="0"/>
  </r>
  <r>
    <s v="Mr."/>
    <s v="Angela Williams"/>
    <n v="80"/>
    <x v="0"/>
    <x v="1"/>
    <s v="B-"/>
    <x v="2"/>
    <x v="0"/>
    <x v="82"/>
    <s v="Cameron Crosby"/>
    <x v="5244"/>
    <x v="0"/>
    <n v="50275.775600000001"/>
    <n v="214"/>
    <x v="1"/>
    <s v="Urgent"/>
    <d v="2019-01-25T00:00:00"/>
    <s v="Penicillin"/>
    <s v="Normal"/>
    <x v="28"/>
  </r>
  <r>
    <s v="Mrs."/>
    <s v="Christopher Baker"/>
    <n v="31"/>
    <x v="2"/>
    <x v="0"/>
    <s v="AB-"/>
    <x v="5"/>
    <x v="0"/>
    <x v="376"/>
    <s v="Kristina Sanchez"/>
    <x v="5245"/>
    <x v="3"/>
    <n v="42421.078000000001"/>
    <n v="150"/>
    <x v="1"/>
    <s v="Urgent"/>
    <d v="2023-11-07T00:00:00"/>
    <s v="Ibuprofen"/>
    <s v="Inconclusive"/>
    <x v="17"/>
  </r>
  <r>
    <s v="Mrs."/>
    <s v="Kelly Hicks"/>
    <n v="34"/>
    <x v="2"/>
    <x v="0"/>
    <s v="A+"/>
    <x v="4"/>
    <x v="4"/>
    <x v="630"/>
    <s v="Samantha Chapman"/>
    <x v="1036"/>
    <x v="3"/>
    <n v="13206.1163"/>
    <n v="338"/>
    <x v="0"/>
    <s v="Elective"/>
    <d v="2023-08-06T00:00:00"/>
    <s v="Ibuprofen"/>
    <s v="Normal"/>
    <x v="3"/>
  </r>
  <r>
    <s v="Mr."/>
    <s v="Sierra Bowers"/>
    <n v="40"/>
    <x v="1"/>
    <x v="1"/>
    <s v="AB+"/>
    <x v="3"/>
    <x v="4"/>
    <x v="800"/>
    <s v="Mrs. Rachel Wright"/>
    <x v="5246"/>
    <x v="2"/>
    <n v="3549.4924999999998"/>
    <n v="429"/>
    <x v="2"/>
    <s v="Emergency"/>
    <d v="2019-09-21T00:00:00"/>
    <s v="Aspirin"/>
    <s v="Normal"/>
    <x v="1"/>
  </r>
  <r>
    <s v="Mr."/>
    <s v="Steven Brown"/>
    <n v="39"/>
    <x v="1"/>
    <x v="1"/>
    <s v="A+"/>
    <x v="4"/>
    <x v="0"/>
    <x v="393"/>
    <s v="Christy Rodriguez"/>
    <x v="5247"/>
    <x v="1"/>
    <n v="13072.807000000001"/>
    <n v="324"/>
    <x v="1"/>
    <s v="Urgent"/>
    <d v="2021-03-05T00:00:00"/>
    <s v="Ibuprofen"/>
    <s v="Abnormal"/>
    <x v="29"/>
  </r>
  <r>
    <s v="Mr."/>
    <s v="Pamela Shelton"/>
    <n v="50"/>
    <x v="1"/>
    <x v="1"/>
    <s v="O+"/>
    <x v="1"/>
    <x v="5"/>
    <x v="1441"/>
    <s v="Katherine Benitez"/>
    <x v="5248"/>
    <x v="1"/>
    <n v="57733.109400000001"/>
    <n v="183"/>
    <x v="2"/>
    <s v="Emergency"/>
    <d v="2022-07-27T00:00:00"/>
    <s v="Ibuprofen"/>
    <s v="Abnormal"/>
    <x v="11"/>
  </r>
  <r>
    <s v="Mrs."/>
    <s v="Benjamin Martinez"/>
    <n v="76"/>
    <x v="0"/>
    <x v="0"/>
    <s v="B+"/>
    <x v="7"/>
    <x v="2"/>
    <x v="388"/>
    <s v="Joanne Barrera"/>
    <x v="5249"/>
    <x v="0"/>
    <n v="23527.726699999999"/>
    <n v="267"/>
    <x v="1"/>
    <s v="Urgent"/>
    <d v="2020-11-11T00:00:00"/>
    <s v="Aspirin"/>
    <s v="Normal"/>
    <x v="22"/>
  </r>
  <r>
    <s v="Mrs."/>
    <s v="Isaac Thomas"/>
    <n v="61"/>
    <x v="0"/>
    <x v="0"/>
    <s v="AB-"/>
    <x v="5"/>
    <x v="2"/>
    <x v="267"/>
    <s v="Ronald Knox"/>
    <x v="5250"/>
    <x v="0"/>
    <n v="23188.9031"/>
    <n v="128"/>
    <x v="0"/>
    <s v="Elective"/>
    <d v="2019-04-21T00:00:00"/>
    <s v="Penicillin"/>
    <s v="Inconclusive"/>
    <x v="26"/>
  </r>
  <r>
    <s v="Mrs."/>
    <s v="Ellen Thomas"/>
    <n v="39"/>
    <x v="1"/>
    <x v="0"/>
    <s v="A-"/>
    <x v="6"/>
    <x v="5"/>
    <x v="1520"/>
    <s v="Jose Douglas"/>
    <x v="5251"/>
    <x v="0"/>
    <n v="14196.019200000001"/>
    <n v="374"/>
    <x v="1"/>
    <s v="Urgent"/>
    <d v="2023-03-09T00:00:00"/>
    <s v="Lipitor"/>
    <s v="Normal"/>
    <x v="26"/>
  </r>
  <r>
    <s v="Mrs."/>
    <s v="John Avery"/>
    <n v="54"/>
    <x v="1"/>
    <x v="0"/>
    <s v="O-"/>
    <x v="0"/>
    <x v="3"/>
    <x v="493"/>
    <s v="Kevin Browning"/>
    <x v="5252"/>
    <x v="4"/>
    <n v="19310.8289"/>
    <n v="282"/>
    <x v="2"/>
    <s v="Emergency"/>
    <d v="2020-11-18T00:00:00"/>
    <s v="Paracetamol"/>
    <s v="Normal"/>
    <x v="2"/>
  </r>
  <r>
    <s v="Mr."/>
    <s v="Patrick Shields"/>
    <n v="65"/>
    <x v="0"/>
    <x v="1"/>
    <s v="B+"/>
    <x v="7"/>
    <x v="1"/>
    <x v="454"/>
    <s v="Taylor Berry"/>
    <x v="1487"/>
    <x v="0"/>
    <n v="20249.8128"/>
    <n v="319"/>
    <x v="0"/>
    <s v="Elective"/>
    <d v="2019-05-10T00:00:00"/>
    <s v="Lipitor"/>
    <s v="Abnormal"/>
    <x v="21"/>
  </r>
  <r>
    <s v="Mrs."/>
    <s v="James Warner"/>
    <n v="76"/>
    <x v="0"/>
    <x v="0"/>
    <s v="B+"/>
    <x v="7"/>
    <x v="3"/>
    <x v="245"/>
    <s v="Roger Boyd"/>
    <x v="2373"/>
    <x v="0"/>
    <n v="8190.8513999999996"/>
    <n v="192"/>
    <x v="1"/>
    <s v="Urgent"/>
    <d v="2023-01-03T00:00:00"/>
    <s v="Penicillin"/>
    <s v="Abnormal"/>
    <x v="29"/>
  </r>
  <r>
    <s v="Mrs."/>
    <s v="Dorothy Wright"/>
    <n v="41"/>
    <x v="1"/>
    <x v="0"/>
    <s v="B-"/>
    <x v="2"/>
    <x v="2"/>
    <x v="1132"/>
    <s v="Richard Randall"/>
    <x v="5253"/>
    <x v="2"/>
    <n v="9667.9907999999996"/>
    <n v="268"/>
    <x v="0"/>
    <s v="Elective"/>
    <d v="2020-01-29T00:00:00"/>
    <s v="Paracetamol"/>
    <s v="Normal"/>
    <x v="28"/>
  </r>
  <r>
    <s v="Mrs."/>
    <s v="Jennifer Daugherty"/>
    <n v="68"/>
    <x v="0"/>
    <x v="0"/>
    <s v="B+"/>
    <x v="7"/>
    <x v="1"/>
    <x v="712"/>
    <s v="Alexis Franklin"/>
    <x v="5254"/>
    <x v="0"/>
    <n v="4419.8966"/>
    <n v="174"/>
    <x v="1"/>
    <s v="Urgent"/>
    <d v="2022-11-01T00:00:00"/>
    <s v="Lipitor"/>
    <s v="Inconclusive"/>
    <x v="18"/>
  </r>
  <r>
    <s v="Mr."/>
    <s v="Krista Sellers"/>
    <n v="53"/>
    <x v="1"/>
    <x v="1"/>
    <s v="O+"/>
    <x v="1"/>
    <x v="3"/>
    <x v="1434"/>
    <s v="Mrs. Jacqueline Wall DVM"/>
    <x v="5255"/>
    <x v="1"/>
    <n v="3217.328"/>
    <n v="374"/>
    <x v="2"/>
    <s v="Emergency"/>
    <d v="2022-08-18T00:00:00"/>
    <s v="Paracetamol"/>
    <s v="Normal"/>
    <x v="11"/>
  </r>
  <r>
    <s v="Mr."/>
    <s v="Michael Robbins"/>
    <n v="42"/>
    <x v="1"/>
    <x v="1"/>
    <s v="AB+"/>
    <x v="3"/>
    <x v="0"/>
    <x v="578"/>
    <s v="Michael Blackwell"/>
    <x v="1468"/>
    <x v="4"/>
    <n v="47423.237000000001"/>
    <n v="486"/>
    <x v="2"/>
    <s v="Emergency"/>
    <d v="2021-10-29T00:00:00"/>
    <s v="Penicillin"/>
    <s v="Inconclusive"/>
    <x v="3"/>
  </r>
  <r>
    <s v="Mr."/>
    <s v="Haley Bright"/>
    <n v="74"/>
    <x v="0"/>
    <x v="1"/>
    <s v="B+"/>
    <x v="7"/>
    <x v="1"/>
    <x v="1722"/>
    <s v="Terry Aguirre"/>
    <x v="5256"/>
    <x v="0"/>
    <n v="15730.4912"/>
    <n v="352"/>
    <x v="0"/>
    <s v="Elective"/>
    <d v="2020-08-15T00:00:00"/>
    <s v="Paracetamol"/>
    <s v="Normal"/>
    <x v="11"/>
  </r>
  <r>
    <s v="Mrs."/>
    <s v="Jessica Carter"/>
    <n v="77"/>
    <x v="0"/>
    <x v="0"/>
    <s v="A-"/>
    <x v="6"/>
    <x v="5"/>
    <x v="1190"/>
    <s v="Michael Cuevas"/>
    <x v="5257"/>
    <x v="0"/>
    <n v="58084.723599999998"/>
    <n v="204"/>
    <x v="2"/>
    <s v="Emergency"/>
    <d v="2018-11-22T00:00:00"/>
    <s v="Ibuprofen"/>
    <s v="Normal"/>
    <x v="14"/>
  </r>
  <r>
    <s v="Mr."/>
    <s v="Amanda West"/>
    <n v="20"/>
    <x v="2"/>
    <x v="1"/>
    <s v="AB+"/>
    <x v="3"/>
    <x v="0"/>
    <x v="337"/>
    <s v="Matthew Burke"/>
    <x v="3132"/>
    <x v="3"/>
    <n v="11182.689200000001"/>
    <n v="337"/>
    <x v="2"/>
    <s v="Emergency"/>
    <d v="2020-06-29T00:00:00"/>
    <s v="Aspirin"/>
    <s v="Normal"/>
    <x v="6"/>
  </r>
  <r>
    <s v="Mrs."/>
    <s v="Nancy Nixon"/>
    <n v="24"/>
    <x v="2"/>
    <x v="0"/>
    <s v="B-"/>
    <x v="2"/>
    <x v="4"/>
    <x v="331"/>
    <s v="Amber Morris"/>
    <x v="5258"/>
    <x v="4"/>
    <n v="2377.3213999999998"/>
    <n v="351"/>
    <x v="1"/>
    <s v="Urgent"/>
    <d v="2020-12-03T00:00:00"/>
    <s v="Penicillin"/>
    <s v="Normal"/>
    <x v="26"/>
  </r>
  <r>
    <s v="Mr."/>
    <s v="Jeremiah Leblanc"/>
    <n v="48"/>
    <x v="1"/>
    <x v="1"/>
    <s v="A-"/>
    <x v="6"/>
    <x v="1"/>
    <x v="1723"/>
    <s v="Rhonda Glass"/>
    <x v="5259"/>
    <x v="1"/>
    <n v="33830.095000000001"/>
    <n v="354"/>
    <x v="2"/>
    <s v="Emergency"/>
    <d v="2020-08-15T00:00:00"/>
    <s v="Lipitor"/>
    <s v="Abnormal"/>
    <x v="15"/>
  </r>
  <r>
    <s v="Mr."/>
    <s v="Susan Jackson"/>
    <n v="36"/>
    <x v="1"/>
    <x v="1"/>
    <s v="AB+"/>
    <x v="3"/>
    <x v="3"/>
    <x v="1571"/>
    <s v="Arthur Morgan"/>
    <x v="4355"/>
    <x v="4"/>
    <n v="3147.3036999999999"/>
    <n v="263"/>
    <x v="1"/>
    <s v="Urgent"/>
    <d v="2022-12-18T00:00:00"/>
    <s v="Ibuprofen"/>
    <s v="Normal"/>
    <x v="15"/>
  </r>
  <r>
    <s v="Mrs."/>
    <s v="David White"/>
    <n v="80"/>
    <x v="0"/>
    <x v="0"/>
    <s v="AB-"/>
    <x v="5"/>
    <x v="2"/>
    <x v="1289"/>
    <s v="Joshua Mckay"/>
    <x v="5260"/>
    <x v="0"/>
    <n v="10426.2703"/>
    <n v="177"/>
    <x v="1"/>
    <s v="Urgent"/>
    <d v="2023-09-03T00:00:00"/>
    <s v="Ibuprofen"/>
    <s v="Normal"/>
    <x v="18"/>
  </r>
  <r>
    <s v="Mrs."/>
    <s v="James Paul"/>
    <n v="81"/>
    <x v="0"/>
    <x v="0"/>
    <s v="B+"/>
    <x v="7"/>
    <x v="3"/>
    <x v="1690"/>
    <s v="Glenn Shea"/>
    <x v="5261"/>
    <x v="0"/>
    <n v="31256.356599999999"/>
    <n v="288"/>
    <x v="0"/>
    <s v="Elective"/>
    <d v="2021-08-06T00:00:00"/>
    <s v="Paracetamol"/>
    <s v="Abnormal"/>
    <x v="28"/>
  </r>
  <r>
    <s v="Mrs."/>
    <s v="Andrew Brooks"/>
    <n v="47"/>
    <x v="1"/>
    <x v="0"/>
    <s v="O-"/>
    <x v="0"/>
    <x v="5"/>
    <x v="1588"/>
    <s v="Alex Hawkins"/>
    <x v="5262"/>
    <x v="3"/>
    <n v="42299.773399999998"/>
    <n v="136"/>
    <x v="2"/>
    <s v="Emergency"/>
    <d v="2020-08-08T00:00:00"/>
    <s v="Penicillin"/>
    <s v="Abnormal"/>
    <x v="20"/>
  </r>
  <r>
    <s v="Mrs."/>
    <s v="Stephen Clark"/>
    <n v="46"/>
    <x v="1"/>
    <x v="0"/>
    <s v="AB+"/>
    <x v="3"/>
    <x v="5"/>
    <x v="1092"/>
    <s v="Nathan Schultz"/>
    <x v="5263"/>
    <x v="2"/>
    <n v="29614.7143"/>
    <n v="222"/>
    <x v="0"/>
    <s v="Elective"/>
    <d v="2021-01-12T00:00:00"/>
    <s v="Paracetamol"/>
    <s v="Abnormal"/>
    <x v="18"/>
  </r>
  <r>
    <s v="Mrs."/>
    <s v="Frederick Sherman"/>
    <n v="79"/>
    <x v="0"/>
    <x v="0"/>
    <s v="B-"/>
    <x v="2"/>
    <x v="2"/>
    <x v="156"/>
    <s v="Danielle Hawkins"/>
    <x v="5264"/>
    <x v="0"/>
    <n v="8797.2171999999991"/>
    <n v="217"/>
    <x v="1"/>
    <s v="Urgent"/>
    <d v="2020-05-13T00:00:00"/>
    <s v="Penicillin"/>
    <s v="Inconclusive"/>
    <x v="5"/>
  </r>
  <r>
    <s v="Mr."/>
    <s v="Tiffany Gomez"/>
    <n v="60"/>
    <x v="0"/>
    <x v="1"/>
    <s v="O+"/>
    <x v="1"/>
    <x v="4"/>
    <x v="770"/>
    <s v="Sean Kelly"/>
    <x v="5265"/>
    <x v="0"/>
    <n v="13575.031000000001"/>
    <n v="491"/>
    <x v="1"/>
    <s v="Urgent"/>
    <d v="2019-04-25T00:00:00"/>
    <s v="Penicillin"/>
    <s v="Inconclusive"/>
    <x v="20"/>
  </r>
  <r>
    <s v="Mrs."/>
    <s v="Rebecca Buchanan"/>
    <n v="84"/>
    <x v="0"/>
    <x v="0"/>
    <s v="A+"/>
    <x v="4"/>
    <x v="1"/>
    <x v="136"/>
    <s v="Jennifer Walker"/>
    <x v="5266"/>
    <x v="0"/>
    <n v="21244.029699999999"/>
    <n v="192"/>
    <x v="1"/>
    <s v="Urgent"/>
    <d v="2021-04-15T00:00:00"/>
    <s v="Paracetamol"/>
    <s v="Inconclusive"/>
    <x v="10"/>
  </r>
  <r>
    <s v="Mr."/>
    <s v="Carlos Moore"/>
    <n v="46"/>
    <x v="1"/>
    <x v="1"/>
    <s v="B-"/>
    <x v="2"/>
    <x v="2"/>
    <x v="228"/>
    <s v="Norman Glover"/>
    <x v="5267"/>
    <x v="0"/>
    <n v="20678.623599999999"/>
    <n v="317"/>
    <x v="2"/>
    <s v="Emergency"/>
    <d v="2022-07-24T00:00:00"/>
    <s v="Lipitor"/>
    <s v="Abnormal"/>
    <x v="24"/>
  </r>
  <r>
    <s v="Mrs."/>
    <s v="Jonathan Gonzalez"/>
    <n v="80"/>
    <x v="0"/>
    <x v="0"/>
    <s v="A-"/>
    <x v="6"/>
    <x v="1"/>
    <x v="1571"/>
    <s v="Jeremy Williams"/>
    <x v="5268"/>
    <x v="0"/>
    <n v="38705.298199999997"/>
    <n v="261"/>
    <x v="0"/>
    <s v="Elective"/>
    <d v="2022-12-18T00:00:00"/>
    <s v="Aspirin"/>
    <s v="Abnormal"/>
    <x v="15"/>
  </r>
  <r>
    <s v="Mr."/>
    <s v="Melanie Smith"/>
    <n v="56"/>
    <x v="1"/>
    <x v="1"/>
    <s v="O-"/>
    <x v="0"/>
    <x v="4"/>
    <x v="960"/>
    <s v="Tammie Harris"/>
    <x v="5269"/>
    <x v="3"/>
    <n v="35127.855799999998"/>
    <n v="349"/>
    <x v="2"/>
    <s v="Emergency"/>
    <d v="2023-11-04T00:00:00"/>
    <s v="Penicillin"/>
    <s v="Abnormal"/>
    <x v="26"/>
  </r>
  <r>
    <s v="Mr."/>
    <s v="Cindy Smith"/>
    <n v="21"/>
    <x v="2"/>
    <x v="1"/>
    <s v="A+"/>
    <x v="4"/>
    <x v="4"/>
    <x v="1330"/>
    <s v="Mikayla Thompson PhD"/>
    <x v="5270"/>
    <x v="4"/>
    <n v="23557.950400000002"/>
    <n v="425"/>
    <x v="1"/>
    <s v="Urgent"/>
    <d v="2019-12-12T00:00:00"/>
    <s v="Ibuprofen"/>
    <s v="Normal"/>
    <x v="2"/>
  </r>
  <r>
    <s v="Mrs."/>
    <s v="Maria Duncan"/>
    <n v="58"/>
    <x v="1"/>
    <x v="0"/>
    <s v="O-"/>
    <x v="0"/>
    <x v="2"/>
    <x v="177"/>
    <s v="Stephen Aguilar"/>
    <x v="5271"/>
    <x v="4"/>
    <n v="22613.893400000001"/>
    <n v="461"/>
    <x v="2"/>
    <s v="Emergency"/>
    <d v="2019-07-24T00:00:00"/>
    <s v="Paracetamol"/>
    <s v="Abnormal"/>
    <x v="26"/>
  </r>
  <r>
    <s v="Mrs."/>
    <s v="Tina Allison"/>
    <n v="18"/>
    <x v="2"/>
    <x v="0"/>
    <s v="O+"/>
    <x v="1"/>
    <x v="4"/>
    <x v="1010"/>
    <s v="Kathryn Ellis"/>
    <x v="5272"/>
    <x v="2"/>
    <n v="12981.2273"/>
    <n v="444"/>
    <x v="1"/>
    <s v="Urgent"/>
    <d v="2019-06-18T00:00:00"/>
    <s v="Ibuprofen"/>
    <s v="Inconclusive"/>
    <x v="19"/>
  </r>
  <r>
    <s v="Mr."/>
    <s v="Sara Bradley"/>
    <n v="56"/>
    <x v="1"/>
    <x v="1"/>
    <s v="A-"/>
    <x v="6"/>
    <x v="3"/>
    <x v="500"/>
    <s v="Nicholas Lee"/>
    <x v="5273"/>
    <x v="2"/>
    <n v="10451.0108"/>
    <n v="285"/>
    <x v="2"/>
    <s v="Emergency"/>
    <d v="2021-09-10T00:00:00"/>
    <s v="Ibuprofen"/>
    <s v="Abnormal"/>
    <x v="18"/>
  </r>
  <r>
    <s v="Mrs."/>
    <s v="Elizabeth Jones"/>
    <n v="27"/>
    <x v="2"/>
    <x v="0"/>
    <s v="AB+"/>
    <x v="3"/>
    <x v="4"/>
    <x v="368"/>
    <s v="Jacob Hanson"/>
    <x v="5274"/>
    <x v="4"/>
    <n v="40647.000800000002"/>
    <n v="313"/>
    <x v="1"/>
    <s v="Urgent"/>
    <d v="2019-06-30T00:00:00"/>
    <s v="Aspirin"/>
    <s v="Normal"/>
    <x v="27"/>
  </r>
  <r>
    <s v="Mrs."/>
    <s v="Michael Stevens"/>
    <n v="36"/>
    <x v="1"/>
    <x v="0"/>
    <s v="AB+"/>
    <x v="3"/>
    <x v="5"/>
    <x v="142"/>
    <s v="Richard Stewart"/>
    <x v="5275"/>
    <x v="4"/>
    <n v="43276.565399999999"/>
    <n v="478"/>
    <x v="1"/>
    <s v="Urgent"/>
    <d v="2020-04-27T00:00:00"/>
    <s v="Ibuprofen"/>
    <s v="Inconclusive"/>
    <x v="19"/>
  </r>
  <r>
    <s v="Mr."/>
    <s v="Darren Ramos"/>
    <n v="82"/>
    <x v="0"/>
    <x v="1"/>
    <s v="B+"/>
    <x v="7"/>
    <x v="5"/>
    <x v="1406"/>
    <s v="Michelle Morrison"/>
    <x v="5276"/>
    <x v="0"/>
    <n v="36029.177000000003"/>
    <n v="495"/>
    <x v="0"/>
    <s v="Elective"/>
    <d v="2023-03-21T00:00:00"/>
    <s v="Lipitor"/>
    <s v="Normal"/>
    <x v="18"/>
  </r>
  <r>
    <s v="Mrs."/>
    <s v="Autumn Medina DDS"/>
    <n v="41"/>
    <x v="1"/>
    <x v="0"/>
    <s v="O-"/>
    <x v="0"/>
    <x v="5"/>
    <x v="1724"/>
    <s v="Kimberly Gomez"/>
    <x v="5277"/>
    <x v="0"/>
    <n v="19286.258000000002"/>
    <n v="113"/>
    <x v="1"/>
    <s v="Urgent"/>
    <d v="2020-08-01T00:00:00"/>
    <s v="Paracetamol"/>
    <s v="Inconclusive"/>
    <x v="29"/>
  </r>
  <r>
    <s v="Mrs."/>
    <s v="William Davis"/>
    <n v="37"/>
    <x v="1"/>
    <x v="0"/>
    <s v="A-"/>
    <x v="6"/>
    <x v="3"/>
    <x v="58"/>
    <s v="Daniel Valdez"/>
    <x v="5278"/>
    <x v="2"/>
    <n v="8821.0738000000001"/>
    <n v="253"/>
    <x v="2"/>
    <s v="Emergency"/>
    <d v="2020-01-26T00:00:00"/>
    <s v="Penicillin"/>
    <s v="Abnormal"/>
    <x v="0"/>
  </r>
  <r>
    <s v="Mrs."/>
    <s v="Brianna Moore"/>
    <n v="23"/>
    <x v="2"/>
    <x v="0"/>
    <s v="B-"/>
    <x v="2"/>
    <x v="4"/>
    <x v="327"/>
    <s v="Darlene Mccarthy"/>
    <x v="5279"/>
    <x v="3"/>
    <n v="16744.2968"/>
    <n v="371"/>
    <x v="1"/>
    <s v="Urgent"/>
    <d v="2019-08-16T00:00:00"/>
    <s v="Lipitor"/>
    <s v="Inconclusive"/>
    <x v="25"/>
  </r>
  <r>
    <s v="Mrs."/>
    <s v="Gary Miller"/>
    <n v="31"/>
    <x v="2"/>
    <x v="0"/>
    <s v="A-"/>
    <x v="6"/>
    <x v="0"/>
    <x v="1052"/>
    <s v="David Carroll"/>
    <x v="5280"/>
    <x v="1"/>
    <n v="40864.949099999998"/>
    <n v="293"/>
    <x v="2"/>
    <s v="Emergency"/>
    <d v="2020-06-26T00:00:00"/>
    <s v="Lipitor"/>
    <s v="Inconclusive"/>
    <x v="26"/>
  </r>
  <r>
    <s v="Mrs."/>
    <s v="Sabrina Hall"/>
    <n v="52"/>
    <x v="1"/>
    <x v="0"/>
    <s v="O+"/>
    <x v="1"/>
    <x v="2"/>
    <x v="1367"/>
    <s v="Aaron Brewer"/>
    <x v="5281"/>
    <x v="0"/>
    <n v="19349.316299999999"/>
    <n v="143"/>
    <x v="1"/>
    <s v="Urgent"/>
    <d v="2023-06-12T00:00:00"/>
    <s v="Paracetamol"/>
    <s v="Abnormal"/>
    <x v="5"/>
  </r>
  <r>
    <s v="Mrs."/>
    <s v="Wendy Spears"/>
    <n v="49"/>
    <x v="1"/>
    <x v="0"/>
    <s v="B-"/>
    <x v="2"/>
    <x v="3"/>
    <x v="1173"/>
    <s v="Kimberly Good"/>
    <x v="5282"/>
    <x v="3"/>
    <n v="14063.946099999999"/>
    <n v="307"/>
    <x v="1"/>
    <s v="Urgent"/>
    <d v="2019-06-18T00:00:00"/>
    <s v="Aspirin"/>
    <s v="Inconclusive"/>
    <x v="9"/>
  </r>
  <r>
    <s v="Mrs."/>
    <s v="Matthew Lopez"/>
    <n v="33"/>
    <x v="2"/>
    <x v="0"/>
    <s v="AB+"/>
    <x v="3"/>
    <x v="4"/>
    <x v="578"/>
    <s v="Daniel Nielsen"/>
    <x v="5283"/>
    <x v="4"/>
    <n v="36684.659200000002"/>
    <n v="307"/>
    <x v="1"/>
    <s v="Urgent"/>
    <d v="2021-11-12T00:00:00"/>
    <s v="Aspirin"/>
    <s v="Normal"/>
    <x v="25"/>
  </r>
  <r>
    <s v="Mrs."/>
    <s v="Lori Mcclain"/>
    <n v="35"/>
    <x v="1"/>
    <x v="0"/>
    <s v="O-"/>
    <x v="0"/>
    <x v="1"/>
    <x v="872"/>
    <s v="Deanna Torres"/>
    <x v="5284"/>
    <x v="1"/>
    <n v="19382.168799999999"/>
    <n v="394"/>
    <x v="1"/>
    <s v="Urgent"/>
    <d v="2021-08-19T00:00:00"/>
    <s v="Paracetamol"/>
    <s v="Abnormal"/>
    <x v="4"/>
  </r>
  <r>
    <s v="Mrs."/>
    <s v="Albert Holder"/>
    <n v="54"/>
    <x v="1"/>
    <x v="0"/>
    <s v="B+"/>
    <x v="7"/>
    <x v="5"/>
    <x v="108"/>
    <s v="Erika Zuniga"/>
    <x v="5285"/>
    <x v="4"/>
    <n v="8294.8317999999999"/>
    <n v="414"/>
    <x v="2"/>
    <s v="Emergency"/>
    <d v="2020-11-29T00:00:00"/>
    <s v="Penicillin"/>
    <s v="Inconclusive"/>
    <x v="20"/>
  </r>
  <r>
    <s v="Mr."/>
    <s v="Troy Sanchez"/>
    <n v="60"/>
    <x v="0"/>
    <x v="1"/>
    <s v="O-"/>
    <x v="0"/>
    <x v="5"/>
    <x v="1697"/>
    <s v="David Lee"/>
    <x v="5286"/>
    <x v="0"/>
    <n v="38757.879000000001"/>
    <n v="264"/>
    <x v="1"/>
    <s v="Urgent"/>
    <d v="2020-11-22T00:00:00"/>
    <s v="Paracetamol"/>
    <s v="Normal"/>
    <x v="26"/>
  </r>
  <r>
    <s v="Mrs."/>
    <s v="Ellen Ward"/>
    <n v="83"/>
    <x v="0"/>
    <x v="0"/>
    <s v="A-"/>
    <x v="6"/>
    <x v="2"/>
    <x v="1680"/>
    <s v="Trevor Mcmahon"/>
    <x v="5287"/>
    <x v="0"/>
    <n v="12607.505999999999"/>
    <n v="287"/>
    <x v="1"/>
    <s v="Urgent"/>
    <d v="2021-02-19T00:00:00"/>
    <s v="Aspirin"/>
    <s v="Abnormal"/>
    <x v="0"/>
  </r>
  <r>
    <s v="Mr."/>
    <s v="Jodi Griffin"/>
    <n v="78"/>
    <x v="0"/>
    <x v="1"/>
    <s v="O+"/>
    <x v="1"/>
    <x v="0"/>
    <x v="338"/>
    <s v="Robert Sharp"/>
    <x v="5288"/>
    <x v="0"/>
    <n v="49084.781999999999"/>
    <n v="117"/>
    <x v="2"/>
    <s v="Emergency"/>
    <d v="2022-03-01T00:00:00"/>
    <s v="Lipitor"/>
    <s v="Abnormal"/>
    <x v="18"/>
  </r>
  <r>
    <s v="Mrs."/>
    <s v="Jade Turner"/>
    <n v="54"/>
    <x v="1"/>
    <x v="0"/>
    <s v="O-"/>
    <x v="0"/>
    <x v="1"/>
    <x v="1143"/>
    <s v="Kristina Moody"/>
    <x v="3132"/>
    <x v="3"/>
    <n v="8093.5990000000002"/>
    <n v="360"/>
    <x v="2"/>
    <s v="Emergency"/>
    <d v="2023-08-17T00:00:00"/>
    <s v="Lipitor"/>
    <s v="Abnormal"/>
    <x v="7"/>
  </r>
  <r>
    <s v="Mrs."/>
    <s v="Candice Rodriguez"/>
    <n v="29"/>
    <x v="2"/>
    <x v="0"/>
    <s v="B+"/>
    <x v="7"/>
    <x v="1"/>
    <x v="174"/>
    <s v="Brandi Weaver"/>
    <x v="5289"/>
    <x v="1"/>
    <n v="13216.136200000001"/>
    <n v="391"/>
    <x v="1"/>
    <s v="Urgent"/>
    <d v="2020-07-17T00:00:00"/>
    <s v="Lipitor"/>
    <s v="Inconclusive"/>
    <x v="0"/>
  </r>
  <r>
    <s v="Mr."/>
    <s v="Patricia Bright"/>
    <n v="34"/>
    <x v="2"/>
    <x v="1"/>
    <s v="B-"/>
    <x v="2"/>
    <x v="4"/>
    <x v="1236"/>
    <s v="Carrie Miller"/>
    <x v="5290"/>
    <x v="0"/>
    <n v="12183.224700000001"/>
    <n v="433"/>
    <x v="2"/>
    <s v="Emergency"/>
    <d v="2021-10-07T00:00:00"/>
    <s v="Paracetamol"/>
    <s v="Inconclusive"/>
    <x v="17"/>
  </r>
  <r>
    <s v="Mrs."/>
    <s v="Helen Ward"/>
    <n v="50"/>
    <x v="1"/>
    <x v="0"/>
    <s v="O+"/>
    <x v="1"/>
    <x v="3"/>
    <x v="227"/>
    <s v="David Hudson"/>
    <x v="652"/>
    <x v="0"/>
    <n v="16623.168399999999"/>
    <n v="424"/>
    <x v="1"/>
    <s v="Urgent"/>
    <d v="2020-08-17T00:00:00"/>
    <s v="Aspirin"/>
    <s v="Normal"/>
    <x v="8"/>
  </r>
  <r>
    <s v="Mrs."/>
    <s v="Joann Hendrix"/>
    <n v="83"/>
    <x v="0"/>
    <x v="0"/>
    <s v="A+"/>
    <x v="4"/>
    <x v="3"/>
    <x v="1631"/>
    <s v="Tyler Foster"/>
    <x v="5291"/>
    <x v="0"/>
    <n v="15943.9745"/>
    <n v="477"/>
    <x v="0"/>
    <s v="Elective"/>
    <d v="2020-11-29T00:00:00"/>
    <s v="Lipitor"/>
    <s v="Normal"/>
    <x v="22"/>
  </r>
  <r>
    <s v="Mrs."/>
    <s v="Gary Grant"/>
    <n v="27"/>
    <x v="2"/>
    <x v="0"/>
    <s v="AB-"/>
    <x v="5"/>
    <x v="4"/>
    <x v="225"/>
    <s v="Ryan Maldonado"/>
    <x v="5292"/>
    <x v="2"/>
    <n v="39674.130100000002"/>
    <n v="283"/>
    <x v="1"/>
    <s v="Urgent"/>
    <d v="2022-07-07T00:00:00"/>
    <s v="Paracetamol"/>
    <s v="Abnormal"/>
    <x v="9"/>
  </r>
  <r>
    <s v="Mrs."/>
    <s v="Tyrone Roach"/>
    <n v="38"/>
    <x v="1"/>
    <x v="0"/>
    <s v="A-"/>
    <x v="6"/>
    <x v="0"/>
    <x v="1198"/>
    <s v="Robin Duffy"/>
    <x v="78"/>
    <x v="3"/>
    <n v="15436.899600000001"/>
    <n v="325"/>
    <x v="2"/>
    <s v="Emergency"/>
    <d v="2021-12-30T00:00:00"/>
    <s v="Penicillin"/>
    <s v="Inconclusive"/>
    <x v="23"/>
  </r>
  <r>
    <s v="Mr."/>
    <s v="Emily Solis"/>
    <n v="63"/>
    <x v="0"/>
    <x v="1"/>
    <s v="B-"/>
    <x v="2"/>
    <x v="5"/>
    <x v="443"/>
    <s v="Vanessa Foley"/>
    <x v="5293"/>
    <x v="0"/>
    <n v="6683.1635999999999"/>
    <n v="272"/>
    <x v="2"/>
    <s v="Emergency"/>
    <d v="2020-11-05T00:00:00"/>
    <s v="Ibuprofen"/>
    <s v="Inconclusive"/>
    <x v="29"/>
  </r>
  <r>
    <s v="Mrs."/>
    <s v="Sarah Garcia"/>
    <n v="77"/>
    <x v="0"/>
    <x v="0"/>
    <s v="AB+"/>
    <x v="3"/>
    <x v="2"/>
    <x v="6"/>
    <s v="Juan Haley"/>
    <x v="5294"/>
    <x v="0"/>
    <n v="18516.622899999998"/>
    <n v="312"/>
    <x v="2"/>
    <s v="Emergency"/>
    <d v="2021-09-06T00:00:00"/>
    <s v="Paracetamol"/>
    <s v="Abnormal"/>
    <x v="15"/>
  </r>
  <r>
    <s v="Mrs."/>
    <s v="Matthew Webster"/>
    <n v="37"/>
    <x v="1"/>
    <x v="0"/>
    <s v="B+"/>
    <x v="7"/>
    <x v="0"/>
    <x v="1438"/>
    <s v="Joshua Gamble"/>
    <x v="5295"/>
    <x v="0"/>
    <n v="57761.4712"/>
    <n v="304"/>
    <x v="2"/>
    <s v="Emergency"/>
    <d v="2020-03-20T00:00:00"/>
    <s v="Paracetamol"/>
    <s v="Inconclusive"/>
    <x v="6"/>
  </r>
  <r>
    <s v="Mr."/>
    <s v="Brittany Glover"/>
    <n v="57"/>
    <x v="1"/>
    <x v="1"/>
    <s v="A+"/>
    <x v="4"/>
    <x v="4"/>
    <x v="1714"/>
    <s v="Michael Johnson"/>
    <x v="5296"/>
    <x v="0"/>
    <n v="29789.567599999998"/>
    <n v="192"/>
    <x v="1"/>
    <s v="Urgent"/>
    <d v="2021-12-20T00:00:00"/>
    <s v="Ibuprofen"/>
    <s v="Abnormal"/>
    <x v="6"/>
  </r>
  <r>
    <s v="Mr."/>
    <s v="Michael Young"/>
    <n v="29"/>
    <x v="2"/>
    <x v="1"/>
    <s v="A-"/>
    <x v="6"/>
    <x v="0"/>
    <x v="973"/>
    <s v="David Reed"/>
    <x v="1568"/>
    <x v="3"/>
    <n v="36458.3194"/>
    <n v="195"/>
    <x v="2"/>
    <s v="Emergency"/>
    <d v="2023-09-11T00:00:00"/>
    <s v="Penicillin"/>
    <s v="Inconclusive"/>
    <x v="13"/>
  </r>
  <r>
    <s v="Mrs."/>
    <s v="Raven Dunlap"/>
    <n v="85"/>
    <x v="0"/>
    <x v="0"/>
    <s v="B+"/>
    <x v="7"/>
    <x v="2"/>
    <x v="138"/>
    <s v="Jeanette Perez"/>
    <x v="1637"/>
    <x v="2"/>
    <n v="671.84910000000002"/>
    <n v="389"/>
    <x v="2"/>
    <s v="Emergency"/>
    <d v="2021-08-24T00:00:00"/>
    <s v="Aspirin"/>
    <s v="Abnormal"/>
    <x v="24"/>
  </r>
  <r>
    <s v="Mr."/>
    <s v="James Thomas"/>
    <n v="45"/>
    <x v="1"/>
    <x v="1"/>
    <s v="B+"/>
    <x v="7"/>
    <x v="3"/>
    <x v="1212"/>
    <s v="Mark Carpenter"/>
    <x v="5297"/>
    <x v="4"/>
    <n v="12616.822399999999"/>
    <n v="243"/>
    <x v="0"/>
    <s v="Elective"/>
    <d v="2022-09-28T00:00:00"/>
    <s v="Aspirin"/>
    <s v="Inconclusive"/>
    <x v="8"/>
  </r>
  <r>
    <s v="Mrs."/>
    <s v="Pedro Stevens"/>
    <n v="18"/>
    <x v="2"/>
    <x v="0"/>
    <s v="O+"/>
    <x v="1"/>
    <x v="2"/>
    <x v="1512"/>
    <s v="Nicole Fernandez"/>
    <x v="5298"/>
    <x v="2"/>
    <n v="10371.758099999999"/>
    <n v="196"/>
    <x v="1"/>
    <s v="Urgent"/>
    <d v="2019-12-01T00:00:00"/>
    <s v="Ibuprofen"/>
    <s v="Inconclusive"/>
    <x v="11"/>
  </r>
  <r>
    <s v="Mr."/>
    <s v="Thomas Marquez"/>
    <n v="73"/>
    <x v="0"/>
    <x v="1"/>
    <s v="O-"/>
    <x v="0"/>
    <x v="5"/>
    <x v="434"/>
    <s v="Katherine Armstrong"/>
    <x v="5299"/>
    <x v="4"/>
    <n v="50078.152099999999"/>
    <n v="470"/>
    <x v="0"/>
    <s v="Elective"/>
    <d v="2021-03-30T00:00:00"/>
    <s v="Aspirin"/>
    <s v="Abnormal"/>
    <x v="14"/>
  </r>
  <r>
    <s v="Mrs."/>
    <s v="Jason Owens"/>
    <n v="66"/>
    <x v="0"/>
    <x v="0"/>
    <s v="A-"/>
    <x v="6"/>
    <x v="4"/>
    <x v="603"/>
    <s v="Joseph Cooper"/>
    <x v="5300"/>
    <x v="2"/>
    <n v="2741.5816"/>
    <n v="445"/>
    <x v="2"/>
    <s v="Emergency"/>
    <d v="2023-05-20T00:00:00"/>
    <s v="Paracetamol"/>
    <s v="Abnormal"/>
    <x v="2"/>
  </r>
  <r>
    <s v="Mr."/>
    <s v="Austin Myers"/>
    <n v="76"/>
    <x v="0"/>
    <x v="1"/>
    <s v="B+"/>
    <x v="7"/>
    <x v="1"/>
    <x v="317"/>
    <s v="Leslie Durham"/>
    <x v="5301"/>
    <x v="2"/>
    <n v="23850.831900000001"/>
    <n v="398"/>
    <x v="0"/>
    <s v="Elective"/>
    <d v="2019-08-06T00:00:00"/>
    <s v="Penicillin"/>
    <s v="Inconclusive"/>
    <x v="11"/>
  </r>
  <r>
    <s v="Mrs."/>
    <s v="Alexandra Cross"/>
    <n v="39"/>
    <x v="1"/>
    <x v="0"/>
    <s v="B+"/>
    <x v="7"/>
    <x v="3"/>
    <x v="604"/>
    <s v="Lauren Weber"/>
    <x v="5302"/>
    <x v="4"/>
    <n v="1131.8894"/>
    <n v="424"/>
    <x v="0"/>
    <s v="Elective"/>
    <d v="2023-06-28T00:00:00"/>
    <s v="Lipitor"/>
    <s v="Abnormal"/>
    <x v="9"/>
  </r>
  <r>
    <s v="Mrs."/>
    <s v="Juan Randolph"/>
    <n v="66"/>
    <x v="0"/>
    <x v="0"/>
    <s v="B-"/>
    <x v="2"/>
    <x v="0"/>
    <x v="1182"/>
    <s v="Dr. Kevin Brown"/>
    <x v="5303"/>
    <x v="0"/>
    <n v="30559.549500000001"/>
    <n v="387"/>
    <x v="1"/>
    <s v="Urgent"/>
    <d v="2021-12-15T00:00:00"/>
    <s v="Ibuprofen"/>
    <s v="Inconclusive"/>
    <x v="26"/>
  </r>
  <r>
    <s v="Mrs."/>
    <s v="Lori Mathis"/>
    <n v="29"/>
    <x v="2"/>
    <x v="0"/>
    <s v="A-"/>
    <x v="6"/>
    <x v="3"/>
    <x v="557"/>
    <s v="Catherine Williams"/>
    <x v="5304"/>
    <x v="3"/>
    <n v="6238.0551999999998"/>
    <n v="297"/>
    <x v="0"/>
    <s v="Elective"/>
    <d v="2023-03-21T00:00:00"/>
    <s v="Lipitor"/>
    <s v="Inconclusive"/>
    <x v="13"/>
  </r>
  <r>
    <s v="Mrs."/>
    <s v="Scott Brewer"/>
    <n v="18"/>
    <x v="2"/>
    <x v="0"/>
    <s v="A-"/>
    <x v="6"/>
    <x v="4"/>
    <x v="306"/>
    <s v="Daniel Bonilla"/>
    <x v="1279"/>
    <x v="3"/>
    <n v="15893.8413"/>
    <n v="224"/>
    <x v="2"/>
    <s v="Emergency"/>
    <d v="2022-11-13T00:00:00"/>
    <s v="Ibuprofen"/>
    <s v="Inconclusive"/>
    <x v="25"/>
  </r>
  <r>
    <s v="Mr."/>
    <s v="Dr. Barbara Foster"/>
    <n v="31"/>
    <x v="2"/>
    <x v="1"/>
    <s v="B-"/>
    <x v="2"/>
    <x v="1"/>
    <x v="1046"/>
    <s v="William Wilson"/>
    <x v="5305"/>
    <x v="3"/>
    <n v="11465.895399999999"/>
    <n v="477"/>
    <x v="2"/>
    <s v="Emergency"/>
    <d v="2021-03-18T00:00:00"/>
    <s v="Lipitor"/>
    <s v="Abnormal"/>
    <x v="0"/>
  </r>
  <r>
    <s v="Mr."/>
    <s v="Rachel Gibbs"/>
    <n v="40"/>
    <x v="1"/>
    <x v="1"/>
    <s v="AB-"/>
    <x v="5"/>
    <x v="4"/>
    <x v="1705"/>
    <s v="Dale Myers"/>
    <x v="5306"/>
    <x v="2"/>
    <n v="2510.2498999999998"/>
    <n v="269"/>
    <x v="1"/>
    <s v="Urgent"/>
    <d v="2020-03-23T00:00:00"/>
    <s v="Ibuprofen"/>
    <s v="Abnormal"/>
    <x v="1"/>
  </r>
  <r>
    <s v="Mr."/>
    <s v="Scott Bates"/>
    <n v="35"/>
    <x v="1"/>
    <x v="1"/>
    <s v="AB-"/>
    <x v="5"/>
    <x v="0"/>
    <x v="1181"/>
    <s v="Vickie Williams"/>
    <x v="5307"/>
    <x v="0"/>
    <n v="41645.974300000002"/>
    <n v="298"/>
    <x v="1"/>
    <s v="Urgent"/>
    <d v="2020-08-04T00:00:00"/>
    <s v="Aspirin"/>
    <s v="Abnormal"/>
    <x v="29"/>
  </r>
  <r>
    <s v="Mrs."/>
    <s v="Michael Fischer"/>
    <n v="28"/>
    <x v="2"/>
    <x v="0"/>
    <s v="O+"/>
    <x v="1"/>
    <x v="0"/>
    <x v="678"/>
    <s v="Nicholas Clark"/>
    <x v="5308"/>
    <x v="0"/>
    <n v="25870.793399999999"/>
    <n v="224"/>
    <x v="1"/>
    <s v="Urgent"/>
    <d v="2020-04-23T00:00:00"/>
    <s v="Penicillin"/>
    <s v="Inconclusive"/>
    <x v="11"/>
  </r>
  <r>
    <s v="Mrs."/>
    <s v="Megan Kline"/>
    <n v="31"/>
    <x v="2"/>
    <x v="0"/>
    <s v="O+"/>
    <x v="1"/>
    <x v="2"/>
    <x v="324"/>
    <s v="Cassandra Richard"/>
    <x v="5309"/>
    <x v="0"/>
    <n v="13176.9547"/>
    <n v="446"/>
    <x v="1"/>
    <s v="Urgent"/>
    <d v="2023-09-21T00:00:00"/>
    <s v="Paracetamol"/>
    <s v="Abnormal"/>
    <x v="29"/>
  </r>
  <r>
    <s v="Mr."/>
    <s v="Anna Pace"/>
    <n v="35"/>
    <x v="1"/>
    <x v="1"/>
    <s v="A-"/>
    <x v="6"/>
    <x v="2"/>
    <x v="908"/>
    <s v="Savannah Mcclure"/>
    <x v="5310"/>
    <x v="2"/>
    <n v="3449.8789999999999"/>
    <n v="118"/>
    <x v="1"/>
    <s v="Urgent"/>
    <d v="2020-12-10T00:00:00"/>
    <s v="Penicillin"/>
    <s v="Abnormal"/>
    <x v="1"/>
  </r>
  <r>
    <s v="Mrs."/>
    <s v="Jonathan Sanford"/>
    <n v="80"/>
    <x v="0"/>
    <x v="0"/>
    <s v="B+"/>
    <x v="7"/>
    <x v="5"/>
    <x v="109"/>
    <s v="Nathan Fischer"/>
    <x v="5311"/>
    <x v="4"/>
    <n v="60362.977700000003"/>
    <n v="185"/>
    <x v="1"/>
    <s v="Urgent"/>
    <d v="2020-01-10T00:00:00"/>
    <s v="Penicillin"/>
    <s v="Abnormal"/>
    <x v="17"/>
  </r>
  <r>
    <s v="Mr."/>
    <s v="Kelly Moore"/>
    <n v="42"/>
    <x v="1"/>
    <x v="1"/>
    <s v="AB-"/>
    <x v="5"/>
    <x v="2"/>
    <x v="496"/>
    <s v="Samuel Whitney"/>
    <x v="5312"/>
    <x v="0"/>
    <n v="17275.318599999999"/>
    <n v="368"/>
    <x v="2"/>
    <s v="Emergency"/>
    <d v="2019-10-20T00:00:00"/>
    <s v="Lipitor"/>
    <s v="Inconclusive"/>
    <x v="22"/>
  </r>
  <r>
    <s v="Mrs."/>
    <s v="Nicole Brewer"/>
    <n v="82"/>
    <x v="0"/>
    <x v="0"/>
    <s v="B+"/>
    <x v="7"/>
    <x v="4"/>
    <x v="1488"/>
    <s v="Dr. Robert Kelley"/>
    <x v="5313"/>
    <x v="4"/>
    <n v="6195.0541000000003"/>
    <n v="333"/>
    <x v="1"/>
    <s v="Urgent"/>
    <d v="2022-05-17T00:00:00"/>
    <s v="Ibuprofen"/>
    <s v="Normal"/>
    <x v="27"/>
  </r>
  <r>
    <s v="Mrs."/>
    <s v="Selena Cooper"/>
    <n v="50"/>
    <x v="1"/>
    <x v="0"/>
    <s v="B-"/>
    <x v="2"/>
    <x v="0"/>
    <x v="1725"/>
    <s v="Stephen King"/>
    <x v="5314"/>
    <x v="4"/>
    <n v="34991.216200000003"/>
    <n v="236"/>
    <x v="2"/>
    <s v="Emergency"/>
    <d v="2022-08-12T00:00:00"/>
    <s v="Paracetamol"/>
    <s v="Normal"/>
    <x v="16"/>
  </r>
  <r>
    <s v="Mrs."/>
    <s v="Calvin Simmons"/>
    <n v="64"/>
    <x v="0"/>
    <x v="0"/>
    <s v="AB+"/>
    <x v="3"/>
    <x v="4"/>
    <x v="380"/>
    <s v="Melissa Roberson"/>
    <x v="5315"/>
    <x v="1"/>
    <n v="34220.295599999998"/>
    <n v="151"/>
    <x v="2"/>
    <s v="Emergency"/>
    <d v="2019-12-25T00:00:00"/>
    <s v="Lipitor"/>
    <s v="Normal"/>
    <x v="28"/>
  </r>
  <r>
    <s v="Mr."/>
    <s v="Benjamin King"/>
    <n v="25"/>
    <x v="2"/>
    <x v="1"/>
    <s v="AB-"/>
    <x v="5"/>
    <x v="4"/>
    <x v="361"/>
    <s v="Kenneth Hoffman"/>
    <x v="5316"/>
    <x v="2"/>
    <n v="4541.2266"/>
    <n v="448"/>
    <x v="1"/>
    <s v="Urgent"/>
    <d v="2022-03-30T00:00:00"/>
    <s v="Ibuprofen"/>
    <s v="Inconclusive"/>
    <x v="19"/>
  </r>
  <r>
    <s v="Mr."/>
    <s v="Eric Nelson"/>
    <n v="46"/>
    <x v="1"/>
    <x v="1"/>
    <s v="B-"/>
    <x v="2"/>
    <x v="0"/>
    <x v="706"/>
    <s v="Ryan Grant"/>
    <x v="5317"/>
    <x v="0"/>
    <n v="6418.3202000000001"/>
    <n v="125"/>
    <x v="1"/>
    <s v="Urgent"/>
    <d v="2020-01-29T00:00:00"/>
    <s v="Paracetamol"/>
    <s v="Normal"/>
    <x v="12"/>
  </r>
  <r>
    <s v="Mrs."/>
    <s v="Charles Hernandez"/>
    <n v="53"/>
    <x v="1"/>
    <x v="0"/>
    <s v="O+"/>
    <x v="1"/>
    <x v="4"/>
    <x v="222"/>
    <s v="Gabriel Nelson"/>
    <x v="1514"/>
    <x v="1"/>
    <n v="16767.5717"/>
    <n v="384"/>
    <x v="2"/>
    <s v="Emergency"/>
    <d v="2021-05-03T00:00:00"/>
    <s v="Paracetamol"/>
    <s v="Inconclusive"/>
    <x v="21"/>
  </r>
  <r>
    <s v="Mrs."/>
    <s v="Kathryn Davies"/>
    <n v="81"/>
    <x v="0"/>
    <x v="0"/>
    <s v="A-"/>
    <x v="6"/>
    <x v="3"/>
    <x v="1692"/>
    <s v="Todd Spencer DDS"/>
    <x v="5318"/>
    <x v="1"/>
    <n v="23685.004400000002"/>
    <n v="391"/>
    <x v="1"/>
    <s v="Urgent"/>
    <d v="2019-11-27T00:00:00"/>
    <s v="Ibuprofen"/>
    <s v="Inconclusive"/>
    <x v="16"/>
  </r>
  <r>
    <s v="Mrs."/>
    <s v="Mark Bryant"/>
    <n v="32"/>
    <x v="2"/>
    <x v="0"/>
    <s v="O+"/>
    <x v="1"/>
    <x v="3"/>
    <x v="868"/>
    <s v="Christopher Weaver"/>
    <x v="5319"/>
    <x v="2"/>
    <n v="11455.2016"/>
    <n v="158"/>
    <x v="2"/>
    <s v="Emergency"/>
    <d v="2022-05-20T00:00:00"/>
    <s v="Aspirin"/>
    <s v="Inconclusive"/>
    <x v="13"/>
  </r>
  <r>
    <s v="Mr."/>
    <s v="Samantha Baker MD"/>
    <n v="76"/>
    <x v="0"/>
    <x v="1"/>
    <s v="O-"/>
    <x v="0"/>
    <x v="5"/>
    <x v="1399"/>
    <s v="Terry Page"/>
    <x v="5320"/>
    <x v="4"/>
    <n v="48136.890099999997"/>
    <n v="290"/>
    <x v="1"/>
    <s v="Urgent"/>
    <d v="2022-01-22T00:00:00"/>
    <s v="Lipitor"/>
    <s v="Inconclusive"/>
    <x v="17"/>
  </r>
  <r>
    <s v="Mr."/>
    <s v="Barbara Duran"/>
    <n v="81"/>
    <x v="0"/>
    <x v="1"/>
    <s v="AB+"/>
    <x v="3"/>
    <x v="0"/>
    <x v="54"/>
    <s v="Casey Sparks"/>
    <x v="5321"/>
    <x v="3"/>
    <n v="30915.430100000001"/>
    <n v="452"/>
    <x v="2"/>
    <s v="Emergency"/>
    <d v="2019-12-08T00:00:00"/>
    <s v="Lipitor"/>
    <s v="Inconclusive"/>
    <x v="19"/>
  </r>
  <r>
    <s v="Mr."/>
    <s v="Christopher Shaffer"/>
    <n v="55"/>
    <x v="1"/>
    <x v="1"/>
    <s v="A+"/>
    <x v="4"/>
    <x v="3"/>
    <x v="618"/>
    <s v="Robin Martin"/>
    <x v="322"/>
    <x v="1"/>
    <n v="20199.834999999999"/>
    <n v="436"/>
    <x v="1"/>
    <s v="Urgent"/>
    <d v="2022-02-17T00:00:00"/>
    <s v="Lipitor"/>
    <s v="Inconclusive"/>
    <x v="26"/>
  </r>
  <r>
    <s v="Mr."/>
    <s v="Caitlin Miller"/>
    <n v="61"/>
    <x v="0"/>
    <x v="1"/>
    <s v="A-"/>
    <x v="6"/>
    <x v="3"/>
    <x v="159"/>
    <s v="Kevin Lowery"/>
    <x v="5322"/>
    <x v="2"/>
    <n v="10760.6219"/>
    <n v="122"/>
    <x v="0"/>
    <s v="Elective"/>
    <d v="2023-05-26T00:00:00"/>
    <s v="Aspirin"/>
    <s v="Normal"/>
    <x v="22"/>
  </r>
  <r>
    <s v="Mrs."/>
    <s v="Daniel Pitts"/>
    <n v="70"/>
    <x v="0"/>
    <x v="0"/>
    <s v="B-"/>
    <x v="2"/>
    <x v="0"/>
    <x v="1181"/>
    <s v="Julia Alexander"/>
    <x v="5323"/>
    <x v="4"/>
    <n v="46866.885300000002"/>
    <n v="394"/>
    <x v="1"/>
    <s v="Urgent"/>
    <d v="2020-07-23T00:00:00"/>
    <s v="Aspirin"/>
    <s v="Inconclusive"/>
    <x v="5"/>
  </r>
  <r>
    <s v="Mr."/>
    <s v="Veronica Price"/>
    <n v="66"/>
    <x v="0"/>
    <x v="1"/>
    <s v="O-"/>
    <x v="0"/>
    <x v="0"/>
    <x v="1475"/>
    <s v="Richard Carter"/>
    <x v="5324"/>
    <x v="3"/>
    <n v="45683.710299999999"/>
    <n v="468"/>
    <x v="2"/>
    <s v="Emergency"/>
    <d v="2022-09-03T00:00:00"/>
    <s v="Penicillin"/>
    <s v="Inconclusive"/>
    <x v="12"/>
  </r>
  <r>
    <s v="Mr."/>
    <s v="Jordan Price"/>
    <n v="38"/>
    <x v="1"/>
    <x v="1"/>
    <s v="O+"/>
    <x v="1"/>
    <x v="1"/>
    <x v="105"/>
    <s v="Gerald Russo"/>
    <x v="5325"/>
    <x v="1"/>
    <n v="36053.1486"/>
    <n v="449"/>
    <x v="2"/>
    <s v="Emergency"/>
    <d v="2023-03-28T00:00:00"/>
    <s v="Penicillin"/>
    <s v="Normal"/>
    <x v="4"/>
  </r>
  <r>
    <s v="Mrs."/>
    <s v="Nicholas Nash"/>
    <n v="22"/>
    <x v="2"/>
    <x v="0"/>
    <s v="AB+"/>
    <x v="3"/>
    <x v="2"/>
    <x v="432"/>
    <s v="Tommy Collins"/>
    <x v="5326"/>
    <x v="1"/>
    <n v="17510.078399999999"/>
    <n v="435"/>
    <x v="1"/>
    <s v="Urgent"/>
    <d v="2022-01-16T00:00:00"/>
    <s v="Aspirin"/>
    <s v="Normal"/>
    <x v="19"/>
  </r>
  <r>
    <s v="Mrs."/>
    <s v="Darren Shea"/>
    <n v="41"/>
    <x v="1"/>
    <x v="0"/>
    <s v="AB-"/>
    <x v="5"/>
    <x v="3"/>
    <x v="1110"/>
    <s v="Bryan Wolf"/>
    <x v="5327"/>
    <x v="0"/>
    <n v="22634.279299999998"/>
    <n v="136"/>
    <x v="0"/>
    <s v="Elective"/>
    <d v="2019-07-07T00:00:00"/>
    <s v="Aspirin"/>
    <s v="Normal"/>
    <x v="10"/>
  </r>
  <r>
    <s v="Mrs."/>
    <s v="Ryan Sanchez"/>
    <n v="36"/>
    <x v="1"/>
    <x v="0"/>
    <s v="AB+"/>
    <x v="3"/>
    <x v="1"/>
    <x v="1245"/>
    <s v="Nathan Mejia"/>
    <x v="5328"/>
    <x v="0"/>
    <n v="834.38499999999999"/>
    <n v="102"/>
    <x v="1"/>
    <s v="Urgent"/>
    <d v="2020-12-26T00:00:00"/>
    <s v="Aspirin"/>
    <s v="Inconclusive"/>
    <x v="29"/>
  </r>
  <r>
    <s v="Mrs."/>
    <s v="Madison Li"/>
    <n v="65"/>
    <x v="0"/>
    <x v="0"/>
    <s v="AB-"/>
    <x v="5"/>
    <x v="2"/>
    <x v="858"/>
    <s v="Karen Davenport"/>
    <x v="5329"/>
    <x v="4"/>
    <n v="13796.6643"/>
    <n v="204"/>
    <x v="1"/>
    <s v="Urgent"/>
    <d v="2022-02-23T00:00:00"/>
    <s v="Ibuprofen"/>
    <s v="Abnormal"/>
    <x v="2"/>
  </r>
  <r>
    <s v="Mrs."/>
    <s v="Ruth Jarvis"/>
    <n v="19"/>
    <x v="2"/>
    <x v="0"/>
    <s v="O-"/>
    <x v="0"/>
    <x v="1"/>
    <x v="1521"/>
    <s v="Nicole Klein"/>
    <x v="5330"/>
    <x v="2"/>
    <n v="15435.1787"/>
    <n v="127"/>
    <x v="0"/>
    <s v="Elective"/>
    <d v="2019-12-13T00:00:00"/>
    <s v="Paracetamol"/>
    <s v="Abnormal"/>
    <x v="27"/>
  </r>
  <r>
    <s v="Mr."/>
    <s v="Kristen Branch"/>
    <n v="76"/>
    <x v="0"/>
    <x v="1"/>
    <s v="A-"/>
    <x v="6"/>
    <x v="1"/>
    <x v="552"/>
    <s v="Scott Peck"/>
    <x v="5331"/>
    <x v="2"/>
    <n v="13521.151400000001"/>
    <n v="357"/>
    <x v="0"/>
    <s v="Elective"/>
    <d v="2019-06-29T00:00:00"/>
    <s v="Ibuprofen"/>
    <s v="Inconclusive"/>
    <x v="28"/>
  </r>
  <r>
    <s v="Mrs."/>
    <s v="Heather Huffman"/>
    <n v="81"/>
    <x v="0"/>
    <x v="0"/>
    <s v="O-"/>
    <x v="0"/>
    <x v="0"/>
    <x v="1094"/>
    <s v="Lydia Marquez"/>
    <x v="5332"/>
    <x v="3"/>
    <n v="54501.255299999997"/>
    <n v="472"/>
    <x v="2"/>
    <s v="Emergency"/>
    <d v="2020-03-09T00:00:00"/>
    <s v="Paracetamol"/>
    <s v="Inconclusive"/>
    <x v="28"/>
  </r>
  <r>
    <s v="Mr."/>
    <s v="Kara Beck"/>
    <n v="65"/>
    <x v="0"/>
    <x v="1"/>
    <s v="AB+"/>
    <x v="3"/>
    <x v="3"/>
    <x v="1218"/>
    <s v="Kelly Martin"/>
    <x v="5333"/>
    <x v="1"/>
    <n v="4467.3946999999998"/>
    <n v="466"/>
    <x v="1"/>
    <s v="Urgent"/>
    <d v="2019-12-16T00:00:00"/>
    <s v="Penicillin"/>
    <s v="Abnormal"/>
    <x v="9"/>
  </r>
  <r>
    <s v="Mrs."/>
    <s v="Darren Parker"/>
    <n v="84"/>
    <x v="0"/>
    <x v="0"/>
    <s v="O+"/>
    <x v="1"/>
    <x v="1"/>
    <x v="52"/>
    <s v="Sandra Cook"/>
    <x v="5334"/>
    <x v="3"/>
    <n v="8803.5388000000003"/>
    <n v="179"/>
    <x v="2"/>
    <s v="Emergency"/>
    <d v="2022-04-21T00:00:00"/>
    <s v="Aspirin"/>
    <s v="Inconclusive"/>
    <x v="14"/>
  </r>
  <r>
    <s v="Mrs."/>
    <s v="Christopher Taylor"/>
    <n v="66"/>
    <x v="0"/>
    <x v="0"/>
    <s v="O-"/>
    <x v="0"/>
    <x v="3"/>
    <x v="808"/>
    <s v="Christina May"/>
    <x v="3879"/>
    <x v="0"/>
    <n v="12805.2575"/>
    <n v="311"/>
    <x v="0"/>
    <s v="Elective"/>
    <d v="2021-12-11T00:00:00"/>
    <s v="Paracetamol"/>
    <s v="Inconclusive"/>
    <x v="18"/>
  </r>
  <r>
    <s v="Mr."/>
    <s v="Megan Short"/>
    <n v="77"/>
    <x v="0"/>
    <x v="1"/>
    <s v="O-"/>
    <x v="0"/>
    <x v="3"/>
    <x v="496"/>
    <s v="Christopher Jordan"/>
    <x v="5335"/>
    <x v="1"/>
    <n v="6179.2325000000001"/>
    <n v="378"/>
    <x v="2"/>
    <s v="Emergency"/>
    <d v="2019-11-10T00:00:00"/>
    <s v="Paracetamol"/>
    <s v="Abnormal"/>
    <x v="14"/>
  </r>
  <r>
    <s v="Mr."/>
    <s v="Joseph Martin PhD"/>
    <n v="47"/>
    <x v="1"/>
    <x v="1"/>
    <s v="AB+"/>
    <x v="3"/>
    <x v="5"/>
    <x v="231"/>
    <s v="Sean Young"/>
    <x v="5336"/>
    <x v="3"/>
    <n v="13115.696400000001"/>
    <n v="471"/>
    <x v="2"/>
    <s v="Emergency"/>
    <d v="2023-04-11T00:00:00"/>
    <s v="Aspirin"/>
    <s v="Inconclusive"/>
    <x v="29"/>
  </r>
  <r>
    <s v="Mr."/>
    <s v="Steven Sutton"/>
    <n v="23"/>
    <x v="2"/>
    <x v="1"/>
    <s v="B+"/>
    <x v="7"/>
    <x v="2"/>
    <x v="995"/>
    <s v="Larry Harris"/>
    <x v="5337"/>
    <x v="1"/>
    <n v="17346.1211"/>
    <n v="173"/>
    <x v="0"/>
    <s v="Elective"/>
    <d v="2020-09-13T00:00:00"/>
    <s v="Paracetamol"/>
    <s v="Inconclusive"/>
    <x v="0"/>
  </r>
  <r>
    <s v="Mrs."/>
    <s v="Samantha Kim"/>
    <n v="52"/>
    <x v="1"/>
    <x v="0"/>
    <s v="O+"/>
    <x v="1"/>
    <x v="0"/>
    <x v="958"/>
    <s v="Kristen Martin"/>
    <x v="573"/>
    <x v="0"/>
    <n v="32036.478200000001"/>
    <n v="390"/>
    <x v="2"/>
    <s v="Emergency"/>
    <d v="2018-11-25T00:00:00"/>
    <s v="Penicillin"/>
    <s v="Abnormal"/>
    <x v="5"/>
  </r>
  <r>
    <s v="Mrs."/>
    <s v="Ariel Estrada"/>
    <n v="53"/>
    <x v="1"/>
    <x v="0"/>
    <s v="A+"/>
    <x v="4"/>
    <x v="5"/>
    <x v="1490"/>
    <s v="Stephen Ochoa DVM"/>
    <x v="2381"/>
    <x v="0"/>
    <n v="64922.859799999998"/>
    <n v="402"/>
    <x v="2"/>
    <s v="Emergency"/>
    <d v="2023-06-06T00:00:00"/>
    <s v="Paracetamol"/>
    <s v="Inconclusive"/>
    <x v="2"/>
  </r>
  <r>
    <s v="Mr."/>
    <s v="Nina Rich"/>
    <n v="60"/>
    <x v="0"/>
    <x v="1"/>
    <s v="AB+"/>
    <x v="3"/>
    <x v="5"/>
    <x v="1711"/>
    <s v="Elizabeth Jackson"/>
    <x v="5338"/>
    <x v="3"/>
    <n v="61427.129300000001"/>
    <n v="268"/>
    <x v="0"/>
    <s v="Elective"/>
    <d v="2022-01-07T00:00:00"/>
    <s v="Aspirin"/>
    <s v="Normal"/>
    <x v="24"/>
  </r>
  <r>
    <s v="Mrs."/>
    <s v="Erica Parker"/>
    <n v="74"/>
    <x v="0"/>
    <x v="0"/>
    <s v="O+"/>
    <x v="1"/>
    <x v="0"/>
    <x v="427"/>
    <s v="Raven Turner"/>
    <x v="5339"/>
    <x v="2"/>
    <n v="42977.6855"/>
    <n v="406"/>
    <x v="2"/>
    <s v="Emergency"/>
    <d v="2021-09-06T00:00:00"/>
    <s v="Lipitor"/>
    <s v="Inconclusive"/>
    <x v="9"/>
  </r>
  <r>
    <s v="Mrs."/>
    <s v="Melissa Jackson"/>
    <n v="41"/>
    <x v="1"/>
    <x v="0"/>
    <s v="O-"/>
    <x v="0"/>
    <x v="3"/>
    <x v="1726"/>
    <s v="Gary Smith"/>
    <x v="5340"/>
    <x v="1"/>
    <n v="1285.3092999999999"/>
    <n v="423"/>
    <x v="1"/>
    <s v="Urgent"/>
    <d v="2019-03-19T00:00:00"/>
    <s v="Ibuprofen"/>
    <s v="Normal"/>
    <x v="20"/>
  </r>
  <r>
    <s v="Mrs."/>
    <s v="John Reed"/>
    <n v="21"/>
    <x v="2"/>
    <x v="0"/>
    <s v="B-"/>
    <x v="2"/>
    <x v="2"/>
    <x v="1251"/>
    <s v="Garrett Garcia"/>
    <x v="2618"/>
    <x v="1"/>
    <n v="9338.8382000000001"/>
    <n v="366"/>
    <x v="0"/>
    <s v="Elective"/>
    <d v="2021-05-16T00:00:00"/>
    <s v="Aspirin"/>
    <s v="Normal"/>
    <x v="9"/>
  </r>
  <r>
    <s v="Mr."/>
    <s v="Devin Mcbride"/>
    <n v="49"/>
    <x v="1"/>
    <x v="1"/>
    <s v="AB+"/>
    <x v="3"/>
    <x v="4"/>
    <x v="458"/>
    <s v="Brenda Martin"/>
    <x v="5341"/>
    <x v="4"/>
    <n v="26074.5792"/>
    <n v="458"/>
    <x v="1"/>
    <s v="Urgent"/>
    <d v="2021-08-17T00:00:00"/>
    <s v="Lipitor"/>
    <s v="Abnormal"/>
    <x v="5"/>
  </r>
  <r>
    <s v="Mr."/>
    <s v="Mary Long"/>
    <n v="32"/>
    <x v="2"/>
    <x v="1"/>
    <s v="AB+"/>
    <x v="3"/>
    <x v="3"/>
    <x v="217"/>
    <s v="Emily Grant"/>
    <x v="5342"/>
    <x v="2"/>
    <n v="24529.851299999998"/>
    <n v="149"/>
    <x v="1"/>
    <s v="Urgent"/>
    <d v="2019-03-11T00:00:00"/>
    <s v="Penicillin"/>
    <s v="Inconclusive"/>
    <x v="23"/>
  </r>
  <r>
    <s v="Mrs."/>
    <s v="Heather Schneider"/>
    <n v="28"/>
    <x v="2"/>
    <x v="0"/>
    <s v="B+"/>
    <x v="7"/>
    <x v="1"/>
    <x v="1364"/>
    <s v="Michael Waters"/>
    <x v="2110"/>
    <x v="4"/>
    <n v="2629.5153"/>
    <n v="139"/>
    <x v="0"/>
    <s v="Elective"/>
    <d v="2019-02-18T00:00:00"/>
    <s v="Penicillin"/>
    <s v="Normal"/>
    <x v="2"/>
  </r>
  <r>
    <s v="Mrs."/>
    <s v="Brooke Smith"/>
    <n v="24"/>
    <x v="2"/>
    <x v="0"/>
    <s v="AB+"/>
    <x v="3"/>
    <x v="1"/>
    <x v="169"/>
    <s v="Nicholas Wood"/>
    <x v="5343"/>
    <x v="2"/>
    <n v="15082.817800000001"/>
    <n v="301"/>
    <x v="2"/>
    <s v="Emergency"/>
    <d v="2020-03-27T00:00:00"/>
    <s v="Penicillin"/>
    <s v="Inconclusive"/>
    <x v="22"/>
  </r>
  <r>
    <s v="Mrs."/>
    <s v="Nicole Briggs"/>
    <n v="75"/>
    <x v="0"/>
    <x v="0"/>
    <s v="A+"/>
    <x v="4"/>
    <x v="3"/>
    <x v="80"/>
    <s v="John Mcknight"/>
    <x v="5344"/>
    <x v="0"/>
    <n v="22912.604800000001"/>
    <n v="146"/>
    <x v="1"/>
    <s v="Urgent"/>
    <d v="2019-11-13T00:00:00"/>
    <s v="Lipitor"/>
    <s v="Inconclusive"/>
    <x v="21"/>
  </r>
  <r>
    <s v="Mrs."/>
    <s v="William Smith"/>
    <n v="71"/>
    <x v="0"/>
    <x v="0"/>
    <s v="AB-"/>
    <x v="5"/>
    <x v="2"/>
    <x v="1674"/>
    <s v="Karen Webster"/>
    <x v="5345"/>
    <x v="0"/>
    <n v="14455.910900000001"/>
    <n v="422"/>
    <x v="0"/>
    <s v="Elective"/>
    <d v="2022-10-13T00:00:00"/>
    <s v="Paracetamol"/>
    <s v="Normal"/>
    <x v="27"/>
  </r>
  <r>
    <s v="Mrs."/>
    <s v="Debra Vazquez"/>
    <n v="78"/>
    <x v="0"/>
    <x v="0"/>
    <s v="O-"/>
    <x v="0"/>
    <x v="5"/>
    <x v="107"/>
    <s v="Lindsey Harrison"/>
    <x v="5346"/>
    <x v="4"/>
    <n v="35833.664700000001"/>
    <n v="105"/>
    <x v="2"/>
    <s v="Emergency"/>
    <d v="2023-06-11T00:00:00"/>
    <s v="Aspirin"/>
    <s v="Inconclusive"/>
    <x v="4"/>
  </r>
  <r>
    <s v="Mr."/>
    <s v="Ryan Powers DDS"/>
    <n v="22"/>
    <x v="2"/>
    <x v="1"/>
    <s v="A+"/>
    <x v="4"/>
    <x v="4"/>
    <x v="1719"/>
    <s v="Lisa Brewer"/>
    <x v="5347"/>
    <x v="3"/>
    <n v="15552.213"/>
    <n v="137"/>
    <x v="1"/>
    <s v="Urgent"/>
    <d v="2019-06-06T00:00:00"/>
    <s v="Paracetamol"/>
    <s v="Abnormal"/>
    <x v="16"/>
  </r>
  <r>
    <s v="Mrs."/>
    <s v="Emily Petty"/>
    <n v="61"/>
    <x v="0"/>
    <x v="0"/>
    <s v="B+"/>
    <x v="7"/>
    <x v="3"/>
    <x v="551"/>
    <s v="Charles Collins"/>
    <x v="5348"/>
    <x v="2"/>
    <n v="13811.4612"/>
    <n v="412"/>
    <x v="2"/>
    <s v="Emergency"/>
    <d v="2020-12-16T00:00:00"/>
    <s v="Lipitor"/>
    <s v="Abnormal"/>
    <x v="29"/>
  </r>
  <r>
    <s v="Mrs."/>
    <s v="Laurie Washington"/>
    <n v="41"/>
    <x v="1"/>
    <x v="0"/>
    <s v="AB+"/>
    <x v="3"/>
    <x v="3"/>
    <x v="22"/>
    <s v="Richard Barker"/>
    <x v="5349"/>
    <x v="0"/>
    <n v="5858.1845999999996"/>
    <n v="198"/>
    <x v="2"/>
    <s v="Emergency"/>
    <d v="2022-11-02T00:00:00"/>
    <s v="Lipitor"/>
    <s v="Inconclusive"/>
    <x v="1"/>
  </r>
  <r>
    <s v="Mr."/>
    <s v="Alexandra Larson"/>
    <n v="67"/>
    <x v="0"/>
    <x v="1"/>
    <s v="A-"/>
    <x v="6"/>
    <x v="4"/>
    <x v="286"/>
    <s v="Anna Archer"/>
    <x v="5350"/>
    <x v="3"/>
    <n v="7418.2736000000004"/>
    <n v="448"/>
    <x v="1"/>
    <s v="Urgent"/>
    <d v="2023-07-20T00:00:00"/>
    <s v="Lipitor"/>
    <s v="Abnormal"/>
    <x v="2"/>
  </r>
  <r>
    <s v="Mr."/>
    <s v="Scott Perez"/>
    <n v="44"/>
    <x v="1"/>
    <x v="1"/>
    <s v="O+"/>
    <x v="1"/>
    <x v="3"/>
    <x v="205"/>
    <s v="Thomas Sanchez"/>
    <x v="5351"/>
    <x v="1"/>
    <n v="19317.479200000002"/>
    <n v="426"/>
    <x v="2"/>
    <s v="Emergency"/>
    <d v="2021-03-24T00:00:00"/>
    <s v="Penicillin"/>
    <s v="Abnormal"/>
    <x v="16"/>
  </r>
  <r>
    <s v="Mr."/>
    <s v="Henry Morris"/>
    <n v="66"/>
    <x v="0"/>
    <x v="1"/>
    <s v="B-"/>
    <x v="2"/>
    <x v="5"/>
    <x v="1201"/>
    <s v="John Fields"/>
    <x v="5352"/>
    <x v="0"/>
    <n v="25756.095099999999"/>
    <n v="204"/>
    <x v="0"/>
    <s v="Elective"/>
    <d v="2021-07-08T00:00:00"/>
    <s v="Penicillin"/>
    <s v="Inconclusive"/>
    <x v="2"/>
  </r>
  <r>
    <s v="Mr."/>
    <s v="Linda Neal"/>
    <n v="59"/>
    <x v="1"/>
    <x v="1"/>
    <s v="O+"/>
    <x v="1"/>
    <x v="3"/>
    <x v="984"/>
    <s v="Jordan Baxter"/>
    <x v="5353"/>
    <x v="1"/>
    <n v="22462.8505"/>
    <n v="198"/>
    <x v="0"/>
    <s v="Elective"/>
    <d v="2021-09-16T00:00:00"/>
    <s v="Lipitor"/>
    <s v="Inconclusive"/>
    <x v="3"/>
  </r>
  <r>
    <s v="Mr."/>
    <s v="Monica Lester"/>
    <n v="75"/>
    <x v="0"/>
    <x v="1"/>
    <s v="A-"/>
    <x v="6"/>
    <x v="1"/>
    <x v="1289"/>
    <s v="Dakota Pearson"/>
    <x v="5354"/>
    <x v="1"/>
    <n v="26827.4"/>
    <n v="268"/>
    <x v="0"/>
    <s v="Elective"/>
    <d v="2023-08-28T00:00:00"/>
    <s v="Aspirin"/>
    <s v="Abnormal"/>
    <x v="28"/>
  </r>
  <r>
    <s v="Mr."/>
    <s v="Erin Lee"/>
    <n v="78"/>
    <x v="0"/>
    <x v="1"/>
    <s v="B+"/>
    <x v="7"/>
    <x v="5"/>
    <x v="764"/>
    <s v="Kevin Wade"/>
    <x v="3950"/>
    <x v="1"/>
    <n v="31073.522000000001"/>
    <n v="347"/>
    <x v="0"/>
    <s v="Elective"/>
    <d v="2019-02-08T00:00:00"/>
    <s v="Penicillin"/>
    <s v="Inconclusive"/>
    <x v="18"/>
  </r>
  <r>
    <s v="Mr."/>
    <s v="Kevin Bell"/>
    <n v="27"/>
    <x v="2"/>
    <x v="1"/>
    <s v="B-"/>
    <x v="2"/>
    <x v="4"/>
    <x v="862"/>
    <s v="Keith Stephens"/>
    <x v="5355"/>
    <x v="1"/>
    <n v="4935.2250999999997"/>
    <n v="395"/>
    <x v="1"/>
    <s v="Urgent"/>
    <d v="2023-11-13T00:00:00"/>
    <s v="Paracetamol"/>
    <s v="Normal"/>
    <x v="4"/>
  </r>
  <r>
    <s v="Mr."/>
    <s v="Jeremy Fernandez"/>
    <n v="22"/>
    <x v="2"/>
    <x v="1"/>
    <s v="B-"/>
    <x v="2"/>
    <x v="0"/>
    <x v="1312"/>
    <s v="Karen Klein"/>
    <x v="5356"/>
    <x v="3"/>
    <n v="1653.6012000000001"/>
    <n v="357"/>
    <x v="2"/>
    <s v="Emergency"/>
    <d v="2019-09-12T00:00:00"/>
    <s v="Lipitor"/>
    <s v="Normal"/>
    <x v="24"/>
  </r>
  <r>
    <s v="Mrs."/>
    <s v="Shane Drake"/>
    <n v="78"/>
    <x v="0"/>
    <x v="0"/>
    <s v="O+"/>
    <x v="1"/>
    <x v="4"/>
    <x v="235"/>
    <s v="Amy Wright"/>
    <x v="2684"/>
    <x v="2"/>
    <n v="43051.053899999999"/>
    <n v="140"/>
    <x v="1"/>
    <s v="Urgent"/>
    <d v="2020-08-19T00:00:00"/>
    <s v="Ibuprofen"/>
    <s v="Inconclusive"/>
    <x v="6"/>
  </r>
  <r>
    <s v="Mr."/>
    <s v="Eric Pierce"/>
    <n v="46"/>
    <x v="1"/>
    <x v="1"/>
    <s v="B+"/>
    <x v="7"/>
    <x v="5"/>
    <x v="803"/>
    <s v="Dustin Bradford"/>
    <x v="5357"/>
    <x v="4"/>
    <n v="61605.308400000002"/>
    <n v="473"/>
    <x v="2"/>
    <s v="Emergency"/>
    <d v="2021-01-16T00:00:00"/>
    <s v="Penicillin"/>
    <s v="Normal"/>
    <x v="21"/>
  </r>
  <r>
    <s v="Mrs."/>
    <s v="Cynthia Jackson"/>
    <n v="36"/>
    <x v="1"/>
    <x v="0"/>
    <s v="AB-"/>
    <x v="5"/>
    <x v="5"/>
    <x v="1419"/>
    <s v="Katherine Vega"/>
    <x v="5358"/>
    <x v="1"/>
    <n v="44365.706200000001"/>
    <n v="131"/>
    <x v="2"/>
    <s v="Emergency"/>
    <d v="2020-03-02T00:00:00"/>
    <s v="Penicillin"/>
    <s v="Abnormal"/>
    <x v="14"/>
  </r>
  <r>
    <s v="Mr."/>
    <s v="Cynthia Bright"/>
    <n v="63"/>
    <x v="0"/>
    <x v="1"/>
    <s v="O+"/>
    <x v="1"/>
    <x v="4"/>
    <x v="1169"/>
    <s v="Jacqueline Patterson"/>
    <x v="5359"/>
    <x v="0"/>
    <n v="21203.864099999999"/>
    <n v="434"/>
    <x v="2"/>
    <s v="Emergency"/>
    <d v="2021-12-05T00:00:00"/>
    <s v="Ibuprofen"/>
    <s v="Abnormal"/>
    <x v="19"/>
  </r>
  <r>
    <s v="Mrs."/>
    <s v="Joshua Owen"/>
    <n v="23"/>
    <x v="2"/>
    <x v="0"/>
    <s v="AB-"/>
    <x v="5"/>
    <x v="2"/>
    <x v="1041"/>
    <s v="Michaela Brown"/>
    <x v="3458"/>
    <x v="1"/>
    <n v="20402.334999999999"/>
    <n v="491"/>
    <x v="2"/>
    <s v="Emergency"/>
    <d v="2018-12-07T00:00:00"/>
    <s v="Paracetamol"/>
    <s v="Abnormal"/>
    <x v="2"/>
  </r>
  <r>
    <s v="Mrs."/>
    <s v="Brenda Johnson"/>
    <n v="26"/>
    <x v="2"/>
    <x v="0"/>
    <s v="AB+"/>
    <x v="3"/>
    <x v="0"/>
    <x v="429"/>
    <s v="Chelsey Davis"/>
    <x v="5360"/>
    <x v="1"/>
    <n v="16591.935799999999"/>
    <n v="425"/>
    <x v="1"/>
    <s v="Urgent"/>
    <d v="2019-03-03T00:00:00"/>
    <s v="Lipitor"/>
    <s v="Normal"/>
    <x v="24"/>
  </r>
  <r>
    <s v="Mrs."/>
    <s v="Cassandra Ryan"/>
    <n v="20"/>
    <x v="2"/>
    <x v="0"/>
    <s v="A-"/>
    <x v="6"/>
    <x v="0"/>
    <x v="196"/>
    <s v="Ryan Sanchez"/>
    <x v="5361"/>
    <x v="4"/>
    <n v="3261.4467"/>
    <n v="473"/>
    <x v="1"/>
    <s v="Urgent"/>
    <d v="2021-04-13T00:00:00"/>
    <s v="Ibuprofen"/>
    <s v="Normal"/>
    <x v="25"/>
  </r>
  <r>
    <s v="Mrs."/>
    <s v="Edward Rodriguez"/>
    <n v="63"/>
    <x v="0"/>
    <x v="0"/>
    <s v="A+"/>
    <x v="4"/>
    <x v="1"/>
    <x v="1307"/>
    <s v="Joseph Gonzales"/>
    <x v="5362"/>
    <x v="1"/>
    <n v="13753.755300000001"/>
    <n v="478"/>
    <x v="0"/>
    <s v="Elective"/>
    <d v="2023-08-15T00:00:00"/>
    <s v="Lipitor"/>
    <s v="Abnormal"/>
    <x v="27"/>
  </r>
  <r>
    <s v="Mr."/>
    <s v="Kimberly Hardy"/>
    <n v="58"/>
    <x v="1"/>
    <x v="1"/>
    <s v="B+"/>
    <x v="7"/>
    <x v="1"/>
    <x v="948"/>
    <s v="Pamela Carter"/>
    <x v="936"/>
    <x v="4"/>
    <n v="11392.453299999999"/>
    <n v="259"/>
    <x v="2"/>
    <s v="Emergency"/>
    <d v="2023-10-19T00:00:00"/>
    <s v="Penicillin"/>
    <s v="Abnormal"/>
    <x v="27"/>
  </r>
  <r>
    <s v="Mrs."/>
    <s v="Melissa Collins"/>
    <n v="69"/>
    <x v="0"/>
    <x v="0"/>
    <s v="B+"/>
    <x v="7"/>
    <x v="5"/>
    <x v="916"/>
    <s v="Gabriel Gibson"/>
    <x v="5363"/>
    <x v="0"/>
    <n v="24905.752700000001"/>
    <n v="377"/>
    <x v="2"/>
    <s v="Emergency"/>
    <d v="2022-06-11T00:00:00"/>
    <s v="Penicillin"/>
    <s v="Normal"/>
    <x v="20"/>
  </r>
  <r>
    <s v="Mr."/>
    <s v="Daniel Diaz"/>
    <n v="77"/>
    <x v="0"/>
    <x v="1"/>
    <s v="A-"/>
    <x v="6"/>
    <x v="5"/>
    <x v="568"/>
    <s v="Fred Phillips"/>
    <x v="5364"/>
    <x v="2"/>
    <n v="51199.07"/>
    <n v="196"/>
    <x v="0"/>
    <s v="Elective"/>
    <d v="2019-11-11T00:00:00"/>
    <s v="Aspirin"/>
    <s v="Abnormal"/>
    <x v="12"/>
  </r>
  <r>
    <s v="Mr."/>
    <s v="Amanda Hall"/>
    <n v="74"/>
    <x v="0"/>
    <x v="1"/>
    <s v="O+"/>
    <x v="1"/>
    <x v="3"/>
    <x v="793"/>
    <s v="John Sanford"/>
    <x v="5365"/>
    <x v="2"/>
    <n v="12076.398800000001"/>
    <n v="235"/>
    <x v="2"/>
    <s v="Emergency"/>
    <d v="2023-06-02T00:00:00"/>
    <s v="Ibuprofen"/>
    <s v="Normal"/>
    <x v="23"/>
  </r>
  <r>
    <s v="Mrs."/>
    <s v="Gabriel Turner"/>
    <n v="30"/>
    <x v="2"/>
    <x v="0"/>
    <s v="B-"/>
    <x v="2"/>
    <x v="4"/>
    <x v="1533"/>
    <s v="Beth Noble"/>
    <x v="5366"/>
    <x v="2"/>
    <n v="2842.7809000000002"/>
    <n v="152"/>
    <x v="1"/>
    <s v="Urgent"/>
    <d v="2021-02-05T00:00:00"/>
    <s v="Ibuprofen"/>
    <s v="Inconclusive"/>
    <x v="7"/>
  </r>
  <r>
    <s v="Mr."/>
    <s v="Joshua Pennington"/>
    <n v="67"/>
    <x v="0"/>
    <x v="1"/>
    <s v="A+"/>
    <x v="4"/>
    <x v="5"/>
    <x v="884"/>
    <s v="Claire Murray"/>
    <x v="5367"/>
    <x v="4"/>
    <n v="37678.942600000002"/>
    <n v="219"/>
    <x v="2"/>
    <s v="Emergency"/>
    <d v="2019-08-31T00:00:00"/>
    <s v="Penicillin"/>
    <s v="Normal"/>
    <x v="14"/>
  </r>
  <r>
    <s v="Mrs."/>
    <s v="Nathan Jackson"/>
    <n v="76"/>
    <x v="0"/>
    <x v="0"/>
    <s v="B+"/>
    <x v="7"/>
    <x v="5"/>
    <x v="763"/>
    <s v="Lisa Wallace"/>
    <x v="5368"/>
    <x v="4"/>
    <n v="4368.5105999999996"/>
    <n v="358"/>
    <x v="2"/>
    <s v="Emergency"/>
    <d v="2021-10-20T00:00:00"/>
    <s v="Lipitor"/>
    <s v="Normal"/>
    <x v="26"/>
  </r>
  <r>
    <s v="Mr."/>
    <s v="Daniel Berger"/>
    <n v="25"/>
    <x v="2"/>
    <x v="1"/>
    <s v="AB-"/>
    <x v="5"/>
    <x v="4"/>
    <x v="874"/>
    <s v="Angela Price"/>
    <x v="5369"/>
    <x v="1"/>
    <n v="20280.4251"/>
    <n v="124"/>
    <x v="2"/>
    <s v="Emergency"/>
    <d v="2019-12-07T00:00:00"/>
    <s v="Penicillin"/>
    <s v="Abnormal"/>
    <x v="18"/>
  </r>
  <r>
    <s v="Mrs."/>
    <s v="Michael Fields"/>
    <n v="20"/>
    <x v="2"/>
    <x v="0"/>
    <s v="B-"/>
    <x v="2"/>
    <x v="2"/>
    <x v="751"/>
    <s v="Hailey Simpson"/>
    <x v="5370"/>
    <x v="1"/>
    <n v="9110.3008000000009"/>
    <n v="158"/>
    <x v="1"/>
    <s v="Urgent"/>
    <d v="2023-04-19T00:00:00"/>
    <s v="Ibuprofen"/>
    <s v="Abnormal"/>
    <x v="29"/>
  </r>
  <r>
    <s v="Mr."/>
    <s v="Rachel Dillon"/>
    <n v="78"/>
    <x v="0"/>
    <x v="1"/>
    <s v="AB+"/>
    <x v="3"/>
    <x v="2"/>
    <x v="98"/>
    <s v="Justin Foster"/>
    <x v="5371"/>
    <x v="0"/>
    <n v="2375.4463000000001"/>
    <n v="488"/>
    <x v="1"/>
    <s v="Urgent"/>
    <d v="2020-10-09T00:00:00"/>
    <s v="Aspirin"/>
    <s v="Inconclusive"/>
    <x v="24"/>
  </r>
  <r>
    <s v="Mrs."/>
    <s v="Paige Thompson"/>
    <n v="57"/>
    <x v="1"/>
    <x v="0"/>
    <s v="B+"/>
    <x v="7"/>
    <x v="4"/>
    <x v="1245"/>
    <s v="Kimberly Gonzalez"/>
    <x v="5372"/>
    <x v="4"/>
    <n v="13673.8416"/>
    <n v="434"/>
    <x v="1"/>
    <s v="Urgent"/>
    <d v="2020-12-29T00:00:00"/>
    <s v="Penicillin"/>
    <s v="Abnormal"/>
    <x v="16"/>
  </r>
  <r>
    <s v="Mrs."/>
    <s v="Kimberly Singh"/>
    <n v="50"/>
    <x v="1"/>
    <x v="0"/>
    <s v="O+"/>
    <x v="1"/>
    <x v="1"/>
    <x v="4"/>
    <s v="Emily Brandt"/>
    <x v="3464"/>
    <x v="4"/>
    <n v="34262.2402"/>
    <n v="402"/>
    <x v="1"/>
    <s v="Urgent"/>
    <d v="2019-06-27T00:00:00"/>
    <s v="Penicillin"/>
    <s v="Normal"/>
    <x v="20"/>
  </r>
  <r>
    <s v="Mrs."/>
    <s v="Logan Gonzalez"/>
    <n v="85"/>
    <x v="0"/>
    <x v="0"/>
    <s v="O-"/>
    <x v="0"/>
    <x v="3"/>
    <x v="1619"/>
    <s v="Kyle Valentine"/>
    <x v="5373"/>
    <x v="3"/>
    <n v="6279.0006999999996"/>
    <n v="341"/>
    <x v="1"/>
    <s v="Urgent"/>
    <d v="2021-10-20T00:00:00"/>
    <s v="Aspirin"/>
    <s v="Inconclusive"/>
    <x v="15"/>
  </r>
  <r>
    <s v="Mr."/>
    <s v="Frank Fuentes"/>
    <n v="37"/>
    <x v="1"/>
    <x v="1"/>
    <s v="B+"/>
    <x v="7"/>
    <x v="0"/>
    <x v="839"/>
    <s v="Nicholas Cook"/>
    <x v="5374"/>
    <x v="0"/>
    <n v="11014.2862"/>
    <n v="256"/>
    <x v="1"/>
    <s v="Urgent"/>
    <d v="2022-08-15T00:00:00"/>
    <s v="Ibuprofen"/>
    <s v="Inconclusive"/>
    <x v="27"/>
  </r>
  <r>
    <s v="Mrs."/>
    <s v="Jonathan Taylor"/>
    <n v="56"/>
    <x v="1"/>
    <x v="0"/>
    <s v="B+"/>
    <x v="7"/>
    <x v="4"/>
    <x v="888"/>
    <s v="Peter Chandler"/>
    <x v="5375"/>
    <x v="0"/>
    <n v="35912.3007"/>
    <n v="439"/>
    <x v="1"/>
    <s v="Urgent"/>
    <d v="2021-06-13T00:00:00"/>
    <s v="Aspirin"/>
    <s v="Inconclusive"/>
    <x v="11"/>
  </r>
  <r>
    <s v="Mrs."/>
    <s v="Kimberly Phillips"/>
    <n v="27"/>
    <x v="2"/>
    <x v="0"/>
    <s v="A-"/>
    <x v="6"/>
    <x v="3"/>
    <x v="129"/>
    <s v="Derek Cantu"/>
    <x v="1391"/>
    <x v="1"/>
    <n v="8628.8624999999993"/>
    <n v="122"/>
    <x v="1"/>
    <s v="Urgent"/>
    <d v="2019-03-07T00:00:00"/>
    <s v="Ibuprofen"/>
    <s v="Abnormal"/>
    <x v="8"/>
  </r>
  <r>
    <s v="Mrs."/>
    <s v="Jennifer Jackson"/>
    <n v="25"/>
    <x v="2"/>
    <x v="0"/>
    <s v="AB+"/>
    <x v="3"/>
    <x v="3"/>
    <x v="1465"/>
    <s v="Samantha Palmer"/>
    <x v="713"/>
    <x v="1"/>
    <n v="16025.427900000001"/>
    <n v="242"/>
    <x v="1"/>
    <s v="Urgent"/>
    <d v="2022-01-09T00:00:00"/>
    <s v="Ibuprofen"/>
    <s v="Normal"/>
    <x v="11"/>
  </r>
  <r>
    <s v="Mrs."/>
    <s v="Donna Singleton"/>
    <n v="34"/>
    <x v="2"/>
    <x v="0"/>
    <s v="A-"/>
    <x v="6"/>
    <x v="4"/>
    <x v="1163"/>
    <s v="Joshua Brock"/>
    <x v="5376"/>
    <x v="1"/>
    <n v="29102.300599999999"/>
    <n v="441"/>
    <x v="2"/>
    <s v="Emergency"/>
    <d v="2021-12-30T00:00:00"/>
    <s v="Ibuprofen"/>
    <s v="Abnormal"/>
    <x v="8"/>
  </r>
  <r>
    <s v="Mr."/>
    <s v="Christina Burns"/>
    <n v="27"/>
    <x v="2"/>
    <x v="1"/>
    <s v="O-"/>
    <x v="0"/>
    <x v="4"/>
    <x v="1231"/>
    <s v="Elizabeth Sullivan"/>
    <x v="5377"/>
    <x v="3"/>
    <n v="35085.057200000003"/>
    <n v="333"/>
    <x v="1"/>
    <s v="Urgent"/>
    <d v="2019-05-22T00:00:00"/>
    <s v="Paracetamol"/>
    <s v="Normal"/>
    <x v="20"/>
  </r>
  <r>
    <s v="Mrs."/>
    <s v="Tammy Mcmahon"/>
    <n v="31"/>
    <x v="2"/>
    <x v="0"/>
    <s v="A-"/>
    <x v="6"/>
    <x v="4"/>
    <x v="979"/>
    <s v="Colton Bullock"/>
    <x v="439"/>
    <x v="1"/>
    <n v="3657.4949999999999"/>
    <n v="332"/>
    <x v="2"/>
    <s v="Emergency"/>
    <d v="2023-04-11T00:00:00"/>
    <s v="Penicillin"/>
    <s v="Abnormal"/>
    <x v="17"/>
  </r>
  <r>
    <s v="Mrs."/>
    <s v="Edward Reed"/>
    <n v="76"/>
    <x v="0"/>
    <x v="0"/>
    <s v="A+"/>
    <x v="4"/>
    <x v="0"/>
    <x v="679"/>
    <s v="Peter Brady"/>
    <x v="5378"/>
    <x v="3"/>
    <n v="46770.489300000001"/>
    <n v="330"/>
    <x v="2"/>
    <s v="Emergency"/>
    <d v="2023-04-26T00:00:00"/>
    <s v="Lipitor"/>
    <s v="Normal"/>
    <x v="29"/>
  </r>
  <r>
    <s v="Mr."/>
    <s v="Michael Sims"/>
    <n v="27"/>
    <x v="2"/>
    <x v="1"/>
    <s v="AB-"/>
    <x v="5"/>
    <x v="4"/>
    <x v="987"/>
    <s v="Darrell Simpson"/>
    <x v="5379"/>
    <x v="4"/>
    <n v="4357.7564000000002"/>
    <n v="297"/>
    <x v="2"/>
    <s v="Emergency"/>
    <d v="2023-09-10T00:00:00"/>
    <s v="Penicillin"/>
    <s v="Normal"/>
    <x v="20"/>
  </r>
  <r>
    <s v="Mr."/>
    <s v="Rebecca Weeks"/>
    <n v="30"/>
    <x v="2"/>
    <x v="1"/>
    <s v="O+"/>
    <x v="1"/>
    <x v="3"/>
    <x v="1461"/>
    <s v="David Chambers"/>
    <x v="5380"/>
    <x v="1"/>
    <n v="9036.5084000000006"/>
    <n v="497"/>
    <x v="1"/>
    <s v="Urgent"/>
    <d v="2020-01-26T00:00:00"/>
    <s v="Ibuprofen"/>
    <s v="Normal"/>
    <x v="16"/>
  </r>
  <r>
    <s v="Mr."/>
    <s v="Kevin Roy"/>
    <n v="30"/>
    <x v="2"/>
    <x v="1"/>
    <s v="B-"/>
    <x v="2"/>
    <x v="2"/>
    <x v="529"/>
    <s v="Christian Williams"/>
    <x v="5381"/>
    <x v="1"/>
    <n v="5759.4264000000003"/>
    <n v="126"/>
    <x v="0"/>
    <s v="Elective"/>
    <d v="2022-10-24T00:00:00"/>
    <s v="Ibuprofen"/>
    <s v="Normal"/>
    <x v="27"/>
  </r>
  <r>
    <s v="Mr."/>
    <s v="Nicole Benton"/>
    <n v="39"/>
    <x v="1"/>
    <x v="1"/>
    <s v="AB+"/>
    <x v="3"/>
    <x v="3"/>
    <x v="1373"/>
    <s v="Daniel Duke"/>
    <x v="5382"/>
    <x v="3"/>
    <n v="32118.225699999999"/>
    <n v="405"/>
    <x v="2"/>
    <s v="Emergency"/>
    <d v="2021-11-01T00:00:00"/>
    <s v="Aspirin"/>
    <s v="Normal"/>
    <x v="13"/>
  </r>
  <r>
    <s v="Mr."/>
    <s v="Stephanie Lynch"/>
    <n v="42"/>
    <x v="1"/>
    <x v="1"/>
    <s v="O-"/>
    <x v="0"/>
    <x v="4"/>
    <x v="116"/>
    <s v="Candice Thompson"/>
    <x v="5383"/>
    <x v="2"/>
    <n v="14644.022199999999"/>
    <n v="298"/>
    <x v="0"/>
    <s v="Elective"/>
    <d v="2020-06-30T00:00:00"/>
    <s v="Penicillin"/>
    <s v="Abnormal"/>
    <x v="23"/>
  </r>
  <r>
    <s v="Mr."/>
    <s v="Kristin Blake"/>
    <n v="77"/>
    <x v="0"/>
    <x v="1"/>
    <s v="O+"/>
    <x v="1"/>
    <x v="5"/>
    <x v="1133"/>
    <s v="John Lambert"/>
    <x v="5384"/>
    <x v="3"/>
    <n v="48746.707900000001"/>
    <n v="199"/>
    <x v="0"/>
    <s v="Elective"/>
    <d v="2021-07-21T00:00:00"/>
    <s v="Ibuprofen"/>
    <s v="Abnormal"/>
    <x v="2"/>
  </r>
  <r>
    <s v="Mr."/>
    <s v="Matthew Nguyen"/>
    <n v="34"/>
    <x v="2"/>
    <x v="1"/>
    <s v="O+"/>
    <x v="1"/>
    <x v="1"/>
    <x v="3"/>
    <s v="Ashley Garcia"/>
    <x v="3832"/>
    <x v="4"/>
    <n v="32247.4918"/>
    <n v="497"/>
    <x v="0"/>
    <s v="Elective"/>
    <d v="2022-12-19T00:00:00"/>
    <s v="Penicillin"/>
    <s v="Abnormal"/>
    <x v="24"/>
  </r>
  <r>
    <s v="Mr."/>
    <s v="Margaret Brown"/>
    <n v="59"/>
    <x v="1"/>
    <x v="1"/>
    <s v="B-"/>
    <x v="2"/>
    <x v="2"/>
    <x v="1430"/>
    <s v="Sarah Hodges"/>
    <x v="5385"/>
    <x v="0"/>
    <n v="23402.710500000001"/>
    <n v="320"/>
    <x v="2"/>
    <s v="Emergency"/>
    <d v="2019-08-01T00:00:00"/>
    <s v="Penicillin"/>
    <s v="Inconclusive"/>
    <x v="26"/>
  </r>
  <r>
    <s v="Mrs."/>
    <s v="Teresa Friedman DVM"/>
    <n v="82"/>
    <x v="0"/>
    <x v="0"/>
    <s v="AB-"/>
    <x v="5"/>
    <x v="0"/>
    <x v="1148"/>
    <s v="Patricia Wright"/>
    <x v="5386"/>
    <x v="4"/>
    <n v="3747.3654999999999"/>
    <n v="157"/>
    <x v="0"/>
    <s v="Elective"/>
    <d v="2022-02-24T00:00:00"/>
    <s v="Aspirin"/>
    <s v="Normal"/>
    <x v="24"/>
  </r>
  <r>
    <s v="Mrs."/>
    <s v="Hailey Johnson"/>
    <n v="79"/>
    <x v="0"/>
    <x v="0"/>
    <s v="A-"/>
    <x v="6"/>
    <x v="2"/>
    <x v="1727"/>
    <s v="Brandon Nixon"/>
    <x v="5387"/>
    <x v="2"/>
    <n v="13154.7994"/>
    <n v="397"/>
    <x v="2"/>
    <s v="Emergency"/>
    <d v="2023-02-10T00:00:00"/>
    <s v="Ibuprofen"/>
    <s v="Inconclusive"/>
    <x v="23"/>
  </r>
  <r>
    <s v="Mrs."/>
    <s v="Alex Maynard"/>
    <n v="19"/>
    <x v="2"/>
    <x v="0"/>
    <s v="O+"/>
    <x v="1"/>
    <x v="0"/>
    <x v="922"/>
    <s v="Martha Hayes"/>
    <x v="5388"/>
    <x v="4"/>
    <n v="9256.6785"/>
    <n v="386"/>
    <x v="2"/>
    <s v="Emergency"/>
    <d v="2020-03-11T00:00:00"/>
    <s v="Paracetamol"/>
    <s v="Abnormal"/>
    <x v="19"/>
  </r>
  <r>
    <s v="Mr."/>
    <s v="Robert Davis"/>
    <n v="85"/>
    <x v="0"/>
    <x v="1"/>
    <s v="A+"/>
    <x v="4"/>
    <x v="1"/>
    <x v="1327"/>
    <s v="Scott Gordon"/>
    <x v="5389"/>
    <x v="2"/>
    <n v="25967.1738"/>
    <n v="210"/>
    <x v="1"/>
    <s v="Urgent"/>
    <d v="2023-02-15T00:00:00"/>
    <s v="Ibuprofen"/>
    <s v="Abnormal"/>
    <x v="7"/>
  </r>
  <r>
    <s v="Mrs."/>
    <s v="Hannah Fields"/>
    <n v="83"/>
    <x v="0"/>
    <x v="0"/>
    <s v="AB+"/>
    <x v="3"/>
    <x v="3"/>
    <x v="101"/>
    <s v="Elizabeth Gomez"/>
    <x v="5390"/>
    <x v="4"/>
    <n v="12890.7837"/>
    <n v="291"/>
    <x v="0"/>
    <s v="Elective"/>
    <d v="2020-12-31T00:00:00"/>
    <s v="Aspirin"/>
    <s v="Normal"/>
    <x v="8"/>
  </r>
  <r>
    <s v="Mr."/>
    <s v="Erica Stephens"/>
    <n v="70"/>
    <x v="0"/>
    <x v="1"/>
    <s v="AB+"/>
    <x v="3"/>
    <x v="2"/>
    <x v="707"/>
    <s v="Stephen Brewer"/>
    <x v="5391"/>
    <x v="0"/>
    <n v="11291.250899999999"/>
    <n v="368"/>
    <x v="2"/>
    <s v="Emergency"/>
    <d v="2019-04-17T00:00:00"/>
    <s v="Aspirin"/>
    <s v="Abnormal"/>
    <x v="8"/>
  </r>
  <r>
    <s v="Mrs."/>
    <s v="John Weber"/>
    <n v="48"/>
    <x v="1"/>
    <x v="0"/>
    <s v="A-"/>
    <x v="6"/>
    <x v="1"/>
    <x v="44"/>
    <s v="Francis Alvarez"/>
    <x v="5392"/>
    <x v="1"/>
    <n v="21281.330900000001"/>
    <n v="371"/>
    <x v="2"/>
    <s v="Emergency"/>
    <d v="2019-11-02T00:00:00"/>
    <s v="Aspirin"/>
    <s v="Inconclusive"/>
    <x v="9"/>
  </r>
  <r>
    <s v="Mrs."/>
    <s v="Jessica Rogers"/>
    <n v="63"/>
    <x v="0"/>
    <x v="0"/>
    <s v="AB+"/>
    <x v="3"/>
    <x v="3"/>
    <x v="754"/>
    <s v="Catherine Haynes"/>
    <x v="5393"/>
    <x v="0"/>
    <n v="12000.7621"/>
    <n v="248"/>
    <x v="2"/>
    <s v="Emergency"/>
    <d v="2019-12-19T00:00:00"/>
    <s v="Lipitor"/>
    <s v="Normal"/>
    <x v="6"/>
  </r>
  <r>
    <s v="Mr."/>
    <s v="Dr. Jose Bartlett"/>
    <n v="49"/>
    <x v="1"/>
    <x v="1"/>
    <s v="A+"/>
    <x v="4"/>
    <x v="2"/>
    <x v="147"/>
    <s v="John Villegas"/>
    <x v="455"/>
    <x v="4"/>
    <n v="20318.8776"/>
    <n v="462"/>
    <x v="0"/>
    <s v="Elective"/>
    <d v="2019-12-01T00:00:00"/>
    <s v="Aspirin"/>
    <s v="Abnormal"/>
    <x v="24"/>
  </r>
  <r>
    <s v="Mr."/>
    <s v="Cindy Savage"/>
    <n v="72"/>
    <x v="0"/>
    <x v="1"/>
    <s v="B-"/>
    <x v="2"/>
    <x v="3"/>
    <x v="1165"/>
    <s v="Mark Stark"/>
    <x v="5394"/>
    <x v="0"/>
    <n v="7612.5675000000001"/>
    <n v="179"/>
    <x v="1"/>
    <s v="Urgent"/>
    <d v="2020-12-07T00:00:00"/>
    <s v="Penicillin"/>
    <s v="Abnormal"/>
    <x v="6"/>
  </r>
  <r>
    <s v="Mr."/>
    <s v="Michael Williamson"/>
    <n v="45"/>
    <x v="1"/>
    <x v="1"/>
    <s v="O-"/>
    <x v="0"/>
    <x v="3"/>
    <x v="364"/>
    <s v="Christine Gonzales"/>
    <x v="5395"/>
    <x v="1"/>
    <n v="26799.754400000002"/>
    <n v="145"/>
    <x v="2"/>
    <s v="Emergency"/>
    <d v="2023-07-22T00:00:00"/>
    <s v="Aspirin"/>
    <s v="Abnormal"/>
    <x v="5"/>
  </r>
  <r>
    <s v="Mr."/>
    <s v="Nancy Ellis"/>
    <n v="60"/>
    <x v="0"/>
    <x v="1"/>
    <s v="AB-"/>
    <x v="5"/>
    <x v="2"/>
    <x v="26"/>
    <s v="Donald Reid"/>
    <x v="2293"/>
    <x v="3"/>
    <n v="17007.3966"/>
    <n v="336"/>
    <x v="2"/>
    <s v="Emergency"/>
    <d v="2021-08-01T00:00:00"/>
    <s v="Lipitor"/>
    <s v="Abnormal"/>
    <x v="9"/>
  </r>
  <r>
    <s v="Mr."/>
    <s v="Ariana Silva"/>
    <n v="81"/>
    <x v="0"/>
    <x v="1"/>
    <s v="AB+"/>
    <x v="3"/>
    <x v="2"/>
    <x v="1322"/>
    <s v="Ashley Hall"/>
    <x v="5396"/>
    <x v="4"/>
    <n v="5958.4519"/>
    <n v="290"/>
    <x v="1"/>
    <s v="Urgent"/>
    <d v="2020-03-28T00:00:00"/>
    <s v="Ibuprofen"/>
    <s v="Inconclusive"/>
    <x v="20"/>
  </r>
  <r>
    <s v="Mr."/>
    <s v="Diana Diaz"/>
    <n v="41"/>
    <x v="1"/>
    <x v="1"/>
    <s v="O-"/>
    <x v="0"/>
    <x v="2"/>
    <x v="1728"/>
    <s v="Veronica Roy DDS"/>
    <x v="5397"/>
    <x v="1"/>
    <n v="15049.4437"/>
    <n v="273"/>
    <x v="1"/>
    <s v="Urgent"/>
    <d v="2023-01-28T00:00:00"/>
    <s v="Lipitor"/>
    <s v="Inconclusive"/>
    <x v="14"/>
  </r>
  <r>
    <s v="Mrs."/>
    <s v="Parker Compton"/>
    <n v="66"/>
    <x v="0"/>
    <x v="0"/>
    <s v="A-"/>
    <x v="6"/>
    <x v="3"/>
    <x v="959"/>
    <s v="Cheryl Valencia"/>
    <x v="5398"/>
    <x v="0"/>
    <n v="8364.0040000000008"/>
    <n v="354"/>
    <x v="0"/>
    <s v="Elective"/>
    <d v="2019-11-18T00:00:00"/>
    <s v="Lipitor"/>
    <s v="Inconclusive"/>
    <x v="25"/>
  </r>
  <r>
    <s v="Mr."/>
    <s v="Glenda Hernandez"/>
    <n v="31"/>
    <x v="2"/>
    <x v="1"/>
    <s v="AB-"/>
    <x v="5"/>
    <x v="4"/>
    <x v="557"/>
    <s v="Angel Campbell"/>
    <x v="5399"/>
    <x v="2"/>
    <n v="23680.704600000001"/>
    <n v="283"/>
    <x v="2"/>
    <s v="Emergency"/>
    <d v="2023-03-19T00:00:00"/>
    <s v="Ibuprofen"/>
    <s v="Inconclusive"/>
    <x v="2"/>
  </r>
  <r>
    <s v="Mr."/>
    <s v="Elizabeth Wong"/>
    <n v="55"/>
    <x v="1"/>
    <x v="1"/>
    <s v="O+"/>
    <x v="1"/>
    <x v="0"/>
    <x v="26"/>
    <s v="Alexander Bates"/>
    <x v="5400"/>
    <x v="2"/>
    <n v="46956.036200000002"/>
    <n v="129"/>
    <x v="0"/>
    <s v="Elective"/>
    <d v="2021-07-25T00:00:00"/>
    <s v="Aspirin"/>
    <s v="Inconclusive"/>
    <x v="28"/>
  </r>
  <r>
    <s v="Mr."/>
    <s v="Cesar Williams"/>
    <n v="60"/>
    <x v="0"/>
    <x v="1"/>
    <s v="B+"/>
    <x v="7"/>
    <x v="5"/>
    <x v="346"/>
    <s v="Ryan Martinez"/>
    <x v="5401"/>
    <x v="4"/>
    <n v="59941.357499999998"/>
    <n v="257"/>
    <x v="2"/>
    <s v="Emergency"/>
    <d v="2021-04-19T00:00:00"/>
    <s v="Paracetamol"/>
    <s v="Normal"/>
    <x v="9"/>
  </r>
  <r>
    <s v="Mr."/>
    <s v="Michelle Hernandez"/>
    <n v="28"/>
    <x v="2"/>
    <x v="1"/>
    <s v="AB-"/>
    <x v="5"/>
    <x v="2"/>
    <x v="664"/>
    <s v="Charles Price"/>
    <x v="5402"/>
    <x v="3"/>
    <n v="13126.4854"/>
    <n v="418"/>
    <x v="0"/>
    <s v="Elective"/>
    <d v="2020-09-06T00:00:00"/>
    <s v="Paracetamol"/>
    <s v="Normal"/>
    <x v="10"/>
  </r>
  <r>
    <s v="Mrs."/>
    <s v="Christopher Alexander"/>
    <n v="73"/>
    <x v="0"/>
    <x v="0"/>
    <s v="B-"/>
    <x v="2"/>
    <x v="2"/>
    <x v="453"/>
    <s v="William Rodriguez"/>
    <x v="5403"/>
    <x v="4"/>
    <n v="15426.676299999999"/>
    <n v="473"/>
    <x v="1"/>
    <s v="Urgent"/>
    <d v="2023-01-14T00:00:00"/>
    <s v="Penicillin"/>
    <s v="Abnormal"/>
    <x v="20"/>
  </r>
  <r>
    <s v="Mrs."/>
    <s v="Jesse Brown"/>
    <n v="67"/>
    <x v="0"/>
    <x v="0"/>
    <s v="B+"/>
    <x v="7"/>
    <x v="0"/>
    <x v="1098"/>
    <s v="Janet Wilson"/>
    <x v="5404"/>
    <x v="0"/>
    <n v="6093.4011"/>
    <n v="467"/>
    <x v="1"/>
    <s v="Urgent"/>
    <d v="2021-08-27T00:00:00"/>
    <s v="Lipitor"/>
    <s v="Normal"/>
    <x v="14"/>
  </r>
  <r>
    <s v="Mr."/>
    <s v="Patricia Martin"/>
    <n v="59"/>
    <x v="1"/>
    <x v="1"/>
    <s v="AB+"/>
    <x v="3"/>
    <x v="2"/>
    <x v="932"/>
    <s v="Mark Ramos"/>
    <x v="5405"/>
    <x v="0"/>
    <n v="8329.8531999999996"/>
    <n v="229"/>
    <x v="0"/>
    <s v="Elective"/>
    <d v="2021-08-24T00:00:00"/>
    <s v="Lipitor"/>
    <s v="Abnormal"/>
    <x v="2"/>
  </r>
  <r>
    <s v="Mr."/>
    <s v="Robert Payne"/>
    <n v="46"/>
    <x v="1"/>
    <x v="1"/>
    <s v="AB+"/>
    <x v="3"/>
    <x v="0"/>
    <x v="1257"/>
    <s v="Mark Parrish"/>
    <x v="5406"/>
    <x v="2"/>
    <n v="49678.6993"/>
    <n v="174"/>
    <x v="1"/>
    <s v="Urgent"/>
    <d v="2021-01-08T00:00:00"/>
    <s v="Ibuprofen"/>
    <s v="Inconclusive"/>
    <x v="0"/>
  </r>
  <r>
    <s v="Mrs."/>
    <s v="Kristen Aguirre"/>
    <n v="21"/>
    <x v="2"/>
    <x v="0"/>
    <s v="AB-"/>
    <x v="5"/>
    <x v="3"/>
    <x v="1138"/>
    <s v="Greg Russo MD"/>
    <x v="5407"/>
    <x v="3"/>
    <n v="20002.698899999999"/>
    <n v="215"/>
    <x v="1"/>
    <s v="Urgent"/>
    <d v="2023-04-18T00:00:00"/>
    <s v="Lipitor"/>
    <s v="Inconclusive"/>
    <x v="3"/>
  </r>
  <r>
    <s v="Mr."/>
    <s v="Sarah Reed"/>
    <n v="49"/>
    <x v="1"/>
    <x v="1"/>
    <s v="O+"/>
    <x v="1"/>
    <x v="5"/>
    <x v="307"/>
    <s v="Susan Robinson"/>
    <x v="5408"/>
    <x v="3"/>
    <n v="11111.669900000001"/>
    <n v="270"/>
    <x v="2"/>
    <s v="Emergency"/>
    <d v="2020-01-30T00:00:00"/>
    <s v="Paracetamol"/>
    <s v="Normal"/>
    <x v="0"/>
  </r>
  <r>
    <s v="Mrs."/>
    <s v="Jared Townsend"/>
    <n v="76"/>
    <x v="0"/>
    <x v="0"/>
    <s v="AB+"/>
    <x v="3"/>
    <x v="3"/>
    <x v="1636"/>
    <s v="Marie Wells"/>
    <x v="3127"/>
    <x v="0"/>
    <n v="34103.347199999997"/>
    <n v="107"/>
    <x v="1"/>
    <s v="Urgent"/>
    <d v="2020-11-21T00:00:00"/>
    <s v="Aspirin"/>
    <s v="Inconclusive"/>
    <x v="23"/>
  </r>
  <r>
    <s v="Mrs."/>
    <s v="Molly Keith"/>
    <n v="43"/>
    <x v="1"/>
    <x v="0"/>
    <s v="AB+"/>
    <x v="3"/>
    <x v="2"/>
    <x v="386"/>
    <s v="Robert Huerta II"/>
    <x v="5409"/>
    <x v="4"/>
    <n v="2371.7033000000001"/>
    <n v="417"/>
    <x v="0"/>
    <s v="Elective"/>
    <d v="2021-07-12T00:00:00"/>
    <s v="Lipitor"/>
    <s v="Inconclusive"/>
    <x v="20"/>
  </r>
  <r>
    <s v="Mr."/>
    <s v="Kaitlin Armstrong DDS"/>
    <n v="23"/>
    <x v="2"/>
    <x v="1"/>
    <s v="B-"/>
    <x v="2"/>
    <x v="2"/>
    <x v="85"/>
    <s v="Jeffrey Dean"/>
    <x v="5410"/>
    <x v="1"/>
    <n v="13130.1304"/>
    <n v="333"/>
    <x v="0"/>
    <s v="Elective"/>
    <d v="2019-11-09T00:00:00"/>
    <s v="Ibuprofen"/>
    <s v="Inconclusive"/>
    <x v="18"/>
  </r>
  <r>
    <s v="Mrs."/>
    <s v="Brandon Hanson"/>
    <n v="18"/>
    <x v="2"/>
    <x v="0"/>
    <s v="AB-"/>
    <x v="5"/>
    <x v="4"/>
    <x v="1473"/>
    <s v="Mrs. Karen Pierce DDS"/>
    <x v="5411"/>
    <x v="2"/>
    <n v="31797.717000000001"/>
    <n v="115"/>
    <x v="1"/>
    <s v="Urgent"/>
    <d v="2019-01-12T00:00:00"/>
    <s v="Aspirin"/>
    <s v="Abnormal"/>
    <x v="14"/>
  </r>
  <r>
    <s v="Mr."/>
    <s v="Kenneth Davis"/>
    <n v="33"/>
    <x v="2"/>
    <x v="1"/>
    <s v="B+"/>
    <x v="7"/>
    <x v="0"/>
    <x v="570"/>
    <s v="Fred Harmon"/>
    <x v="5412"/>
    <x v="2"/>
    <n v="54776.338900000002"/>
    <n v="284"/>
    <x v="1"/>
    <s v="Urgent"/>
    <d v="2023-07-01T00:00:00"/>
    <s v="Lipitor"/>
    <s v="Inconclusive"/>
    <x v="17"/>
  </r>
  <r>
    <s v="Mr."/>
    <s v="Philip Brown"/>
    <n v="78"/>
    <x v="0"/>
    <x v="1"/>
    <s v="O-"/>
    <x v="0"/>
    <x v="1"/>
    <x v="816"/>
    <s v="Lisa Rich"/>
    <x v="5413"/>
    <x v="0"/>
    <n v="19356.538199999999"/>
    <n v="155"/>
    <x v="1"/>
    <s v="Urgent"/>
    <d v="2020-03-04T00:00:00"/>
    <s v="Paracetamol"/>
    <s v="Abnormal"/>
    <x v="29"/>
  </r>
  <r>
    <s v="Mrs."/>
    <s v="Jacob Clark"/>
    <n v="76"/>
    <x v="0"/>
    <x v="0"/>
    <s v="B-"/>
    <x v="2"/>
    <x v="1"/>
    <x v="1427"/>
    <s v="Mr. Vincent Martin"/>
    <x v="5414"/>
    <x v="0"/>
    <n v="1633.4726000000001"/>
    <n v="495"/>
    <x v="0"/>
    <s v="Elective"/>
    <d v="2019-04-27T00:00:00"/>
    <s v="Aspirin"/>
    <s v="Abnormal"/>
    <x v="0"/>
  </r>
  <r>
    <s v="Mrs."/>
    <s v="Evan Mckinney"/>
    <n v="64"/>
    <x v="0"/>
    <x v="0"/>
    <s v="A-"/>
    <x v="6"/>
    <x v="4"/>
    <x v="399"/>
    <s v="Sheila Bradley"/>
    <x v="4309"/>
    <x v="0"/>
    <n v="16811.165799999999"/>
    <n v="304"/>
    <x v="2"/>
    <s v="Emergency"/>
    <d v="2020-08-10T00:00:00"/>
    <s v="Aspirin"/>
    <s v="Abnormal"/>
    <x v="29"/>
  </r>
  <r>
    <s v="Mr."/>
    <s v="Brandon Lee"/>
    <n v="81"/>
    <x v="0"/>
    <x v="1"/>
    <s v="A+"/>
    <x v="4"/>
    <x v="1"/>
    <x v="306"/>
    <s v="Christopher Becker"/>
    <x v="5415"/>
    <x v="0"/>
    <n v="24126.179"/>
    <n v="116"/>
    <x v="2"/>
    <s v="Emergency"/>
    <d v="2022-11-16T00:00:00"/>
    <s v="Paracetamol"/>
    <s v="Inconclusive"/>
    <x v="20"/>
  </r>
  <r>
    <s v="Mrs."/>
    <s v="Valerie Riley"/>
    <n v="85"/>
    <x v="0"/>
    <x v="0"/>
    <s v="A+"/>
    <x v="4"/>
    <x v="0"/>
    <x v="875"/>
    <s v="Mary Ferguson"/>
    <x v="5416"/>
    <x v="0"/>
    <n v="50162.3122"/>
    <n v="239"/>
    <x v="1"/>
    <s v="Urgent"/>
    <d v="2022-08-17T00:00:00"/>
    <s v="Paracetamol"/>
    <s v="Normal"/>
    <x v="29"/>
  </r>
  <r>
    <s v="Mr."/>
    <s v="Eric Duncan"/>
    <n v="37"/>
    <x v="1"/>
    <x v="1"/>
    <s v="B+"/>
    <x v="7"/>
    <x v="2"/>
    <x v="1628"/>
    <s v="Sydney Anderson"/>
    <x v="5417"/>
    <x v="3"/>
    <n v="7313.9979999999996"/>
    <n v="456"/>
    <x v="1"/>
    <s v="Urgent"/>
    <d v="2023-10-14T00:00:00"/>
    <s v="Paracetamol"/>
    <s v="Inconclusive"/>
    <x v="14"/>
  </r>
  <r>
    <s v="Mrs."/>
    <s v="Sarah Long"/>
    <n v="62"/>
    <x v="0"/>
    <x v="0"/>
    <s v="B-"/>
    <x v="2"/>
    <x v="2"/>
    <x v="1231"/>
    <s v="Michael Todd MD"/>
    <x v="5418"/>
    <x v="0"/>
    <n v="4182.4287999999997"/>
    <n v="375"/>
    <x v="0"/>
    <s v="Elective"/>
    <d v="2019-05-07T00:00:00"/>
    <s v="Aspirin"/>
    <s v="Inconclusive"/>
    <x v="8"/>
  </r>
  <r>
    <s v="Mrs."/>
    <s v="Kathleen Johnson DDS"/>
    <n v="31"/>
    <x v="2"/>
    <x v="0"/>
    <s v="A-"/>
    <x v="6"/>
    <x v="1"/>
    <x v="996"/>
    <s v="Jeffery Swanson"/>
    <x v="3692"/>
    <x v="1"/>
    <n v="8405.6142999999993"/>
    <n v="130"/>
    <x v="0"/>
    <s v="Elective"/>
    <d v="2022-03-29T00:00:00"/>
    <s v="Aspirin"/>
    <s v="Inconclusive"/>
    <x v="3"/>
  </r>
  <r>
    <s v="Mrs."/>
    <s v="Timothy Reynolds"/>
    <n v="35"/>
    <x v="1"/>
    <x v="0"/>
    <s v="AB+"/>
    <x v="3"/>
    <x v="1"/>
    <x v="1334"/>
    <s v="Levi Cohen"/>
    <x v="5419"/>
    <x v="3"/>
    <n v="1970.5133000000001"/>
    <n v="201"/>
    <x v="2"/>
    <s v="Emergency"/>
    <d v="2022-09-06T00:00:00"/>
    <s v="Aspirin"/>
    <s v="Inconclusive"/>
    <x v="15"/>
  </r>
  <r>
    <s v="Mrs."/>
    <s v="Amy Moore MD"/>
    <n v="81"/>
    <x v="0"/>
    <x v="0"/>
    <s v="AB+"/>
    <x v="3"/>
    <x v="1"/>
    <x v="920"/>
    <s v="Amber Johnson"/>
    <x v="5420"/>
    <x v="0"/>
    <n v="34548.641199999998"/>
    <n v="405"/>
    <x v="1"/>
    <s v="Urgent"/>
    <d v="2023-09-17T00:00:00"/>
    <s v="Ibuprofen"/>
    <s v="Abnormal"/>
    <x v="22"/>
  </r>
  <r>
    <s v="Mr."/>
    <s v="Jessica Perez"/>
    <n v="40"/>
    <x v="1"/>
    <x v="1"/>
    <s v="A-"/>
    <x v="6"/>
    <x v="1"/>
    <x v="1392"/>
    <s v="Theresa Moore"/>
    <x v="5421"/>
    <x v="0"/>
    <n v="4931.4255000000003"/>
    <n v="369"/>
    <x v="1"/>
    <s v="Urgent"/>
    <d v="2019-05-06T00:00:00"/>
    <s v="Paracetamol"/>
    <s v="Abnormal"/>
    <x v="6"/>
  </r>
  <r>
    <s v="Mrs."/>
    <s v="Javier Johnson"/>
    <n v="72"/>
    <x v="0"/>
    <x v="0"/>
    <s v="O-"/>
    <x v="0"/>
    <x v="0"/>
    <x v="886"/>
    <s v="Nicole Reeves"/>
    <x v="5422"/>
    <x v="0"/>
    <n v="23706.994699999999"/>
    <n v="449"/>
    <x v="2"/>
    <s v="Emergency"/>
    <d v="2022-05-01T00:00:00"/>
    <s v="Penicillin"/>
    <s v="Inconclusive"/>
    <x v="10"/>
  </r>
  <r>
    <s v="Mrs."/>
    <s v="Nicole Mccoy"/>
    <n v="24"/>
    <x v="2"/>
    <x v="0"/>
    <s v="AB-"/>
    <x v="5"/>
    <x v="2"/>
    <x v="502"/>
    <s v="James Wright DVM"/>
    <x v="5423"/>
    <x v="4"/>
    <n v="5643.6741000000002"/>
    <n v="193"/>
    <x v="0"/>
    <s v="Elective"/>
    <d v="2023-04-26T00:00:00"/>
    <s v="Penicillin"/>
    <s v="Normal"/>
    <x v="30"/>
  </r>
  <r>
    <s v="Mrs."/>
    <s v="Leslie Jennings"/>
    <n v="38"/>
    <x v="1"/>
    <x v="0"/>
    <s v="B+"/>
    <x v="7"/>
    <x v="4"/>
    <x v="460"/>
    <s v="Matthew Lin"/>
    <x v="5424"/>
    <x v="1"/>
    <n v="37442.967499999999"/>
    <n v="128"/>
    <x v="0"/>
    <s v="Elective"/>
    <d v="2023-07-22T00:00:00"/>
    <s v="Ibuprofen"/>
    <s v="Abnormal"/>
    <x v="27"/>
  </r>
  <r>
    <s v="Mrs."/>
    <s v="Nicholas Kemp"/>
    <n v="37"/>
    <x v="1"/>
    <x v="0"/>
    <s v="A-"/>
    <x v="6"/>
    <x v="0"/>
    <x v="549"/>
    <s v="Joseph Hampton"/>
    <x v="5425"/>
    <x v="1"/>
    <n v="40012.018400000001"/>
    <n v="372"/>
    <x v="2"/>
    <s v="Emergency"/>
    <d v="2022-11-03T00:00:00"/>
    <s v="Ibuprofen"/>
    <s v="Normal"/>
    <x v="2"/>
  </r>
  <r>
    <s v="Mrs."/>
    <s v="Laurie White"/>
    <n v="52"/>
    <x v="1"/>
    <x v="0"/>
    <s v="A+"/>
    <x v="4"/>
    <x v="2"/>
    <x v="1573"/>
    <s v="John Nielsen"/>
    <x v="5426"/>
    <x v="4"/>
    <n v="20819.692500000001"/>
    <n v="327"/>
    <x v="0"/>
    <s v="Elective"/>
    <d v="2023-08-08T00:00:00"/>
    <s v="Lipitor"/>
    <s v="Normal"/>
    <x v="25"/>
  </r>
  <r>
    <s v="Mr."/>
    <s v="Lisa Diaz"/>
    <n v="51"/>
    <x v="1"/>
    <x v="1"/>
    <s v="B+"/>
    <x v="7"/>
    <x v="2"/>
    <x v="905"/>
    <s v="Brandon Taylor"/>
    <x v="5427"/>
    <x v="2"/>
    <n v="15651.706200000001"/>
    <n v="399"/>
    <x v="0"/>
    <s v="Elective"/>
    <d v="2023-02-03T00:00:00"/>
    <s v="Aspirin"/>
    <s v="Abnormal"/>
    <x v="20"/>
  </r>
  <r>
    <s v="Mr."/>
    <s v="Briana Johnson"/>
    <n v="31"/>
    <x v="2"/>
    <x v="1"/>
    <s v="O-"/>
    <x v="0"/>
    <x v="3"/>
    <x v="138"/>
    <s v="Jacqueline Davis"/>
    <x v="5428"/>
    <x v="2"/>
    <n v="16494.207600000002"/>
    <n v="460"/>
    <x v="2"/>
    <s v="Emergency"/>
    <d v="2021-08-22T00:00:00"/>
    <s v="Ibuprofen"/>
    <s v="Abnormal"/>
    <x v="22"/>
  </r>
  <r>
    <s v="Mrs."/>
    <s v="Kimberly Fletcher"/>
    <n v="55"/>
    <x v="1"/>
    <x v="0"/>
    <s v="O-"/>
    <x v="0"/>
    <x v="1"/>
    <x v="1359"/>
    <s v="Amber Hunt"/>
    <x v="5429"/>
    <x v="0"/>
    <n v="31251.202499999999"/>
    <n v="459"/>
    <x v="0"/>
    <s v="Elective"/>
    <d v="2022-06-26T00:00:00"/>
    <s v="Aspirin"/>
    <s v="Normal"/>
    <x v="21"/>
  </r>
  <r>
    <s v="Mrs."/>
    <s v="Charles Singh"/>
    <n v="70"/>
    <x v="0"/>
    <x v="0"/>
    <s v="AB+"/>
    <x v="3"/>
    <x v="4"/>
    <x v="937"/>
    <s v="Kevin Combs"/>
    <x v="5430"/>
    <x v="0"/>
    <n v="36590.753799999999"/>
    <n v="443"/>
    <x v="1"/>
    <s v="Urgent"/>
    <d v="2020-06-04T00:00:00"/>
    <s v="Aspirin"/>
    <s v="Abnormal"/>
    <x v="7"/>
  </r>
  <r>
    <s v="Mrs."/>
    <s v="Randy Rodriguez"/>
    <n v="20"/>
    <x v="2"/>
    <x v="0"/>
    <s v="O-"/>
    <x v="0"/>
    <x v="0"/>
    <x v="1065"/>
    <s v="Tanner Espinoza"/>
    <x v="5431"/>
    <x v="1"/>
    <n v="1779.1269"/>
    <n v="332"/>
    <x v="1"/>
    <s v="Urgent"/>
    <d v="2023-02-27T00:00:00"/>
    <s v="Paracetamol"/>
    <s v="Abnormal"/>
    <x v="18"/>
  </r>
  <r>
    <s v="Mr."/>
    <s v="Brent Young"/>
    <n v="84"/>
    <x v="0"/>
    <x v="1"/>
    <s v="AB-"/>
    <x v="5"/>
    <x v="4"/>
    <x v="71"/>
    <s v="Joshua Lane"/>
    <x v="5432"/>
    <x v="0"/>
    <n v="24063.2628"/>
    <n v="311"/>
    <x v="1"/>
    <s v="Urgent"/>
    <d v="2022-05-01T00:00:00"/>
    <s v="Ibuprofen"/>
    <s v="Abnormal"/>
    <x v="0"/>
  </r>
  <r>
    <s v="Mr."/>
    <s v="Steve Moody"/>
    <n v="29"/>
    <x v="2"/>
    <x v="1"/>
    <s v="O+"/>
    <x v="1"/>
    <x v="5"/>
    <x v="526"/>
    <s v="Andrew Garcia"/>
    <x v="5433"/>
    <x v="1"/>
    <n v="35974.423600000002"/>
    <n v="192"/>
    <x v="2"/>
    <s v="Emergency"/>
    <d v="2021-10-14T00:00:00"/>
    <s v="Penicillin"/>
    <s v="Inconclusive"/>
    <x v="22"/>
  </r>
  <r>
    <s v="Mr."/>
    <s v="Linda Barker"/>
    <n v="38"/>
    <x v="1"/>
    <x v="1"/>
    <s v="AB-"/>
    <x v="5"/>
    <x v="4"/>
    <x v="1308"/>
    <s v="Rhonda Diaz"/>
    <x v="5434"/>
    <x v="1"/>
    <n v="2632.0131000000001"/>
    <n v="136"/>
    <x v="2"/>
    <s v="Emergency"/>
    <d v="2019-03-12T00:00:00"/>
    <s v="Aspirin"/>
    <s v="Inconclusive"/>
    <x v="7"/>
  </r>
  <r>
    <s v="Mrs."/>
    <s v="Hayley Perry"/>
    <n v="46"/>
    <x v="1"/>
    <x v="0"/>
    <s v="B+"/>
    <x v="7"/>
    <x v="0"/>
    <x v="146"/>
    <s v="Anthony Dean"/>
    <x v="5435"/>
    <x v="0"/>
    <n v="50427.587500000001"/>
    <n v="255"/>
    <x v="1"/>
    <s v="Urgent"/>
    <d v="2022-04-24T00:00:00"/>
    <s v="Paracetamol"/>
    <s v="Inconclusive"/>
    <x v="1"/>
  </r>
  <r>
    <s v="Mr."/>
    <s v="Michael Lindsey"/>
    <n v="40"/>
    <x v="1"/>
    <x v="1"/>
    <s v="AB+"/>
    <x v="3"/>
    <x v="1"/>
    <x v="811"/>
    <s v="Mrs. Diana Johnson"/>
    <x v="5436"/>
    <x v="2"/>
    <n v="15333.998900000001"/>
    <n v="242"/>
    <x v="2"/>
    <s v="Emergency"/>
    <d v="2021-02-03T00:00:00"/>
    <s v="Paracetamol"/>
    <s v="Inconclusive"/>
    <x v="20"/>
  </r>
  <r>
    <s v="Mr."/>
    <s v="Jonathan Miranda"/>
    <n v="74"/>
    <x v="0"/>
    <x v="1"/>
    <s v="AB-"/>
    <x v="5"/>
    <x v="5"/>
    <x v="216"/>
    <s v="Mrs. Jessica Rodriguez"/>
    <x v="5437"/>
    <x v="0"/>
    <n v="7767.7644"/>
    <n v="294"/>
    <x v="2"/>
    <s v="Emergency"/>
    <d v="2020-01-25T00:00:00"/>
    <s v="Penicillin"/>
    <s v="Inconclusive"/>
    <x v="28"/>
  </r>
  <r>
    <s v="Mrs."/>
    <s v="Terry Cooper"/>
    <n v="65"/>
    <x v="0"/>
    <x v="0"/>
    <s v="O-"/>
    <x v="0"/>
    <x v="5"/>
    <x v="124"/>
    <s v="Richard Ford"/>
    <x v="5438"/>
    <x v="0"/>
    <n v="2930.3984"/>
    <n v="154"/>
    <x v="0"/>
    <s v="Elective"/>
    <d v="2023-08-05T00:00:00"/>
    <s v="Aspirin"/>
    <s v="Normal"/>
    <x v="22"/>
  </r>
  <r>
    <s v="Mr."/>
    <s v="Suzanne Smith"/>
    <n v="80"/>
    <x v="0"/>
    <x v="1"/>
    <s v="B+"/>
    <x v="7"/>
    <x v="3"/>
    <x v="1266"/>
    <s v="Kelly Barber"/>
    <x v="5439"/>
    <x v="0"/>
    <n v="6104.25"/>
    <n v="113"/>
    <x v="2"/>
    <s v="Emergency"/>
    <d v="2022-07-26T00:00:00"/>
    <s v="Aspirin"/>
    <s v="Abnormal"/>
    <x v="23"/>
  </r>
  <r>
    <s v="Mr."/>
    <s v="Nicholas Vasquez"/>
    <n v="60"/>
    <x v="0"/>
    <x v="1"/>
    <s v="O-"/>
    <x v="0"/>
    <x v="5"/>
    <x v="733"/>
    <s v="Tonya Dixon"/>
    <x v="5440"/>
    <x v="0"/>
    <n v="45338.4522"/>
    <n v="118"/>
    <x v="2"/>
    <s v="Emergency"/>
    <d v="2021-08-06T00:00:00"/>
    <s v="Penicillin"/>
    <s v="Abnormal"/>
    <x v="20"/>
  </r>
  <r>
    <s v="Mrs."/>
    <s v="Michelle Coleman"/>
    <n v="80"/>
    <x v="0"/>
    <x v="0"/>
    <s v="A-"/>
    <x v="6"/>
    <x v="5"/>
    <x v="483"/>
    <s v="Dale Zimmerman"/>
    <x v="5441"/>
    <x v="0"/>
    <n v="1991.2453"/>
    <n v="292"/>
    <x v="2"/>
    <s v="Emergency"/>
    <d v="2019-04-29T00:00:00"/>
    <s v="Paracetamol"/>
    <s v="Inconclusive"/>
    <x v="18"/>
  </r>
  <r>
    <s v="Mrs."/>
    <s v="Michele Burns"/>
    <n v="23"/>
    <x v="2"/>
    <x v="0"/>
    <s v="A-"/>
    <x v="6"/>
    <x v="3"/>
    <x v="75"/>
    <s v="Zachary Turner"/>
    <x v="5442"/>
    <x v="4"/>
    <n v="14748.0321"/>
    <n v="125"/>
    <x v="1"/>
    <s v="Urgent"/>
    <d v="2020-09-05T00:00:00"/>
    <s v="Lipitor"/>
    <s v="Inconclusive"/>
    <x v="13"/>
  </r>
  <r>
    <s v="Mrs."/>
    <s v="Brendan Bailey"/>
    <n v="70"/>
    <x v="0"/>
    <x v="0"/>
    <s v="AB+"/>
    <x v="3"/>
    <x v="0"/>
    <x v="1322"/>
    <s v="Gina Monroe"/>
    <x v="5443"/>
    <x v="0"/>
    <n v="29172.305799999998"/>
    <n v="253"/>
    <x v="1"/>
    <s v="Urgent"/>
    <d v="2020-04-05T00:00:00"/>
    <s v="Paracetamol"/>
    <s v="Normal"/>
    <x v="29"/>
  </r>
  <r>
    <s v="Mrs."/>
    <s v="Reginald Rodriguez"/>
    <n v="63"/>
    <x v="0"/>
    <x v="0"/>
    <s v="B+"/>
    <x v="7"/>
    <x v="5"/>
    <x v="736"/>
    <s v="Rachel Mckay"/>
    <x v="5444"/>
    <x v="0"/>
    <n v="64687.716"/>
    <n v="252"/>
    <x v="2"/>
    <s v="Emergency"/>
    <d v="2023-10-05T00:00:00"/>
    <s v="Ibuprofen"/>
    <s v="Inconclusive"/>
    <x v="0"/>
  </r>
  <r>
    <s v="Mr."/>
    <s v="Robert Rose"/>
    <n v="31"/>
    <x v="2"/>
    <x v="1"/>
    <s v="A-"/>
    <x v="6"/>
    <x v="1"/>
    <x v="1069"/>
    <s v="Tracy Hill"/>
    <x v="5445"/>
    <x v="2"/>
    <n v="35757.871200000001"/>
    <n v="394"/>
    <x v="0"/>
    <s v="Elective"/>
    <d v="2023-06-14T00:00:00"/>
    <s v="Lipitor"/>
    <s v="Inconclusive"/>
    <x v="11"/>
  </r>
  <r>
    <s v="Mr."/>
    <s v="Melanie George"/>
    <n v="77"/>
    <x v="0"/>
    <x v="1"/>
    <s v="AB-"/>
    <x v="5"/>
    <x v="1"/>
    <x v="1270"/>
    <s v="Jennifer Marsh MD"/>
    <x v="5446"/>
    <x v="0"/>
    <n v="18892.8213"/>
    <n v="362"/>
    <x v="1"/>
    <s v="Urgent"/>
    <d v="2021-10-05T00:00:00"/>
    <s v="Penicillin"/>
    <s v="Abnormal"/>
    <x v="17"/>
  </r>
  <r>
    <s v="Mr."/>
    <s v="Margaret Winters"/>
    <n v="53"/>
    <x v="1"/>
    <x v="1"/>
    <s v="O-"/>
    <x v="0"/>
    <x v="3"/>
    <x v="1729"/>
    <s v="Pamela Martinez"/>
    <x v="5447"/>
    <x v="1"/>
    <n v="34915.254800000002"/>
    <n v="372"/>
    <x v="1"/>
    <s v="Urgent"/>
    <d v="2020-12-16T00:00:00"/>
    <s v="Ibuprofen"/>
    <s v="Abnormal"/>
    <x v="23"/>
  </r>
  <r>
    <s v="Mrs."/>
    <s v="Gregory Williams"/>
    <n v="74"/>
    <x v="0"/>
    <x v="0"/>
    <s v="AB-"/>
    <x v="5"/>
    <x v="0"/>
    <x v="987"/>
    <s v="Audrey Powers"/>
    <x v="5448"/>
    <x v="0"/>
    <n v="15686.501399999999"/>
    <n v="457"/>
    <x v="1"/>
    <s v="Urgent"/>
    <d v="2023-09-01T00:00:00"/>
    <s v="Lipitor"/>
    <s v="Abnormal"/>
    <x v="26"/>
  </r>
  <r>
    <s v="Mr."/>
    <s v="Bruce Boyle"/>
    <n v="61"/>
    <x v="0"/>
    <x v="1"/>
    <s v="B+"/>
    <x v="7"/>
    <x v="5"/>
    <x v="1405"/>
    <s v="Ms. Dawn Rose"/>
    <x v="5449"/>
    <x v="0"/>
    <n v="27870.576400000002"/>
    <n v="257"/>
    <x v="1"/>
    <s v="Urgent"/>
    <d v="2022-04-01T00:00:00"/>
    <s v="Ibuprofen"/>
    <s v="Abnormal"/>
    <x v="22"/>
  </r>
  <r>
    <s v="Mr."/>
    <s v="Jonathan Mitchell"/>
    <n v="24"/>
    <x v="2"/>
    <x v="1"/>
    <s v="O+"/>
    <x v="1"/>
    <x v="2"/>
    <x v="153"/>
    <s v="Adrian Fernandez"/>
    <x v="5450"/>
    <x v="2"/>
    <n v="8548.9338000000007"/>
    <n v="175"/>
    <x v="0"/>
    <s v="Elective"/>
    <d v="2023-06-05T00:00:00"/>
    <s v="Aspirin"/>
    <s v="Normal"/>
    <x v="4"/>
  </r>
  <r>
    <s v="Mrs."/>
    <s v="John Reynolds"/>
    <n v="67"/>
    <x v="0"/>
    <x v="0"/>
    <s v="AB+"/>
    <x v="3"/>
    <x v="3"/>
    <x v="1119"/>
    <s v="Tracey Adams"/>
    <x v="5451"/>
    <x v="0"/>
    <n v="27309.912"/>
    <n v="283"/>
    <x v="1"/>
    <s v="Urgent"/>
    <d v="2019-09-25T00:00:00"/>
    <s v="Aspirin"/>
    <s v="Abnormal"/>
    <x v="25"/>
  </r>
  <r>
    <s v="Mrs."/>
    <s v="Joshua Lawrence DDS"/>
    <n v="71"/>
    <x v="0"/>
    <x v="0"/>
    <s v="O+"/>
    <x v="1"/>
    <x v="2"/>
    <x v="1428"/>
    <s v="Sara Clark"/>
    <x v="516"/>
    <x v="0"/>
    <n v="8962.4300999999996"/>
    <n v="335"/>
    <x v="1"/>
    <s v="Urgent"/>
    <d v="2021-02-25T00:00:00"/>
    <s v="Penicillin"/>
    <s v="Abnormal"/>
    <x v="6"/>
  </r>
  <r>
    <s v="Mrs."/>
    <s v="Ricky Parker"/>
    <n v="22"/>
    <x v="2"/>
    <x v="0"/>
    <s v="B+"/>
    <x v="7"/>
    <x v="3"/>
    <x v="1646"/>
    <s v="Mrs. Isabel Parsons"/>
    <x v="5452"/>
    <x v="1"/>
    <n v="13290.4324"/>
    <n v="204"/>
    <x v="0"/>
    <s v="Elective"/>
    <d v="2019-11-05T00:00:00"/>
    <s v="Lipitor"/>
    <s v="Inconclusive"/>
    <x v="13"/>
  </r>
  <r>
    <s v="Mrs."/>
    <s v="Danny Matthews"/>
    <n v="71"/>
    <x v="0"/>
    <x v="0"/>
    <s v="AB-"/>
    <x v="5"/>
    <x v="5"/>
    <x v="229"/>
    <s v="James Clark"/>
    <x v="5453"/>
    <x v="0"/>
    <n v="22138.108899999999"/>
    <n v="135"/>
    <x v="2"/>
    <s v="Emergency"/>
    <d v="2021-02-04T00:00:00"/>
    <s v="Ibuprofen"/>
    <s v="Normal"/>
    <x v="1"/>
  </r>
  <r>
    <s v="Mrs."/>
    <s v="Amber Day"/>
    <n v="79"/>
    <x v="0"/>
    <x v="0"/>
    <s v="O-"/>
    <x v="0"/>
    <x v="1"/>
    <x v="1680"/>
    <s v="Connie White"/>
    <x v="5454"/>
    <x v="0"/>
    <n v="4262.5259999999998"/>
    <n v="339"/>
    <x v="2"/>
    <s v="Emergency"/>
    <d v="2021-03-12T00:00:00"/>
    <s v="Penicillin"/>
    <s v="Normal"/>
    <x v="7"/>
  </r>
  <r>
    <s v="Mr."/>
    <s v="Stephanie Murray"/>
    <n v="23"/>
    <x v="2"/>
    <x v="1"/>
    <s v="AB+"/>
    <x v="3"/>
    <x v="3"/>
    <x v="1730"/>
    <s v="Linda Pace"/>
    <x v="5455"/>
    <x v="4"/>
    <n v="3290.1631000000002"/>
    <n v="122"/>
    <x v="2"/>
    <s v="Emergency"/>
    <d v="2021-11-28T00:00:00"/>
    <s v="Paracetamol"/>
    <s v="Abnormal"/>
    <x v="2"/>
  </r>
  <r>
    <s v="Mrs."/>
    <s v="Ashley Martinez"/>
    <n v="59"/>
    <x v="1"/>
    <x v="0"/>
    <s v="B+"/>
    <x v="7"/>
    <x v="3"/>
    <x v="505"/>
    <s v="Jaclyn Palmer"/>
    <x v="5456"/>
    <x v="2"/>
    <n v="8961.7510000000002"/>
    <n v="397"/>
    <x v="1"/>
    <s v="Urgent"/>
    <d v="2018-12-22T00:00:00"/>
    <s v="Lipitor"/>
    <s v="Abnormal"/>
    <x v="10"/>
  </r>
  <r>
    <s v="Mr."/>
    <s v="Leslie Reyes"/>
    <n v="53"/>
    <x v="1"/>
    <x v="1"/>
    <s v="A+"/>
    <x v="4"/>
    <x v="5"/>
    <x v="1468"/>
    <s v="Linda King"/>
    <x v="5457"/>
    <x v="1"/>
    <n v="73677.312300000005"/>
    <n v="131"/>
    <x v="2"/>
    <s v="Emergency"/>
    <d v="2021-03-23T00:00:00"/>
    <s v="Paracetamol"/>
    <s v="Inconclusive"/>
    <x v="1"/>
  </r>
  <r>
    <s v="Mrs."/>
    <s v="Deborah Castro"/>
    <n v="22"/>
    <x v="2"/>
    <x v="0"/>
    <s v="A+"/>
    <x v="4"/>
    <x v="4"/>
    <x v="842"/>
    <s v="Debra Fox"/>
    <x v="5458"/>
    <x v="3"/>
    <n v="29612.901099999999"/>
    <n v="218"/>
    <x v="0"/>
    <s v="Elective"/>
    <d v="2023-10-25T00:00:00"/>
    <s v="Ibuprofen"/>
    <s v="Normal"/>
    <x v="2"/>
  </r>
  <r>
    <s v="Mrs."/>
    <s v="Stephanie Villegas"/>
    <n v="84"/>
    <x v="0"/>
    <x v="0"/>
    <s v="AB-"/>
    <x v="5"/>
    <x v="5"/>
    <x v="624"/>
    <s v="Amanda Brandt"/>
    <x v="4240"/>
    <x v="0"/>
    <n v="20280.4251"/>
    <n v="124"/>
    <x v="0"/>
    <s v="Elective"/>
    <d v="2019-04-05T00:00:00"/>
    <s v="Penicillin"/>
    <s v="Inconclusive"/>
    <x v="3"/>
  </r>
  <r>
    <s v="Mr."/>
    <s v="Katie Green"/>
    <n v="64"/>
    <x v="0"/>
    <x v="1"/>
    <s v="B-"/>
    <x v="2"/>
    <x v="4"/>
    <x v="1446"/>
    <s v="Joseph Cole"/>
    <x v="5459"/>
    <x v="0"/>
    <n v="17542.064999999999"/>
    <n v="170"/>
    <x v="0"/>
    <s v="Elective"/>
    <d v="2020-11-06T00:00:00"/>
    <s v="Penicillin"/>
    <s v="Abnormal"/>
    <x v="20"/>
  </r>
  <r>
    <s v="Mrs."/>
    <s v="Raymond Hudson"/>
    <n v="67"/>
    <x v="0"/>
    <x v="0"/>
    <s v="A+"/>
    <x v="4"/>
    <x v="2"/>
    <x v="983"/>
    <s v="Richard Jones"/>
    <x v="5460"/>
    <x v="0"/>
    <n v="14569.4054"/>
    <n v="381"/>
    <x v="0"/>
    <s v="Elective"/>
    <d v="2020-01-05T00:00:00"/>
    <s v="Ibuprofen"/>
    <s v="Inconclusive"/>
    <x v="12"/>
  </r>
  <r>
    <s v="Mrs."/>
    <s v="Ashley Vaughn"/>
    <n v="51"/>
    <x v="1"/>
    <x v="0"/>
    <s v="A-"/>
    <x v="6"/>
    <x v="1"/>
    <x v="551"/>
    <s v="Jamie Davis"/>
    <x v="5461"/>
    <x v="1"/>
    <n v="24072.6911"/>
    <n v="300"/>
    <x v="0"/>
    <s v="Elective"/>
    <d v="2020-11-25T00:00:00"/>
    <s v="Penicillin"/>
    <s v="Abnormal"/>
    <x v="10"/>
  </r>
  <r>
    <s v="Mrs."/>
    <s v="Megan Jones"/>
    <n v="35"/>
    <x v="1"/>
    <x v="0"/>
    <s v="O-"/>
    <x v="0"/>
    <x v="0"/>
    <x v="1303"/>
    <s v="Eric Pena"/>
    <x v="5462"/>
    <x v="1"/>
    <n v="20476.786"/>
    <n v="156"/>
    <x v="1"/>
    <s v="Urgent"/>
    <d v="2019-04-10T00:00:00"/>
    <s v="Lipitor"/>
    <s v="Inconclusive"/>
    <x v="14"/>
  </r>
  <r>
    <s v="Mrs."/>
    <s v="Robyn Anthony"/>
    <n v="67"/>
    <x v="0"/>
    <x v="0"/>
    <s v="A+"/>
    <x v="4"/>
    <x v="0"/>
    <x v="1727"/>
    <s v="Charles Carroll"/>
    <x v="5463"/>
    <x v="0"/>
    <n v="28788.746800000001"/>
    <n v="311"/>
    <x v="1"/>
    <s v="Urgent"/>
    <d v="2023-02-08T00:00:00"/>
    <s v="Ibuprofen"/>
    <s v="Inconclusive"/>
    <x v="26"/>
  </r>
  <r>
    <s v="Mrs."/>
    <s v="Eric Tapia"/>
    <n v="51"/>
    <x v="1"/>
    <x v="0"/>
    <s v="AB+"/>
    <x v="3"/>
    <x v="3"/>
    <x v="997"/>
    <s v="Katrina Rowe"/>
    <x v="5464"/>
    <x v="3"/>
    <n v="30564.0285"/>
    <n v="392"/>
    <x v="2"/>
    <s v="Emergency"/>
    <d v="2020-05-14T00:00:00"/>
    <s v="Penicillin"/>
    <s v="Abnormal"/>
    <x v="8"/>
  </r>
  <r>
    <s v="Mrs."/>
    <s v="Joseph Ayala"/>
    <n v="48"/>
    <x v="1"/>
    <x v="0"/>
    <s v="B+"/>
    <x v="7"/>
    <x v="2"/>
    <x v="709"/>
    <s v="Joshua Compton"/>
    <x v="5465"/>
    <x v="4"/>
    <n v="23045.345300000001"/>
    <n v="209"/>
    <x v="1"/>
    <s v="Urgent"/>
    <d v="2023-04-08T00:00:00"/>
    <s v="Ibuprofen"/>
    <s v="Normal"/>
    <x v="13"/>
  </r>
  <r>
    <s v="Mrs."/>
    <s v="Taylor Lopez"/>
    <n v="83"/>
    <x v="0"/>
    <x v="0"/>
    <s v="AB-"/>
    <x v="5"/>
    <x v="3"/>
    <x v="1225"/>
    <s v="Katherine Preston"/>
    <x v="895"/>
    <x v="0"/>
    <n v="17782.420699999999"/>
    <n v="355"/>
    <x v="1"/>
    <s v="Urgent"/>
    <d v="2019-06-22T00:00:00"/>
    <s v="Paracetamol"/>
    <s v="Abnormal"/>
    <x v="5"/>
  </r>
  <r>
    <s v="Mrs."/>
    <s v="Richard Burke"/>
    <n v="73"/>
    <x v="0"/>
    <x v="0"/>
    <s v="B-"/>
    <x v="2"/>
    <x v="4"/>
    <x v="1172"/>
    <s v="Jermaine Swanson"/>
    <x v="5466"/>
    <x v="0"/>
    <n v="28423.543000000001"/>
    <n v="272"/>
    <x v="2"/>
    <s v="Emergency"/>
    <d v="2022-05-29T00:00:00"/>
    <s v="Lipitor"/>
    <s v="Abnormal"/>
    <x v="23"/>
  </r>
  <r>
    <s v="Mr."/>
    <s v="Linda Chung"/>
    <n v="74"/>
    <x v="0"/>
    <x v="1"/>
    <s v="AB-"/>
    <x v="5"/>
    <x v="3"/>
    <x v="1596"/>
    <s v="Lisa Johnson"/>
    <x v="5467"/>
    <x v="0"/>
    <n v="5193.5433000000003"/>
    <n v="363"/>
    <x v="0"/>
    <s v="Elective"/>
    <d v="2020-03-03T00:00:00"/>
    <s v="Ibuprofen"/>
    <s v="Abnormal"/>
    <x v="22"/>
  </r>
  <r>
    <s v="Mr."/>
    <s v="Dana Wiggins"/>
    <n v="58"/>
    <x v="1"/>
    <x v="1"/>
    <s v="O+"/>
    <x v="1"/>
    <x v="2"/>
    <x v="1319"/>
    <s v="Eric Washington"/>
    <x v="5468"/>
    <x v="2"/>
    <n v="1822.8865000000001"/>
    <n v="361"/>
    <x v="0"/>
    <s v="Elective"/>
    <d v="2019-09-12T00:00:00"/>
    <s v="Penicillin"/>
    <s v="Normal"/>
    <x v="2"/>
  </r>
  <r>
    <s v="Mrs."/>
    <s v="Sarah Johnson"/>
    <n v="62"/>
    <x v="0"/>
    <x v="0"/>
    <s v="AB+"/>
    <x v="3"/>
    <x v="2"/>
    <x v="1580"/>
    <s v="Michelle Martinez"/>
    <x v="1264"/>
    <x v="0"/>
    <n v="13054.1896"/>
    <n v="130"/>
    <x v="0"/>
    <s v="Elective"/>
    <d v="2020-01-11T00:00:00"/>
    <s v="Ibuprofen"/>
    <s v="Normal"/>
    <x v="27"/>
  </r>
  <r>
    <s v="Mr."/>
    <s v="Brian Wallace"/>
    <n v="37"/>
    <x v="1"/>
    <x v="1"/>
    <s v="A+"/>
    <x v="4"/>
    <x v="5"/>
    <x v="1308"/>
    <s v="Robert Howard"/>
    <x v="5469"/>
    <x v="3"/>
    <n v="54043.7284"/>
    <n v="134"/>
    <x v="1"/>
    <s v="Urgent"/>
    <d v="2019-02-18T00:00:00"/>
    <s v="Ibuprofen"/>
    <s v="Inconclusive"/>
    <x v="27"/>
  </r>
  <r>
    <s v="Mr."/>
    <s v="Jennifer Flores"/>
    <n v="38"/>
    <x v="1"/>
    <x v="1"/>
    <s v="B-"/>
    <x v="2"/>
    <x v="4"/>
    <x v="392"/>
    <s v="Vanessa Huang"/>
    <x v="5470"/>
    <x v="2"/>
    <n v="37966.619700000003"/>
    <n v="137"/>
    <x v="1"/>
    <s v="Urgent"/>
    <d v="2019-10-24T00:00:00"/>
    <s v="Ibuprofen"/>
    <s v="Abnormal"/>
    <x v="19"/>
  </r>
  <r>
    <s v="Mr."/>
    <s v="Dylan Alvarez"/>
    <n v="66"/>
    <x v="0"/>
    <x v="1"/>
    <s v="A-"/>
    <x v="6"/>
    <x v="2"/>
    <x v="1536"/>
    <s v="Christopher Kelley"/>
    <x v="5471"/>
    <x v="0"/>
    <n v="6621.0672000000004"/>
    <n v="372"/>
    <x v="1"/>
    <s v="Urgent"/>
    <d v="2020-09-15T00:00:00"/>
    <s v="Aspirin"/>
    <s v="Inconclusive"/>
    <x v="7"/>
  </r>
  <r>
    <s v="Mrs."/>
    <s v="Charles Jones"/>
    <n v="79"/>
    <x v="0"/>
    <x v="0"/>
    <s v="AB-"/>
    <x v="5"/>
    <x v="4"/>
    <x v="840"/>
    <s v="Sandra Roberson"/>
    <x v="5472"/>
    <x v="0"/>
    <n v="16267.7124"/>
    <n v="136"/>
    <x v="1"/>
    <s v="Urgent"/>
    <d v="2019-10-13T00:00:00"/>
    <s v="Paracetamol"/>
    <s v="Abnormal"/>
    <x v="2"/>
  </r>
  <r>
    <s v="Mr."/>
    <s v="Wesley Brown"/>
    <n v="54"/>
    <x v="1"/>
    <x v="1"/>
    <s v="B-"/>
    <x v="2"/>
    <x v="3"/>
    <x v="1214"/>
    <s v="Douglas Sims"/>
    <x v="5473"/>
    <x v="2"/>
    <n v="4716.8694999999998"/>
    <n v="228"/>
    <x v="0"/>
    <s v="Elective"/>
    <d v="2020-05-11T00:00:00"/>
    <s v="Ibuprofen"/>
    <s v="Normal"/>
    <x v="14"/>
  </r>
  <r>
    <s v="Mr."/>
    <s v="Cody Vaughn"/>
    <n v="63"/>
    <x v="0"/>
    <x v="1"/>
    <s v="B-"/>
    <x v="2"/>
    <x v="1"/>
    <x v="544"/>
    <s v="Jason Harris"/>
    <x v="5474"/>
    <x v="3"/>
    <n v="38433.305500000002"/>
    <n v="461"/>
    <x v="2"/>
    <s v="Emergency"/>
    <d v="2020-09-16T00:00:00"/>
    <s v="Ibuprofen"/>
    <s v="Normal"/>
    <x v="1"/>
  </r>
  <r>
    <s v="Mrs."/>
    <s v="Whitney Grant"/>
    <n v="59"/>
    <x v="1"/>
    <x v="0"/>
    <s v="A+"/>
    <x v="4"/>
    <x v="2"/>
    <x v="1288"/>
    <s v="Travis Taylor"/>
    <x v="5475"/>
    <x v="0"/>
    <n v="7798.5334000000003"/>
    <n v="364"/>
    <x v="0"/>
    <s v="Elective"/>
    <d v="2022-09-24T00:00:00"/>
    <s v="Ibuprofen"/>
    <s v="Abnormal"/>
    <x v="18"/>
  </r>
  <r>
    <s v="Mrs."/>
    <s v="Michelle Wade"/>
    <n v="52"/>
    <x v="1"/>
    <x v="0"/>
    <s v="B+"/>
    <x v="7"/>
    <x v="5"/>
    <x v="182"/>
    <s v="Debra Barr"/>
    <x v="5476"/>
    <x v="4"/>
    <n v="75853.420400000003"/>
    <n v="329"/>
    <x v="2"/>
    <s v="Emergency"/>
    <d v="2022-10-23T00:00:00"/>
    <s v="Paracetamol"/>
    <s v="Inconclusive"/>
    <x v="14"/>
  </r>
  <r>
    <s v="Mrs."/>
    <s v="Thomas Porter"/>
    <n v="23"/>
    <x v="2"/>
    <x v="0"/>
    <s v="B+"/>
    <x v="7"/>
    <x v="1"/>
    <x v="1731"/>
    <s v="Mary Jones"/>
    <x v="2071"/>
    <x v="1"/>
    <n v="31035.666000000001"/>
    <n v="171"/>
    <x v="0"/>
    <s v="Elective"/>
    <d v="2021-01-21T00:00:00"/>
    <s v="Lipitor"/>
    <s v="Inconclusive"/>
    <x v="20"/>
  </r>
  <r>
    <s v="Mrs."/>
    <s v="David Butler"/>
    <n v="70"/>
    <x v="0"/>
    <x v="0"/>
    <s v="O+"/>
    <x v="1"/>
    <x v="4"/>
    <x v="559"/>
    <s v="Brian Hunter"/>
    <x v="5477"/>
    <x v="2"/>
    <n v="42490.616699999999"/>
    <n v="131"/>
    <x v="1"/>
    <s v="Urgent"/>
    <d v="2020-03-18T00:00:00"/>
    <s v="Lipitor"/>
    <s v="Inconclusive"/>
    <x v="28"/>
  </r>
  <r>
    <s v="Mrs."/>
    <s v="Heather Norris"/>
    <n v="37"/>
    <x v="1"/>
    <x v="0"/>
    <s v="AB+"/>
    <x v="3"/>
    <x v="4"/>
    <x v="808"/>
    <s v="Chelsea Mckinney"/>
    <x v="5478"/>
    <x v="1"/>
    <n v="22813.835299999999"/>
    <n v="387"/>
    <x v="2"/>
    <s v="Emergency"/>
    <d v="2021-11-28T00:00:00"/>
    <s v="Ibuprofen"/>
    <s v="Normal"/>
    <x v="27"/>
  </r>
  <r>
    <s v="Mrs."/>
    <s v="Melissa Davis"/>
    <n v="77"/>
    <x v="0"/>
    <x v="0"/>
    <s v="B-"/>
    <x v="2"/>
    <x v="4"/>
    <x v="288"/>
    <s v="Jacqueline Mcneil DVM"/>
    <x v="5479"/>
    <x v="3"/>
    <n v="27572.475600000002"/>
    <n v="172"/>
    <x v="0"/>
    <s v="Elective"/>
    <d v="2023-01-13T00:00:00"/>
    <s v="Penicillin"/>
    <s v="Abnormal"/>
    <x v="18"/>
  </r>
  <r>
    <s v="Mrs."/>
    <s v="Bryan Dougherty"/>
    <n v="25"/>
    <x v="2"/>
    <x v="0"/>
    <s v="B+"/>
    <x v="7"/>
    <x v="0"/>
    <x v="458"/>
    <s v="Mark Miller"/>
    <x v="5480"/>
    <x v="2"/>
    <n v="27281.995699999999"/>
    <n v="445"/>
    <x v="1"/>
    <s v="Urgent"/>
    <d v="2021-08-28T00:00:00"/>
    <s v="Penicillin"/>
    <s v="Normal"/>
    <x v="19"/>
  </r>
  <r>
    <s v="Mr."/>
    <s v="Cameron Willis"/>
    <n v="51"/>
    <x v="1"/>
    <x v="1"/>
    <s v="AB+"/>
    <x v="3"/>
    <x v="5"/>
    <x v="1204"/>
    <s v="Tyler Johnson"/>
    <x v="5481"/>
    <x v="4"/>
    <n v="19841.433300000001"/>
    <n v="305"/>
    <x v="1"/>
    <s v="Urgent"/>
    <d v="2019-05-03T00:00:00"/>
    <s v="Lipitor"/>
    <s v="Normal"/>
    <x v="23"/>
  </r>
  <r>
    <s v="Mrs."/>
    <s v="Anthony Mcmillan"/>
    <n v="41"/>
    <x v="1"/>
    <x v="0"/>
    <s v="B-"/>
    <x v="2"/>
    <x v="0"/>
    <x v="337"/>
    <s v="Jerry Sanders"/>
    <x v="5482"/>
    <x v="2"/>
    <n v="25928.8946"/>
    <n v="428"/>
    <x v="1"/>
    <s v="Urgent"/>
    <d v="2020-06-09T00:00:00"/>
    <s v="Penicillin"/>
    <s v="Normal"/>
    <x v="2"/>
  </r>
  <r>
    <s v="Mrs."/>
    <s v="Kim Adams"/>
    <n v="65"/>
    <x v="0"/>
    <x v="0"/>
    <s v="AB+"/>
    <x v="3"/>
    <x v="0"/>
    <x v="311"/>
    <s v="Nicole Morgan"/>
    <x v="5483"/>
    <x v="4"/>
    <n v="49638.1414"/>
    <n v="484"/>
    <x v="2"/>
    <s v="Emergency"/>
    <d v="2019-12-31T00:00:00"/>
    <s v="Aspirin"/>
    <s v="Abnormal"/>
    <x v="9"/>
  </r>
  <r>
    <s v="Mr."/>
    <s v="Jasmine Howard"/>
    <n v="37"/>
    <x v="1"/>
    <x v="1"/>
    <s v="B+"/>
    <x v="7"/>
    <x v="1"/>
    <x v="386"/>
    <s v="Melissa Martinez"/>
    <x v="5484"/>
    <x v="2"/>
    <n v="16190.3953"/>
    <n v="262"/>
    <x v="2"/>
    <s v="Emergency"/>
    <d v="2021-07-01T00:00:00"/>
    <s v="Lipitor"/>
    <s v="Abnormal"/>
    <x v="0"/>
  </r>
  <r>
    <s v="Mr."/>
    <s v="Jessica Villarreal"/>
    <n v="60"/>
    <x v="0"/>
    <x v="1"/>
    <s v="B-"/>
    <x v="2"/>
    <x v="2"/>
    <x v="831"/>
    <s v="Brittany Gutierrez"/>
    <x v="5485"/>
    <x v="3"/>
    <n v="8306.3330000000005"/>
    <n v="353"/>
    <x v="1"/>
    <s v="Urgent"/>
    <d v="2023-06-03T00:00:00"/>
    <s v="Penicillin"/>
    <s v="Inconclusive"/>
    <x v="20"/>
  </r>
  <r>
    <s v="Mrs."/>
    <s v="Desiree Brooks"/>
    <n v="31"/>
    <x v="2"/>
    <x v="0"/>
    <s v="B-"/>
    <x v="2"/>
    <x v="0"/>
    <x v="978"/>
    <s v="Brooke Davis"/>
    <x v="5486"/>
    <x v="1"/>
    <n v="24291.423599999998"/>
    <n v="370"/>
    <x v="1"/>
    <s v="Urgent"/>
    <d v="2020-09-24T00:00:00"/>
    <s v="Paracetamol"/>
    <s v="Inconclusive"/>
    <x v="3"/>
  </r>
  <r>
    <s v="Mr."/>
    <s v="Michelle Thompson"/>
    <n v="67"/>
    <x v="0"/>
    <x v="1"/>
    <s v="A+"/>
    <x v="4"/>
    <x v="1"/>
    <x v="384"/>
    <s v="Robert Marquez"/>
    <x v="5385"/>
    <x v="0"/>
    <n v="23618.178899999999"/>
    <n v="127"/>
    <x v="0"/>
    <s v="Elective"/>
    <d v="2023-09-14T00:00:00"/>
    <s v="Paracetamol"/>
    <s v="Inconclusive"/>
    <x v="3"/>
  </r>
  <r>
    <s v="Mr."/>
    <s v="Holly Fletcher"/>
    <n v="54"/>
    <x v="1"/>
    <x v="1"/>
    <s v="B+"/>
    <x v="7"/>
    <x v="3"/>
    <x v="1109"/>
    <s v="Benjamin Medina"/>
    <x v="5487"/>
    <x v="0"/>
    <n v="18477.247800000001"/>
    <n v="239"/>
    <x v="1"/>
    <s v="Urgent"/>
    <d v="2023-01-16T00:00:00"/>
    <s v="Penicillin"/>
    <s v="Normal"/>
    <x v="0"/>
  </r>
  <r>
    <s v="Mr."/>
    <s v="Jacqueline Jackson"/>
    <n v="26"/>
    <x v="2"/>
    <x v="1"/>
    <s v="A-"/>
    <x v="6"/>
    <x v="4"/>
    <x v="1729"/>
    <s v="Kyle Underwood"/>
    <x v="5488"/>
    <x v="2"/>
    <n v="44410.135300000002"/>
    <n v="497"/>
    <x v="0"/>
    <s v="Elective"/>
    <d v="2020-12-28T00:00:00"/>
    <s v="Ibuprofen"/>
    <s v="Normal"/>
    <x v="14"/>
  </r>
  <r>
    <s v="Mr."/>
    <s v="Holly Sandoval"/>
    <n v="76"/>
    <x v="0"/>
    <x v="1"/>
    <s v="AB-"/>
    <x v="5"/>
    <x v="3"/>
    <x v="1644"/>
    <s v="David Burton"/>
    <x v="5489"/>
    <x v="0"/>
    <n v="12927.095499999999"/>
    <n v="285"/>
    <x v="0"/>
    <s v="Elective"/>
    <d v="2023-08-06T00:00:00"/>
    <s v="Penicillin"/>
    <s v="Inconclusive"/>
    <x v="2"/>
  </r>
  <r>
    <s v="Mrs."/>
    <s v="Danielle Shaw"/>
    <n v="58"/>
    <x v="1"/>
    <x v="0"/>
    <s v="AB+"/>
    <x v="3"/>
    <x v="5"/>
    <x v="770"/>
    <s v="Timothy Smith"/>
    <x v="5490"/>
    <x v="0"/>
    <n v="34714.178800000002"/>
    <n v="364"/>
    <x v="1"/>
    <s v="Urgent"/>
    <d v="2019-05-02T00:00:00"/>
    <s v="Lipitor"/>
    <s v="Normal"/>
    <x v="19"/>
  </r>
  <r>
    <s v="Mrs."/>
    <s v="Theresa Anderson"/>
    <n v="81"/>
    <x v="0"/>
    <x v="0"/>
    <s v="AB-"/>
    <x v="5"/>
    <x v="2"/>
    <x v="143"/>
    <s v="Mason Weber MD"/>
    <x v="5491"/>
    <x v="3"/>
    <n v="18827.584900000002"/>
    <n v="426"/>
    <x v="0"/>
    <s v="Elective"/>
    <d v="2020-03-23T00:00:00"/>
    <s v="Aspirin"/>
    <s v="Normal"/>
    <x v="27"/>
  </r>
  <r>
    <s v="Mrs."/>
    <s v="Michael Yu PhD"/>
    <n v="20"/>
    <x v="2"/>
    <x v="0"/>
    <s v="O+"/>
    <x v="1"/>
    <x v="2"/>
    <x v="605"/>
    <s v="Joshua Farrell"/>
    <x v="3643"/>
    <x v="1"/>
    <n v="18761.088899999999"/>
    <n v="443"/>
    <x v="0"/>
    <s v="Elective"/>
    <d v="2019-12-08T00:00:00"/>
    <s v="Ibuprofen"/>
    <s v="Abnormal"/>
    <x v="2"/>
  </r>
  <r>
    <s v="Mrs."/>
    <s v="Christopher Washington"/>
    <n v="68"/>
    <x v="0"/>
    <x v="0"/>
    <s v="B-"/>
    <x v="2"/>
    <x v="3"/>
    <x v="114"/>
    <s v="Scott Barber"/>
    <x v="5492"/>
    <x v="0"/>
    <n v="10052.5754"/>
    <n v="460"/>
    <x v="1"/>
    <s v="Urgent"/>
    <d v="2019-10-09T00:00:00"/>
    <s v="Lipitor"/>
    <s v="Normal"/>
    <x v="29"/>
  </r>
  <r>
    <s v="Mr."/>
    <s v="Emily Reeves"/>
    <n v="19"/>
    <x v="2"/>
    <x v="1"/>
    <s v="A+"/>
    <x v="4"/>
    <x v="5"/>
    <x v="1645"/>
    <s v="Lisa Lee"/>
    <x v="5493"/>
    <x v="4"/>
    <n v="15562.5512"/>
    <n v="389"/>
    <x v="0"/>
    <s v="Elective"/>
    <d v="2023-01-07T00:00:00"/>
    <s v="Ibuprofen"/>
    <s v="Normal"/>
    <x v="18"/>
  </r>
  <r>
    <s v="Mrs."/>
    <s v="Scott Brown"/>
    <n v="68"/>
    <x v="0"/>
    <x v="0"/>
    <s v="O-"/>
    <x v="0"/>
    <x v="0"/>
    <x v="1632"/>
    <s v="Joseph Gregory"/>
    <x v="5494"/>
    <x v="4"/>
    <n v="11697.365299999999"/>
    <n v="286"/>
    <x v="2"/>
    <s v="Emergency"/>
    <d v="2021-02-01T00:00:00"/>
    <s v="Penicillin"/>
    <s v="Abnormal"/>
    <x v="23"/>
  </r>
  <r>
    <s v="Mr."/>
    <s v="Carol Campos"/>
    <n v="76"/>
    <x v="0"/>
    <x v="1"/>
    <s v="B-"/>
    <x v="2"/>
    <x v="2"/>
    <x v="1484"/>
    <s v="James Mann"/>
    <x v="5495"/>
    <x v="2"/>
    <n v="10387.7394"/>
    <n v="338"/>
    <x v="0"/>
    <s v="Elective"/>
    <d v="2020-07-16T00:00:00"/>
    <s v="Penicillin"/>
    <s v="Inconclusive"/>
    <x v="4"/>
  </r>
  <r>
    <s v="Mrs."/>
    <s v="Michelle Cole"/>
    <n v="62"/>
    <x v="0"/>
    <x v="0"/>
    <s v="AB-"/>
    <x v="5"/>
    <x v="3"/>
    <x v="1622"/>
    <s v="Brianna Mcknight"/>
    <x v="5496"/>
    <x v="2"/>
    <n v="28748.5933"/>
    <n v="492"/>
    <x v="1"/>
    <s v="Urgent"/>
    <d v="2022-10-24T00:00:00"/>
    <s v="Paracetamol"/>
    <s v="Abnormal"/>
    <x v="3"/>
  </r>
  <r>
    <s v="Mr."/>
    <s v="Ryan Jenkins"/>
    <n v="63"/>
    <x v="0"/>
    <x v="1"/>
    <s v="O+"/>
    <x v="1"/>
    <x v="3"/>
    <x v="53"/>
    <s v="Gerald Smith"/>
    <x v="5497"/>
    <x v="4"/>
    <n v="8878.2150999999994"/>
    <n v="474"/>
    <x v="1"/>
    <s v="Urgent"/>
    <d v="2021-07-18T00:00:00"/>
    <s v="Ibuprofen"/>
    <s v="Abnormal"/>
    <x v="10"/>
  </r>
  <r>
    <s v="Mr."/>
    <s v="Matthew Smith"/>
    <n v="26"/>
    <x v="2"/>
    <x v="1"/>
    <s v="AB+"/>
    <x v="3"/>
    <x v="5"/>
    <x v="1023"/>
    <s v="John Garza"/>
    <x v="5498"/>
    <x v="3"/>
    <n v="46895.327799999999"/>
    <n v="241"/>
    <x v="2"/>
    <s v="Emergency"/>
    <d v="2021-11-20T00:00:00"/>
    <s v="Lipitor"/>
    <s v="Abnormal"/>
    <x v="13"/>
  </r>
  <r>
    <s v="Mrs."/>
    <s v="Micheal Allen"/>
    <n v="77"/>
    <x v="0"/>
    <x v="0"/>
    <s v="B-"/>
    <x v="2"/>
    <x v="5"/>
    <x v="1026"/>
    <s v="Ashley Leach"/>
    <x v="5499"/>
    <x v="4"/>
    <n v="73959.678"/>
    <n v="428"/>
    <x v="0"/>
    <s v="Elective"/>
    <d v="2023-02-12T00:00:00"/>
    <s v="Paracetamol"/>
    <s v="Abnormal"/>
    <x v="10"/>
  </r>
  <r>
    <s v="Mr."/>
    <s v="Theresa Lee"/>
    <n v="50"/>
    <x v="1"/>
    <x v="1"/>
    <s v="B-"/>
    <x v="2"/>
    <x v="1"/>
    <x v="1171"/>
    <s v="Joanne Parker"/>
    <x v="5500"/>
    <x v="2"/>
    <n v="34404.2546"/>
    <n v="489"/>
    <x v="1"/>
    <s v="Urgent"/>
    <d v="2019-03-04T00:00:00"/>
    <s v="Ibuprofen"/>
    <s v="Abnormal"/>
    <x v="7"/>
  </r>
  <r>
    <s v="Mr."/>
    <s v="Stefanie Vance"/>
    <n v="57"/>
    <x v="1"/>
    <x v="1"/>
    <s v="A-"/>
    <x v="6"/>
    <x v="1"/>
    <x v="34"/>
    <s v="Anita Colon"/>
    <x v="5501"/>
    <x v="2"/>
    <n v="36345.851699999999"/>
    <n v="154"/>
    <x v="2"/>
    <s v="Emergency"/>
    <d v="2019-12-31T00:00:00"/>
    <s v="Ibuprofen"/>
    <s v="Normal"/>
    <x v="15"/>
  </r>
  <r>
    <s v="Mrs."/>
    <s v="Devin Lara"/>
    <n v="18"/>
    <x v="2"/>
    <x v="0"/>
    <s v="AB-"/>
    <x v="5"/>
    <x v="5"/>
    <x v="721"/>
    <s v="Renee Ellis"/>
    <x v="5502"/>
    <x v="2"/>
    <n v="14730.4869"/>
    <n v="398"/>
    <x v="0"/>
    <s v="Elective"/>
    <d v="2020-05-07T00:00:00"/>
    <s v="Aspirin"/>
    <s v="Normal"/>
    <x v="15"/>
  </r>
  <r>
    <s v="Mrs."/>
    <s v="Diane Reid"/>
    <n v="31"/>
    <x v="2"/>
    <x v="0"/>
    <s v="AB-"/>
    <x v="5"/>
    <x v="1"/>
    <x v="371"/>
    <s v="Jenna Patterson"/>
    <x v="1110"/>
    <x v="4"/>
    <n v="1180.6386"/>
    <n v="370"/>
    <x v="1"/>
    <s v="Urgent"/>
    <d v="2021-03-19T00:00:00"/>
    <s v="Aspirin"/>
    <s v="Normal"/>
    <x v="2"/>
  </r>
  <r>
    <s v="Mr."/>
    <s v="Katherine Webster"/>
    <n v="45"/>
    <x v="1"/>
    <x v="1"/>
    <s v="A+"/>
    <x v="4"/>
    <x v="3"/>
    <x v="522"/>
    <s v="Mr. Travis Clark Jr."/>
    <x v="5503"/>
    <x v="2"/>
    <n v="22806.416300000001"/>
    <n v="346"/>
    <x v="1"/>
    <s v="Urgent"/>
    <d v="2021-09-20T00:00:00"/>
    <s v="Ibuprofen"/>
    <s v="Abnormal"/>
    <x v="25"/>
  </r>
  <r>
    <s v="Mr."/>
    <s v="Emily Terry"/>
    <n v="84"/>
    <x v="0"/>
    <x v="1"/>
    <s v="O-"/>
    <x v="0"/>
    <x v="1"/>
    <x v="1732"/>
    <s v="Danielle Barton"/>
    <x v="5504"/>
    <x v="2"/>
    <n v="2584.7955000000002"/>
    <n v="312"/>
    <x v="2"/>
    <s v="Emergency"/>
    <d v="2023-01-22T00:00:00"/>
    <s v="Lipitor"/>
    <s v="Abnormal"/>
    <x v="8"/>
  </r>
  <r>
    <s v="Mr."/>
    <s v="Courtney Wilson"/>
    <n v="28"/>
    <x v="2"/>
    <x v="1"/>
    <s v="AB+"/>
    <x v="3"/>
    <x v="0"/>
    <x v="938"/>
    <s v="Anthony Williams"/>
    <x v="5505"/>
    <x v="3"/>
    <n v="46187.434099999999"/>
    <n v="345"/>
    <x v="2"/>
    <s v="Emergency"/>
    <d v="2022-03-12T00:00:00"/>
    <s v="Penicillin"/>
    <s v="Normal"/>
    <x v="18"/>
  </r>
  <r>
    <s v="Mrs."/>
    <s v="Jamie Murphy"/>
    <n v="67"/>
    <x v="0"/>
    <x v="0"/>
    <s v="O-"/>
    <x v="0"/>
    <x v="5"/>
    <x v="801"/>
    <s v="Neil Huerta"/>
    <x v="5506"/>
    <x v="1"/>
    <n v="75854.543300000005"/>
    <n v="302"/>
    <x v="0"/>
    <s v="Elective"/>
    <d v="2022-12-07T00:00:00"/>
    <s v="Ibuprofen"/>
    <s v="Normal"/>
    <x v="26"/>
  </r>
  <r>
    <s v="Mrs."/>
    <s v="Jose Powell"/>
    <n v="42"/>
    <x v="1"/>
    <x v="0"/>
    <s v="O+"/>
    <x v="1"/>
    <x v="2"/>
    <x v="1364"/>
    <s v="Trevor Woods"/>
    <x v="5507"/>
    <x v="0"/>
    <n v="20413.5069"/>
    <n v="105"/>
    <x v="1"/>
    <s v="Urgent"/>
    <d v="2019-03-04T00:00:00"/>
    <s v="Penicillin"/>
    <s v="Normal"/>
    <x v="1"/>
  </r>
  <r>
    <s v="Mrs."/>
    <s v="Zoe Henderson"/>
    <n v="67"/>
    <x v="0"/>
    <x v="0"/>
    <s v="AB+"/>
    <x v="3"/>
    <x v="0"/>
    <x v="337"/>
    <s v="Dylan Robbins"/>
    <x v="5508"/>
    <x v="4"/>
    <n v="58141.6636"/>
    <n v="321"/>
    <x v="1"/>
    <s v="Urgent"/>
    <d v="2020-06-26T00:00:00"/>
    <s v="Ibuprofen"/>
    <s v="Normal"/>
    <x v="17"/>
  </r>
  <r>
    <s v="Mrs."/>
    <s v="Jamie Jennings"/>
    <n v="78"/>
    <x v="0"/>
    <x v="0"/>
    <s v="O+"/>
    <x v="1"/>
    <x v="1"/>
    <x v="1076"/>
    <s v="Jessica Taylor"/>
    <x v="5509"/>
    <x v="1"/>
    <n v="33824.490599999997"/>
    <n v="381"/>
    <x v="1"/>
    <s v="Urgent"/>
    <d v="2019-01-07T00:00:00"/>
    <s v="Lipitor"/>
    <s v="Inconclusive"/>
    <x v="29"/>
  </r>
  <r>
    <s v="Mrs."/>
    <s v="Gary Casey"/>
    <n v="78"/>
    <x v="0"/>
    <x v="0"/>
    <s v="B+"/>
    <x v="7"/>
    <x v="3"/>
    <x v="126"/>
    <s v="Tiffany Shepard"/>
    <x v="5510"/>
    <x v="4"/>
    <n v="7158.7659999999996"/>
    <n v="299"/>
    <x v="2"/>
    <s v="Emergency"/>
    <d v="2020-10-26T00:00:00"/>
    <s v="Paracetamol"/>
    <s v="Normal"/>
    <x v="27"/>
  </r>
  <r>
    <s v="Mr."/>
    <s v="Jessica Orozco"/>
    <n v="44"/>
    <x v="1"/>
    <x v="1"/>
    <s v="B-"/>
    <x v="2"/>
    <x v="5"/>
    <x v="70"/>
    <s v="Patrick Holloway"/>
    <x v="5511"/>
    <x v="4"/>
    <n v="36277.054199999999"/>
    <n v="171"/>
    <x v="2"/>
    <s v="Emergency"/>
    <d v="2020-06-04T00:00:00"/>
    <s v="Ibuprofen"/>
    <s v="Abnormal"/>
    <x v="18"/>
  </r>
  <r>
    <s v="Mrs."/>
    <s v="Heather Hernandez"/>
    <n v="52"/>
    <x v="1"/>
    <x v="0"/>
    <s v="AB+"/>
    <x v="3"/>
    <x v="1"/>
    <x v="1302"/>
    <s v="Rebecca Romero"/>
    <x v="5512"/>
    <x v="1"/>
    <n v="9185.643"/>
    <n v="184"/>
    <x v="0"/>
    <s v="Elective"/>
    <d v="2022-06-30T00:00:00"/>
    <s v="Ibuprofen"/>
    <s v="Inconclusive"/>
    <x v="11"/>
  </r>
  <r>
    <s v="Mr."/>
    <s v="Brian Duncan"/>
    <n v="81"/>
    <x v="0"/>
    <x v="1"/>
    <s v="AB-"/>
    <x v="5"/>
    <x v="1"/>
    <x v="1261"/>
    <s v="Scott Rivera"/>
    <x v="5513"/>
    <x v="0"/>
    <n v="1593.5467000000001"/>
    <n v="433"/>
    <x v="2"/>
    <s v="Emergency"/>
    <d v="2022-05-08T00:00:00"/>
    <s v="Lipitor"/>
    <s v="Abnormal"/>
    <x v="12"/>
  </r>
  <r>
    <s v="Mrs."/>
    <s v="Charles Poole"/>
    <n v="64"/>
    <x v="0"/>
    <x v="0"/>
    <s v="B+"/>
    <x v="7"/>
    <x v="3"/>
    <x v="706"/>
    <s v="Melvin Gilmore"/>
    <x v="5514"/>
    <x v="4"/>
    <n v="11855.4372"/>
    <n v="105"/>
    <x v="2"/>
    <s v="Emergency"/>
    <d v="2020-01-18T00:00:00"/>
    <s v="Aspirin"/>
    <s v="Inconclusive"/>
    <x v="10"/>
  </r>
  <r>
    <s v="Mr."/>
    <s v="Phyllis Arellano"/>
    <n v="51"/>
    <x v="1"/>
    <x v="1"/>
    <s v="AB-"/>
    <x v="5"/>
    <x v="1"/>
    <x v="681"/>
    <s v="Rhonda Dillon"/>
    <x v="5515"/>
    <x v="1"/>
    <n v="12919.5555"/>
    <n v="360"/>
    <x v="2"/>
    <s v="Emergency"/>
    <d v="2023-10-03T00:00:00"/>
    <s v="Penicillin"/>
    <s v="Inconclusive"/>
    <x v="26"/>
  </r>
  <r>
    <s v="Mrs."/>
    <s v="Sarah Wang"/>
    <n v="41"/>
    <x v="1"/>
    <x v="0"/>
    <s v="O-"/>
    <x v="0"/>
    <x v="4"/>
    <x v="1179"/>
    <s v="Diana York"/>
    <x v="5516"/>
    <x v="3"/>
    <n v="40626.662900000003"/>
    <n v="115"/>
    <x v="1"/>
    <s v="Urgent"/>
    <d v="2018-11-17T00:00:00"/>
    <s v="Ibuprofen"/>
    <s v="Inconclusive"/>
    <x v="2"/>
  </r>
  <r>
    <s v="Mr."/>
    <s v="Michael Ashley"/>
    <n v="80"/>
    <x v="0"/>
    <x v="1"/>
    <s v="B+"/>
    <x v="7"/>
    <x v="1"/>
    <x v="1370"/>
    <s v="Emily Espinoza"/>
    <x v="5517"/>
    <x v="4"/>
    <n v="16598.742399999999"/>
    <n v="235"/>
    <x v="1"/>
    <s v="Urgent"/>
    <d v="2021-05-02T00:00:00"/>
    <s v="Penicillin"/>
    <s v="Inconclusive"/>
    <x v="23"/>
  </r>
  <r>
    <s v="Mr."/>
    <s v="Briana Bray"/>
    <n v="36"/>
    <x v="1"/>
    <x v="1"/>
    <s v="AB+"/>
    <x v="3"/>
    <x v="1"/>
    <x v="1733"/>
    <s v="Dylan Kelly"/>
    <x v="5518"/>
    <x v="3"/>
    <n v="7920.1374999999998"/>
    <n v="405"/>
    <x v="0"/>
    <s v="Elective"/>
    <d v="2023-07-07T00:00:00"/>
    <s v="Penicillin"/>
    <s v="Abnormal"/>
    <x v="0"/>
  </r>
  <r>
    <s v="Mrs."/>
    <s v="Kimberly Tanner"/>
    <n v="59"/>
    <x v="1"/>
    <x v="0"/>
    <s v="AB+"/>
    <x v="3"/>
    <x v="0"/>
    <x v="126"/>
    <s v="Natalie Chase"/>
    <x v="5519"/>
    <x v="4"/>
    <n v="20280.4251"/>
    <n v="124"/>
    <x v="2"/>
    <s v="Emergency"/>
    <d v="2020-11-17T00:00:00"/>
    <s v="Aspirin"/>
    <s v="Abnormal"/>
    <x v="7"/>
  </r>
  <r>
    <s v="Mrs."/>
    <s v="Terri Solomon"/>
    <n v="67"/>
    <x v="0"/>
    <x v="0"/>
    <s v="A+"/>
    <x v="4"/>
    <x v="4"/>
    <x v="1275"/>
    <s v="David Smith"/>
    <x v="4636"/>
    <x v="4"/>
    <n v="6180.6821"/>
    <n v="323"/>
    <x v="1"/>
    <s v="Urgent"/>
    <d v="2022-10-10T00:00:00"/>
    <s v="Penicillin"/>
    <s v="Inconclusive"/>
    <x v="7"/>
  </r>
  <r>
    <s v="Mr."/>
    <s v="Christina Duffy"/>
    <n v="50"/>
    <x v="1"/>
    <x v="1"/>
    <s v="AB+"/>
    <x v="3"/>
    <x v="4"/>
    <x v="161"/>
    <s v="Thomas Franklin"/>
    <x v="5520"/>
    <x v="2"/>
    <n v="37348.305200000003"/>
    <n v="170"/>
    <x v="1"/>
    <s v="Urgent"/>
    <d v="2020-04-05T00:00:00"/>
    <s v="Paracetamol"/>
    <s v="Abnormal"/>
    <x v="14"/>
  </r>
  <r>
    <s v="Mr."/>
    <s v="Susan Griffin"/>
    <n v="58"/>
    <x v="1"/>
    <x v="1"/>
    <s v="B-"/>
    <x v="2"/>
    <x v="0"/>
    <x v="1385"/>
    <s v="Nancy Adams"/>
    <x v="5521"/>
    <x v="4"/>
    <n v="35364.8298"/>
    <n v="311"/>
    <x v="2"/>
    <s v="Emergency"/>
    <d v="2023-09-07T00:00:00"/>
    <s v="Lipitor"/>
    <s v="Inconclusive"/>
    <x v="26"/>
  </r>
  <r>
    <s v="Mr."/>
    <s v="Jennifer Grant"/>
    <n v="49"/>
    <x v="1"/>
    <x v="1"/>
    <s v="AB+"/>
    <x v="3"/>
    <x v="2"/>
    <x v="897"/>
    <s v="Sharon Stokes"/>
    <x v="3587"/>
    <x v="1"/>
    <n v="15979.6939"/>
    <n v="467"/>
    <x v="1"/>
    <s v="Urgent"/>
    <d v="2021-01-11T00:00:00"/>
    <s v="Ibuprofen"/>
    <s v="Abnormal"/>
    <x v="18"/>
  </r>
  <r>
    <s v="Mr."/>
    <s v="Stacy Villa"/>
    <n v="79"/>
    <x v="0"/>
    <x v="1"/>
    <s v="A-"/>
    <x v="6"/>
    <x v="1"/>
    <x v="825"/>
    <s v="Gail Schmitt"/>
    <x v="5522"/>
    <x v="2"/>
    <n v="23373.785199999998"/>
    <n v="327"/>
    <x v="1"/>
    <s v="Urgent"/>
    <d v="2019-05-30T00:00:00"/>
    <s v="Penicillin"/>
    <s v="Inconclusive"/>
    <x v="18"/>
  </r>
  <r>
    <s v="Mr."/>
    <s v="Jessica Sullivan"/>
    <n v="81"/>
    <x v="0"/>
    <x v="1"/>
    <s v="A+"/>
    <x v="4"/>
    <x v="1"/>
    <x v="1540"/>
    <s v="Anthony Dean"/>
    <x v="3785"/>
    <x v="2"/>
    <n v="16485.107499999998"/>
    <n v="195"/>
    <x v="1"/>
    <s v="Urgent"/>
    <d v="2019-02-06T00:00:00"/>
    <s v="Penicillin"/>
    <s v="Normal"/>
    <x v="26"/>
  </r>
  <r>
    <s v="Mr."/>
    <s v="Lindsey Wagner"/>
    <n v="65"/>
    <x v="0"/>
    <x v="1"/>
    <s v="AB-"/>
    <x v="5"/>
    <x v="0"/>
    <x v="165"/>
    <s v="Amy Moore"/>
    <x v="761"/>
    <x v="1"/>
    <n v="38646.351999999999"/>
    <n v="437"/>
    <x v="1"/>
    <s v="Urgent"/>
    <d v="2022-10-18T00:00:00"/>
    <s v="Ibuprofen"/>
    <s v="Normal"/>
    <x v="19"/>
  </r>
  <r>
    <s v="Mrs."/>
    <s v="Brittney Brady"/>
    <n v="69"/>
    <x v="0"/>
    <x v="0"/>
    <s v="O+"/>
    <x v="1"/>
    <x v="1"/>
    <x v="0"/>
    <s v="Charles Davis"/>
    <x v="5523"/>
    <x v="2"/>
    <n v="31854.0805"/>
    <n v="151"/>
    <x v="1"/>
    <s v="Urgent"/>
    <d v="2022-12-13T00:00:00"/>
    <s v="Paracetamol"/>
    <s v="Abnormal"/>
    <x v="29"/>
  </r>
  <r>
    <s v="Mr."/>
    <s v="Kristine Vega"/>
    <n v="60"/>
    <x v="0"/>
    <x v="1"/>
    <s v="O+"/>
    <x v="1"/>
    <x v="2"/>
    <x v="1065"/>
    <s v="Rachel Wilson"/>
    <x v="5524"/>
    <x v="4"/>
    <n v="18672.707999999999"/>
    <n v="424"/>
    <x v="0"/>
    <s v="Elective"/>
    <d v="2023-02-13T00:00:00"/>
    <s v="Aspirin"/>
    <s v="Normal"/>
    <x v="10"/>
  </r>
  <r>
    <s v="Mrs."/>
    <s v="Russell Chase"/>
    <n v="78"/>
    <x v="0"/>
    <x v="0"/>
    <s v="B-"/>
    <x v="2"/>
    <x v="5"/>
    <x v="2"/>
    <s v="Shane Robinson"/>
    <x v="5525"/>
    <x v="0"/>
    <n v="47138.968200000003"/>
    <n v="401"/>
    <x v="2"/>
    <s v="Emergency"/>
    <d v="2019-05-27T00:00:00"/>
    <s v="Paracetamol"/>
    <s v="Inconclusive"/>
    <x v="23"/>
  </r>
  <r>
    <s v="Mrs."/>
    <s v="Daisy Warner"/>
    <n v="21"/>
    <x v="2"/>
    <x v="0"/>
    <s v="AB-"/>
    <x v="5"/>
    <x v="2"/>
    <x v="1448"/>
    <s v="Mr. Joseph Taylor"/>
    <x v="5526"/>
    <x v="1"/>
    <n v="2065.4346999999998"/>
    <n v="340"/>
    <x v="0"/>
    <s v="Elective"/>
    <d v="2020-12-22T00:00:00"/>
    <s v="Penicillin"/>
    <s v="Normal"/>
    <x v="22"/>
  </r>
  <r>
    <s v="Mr."/>
    <s v="Elizabeth Reed"/>
    <n v="84"/>
    <x v="0"/>
    <x v="1"/>
    <s v="B+"/>
    <x v="7"/>
    <x v="2"/>
    <x v="1482"/>
    <s v="Alicia Carter"/>
    <x v="5527"/>
    <x v="1"/>
    <n v="21963.325000000001"/>
    <n v="362"/>
    <x v="0"/>
    <s v="Elective"/>
    <d v="2022-11-27T00:00:00"/>
    <s v="Aspirin"/>
    <s v="Abnormal"/>
    <x v="25"/>
  </r>
  <r>
    <s v="Mrs."/>
    <s v="Randy Steele"/>
    <n v="18"/>
    <x v="2"/>
    <x v="0"/>
    <s v="B-"/>
    <x v="2"/>
    <x v="0"/>
    <x v="1360"/>
    <s v="Shane Brooks"/>
    <x v="5528"/>
    <x v="1"/>
    <n v="32323.217700000001"/>
    <n v="201"/>
    <x v="1"/>
    <s v="Urgent"/>
    <d v="2020-06-14T00:00:00"/>
    <s v="Penicillin"/>
    <s v="Abnormal"/>
    <x v="17"/>
  </r>
  <r>
    <s v="Mr."/>
    <s v="Vanessa Dixon"/>
    <n v="46"/>
    <x v="1"/>
    <x v="1"/>
    <s v="A-"/>
    <x v="6"/>
    <x v="2"/>
    <x v="921"/>
    <s v="Susan Jones"/>
    <x v="5529"/>
    <x v="0"/>
    <n v="19299.158500000001"/>
    <n v="407"/>
    <x v="0"/>
    <s v="Elective"/>
    <d v="2020-05-28T00:00:00"/>
    <s v="Lipitor"/>
    <s v="Normal"/>
    <x v="28"/>
  </r>
  <r>
    <s v="Mrs."/>
    <s v="Brian Guerrero"/>
    <n v="57"/>
    <x v="1"/>
    <x v="0"/>
    <s v="B+"/>
    <x v="7"/>
    <x v="5"/>
    <x v="389"/>
    <s v="William Johnson"/>
    <x v="5530"/>
    <x v="4"/>
    <n v="45716.7405"/>
    <n v="421"/>
    <x v="1"/>
    <s v="Urgent"/>
    <d v="2021-02-02T00:00:00"/>
    <s v="Lipitor"/>
    <s v="Normal"/>
    <x v="5"/>
  </r>
  <r>
    <s v="Mr."/>
    <s v="Matthew Gutierrez"/>
    <n v="28"/>
    <x v="2"/>
    <x v="1"/>
    <s v="A+"/>
    <x v="4"/>
    <x v="5"/>
    <x v="1255"/>
    <s v="Amanda Rangel"/>
    <x v="2468"/>
    <x v="3"/>
    <n v="79785.356700000004"/>
    <n v="374"/>
    <x v="2"/>
    <s v="Emergency"/>
    <d v="2019-06-11T00:00:00"/>
    <s v="Paracetamol"/>
    <s v="Abnormal"/>
    <x v="4"/>
  </r>
  <r>
    <s v="Mrs."/>
    <s v="Jessica Adams"/>
    <n v="71"/>
    <x v="0"/>
    <x v="0"/>
    <s v="O-"/>
    <x v="0"/>
    <x v="0"/>
    <x v="1363"/>
    <s v="Susan Ramos"/>
    <x v="5531"/>
    <x v="3"/>
    <n v="40808.928699999997"/>
    <n v="342"/>
    <x v="2"/>
    <s v="Emergency"/>
    <d v="2020-12-16T00:00:00"/>
    <s v="Ibuprofen"/>
    <s v="Normal"/>
    <x v="9"/>
  </r>
  <r>
    <s v="Mrs."/>
    <s v="Philip Wright"/>
    <n v="81"/>
    <x v="0"/>
    <x v="0"/>
    <s v="B-"/>
    <x v="2"/>
    <x v="0"/>
    <x v="1142"/>
    <s v="Lynn Stanton"/>
    <x v="5532"/>
    <x v="1"/>
    <n v="5889.5792000000001"/>
    <n v="474"/>
    <x v="1"/>
    <s v="Urgent"/>
    <d v="2023-06-26T00:00:00"/>
    <s v="Penicillin"/>
    <s v="Abnormal"/>
    <x v="1"/>
  </r>
  <r>
    <s v="Mrs."/>
    <s v="Shelley Fleming"/>
    <n v="41"/>
    <x v="1"/>
    <x v="0"/>
    <s v="O-"/>
    <x v="0"/>
    <x v="2"/>
    <x v="700"/>
    <s v="Amanda Brady"/>
    <x v="5533"/>
    <x v="0"/>
    <n v="22980.563099999999"/>
    <n v="230"/>
    <x v="0"/>
    <s v="Elective"/>
    <d v="2023-01-29T00:00:00"/>
    <s v="Paracetamol"/>
    <s v="Normal"/>
    <x v="3"/>
  </r>
  <r>
    <s v="Mr."/>
    <s v="Haley Hancock"/>
    <n v="69"/>
    <x v="0"/>
    <x v="1"/>
    <s v="A+"/>
    <x v="4"/>
    <x v="5"/>
    <x v="1661"/>
    <s v="Jessica Carey"/>
    <x v="912"/>
    <x v="2"/>
    <n v="7101.2981"/>
    <n v="388"/>
    <x v="1"/>
    <s v="Urgent"/>
    <d v="2018-12-04T00:00:00"/>
    <s v="Ibuprofen"/>
    <s v="Abnormal"/>
    <x v="3"/>
  </r>
  <r>
    <s v="Mrs."/>
    <s v="Shane Joseph III"/>
    <n v="28"/>
    <x v="2"/>
    <x v="0"/>
    <s v="AB-"/>
    <x v="5"/>
    <x v="3"/>
    <x v="646"/>
    <s v="Aaron Graves"/>
    <x v="5534"/>
    <x v="2"/>
    <n v="29776.5314"/>
    <n v="210"/>
    <x v="1"/>
    <s v="Urgent"/>
    <d v="2022-10-12T00:00:00"/>
    <s v="Lipitor"/>
    <s v="Normal"/>
    <x v="15"/>
  </r>
  <r>
    <s v="Mr."/>
    <s v="Jessica Brown"/>
    <n v="35"/>
    <x v="1"/>
    <x v="1"/>
    <s v="AB-"/>
    <x v="5"/>
    <x v="1"/>
    <x v="547"/>
    <s v="Anna Archer"/>
    <x v="5535"/>
    <x v="4"/>
    <n v="32136.659"/>
    <n v="191"/>
    <x v="0"/>
    <s v="Elective"/>
    <d v="2020-08-02T00:00:00"/>
    <s v="Paracetamol"/>
    <s v="Normal"/>
    <x v="10"/>
  </r>
  <r>
    <s v="Mr."/>
    <s v="Gregory Duncan"/>
    <n v="29"/>
    <x v="2"/>
    <x v="1"/>
    <s v="O+"/>
    <x v="1"/>
    <x v="1"/>
    <x v="352"/>
    <s v="Margaret Leach"/>
    <x v="936"/>
    <x v="4"/>
    <n v="2420.1441"/>
    <n v="204"/>
    <x v="1"/>
    <s v="Urgent"/>
    <d v="2022-02-06T00:00:00"/>
    <s v="Penicillin"/>
    <s v="Abnormal"/>
    <x v="23"/>
  </r>
  <r>
    <s v="Mr."/>
    <s v="Melissa Kirby"/>
    <n v="27"/>
    <x v="2"/>
    <x v="1"/>
    <s v="A+"/>
    <x v="4"/>
    <x v="2"/>
    <x v="853"/>
    <s v="Jill Mosley"/>
    <x v="5536"/>
    <x v="1"/>
    <n v="7147.7249000000002"/>
    <n v="120"/>
    <x v="1"/>
    <s v="Urgent"/>
    <d v="2019-02-23T00:00:00"/>
    <s v="Paracetamol"/>
    <s v="Inconclusive"/>
    <x v="16"/>
  </r>
  <r>
    <s v="Mrs."/>
    <s v="Earl Lee"/>
    <n v="57"/>
    <x v="1"/>
    <x v="0"/>
    <s v="AB+"/>
    <x v="3"/>
    <x v="2"/>
    <x v="117"/>
    <s v="Jimmy Myers"/>
    <x v="5537"/>
    <x v="4"/>
    <n v="2765.4630999999999"/>
    <n v="241"/>
    <x v="0"/>
    <s v="Elective"/>
    <d v="2020-02-03T00:00:00"/>
    <s v="Aspirin"/>
    <s v="Normal"/>
    <x v="9"/>
  </r>
  <r>
    <s v="Mrs."/>
    <s v="Terri Guzman"/>
    <n v="70"/>
    <x v="0"/>
    <x v="0"/>
    <s v="AB+"/>
    <x v="3"/>
    <x v="0"/>
    <x v="584"/>
    <s v="Dana Davis"/>
    <x v="5538"/>
    <x v="3"/>
    <n v="57248.001900000003"/>
    <n v="230"/>
    <x v="1"/>
    <s v="Urgent"/>
    <d v="2021-09-18T00:00:00"/>
    <s v="Aspirin"/>
    <s v="Normal"/>
    <x v="0"/>
  </r>
  <r>
    <s v="Mr."/>
    <s v="Jose Contreras"/>
    <n v="48"/>
    <x v="1"/>
    <x v="1"/>
    <s v="B+"/>
    <x v="7"/>
    <x v="1"/>
    <x v="1563"/>
    <s v="Jason Hobbs"/>
    <x v="5539"/>
    <x v="4"/>
    <n v="31450.398499999999"/>
    <n v="468"/>
    <x v="0"/>
    <s v="Elective"/>
    <d v="2019-11-12T00:00:00"/>
    <s v="Paracetamol"/>
    <s v="Inconclusive"/>
    <x v="10"/>
  </r>
  <r>
    <s v="Mrs."/>
    <s v="Aaron Vargas"/>
    <n v="43"/>
    <x v="1"/>
    <x v="0"/>
    <s v="A+"/>
    <x v="4"/>
    <x v="5"/>
    <x v="528"/>
    <s v="Terry Weaver"/>
    <x v="5540"/>
    <x v="2"/>
    <n v="38841.074999999997"/>
    <n v="230"/>
    <x v="2"/>
    <s v="Emergency"/>
    <d v="2022-11-25T00:00:00"/>
    <s v="Ibuprofen"/>
    <s v="Normal"/>
    <x v="3"/>
  </r>
  <r>
    <s v="Mrs."/>
    <s v="Robert Deleon"/>
    <n v="64"/>
    <x v="0"/>
    <x v="0"/>
    <s v="AB+"/>
    <x v="3"/>
    <x v="4"/>
    <x v="880"/>
    <s v="Michelle Anderson"/>
    <x v="5541"/>
    <x v="2"/>
    <n v="14503.1122"/>
    <n v="148"/>
    <x v="1"/>
    <s v="Urgent"/>
    <d v="2021-05-04T00:00:00"/>
    <s v="Penicillin"/>
    <s v="Normal"/>
    <x v="13"/>
  </r>
  <r>
    <s v="Mr."/>
    <s v="James Vazquez"/>
    <n v="83"/>
    <x v="0"/>
    <x v="1"/>
    <s v="AB+"/>
    <x v="3"/>
    <x v="3"/>
    <x v="1407"/>
    <s v="Richard Morales"/>
    <x v="759"/>
    <x v="4"/>
    <n v="32589.389599999999"/>
    <n v="377"/>
    <x v="1"/>
    <s v="Urgent"/>
    <d v="2023-09-09T00:00:00"/>
    <s v="Lipitor"/>
    <s v="Inconclusive"/>
    <x v="3"/>
  </r>
  <r>
    <s v="Mr."/>
    <s v="Dr. Brittany Hill"/>
    <n v="61"/>
    <x v="0"/>
    <x v="1"/>
    <s v="B+"/>
    <x v="7"/>
    <x v="3"/>
    <x v="847"/>
    <s v="Stephanie Johnson"/>
    <x v="5542"/>
    <x v="0"/>
    <n v="13539.171200000001"/>
    <n v="136"/>
    <x v="1"/>
    <s v="Urgent"/>
    <d v="2019-04-18T00:00:00"/>
    <s v="Lipitor"/>
    <s v="Inconclusive"/>
    <x v="18"/>
  </r>
  <r>
    <s v="Mr."/>
    <s v="Debra King"/>
    <n v="21"/>
    <x v="2"/>
    <x v="1"/>
    <s v="AB-"/>
    <x v="5"/>
    <x v="0"/>
    <x v="1734"/>
    <s v="William Rodriguez"/>
    <x v="5543"/>
    <x v="4"/>
    <n v="33604.5887"/>
    <n v="117"/>
    <x v="1"/>
    <s v="Urgent"/>
    <d v="2019-02-01T00:00:00"/>
    <s v="Lipitor"/>
    <s v="Abnormal"/>
    <x v="5"/>
  </r>
  <r>
    <s v="Mrs."/>
    <s v="Raymond Hays"/>
    <n v="64"/>
    <x v="0"/>
    <x v="0"/>
    <s v="B+"/>
    <x v="7"/>
    <x v="4"/>
    <x v="1362"/>
    <s v="Mary Gibbs DDS"/>
    <x v="4251"/>
    <x v="0"/>
    <n v="6917.8977999999997"/>
    <n v="471"/>
    <x v="2"/>
    <s v="Emergency"/>
    <d v="2020-05-05T00:00:00"/>
    <s v="Aspirin"/>
    <s v="Inconclusive"/>
    <x v="15"/>
  </r>
  <r>
    <s v="Mrs."/>
    <s v="Makayla Mcguire"/>
    <n v="84"/>
    <x v="0"/>
    <x v="0"/>
    <s v="A-"/>
    <x v="6"/>
    <x v="0"/>
    <x v="163"/>
    <s v="Natasha Fernandez"/>
    <x v="5544"/>
    <x v="0"/>
    <n v="4612.2341999999999"/>
    <n v="301"/>
    <x v="2"/>
    <s v="Emergency"/>
    <d v="2020-12-28T00:00:00"/>
    <s v="Paracetamol"/>
    <s v="Inconclusive"/>
    <x v="25"/>
  </r>
  <r>
    <s v="Mrs."/>
    <s v="Lindsay Williamson"/>
    <n v="31"/>
    <x v="2"/>
    <x v="0"/>
    <s v="B+"/>
    <x v="7"/>
    <x v="3"/>
    <x v="1059"/>
    <s v="Megan Mitchell"/>
    <x v="5545"/>
    <x v="1"/>
    <n v="22778.526000000002"/>
    <n v="491"/>
    <x v="2"/>
    <s v="Emergency"/>
    <d v="2021-05-11T00:00:00"/>
    <s v="Lipitor"/>
    <s v="Abnormal"/>
    <x v="16"/>
  </r>
  <r>
    <s v="Mrs."/>
    <s v="Mary Cole"/>
    <n v="81"/>
    <x v="0"/>
    <x v="0"/>
    <s v="B-"/>
    <x v="2"/>
    <x v="5"/>
    <x v="286"/>
    <s v="Calvin Maynard"/>
    <x v="5546"/>
    <x v="0"/>
    <n v="29703.692999999999"/>
    <n v="206"/>
    <x v="1"/>
    <s v="Urgent"/>
    <d v="2023-08-04T00:00:00"/>
    <s v="Ibuprofen"/>
    <s v="Normal"/>
    <x v="19"/>
  </r>
  <r>
    <s v="Mrs."/>
    <s v="Marcus Sanders"/>
    <n v="57"/>
    <x v="1"/>
    <x v="0"/>
    <s v="O-"/>
    <x v="0"/>
    <x v="3"/>
    <x v="451"/>
    <s v="Cynthia Brown"/>
    <x v="1110"/>
    <x v="3"/>
    <n v="11069.171"/>
    <n v="115"/>
    <x v="2"/>
    <s v="Emergency"/>
    <d v="2019-04-12T00:00:00"/>
    <s v="Penicillin"/>
    <s v="Inconclusive"/>
    <x v="3"/>
  </r>
  <r>
    <s v="Mrs."/>
    <s v="Sherry Walters"/>
    <n v="52"/>
    <x v="1"/>
    <x v="0"/>
    <s v="B+"/>
    <x v="7"/>
    <x v="4"/>
    <x v="1370"/>
    <s v="Mr. Harold Klein"/>
    <x v="5547"/>
    <x v="1"/>
    <n v="13021.4262"/>
    <n v="349"/>
    <x v="1"/>
    <s v="Urgent"/>
    <d v="2021-05-21T00:00:00"/>
    <s v="Lipitor"/>
    <s v="Inconclusive"/>
    <x v="6"/>
  </r>
  <r>
    <s v="Mr."/>
    <s v="Susan Raymond"/>
    <n v="72"/>
    <x v="0"/>
    <x v="1"/>
    <s v="AB-"/>
    <x v="5"/>
    <x v="5"/>
    <x v="830"/>
    <s v="Gina Pena"/>
    <x v="5548"/>
    <x v="0"/>
    <n v="5577.6161000000002"/>
    <n v="172"/>
    <x v="2"/>
    <s v="Emergency"/>
    <d v="2020-04-09T00:00:00"/>
    <s v="Lipitor"/>
    <s v="Inconclusive"/>
    <x v="21"/>
  </r>
  <r>
    <s v="Mr."/>
    <s v="Brenda Miller"/>
    <n v="81"/>
    <x v="0"/>
    <x v="1"/>
    <s v="O-"/>
    <x v="0"/>
    <x v="5"/>
    <x v="702"/>
    <s v="Angela King DVM"/>
    <x v="5549"/>
    <x v="0"/>
    <n v="58696.570599999999"/>
    <n v="475"/>
    <x v="1"/>
    <s v="Urgent"/>
    <d v="2023-09-23T00:00:00"/>
    <s v="Ibuprofen"/>
    <s v="Inconclusive"/>
    <x v="26"/>
  </r>
  <r>
    <s v="Mr."/>
    <s v="Patricia Jones"/>
    <n v="82"/>
    <x v="0"/>
    <x v="1"/>
    <s v="B-"/>
    <x v="2"/>
    <x v="3"/>
    <x v="437"/>
    <s v="Wendy Kennedy"/>
    <x v="573"/>
    <x v="0"/>
    <n v="12515.7541"/>
    <n v="188"/>
    <x v="1"/>
    <s v="Urgent"/>
    <d v="2021-03-09T00:00:00"/>
    <s v="Lipitor"/>
    <s v="Normal"/>
    <x v="8"/>
  </r>
  <r>
    <s v="Mr."/>
    <s v="Jennifer Orozco"/>
    <n v="60"/>
    <x v="0"/>
    <x v="1"/>
    <s v="A-"/>
    <x v="6"/>
    <x v="3"/>
    <x v="1244"/>
    <s v="Regina Thompson"/>
    <x v="5550"/>
    <x v="0"/>
    <n v="31747.965199999999"/>
    <n v="384"/>
    <x v="1"/>
    <s v="Urgent"/>
    <d v="2022-08-13T00:00:00"/>
    <s v="Paracetamol"/>
    <s v="Abnormal"/>
    <x v="23"/>
  </r>
  <r>
    <s v="Mrs."/>
    <s v="Brenda Perry"/>
    <n v="53"/>
    <x v="1"/>
    <x v="0"/>
    <s v="AB+"/>
    <x v="3"/>
    <x v="2"/>
    <x v="66"/>
    <s v="Matthew Gibson"/>
    <x v="5551"/>
    <x v="4"/>
    <n v="23531.649000000001"/>
    <n v="242"/>
    <x v="0"/>
    <s v="Elective"/>
    <d v="2021-01-04T00:00:00"/>
    <s v="Aspirin"/>
    <s v="Abnormal"/>
    <x v="24"/>
  </r>
  <r>
    <s v="Mrs."/>
    <s v="Joel Robertson"/>
    <n v="30"/>
    <x v="2"/>
    <x v="0"/>
    <s v="O+"/>
    <x v="1"/>
    <x v="5"/>
    <x v="1488"/>
    <s v="Thomas Rodriguez Jr."/>
    <x v="5552"/>
    <x v="2"/>
    <n v="48110.192600000002"/>
    <n v="398"/>
    <x v="1"/>
    <s v="Urgent"/>
    <d v="2022-06-01T00:00:00"/>
    <s v="Ibuprofen"/>
    <s v="Inconclusive"/>
    <x v="15"/>
  </r>
  <r>
    <s v="Mrs."/>
    <s v="Joshua Howard"/>
    <n v="39"/>
    <x v="1"/>
    <x v="0"/>
    <s v="O+"/>
    <x v="1"/>
    <x v="4"/>
    <x v="787"/>
    <s v="Sarah Lee"/>
    <x v="5553"/>
    <x v="2"/>
    <n v="32344.731"/>
    <n v="362"/>
    <x v="2"/>
    <s v="Emergency"/>
    <d v="2020-04-01T00:00:00"/>
    <s v="Paracetamol"/>
    <s v="Normal"/>
    <x v="15"/>
  </r>
  <r>
    <s v="Mr."/>
    <s v="Kelsey Ward"/>
    <n v="58"/>
    <x v="1"/>
    <x v="1"/>
    <s v="O-"/>
    <x v="0"/>
    <x v="1"/>
    <x v="568"/>
    <s v="Amy Castillo"/>
    <x v="5554"/>
    <x v="2"/>
    <n v="12502.811100000001"/>
    <n v="427"/>
    <x v="0"/>
    <s v="Elective"/>
    <d v="2019-10-28T00:00:00"/>
    <s v="Paracetamol"/>
    <s v="Abnormal"/>
    <x v="22"/>
  </r>
  <r>
    <s v="Mrs."/>
    <s v="Thomas Carlson"/>
    <n v="76"/>
    <x v="0"/>
    <x v="0"/>
    <s v="A-"/>
    <x v="6"/>
    <x v="2"/>
    <x v="1215"/>
    <s v="Stephanie Griffith"/>
    <x v="5555"/>
    <x v="0"/>
    <n v="19296.153999999999"/>
    <n v="106"/>
    <x v="0"/>
    <s v="Elective"/>
    <d v="2019-12-10T00:00:00"/>
    <s v="Lipitor"/>
    <s v="Inconclusive"/>
    <x v="2"/>
  </r>
  <r>
    <s v="Mr."/>
    <s v="David Dennis"/>
    <n v="51"/>
    <x v="1"/>
    <x v="1"/>
    <s v="B+"/>
    <x v="7"/>
    <x v="1"/>
    <x v="637"/>
    <s v="Crystal Gibson"/>
    <x v="5556"/>
    <x v="0"/>
    <n v="35138.9041"/>
    <n v="208"/>
    <x v="0"/>
    <s v="Elective"/>
    <d v="2019-03-05T00:00:00"/>
    <s v="Paracetamol"/>
    <s v="Abnormal"/>
    <x v="4"/>
  </r>
  <r>
    <s v="Mr."/>
    <s v="Ian Wilson"/>
    <n v="36"/>
    <x v="1"/>
    <x v="1"/>
    <s v="A-"/>
    <x v="6"/>
    <x v="2"/>
    <x v="1604"/>
    <s v="Robert Wells"/>
    <x v="5557"/>
    <x v="1"/>
    <n v="22584.239099999999"/>
    <n v="206"/>
    <x v="0"/>
    <s v="Elective"/>
    <d v="2020-11-21T00:00:00"/>
    <s v="Penicillin"/>
    <s v="Inconclusive"/>
    <x v="25"/>
  </r>
  <r>
    <s v="Mr."/>
    <s v="Marvin Watson"/>
    <n v="81"/>
    <x v="0"/>
    <x v="1"/>
    <s v="O+"/>
    <x v="1"/>
    <x v="3"/>
    <x v="787"/>
    <s v="Samuel Ramirez"/>
    <x v="5558"/>
    <x v="0"/>
    <n v="18414.932100000002"/>
    <n v="200"/>
    <x v="2"/>
    <s v="Emergency"/>
    <d v="2020-03-25T00:00:00"/>
    <s v="Paracetamol"/>
    <s v="Normal"/>
    <x v="5"/>
  </r>
  <r>
    <s v="Mrs."/>
    <s v="Thomas Phillips"/>
    <n v="31"/>
    <x v="2"/>
    <x v="0"/>
    <s v="A+"/>
    <x v="4"/>
    <x v="5"/>
    <x v="1294"/>
    <s v="Eric Mckinney"/>
    <x v="4251"/>
    <x v="4"/>
    <n v="23415.455399999999"/>
    <n v="257"/>
    <x v="2"/>
    <s v="Emergency"/>
    <d v="2022-01-12T00:00:00"/>
    <s v="Ibuprofen"/>
    <s v="Normal"/>
    <x v="14"/>
  </r>
  <r>
    <s v="Mr."/>
    <s v="John Stark"/>
    <n v="49"/>
    <x v="1"/>
    <x v="1"/>
    <s v="A-"/>
    <x v="6"/>
    <x v="0"/>
    <x v="280"/>
    <s v="Jonathan Valentine"/>
    <x v="5559"/>
    <x v="4"/>
    <n v="42312.970200000003"/>
    <n v="354"/>
    <x v="2"/>
    <s v="Emergency"/>
    <d v="2021-12-24T00:00:00"/>
    <s v="Lipitor"/>
    <s v="Abnormal"/>
    <x v="5"/>
  </r>
  <r>
    <s v="Mr."/>
    <s v="Gabrielle Mcclain"/>
    <n v="68"/>
    <x v="0"/>
    <x v="1"/>
    <s v="A-"/>
    <x v="6"/>
    <x v="5"/>
    <x v="1713"/>
    <s v="Jeffrey Hall"/>
    <x v="1595"/>
    <x v="0"/>
    <n v="51421.0219"/>
    <n v="250"/>
    <x v="0"/>
    <s v="Elective"/>
    <d v="2022-02-10T00:00:00"/>
    <s v="Aspirin"/>
    <s v="Normal"/>
    <x v="8"/>
  </r>
  <r>
    <s v="Mrs."/>
    <s v="Charles Baldwin"/>
    <n v="77"/>
    <x v="0"/>
    <x v="0"/>
    <s v="AB-"/>
    <x v="5"/>
    <x v="3"/>
    <x v="1099"/>
    <s v="Nathan Carr"/>
    <x v="5560"/>
    <x v="0"/>
    <n v="7659.0842000000002"/>
    <n v="371"/>
    <x v="1"/>
    <s v="Urgent"/>
    <d v="2022-05-10T00:00:00"/>
    <s v="Lipitor"/>
    <s v="Inconclusive"/>
    <x v="16"/>
  </r>
  <r>
    <s v="Mr."/>
    <s v="April Harrison"/>
    <n v="57"/>
    <x v="1"/>
    <x v="1"/>
    <s v="B+"/>
    <x v="7"/>
    <x v="5"/>
    <x v="875"/>
    <s v="Erica Conway"/>
    <x v="5561"/>
    <x v="0"/>
    <n v="43791.097300000001"/>
    <n v="343"/>
    <x v="0"/>
    <s v="Elective"/>
    <d v="2022-07-28T00:00:00"/>
    <s v="Paracetamol"/>
    <s v="Inconclusive"/>
    <x v="27"/>
  </r>
  <r>
    <s v="Mr."/>
    <s v="Dr. Christopher Williams"/>
    <n v="43"/>
    <x v="1"/>
    <x v="1"/>
    <s v="A-"/>
    <x v="6"/>
    <x v="0"/>
    <x v="1168"/>
    <s v="Marie Lee DDS"/>
    <x v="5562"/>
    <x v="1"/>
    <n v="41172.834699999999"/>
    <n v="103"/>
    <x v="1"/>
    <s v="Urgent"/>
    <d v="2021-10-13T00:00:00"/>
    <s v="Ibuprofen"/>
    <s v="Abnormal"/>
    <x v="29"/>
  </r>
  <r>
    <s v="Mrs."/>
    <s v="Richard Williams"/>
    <n v="38"/>
    <x v="1"/>
    <x v="0"/>
    <s v="B-"/>
    <x v="2"/>
    <x v="5"/>
    <x v="1333"/>
    <s v="Brandon Jones"/>
    <x v="5563"/>
    <x v="3"/>
    <n v="3154.3440000000001"/>
    <n v="391"/>
    <x v="1"/>
    <s v="Urgent"/>
    <d v="2022-06-03T00:00:00"/>
    <s v="Penicillin"/>
    <s v="Abnormal"/>
    <x v="13"/>
  </r>
  <r>
    <s v="Mrs."/>
    <s v="Adam Boyd"/>
    <n v="39"/>
    <x v="1"/>
    <x v="0"/>
    <s v="B-"/>
    <x v="2"/>
    <x v="5"/>
    <x v="777"/>
    <s v="Kristina Taylor"/>
    <x v="5564"/>
    <x v="4"/>
    <n v="7190.3536000000004"/>
    <n v="372"/>
    <x v="2"/>
    <s v="Emergency"/>
    <d v="2022-07-04T00:00:00"/>
    <s v="Paracetamol"/>
    <s v="Normal"/>
    <x v="5"/>
  </r>
  <r>
    <s v="Mr."/>
    <s v="Rebecca Bright"/>
    <n v="74"/>
    <x v="0"/>
    <x v="1"/>
    <s v="O-"/>
    <x v="0"/>
    <x v="3"/>
    <x v="366"/>
    <s v="Rachel Powers"/>
    <x v="3156"/>
    <x v="0"/>
    <n v="17089.293900000001"/>
    <n v="116"/>
    <x v="1"/>
    <s v="Urgent"/>
    <d v="2023-10-09T00:00:00"/>
    <s v="Ibuprofen"/>
    <s v="Abnormal"/>
    <x v="17"/>
  </r>
  <r>
    <s v="Mrs."/>
    <s v="Paul Golden"/>
    <n v="48"/>
    <x v="1"/>
    <x v="0"/>
    <s v="O-"/>
    <x v="0"/>
    <x v="5"/>
    <x v="545"/>
    <s v="Kathy Ibarra"/>
    <x v="5565"/>
    <x v="3"/>
    <n v="16532.059499999999"/>
    <n v="136"/>
    <x v="1"/>
    <s v="Urgent"/>
    <d v="2021-01-27T00:00:00"/>
    <s v="Ibuprofen"/>
    <s v="Abnormal"/>
    <x v="5"/>
  </r>
  <r>
    <s v="Mr."/>
    <s v="John Garcia"/>
    <n v="67"/>
    <x v="0"/>
    <x v="1"/>
    <s v="A-"/>
    <x v="6"/>
    <x v="1"/>
    <x v="1597"/>
    <s v="Nancy Stanton"/>
    <x v="5566"/>
    <x v="0"/>
    <n v="30844.344799999999"/>
    <n v="225"/>
    <x v="0"/>
    <s v="Elective"/>
    <d v="2020-06-11T00:00:00"/>
    <s v="Ibuprofen"/>
    <s v="Inconclusive"/>
    <x v="30"/>
  </r>
  <r>
    <s v="Mr."/>
    <s v="Andrew Torres"/>
    <n v="57"/>
    <x v="1"/>
    <x v="1"/>
    <s v="O-"/>
    <x v="0"/>
    <x v="1"/>
    <x v="1504"/>
    <s v="James Nelson"/>
    <x v="5567"/>
    <x v="2"/>
    <n v="4454.1063999999997"/>
    <n v="285"/>
    <x v="0"/>
    <s v="Elective"/>
    <d v="2021-11-23T00:00:00"/>
    <s v="Ibuprofen"/>
    <s v="Inconclusive"/>
    <x v="15"/>
  </r>
  <r>
    <s v="Mrs."/>
    <s v="Dorothy Delgado"/>
    <n v="51"/>
    <x v="1"/>
    <x v="0"/>
    <s v="B+"/>
    <x v="7"/>
    <x v="4"/>
    <x v="225"/>
    <s v="Ethan Adams"/>
    <x v="5568"/>
    <x v="1"/>
    <n v="31110.224699999999"/>
    <n v="379"/>
    <x v="1"/>
    <s v="Urgent"/>
    <d v="2022-07-06T00:00:00"/>
    <s v="Lipitor"/>
    <s v="Normal"/>
    <x v="18"/>
  </r>
  <r>
    <s v="Mr."/>
    <s v="Aaron Coleman"/>
    <n v="69"/>
    <x v="0"/>
    <x v="1"/>
    <s v="A+"/>
    <x v="4"/>
    <x v="5"/>
    <x v="924"/>
    <s v="Bill Mcdonald"/>
    <x v="5569"/>
    <x v="0"/>
    <n v="66590.032399999996"/>
    <n v="239"/>
    <x v="2"/>
    <s v="Emergency"/>
    <d v="2019-10-10T00:00:00"/>
    <s v="Lipitor"/>
    <s v="Abnormal"/>
    <x v="14"/>
  </r>
  <r>
    <s v="Mr."/>
    <s v="Kathryn Glenn"/>
    <n v="78"/>
    <x v="0"/>
    <x v="1"/>
    <s v="AB-"/>
    <x v="5"/>
    <x v="3"/>
    <x v="382"/>
    <s v="Mark Lewis"/>
    <x v="5570"/>
    <x v="0"/>
    <n v="12484.164199999999"/>
    <n v="115"/>
    <x v="2"/>
    <s v="Emergency"/>
    <d v="2022-05-12T00:00:00"/>
    <s v="Penicillin"/>
    <s v="Inconclusive"/>
    <x v="7"/>
  </r>
  <r>
    <s v="Mr."/>
    <s v="Stephanie Murray"/>
    <n v="29"/>
    <x v="2"/>
    <x v="1"/>
    <s v="O+"/>
    <x v="1"/>
    <x v="0"/>
    <x v="151"/>
    <s v="Ashley Pena"/>
    <x v="5571"/>
    <x v="3"/>
    <n v="49185.6414"/>
    <n v="454"/>
    <x v="2"/>
    <s v="Emergency"/>
    <d v="2021-11-04T00:00:00"/>
    <s v="Penicillin"/>
    <s v="Abnormal"/>
    <x v="5"/>
  </r>
  <r>
    <s v="Mrs."/>
    <s v="Brian Brock"/>
    <n v="74"/>
    <x v="0"/>
    <x v="0"/>
    <s v="AB-"/>
    <x v="5"/>
    <x v="2"/>
    <x v="348"/>
    <s v="Beth Hall"/>
    <x v="5572"/>
    <x v="0"/>
    <n v="11085.566199999999"/>
    <n v="159"/>
    <x v="0"/>
    <s v="Elective"/>
    <d v="2022-03-11T00:00:00"/>
    <s v="Lipitor"/>
    <s v="Inconclusive"/>
    <x v="24"/>
  </r>
  <r>
    <s v="Mrs."/>
    <s v="Todd Guerrero"/>
    <n v="31"/>
    <x v="2"/>
    <x v="0"/>
    <s v="O-"/>
    <x v="0"/>
    <x v="3"/>
    <x v="1209"/>
    <s v="Ashley Pollard"/>
    <x v="5573"/>
    <x v="1"/>
    <n v="18881.5645"/>
    <n v="458"/>
    <x v="2"/>
    <s v="Emergency"/>
    <d v="2020-12-15T00:00:00"/>
    <s v="Penicillin"/>
    <s v="Normal"/>
    <x v="0"/>
  </r>
  <r>
    <s v="Mr."/>
    <s v="Christopher Nguyen MD"/>
    <n v="57"/>
    <x v="1"/>
    <x v="1"/>
    <s v="B+"/>
    <x v="7"/>
    <x v="2"/>
    <x v="881"/>
    <s v="Whitney Williams"/>
    <x v="5574"/>
    <x v="3"/>
    <n v="8872.3315000000002"/>
    <n v="409"/>
    <x v="1"/>
    <s v="Urgent"/>
    <d v="2023-10-30T00:00:00"/>
    <s v="Paracetamol"/>
    <s v="Normal"/>
    <x v="10"/>
  </r>
  <r>
    <s v="Mr."/>
    <s v="Crystal Koch"/>
    <n v="63"/>
    <x v="0"/>
    <x v="1"/>
    <s v="B+"/>
    <x v="7"/>
    <x v="3"/>
    <x v="1407"/>
    <s v="Donna Ware"/>
    <x v="5575"/>
    <x v="0"/>
    <n v="31217.7327"/>
    <n v="135"/>
    <x v="1"/>
    <s v="Urgent"/>
    <d v="2023-10-05T00:00:00"/>
    <s v="Penicillin"/>
    <s v="Normal"/>
    <x v="17"/>
  </r>
  <r>
    <s v="Mrs."/>
    <s v="Timothy Brown"/>
    <n v="28"/>
    <x v="2"/>
    <x v="0"/>
    <s v="AB-"/>
    <x v="5"/>
    <x v="0"/>
    <x v="1306"/>
    <s v="John Erickson"/>
    <x v="564"/>
    <x v="1"/>
    <n v="14529.435299999999"/>
    <n v="461"/>
    <x v="2"/>
    <s v="Emergency"/>
    <d v="2022-03-19T00:00:00"/>
    <s v="Paracetamol"/>
    <s v="Normal"/>
    <x v="27"/>
  </r>
  <r>
    <s v="Mrs."/>
    <s v="Julie Cooper"/>
    <n v="24"/>
    <x v="2"/>
    <x v="0"/>
    <s v="O+"/>
    <x v="1"/>
    <x v="0"/>
    <x v="222"/>
    <s v="Erika Contreras"/>
    <x v="5576"/>
    <x v="2"/>
    <n v="31770.86"/>
    <n v="425"/>
    <x v="1"/>
    <s v="Urgent"/>
    <d v="2021-04-25T00:00:00"/>
    <s v="Paracetamol"/>
    <s v="Inconclusive"/>
    <x v="5"/>
  </r>
  <r>
    <s v="Mr."/>
    <s v="Lacey Graham"/>
    <n v="36"/>
    <x v="1"/>
    <x v="1"/>
    <s v="B-"/>
    <x v="2"/>
    <x v="5"/>
    <x v="1086"/>
    <s v="Jason Baker"/>
    <x v="5577"/>
    <x v="4"/>
    <n v="43290.7961"/>
    <n v="433"/>
    <x v="0"/>
    <s v="Elective"/>
    <d v="2022-03-01T00:00:00"/>
    <s v="Lipitor"/>
    <s v="Inconclusive"/>
    <x v="8"/>
  </r>
  <r>
    <s v="Mr."/>
    <s v="Julie Trujillo"/>
    <n v="72"/>
    <x v="0"/>
    <x v="1"/>
    <s v="A+"/>
    <x v="4"/>
    <x v="3"/>
    <x v="1368"/>
    <s v="Joshua Smith"/>
    <x v="5578"/>
    <x v="0"/>
    <n v="22949.120800000001"/>
    <n v="345"/>
    <x v="1"/>
    <s v="Urgent"/>
    <d v="2021-03-30T00:00:00"/>
    <s v="Paracetamol"/>
    <s v="Inconclusive"/>
    <x v="13"/>
  </r>
  <r>
    <s v="Mr."/>
    <s v="Ann Johnson"/>
    <n v="64"/>
    <x v="0"/>
    <x v="1"/>
    <s v="B-"/>
    <x v="2"/>
    <x v="1"/>
    <x v="1655"/>
    <s v="Mrs. Courtney Oconnor"/>
    <x v="5579"/>
    <x v="0"/>
    <n v="36135.625599999999"/>
    <n v="308"/>
    <x v="0"/>
    <s v="Elective"/>
    <d v="2020-12-27T00:00:00"/>
    <s v="Ibuprofen"/>
    <s v="Inconclusive"/>
    <x v="27"/>
  </r>
  <r>
    <s v="Mrs."/>
    <s v="James Stuart"/>
    <n v="78"/>
    <x v="0"/>
    <x v="0"/>
    <s v="O+"/>
    <x v="1"/>
    <x v="4"/>
    <x v="473"/>
    <s v="Tina Reeves"/>
    <x v="5580"/>
    <x v="0"/>
    <n v="38646.991600000001"/>
    <n v="437"/>
    <x v="1"/>
    <s v="Urgent"/>
    <d v="2022-04-21T00:00:00"/>
    <s v="Ibuprofen"/>
    <s v="Abnormal"/>
    <x v="3"/>
  </r>
  <r>
    <s v="Mr."/>
    <s v="Joanne Townsend"/>
    <n v="73"/>
    <x v="0"/>
    <x v="1"/>
    <s v="O+"/>
    <x v="1"/>
    <x v="1"/>
    <x v="1570"/>
    <s v="Darren Singleton"/>
    <x v="5581"/>
    <x v="0"/>
    <n v="27761.1911"/>
    <n v="291"/>
    <x v="0"/>
    <s v="Elective"/>
    <d v="2019-09-19T00:00:00"/>
    <s v="Lipitor"/>
    <s v="Inconclusive"/>
    <x v="12"/>
  </r>
  <r>
    <s v="Mrs."/>
    <s v="Dustin Nelson"/>
    <n v="48"/>
    <x v="1"/>
    <x v="0"/>
    <s v="AB+"/>
    <x v="3"/>
    <x v="2"/>
    <x v="523"/>
    <s v="Matthew Jones"/>
    <x v="5582"/>
    <x v="0"/>
    <n v="14842.540800000001"/>
    <n v="142"/>
    <x v="1"/>
    <s v="Urgent"/>
    <d v="2019-01-13T00:00:00"/>
    <s v="Penicillin"/>
    <s v="Normal"/>
    <x v="14"/>
  </r>
  <r>
    <s v="Mr."/>
    <s v="Michael Johnson"/>
    <n v="27"/>
    <x v="2"/>
    <x v="1"/>
    <s v="AB+"/>
    <x v="3"/>
    <x v="0"/>
    <x v="1505"/>
    <s v="Jason Shannon"/>
    <x v="5583"/>
    <x v="1"/>
    <n v="5677.8707999999997"/>
    <n v="463"/>
    <x v="2"/>
    <s v="Emergency"/>
    <d v="2019-12-25T00:00:00"/>
    <s v="Penicillin"/>
    <s v="Inconclusive"/>
    <x v="6"/>
  </r>
  <r>
    <s v="Mrs."/>
    <s v="Jessica Berg"/>
    <n v="84"/>
    <x v="0"/>
    <x v="0"/>
    <s v="A-"/>
    <x v="6"/>
    <x v="3"/>
    <x v="1147"/>
    <s v="Christopher Roach"/>
    <x v="5584"/>
    <x v="0"/>
    <n v="33944.334900000002"/>
    <n v="154"/>
    <x v="2"/>
    <s v="Emergency"/>
    <d v="2023-02-18T00:00:00"/>
    <s v="Penicillin"/>
    <s v="Abnormal"/>
    <x v="22"/>
  </r>
  <r>
    <s v="Mr."/>
    <s v="Phyllis Bell"/>
    <n v="36"/>
    <x v="1"/>
    <x v="1"/>
    <s v="B-"/>
    <x v="2"/>
    <x v="3"/>
    <x v="1436"/>
    <s v="Sean Warren"/>
    <x v="5585"/>
    <x v="0"/>
    <n v="1594.1940999999999"/>
    <n v="133"/>
    <x v="2"/>
    <s v="Emergency"/>
    <d v="2023-10-11T00:00:00"/>
    <s v="Lipitor"/>
    <s v="Normal"/>
    <x v="12"/>
  </r>
  <r>
    <s v="Mr."/>
    <s v="David Atkinson"/>
    <n v="49"/>
    <x v="1"/>
    <x v="1"/>
    <s v="B-"/>
    <x v="2"/>
    <x v="2"/>
    <x v="456"/>
    <s v="Terri Edwards"/>
    <x v="5586"/>
    <x v="0"/>
    <n v="21482.525600000001"/>
    <n v="394"/>
    <x v="1"/>
    <s v="Urgent"/>
    <d v="2021-08-16T00:00:00"/>
    <s v="Lipitor"/>
    <s v="Inconclusive"/>
    <x v="24"/>
  </r>
  <r>
    <s v="Mr."/>
    <s v="Ashley Jones PhD"/>
    <n v="41"/>
    <x v="1"/>
    <x v="1"/>
    <s v="B-"/>
    <x v="2"/>
    <x v="3"/>
    <x v="1061"/>
    <s v="Nicholas Reed"/>
    <x v="1003"/>
    <x v="2"/>
    <n v="16119.7814"/>
    <n v="164"/>
    <x v="1"/>
    <s v="Urgent"/>
    <d v="2023-05-21T00:00:00"/>
    <s v="Ibuprofen"/>
    <s v="Normal"/>
    <x v="27"/>
  </r>
  <r>
    <s v="Mr."/>
    <s v="David Pittman"/>
    <n v="66"/>
    <x v="0"/>
    <x v="1"/>
    <s v="AB-"/>
    <x v="5"/>
    <x v="3"/>
    <x v="1652"/>
    <s v="Nicole Lopez"/>
    <x v="5587"/>
    <x v="0"/>
    <n v="25418.1276"/>
    <n v="339"/>
    <x v="1"/>
    <s v="Urgent"/>
    <d v="2019-04-08T00:00:00"/>
    <s v="Paracetamol"/>
    <s v="Inconclusive"/>
    <x v="8"/>
  </r>
  <r>
    <s v="Mr."/>
    <s v="Kristen Turner"/>
    <n v="47"/>
    <x v="1"/>
    <x v="1"/>
    <s v="B-"/>
    <x v="2"/>
    <x v="3"/>
    <x v="973"/>
    <s v="Mary Moreno"/>
    <x v="5588"/>
    <x v="3"/>
    <n v="14421.1615"/>
    <n v="444"/>
    <x v="2"/>
    <s v="Emergency"/>
    <d v="2023-09-03T00:00:00"/>
    <s v="Lipitor"/>
    <s v="Normal"/>
    <x v="24"/>
  </r>
  <r>
    <s v="Mrs."/>
    <s v="Heather Ferguson"/>
    <n v="43"/>
    <x v="1"/>
    <x v="0"/>
    <s v="A+"/>
    <x v="4"/>
    <x v="5"/>
    <x v="36"/>
    <s v="Ann Joseph"/>
    <x v="5589"/>
    <x v="2"/>
    <n v="5107.4575999999997"/>
    <n v="271"/>
    <x v="0"/>
    <s v="Elective"/>
    <d v="2022-09-28T00:00:00"/>
    <s v="Lipitor"/>
    <s v="Normal"/>
    <x v="28"/>
  </r>
  <r>
    <s v="Mrs."/>
    <s v="Ashley Cook"/>
    <n v="28"/>
    <x v="2"/>
    <x v="0"/>
    <s v="AB-"/>
    <x v="5"/>
    <x v="1"/>
    <x v="1622"/>
    <s v="Alexis Armstrong"/>
    <x v="5590"/>
    <x v="3"/>
    <n v="20092.560399999998"/>
    <n v="308"/>
    <x v="0"/>
    <s v="Elective"/>
    <d v="2022-11-06T00:00:00"/>
    <s v="Penicillin"/>
    <s v="Inconclusive"/>
    <x v="5"/>
  </r>
  <r>
    <s v="Mr."/>
    <s v="Maurice Lyons"/>
    <n v="38"/>
    <x v="1"/>
    <x v="1"/>
    <s v="A-"/>
    <x v="6"/>
    <x v="3"/>
    <x v="1704"/>
    <s v="Nathaniel Rodriguez"/>
    <x v="5591"/>
    <x v="0"/>
    <n v="8552.6905999999999"/>
    <n v="178"/>
    <x v="1"/>
    <s v="Urgent"/>
    <d v="2020-11-22T00:00:00"/>
    <s v="Paracetamol"/>
    <s v="Abnormal"/>
    <x v="10"/>
  </r>
  <r>
    <s v="Mr."/>
    <s v="William Martin"/>
    <n v="26"/>
    <x v="2"/>
    <x v="1"/>
    <s v="AB+"/>
    <x v="3"/>
    <x v="1"/>
    <x v="1016"/>
    <s v="David Cherry"/>
    <x v="5592"/>
    <x v="3"/>
    <n v="38583.1702"/>
    <n v="134"/>
    <x v="0"/>
    <s v="Elective"/>
    <d v="2020-08-02T00:00:00"/>
    <s v="Ibuprofen"/>
    <s v="Inconclusive"/>
    <x v="27"/>
  </r>
  <r>
    <s v="Mrs."/>
    <s v="Douglas Bradley"/>
    <n v="47"/>
    <x v="1"/>
    <x v="0"/>
    <s v="A-"/>
    <x v="6"/>
    <x v="0"/>
    <x v="790"/>
    <s v="Jennifer King"/>
    <x v="2915"/>
    <x v="0"/>
    <n v="21134.433199999999"/>
    <n v="311"/>
    <x v="2"/>
    <s v="Emergency"/>
    <d v="2019-03-24T00:00:00"/>
    <s v="Penicillin"/>
    <s v="Normal"/>
    <x v="26"/>
  </r>
  <r>
    <s v="Mr."/>
    <s v="Marie Bowen"/>
    <n v="84"/>
    <x v="0"/>
    <x v="1"/>
    <s v="B-"/>
    <x v="2"/>
    <x v="5"/>
    <x v="38"/>
    <s v="Kevin Lowe"/>
    <x v="5593"/>
    <x v="0"/>
    <n v="24689.663"/>
    <n v="127"/>
    <x v="2"/>
    <s v="Emergency"/>
    <d v="2021-03-20T00:00:00"/>
    <s v="Lipitor"/>
    <s v="Normal"/>
    <x v="1"/>
  </r>
  <r>
    <s v="Mrs."/>
    <s v="Heidi Anderson"/>
    <n v="48"/>
    <x v="1"/>
    <x v="0"/>
    <s v="A+"/>
    <x v="4"/>
    <x v="2"/>
    <x v="454"/>
    <s v="Michael Melendez"/>
    <x v="5594"/>
    <x v="1"/>
    <n v="4638.2641000000003"/>
    <n v="261"/>
    <x v="0"/>
    <s v="Elective"/>
    <d v="2019-04-24T00:00:00"/>
    <s v="Paracetamol"/>
    <s v="Normal"/>
    <x v="27"/>
  </r>
  <r>
    <s v="Mr."/>
    <s v="Anna Schultz"/>
    <n v="43"/>
    <x v="1"/>
    <x v="1"/>
    <s v="B-"/>
    <x v="2"/>
    <x v="3"/>
    <x v="1358"/>
    <s v="Maria Nelson"/>
    <x v="173"/>
    <x v="0"/>
    <n v="31790.2657"/>
    <n v="399"/>
    <x v="1"/>
    <s v="Urgent"/>
    <d v="2021-05-21T00:00:00"/>
    <s v="Lipitor"/>
    <s v="Abnormal"/>
    <x v="5"/>
  </r>
  <r>
    <s v="Mrs."/>
    <s v="Daniel Jones"/>
    <n v="32"/>
    <x v="2"/>
    <x v="0"/>
    <s v="A+"/>
    <x v="4"/>
    <x v="1"/>
    <x v="661"/>
    <s v="Shane Lynch"/>
    <x v="5595"/>
    <x v="3"/>
    <n v="7618.7681000000002"/>
    <n v="196"/>
    <x v="0"/>
    <s v="Elective"/>
    <d v="2022-04-19T00:00:00"/>
    <s v="Paracetamol"/>
    <s v="Inconclusive"/>
    <x v="5"/>
  </r>
  <r>
    <s v="Mrs."/>
    <s v="Monica Davis"/>
    <n v="33"/>
    <x v="2"/>
    <x v="0"/>
    <s v="B-"/>
    <x v="2"/>
    <x v="2"/>
    <x v="736"/>
    <s v="Alyssa Cox"/>
    <x v="5596"/>
    <x v="4"/>
    <n v="23263.117999999999"/>
    <n v="275"/>
    <x v="1"/>
    <s v="Urgent"/>
    <d v="2023-10-09T00:00:00"/>
    <s v="Penicillin"/>
    <s v="Normal"/>
    <x v="23"/>
  </r>
  <r>
    <s v="Mr."/>
    <s v="Tiffany Vaughan"/>
    <n v="36"/>
    <x v="1"/>
    <x v="1"/>
    <s v="B-"/>
    <x v="2"/>
    <x v="2"/>
    <x v="1268"/>
    <s v="Gary Price"/>
    <x v="5597"/>
    <x v="0"/>
    <n v="9488.4853999999996"/>
    <n v="106"/>
    <x v="0"/>
    <s v="Elective"/>
    <d v="2021-05-05T00:00:00"/>
    <s v="Lipitor"/>
    <s v="Normal"/>
    <x v="10"/>
  </r>
  <r>
    <s v="Mr."/>
    <s v="Mary Lee"/>
    <n v="33"/>
    <x v="2"/>
    <x v="1"/>
    <s v="O+"/>
    <x v="1"/>
    <x v="5"/>
    <x v="583"/>
    <s v="Tiffany Burch"/>
    <x v="5598"/>
    <x v="2"/>
    <n v="6327.0304999999998"/>
    <n v="463"/>
    <x v="1"/>
    <s v="Urgent"/>
    <d v="2023-10-09T00:00:00"/>
    <s v="Ibuprofen"/>
    <s v="Abnormal"/>
    <x v="26"/>
  </r>
  <r>
    <s v="Mrs."/>
    <s v="Natasha Miller"/>
    <n v="30"/>
    <x v="2"/>
    <x v="0"/>
    <s v="A+"/>
    <x v="4"/>
    <x v="2"/>
    <x v="330"/>
    <s v="Courtney Russell"/>
    <x v="5599"/>
    <x v="1"/>
    <n v="17409.791799999999"/>
    <n v="413"/>
    <x v="1"/>
    <s v="Urgent"/>
    <d v="2023-05-07T00:00:00"/>
    <s v="Ibuprofen"/>
    <s v="Abnormal"/>
    <x v="13"/>
  </r>
  <r>
    <s v="Mrs."/>
    <s v="Frederick Rodriguez"/>
    <n v="24"/>
    <x v="2"/>
    <x v="0"/>
    <s v="A+"/>
    <x v="4"/>
    <x v="4"/>
    <x v="1029"/>
    <s v="Nathan Livingston"/>
    <x v="419"/>
    <x v="1"/>
    <n v="15472.401400000001"/>
    <n v="405"/>
    <x v="2"/>
    <s v="Emergency"/>
    <d v="2021-07-23T00:00:00"/>
    <s v="Lipitor"/>
    <s v="Normal"/>
    <x v="29"/>
  </r>
  <r>
    <s v="Mrs."/>
    <s v="Tammy Maldonado"/>
    <n v="49"/>
    <x v="1"/>
    <x v="0"/>
    <s v="O+"/>
    <x v="1"/>
    <x v="1"/>
    <x v="1735"/>
    <s v="Alexis Anderson"/>
    <x v="5600"/>
    <x v="0"/>
    <n v="21381.0782"/>
    <n v="327"/>
    <x v="0"/>
    <s v="Elective"/>
    <d v="2021-06-19T00:00:00"/>
    <s v="Penicillin"/>
    <s v="Abnormal"/>
    <x v="12"/>
  </r>
  <r>
    <s v="Mr."/>
    <s v="Cheryl Sweeney"/>
    <n v="49"/>
    <x v="1"/>
    <x v="1"/>
    <s v="AB-"/>
    <x v="5"/>
    <x v="3"/>
    <x v="1100"/>
    <s v="Clayton Jenkins"/>
    <x v="5601"/>
    <x v="2"/>
    <n v="23708.528399999999"/>
    <n v="293"/>
    <x v="2"/>
    <s v="Emergency"/>
    <d v="2019-08-19T00:00:00"/>
    <s v="Penicillin"/>
    <s v="Normal"/>
    <x v="27"/>
  </r>
  <r>
    <s v="Mr."/>
    <s v="Nicholas Morrison"/>
    <n v="47"/>
    <x v="1"/>
    <x v="1"/>
    <s v="A-"/>
    <x v="6"/>
    <x v="3"/>
    <x v="1135"/>
    <s v="Elizabeth Miranda"/>
    <x v="1266"/>
    <x v="1"/>
    <n v="14846.254499999999"/>
    <n v="206"/>
    <x v="2"/>
    <s v="Emergency"/>
    <d v="2020-01-30T00:00:00"/>
    <s v="Lipitor"/>
    <s v="Abnormal"/>
    <x v="8"/>
  </r>
  <r>
    <s v="Mr."/>
    <s v="Michelle Parks"/>
    <n v="48"/>
    <x v="1"/>
    <x v="1"/>
    <s v="O-"/>
    <x v="0"/>
    <x v="5"/>
    <x v="193"/>
    <s v="Chad Johnson"/>
    <x v="949"/>
    <x v="1"/>
    <n v="58426.407299999999"/>
    <n v="421"/>
    <x v="2"/>
    <s v="Emergency"/>
    <d v="2023-08-10T00:00:00"/>
    <s v="Ibuprofen"/>
    <s v="Normal"/>
    <x v="6"/>
  </r>
  <r>
    <s v="Mrs."/>
    <s v="Tammy Benson DVM"/>
    <n v="31"/>
    <x v="2"/>
    <x v="0"/>
    <s v="O+"/>
    <x v="1"/>
    <x v="4"/>
    <x v="1026"/>
    <s v="Debbie Carter"/>
    <x v="2250"/>
    <x v="1"/>
    <n v="43468.972199999997"/>
    <n v="355"/>
    <x v="1"/>
    <s v="Urgent"/>
    <d v="2023-02-28T00:00:00"/>
    <s v="Penicillin"/>
    <s v="Inconclusive"/>
    <x v="15"/>
  </r>
  <r>
    <s v="Mr."/>
    <s v="Katherine Curry"/>
    <n v="74"/>
    <x v="0"/>
    <x v="1"/>
    <s v="O+"/>
    <x v="1"/>
    <x v="3"/>
    <x v="856"/>
    <s v="Kristin Gutierrez"/>
    <x v="5602"/>
    <x v="0"/>
    <n v="8534.9799000000003"/>
    <n v="289"/>
    <x v="1"/>
    <s v="Urgent"/>
    <d v="2023-05-24T00:00:00"/>
    <s v="Penicillin"/>
    <s v="Abnormal"/>
    <x v="9"/>
  </r>
  <r>
    <s v="Mrs."/>
    <s v="Joan White"/>
    <n v="25"/>
    <x v="2"/>
    <x v="0"/>
    <s v="O+"/>
    <x v="1"/>
    <x v="2"/>
    <x v="1736"/>
    <s v="Kimberly Daniel"/>
    <x v="5603"/>
    <x v="1"/>
    <n v="18866.9699"/>
    <n v="149"/>
    <x v="1"/>
    <s v="Urgent"/>
    <d v="2022-06-13T00:00:00"/>
    <s v="Ibuprofen"/>
    <s v="Normal"/>
    <x v="22"/>
  </r>
  <r>
    <s v="Mr."/>
    <s v="Wendy Taylor"/>
    <n v="64"/>
    <x v="0"/>
    <x v="1"/>
    <s v="AB-"/>
    <x v="5"/>
    <x v="3"/>
    <x v="1009"/>
    <s v="Harold Harrison II"/>
    <x v="294"/>
    <x v="0"/>
    <n v="14118.986500000001"/>
    <n v="118"/>
    <x v="2"/>
    <s v="Emergency"/>
    <d v="2022-04-28T00:00:00"/>
    <s v="Paracetamol"/>
    <s v="Normal"/>
    <x v="26"/>
  </r>
  <r>
    <s v="Mr."/>
    <s v="John Black"/>
    <n v="70"/>
    <x v="0"/>
    <x v="1"/>
    <s v="B+"/>
    <x v="7"/>
    <x v="1"/>
    <x v="353"/>
    <s v="Andre Smith"/>
    <x v="5604"/>
    <x v="0"/>
    <n v="12482.3982"/>
    <n v="491"/>
    <x v="0"/>
    <s v="Elective"/>
    <d v="2019-03-05T00:00:00"/>
    <s v="Aspirin"/>
    <s v="Normal"/>
    <x v="12"/>
  </r>
  <r>
    <s v="Mrs."/>
    <s v="William Miller"/>
    <n v="59"/>
    <x v="1"/>
    <x v="0"/>
    <s v="AB-"/>
    <x v="5"/>
    <x v="4"/>
    <x v="226"/>
    <s v="Mary Barnett"/>
    <x v="5605"/>
    <x v="4"/>
    <n v="40989.585599999999"/>
    <n v="257"/>
    <x v="2"/>
    <s v="Emergency"/>
    <d v="2022-01-15T00:00:00"/>
    <s v="Paracetamol"/>
    <s v="Normal"/>
    <x v="4"/>
  </r>
  <r>
    <s v="Mrs."/>
    <s v="Laura Sanchez"/>
    <n v="32"/>
    <x v="2"/>
    <x v="0"/>
    <s v="AB+"/>
    <x v="3"/>
    <x v="5"/>
    <x v="1111"/>
    <s v="Morgan Perez"/>
    <x v="5606"/>
    <x v="4"/>
    <n v="69787.490300000005"/>
    <n v="469"/>
    <x v="0"/>
    <s v="Elective"/>
    <d v="2023-10-30T00:00:00"/>
    <s v="Lipitor"/>
    <s v="Abnormal"/>
    <x v="0"/>
  </r>
  <r>
    <s v="Mrs."/>
    <s v="James Powell"/>
    <n v="78"/>
    <x v="0"/>
    <x v="0"/>
    <s v="B+"/>
    <x v="7"/>
    <x v="1"/>
    <x v="313"/>
    <s v="Dustin Rangel"/>
    <x v="5607"/>
    <x v="0"/>
    <n v="23912.5893"/>
    <n v="229"/>
    <x v="0"/>
    <s v="Elective"/>
    <d v="2021-10-16T00:00:00"/>
    <s v="Aspirin"/>
    <s v="Abnormal"/>
    <x v="11"/>
  </r>
  <r>
    <s v="Mr."/>
    <s v="William Gould"/>
    <n v="78"/>
    <x v="0"/>
    <x v="1"/>
    <s v="O-"/>
    <x v="0"/>
    <x v="3"/>
    <x v="1527"/>
    <s v="Megan Golden"/>
    <x v="5608"/>
    <x v="0"/>
    <n v="22918.648000000001"/>
    <n v="101"/>
    <x v="1"/>
    <s v="Urgent"/>
    <d v="2023-10-28T00:00:00"/>
    <s v="Paracetamol"/>
    <s v="Inconclusive"/>
    <x v="19"/>
  </r>
  <r>
    <s v="Mr."/>
    <s v="Lisa Tran"/>
    <n v="33"/>
    <x v="2"/>
    <x v="1"/>
    <s v="B+"/>
    <x v="7"/>
    <x v="3"/>
    <x v="325"/>
    <s v="Jessica Garcia"/>
    <x v="5609"/>
    <x v="1"/>
    <n v="6639.1931000000004"/>
    <n v="347"/>
    <x v="2"/>
    <s v="Emergency"/>
    <d v="2021-12-07T00:00:00"/>
    <s v="Paracetamol"/>
    <s v="Normal"/>
    <x v="21"/>
  </r>
  <r>
    <s v="Mrs."/>
    <s v="Jonathan Garcia"/>
    <n v="38"/>
    <x v="1"/>
    <x v="0"/>
    <s v="O+"/>
    <x v="1"/>
    <x v="4"/>
    <x v="746"/>
    <s v="Teresa Beard"/>
    <x v="5610"/>
    <x v="0"/>
    <n v="19941.058799999999"/>
    <n v="310"/>
    <x v="2"/>
    <s v="Emergency"/>
    <d v="2019-08-14T00:00:00"/>
    <s v="Ibuprofen"/>
    <s v="Inconclusive"/>
    <x v="15"/>
  </r>
  <r>
    <s v="Mrs."/>
    <s v="Mark Mclean"/>
    <n v="27"/>
    <x v="2"/>
    <x v="0"/>
    <s v="B+"/>
    <x v="7"/>
    <x v="1"/>
    <x v="1174"/>
    <s v="Gerald Brown"/>
    <x v="1241"/>
    <x v="1"/>
    <n v="22469.738600000001"/>
    <n v="299"/>
    <x v="0"/>
    <s v="Elective"/>
    <d v="2022-10-06T00:00:00"/>
    <s v="Ibuprofen"/>
    <s v="Inconclusive"/>
    <x v="10"/>
  </r>
  <r>
    <s v="Mr."/>
    <s v="Angel Ross"/>
    <n v="75"/>
    <x v="0"/>
    <x v="1"/>
    <s v="O+"/>
    <x v="1"/>
    <x v="3"/>
    <x v="1194"/>
    <s v="Stephen Franklin"/>
    <x v="692"/>
    <x v="0"/>
    <n v="31821.829000000002"/>
    <n v="485"/>
    <x v="2"/>
    <s v="Emergency"/>
    <d v="2020-03-25T00:00:00"/>
    <s v="Ibuprofen"/>
    <s v="Abnormal"/>
    <x v="17"/>
  </r>
  <r>
    <s v="Mrs."/>
    <s v="Amy Harris"/>
    <n v="62"/>
    <x v="0"/>
    <x v="0"/>
    <s v="O+"/>
    <x v="1"/>
    <x v="2"/>
    <x v="261"/>
    <s v="Tiffany Meza"/>
    <x v="5611"/>
    <x v="0"/>
    <n v="18250.985000000001"/>
    <n v="266"/>
    <x v="1"/>
    <s v="Urgent"/>
    <d v="2020-09-26T00:00:00"/>
    <s v="Aspirin"/>
    <s v="Normal"/>
    <x v="6"/>
  </r>
  <r>
    <s v="Mrs."/>
    <s v="Jennifer Horn"/>
    <n v="40"/>
    <x v="1"/>
    <x v="0"/>
    <s v="AB+"/>
    <x v="3"/>
    <x v="0"/>
    <x v="1330"/>
    <s v="Mark Smith"/>
    <x v="5612"/>
    <x v="3"/>
    <n v="53727.830999999998"/>
    <n v="387"/>
    <x v="1"/>
    <s v="Urgent"/>
    <d v="2019-12-12T00:00:00"/>
    <s v="Penicillin"/>
    <s v="Inconclusive"/>
    <x v="2"/>
  </r>
  <r>
    <s v="Mrs."/>
    <s v="Brian Martin"/>
    <n v="54"/>
    <x v="1"/>
    <x v="0"/>
    <s v="A+"/>
    <x v="4"/>
    <x v="5"/>
    <x v="101"/>
    <s v="Vicki Bowers"/>
    <x v="5613"/>
    <x v="4"/>
    <n v="32955.730000000003"/>
    <n v="367"/>
    <x v="0"/>
    <s v="Elective"/>
    <d v="2021-01-11T00:00:00"/>
    <s v="Penicillin"/>
    <s v="Abnormal"/>
    <x v="5"/>
  </r>
  <r>
    <s v="Mr."/>
    <s v="Lauren Ortiz"/>
    <n v="35"/>
    <x v="1"/>
    <x v="1"/>
    <s v="B+"/>
    <x v="7"/>
    <x v="2"/>
    <x v="1301"/>
    <s v="Alyssa Smith"/>
    <x v="5614"/>
    <x v="0"/>
    <n v="1388.3236999999999"/>
    <n v="191"/>
    <x v="0"/>
    <s v="Elective"/>
    <d v="2022-12-28T00:00:00"/>
    <s v="Penicillin"/>
    <s v="Normal"/>
    <x v="27"/>
  </r>
  <r>
    <s v="Mrs."/>
    <s v="Connor Brown"/>
    <n v="67"/>
    <x v="0"/>
    <x v="0"/>
    <s v="AB-"/>
    <x v="5"/>
    <x v="1"/>
    <x v="256"/>
    <s v="Stephanie Grant"/>
    <x v="5615"/>
    <x v="0"/>
    <n v="24849.903900000001"/>
    <n v="411"/>
    <x v="0"/>
    <s v="Elective"/>
    <d v="2020-02-12T00:00:00"/>
    <s v="Aspirin"/>
    <s v="Inconclusive"/>
    <x v="28"/>
  </r>
  <r>
    <s v="Mrs."/>
    <s v="Charles Patel"/>
    <n v="82"/>
    <x v="0"/>
    <x v="0"/>
    <s v="B-"/>
    <x v="2"/>
    <x v="5"/>
    <x v="516"/>
    <s v="Tyler Forbes"/>
    <x v="5616"/>
    <x v="0"/>
    <n v="17002.134699999999"/>
    <n v="359"/>
    <x v="0"/>
    <s v="Elective"/>
    <d v="2022-11-03T00:00:00"/>
    <s v="Penicillin"/>
    <s v="Abnormal"/>
    <x v="24"/>
  </r>
  <r>
    <s v="Mrs."/>
    <s v="Gregory Salazar"/>
    <n v="61"/>
    <x v="0"/>
    <x v="0"/>
    <s v="O-"/>
    <x v="0"/>
    <x v="0"/>
    <x v="889"/>
    <s v="Sarah Gardner"/>
    <x v="5617"/>
    <x v="0"/>
    <n v="4374.1711999999998"/>
    <n v="153"/>
    <x v="1"/>
    <s v="Urgent"/>
    <d v="2023-02-28T00:00:00"/>
    <s v="Lipitor"/>
    <s v="Abnormal"/>
    <x v="23"/>
  </r>
  <r>
    <s v="Mr."/>
    <s v="Joshua Callahan"/>
    <n v="60"/>
    <x v="0"/>
    <x v="1"/>
    <s v="O+"/>
    <x v="1"/>
    <x v="1"/>
    <x v="317"/>
    <s v="Natalie Archer"/>
    <x v="5618"/>
    <x v="0"/>
    <n v="13027.4103"/>
    <n v="141"/>
    <x v="0"/>
    <s v="Elective"/>
    <d v="2019-08-02T00:00:00"/>
    <s v="Penicillin"/>
    <s v="Inconclusive"/>
    <x v="24"/>
  </r>
  <r>
    <s v="Mr."/>
    <s v="Megan Bailey"/>
    <n v="35"/>
    <x v="1"/>
    <x v="1"/>
    <s v="A-"/>
    <x v="6"/>
    <x v="4"/>
    <x v="1470"/>
    <s v="Donna Ortiz"/>
    <x v="1964"/>
    <x v="4"/>
    <n v="20068.415400000002"/>
    <n v="468"/>
    <x v="2"/>
    <s v="Emergency"/>
    <d v="2021-07-13T00:00:00"/>
    <s v="Ibuprofen"/>
    <s v="Abnormal"/>
    <x v="4"/>
  </r>
  <r>
    <s v="Mr."/>
    <s v="Megan Allison"/>
    <n v="25"/>
    <x v="2"/>
    <x v="1"/>
    <s v="AB-"/>
    <x v="5"/>
    <x v="3"/>
    <x v="673"/>
    <s v="Melissa Hernandez"/>
    <x v="5619"/>
    <x v="3"/>
    <n v="19756.776300000001"/>
    <n v="348"/>
    <x v="1"/>
    <s v="Urgent"/>
    <d v="2022-08-04T00:00:00"/>
    <s v="Aspirin"/>
    <s v="Inconclusive"/>
    <x v="7"/>
  </r>
  <r>
    <s v="Mrs."/>
    <s v="Margaret Bauer"/>
    <n v="35"/>
    <x v="1"/>
    <x v="0"/>
    <s v="A+"/>
    <x v="4"/>
    <x v="0"/>
    <x v="311"/>
    <s v="Jennifer Black"/>
    <x v="5620"/>
    <x v="3"/>
    <n v="37977.362500000003"/>
    <n v="304"/>
    <x v="2"/>
    <s v="Emergency"/>
    <d v="2019-12-26T00:00:00"/>
    <s v="Penicillin"/>
    <s v="Inconclusive"/>
    <x v="25"/>
  </r>
  <r>
    <s v="Mr."/>
    <s v="James Daniel"/>
    <n v="78"/>
    <x v="0"/>
    <x v="1"/>
    <s v="A+"/>
    <x v="4"/>
    <x v="5"/>
    <x v="12"/>
    <s v="Maria Perez"/>
    <x v="5621"/>
    <x v="4"/>
    <n v="66271.619600000005"/>
    <n v="306"/>
    <x v="1"/>
    <s v="Urgent"/>
    <d v="2021-06-21T00:00:00"/>
    <s v="Paracetamol"/>
    <s v="Abnormal"/>
    <x v="0"/>
  </r>
  <r>
    <s v="Mrs."/>
    <s v="Janet Johnson"/>
    <n v="66"/>
    <x v="0"/>
    <x v="0"/>
    <s v="A+"/>
    <x v="4"/>
    <x v="0"/>
    <x v="212"/>
    <s v="Dylan Griffin"/>
    <x v="5622"/>
    <x v="1"/>
    <n v="13065.9058"/>
    <n v="415"/>
    <x v="2"/>
    <s v="Emergency"/>
    <d v="2021-11-30T00:00:00"/>
    <s v="Paracetamol"/>
    <s v="Inconclusive"/>
    <x v="5"/>
  </r>
  <r>
    <s v="Mr."/>
    <s v="Elizabeth Kane"/>
    <n v="53"/>
    <x v="1"/>
    <x v="1"/>
    <s v="B+"/>
    <x v="7"/>
    <x v="4"/>
    <x v="973"/>
    <s v="Jodi Harrell"/>
    <x v="3556"/>
    <x v="3"/>
    <n v="19256.083500000001"/>
    <n v="147"/>
    <x v="2"/>
    <s v="Emergency"/>
    <d v="2023-09-08T00:00:00"/>
    <s v="Lipitor"/>
    <s v="Normal"/>
    <x v="26"/>
  </r>
  <r>
    <s v="Mrs."/>
    <s v="Scott Bartlett DVM"/>
    <n v="46"/>
    <x v="1"/>
    <x v="0"/>
    <s v="B-"/>
    <x v="2"/>
    <x v="0"/>
    <x v="845"/>
    <s v="Troy Anderson"/>
    <x v="5623"/>
    <x v="0"/>
    <n v="10058.005999999999"/>
    <n v="258"/>
    <x v="1"/>
    <s v="Urgent"/>
    <d v="2021-05-16T00:00:00"/>
    <s v="Penicillin"/>
    <s v="Abnormal"/>
    <x v="20"/>
  </r>
  <r>
    <s v="Mr."/>
    <s v="Erica Cortez"/>
    <n v="50"/>
    <x v="1"/>
    <x v="1"/>
    <s v="O+"/>
    <x v="1"/>
    <x v="4"/>
    <x v="75"/>
    <s v="Charles Wallace"/>
    <x v="5624"/>
    <x v="4"/>
    <n v="43538.48"/>
    <n v="188"/>
    <x v="1"/>
    <s v="Urgent"/>
    <d v="2020-09-06T00:00:00"/>
    <s v="Ibuprofen"/>
    <s v="Normal"/>
    <x v="28"/>
  </r>
  <r>
    <s v="Mrs."/>
    <s v="Barbara Love"/>
    <n v="80"/>
    <x v="0"/>
    <x v="0"/>
    <s v="O+"/>
    <x v="1"/>
    <x v="5"/>
    <x v="1685"/>
    <s v="Tara Kennedy"/>
    <x v="5625"/>
    <x v="4"/>
    <n v="25621.683400000002"/>
    <n v="411"/>
    <x v="0"/>
    <s v="Elective"/>
    <d v="2021-04-05T00:00:00"/>
    <s v="Aspirin"/>
    <s v="Normal"/>
    <x v="8"/>
  </r>
  <r>
    <s v="Mr."/>
    <s v="Stephen Cook"/>
    <n v="62"/>
    <x v="0"/>
    <x v="1"/>
    <s v="O+"/>
    <x v="1"/>
    <x v="3"/>
    <x v="1737"/>
    <s v="Brenda Lewis"/>
    <x v="5626"/>
    <x v="2"/>
    <n v="22765.749400000001"/>
    <n v="158"/>
    <x v="1"/>
    <s v="Urgent"/>
    <d v="2022-05-23T00:00:00"/>
    <s v="Lipitor"/>
    <s v="Inconclusive"/>
    <x v="4"/>
  </r>
  <r>
    <s v="Mrs."/>
    <s v="Wayne Simmons"/>
    <n v="32"/>
    <x v="2"/>
    <x v="0"/>
    <s v="AB+"/>
    <x v="3"/>
    <x v="2"/>
    <x v="1476"/>
    <s v="Colleen Dunlap"/>
    <x v="5627"/>
    <x v="1"/>
    <n v="18065.876899999999"/>
    <n v="378"/>
    <x v="0"/>
    <s v="Elective"/>
    <d v="2021-05-26T00:00:00"/>
    <s v="Paracetamol"/>
    <s v="Normal"/>
    <x v="25"/>
  </r>
  <r>
    <s v="Mr."/>
    <s v="Edward White"/>
    <n v="84"/>
    <x v="0"/>
    <x v="1"/>
    <s v="AB+"/>
    <x v="3"/>
    <x v="3"/>
    <x v="462"/>
    <s v="Steve Taylor"/>
    <x v="5628"/>
    <x v="0"/>
    <n v="17273.323799999998"/>
    <n v="283"/>
    <x v="1"/>
    <s v="Urgent"/>
    <d v="2019-05-21T00:00:00"/>
    <s v="Penicillin"/>
    <s v="Inconclusive"/>
    <x v="9"/>
  </r>
  <r>
    <s v="Mr."/>
    <s v="Erica Beasley DVM"/>
    <n v="78"/>
    <x v="0"/>
    <x v="1"/>
    <s v="A-"/>
    <x v="6"/>
    <x v="3"/>
    <x v="975"/>
    <s v="Monique Dominguez"/>
    <x v="5629"/>
    <x v="0"/>
    <n v="10868.138199999999"/>
    <n v="332"/>
    <x v="2"/>
    <s v="Emergency"/>
    <d v="2023-06-30T00:00:00"/>
    <s v="Penicillin"/>
    <s v="Normal"/>
    <x v="18"/>
  </r>
  <r>
    <s v="Mrs."/>
    <s v="Linda Young"/>
    <n v="30"/>
    <x v="2"/>
    <x v="0"/>
    <s v="AB+"/>
    <x v="3"/>
    <x v="2"/>
    <x v="1584"/>
    <s v="Steven Pratt"/>
    <x v="5630"/>
    <x v="2"/>
    <n v="19062.578099999999"/>
    <n v="144"/>
    <x v="0"/>
    <s v="Elective"/>
    <d v="2020-04-11T00:00:00"/>
    <s v="Penicillin"/>
    <s v="Inconclusive"/>
    <x v="9"/>
  </r>
  <r>
    <s v="Mr."/>
    <s v="Heather Myers"/>
    <n v="70"/>
    <x v="0"/>
    <x v="1"/>
    <s v="B-"/>
    <x v="2"/>
    <x v="0"/>
    <x v="1548"/>
    <s v="Nancy Brown"/>
    <x v="4126"/>
    <x v="1"/>
    <n v="51100.835400000004"/>
    <n v="480"/>
    <x v="1"/>
    <s v="Urgent"/>
    <d v="2021-05-20T00:00:00"/>
    <s v="Aspirin"/>
    <s v="Abnormal"/>
    <x v="12"/>
  </r>
  <r>
    <s v="Mrs."/>
    <s v="Lynn Smith"/>
    <n v="44"/>
    <x v="1"/>
    <x v="0"/>
    <s v="AB+"/>
    <x v="3"/>
    <x v="3"/>
    <x v="1299"/>
    <s v="Jean Freeman"/>
    <x v="5631"/>
    <x v="3"/>
    <n v="9687.2918000000009"/>
    <n v="158"/>
    <x v="2"/>
    <s v="Emergency"/>
    <d v="2022-12-09T00:00:00"/>
    <s v="Paracetamol"/>
    <s v="Abnormal"/>
    <x v="29"/>
  </r>
  <r>
    <s v="Mrs."/>
    <s v="Lisa Lopez"/>
    <n v="44"/>
    <x v="1"/>
    <x v="0"/>
    <s v="A-"/>
    <x v="6"/>
    <x v="5"/>
    <x v="756"/>
    <s v="Jacob Pearson"/>
    <x v="2430"/>
    <x v="0"/>
    <n v="57841.734299999996"/>
    <n v="303"/>
    <x v="2"/>
    <s v="Emergency"/>
    <d v="2020-08-24T00:00:00"/>
    <s v="Penicillin"/>
    <s v="Abnormal"/>
    <x v="5"/>
  </r>
  <r>
    <s v="Mrs."/>
    <s v="Traci Carpenter"/>
    <n v="79"/>
    <x v="0"/>
    <x v="0"/>
    <s v="O-"/>
    <x v="0"/>
    <x v="1"/>
    <x v="545"/>
    <s v="Robin Woodard"/>
    <x v="5632"/>
    <x v="0"/>
    <n v="4644.0784000000003"/>
    <n v="304"/>
    <x v="0"/>
    <s v="Elective"/>
    <d v="2021-01-20T00:00:00"/>
    <s v="Paracetamol"/>
    <s v="Inconclusive"/>
    <x v="0"/>
  </r>
  <r>
    <s v="Mr."/>
    <s v="Mary Williamson"/>
    <n v="20"/>
    <x v="2"/>
    <x v="1"/>
    <s v="A-"/>
    <x v="6"/>
    <x v="4"/>
    <x v="775"/>
    <s v="Alexis Rodriguez"/>
    <x v="5633"/>
    <x v="2"/>
    <n v="42504.534599999999"/>
    <n v="240"/>
    <x v="2"/>
    <s v="Emergency"/>
    <d v="2020-06-12T00:00:00"/>
    <s v="Penicillin"/>
    <s v="Abnormal"/>
    <x v="1"/>
  </r>
  <r>
    <s v="Mrs."/>
    <s v="Alvin Robbins"/>
    <n v="29"/>
    <x v="2"/>
    <x v="0"/>
    <s v="A-"/>
    <x v="6"/>
    <x v="1"/>
    <x v="1335"/>
    <s v="Roy Richard"/>
    <x v="5634"/>
    <x v="4"/>
    <n v="23848.348300000001"/>
    <n v="278"/>
    <x v="0"/>
    <s v="Elective"/>
    <d v="2021-07-29T00:00:00"/>
    <s v="Penicillin"/>
    <s v="Inconclusive"/>
    <x v="27"/>
  </r>
  <r>
    <s v="Mr."/>
    <s v="Tyler Hoover"/>
    <n v="43"/>
    <x v="1"/>
    <x v="1"/>
    <s v="AB+"/>
    <x v="3"/>
    <x v="2"/>
    <x v="1131"/>
    <s v="Kim Smith"/>
    <x v="5635"/>
    <x v="4"/>
    <n v="22902.5982"/>
    <n v="384"/>
    <x v="0"/>
    <s v="Elective"/>
    <d v="2022-11-11T00:00:00"/>
    <s v="Aspirin"/>
    <s v="Inconclusive"/>
    <x v="10"/>
  </r>
  <r>
    <s v="Mr."/>
    <s v="Brandi Moody"/>
    <n v="46"/>
    <x v="1"/>
    <x v="1"/>
    <s v="AB+"/>
    <x v="3"/>
    <x v="3"/>
    <x v="330"/>
    <s v="Chelsea Kim"/>
    <x v="5636"/>
    <x v="1"/>
    <n v="3438.9803999999999"/>
    <n v="173"/>
    <x v="2"/>
    <s v="Emergency"/>
    <d v="2023-05-19T00:00:00"/>
    <s v="Lipitor"/>
    <s v="Abnormal"/>
    <x v="1"/>
  </r>
  <r>
    <s v="Mrs."/>
    <s v="Karen Bryant DDS"/>
    <n v="18"/>
    <x v="2"/>
    <x v="0"/>
    <s v="A+"/>
    <x v="4"/>
    <x v="0"/>
    <x v="750"/>
    <s v="Michael Colon"/>
    <x v="5637"/>
    <x v="4"/>
    <n v="28253.8374"/>
    <n v="258"/>
    <x v="1"/>
    <s v="Urgent"/>
    <d v="2021-03-21T00:00:00"/>
    <s v="Lipitor"/>
    <s v="Abnormal"/>
    <x v="9"/>
  </r>
  <r>
    <s v="Mrs."/>
    <s v="Ashley Weeks"/>
    <n v="33"/>
    <x v="2"/>
    <x v="0"/>
    <s v="O-"/>
    <x v="0"/>
    <x v="4"/>
    <x v="1186"/>
    <s v="Mr. Matthew Barnes"/>
    <x v="3541"/>
    <x v="4"/>
    <n v="31847.499599999999"/>
    <n v="320"/>
    <x v="1"/>
    <s v="Urgent"/>
    <d v="2019-09-28T00:00:00"/>
    <s v="Aspirin"/>
    <s v="Abnormal"/>
    <x v="21"/>
  </r>
  <r>
    <s v="Mrs."/>
    <s v="Michael Martinez"/>
    <n v="46"/>
    <x v="1"/>
    <x v="0"/>
    <s v="B+"/>
    <x v="7"/>
    <x v="1"/>
    <x v="259"/>
    <s v="Donna Webb"/>
    <x v="5638"/>
    <x v="0"/>
    <n v="25934.636699999999"/>
    <n v="426"/>
    <x v="0"/>
    <s v="Elective"/>
    <d v="2022-06-29T00:00:00"/>
    <s v="Ibuprofen"/>
    <s v="Normal"/>
    <x v="28"/>
  </r>
  <r>
    <s v="Mrs."/>
    <s v="Jacqueline Hanson"/>
    <n v="43"/>
    <x v="1"/>
    <x v="0"/>
    <s v="AB+"/>
    <x v="3"/>
    <x v="0"/>
    <x v="661"/>
    <s v="Eileen Pope"/>
    <x v="5639"/>
    <x v="0"/>
    <n v="29786.7215"/>
    <n v="172"/>
    <x v="1"/>
    <s v="Urgent"/>
    <d v="2022-04-09T00:00:00"/>
    <s v="Penicillin"/>
    <s v="Normal"/>
    <x v="24"/>
  </r>
  <r>
    <s v="Mr."/>
    <s v="Lucas Hernandez"/>
    <n v="60"/>
    <x v="0"/>
    <x v="1"/>
    <s v="B+"/>
    <x v="7"/>
    <x v="5"/>
    <x v="470"/>
    <s v="Cynthia Roth"/>
    <x v="5640"/>
    <x v="2"/>
    <n v="73128.007800000007"/>
    <n v="427"/>
    <x v="1"/>
    <s v="Urgent"/>
    <d v="2020-01-18T00:00:00"/>
    <s v="Lipitor"/>
    <s v="Normal"/>
    <x v="8"/>
  </r>
  <r>
    <s v="Mrs."/>
    <s v="Antonio Gonzales"/>
    <n v="53"/>
    <x v="1"/>
    <x v="0"/>
    <s v="A-"/>
    <x v="6"/>
    <x v="4"/>
    <x v="53"/>
    <s v="Elizabeth Torres"/>
    <x v="5641"/>
    <x v="4"/>
    <n v="28460.387999999999"/>
    <n v="261"/>
    <x v="1"/>
    <s v="Urgent"/>
    <d v="2021-08-02T00:00:00"/>
    <s v="Ibuprofen"/>
    <s v="Normal"/>
    <x v="9"/>
  </r>
  <r>
    <s v="Mrs."/>
    <s v="Bryan Johnson"/>
    <n v="66"/>
    <x v="0"/>
    <x v="0"/>
    <s v="A-"/>
    <x v="6"/>
    <x v="2"/>
    <x v="1408"/>
    <s v="Lindsey Johnson"/>
    <x v="5642"/>
    <x v="0"/>
    <n v="1307.0461"/>
    <n v="466"/>
    <x v="0"/>
    <s v="Elective"/>
    <d v="2021-11-25T00:00:00"/>
    <s v="Ibuprofen"/>
    <s v="Inconclusive"/>
    <x v="20"/>
  </r>
  <r>
    <s v="Mr."/>
    <s v="Beth Palmer"/>
    <n v="52"/>
    <x v="1"/>
    <x v="1"/>
    <s v="O+"/>
    <x v="1"/>
    <x v="0"/>
    <x v="1492"/>
    <s v="Robert Griffith"/>
    <x v="5643"/>
    <x v="4"/>
    <n v="10993.2783"/>
    <n v="301"/>
    <x v="1"/>
    <s v="Urgent"/>
    <d v="2020-06-17T00:00:00"/>
    <s v="Penicillin"/>
    <s v="Inconclusive"/>
    <x v="22"/>
  </r>
  <r>
    <s v="Mrs."/>
    <s v="Mikayla Baker"/>
    <n v="83"/>
    <x v="0"/>
    <x v="0"/>
    <s v="AB+"/>
    <x v="3"/>
    <x v="5"/>
    <x v="852"/>
    <s v="Shannon Lam"/>
    <x v="260"/>
    <x v="1"/>
    <n v="62090.550999999999"/>
    <n v="418"/>
    <x v="2"/>
    <s v="Emergency"/>
    <d v="2022-02-28T00:00:00"/>
    <s v="Penicillin"/>
    <s v="Inconclusive"/>
    <x v="5"/>
  </r>
  <r>
    <s v="Mr."/>
    <s v="Joseph Flores"/>
    <n v="38"/>
    <x v="1"/>
    <x v="1"/>
    <s v="AB+"/>
    <x v="3"/>
    <x v="4"/>
    <x v="1205"/>
    <s v="Catherine Gomez"/>
    <x v="5644"/>
    <x v="1"/>
    <n v="14229.6541"/>
    <n v="472"/>
    <x v="1"/>
    <s v="Urgent"/>
    <d v="2020-03-15T00:00:00"/>
    <s v="Aspirin"/>
    <s v="Inconclusive"/>
    <x v="3"/>
  </r>
  <r>
    <s v="Mrs."/>
    <s v="Rhonda King"/>
    <n v="46"/>
    <x v="1"/>
    <x v="0"/>
    <s v="B+"/>
    <x v="7"/>
    <x v="4"/>
    <x v="504"/>
    <s v="Julia Hoffman"/>
    <x v="5645"/>
    <x v="2"/>
    <n v="20856.966199999999"/>
    <n v="379"/>
    <x v="1"/>
    <s v="Urgent"/>
    <d v="2022-10-09T00:00:00"/>
    <s v="Paracetamol"/>
    <s v="Inconclusive"/>
    <x v="0"/>
  </r>
  <r>
    <s v="Mrs."/>
    <s v="Donald Harris"/>
    <n v="55"/>
    <x v="1"/>
    <x v="0"/>
    <s v="O+"/>
    <x v="1"/>
    <x v="5"/>
    <x v="286"/>
    <s v="Brittany Mullen"/>
    <x v="5646"/>
    <x v="4"/>
    <n v="15041.544400000001"/>
    <n v="254"/>
    <x v="0"/>
    <s v="Elective"/>
    <d v="2023-07-13T00:00:00"/>
    <s v="Lipitor"/>
    <s v="Normal"/>
    <x v="8"/>
  </r>
  <r>
    <s v="Mr."/>
    <s v="Kenneth Long"/>
    <n v="20"/>
    <x v="2"/>
    <x v="1"/>
    <s v="A-"/>
    <x v="6"/>
    <x v="3"/>
    <x v="1213"/>
    <s v="Austin Turner"/>
    <x v="5647"/>
    <x v="4"/>
    <n v="19117.322800000002"/>
    <n v="350"/>
    <x v="1"/>
    <s v="Urgent"/>
    <d v="2020-01-11T00:00:00"/>
    <s v="Aspirin"/>
    <s v="Normal"/>
    <x v="12"/>
  </r>
  <r>
    <s v="Mr."/>
    <s v="Denise Tanner"/>
    <n v="18"/>
    <x v="2"/>
    <x v="1"/>
    <s v="AB-"/>
    <x v="5"/>
    <x v="1"/>
    <x v="1738"/>
    <s v="Ronald Evans"/>
    <x v="5648"/>
    <x v="3"/>
    <n v="37174.486700000001"/>
    <n v="489"/>
    <x v="0"/>
    <s v="Elective"/>
    <d v="2023-05-07T00:00:00"/>
    <s v="Lipitor"/>
    <s v="Inconclusive"/>
    <x v="27"/>
  </r>
  <r>
    <s v="Mr."/>
    <s v="Sharon Richardson"/>
    <n v="55"/>
    <x v="1"/>
    <x v="1"/>
    <s v="O+"/>
    <x v="1"/>
    <x v="2"/>
    <x v="849"/>
    <s v="Adam Hill"/>
    <x v="1568"/>
    <x v="1"/>
    <n v="20511.737499999999"/>
    <n v="332"/>
    <x v="0"/>
    <s v="Elective"/>
    <d v="2021-11-25T00:00:00"/>
    <s v="Lipitor"/>
    <s v="Abnormal"/>
    <x v="22"/>
  </r>
  <r>
    <s v="Mrs."/>
    <s v="Melissa Bruce"/>
    <n v="76"/>
    <x v="0"/>
    <x v="0"/>
    <s v="A-"/>
    <x v="6"/>
    <x v="4"/>
    <x v="769"/>
    <s v="Elizabeth Becker"/>
    <x v="1513"/>
    <x v="3"/>
    <n v="10805.813599999999"/>
    <n v="134"/>
    <x v="1"/>
    <s v="Urgent"/>
    <d v="2019-02-21T00:00:00"/>
    <s v="Penicillin"/>
    <s v="Normal"/>
    <x v="6"/>
  </r>
  <r>
    <s v="Mrs."/>
    <s v="Jesse Hicks"/>
    <n v="23"/>
    <x v="2"/>
    <x v="0"/>
    <s v="AB+"/>
    <x v="3"/>
    <x v="4"/>
    <x v="748"/>
    <s v="Daniel Campbell"/>
    <x v="5649"/>
    <x v="2"/>
    <n v="25714.309600000001"/>
    <n v="193"/>
    <x v="1"/>
    <s v="Urgent"/>
    <d v="2019-10-24T00:00:00"/>
    <s v="Lipitor"/>
    <s v="Abnormal"/>
    <x v="12"/>
  </r>
  <r>
    <s v="Mrs."/>
    <s v="Barbara Potter"/>
    <n v="85"/>
    <x v="0"/>
    <x v="0"/>
    <s v="A+"/>
    <x v="4"/>
    <x v="2"/>
    <x v="1739"/>
    <s v="Debra Mckenzie"/>
    <x v="5650"/>
    <x v="0"/>
    <n v="7129.5406999999996"/>
    <n v="286"/>
    <x v="0"/>
    <s v="Elective"/>
    <d v="2022-08-17T00:00:00"/>
    <s v="Ibuprofen"/>
    <s v="Inconclusive"/>
    <x v="12"/>
  </r>
  <r>
    <s v="Mrs."/>
    <s v="Ana Powell"/>
    <n v="57"/>
    <x v="1"/>
    <x v="0"/>
    <s v="B+"/>
    <x v="7"/>
    <x v="2"/>
    <x v="897"/>
    <s v="Tammy Donovan"/>
    <x v="5651"/>
    <x v="4"/>
    <n v="2560.0893999999998"/>
    <n v="373"/>
    <x v="0"/>
    <s v="Elective"/>
    <d v="2020-12-24T00:00:00"/>
    <s v="Aspirin"/>
    <s v="Inconclusive"/>
    <x v="3"/>
  </r>
  <r>
    <s v="Mrs."/>
    <s v="Kevin Dean"/>
    <n v="68"/>
    <x v="0"/>
    <x v="0"/>
    <s v="A-"/>
    <x v="6"/>
    <x v="1"/>
    <x v="1230"/>
    <s v="Eileen Oliver"/>
    <x v="5652"/>
    <x v="0"/>
    <n v="28740.895799999998"/>
    <n v="168"/>
    <x v="1"/>
    <s v="Urgent"/>
    <d v="2023-03-22T00:00:00"/>
    <s v="Ibuprofen"/>
    <s v="Abnormal"/>
    <x v="16"/>
  </r>
  <r>
    <s v="Mrs."/>
    <s v="Courtney Morgan"/>
    <n v="78"/>
    <x v="0"/>
    <x v="0"/>
    <s v="AB+"/>
    <x v="3"/>
    <x v="2"/>
    <x v="719"/>
    <s v="Diana Smith"/>
    <x v="5653"/>
    <x v="1"/>
    <n v="21937.141199999998"/>
    <n v="274"/>
    <x v="0"/>
    <s v="Elective"/>
    <d v="2022-11-16T00:00:00"/>
    <s v="Paracetamol"/>
    <s v="Inconclusive"/>
    <x v="15"/>
  </r>
  <r>
    <s v="Mrs."/>
    <s v="Hunter Miller"/>
    <n v="83"/>
    <x v="0"/>
    <x v="0"/>
    <s v="B+"/>
    <x v="7"/>
    <x v="0"/>
    <x v="1248"/>
    <s v="Frederick Graham"/>
    <x v="5654"/>
    <x v="4"/>
    <n v="23285.045600000001"/>
    <n v="313"/>
    <x v="1"/>
    <s v="Urgent"/>
    <d v="2020-09-13T00:00:00"/>
    <s v="Paracetamol"/>
    <s v="Normal"/>
    <x v="10"/>
  </r>
  <r>
    <s v="Mrs."/>
    <s v="Matthew Bryant"/>
    <n v="24"/>
    <x v="2"/>
    <x v="0"/>
    <s v="AB-"/>
    <x v="5"/>
    <x v="2"/>
    <x v="274"/>
    <s v="Gregory Crosby"/>
    <x v="5655"/>
    <x v="4"/>
    <n v="1251.4589000000001"/>
    <n v="421"/>
    <x v="0"/>
    <s v="Elective"/>
    <d v="2021-08-22T00:00:00"/>
    <s v="Penicillin"/>
    <s v="Abnormal"/>
    <x v="24"/>
  </r>
  <r>
    <s v="Mr."/>
    <s v="Joseph Hughes"/>
    <n v="64"/>
    <x v="0"/>
    <x v="1"/>
    <s v="AB-"/>
    <x v="5"/>
    <x v="2"/>
    <x v="1554"/>
    <s v="Paul Martin"/>
    <x v="2576"/>
    <x v="1"/>
    <n v="13820.6193"/>
    <n v="336"/>
    <x v="0"/>
    <s v="Elective"/>
    <d v="2022-04-06T00:00:00"/>
    <s v="Ibuprofen"/>
    <s v="Normal"/>
    <x v="22"/>
  </r>
  <r>
    <s v="Mrs."/>
    <s v="Kristin Harrington"/>
    <n v="23"/>
    <x v="2"/>
    <x v="0"/>
    <s v="A+"/>
    <x v="4"/>
    <x v="4"/>
    <x v="367"/>
    <s v="Jason Moreno"/>
    <x v="5656"/>
    <x v="1"/>
    <n v="3729.4173999999998"/>
    <n v="338"/>
    <x v="1"/>
    <s v="Urgent"/>
    <d v="2019-03-29T00:00:00"/>
    <s v="Lipitor"/>
    <s v="Normal"/>
    <x v="28"/>
  </r>
  <r>
    <s v="Mrs."/>
    <s v="Pamela Cunningham"/>
    <n v="23"/>
    <x v="2"/>
    <x v="0"/>
    <s v="AB-"/>
    <x v="5"/>
    <x v="5"/>
    <x v="610"/>
    <s v="Miguel Burgess"/>
    <x v="5657"/>
    <x v="2"/>
    <n v="29766.803400000001"/>
    <n v="110"/>
    <x v="2"/>
    <s v="Emergency"/>
    <d v="2022-03-22T00:00:00"/>
    <s v="Aspirin"/>
    <s v="Normal"/>
    <x v="11"/>
  </r>
  <r>
    <s v="Mrs."/>
    <s v="Margaret Moore"/>
    <n v="62"/>
    <x v="0"/>
    <x v="0"/>
    <s v="B+"/>
    <x v="7"/>
    <x v="0"/>
    <x v="391"/>
    <s v="Heather Coleman"/>
    <x v="5658"/>
    <x v="3"/>
    <n v="34625.609600000003"/>
    <n v="220"/>
    <x v="1"/>
    <s v="Urgent"/>
    <d v="2023-02-21T00:00:00"/>
    <s v="Ibuprofen"/>
    <s v="Normal"/>
    <x v="0"/>
  </r>
  <r>
    <s v="Mr."/>
    <s v="Andrew Bailey"/>
    <n v="73"/>
    <x v="0"/>
    <x v="1"/>
    <s v="O-"/>
    <x v="0"/>
    <x v="0"/>
    <x v="1365"/>
    <s v="Christopher Gilbert"/>
    <x v="5659"/>
    <x v="3"/>
    <n v="38403.003799999999"/>
    <n v="187"/>
    <x v="1"/>
    <s v="Urgent"/>
    <d v="2020-07-24T00:00:00"/>
    <s v="Paracetamol"/>
    <s v="Normal"/>
    <x v="4"/>
  </r>
  <r>
    <s v="Mrs."/>
    <s v="Ray Patterson"/>
    <n v="34"/>
    <x v="2"/>
    <x v="0"/>
    <s v="B+"/>
    <x v="7"/>
    <x v="4"/>
    <x v="1179"/>
    <s v="George Hill"/>
    <x v="3875"/>
    <x v="1"/>
    <n v="15318.8408"/>
    <n v="162"/>
    <x v="1"/>
    <s v="Urgent"/>
    <d v="2018-11-22T00:00:00"/>
    <s v="Aspirin"/>
    <s v="Abnormal"/>
    <x v="25"/>
  </r>
  <r>
    <s v="Mr."/>
    <s v="Jimmy Moreno"/>
    <n v="19"/>
    <x v="2"/>
    <x v="1"/>
    <s v="B-"/>
    <x v="2"/>
    <x v="3"/>
    <x v="1060"/>
    <s v="Kelli Holmes"/>
    <x v="5660"/>
    <x v="3"/>
    <n v="12081.0039"/>
    <n v="337"/>
    <x v="2"/>
    <s v="Emergency"/>
    <d v="2023-03-12T00:00:00"/>
    <s v="Paracetamol"/>
    <s v="Inconclusive"/>
    <x v="17"/>
  </r>
  <r>
    <s v="Mr."/>
    <s v="Gary Lynn"/>
    <n v="80"/>
    <x v="0"/>
    <x v="1"/>
    <s v="A-"/>
    <x v="6"/>
    <x v="1"/>
    <x v="962"/>
    <s v="David Fields"/>
    <x v="5661"/>
    <x v="4"/>
    <n v="35651.600100000003"/>
    <n v="367"/>
    <x v="1"/>
    <s v="Urgent"/>
    <d v="2019-06-16T00:00:00"/>
    <s v="Lipitor"/>
    <s v="Abnormal"/>
    <x v="7"/>
  </r>
  <r>
    <s v="Mr."/>
    <s v="Zachary Yates"/>
    <n v="37"/>
    <x v="1"/>
    <x v="1"/>
    <s v="A-"/>
    <x v="6"/>
    <x v="0"/>
    <x v="759"/>
    <s v="Kenneth Owens"/>
    <x v="5662"/>
    <x v="4"/>
    <n v="7124.7073"/>
    <n v="228"/>
    <x v="1"/>
    <s v="Urgent"/>
    <d v="2023-08-27T00:00:00"/>
    <s v="Lipitor"/>
    <s v="Abnormal"/>
    <x v="27"/>
  </r>
  <r>
    <s v="Mr."/>
    <s v="Jillian Gregory"/>
    <n v="75"/>
    <x v="0"/>
    <x v="1"/>
    <s v="O+"/>
    <x v="1"/>
    <x v="4"/>
    <x v="999"/>
    <s v="Sarah Smith"/>
    <x v="5663"/>
    <x v="1"/>
    <n v="9473.2284"/>
    <n v="294"/>
    <x v="2"/>
    <s v="Emergency"/>
    <d v="2023-06-04T00:00:00"/>
    <s v="Paracetamol"/>
    <s v="Inconclusive"/>
    <x v="24"/>
  </r>
  <r>
    <s v="Mr."/>
    <s v="Kevin Chang"/>
    <n v="27"/>
    <x v="2"/>
    <x v="1"/>
    <s v="AB+"/>
    <x v="3"/>
    <x v="4"/>
    <x v="309"/>
    <s v="Brian Gray"/>
    <x v="5664"/>
    <x v="1"/>
    <n v="25282.255399999998"/>
    <n v="316"/>
    <x v="1"/>
    <s v="Urgent"/>
    <d v="2019-02-10T00:00:00"/>
    <s v="Lipitor"/>
    <s v="Inconclusive"/>
    <x v="8"/>
  </r>
  <r>
    <s v="Mr."/>
    <s v="Patrick Payne"/>
    <n v="44"/>
    <x v="1"/>
    <x v="1"/>
    <s v="A-"/>
    <x v="6"/>
    <x v="0"/>
    <x v="953"/>
    <s v="Jonathan Taylor"/>
    <x v="486"/>
    <x v="3"/>
    <n v="3012.0392999999999"/>
    <n v="425"/>
    <x v="1"/>
    <s v="Urgent"/>
    <d v="2020-09-24T00:00:00"/>
    <s v="Lipitor"/>
    <s v="Inconclusive"/>
    <x v="23"/>
  </r>
  <r>
    <s v="Mr."/>
    <s v="Mary Arellano"/>
    <n v="61"/>
    <x v="0"/>
    <x v="1"/>
    <s v="A-"/>
    <x v="6"/>
    <x v="5"/>
    <x v="1740"/>
    <s v="Shirley Morrow"/>
    <x v="5665"/>
    <x v="3"/>
    <n v="63727.169300000001"/>
    <n v="159"/>
    <x v="0"/>
    <s v="Elective"/>
    <d v="2021-03-13T00:00:00"/>
    <s v="Lipitor"/>
    <s v="Inconclusive"/>
    <x v="2"/>
  </r>
  <r>
    <s v="Mr."/>
    <s v="Thomas Ortiz"/>
    <n v="21"/>
    <x v="2"/>
    <x v="1"/>
    <s v="A-"/>
    <x v="6"/>
    <x v="1"/>
    <x v="716"/>
    <s v="Steven Graham MD"/>
    <x v="5666"/>
    <x v="4"/>
    <n v="30997.076300000001"/>
    <n v="451"/>
    <x v="2"/>
    <s v="Emergency"/>
    <d v="2020-04-16T00:00:00"/>
    <s v="Lipitor"/>
    <s v="Abnormal"/>
    <x v="27"/>
  </r>
  <r>
    <s v="Mrs."/>
    <s v="Taylor Dyer"/>
    <n v="44"/>
    <x v="1"/>
    <x v="0"/>
    <s v="B-"/>
    <x v="2"/>
    <x v="4"/>
    <x v="1055"/>
    <s v="Randy King"/>
    <x v="5667"/>
    <x v="4"/>
    <n v="34548.057699999998"/>
    <n v="468"/>
    <x v="1"/>
    <s v="Urgent"/>
    <d v="2022-02-12T00:00:00"/>
    <s v="Lipitor"/>
    <s v="Inconclusive"/>
    <x v="9"/>
  </r>
  <r>
    <s v="Mr."/>
    <s v="Ashley Brock MD"/>
    <n v="50"/>
    <x v="1"/>
    <x v="1"/>
    <s v="O-"/>
    <x v="0"/>
    <x v="3"/>
    <x v="915"/>
    <s v="Mary Bright"/>
    <x v="5668"/>
    <x v="3"/>
    <n v="25472.873100000001"/>
    <n v="389"/>
    <x v="2"/>
    <s v="Emergency"/>
    <d v="2022-08-01T00:00:00"/>
    <s v="Ibuprofen"/>
    <s v="Normal"/>
    <x v="26"/>
  </r>
  <r>
    <s v="Mrs."/>
    <s v="Jose Lewis"/>
    <n v="53"/>
    <x v="1"/>
    <x v="0"/>
    <s v="AB-"/>
    <x v="5"/>
    <x v="2"/>
    <x v="411"/>
    <s v="Chad Calderon"/>
    <x v="1514"/>
    <x v="0"/>
    <n v="5745.6478999999999"/>
    <n v="296"/>
    <x v="0"/>
    <s v="Elective"/>
    <d v="2019-10-10T00:00:00"/>
    <s v="Penicillin"/>
    <s v="Normal"/>
    <x v="8"/>
  </r>
  <r>
    <s v="Mr."/>
    <s v="Carmen Harris"/>
    <n v="40"/>
    <x v="1"/>
    <x v="1"/>
    <s v="AB+"/>
    <x v="3"/>
    <x v="2"/>
    <x v="476"/>
    <s v="Linda Little"/>
    <x v="5669"/>
    <x v="4"/>
    <n v="22843.284599999999"/>
    <n v="498"/>
    <x v="0"/>
    <s v="Elective"/>
    <d v="2019-04-22T00:00:00"/>
    <s v="Aspirin"/>
    <s v="Abnormal"/>
    <x v="5"/>
  </r>
  <r>
    <s v="Mrs."/>
    <s v="Antonio Evans"/>
    <n v="52"/>
    <x v="1"/>
    <x v="0"/>
    <s v="AB-"/>
    <x v="5"/>
    <x v="5"/>
    <x v="257"/>
    <s v="Tracy Young"/>
    <x v="5670"/>
    <x v="3"/>
    <n v="43149.911200000002"/>
    <n v="362"/>
    <x v="0"/>
    <s v="Elective"/>
    <d v="2022-06-09T00:00:00"/>
    <s v="Ibuprofen"/>
    <s v="Abnormal"/>
    <x v="3"/>
  </r>
  <r>
    <s v="Mrs."/>
    <s v="Gwendolyn Gordon"/>
    <n v="33"/>
    <x v="2"/>
    <x v="0"/>
    <s v="O-"/>
    <x v="0"/>
    <x v="2"/>
    <x v="1111"/>
    <s v="Abigail Bowers"/>
    <x v="5671"/>
    <x v="3"/>
    <n v="9863.3132000000005"/>
    <n v="179"/>
    <x v="0"/>
    <s v="Elective"/>
    <d v="2023-11-08T00:00:00"/>
    <s v="Lipitor"/>
    <s v="Abnormal"/>
    <x v="12"/>
  </r>
  <r>
    <s v="Mrs."/>
    <s v="Scott Howard"/>
    <n v="71"/>
    <x v="0"/>
    <x v="0"/>
    <s v="B-"/>
    <x v="2"/>
    <x v="3"/>
    <x v="635"/>
    <s v="Kaitlin Pena"/>
    <x v="5672"/>
    <x v="4"/>
    <n v="14640.154399999999"/>
    <n v="469"/>
    <x v="2"/>
    <s v="Emergency"/>
    <d v="2020-12-03T00:00:00"/>
    <s v="Ibuprofen"/>
    <s v="Abnormal"/>
    <x v="5"/>
  </r>
  <r>
    <s v="Mr."/>
    <s v="Mark Hall"/>
    <n v="57"/>
    <x v="1"/>
    <x v="1"/>
    <s v="AB+"/>
    <x v="3"/>
    <x v="0"/>
    <x v="1083"/>
    <s v="Eric Walker"/>
    <x v="5673"/>
    <x v="0"/>
    <n v="35768.270299999996"/>
    <n v="191"/>
    <x v="1"/>
    <s v="Urgent"/>
    <d v="2019-12-27T00:00:00"/>
    <s v="Ibuprofen"/>
    <s v="Normal"/>
    <x v="1"/>
  </r>
  <r>
    <s v="Mrs."/>
    <s v="Yolanda Rodriguez"/>
    <n v="25"/>
    <x v="2"/>
    <x v="0"/>
    <s v="O-"/>
    <x v="0"/>
    <x v="5"/>
    <x v="354"/>
    <s v="Daniel Christensen"/>
    <x v="5674"/>
    <x v="1"/>
    <n v="70969.170899999997"/>
    <n v="450"/>
    <x v="1"/>
    <s v="Urgent"/>
    <d v="2019-03-05T00:00:00"/>
    <s v="Paracetamol"/>
    <s v="Inconclusive"/>
    <x v="2"/>
  </r>
  <r>
    <s v="Mr."/>
    <s v="Thomas Wood"/>
    <n v="40"/>
    <x v="1"/>
    <x v="1"/>
    <s v="O-"/>
    <x v="0"/>
    <x v="4"/>
    <x v="1517"/>
    <s v="Tyler Ibarra"/>
    <x v="5675"/>
    <x v="3"/>
    <n v="8342.1208000000006"/>
    <n v="382"/>
    <x v="2"/>
    <s v="Emergency"/>
    <d v="2021-06-22T00:00:00"/>
    <s v="Paracetamol"/>
    <s v="Normal"/>
    <x v="23"/>
  </r>
  <r>
    <s v="Mrs."/>
    <s v="Angela Luna"/>
    <n v="45"/>
    <x v="1"/>
    <x v="0"/>
    <s v="B-"/>
    <x v="2"/>
    <x v="5"/>
    <x v="1652"/>
    <s v="Joseph Winters PhD"/>
    <x v="5676"/>
    <x v="0"/>
    <n v="52852.164599999996"/>
    <n v="129"/>
    <x v="0"/>
    <s v="Elective"/>
    <d v="2019-04-12T00:00:00"/>
    <s v="Aspirin"/>
    <s v="Inconclusive"/>
    <x v="0"/>
  </r>
  <r>
    <s v="Mr."/>
    <s v="John Haynes"/>
    <n v="26"/>
    <x v="2"/>
    <x v="1"/>
    <s v="AB-"/>
    <x v="5"/>
    <x v="4"/>
    <x v="817"/>
    <s v="Eric Bryant"/>
    <x v="5677"/>
    <x v="2"/>
    <n v="8858.2577999999994"/>
    <n v="285"/>
    <x v="0"/>
    <s v="Elective"/>
    <d v="2019-10-17T00:00:00"/>
    <s v="Paracetamol"/>
    <s v="Inconclusive"/>
    <x v="12"/>
  </r>
  <r>
    <s v="Mr."/>
    <s v="David Graham"/>
    <n v="22"/>
    <x v="2"/>
    <x v="1"/>
    <s v="A-"/>
    <x v="6"/>
    <x v="1"/>
    <x v="1117"/>
    <s v="Shirley Bean"/>
    <x v="5678"/>
    <x v="3"/>
    <n v="32698.1394"/>
    <n v="114"/>
    <x v="1"/>
    <s v="Urgent"/>
    <d v="2021-10-22T00:00:00"/>
    <s v="Aspirin"/>
    <s v="Abnormal"/>
    <x v="29"/>
  </r>
  <r>
    <s v="Mr."/>
    <s v="Christopher Brown"/>
    <n v="52"/>
    <x v="1"/>
    <x v="1"/>
    <s v="B+"/>
    <x v="7"/>
    <x v="5"/>
    <x v="156"/>
    <s v="Joanne Hernandez"/>
    <x v="5679"/>
    <x v="1"/>
    <n v="70568.6155"/>
    <n v="247"/>
    <x v="2"/>
    <s v="Emergency"/>
    <d v="2020-05-01T00:00:00"/>
    <s v="Penicillin"/>
    <s v="Inconclusive"/>
    <x v="22"/>
  </r>
  <r>
    <s v="Mrs."/>
    <s v="Cynthia Hernandez"/>
    <n v="49"/>
    <x v="1"/>
    <x v="0"/>
    <s v="A+"/>
    <x v="4"/>
    <x v="4"/>
    <x v="1568"/>
    <s v="Allen Russo"/>
    <x v="5680"/>
    <x v="3"/>
    <n v="32327.245299999999"/>
    <n v="157"/>
    <x v="2"/>
    <s v="Emergency"/>
    <d v="2021-11-10T00:00:00"/>
    <s v="Ibuprofen"/>
    <s v="Abnormal"/>
    <x v="29"/>
  </r>
  <r>
    <s v="Mr."/>
    <s v="Elizabeth Larson"/>
    <n v="61"/>
    <x v="0"/>
    <x v="1"/>
    <s v="B+"/>
    <x v="7"/>
    <x v="2"/>
    <x v="1730"/>
    <s v="Claire Smith"/>
    <x v="5681"/>
    <x v="0"/>
    <n v="19040.0324"/>
    <n v="455"/>
    <x v="0"/>
    <s v="Elective"/>
    <d v="2021-12-09T00:00:00"/>
    <s v="Paracetamol"/>
    <s v="Abnormal"/>
    <x v="15"/>
  </r>
  <r>
    <s v="Mrs."/>
    <s v="Julia Hill"/>
    <n v="41"/>
    <x v="1"/>
    <x v="0"/>
    <s v="A+"/>
    <x v="4"/>
    <x v="5"/>
    <x v="632"/>
    <s v="Stacey Davis"/>
    <x v="5682"/>
    <x v="2"/>
    <n v="18295.629400000002"/>
    <n v="172"/>
    <x v="1"/>
    <s v="Urgent"/>
    <d v="2019-01-15T00:00:00"/>
    <s v="Paracetamol"/>
    <s v="Normal"/>
    <x v="5"/>
  </r>
  <r>
    <s v="Mrs."/>
    <s v="Anthony Shah"/>
    <n v="81"/>
    <x v="0"/>
    <x v="0"/>
    <s v="B+"/>
    <x v="7"/>
    <x v="1"/>
    <x v="668"/>
    <s v="Andrew Warren"/>
    <x v="5683"/>
    <x v="4"/>
    <n v="2732.8303000000001"/>
    <n v="222"/>
    <x v="1"/>
    <s v="Urgent"/>
    <d v="2019-03-12T00:00:00"/>
    <s v="Paracetamol"/>
    <s v="Inconclusive"/>
    <x v="3"/>
  </r>
  <r>
    <s v="Mr."/>
    <s v="Bonnie Randall"/>
    <n v="78"/>
    <x v="0"/>
    <x v="1"/>
    <s v="A+"/>
    <x v="4"/>
    <x v="3"/>
    <x v="494"/>
    <s v="Daniel Mckinney"/>
    <x v="5684"/>
    <x v="0"/>
    <n v="14175.047699999999"/>
    <n v="203"/>
    <x v="2"/>
    <s v="Emergency"/>
    <d v="2023-01-18T00:00:00"/>
    <s v="Penicillin"/>
    <s v="Normal"/>
    <x v="7"/>
  </r>
  <r>
    <s v="Mr."/>
    <s v="Dr. Lisa Leblanc"/>
    <n v="21"/>
    <x v="2"/>
    <x v="1"/>
    <s v="B+"/>
    <x v="7"/>
    <x v="5"/>
    <x v="1202"/>
    <s v="Sara Johnson"/>
    <x v="5685"/>
    <x v="1"/>
    <n v="72579.522400000002"/>
    <n v="490"/>
    <x v="2"/>
    <s v="Emergency"/>
    <d v="2019-02-15T00:00:00"/>
    <s v="Lipitor"/>
    <s v="Inconclusive"/>
    <x v="17"/>
  </r>
  <r>
    <s v="Mrs."/>
    <s v="Anita Davis"/>
    <n v="32"/>
    <x v="2"/>
    <x v="0"/>
    <s v="B-"/>
    <x v="2"/>
    <x v="5"/>
    <x v="1215"/>
    <s v="Chad Nguyen"/>
    <x v="5686"/>
    <x v="1"/>
    <n v="13764.8838"/>
    <n v="310"/>
    <x v="2"/>
    <s v="Emergency"/>
    <d v="2019-12-25T00:00:00"/>
    <s v="Penicillin"/>
    <s v="Normal"/>
    <x v="19"/>
  </r>
  <r>
    <s v="Mrs."/>
    <s v="Lisa Stein"/>
    <n v="48"/>
    <x v="1"/>
    <x v="0"/>
    <s v="AB+"/>
    <x v="3"/>
    <x v="4"/>
    <x v="851"/>
    <s v="Jesse Campos"/>
    <x v="5683"/>
    <x v="1"/>
    <n v="18740.356100000001"/>
    <n v="153"/>
    <x v="1"/>
    <s v="Urgent"/>
    <d v="2022-07-11T00:00:00"/>
    <s v="Paracetamol"/>
    <s v="Inconclusive"/>
    <x v="23"/>
  </r>
  <r>
    <s v="Mrs."/>
    <s v="Shawn Gould"/>
    <n v="43"/>
    <x v="1"/>
    <x v="0"/>
    <s v="AB-"/>
    <x v="5"/>
    <x v="2"/>
    <x v="233"/>
    <s v="Michael French"/>
    <x v="5687"/>
    <x v="3"/>
    <n v="21648.8668"/>
    <n v="486"/>
    <x v="0"/>
    <s v="Elective"/>
    <d v="2021-11-06T00:00:00"/>
    <s v="Ibuprofen"/>
    <s v="Abnormal"/>
    <x v="25"/>
  </r>
  <r>
    <s v="Mr."/>
    <s v="James Perez"/>
    <n v="46"/>
    <x v="1"/>
    <x v="1"/>
    <s v="O-"/>
    <x v="0"/>
    <x v="2"/>
    <x v="360"/>
    <s v="Timothy Rodriguez"/>
    <x v="5688"/>
    <x v="1"/>
    <n v="24260.0664"/>
    <n v="142"/>
    <x v="0"/>
    <s v="Elective"/>
    <d v="2021-06-24T00:00:00"/>
    <s v="Aspirin"/>
    <s v="Normal"/>
    <x v="0"/>
  </r>
  <r>
    <s v="Mr."/>
    <s v="Carol Warner"/>
    <n v="80"/>
    <x v="0"/>
    <x v="1"/>
    <s v="AB+"/>
    <x v="3"/>
    <x v="4"/>
    <x v="1239"/>
    <s v="Nathan Davis"/>
    <x v="5689"/>
    <x v="3"/>
    <n v="13359.1638"/>
    <n v="406"/>
    <x v="2"/>
    <s v="Emergency"/>
    <d v="2020-06-17T00:00:00"/>
    <s v="Aspirin"/>
    <s v="Normal"/>
    <x v="9"/>
  </r>
  <r>
    <s v="Mr."/>
    <s v="Jonathan Hatfield"/>
    <n v="67"/>
    <x v="0"/>
    <x v="1"/>
    <s v="O+"/>
    <x v="1"/>
    <x v="5"/>
    <x v="846"/>
    <s v="Dylan Jackson"/>
    <x v="5690"/>
    <x v="3"/>
    <n v="66787.563599999994"/>
    <n v="208"/>
    <x v="0"/>
    <s v="Elective"/>
    <d v="2022-05-19T00:00:00"/>
    <s v="Paracetamol"/>
    <s v="Inconclusive"/>
    <x v="22"/>
  </r>
  <r>
    <s v="Mrs."/>
    <s v="Teresa Mendoza"/>
    <n v="55"/>
    <x v="1"/>
    <x v="0"/>
    <s v="AB+"/>
    <x v="3"/>
    <x v="1"/>
    <x v="83"/>
    <s v="Tyler Johnson"/>
    <x v="5691"/>
    <x v="0"/>
    <n v="36090.018499999998"/>
    <n v="455"/>
    <x v="1"/>
    <s v="Urgent"/>
    <d v="2019-07-04T00:00:00"/>
    <s v="Penicillin"/>
    <s v="Abnormal"/>
    <x v="24"/>
  </r>
  <r>
    <s v="Mrs."/>
    <s v="Jeffrey Brown"/>
    <n v="77"/>
    <x v="0"/>
    <x v="0"/>
    <s v="A-"/>
    <x v="6"/>
    <x v="4"/>
    <x v="534"/>
    <s v="Joseph Jones"/>
    <x v="5692"/>
    <x v="1"/>
    <n v="22146.299500000001"/>
    <n v="478"/>
    <x v="2"/>
    <s v="Emergency"/>
    <d v="2021-06-21T00:00:00"/>
    <s v="Ibuprofen"/>
    <s v="Inconclusive"/>
    <x v="27"/>
  </r>
  <r>
    <s v="Mrs."/>
    <s v="Matthew Cox"/>
    <n v="39"/>
    <x v="1"/>
    <x v="0"/>
    <s v="A+"/>
    <x v="4"/>
    <x v="0"/>
    <x v="557"/>
    <s v="Julie Smith"/>
    <x v="5693"/>
    <x v="2"/>
    <n v="24949.3858"/>
    <n v="351"/>
    <x v="1"/>
    <s v="Urgent"/>
    <d v="2023-03-21T00:00:00"/>
    <s v="Ibuprofen"/>
    <s v="Normal"/>
    <x v="13"/>
  </r>
  <r>
    <s v="Mr."/>
    <s v="Alexander Logan"/>
    <n v="64"/>
    <x v="0"/>
    <x v="1"/>
    <s v="AB+"/>
    <x v="3"/>
    <x v="2"/>
    <x v="1713"/>
    <s v="Amy Rosales"/>
    <x v="5694"/>
    <x v="4"/>
    <n v="5362.3914000000004"/>
    <n v="145"/>
    <x v="0"/>
    <s v="Elective"/>
    <d v="2022-02-17T00:00:00"/>
    <s v="Aspirin"/>
    <s v="Inconclusive"/>
    <x v="2"/>
  </r>
  <r>
    <s v="Mrs."/>
    <s v="Heather Chapman"/>
    <n v="82"/>
    <x v="0"/>
    <x v="0"/>
    <s v="O+"/>
    <x v="1"/>
    <x v="1"/>
    <x v="1095"/>
    <s v="Courtney Wilson"/>
    <x v="5695"/>
    <x v="3"/>
    <n v="15598.834000000001"/>
    <n v="382"/>
    <x v="2"/>
    <s v="Emergency"/>
    <d v="2022-05-09T00:00:00"/>
    <s v="Aspirin"/>
    <s v="Abnormal"/>
    <x v="29"/>
  </r>
  <r>
    <s v="Mrs."/>
    <s v="Karen Taylor"/>
    <n v="31"/>
    <x v="2"/>
    <x v="0"/>
    <s v="A-"/>
    <x v="6"/>
    <x v="3"/>
    <x v="1402"/>
    <s v="Kathy Hart"/>
    <x v="5696"/>
    <x v="1"/>
    <n v="23117.2592"/>
    <n v="163"/>
    <x v="1"/>
    <s v="Urgent"/>
    <d v="2020-05-24T00:00:00"/>
    <s v="Aspirin"/>
    <s v="Normal"/>
    <x v="17"/>
  </r>
  <r>
    <s v="Mrs."/>
    <s v="Joseph Mathews"/>
    <n v="78"/>
    <x v="0"/>
    <x v="0"/>
    <s v="A+"/>
    <x v="4"/>
    <x v="5"/>
    <x v="175"/>
    <s v="Frank Chan"/>
    <x v="5697"/>
    <x v="1"/>
    <n v="56570.310299999997"/>
    <n v="455"/>
    <x v="2"/>
    <s v="Emergency"/>
    <d v="2021-12-22T00:00:00"/>
    <s v="Penicillin"/>
    <s v="Normal"/>
    <x v="2"/>
  </r>
  <r>
    <s v="Mr."/>
    <s v="Michael Garza"/>
    <n v="19"/>
    <x v="2"/>
    <x v="1"/>
    <s v="O+"/>
    <x v="1"/>
    <x v="4"/>
    <x v="1036"/>
    <s v="Melinda Rice"/>
    <x v="5698"/>
    <x v="4"/>
    <n v="14691.444799999999"/>
    <n v="125"/>
    <x v="1"/>
    <s v="Urgent"/>
    <d v="2021-08-14T00:00:00"/>
    <s v="Aspirin"/>
    <s v="Inconclusive"/>
    <x v="1"/>
  </r>
  <r>
    <s v="Mr."/>
    <s v="Gregory Mahoney"/>
    <n v="56"/>
    <x v="1"/>
    <x v="1"/>
    <s v="A-"/>
    <x v="6"/>
    <x v="2"/>
    <x v="883"/>
    <s v="Robert Miller"/>
    <x v="5699"/>
    <x v="2"/>
    <n v="10439.5049"/>
    <n v="140"/>
    <x v="0"/>
    <s v="Elective"/>
    <d v="2020-06-11T00:00:00"/>
    <s v="Ibuprofen"/>
    <s v="Normal"/>
    <x v="26"/>
  </r>
  <r>
    <s v="Mrs."/>
    <s v="Kari Morris"/>
    <n v="68"/>
    <x v="0"/>
    <x v="0"/>
    <s v="AB+"/>
    <x v="3"/>
    <x v="1"/>
    <x v="194"/>
    <s v="Benjamin Gilbert"/>
    <x v="5700"/>
    <x v="2"/>
    <n v="30463.798900000002"/>
    <n v="485"/>
    <x v="0"/>
    <s v="Elective"/>
    <d v="2023-01-24T00:00:00"/>
    <s v="Aspirin"/>
    <s v="Abnormal"/>
    <x v="0"/>
  </r>
  <r>
    <s v="Mrs."/>
    <s v="Jessica Mays"/>
    <n v="21"/>
    <x v="2"/>
    <x v="0"/>
    <s v="B-"/>
    <x v="2"/>
    <x v="3"/>
    <x v="1456"/>
    <s v="Anthony Collins"/>
    <x v="5701"/>
    <x v="2"/>
    <n v="2276.8366999999998"/>
    <n v="145"/>
    <x v="1"/>
    <s v="Urgent"/>
    <d v="2022-10-20T00:00:00"/>
    <s v="Ibuprofen"/>
    <s v="Inconclusive"/>
    <x v="24"/>
  </r>
  <r>
    <s v="Mr."/>
    <s v="Cameron Holt"/>
    <n v="32"/>
    <x v="2"/>
    <x v="1"/>
    <s v="B+"/>
    <x v="7"/>
    <x v="3"/>
    <x v="1114"/>
    <s v="David Ruiz"/>
    <x v="5702"/>
    <x v="1"/>
    <n v="9000.4953000000005"/>
    <n v="190"/>
    <x v="1"/>
    <s v="Urgent"/>
    <d v="2020-11-12T00:00:00"/>
    <s v="Aspirin"/>
    <s v="Inconclusive"/>
    <x v="9"/>
  </r>
  <r>
    <s v="Mr."/>
    <s v="Angela Evans"/>
    <n v="37"/>
    <x v="1"/>
    <x v="1"/>
    <s v="A+"/>
    <x v="4"/>
    <x v="5"/>
    <x v="1157"/>
    <s v="Michael Smith"/>
    <x v="5703"/>
    <x v="3"/>
    <n v="10005.619699999999"/>
    <n v="143"/>
    <x v="1"/>
    <s v="Urgent"/>
    <d v="2023-07-03T00:00:00"/>
    <s v="Paracetamol"/>
    <s v="Inconclusive"/>
    <x v="20"/>
  </r>
  <r>
    <s v="Mr."/>
    <s v="Jamie Frederick"/>
    <n v="41"/>
    <x v="1"/>
    <x v="1"/>
    <s v="AB-"/>
    <x v="5"/>
    <x v="2"/>
    <x v="1255"/>
    <s v="David Castillo"/>
    <x v="1056"/>
    <x v="0"/>
    <n v="1639.0877"/>
    <n v="396"/>
    <x v="0"/>
    <s v="Elective"/>
    <d v="2019-05-29T00:00:00"/>
    <s v="Lipitor"/>
    <s v="Normal"/>
    <x v="24"/>
  </r>
  <r>
    <s v="Mrs."/>
    <s v="John Meyers"/>
    <n v="84"/>
    <x v="0"/>
    <x v="0"/>
    <s v="B+"/>
    <x v="7"/>
    <x v="5"/>
    <x v="65"/>
    <s v="Emily Robles"/>
    <x v="5704"/>
    <x v="1"/>
    <n v="77648.198699999994"/>
    <n v="447"/>
    <x v="0"/>
    <s v="Elective"/>
    <d v="2022-12-02T00:00:00"/>
    <s v="Lipitor"/>
    <s v="Abnormal"/>
    <x v="26"/>
  </r>
  <r>
    <s v="Mrs."/>
    <s v="Melissa Clark"/>
    <n v="68"/>
    <x v="0"/>
    <x v="0"/>
    <s v="A+"/>
    <x v="4"/>
    <x v="3"/>
    <x v="1349"/>
    <s v="Michelle Stevens"/>
    <x v="5705"/>
    <x v="4"/>
    <n v="18712.077300000001"/>
    <n v="415"/>
    <x v="2"/>
    <s v="Emergency"/>
    <d v="2021-02-27T00:00:00"/>
    <s v="Ibuprofen"/>
    <s v="Normal"/>
    <x v="12"/>
  </r>
  <r>
    <s v="Mrs."/>
    <s v="Alex Vargas"/>
    <n v="77"/>
    <x v="0"/>
    <x v="0"/>
    <s v="O-"/>
    <x v="0"/>
    <x v="0"/>
    <x v="62"/>
    <s v="Timothy Griffith"/>
    <x v="5706"/>
    <x v="0"/>
    <n v="41475.354399999997"/>
    <n v="309"/>
    <x v="1"/>
    <s v="Urgent"/>
    <d v="2023-11-16T00:00:00"/>
    <s v="Penicillin"/>
    <s v="Abnormal"/>
    <x v="18"/>
  </r>
  <r>
    <s v="Mr."/>
    <s v="Daniel Cole"/>
    <n v="71"/>
    <x v="0"/>
    <x v="1"/>
    <s v="A+"/>
    <x v="4"/>
    <x v="0"/>
    <x v="321"/>
    <s v="Danielle Zimmerman"/>
    <x v="5707"/>
    <x v="2"/>
    <n v="53383.720800000003"/>
    <n v="319"/>
    <x v="1"/>
    <s v="Urgent"/>
    <d v="2020-09-16T00:00:00"/>
    <s v="Lipitor"/>
    <s v="Abnormal"/>
    <x v="22"/>
  </r>
  <r>
    <s v="Mrs."/>
    <s v="Albert Cohen"/>
    <n v="74"/>
    <x v="0"/>
    <x v="0"/>
    <s v="AB+"/>
    <x v="3"/>
    <x v="1"/>
    <x v="1741"/>
    <s v="Linda Walker"/>
    <x v="5708"/>
    <x v="0"/>
    <n v="18863.753100000002"/>
    <n v="458"/>
    <x v="0"/>
    <s v="Elective"/>
    <d v="2020-06-12T00:00:00"/>
    <s v="Paracetamol"/>
    <s v="Abnormal"/>
    <x v="8"/>
  </r>
  <r>
    <s v="Mrs."/>
    <s v="Scott Graham"/>
    <n v="81"/>
    <x v="0"/>
    <x v="0"/>
    <s v="O-"/>
    <x v="0"/>
    <x v="5"/>
    <x v="16"/>
    <s v="Alyssa Schmidt"/>
    <x v="5709"/>
    <x v="0"/>
    <n v="15209.347599999999"/>
    <n v="227"/>
    <x v="2"/>
    <s v="Emergency"/>
    <d v="2019-12-15T00:00:00"/>
    <s v="Aspirin"/>
    <s v="Normal"/>
    <x v="6"/>
  </r>
  <r>
    <s v="Mr."/>
    <s v="Roy Carter"/>
    <n v="33"/>
    <x v="2"/>
    <x v="1"/>
    <s v="B-"/>
    <x v="2"/>
    <x v="4"/>
    <x v="793"/>
    <s v="Steve Cabrera"/>
    <x v="5710"/>
    <x v="2"/>
    <n v="34356.533199999998"/>
    <n v="154"/>
    <x v="0"/>
    <s v="Elective"/>
    <d v="2023-06-10T00:00:00"/>
    <s v="Aspirin"/>
    <s v="Abnormal"/>
    <x v="18"/>
  </r>
  <r>
    <s v="Mr."/>
    <s v="Jay Doyle"/>
    <n v="40"/>
    <x v="1"/>
    <x v="1"/>
    <s v="A+"/>
    <x v="4"/>
    <x v="0"/>
    <x v="425"/>
    <s v="Deborah George"/>
    <x v="5711"/>
    <x v="2"/>
    <n v="9873.2574000000004"/>
    <n v="416"/>
    <x v="1"/>
    <s v="Urgent"/>
    <d v="2019-08-26T00:00:00"/>
    <s v="Penicillin"/>
    <s v="Inconclusive"/>
    <x v="12"/>
  </r>
  <r>
    <s v="Mr."/>
    <s v="Veronica Bishop"/>
    <n v="61"/>
    <x v="0"/>
    <x v="1"/>
    <s v="O-"/>
    <x v="0"/>
    <x v="1"/>
    <x v="237"/>
    <s v="Dr. Melissa Murphy MD"/>
    <x v="5712"/>
    <x v="2"/>
    <n v="20926.717499999999"/>
    <n v="261"/>
    <x v="1"/>
    <s v="Urgent"/>
    <d v="2021-05-03T00:00:00"/>
    <s v="Aspirin"/>
    <s v="Normal"/>
    <x v="18"/>
  </r>
  <r>
    <s v="Mrs."/>
    <s v="Vanessa Foster"/>
    <n v="49"/>
    <x v="1"/>
    <x v="0"/>
    <s v="A+"/>
    <x v="4"/>
    <x v="5"/>
    <x v="1482"/>
    <s v="Angie Vega"/>
    <x v="5713"/>
    <x v="1"/>
    <n v="28703.265800000001"/>
    <n v="131"/>
    <x v="0"/>
    <s v="Elective"/>
    <d v="2022-11-17T00:00:00"/>
    <s v="Aspirin"/>
    <s v="Normal"/>
    <x v="10"/>
  </r>
  <r>
    <s v="Mrs."/>
    <s v="Maria Carter"/>
    <n v="59"/>
    <x v="1"/>
    <x v="0"/>
    <s v="AB-"/>
    <x v="5"/>
    <x v="0"/>
    <x v="541"/>
    <s v="Michael Johnson"/>
    <x v="5714"/>
    <x v="2"/>
    <n v="1714.3434"/>
    <n v="461"/>
    <x v="1"/>
    <s v="Urgent"/>
    <d v="2022-02-14T00:00:00"/>
    <s v="Aspirin"/>
    <s v="Abnormal"/>
    <x v="5"/>
  </r>
  <r>
    <s v="Mr."/>
    <s v="Dalton Craig"/>
    <n v="58"/>
    <x v="1"/>
    <x v="1"/>
    <s v="A-"/>
    <x v="6"/>
    <x v="4"/>
    <x v="642"/>
    <s v="Geoffrey Wallace"/>
    <x v="5715"/>
    <x v="3"/>
    <n v="13781.162399999999"/>
    <n v="476"/>
    <x v="1"/>
    <s v="Urgent"/>
    <d v="2022-04-02T00:00:00"/>
    <s v="Paracetamol"/>
    <s v="Normal"/>
    <x v="6"/>
  </r>
  <r>
    <s v="Mrs."/>
    <s v="Diane Paul"/>
    <n v="51"/>
    <x v="1"/>
    <x v="0"/>
    <s v="A+"/>
    <x v="4"/>
    <x v="0"/>
    <x v="175"/>
    <s v="Robert Baker"/>
    <x v="5716"/>
    <x v="3"/>
    <n v="18733.230899999999"/>
    <n v="196"/>
    <x v="1"/>
    <s v="Urgent"/>
    <d v="2022-01-07T00:00:00"/>
    <s v="Paracetamol"/>
    <s v="Abnormal"/>
    <x v="29"/>
  </r>
  <r>
    <s v="Mrs."/>
    <s v="John Bartlett"/>
    <n v="30"/>
    <x v="2"/>
    <x v="0"/>
    <s v="A-"/>
    <x v="6"/>
    <x v="3"/>
    <x v="876"/>
    <s v="Mary Mahoney"/>
    <x v="5717"/>
    <x v="2"/>
    <n v="31403.980100000001"/>
    <n v="469"/>
    <x v="1"/>
    <s v="Urgent"/>
    <d v="2023-09-28T00:00:00"/>
    <s v="Aspirin"/>
    <s v="Abnormal"/>
    <x v="10"/>
  </r>
  <r>
    <s v="Mrs."/>
    <s v="Sharon Fry"/>
    <n v="45"/>
    <x v="1"/>
    <x v="0"/>
    <s v="AB+"/>
    <x v="3"/>
    <x v="4"/>
    <x v="1702"/>
    <s v="Brandon Williams"/>
    <x v="5718"/>
    <x v="1"/>
    <n v="1359.0156999999999"/>
    <n v="307"/>
    <x v="1"/>
    <s v="Urgent"/>
    <d v="2021-03-11T00:00:00"/>
    <s v="Penicillin"/>
    <s v="Abnormal"/>
    <x v="6"/>
  </r>
  <r>
    <s v="Mr."/>
    <s v="Katelyn Wilson"/>
    <n v="71"/>
    <x v="0"/>
    <x v="1"/>
    <s v="AB-"/>
    <x v="5"/>
    <x v="5"/>
    <x v="1345"/>
    <s v="Sharon Cook"/>
    <x v="1490"/>
    <x v="1"/>
    <n v="34571.463199999998"/>
    <n v="291"/>
    <x v="1"/>
    <s v="Urgent"/>
    <d v="2023-08-21T00:00:00"/>
    <s v="Aspirin"/>
    <s v="Abnormal"/>
    <x v="18"/>
  </r>
  <r>
    <s v="Mrs."/>
    <s v="Brandon Farmer"/>
    <n v="50"/>
    <x v="1"/>
    <x v="0"/>
    <s v="O+"/>
    <x v="1"/>
    <x v="1"/>
    <x v="1175"/>
    <s v="Carrie Rivera"/>
    <x v="5719"/>
    <x v="3"/>
    <n v="19405.4771"/>
    <n v="450"/>
    <x v="1"/>
    <s v="Urgent"/>
    <d v="2022-04-12T00:00:00"/>
    <s v="Aspirin"/>
    <s v="Abnormal"/>
    <x v="24"/>
  </r>
  <r>
    <s v="Mrs."/>
    <s v="Daniel Scott"/>
    <n v="57"/>
    <x v="1"/>
    <x v="0"/>
    <s v="AB+"/>
    <x v="3"/>
    <x v="0"/>
    <x v="628"/>
    <s v="Jeremy Lucero"/>
    <x v="4014"/>
    <x v="2"/>
    <n v="52959.577899999997"/>
    <n v="466"/>
    <x v="1"/>
    <s v="Urgent"/>
    <d v="2022-07-02T00:00:00"/>
    <s v="Penicillin"/>
    <s v="Inconclusive"/>
    <x v="27"/>
  </r>
  <r>
    <s v="Mrs."/>
    <s v="Penny Garcia"/>
    <n v="62"/>
    <x v="0"/>
    <x v="0"/>
    <s v="A-"/>
    <x v="6"/>
    <x v="3"/>
    <x v="781"/>
    <s v="Cynthia Mitchell"/>
    <x v="5720"/>
    <x v="4"/>
    <n v="25214.018199999999"/>
    <n v="409"/>
    <x v="2"/>
    <s v="Emergency"/>
    <d v="2019-03-24T00:00:00"/>
    <s v="Ibuprofen"/>
    <s v="Normal"/>
    <x v="29"/>
  </r>
  <r>
    <s v="Mrs."/>
    <s v="Richard Solomon"/>
    <n v="53"/>
    <x v="1"/>
    <x v="0"/>
    <s v="B+"/>
    <x v="7"/>
    <x v="0"/>
    <x v="696"/>
    <s v="Julie Hogan"/>
    <x v="5721"/>
    <x v="4"/>
    <n v="1556.5518"/>
    <n v="146"/>
    <x v="1"/>
    <s v="Urgent"/>
    <d v="2020-01-05T00:00:00"/>
    <s v="Aspirin"/>
    <s v="Abnormal"/>
    <x v="8"/>
  </r>
  <r>
    <s v="Mrs."/>
    <s v="Nicole Meyer"/>
    <n v="20"/>
    <x v="2"/>
    <x v="0"/>
    <s v="AB+"/>
    <x v="3"/>
    <x v="4"/>
    <x v="329"/>
    <s v="Joseph Carroll"/>
    <x v="5722"/>
    <x v="1"/>
    <n v="2216.7064999999998"/>
    <n v="234"/>
    <x v="1"/>
    <s v="Urgent"/>
    <d v="2020-07-08T00:00:00"/>
    <s v="Lipitor"/>
    <s v="Inconclusive"/>
    <x v="1"/>
  </r>
  <r>
    <s v="Mr."/>
    <s v="Stephanie Price"/>
    <n v="47"/>
    <x v="1"/>
    <x v="1"/>
    <s v="O-"/>
    <x v="0"/>
    <x v="1"/>
    <x v="50"/>
    <s v="Andrea Kelly"/>
    <x v="3610"/>
    <x v="2"/>
    <n v="22016.587800000001"/>
    <n v="463"/>
    <x v="2"/>
    <s v="Emergency"/>
    <d v="2022-12-19T00:00:00"/>
    <s v="Paracetamol"/>
    <s v="Abnormal"/>
    <x v="14"/>
  </r>
  <r>
    <s v="Mr."/>
    <s v="Andrea Cunningham"/>
    <n v="26"/>
    <x v="2"/>
    <x v="1"/>
    <s v="A-"/>
    <x v="6"/>
    <x v="1"/>
    <x v="947"/>
    <s v="Andrew Calderon"/>
    <x v="5723"/>
    <x v="3"/>
    <n v="5987.0303999999996"/>
    <n v="105"/>
    <x v="0"/>
    <s v="Elective"/>
    <d v="2020-12-03T00:00:00"/>
    <s v="Paracetamol"/>
    <s v="Inconclusive"/>
    <x v="25"/>
  </r>
  <r>
    <s v="Mrs."/>
    <s v="William Miller"/>
    <n v="51"/>
    <x v="1"/>
    <x v="0"/>
    <s v="O-"/>
    <x v="0"/>
    <x v="0"/>
    <x v="85"/>
    <s v="Maria Austin"/>
    <x v="5724"/>
    <x v="1"/>
    <n v="48948.704899999997"/>
    <n v="281"/>
    <x v="1"/>
    <s v="Urgent"/>
    <d v="2019-11-04T00:00:00"/>
    <s v="Paracetamol"/>
    <s v="Normal"/>
    <x v="5"/>
  </r>
  <r>
    <s v="Mrs."/>
    <s v="Joshua Bailey"/>
    <n v="78"/>
    <x v="0"/>
    <x v="0"/>
    <s v="A+"/>
    <x v="4"/>
    <x v="2"/>
    <x v="1246"/>
    <s v="Michael Johnson"/>
    <x v="5725"/>
    <x v="3"/>
    <n v="19155.142400000001"/>
    <n v="386"/>
    <x v="0"/>
    <s v="Elective"/>
    <d v="2019-11-27T00:00:00"/>
    <s v="Ibuprofen"/>
    <s v="Abnormal"/>
    <x v="20"/>
  </r>
  <r>
    <s v="Mr."/>
    <s v="Michael Adams"/>
    <n v="20"/>
    <x v="2"/>
    <x v="1"/>
    <s v="B-"/>
    <x v="2"/>
    <x v="3"/>
    <x v="1703"/>
    <s v="Kristie Collins"/>
    <x v="5726"/>
    <x v="3"/>
    <n v="5488.4849000000004"/>
    <n v="469"/>
    <x v="1"/>
    <s v="Urgent"/>
    <d v="2023-06-26T00:00:00"/>
    <s v="Lipitor"/>
    <s v="Inconclusive"/>
    <x v="27"/>
  </r>
  <r>
    <s v="Mr."/>
    <s v="Carrie Hoover"/>
    <n v="43"/>
    <x v="1"/>
    <x v="1"/>
    <s v="A+"/>
    <x v="4"/>
    <x v="3"/>
    <x v="503"/>
    <s v="Julia Nguyen"/>
    <x v="5727"/>
    <x v="4"/>
    <n v="10132.4094"/>
    <n v="167"/>
    <x v="2"/>
    <s v="Emergency"/>
    <d v="2019-10-22T00:00:00"/>
    <s v="Ibuprofen"/>
    <s v="Normal"/>
    <x v="19"/>
  </r>
  <r>
    <s v="Mrs."/>
    <s v="Matthew Houston"/>
    <n v="52"/>
    <x v="1"/>
    <x v="0"/>
    <s v="B+"/>
    <x v="7"/>
    <x v="3"/>
    <x v="824"/>
    <s v="Tony Park"/>
    <x v="5728"/>
    <x v="2"/>
    <n v="26751.693599999999"/>
    <n v="455"/>
    <x v="2"/>
    <s v="Emergency"/>
    <d v="2023-04-22T00:00:00"/>
    <s v="Penicillin"/>
    <s v="Inconclusive"/>
    <x v="11"/>
  </r>
  <r>
    <s v="Mrs."/>
    <s v="Raymond Walker"/>
    <n v="26"/>
    <x v="2"/>
    <x v="0"/>
    <s v="AB+"/>
    <x v="3"/>
    <x v="4"/>
    <x v="1598"/>
    <s v="Angela Serrano"/>
    <x v="5729"/>
    <x v="3"/>
    <n v="7822.4759999999997"/>
    <n v="444"/>
    <x v="1"/>
    <s v="Urgent"/>
    <d v="2021-08-03T00:00:00"/>
    <s v="Ibuprofen"/>
    <s v="Normal"/>
    <x v="27"/>
  </r>
  <r>
    <s v="Mr."/>
    <s v="Shane Palmer"/>
    <n v="46"/>
    <x v="1"/>
    <x v="1"/>
    <s v="A-"/>
    <x v="6"/>
    <x v="0"/>
    <x v="37"/>
    <s v="Elizabeth Figueroa"/>
    <x v="5730"/>
    <x v="4"/>
    <n v="32758.481199999998"/>
    <n v="405"/>
    <x v="1"/>
    <s v="Urgent"/>
    <d v="2021-03-22T00:00:00"/>
    <s v="Penicillin"/>
    <s v="Inconclusive"/>
    <x v="8"/>
  </r>
  <r>
    <s v="Mrs."/>
    <s v="Catherine Harris"/>
    <n v="53"/>
    <x v="1"/>
    <x v="0"/>
    <s v="AB-"/>
    <x v="5"/>
    <x v="0"/>
    <x v="1418"/>
    <s v="Annette Smith"/>
    <x v="5731"/>
    <x v="2"/>
    <n v="23967.367999999999"/>
    <n v="155"/>
    <x v="2"/>
    <s v="Emergency"/>
    <d v="2023-05-02T00:00:00"/>
    <s v="Lipitor"/>
    <s v="Normal"/>
    <x v="4"/>
  </r>
  <r>
    <s v="Mrs."/>
    <s v="Matthew Little"/>
    <n v="58"/>
    <x v="1"/>
    <x v="0"/>
    <s v="O+"/>
    <x v="1"/>
    <x v="2"/>
    <x v="881"/>
    <s v="Teresa Brown"/>
    <x v="5732"/>
    <x v="3"/>
    <n v="15910.139800000001"/>
    <n v="432"/>
    <x v="0"/>
    <s v="Elective"/>
    <d v="2023-11-05T00:00:00"/>
    <s v="Ibuprofen"/>
    <s v="Inconclusive"/>
    <x v="23"/>
  </r>
  <r>
    <s v="Mr."/>
    <s v="Brendan Shaffer"/>
    <n v="57"/>
    <x v="1"/>
    <x v="1"/>
    <s v="AB+"/>
    <x v="3"/>
    <x v="4"/>
    <x v="21"/>
    <s v="Patrick Reed"/>
    <x v="5733"/>
    <x v="0"/>
    <n v="29983.932400000002"/>
    <n v="135"/>
    <x v="2"/>
    <s v="Emergency"/>
    <d v="2022-12-29T00:00:00"/>
    <s v="Penicillin"/>
    <s v="Normal"/>
    <x v="4"/>
  </r>
  <r>
    <s v="Mr."/>
    <s v="Jesse Ayala"/>
    <n v="22"/>
    <x v="2"/>
    <x v="1"/>
    <s v="O+"/>
    <x v="1"/>
    <x v="1"/>
    <x v="853"/>
    <s v="Clarence Rose"/>
    <x v="5734"/>
    <x v="1"/>
    <n v="21744.194899999999"/>
    <n v="138"/>
    <x v="1"/>
    <s v="Urgent"/>
    <d v="2019-02-20T00:00:00"/>
    <s v="Ibuprofen"/>
    <s v="Abnormal"/>
    <x v="29"/>
  </r>
  <r>
    <s v="Mr."/>
    <s v="Michael Thornton"/>
    <n v="40"/>
    <x v="1"/>
    <x v="1"/>
    <s v="A+"/>
    <x v="4"/>
    <x v="0"/>
    <x v="384"/>
    <s v="Mary Foster"/>
    <x v="5735"/>
    <x v="2"/>
    <n v="52718.991699999999"/>
    <n v="488"/>
    <x v="1"/>
    <s v="Urgent"/>
    <d v="2023-10-02T00:00:00"/>
    <s v="Lipitor"/>
    <s v="Abnormal"/>
    <x v="18"/>
  </r>
  <r>
    <s v="Mrs."/>
    <s v="Miranda Smith"/>
    <n v="43"/>
    <x v="1"/>
    <x v="0"/>
    <s v="O-"/>
    <x v="0"/>
    <x v="0"/>
    <x v="430"/>
    <s v="Logan Christian"/>
    <x v="5736"/>
    <x v="1"/>
    <n v="2840.8323999999998"/>
    <n v="118"/>
    <x v="1"/>
    <s v="Urgent"/>
    <d v="2022-07-01T00:00:00"/>
    <s v="Penicillin"/>
    <s v="Normal"/>
    <x v="29"/>
  </r>
  <r>
    <s v="Mrs."/>
    <s v="Phyllis Kim"/>
    <n v="68"/>
    <x v="0"/>
    <x v="0"/>
    <s v="A-"/>
    <x v="6"/>
    <x v="2"/>
    <x v="494"/>
    <s v="Ashley Kennedy"/>
    <x v="5737"/>
    <x v="2"/>
    <n v="5350.6647000000003"/>
    <n v="141"/>
    <x v="0"/>
    <s v="Elective"/>
    <d v="2022-12-24T00:00:00"/>
    <s v="Paracetamol"/>
    <s v="Normal"/>
    <x v="8"/>
  </r>
  <r>
    <s v="Mr."/>
    <s v="Samantha Young"/>
    <n v="51"/>
    <x v="1"/>
    <x v="1"/>
    <s v="O+"/>
    <x v="1"/>
    <x v="1"/>
    <x v="1091"/>
    <s v="Jamie Frey"/>
    <x v="5738"/>
    <x v="0"/>
    <n v="21203.339"/>
    <n v="229"/>
    <x v="1"/>
    <s v="Urgent"/>
    <d v="2020-04-20T00:00:00"/>
    <s v="Paracetamol"/>
    <s v="Abnormal"/>
    <x v="28"/>
  </r>
  <r>
    <s v="Mrs."/>
    <s v="Gregory Taylor"/>
    <n v="41"/>
    <x v="1"/>
    <x v="0"/>
    <s v="O+"/>
    <x v="1"/>
    <x v="3"/>
    <x v="1184"/>
    <s v="Cameron Morris"/>
    <x v="5739"/>
    <x v="0"/>
    <n v="12938.7718"/>
    <n v="391"/>
    <x v="1"/>
    <s v="Urgent"/>
    <d v="2021-07-10T00:00:00"/>
    <s v="Penicillin"/>
    <s v="Inconclusive"/>
    <x v="1"/>
  </r>
  <r>
    <s v="Mr."/>
    <s v="Laura Jones"/>
    <n v="77"/>
    <x v="0"/>
    <x v="1"/>
    <s v="O+"/>
    <x v="1"/>
    <x v="2"/>
    <x v="232"/>
    <s v="Shelby Merritt"/>
    <x v="5740"/>
    <x v="1"/>
    <n v="12924.197399999999"/>
    <n v="428"/>
    <x v="0"/>
    <s v="Elective"/>
    <d v="2020-04-10T00:00:00"/>
    <s v="Paracetamol"/>
    <s v="Abnormal"/>
    <x v="4"/>
  </r>
  <r>
    <s v="Mrs."/>
    <s v="Claire Cooper"/>
    <n v="59"/>
    <x v="1"/>
    <x v="0"/>
    <s v="AB+"/>
    <x v="3"/>
    <x v="0"/>
    <x v="111"/>
    <s v="Carlos Stafford"/>
    <x v="5741"/>
    <x v="3"/>
    <n v="46240.109499999999"/>
    <n v="193"/>
    <x v="2"/>
    <s v="Emergency"/>
    <d v="2020-03-15T00:00:00"/>
    <s v="Aspirin"/>
    <s v="Inconclusive"/>
    <x v="0"/>
  </r>
  <r>
    <s v="Mr."/>
    <s v="Jeffery Johnson"/>
    <n v="39"/>
    <x v="1"/>
    <x v="1"/>
    <s v="O-"/>
    <x v="0"/>
    <x v="3"/>
    <x v="15"/>
    <s v="Juan Moore"/>
    <x v="5742"/>
    <x v="0"/>
    <n v="18258.1086"/>
    <n v="414"/>
    <x v="1"/>
    <s v="Urgent"/>
    <d v="2021-08-06T00:00:00"/>
    <s v="Aspirin"/>
    <s v="Normal"/>
    <x v="11"/>
  </r>
  <r>
    <s v="Mr."/>
    <s v="Ashley Obrien"/>
    <n v="38"/>
    <x v="1"/>
    <x v="1"/>
    <s v="AB+"/>
    <x v="3"/>
    <x v="0"/>
    <x v="342"/>
    <s v="Elizabeth Park"/>
    <x v="5743"/>
    <x v="4"/>
    <n v="13595.3241"/>
    <n v="294"/>
    <x v="1"/>
    <s v="Urgent"/>
    <d v="2022-02-18T00:00:00"/>
    <s v="Lipitor"/>
    <s v="Abnormal"/>
    <x v="16"/>
  </r>
  <r>
    <s v="Mr."/>
    <s v="Steven Miller"/>
    <n v="54"/>
    <x v="1"/>
    <x v="1"/>
    <s v="O+"/>
    <x v="1"/>
    <x v="5"/>
    <x v="1079"/>
    <s v="Adam West"/>
    <x v="5744"/>
    <x v="4"/>
    <n v="19942.3881"/>
    <n v="294"/>
    <x v="2"/>
    <s v="Emergency"/>
    <d v="2020-10-06T00:00:00"/>
    <s v="Paracetamol"/>
    <s v="Normal"/>
    <x v="29"/>
  </r>
  <r>
    <s v="Mrs."/>
    <s v="Donald Church"/>
    <n v="19"/>
    <x v="2"/>
    <x v="0"/>
    <s v="B-"/>
    <x v="2"/>
    <x v="4"/>
    <x v="987"/>
    <s v="Emily Weaver"/>
    <x v="5745"/>
    <x v="1"/>
    <n v="20948.115699999998"/>
    <n v="315"/>
    <x v="1"/>
    <s v="Urgent"/>
    <d v="2023-09-01T00:00:00"/>
    <s v="Penicillin"/>
    <s v="Inconclusive"/>
    <x v="26"/>
  </r>
  <r>
    <s v="Mrs."/>
    <s v="Travis Rodriguez"/>
    <n v="56"/>
    <x v="1"/>
    <x v="0"/>
    <s v="B+"/>
    <x v="7"/>
    <x v="5"/>
    <x v="239"/>
    <s v="Susan Escobar"/>
    <x v="5746"/>
    <x v="1"/>
    <n v="38652.969700000001"/>
    <n v="179"/>
    <x v="1"/>
    <s v="Urgent"/>
    <d v="2021-10-29T00:00:00"/>
    <s v="Aspirin"/>
    <s v="Normal"/>
    <x v="16"/>
  </r>
  <r>
    <s v="Mr."/>
    <s v="Jacqueline Smith"/>
    <n v="67"/>
    <x v="0"/>
    <x v="1"/>
    <s v="B+"/>
    <x v="7"/>
    <x v="0"/>
    <x v="1702"/>
    <s v="David Myers"/>
    <x v="5747"/>
    <x v="2"/>
    <n v="37022.866199999997"/>
    <n v="205"/>
    <x v="1"/>
    <s v="Urgent"/>
    <d v="2021-03-01T00:00:00"/>
    <s v="Aspirin"/>
    <s v="Inconclusive"/>
    <x v="9"/>
  </r>
  <r>
    <s v="Mrs."/>
    <s v="Darryl Garrett"/>
    <n v="32"/>
    <x v="2"/>
    <x v="0"/>
    <s v="O-"/>
    <x v="0"/>
    <x v="2"/>
    <x v="191"/>
    <s v="Pamela Walker"/>
    <x v="5748"/>
    <x v="2"/>
    <n v="987.25350000000003"/>
    <n v="392"/>
    <x v="0"/>
    <s v="Elective"/>
    <d v="2021-02-13T00:00:00"/>
    <s v="Penicillin"/>
    <s v="Abnormal"/>
    <x v="30"/>
  </r>
  <r>
    <s v="Mrs."/>
    <s v="Alicia Howard"/>
    <n v="71"/>
    <x v="0"/>
    <x v="0"/>
    <s v="B+"/>
    <x v="7"/>
    <x v="1"/>
    <x v="671"/>
    <s v="Andrea Torres MD"/>
    <x v="5749"/>
    <x v="3"/>
    <n v="17711.16"/>
    <n v="331"/>
    <x v="2"/>
    <s v="Emergency"/>
    <d v="2019-10-12T00:00:00"/>
    <s v="Paracetamol"/>
    <s v="Abnormal"/>
    <x v="1"/>
  </r>
  <r>
    <s v="Mr."/>
    <s v="Michael Garcia"/>
    <n v="61"/>
    <x v="0"/>
    <x v="1"/>
    <s v="AB+"/>
    <x v="3"/>
    <x v="1"/>
    <x v="84"/>
    <s v="Riley Bates"/>
    <x v="4031"/>
    <x v="2"/>
    <n v="8527.7307000000001"/>
    <n v="134"/>
    <x v="2"/>
    <s v="Emergency"/>
    <d v="2020-12-29T00:00:00"/>
    <s v="Penicillin"/>
    <s v="Abnormal"/>
    <x v="4"/>
  </r>
  <r>
    <s v="Mr."/>
    <s v="Heather Harris"/>
    <n v="21"/>
    <x v="2"/>
    <x v="1"/>
    <s v="A-"/>
    <x v="6"/>
    <x v="3"/>
    <x v="865"/>
    <s v="Billy Carey"/>
    <x v="5750"/>
    <x v="1"/>
    <n v="5512.4548999999997"/>
    <n v="152"/>
    <x v="2"/>
    <s v="Emergency"/>
    <d v="2023-10-31T00:00:00"/>
    <s v="Ibuprofen"/>
    <s v="Inconclusive"/>
    <x v="28"/>
  </r>
  <r>
    <s v="Mrs."/>
    <s v="Anthony Cole"/>
    <n v="66"/>
    <x v="0"/>
    <x v="0"/>
    <s v="O-"/>
    <x v="0"/>
    <x v="0"/>
    <x v="623"/>
    <s v="Susan Dickson"/>
    <x v="5751"/>
    <x v="0"/>
    <n v="27945.9846"/>
    <n v="457"/>
    <x v="1"/>
    <s v="Urgent"/>
    <d v="2023-02-28T00:00:00"/>
    <s v="Ibuprofen"/>
    <s v="Inconclusive"/>
    <x v="7"/>
  </r>
  <r>
    <s v="Mr."/>
    <s v="Barbara Patel"/>
    <n v="21"/>
    <x v="2"/>
    <x v="1"/>
    <s v="AB+"/>
    <x v="3"/>
    <x v="4"/>
    <x v="373"/>
    <s v="Jeffery Oconnor"/>
    <x v="5752"/>
    <x v="3"/>
    <n v="20567.919699999999"/>
    <n v="165"/>
    <x v="1"/>
    <s v="Urgent"/>
    <d v="2020-11-18T00:00:00"/>
    <s v="Aspirin"/>
    <s v="Normal"/>
    <x v="9"/>
  </r>
  <r>
    <s v="Mrs."/>
    <s v="William Hall"/>
    <n v="23"/>
    <x v="2"/>
    <x v="0"/>
    <s v="O-"/>
    <x v="0"/>
    <x v="2"/>
    <x v="23"/>
    <s v="Elizabeth Valentine"/>
    <x v="5753"/>
    <x v="4"/>
    <n v="24736.9761"/>
    <n v="126"/>
    <x v="0"/>
    <s v="Elective"/>
    <d v="2019-01-21T00:00:00"/>
    <s v="Paracetamol"/>
    <s v="Normal"/>
    <x v="23"/>
  </r>
  <r>
    <s v="Mrs."/>
    <s v="Felicia Nichols"/>
    <n v="20"/>
    <x v="2"/>
    <x v="0"/>
    <s v="A-"/>
    <x v="6"/>
    <x v="0"/>
    <x v="61"/>
    <s v="Lori Miller"/>
    <x v="5754"/>
    <x v="2"/>
    <n v="21133.955099999999"/>
    <n v="329"/>
    <x v="2"/>
    <s v="Emergency"/>
    <d v="2021-03-18T00:00:00"/>
    <s v="Paracetamol"/>
    <s v="Normal"/>
    <x v="6"/>
  </r>
  <r>
    <s v="Mr."/>
    <s v="Robert Cameron"/>
    <n v="40"/>
    <x v="1"/>
    <x v="1"/>
    <s v="AB-"/>
    <x v="5"/>
    <x v="4"/>
    <x v="916"/>
    <s v="Maria Herrera"/>
    <x v="5755"/>
    <x v="2"/>
    <n v="39220.730000000003"/>
    <n v="406"/>
    <x v="2"/>
    <s v="Emergency"/>
    <d v="2022-06-07T00:00:00"/>
    <s v="Lipitor"/>
    <s v="Abnormal"/>
    <x v="5"/>
  </r>
  <r>
    <s v="Mrs."/>
    <s v="Jesse Cochran"/>
    <n v="53"/>
    <x v="1"/>
    <x v="0"/>
    <s v="A-"/>
    <x v="6"/>
    <x v="5"/>
    <x v="491"/>
    <s v="Anthony Schultz"/>
    <x v="5756"/>
    <x v="1"/>
    <n v="32174.670399999999"/>
    <n v="374"/>
    <x v="0"/>
    <s v="Elective"/>
    <d v="2023-08-15T00:00:00"/>
    <s v="Aspirin"/>
    <s v="Abnormal"/>
    <x v="3"/>
  </r>
  <r>
    <s v="Mr."/>
    <s v="Carol Yates"/>
    <n v="47"/>
    <x v="1"/>
    <x v="1"/>
    <s v="AB+"/>
    <x v="3"/>
    <x v="2"/>
    <x v="892"/>
    <s v="Renee Smith"/>
    <x v="5757"/>
    <x v="0"/>
    <n v="17904.470700000002"/>
    <n v="297"/>
    <x v="2"/>
    <s v="Emergency"/>
    <d v="2022-11-24T00:00:00"/>
    <s v="Penicillin"/>
    <s v="Inconclusive"/>
    <x v="5"/>
  </r>
  <r>
    <s v="Mrs."/>
    <s v="Jim Green"/>
    <n v="51"/>
    <x v="1"/>
    <x v="0"/>
    <s v="B-"/>
    <x v="2"/>
    <x v="5"/>
    <x v="509"/>
    <s v="Cynthia Barber"/>
    <x v="5758"/>
    <x v="3"/>
    <n v="76844.089600000007"/>
    <n v="216"/>
    <x v="2"/>
    <s v="Emergency"/>
    <d v="2023-01-15T00:00:00"/>
    <s v="Lipitor"/>
    <s v="Normal"/>
    <x v="20"/>
  </r>
  <r>
    <s v="Mr."/>
    <s v="Jonathan Alexander"/>
    <n v="84"/>
    <x v="0"/>
    <x v="1"/>
    <s v="B+"/>
    <x v="7"/>
    <x v="1"/>
    <x v="1538"/>
    <s v="Marco Davis"/>
    <x v="5759"/>
    <x v="1"/>
    <n v="28067.440200000001"/>
    <n v="244"/>
    <x v="2"/>
    <s v="Emergency"/>
    <d v="2023-04-01T00:00:00"/>
    <s v="Aspirin"/>
    <s v="Normal"/>
    <x v="0"/>
  </r>
  <r>
    <s v="Mr."/>
    <s v="Alyssa Olsen"/>
    <n v="32"/>
    <x v="2"/>
    <x v="1"/>
    <s v="B+"/>
    <x v="7"/>
    <x v="5"/>
    <x v="385"/>
    <s v="Michelle White"/>
    <x v="5760"/>
    <x v="1"/>
    <n v="41624.863599999997"/>
    <n v="167"/>
    <x v="2"/>
    <s v="Emergency"/>
    <d v="2019-08-17T00:00:00"/>
    <s v="Penicillin"/>
    <s v="Inconclusive"/>
    <x v="21"/>
  </r>
  <r>
    <s v="Mrs."/>
    <s v="Tammy Flores"/>
    <n v="30"/>
    <x v="2"/>
    <x v="0"/>
    <s v="A+"/>
    <x v="4"/>
    <x v="4"/>
    <x v="1204"/>
    <s v="Johnny White MD"/>
    <x v="671"/>
    <x v="4"/>
    <n v="17805.785"/>
    <n v="103"/>
    <x v="2"/>
    <s v="Emergency"/>
    <d v="2019-05-09T00:00:00"/>
    <s v="Paracetamol"/>
    <s v="Abnormal"/>
    <x v="4"/>
  </r>
  <r>
    <s v="Mr."/>
    <s v="Ronald Rodriguez"/>
    <n v="44"/>
    <x v="1"/>
    <x v="1"/>
    <s v="A+"/>
    <x v="4"/>
    <x v="4"/>
    <x v="506"/>
    <s v="Lauren Steele"/>
    <x v="1032"/>
    <x v="1"/>
    <n v="11924.687"/>
    <n v="142"/>
    <x v="1"/>
    <s v="Urgent"/>
    <d v="2022-10-22T00:00:00"/>
    <s v="Aspirin"/>
    <s v="Inconclusive"/>
    <x v="12"/>
  </r>
  <r>
    <s v="Mr."/>
    <s v="Ashley Vincent"/>
    <n v="70"/>
    <x v="0"/>
    <x v="1"/>
    <s v="O-"/>
    <x v="0"/>
    <x v="1"/>
    <x v="790"/>
    <s v="James Suarez"/>
    <x v="5497"/>
    <x v="2"/>
    <n v="14972.332399999999"/>
    <n v="385"/>
    <x v="2"/>
    <s v="Emergency"/>
    <d v="2019-04-13T00:00:00"/>
    <s v="Lipitor"/>
    <s v="Abnormal"/>
    <x v="16"/>
  </r>
  <r>
    <s v="Mr."/>
    <s v="Lauren Morris"/>
    <n v="57"/>
    <x v="1"/>
    <x v="1"/>
    <s v="B+"/>
    <x v="7"/>
    <x v="2"/>
    <x v="733"/>
    <s v="Emma Martin"/>
    <x v="5761"/>
    <x v="1"/>
    <n v="9462.7785000000003"/>
    <n v="229"/>
    <x v="2"/>
    <s v="Emergency"/>
    <d v="2021-07-26T00:00:00"/>
    <s v="Ibuprofen"/>
    <s v="Normal"/>
    <x v="0"/>
  </r>
  <r>
    <s v="Mr."/>
    <s v="Rachel Smith"/>
    <n v="50"/>
    <x v="1"/>
    <x v="1"/>
    <s v="O-"/>
    <x v="0"/>
    <x v="1"/>
    <x v="1444"/>
    <s v="Jeremy Smith"/>
    <x v="5762"/>
    <x v="2"/>
    <n v="3543.3998999999999"/>
    <n v="312"/>
    <x v="1"/>
    <s v="Urgent"/>
    <d v="2023-04-10T00:00:00"/>
    <s v="Penicillin"/>
    <s v="Normal"/>
    <x v="27"/>
  </r>
  <r>
    <s v="Mrs."/>
    <s v="Jennifer Lucas"/>
    <n v="45"/>
    <x v="1"/>
    <x v="0"/>
    <s v="B-"/>
    <x v="2"/>
    <x v="2"/>
    <x v="1268"/>
    <s v="Holly Valdez"/>
    <x v="5763"/>
    <x v="4"/>
    <n v="14403.6409"/>
    <n v="294"/>
    <x v="0"/>
    <s v="Elective"/>
    <d v="2021-05-12T00:00:00"/>
    <s v="Penicillin"/>
    <s v="Inconclusive"/>
    <x v="13"/>
  </r>
  <r>
    <s v="Mrs."/>
    <s v="Debra Harmon"/>
    <n v="66"/>
    <x v="0"/>
    <x v="0"/>
    <s v="O+"/>
    <x v="1"/>
    <x v="2"/>
    <x v="1401"/>
    <s v="Michael Pittman"/>
    <x v="5764"/>
    <x v="4"/>
    <n v="17586.7775"/>
    <n v="342"/>
    <x v="2"/>
    <s v="Emergency"/>
    <d v="2020-10-08T00:00:00"/>
    <s v="Penicillin"/>
    <s v="Inconclusive"/>
    <x v="5"/>
  </r>
  <r>
    <s v="Mrs."/>
    <s v="Megan Perez MD"/>
    <n v="47"/>
    <x v="1"/>
    <x v="0"/>
    <s v="AB-"/>
    <x v="5"/>
    <x v="1"/>
    <x v="1517"/>
    <s v="Scott Smith"/>
    <x v="5765"/>
    <x v="2"/>
    <n v="15472.762699999999"/>
    <n v="102"/>
    <x v="2"/>
    <s v="Emergency"/>
    <d v="2021-07-05T00:00:00"/>
    <s v="Penicillin"/>
    <s v="Normal"/>
    <x v="1"/>
  </r>
  <r>
    <s v="Mr."/>
    <s v="John Clark"/>
    <n v="51"/>
    <x v="1"/>
    <x v="1"/>
    <s v="A-"/>
    <x v="6"/>
    <x v="0"/>
    <x v="1335"/>
    <s v="Julian Miller"/>
    <x v="5766"/>
    <x v="2"/>
    <n v="39770.42"/>
    <n v="313"/>
    <x v="0"/>
    <s v="Elective"/>
    <d v="2021-08-02T00:00:00"/>
    <s v="Lipitor"/>
    <s v="Inconclusive"/>
    <x v="2"/>
  </r>
  <r>
    <s v="Mrs."/>
    <s v="Anthony Williams"/>
    <n v="72"/>
    <x v="0"/>
    <x v="0"/>
    <s v="B+"/>
    <x v="7"/>
    <x v="3"/>
    <x v="1372"/>
    <s v="Vicki Nash"/>
    <x v="505"/>
    <x v="1"/>
    <n v="2872.4938999999999"/>
    <n v="360"/>
    <x v="1"/>
    <s v="Urgent"/>
    <d v="2022-05-16T00:00:00"/>
    <s v="Ibuprofen"/>
    <s v="Abnormal"/>
    <x v="14"/>
  </r>
  <r>
    <s v="Mr."/>
    <s v="Mark Shah"/>
    <n v="27"/>
    <x v="2"/>
    <x v="1"/>
    <s v="B+"/>
    <x v="7"/>
    <x v="2"/>
    <x v="100"/>
    <s v="Robert Harrington"/>
    <x v="1048"/>
    <x v="3"/>
    <n v="22442.8616"/>
    <n v="482"/>
    <x v="0"/>
    <s v="Elective"/>
    <d v="2022-11-05T00:00:00"/>
    <s v="Aspirin"/>
    <s v="Inconclusive"/>
    <x v="10"/>
  </r>
  <r>
    <s v="Mr."/>
    <s v="Megan Mcdonald"/>
    <n v="72"/>
    <x v="0"/>
    <x v="1"/>
    <s v="AB+"/>
    <x v="3"/>
    <x v="5"/>
    <x v="775"/>
    <s v="Mark Pierce"/>
    <x v="5767"/>
    <x v="2"/>
    <n v="65055.388899999998"/>
    <n v="316"/>
    <x v="0"/>
    <s v="Elective"/>
    <d v="2020-06-05T00:00:00"/>
    <s v="Ibuprofen"/>
    <s v="Inconclusive"/>
    <x v="4"/>
  </r>
  <r>
    <s v="Mr."/>
    <s v="Julia Estrada"/>
    <n v="75"/>
    <x v="0"/>
    <x v="1"/>
    <s v="AB+"/>
    <x v="3"/>
    <x v="0"/>
    <x v="739"/>
    <s v="Veronica Richardson"/>
    <x v="2270"/>
    <x v="4"/>
    <n v="45212.8249"/>
    <n v="313"/>
    <x v="1"/>
    <s v="Urgent"/>
    <d v="2018-12-19T00:00:00"/>
    <s v="Lipitor"/>
    <s v="Abnormal"/>
    <x v="25"/>
  </r>
  <r>
    <s v="Mr."/>
    <s v="Christina Ellis"/>
    <n v="59"/>
    <x v="1"/>
    <x v="1"/>
    <s v="O+"/>
    <x v="1"/>
    <x v="0"/>
    <x v="501"/>
    <s v="Ashley Burns"/>
    <x v="5768"/>
    <x v="2"/>
    <n v="14662.182699999999"/>
    <n v="434"/>
    <x v="2"/>
    <s v="Emergency"/>
    <d v="2020-06-11T00:00:00"/>
    <s v="Penicillin"/>
    <s v="Abnormal"/>
    <x v="9"/>
  </r>
  <r>
    <s v="Mr."/>
    <s v="Matthew Walsh"/>
    <n v="53"/>
    <x v="1"/>
    <x v="1"/>
    <s v="AB+"/>
    <x v="3"/>
    <x v="0"/>
    <x v="104"/>
    <s v="Alexander Rodriguez"/>
    <x v="5769"/>
    <x v="4"/>
    <n v="30111.504099999998"/>
    <n v="382"/>
    <x v="1"/>
    <s v="Urgent"/>
    <d v="2022-07-13T00:00:00"/>
    <s v="Penicillin"/>
    <s v="Abnormal"/>
    <x v="16"/>
  </r>
  <r>
    <s v="Mrs."/>
    <s v="Frank Brewer"/>
    <n v="68"/>
    <x v="0"/>
    <x v="0"/>
    <s v="O-"/>
    <x v="0"/>
    <x v="4"/>
    <x v="468"/>
    <s v="Ricky Harvey"/>
    <x v="5770"/>
    <x v="2"/>
    <n v="42234.535499999998"/>
    <n v="429"/>
    <x v="2"/>
    <s v="Emergency"/>
    <d v="2021-04-06T00:00:00"/>
    <s v="Lipitor"/>
    <s v="Abnormal"/>
    <x v="19"/>
  </r>
  <r>
    <s v="Mr."/>
    <s v="Roger Lopez"/>
    <n v="33"/>
    <x v="2"/>
    <x v="1"/>
    <s v="AB+"/>
    <x v="3"/>
    <x v="0"/>
    <x v="1359"/>
    <s v="Holly Howard"/>
    <x v="5771"/>
    <x v="1"/>
    <n v="23395.9355"/>
    <n v="356"/>
    <x v="1"/>
    <s v="Urgent"/>
    <d v="2022-06-25T00:00:00"/>
    <s v="Lipitor"/>
    <s v="Inconclusive"/>
    <x v="15"/>
  </r>
  <r>
    <s v="Mrs."/>
    <s v="Jason Smith"/>
    <n v="28"/>
    <x v="2"/>
    <x v="0"/>
    <s v="A-"/>
    <x v="6"/>
    <x v="4"/>
    <x v="1620"/>
    <s v="Christopher Evans"/>
    <x v="5772"/>
    <x v="4"/>
    <n v="27778.9136"/>
    <n v="415"/>
    <x v="2"/>
    <s v="Emergency"/>
    <d v="2021-11-26T00:00:00"/>
    <s v="Penicillin"/>
    <s v="Abnormal"/>
    <x v="22"/>
  </r>
  <r>
    <s v="Mrs."/>
    <s v="Cameron Johnson"/>
    <n v="37"/>
    <x v="1"/>
    <x v="0"/>
    <s v="O+"/>
    <x v="1"/>
    <x v="3"/>
    <x v="1290"/>
    <s v="Ashley Jackson"/>
    <x v="5773"/>
    <x v="4"/>
    <n v="6586.2830000000004"/>
    <n v="399"/>
    <x v="2"/>
    <s v="Emergency"/>
    <d v="2022-08-15T00:00:00"/>
    <s v="Ibuprofen"/>
    <s v="Normal"/>
    <x v="7"/>
  </r>
  <r>
    <s v="Mr."/>
    <s v="Jim Rodriguez"/>
    <n v="49"/>
    <x v="1"/>
    <x v="1"/>
    <s v="AB-"/>
    <x v="5"/>
    <x v="3"/>
    <x v="1102"/>
    <s v="John Mendoza"/>
    <x v="5774"/>
    <x v="4"/>
    <n v="2681.308"/>
    <n v="272"/>
    <x v="2"/>
    <s v="Emergency"/>
    <d v="2020-08-01T00:00:00"/>
    <s v="Paracetamol"/>
    <s v="Abnormal"/>
    <x v="3"/>
  </r>
  <r>
    <s v="Mr."/>
    <s v="Jason Williams"/>
    <n v="75"/>
    <x v="0"/>
    <x v="1"/>
    <s v="B-"/>
    <x v="2"/>
    <x v="2"/>
    <x v="165"/>
    <s v="Shelly Mcclain"/>
    <x v="5775"/>
    <x v="4"/>
    <n v="6055.1266999999998"/>
    <n v="169"/>
    <x v="0"/>
    <s v="Elective"/>
    <d v="2022-10-07T00:00:00"/>
    <s v="Lipitor"/>
    <s v="Normal"/>
    <x v="5"/>
  </r>
  <r>
    <s v="Mrs."/>
    <s v="Colton Williams DDS"/>
    <n v="59"/>
    <x v="1"/>
    <x v="0"/>
    <s v="AB-"/>
    <x v="5"/>
    <x v="2"/>
    <x v="734"/>
    <s v="William Smith"/>
    <x v="5776"/>
    <x v="3"/>
    <n v="4227.9665999999997"/>
    <n v="326"/>
    <x v="2"/>
    <s v="Emergency"/>
    <d v="2020-08-02T00:00:00"/>
    <s v="Lipitor"/>
    <s v="Normal"/>
    <x v="15"/>
  </r>
  <r>
    <s v="Mrs."/>
    <s v="Patrick Stevens"/>
    <n v="26"/>
    <x v="2"/>
    <x v="0"/>
    <s v="O+"/>
    <x v="1"/>
    <x v="3"/>
    <x v="304"/>
    <s v="Joshua Pierce"/>
    <x v="5777"/>
    <x v="1"/>
    <n v="1477.2318"/>
    <n v="191"/>
    <x v="2"/>
    <s v="Emergency"/>
    <d v="2022-06-01T00:00:00"/>
    <s v="Lipitor"/>
    <s v="Inconclusive"/>
    <x v="23"/>
  </r>
  <r>
    <s v="Mr."/>
    <s v="David Johnson"/>
    <n v="21"/>
    <x v="2"/>
    <x v="1"/>
    <s v="B+"/>
    <x v="7"/>
    <x v="3"/>
    <x v="1023"/>
    <s v="Molly Dean"/>
    <x v="5778"/>
    <x v="3"/>
    <n v="25211.856800000001"/>
    <n v="271"/>
    <x v="2"/>
    <s v="Emergency"/>
    <d v="2021-11-15T00:00:00"/>
    <s v="Lipitor"/>
    <s v="Abnormal"/>
    <x v="0"/>
  </r>
  <r>
    <s v="Mrs."/>
    <s v="Monique Harris"/>
    <n v="29"/>
    <x v="2"/>
    <x v="0"/>
    <s v="B+"/>
    <x v="7"/>
    <x v="0"/>
    <x v="107"/>
    <s v="Rita Gibson"/>
    <x v="5779"/>
    <x v="3"/>
    <n v="56157.485399999998"/>
    <n v="427"/>
    <x v="2"/>
    <s v="Emergency"/>
    <d v="2023-06-11T00:00:00"/>
    <s v="Lipitor"/>
    <s v="Abnormal"/>
    <x v="4"/>
  </r>
  <r>
    <s v="Mr."/>
    <s v="Melissa Benton"/>
    <n v="59"/>
    <x v="1"/>
    <x v="1"/>
    <s v="B+"/>
    <x v="7"/>
    <x v="2"/>
    <x v="585"/>
    <s v="Jeffrey Valdez"/>
    <x v="5780"/>
    <x v="1"/>
    <n v="5088.1190999999999"/>
    <n v="460"/>
    <x v="2"/>
    <s v="Emergency"/>
    <d v="2020-01-24T00:00:00"/>
    <s v="Lipitor"/>
    <s v="Inconclusive"/>
    <x v="5"/>
  </r>
  <r>
    <s v="Mrs."/>
    <s v="David Woods"/>
    <n v="49"/>
    <x v="1"/>
    <x v="0"/>
    <s v="AB-"/>
    <x v="5"/>
    <x v="2"/>
    <x v="1586"/>
    <s v="Cassandra Jackson"/>
    <x v="689"/>
    <x v="3"/>
    <n v="19448.368399999999"/>
    <n v="214"/>
    <x v="0"/>
    <s v="Elective"/>
    <d v="2022-07-04T00:00:00"/>
    <s v="Lipitor"/>
    <s v="Normal"/>
    <x v="8"/>
  </r>
  <r>
    <s v="Mr."/>
    <s v="Molly Wong"/>
    <n v="57"/>
    <x v="1"/>
    <x v="1"/>
    <s v="A-"/>
    <x v="6"/>
    <x v="5"/>
    <x v="1347"/>
    <s v="Matthew Williams"/>
    <x v="5781"/>
    <x v="1"/>
    <n v="75498.628800000006"/>
    <n v="144"/>
    <x v="0"/>
    <s v="Elective"/>
    <d v="2022-05-10T00:00:00"/>
    <s v="Lipitor"/>
    <s v="Normal"/>
    <x v="8"/>
  </r>
  <r>
    <s v="Mr."/>
    <s v="Carrie Simmons"/>
    <n v="72"/>
    <x v="0"/>
    <x v="1"/>
    <s v="O-"/>
    <x v="0"/>
    <x v="1"/>
    <x v="954"/>
    <s v="Daniel Harvey"/>
    <x v="5782"/>
    <x v="2"/>
    <n v="14969.2595"/>
    <n v="157"/>
    <x v="1"/>
    <s v="Urgent"/>
    <d v="2020-12-24T00:00:00"/>
    <s v="Ibuprofen"/>
    <s v="Abnormal"/>
    <x v="29"/>
  </r>
  <r>
    <s v="Mr."/>
    <s v="James Nguyen"/>
    <n v="79"/>
    <x v="0"/>
    <x v="1"/>
    <s v="AB+"/>
    <x v="3"/>
    <x v="2"/>
    <x v="1387"/>
    <s v="Kayla Lee"/>
    <x v="5783"/>
    <x v="0"/>
    <n v="13045.875"/>
    <n v="305"/>
    <x v="0"/>
    <s v="Elective"/>
    <d v="2019-05-04T00:00:00"/>
    <s v="Lipitor"/>
    <s v="Normal"/>
    <x v="3"/>
  </r>
  <r>
    <s v="Mr."/>
    <s v="Kristina Fuentes"/>
    <n v="47"/>
    <x v="1"/>
    <x v="1"/>
    <s v="A-"/>
    <x v="6"/>
    <x v="3"/>
    <x v="640"/>
    <s v="Dylan Richards"/>
    <x v="5784"/>
    <x v="0"/>
    <n v="13522.697099999999"/>
    <n v="379"/>
    <x v="2"/>
    <s v="Emergency"/>
    <d v="2020-05-13T00:00:00"/>
    <s v="Ibuprofen"/>
    <s v="Inconclusive"/>
    <x v="3"/>
  </r>
  <r>
    <s v="Mrs."/>
    <s v="Peter Allen"/>
    <n v="83"/>
    <x v="0"/>
    <x v="0"/>
    <s v="AB-"/>
    <x v="5"/>
    <x v="1"/>
    <x v="1742"/>
    <s v="Paul Chen"/>
    <x v="5785"/>
    <x v="0"/>
    <n v="38509.889199999998"/>
    <n v="427"/>
    <x v="0"/>
    <s v="Elective"/>
    <d v="2022-02-17T00:00:00"/>
    <s v="Lipitor"/>
    <s v="Inconclusive"/>
    <x v="27"/>
  </r>
  <r>
    <s v="Mrs."/>
    <s v="Erin Martinez"/>
    <n v="53"/>
    <x v="1"/>
    <x v="0"/>
    <s v="A-"/>
    <x v="6"/>
    <x v="2"/>
    <x v="1514"/>
    <s v="Amy Jones"/>
    <x v="5786"/>
    <x v="2"/>
    <n v="10716.131299999999"/>
    <n v="135"/>
    <x v="2"/>
    <s v="Emergency"/>
    <d v="2020-06-17T00:00:00"/>
    <s v="Ibuprofen"/>
    <s v="Inconclusive"/>
    <x v="14"/>
  </r>
  <r>
    <s v="Mr."/>
    <s v="Ronnie Padilla"/>
    <n v="55"/>
    <x v="1"/>
    <x v="1"/>
    <s v="AB-"/>
    <x v="5"/>
    <x v="4"/>
    <x v="1187"/>
    <s v="Justin Jones"/>
    <x v="2605"/>
    <x v="2"/>
    <n v="31862.977200000001"/>
    <n v="219"/>
    <x v="1"/>
    <s v="Urgent"/>
    <d v="2021-12-07T00:00:00"/>
    <s v="Ibuprofen"/>
    <s v="Normal"/>
    <x v="9"/>
  </r>
  <r>
    <s v="Mr."/>
    <s v="Joseph Fisher"/>
    <n v="25"/>
    <x v="2"/>
    <x v="1"/>
    <s v="O-"/>
    <x v="0"/>
    <x v="4"/>
    <x v="150"/>
    <s v="Todd Richardson"/>
    <x v="5787"/>
    <x v="1"/>
    <n v="31951.890200000002"/>
    <n v="281"/>
    <x v="1"/>
    <s v="Urgent"/>
    <d v="2020-05-04T00:00:00"/>
    <s v="Penicillin"/>
    <s v="Inconclusive"/>
    <x v="27"/>
  </r>
  <r>
    <s v="Mr."/>
    <s v="Dawn Wilson"/>
    <n v="63"/>
    <x v="0"/>
    <x v="1"/>
    <s v="AB-"/>
    <x v="5"/>
    <x v="5"/>
    <x v="1518"/>
    <s v="Angela Miller"/>
    <x v="5788"/>
    <x v="0"/>
    <n v="56774.3845"/>
    <n v="248"/>
    <x v="0"/>
    <s v="Elective"/>
    <d v="2022-11-27T00:00:00"/>
    <s v="Penicillin"/>
    <s v="Normal"/>
    <x v="21"/>
  </r>
  <r>
    <s v="Mr."/>
    <s v="Steven Shaw"/>
    <n v="82"/>
    <x v="0"/>
    <x v="1"/>
    <s v="A-"/>
    <x v="6"/>
    <x v="2"/>
    <x v="898"/>
    <s v="Michael Mclean"/>
    <x v="5789"/>
    <x v="0"/>
    <n v="24080.4018"/>
    <n v="416"/>
    <x v="0"/>
    <s v="Elective"/>
    <d v="2023-10-18T00:00:00"/>
    <s v="Lipitor"/>
    <s v="Inconclusive"/>
    <x v="24"/>
  </r>
  <r>
    <s v="Mr."/>
    <s v="Craig Richards"/>
    <n v="68"/>
    <x v="0"/>
    <x v="1"/>
    <s v="O+"/>
    <x v="1"/>
    <x v="1"/>
    <x v="1743"/>
    <s v="Wesley Garrett"/>
    <x v="5790"/>
    <x v="0"/>
    <n v="8374.1749"/>
    <n v="168"/>
    <x v="0"/>
    <s v="Elective"/>
    <d v="2022-01-04T00:00:00"/>
    <s v="Ibuprofen"/>
    <s v="Normal"/>
    <x v="22"/>
  </r>
  <r>
    <s v="Mrs."/>
    <s v="Darrell Rice"/>
    <n v="72"/>
    <x v="0"/>
    <x v="0"/>
    <s v="A-"/>
    <x v="6"/>
    <x v="4"/>
    <x v="774"/>
    <s v="Whitney Hawkins"/>
    <x v="5791"/>
    <x v="0"/>
    <n v="24136.482"/>
    <n v="411"/>
    <x v="1"/>
    <s v="Urgent"/>
    <d v="2021-10-11T00:00:00"/>
    <s v="Aspirin"/>
    <s v="Inconclusive"/>
    <x v="19"/>
  </r>
  <r>
    <s v="Mrs."/>
    <s v="Rebecca Gilbert"/>
    <n v="40"/>
    <x v="1"/>
    <x v="0"/>
    <s v="A+"/>
    <x v="4"/>
    <x v="5"/>
    <x v="1545"/>
    <s v="Jonathan Todd"/>
    <x v="5792"/>
    <x v="2"/>
    <n v="46549.472999999998"/>
    <n v="341"/>
    <x v="0"/>
    <s v="Elective"/>
    <d v="2022-09-10T00:00:00"/>
    <s v="Ibuprofen"/>
    <s v="Abnormal"/>
    <x v="4"/>
  </r>
  <r>
    <s v="Mrs."/>
    <s v="Joshua Watkins"/>
    <n v="67"/>
    <x v="0"/>
    <x v="0"/>
    <s v="A-"/>
    <x v="6"/>
    <x v="2"/>
    <x v="544"/>
    <s v="Jacob Weiss"/>
    <x v="5793"/>
    <x v="0"/>
    <n v="15658.014999999999"/>
    <n v="347"/>
    <x v="2"/>
    <s v="Emergency"/>
    <d v="2020-09-19T00:00:00"/>
    <s v="Ibuprofen"/>
    <s v="Abnormal"/>
    <x v="17"/>
  </r>
  <r>
    <s v="Mr."/>
    <s v="Courtney Stokes"/>
    <n v="28"/>
    <x v="2"/>
    <x v="1"/>
    <s v="O-"/>
    <x v="0"/>
    <x v="3"/>
    <x v="353"/>
    <s v="Chris Nichols"/>
    <x v="5794"/>
    <x v="2"/>
    <n v="12676.868399999999"/>
    <n v="319"/>
    <x v="2"/>
    <s v="Emergency"/>
    <d v="2019-03-19T00:00:00"/>
    <s v="Ibuprofen"/>
    <s v="Normal"/>
    <x v="6"/>
  </r>
  <r>
    <s v="Mrs."/>
    <s v="Ashley Glover"/>
    <n v="47"/>
    <x v="1"/>
    <x v="0"/>
    <s v="O+"/>
    <x v="1"/>
    <x v="0"/>
    <x v="1585"/>
    <s v="Scott Black"/>
    <x v="5795"/>
    <x v="1"/>
    <n v="26625.693899999998"/>
    <n v="268"/>
    <x v="0"/>
    <s v="Elective"/>
    <d v="2021-03-16T00:00:00"/>
    <s v="Paracetamol"/>
    <s v="Normal"/>
    <x v="21"/>
  </r>
  <r>
    <s v="Mrs."/>
    <s v="Mark Morgan"/>
    <n v="51"/>
    <x v="1"/>
    <x v="0"/>
    <s v="A-"/>
    <x v="6"/>
    <x v="5"/>
    <x v="490"/>
    <s v="Mr. Justin Bryant"/>
    <x v="5796"/>
    <x v="0"/>
    <n v="3275.9339"/>
    <n v="295"/>
    <x v="2"/>
    <s v="Emergency"/>
    <d v="2021-10-07T00:00:00"/>
    <s v="Ibuprofen"/>
    <s v="Inconclusive"/>
    <x v="7"/>
  </r>
  <r>
    <s v="Mr."/>
    <s v="Matthew Cannon"/>
    <n v="22"/>
    <x v="2"/>
    <x v="1"/>
    <s v="B+"/>
    <x v="7"/>
    <x v="4"/>
    <x v="373"/>
    <s v="Veronica Woods"/>
    <x v="5797"/>
    <x v="2"/>
    <n v="36199.282899999998"/>
    <n v="102"/>
    <x v="1"/>
    <s v="Urgent"/>
    <d v="2020-11-09T00:00:00"/>
    <s v="Aspirin"/>
    <s v="Abnormal"/>
    <x v="23"/>
  </r>
  <r>
    <s v="Mr."/>
    <s v="Albert Riley"/>
    <n v="24"/>
    <x v="2"/>
    <x v="1"/>
    <s v="B+"/>
    <x v="7"/>
    <x v="2"/>
    <x v="85"/>
    <s v="Shannon Greene DDS"/>
    <x v="5798"/>
    <x v="1"/>
    <n v="19843.204699999998"/>
    <n v="498"/>
    <x v="0"/>
    <s v="Elective"/>
    <d v="2019-10-25T00:00:00"/>
    <s v="Lipitor"/>
    <s v="Inconclusive"/>
    <x v="24"/>
  </r>
  <r>
    <s v="Mrs."/>
    <s v="Robert Torres"/>
    <n v="43"/>
    <x v="1"/>
    <x v="0"/>
    <s v="B-"/>
    <x v="2"/>
    <x v="1"/>
    <x v="1470"/>
    <s v="Patricia Harmon"/>
    <x v="4365"/>
    <x v="0"/>
    <n v="9103.9789000000001"/>
    <n v="364"/>
    <x v="1"/>
    <s v="Urgent"/>
    <d v="2021-07-11T00:00:00"/>
    <s v="Lipitor"/>
    <s v="Inconclusive"/>
    <x v="25"/>
  </r>
  <r>
    <s v="Mr."/>
    <s v="Lauren Clark"/>
    <n v="22"/>
    <x v="2"/>
    <x v="1"/>
    <s v="A+"/>
    <x v="4"/>
    <x v="1"/>
    <x v="327"/>
    <s v="Michael Robertson"/>
    <x v="3682"/>
    <x v="2"/>
    <n v="27442.1878"/>
    <n v="452"/>
    <x v="1"/>
    <s v="Urgent"/>
    <d v="2019-08-07T00:00:00"/>
    <s v="Ibuprofen"/>
    <s v="Normal"/>
    <x v="27"/>
  </r>
  <r>
    <s v="Mrs."/>
    <s v="Teresa Martin"/>
    <n v="58"/>
    <x v="1"/>
    <x v="0"/>
    <s v="AB+"/>
    <x v="3"/>
    <x v="2"/>
    <x v="1624"/>
    <s v="Larry Estes"/>
    <x v="5799"/>
    <x v="0"/>
    <n v="9466.9382000000005"/>
    <n v="370"/>
    <x v="2"/>
    <s v="Emergency"/>
    <d v="2023-07-26T00:00:00"/>
    <s v="Paracetamol"/>
    <s v="Normal"/>
    <x v="7"/>
  </r>
  <r>
    <s v="Mr."/>
    <s v="Theresa Woods"/>
    <n v="26"/>
    <x v="2"/>
    <x v="1"/>
    <s v="B-"/>
    <x v="2"/>
    <x v="0"/>
    <x v="1130"/>
    <s v="Natalie Jones"/>
    <x v="3234"/>
    <x v="1"/>
    <n v="27542.208600000002"/>
    <n v="234"/>
    <x v="1"/>
    <s v="Urgent"/>
    <d v="2021-01-01T00:00:00"/>
    <s v="Penicillin"/>
    <s v="Inconclusive"/>
    <x v="16"/>
  </r>
  <r>
    <s v="Mr."/>
    <s v="Jacqueline Kennedy"/>
    <n v="50"/>
    <x v="1"/>
    <x v="1"/>
    <s v="A+"/>
    <x v="4"/>
    <x v="2"/>
    <x v="785"/>
    <s v="Sarah Alvarez"/>
    <x v="5800"/>
    <x v="4"/>
    <n v="5651.8603000000003"/>
    <n v="219"/>
    <x v="2"/>
    <s v="Emergency"/>
    <d v="2023-02-25T00:00:00"/>
    <s v="Penicillin"/>
    <s v="Normal"/>
    <x v="25"/>
  </r>
  <r>
    <s v="Mrs."/>
    <s v="Kevin Steele"/>
    <n v="83"/>
    <x v="0"/>
    <x v="0"/>
    <s v="O+"/>
    <x v="1"/>
    <x v="4"/>
    <x v="1664"/>
    <s v="Mary Downs"/>
    <x v="5801"/>
    <x v="0"/>
    <n v="20516.823899999999"/>
    <n v="358"/>
    <x v="1"/>
    <s v="Urgent"/>
    <d v="2022-12-20T00:00:00"/>
    <s v="Penicillin"/>
    <s v="Abnormal"/>
    <x v="25"/>
  </r>
  <r>
    <s v="Mr."/>
    <s v="Douglas Hanson"/>
    <n v="20"/>
    <x v="2"/>
    <x v="1"/>
    <s v="A-"/>
    <x v="6"/>
    <x v="5"/>
    <x v="1516"/>
    <s v="Melissa Hendrix"/>
    <x v="5802"/>
    <x v="1"/>
    <n v="76715.884099999996"/>
    <n v="320"/>
    <x v="0"/>
    <s v="Elective"/>
    <d v="2022-09-15T00:00:00"/>
    <s v="Penicillin"/>
    <s v="Abnormal"/>
    <x v="28"/>
  </r>
  <r>
    <s v="Mrs."/>
    <s v="Jason Hampton"/>
    <n v="72"/>
    <x v="0"/>
    <x v="0"/>
    <s v="AB-"/>
    <x v="5"/>
    <x v="3"/>
    <x v="281"/>
    <s v="Chris Kim"/>
    <x v="5803"/>
    <x v="0"/>
    <n v="8072.0151999999998"/>
    <n v="336"/>
    <x v="1"/>
    <s v="Urgent"/>
    <d v="2019-05-17T00:00:00"/>
    <s v="Ibuprofen"/>
    <s v="Normal"/>
    <x v="21"/>
  </r>
  <r>
    <s v="Mrs."/>
    <s v="Tracy Webb"/>
    <n v="26"/>
    <x v="2"/>
    <x v="0"/>
    <s v="O+"/>
    <x v="1"/>
    <x v="4"/>
    <x v="707"/>
    <s v="Haley Hughes"/>
    <x v="5804"/>
    <x v="1"/>
    <n v="1475.9431"/>
    <n v="329"/>
    <x v="2"/>
    <s v="Emergency"/>
    <d v="2019-04-24T00:00:00"/>
    <s v="Paracetamol"/>
    <s v="Inconclusive"/>
    <x v="2"/>
  </r>
  <r>
    <s v="Mrs."/>
    <s v="Xavier Dawson"/>
    <n v="67"/>
    <x v="0"/>
    <x v="0"/>
    <s v="O-"/>
    <x v="0"/>
    <x v="1"/>
    <x v="1053"/>
    <s v="Monica Lowe"/>
    <x v="3612"/>
    <x v="0"/>
    <n v="36125.632899999997"/>
    <n v="434"/>
    <x v="0"/>
    <s v="Elective"/>
    <d v="2022-11-24T00:00:00"/>
    <s v="Aspirin"/>
    <s v="Normal"/>
    <x v="28"/>
  </r>
  <r>
    <s v="Mrs."/>
    <s v="Courtney Warner"/>
    <n v="37"/>
    <x v="1"/>
    <x v="0"/>
    <s v="O+"/>
    <x v="1"/>
    <x v="5"/>
    <x v="717"/>
    <s v="Michael Moore"/>
    <x v="5805"/>
    <x v="4"/>
    <n v="28514.1129"/>
    <n v="156"/>
    <x v="0"/>
    <s v="Elective"/>
    <d v="2021-12-11T00:00:00"/>
    <s v="Lipitor"/>
    <s v="Abnormal"/>
    <x v="2"/>
  </r>
  <r>
    <s v="Mrs."/>
    <s v="Sandra Cline"/>
    <n v="38"/>
    <x v="1"/>
    <x v="0"/>
    <s v="O-"/>
    <x v="0"/>
    <x v="3"/>
    <x v="467"/>
    <s v="Luis Davis"/>
    <x v="5806"/>
    <x v="4"/>
    <n v="4514.5118000000002"/>
    <n v="425"/>
    <x v="2"/>
    <s v="Emergency"/>
    <d v="2019-11-03T00:00:00"/>
    <s v="Ibuprofen"/>
    <s v="Inconclusive"/>
    <x v="20"/>
  </r>
  <r>
    <s v="Mrs."/>
    <s v="Larry Jensen"/>
    <n v="25"/>
    <x v="2"/>
    <x v="0"/>
    <s v="B+"/>
    <x v="7"/>
    <x v="4"/>
    <x v="1079"/>
    <s v="Robert Williams"/>
    <x v="5807"/>
    <x v="3"/>
    <n v="10486.6903"/>
    <n v="195"/>
    <x v="2"/>
    <s v="Emergency"/>
    <d v="2020-09-28T00:00:00"/>
    <s v="Lipitor"/>
    <s v="Normal"/>
    <x v="20"/>
  </r>
  <r>
    <s v="Mrs."/>
    <s v="Nicholas Fields"/>
    <n v="74"/>
    <x v="0"/>
    <x v="0"/>
    <s v="B+"/>
    <x v="7"/>
    <x v="4"/>
    <x v="1187"/>
    <s v="Mrs. Christina Miller"/>
    <x v="5808"/>
    <x v="0"/>
    <n v="11963.906300000001"/>
    <n v="303"/>
    <x v="1"/>
    <s v="Urgent"/>
    <d v="2021-11-27T00:00:00"/>
    <s v="Lipitor"/>
    <s v="Abnormal"/>
    <x v="2"/>
  </r>
  <r>
    <s v="Mrs."/>
    <s v="Linda White"/>
    <n v="61"/>
    <x v="0"/>
    <x v="0"/>
    <s v="AB+"/>
    <x v="3"/>
    <x v="2"/>
    <x v="550"/>
    <s v="Keith Butler"/>
    <x v="5809"/>
    <x v="2"/>
    <n v="17001.573"/>
    <n v="320"/>
    <x v="2"/>
    <s v="Emergency"/>
    <d v="2022-05-17T00:00:00"/>
    <s v="Paracetamol"/>
    <s v="Abnormal"/>
    <x v="8"/>
  </r>
  <r>
    <s v="Mr."/>
    <s v="Anthony Steele"/>
    <n v="19"/>
    <x v="2"/>
    <x v="1"/>
    <s v="AB-"/>
    <x v="5"/>
    <x v="2"/>
    <x v="570"/>
    <s v="Rhonda Knapp"/>
    <x v="5810"/>
    <x v="3"/>
    <n v="12994.5764"/>
    <n v="219"/>
    <x v="0"/>
    <s v="Elective"/>
    <d v="2023-06-08T00:00:00"/>
    <s v="Ibuprofen"/>
    <s v="Abnormal"/>
    <x v="24"/>
  </r>
  <r>
    <s v="Mrs."/>
    <s v="Paul Carter"/>
    <n v="23"/>
    <x v="2"/>
    <x v="0"/>
    <s v="A-"/>
    <x v="6"/>
    <x v="4"/>
    <x v="631"/>
    <s v="Fred Ward"/>
    <x v="5811"/>
    <x v="1"/>
    <n v="43945.289299999997"/>
    <n v="130"/>
    <x v="1"/>
    <s v="Urgent"/>
    <d v="2022-02-11T00:00:00"/>
    <s v="Aspirin"/>
    <s v="Abnormal"/>
    <x v="20"/>
  </r>
  <r>
    <s v="Mr."/>
    <s v="Miss Melissa Ward"/>
    <n v="56"/>
    <x v="1"/>
    <x v="1"/>
    <s v="B+"/>
    <x v="7"/>
    <x v="4"/>
    <x v="418"/>
    <s v="Linda Newman PhD"/>
    <x v="5812"/>
    <x v="1"/>
    <n v="22576.149600000001"/>
    <n v="152"/>
    <x v="2"/>
    <s v="Emergency"/>
    <d v="2023-11-06T00:00:00"/>
    <s v="Paracetamol"/>
    <s v="Inconclusive"/>
    <x v="0"/>
  </r>
  <r>
    <s v="Mr."/>
    <s v="Adam Haynes"/>
    <n v="65"/>
    <x v="0"/>
    <x v="1"/>
    <s v="A-"/>
    <x v="6"/>
    <x v="5"/>
    <x v="838"/>
    <s v="Latasha Torres"/>
    <x v="5813"/>
    <x v="2"/>
    <n v="50557.878400000001"/>
    <n v="387"/>
    <x v="0"/>
    <s v="Elective"/>
    <d v="2023-03-03T00:00:00"/>
    <s v="Aspirin"/>
    <s v="Normal"/>
    <x v="9"/>
  </r>
  <r>
    <s v="Mrs."/>
    <s v="Angela Rodriguez"/>
    <n v="35"/>
    <x v="1"/>
    <x v="0"/>
    <s v="O+"/>
    <x v="1"/>
    <x v="1"/>
    <x v="1078"/>
    <s v="Jeremy Parsons"/>
    <x v="5814"/>
    <x v="3"/>
    <n v="8084.1659"/>
    <n v="111"/>
    <x v="0"/>
    <s v="Elective"/>
    <d v="2023-10-27T00:00:00"/>
    <s v="Lipitor"/>
    <s v="Abnormal"/>
    <x v="10"/>
  </r>
  <r>
    <s v="Mr."/>
    <s v="Michelle Herrera"/>
    <n v="64"/>
    <x v="0"/>
    <x v="1"/>
    <s v="AB-"/>
    <x v="5"/>
    <x v="2"/>
    <x v="1416"/>
    <s v="Logan Palmer"/>
    <x v="3595"/>
    <x v="3"/>
    <n v="18487.061799999999"/>
    <n v="460"/>
    <x v="0"/>
    <s v="Elective"/>
    <d v="2019-04-15T00:00:00"/>
    <s v="Paracetamol"/>
    <s v="Inconclusive"/>
    <x v="20"/>
  </r>
  <r>
    <s v="Mr."/>
    <s v="Kathy Freeman"/>
    <n v="44"/>
    <x v="1"/>
    <x v="1"/>
    <s v="B-"/>
    <x v="2"/>
    <x v="0"/>
    <x v="1535"/>
    <s v="Monica Barnett"/>
    <x v="5815"/>
    <x v="3"/>
    <n v="28609.8416"/>
    <n v="495"/>
    <x v="1"/>
    <s v="Urgent"/>
    <d v="2019-06-13T00:00:00"/>
    <s v="Paracetamol"/>
    <s v="Normal"/>
    <x v="17"/>
  </r>
  <r>
    <s v="Mr."/>
    <s v="Daniel Klein"/>
    <n v="34"/>
    <x v="2"/>
    <x v="1"/>
    <s v="A+"/>
    <x v="4"/>
    <x v="0"/>
    <x v="1744"/>
    <s v="Steven Henry"/>
    <x v="5816"/>
    <x v="3"/>
    <n v="52930.8223"/>
    <n v="146"/>
    <x v="0"/>
    <s v="Elective"/>
    <d v="2021-07-12T00:00:00"/>
    <s v="Ibuprofen"/>
    <s v="Inconclusive"/>
    <x v="26"/>
  </r>
  <r>
    <s v="Mr."/>
    <s v="Reginald Kelley"/>
    <n v="27"/>
    <x v="2"/>
    <x v="1"/>
    <s v="O-"/>
    <x v="0"/>
    <x v="5"/>
    <x v="1404"/>
    <s v="Larry Bell"/>
    <x v="5817"/>
    <x v="2"/>
    <n v="21920.850600000002"/>
    <n v="140"/>
    <x v="2"/>
    <s v="Emergency"/>
    <d v="2019-01-01T00:00:00"/>
    <s v="Paracetamol"/>
    <s v="Inconclusive"/>
    <x v="11"/>
  </r>
  <r>
    <s v="Mr."/>
    <s v="Michael Miles"/>
    <n v="66"/>
    <x v="0"/>
    <x v="1"/>
    <s v="O+"/>
    <x v="1"/>
    <x v="2"/>
    <x v="1432"/>
    <s v="Jordan Price"/>
    <x v="5818"/>
    <x v="0"/>
    <n v="21997.8164"/>
    <n v="369"/>
    <x v="0"/>
    <s v="Elective"/>
    <d v="2021-06-01T00:00:00"/>
    <s v="Aspirin"/>
    <s v="Abnormal"/>
    <x v="27"/>
  </r>
  <r>
    <s v="Mr."/>
    <s v="Vicki Wilson"/>
    <n v="61"/>
    <x v="0"/>
    <x v="1"/>
    <s v="O-"/>
    <x v="0"/>
    <x v="3"/>
    <x v="1525"/>
    <s v="Steven Mack"/>
    <x v="5819"/>
    <x v="2"/>
    <n v="17417.225600000002"/>
    <n v="483"/>
    <x v="2"/>
    <s v="Emergency"/>
    <d v="2020-10-11T00:00:00"/>
    <s v="Paracetamol"/>
    <s v="Abnormal"/>
    <x v="8"/>
  </r>
  <r>
    <s v="Mr."/>
    <s v="Theresa Taylor"/>
    <n v="26"/>
    <x v="2"/>
    <x v="1"/>
    <s v="A+"/>
    <x v="4"/>
    <x v="3"/>
    <x v="1200"/>
    <s v="Tiffany Elliott"/>
    <x v="486"/>
    <x v="4"/>
    <n v="8757.5066999999999"/>
    <n v="432"/>
    <x v="1"/>
    <s v="Urgent"/>
    <d v="2021-12-17T00:00:00"/>
    <s v="Ibuprofen"/>
    <s v="Normal"/>
    <x v="25"/>
  </r>
  <r>
    <s v="Mr."/>
    <s v="Kathryn Avery"/>
    <n v="68"/>
    <x v="0"/>
    <x v="1"/>
    <s v="B+"/>
    <x v="7"/>
    <x v="1"/>
    <x v="1193"/>
    <s v="Thomas Nelson"/>
    <x v="5820"/>
    <x v="0"/>
    <n v="2009.1737000000001"/>
    <n v="107"/>
    <x v="0"/>
    <s v="Elective"/>
    <d v="2022-06-02T00:00:00"/>
    <s v="Paracetamol"/>
    <s v="Abnormal"/>
    <x v="20"/>
  </r>
  <r>
    <s v="Mrs."/>
    <s v="Matthew Green"/>
    <n v="71"/>
    <x v="0"/>
    <x v="0"/>
    <s v="O-"/>
    <x v="0"/>
    <x v="5"/>
    <x v="42"/>
    <s v="Alejandro Rios"/>
    <x v="5821"/>
    <x v="3"/>
    <n v="75252.050099999993"/>
    <n v="325"/>
    <x v="0"/>
    <s v="Elective"/>
    <d v="2023-03-16T00:00:00"/>
    <s v="Lipitor"/>
    <s v="Abnormal"/>
    <x v="28"/>
  </r>
  <r>
    <s v="Mr."/>
    <s v="John Martinez"/>
    <n v="53"/>
    <x v="1"/>
    <x v="1"/>
    <s v="O-"/>
    <x v="0"/>
    <x v="4"/>
    <x v="888"/>
    <s v="Kimberly King"/>
    <x v="5822"/>
    <x v="3"/>
    <n v="26223.0229"/>
    <n v="426"/>
    <x v="1"/>
    <s v="Urgent"/>
    <d v="2021-06-18T00:00:00"/>
    <s v="Lipitor"/>
    <s v="Abnormal"/>
    <x v="28"/>
  </r>
  <r>
    <s v="Mr."/>
    <s v="Stephanie Lopez"/>
    <n v="78"/>
    <x v="0"/>
    <x v="1"/>
    <s v="B-"/>
    <x v="2"/>
    <x v="4"/>
    <x v="1196"/>
    <s v="Katie Rivera"/>
    <x v="5823"/>
    <x v="1"/>
    <n v="25632.046999999999"/>
    <n v="358"/>
    <x v="1"/>
    <s v="Urgent"/>
    <d v="2021-09-10T00:00:00"/>
    <s v="Ibuprofen"/>
    <s v="Inconclusive"/>
    <x v="0"/>
  </r>
  <r>
    <s v="Mrs."/>
    <s v="Olivia Mccarthy"/>
    <n v="67"/>
    <x v="0"/>
    <x v="0"/>
    <s v="AB+"/>
    <x v="3"/>
    <x v="0"/>
    <x v="1496"/>
    <s v="Thomas Thompson"/>
    <x v="5824"/>
    <x v="3"/>
    <n v="44184.781300000002"/>
    <n v="428"/>
    <x v="2"/>
    <s v="Emergency"/>
    <d v="2022-10-15T00:00:00"/>
    <s v="Aspirin"/>
    <s v="Normal"/>
    <x v="8"/>
  </r>
  <r>
    <s v="Mrs."/>
    <s v="Dr. Sherry Taylor"/>
    <n v="84"/>
    <x v="0"/>
    <x v="0"/>
    <s v="A+"/>
    <x v="4"/>
    <x v="5"/>
    <x v="1745"/>
    <s v="Destiny Garza"/>
    <x v="5825"/>
    <x v="3"/>
    <n v="32840.419800000003"/>
    <n v="140"/>
    <x v="2"/>
    <s v="Emergency"/>
    <d v="2019-05-21T00:00:00"/>
    <s v="Ibuprofen"/>
    <s v="Abnormal"/>
    <x v="15"/>
  </r>
  <r>
    <s v="Mrs."/>
    <s v="Amanda English"/>
    <n v="75"/>
    <x v="0"/>
    <x v="0"/>
    <s v="B+"/>
    <x v="7"/>
    <x v="4"/>
    <x v="947"/>
    <s v="Amanda Hill"/>
    <x v="5826"/>
    <x v="1"/>
    <n v="17199.732400000001"/>
    <n v="249"/>
    <x v="1"/>
    <s v="Urgent"/>
    <d v="2020-11-19T00:00:00"/>
    <s v="Penicillin"/>
    <s v="Abnormal"/>
    <x v="3"/>
  </r>
  <r>
    <s v="Mr."/>
    <s v="Heather Vasquez"/>
    <n v="18"/>
    <x v="2"/>
    <x v="1"/>
    <s v="O+"/>
    <x v="1"/>
    <x v="3"/>
    <x v="262"/>
    <s v="Amber Taylor"/>
    <x v="3320"/>
    <x v="1"/>
    <n v="7127.3810999999996"/>
    <n v="412"/>
    <x v="2"/>
    <s v="Emergency"/>
    <d v="2019-01-08T00:00:00"/>
    <s v="Penicillin"/>
    <s v="Abnormal"/>
    <x v="1"/>
  </r>
  <r>
    <s v="Mrs."/>
    <s v="Jessica Roberts"/>
    <n v="57"/>
    <x v="1"/>
    <x v="0"/>
    <s v="AB+"/>
    <x v="3"/>
    <x v="5"/>
    <x v="659"/>
    <s v="Daniel Miller"/>
    <x v="5827"/>
    <x v="3"/>
    <n v="50226.199099999998"/>
    <n v="206"/>
    <x v="2"/>
    <s v="Emergency"/>
    <d v="2023-01-16T00:00:00"/>
    <s v="Ibuprofen"/>
    <s v="Normal"/>
    <x v="11"/>
  </r>
  <r>
    <s v="Mrs."/>
    <s v="Lisa Ramos"/>
    <n v="65"/>
    <x v="0"/>
    <x v="0"/>
    <s v="AB-"/>
    <x v="5"/>
    <x v="3"/>
    <x v="202"/>
    <s v="Mrs. Angela Rios MD"/>
    <x v="5828"/>
    <x v="0"/>
    <n v="23814.727999999999"/>
    <n v="408"/>
    <x v="2"/>
    <s v="Emergency"/>
    <d v="2021-06-14T00:00:00"/>
    <s v="Paracetamol"/>
    <s v="Normal"/>
    <x v="6"/>
  </r>
  <r>
    <s v="Mr."/>
    <s v="Jessica Campos"/>
    <n v="82"/>
    <x v="0"/>
    <x v="1"/>
    <s v="O+"/>
    <x v="1"/>
    <x v="0"/>
    <x v="1695"/>
    <s v="Mary Wyatt"/>
    <x v="5829"/>
    <x v="1"/>
    <n v="43270.650199999996"/>
    <n v="402"/>
    <x v="0"/>
    <s v="Elective"/>
    <d v="2023-07-06T00:00:00"/>
    <s v="Penicillin"/>
    <s v="Normal"/>
    <x v="10"/>
  </r>
  <r>
    <s v="Mr."/>
    <s v="Charles King"/>
    <n v="58"/>
    <x v="1"/>
    <x v="1"/>
    <s v="AB-"/>
    <x v="5"/>
    <x v="1"/>
    <x v="1304"/>
    <s v="Emily Davis"/>
    <x v="2283"/>
    <x v="1"/>
    <n v="5350.5330000000004"/>
    <n v="246"/>
    <x v="2"/>
    <s v="Emergency"/>
    <d v="2023-08-01T00:00:00"/>
    <s v="Lipitor"/>
    <s v="Inconclusive"/>
    <x v="18"/>
  </r>
  <r>
    <s v="Mr."/>
    <s v="Lindsay Garner"/>
    <n v="73"/>
    <x v="0"/>
    <x v="1"/>
    <s v="A+"/>
    <x v="4"/>
    <x v="1"/>
    <x v="28"/>
    <s v="Jessica Aguirre"/>
    <x v="1707"/>
    <x v="3"/>
    <n v="29347.057199999999"/>
    <n v="449"/>
    <x v="0"/>
    <s v="Elective"/>
    <d v="2019-05-19T00:00:00"/>
    <s v="Penicillin"/>
    <s v="Inconclusive"/>
    <x v="10"/>
  </r>
  <r>
    <s v="Mrs."/>
    <s v="Eric Lewis"/>
    <n v="52"/>
    <x v="1"/>
    <x v="0"/>
    <s v="B-"/>
    <x v="2"/>
    <x v="1"/>
    <x v="687"/>
    <s v="Dillon Lloyd"/>
    <x v="5830"/>
    <x v="4"/>
    <n v="24527.155999999999"/>
    <n v="216"/>
    <x v="1"/>
    <s v="Urgent"/>
    <d v="2023-10-25T00:00:00"/>
    <s v="Aspirin"/>
    <s v="Normal"/>
    <x v="14"/>
  </r>
  <r>
    <s v="Mr."/>
    <s v="Tamara Smith"/>
    <n v="62"/>
    <x v="0"/>
    <x v="1"/>
    <s v="B+"/>
    <x v="7"/>
    <x v="1"/>
    <x v="916"/>
    <s v="Angela Schneider"/>
    <x v="5831"/>
    <x v="1"/>
    <n v="8680.9437999999991"/>
    <n v="406"/>
    <x v="0"/>
    <s v="Elective"/>
    <d v="2022-05-29T00:00:00"/>
    <s v="Paracetamol"/>
    <s v="Inconclusive"/>
    <x v="10"/>
  </r>
  <r>
    <s v="Mrs."/>
    <s v="Joseph Stevens"/>
    <n v="85"/>
    <x v="0"/>
    <x v="0"/>
    <s v="B+"/>
    <x v="7"/>
    <x v="2"/>
    <x v="75"/>
    <s v="Grace Ball"/>
    <x v="2270"/>
    <x v="1"/>
    <n v="19194.3619"/>
    <n v="226"/>
    <x v="0"/>
    <s v="Elective"/>
    <d v="2020-09-05T00:00:00"/>
    <s v="Ibuprofen"/>
    <s v="Normal"/>
    <x v="13"/>
  </r>
  <r>
    <s v="Mrs."/>
    <s v="Christopher Jones"/>
    <n v="83"/>
    <x v="0"/>
    <x v="0"/>
    <s v="O+"/>
    <x v="1"/>
    <x v="4"/>
    <x v="1056"/>
    <s v="Rebecca Freeman"/>
    <x v="1568"/>
    <x v="3"/>
    <n v="10655.760700000001"/>
    <n v="405"/>
    <x v="1"/>
    <s v="Urgent"/>
    <d v="2023-09-03T00:00:00"/>
    <s v="Ibuprofen"/>
    <s v="Inconclusive"/>
    <x v="29"/>
  </r>
  <r>
    <s v="Mr."/>
    <s v="Melissa Anderson"/>
    <n v="79"/>
    <x v="0"/>
    <x v="1"/>
    <s v="AB+"/>
    <x v="3"/>
    <x v="5"/>
    <x v="1356"/>
    <s v="Melissa Farmer"/>
    <x v="5832"/>
    <x v="2"/>
    <n v="17406.582399999999"/>
    <n v="260"/>
    <x v="2"/>
    <s v="Emergency"/>
    <d v="2023-01-27T00:00:00"/>
    <s v="Penicillin"/>
    <s v="Normal"/>
    <x v="16"/>
  </r>
  <r>
    <s v="Mr."/>
    <s v="Albert Perkins"/>
    <n v="52"/>
    <x v="1"/>
    <x v="1"/>
    <s v="B+"/>
    <x v="7"/>
    <x v="5"/>
    <x v="1265"/>
    <s v="Nicole Dean"/>
    <x v="5833"/>
    <x v="4"/>
    <n v="55254.858099999998"/>
    <n v="458"/>
    <x v="0"/>
    <s v="Elective"/>
    <d v="2020-05-04T00:00:00"/>
    <s v="Ibuprofen"/>
    <s v="Inconclusive"/>
    <x v="13"/>
  </r>
  <r>
    <s v="Mrs."/>
    <s v="Cynthia Butler"/>
    <n v="22"/>
    <x v="2"/>
    <x v="0"/>
    <s v="A+"/>
    <x v="4"/>
    <x v="5"/>
    <x v="1216"/>
    <s v="Brandi Bailey"/>
    <x v="5834"/>
    <x v="3"/>
    <n v="40421.735500000003"/>
    <n v="237"/>
    <x v="0"/>
    <s v="Elective"/>
    <d v="2022-03-13T00:00:00"/>
    <s v="Aspirin"/>
    <s v="Inconclusive"/>
    <x v="20"/>
  </r>
  <r>
    <s v="Mr."/>
    <s v="Helen Mclaughlin"/>
    <n v="56"/>
    <x v="1"/>
    <x v="1"/>
    <s v="O-"/>
    <x v="0"/>
    <x v="1"/>
    <x v="1744"/>
    <s v="Sarah Hicks"/>
    <x v="5835"/>
    <x v="1"/>
    <n v="36918.732900000003"/>
    <n v="242"/>
    <x v="0"/>
    <s v="Elective"/>
    <d v="2021-07-16T00:00:00"/>
    <s v="Paracetamol"/>
    <s v="Normal"/>
    <x v="28"/>
  </r>
  <r>
    <s v="Mr."/>
    <s v="Becky Kelley"/>
    <n v="26"/>
    <x v="2"/>
    <x v="1"/>
    <s v="A-"/>
    <x v="6"/>
    <x v="0"/>
    <x v="1391"/>
    <s v="Robin Meyer"/>
    <x v="5836"/>
    <x v="2"/>
    <n v="41911.7192"/>
    <n v="316"/>
    <x v="2"/>
    <s v="Emergency"/>
    <d v="2019-09-10T00:00:00"/>
    <s v="Lipitor"/>
    <s v="Normal"/>
    <x v="29"/>
  </r>
  <r>
    <s v="Mr."/>
    <s v="Sherry Sanchez"/>
    <n v="77"/>
    <x v="0"/>
    <x v="1"/>
    <s v="AB+"/>
    <x v="3"/>
    <x v="5"/>
    <x v="1329"/>
    <s v="Wesley Taylor"/>
    <x v="5837"/>
    <x v="4"/>
    <n v="37678.719599999997"/>
    <n v="111"/>
    <x v="0"/>
    <s v="Elective"/>
    <d v="2022-06-25T00:00:00"/>
    <s v="Lipitor"/>
    <s v="Normal"/>
    <x v="22"/>
  </r>
  <r>
    <s v="Mrs."/>
    <s v="Jennifer Peterson"/>
    <n v="21"/>
    <x v="2"/>
    <x v="0"/>
    <s v="B-"/>
    <x v="2"/>
    <x v="4"/>
    <x v="545"/>
    <s v="Nicholas Spencer III"/>
    <x v="1056"/>
    <x v="3"/>
    <n v="40562.452700000002"/>
    <n v="265"/>
    <x v="1"/>
    <s v="Urgent"/>
    <d v="2021-02-05T00:00:00"/>
    <s v="Lipitor"/>
    <s v="Inconclusive"/>
    <x v="14"/>
  </r>
  <r>
    <s v="Mrs."/>
    <s v="Randy Smith"/>
    <n v="33"/>
    <x v="2"/>
    <x v="0"/>
    <s v="O+"/>
    <x v="1"/>
    <x v="2"/>
    <x v="840"/>
    <s v="Kimberly Mccarty"/>
    <x v="5838"/>
    <x v="2"/>
    <n v="14152.8415"/>
    <n v="423"/>
    <x v="0"/>
    <s v="Elective"/>
    <d v="2019-10-22T00:00:00"/>
    <s v="Ibuprofen"/>
    <s v="Abnormal"/>
    <x v="18"/>
  </r>
  <r>
    <s v="Mr."/>
    <s v="Derek Sanchez"/>
    <n v="61"/>
    <x v="0"/>
    <x v="1"/>
    <s v="A-"/>
    <x v="6"/>
    <x v="3"/>
    <x v="1528"/>
    <s v="Linda Miller"/>
    <x v="5839"/>
    <x v="4"/>
    <n v="12133.4028"/>
    <n v="312"/>
    <x v="1"/>
    <s v="Urgent"/>
    <d v="2021-03-21T00:00:00"/>
    <s v="Ibuprofen"/>
    <s v="Normal"/>
    <x v="1"/>
  </r>
  <r>
    <s v="Mr."/>
    <s v="Steven Gray"/>
    <n v="26"/>
    <x v="2"/>
    <x v="1"/>
    <s v="AB-"/>
    <x v="5"/>
    <x v="3"/>
    <x v="54"/>
    <s v="Todd Mccormick"/>
    <x v="5840"/>
    <x v="2"/>
    <n v="6048.9256999999998"/>
    <n v="208"/>
    <x v="2"/>
    <s v="Emergency"/>
    <d v="2019-11-25T00:00:00"/>
    <s v="Ibuprofen"/>
    <s v="Normal"/>
    <x v="13"/>
  </r>
  <r>
    <s v="Mr."/>
    <s v="Jasmine Hardy"/>
    <n v="31"/>
    <x v="2"/>
    <x v="1"/>
    <s v="AB+"/>
    <x v="3"/>
    <x v="1"/>
    <x v="524"/>
    <s v="Marc Daniel"/>
    <x v="4331"/>
    <x v="2"/>
    <n v="9567.0669999999991"/>
    <n v="161"/>
    <x v="0"/>
    <s v="Elective"/>
    <d v="2022-06-19T00:00:00"/>
    <s v="Penicillin"/>
    <s v="Normal"/>
    <x v="20"/>
  </r>
  <r>
    <s v="Mrs."/>
    <s v="Gail Moore PhD"/>
    <n v="58"/>
    <x v="1"/>
    <x v="0"/>
    <s v="B-"/>
    <x v="2"/>
    <x v="2"/>
    <x v="1746"/>
    <s v="Samuel Rodriguez"/>
    <x v="5841"/>
    <x v="1"/>
    <n v="13083.836799999999"/>
    <n v="307"/>
    <x v="0"/>
    <s v="Elective"/>
    <d v="2022-09-15T00:00:00"/>
    <s v="Lipitor"/>
    <s v="Abnormal"/>
    <x v="5"/>
  </r>
  <r>
    <s v="Mr."/>
    <s v="Jeremy Adkins"/>
    <n v="65"/>
    <x v="0"/>
    <x v="1"/>
    <s v="AB+"/>
    <x v="3"/>
    <x v="1"/>
    <x v="975"/>
    <s v="Dennis Haas"/>
    <x v="5842"/>
    <x v="2"/>
    <n v="6858.8584000000001"/>
    <n v="478"/>
    <x v="0"/>
    <s v="Elective"/>
    <d v="2023-06-29T00:00:00"/>
    <s v="Lipitor"/>
    <s v="Normal"/>
    <x v="20"/>
  </r>
  <r>
    <s v="Mr."/>
    <s v="John Jensen"/>
    <n v="28"/>
    <x v="2"/>
    <x v="1"/>
    <s v="O+"/>
    <x v="1"/>
    <x v="1"/>
    <x v="1165"/>
    <s v="Rhonda Wolf"/>
    <x v="5843"/>
    <x v="3"/>
    <n v="4234.9962999999998"/>
    <n v="257"/>
    <x v="0"/>
    <s v="Elective"/>
    <d v="2020-11-17T00:00:00"/>
    <s v="Lipitor"/>
    <s v="Abnormal"/>
    <x v="2"/>
  </r>
  <r>
    <s v="Mrs."/>
    <s v="Joseph Simpson"/>
    <n v="60"/>
    <x v="0"/>
    <x v="0"/>
    <s v="A+"/>
    <x v="4"/>
    <x v="4"/>
    <x v="842"/>
    <s v="Paul Duarte"/>
    <x v="2270"/>
    <x v="1"/>
    <n v="36215.950599999996"/>
    <n v="329"/>
    <x v="1"/>
    <s v="Urgent"/>
    <d v="2023-10-19T00:00:00"/>
    <s v="Paracetamol"/>
    <s v="Abnormal"/>
    <x v="24"/>
  </r>
  <r>
    <s v="Mrs."/>
    <s v="Dr. Kenneth Kirby"/>
    <n v="61"/>
    <x v="0"/>
    <x v="0"/>
    <s v="B+"/>
    <x v="7"/>
    <x v="0"/>
    <x v="474"/>
    <s v="Marissa Riggs"/>
    <x v="4639"/>
    <x v="3"/>
    <n v="34421.101600000002"/>
    <n v="210"/>
    <x v="0"/>
    <s v="Elective"/>
    <d v="2021-12-14T00:00:00"/>
    <s v="Aspirin"/>
    <s v="Normal"/>
    <x v="12"/>
  </r>
  <r>
    <s v="Mrs."/>
    <s v="Megan Whitehead"/>
    <n v="19"/>
    <x v="2"/>
    <x v="0"/>
    <s v="A-"/>
    <x v="6"/>
    <x v="3"/>
    <x v="658"/>
    <s v="Christopher Gross"/>
    <x v="5844"/>
    <x v="2"/>
    <n v="12360.1914"/>
    <n v="311"/>
    <x v="2"/>
    <s v="Emergency"/>
    <d v="2019-08-30T00:00:00"/>
    <s v="Aspirin"/>
    <s v="Normal"/>
    <x v="0"/>
  </r>
  <r>
    <s v="Mr."/>
    <s v="Derek Austin"/>
    <n v="83"/>
    <x v="0"/>
    <x v="1"/>
    <s v="O+"/>
    <x v="1"/>
    <x v="5"/>
    <x v="49"/>
    <s v="Crystal King"/>
    <x v="5845"/>
    <x v="1"/>
    <n v="22405.224200000001"/>
    <n v="284"/>
    <x v="0"/>
    <s v="Elective"/>
    <d v="2019-06-17T00:00:00"/>
    <s v="Ibuprofen"/>
    <s v="Normal"/>
    <x v="8"/>
  </r>
  <r>
    <s v="Mr."/>
    <s v="Amanda Pitts"/>
    <n v="49"/>
    <x v="1"/>
    <x v="1"/>
    <s v="O-"/>
    <x v="0"/>
    <x v="1"/>
    <x v="1428"/>
    <s v="William Chandler"/>
    <x v="5846"/>
    <x v="1"/>
    <n v="31081.243200000001"/>
    <n v="333"/>
    <x v="0"/>
    <s v="Elective"/>
    <d v="2021-01-30T00:00:00"/>
    <s v="Ibuprofen"/>
    <s v="Inconclusive"/>
    <x v="24"/>
  </r>
  <r>
    <s v="Mrs."/>
    <s v="Cody Bell"/>
    <n v="25"/>
    <x v="2"/>
    <x v="0"/>
    <s v="AB+"/>
    <x v="3"/>
    <x v="3"/>
    <x v="865"/>
    <s v="Laura Terry"/>
    <x v="5847"/>
    <x v="4"/>
    <n v="19887.173200000001"/>
    <n v="469"/>
    <x v="2"/>
    <s v="Emergency"/>
    <d v="2023-10-24T00:00:00"/>
    <s v="Aspirin"/>
    <s v="Normal"/>
    <x v="27"/>
  </r>
  <r>
    <s v="Mrs."/>
    <s v="Carla Young"/>
    <n v="51"/>
    <x v="1"/>
    <x v="0"/>
    <s v="O-"/>
    <x v="0"/>
    <x v="5"/>
    <x v="171"/>
    <s v="Troy Kidd Jr."/>
    <x v="5848"/>
    <x v="0"/>
    <n v="66333.584799999997"/>
    <n v="450"/>
    <x v="0"/>
    <s v="Elective"/>
    <d v="2022-12-09T00:00:00"/>
    <s v="Lipitor"/>
    <s v="Inconclusive"/>
    <x v="22"/>
  </r>
  <r>
    <s v="Mrs."/>
    <s v="Steve Hansen"/>
    <n v="20"/>
    <x v="2"/>
    <x v="0"/>
    <s v="A+"/>
    <x v="4"/>
    <x v="4"/>
    <x v="1649"/>
    <s v="Samantha Morrison"/>
    <x v="1630"/>
    <x v="3"/>
    <n v="32642.7189"/>
    <n v="126"/>
    <x v="1"/>
    <s v="Urgent"/>
    <d v="2020-11-21T00:00:00"/>
    <s v="Ibuprofen"/>
    <s v="Normal"/>
    <x v="29"/>
  </r>
  <r>
    <s v="Mrs."/>
    <s v="Kim Porter"/>
    <n v="29"/>
    <x v="2"/>
    <x v="0"/>
    <s v="O-"/>
    <x v="0"/>
    <x v="0"/>
    <x v="1404"/>
    <s v="Aaron Riggs"/>
    <x v="1511"/>
    <x v="4"/>
    <n v="42275.254500000003"/>
    <n v="289"/>
    <x v="2"/>
    <s v="Emergency"/>
    <d v="2019-01-12T00:00:00"/>
    <s v="Paracetamol"/>
    <s v="Inconclusive"/>
    <x v="18"/>
  </r>
  <r>
    <s v="Mr."/>
    <s v="Ernest Ellis"/>
    <n v="77"/>
    <x v="0"/>
    <x v="1"/>
    <s v="AB-"/>
    <x v="5"/>
    <x v="5"/>
    <x v="1476"/>
    <s v="Michelle Greene"/>
    <x v="5849"/>
    <x v="3"/>
    <n v="70074.555300000007"/>
    <n v="346"/>
    <x v="0"/>
    <s v="Elective"/>
    <d v="2021-05-23T00:00:00"/>
    <s v="Lipitor"/>
    <s v="Normal"/>
    <x v="13"/>
  </r>
  <r>
    <s v="Mrs."/>
    <s v="Dana Cooper"/>
    <n v="71"/>
    <x v="0"/>
    <x v="0"/>
    <s v="A+"/>
    <x v="4"/>
    <x v="4"/>
    <x v="1556"/>
    <s v="Alex Gonzales"/>
    <x v="5850"/>
    <x v="2"/>
    <n v="31860.3043"/>
    <n v="267"/>
    <x v="1"/>
    <s v="Urgent"/>
    <d v="2020-09-25T00:00:00"/>
    <s v="Ibuprofen"/>
    <s v="Inconclusive"/>
    <x v="7"/>
  </r>
  <r>
    <s v="Mrs."/>
    <s v="Bruce Hernandez"/>
    <n v="40"/>
    <x v="1"/>
    <x v="0"/>
    <s v="AB+"/>
    <x v="3"/>
    <x v="0"/>
    <x v="1187"/>
    <s v="Alison Murphy"/>
    <x v="5851"/>
    <x v="1"/>
    <n v="8871.9081999999999"/>
    <n v="240"/>
    <x v="1"/>
    <s v="Urgent"/>
    <d v="2021-11-27T00:00:00"/>
    <s v="Paracetamol"/>
    <s v="Inconclusive"/>
    <x v="2"/>
  </r>
  <r>
    <s v="Mrs."/>
    <s v="Robin Fisher"/>
    <n v="81"/>
    <x v="0"/>
    <x v="0"/>
    <s v="A+"/>
    <x v="4"/>
    <x v="2"/>
    <x v="1180"/>
    <s v="Tina Williams DDS"/>
    <x v="5852"/>
    <x v="2"/>
    <n v="7197.5245000000004"/>
    <n v="188"/>
    <x v="0"/>
    <s v="Elective"/>
    <d v="2022-08-31T00:00:00"/>
    <s v="Paracetamol"/>
    <s v="Normal"/>
    <x v="3"/>
  </r>
  <r>
    <s v="Mr."/>
    <s v="Michael Maldonado"/>
    <n v="75"/>
    <x v="0"/>
    <x v="1"/>
    <s v="B-"/>
    <x v="2"/>
    <x v="1"/>
    <x v="1505"/>
    <s v="Richard Brown"/>
    <x v="5853"/>
    <x v="2"/>
    <n v="2255.4157"/>
    <n v="243"/>
    <x v="0"/>
    <s v="Elective"/>
    <d v="2019-11-29T00:00:00"/>
    <s v="Ibuprofen"/>
    <s v="Normal"/>
    <x v="24"/>
  </r>
  <r>
    <s v="Mr."/>
    <s v="Scott Foster"/>
    <n v="28"/>
    <x v="2"/>
    <x v="1"/>
    <s v="O+"/>
    <x v="1"/>
    <x v="1"/>
    <x v="1449"/>
    <s v="Ricardo Mathis"/>
    <x v="5854"/>
    <x v="3"/>
    <n v="11923.579400000001"/>
    <n v="214"/>
    <x v="0"/>
    <s v="Elective"/>
    <d v="2019-07-13T00:00:00"/>
    <s v="Ibuprofen"/>
    <s v="Abnormal"/>
    <x v="9"/>
  </r>
  <r>
    <s v="Mrs."/>
    <s v="Amanda Boyd"/>
    <n v="51"/>
    <x v="1"/>
    <x v="0"/>
    <s v="B-"/>
    <x v="2"/>
    <x v="1"/>
    <x v="813"/>
    <s v="Theresa Koch"/>
    <x v="5855"/>
    <x v="0"/>
    <n v="4340.7483000000002"/>
    <n v="331"/>
    <x v="0"/>
    <s v="Elective"/>
    <d v="2019-08-30T00:00:00"/>
    <s v="Penicillin"/>
    <s v="Normal"/>
    <x v="3"/>
  </r>
  <r>
    <s v="Mrs."/>
    <s v="Brandon Larson"/>
    <n v="20"/>
    <x v="2"/>
    <x v="0"/>
    <s v="B+"/>
    <x v="7"/>
    <x v="2"/>
    <x v="1744"/>
    <s v="Stephen Williams"/>
    <x v="5856"/>
    <x v="4"/>
    <n v="22888.257600000001"/>
    <n v="420"/>
    <x v="0"/>
    <s v="Elective"/>
    <d v="2021-07-07T00:00:00"/>
    <s v="Ibuprofen"/>
    <s v="Inconclusive"/>
    <x v="24"/>
  </r>
  <r>
    <s v="Mrs."/>
    <s v="Wayne Alexander"/>
    <n v="58"/>
    <x v="1"/>
    <x v="0"/>
    <s v="AB-"/>
    <x v="5"/>
    <x v="3"/>
    <x v="1559"/>
    <s v="Xavier Chapman"/>
    <x v="5857"/>
    <x v="2"/>
    <n v="19382.960999999999"/>
    <n v="281"/>
    <x v="2"/>
    <s v="Emergency"/>
    <d v="2021-01-13T00:00:00"/>
    <s v="Aspirin"/>
    <s v="Inconclusive"/>
    <x v="29"/>
  </r>
  <r>
    <s v="Mrs."/>
    <s v="Angela Parker"/>
    <n v="57"/>
    <x v="1"/>
    <x v="0"/>
    <s v="AB-"/>
    <x v="5"/>
    <x v="1"/>
    <x v="1230"/>
    <s v="Bradley Brooks"/>
    <x v="4586"/>
    <x v="4"/>
    <n v="11881.431500000001"/>
    <n v="471"/>
    <x v="0"/>
    <s v="Elective"/>
    <d v="2023-03-10T00:00:00"/>
    <s v="Ibuprofen"/>
    <s v="Abnormal"/>
    <x v="4"/>
  </r>
  <r>
    <s v="Mrs."/>
    <s v="Amanda Fowler"/>
    <n v="61"/>
    <x v="0"/>
    <x v="0"/>
    <s v="A-"/>
    <x v="6"/>
    <x v="2"/>
    <x v="327"/>
    <s v="Justin Duffy"/>
    <x v="5858"/>
    <x v="1"/>
    <n v="15616.771000000001"/>
    <n v="334"/>
    <x v="0"/>
    <s v="Elective"/>
    <d v="2019-08-10T00:00:00"/>
    <s v="Ibuprofen"/>
    <s v="Abnormal"/>
    <x v="26"/>
  </r>
  <r>
    <s v="Mrs."/>
    <s v="Ryan Ward"/>
    <n v="69"/>
    <x v="0"/>
    <x v="0"/>
    <s v="AB+"/>
    <x v="3"/>
    <x v="4"/>
    <x v="768"/>
    <s v="Charles Thornton"/>
    <x v="5859"/>
    <x v="3"/>
    <n v="8485.9572000000007"/>
    <n v="460"/>
    <x v="2"/>
    <s v="Emergency"/>
    <d v="2021-11-01T00:00:00"/>
    <s v="Penicillin"/>
    <s v="Normal"/>
    <x v="25"/>
  </r>
  <r>
    <s v="Mrs."/>
    <s v="Derek Lloyd"/>
    <n v="22"/>
    <x v="2"/>
    <x v="0"/>
    <s v="A-"/>
    <x v="6"/>
    <x v="2"/>
    <x v="810"/>
    <s v="Justin Wright"/>
    <x v="5860"/>
    <x v="4"/>
    <n v="2592.652"/>
    <n v="401"/>
    <x v="2"/>
    <s v="Emergency"/>
    <d v="2022-09-06T00:00:00"/>
    <s v="Paracetamol"/>
    <s v="Inconclusive"/>
    <x v="1"/>
  </r>
  <r>
    <s v="Mr."/>
    <s v="Lauren Good"/>
    <n v="30"/>
    <x v="2"/>
    <x v="1"/>
    <s v="B+"/>
    <x v="7"/>
    <x v="2"/>
    <x v="1282"/>
    <s v="David Farley"/>
    <x v="5861"/>
    <x v="1"/>
    <n v="10715.358899999999"/>
    <n v="181"/>
    <x v="0"/>
    <s v="Elective"/>
    <d v="2022-10-15T00:00:00"/>
    <s v="Lipitor"/>
    <s v="Inconclusive"/>
    <x v="0"/>
  </r>
  <r>
    <s v="Mr."/>
    <s v="Kathy Chapman"/>
    <n v="71"/>
    <x v="0"/>
    <x v="1"/>
    <s v="B+"/>
    <x v="7"/>
    <x v="5"/>
    <x v="302"/>
    <s v="Caroline Owens"/>
    <x v="5862"/>
    <x v="0"/>
    <n v="42043.902900000001"/>
    <n v="428"/>
    <x v="2"/>
    <s v="Emergency"/>
    <d v="2023-08-22T00:00:00"/>
    <s v="Lipitor"/>
    <s v="Normal"/>
    <x v="19"/>
  </r>
  <r>
    <s v="Mr."/>
    <s v="Steven Morales"/>
    <n v="59"/>
    <x v="1"/>
    <x v="1"/>
    <s v="B-"/>
    <x v="2"/>
    <x v="4"/>
    <x v="809"/>
    <s v="Victoria Lynn"/>
    <x v="5863"/>
    <x v="0"/>
    <n v="27641.885300000002"/>
    <n v="227"/>
    <x v="2"/>
    <s v="Emergency"/>
    <d v="2021-02-16T00:00:00"/>
    <s v="Ibuprofen"/>
    <s v="Inconclusive"/>
    <x v="4"/>
  </r>
  <r>
    <s v="Mrs."/>
    <s v="Brandon Kirk"/>
    <n v="85"/>
    <x v="0"/>
    <x v="0"/>
    <s v="AB+"/>
    <x v="3"/>
    <x v="1"/>
    <x v="946"/>
    <s v="Adam Harvey"/>
    <x v="5864"/>
    <x v="3"/>
    <n v="18387.592100000002"/>
    <n v="265"/>
    <x v="0"/>
    <s v="Elective"/>
    <d v="2019-09-12T00:00:00"/>
    <s v="Ibuprofen"/>
    <s v="Abnormal"/>
    <x v="23"/>
  </r>
  <r>
    <s v="Mrs."/>
    <s v="Joshua Bruce"/>
    <n v="65"/>
    <x v="0"/>
    <x v="0"/>
    <s v="A+"/>
    <x v="4"/>
    <x v="2"/>
    <x v="227"/>
    <s v="Anthony Fuller"/>
    <x v="5782"/>
    <x v="2"/>
    <n v="18337.789000000001"/>
    <n v="236"/>
    <x v="0"/>
    <s v="Elective"/>
    <d v="2020-08-14T00:00:00"/>
    <s v="Lipitor"/>
    <s v="Abnormal"/>
    <x v="30"/>
  </r>
  <r>
    <s v="Mrs."/>
    <s v="Angela Warren"/>
    <n v="32"/>
    <x v="2"/>
    <x v="0"/>
    <s v="B-"/>
    <x v="2"/>
    <x v="3"/>
    <x v="1362"/>
    <s v="Caleb Santiago"/>
    <x v="5865"/>
    <x v="2"/>
    <n v="7807.6773000000003"/>
    <n v="347"/>
    <x v="2"/>
    <s v="Emergency"/>
    <d v="2020-04-24T00:00:00"/>
    <s v="Ibuprofen"/>
    <s v="Abnormal"/>
    <x v="2"/>
  </r>
  <r>
    <s v="Mr."/>
    <s v="Sherry Bauer"/>
    <n v="32"/>
    <x v="2"/>
    <x v="1"/>
    <s v="O+"/>
    <x v="1"/>
    <x v="4"/>
    <x v="707"/>
    <s v="Marie Olson"/>
    <x v="5866"/>
    <x v="2"/>
    <n v="26338.362499999999"/>
    <n v="252"/>
    <x v="1"/>
    <s v="Urgent"/>
    <d v="2019-04-30T00:00:00"/>
    <s v="Penicillin"/>
    <s v="Abnormal"/>
    <x v="12"/>
  </r>
  <r>
    <s v="Mrs."/>
    <s v="Brian Chen"/>
    <n v="44"/>
    <x v="1"/>
    <x v="0"/>
    <s v="O+"/>
    <x v="1"/>
    <x v="2"/>
    <x v="427"/>
    <s v="Amy Smith"/>
    <x v="5867"/>
    <x v="0"/>
    <n v="16668.625599999999"/>
    <n v="461"/>
    <x v="0"/>
    <s v="Elective"/>
    <d v="2021-09-02T00:00:00"/>
    <s v="Aspirin"/>
    <s v="Abnormal"/>
    <x v="12"/>
  </r>
  <r>
    <s v="Mr."/>
    <s v="Christopher Newman"/>
    <n v="22"/>
    <x v="2"/>
    <x v="1"/>
    <s v="B+"/>
    <x v="7"/>
    <x v="2"/>
    <x v="1747"/>
    <s v="Francis Patton"/>
    <x v="5868"/>
    <x v="1"/>
    <n v="21744.9077"/>
    <n v="249"/>
    <x v="0"/>
    <s v="Elective"/>
    <d v="2023-03-18T00:00:00"/>
    <s v="Ibuprofen"/>
    <s v="Normal"/>
    <x v="14"/>
  </r>
  <r>
    <s v="Mrs."/>
    <s v="Scott Wilson"/>
    <n v="56"/>
    <x v="1"/>
    <x v="0"/>
    <s v="AB+"/>
    <x v="3"/>
    <x v="1"/>
    <x v="607"/>
    <s v="Marie Spencer"/>
    <x v="5869"/>
    <x v="2"/>
    <n v="11556.134599999999"/>
    <n v="168"/>
    <x v="0"/>
    <s v="Elective"/>
    <d v="2023-10-18T00:00:00"/>
    <s v="Paracetamol"/>
    <s v="Inconclusive"/>
    <x v="27"/>
  </r>
  <r>
    <s v="Mrs."/>
    <s v="David Boyd"/>
    <n v="40"/>
    <x v="1"/>
    <x v="0"/>
    <s v="B-"/>
    <x v="2"/>
    <x v="2"/>
    <x v="35"/>
    <s v="Madison Jones"/>
    <x v="5870"/>
    <x v="2"/>
    <n v="2445.3029000000001"/>
    <n v="346"/>
    <x v="2"/>
    <s v="Emergency"/>
    <d v="2019-11-17T00:00:00"/>
    <s v="Penicillin"/>
    <s v="Inconclusive"/>
    <x v="10"/>
  </r>
  <r>
    <s v="Mrs."/>
    <s v="Ronald Potter"/>
    <n v="38"/>
    <x v="1"/>
    <x v="0"/>
    <s v="A-"/>
    <x v="6"/>
    <x v="3"/>
    <x v="542"/>
    <s v="Kevin Lee"/>
    <x v="5871"/>
    <x v="1"/>
    <n v="17679.798599999998"/>
    <n v="212"/>
    <x v="1"/>
    <s v="Urgent"/>
    <d v="2021-10-26T00:00:00"/>
    <s v="Lipitor"/>
    <s v="Inconclusive"/>
    <x v="12"/>
  </r>
  <r>
    <s v="Mr."/>
    <s v="Jenny Douglas"/>
    <n v="74"/>
    <x v="0"/>
    <x v="1"/>
    <s v="AB-"/>
    <x v="5"/>
    <x v="5"/>
    <x v="1166"/>
    <s v="Daniel Patrick"/>
    <x v="5872"/>
    <x v="4"/>
    <n v="75481.189100000003"/>
    <n v="445"/>
    <x v="2"/>
    <s v="Emergency"/>
    <d v="2020-08-23T00:00:00"/>
    <s v="Ibuprofen"/>
    <s v="Inconclusive"/>
    <x v="24"/>
  </r>
  <r>
    <s v="Mrs."/>
    <s v="Sabrina Gonzales"/>
    <n v="45"/>
    <x v="1"/>
    <x v="0"/>
    <s v="O-"/>
    <x v="0"/>
    <x v="3"/>
    <x v="677"/>
    <s v="Savannah Drake"/>
    <x v="5873"/>
    <x v="4"/>
    <n v="27591.3305"/>
    <n v="227"/>
    <x v="2"/>
    <s v="Emergency"/>
    <d v="2021-05-10T00:00:00"/>
    <s v="Paracetamol"/>
    <s v="Normal"/>
    <x v="4"/>
  </r>
  <r>
    <s v="Mrs."/>
    <s v="Ann Fisher"/>
    <n v="41"/>
    <x v="1"/>
    <x v="0"/>
    <s v="AB+"/>
    <x v="3"/>
    <x v="5"/>
    <x v="44"/>
    <s v="Jody Ramirez DDS"/>
    <x v="853"/>
    <x v="3"/>
    <n v="67282.5383"/>
    <n v="386"/>
    <x v="2"/>
    <s v="Emergency"/>
    <d v="2019-10-20T00:00:00"/>
    <s v="Ibuprofen"/>
    <s v="Abnormal"/>
    <x v="0"/>
  </r>
  <r>
    <s v="Mr."/>
    <s v="Blake Moyer"/>
    <n v="32"/>
    <x v="2"/>
    <x v="1"/>
    <s v="A+"/>
    <x v="4"/>
    <x v="2"/>
    <x v="1353"/>
    <s v="Jay Ray"/>
    <x v="5874"/>
    <x v="3"/>
    <n v="6363.9476000000004"/>
    <n v="374"/>
    <x v="0"/>
    <s v="Elective"/>
    <d v="2018-12-25T00:00:00"/>
    <s v="Ibuprofen"/>
    <s v="Abnormal"/>
    <x v="5"/>
  </r>
  <r>
    <s v="Mr."/>
    <s v="Jacob Atkins"/>
    <n v="80"/>
    <x v="0"/>
    <x v="1"/>
    <s v="O+"/>
    <x v="1"/>
    <x v="0"/>
    <x v="1649"/>
    <s v="Douglas Benton"/>
    <x v="5875"/>
    <x v="4"/>
    <n v="40826.757799999999"/>
    <n v="329"/>
    <x v="1"/>
    <s v="Urgent"/>
    <d v="2020-11-23T00:00:00"/>
    <s v="Aspirin"/>
    <s v="Inconclusive"/>
    <x v="7"/>
  </r>
  <r>
    <s v="Mrs."/>
    <s v="David Simpson"/>
    <n v="49"/>
    <x v="1"/>
    <x v="0"/>
    <s v="A-"/>
    <x v="6"/>
    <x v="2"/>
    <x v="205"/>
    <s v="Denise Murray"/>
    <x v="958"/>
    <x v="4"/>
    <n v="22478.644799999998"/>
    <n v="169"/>
    <x v="0"/>
    <s v="Elective"/>
    <d v="2021-03-12T00:00:00"/>
    <s v="Aspirin"/>
    <s v="Abnormal"/>
    <x v="4"/>
  </r>
  <r>
    <s v="Mrs."/>
    <s v="Kyle Russell"/>
    <n v="37"/>
    <x v="1"/>
    <x v="0"/>
    <s v="B-"/>
    <x v="2"/>
    <x v="0"/>
    <x v="143"/>
    <s v="Jessica Miller"/>
    <x v="5876"/>
    <x v="3"/>
    <n v="51657.796399999999"/>
    <n v="208"/>
    <x v="0"/>
    <s v="Elective"/>
    <d v="2020-04-05T00:00:00"/>
    <s v="Paracetamol"/>
    <s v="Inconclusive"/>
    <x v="18"/>
  </r>
  <r>
    <s v="Mrs."/>
    <s v="Debra Hill"/>
    <n v="39"/>
    <x v="1"/>
    <x v="0"/>
    <s v="B+"/>
    <x v="7"/>
    <x v="1"/>
    <x v="260"/>
    <s v="Grace Moore"/>
    <x v="5877"/>
    <x v="2"/>
    <n v="21261.413"/>
    <n v="414"/>
    <x v="1"/>
    <s v="Urgent"/>
    <d v="2019-03-10T00:00:00"/>
    <s v="Paracetamol"/>
    <s v="Abnormal"/>
    <x v="19"/>
  </r>
  <r>
    <s v="Mrs."/>
    <s v="Charles Lewis"/>
    <n v="64"/>
    <x v="0"/>
    <x v="0"/>
    <s v="B-"/>
    <x v="2"/>
    <x v="0"/>
    <x v="945"/>
    <s v="Edward Alvarado"/>
    <x v="5878"/>
    <x v="2"/>
    <n v="10983.009400000001"/>
    <n v="241"/>
    <x v="0"/>
    <s v="Elective"/>
    <d v="2020-06-06T00:00:00"/>
    <s v="Lipitor"/>
    <s v="Inconclusive"/>
    <x v="22"/>
  </r>
  <r>
    <s v="Mr."/>
    <s v="Amanda Kelley"/>
    <n v="60"/>
    <x v="0"/>
    <x v="1"/>
    <s v="A-"/>
    <x v="6"/>
    <x v="3"/>
    <x v="772"/>
    <s v="Erika Wheeler"/>
    <x v="5879"/>
    <x v="2"/>
    <n v="17456.333999999999"/>
    <n v="274"/>
    <x v="2"/>
    <s v="Emergency"/>
    <d v="2023-11-02T00:00:00"/>
    <s v="Ibuprofen"/>
    <s v="Inconclusive"/>
    <x v="1"/>
  </r>
  <r>
    <s v="Mrs."/>
    <s v="Teresa Brown"/>
    <n v="43"/>
    <x v="1"/>
    <x v="0"/>
    <s v="AB+"/>
    <x v="3"/>
    <x v="1"/>
    <x v="210"/>
    <s v="George Thompson"/>
    <x v="5880"/>
    <x v="4"/>
    <n v="23231.9434"/>
    <n v="237"/>
    <x v="2"/>
    <s v="Emergency"/>
    <d v="2020-11-02T00:00:00"/>
    <s v="Aspirin"/>
    <s v="Abnormal"/>
    <x v="12"/>
  </r>
  <r>
    <s v="Mrs."/>
    <s v="Tammy Cruz"/>
    <n v="69"/>
    <x v="0"/>
    <x v="0"/>
    <s v="AB+"/>
    <x v="3"/>
    <x v="0"/>
    <x v="1185"/>
    <s v="Jane Moore"/>
    <x v="5881"/>
    <x v="2"/>
    <n v="13228.3104"/>
    <n v="349"/>
    <x v="2"/>
    <s v="Emergency"/>
    <d v="2022-08-21T00:00:00"/>
    <s v="Paracetamol"/>
    <s v="Normal"/>
    <x v="24"/>
  </r>
  <r>
    <s v="Mr."/>
    <s v="Allison Elliott"/>
    <n v="28"/>
    <x v="2"/>
    <x v="1"/>
    <s v="A+"/>
    <x v="4"/>
    <x v="3"/>
    <x v="283"/>
    <s v="Debbie Navarro"/>
    <x v="5882"/>
    <x v="3"/>
    <n v="7492.3936999999996"/>
    <n v="362"/>
    <x v="2"/>
    <s v="Emergency"/>
    <d v="2023-07-03T00:00:00"/>
    <s v="Paracetamol"/>
    <s v="Abnormal"/>
    <x v="18"/>
  </r>
  <r>
    <s v="Mr."/>
    <s v="Mike Garcia"/>
    <n v="71"/>
    <x v="0"/>
    <x v="1"/>
    <s v="O-"/>
    <x v="0"/>
    <x v="4"/>
    <x v="447"/>
    <s v="Julie Moreno"/>
    <x v="5883"/>
    <x v="4"/>
    <n v="14496.249299999999"/>
    <n v="268"/>
    <x v="1"/>
    <s v="Urgent"/>
    <d v="2022-08-02T00:00:00"/>
    <s v="Penicillin"/>
    <s v="Inconclusive"/>
    <x v="6"/>
  </r>
  <r>
    <s v="Mr."/>
    <s v="Monica Collins"/>
    <n v="77"/>
    <x v="0"/>
    <x v="1"/>
    <s v="A-"/>
    <x v="6"/>
    <x v="0"/>
    <x v="1398"/>
    <s v="Ralph Ellis"/>
    <x v="5884"/>
    <x v="3"/>
    <n v="2429.7754"/>
    <n v="173"/>
    <x v="2"/>
    <s v="Emergency"/>
    <d v="2019-01-21T00:00:00"/>
    <s v="Lipitor"/>
    <s v="Normal"/>
    <x v="29"/>
  </r>
  <r>
    <s v="Mr."/>
    <s v="Lauren Castaneda"/>
    <n v="64"/>
    <x v="0"/>
    <x v="1"/>
    <s v="AB+"/>
    <x v="3"/>
    <x v="2"/>
    <x v="1331"/>
    <s v="Sharon Smith"/>
    <x v="5885"/>
    <x v="0"/>
    <n v="14601.6116"/>
    <n v="319"/>
    <x v="0"/>
    <s v="Elective"/>
    <d v="2021-09-28T00:00:00"/>
    <s v="Lipitor"/>
    <s v="Abnormal"/>
    <x v="3"/>
  </r>
  <r>
    <s v="Mr."/>
    <s v="Ronald Richardson"/>
    <n v="66"/>
    <x v="0"/>
    <x v="1"/>
    <s v="O+"/>
    <x v="1"/>
    <x v="4"/>
    <x v="1572"/>
    <s v="James Collins"/>
    <x v="5886"/>
    <x v="2"/>
    <n v="15273.6824"/>
    <n v="253"/>
    <x v="1"/>
    <s v="Urgent"/>
    <d v="2022-09-24T00:00:00"/>
    <s v="Ibuprofen"/>
    <s v="Abnormal"/>
    <x v="28"/>
  </r>
  <r>
    <s v="Mr."/>
    <s v="Mary Sanders"/>
    <n v="33"/>
    <x v="2"/>
    <x v="1"/>
    <s v="O+"/>
    <x v="1"/>
    <x v="2"/>
    <x v="170"/>
    <s v="Derek Leonard MD"/>
    <x v="710"/>
    <x v="3"/>
    <n v="15099.8042"/>
    <n v="212"/>
    <x v="0"/>
    <s v="Elective"/>
    <d v="2023-05-06T00:00:00"/>
    <s v="Aspirin"/>
    <s v="Normal"/>
    <x v="24"/>
  </r>
  <r>
    <s v="Mrs."/>
    <s v="Dana Nguyen"/>
    <n v="52"/>
    <x v="1"/>
    <x v="0"/>
    <s v="B+"/>
    <x v="7"/>
    <x v="5"/>
    <x v="759"/>
    <s v="Michele Dominguez"/>
    <x v="5887"/>
    <x v="3"/>
    <n v="26574.8266"/>
    <n v="386"/>
    <x v="2"/>
    <s v="Emergency"/>
    <d v="2023-08-22T00:00:00"/>
    <s v="Paracetamol"/>
    <s v="Inconclusive"/>
    <x v="3"/>
  </r>
  <r>
    <s v="Mrs."/>
    <s v="Linda Johnson"/>
    <n v="58"/>
    <x v="1"/>
    <x v="0"/>
    <s v="B+"/>
    <x v="7"/>
    <x v="5"/>
    <x v="824"/>
    <s v="Joshua Smith"/>
    <x v="5888"/>
    <x v="2"/>
    <n v="21570.949799999999"/>
    <n v="470"/>
    <x v="0"/>
    <s v="Elective"/>
    <d v="2023-04-30T00:00:00"/>
    <s v="Ibuprofen"/>
    <s v="Abnormal"/>
    <x v="12"/>
  </r>
  <r>
    <s v="Mrs."/>
    <s v="Trevor Mckenzie"/>
    <n v="53"/>
    <x v="1"/>
    <x v="0"/>
    <s v="O+"/>
    <x v="1"/>
    <x v="3"/>
    <x v="1729"/>
    <s v="Gregory Ellis"/>
    <x v="5889"/>
    <x v="2"/>
    <n v="20814.911"/>
    <n v="386"/>
    <x v="1"/>
    <s v="Urgent"/>
    <d v="2020-12-21T00:00:00"/>
    <s v="Penicillin"/>
    <s v="Abnormal"/>
    <x v="12"/>
  </r>
  <r>
    <s v="Mr."/>
    <s v="Andrea Lutz"/>
    <n v="48"/>
    <x v="1"/>
    <x v="1"/>
    <s v="A-"/>
    <x v="6"/>
    <x v="1"/>
    <x v="1061"/>
    <s v="Jessica Johnson"/>
    <x v="5890"/>
    <x v="1"/>
    <n v="37477.020199999999"/>
    <n v="211"/>
    <x v="0"/>
    <s v="Elective"/>
    <d v="2023-05-29T00:00:00"/>
    <s v="Lipitor"/>
    <s v="Normal"/>
    <x v="5"/>
  </r>
  <r>
    <s v="Mrs."/>
    <s v="Jordan Berg"/>
    <n v="60"/>
    <x v="0"/>
    <x v="0"/>
    <s v="O+"/>
    <x v="1"/>
    <x v="5"/>
    <x v="840"/>
    <s v="Theresa Wilson"/>
    <x v="2237"/>
    <x v="4"/>
    <n v="13097.4792"/>
    <n v="351"/>
    <x v="0"/>
    <s v="Elective"/>
    <d v="2019-10-07T00:00:00"/>
    <s v="Paracetamol"/>
    <s v="Inconclusive"/>
    <x v="24"/>
  </r>
  <r>
    <s v="Mrs."/>
    <s v="James Larson"/>
    <n v="82"/>
    <x v="0"/>
    <x v="0"/>
    <s v="AB+"/>
    <x v="3"/>
    <x v="2"/>
    <x v="267"/>
    <s v="David Mack"/>
    <x v="2842"/>
    <x v="0"/>
    <n v="2248.7428"/>
    <n v="302"/>
    <x v="2"/>
    <s v="Emergency"/>
    <d v="2019-05-12T00:00:00"/>
    <s v="Aspirin"/>
    <s v="Inconclusive"/>
    <x v="6"/>
  </r>
  <r>
    <s v="Mrs."/>
    <s v="Manuel Moore"/>
    <n v="23"/>
    <x v="2"/>
    <x v="0"/>
    <s v="A-"/>
    <x v="6"/>
    <x v="2"/>
    <x v="347"/>
    <s v="Melissa Garrett"/>
    <x v="5891"/>
    <x v="1"/>
    <n v="20900.0569"/>
    <n v="494"/>
    <x v="2"/>
    <s v="Emergency"/>
    <d v="2023-06-18T00:00:00"/>
    <s v="Aspirin"/>
    <s v="Abnormal"/>
    <x v="10"/>
  </r>
  <r>
    <s v="Mr."/>
    <s v="Brian Montgomery"/>
    <n v="18"/>
    <x v="2"/>
    <x v="1"/>
    <s v="O-"/>
    <x v="0"/>
    <x v="4"/>
    <x v="655"/>
    <s v="Timothy Gibson"/>
    <x v="5892"/>
    <x v="4"/>
    <n v="14025.111800000001"/>
    <n v="499"/>
    <x v="1"/>
    <s v="Urgent"/>
    <d v="2019-04-15T00:00:00"/>
    <s v="Aspirin"/>
    <s v="Normal"/>
    <x v="5"/>
  </r>
  <r>
    <s v="Mr."/>
    <s v="Adam Espinoza"/>
    <n v="40"/>
    <x v="1"/>
    <x v="1"/>
    <s v="B-"/>
    <x v="2"/>
    <x v="0"/>
    <x v="1259"/>
    <s v="Francisco Johnson"/>
    <x v="5893"/>
    <x v="0"/>
    <n v="14919.184800000001"/>
    <n v="355"/>
    <x v="2"/>
    <s v="Emergency"/>
    <d v="2020-08-31T00:00:00"/>
    <s v="Ibuprofen"/>
    <s v="Normal"/>
    <x v="3"/>
  </r>
  <r>
    <s v="Mr."/>
    <s v="Rachel Taylor DDS"/>
    <n v="25"/>
    <x v="2"/>
    <x v="1"/>
    <s v="A-"/>
    <x v="6"/>
    <x v="3"/>
    <x v="1332"/>
    <s v="Andrew Powell"/>
    <x v="5894"/>
    <x v="1"/>
    <n v="22152.5072"/>
    <n v="241"/>
    <x v="2"/>
    <s v="Emergency"/>
    <d v="2019-05-06T00:00:00"/>
    <s v="Aspirin"/>
    <s v="Abnormal"/>
    <x v="9"/>
  </r>
  <r>
    <s v="Mrs."/>
    <s v="Brandon Hart"/>
    <n v="83"/>
    <x v="0"/>
    <x v="0"/>
    <s v="AB+"/>
    <x v="3"/>
    <x v="1"/>
    <x v="947"/>
    <s v="Alex Fowler"/>
    <x v="5895"/>
    <x v="1"/>
    <n v="21097.1695"/>
    <n v="224"/>
    <x v="2"/>
    <s v="Emergency"/>
    <d v="2020-12-11T00:00:00"/>
    <s v="Penicillin"/>
    <s v="Normal"/>
    <x v="14"/>
  </r>
  <r>
    <s v="Mrs."/>
    <s v="Justin Thornton"/>
    <n v="66"/>
    <x v="0"/>
    <x v="0"/>
    <s v="A-"/>
    <x v="6"/>
    <x v="2"/>
    <x v="338"/>
    <s v="Elizabeth Newman"/>
    <x v="5896"/>
    <x v="3"/>
    <n v="17561.085999999999"/>
    <n v="333"/>
    <x v="0"/>
    <s v="Elective"/>
    <d v="2022-02-14T00:00:00"/>
    <s v="Paracetamol"/>
    <s v="Normal"/>
    <x v="24"/>
  </r>
  <r>
    <s v="Mr."/>
    <s v="John Walker"/>
    <n v="41"/>
    <x v="1"/>
    <x v="1"/>
    <s v="A+"/>
    <x v="4"/>
    <x v="4"/>
    <x v="1392"/>
    <s v="Joseph Sutton"/>
    <x v="5897"/>
    <x v="4"/>
    <n v="43729.639000000003"/>
    <n v="443"/>
    <x v="1"/>
    <s v="Urgent"/>
    <d v="2019-04-18T00:00:00"/>
    <s v="Lipitor"/>
    <s v="Normal"/>
    <x v="13"/>
  </r>
  <r>
    <s v="Mrs."/>
    <s v="William Barber"/>
    <n v="20"/>
    <x v="2"/>
    <x v="0"/>
    <s v="O-"/>
    <x v="0"/>
    <x v="3"/>
    <x v="628"/>
    <s v="Teresa Leonard"/>
    <x v="5898"/>
    <x v="2"/>
    <n v="4154.2443000000003"/>
    <n v="137"/>
    <x v="1"/>
    <s v="Urgent"/>
    <d v="2022-06-28T00:00:00"/>
    <s v="Ibuprofen"/>
    <s v="Normal"/>
    <x v="22"/>
  </r>
  <r>
    <s v="Mr."/>
    <s v="Angela Knox MD"/>
    <n v="67"/>
    <x v="0"/>
    <x v="1"/>
    <s v="O+"/>
    <x v="1"/>
    <x v="0"/>
    <x v="1040"/>
    <s v="Shannon Rios"/>
    <x v="5899"/>
    <x v="3"/>
    <n v="39568.818800000001"/>
    <n v="101"/>
    <x v="2"/>
    <s v="Emergency"/>
    <d v="2021-08-30T00:00:00"/>
    <s v="Lipitor"/>
    <s v="Normal"/>
    <x v="24"/>
  </r>
  <r>
    <s v="Mrs."/>
    <s v="Caleb Stevens"/>
    <n v="28"/>
    <x v="2"/>
    <x v="0"/>
    <s v="O-"/>
    <x v="0"/>
    <x v="5"/>
    <x v="1607"/>
    <s v="Rachel Schneider"/>
    <x v="5900"/>
    <x v="4"/>
    <n v="76285.061799999996"/>
    <n v="476"/>
    <x v="2"/>
    <s v="Emergency"/>
    <d v="2021-12-28T00:00:00"/>
    <s v="Aspirin"/>
    <s v="Inconclusive"/>
    <x v="9"/>
  </r>
  <r>
    <s v="Mr."/>
    <s v="Kimberly Hunt"/>
    <n v="22"/>
    <x v="2"/>
    <x v="1"/>
    <s v="O-"/>
    <x v="0"/>
    <x v="4"/>
    <x v="529"/>
    <s v="Zachary Marshall"/>
    <x v="5901"/>
    <x v="2"/>
    <n v="37926.8724"/>
    <n v="458"/>
    <x v="1"/>
    <s v="Urgent"/>
    <d v="2022-11-03T00:00:00"/>
    <s v="Penicillin"/>
    <s v="Normal"/>
    <x v="12"/>
  </r>
  <r>
    <s v="Mr."/>
    <s v="Devin Cantu"/>
    <n v="35"/>
    <x v="1"/>
    <x v="1"/>
    <s v="A+"/>
    <x v="4"/>
    <x v="4"/>
    <x v="317"/>
    <s v="Brian Nelson"/>
    <x v="5902"/>
    <x v="1"/>
    <n v="17392.349900000001"/>
    <n v="482"/>
    <x v="2"/>
    <s v="Emergency"/>
    <d v="2019-07-30T00:00:00"/>
    <s v="Paracetamol"/>
    <s v="Abnormal"/>
    <x v="3"/>
  </r>
  <r>
    <s v="Mrs."/>
    <s v="Katie Hill"/>
    <n v="67"/>
    <x v="0"/>
    <x v="0"/>
    <s v="A-"/>
    <x v="6"/>
    <x v="0"/>
    <x v="535"/>
    <s v="Zachary Coleman"/>
    <x v="2544"/>
    <x v="3"/>
    <n v="31478.659800000001"/>
    <n v="337"/>
    <x v="2"/>
    <s v="Emergency"/>
    <d v="2020-06-16T00:00:00"/>
    <s v="Aspirin"/>
    <s v="Normal"/>
    <x v="8"/>
  </r>
  <r>
    <s v="Mrs."/>
    <s v="William Hicks"/>
    <n v="20"/>
    <x v="2"/>
    <x v="0"/>
    <s v="A-"/>
    <x v="6"/>
    <x v="3"/>
    <x v="636"/>
    <s v="Robert Lopez"/>
    <x v="5903"/>
    <x v="1"/>
    <n v="4948.5767999999998"/>
    <n v="376"/>
    <x v="1"/>
    <s v="Urgent"/>
    <d v="2021-08-07T00:00:00"/>
    <s v="Paracetamol"/>
    <s v="Normal"/>
    <x v="15"/>
  </r>
  <r>
    <s v="Mrs."/>
    <s v="Emily Harrington"/>
    <n v="48"/>
    <x v="1"/>
    <x v="0"/>
    <s v="AB-"/>
    <x v="5"/>
    <x v="2"/>
    <x v="289"/>
    <s v="Jared Diaz"/>
    <x v="5904"/>
    <x v="2"/>
    <n v="7619.4713000000002"/>
    <n v="407"/>
    <x v="2"/>
    <s v="Emergency"/>
    <d v="2021-11-14T00:00:00"/>
    <s v="Paracetamol"/>
    <s v="Inconclusive"/>
    <x v="15"/>
  </r>
  <r>
    <s v="Mrs."/>
    <s v="Jerry Clarke"/>
    <n v="54"/>
    <x v="1"/>
    <x v="0"/>
    <s v="A-"/>
    <x v="6"/>
    <x v="5"/>
    <x v="1147"/>
    <s v="Katherine Stephens"/>
    <x v="4257"/>
    <x v="3"/>
    <n v="60210.775199999996"/>
    <n v="260"/>
    <x v="2"/>
    <s v="Emergency"/>
    <d v="2023-03-18T00:00:00"/>
    <s v="Aspirin"/>
    <s v="Abnormal"/>
    <x v="6"/>
  </r>
  <r>
    <s v="Mr."/>
    <s v="Kelsey Wagner"/>
    <n v="47"/>
    <x v="1"/>
    <x v="1"/>
    <s v="A-"/>
    <x v="6"/>
    <x v="4"/>
    <x v="89"/>
    <s v="Holly Gomez DVM"/>
    <x v="5905"/>
    <x v="2"/>
    <n v="39243.738899999997"/>
    <n v="460"/>
    <x v="1"/>
    <s v="Urgent"/>
    <d v="2021-11-12T00:00:00"/>
    <s v="Penicillin"/>
    <s v="Normal"/>
    <x v="9"/>
  </r>
  <r>
    <s v="Mr."/>
    <s v="James Woodard"/>
    <n v="29"/>
    <x v="2"/>
    <x v="1"/>
    <s v="O-"/>
    <x v="0"/>
    <x v="3"/>
    <x v="0"/>
    <s v="Xavier Haynes"/>
    <x v="5906"/>
    <x v="4"/>
    <n v="6185.7945"/>
    <n v="138"/>
    <x v="2"/>
    <s v="Emergency"/>
    <d v="2022-12-15T00:00:00"/>
    <s v="Ibuprofen"/>
    <s v="Inconclusive"/>
    <x v="7"/>
  </r>
  <r>
    <s v="Mr."/>
    <s v="Marie West"/>
    <n v="56"/>
    <x v="1"/>
    <x v="1"/>
    <s v="B-"/>
    <x v="2"/>
    <x v="4"/>
    <x v="1306"/>
    <s v="Kristin Harris"/>
    <x v="5907"/>
    <x v="2"/>
    <n v="10975.441199999999"/>
    <n v="353"/>
    <x v="1"/>
    <s v="Urgent"/>
    <d v="2022-03-27T00:00:00"/>
    <s v="Lipitor"/>
    <s v="Normal"/>
    <x v="5"/>
  </r>
  <r>
    <s v="Mrs."/>
    <s v="Kathy Campbell"/>
    <n v="19"/>
    <x v="2"/>
    <x v="0"/>
    <s v="AB-"/>
    <x v="5"/>
    <x v="0"/>
    <x v="343"/>
    <s v="Katrina Torres"/>
    <x v="5908"/>
    <x v="3"/>
    <n v="5114.3927000000003"/>
    <n v="156"/>
    <x v="2"/>
    <s v="Emergency"/>
    <d v="2023-08-16T00:00:00"/>
    <s v="Penicillin"/>
    <s v="Normal"/>
    <x v="27"/>
  </r>
  <r>
    <s v="Mrs."/>
    <s v="Joshua James"/>
    <n v="34"/>
    <x v="2"/>
    <x v="0"/>
    <s v="AB+"/>
    <x v="3"/>
    <x v="4"/>
    <x v="594"/>
    <s v="Jennifer Harris"/>
    <x v="820"/>
    <x v="4"/>
    <n v="16749.606500000002"/>
    <n v="181"/>
    <x v="2"/>
    <s v="Emergency"/>
    <d v="2020-12-28T00:00:00"/>
    <s v="Penicillin"/>
    <s v="Normal"/>
    <x v="13"/>
  </r>
  <r>
    <s v="Mrs."/>
    <s v="Molly Davis"/>
    <n v="20"/>
    <x v="2"/>
    <x v="0"/>
    <s v="AB+"/>
    <x v="3"/>
    <x v="3"/>
    <x v="1405"/>
    <s v="Andre Miller"/>
    <x v="5909"/>
    <x v="2"/>
    <n v="1595.9069"/>
    <n v="127"/>
    <x v="2"/>
    <s v="Emergency"/>
    <d v="2022-04-20T00:00:00"/>
    <s v="Lipitor"/>
    <s v="Normal"/>
    <x v="15"/>
  </r>
  <r>
    <s v="Mr."/>
    <s v="Vanessa Green"/>
    <n v="57"/>
    <x v="1"/>
    <x v="1"/>
    <s v="AB-"/>
    <x v="5"/>
    <x v="3"/>
    <x v="1538"/>
    <s v="Gina Mueller"/>
    <x v="5910"/>
    <x v="1"/>
    <n v="29484.5111"/>
    <n v="300"/>
    <x v="1"/>
    <s v="Urgent"/>
    <d v="2023-04-22T00:00:00"/>
    <s v="Aspirin"/>
    <s v="Inconclusive"/>
    <x v="7"/>
  </r>
  <r>
    <s v="Mr."/>
    <s v="Penny House"/>
    <n v="21"/>
    <x v="2"/>
    <x v="1"/>
    <s v="AB+"/>
    <x v="3"/>
    <x v="5"/>
    <x v="1710"/>
    <s v="James Velazquez"/>
    <x v="5781"/>
    <x v="4"/>
    <n v="12603.508"/>
    <n v="431"/>
    <x v="0"/>
    <s v="Elective"/>
    <d v="2021-01-26T00:00:00"/>
    <s v="Penicillin"/>
    <s v="Normal"/>
    <x v="8"/>
  </r>
  <r>
    <s v="Mrs."/>
    <s v="Brian Goodman"/>
    <n v="47"/>
    <x v="1"/>
    <x v="0"/>
    <s v="O+"/>
    <x v="1"/>
    <x v="3"/>
    <x v="908"/>
    <s v="Jonathan Miller"/>
    <x v="5911"/>
    <x v="1"/>
    <n v="7308.8315000000002"/>
    <n v="434"/>
    <x v="2"/>
    <s v="Emergency"/>
    <d v="2020-11-18T00:00:00"/>
    <s v="Penicillin"/>
    <s v="Abnormal"/>
    <x v="22"/>
  </r>
  <r>
    <s v="Mr."/>
    <s v="Eric Hernandez"/>
    <n v="79"/>
    <x v="0"/>
    <x v="1"/>
    <s v="AB+"/>
    <x v="3"/>
    <x v="5"/>
    <x v="1154"/>
    <s v="Jeffrey Allen"/>
    <x v="5912"/>
    <x v="0"/>
    <n v="31566.9918"/>
    <n v="442"/>
    <x v="2"/>
    <s v="Emergency"/>
    <d v="2021-07-14T00:00:00"/>
    <s v="Ibuprofen"/>
    <s v="Abnormal"/>
    <x v="29"/>
  </r>
  <r>
    <s v="Mr."/>
    <s v="Scott Jones"/>
    <n v="32"/>
    <x v="2"/>
    <x v="1"/>
    <s v="O+"/>
    <x v="1"/>
    <x v="2"/>
    <x v="861"/>
    <s v="Diana Orozco"/>
    <x v="5913"/>
    <x v="2"/>
    <n v="9454.8968999999997"/>
    <n v="313"/>
    <x v="0"/>
    <s v="Elective"/>
    <d v="2020-05-13T00:00:00"/>
    <s v="Aspirin"/>
    <s v="Inconclusive"/>
    <x v="10"/>
  </r>
  <r>
    <s v="Mrs."/>
    <s v="George Bauer"/>
    <n v="28"/>
    <x v="2"/>
    <x v="0"/>
    <s v="AB-"/>
    <x v="5"/>
    <x v="0"/>
    <x v="1574"/>
    <s v="Paula Collins"/>
    <x v="5914"/>
    <x v="1"/>
    <n v="30326.106400000001"/>
    <n v="269"/>
    <x v="0"/>
    <s v="Elective"/>
    <d v="2023-05-07T00:00:00"/>
    <s v="Paracetamol"/>
    <s v="Normal"/>
    <x v="0"/>
  </r>
  <r>
    <s v="Mrs."/>
    <s v="Drew Rivera"/>
    <n v="54"/>
    <x v="1"/>
    <x v="0"/>
    <s v="B+"/>
    <x v="7"/>
    <x v="1"/>
    <x v="256"/>
    <s v="Tammy Griffin"/>
    <x v="5915"/>
    <x v="1"/>
    <n v="10189.7192"/>
    <n v="439"/>
    <x v="0"/>
    <s v="Elective"/>
    <d v="2020-02-08T00:00:00"/>
    <s v="Penicillin"/>
    <s v="Abnormal"/>
    <x v="26"/>
  </r>
  <r>
    <s v="Mr."/>
    <s v="Tammy Henry"/>
    <n v="36"/>
    <x v="1"/>
    <x v="1"/>
    <s v="AB+"/>
    <x v="3"/>
    <x v="3"/>
    <x v="1230"/>
    <s v="Christina Strong"/>
    <x v="5916"/>
    <x v="0"/>
    <n v="8896.3528999999999"/>
    <n v="431"/>
    <x v="2"/>
    <s v="Emergency"/>
    <d v="2023-03-05T00:00:00"/>
    <s v="Penicillin"/>
    <s v="Normal"/>
    <x v="13"/>
  </r>
  <r>
    <s v="Mr."/>
    <s v="David Morris"/>
    <n v="65"/>
    <x v="0"/>
    <x v="1"/>
    <s v="O-"/>
    <x v="0"/>
    <x v="4"/>
    <x v="1349"/>
    <s v="Michelle Wagner"/>
    <x v="5917"/>
    <x v="0"/>
    <n v="38349.120699999999"/>
    <n v="128"/>
    <x v="2"/>
    <s v="Emergency"/>
    <d v="2021-02-27T00:00:00"/>
    <s v="Ibuprofen"/>
    <s v="Inconclusive"/>
    <x v="12"/>
  </r>
  <r>
    <s v="Mr."/>
    <s v="Tyler Crane"/>
    <n v="18"/>
    <x v="2"/>
    <x v="1"/>
    <s v="B+"/>
    <x v="7"/>
    <x v="0"/>
    <x v="1402"/>
    <s v="Beth Bailey"/>
    <x v="5918"/>
    <x v="4"/>
    <n v="45059.107000000004"/>
    <n v="285"/>
    <x v="2"/>
    <s v="Emergency"/>
    <d v="2020-05-26T00:00:00"/>
    <s v="Aspirin"/>
    <s v="Inconclusive"/>
    <x v="16"/>
  </r>
  <r>
    <s v="Mrs."/>
    <s v="Mary Marquez MD"/>
    <n v="42"/>
    <x v="1"/>
    <x v="0"/>
    <s v="AB-"/>
    <x v="5"/>
    <x v="1"/>
    <x v="905"/>
    <s v="Nicole Barnes"/>
    <x v="5919"/>
    <x v="2"/>
    <n v="35086.061199999996"/>
    <n v="492"/>
    <x v="1"/>
    <s v="Urgent"/>
    <d v="2023-01-22T00:00:00"/>
    <s v="Ibuprofen"/>
    <s v="Inconclusive"/>
    <x v="27"/>
  </r>
  <r>
    <s v="Mrs."/>
    <s v="Latasha Briggs"/>
    <n v="22"/>
    <x v="2"/>
    <x v="0"/>
    <s v="B+"/>
    <x v="7"/>
    <x v="1"/>
    <x v="846"/>
    <s v="Sonia Holt"/>
    <x v="5920"/>
    <x v="4"/>
    <n v="4363.1063000000004"/>
    <n v="128"/>
    <x v="1"/>
    <s v="Urgent"/>
    <d v="2022-06-09T00:00:00"/>
    <s v="Ibuprofen"/>
    <s v="Abnormal"/>
    <x v="14"/>
  </r>
  <r>
    <s v="Mrs."/>
    <s v="Kristin Valencia"/>
    <n v="74"/>
    <x v="0"/>
    <x v="0"/>
    <s v="AB-"/>
    <x v="5"/>
    <x v="1"/>
    <x v="1645"/>
    <s v="Amber Walker"/>
    <x v="5921"/>
    <x v="4"/>
    <n v="38440.487999999998"/>
    <n v="217"/>
    <x v="2"/>
    <s v="Emergency"/>
    <d v="2023-01-13T00:00:00"/>
    <s v="Ibuprofen"/>
    <s v="Inconclusive"/>
    <x v="19"/>
  </r>
  <r>
    <s v="Mr."/>
    <s v="Jesse Anderson"/>
    <n v="60"/>
    <x v="0"/>
    <x v="1"/>
    <s v="B+"/>
    <x v="7"/>
    <x v="1"/>
    <x v="896"/>
    <s v="Cheryl Wilson"/>
    <x v="5922"/>
    <x v="3"/>
    <n v="21783.930400000001"/>
    <n v="301"/>
    <x v="1"/>
    <s v="Urgent"/>
    <d v="2018-11-25T00:00:00"/>
    <s v="Paracetamol"/>
    <s v="Normal"/>
    <x v="27"/>
  </r>
  <r>
    <s v="Mr."/>
    <s v="Gary Cole"/>
    <n v="44"/>
    <x v="1"/>
    <x v="1"/>
    <s v="O-"/>
    <x v="0"/>
    <x v="3"/>
    <x v="116"/>
    <s v="Laura Stephens"/>
    <x v="1266"/>
    <x v="1"/>
    <n v="17141.493900000001"/>
    <n v="459"/>
    <x v="2"/>
    <s v="Emergency"/>
    <d v="2020-07-03T00:00:00"/>
    <s v="Aspirin"/>
    <s v="Normal"/>
    <x v="5"/>
  </r>
  <r>
    <s v="Mrs."/>
    <s v="Jamie Wade"/>
    <n v="59"/>
    <x v="1"/>
    <x v="0"/>
    <s v="AB+"/>
    <x v="3"/>
    <x v="5"/>
    <x v="370"/>
    <s v="Christopher Spence"/>
    <x v="5923"/>
    <x v="3"/>
    <n v="34514.248599999999"/>
    <n v="334"/>
    <x v="2"/>
    <s v="Emergency"/>
    <d v="2023-10-15T00:00:00"/>
    <s v="Lipitor"/>
    <s v="Abnormal"/>
    <x v="16"/>
  </r>
  <r>
    <s v="Mr."/>
    <s v="Lisa Keller"/>
    <n v="36"/>
    <x v="1"/>
    <x v="1"/>
    <s v="B-"/>
    <x v="2"/>
    <x v="3"/>
    <x v="1356"/>
    <s v="Robert Reynolds"/>
    <x v="5924"/>
    <x v="1"/>
    <n v="12279.5589"/>
    <n v="400"/>
    <x v="1"/>
    <s v="Urgent"/>
    <d v="2023-01-27T00:00:00"/>
    <s v="Ibuprofen"/>
    <s v="Abnormal"/>
    <x v="16"/>
  </r>
  <r>
    <s v="Mrs."/>
    <s v="Troy Rodgers"/>
    <n v="38"/>
    <x v="1"/>
    <x v="0"/>
    <s v="AB+"/>
    <x v="3"/>
    <x v="1"/>
    <x v="270"/>
    <s v="Steven West"/>
    <x v="692"/>
    <x v="0"/>
    <n v="24987.630099999998"/>
    <n v="194"/>
    <x v="1"/>
    <s v="Urgent"/>
    <d v="2022-11-30T00:00:00"/>
    <s v="Lipitor"/>
    <s v="Abnormal"/>
    <x v="15"/>
  </r>
  <r>
    <s v="Mr."/>
    <s v="Jacob Snow"/>
    <n v="36"/>
    <x v="1"/>
    <x v="1"/>
    <s v="AB+"/>
    <x v="3"/>
    <x v="3"/>
    <x v="1155"/>
    <s v="Jose Braun"/>
    <x v="5925"/>
    <x v="1"/>
    <n v="11201.3194"/>
    <n v="361"/>
    <x v="1"/>
    <s v="Urgent"/>
    <d v="2019-08-31T00:00:00"/>
    <s v="Paracetamol"/>
    <s v="Inconclusive"/>
    <x v="28"/>
  </r>
  <r>
    <s v="Mr."/>
    <s v="Nicholas Edwards"/>
    <n v="65"/>
    <x v="0"/>
    <x v="1"/>
    <s v="A-"/>
    <x v="6"/>
    <x v="5"/>
    <x v="267"/>
    <s v="Alexis Sandoval"/>
    <x v="5926"/>
    <x v="1"/>
    <n v="55974.371200000001"/>
    <n v="380"/>
    <x v="2"/>
    <s v="Emergency"/>
    <d v="2019-05-05T00:00:00"/>
    <s v="Lipitor"/>
    <s v="Inconclusive"/>
    <x v="14"/>
  </r>
  <r>
    <s v="Mr."/>
    <s v="Kelly Perry"/>
    <n v="26"/>
    <x v="2"/>
    <x v="1"/>
    <s v="AB-"/>
    <x v="5"/>
    <x v="2"/>
    <x v="53"/>
    <s v="Dorothy Castillo"/>
    <x v="5927"/>
    <x v="4"/>
    <n v="10658.956399999999"/>
    <n v="419"/>
    <x v="2"/>
    <s v="Emergency"/>
    <d v="2021-08-01T00:00:00"/>
    <s v="Ibuprofen"/>
    <s v="Abnormal"/>
    <x v="18"/>
  </r>
  <r>
    <s v="Mr."/>
    <s v="Troy Gomez"/>
    <n v="33"/>
    <x v="2"/>
    <x v="1"/>
    <s v="A-"/>
    <x v="6"/>
    <x v="4"/>
    <x v="1656"/>
    <s v="Tracy Hinton"/>
    <x v="2151"/>
    <x v="4"/>
    <n v="17914.9159"/>
    <n v="453"/>
    <x v="1"/>
    <s v="Urgent"/>
    <d v="2021-12-30T00:00:00"/>
    <s v="Aspirin"/>
    <s v="Abnormal"/>
    <x v="29"/>
  </r>
  <r>
    <s v="Mr."/>
    <s v="Kenneth Reynolds"/>
    <n v="33"/>
    <x v="2"/>
    <x v="1"/>
    <s v="A+"/>
    <x v="4"/>
    <x v="5"/>
    <x v="1057"/>
    <s v="Nathan Jones"/>
    <x v="5928"/>
    <x v="4"/>
    <n v="72237.776700000002"/>
    <n v="468"/>
    <x v="0"/>
    <s v="Elective"/>
    <d v="2019-07-30T00:00:00"/>
    <s v="Ibuprofen"/>
    <s v="Inconclusive"/>
    <x v="22"/>
  </r>
  <r>
    <s v="Mr."/>
    <s v="Debra Reed"/>
    <n v="23"/>
    <x v="2"/>
    <x v="1"/>
    <s v="B+"/>
    <x v="7"/>
    <x v="2"/>
    <x v="227"/>
    <s v="Thomas Garner"/>
    <x v="5929"/>
    <x v="1"/>
    <n v="19957.716199999999"/>
    <n v="182"/>
    <x v="2"/>
    <s v="Emergency"/>
    <d v="2020-09-02T00:00:00"/>
    <s v="Lipitor"/>
    <s v="Inconclusive"/>
    <x v="18"/>
  </r>
  <r>
    <s v="Mrs."/>
    <s v="Patrick Brock"/>
    <n v="51"/>
    <x v="1"/>
    <x v="0"/>
    <s v="B-"/>
    <x v="2"/>
    <x v="2"/>
    <x v="1519"/>
    <s v="Vincent Walsh"/>
    <x v="5930"/>
    <x v="0"/>
    <n v="19865.797600000002"/>
    <n v="279"/>
    <x v="0"/>
    <s v="Elective"/>
    <d v="2022-09-24T00:00:00"/>
    <s v="Lipitor"/>
    <s v="Abnormal"/>
    <x v="5"/>
  </r>
  <r>
    <s v="Mrs."/>
    <s v="Deborah Watson"/>
    <n v="19"/>
    <x v="2"/>
    <x v="0"/>
    <s v="O+"/>
    <x v="1"/>
    <x v="4"/>
    <x v="768"/>
    <s v="Harold Fleming"/>
    <x v="3711"/>
    <x v="4"/>
    <n v="30884.8796"/>
    <n v="304"/>
    <x v="2"/>
    <s v="Emergency"/>
    <d v="2021-10-21T00:00:00"/>
    <s v="Paracetamol"/>
    <s v="Inconclusive"/>
    <x v="24"/>
  </r>
  <r>
    <s v="Mr."/>
    <s v="Emily Hodges"/>
    <n v="60"/>
    <x v="0"/>
    <x v="1"/>
    <s v="B+"/>
    <x v="7"/>
    <x v="3"/>
    <x v="1011"/>
    <s v="Jacqueline Wong"/>
    <x v="5931"/>
    <x v="1"/>
    <n v="25611.082900000001"/>
    <n v="398"/>
    <x v="1"/>
    <s v="Urgent"/>
    <d v="2020-08-07T00:00:00"/>
    <s v="Paracetamol"/>
    <s v="Abnormal"/>
    <x v="24"/>
  </r>
  <r>
    <s v="Mrs."/>
    <s v="Anthony Wood"/>
    <n v="67"/>
    <x v="0"/>
    <x v="0"/>
    <s v="O-"/>
    <x v="0"/>
    <x v="0"/>
    <x v="1644"/>
    <s v="Natalie Browning"/>
    <x v="5932"/>
    <x v="0"/>
    <n v="34921.032700000003"/>
    <n v="138"/>
    <x v="2"/>
    <s v="Emergency"/>
    <d v="2023-08-10T00:00:00"/>
    <s v="Paracetamol"/>
    <s v="Normal"/>
    <x v="5"/>
  </r>
  <r>
    <s v="Mrs."/>
    <s v="Scott Keith"/>
    <n v="25"/>
    <x v="2"/>
    <x v="0"/>
    <s v="O+"/>
    <x v="1"/>
    <x v="3"/>
    <x v="1160"/>
    <s v="Michael Nolan"/>
    <x v="5933"/>
    <x v="2"/>
    <n v="14043.540999999999"/>
    <n v="239"/>
    <x v="1"/>
    <s v="Urgent"/>
    <d v="2020-06-28T00:00:00"/>
    <s v="Aspirin"/>
    <s v="Abnormal"/>
    <x v="6"/>
  </r>
  <r>
    <s v="Mr."/>
    <s v="Robert Blackwell"/>
    <n v="50"/>
    <x v="1"/>
    <x v="1"/>
    <s v="B+"/>
    <x v="7"/>
    <x v="0"/>
    <x v="1100"/>
    <s v="Juan Palmer"/>
    <x v="5934"/>
    <x v="0"/>
    <n v="10618.956"/>
    <n v="300"/>
    <x v="2"/>
    <s v="Emergency"/>
    <d v="2019-08-20T00:00:00"/>
    <s v="Paracetamol"/>
    <s v="Inconclusive"/>
    <x v="0"/>
  </r>
  <r>
    <s v="Mr."/>
    <s v="Marissa Miller"/>
    <n v="80"/>
    <x v="0"/>
    <x v="1"/>
    <s v="B-"/>
    <x v="2"/>
    <x v="0"/>
    <x v="880"/>
    <s v="Angela Parker"/>
    <x v="5935"/>
    <x v="3"/>
    <n v="50080.963000000003"/>
    <n v="122"/>
    <x v="2"/>
    <s v="Emergency"/>
    <d v="2021-05-19T00:00:00"/>
    <s v="Aspirin"/>
    <s v="Inconclusive"/>
    <x v="17"/>
  </r>
  <r>
    <s v="Mrs."/>
    <s v="Melissa Martinez"/>
    <n v="52"/>
    <x v="1"/>
    <x v="0"/>
    <s v="B-"/>
    <x v="2"/>
    <x v="2"/>
    <x v="629"/>
    <s v="Angela King"/>
    <x v="5936"/>
    <x v="0"/>
    <n v="9583.2278000000006"/>
    <n v="220"/>
    <x v="0"/>
    <s v="Elective"/>
    <d v="2020-12-28T00:00:00"/>
    <s v="Aspirin"/>
    <s v="Normal"/>
    <x v="22"/>
  </r>
  <r>
    <s v="Mr."/>
    <s v="Erika Smith"/>
    <n v="79"/>
    <x v="0"/>
    <x v="1"/>
    <s v="A-"/>
    <x v="6"/>
    <x v="1"/>
    <x v="1354"/>
    <s v="Susan Smith"/>
    <x v="5937"/>
    <x v="2"/>
    <n v="21316.270700000001"/>
    <n v="265"/>
    <x v="0"/>
    <s v="Elective"/>
    <d v="2019-07-30T00:00:00"/>
    <s v="Paracetamol"/>
    <s v="Normal"/>
    <x v="10"/>
  </r>
  <r>
    <s v="Mr."/>
    <s v="Todd Taylor"/>
    <n v="77"/>
    <x v="0"/>
    <x v="1"/>
    <s v="A+"/>
    <x v="4"/>
    <x v="5"/>
    <x v="500"/>
    <s v="James Mason"/>
    <x v="5938"/>
    <x v="4"/>
    <n v="73166.994699999996"/>
    <n v="411"/>
    <x v="0"/>
    <s v="Elective"/>
    <d v="2021-08-29T00:00:00"/>
    <s v="Aspirin"/>
    <s v="Inconclusive"/>
    <x v="0"/>
  </r>
  <r>
    <s v="Mrs."/>
    <s v="Amanda Cook"/>
    <n v="77"/>
    <x v="0"/>
    <x v="0"/>
    <s v="A-"/>
    <x v="6"/>
    <x v="1"/>
    <x v="601"/>
    <s v="Michael Watson"/>
    <x v="5939"/>
    <x v="4"/>
    <n v="16608.1976"/>
    <n v="232"/>
    <x v="1"/>
    <s v="Urgent"/>
    <d v="2021-08-16T00:00:00"/>
    <s v="Paracetamol"/>
    <s v="Inconclusive"/>
    <x v="10"/>
  </r>
  <r>
    <s v="Mrs."/>
    <s v="Christina Matthews"/>
    <n v="26"/>
    <x v="2"/>
    <x v="0"/>
    <s v="AB+"/>
    <x v="3"/>
    <x v="1"/>
    <x v="505"/>
    <s v="Todd Hunter"/>
    <x v="5940"/>
    <x v="1"/>
    <n v="34740.6368"/>
    <n v="489"/>
    <x v="1"/>
    <s v="Urgent"/>
    <d v="2018-12-30T00:00:00"/>
    <s v="Aspirin"/>
    <s v="Inconclusive"/>
    <x v="28"/>
  </r>
  <r>
    <s v="Mrs."/>
    <s v="Kristen Webb"/>
    <n v="52"/>
    <x v="1"/>
    <x v="0"/>
    <s v="A-"/>
    <x v="6"/>
    <x v="2"/>
    <x v="441"/>
    <s v="Amber Cooper"/>
    <x v="5941"/>
    <x v="2"/>
    <n v="3277.2483999999999"/>
    <n v="439"/>
    <x v="0"/>
    <s v="Elective"/>
    <d v="2021-11-15T00:00:00"/>
    <s v="Paracetamol"/>
    <s v="Normal"/>
    <x v="12"/>
  </r>
  <r>
    <s v="Mrs."/>
    <s v="Ashley Johnson"/>
    <n v="38"/>
    <x v="1"/>
    <x v="0"/>
    <s v="O-"/>
    <x v="0"/>
    <x v="3"/>
    <x v="706"/>
    <s v="Troy Ellis"/>
    <x v="5942"/>
    <x v="0"/>
    <n v="33873.678399999997"/>
    <n v="491"/>
    <x v="1"/>
    <s v="Urgent"/>
    <d v="2020-01-25T00:00:00"/>
    <s v="Penicillin"/>
    <s v="Normal"/>
    <x v="13"/>
  </r>
  <r>
    <s v="Mr."/>
    <s v="Jeffrey Williams"/>
    <n v="47"/>
    <x v="1"/>
    <x v="1"/>
    <s v="B-"/>
    <x v="2"/>
    <x v="1"/>
    <x v="38"/>
    <s v="Michael Mccoy"/>
    <x v="5943"/>
    <x v="4"/>
    <n v="26666.0563"/>
    <n v="174"/>
    <x v="0"/>
    <s v="Elective"/>
    <d v="2021-03-11T00:00:00"/>
    <s v="Paracetamol"/>
    <s v="Abnormal"/>
    <x v="25"/>
  </r>
  <r>
    <s v="Mr."/>
    <s v="Tamara Perez"/>
    <n v="62"/>
    <x v="0"/>
    <x v="1"/>
    <s v="AB+"/>
    <x v="3"/>
    <x v="4"/>
    <x v="870"/>
    <s v="Jeffrey Morgan"/>
    <x v="5944"/>
    <x v="2"/>
    <n v="28431.440999999999"/>
    <n v="344"/>
    <x v="1"/>
    <s v="Urgent"/>
    <d v="2021-06-05T00:00:00"/>
    <s v="Penicillin"/>
    <s v="Inconclusive"/>
    <x v="20"/>
  </r>
  <r>
    <s v="Mr."/>
    <s v="Erika Cruz"/>
    <n v="50"/>
    <x v="1"/>
    <x v="1"/>
    <s v="AB+"/>
    <x v="3"/>
    <x v="0"/>
    <x v="24"/>
    <s v="Kenneth Gibbs"/>
    <x v="362"/>
    <x v="2"/>
    <n v="11044.4447"/>
    <n v="165"/>
    <x v="1"/>
    <s v="Urgent"/>
    <d v="2022-08-31T00:00:00"/>
    <s v="Aspirin"/>
    <s v="Inconclusive"/>
    <x v="29"/>
  </r>
  <r>
    <s v="Mr."/>
    <s v="Kendra Wallace"/>
    <n v="26"/>
    <x v="2"/>
    <x v="1"/>
    <s v="B+"/>
    <x v="7"/>
    <x v="4"/>
    <x v="1748"/>
    <s v="Austin Myers"/>
    <x v="5945"/>
    <x v="4"/>
    <n v="15725.784"/>
    <n v="282"/>
    <x v="2"/>
    <s v="Emergency"/>
    <d v="2022-12-04T00:00:00"/>
    <s v="Ibuprofen"/>
    <s v="Normal"/>
    <x v="24"/>
  </r>
  <r>
    <s v="Mrs."/>
    <s v="Tammy Fox"/>
    <n v="78"/>
    <x v="0"/>
    <x v="0"/>
    <s v="A+"/>
    <x v="4"/>
    <x v="2"/>
    <x v="1722"/>
    <s v="Rachel Smith"/>
    <x v="5946"/>
    <x v="3"/>
    <n v="15558.090200000001"/>
    <n v="429"/>
    <x v="0"/>
    <s v="Elective"/>
    <d v="2020-08-07T00:00:00"/>
    <s v="Penicillin"/>
    <s v="Normal"/>
    <x v="30"/>
  </r>
  <r>
    <s v="Mr."/>
    <s v="Jeremy Richard"/>
    <n v="82"/>
    <x v="0"/>
    <x v="1"/>
    <s v="AB-"/>
    <x v="5"/>
    <x v="5"/>
    <x v="325"/>
    <s v="Lori Torres"/>
    <x v="5947"/>
    <x v="0"/>
    <n v="43214.632299999997"/>
    <n v="136"/>
    <x v="2"/>
    <s v="Emergency"/>
    <d v="2021-11-27T00:00:00"/>
    <s v="Aspirin"/>
    <s v="Abnormal"/>
    <x v="13"/>
  </r>
  <r>
    <s v="Mrs."/>
    <s v="Anna Arnold"/>
    <n v="57"/>
    <x v="1"/>
    <x v="0"/>
    <s v="O+"/>
    <x v="1"/>
    <x v="1"/>
    <x v="283"/>
    <s v="James Harris"/>
    <x v="5948"/>
    <x v="1"/>
    <n v="3910.4771000000001"/>
    <n v="262"/>
    <x v="0"/>
    <s v="Elective"/>
    <d v="2023-06-29T00:00:00"/>
    <s v="Penicillin"/>
    <s v="Abnormal"/>
    <x v="25"/>
  </r>
  <r>
    <s v="Mr."/>
    <s v="Pamela Long"/>
    <n v="39"/>
    <x v="1"/>
    <x v="1"/>
    <s v="A+"/>
    <x v="4"/>
    <x v="4"/>
    <x v="283"/>
    <s v="Robert Wiley"/>
    <x v="5949"/>
    <x v="0"/>
    <n v="12209.9162"/>
    <n v="230"/>
    <x v="1"/>
    <s v="Urgent"/>
    <d v="2023-06-20T00:00:00"/>
    <s v="Paracetamol"/>
    <s v="Inconclusive"/>
    <x v="27"/>
  </r>
  <r>
    <s v="Mr."/>
    <s v="Douglas Cook"/>
    <n v="34"/>
    <x v="2"/>
    <x v="1"/>
    <s v="O-"/>
    <x v="0"/>
    <x v="5"/>
    <x v="325"/>
    <s v="Kenneth Hoffman"/>
    <x v="5950"/>
    <x v="1"/>
    <n v="15700.7624"/>
    <n v="279"/>
    <x v="2"/>
    <s v="Emergency"/>
    <d v="2021-11-25T00:00:00"/>
    <s v="Paracetamol"/>
    <s v="Normal"/>
    <x v="2"/>
  </r>
  <r>
    <s v="Mrs."/>
    <s v="Rodney Giles"/>
    <n v="27"/>
    <x v="2"/>
    <x v="0"/>
    <s v="A+"/>
    <x v="4"/>
    <x v="0"/>
    <x v="183"/>
    <s v="Melissa Luna"/>
    <x v="5951"/>
    <x v="4"/>
    <n v="50450.198100000001"/>
    <n v="451"/>
    <x v="1"/>
    <s v="Urgent"/>
    <d v="2022-03-21T00:00:00"/>
    <s v="Paracetamol"/>
    <s v="Inconclusive"/>
    <x v="19"/>
  </r>
  <r>
    <s v="Mrs."/>
    <s v="Austin Travis"/>
    <n v="69"/>
    <x v="0"/>
    <x v="0"/>
    <s v="B-"/>
    <x v="2"/>
    <x v="2"/>
    <x v="1228"/>
    <s v="Joshua Ruiz"/>
    <x v="1393"/>
    <x v="3"/>
    <n v="8922.8071"/>
    <n v="289"/>
    <x v="0"/>
    <s v="Elective"/>
    <d v="2019-04-25T00:00:00"/>
    <s v="Aspirin"/>
    <s v="Abnormal"/>
    <x v="2"/>
  </r>
  <r>
    <s v="Mr."/>
    <s v="Timothy West"/>
    <n v="44"/>
    <x v="1"/>
    <x v="1"/>
    <s v="AB-"/>
    <x v="5"/>
    <x v="5"/>
    <x v="116"/>
    <s v="Chad Barrera"/>
    <x v="5952"/>
    <x v="2"/>
    <n v="10571.9041"/>
    <n v="451"/>
    <x v="2"/>
    <s v="Emergency"/>
    <d v="2020-07-17T00:00:00"/>
    <s v="Penicillin"/>
    <s v="Inconclusive"/>
    <x v="7"/>
  </r>
  <r>
    <s v="Mrs."/>
    <s v="Emily Bishop"/>
    <n v="18"/>
    <x v="2"/>
    <x v="0"/>
    <s v="AB-"/>
    <x v="5"/>
    <x v="1"/>
    <x v="1250"/>
    <s v="Ralph Black"/>
    <x v="5953"/>
    <x v="1"/>
    <n v="37046.325900000003"/>
    <n v="449"/>
    <x v="0"/>
    <s v="Elective"/>
    <d v="2022-10-11T00:00:00"/>
    <s v="Paracetamol"/>
    <s v="Abnormal"/>
    <x v="27"/>
  </r>
  <r>
    <s v="Mr."/>
    <s v="Zachary Brown"/>
    <n v="53"/>
    <x v="1"/>
    <x v="1"/>
    <s v="A+"/>
    <x v="4"/>
    <x v="4"/>
    <x v="591"/>
    <s v="Stephen Lewis"/>
    <x v="5954"/>
    <x v="1"/>
    <n v="13497.537700000001"/>
    <n v="471"/>
    <x v="1"/>
    <s v="Urgent"/>
    <d v="2020-03-17T00:00:00"/>
    <s v="Lipitor"/>
    <s v="Inconclusive"/>
    <x v="11"/>
  </r>
  <r>
    <s v="Mrs."/>
    <s v="Bryan Haynes"/>
    <n v="45"/>
    <x v="1"/>
    <x v="0"/>
    <s v="A-"/>
    <x v="6"/>
    <x v="1"/>
    <x v="301"/>
    <s v="Brandy Wilson"/>
    <x v="5955"/>
    <x v="1"/>
    <n v="27938.024600000001"/>
    <n v="262"/>
    <x v="0"/>
    <s v="Elective"/>
    <d v="2020-07-01T00:00:00"/>
    <s v="Aspirin"/>
    <s v="Normal"/>
    <x v="25"/>
  </r>
  <r>
    <s v="Mrs."/>
    <s v="Henry Fleming"/>
    <n v="18"/>
    <x v="2"/>
    <x v="0"/>
    <s v="AB+"/>
    <x v="3"/>
    <x v="1"/>
    <x v="794"/>
    <s v="Michelle Reed"/>
    <x v="5956"/>
    <x v="1"/>
    <n v="32841.291499999999"/>
    <n v="198"/>
    <x v="0"/>
    <s v="Elective"/>
    <d v="2022-03-16T00:00:00"/>
    <s v="Penicillin"/>
    <s v="Abnormal"/>
    <x v="3"/>
  </r>
  <r>
    <s v="Mrs."/>
    <s v="Heather Palmer"/>
    <n v="18"/>
    <x v="2"/>
    <x v="0"/>
    <s v="O+"/>
    <x v="1"/>
    <x v="4"/>
    <x v="658"/>
    <s v="Jennifer Evans"/>
    <x v="5957"/>
    <x v="3"/>
    <n v="24585.8086"/>
    <n v="144"/>
    <x v="2"/>
    <s v="Emergency"/>
    <d v="2019-09-16T00:00:00"/>
    <s v="Lipitor"/>
    <s v="Normal"/>
    <x v="1"/>
  </r>
  <r>
    <s v="Mr."/>
    <s v="Jonathan Brady"/>
    <n v="66"/>
    <x v="0"/>
    <x v="1"/>
    <s v="A-"/>
    <x v="6"/>
    <x v="0"/>
    <x v="328"/>
    <s v="Matthew White"/>
    <x v="5958"/>
    <x v="0"/>
    <n v="47930.416700000002"/>
    <n v="142"/>
    <x v="1"/>
    <s v="Urgent"/>
    <d v="2023-06-27T00:00:00"/>
    <s v="Aspirin"/>
    <s v="Normal"/>
    <x v="3"/>
  </r>
  <r>
    <s v="Mr."/>
    <s v="Thomas Sellers"/>
    <n v="33"/>
    <x v="2"/>
    <x v="1"/>
    <s v="A+"/>
    <x v="4"/>
    <x v="4"/>
    <x v="551"/>
    <s v="Jessica Ruiz"/>
    <x v="5959"/>
    <x v="2"/>
    <n v="30949.966400000001"/>
    <n v="233"/>
    <x v="1"/>
    <s v="Urgent"/>
    <d v="2020-11-22T00:00:00"/>
    <s v="Paracetamol"/>
    <s v="Abnormal"/>
    <x v="22"/>
  </r>
  <r>
    <s v="Mr."/>
    <s v="Don Evans"/>
    <n v="25"/>
    <x v="2"/>
    <x v="1"/>
    <s v="O+"/>
    <x v="1"/>
    <x v="2"/>
    <x v="1463"/>
    <s v="Thomas Rodriguez"/>
    <x v="5960"/>
    <x v="2"/>
    <n v="18291.948199999999"/>
    <n v="292"/>
    <x v="0"/>
    <s v="Elective"/>
    <d v="2021-07-27T00:00:00"/>
    <s v="Ibuprofen"/>
    <s v="Inconclusive"/>
    <x v="10"/>
  </r>
  <r>
    <s v="Mr."/>
    <s v="Dan Nash"/>
    <n v="85"/>
    <x v="0"/>
    <x v="1"/>
    <s v="B+"/>
    <x v="7"/>
    <x v="0"/>
    <x v="984"/>
    <s v="Matthew Kennedy"/>
    <x v="5961"/>
    <x v="2"/>
    <n v="15515.6831"/>
    <n v="321"/>
    <x v="2"/>
    <s v="Emergency"/>
    <d v="2021-10-08T00:00:00"/>
    <s v="Ibuprofen"/>
    <s v="Inconclusive"/>
    <x v="14"/>
  </r>
  <r>
    <s v="Mrs."/>
    <s v="Christina Barajas"/>
    <n v="22"/>
    <x v="2"/>
    <x v="0"/>
    <s v="A-"/>
    <x v="6"/>
    <x v="2"/>
    <x v="1446"/>
    <s v="Jeffrey Williams"/>
    <x v="5962"/>
    <x v="4"/>
    <n v="6051.4562999999998"/>
    <n v="445"/>
    <x v="0"/>
    <s v="Elective"/>
    <d v="2020-10-23T00:00:00"/>
    <s v="Aspirin"/>
    <s v="Normal"/>
    <x v="24"/>
  </r>
  <r>
    <s v="Mrs."/>
    <s v="Sierra Patton"/>
    <n v="28"/>
    <x v="2"/>
    <x v="0"/>
    <s v="A-"/>
    <x v="6"/>
    <x v="0"/>
    <x v="35"/>
    <s v="Michael Bailey"/>
    <x v="5963"/>
    <x v="4"/>
    <n v="31394.643899999999"/>
    <n v="203"/>
    <x v="2"/>
    <s v="Emergency"/>
    <d v="2019-11-18T00:00:00"/>
    <s v="Penicillin"/>
    <s v="Inconclusive"/>
    <x v="27"/>
  </r>
  <r>
    <s v="Mrs."/>
    <s v="Sandra Cunningham"/>
    <n v="67"/>
    <x v="0"/>
    <x v="0"/>
    <s v="A-"/>
    <x v="6"/>
    <x v="0"/>
    <x v="988"/>
    <s v="Dr. Latoya Campbell"/>
    <x v="5964"/>
    <x v="1"/>
    <n v="26376.179800000002"/>
    <n v="395"/>
    <x v="2"/>
    <s v="Emergency"/>
    <d v="2019-09-19T00:00:00"/>
    <s v="Aspirin"/>
    <s v="Normal"/>
    <x v="18"/>
  </r>
  <r>
    <s v="Mr."/>
    <s v="Sabrina Fox"/>
    <n v="57"/>
    <x v="1"/>
    <x v="1"/>
    <s v="AB-"/>
    <x v="5"/>
    <x v="1"/>
    <x v="490"/>
    <s v="Monica Martin"/>
    <x v="5965"/>
    <x v="1"/>
    <n v="17420.044600000001"/>
    <n v="275"/>
    <x v="0"/>
    <s v="Elective"/>
    <d v="2021-09-10T00:00:00"/>
    <s v="Penicillin"/>
    <s v="Abnormal"/>
    <x v="3"/>
  </r>
  <r>
    <s v="Mr."/>
    <s v="Barbara Robertson"/>
    <n v="84"/>
    <x v="0"/>
    <x v="1"/>
    <s v="B+"/>
    <x v="7"/>
    <x v="4"/>
    <x v="1607"/>
    <s v="David Proctor"/>
    <x v="5966"/>
    <x v="3"/>
    <n v="9750.2867999999999"/>
    <n v="117"/>
    <x v="1"/>
    <s v="Urgent"/>
    <d v="2022-01-05T00:00:00"/>
    <s v="Penicillin"/>
    <s v="Abnormal"/>
    <x v="7"/>
  </r>
  <r>
    <s v="Mr."/>
    <s v="Jeanette Johnson"/>
    <n v="45"/>
    <x v="1"/>
    <x v="1"/>
    <s v="A+"/>
    <x v="4"/>
    <x v="2"/>
    <x v="726"/>
    <s v="Robert Cook"/>
    <x v="5967"/>
    <x v="2"/>
    <n v="12917.6806"/>
    <n v="333"/>
    <x v="0"/>
    <s v="Elective"/>
    <d v="2021-06-17T00:00:00"/>
    <s v="Paracetamol"/>
    <s v="Inconclusive"/>
    <x v="11"/>
  </r>
  <r>
    <s v="Mrs."/>
    <s v="Renee Neal"/>
    <n v="61"/>
    <x v="0"/>
    <x v="0"/>
    <s v="O-"/>
    <x v="0"/>
    <x v="5"/>
    <x v="1166"/>
    <s v="David Welch"/>
    <x v="2081"/>
    <x v="4"/>
    <n v="61018.464999999997"/>
    <n v="218"/>
    <x v="0"/>
    <s v="Elective"/>
    <d v="2020-08-25T00:00:00"/>
    <s v="Aspirin"/>
    <s v="Abnormal"/>
    <x v="27"/>
  </r>
  <r>
    <s v="Mr."/>
    <s v="Daniel Young"/>
    <n v="75"/>
    <x v="0"/>
    <x v="1"/>
    <s v="A+"/>
    <x v="4"/>
    <x v="3"/>
    <x v="591"/>
    <s v="Dennis Stewart"/>
    <x v="5968"/>
    <x v="1"/>
    <n v="1966.9449999999999"/>
    <n v="256"/>
    <x v="2"/>
    <s v="Emergency"/>
    <d v="2020-03-31T00:00:00"/>
    <s v="Ibuprofen"/>
    <s v="Abnormal"/>
    <x v="21"/>
  </r>
  <r>
    <s v="Mrs."/>
    <s v="Steven Yoder"/>
    <n v="77"/>
    <x v="0"/>
    <x v="0"/>
    <s v="B+"/>
    <x v="7"/>
    <x v="1"/>
    <x v="1163"/>
    <s v="Beth Bush"/>
    <x v="157"/>
    <x v="0"/>
    <n v="2315.5169000000001"/>
    <n v="483"/>
    <x v="0"/>
    <s v="Elective"/>
    <d v="2022-01-13T00:00:00"/>
    <s v="Aspirin"/>
    <s v="Abnormal"/>
    <x v="4"/>
  </r>
  <r>
    <s v="Mrs."/>
    <s v="John Johnson"/>
    <n v="68"/>
    <x v="0"/>
    <x v="0"/>
    <s v="AB+"/>
    <x v="3"/>
    <x v="5"/>
    <x v="1044"/>
    <s v="Michael Torres"/>
    <x v="5969"/>
    <x v="2"/>
    <n v="75724.612399999998"/>
    <n v="438"/>
    <x v="0"/>
    <s v="Elective"/>
    <d v="2023-09-19T00:00:00"/>
    <s v="Paracetamol"/>
    <s v="Abnormal"/>
    <x v="21"/>
  </r>
  <r>
    <s v="Mr."/>
    <s v="Timothy Miller"/>
    <n v="84"/>
    <x v="0"/>
    <x v="1"/>
    <s v="A+"/>
    <x v="4"/>
    <x v="1"/>
    <x v="1303"/>
    <s v="Mr. Danny Cook Jr."/>
    <x v="5970"/>
    <x v="0"/>
    <n v="31308.8704"/>
    <n v="470"/>
    <x v="0"/>
    <s v="Elective"/>
    <d v="2019-03-21T00:00:00"/>
    <s v="Ibuprofen"/>
    <s v="Abnormal"/>
    <x v="8"/>
  </r>
  <r>
    <s v="Mrs."/>
    <s v="Holly Carter"/>
    <n v="23"/>
    <x v="2"/>
    <x v="0"/>
    <s v="O-"/>
    <x v="0"/>
    <x v="2"/>
    <x v="275"/>
    <s v="Marvin Smith"/>
    <x v="5971"/>
    <x v="2"/>
    <n v="13942.7183"/>
    <n v="161"/>
    <x v="0"/>
    <s v="Elective"/>
    <d v="2021-10-04T00:00:00"/>
    <s v="Paracetamol"/>
    <s v="Inconclusive"/>
    <x v="22"/>
  </r>
  <r>
    <s v="Mr."/>
    <s v="Thomas Higgins"/>
    <n v="56"/>
    <x v="1"/>
    <x v="1"/>
    <s v="A+"/>
    <x v="4"/>
    <x v="1"/>
    <x v="1530"/>
    <s v="Lindsey Smith"/>
    <x v="5950"/>
    <x v="4"/>
    <n v="25271.854299999999"/>
    <n v="164"/>
    <x v="0"/>
    <s v="Elective"/>
    <d v="2019-06-22T00:00:00"/>
    <s v="Lipitor"/>
    <s v="Inconclusive"/>
    <x v="12"/>
  </r>
  <r>
    <s v="Mrs."/>
    <s v="Pamela Harrington"/>
    <n v="81"/>
    <x v="0"/>
    <x v="0"/>
    <s v="AB+"/>
    <x v="3"/>
    <x v="2"/>
    <x v="1223"/>
    <s v="John Campbell"/>
    <x v="3223"/>
    <x v="0"/>
    <n v="12302.441999999999"/>
    <n v="336"/>
    <x v="0"/>
    <s v="Elective"/>
    <d v="2023-01-30T00:00:00"/>
    <s v="Penicillin"/>
    <s v="Abnormal"/>
    <x v="2"/>
  </r>
  <r>
    <s v="Mr."/>
    <s v="Sean Curtis"/>
    <n v="19"/>
    <x v="2"/>
    <x v="1"/>
    <s v="A-"/>
    <x v="6"/>
    <x v="3"/>
    <x v="631"/>
    <s v="Ashley Becker"/>
    <x v="5972"/>
    <x v="4"/>
    <n v="24837.233"/>
    <n v="224"/>
    <x v="2"/>
    <s v="Emergency"/>
    <d v="2022-02-11T00:00:00"/>
    <s v="Ibuprofen"/>
    <s v="Normal"/>
    <x v="20"/>
  </r>
  <r>
    <s v="Mr."/>
    <s v="Casey Chan"/>
    <n v="37"/>
    <x v="1"/>
    <x v="1"/>
    <s v="AB-"/>
    <x v="5"/>
    <x v="1"/>
    <x v="1112"/>
    <s v="Andre Ray"/>
    <x v="5973"/>
    <x v="4"/>
    <n v="5801.43"/>
    <n v="192"/>
    <x v="0"/>
    <s v="Elective"/>
    <d v="2020-01-04T00:00:00"/>
    <s v="Aspirin"/>
    <s v="Inconclusive"/>
    <x v="23"/>
  </r>
  <r>
    <s v="Mrs."/>
    <s v="Audrey Howard"/>
    <n v="46"/>
    <x v="1"/>
    <x v="0"/>
    <s v="O-"/>
    <x v="0"/>
    <x v="2"/>
    <x v="544"/>
    <s v="David Stanley DDS"/>
    <x v="5974"/>
    <x v="2"/>
    <n v="6659.7619999999997"/>
    <n v="314"/>
    <x v="2"/>
    <s v="Emergency"/>
    <d v="2020-08-26T00:00:00"/>
    <s v="Paracetamol"/>
    <s v="Inconclusive"/>
    <x v="8"/>
  </r>
  <r>
    <s v="Mr."/>
    <s v="Dominique Jackson"/>
    <n v="47"/>
    <x v="1"/>
    <x v="1"/>
    <s v="AB-"/>
    <x v="5"/>
    <x v="4"/>
    <x v="276"/>
    <s v="Melvin Miller"/>
    <x v="5975"/>
    <x v="1"/>
    <n v="36123.637999999999"/>
    <n v="131"/>
    <x v="1"/>
    <s v="Urgent"/>
    <d v="2019-07-26T00:00:00"/>
    <s v="Lipitor"/>
    <s v="Inconclusive"/>
    <x v="5"/>
  </r>
  <r>
    <s v="Mr."/>
    <s v="John May"/>
    <n v="22"/>
    <x v="2"/>
    <x v="1"/>
    <s v="B-"/>
    <x v="2"/>
    <x v="1"/>
    <x v="922"/>
    <s v="Derrick Cain"/>
    <x v="486"/>
    <x v="3"/>
    <n v="28982.8884"/>
    <n v="108"/>
    <x v="0"/>
    <s v="Elective"/>
    <d v="2020-03-01T00:00:00"/>
    <s v="Lipitor"/>
    <s v="Abnormal"/>
    <x v="25"/>
  </r>
  <r>
    <s v="Mrs."/>
    <s v="Ashley Edwards"/>
    <n v="21"/>
    <x v="2"/>
    <x v="0"/>
    <s v="A-"/>
    <x v="6"/>
    <x v="5"/>
    <x v="805"/>
    <s v="Anthony Bell"/>
    <x v="5976"/>
    <x v="1"/>
    <n v="35577.499900000003"/>
    <n v="326"/>
    <x v="0"/>
    <s v="Elective"/>
    <d v="2019-01-24T00:00:00"/>
    <s v="Paracetamol"/>
    <s v="Normal"/>
    <x v="28"/>
  </r>
  <r>
    <s v="Mr."/>
    <s v="Krystal Miller"/>
    <n v="68"/>
    <x v="0"/>
    <x v="1"/>
    <s v="B-"/>
    <x v="2"/>
    <x v="3"/>
    <x v="1609"/>
    <s v="David Brown"/>
    <x v="5977"/>
    <x v="0"/>
    <n v="7480.7407000000003"/>
    <n v="185"/>
    <x v="1"/>
    <s v="Urgent"/>
    <d v="2021-01-08T00:00:00"/>
    <s v="Paracetamol"/>
    <s v="Abnormal"/>
    <x v="3"/>
  </r>
  <r>
    <s v="Mrs."/>
    <s v="Joshua Li"/>
    <n v="19"/>
    <x v="2"/>
    <x v="0"/>
    <s v="O+"/>
    <x v="1"/>
    <x v="5"/>
    <x v="3"/>
    <s v="Christy Simpson"/>
    <x v="5978"/>
    <x v="3"/>
    <n v="41990.116699999999"/>
    <n v="237"/>
    <x v="2"/>
    <s v="Emergency"/>
    <d v="2022-12-17T00:00:00"/>
    <s v="Lipitor"/>
    <s v="Abnormal"/>
    <x v="22"/>
  </r>
  <r>
    <s v="Mrs."/>
    <s v="Jackson Mitchell"/>
    <n v="66"/>
    <x v="0"/>
    <x v="0"/>
    <s v="B-"/>
    <x v="2"/>
    <x v="0"/>
    <x v="842"/>
    <s v="Kenneth Singh"/>
    <x v="5979"/>
    <x v="0"/>
    <n v="49354.855600000003"/>
    <n v="377"/>
    <x v="2"/>
    <s v="Emergency"/>
    <d v="2023-11-13T00:00:00"/>
    <s v="Lipitor"/>
    <s v="Abnormal"/>
    <x v="16"/>
  </r>
  <r>
    <s v="Mrs."/>
    <s v="Kyle Madden"/>
    <n v="22"/>
    <x v="2"/>
    <x v="0"/>
    <s v="AB-"/>
    <x v="5"/>
    <x v="0"/>
    <x v="325"/>
    <s v="Ronald Ayala"/>
    <x v="5980"/>
    <x v="4"/>
    <n v="13074.0216"/>
    <n v="410"/>
    <x v="2"/>
    <s v="Emergency"/>
    <d v="2021-11-20T00:00:00"/>
    <s v="Paracetamol"/>
    <s v="Normal"/>
    <x v="10"/>
  </r>
  <r>
    <s v="Mr."/>
    <s v="Brian Johnson"/>
    <n v="29"/>
    <x v="2"/>
    <x v="1"/>
    <s v="A-"/>
    <x v="6"/>
    <x v="0"/>
    <x v="161"/>
    <s v="Joseph Roach"/>
    <x v="5981"/>
    <x v="4"/>
    <n v="43700.521200000003"/>
    <n v="183"/>
    <x v="1"/>
    <s v="Urgent"/>
    <d v="2020-03-31T00:00:00"/>
    <s v="Aspirin"/>
    <s v="Normal"/>
    <x v="20"/>
  </r>
  <r>
    <s v="Mrs."/>
    <s v="Melissa Pena"/>
    <n v="49"/>
    <x v="1"/>
    <x v="0"/>
    <s v="A-"/>
    <x v="6"/>
    <x v="5"/>
    <x v="167"/>
    <s v="Martin Nelson"/>
    <x v="5982"/>
    <x v="4"/>
    <n v="21188.216899999999"/>
    <n v="139"/>
    <x v="2"/>
    <s v="Emergency"/>
    <d v="2020-05-20T00:00:00"/>
    <s v="Paracetamol"/>
    <s v="Abnormal"/>
    <x v="0"/>
  </r>
  <r>
    <s v="Mr."/>
    <s v="Kristin Bishop"/>
    <n v="51"/>
    <x v="1"/>
    <x v="1"/>
    <s v="O-"/>
    <x v="0"/>
    <x v="2"/>
    <x v="1348"/>
    <s v="Anthony Reed"/>
    <x v="5983"/>
    <x v="0"/>
    <n v="2765.3588"/>
    <n v="461"/>
    <x v="2"/>
    <s v="Emergency"/>
    <d v="2022-09-19T00:00:00"/>
    <s v="Aspirin"/>
    <s v="Normal"/>
    <x v="27"/>
  </r>
  <r>
    <s v="Mr."/>
    <s v="Cindy Davis"/>
    <n v="77"/>
    <x v="0"/>
    <x v="1"/>
    <s v="O-"/>
    <x v="0"/>
    <x v="2"/>
    <x v="1575"/>
    <s v="Kim Hendrix"/>
    <x v="5984"/>
    <x v="0"/>
    <n v="7109.7407000000003"/>
    <n v="393"/>
    <x v="2"/>
    <s v="Emergency"/>
    <d v="2022-10-09T00:00:00"/>
    <s v="Aspirin"/>
    <s v="Normal"/>
    <x v="19"/>
  </r>
  <r>
    <s v="Mrs."/>
    <s v="Dr. Aaron Todd"/>
    <n v="33"/>
    <x v="2"/>
    <x v="0"/>
    <s v="AB+"/>
    <x v="3"/>
    <x v="4"/>
    <x v="697"/>
    <s v="Karla Mejia"/>
    <x v="5985"/>
    <x v="2"/>
    <n v="43044.804199999999"/>
    <n v="429"/>
    <x v="2"/>
    <s v="Emergency"/>
    <d v="2020-08-15T00:00:00"/>
    <s v="Ibuprofen"/>
    <s v="Inconclusive"/>
    <x v="27"/>
  </r>
  <r>
    <s v="Mrs."/>
    <s v="Kayla Gardner"/>
    <n v="71"/>
    <x v="0"/>
    <x v="0"/>
    <s v="A+"/>
    <x v="4"/>
    <x v="2"/>
    <x v="782"/>
    <s v="Isaac Mathews"/>
    <x v="5986"/>
    <x v="0"/>
    <n v="5449.2781999999997"/>
    <n v="407"/>
    <x v="2"/>
    <s v="Emergency"/>
    <d v="2023-06-03T00:00:00"/>
    <s v="Aspirin"/>
    <s v="Abnormal"/>
    <x v="15"/>
  </r>
  <r>
    <s v="Mr."/>
    <s v="Lori Holder"/>
    <n v="40"/>
    <x v="1"/>
    <x v="1"/>
    <s v="O+"/>
    <x v="1"/>
    <x v="4"/>
    <x v="896"/>
    <s v="Amanda Jordan"/>
    <x v="5987"/>
    <x v="4"/>
    <n v="16269.125"/>
    <n v="269"/>
    <x v="1"/>
    <s v="Urgent"/>
    <d v="2018-12-01T00:00:00"/>
    <s v="Aspirin"/>
    <s v="Inconclusive"/>
    <x v="13"/>
  </r>
  <r>
    <s v="Mr."/>
    <s v="Lori Brown"/>
    <n v="73"/>
    <x v="0"/>
    <x v="1"/>
    <s v="A+"/>
    <x v="4"/>
    <x v="4"/>
    <x v="1055"/>
    <s v="Mrs. Maria Jones"/>
    <x v="5988"/>
    <x v="0"/>
    <n v="39184.942199999998"/>
    <n v="184"/>
    <x v="2"/>
    <s v="Emergency"/>
    <d v="2022-02-18T00:00:00"/>
    <s v="Lipitor"/>
    <s v="Normal"/>
    <x v="29"/>
  </r>
  <r>
    <s v="Mrs."/>
    <s v="Chad Pruitt"/>
    <n v="76"/>
    <x v="0"/>
    <x v="0"/>
    <s v="A-"/>
    <x v="6"/>
    <x v="3"/>
    <x v="1749"/>
    <s v="Matthew Perez"/>
    <x v="5989"/>
    <x v="0"/>
    <n v="8052.2308000000003"/>
    <n v="368"/>
    <x v="1"/>
    <s v="Urgent"/>
    <d v="2019-07-04T00:00:00"/>
    <s v="Penicillin"/>
    <s v="Abnormal"/>
    <x v="14"/>
  </r>
  <r>
    <s v="Mr."/>
    <s v="David Adams"/>
    <n v="18"/>
    <x v="2"/>
    <x v="1"/>
    <s v="O-"/>
    <x v="0"/>
    <x v="0"/>
    <x v="432"/>
    <s v="Stephanie Evans"/>
    <x v="5990"/>
    <x v="4"/>
    <n v="35165.0576"/>
    <n v="437"/>
    <x v="1"/>
    <s v="Urgent"/>
    <d v="2022-01-10T00:00:00"/>
    <s v="Penicillin"/>
    <s v="Abnormal"/>
    <x v="18"/>
  </r>
  <r>
    <s v="Mrs."/>
    <s v="Karen Green"/>
    <n v="21"/>
    <x v="2"/>
    <x v="0"/>
    <s v="A-"/>
    <x v="6"/>
    <x v="3"/>
    <x v="1365"/>
    <s v="Kim Miller"/>
    <x v="5991"/>
    <x v="2"/>
    <n v="6577.4439000000002"/>
    <n v="135"/>
    <x v="1"/>
    <s v="Urgent"/>
    <d v="2020-07-10T00:00:00"/>
    <s v="Lipitor"/>
    <s v="Inconclusive"/>
    <x v="8"/>
  </r>
  <r>
    <s v="Mrs."/>
    <s v="Antonio Webb"/>
    <n v="71"/>
    <x v="0"/>
    <x v="0"/>
    <s v="A+"/>
    <x v="4"/>
    <x v="1"/>
    <x v="1551"/>
    <s v="Michael Phelps"/>
    <x v="5992"/>
    <x v="0"/>
    <n v="17579.797600000002"/>
    <n v="474"/>
    <x v="0"/>
    <s v="Elective"/>
    <d v="2019-09-09T00:00:00"/>
    <s v="Aspirin"/>
    <s v="Inconclusive"/>
    <x v="24"/>
  </r>
  <r>
    <s v="Mr."/>
    <s v="Samantha Myers"/>
    <n v="79"/>
    <x v="0"/>
    <x v="1"/>
    <s v="A-"/>
    <x v="6"/>
    <x v="3"/>
    <x v="127"/>
    <s v="Charles Waters"/>
    <x v="5993"/>
    <x v="0"/>
    <n v="12283.403700000001"/>
    <n v="268"/>
    <x v="2"/>
    <s v="Emergency"/>
    <d v="2020-08-24T00:00:00"/>
    <s v="Paracetamol"/>
    <s v="Inconclusive"/>
    <x v="11"/>
  </r>
  <r>
    <s v="Mrs."/>
    <s v="Melissa Jimenez"/>
    <n v="67"/>
    <x v="0"/>
    <x v="0"/>
    <s v="O-"/>
    <x v="0"/>
    <x v="0"/>
    <x v="1153"/>
    <s v="Alice Conley"/>
    <x v="5994"/>
    <x v="0"/>
    <n v="46896.103499999997"/>
    <n v="111"/>
    <x v="2"/>
    <s v="Emergency"/>
    <d v="2019-03-21T00:00:00"/>
    <s v="Paracetamol"/>
    <s v="Normal"/>
    <x v="23"/>
  </r>
  <r>
    <s v="Mrs."/>
    <s v="James Peterson"/>
    <n v="70"/>
    <x v="0"/>
    <x v="0"/>
    <s v="B-"/>
    <x v="2"/>
    <x v="1"/>
    <x v="642"/>
    <s v="Gregory Doyle"/>
    <x v="5682"/>
    <x v="0"/>
    <n v="20683.4185"/>
    <n v="161"/>
    <x v="0"/>
    <s v="Elective"/>
    <d v="2022-03-11T00:00:00"/>
    <s v="Paracetamol"/>
    <s v="Inconclusive"/>
    <x v="11"/>
  </r>
  <r>
    <s v="Mr."/>
    <s v="Jennifer Lee"/>
    <n v="34"/>
    <x v="2"/>
    <x v="1"/>
    <s v="B+"/>
    <x v="7"/>
    <x v="3"/>
    <x v="552"/>
    <s v="Kimberly Lopez"/>
    <x v="4887"/>
    <x v="3"/>
    <n v="33651.883800000003"/>
    <n v="233"/>
    <x v="1"/>
    <s v="Urgent"/>
    <d v="2019-07-03T00:00:00"/>
    <s v="Paracetamol"/>
    <s v="Inconclusive"/>
    <x v="4"/>
  </r>
  <r>
    <s v="Mrs."/>
    <s v="Douglas Hopkins"/>
    <n v="43"/>
    <x v="1"/>
    <x v="0"/>
    <s v="B+"/>
    <x v="7"/>
    <x v="5"/>
    <x v="1059"/>
    <s v="Christopher Wood"/>
    <x v="5995"/>
    <x v="3"/>
    <n v="61103.607600000003"/>
    <n v="145"/>
    <x v="2"/>
    <s v="Emergency"/>
    <d v="2021-04-29T00:00:00"/>
    <s v="Penicillin"/>
    <s v="Normal"/>
    <x v="4"/>
  </r>
  <r>
    <s v="Mr."/>
    <s v="Joanne Miller"/>
    <n v="57"/>
    <x v="1"/>
    <x v="1"/>
    <s v="B-"/>
    <x v="2"/>
    <x v="3"/>
    <x v="1086"/>
    <s v="Mr. Andrew Wright Jr."/>
    <x v="712"/>
    <x v="3"/>
    <n v="3736.8811000000001"/>
    <n v="407"/>
    <x v="1"/>
    <s v="Urgent"/>
    <d v="2022-03-25T00:00:00"/>
    <s v="Penicillin"/>
    <s v="Inconclusive"/>
    <x v="17"/>
  </r>
  <r>
    <s v="Mr."/>
    <s v="Kimberly Rosario"/>
    <n v="28"/>
    <x v="2"/>
    <x v="1"/>
    <s v="O+"/>
    <x v="1"/>
    <x v="1"/>
    <x v="1544"/>
    <s v="Elizabeth Barnes"/>
    <x v="5996"/>
    <x v="1"/>
    <n v="14130.963400000001"/>
    <n v="355"/>
    <x v="0"/>
    <s v="Elective"/>
    <d v="2021-07-15T00:00:00"/>
    <s v="Lipitor"/>
    <s v="Inconclusive"/>
    <x v="0"/>
  </r>
  <r>
    <s v="Mrs."/>
    <s v="Michael Cervantes"/>
    <n v="58"/>
    <x v="1"/>
    <x v="0"/>
    <s v="A+"/>
    <x v="4"/>
    <x v="5"/>
    <x v="1750"/>
    <s v="Lauren Aguirre"/>
    <x v="1514"/>
    <x v="3"/>
    <n v="34461.518799999998"/>
    <n v="376"/>
    <x v="2"/>
    <s v="Emergency"/>
    <d v="2021-02-24T00:00:00"/>
    <s v="Penicillin"/>
    <s v="Inconclusive"/>
    <x v="6"/>
  </r>
  <r>
    <s v="Mrs."/>
    <s v="Nicholas Graves"/>
    <n v="74"/>
    <x v="0"/>
    <x v="0"/>
    <s v="A+"/>
    <x v="4"/>
    <x v="0"/>
    <x v="318"/>
    <s v="Kevin Curry"/>
    <x v="5997"/>
    <x v="0"/>
    <n v="37198.464800000002"/>
    <n v="151"/>
    <x v="1"/>
    <s v="Urgent"/>
    <d v="2019-02-20T00:00:00"/>
    <s v="Penicillin"/>
    <s v="Abnormal"/>
    <x v="26"/>
  </r>
  <r>
    <s v="Mr."/>
    <s v="Katherine Roach"/>
    <n v="30"/>
    <x v="2"/>
    <x v="1"/>
    <s v="O+"/>
    <x v="1"/>
    <x v="3"/>
    <x v="1265"/>
    <s v="Samantha Gross"/>
    <x v="5998"/>
    <x v="4"/>
    <n v="26356.439299999998"/>
    <n v="499"/>
    <x v="1"/>
    <s v="Urgent"/>
    <d v="2020-05-17T00:00:00"/>
    <s v="Ibuprofen"/>
    <s v="Normal"/>
    <x v="19"/>
  </r>
  <r>
    <s v="Mr."/>
    <s v="Douglas Powell"/>
    <n v="81"/>
    <x v="0"/>
    <x v="1"/>
    <s v="B+"/>
    <x v="7"/>
    <x v="5"/>
    <x v="1751"/>
    <s v="Thomas Turner"/>
    <x v="2360"/>
    <x v="0"/>
    <n v="36485.541599999997"/>
    <n v="487"/>
    <x v="2"/>
    <s v="Emergency"/>
    <d v="2021-10-08T00:00:00"/>
    <s v="Lipitor"/>
    <s v="Normal"/>
    <x v="25"/>
  </r>
  <r>
    <s v="Mr."/>
    <s v="James Stewart"/>
    <n v="28"/>
    <x v="2"/>
    <x v="1"/>
    <s v="A-"/>
    <x v="6"/>
    <x v="2"/>
    <x v="386"/>
    <s v="William Fowler"/>
    <x v="5782"/>
    <x v="4"/>
    <n v="20612.6175"/>
    <n v="249"/>
    <x v="2"/>
    <s v="Emergency"/>
    <d v="2021-06-26T00:00:00"/>
    <s v="Aspirin"/>
    <s v="Abnormal"/>
    <x v="22"/>
  </r>
  <r>
    <s v="Mrs."/>
    <s v="Lisa Lawson"/>
    <n v="26"/>
    <x v="2"/>
    <x v="0"/>
    <s v="AB+"/>
    <x v="3"/>
    <x v="5"/>
    <x v="1514"/>
    <s v="Karen Smith"/>
    <x v="5999"/>
    <x v="3"/>
    <n v="57173.036699999997"/>
    <n v="175"/>
    <x v="2"/>
    <s v="Emergency"/>
    <d v="2020-06-02T00:00:00"/>
    <s v="Aspirin"/>
    <s v="Normal"/>
    <x v="11"/>
  </r>
  <r>
    <s v="Mr."/>
    <s v="Holly Oliver"/>
    <n v="40"/>
    <x v="1"/>
    <x v="1"/>
    <s v="O-"/>
    <x v="0"/>
    <x v="5"/>
    <x v="1054"/>
    <s v="Rachael Oliver"/>
    <x v="6000"/>
    <x v="4"/>
    <n v="42214.377899999999"/>
    <n v="139"/>
    <x v="2"/>
    <s v="Emergency"/>
    <d v="2022-11-14T00:00:00"/>
    <s v="Penicillin"/>
    <s v="Normal"/>
    <x v="1"/>
  </r>
  <r>
    <s v="Mrs."/>
    <s v="Catherine Thompson"/>
    <n v="22"/>
    <x v="2"/>
    <x v="0"/>
    <s v="O-"/>
    <x v="0"/>
    <x v="0"/>
    <x v="1456"/>
    <s v="Cody Ramirez"/>
    <x v="6001"/>
    <x v="4"/>
    <n v="39312.744100000004"/>
    <n v="214"/>
    <x v="2"/>
    <s v="Emergency"/>
    <d v="2022-10-27T00:00:00"/>
    <s v="Paracetamol"/>
    <s v="Normal"/>
    <x v="23"/>
  </r>
  <r>
    <s v="Mrs."/>
    <s v="Zachary Hicks"/>
    <n v="80"/>
    <x v="0"/>
    <x v="0"/>
    <s v="B-"/>
    <x v="2"/>
    <x v="2"/>
    <x v="867"/>
    <s v="Ashley Scott"/>
    <x v="6002"/>
    <x v="2"/>
    <n v="999.64229999999998"/>
    <n v="470"/>
    <x v="2"/>
    <s v="Emergency"/>
    <d v="2022-02-05T00:00:00"/>
    <s v="Lipitor"/>
    <s v="Abnormal"/>
    <x v="7"/>
  </r>
  <r>
    <s v="Mr."/>
    <s v="Mark Maxwell"/>
    <n v="74"/>
    <x v="0"/>
    <x v="1"/>
    <s v="B-"/>
    <x v="2"/>
    <x v="1"/>
    <x v="829"/>
    <s v="Ashley Le"/>
    <x v="6003"/>
    <x v="2"/>
    <n v="15762.3267"/>
    <n v="117"/>
    <x v="0"/>
    <s v="Elective"/>
    <d v="2022-06-01T00:00:00"/>
    <s v="Paracetamol"/>
    <s v="Inconclusive"/>
    <x v="22"/>
  </r>
  <r>
    <s v="Mrs."/>
    <s v="Patrick Santana"/>
    <n v="19"/>
    <x v="2"/>
    <x v="0"/>
    <s v="AB-"/>
    <x v="5"/>
    <x v="1"/>
    <x v="963"/>
    <s v="Edward Molina DDS"/>
    <x v="1582"/>
    <x v="4"/>
    <n v="3166.63"/>
    <n v="389"/>
    <x v="0"/>
    <s v="Elective"/>
    <d v="2022-04-28T00:00:00"/>
    <s v="Penicillin"/>
    <s v="Abnormal"/>
    <x v="13"/>
  </r>
  <r>
    <s v="Mrs."/>
    <s v="Rachel Cox"/>
    <n v="19"/>
    <x v="2"/>
    <x v="0"/>
    <s v="B+"/>
    <x v="7"/>
    <x v="1"/>
    <x v="1752"/>
    <s v="Judy Flowers"/>
    <x v="10"/>
    <x v="1"/>
    <n v="18709.749199999998"/>
    <n v="389"/>
    <x v="0"/>
    <s v="Elective"/>
    <d v="2023-01-07T00:00:00"/>
    <s v="Penicillin"/>
    <s v="Abnormal"/>
    <x v="13"/>
  </r>
  <r>
    <s v="Mr."/>
    <s v="Scott Murillo"/>
    <n v="44"/>
    <x v="1"/>
    <x v="1"/>
    <s v="AB-"/>
    <x v="5"/>
    <x v="0"/>
    <x v="1753"/>
    <s v="Bethany Dorsey"/>
    <x v="6004"/>
    <x v="4"/>
    <n v="1999.0141000000001"/>
    <n v="158"/>
    <x v="1"/>
    <s v="Urgent"/>
    <d v="2020-02-15T00:00:00"/>
    <s v="Lipitor"/>
    <s v="Abnormal"/>
    <x v="20"/>
  </r>
  <r>
    <s v="Mr."/>
    <s v="Robert Turner"/>
    <n v="55"/>
    <x v="1"/>
    <x v="1"/>
    <s v="B+"/>
    <x v="7"/>
    <x v="0"/>
    <x v="332"/>
    <s v="Robert Thomas"/>
    <x v="1293"/>
    <x v="4"/>
    <n v="7537.5240999999996"/>
    <n v="127"/>
    <x v="2"/>
    <s v="Emergency"/>
    <d v="2021-05-26T00:00:00"/>
    <s v="Penicillin"/>
    <s v="Inconclusive"/>
    <x v="27"/>
  </r>
  <r>
    <s v="Mrs."/>
    <s v="Michele Wheeler"/>
    <n v="23"/>
    <x v="2"/>
    <x v="0"/>
    <s v="AB+"/>
    <x v="3"/>
    <x v="5"/>
    <x v="576"/>
    <s v="Tracy Buck"/>
    <x v="1305"/>
    <x v="4"/>
    <n v="17282.442200000001"/>
    <n v="140"/>
    <x v="2"/>
    <s v="Emergency"/>
    <d v="2021-11-29T00:00:00"/>
    <s v="Ibuprofen"/>
    <s v="Abnormal"/>
    <x v="8"/>
  </r>
  <r>
    <s v="Mr."/>
    <s v="Justin Carr"/>
    <n v="54"/>
    <x v="1"/>
    <x v="1"/>
    <s v="AB+"/>
    <x v="3"/>
    <x v="3"/>
    <x v="1740"/>
    <s v="Robert Spencer"/>
    <x v="6005"/>
    <x v="4"/>
    <n v="16207.2654"/>
    <n v="254"/>
    <x v="1"/>
    <s v="Urgent"/>
    <d v="2021-03-23T00:00:00"/>
    <s v="Penicillin"/>
    <s v="Inconclusive"/>
    <x v="9"/>
  </r>
  <r>
    <s v="Mrs."/>
    <s v="Brandi Hall"/>
    <n v="33"/>
    <x v="2"/>
    <x v="0"/>
    <s v="B-"/>
    <x v="2"/>
    <x v="4"/>
    <x v="104"/>
    <s v="Ernest Ibarra"/>
    <x v="6006"/>
    <x v="4"/>
    <n v="11850.5514"/>
    <n v="465"/>
    <x v="1"/>
    <s v="Urgent"/>
    <d v="2022-06-21T00:00:00"/>
    <s v="Penicillin"/>
    <s v="Normal"/>
    <x v="0"/>
  </r>
  <r>
    <s v="Mr."/>
    <s v="Jennifer Nelson"/>
    <n v="21"/>
    <x v="2"/>
    <x v="1"/>
    <s v="A-"/>
    <x v="6"/>
    <x v="3"/>
    <x v="722"/>
    <s v="Jeff Brown"/>
    <x v="6007"/>
    <x v="1"/>
    <n v="16419.154299999998"/>
    <n v="309"/>
    <x v="1"/>
    <s v="Urgent"/>
    <d v="2020-04-20T00:00:00"/>
    <s v="Ibuprofen"/>
    <s v="Normal"/>
    <x v="9"/>
  </r>
  <r>
    <s v="Mrs."/>
    <s v="Christina Thompson"/>
    <n v="58"/>
    <x v="1"/>
    <x v="0"/>
    <s v="O+"/>
    <x v="1"/>
    <x v="0"/>
    <x v="1105"/>
    <s v="Lisa Patterson"/>
    <x v="6008"/>
    <x v="0"/>
    <n v="51512.518300000003"/>
    <n v="134"/>
    <x v="2"/>
    <s v="Emergency"/>
    <d v="2020-05-08T00:00:00"/>
    <s v="Ibuprofen"/>
    <s v="Abnormal"/>
    <x v="19"/>
  </r>
  <r>
    <s v="Mrs."/>
    <s v="Gregory Banks"/>
    <n v="68"/>
    <x v="0"/>
    <x v="0"/>
    <s v="B-"/>
    <x v="2"/>
    <x v="2"/>
    <x v="345"/>
    <s v="David Wilson"/>
    <x v="6009"/>
    <x v="1"/>
    <n v="23563.894899999999"/>
    <n v="111"/>
    <x v="0"/>
    <s v="Elective"/>
    <d v="2020-10-25T00:00:00"/>
    <s v="Ibuprofen"/>
    <s v="Abnormal"/>
    <x v="26"/>
  </r>
  <r>
    <s v="Mr."/>
    <s v="Patricia Thomas"/>
    <n v="30"/>
    <x v="2"/>
    <x v="1"/>
    <s v="B-"/>
    <x v="2"/>
    <x v="4"/>
    <x v="986"/>
    <s v="Gloria Jones"/>
    <x v="6010"/>
    <x v="3"/>
    <n v="5119.9884000000002"/>
    <n v="359"/>
    <x v="2"/>
    <s v="Emergency"/>
    <d v="2020-10-18T00:00:00"/>
    <s v="Paracetamol"/>
    <s v="Normal"/>
    <x v="0"/>
  </r>
  <r>
    <s v="Mrs."/>
    <s v="Alejandro Black"/>
    <n v="39"/>
    <x v="1"/>
    <x v="0"/>
    <s v="O-"/>
    <x v="0"/>
    <x v="1"/>
    <x v="1465"/>
    <s v="Alex Figueroa"/>
    <x v="6011"/>
    <x v="0"/>
    <n v="17344.890599999999"/>
    <n v="119"/>
    <x v="0"/>
    <s v="Elective"/>
    <d v="2022-01-13T00:00:00"/>
    <s v="Paracetamol"/>
    <s v="Abnormal"/>
    <x v="13"/>
  </r>
  <r>
    <s v="Mrs."/>
    <s v="Derek Edwards"/>
    <n v="42"/>
    <x v="1"/>
    <x v="0"/>
    <s v="B+"/>
    <x v="7"/>
    <x v="1"/>
    <x v="1689"/>
    <s v="Linda Morris"/>
    <x v="955"/>
    <x v="2"/>
    <n v="4054.1347999999998"/>
    <n v="180"/>
    <x v="0"/>
    <s v="Elective"/>
    <d v="2018-12-20T00:00:00"/>
    <s v="Penicillin"/>
    <s v="Inconclusive"/>
    <x v="28"/>
  </r>
  <r>
    <s v="Mrs."/>
    <s v="Amanda Lee"/>
    <n v="50"/>
    <x v="1"/>
    <x v="0"/>
    <s v="AB+"/>
    <x v="3"/>
    <x v="4"/>
    <x v="49"/>
    <s v="Whitney Turner"/>
    <x v="6012"/>
    <x v="1"/>
    <n v="37728.044699999999"/>
    <n v="152"/>
    <x v="1"/>
    <s v="Urgent"/>
    <d v="2019-07-08T00:00:00"/>
    <s v="Aspirin"/>
    <s v="Normal"/>
    <x v="1"/>
  </r>
  <r>
    <s v="Mr."/>
    <s v="Kristy Lara"/>
    <n v="73"/>
    <x v="0"/>
    <x v="1"/>
    <s v="O+"/>
    <x v="1"/>
    <x v="1"/>
    <x v="697"/>
    <s v="Brian Reed"/>
    <x v="5755"/>
    <x v="4"/>
    <n v="27530.054800000002"/>
    <n v="491"/>
    <x v="1"/>
    <s v="Urgent"/>
    <d v="2020-08-18T00:00:00"/>
    <s v="Aspirin"/>
    <s v="Normal"/>
    <x v="26"/>
  </r>
  <r>
    <s v="Mr."/>
    <s v="Robert Richardson"/>
    <n v="39"/>
    <x v="1"/>
    <x v="1"/>
    <s v="A-"/>
    <x v="6"/>
    <x v="3"/>
    <x v="953"/>
    <s v="Aaron Boone"/>
    <x v="6013"/>
    <x v="1"/>
    <n v="27858.7844"/>
    <n v="219"/>
    <x v="2"/>
    <s v="Emergency"/>
    <d v="2020-09-15T00:00:00"/>
    <s v="Paracetamol"/>
    <s v="Inconclusive"/>
    <x v="22"/>
  </r>
  <r>
    <s v="Mrs."/>
    <s v="Donald Terry"/>
    <n v="68"/>
    <x v="0"/>
    <x v="0"/>
    <s v="B+"/>
    <x v="7"/>
    <x v="5"/>
    <x v="668"/>
    <s v="Sherri Bailey"/>
    <x v="6014"/>
    <x v="0"/>
    <n v="62848.278100000003"/>
    <n v="115"/>
    <x v="2"/>
    <s v="Emergency"/>
    <d v="2019-03-23T00:00:00"/>
    <s v="Paracetamol"/>
    <s v="Normal"/>
    <x v="13"/>
  </r>
  <r>
    <s v="Mr."/>
    <s v="Brandon Dalton"/>
    <n v="20"/>
    <x v="2"/>
    <x v="1"/>
    <s v="A-"/>
    <x v="6"/>
    <x v="1"/>
    <x v="1636"/>
    <s v="Thomas Andrews"/>
    <x v="6015"/>
    <x v="4"/>
    <n v="12067.6404"/>
    <n v="301"/>
    <x v="2"/>
    <s v="Emergency"/>
    <d v="2020-12-08T00:00:00"/>
    <s v="Ibuprofen"/>
    <s v="Normal"/>
    <x v="7"/>
  </r>
  <r>
    <s v="Mrs."/>
    <s v="Danielle Simon"/>
    <n v="35"/>
    <x v="1"/>
    <x v="0"/>
    <s v="AB-"/>
    <x v="5"/>
    <x v="2"/>
    <x v="943"/>
    <s v="David Ramos"/>
    <x v="6016"/>
    <x v="0"/>
    <n v="16044.860699999999"/>
    <n v="384"/>
    <x v="0"/>
    <s v="Elective"/>
    <d v="2023-02-19T00:00:00"/>
    <s v="Lipitor"/>
    <s v="Abnormal"/>
    <x v="0"/>
  </r>
  <r>
    <s v="Mr."/>
    <s v="Andrew Morris"/>
    <n v="62"/>
    <x v="0"/>
    <x v="1"/>
    <s v="A-"/>
    <x v="6"/>
    <x v="1"/>
    <x v="790"/>
    <s v="Ryan Curry"/>
    <x v="4699"/>
    <x v="3"/>
    <n v="13263.887199999999"/>
    <n v="263"/>
    <x v="1"/>
    <s v="Urgent"/>
    <d v="2019-03-28T00:00:00"/>
    <s v="Ibuprofen"/>
    <s v="Abnormal"/>
    <x v="28"/>
  </r>
  <r>
    <s v="Mr."/>
    <s v="Michael Bennett"/>
    <n v="37"/>
    <x v="1"/>
    <x v="1"/>
    <s v="A+"/>
    <x v="4"/>
    <x v="3"/>
    <x v="105"/>
    <s v="George Ray"/>
    <x v="452"/>
    <x v="3"/>
    <n v="2857.9034999999999"/>
    <n v="377"/>
    <x v="2"/>
    <s v="Emergency"/>
    <d v="2023-04-06T00:00:00"/>
    <s v="Penicillin"/>
    <s v="Abnormal"/>
    <x v="29"/>
  </r>
  <r>
    <s v="Mrs."/>
    <s v="Sara Miller"/>
    <n v="64"/>
    <x v="0"/>
    <x v="0"/>
    <s v="AB+"/>
    <x v="3"/>
    <x v="3"/>
    <x v="270"/>
    <s v="Stephanie Garcia"/>
    <x v="6017"/>
    <x v="1"/>
    <n v="6980.4687999999996"/>
    <n v="483"/>
    <x v="2"/>
    <s v="Emergency"/>
    <d v="2022-11-13T00:00:00"/>
    <s v="Lipitor"/>
    <s v="Abnormal"/>
    <x v="24"/>
  </r>
  <r>
    <s v="Mrs."/>
    <s v="David Townsend"/>
    <n v="83"/>
    <x v="0"/>
    <x v="0"/>
    <s v="A+"/>
    <x v="4"/>
    <x v="5"/>
    <x v="224"/>
    <s v="Sarah Oliver"/>
    <x v="6018"/>
    <x v="2"/>
    <n v="35253.550999999999"/>
    <n v="277"/>
    <x v="0"/>
    <s v="Elective"/>
    <d v="2021-05-23T00:00:00"/>
    <s v="Ibuprofen"/>
    <s v="Normal"/>
    <x v="25"/>
  </r>
  <r>
    <s v="Mrs."/>
    <s v="Cynthia Maynard"/>
    <n v="59"/>
    <x v="1"/>
    <x v="0"/>
    <s v="A-"/>
    <x v="6"/>
    <x v="5"/>
    <x v="1559"/>
    <s v="Katie Thomas"/>
    <x v="715"/>
    <x v="0"/>
    <n v="40770.7232"/>
    <n v="430"/>
    <x v="2"/>
    <s v="Emergency"/>
    <d v="2020-12-26T00:00:00"/>
    <s v="Lipitor"/>
    <s v="Inconclusive"/>
    <x v="11"/>
  </r>
  <r>
    <s v="Mr."/>
    <s v="Margaret Brady"/>
    <n v="36"/>
    <x v="1"/>
    <x v="1"/>
    <s v="AB-"/>
    <x v="5"/>
    <x v="3"/>
    <x v="882"/>
    <s v="Yolanda Williams"/>
    <x v="6019"/>
    <x v="3"/>
    <n v="6220.1315999999997"/>
    <n v="193"/>
    <x v="1"/>
    <s v="Urgent"/>
    <d v="2021-06-07T00:00:00"/>
    <s v="Aspirin"/>
    <s v="Abnormal"/>
    <x v="4"/>
  </r>
  <r>
    <s v="Mr."/>
    <s v="Denise Garcia"/>
    <n v="71"/>
    <x v="0"/>
    <x v="1"/>
    <s v="O+"/>
    <x v="1"/>
    <x v="4"/>
    <x v="150"/>
    <s v="Taylor Hebert"/>
    <x v="4598"/>
    <x v="1"/>
    <n v="17000.016199999998"/>
    <n v="249"/>
    <x v="1"/>
    <s v="Urgent"/>
    <d v="2020-04-30T00:00:00"/>
    <s v="Penicillin"/>
    <s v="Inconclusive"/>
    <x v="22"/>
  </r>
  <r>
    <s v="Mrs."/>
    <s v="Joanne Wilcox"/>
    <n v="41"/>
    <x v="1"/>
    <x v="0"/>
    <s v="AB-"/>
    <x v="5"/>
    <x v="2"/>
    <x v="1732"/>
    <s v="Kathy Mccarthy"/>
    <x v="6020"/>
    <x v="4"/>
    <n v="4153.9252999999999"/>
    <n v="187"/>
    <x v="2"/>
    <s v="Emergency"/>
    <d v="2023-02-16T00:00:00"/>
    <s v="Penicillin"/>
    <s v="Normal"/>
    <x v="7"/>
  </r>
  <r>
    <s v="Mrs."/>
    <s v="Adam Lynch"/>
    <n v="33"/>
    <x v="2"/>
    <x v="0"/>
    <s v="O-"/>
    <x v="0"/>
    <x v="4"/>
    <x v="712"/>
    <s v="John Adkins"/>
    <x v="6021"/>
    <x v="4"/>
    <n v="44902.262199999997"/>
    <n v="498"/>
    <x v="2"/>
    <s v="Emergency"/>
    <d v="2022-11-12T00:00:00"/>
    <s v="Ibuprofen"/>
    <s v="Normal"/>
    <x v="6"/>
  </r>
  <r>
    <s v="Mrs."/>
    <s v="Laura Cervantes"/>
    <n v="33"/>
    <x v="2"/>
    <x v="0"/>
    <s v="O-"/>
    <x v="0"/>
    <x v="4"/>
    <x v="1229"/>
    <s v="Douglas Powell"/>
    <x v="3127"/>
    <x v="2"/>
    <n v="25549.375899999999"/>
    <n v="247"/>
    <x v="1"/>
    <s v="Urgent"/>
    <d v="2021-04-21T00:00:00"/>
    <s v="Paracetamol"/>
    <s v="Normal"/>
    <x v="28"/>
  </r>
  <r>
    <s v="Mr."/>
    <s v="Christina Hernandez"/>
    <n v="68"/>
    <x v="0"/>
    <x v="1"/>
    <s v="AB-"/>
    <x v="5"/>
    <x v="3"/>
    <x v="1022"/>
    <s v="Mercedes Brown"/>
    <x v="6022"/>
    <x v="3"/>
    <n v="6917.2655999999997"/>
    <n v="433"/>
    <x v="2"/>
    <s v="Emergency"/>
    <d v="2021-11-08T00:00:00"/>
    <s v="Paracetamol"/>
    <s v="Abnormal"/>
    <x v="19"/>
  </r>
  <r>
    <s v="Mrs."/>
    <s v="Jonathan Small"/>
    <n v="74"/>
    <x v="0"/>
    <x v="0"/>
    <s v="B+"/>
    <x v="7"/>
    <x v="3"/>
    <x v="1063"/>
    <s v="Brooke Lopez"/>
    <x v="6023"/>
    <x v="2"/>
    <n v="29582.163700000001"/>
    <n v="111"/>
    <x v="1"/>
    <s v="Urgent"/>
    <d v="2020-08-15T00:00:00"/>
    <s v="Ibuprofen"/>
    <s v="Inconclusive"/>
    <x v="5"/>
  </r>
  <r>
    <s v="Mrs."/>
    <s v="Michael Morgan"/>
    <n v="71"/>
    <x v="0"/>
    <x v="0"/>
    <s v="AB-"/>
    <x v="5"/>
    <x v="1"/>
    <x v="1618"/>
    <s v="Cathy Weaver"/>
    <x v="6024"/>
    <x v="0"/>
    <n v="8731.9557000000004"/>
    <n v="260"/>
    <x v="1"/>
    <s v="Urgent"/>
    <d v="2021-02-13T00:00:00"/>
    <s v="Ibuprofen"/>
    <s v="Inconclusive"/>
    <x v="12"/>
  </r>
  <r>
    <s v="Mrs."/>
    <s v="James Gross"/>
    <n v="69"/>
    <x v="0"/>
    <x v="0"/>
    <s v="AB-"/>
    <x v="5"/>
    <x v="1"/>
    <x v="1535"/>
    <s v="Kristen Porter"/>
    <x v="6025"/>
    <x v="2"/>
    <n v="18473.366300000002"/>
    <n v="453"/>
    <x v="2"/>
    <s v="Emergency"/>
    <d v="2019-06-08T00:00:00"/>
    <s v="Paracetamol"/>
    <s v="Abnormal"/>
    <x v="21"/>
  </r>
  <r>
    <s v="Mrs."/>
    <s v="Adrienne Jackson DVM"/>
    <n v="55"/>
    <x v="1"/>
    <x v="0"/>
    <s v="AB-"/>
    <x v="5"/>
    <x v="1"/>
    <x v="1056"/>
    <s v="Grace Barry"/>
    <x v="6026"/>
    <x v="3"/>
    <n v="18739.048500000001"/>
    <n v="423"/>
    <x v="2"/>
    <s v="Emergency"/>
    <d v="2023-08-10T00:00:00"/>
    <s v="Aspirin"/>
    <s v="Normal"/>
    <x v="22"/>
  </r>
  <r>
    <s v="Mrs."/>
    <s v="Amanda Bray"/>
    <n v="24"/>
    <x v="2"/>
    <x v="0"/>
    <s v="A+"/>
    <x v="4"/>
    <x v="4"/>
    <x v="1492"/>
    <s v="Anna King"/>
    <x v="3775"/>
    <x v="3"/>
    <n v="26674.348999999998"/>
    <n v="200"/>
    <x v="1"/>
    <s v="Urgent"/>
    <d v="2020-07-10T00:00:00"/>
    <s v="Lipitor"/>
    <s v="Abnormal"/>
    <x v="19"/>
  </r>
  <r>
    <s v="Mr."/>
    <s v="Stephanie Day"/>
    <n v="25"/>
    <x v="2"/>
    <x v="1"/>
    <s v="A+"/>
    <x v="4"/>
    <x v="1"/>
    <x v="1237"/>
    <s v="Michael Hobbs"/>
    <x v="6027"/>
    <x v="1"/>
    <n v="2889.5358000000001"/>
    <n v="289"/>
    <x v="1"/>
    <s v="Urgent"/>
    <d v="2021-03-21T00:00:00"/>
    <s v="Paracetamol"/>
    <s v="Abnormal"/>
    <x v="4"/>
  </r>
  <r>
    <s v="Mrs."/>
    <s v="Whitney Anderson"/>
    <n v="43"/>
    <x v="1"/>
    <x v="0"/>
    <s v="O+"/>
    <x v="1"/>
    <x v="5"/>
    <x v="1754"/>
    <s v="Crystal Sherman"/>
    <x v="6028"/>
    <x v="4"/>
    <n v="58888.430399999997"/>
    <n v="358"/>
    <x v="2"/>
    <s v="Emergency"/>
    <d v="2022-01-06T00:00:00"/>
    <s v="Aspirin"/>
    <s v="Normal"/>
    <x v="18"/>
  </r>
  <r>
    <s v="Mr."/>
    <s v="Ashley Roberts"/>
    <n v="37"/>
    <x v="1"/>
    <x v="1"/>
    <s v="AB+"/>
    <x v="3"/>
    <x v="3"/>
    <x v="205"/>
    <s v="John Clayton"/>
    <x v="3385"/>
    <x v="2"/>
    <n v="19275.767400000001"/>
    <n v="191"/>
    <x v="2"/>
    <s v="Emergency"/>
    <d v="2021-03-16T00:00:00"/>
    <s v="Ibuprofen"/>
    <s v="Inconclusive"/>
    <x v="15"/>
  </r>
  <r>
    <s v="Mr."/>
    <s v="James Bell"/>
    <n v="41"/>
    <x v="1"/>
    <x v="1"/>
    <s v="O+"/>
    <x v="1"/>
    <x v="3"/>
    <x v="1148"/>
    <s v="Casey Hernandez"/>
    <x v="6029"/>
    <x v="2"/>
    <n v="9693.6162000000004"/>
    <n v="179"/>
    <x v="1"/>
    <s v="Urgent"/>
    <d v="2022-02-25T00:00:00"/>
    <s v="Ibuprofen"/>
    <s v="Inconclusive"/>
    <x v="10"/>
  </r>
  <r>
    <s v="Mrs."/>
    <s v="Jessica Martinez"/>
    <n v="66"/>
    <x v="0"/>
    <x v="0"/>
    <s v="AB-"/>
    <x v="5"/>
    <x v="2"/>
    <x v="104"/>
    <s v="Marc Lawson"/>
    <x v="6030"/>
    <x v="4"/>
    <n v="6354.7012999999997"/>
    <n v="441"/>
    <x v="2"/>
    <s v="Emergency"/>
    <d v="2022-07-01T00:00:00"/>
    <s v="Penicillin"/>
    <s v="Abnormal"/>
    <x v="4"/>
  </r>
  <r>
    <s v="Mrs."/>
    <s v="Thomas Nelson"/>
    <n v="49"/>
    <x v="1"/>
    <x v="0"/>
    <s v="A+"/>
    <x v="4"/>
    <x v="5"/>
    <x v="88"/>
    <s v="Robin Smith"/>
    <x v="1413"/>
    <x v="4"/>
    <n v="78854.136799999993"/>
    <n v="193"/>
    <x v="2"/>
    <s v="Emergency"/>
    <d v="2022-04-10T00:00:00"/>
    <s v="Penicillin"/>
    <s v="Normal"/>
    <x v="1"/>
  </r>
  <r>
    <s v="Mrs."/>
    <s v="Samantha Griffin"/>
    <n v="74"/>
    <x v="0"/>
    <x v="0"/>
    <s v="B+"/>
    <x v="7"/>
    <x v="1"/>
    <x v="1461"/>
    <s v="Anna Moore"/>
    <x v="6031"/>
    <x v="1"/>
    <n v="17329.301800000001"/>
    <n v="394"/>
    <x v="0"/>
    <s v="Elective"/>
    <d v="2020-01-06T00:00:00"/>
    <s v="Ibuprofen"/>
    <s v="Normal"/>
    <x v="26"/>
  </r>
  <r>
    <s v="Mrs."/>
    <s v="Michael Saunders"/>
    <n v="28"/>
    <x v="2"/>
    <x v="0"/>
    <s v="B+"/>
    <x v="7"/>
    <x v="3"/>
    <x v="1755"/>
    <s v="Kevin Schmidt"/>
    <x v="6032"/>
    <x v="4"/>
    <n v="26437.826000000001"/>
    <n v="339"/>
    <x v="1"/>
    <s v="Urgent"/>
    <d v="2021-08-21T00:00:00"/>
    <s v="Aspirin"/>
    <s v="Inconclusive"/>
    <x v="25"/>
  </r>
  <r>
    <s v="Mrs."/>
    <s v="Scott Hess"/>
    <n v="52"/>
    <x v="1"/>
    <x v="0"/>
    <s v="AB+"/>
    <x v="3"/>
    <x v="3"/>
    <x v="637"/>
    <s v="Helen Morgan"/>
    <x v="6033"/>
    <x v="3"/>
    <n v="25644.615699999998"/>
    <n v="376"/>
    <x v="1"/>
    <s v="Urgent"/>
    <d v="2019-02-27T00:00:00"/>
    <s v="Ibuprofen"/>
    <s v="Normal"/>
    <x v="23"/>
  </r>
  <r>
    <s v="Mr."/>
    <s v="Erika Kidd"/>
    <n v="57"/>
    <x v="1"/>
    <x v="1"/>
    <s v="B+"/>
    <x v="7"/>
    <x v="3"/>
    <x v="914"/>
    <s v="David Williams"/>
    <x v="6034"/>
    <x v="2"/>
    <n v="885.88509999999997"/>
    <n v="169"/>
    <x v="2"/>
    <s v="Emergency"/>
    <d v="2022-03-31T00:00:00"/>
    <s v="Aspirin"/>
    <s v="Normal"/>
    <x v="15"/>
  </r>
  <r>
    <s v="Mr."/>
    <s v="Julie Morales"/>
    <n v="23"/>
    <x v="2"/>
    <x v="1"/>
    <s v="A-"/>
    <x v="6"/>
    <x v="5"/>
    <x v="104"/>
    <s v="Brad Fleming"/>
    <x v="3873"/>
    <x v="2"/>
    <n v="41577.9568"/>
    <n v="424"/>
    <x v="2"/>
    <s v="Emergency"/>
    <d v="2022-06-15T00:00:00"/>
    <s v="Lipitor"/>
    <s v="Inconclusive"/>
    <x v="3"/>
  </r>
  <r>
    <s v="Mrs."/>
    <s v="Lauren Bates"/>
    <n v="46"/>
    <x v="1"/>
    <x v="0"/>
    <s v="O+"/>
    <x v="1"/>
    <x v="2"/>
    <x v="61"/>
    <s v="Destiny Lee DVM"/>
    <x v="6035"/>
    <x v="2"/>
    <n v="4900.9834000000001"/>
    <n v="300"/>
    <x v="2"/>
    <s v="Emergency"/>
    <d v="2021-03-14T00:00:00"/>
    <s v="Penicillin"/>
    <s v="Inconclusive"/>
    <x v="29"/>
  </r>
  <r>
    <s v="Mrs."/>
    <s v="William Davis"/>
    <n v="71"/>
    <x v="0"/>
    <x v="0"/>
    <s v="B+"/>
    <x v="7"/>
    <x v="5"/>
    <x v="44"/>
    <s v="Tammy Hart"/>
    <x v="6036"/>
    <x v="4"/>
    <n v="68848.848599999998"/>
    <n v="315"/>
    <x v="2"/>
    <s v="Emergency"/>
    <d v="2019-11-04T00:00:00"/>
    <s v="Penicillin"/>
    <s v="Inconclusive"/>
    <x v="21"/>
  </r>
  <r>
    <s v="Mrs."/>
    <s v="Corey Rose"/>
    <n v="31"/>
    <x v="2"/>
    <x v="0"/>
    <s v="A+"/>
    <x v="4"/>
    <x v="3"/>
    <x v="1101"/>
    <s v="Angela Walton"/>
    <x v="1044"/>
    <x v="2"/>
    <n v="7507.3558999999996"/>
    <n v="193"/>
    <x v="1"/>
    <s v="Urgent"/>
    <d v="2020-12-19T00:00:00"/>
    <s v="Ibuprofen"/>
    <s v="Normal"/>
    <x v="11"/>
  </r>
  <r>
    <s v="Mrs."/>
    <s v="Eileen Price"/>
    <n v="63"/>
    <x v="0"/>
    <x v="0"/>
    <s v="O-"/>
    <x v="0"/>
    <x v="3"/>
    <x v="319"/>
    <s v="Raymond Perez"/>
    <x v="6037"/>
    <x v="3"/>
    <n v="4224.0574999999999"/>
    <n v="106"/>
    <x v="2"/>
    <s v="Emergency"/>
    <d v="2022-10-16T00:00:00"/>
    <s v="Penicillin"/>
    <s v="Inconclusive"/>
    <x v="22"/>
  </r>
  <r>
    <s v="Mrs."/>
    <s v="Rebecca Clark"/>
    <n v="77"/>
    <x v="0"/>
    <x v="0"/>
    <s v="B-"/>
    <x v="2"/>
    <x v="5"/>
    <x v="456"/>
    <s v="Christopher Davis"/>
    <x v="6038"/>
    <x v="1"/>
    <n v="55502.333700000003"/>
    <n v="214"/>
    <x v="2"/>
    <s v="Emergency"/>
    <d v="2021-09-10T00:00:00"/>
    <s v="Ibuprofen"/>
    <s v="Abnormal"/>
    <x v="16"/>
  </r>
  <r>
    <s v="Mrs."/>
    <s v="Curtis Smith"/>
    <n v="48"/>
    <x v="1"/>
    <x v="0"/>
    <s v="O-"/>
    <x v="0"/>
    <x v="2"/>
    <x v="1607"/>
    <s v="Eddie Cohen"/>
    <x v="6039"/>
    <x v="0"/>
    <n v="23586.013599999998"/>
    <n v="468"/>
    <x v="0"/>
    <s v="Elective"/>
    <d v="2021-12-09T00:00:00"/>
    <s v="Paracetamol"/>
    <s v="Abnormal"/>
    <x v="3"/>
  </r>
  <r>
    <s v="Mr."/>
    <s v="Alex Nguyen"/>
    <n v="59"/>
    <x v="1"/>
    <x v="1"/>
    <s v="B+"/>
    <x v="7"/>
    <x v="3"/>
    <x v="297"/>
    <s v="Tina Davies"/>
    <x v="6040"/>
    <x v="0"/>
    <n v="11055.204599999999"/>
    <n v="448"/>
    <x v="1"/>
    <s v="Urgent"/>
    <d v="2019-09-16T00:00:00"/>
    <s v="Penicillin"/>
    <s v="Abnormal"/>
    <x v="17"/>
  </r>
  <r>
    <s v="Mrs."/>
    <s v="Amanda Gomez"/>
    <n v="37"/>
    <x v="1"/>
    <x v="0"/>
    <s v="B-"/>
    <x v="2"/>
    <x v="1"/>
    <x v="636"/>
    <s v="Natasha Taylor"/>
    <x v="6041"/>
    <x v="0"/>
    <n v="18582.576499999999"/>
    <n v="338"/>
    <x v="1"/>
    <s v="Urgent"/>
    <d v="2021-08-09T00:00:00"/>
    <s v="Paracetamol"/>
    <s v="Normal"/>
    <x v="14"/>
  </r>
  <r>
    <s v="Mrs."/>
    <s v="Joshua Kelley"/>
    <n v="40"/>
    <x v="1"/>
    <x v="0"/>
    <s v="A-"/>
    <x v="6"/>
    <x v="1"/>
    <x v="1370"/>
    <s v="Brian Beltran"/>
    <x v="6042"/>
    <x v="3"/>
    <n v="12391.872499999999"/>
    <n v="240"/>
    <x v="0"/>
    <s v="Elective"/>
    <d v="2021-05-09T00:00:00"/>
    <s v="Penicillin"/>
    <s v="Inconclusive"/>
    <x v="20"/>
  </r>
  <r>
    <s v="Mr."/>
    <s v="Ashley Chen"/>
    <n v="26"/>
    <x v="2"/>
    <x v="1"/>
    <s v="B-"/>
    <x v="2"/>
    <x v="3"/>
    <x v="1562"/>
    <s v="Robert Mays"/>
    <x v="6043"/>
    <x v="3"/>
    <n v="16696.293799999999"/>
    <n v="488"/>
    <x v="1"/>
    <s v="Urgent"/>
    <d v="2019-10-18T00:00:00"/>
    <s v="Paracetamol"/>
    <s v="Abnormal"/>
    <x v="28"/>
  </r>
  <r>
    <s v="Mr."/>
    <s v="Kyle Powell"/>
    <n v="73"/>
    <x v="0"/>
    <x v="1"/>
    <s v="B-"/>
    <x v="2"/>
    <x v="1"/>
    <x v="1414"/>
    <s v="Karen Johnson"/>
    <x v="6044"/>
    <x v="2"/>
    <n v="39307.561500000003"/>
    <n v="305"/>
    <x v="0"/>
    <s v="Elective"/>
    <d v="2022-07-14T00:00:00"/>
    <s v="Penicillin"/>
    <s v="Abnormal"/>
    <x v="12"/>
  </r>
  <r>
    <s v="Mrs."/>
    <s v="Kyle Arnold"/>
    <n v="84"/>
    <x v="0"/>
    <x v="0"/>
    <s v="B+"/>
    <x v="7"/>
    <x v="1"/>
    <x v="1279"/>
    <s v="Emily Anderson DDS"/>
    <x v="692"/>
    <x v="1"/>
    <n v="16512.393100000001"/>
    <n v="450"/>
    <x v="0"/>
    <s v="Elective"/>
    <d v="2020-04-18T00:00:00"/>
    <s v="Ibuprofen"/>
    <s v="Normal"/>
    <x v="25"/>
  </r>
  <r>
    <s v="Mrs."/>
    <s v="Matthew Browning"/>
    <n v="22"/>
    <x v="2"/>
    <x v="0"/>
    <s v="A+"/>
    <x v="4"/>
    <x v="4"/>
    <x v="165"/>
    <s v="Eric Lawrence"/>
    <x v="6045"/>
    <x v="4"/>
    <n v="24230.548999999999"/>
    <n v="451"/>
    <x v="1"/>
    <s v="Urgent"/>
    <d v="2022-10-11T00:00:00"/>
    <s v="Ibuprofen"/>
    <s v="Inconclusive"/>
    <x v="20"/>
  </r>
  <r>
    <s v="Mr."/>
    <s v="Patrick Murphy"/>
    <n v="74"/>
    <x v="0"/>
    <x v="1"/>
    <s v="AB-"/>
    <x v="5"/>
    <x v="4"/>
    <x v="368"/>
    <s v="Charles Miller"/>
    <x v="6046"/>
    <x v="0"/>
    <n v="8602.1869999999999"/>
    <n v="347"/>
    <x v="2"/>
    <s v="Emergency"/>
    <d v="2019-07-13T00:00:00"/>
    <s v="Lipitor"/>
    <s v="Normal"/>
    <x v="18"/>
  </r>
  <r>
    <s v="Mrs."/>
    <s v="Brandon Thomas"/>
    <n v="81"/>
    <x v="0"/>
    <x v="0"/>
    <s v="A-"/>
    <x v="6"/>
    <x v="0"/>
    <x v="672"/>
    <s v="Selena Watkins"/>
    <x v="6047"/>
    <x v="3"/>
    <n v="40477.790200000003"/>
    <n v="444"/>
    <x v="1"/>
    <s v="Urgent"/>
    <d v="2021-09-28T00:00:00"/>
    <s v="Paracetamol"/>
    <s v="Inconclusive"/>
    <x v="5"/>
  </r>
  <r>
    <s v="Mr."/>
    <s v="Julia Carroll"/>
    <n v="80"/>
    <x v="0"/>
    <x v="1"/>
    <s v="B-"/>
    <x v="2"/>
    <x v="4"/>
    <x v="164"/>
    <s v="Kevin Ryan"/>
    <x v="6048"/>
    <x v="3"/>
    <n v="5314.7303000000002"/>
    <n v="105"/>
    <x v="1"/>
    <s v="Urgent"/>
    <d v="2019-06-14T00:00:00"/>
    <s v="Ibuprofen"/>
    <s v="Normal"/>
    <x v="17"/>
  </r>
  <r>
    <s v="Mrs."/>
    <s v="Sheri Dominguez"/>
    <n v="77"/>
    <x v="0"/>
    <x v="0"/>
    <s v="B-"/>
    <x v="2"/>
    <x v="5"/>
    <x v="333"/>
    <s v="Tyler Guzman"/>
    <x v="6049"/>
    <x v="3"/>
    <n v="60533.888700000003"/>
    <n v="468"/>
    <x v="2"/>
    <s v="Emergency"/>
    <d v="2021-07-04T00:00:00"/>
    <s v="Aspirin"/>
    <s v="Abnormal"/>
    <x v="21"/>
  </r>
  <r>
    <s v="Mrs."/>
    <s v="Jeffrey Rivera"/>
    <n v="38"/>
    <x v="1"/>
    <x v="0"/>
    <s v="O+"/>
    <x v="1"/>
    <x v="4"/>
    <x v="222"/>
    <s v="William Suarez"/>
    <x v="6050"/>
    <x v="0"/>
    <n v="33516.104899999998"/>
    <n v="133"/>
    <x v="1"/>
    <s v="Urgent"/>
    <d v="2021-04-20T00:00:00"/>
    <s v="Aspirin"/>
    <s v="Normal"/>
    <x v="26"/>
  </r>
  <r>
    <s v="Mrs."/>
    <s v="Craig Bryant"/>
    <n v="85"/>
    <x v="0"/>
    <x v="0"/>
    <s v="O+"/>
    <x v="1"/>
    <x v="3"/>
    <x v="583"/>
    <s v="Angela Taylor"/>
    <x v="1384"/>
    <x v="4"/>
    <n v="13893.5252"/>
    <n v="364"/>
    <x v="1"/>
    <s v="Urgent"/>
    <d v="2023-10-21T00:00:00"/>
    <s v="Paracetamol"/>
    <s v="Inconclusive"/>
    <x v="15"/>
  </r>
  <r>
    <s v="Mr."/>
    <s v="Thomas Durham"/>
    <n v="23"/>
    <x v="2"/>
    <x v="1"/>
    <s v="O+"/>
    <x v="1"/>
    <x v="2"/>
    <x v="141"/>
    <s v="Erica Johnson"/>
    <x v="6051"/>
    <x v="1"/>
    <n v="20639.229800000001"/>
    <n v="278"/>
    <x v="0"/>
    <s v="Elective"/>
    <d v="2019-07-12T00:00:00"/>
    <s v="Aspirin"/>
    <s v="Normal"/>
    <x v="4"/>
  </r>
  <r>
    <s v="Mrs."/>
    <s v="Benjamin Brooks"/>
    <n v="54"/>
    <x v="1"/>
    <x v="0"/>
    <s v="B-"/>
    <x v="2"/>
    <x v="3"/>
    <x v="842"/>
    <s v="Jonathan Gomez"/>
    <x v="6052"/>
    <x v="2"/>
    <n v="8043.0947999999999"/>
    <n v="290"/>
    <x v="1"/>
    <s v="Urgent"/>
    <d v="2023-11-03T00:00:00"/>
    <s v="Penicillin"/>
    <s v="Normal"/>
    <x v="18"/>
  </r>
  <r>
    <s v="Mrs."/>
    <s v="Sara Cox"/>
    <n v="75"/>
    <x v="0"/>
    <x v="0"/>
    <s v="AB-"/>
    <x v="5"/>
    <x v="2"/>
    <x v="258"/>
    <s v="Andrea Miller"/>
    <x v="6053"/>
    <x v="3"/>
    <n v="20310.724200000001"/>
    <n v="242"/>
    <x v="2"/>
    <s v="Emergency"/>
    <d v="2023-09-19T00:00:00"/>
    <s v="Lipitor"/>
    <s v="Abnormal"/>
    <x v="26"/>
  </r>
  <r>
    <s v="Mrs."/>
    <s v="Amanda Fuentes"/>
    <n v="46"/>
    <x v="1"/>
    <x v="0"/>
    <s v="O-"/>
    <x v="0"/>
    <x v="5"/>
    <x v="979"/>
    <s v="Donna Tran"/>
    <x v="6054"/>
    <x v="0"/>
    <n v="12212.0098"/>
    <n v="444"/>
    <x v="2"/>
    <s v="Emergency"/>
    <d v="2023-04-09T00:00:00"/>
    <s v="Ibuprofen"/>
    <s v="Abnormal"/>
    <x v="19"/>
  </r>
  <r>
    <s v="Mrs."/>
    <s v="Cameron Smith"/>
    <n v="49"/>
    <x v="1"/>
    <x v="0"/>
    <s v="O+"/>
    <x v="1"/>
    <x v="3"/>
    <x v="1111"/>
    <s v="William Soto"/>
    <x v="6055"/>
    <x v="4"/>
    <n v="26792.3586"/>
    <n v="425"/>
    <x v="1"/>
    <s v="Urgent"/>
    <d v="2023-11-05T00:00:00"/>
    <s v="Ibuprofen"/>
    <s v="Inconclusive"/>
    <x v="28"/>
  </r>
  <r>
    <s v="Mrs."/>
    <s v="Mckenzie Santiago"/>
    <n v="23"/>
    <x v="2"/>
    <x v="0"/>
    <s v="AB+"/>
    <x v="3"/>
    <x v="5"/>
    <x v="948"/>
    <s v="Christine Leblanc"/>
    <x v="6056"/>
    <x v="1"/>
    <n v="79287.968099999998"/>
    <n v="450"/>
    <x v="2"/>
    <s v="Emergency"/>
    <d v="2023-11-12T00:00:00"/>
    <s v="Penicillin"/>
    <s v="Abnormal"/>
    <x v="6"/>
  </r>
  <r>
    <s v="Mrs."/>
    <s v="Miguel Robinson"/>
    <n v="52"/>
    <x v="1"/>
    <x v="0"/>
    <s v="A+"/>
    <x v="4"/>
    <x v="2"/>
    <x v="740"/>
    <s v="Benjamin Martinez"/>
    <x v="6057"/>
    <x v="1"/>
    <n v="23033.5586"/>
    <n v="496"/>
    <x v="2"/>
    <s v="Emergency"/>
    <d v="2021-12-11T00:00:00"/>
    <s v="Penicillin"/>
    <s v="Abnormal"/>
    <x v="6"/>
  </r>
  <r>
    <s v="Mr."/>
    <s v="Lauren Johnson"/>
    <n v="56"/>
    <x v="1"/>
    <x v="1"/>
    <s v="A+"/>
    <x v="4"/>
    <x v="0"/>
    <x v="1096"/>
    <s v="Maria Mason"/>
    <x v="6058"/>
    <x v="3"/>
    <n v="24725.679800000002"/>
    <n v="310"/>
    <x v="1"/>
    <s v="Urgent"/>
    <d v="2020-11-15T00:00:00"/>
    <s v="Lipitor"/>
    <s v="Normal"/>
    <x v="3"/>
  </r>
  <r>
    <s v="Mrs."/>
    <s v="Charlotte Torres"/>
    <n v="48"/>
    <x v="1"/>
    <x v="0"/>
    <s v="A+"/>
    <x v="4"/>
    <x v="0"/>
    <x v="535"/>
    <s v="Brian Mcdonald"/>
    <x v="1491"/>
    <x v="3"/>
    <n v="14518.7423"/>
    <n v="399"/>
    <x v="1"/>
    <s v="Urgent"/>
    <d v="2020-07-08T00:00:00"/>
    <s v="Aspirin"/>
    <s v="Normal"/>
    <x v="19"/>
  </r>
  <r>
    <s v="Mrs."/>
    <s v="Rachel Tran"/>
    <n v="50"/>
    <x v="1"/>
    <x v="0"/>
    <s v="AB-"/>
    <x v="5"/>
    <x v="3"/>
    <x v="965"/>
    <s v="Matthew Padilla"/>
    <x v="6059"/>
    <x v="0"/>
    <n v="2291.3375000000001"/>
    <n v="444"/>
    <x v="1"/>
    <s v="Urgent"/>
    <d v="2023-09-06T00:00:00"/>
    <s v="Paracetamol"/>
    <s v="Abnormal"/>
    <x v="1"/>
  </r>
  <r>
    <s v="Mr."/>
    <s v="Elizabeth Kennedy"/>
    <n v="77"/>
    <x v="0"/>
    <x v="1"/>
    <s v="A-"/>
    <x v="6"/>
    <x v="4"/>
    <x v="1174"/>
    <s v="Kevin Pace DVM"/>
    <x v="6060"/>
    <x v="2"/>
    <n v="22723.250899999999"/>
    <n v="388"/>
    <x v="1"/>
    <s v="Urgent"/>
    <d v="2022-10-30T00:00:00"/>
    <s v="Ibuprofen"/>
    <s v="Inconclusive"/>
    <x v="16"/>
  </r>
  <r>
    <s v="Mr."/>
    <s v="Paul Gilbert"/>
    <n v="28"/>
    <x v="2"/>
    <x v="1"/>
    <s v="O+"/>
    <x v="1"/>
    <x v="5"/>
    <x v="795"/>
    <s v="Adam Whitaker"/>
    <x v="6061"/>
    <x v="1"/>
    <n v="44057.220500000003"/>
    <n v="425"/>
    <x v="2"/>
    <s v="Emergency"/>
    <d v="2019-06-10T00:00:00"/>
    <s v="Paracetamol"/>
    <s v="Inconclusive"/>
    <x v="5"/>
  </r>
  <r>
    <s v="Mrs."/>
    <s v="Charles Vaughn"/>
    <n v="31"/>
    <x v="2"/>
    <x v="0"/>
    <s v="A-"/>
    <x v="6"/>
    <x v="2"/>
    <x v="1391"/>
    <s v="Erika Ingram"/>
    <x v="6062"/>
    <x v="3"/>
    <n v="16676.245599999998"/>
    <n v="277"/>
    <x v="2"/>
    <s v="Emergency"/>
    <d v="2019-08-18T00:00:00"/>
    <s v="Paracetamol"/>
    <s v="Normal"/>
    <x v="8"/>
  </r>
  <r>
    <s v="Mr."/>
    <s v="Nicole Lane"/>
    <n v="44"/>
    <x v="1"/>
    <x v="1"/>
    <s v="A-"/>
    <x v="6"/>
    <x v="2"/>
    <x v="1342"/>
    <s v="Amber Thomas"/>
    <x v="6063"/>
    <x v="1"/>
    <n v="23459.5864"/>
    <n v="443"/>
    <x v="0"/>
    <s v="Elective"/>
    <d v="2023-10-20T00:00:00"/>
    <s v="Penicillin"/>
    <s v="Abnormal"/>
    <x v="30"/>
  </r>
  <r>
    <s v="Mr."/>
    <s v="Philip Anderson"/>
    <n v="71"/>
    <x v="0"/>
    <x v="1"/>
    <s v="A+"/>
    <x v="4"/>
    <x v="5"/>
    <x v="169"/>
    <s v="Leah Kennedy"/>
    <x v="6064"/>
    <x v="3"/>
    <n v="78932.541500000007"/>
    <n v="456"/>
    <x v="2"/>
    <s v="Emergency"/>
    <d v="2020-03-27T00:00:00"/>
    <s v="Penicillin"/>
    <s v="Normal"/>
    <x v="22"/>
  </r>
  <r>
    <s v="Mrs."/>
    <s v="John Obrien"/>
    <n v="39"/>
    <x v="1"/>
    <x v="0"/>
    <s v="AB+"/>
    <x v="3"/>
    <x v="4"/>
    <x v="303"/>
    <s v="Veronica Proctor"/>
    <x v="6065"/>
    <x v="1"/>
    <n v="28747.244999999999"/>
    <n v="353"/>
    <x v="2"/>
    <s v="Emergency"/>
    <d v="2023-07-28T00:00:00"/>
    <s v="Lipitor"/>
    <s v="Normal"/>
    <x v="16"/>
  </r>
  <r>
    <s v="Mr."/>
    <s v="Douglas Hickman"/>
    <n v="69"/>
    <x v="0"/>
    <x v="1"/>
    <s v="O+"/>
    <x v="1"/>
    <x v="1"/>
    <x v="1159"/>
    <s v="Megan Castro"/>
    <x v="6066"/>
    <x v="0"/>
    <n v="31407.956600000001"/>
    <n v="456"/>
    <x v="0"/>
    <s v="Elective"/>
    <d v="2020-01-24T00:00:00"/>
    <s v="Aspirin"/>
    <s v="Abnormal"/>
    <x v="22"/>
  </r>
  <r>
    <s v="Mrs."/>
    <s v="Richard Payne"/>
    <n v="52"/>
    <x v="1"/>
    <x v="0"/>
    <s v="B-"/>
    <x v="2"/>
    <x v="1"/>
    <x v="1178"/>
    <s v="Martin Morgan"/>
    <x v="6067"/>
    <x v="1"/>
    <n v="34339.189700000003"/>
    <n v="337"/>
    <x v="0"/>
    <s v="Elective"/>
    <d v="2021-11-21T00:00:00"/>
    <s v="Penicillin"/>
    <s v="Abnormal"/>
    <x v="15"/>
  </r>
  <r>
    <s v="Mr."/>
    <s v="Angel Duke"/>
    <n v="75"/>
    <x v="0"/>
    <x v="1"/>
    <s v="B-"/>
    <x v="2"/>
    <x v="4"/>
    <x v="79"/>
    <s v="Crystal Ward"/>
    <x v="6068"/>
    <x v="3"/>
    <n v="20032.320199999998"/>
    <n v="281"/>
    <x v="2"/>
    <s v="Emergency"/>
    <d v="2023-09-02T00:00:00"/>
    <s v="Lipitor"/>
    <s v="Inconclusive"/>
    <x v="4"/>
  </r>
  <r>
    <s v="Mrs."/>
    <s v="Nicholas Luna"/>
    <n v="80"/>
    <x v="0"/>
    <x v="0"/>
    <s v="O-"/>
    <x v="0"/>
    <x v="3"/>
    <x v="166"/>
    <s v="Becky Wall"/>
    <x v="6069"/>
    <x v="1"/>
    <n v="27926.131700000002"/>
    <n v="215"/>
    <x v="2"/>
    <s v="Emergency"/>
    <d v="2023-01-06T00:00:00"/>
    <s v="Lipitor"/>
    <s v="Inconclusive"/>
    <x v="18"/>
  </r>
  <r>
    <s v="Mr."/>
    <s v="Jonathan Small"/>
    <n v="25"/>
    <x v="2"/>
    <x v="1"/>
    <s v="AB+"/>
    <x v="3"/>
    <x v="2"/>
    <x v="1389"/>
    <s v="Julia Maldonado"/>
    <x v="6070"/>
    <x v="1"/>
    <n v="18958.954399999999"/>
    <n v="413"/>
    <x v="2"/>
    <s v="Emergency"/>
    <d v="2019-01-21T00:00:00"/>
    <s v="Paracetamol"/>
    <s v="Normal"/>
    <x v="27"/>
  </r>
  <r>
    <s v="Mr."/>
    <s v="Pamela Calderon"/>
    <n v="33"/>
    <x v="2"/>
    <x v="1"/>
    <s v="A-"/>
    <x v="6"/>
    <x v="4"/>
    <x v="1216"/>
    <s v="Howard Vargas"/>
    <x v="6071"/>
    <x v="2"/>
    <n v="32904.947"/>
    <n v="296"/>
    <x v="1"/>
    <s v="Urgent"/>
    <d v="2022-03-02T00:00:00"/>
    <s v="Penicillin"/>
    <s v="Inconclusive"/>
    <x v="0"/>
  </r>
  <r>
    <s v="Mrs."/>
    <s v="Tabitha Gray"/>
    <n v="85"/>
    <x v="0"/>
    <x v="0"/>
    <s v="A-"/>
    <x v="6"/>
    <x v="0"/>
    <x v="1669"/>
    <s v="Ronald Butler"/>
    <x v="6072"/>
    <x v="0"/>
    <n v="4451.5622000000003"/>
    <n v="469"/>
    <x v="2"/>
    <s v="Emergency"/>
    <d v="2019-09-11T00:00:00"/>
    <s v="Ibuprofen"/>
    <s v="Abnormal"/>
    <x v="15"/>
  </r>
  <r>
    <s v="Mr."/>
    <s v="Christopher Greene"/>
    <n v="65"/>
    <x v="0"/>
    <x v="1"/>
    <s v="O-"/>
    <x v="0"/>
    <x v="2"/>
    <x v="1671"/>
    <s v="Jenna Grimes"/>
    <x v="6073"/>
    <x v="0"/>
    <n v="22097.857199999999"/>
    <n v="153"/>
    <x v="0"/>
    <s v="Elective"/>
    <d v="2021-03-22T00:00:00"/>
    <s v="Ibuprofen"/>
    <s v="Abnormal"/>
    <x v="3"/>
  </r>
  <r>
    <s v="Mr."/>
    <s v="Barbara Alexander"/>
    <n v="39"/>
    <x v="1"/>
    <x v="1"/>
    <s v="B-"/>
    <x v="2"/>
    <x v="0"/>
    <x v="1429"/>
    <s v="Dale Pena"/>
    <x v="6074"/>
    <x v="2"/>
    <n v="4645.2258000000002"/>
    <n v="442"/>
    <x v="2"/>
    <s v="Emergency"/>
    <d v="2019-11-02T00:00:00"/>
    <s v="Ibuprofen"/>
    <s v="Normal"/>
    <x v="10"/>
  </r>
  <r>
    <s v="Mrs."/>
    <s v="John Meza"/>
    <n v="43"/>
    <x v="1"/>
    <x v="0"/>
    <s v="A+"/>
    <x v="4"/>
    <x v="0"/>
    <x v="455"/>
    <s v="Richard Lindsey"/>
    <x v="1280"/>
    <x v="4"/>
    <n v="18396.453399999999"/>
    <n v="495"/>
    <x v="2"/>
    <s v="Emergency"/>
    <d v="2019-01-07T00:00:00"/>
    <s v="Aspirin"/>
    <s v="Inconclusive"/>
    <x v="19"/>
  </r>
  <r>
    <s v="Mrs."/>
    <s v="Christina Jordan"/>
    <n v="69"/>
    <x v="0"/>
    <x v="0"/>
    <s v="AB+"/>
    <x v="3"/>
    <x v="0"/>
    <x v="550"/>
    <s v="Dan Barnett"/>
    <x v="4334"/>
    <x v="2"/>
    <n v="4251.0695999999998"/>
    <n v="450"/>
    <x v="2"/>
    <s v="Emergency"/>
    <d v="2022-05-30T00:00:00"/>
    <s v="Lipitor"/>
    <s v="Normal"/>
    <x v="12"/>
  </r>
  <r>
    <s v="Mr."/>
    <s v="Megan Phillips"/>
    <n v="29"/>
    <x v="2"/>
    <x v="1"/>
    <s v="AB-"/>
    <x v="5"/>
    <x v="3"/>
    <x v="1756"/>
    <s v="Robert Gonzalez"/>
    <x v="626"/>
    <x v="1"/>
    <n v="8147.3861999999999"/>
    <n v="457"/>
    <x v="1"/>
    <s v="Urgent"/>
    <d v="2020-09-25T00:00:00"/>
    <s v="Penicillin"/>
    <s v="Normal"/>
    <x v="21"/>
  </r>
  <r>
    <s v="Mr."/>
    <s v="James Fox"/>
    <n v="85"/>
    <x v="0"/>
    <x v="1"/>
    <s v="B-"/>
    <x v="2"/>
    <x v="1"/>
    <x v="1052"/>
    <s v="Lisa Fields"/>
    <x v="6075"/>
    <x v="1"/>
    <n v="9777.6947999999993"/>
    <n v="305"/>
    <x v="0"/>
    <s v="Elective"/>
    <d v="2020-07-06T00:00:00"/>
    <s v="Ibuprofen"/>
    <s v="Inconclusive"/>
    <x v="18"/>
  </r>
  <r>
    <s v="Mr."/>
    <s v="Thomas Bell"/>
    <n v="80"/>
    <x v="0"/>
    <x v="1"/>
    <s v="AB-"/>
    <x v="5"/>
    <x v="5"/>
    <x v="1624"/>
    <s v="Alexander Clark"/>
    <x v="6076"/>
    <x v="3"/>
    <n v="55674.081700000002"/>
    <n v="497"/>
    <x v="2"/>
    <s v="Emergency"/>
    <d v="2023-07-18T00:00:00"/>
    <s v="Penicillin"/>
    <s v="Normal"/>
    <x v="9"/>
  </r>
  <r>
    <s v="Mrs."/>
    <s v="Michelle Garcia"/>
    <n v="41"/>
    <x v="1"/>
    <x v="0"/>
    <s v="O-"/>
    <x v="0"/>
    <x v="5"/>
    <x v="633"/>
    <s v="Kristy Sexton"/>
    <x v="6077"/>
    <x v="4"/>
    <n v="62117.604700000004"/>
    <n v="115"/>
    <x v="0"/>
    <s v="Elective"/>
    <d v="2021-12-17T00:00:00"/>
    <s v="Ibuprofen"/>
    <s v="Abnormal"/>
    <x v="22"/>
  </r>
  <r>
    <s v="Mrs."/>
    <s v="Justin Hernandez"/>
    <n v="60"/>
    <x v="0"/>
    <x v="0"/>
    <s v="O-"/>
    <x v="0"/>
    <x v="5"/>
    <x v="222"/>
    <s v="Hayley Skinner"/>
    <x v="6078"/>
    <x v="0"/>
    <n v="5780.973"/>
    <n v="226"/>
    <x v="0"/>
    <s v="Elective"/>
    <d v="2021-04-14T00:00:00"/>
    <s v="Aspirin"/>
    <s v="Inconclusive"/>
    <x v="8"/>
  </r>
  <r>
    <s v="Mr."/>
    <s v="Kendra Barnett"/>
    <n v="74"/>
    <x v="0"/>
    <x v="1"/>
    <s v="AB-"/>
    <x v="5"/>
    <x v="3"/>
    <x v="752"/>
    <s v="Robert Brown"/>
    <x v="6079"/>
    <x v="2"/>
    <n v="13859.927"/>
    <n v="486"/>
    <x v="1"/>
    <s v="Urgent"/>
    <d v="2022-04-18T00:00:00"/>
    <s v="Penicillin"/>
    <s v="Normal"/>
    <x v="6"/>
  </r>
  <r>
    <s v="Mr."/>
    <s v="Stephanie Anderson"/>
    <n v="21"/>
    <x v="2"/>
    <x v="1"/>
    <s v="B-"/>
    <x v="2"/>
    <x v="4"/>
    <x v="513"/>
    <s v="Lucas Parker"/>
    <x v="6080"/>
    <x v="1"/>
    <n v="18488.986400000002"/>
    <n v="361"/>
    <x v="2"/>
    <s v="Emergency"/>
    <d v="2022-11-13T00:00:00"/>
    <s v="Lipitor"/>
    <s v="Inconclusive"/>
    <x v="10"/>
  </r>
  <r>
    <s v="Mrs."/>
    <s v="Patrick Bryant PhD"/>
    <n v="22"/>
    <x v="2"/>
    <x v="0"/>
    <s v="A-"/>
    <x v="6"/>
    <x v="4"/>
    <x v="492"/>
    <s v="David Wilson"/>
    <x v="6081"/>
    <x v="2"/>
    <n v="38759.580399999999"/>
    <n v="419"/>
    <x v="1"/>
    <s v="Urgent"/>
    <d v="2023-10-02T00:00:00"/>
    <s v="Lipitor"/>
    <s v="Abnormal"/>
    <x v="28"/>
  </r>
  <r>
    <s v="Mr."/>
    <s v="Sue Allen"/>
    <n v="49"/>
    <x v="1"/>
    <x v="1"/>
    <s v="A-"/>
    <x v="6"/>
    <x v="1"/>
    <x v="308"/>
    <s v="Belinda Calhoun"/>
    <x v="1384"/>
    <x v="0"/>
    <n v="12709.210999999999"/>
    <n v="485"/>
    <x v="0"/>
    <s v="Elective"/>
    <d v="2021-02-24T00:00:00"/>
    <s v="Aspirin"/>
    <s v="Normal"/>
    <x v="9"/>
  </r>
  <r>
    <s v="Mr."/>
    <s v="Michael Mccormick"/>
    <n v="52"/>
    <x v="1"/>
    <x v="1"/>
    <s v="AB-"/>
    <x v="5"/>
    <x v="2"/>
    <x v="511"/>
    <s v="Gabriel Mcdaniel"/>
    <x v="6082"/>
    <x v="3"/>
    <n v="12239.295"/>
    <n v="443"/>
    <x v="1"/>
    <s v="Urgent"/>
    <d v="2021-08-30T00:00:00"/>
    <s v="Lipitor"/>
    <s v="Normal"/>
    <x v="10"/>
  </r>
  <r>
    <s v="Mrs."/>
    <s v="Kenneth Castro"/>
    <n v="70"/>
    <x v="0"/>
    <x v="0"/>
    <s v="B-"/>
    <x v="2"/>
    <x v="0"/>
    <x v="394"/>
    <s v="Kyle Wallace"/>
    <x v="6083"/>
    <x v="1"/>
    <n v="30651.626"/>
    <n v="254"/>
    <x v="2"/>
    <s v="Emergency"/>
    <d v="2020-07-03T00:00:00"/>
    <s v="Lipitor"/>
    <s v="Inconclusive"/>
    <x v="13"/>
  </r>
  <r>
    <s v="Mrs."/>
    <s v="Evelyn Bowman"/>
    <n v="79"/>
    <x v="0"/>
    <x v="0"/>
    <s v="B-"/>
    <x v="2"/>
    <x v="3"/>
    <x v="1437"/>
    <s v="Kyle Vasquez"/>
    <x v="6084"/>
    <x v="1"/>
    <n v="28365.9372"/>
    <n v="493"/>
    <x v="2"/>
    <s v="Emergency"/>
    <d v="2020-01-09T00:00:00"/>
    <s v="Paracetamol"/>
    <s v="Abnormal"/>
    <x v="23"/>
  </r>
  <r>
    <s v="Mr."/>
    <s v="Jason Sanchez"/>
    <n v="54"/>
    <x v="1"/>
    <x v="1"/>
    <s v="O+"/>
    <x v="1"/>
    <x v="2"/>
    <x v="1738"/>
    <s v="Elaine Clark"/>
    <x v="2560"/>
    <x v="0"/>
    <n v="20014.065200000001"/>
    <n v="180"/>
    <x v="0"/>
    <s v="Elective"/>
    <d v="2023-05-04T00:00:00"/>
    <s v="Lipitor"/>
    <s v="Abnormal"/>
    <x v="8"/>
  </r>
  <r>
    <s v="Mrs."/>
    <s v="Matthew Downs"/>
    <n v="56"/>
    <x v="1"/>
    <x v="0"/>
    <s v="O-"/>
    <x v="0"/>
    <x v="5"/>
    <x v="1363"/>
    <s v="Donna Gonzalez"/>
    <x v="6085"/>
    <x v="4"/>
    <n v="17770.825799999999"/>
    <n v="218"/>
    <x v="2"/>
    <s v="Emergency"/>
    <d v="2020-12-13T00:00:00"/>
    <s v="Ibuprofen"/>
    <s v="Inconclusive"/>
    <x v="4"/>
  </r>
  <r>
    <s v="Mrs."/>
    <s v="Shawn Woods"/>
    <n v="20"/>
    <x v="2"/>
    <x v="0"/>
    <s v="O+"/>
    <x v="1"/>
    <x v="3"/>
    <x v="1149"/>
    <s v="Shelly Frederick"/>
    <x v="6086"/>
    <x v="4"/>
    <n v="29289.232800000002"/>
    <n v="257"/>
    <x v="1"/>
    <s v="Urgent"/>
    <d v="2019-07-13T00:00:00"/>
    <s v="Ibuprofen"/>
    <s v="Normal"/>
    <x v="13"/>
  </r>
  <r>
    <s v="Mr."/>
    <s v="Christopher Harmon"/>
    <n v="62"/>
    <x v="0"/>
    <x v="1"/>
    <s v="O-"/>
    <x v="0"/>
    <x v="3"/>
    <x v="1144"/>
    <s v="Monica Anderson"/>
    <x v="6087"/>
    <x v="2"/>
    <n v="34725.945200000002"/>
    <n v="460"/>
    <x v="2"/>
    <s v="Emergency"/>
    <d v="2020-01-14T00:00:00"/>
    <s v="Aspirin"/>
    <s v="Abnormal"/>
    <x v="6"/>
  </r>
  <r>
    <s v="Mrs."/>
    <s v="Tiffany Hancock"/>
    <n v="70"/>
    <x v="0"/>
    <x v="0"/>
    <s v="O+"/>
    <x v="1"/>
    <x v="0"/>
    <x v="334"/>
    <s v="Dr. Matthew Johnson MD"/>
    <x v="3712"/>
    <x v="0"/>
    <n v="45910.691500000001"/>
    <n v="153"/>
    <x v="2"/>
    <s v="Emergency"/>
    <d v="2019-10-24T00:00:00"/>
    <s v="Paracetamol"/>
    <s v="Normal"/>
    <x v="13"/>
  </r>
  <r>
    <s v="Mrs."/>
    <s v="Kevin Sutton"/>
    <n v="39"/>
    <x v="1"/>
    <x v="0"/>
    <s v="A-"/>
    <x v="6"/>
    <x v="3"/>
    <x v="1502"/>
    <s v="Sonya Sanchez"/>
    <x v="822"/>
    <x v="0"/>
    <n v="9843.7612000000008"/>
    <n v="339"/>
    <x v="2"/>
    <s v="Emergency"/>
    <d v="2023-03-20T00:00:00"/>
    <s v="Aspirin"/>
    <s v="Normal"/>
    <x v="21"/>
  </r>
  <r>
    <s v="Mr."/>
    <s v="James Lindsey"/>
    <n v="77"/>
    <x v="0"/>
    <x v="1"/>
    <s v="B-"/>
    <x v="2"/>
    <x v="3"/>
    <x v="796"/>
    <s v="Kayla Le"/>
    <x v="6088"/>
    <x v="2"/>
    <n v="21372.852200000001"/>
    <n v="332"/>
    <x v="2"/>
    <s v="Emergency"/>
    <d v="2022-02-20T00:00:00"/>
    <s v="Aspirin"/>
    <s v="Inconclusive"/>
    <x v="21"/>
  </r>
  <r>
    <s v="Mr."/>
    <s v="Christopher Mora"/>
    <n v="59"/>
    <x v="1"/>
    <x v="1"/>
    <s v="AB-"/>
    <x v="5"/>
    <x v="1"/>
    <x v="1757"/>
    <s v="Michael Maldonado"/>
    <x v="3594"/>
    <x v="1"/>
    <n v="23213.784500000002"/>
    <n v="356"/>
    <x v="0"/>
    <s v="Elective"/>
    <d v="2021-03-08T00:00:00"/>
    <s v="Paracetamol"/>
    <s v="Normal"/>
    <x v="8"/>
  </r>
  <r>
    <s v="Mr."/>
    <s v="Michelle Hunter"/>
    <n v="39"/>
    <x v="1"/>
    <x v="1"/>
    <s v="A-"/>
    <x v="6"/>
    <x v="2"/>
    <x v="1052"/>
    <s v="Mary Solomon"/>
    <x v="6089"/>
    <x v="4"/>
    <n v="20560.855800000001"/>
    <n v="366"/>
    <x v="0"/>
    <s v="Elective"/>
    <d v="2020-06-20T00:00:00"/>
    <s v="Paracetamol"/>
    <s v="Inconclusive"/>
    <x v="8"/>
  </r>
  <r>
    <s v="Mrs."/>
    <s v="Sandra Jacobs"/>
    <n v="28"/>
    <x v="2"/>
    <x v="0"/>
    <s v="B+"/>
    <x v="7"/>
    <x v="4"/>
    <x v="1435"/>
    <s v="Tammy Spears"/>
    <x v="6090"/>
    <x v="3"/>
    <n v="16232.945100000001"/>
    <n v="324"/>
    <x v="1"/>
    <s v="Urgent"/>
    <d v="2021-07-18T00:00:00"/>
    <s v="Lipitor"/>
    <s v="Inconclusive"/>
    <x v="17"/>
  </r>
  <r>
    <s v="Mrs."/>
    <s v="Joshua Andrade"/>
    <n v="75"/>
    <x v="0"/>
    <x v="0"/>
    <s v="A+"/>
    <x v="4"/>
    <x v="3"/>
    <x v="684"/>
    <s v="Luke Hall"/>
    <x v="6091"/>
    <x v="2"/>
    <n v="21642.2163"/>
    <n v="109"/>
    <x v="1"/>
    <s v="Urgent"/>
    <d v="2019-10-15T00:00:00"/>
    <s v="Paracetamol"/>
    <s v="Normal"/>
    <x v="24"/>
  </r>
  <r>
    <s v="Mrs."/>
    <s v="Kimberly Stephens"/>
    <n v="35"/>
    <x v="1"/>
    <x v="0"/>
    <s v="A+"/>
    <x v="4"/>
    <x v="3"/>
    <x v="452"/>
    <s v="Alexandra Miller"/>
    <x v="6092"/>
    <x v="3"/>
    <n v="5931.1054000000004"/>
    <n v="179"/>
    <x v="1"/>
    <s v="Urgent"/>
    <d v="2022-05-27T00:00:00"/>
    <s v="Paracetamol"/>
    <s v="Normal"/>
    <x v="4"/>
  </r>
  <r>
    <s v="Mr."/>
    <s v="Carla Griffin"/>
    <n v="72"/>
    <x v="0"/>
    <x v="1"/>
    <s v="B-"/>
    <x v="2"/>
    <x v="3"/>
    <x v="768"/>
    <s v="Chelsea Leach"/>
    <x v="4026"/>
    <x v="2"/>
    <n v="1810.5132000000001"/>
    <n v="388"/>
    <x v="1"/>
    <s v="Urgent"/>
    <d v="2021-10-25T00:00:00"/>
    <s v="Lipitor"/>
    <s v="Abnormal"/>
    <x v="11"/>
  </r>
  <r>
    <s v="Mr."/>
    <s v="Gloria Mendoza"/>
    <n v="84"/>
    <x v="0"/>
    <x v="1"/>
    <s v="A-"/>
    <x v="6"/>
    <x v="1"/>
    <x v="1198"/>
    <s v="Michael Raymond"/>
    <x v="6093"/>
    <x v="1"/>
    <n v="28838.9827"/>
    <n v="174"/>
    <x v="0"/>
    <s v="Elective"/>
    <d v="2021-12-25T00:00:00"/>
    <s v="Lipitor"/>
    <s v="Abnormal"/>
    <x v="27"/>
  </r>
  <r>
    <s v="Mr."/>
    <s v="Jason Kelley"/>
    <n v="52"/>
    <x v="1"/>
    <x v="1"/>
    <s v="B+"/>
    <x v="7"/>
    <x v="4"/>
    <x v="1094"/>
    <s v="Kimberly Brown"/>
    <x v="6094"/>
    <x v="0"/>
    <n v="33872.057099999998"/>
    <n v="359"/>
    <x v="1"/>
    <s v="Urgent"/>
    <d v="2020-03-13T00:00:00"/>
    <s v="Paracetamol"/>
    <s v="Normal"/>
    <x v="4"/>
  </r>
  <r>
    <s v="Mrs."/>
    <s v="Gregory Bentley"/>
    <n v="53"/>
    <x v="1"/>
    <x v="0"/>
    <s v="O+"/>
    <x v="1"/>
    <x v="3"/>
    <x v="1758"/>
    <s v="Cameron Turner"/>
    <x v="6095"/>
    <x v="0"/>
    <n v="33842.382100000003"/>
    <n v="171"/>
    <x v="2"/>
    <s v="Emergency"/>
    <d v="2022-02-08T00:00:00"/>
    <s v="Ibuprofen"/>
    <s v="Inconclusive"/>
    <x v="14"/>
  </r>
  <r>
    <s v="Mr."/>
    <s v="Miguel Taylor"/>
    <n v="21"/>
    <x v="2"/>
    <x v="1"/>
    <s v="O-"/>
    <x v="0"/>
    <x v="5"/>
    <x v="800"/>
    <s v="Penny Dean"/>
    <x v="6096"/>
    <x v="2"/>
    <n v="20659.667399999998"/>
    <n v="140"/>
    <x v="0"/>
    <s v="Elective"/>
    <d v="2019-08-29T00:00:00"/>
    <s v="Ibuprofen"/>
    <s v="Inconclusive"/>
    <x v="3"/>
  </r>
  <r>
    <s v="Mrs."/>
    <s v="Shawna Barnes"/>
    <n v="18"/>
    <x v="2"/>
    <x v="0"/>
    <s v="O+"/>
    <x v="1"/>
    <x v="3"/>
    <x v="486"/>
    <s v="Anthony Lopez"/>
    <x v="6097"/>
    <x v="2"/>
    <n v="18887.7624"/>
    <n v="114"/>
    <x v="1"/>
    <s v="Urgent"/>
    <d v="2022-08-17T00:00:00"/>
    <s v="Ibuprofen"/>
    <s v="Inconclusive"/>
    <x v="5"/>
  </r>
  <r>
    <s v="Mrs."/>
    <s v="Lisa Ross"/>
    <n v="78"/>
    <x v="0"/>
    <x v="0"/>
    <s v="B-"/>
    <x v="2"/>
    <x v="5"/>
    <x v="1322"/>
    <s v="Kurt Garza"/>
    <x v="6098"/>
    <x v="1"/>
    <n v="11846.7246"/>
    <n v="209"/>
    <x v="2"/>
    <s v="Emergency"/>
    <d v="2020-04-01T00:00:00"/>
    <s v="Penicillin"/>
    <s v="Abnormal"/>
    <x v="21"/>
  </r>
  <r>
    <s v="Mrs."/>
    <s v="Stephen Gonzales"/>
    <n v="68"/>
    <x v="0"/>
    <x v="0"/>
    <s v="AB-"/>
    <x v="5"/>
    <x v="5"/>
    <x v="963"/>
    <s v="Andrea Reed"/>
    <x v="6099"/>
    <x v="0"/>
    <n v="61002.511700000003"/>
    <n v="183"/>
    <x v="2"/>
    <s v="Emergency"/>
    <d v="2022-04-18T00:00:00"/>
    <s v="Penicillin"/>
    <s v="Abnormal"/>
    <x v="22"/>
  </r>
  <r>
    <s v="Mr."/>
    <s v="Rachel Church"/>
    <n v="63"/>
    <x v="0"/>
    <x v="1"/>
    <s v="O+"/>
    <x v="1"/>
    <x v="5"/>
    <x v="1636"/>
    <s v="Morgan Jensen"/>
    <x v="6100"/>
    <x v="4"/>
    <n v="57692.611100000002"/>
    <n v="439"/>
    <x v="0"/>
    <s v="Elective"/>
    <d v="2020-11-12T00:00:00"/>
    <s v="Aspirin"/>
    <s v="Normal"/>
    <x v="22"/>
  </r>
  <r>
    <s v="Mrs."/>
    <s v="Jessica Marsh"/>
    <n v="18"/>
    <x v="2"/>
    <x v="0"/>
    <s v="AB-"/>
    <x v="5"/>
    <x v="4"/>
    <x v="1588"/>
    <s v="Brandon Owens"/>
    <x v="298"/>
    <x v="1"/>
    <n v="16212.5774"/>
    <n v="441"/>
    <x v="1"/>
    <s v="Urgent"/>
    <d v="2020-08-03T00:00:00"/>
    <s v="Paracetamol"/>
    <s v="Normal"/>
    <x v="28"/>
  </r>
  <r>
    <s v="Mr."/>
    <s v="Erica Mcneil"/>
    <n v="78"/>
    <x v="0"/>
    <x v="1"/>
    <s v="O-"/>
    <x v="0"/>
    <x v="1"/>
    <x v="365"/>
    <s v="Michael Thomas"/>
    <x v="6101"/>
    <x v="3"/>
    <n v="17333.242300000002"/>
    <n v="336"/>
    <x v="0"/>
    <s v="Elective"/>
    <d v="2019-07-20T00:00:00"/>
    <s v="Lipitor"/>
    <s v="Inconclusive"/>
    <x v="5"/>
  </r>
  <r>
    <s v="Mrs."/>
    <s v="Michael White"/>
    <n v="28"/>
    <x v="2"/>
    <x v="0"/>
    <s v="AB-"/>
    <x v="5"/>
    <x v="1"/>
    <x v="737"/>
    <s v="Jamie Martin"/>
    <x v="6102"/>
    <x v="3"/>
    <n v="31177.7644"/>
    <n v="312"/>
    <x v="0"/>
    <s v="Elective"/>
    <d v="2020-02-04T00:00:00"/>
    <s v="Lipitor"/>
    <s v="Normal"/>
    <x v="22"/>
  </r>
  <r>
    <s v="Mrs."/>
    <s v="Deborah Ford"/>
    <n v="65"/>
    <x v="0"/>
    <x v="0"/>
    <s v="AB+"/>
    <x v="3"/>
    <x v="0"/>
    <x v="1074"/>
    <s v="Jessica Powers"/>
    <x v="6103"/>
    <x v="2"/>
    <n v="24605.306199999999"/>
    <n v="195"/>
    <x v="2"/>
    <s v="Emergency"/>
    <d v="2023-01-06T00:00:00"/>
    <s v="Lipitor"/>
    <s v="Inconclusive"/>
    <x v="14"/>
  </r>
  <r>
    <s v="Mrs."/>
    <s v="Melissa Bryan"/>
    <n v="45"/>
    <x v="1"/>
    <x v="0"/>
    <s v="O neg"/>
    <x v="0"/>
    <x v="2"/>
    <x v="449"/>
    <s v="Emily Torres"/>
    <x v="845"/>
    <x v="2"/>
    <n v="10370.400299999999"/>
    <n v="209"/>
    <x v="0"/>
    <s v="Elective"/>
    <d v="2021-10-28T00:00:00"/>
    <s v="Aspirin"/>
    <s v="Inconclusive"/>
    <x v="21"/>
  </r>
  <r>
    <s v="Mr."/>
    <s v="Ryan Perez"/>
    <n v="59"/>
    <x v="1"/>
    <x v="1"/>
    <s v="B-"/>
    <x v="2"/>
    <x v="2"/>
    <x v="1759"/>
    <s v="Carrie White"/>
    <x v="6104"/>
    <x v="4"/>
    <n v="16360.817499999999"/>
    <n v="384"/>
    <x v="2"/>
    <s v="Emergency"/>
    <d v="2021-09-04T00:00:00"/>
    <s v="Ibuprofen"/>
    <s v="Normal"/>
    <x v="13"/>
  </r>
  <r>
    <s v="Mrs."/>
    <s v="Rebecca King"/>
    <n v="45"/>
    <x v="1"/>
    <x v="0"/>
    <s v="O+"/>
    <x v="1"/>
    <x v="5"/>
    <x v="275"/>
    <s v="Michael Johnson"/>
    <x v="6105"/>
    <x v="1"/>
    <n v="5886.0604000000003"/>
    <n v="457"/>
    <x v="0"/>
    <s v="Elective"/>
    <d v="2021-10-03T00:00:00"/>
    <s v="Paracetamol"/>
    <s v="Inconclusive"/>
    <x v="3"/>
  </r>
  <r>
    <s v="Mr."/>
    <s v="John Baker"/>
    <n v="39"/>
    <x v="1"/>
    <x v="1"/>
    <s v="O neg"/>
    <x v="0"/>
    <x v="0"/>
    <x v="1655"/>
    <s v="Sarah Miller"/>
    <x v="6106"/>
    <x v="4"/>
    <n v="59588.144899999999"/>
    <n v="466"/>
    <x v="1"/>
    <s v="Urgent"/>
    <d v="2020-12-29T00:00:00"/>
    <s v="Ibuprofen"/>
    <s v="Inconclusive"/>
    <x v="11"/>
  </r>
  <r>
    <s v="Mrs."/>
    <s v="Lori Sloan"/>
    <n v="37"/>
    <x v="1"/>
    <x v="0"/>
    <s v="O neg"/>
    <x v="0"/>
    <x v="4"/>
    <x v="1059"/>
    <s v="Jane Hunt"/>
    <x v="6107"/>
    <x v="3"/>
    <n v="16028.3465"/>
    <n v="137"/>
    <x v="1"/>
    <s v="Urgent"/>
    <d v="2021-04-14T00:00:00"/>
    <s v="Penicillin"/>
    <s v="Inconclusive"/>
    <x v="22"/>
  </r>
  <r>
    <s v="Mr."/>
    <s v="Stephanie Weaver"/>
    <n v="80"/>
    <x v="0"/>
    <x v="1"/>
    <s v="A+"/>
    <x v="4"/>
    <x v="5"/>
    <x v="77"/>
    <s v="Charles Friedman"/>
    <x v="815"/>
    <x v="2"/>
    <n v="8352.1183999999994"/>
    <n v="285"/>
    <x v="2"/>
    <s v="Emergency"/>
    <d v="2023-09-01T00:00:00"/>
    <s v="Aspirin"/>
    <s v="Abnormal"/>
    <x v="28"/>
  </r>
  <r>
    <s v="Mr."/>
    <s v="James Shields"/>
    <n v="77"/>
    <x v="0"/>
    <x v="1"/>
    <s v="B+"/>
    <x v="7"/>
    <x v="3"/>
    <x v="596"/>
    <s v="Brandy White"/>
    <x v="6108"/>
    <x v="3"/>
    <n v="12156.904699999999"/>
    <n v="465"/>
    <x v="2"/>
    <s v="Emergency"/>
    <d v="2021-09-13T00:00:00"/>
    <s v="Penicillin"/>
    <s v="Normal"/>
    <x v="25"/>
  </r>
  <r>
    <s v="Mrs."/>
    <s v="Jenny Cook"/>
    <n v="27"/>
    <x v="2"/>
    <x v="0"/>
    <s v="B-"/>
    <x v="2"/>
    <x v="1"/>
    <x v="548"/>
    <s v="Rebecca Herrera"/>
    <x v="6109"/>
    <x v="2"/>
    <n v="6675.8976000000002"/>
    <n v="459"/>
    <x v="0"/>
    <s v="Elective"/>
    <d v="2019-06-04T00:00:00"/>
    <s v="Penicillin"/>
    <s v="Inconclusive"/>
    <x v="8"/>
  </r>
  <r>
    <s v="Mr."/>
    <s v="Michael Caldwell"/>
    <n v="67"/>
    <x v="0"/>
    <x v="1"/>
    <s v="AB-"/>
    <x v="5"/>
    <x v="3"/>
    <x v="594"/>
    <s v="Samantha Mendez"/>
    <x v="6110"/>
    <x v="4"/>
    <n v="16856.819200000002"/>
    <n v="109"/>
    <x v="1"/>
    <s v="Urgent"/>
    <d v="2020-12-23T00:00:00"/>
    <s v="Ibuprofen"/>
    <s v="Normal"/>
    <x v="0"/>
  </r>
  <r>
    <s v="Mrs."/>
    <s v="Micheal King"/>
    <n v="19"/>
    <x v="2"/>
    <x v="0"/>
    <s v="A+"/>
    <x v="4"/>
    <x v="2"/>
    <x v="971"/>
    <s v="Jordan Rose"/>
    <x v="6111"/>
    <x v="4"/>
    <n v="20756.328399999999"/>
    <n v="479"/>
    <x v="1"/>
    <s v="Urgent"/>
    <d v="2022-10-14T00:00:00"/>
    <s v="Ibuprofen"/>
    <s v="Abnormal"/>
    <x v="9"/>
  </r>
  <r>
    <s v="Mr."/>
    <s v="Rachel Li"/>
    <n v="43"/>
    <x v="1"/>
    <x v="1"/>
    <s v="A-"/>
    <x v="6"/>
    <x v="3"/>
    <x v="796"/>
    <s v="Carolyn White"/>
    <x v="6112"/>
    <x v="2"/>
    <n v="24210.0445"/>
    <n v="363"/>
    <x v="2"/>
    <s v="Emergency"/>
    <d v="2022-02-23T00:00:00"/>
    <s v="Penicillin"/>
    <s v="Abnormal"/>
    <x v="19"/>
  </r>
  <r>
    <s v="Mr."/>
    <s v="Richard Grant"/>
    <n v="26"/>
    <x v="2"/>
    <x v="1"/>
    <s v="B+"/>
    <x v="7"/>
    <x v="2"/>
    <x v="1106"/>
    <s v="Terri Evans"/>
    <x v="6113"/>
    <x v="1"/>
    <n v="18089.911100000001"/>
    <n v="141"/>
    <x v="0"/>
    <s v="Elective"/>
    <d v="2018-12-20T00:00:00"/>
    <s v="Lipitor"/>
    <s v="Inconclusive"/>
    <x v="3"/>
  </r>
  <r>
    <s v="Mrs."/>
    <s v="Andrew Adams"/>
    <n v="74"/>
    <x v="0"/>
    <x v="0"/>
    <s v="AB+"/>
    <x v="3"/>
    <x v="1"/>
    <x v="1472"/>
    <s v="Adam Simon"/>
    <x v="6114"/>
    <x v="4"/>
    <n v="33648.433499999999"/>
    <n v="396"/>
    <x v="0"/>
    <s v="Elective"/>
    <d v="2019-02-11T00:00:00"/>
    <s v="Lipitor"/>
    <s v="Inconclusive"/>
    <x v="2"/>
  </r>
  <r>
    <s v="Mr."/>
    <s v="Steven Torres"/>
    <n v="66"/>
    <x v="0"/>
    <x v="1"/>
    <s v="AB-"/>
    <x v="5"/>
    <x v="3"/>
    <x v="1216"/>
    <s v="Thomas Haley"/>
    <x v="479"/>
    <x v="3"/>
    <n v="15869.418"/>
    <n v="393"/>
    <x v="2"/>
    <s v="Emergency"/>
    <d v="2022-03-09T00:00:00"/>
    <s v="Ibuprofen"/>
    <s v="Normal"/>
    <x v="5"/>
  </r>
  <r>
    <s v="Mrs."/>
    <s v="Jeremy Willis"/>
    <n v="51"/>
    <x v="1"/>
    <x v="0"/>
    <s v="B-"/>
    <x v="2"/>
    <x v="4"/>
    <x v="1582"/>
    <s v="Sara Newman"/>
    <x v="6115"/>
    <x v="3"/>
    <n v="37118.862099999998"/>
    <n v="235"/>
    <x v="1"/>
    <s v="Urgent"/>
    <d v="2023-05-29T00:00:00"/>
    <s v="Ibuprofen"/>
    <s v="Abnormal"/>
    <x v="8"/>
  </r>
  <r>
    <s v="Mr."/>
    <s v="Troy Smith"/>
    <n v="67"/>
    <x v="0"/>
    <x v="1"/>
    <s v="O+"/>
    <x v="1"/>
    <x v="1"/>
    <x v="692"/>
    <s v="Emily Sutton"/>
    <x v="6116"/>
    <x v="1"/>
    <n v="23008.579000000002"/>
    <n v="401"/>
    <x v="0"/>
    <s v="Elective"/>
    <d v="2022-01-24T00:00:00"/>
    <s v="Paracetamol"/>
    <s v="Normal"/>
    <x v="9"/>
  </r>
  <r>
    <s v="Mr."/>
    <s v="Dale Henderson"/>
    <n v="35"/>
    <x v="1"/>
    <x v="1"/>
    <s v="B-"/>
    <x v="2"/>
    <x v="4"/>
    <x v="366"/>
    <s v="Tracy Adkins"/>
    <x v="6117"/>
    <x v="1"/>
    <n v="27605.4018"/>
    <n v="189"/>
    <x v="2"/>
    <s v="Emergency"/>
    <d v="2023-10-07T00:00:00"/>
    <s v="Aspirin"/>
    <s v="Normal"/>
    <x v="19"/>
  </r>
  <r>
    <s v="Mr."/>
    <s v="Steven Benson"/>
    <n v="24"/>
    <x v="2"/>
    <x v="1"/>
    <s v="AB+"/>
    <x v="3"/>
    <x v="3"/>
    <x v="1490"/>
    <s v="Larry Reynolds"/>
    <x v="6118"/>
    <x v="3"/>
    <n v="22787.566699999999"/>
    <n v="336"/>
    <x v="1"/>
    <s v="Urgent"/>
    <d v="2023-06-18T00:00:00"/>
    <s v="Penicillin"/>
    <s v="Inconclusive"/>
    <x v="21"/>
  </r>
  <r>
    <s v="Mr."/>
    <s v="Elaine Glenn"/>
    <n v="76"/>
    <x v="0"/>
    <x v="1"/>
    <s v="AB-"/>
    <x v="5"/>
    <x v="3"/>
    <x v="1030"/>
    <s v="Tina Robinson"/>
    <x v="6119"/>
    <x v="1"/>
    <n v="28028.606400000001"/>
    <n v="151"/>
    <x v="2"/>
    <s v="Emergency"/>
    <d v="2019-01-09T00:00:00"/>
    <s v="Lipitor"/>
    <s v="Normal"/>
    <x v="21"/>
  </r>
  <r>
    <s v="Mrs."/>
    <s v="Lawrence Meadows"/>
    <n v="42"/>
    <x v="1"/>
    <x v="0"/>
    <s v="O+"/>
    <x v="1"/>
    <x v="2"/>
    <x v="1348"/>
    <s v="Donna Wilson"/>
    <x v="6120"/>
    <x v="3"/>
    <n v="24599.873"/>
    <n v="493"/>
    <x v="0"/>
    <s v="Elective"/>
    <d v="2022-09-14T00:00:00"/>
    <s v="Penicillin"/>
    <s v="Abnormal"/>
    <x v="3"/>
  </r>
  <r>
    <s v="Mrs."/>
    <s v="Tammy Dunlap"/>
    <n v="80"/>
    <x v="0"/>
    <x v="0"/>
    <s v="A+"/>
    <x v="4"/>
    <x v="1"/>
    <x v="822"/>
    <s v="Andrew Paul"/>
    <x v="188"/>
    <x v="4"/>
    <n v="16898.207600000002"/>
    <n v="342"/>
    <x v="0"/>
    <s v="Elective"/>
    <d v="2019-01-31T00:00:00"/>
    <s v="Penicillin"/>
    <s v="Normal"/>
    <x v="22"/>
  </r>
  <r>
    <s v="Mrs."/>
    <s v="Melissa Mcknight"/>
    <n v="81"/>
    <x v="0"/>
    <x v="0"/>
    <s v="A+"/>
    <x v="4"/>
    <x v="5"/>
    <x v="1173"/>
    <s v="Ashley Vasquez"/>
    <x v="6121"/>
    <x v="2"/>
    <n v="38327.808299999997"/>
    <n v="245"/>
    <x v="2"/>
    <s v="Emergency"/>
    <d v="2019-05-30T00:00:00"/>
    <s v="Paracetamol"/>
    <s v="Normal"/>
    <x v="3"/>
  </r>
  <r>
    <s v="Mr."/>
    <s v="John Lewis"/>
    <n v="35"/>
    <x v="1"/>
    <x v="1"/>
    <s v="O+"/>
    <x v="1"/>
    <x v="0"/>
    <x v="1491"/>
    <s v="Laura Hamilton"/>
    <x v="6122"/>
    <x v="3"/>
    <n v="43509.880700000002"/>
    <n v="145"/>
    <x v="1"/>
    <s v="Urgent"/>
    <d v="2023-03-28T00:00:00"/>
    <s v="Penicillin"/>
    <s v="Abnormal"/>
    <x v="2"/>
  </r>
  <r>
    <s v="Mr."/>
    <s v="Pamela West"/>
    <n v="52"/>
    <x v="1"/>
    <x v="1"/>
    <s v="AB+"/>
    <x v="3"/>
    <x v="5"/>
    <x v="1024"/>
    <s v="Jennifer Martinez"/>
    <x v="6123"/>
    <x v="4"/>
    <n v="43216.918599999997"/>
    <n v="114"/>
    <x v="0"/>
    <s v="Elective"/>
    <d v="2022-01-06T00:00:00"/>
    <s v="Aspirin"/>
    <s v="Abnormal"/>
    <x v="27"/>
  </r>
  <r>
    <s v="Mrs."/>
    <s v="Eric Stark"/>
    <n v="21"/>
    <x v="2"/>
    <x v="0"/>
    <s v="O+"/>
    <x v="1"/>
    <x v="0"/>
    <x v="1281"/>
    <s v="Dr. Christopher Bell"/>
    <x v="6124"/>
    <x v="1"/>
    <n v="19424.367900000001"/>
    <n v="181"/>
    <x v="2"/>
    <s v="Emergency"/>
    <d v="2021-08-23T00:00:00"/>
    <s v="Paracetamol"/>
    <s v="Abnormal"/>
    <x v="14"/>
  </r>
  <r>
    <s v="Mrs."/>
    <s v="Vanessa Cook"/>
    <n v="29"/>
    <x v="2"/>
    <x v="0"/>
    <s v="A+"/>
    <x v="4"/>
    <x v="5"/>
    <x v="920"/>
    <s v="Miranda Taylor"/>
    <x v="6125"/>
    <x v="3"/>
    <n v="62407.037199999999"/>
    <n v="176"/>
    <x v="2"/>
    <s v="Emergency"/>
    <d v="2023-09-26T00:00:00"/>
    <s v="Paracetamol"/>
    <s v="Abnormal"/>
    <x v="23"/>
  </r>
  <r>
    <s v="Mr."/>
    <s v="Teresa Jones"/>
    <n v="47"/>
    <x v="1"/>
    <x v="1"/>
    <s v="B+"/>
    <x v="7"/>
    <x v="5"/>
    <x v="421"/>
    <s v="Debra Ford"/>
    <x v="6126"/>
    <x v="2"/>
    <n v="15654.8055"/>
    <n v="272"/>
    <x v="2"/>
    <s v="Emergency"/>
    <d v="2021-07-30T00:00:00"/>
    <s v="Penicillin"/>
    <s v="Normal"/>
    <x v="12"/>
  </r>
  <r>
    <s v="Mrs."/>
    <s v="Shannon Olson"/>
    <n v="72"/>
    <x v="0"/>
    <x v="0"/>
    <s v="B+"/>
    <x v="7"/>
    <x v="3"/>
    <x v="397"/>
    <s v="Karina Howell"/>
    <x v="504"/>
    <x v="1"/>
    <n v="1533.4293"/>
    <n v="122"/>
    <x v="1"/>
    <s v="Urgent"/>
    <d v="2020-09-20T00:00:00"/>
    <s v="Lipitor"/>
    <s v="Abnormal"/>
    <x v="19"/>
  </r>
  <r>
    <s v="Mr."/>
    <s v="Ashley Barnes"/>
    <n v="61"/>
    <x v="0"/>
    <x v="1"/>
    <s v="B+"/>
    <x v="7"/>
    <x v="3"/>
    <x v="97"/>
    <s v="Kirsten Bell"/>
    <x v="6127"/>
    <x v="0"/>
    <n v="14132.550999999999"/>
    <n v="468"/>
    <x v="2"/>
    <s v="Emergency"/>
    <d v="2023-05-02T00:00:00"/>
    <s v="Penicillin"/>
    <s v="Abnormal"/>
    <x v="26"/>
  </r>
  <r>
    <s v="Mrs."/>
    <s v="Tanya Porter"/>
    <n v="21"/>
    <x v="2"/>
    <x v="0"/>
    <s v="B-"/>
    <x v="2"/>
    <x v="3"/>
    <x v="244"/>
    <s v="Robert Adams"/>
    <x v="6128"/>
    <x v="1"/>
    <n v="34805.042500000003"/>
    <n v="341"/>
    <x v="1"/>
    <s v="Urgent"/>
    <d v="2021-12-26T00:00:00"/>
    <s v="Lipitor"/>
    <s v="Inconclusive"/>
    <x v="8"/>
  </r>
  <r>
    <s v="Mrs."/>
    <s v="Robert Dickerson"/>
    <n v="67"/>
    <x v="0"/>
    <x v="0"/>
    <s v="O neg"/>
    <x v="0"/>
    <x v="0"/>
    <x v="159"/>
    <s v="Tyler Evans"/>
    <x v="6129"/>
    <x v="3"/>
    <n v="57587.801500000001"/>
    <n v="358"/>
    <x v="2"/>
    <s v="Emergency"/>
    <d v="2023-06-12T00:00:00"/>
    <s v="Ibuprofen"/>
    <s v="Inconclusive"/>
    <x v="18"/>
  </r>
  <r>
    <s v="Mrs."/>
    <s v="Jennifer Mack"/>
    <n v="78"/>
    <x v="0"/>
    <x v="0"/>
    <s v="A+"/>
    <x v="4"/>
    <x v="3"/>
    <x v="177"/>
    <s v="James Hernandez"/>
    <x v="1535"/>
    <x v="3"/>
    <n v="6803.33"/>
    <n v="112"/>
    <x v="2"/>
    <s v="Emergency"/>
    <d v="2019-08-01T00:00:00"/>
    <s v="Penicillin"/>
    <s v="Abnormal"/>
    <x v="4"/>
  </r>
  <r>
    <s v="Mrs."/>
    <s v="Morgan Ballard"/>
    <n v="25"/>
    <x v="2"/>
    <x v="0"/>
    <s v="B-"/>
    <x v="2"/>
    <x v="5"/>
    <x v="215"/>
    <s v="Larry Norton"/>
    <x v="6130"/>
    <x v="4"/>
    <n v="39129.1584"/>
    <n v="115"/>
    <x v="0"/>
    <s v="Elective"/>
    <d v="2021-03-25T00:00:00"/>
    <s v="Lipitor"/>
    <s v="Normal"/>
    <x v="10"/>
  </r>
  <r>
    <s v="Mr."/>
    <s v="Heather Maxwell"/>
    <n v="27"/>
    <x v="2"/>
    <x v="1"/>
    <s v="O neg"/>
    <x v="0"/>
    <x v="3"/>
    <x v="1355"/>
    <s v="Bill Graham"/>
    <x v="6131"/>
    <x v="3"/>
    <n v="20404.034100000001"/>
    <n v="242"/>
    <x v="1"/>
    <s v="Urgent"/>
    <d v="2022-02-02T00:00:00"/>
    <s v="Paracetamol"/>
    <s v="Inconclusive"/>
    <x v="9"/>
  </r>
  <r>
    <s v="Mrs."/>
    <s v="Kelli Jensen"/>
    <n v="28"/>
    <x v="2"/>
    <x v="0"/>
    <s v="O+"/>
    <x v="1"/>
    <x v="3"/>
    <x v="54"/>
    <s v="Amanda Thompson"/>
    <x v="6132"/>
    <x v="3"/>
    <n v="23124.528399999999"/>
    <n v="389"/>
    <x v="2"/>
    <s v="Emergency"/>
    <d v="2019-12-01T00:00:00"/>
    <s v="Ibuprofen"/>
    <s v="Abnormal"/>
    <x v="20"/>
  </r>
  <r>
    <s v="Mr."/>
    <s v="Jamie Graham"/>
    <n v="28"/>
    <x v="2"/>
    <x v="1"/>
    <s v="A-"/>
    <x v="6"/>
    <x v="3"/>
    <x v="393"/>
    <s v="Stephanie Franco"/>
    <x v="6133"/>
    <x v="2"/>
    <n v="15192.8866"/>
    <n v="177"/>
    <x v="1"/>
    <s v="Urgent"/>
    <d v="2021-02-21T00:00:00"/>
    <s v="Ibuprofen"/>
    <s v="Normal"/>
    <x v="5"/>
  </r>
  <r>
    <s v="Mrs."/>
    <s v="Gary Blankenship"/>
    <n v="18"/>
    <x v="2"/>
    <x v="0"/>
    <s v="O+"/>
    <x v="1"/>
    <x v="3"/>
    <x v="1760"/>
    <s v="Christopher Wilson"/>
    <x v="6134"/>
    <x v="4"/>
    <n v="3277.3995"/>
    <n v="203"/>
    <x v="1"/>
    <s v="Urgent"/>
    <d v="2019-01-11T00:00:00"/>
    <s v="Ibuprofen"/>
    <s v="Normal"/>
    <x v="29"/>
  </r>
  <r>
    <s v="Mrs."/>
    <s v="Andrea Byrd"/>
    <n v="23"/>
    <x v="2"/>
    <x v="0"/>
    <s v="A+"/>
    <x v="4"/>
    <x v="0"/>
    <x v="1685"/>
    <s v="Julie Greene"/>
    <x v="5516"/>
    <x v="3"/>
    <n v="16657.250599999999"/>
    <n v="360"/>
    <x v="1"/>
    <s v="Urgent"/>
    <d v="2021-04-20T00:00:00"/>
    <s v="Penicillin"/>
    <s v="Normal"/>
    <x v="20"/>
  </r>
  <r>
    <s v="Mrs."/>
    <s v="Kevin Powell"/>
    <n v="83"/>
    <x v="0"/>
    <x v="0"/>
    <s v="A-"/>
    <x v="6"/>
    <x v="2"/>
    <x v="1036"/>
    <s v="Mark Jones"/>
    <x v="6135"/>
    <x v="2"/>
    <n v="9259.8328000000001"/>
    <n v="229"/>
    <x v="0"/>
    <s v="Elective"/>
    <d v="2021-07-27T00:00:00"/>
    <s v="Ibuprofen"/>
    <s v="Abnormal"/>
    <x v="27"/>
  </r>
  <r>
    <s v="Mrs."/>
    <s v="Ricky Nelson"/>
    <n v="52"/>
    <x v="1"/>
    <x v="0"/>
    <s v="O neg"/>
    <x v="0"/>
    <x v="3"/>
    <x v="347"/>
    <s v="Brandon Jackson"/>
    <x v="6136"/>
    <x v="2"/>
    <n v="23353.965800000002"/>
    <n v="406"/>
    <x v="1"/>
    <s v="Urgent"/>
    <d v="2023-07-12T00:00:00"/>
    <s v="Aspirin"/>
    <s v="Abnormal"/>
    <x v="16"/>
  </r>
  <r>
    <s v="Mr."/>
    <s v="Elizabeth Rivera"/>
    <n v="50"/>
    <x v="1"/>
    <x v="1"/>
    <s v="O+"/>
    <x v="1"/>
    <x v="4"/>
    <x v="1634"/>
    <s v="Alan Reyes"/>
    <x v="6137"/>
    <x v="0"/>
    <n v="9814.5663000000004"/>
    <n v="214"/>
    <x v="2"/>
    <s v="Emergency"/>
    <d v="2022-06-07T00:00:00"/>
    <s v="Penicillin"/>
    <s v="Inconclusive"/>
    <x v="19"/>
  </r>
  <r>
    <s v="Mrs."/>
    <s v="Joanne Hall"/>
    <n v="20"/>
    <x v="2"/>
    <x v="0"/>
    <s v="A-"/>
    <x v="6"/>
    <x v="0"/>
    <x v="195"/>
    <s v="Micheal Barber"/>
    <x v="6138"/>
    <x v="1"/>
    <n v="43484.928800000002"/>
    <n v="250"/>
    <x v="2"/>
    <s v="Emergency"/>
    <d v="2022-09-05T00:00:00"/>
    <s v="Penicillin"/>
    <s v="Abnormal"/>
    <x v="1"/>
  </r>
  <r>
    <s v="Mrs."/>
    <s v="Chloe Scott"/>
    <n v="44"/>
    <x v="1"/>
    <x v="0"/>
    <s v="B-"/>
    <x v="2"/>
    <x v="3"/>
    <x v="705"/>
    <s v="David Everett"/>
    <x v="6139"/>
    <x v="3"/>
    <n v="13211.337"/>
    <n v="104"/>
    <x v="1"/>
    <s v="Urgent"/>
    <d v="2019-08-02T00:00:00"/>
    <s v="Ibuprofen"/>
    <s v="Abnormal"/>
    <x v="1"/>
  </r>
  <r>
    <s v="Mr."/>
    <s v="Scott Sherman"/>
    <n v="53"/>
    <x v="1"/>
    <x v="1"/>
    <s v="B+"/>
    <x v="7"/>
    <x v="2"/>
    <x v="1721"/>
    <s v="Tiffany Jensen"/>
    <x v="6140"/>
    <x v="0"/>
    <n v="14991.8334"/>
    <n v="374"/>
    <x v="1"/>
    <s v="Urgent"/>
    <d v="2019-03-13T00:00:00"/>
    <s v="Lipitor"/>
    <s v="Normal"/>
    <x v="17"/>
  </r>
  <r>
    <s v="Mr."/>
    <s v="Lauren Dominguez"/>
    <n v="35"/>
    <x v="1"/>
    <x v="1"/>
    <s v="A+"/>
    <x v="4"/>
    <x v="2"/>
    <x v="1747"/>
    <s v="James Pruitt"/>
    <x v="6141"/>
    <x v="1"/>
    <n v="6285.9399000000003"/>
    <n v="211"/>
    <x v="2"/>
    <s v="Emergency"/>
    <d v="2023-03-12T00:00:00"/>
    <s v="Aspirin"/>
    <s v="Abnormal"/>
    <x v="4"/>
  </r>
  <r>
    <s v="Mr."/>
    <s v="Karen Kelly"/>
    <n v="82"/>
    <x v="0"/>
    <x v="1"/>
    <s v="B-"/>
    <x v="2"/>
    <x v="2"/>
    <x v="1711"/>
    <s v="Dustin Santana"/>
    <x v="6142"/>
    <x v="1"/>
    <n v="8299.6438999999991"/>
    <n v="276"/>
    <x v="0"/>
    <s v="Elective"/>
    <d v="2022-01-11T00:00:00"/>
    <s v="Ibuprofen"/>
    <s v="Normal"/>
    <x v="11"/>
  </r>
  <r>
    <s v="Mr."/>
    <s v="Sandra Wallace"/>
    <n v="76"/>
    <x v="0"/>
    <x v="1"/>
    <s v="O+"/>
    <x v="1"/>
    <x v="5"/>
    <x v="404"/>
    <s v="Ann Cole"/>
    <x v="6143"/>
    <x v="4"/>
    <n v="38601.104800000001"/>
    <n v="476"/>
    <x v="2"/>
    <s v="Emergency"/>
    <d v="2020-08-21T00:00:00"/>
    <s v="Paracetamol"/>
    <s v="Abnormal"/>
    <x v="21"/>
  </r>
  <r>
    <s v="Mr."/>
    <s v="Christopher Walker"/>
    <n v="29"/>
    <x v="2"/>
    <x v="1"/>
    <s v="AB-"/>
    <x v="5"/>
    <x v="3"/>
    <x v="1221"/>
    <s v="James Chung"/>
    <x v="6144"/>
    <x v="2"/>
    <n v="2083.7208000000001"/>
    <n v="441"/>
    <x v="1"/>
    <s v="Urgent"/>
    <d v="2022-09-16T00:00:00"/>
    <s v="Aspirin"/>
    <s v="Abnormal"/>
    <x v="0"/>
  </r>
  <r>
    <s v="Mr."/>
    <s v="Justin Garcia"/>
    <n v="20"/>
    <x v="2"/>
    <x v="1"/>
    <s v="B-"/>
    <x v="2"/>
    <x v="2"/>
    <x v="1369"/>
    <s v="Tina Holloway"/>
    <x v="6145"/>
    <x v="2"/>
    <n v="13930.1193"/>
    <n v="375"/>
    <x v="1"/>
    <s v="Urgent"/>
    <d v="2020-12-25T00:00:00"/>
    <s v="Lipitor"/>
    <s v="Abnormal"/>
    <x v="20"/>
  </r>
  <r>
    <s v="Mrs."/>
    <s v="Megan Wagner"/>
    <n v="77"/>
    <x v="0"/>
    <x v="0"/>
    <s v="B+"/>
    <x v="7"/>
    <x v="5"/>
    <x v="300"/>
    <s v="Juan Hoffman"/>
    <x v="6146"/>
    <x v="3"/>
    <n v="9413.0534000000007"/>
    <n v="220"/>
    <x v="0"/>
    <s v="Elective"/>
    <d v="2022-09-14T00:00:00"/>
    <s v="Aspirin"/>
    <s v="Normal"/>
    <x v="20"/>
  </r>
  <r>
    <s v="Mr."/>
    <s v="Brittany Pena"/>
    <n v="71"/>
    <x v="0"/>
    <x v="1"/>
    <s v="O+"/>
    <x v="1"/>
    <x v="5"/>
    <x v="818"/>
    <s v="Jerome Smith"/>
    <x v="6147"/>
    <x v="3"/>
    <n v="20825.885200000001"/>
    <n v="426"/>
    <x v="0"/>
    <s v="Elective"/>
    <d v="2020-05-12T00:00:00"/>
    <s v="Paracetamol"/>
    <s v="Normal"/>
    <x v="20"/>
  </r>
  <r>
    <s v="Mrs."/>
    <s v="Jeffrey Bonilla"/>
    <n v="47"/>
    <x v="1"/>
    <x v="0"/>
    <s v="O neg"/>
    <x v="0"/>
    <x v="1"/>
    <x v="1441"/>
    <s v="Dean Jones"/>
    <x v="6148"/>
    <x v="0"/>
    <n v="3669.6626999999999"/>
    <n v="264"/>
    <x v="0"/>
    <s v="Elective"/>
    <d v="2022-07-22T00:00:00"/>
    <s v="Lipitor"/>
    <s v="Inconclusive"/>
    <x v="8"/>
  </r>
  <r>
    <s v="Mr."/>
    <s v="Collin Miller"/>
    <n v="21"/>
    <x v="2"/>
    <x v="1"/>
    <s v="B+"/>
    <x v="7"/>
    <x v="5"/>
    <x v="1137"/>
    <s v="Daniel Aguilar"/>
    <x v="6149"/>
    <x v="4"/>
    <n v="46002.104500000001"/>
    <n v="109"/>
    <x v="0"/>
    <s v="Elective"/>
    <d v="2022-12-07T00:00:00"/>
    <s v="Penicillin"/>
    <s v="Inconclusive"/>
    <x v="21"/>
  </r>
  <r>
    <s v="Mr."/>
    <s v="Steven Watts"/>
    <n v="53"/>
    <x v="1"/>
    <x v="1"/>
    <s v="B-"/>
    <x v="2"/>
    <x v="4"/>
    <x v="28"/>
    <s v="David Olson"/>
    <x v="6150"/>
    <x v="2"/>
    <n v="34458.864600000001"/>
    <n v="476"/>
    <x v="1"/>
    <s v="Urgent"/>
    <d v="2019-06-09T00:00:00"/>
    <s v="Aspirin"/>
    <s v="Abnormal"/>
    <x v="29"/>
  </r>
  <r>
    <s v="Mrs."/>
    <s v="Caleb Pitts"/>
    <n v="21"/>
    <x v="2"/>
    <x v="0"/>
    <s v="O+"/>
    <x v="1"/>
    <x v="2"/>
    <x v="1356"/>
    <s v="Vanessa Garcia"/>
    <x v="6151"/>
    <x v="3"/>
    <n v="922.33270000000005"/>
    <n v="329"/>
    <x v="1"/>
    <s v="Urgent"/>
    <d v="2023-01-14T00:00:00"/>
    <s v="Lipitor"/>
    <s v="Normal"/>
    <x v="12"/>
  </r>
  <r>
    <s v="Mr."/>
    <s v="Tony Carter"/>
    <n v="27"/>
    <x v="2"/>
    <x v="1"/>
    <s v="O+"/>
    <x v="1"/>
    <x v="3"/>
    <x v="311"/>
    <s v="David Finley"/>
    <x v="746"/>
    <x v="4"/>
    <n v="14995.950199999999"/>
    <n v="317"/>
    <x v="2"/>
    <s v="Emergency"/>
    <d v="2019-12-12T00:00:00"/>
    <s v="Aspirin"/>
    <s v="Inconclusive"/>
    <x v="3"/>
  </r>
  <r>
    <s v="Mr."/>
    <s v="Angela Stephens"/>
    <n v="30"/>
    <x v="2"/>
    <x v="1"/>
    <s v="A-"/>
    <x v="6"/>
    <x v="2"/>
    <x v="157"/>
    <s v="Hannah Maxwell"/>
    <x v="6152"/>
    <x v="2"/>
    <n v="13844.873900000001"/>
    <n v="455"/>
    <x v="0"/>
    <s v="Elective"/>
    <d v="2022-02-02T00:00:00"/>
    <s v="Ibuprofen"/>
    <s v="Inconclusive"/>
    <x v="3"/>
  </r>
  <r>
    <s v="Mrs."/>
    <s v="Erin Brooks"/>
    <n v="46"/>
    <x v="1"/>
    <x v="0"/>
    <s v="B+"/>
    <x v="7"/>
    <x v="1"/>
    <x v="1661"/>
    <s v="Tasha Gonzalez"/>
    <x v="6153"/>
    <x v="2"/>
    <n v="34421.145100000002"/>
    <n v="386"/>
    <x v="0"/>
    <s v="Elective"/>
    <d v="2018-12-05T00:00:00"/>
    <s v="Penicillin"/>
    <s v="Normal"/>
    <x v="22"/>
  </r>
  <r>
    <s v="Mr."/>
    <s v="James Richard"/>
    <n v="85"/>
    <x v="0"/>
    <x v="1"/>
    <s v="O neg"/>
    <x v="0"/>
    <x v="5"/>
    <x v="1180"/>
    <s v="Megan Macias"/>
    <x v="6154"/>
    <x v="0"/>
    <n v="63013.848599999998"/>
    <n v="311"/>
    <x v="0"/>
    <s v="Elective"/>
    <d v="2022-09-03T00:00:00"/>
    <s v="Penicillin"/>
    <s v="Normal"/>
    <x v="24"/>
  </r>
  <r>
    <s v="Mrs."/>
    <s v="James Choi"/>
    <n v="59"/>
    <x v="1"/>
    <x v="0"/>
    <s v="O+"/>
    <x v="1"/>
    <x v="1"/>
    <x v="482"/>
    <s v="Anthony Barnes"/>
    <x v="6155"/>
    <x v="2"/>
    <n v="1017.1464"/>
    <n v="499"/>
    <x v="0"/>
    <s v="Elective"/>
    <d v="2021-05-29T00:00:00"/>
    <s v="Ibuprofen"/>
    <s v="Abnormal"/>
    <x v="12"/>
  </r>
  <r>
    <s v="Mrs."/>
    <s v="Dennis Gray"/>
    <n v="42"/>
    <x v="1"/>
    <x v="0"/>
    <s v="O+"/>
    <x v="1"/>
    <x v="0"/>
    <x v="19"/>
    <s v="Rebecca Wallace"/>
    <x v="1964"/>
    <x v="0"/>
    <n v="50357.929499999998"/>
    <n v="447"/>
    <x v="2"/>
    <s v="Emergency"/>
    <d v="2019-08-01T00:00:00"/>
    <s v="Aspirin"/>
    <s v="Normal"/>
    <x v="21"/>
  </r>
  <r>
    <s v="Mr."/>
    <s v="Angela Weber"/>
    <n v="38"/>
    <x v="1"/>
    <x v="1"/>
    <s v="O+"/>
    <x v="1"/>
    <x v="4"/>
    <x v="144"/>
    <s v="Ryan Daniel"/>
    <x v="6156"/>
    <x v="2"/>
    <n v="38635.2673"/>
    <n v="244"/>
    <x v="2"/>
    <s v="Emergency"/>
    <d v="2022-08-28T00:00:00"/>
    <s v="Lipitor"/>
    <s v="Normal"/>
    <x v="7"/>
  </r>
  <r>
    <s v="Mrs."/>
    <s v="Kimberly Prince"/>
    <n v="62"/>
    <x v="0"/>
    <x v="0"/>
    <s v="AB-"/>
    <x v="5"/>
    <x v="5"/>
    <x v="1005"/>
    <s v="Maria Gregory"/>
    <x v="6157"/>
    <x v="3"/>
    <n v="32651.210999999999"/>
    <n v="396"/>
    <x v="2"/>
    <s v="Emergency"/>
    <d v="2019-04-10T00:00:00"/>
    <s v="Ibuprofen"/>
    <s v="Normal"/>
    <x v="2"/>
  </r>
  <r>
    <s v="Mrs."/>
    <s v="Rachel Rodriguez"/>
    <n v="81"/>
    <x v="0"/>
    <x v="0"/>
    <s v="A-"/>
    <x v="6"/>
    <x v="5"/>
    <x v="363"/>
    <s v="Sarah Hammond"/>
    <x v="6158"/>
    <x v="4"/>
    <n v="21053"/>
    <n v="166"/>
    <x v="0"/>
    <s v="Elective"/>
    <d v="2022-05-19T00:00:00"/>
    <s v="Aspirin"/>
    <s v="Abnormal"/>
    <x v="21"/>
  </r>
  <r>
    <s v="Mr."/>
    <s v="William Price"/>
    <n v="46"/>
    <x v="1"/>
    <x v="1"/>
    <s v="A+"/>
    <x v="4"/>
    <x v="4"/>
    <x v="1696"/>
    <s v="Austin Castillo"/>
    <x v="6159"/>
    <x v="0"/>
    <n v="2795.4391000000001"/>
    <n v="105"/>
    <x v="1"/>
    <s v="Urgent"/>
    <d v="2023-08-31T00:00:00"/>
    <s v="Penicillin"/>
    <s v="Normal"/>
    <x v="19"/>
  </r>
  <r>
    <s v="Mr."/>
    <s v="Steve Glenn"/>
    <n v="22"/>
    <x v="2"/>
    <x v="1"/>
    <s v="A-"/>
    <x v="6"/>
    <x v="4"/>
    <x v="272"/>
    <s v="Cody Whitehead"/>
    <x v="6160"/>
    <x v="4"/>
    <n v="44886.916799999999"/>
    <n v="207"/>
    <x v="1"/>
    <s v="Urgent"/>
    <d v="2019-09-27T00:00:00"/>
    <s v="Lipitor"/>
    <s v="Abnormal"/>
    <x v="11"/>
  </r>
  <r>
    <s v="Mr."/>
    <s v="Molly Oliver"/>
    <n v="85"/>
    <x v="0"/>
    <x v="1"/>
    <s v="A+"/>
    <x v="4"/>
    <x v="0"/>
    <x v="34"/>
    <s v="James Miller"/>
    <x v="6161"/>
    <x v="0"/>
    <n v="41322.008600000001"/>
    <n v="284"/>
    <x v="2"/>
    <s v="Emergency"/>
    <d v="2020-01-06T00:00:00"/>
    <s v="Penicillin"/>
    <s v="Inconclusive"/>
    <x v="17"/>
  </r>
  <r>
    <s v="Mrs."/>
    <s v="Catherine Anderson"/>
    <n v="74"/>
    <x v="0"/>
    <x v="0"/>
    <s v="AB+"/>
    <x v="3"/>
    <x v="3"/>
    <x v="1607"/>
    <s v="Miss Maria King"/>
    <x v="6162"/>
    <x v="3"/>
    <n v="29382.0167"/>
    <n v="495"/>
    <x v="1"/>
    <s v="Urgent"/>
    <d v="2021-12-15T00:00:00"/>
    <s v="Lipitor"/>
    <s v="Abnormal"/>
    <x v="0"/>
  </r>
  <r>
    <s v="Mr."/>
    <s v="Janet Nelson"/>
    <n v="80"/>
    <x v="0"/>
    <x v="1"/>
    <s v="B+"/>
    <x v="7"/>
    <x v="4"/>
    <x v="1323"/>
    <s v="Kelly Wright"/>
    <x v="6163"/>
    <x v="3"/>
    <n v="5256.6857"/>
    <n v="319"/>
    <x v="1"/>
    <s v="Urgent"/>
    <d v="2020-09-27T00:00:00"/>
    <s v="Penicillin"/>
    <s v="Normal"/>
    <x v="16"/>
  </r>
  <r>
    <s v="Mr."/>
    <s v="John Powell"/>
    <n v="29"/>
    <x v="2"/>
    <x v="1"/>
    <s v="O+"/>
    <x v="1"/>
    <x v="3"/>
    <x v="661"/>
    <s v="Frances Thompson"/>
    <x v="6164"/>
    <x v="1"/>
    <n v="13180.289500000001"/>
    <n v="174"/>
    <x v="1"/>
    <s v="Urgent"/>
    <d v="2022-04-15T00:00:00"/>
    <s v="Lipitor"/>
    <s v="Abnormal"/>
    <x v="2"/>
  </r>
  <r>
    <s v="Mr."/>
    <s v="Kaitlyn Juarez"/>
    <n v="39"/>
    <x v="1"/>
    <x v="1"/>
    <s v="A-"/>
    <x v="6"/>
    <x v="4"/>
    <x v="9"/>
    <s v="Amy Duncan"/>
    <x v="2839"/>
    <x v="1"/>
    <n v="26119.377400000001"/>
    <n v="345"/>
    <x v="2"/>
    <s v="Emergency"/>
    <d v="2021-04-18T00:00:00"/>
    <s v="Ibuprofen"/>
    <s v="Inconclusive"/>
    <x v="10"/>
  </r>
  <r>
    <s v="Mr."/>
    <s v="Kelli Cowan"/>
    <n v="52"/>
    <x v="1"/>
    <x v="1"/>
    <s v="AB-"/>
    <x v="5"/>
    <x v="5"/>
    <x v="296"/>
    <s v="Jack Lynch"/>
    <x v="6165"/>
    <x v="0"/>
    <n v="54415.767"/>
    <n v="415"/>
    <x v="0"/>
    <s v="Elective"/>
    <d v="2020-09-25T00:00:00"/>
    <s v="Penicillin"/>
    <s v="Normal"/>
    <x v="27"/>
  </r>
  <r>
    <s v="Mrs."/>
    <s v="Laurie Moses"/>
    <n v="33"/>
    <x v="2"/>
    <x v="0"/>
    <s v="O neg"/>
    <x v="0"/>
    <x v="1"/>
    <x v="1173"/>
    <s v="James Myers"/>
    <x v="6166"/>
    <x v="1"/>
    <n v="5769.6760999999997"/>
    <n v="193"/>
    <x v="0"/>
    <s v="Elective"/>
    <d v="2019-06-17T00:00:00"/>
    <s v="Penicillin"/>
    <s v="Inconclusive"/>
    <x v="18"/>
  </r>
  <r>
    <s v="Mr."/>
    <s v="Kimberly Valdez"/>
    <n v="45"/>
    <x v="1"/>
    <x v="1"/>
    <s v="O neg"/>
    <x v="0"/>
    <x v="5"/>
    <x v="373"/>
    <s v="Angel Mckinney"/>
    <x v="3322"/>
    <x v="1"/>
    <n v="72200.849499999997"/>
    <n v="126"/>
    <x v="0"/>
    <s v="Elective"/>
    <d v="2020-10-31T00:00:00"/>
    <s v="Ibuprofen"/>
    <s v="Inconclusive"/>
    <x v="22"/>
  </r>
  <r>
    <s v="Mrs."/>
    <s v="Stacy Lewis"/>
    <n v="20"/>
    <x v="2"/>
    <x v="0"/>
    <s v="O+"/>
    <x v="1"/>
    <x v="2"/>
    <x v="690"/>
    <s v="Mark Peterson"/>
    <x v="6167"/>
    <x v="2"/>
    <n v="8993.3929000000007"/>
    <n v="244"/>
    <x v="2"/>
    <s v="Emergency"/>
    <d v="2019-12-10T00:00:00"/>
    <s v="Ibuprofen"/>
    <s v="Inconclusive"/>
    <x v="6"/>
  </r>
  <r>
    <s v="Mrs."/>
    <s v="Dalton Dunn"/>
    <n v="23"/>
    <x v="2"/>
    <x v="0"/>
    <s v="B+"/>
    <x v="7"/>
    <x v="0"/>
    <x v="815"/>
    <s v="Joseph Ford"/>
    <x v="6168"/>
    <x v="3"/>
    <n v="11701.507299999999"/>
    <n v="312"/>
    <x v="2"/>
    <s v="Emergency"/>
    <d v="2019-01-29T00:00:00"/>
    <s v="Lipitor"/>
    <s v="Abnormal"/>
    <x v="13"/>
  </r>
  <r>
    <s v="Mr."/>
    <s v="Terry Brown"/>
    <n v="24"/>
    <x v="2"/>
    <x v="1"/>
    <s v="B+"/>
    <x v="7"/>
    <x v="3"/>
    <x v="1761"/>
    <s v="Sharon Patel"/>
    <x v="6169"/>
    <x v="2"/>
    <n v="10178.6968"/>
    <n v="123"/>
    <x v="1"/>
    <s v="Urgent"/>
    <d v="2022-06-21T00:00:00"/>
    <s v="Penicillin"/>
    <s v="Normal"/>
    <x v="27"/>
  </r>
  <r>
    <s v="Mrs."/>
    <s v="Charles Cook"/>
    <n v="72"/>
    <x v="0"/>
    <x v="0"/>
    <s v="B-"/>
    <x v="2"/>
    <x v="1"/>
    <x v="1471"/>
    <s v="Todd Wells"/>
    <x v="6170"/>
    <x v="0"/>
    <n v="7514.7073"/>
    <n v="369"/>
    <x v="1"/>
    <s v="Urgent"/>
    <d v="2020-01-11T00:00:00"/>
    <s v="Lipitor"/>
    <s v="Normal"/>
    <x v="1"/>
  </r>
  <r>
    <s v="Mrs."/>
    <s v="Francis Aguirre"/>
    <n v="22"/>
    <x v="2"/>
    <x v="0"/>
    <s v="B+"/>
    <x v="7"/>
    <x v="5"/>
    <x v="27"/>
    <s v="Laura Gonzales PhD"/>
    <x v="6171"/>
    <x v="3"/>
    <n v="27817.110799999999"/>
    <n v="247"/>
    <x v="2"/>
    <s v="Emergency"/>
    <d v="2021-06-06T00:00:00"/>
    <s v="Paracetamol"/>
    <s v="Inconclusive"/>
    <x v="13"/>
  </r>
  <r>
    <s v="Mrs."/>
    <s v="Leslie Garcia"/>
    <n v="73"/>
    <x v="0"/>
    <x v="0"/>
    <s v="O+"/>
    <x v="1"/>
    <x v="1"/>
    <x v="363"/>
    <s v="Joseph Flowers MD"/>
    <x v="6172"/>
    <x v="0"/>
    <n v="18553.192800000001"/>
    <n v="288"/>
    <x v="1"/>
    <s v="Urgent"/>
    <d v="2022-04-28T00:00:00"/>
    <s v="Aspirin"/>
    <s v="Normal"/>
    <x v="3"/>
  </r>
  <r>
    <s v="Mrs."/>
    <s v="Brent Brown"/>
    <n v="39"/>
    <x v="1"/>
    <x v="0"/>
    <s v="AB-"/>
    <x v="5"/>
    <x v="1"/>
    <x v="1192"/>
    <s v="Michael Fleming"/>
    <x v="6173"/>
    <x v="2"/>
    <n v="7005.9555"/>
    <n v="340"/>
    <x v="2"/>
    <s v="Emergency"/>
    <d v="2021-09-03T00:00:00"/>
    <s v="Penicillin"/>
    <s v="Abnormal"/>
    <x v="28"/>
  </r>
  <r>
    <s v="Mr."/>
    <s v="Shannon Miller"/>
    <n v="83"/>
    <x v="0"/>
    <x v="1"/>
    <s v="A+"/>
    <x v="4"/>
    <x v="2"/>
    <x v="677"/>
    <s v="Terry Nelson"/>
    <x v="6174"/>
    <x v="0"/>
    <n v="7559.6318000000001"/>
    <n v="249"/>
    <x v="0"/>
    <s v="Elective"/>
    <d v="2021-04-29T00:00:00"/>
    <s v="Penicillin"/>
    <s v="Abnormal"/>
    <x v="27"/>
  </r>
  <r>
    <s v="Mrs."/>
    <s v="Mary Davis"/>
    <n v="53"/>
    <x v="1"/>
    <x v="0"/>
    <s v="O+"/>
    <x v="1"/>
    <x v="4"/>
    <x v="232"/>
    <s v="Brenda Browning"/>
    <x v="6175"/>
    <x v="4"/>
    <n v="29788.630300000001"/>
    <n v="200"/>
    <x v="2"/>
    <s v="Emergency"/>
    <d v="2020-04-17T00:00:00"/>
    <s v="Aspirin"/>
    <s v="Abnormal"/>
    <x v="1"/>
  </r>
  <r>
    <s v="Mr."/>
    <s v="Rachel Hunt"/>
    <n v="81"/>
    <x v="0"/>
    <x v="1"/>
    <s v="O+"/>
    <x v="1"/>
    <x v="0"/>
    <x v="448"/>
    <s v="Michelle Jones"/>
    <x v="6176"/>
    <x v="0"/>
    <n v="33842.429600000003"/>
    <n v="392"/>
    <x v="2"/>
    <s v="Emergency"/>
    <d v="2020-07-20T00:00:00"/>
    <s v="Aspirin"/>
    <s v="Inconclusive"/>
    <x v="9"/>
  </r>
  <r>
    <s v="Mrs."/>
    <s v="Amy Robinson"/>
    <n v="41"/>
    <x v="1"/>
    <x v="0"/>
    <s v="AB+"/>
    <x v="3"/>
    <x v="3"/>
    <x v="1586"/>
    <s v="Christina Gordon"/>
    <x v="6177"/>
    <x v="0"/>
    <n v="2744.8888999999999"/>
    <n v="153"/>
    <x v="1"/>
    <s v="Urgent"/>
    <d v="2022-07-09T00:00:00"/>
    <s v="Paracetamol"/>
    <s v="Normal"/>
    <x v="11"/>
  </r>
  <r>
    <s v="Mr."/>
    <s v="David Fitzgerald"/>
    <n v="81"/>
    <x v="0"/>
    <x v="1"/>
    <s v="A-"/>
    <x v="6"/>
    <x v="3"/>
    <x v="1059"/>
    <s v="Jeffrey Prince"/>
    <x v="6178"/>
    <x v="0"/>
    <n v="4020.6565000000001"/>
    <n v="366"/>
    <x v="1"/>
    <s v="Urgent"/>
    <d v="2021-04-26T00:00:00"/>
    <s v="Lipitor"/>
    <s v="Inconclusive"/>
    <x v="5"/>
  </r>
  <r>
    <s v="Mrs."/>
    <s v="Brandon Hayes"/>
    <n v="78"/>
    <x v="0"/>
    <x v="0"/>
    <s v="A+"/>
    <x v="4"/>
    <x v="1"/>
    <x v="1596"/>
    <s v="Kimberly Wright"/>
    <x v="6179"/>
    <x v="0"/>
    <n v="24984.117200000001"/>
    <n v="114"/>
    <x v="1"/>
    <s v="Urgent"/>
    <d v="2020-03-08T00:00:00"/>
    <s v="Ibuprofen"/>
    <s v="Normal"/>
    <x v="0"/>
  </r>
  <r>
    <s v="Mrs."/>
    <s v="Theresa Robertson"/>
    <n v="22"/>
    <x v="2"/>
    <x v="0"/>
    <s v="AB-"/>
    <x v="5"/>
    <x v="4"/>
    <x v="896"/>
    <s v="Mariah Foster"/>
    <x v="6180"/>
    <x v="2"/>
    <n v="40135.059399999998"/>
    <n v="444"/>
    <x v="1"/>
    <s v="Urgent"/>
    <d v="2018-11-26T00:00:00"/>
    <s v="Lipitor"/>
    <s v="Abnormal"/>
    <x v="0"/>
  </r>
  <r>
    <s v="Mrs."/>
    <s v="Paul Horne"/>
    <n v="21"/>
    <x v="2"/>
    <x v="0"/>
    <s v="AB+"/>
    <x v="3"/>
    <x v="4"/>
    <x v="790"/>
    <s v="Russell Thompson"/>
    <x v="6181"/>
    <x v="3"/>
    <n v="16845.575000000001"/>
    <n v="379"/>
    <x v="2"/>
    <s v="Emergency"/>
    <d v="2019-04-13T00:00:00"/>
    <s v="Paracetamol"/>
    <s v="Normal"/>
    <x v="16"/>
  </r>
  <r>
    <s v="Mr."/>
    <s v="Angela Meadows"/>
    <n v="50"/>
    <x v="1"/>
    <x v="1"/>
    <s v="AB negative"/>
    <x v="5"/>
    <x v="0"/>
    <x v="1015"/>
    <s v="Tara Fuller DDS"/>
    <x v="2525"/>
    <x v="4"/>
    <n v="35963.173000000003"/>
    <n v="287"/>
    <x v="2"/>
    <s v="Emergency"/>
    <d v="2023-03-23T00:00:00"/>
    <s v="Aspirin"/>
    <s v="Normal"/>
    <x v="17"/>
  </r>
  <r>
    <s v="Mrs."/>
    <s v="Antonio Mendoza"/>
    <n v="60"/>
    <x v="0"/>
    <x v="0"/>
    <s v="AB+"/>
    <x v="3"/>
    <x v="3"/>
    <x v="651"/>
    <s v="Brett Mejia"/>
    <x v="6182"/>
    <x v="0"/>
    <n v="10869.144200000001"/>
    <n v="370"/>
    <x v="2"/>
    <s v="Emergency"/>
    <d v="2023-07-31T00:00:00"/>
    <s v="Aspirin"/>
    <s v="Normal"/>
    <x v="2"/>
  </r>
  <r>
    <s v="Mrs."/>
    <s v="Gloria Taylor"/>
    <n v="45"/>
    <x v="1"/>
    <x v="0"/>
    <s v="O+"/>
    <x v="1"/>
    <x v="5"/>
    <x v="689"/>
    <s v="Paul Williams"/>
    <x v="6183"/>
    <x v="3"/>
    <n v="12183.205599999999"/>
    <n v="237"/>
    <x v="0"/>
    <s v="Elective"/>
    <d v="2023-09-10T00:00:00"/>
    <s v="Ibuprofen"/>
    <s v="Abnormal"/>
    <x v="14"/>
  </r>
  <r>
    <s v="Mrs."/>
    <s v="Ashley Nelson"/>
    <n v="26"/>
    <x v="2"/>
    <x v="0"/>
    <s v="A+"/>
    <x v="4"/>
    <x v="4"/>
    <x v="982"/>
    <s v="Carlos Curry"/>
    <x v="6184"/>
    <x v="3"/>
    <n v="32247.785400000001"/>
    <n v="441"/>
    <x v="1"/>
    <s v="Urgent"/>
    <d v="2019-02-02T00:00:00"/>
    <s v="Penicillin"/>
    <s v="Normal"/>
    <x v="8"/>
  </r>
  <r>
    <s v="Mrs."/>
    <s v="Shane Franklin"/>
    <n v="46"/>
    <x v="1"/>
    <x v="0"/>
    <s v="O+"/>
    <x v="1"/>
    <x v="1"/>
    <x v="683"/>
    <s v="Todd Fernandez"/>
    <x v="6185"/>
    <x v="3"/>
    <n v="2658.5194999999999"/>
    <n v="337"/>
    <x v="2"/>
    <s v="Emergency"/>
    <d v="2021-04-05T00:00:00"/>
    <s v="Aspirin"/>
    <s v="Inconclusive"/>
    <x v="14"/>
  </r>
  <r>
    <s v="Mr."/>
    <s v="Melissa Schultz"/>
    <n v="68"/>
    <x v="0"/>
    <x v="1"/>
    <s v="O neg"/>
    <x v="0"/>
    <x v="1"/>
    <x v="764"/>
    <s v="Patricia Moore"/>
    <x v="6186"/>
    <x v="0"/>
    <n v="15332.764999999999"/>
    <n v="411"/>
    <x v="0"/>
    <s v="Elective"/>
    <d v="2019-02-10T00:00:00"/>
    <s v="Penicillin"/>
    <s v="Inconclusive"/>
    <x v="15"/>
  </r>
  <r>
    <s v="Mrs."/>
    <s v="Sue Peters"/>
    <n v="40"/>
    <x v="1"/>
    <x v="0"/>
    <s v="AB negative"/>
    <x v="5"/>
    <x v="2"/>
    <x v="562"/>
    <s v="Alison Patterson"/>
    <x v="6187"/>
    <x v="1"/>
    <n v="18461.204000000002"/>
    <n v="318"/>
    <x v="1"/>
    <s v="Urgent"/>
    <d v="2023-02-26T00:00:00"/>
    <s v="Lipitor"/>
    <s v="Normal"/>
    <x v="0"/>
  </r>
  <r>
    <s v="Mrs."/>
    <s v="Candace Thomas"/>
    <n v="43"/>
    <x v="1"/>
    <x v="0"/>
    <s v="O+"/>
    <x v="1"/>
    <x v="4"/>
    <x v="1222"/>
    <s v="Jay Richards"/>
    <x v="6188"/>
    <x v="3"/>
    <n v="38658.015599999999"/>
    <n v="311"/>
    <x v="2"/>
    <s v="Emergency"/>
    <d v="2023-04-28T00:00:00"/>
    <s v="Aspirin"/>
    <s v="Normal"/>
    <x v="16"/>
  </r>
  <r>
    <s v="Mrs."/>
    <s v="Amy Dunlap"/>
    <n v="85"/>
    <x v="0"/>
    <x v="0"/>
    <s v="O+"/>
    <x v="1"/>
    <x v="1"/>
    <x v="254"/>
    <s v="Elizabeth Garrett"/>
    <x v="6189"/>
    <x v="0"/>
    <n v="19702.911"/>
    <n v="370"/>
    <x v="1"/>
    <s v="Urgent"/>
    <d v="2020-10-09T00:00:00"/>
    <s v="Aspirin"/>
    <s v="Inconclusive"/>
    <x v="28"/>
  </r>
  <r>
    <s v="Mrs."/>
    <s v="Michael Hicks"/>
    <n v="59"/>
    <x v="1"/>
    <x v="0"/>
    <s v="O+"/>
    <x v="1"/>
    <x v="3"/>
    <x v="1702"/>
    <s v="Laurie Brown"/>
    <x v="6190"/>
    <x v="2"/>
    <n v="27403.4179"/>
    <n v="415"/>
    <x v="1"/>
    <s v="Urgent"/>
    <d v="2021-02-23T00:00:00"/>
    <s v="Lipitor"/>
    <s v="Abnormal"/>
    <x v="5"/>
  </r>
  <r>
    <s v="Mr."/>
    <s v="Allison Berry"/>
    <n v="40"/>
    <x v="1"/>
    <x v="1"/>
    <s v="O neg"/>
    <x v="0"/>
    <x v="4"/>
    <x v="1607"/>
    <s v="Dr. Jason Smith DVM"/>
    <x v="6191"/>
    <x v="3"/>
    <n v="3314.9697000000001"/>
    <n v="370"/>
    <x v="1"/>
    <s v="Urgent"/>
    <d v="2021-12-25T00:00:00"/>
    <s v="Aspirin"/>
    <s v="Abnormal"/>
    <x v="4"/>
  </r>
  <r>
    <s v="Mr."/>
    <s v="Melissa Thompson"/>
    <n v="67"/>
    <x v="0"/>
    <x v="1"/>
    <s v="AB negative"/>
    <x v="5"/>
    <x v="4"/>
    <x v="309"/>
    <s v="Angela Lane"/>
    <x v="6192"/>
    <x v="0"/>
    <n v="15326.859399999999"/>
    <n v="118"/>
    <x v="1"/>
    <s v="Urgent"/>
    <d v="2019-03-07T00:00:00"/>
    <s v="Paracetamol"/>
    <s v="Abnormal"/>
    <x v="7"/>
  </r>
  <r>
    <s v="Mrs."/>
    <s v="Noah Murphy"/>
    <n v="71"/>
    <x v="0"/>
    <x v="0"/>
    <s v="AB negative"/>
    <x v="5"/>
    <x v="1"/>
    <x v="63"/>
    <s v="James Hall"/>
    <x v="6193"/>
    <x v="0"/>
    <n v="26035.398700000002"/>
    <n v="448"/>
    <x v="0"/>
    <s v="Elective"/>
    <d v="2020-08-22T00:00:00"/>
    <s v="Lipitor"/>
    <s v="Normal"/>
    <x v="5"/>
  </r>
  <r>
    <s v="Mr."/>
    <s v="John Brooks"/>
    <n v="24"/>
    <x v="2"/>
    <x v="1"/>
    <s v="B+"/>
    <x v="7"/>
    <x v="4"/>
    <x v="1304"/>
    <s v="Edwin Walker"/>
    <x v="6194"/>
    <x v="2"/>
    <n v="33467.554799999998"/>
    <n v="295"/>
    <x v="1"/>
    <s v="Urgent"/>
    <d v="2023-07-29T00:00:00"/>
    <s v="Lipitor"/>
    <s v="Inconclusive"/>
    <x v="12"/>
  </r>
  <r>
    <s v="Mrs."/>
    <s v="Michaela Hoffman"/>
    <n v="34"/>
    <x v="2"/>
    <x v="0"/>
    <s v="O+"/>
    <x v="1"/>
    <x v="5"/>
    <x v="1620"/>
    <s v="Christopher Hanson"/>
    <x v="6195"/>
    <x v="4"/>
    <n v="33256.192600000002"/>
    <n v="383"/>
    <x v="0"/>
    <s v="Elective"/>
    <d v="2021-11-29T00:00:00"/>
    <s v="Penicillin"/>
    <s v="Abnormal"/>
    <x v="10"/>
  </r>
  <r>
    <s v="Mrs."/>
    <s v="Victoria Jones"/>
    <n v="55"/>
    <x v="1"/>
    <x v="0"/>
    <s v="A+"/>
    <x v="4"/>
    <x v="3"/>
    <x v="565"/>
    <s v="Victoria Lopez"/>
    <x v="6196"/>
    <x v="1"/>
    <n v="16234.1875"/>
    <n v="355"/>
    <x v="2"/>
    <s v="Emergency"/>
    <d v="2020-07-07T00:00:00"/>
    <s v="Penicillin"/>
    <s v="Inconclusive"/>
    <x v="25"/>
  </r>
  <r>
    <s v="Mrs."/>
    <s v="Paige Young"/>
    <n v="61"/>
    <x v="0"/>
    <x v="0"/>
    <s v="AB+"/>
    <x v="3"/>
    <x v="2"/>
    <x v="1088"/>
    <s v="Kelly Massey"/>
    <x v="6197"/>
    <x v="0"/>
    <n v="3210.3319999999999"/>
    <n v="147"/>
    <x v="2"/>
    <s v="Emergency"/>
    <d v="2022-06-22T00:00:00"/>
    <s v="Ibuprofen"/>
    <s v="Normal"/>
    <x v="19"/>
  </r>
  <r>
    <s v="Mrs."/>
    <s v="Donald Mack"/>
    <n v="60"/>
    <x v="0"/>
    <x v="0"/>
    <s v="B+"/>
    <x v="7"/>
    <x v="4"/>
    <x v="74"/>
    <s v="Robin Morrow"/>
    <x v="6198"/>
    <x v="0"/>
    <n v="19732.365099999999"/>
    <n v="388"/>
    <x v="1"/>
    <s v="Urgent"/>
    <d v="2021-07-17T00:00:00"/>
    <s v="Lipitor"/>
    <s v="Normal"/>
    <x v="3"/>
  </r>
  <r>
    <s v="Mr."/>
    <s v="Scott Oneill"/>
    <n v="56"/>
    <x v="1"/>
    <x v="1"/>
    <s v="A+"/>
    <x v="4"/>
    <x v="0"/>
    <x v="1362"/>
    <s v="Samantha Hodge"/>
    <x v="6199"/>
    <x v="0"/>
    <n v="54712.862300000001"/>
    <n v="267"/>
    <x v="2"/>
    <s v="Emergency"/>
    <d v="2020-04-23T00:00:00"/>
    <s v="Penicillin"/>
    <s v="Inconclusive"/>
    <x v="26"/>
  </r>
  <r>
    <s v="Mr."/>
    <s v="Kimberly Rodriguez"/>
    <n v="44"/>
    <x v="1"/>
    <x v="1"/>
    <s v="A+"/>
    <x v="4"/>
    <x v="3"/>
    <x v="1505"/>
    <s v="Brandy Adams"/>
    <x v="4046"/>
    <x v="4"/>
    <n v="16104.628199999999"/>
    <n v="250"/>
    <x v="1"/>
    <s v="Urgent"/>
    <d v="2019-12-17T00:00:00"/>
    <s v="Lipitor"/>
    <s v="Abnormal"/>
    <x v="21"/>
  </r>
  <r>
    <s v="Mr."/>
    <s v="Edward King"/>
    <n v="18"/>
    <x v="2"/>
    <x v="1"/>
    <s v="B-"/>
    <x v="2"/>
    <x v="3"/>
    <x v="1762"/>
    <s v="Chris Mason"/>
    <x v="4327"/>
    <x v="3"/>
    <n v="6297.4535999999998"/>
    <n v="500"/>
    <x v="0"/>
    <s v="Elective"/>
    <d v="2023-01-13T00:00:00"/>
    <s v="Paracetamol"/>
    <s v="Abnormal"/>
    <x v="8"/>
  </r>
  <r>
    <s v="Mr."/>
    <s v="Paula Scott"/>
    <n v="32"/>
    <x v="2"/>
    <x v="1"/>
    <s v="B-"/>
    <x v="2"/>
    <x v="3"/>
    <x v="216"/>
    <s v="Chase Morgan"/>
    <x v="6200"/>
    <x v="4"/>
    <n v="27140.606299999999"/>
    <n v="307"/>
    <x v="1"/>
    <s v="Urgent"/>
    <d v="2020-01-14T00:00:00"/>
    <s v="Aspirin"/>
    <s v="Normal"/>
    <x v="22"/>
  </r>
  <r>
    <s v="Mr."/>
    <s v="James Preston"/>
    <n v="83"/>
    <x v="0"/>
    <x v="1"/>
    <s v="AB+"/>
    <x v="3"/>
    <x v="5"/>
    <x v="1382"/>
    <s v="Terri Morales"/>
    <x v="6201"/>
    <x v="0"/>
    <n v="48833.556799999998"/>
    <n v="245"/>
    <x v="0"/>
    <s v="Elective"/>
    <d v="2019-03-07T00:00:00"/>
    <s v="Penicillin"/>
    <s v="Abnormal"/>
    <x v="12"/>
  </r>
  <r>
    <s v="Mrs."/>
    <s v="Charles Powers"/>
    <n v="75"/>
    <x v="0"/>
    <x v="0"/>
    <s v="AB negative"/>
    <x v="5"/>
    <x v="3"/>
    <x v="1248"/>
    <s v="Jonathan Sullivan"/>
    <x v="6202"/>
    <x v="0"/>
    <n v="13163.6471"/>
    <n v="434"/>
    <x v="0"/>
    <s v="Elective"/>
    <d v="2020-09-16T00:00:00"/>
    <s v="Penicillin"/>
    <s v="Normal"/>
    <x v="11"/>
  </r>
  <r>
    <s v="Mr."/>
    <s v="Pamela Cervantes"/>
    <n v="22"/>
    <x v="2"/>
    <x v="1"/>
    <s v="AB negative"/>
    <x v="5"/>
    <x v="2"/>
    <x v="779"/>
    <s v="Donald Rodriguez"/>
    <x v="6203"/>
    <x v="3"/>
    <n v="5289.4670999999998"/>
    <n v="300"/>
    <x v="2"/>
    <s v="Emergency"/>
    <d v="2021-12-13T00:00:00"/>
    <s v="Paracetamol"/>
    <s v="Inconclusive"/>
    <x v="21"/>
  </r>
  <r>
    <s v="Mr."/>
    <s v="Manuel Castillo"/>
    <n v="63"/>
    <x v="0"/>
    <x v="1"/>
    <s v="B+"/>
    <x v="7"/>
    <x v="5"/>
    <x v="311"/>
    <s v="Kevin Johnson"/>
    <x v="47"/>
    <x v="0"/>
    <n v="55962.673900000002"/>
    <n v="379"/>
    <x v="0"/>
    <s v="Elective"/>
    <d v="2020-01-02T00:00:00"/>
    <s v="Ibuprofen"/>
    <s v="Abnormal"/>
    <x v="21"/>
  </r>
  <r>
    <s v="Mrs."/>
    <s v="Alison Palmer"/>
    <n v="63"/>
    <x v="0"/>
    <x v="0"/>
    <s v="B-"/>
    <x v="2"/>
    <x v="0"/>
    <x v="1133"/>
    <s v="Jose Estes"/>
    <x v="6204"/>
    <x v="0"/>
    <n v="22578.584599999998"/>
    <n v="142"/>
    <x v="1"/>
    <s v="Urgent"/>
    <d v="2021-07-25T00:00:00"/>
    <s v="Paracetamol"/>
    <s v="Inconclusive"/>
    <x v="5"/>
  </r>
  <r>
    <s v="Mr."/>
    <s v="Jessica Thompson"/>
    <n v="34"/>
    <x v="2"/>
    <x v="1"/>
    <s v="A+"/>
    <x v="4"/>
    <x v="4"/>
    <x v="1625"/>
    <s v="Andre Abbott"/>
    <x v="6205"/>
    <x v="4"/>
    <n v="39780.886599999998"/>
    <n v="342"/>
    <x v="2"/>
    <s v="Emergency"/>
    <d v="2020-07-26T00:00:00"/>
    <s v="Paracetamol"/>
    <s v="Abnormal"/>
    <x v="25"/>
  </r>
  <r>
    <s v="Mrs."/>
    <s v="Nicole Evans"/>
    <n v="67"/>
    <x v="0"/>
    <x v="0"/>
    <s v="AB negative"/>
    <x v="5"/>
    <x v="1"/>
    <x v="899"/>
    <s v="Vicki Powell"/>
    <x v="6206"/>
    <x v="0"/>
    <n v="22457.181700000001"/>
    <n v="319"/>
    <x v="2"/>
    <s v="Emergency"/>
    <d v="2019-05-28T00:00:00"/>
    <s v="Penicillin"/>
    <s v="Normal"/>
    <x v="27"/>
  </r>
  <r>
    <s v="Mr."/>
    <s v="Lauren Bowers"/>
    <n v="31"/>
    <x v="2"/>
    <x v="1"/>
    <s v="O+"/>
    <x v="1"/>
    <x v="4"/>
    <x v="401"/>
    <s v="Nicole Gonzales"/>
    <x v="6207"/>
    <x v="3"/>
    <n v="29179.269499999999"/>
    <n v="409"/>
    <x v="2"/>
    <s v="Emergency"/>
    <d v="2022-10-28T00:00:00"/>
    <s v="Penicillin"/>
    <s v="Normal"/>
    <x v="20"/>
  </r>
  <r>
    <s v="Mr."/>
    <s v="Philip Reeves"/>
    <n v="55"/>
    <x v="1"/>
    <x v="1"/>
    <s v="A-"/>
    <x v="6"/>
    <x v="0"/>
    <x v="628"/>
    <s v="Samuel Booth"/>
    <x v="4518"/>
    <x v="4"/>
    <n v="53209.094299999997"/>
    <n v="345"/>
    <x v="2"/>
    <s v="Emergency"/>
    <d v="2022-07-21T00:00:00"/>
    <s v="Paracetamol"/>
    <s v="Abnormal"/>
    <x v="19"/>
  </r>
  <r>
    <s v="Mr."/>
    <s v="Lisa Lowery"/>
    <n v="38"/>
    <x v="1"/>
    <x v="1"/>
    <s v="A-"/>
    <x v="6"/>
    <x v="1"/>
    <x v="1060"/>
    <s v="John Scott"/>
    <x v="6208"/>
    <x v="1"/>
    <n v="23157.916300000001"/>
    <n v="183"/>
    <x v="1"/>
    <s v="Urgent"/>
    <d v="2023-03-08T00:00:00"/>
    <s v="Paracetamol"/>
    <s v="Normal"/>
    <x v="14"/>
  </r>
  <r>
    <s v="Mr."/>
    <s v="Tamara Bautista"/>
    <n v="34"/>
    <x v="2"/>
    <x v="1"/>
    <s v="B+"/>
    <x v="7"/>
    <x v="4"/>
    <x v="1582"/>
    <s v="Sierra Gardner"/>
    <x v="6209"/>
    <x v="3"/>
    <n v="11392.941800000001"/>
    <n v="491"/>
    <x v="2"/>
    <s v="Emergency"/>
    <d v="2023-05-27T00:00:00"/>
    <s v="Ibuprofen"/>
    <s v="Normal"/>
    <x v="3"/>
  </r>
  <r>
    <s v="Mrs."/>
    <s v="Joshua Thomas"/>
    <n v="27"/>
    <x v="2"/>
    <x v="0"/>
    <s v="B-"/>
    <x v="2"/>
    <x v="0"/>
    <x v="1602"/>
    <s v="James Nelson"/>
    <x v="6210"/>
    <x v="4"/>
    <n v="36679.777699999999"/>
    <n v="131"/>
    <x v="2"/>
    <s v="Emergency"/>
    <d v="2023-06-29T00:00:00"/>
    <s v="Penicillin"/>
    <s v="Abnormal"/>
    <x v="6"/>
  </r>
  <r>
    <s v="Mrs."/>
    <s v="Jose Woodward"/>
    <n v="82"/>
    <x v="0"/>
    <x v="0"/>
    <s v="O+"/>
    <x v="1"/>
    <x v="4"/>
    <x v="1712"/>
    <s v="Brianna Robertson"/>
    <x v="2921"/>
    <x v="0"/>
    <n v="20804.396199999999"/>
    <n v="358"/>
    <x v="2"/>
    <s v="Emergency"/>
    <d v="2019-04-21T00:00:00"/>
    <s v="Penicillin"/>
    <s v="Normal"/>
    <x v="22"/>
  </r>
  <r>
    <s v="Mr."/>
    <s v="Christy Johnson"/>
    <n v="73"/>
    <x v="0"/>
    <x v="1"/>
    <s v="A-"/>
    <x v="6"/>
    <x v="3"/>
    <x v="1290"/>
    <s v="Joseph Johnson"/>
    <x v="6211"/>
    <x v="0"/>
    <n v="26428.2762"/>
    <n v="433"/>
    <x v="2"/>
    <s v="Emergency"/>
    <d v="2022-08-09T00:00:00"/>
    <s v="Ibuprofen"/>
    <s v="Abnormal"/>
    <x v="21"/>
  </r>
  <r>
    <s v="Mr."/>
    <s v="Jeffrey Powell"/>
    <n v="77"/>
    <x v="0"/>
    <x v="1"/>
    <s v="AB+"/>
    <x v="3"/>
    <x v="0"/>
    <x v="1153"/>
    <s v="Mr. Ray Martinez"/>
    <x v="6212"/>
    <x v="2"/>
    <n v="39658.3289"/>
    <n v="108"/>
    <x v="2"/>
    <s v="Emergency"/>
    <d v="2019-03-18T00:00:00"/>
    <s v="Ibuprofen"/>
    <s v="Inconclusive"/>
    <x v="11"/>
  </r>
  <r>
    <s v="Mr."/>
    <s v="Terry Noble"/>
    <n v="54"/>
    <x v="1"/>
    <x v="1"/>
    <s v="O+"/>
    <x v="1"/>
    <x v="4"/>
    <x v="656"/>
    <s v="Juan Manning"/>
    <x v="6213"/>
    <x v="3"/>
    <n v="25260.165300000001"/>
    <n v="469"/>
    <x v="2"/>
    <s v="Emergency"/>
    <d v="2021-12-26T00:00:00"/>
    <s v="Paracetamol"/>
    <s v="Inconclusive"/>
    <x v="13"/>
  </r>
  <r>
    <s v="Mr."/>
    <s v="William Ray"/>
    <n v="39"/>
    <x v="1"/>
    <x v="1"/>
    <s v="B-"/>
    <x v="2"/>
    <x v="3"/>
    <x v="1083"/>
    <s v="Jennifer Allen"/>
    <x v="6214"/>
    <x v="1"/>
    <n v="19615.454000000002"/>
    <n v="318"/>
    <x v="1"/>
    <s v="Urgent"/>
    <d v="2019-12-04T00:00:00"/>
    <s v="Penicillin"/>
    <s v="Normal"/>
    <x v="3"/>
  </r>
  <r>
    <s v="Mr."/>
    <s v="Tyler Valenzuela"/>
    <n v="35"/>
    <x v="1"/>
    <x v="1"/>
    <s v="O neg"/>
    <x v="0"/>
    <x v="1"/>
    <x v="109"/>
    <s v="Scott Lee"/>
    <x v="6215"/>
    <x v="3"/>
    <n v="34914.5749"/>
    <n v="276"/>
    <x v="0"/>
    <s v="Elective"/>
    <d v="2019-12-31T00:00:00"/>
    <s v="Aspirin"/>
    <s v="Abnormal"/>
    <x v="4"/>
  </r>
  <r>
    <s v="Mrs."/>
    <s v="Debra Mitchell"/>
    <n v="28"/>
    <x v="2"/>
    <x v="0"/>
    <s v="AB+"/>
    <x v="3"/>
    <x v="1"/>
    <x v="790"/>
    <s v="Virginia Tran"/>
    <x v="6216"/>
    <x v="3"/>
    <n v="8132.5005000000001"/>
    <n v="312"/>
    <x v="2"/>
    <s v="Emergency"/>
    <d v="2019-03-23T00:00:00"/>
    <s v="Ibuprofen"/>
    <s v="Normal"/>
    <x v="11"/>
  </r>
  <r>
    <s v="Mr."/>
    <s v="Lee Rodriguez"/>
    <n v="27"/>
    <x v="2"/>
    <x v="1"/>
    <s v="A-"/>
    <x v="6"/>
    <x v="2"/>
    <x v="198"/>
    <s v="Samantha Williams"/>
    <x v="1490"/>
    <x v="3"/>
    <n v="8887.5355999999992"/>
    <n v="215"/>
    <x v="1"/>
    <s v="Urgent"/>
    <d v="2021-05-28T00:00:00"/>
    <s v="Aspirin"/>
    <s v="Inconclusive"/>
    <x v="24"/>
  </r>
  <r>
    <s v="Mrs."/>
    <s v="Allen Crawford"/>
    <n v="53"/>
    <x v="1"/>
    <x v="0"/>
    <s v="AB+"/>
    <x v="3"/>
    <x v="1"/>
    <x v="611"/>
    <s v="Laurie Jackson"/>
    <x v="6217"/>
    <x v="3"/>
    <n v="13431.901599999999"/>
    <n v="497"/>
    <x v="0"/>
    <s v="Elective"/>
    <d v="2021-08-22T00:00:00"/>
    <s v="Lipitor"/>
    <s v="Normal"/>
    <x v="5"/>
  </r>
  <r>
    <s v="Mr."/>
    <s v="Kevin Bishop"/>
    <n v="60"/>
    <x v="0"/>
    <x v="1"/>
    <s v="O+"/>
    <x v="1"/>
    <x v="3"/>
    <x v="1036"/>
    <s v="Adrienne English"/>
    <x v="6218"/>
    <x v="1"/>
    <n v="1137.0391999999999"/>
    <n v="393"/>
    <x v="2"/>
    <s v="Emergency"/>
    <d v="2021-08-13T00:00:00"/>
    <s v="Ibuprofen"/>
    <s v="Normal"/>
    <x v="14"/>
  </r>
  <r>
    <s v="Mrs."/>
    <s v="Fred Simon"/>
    <n v="38"/>
    <x v="1"/>
    <x v="0"/>
    <s v="A-"/>
    <x v="6"/>
    <x v="1"/>
    <x v="74"/>
    <s v="Makayla Roberts"/>
    <x v="2494"/>
    <x v="1"/>
    <n v="15288.863300000001"/>
    <n v="346"/>
    <x v="0"/>
    <s v="Elective"/>
    <d v="2021-08-06T00:00:00"/>
    <s v="Penicillin"/>
    <s v="Normal"/>
    <x v="15"/>
  </r>
  <r>
    <s v="Mrs."/>
    <s v="Stacy Jennings"/>
    <n v="31"/>
    <x v="2"/>
    <x v="0"/>
    <s v="A+"/>
    <x v="4"/>
    <x v="3"/>
    <x v="1622"/>
    <s v="Catherine Howard"/>
    <x v="6219"/>
    <x v="1"/>
    <n v="31044.276600000001"/>
    <n v="469"/>
    <x v="1"/>
    <s v="Urgent"/>
    <d v="2022-11-08T00:00:00"/>
    <s v="Ibuprofen"/>
    <s v="Normal"/>
    <x v="12"/>
  </r>
  <r>
    <s v="Mr."/>
    <s v="Jennifer Potts"/>
    <n v="57"/>
    <x v="1"/>
    <x v="1"/>
    <s v="AB+"/>
    <x v="3"/>
    <x v="2"/>
    <x v="230"/>
    <s v="Jerry Thompson"/>
    <x v="6220"/>
    <x v="3"/>
    <n v="2426.4706999999999"/>
    <n v="221"/>
    <x v="1"/>
    <s v="Urgent"/>
    <d v="2020-12-19T00:00:00"/>
    <s v="Aspirin"/>
    <s v="Normal"/>
    <x v="25"/>
  </r>
  <r>
    <s v="Mr."/>
    <s v="Charles Davis"/>
    <n v="75"/>
    <x v="0"/>
    <x v="1"/>
    <s v="AB+"/>
    <x v="3"/>
    <x v="4"/>
    <x v="1710"/>
    <s v="James Williams"/>
    <x v="6221"/>
    <x v="2"/>
    <n v="8148.6509999999998"/>
    <n v="294"/>
    <x v="2"/>
    <s v="Emergency"/>
    <d v="2021-02-06T00:00:00"/>
    <s v="Penicillin"/>
    <s v="Inconclusive"/>
    <x v="5"/>
  </r>
  <r>
    <s v="Mr."/>
    <s v="Jonathan Graves"/>
    <n v="42"/>
    <x v="1"/>
    <x v="1"/>
    <s v="A-"/>
    <x v="6"/>
    <x v="0"/>
    <x v="224"/>
    <s v="Emma Figueroa"/>
    <x v="6222"/>
    <x v="4"/>
    <n v="3585.6988000000001"/>
    <n v="314"/>
    <x v="2"/>
    <s v="Emergency"/>
    <d v="2021-05-25T00:00:00"/>
    <s v="Ibuprofen"/>
    <s v="Abnormal"/>
    <x v="4"/>
  </r>
  <r>
    <s v="Mr."/>
    <s v="Willie Hendricks"/>
    <n v="56"/>
    <x v="1"/>
    <x v="1"/>
    <s v="AB+"/>
    <x v="3"/>
    <x v="3"/>
    <x v="1280"/>
    <s v="Amy Vazquez"/>
    <x v="6223"/>
    <x v="4"/>
    <n v="4399.6912000000002"/>
    <n v="235"/>
    <x v="2"/>
    <s v="Emergency"/>
    <d v="2019-07-26T00:00:00"/>
    <s v="Lipitor"/>
    <s v="Abnormal"/>
    <x v="24"/>
  </r>
  <r>
    <s v="Mr."/>
    <s v="Whitney Brown"/>
    <n v="21"/>
    <x v="2"/>
    <x v="1"/>
    <s v="AB-"/>
    <x v="5"/>
    <x v="2"/>
    <x v="1562"/>
    <s v="Jessica Mejia"/>
    <x v="6224"/>
    <x v="2"/>
    <n v="21429.057799999999"/>
    <n v="308"/>
    <x v="0"/>
    <s v="Elective"/>
    <d v="2019-10-22T00:00:00"/>
    <s v="Paracetamol"/>
    <s v="Inconclusive"/>
    <x v="4"/>
  </r>
  <r>
    <s v="Mrs."/>
    <s v="Christopher Chapman"/>
    <n v="76"/>
    <x v="0"/>
    <x v="0"/>
    <s v="O+"/>
    <x v="1"/>
    <x v="5"/>
    <x v="466"/>
    <s v="Michelle Lang"/>
    <x v="6225"/>
    <x v="1"/>
    <n v="72988.162400000001"/>
    <n v="112"/>
    <x v="0"/>
    <s v="Elective"/>
    <d v="2019-01-12T00:00:00"/>
    <s v="Paracetamol"/>
    <s v="Inconclusive"/>
    <x v="28"/>
  </r>
  <r>
    <s v="Mrs."/>
    <s v="Cassandra Rogers"/>
    <n v="81"/>
    <x v="0"/>
    <x v="0"/>
    <s v="B-"/>
    <x v="2"/>
    <x v="5"/>
    <x v="86"/>
    <s v="Steven Robinson"/>
    <x v="6226"/>
    <x v="2"/>
    <n v="19955.6826"/>
    <n v="378"/>
    <x v="2"/>
    <s v="Emergency"/>
    <d v="2021-02-22T00:00:00"/>
    <s v="Paracetamol"/>
    <s v="Inconclusive"/>
    <x v="13"/>
  </r>
  <r>
    <s v="Mr."/>
    <s v="Sandra Bell"/>
    <n v="44"/>
    <x v="1"/>
    <x v="1"/>
    <s v="AB-"/>
    <x v="5"/>
    <x v="2"/>
    <x v="1499"/>
    <s v="Kenneth Jackson"/>
    <x v="6227"/>
    <x v="4"/>
    <n v="779.03470000000004"/>
    <n v="181"/>
    <x v="2"/>
    <s v="Emergency"/>
    <d v="2020-06-07T00:00:00"/>
    <s v="Aspirin"/>
    <s v="Abnormal"/>
    <x v="25"/>
  </r>
  <r>
    <s v="Mr."/>
    <s v="Angela Griffith MD"/>
    <n v="48"/>
    <x v="1"/>
    <x v="1"/>
    <s v="B+"/>
    <x v="7"/>
    <x v="0"/>
    <x v="728"/>
    <s v="Mary Johnson"/>
    <x v="1030"/>
    <x v="1"/>
    <n v="49929.839899999999"/>
    <n v="417"/>
    <x v="1"/>
    <s v="Urgent"/>
    <d v="2021-01-16T00:00:00"/>
    <s v="Lipitor"/>
    <s v="Abnormal"/>
    <x v="19"/>
  </r>
  <r>
    <s v="Mrs."/>
    <s v="Sandra Myers"/>
    <n v="42"/>
    <x v="1"/>
    <x v="0"/>
    <s v="A-"/>
    <x v="6"/>
    <x v="5"/>
    <x v="1020"/>
    <s v="Rhonda Mcdonald"/>
    <x v="6228"/>
    <x v="3"/>
    <n v="75683.634099999996"/>
    <n v="170"/>
    <x v="0"/>
    <s v="Elective"/>
    <d v="2021-06-09T00:00:00"/>
    <s v="Paracetamol"/>
    <s v="Abnormal"/>
    <x v="2"/>
  </r>
  <r>
    <s v="Mrs."/>
    <s v="Michael Castillo"/>
    <n v="69"/>
    <x v="0"/>
    <x v="0"/>
    <s v="A-"/>
    <x v="6"/>
    <x v="3"/>
    <x v="318"/>
    <s v="Kimberly Thomas"/>
    <x v="6229"/>
    <x v="3"/>
    <n v="4915.1435000000001"/>
    <n v="285"/>
    <x v="2"/>
    <s v="Emergency"/>
    <d v="2019-02-15T00:00:00"/>
    <s v="Paracetamol"/>
    <s v="Normal"/>
    <x v="24"/>
  </r>
  <r>
    <s v="Mr."/>
    <s v="Dennis Ruiz"/>
    <n v="26"/>
    <x v="2"/>
    <x v="1"/>
    <s v="O+"/>
    <x v="1"/>
    <x v="3"/>
    <x v="1536"/>
    <s v="Christopher Davis"/>
    <x v="6230"/>
    <x v="3"/>
    <n v="29455.96"/>
    <n v="262"/>
    <x v="1"/>
    <s v="Urgent"/>
    <d v="2020-09-10T00:00:00"/>
    <s v="Paracetamol"/>
    <s v="Abnormal"/>
    <x v="14"/>
  </r>
  <r>
    <s v="Mr."/>
    <s v="Patricia Herrera"/>
    <n v="75"/>
    <x v="0"/>
    <x v="1"/>
    <s v="O neg"/>
    <x v="0"/>
    <x v="4"/>
    <x v="1139"/>
    <s v="Madison Ochoa"/>
    <x v="6231"/>
    <x v="0"/>
    <n v="41536.153200000001"/>
    <n v="496"/>
    <x v="1"/>
    <s v="Urgent"/>
    <d v="2022-05-06T00:00:00"/>
    <s v="Aspirin"/>
    <s v="Normal"/>
    <x v="24"/>
  </r>
  <r>
    <s v="Mrs."/>
    <s v="Joan Miller"/>
    <n v="72"/>
    <x v="0"/>
    <x v="0"/>
    <s v="O-"/>
    <x v="0"/>
    <x v="5"/>
    <x v="590"/>
    <s v="Kristin Warner"/>
    <x v="6232"/>
    <x v="0"/>
    <n v="20921.581399999999"/>
    <n v="498"/>
    <x v="0"/>
    <s v="Elective"/>
    <d v="2019-07-08T00:00:00"/>
    <s v="Lipitor"/>
    <s v="Inconclusive"/>
    <x v="3"/>
  </r>
  <r>
    <s v="Mrs."/>
    <s v="Cynthia Mason"/>
    <n v="74"/>
    <x v="0"/>
    <x v="0"/>
    <s v="AB-"/>
    <x v="5"/>
    <x v="5"/>
    <x v="537"/>
    <s v="Francis Mcclain"/>
    <x v="6233"/>
    <x v="0"/>
    <n v="25204.475399999999"/>
    <n v="468"/>
    <x v="2"/>
    <s v="Emergency"/>
    <d v="2022-08-10T00:00:00"/>
    <s v="Paracetamol"/>
    <s v="Normal"/>
    <x v="6"/>
  </r>
  <r>
    <s v="Mr."/>
    <s v="Thomas Hill"/>
    <n v="32"/>
    <x v="2"/>
    <x v="1"/>
    <s v="O-"/>
    <x v="0"/>
    <x v="4"/>
    <x v="343"/>
    <s v="Carl Davis"/>
    <x v="6234"/>
    <x v="3"/>
    <n v="11659.966700000001"/>
    <n v="423"/>
    <x v="2"/>
    <s v="Emergency"/>
    <d v="2023-08-30T00:00:00"/>
    <s v="Paracetamol"/>
    <s v="Abnormal"/>
    <x v="9"/>
  </r>
  <r>
    <s v="Mrs."/>
    <s v="Caleb Peterson"/>
    <n v="39"/>
    <x v="1"/>
    <x v="0"/>
    <s v="O+"/>
    <x v="1"/>
    <x v="1"/>
    <x v="259"/>
    <s v="Ms. Robin Lynn"/>
    <x v="6235"/>
    <x v="0"/>
    <n v="6677.9642000000003"/>
    <n v="142"/>
    <x v="2"/>
    <s v="Emergency"/>
    <d v="2022-06-17T00:00:00"/>
    <s v="Ibuprofen"/>
    <s v="Inconclusive"/>
    <x v="3"/>
  </r>
  <r>
    <s v="Mrs."/>
    <s v="Amanda Richard"/>
    <n v="67"/>
    <x v="0"/>
    <x v="0"/>
    <s v="A-"/>
    <x v="6"/>
    <x v="1"/>
    <x v="1307"/>
    <s v="Joan Woodard"/>
    <x v="6236"/>
    <x v="3"/>
    <n v="2561.4746"/>
    <n v="246"/>
    <x v="2"/>
    <s v="Emergency"/>
    <d v="2023-09-06T00:00:00"/>
    <s v="Penicillin"/>
    <s v="Normal"/>
    <x v="7"/>
  </r>
  <r>
    <s v="Mr."/>
    <s v="William Clark"/>
    <n v="53"/>
    <x v="1"/>
    <x v="1"/>
    <s v="O+"/>
    <x v="1"/>
    <x v="2"/>
    <x v="18"/>
    <s v="Antonio Lopez"/>
    <x v="6237"/>
    <x v="0"/>
    <n v="4821.7602999999999"/>
    <n v="360"/>
    <x v="2"/>
    <s v="Emergency"/>
    <d v="2022-07-19T00:00:00"/>
    <s v="Aspirin"/>
    <s v="Abnormal"/>
    <x v="6"/>
  </r>
  <r>
    <s v="Mrs."/>
    <s v="Robert Garcia"/>
    <n v="48"/>
    <x v="1"/>
    <x v="0"/>
    <s v="B-"/>
    <x v="2"/>
    <x v="5"/>
    <x v="541"/>
    <s v="Michele Weber"/>
    <x v="6238"/>
    <x v="1"/>
    <n v="73970.371700000003"/>
    <n v="167"/>
    <x v="0"/>
    <s v="Elective"/>
    <d v="2022-02-22T00:00:00"/>
    <s v="Lipitor"/>
    <s v="Normal"/>
    <x v="21"/>
  </r>
  <r>
    <s v="Mr."/>
    <s v="Lauren Castaneda"/>
    <n v="79"/>
    <x v="0"/>
    <x v="1"/>
    <s v="A+"/>
    <x v="4"/>
    <x v="3"/>
    <x v="446"/>
    <s v="Heidi Nelson"/>
    <x v="6239"/>
    <x v="1"/>
    <n v="25450.695299999999"/>
    <n v="466"/>
    <x v="2"/>
    <s v="Emergency"/>
    <d v="2021-10-03T00:00:00"/>
    <s v="Aspirin"/>
    <s v="Abnormal"/>
    <x v="11"/>
  </r>
  <r>
    <s v="Mr."/>
    <s v="Donald Osborne"/>
    <n v="68"/>
    <x v="0"/>
    <x v="1"/>
    <s v="AB+"/>
    <x v="3"/>
    <x v="0"/>
    <x v="509"/>
    <s v="Jennifer Baxter"/>
    <x v="6240"/>
    <x v="4"/>
    <n v="12864.640600000001"/>
    <n v="462"/>
    <x v="1"/>
    <s v="Urgent"/>
    <d v="2023-01-25T00:00:00"/>
    <s v="Ibuprofen"/>
    <s v="Abnormal"/>
    <x v="7"/>
  </r>
  <r>
    <s v="Mr."/>
    <s v="Carla Johnson"/>
    <n v="46"/>
    <x v="1"/>
    <x v="1"/>
    <s v="AB+"/>
    <x v="3"/>
    <x v="5"/>
    <x v="211"/>
    <s v="Alexis Levy"/>
    <x v="6241"/>
    <x v="4"/>
    <n v="76279.2932"/>
    <n v="217"/>
    <x v="2"/>
    <s v="Emergency"/>
    <d v="2023-05-25T00:00:00"/>
    <s v="Penicillin"/>
    <s v="Inconclusive"/>
    <x v="11"/>
  </r>
  <r>
    <s v="Mrs."/>
    <s v="Paul Walsh"/>
    <n v="80"/>
    <x v="0"/>
    <x v="0"/>
    <s v="B-"/>
    <x v="2"/>
    <x v="5"/>
    <x v="482"/>
    <s v="Brian Martin"/>
    <x v="6242"/>
    <x v="0"/>
    <n v="67436.085500000001"/>
    <n v="495"/>
    <x v="0"/>
    <s v="Elective"/>
    <d v="2021-06-05T00:00:00"/>
    <s v="Paracetamol"/>
    <s v="Inconclusive"/>
    <x v="14"/>
  </r>
  <r>
    <s v="Mr."/>
    <s v="Austin Fleming"/>
    <n v="81"/>
    <x v="0"/>
    <x v="1"/>
    <s v="AB+"/>
    <x v="3"/>
    <x v="5"/>
    <x v="594"/>
    <s v="Joshua Sanders"/>
    <x v="6243"/>
    <x v="1"/>
    <n v="51407.723299999998"/>
    <n v="240"/>
    <x v="0"/>
    <s v="Elective"/>
    <d v="2021-01-02T00:00:00"/>
    <s v="Lipitor"/>
    <s v="Inconclusive"/>
    <x v="4"/>
  </r>
  <r>
    <s v="Mrs."/>
    <s v="Suzanne George"/>
    <n v="71"/>
    <x v="0"/>
    <x v="0"/>
    <s v="A+"/>
    <x v="4"/>
    <x v="3"/>
    <x v="1514"/>
    <s v="Maria Mcfarland"/>
    <x v="6244"/>
    <x v="4"/>
    <n v="25803.558199999999"/>
    <n v="197"/>
    <x v="2"/>
    <s v="Emergency"/>
    <d v="2020-06-01T00:00:00"/>
    <s v="Penicillin"/>
    <s v="Abnormal"/>
    <x v="0"/>
  </r>
  <r>
    <s v="Mr."/>
    <s v="Mary Castaneda"/>
    <n v="18"/>
    <x v="2"/>
    <x v="1"/>
    <s v="B-"/>
    <x v="2"/>
    <x v="4"/>
    <x v="1296"/>
    <s v="Ruben Bennett"/>
    <x v="6245"/>
    <x v="1"/>
    <n v="6902.1248999999998"/>
    <n v="147"/>
    <x v="1"/>
    <s v="Urgent"/>
    <d v="2019-03-28T00:00:00"/>
    <s v="Penicillin"/>
    <s v="Normal"/>
    <x v="11"/>
  </r>
  <r>
    <s v="Mrs."/>
    <s v="Beverly Kim"/>
    <n v="55"/>
    <x v="1"/>
    <x v="0"/>
    <s v="A-"/>
    <x v="6"/>
    <x v="1"/>
    <x v="1525"/>
    <s v="Judy Strickland"/>
    <x v="6246"/>
    <x v="2"/>
    <n v="26707.914499999999"/>
    <n v="387"/>
    <x v="1"/>
    <s v="Urgent"/>
    <d v="2020-11-07T00:00:00"/>
    <s v="Ibuprofen"/>
    <s v="Normal"/>
    <x v="6"/>
  </r>
  <r>
    <s v="Mrs."/>
    <s v="Lauren Morales"/>
    <n v="22"/>
    <x v="2"/>
    <x v="0"/>
    <s v="B-"/>
    <x v="2"/>
    <x v="4"/>
    <x v="1022"/>
    <s v="Brian Jones DDS"/>
    <x v="6247"/>
    <x v="1"/>
    <n v="25861.622100000001"/>
    <n v="169"/>
    <x v="1"/>
    <s v="Urgent"/>
    <d v="2021-11-07T00:00:00"/>
    <s v="Ibuprofen"/>
    <s v="Normal"/>
    <x v="1"/>
  </r>
  <r>
    <s v="Mr."/>
    <s v="Melissa Moon"/>
    <n v="39"/>
    <x v="1"/>
    <x v="1"/>
    <s v="O-"/>
    <x v="0"/>
    <x v="0"/>
    <x v="871"/>
    <s v="Katrina Rogers"/>
    <x v="6248"/>
    <x v="1"/>
    <n v="17714.241600000001"/>
    <n v="163"/>
    <x v="2"/>
    <s v="Emergency"/>
    <d v="2020-05-16T00:00:00"/>
    <s v="Penicillin"/>
    <s v="Normal"/>
    <x v="27"/>
  </r>
  <r>
    <s v="Mrs."/>
    <s v="Steven Snyder"/>
    <n v="76"/>
    <x v="0"/>
    <x v="0"/>
    <s v="B+"/>
    <x v="7"/>
    <x v="3"/>
    <x v="74"/>
    <s v="Logan Ward"/>
    <x v="6249"/>
    <x v="4"/>
    <n v="4720.5109000000002"/>
    <n v="350"/>
    <x v="2"/>
    <s v="Emergency"/>
    <d v="2021-08-15T00:00:00"/>
    <s v="Paracetamol"/>
    <s v="Inconclusive"/>
    <x v="6"/>
  </r>
  <r>
    <s v="Mr."/>
    <s v="Ryan Riley"/>
    <n v="30"/>
    <x v="2"/>
    <x v="1"/>
    <s v="A+"/>
    <x v="4"/>
    <x v="3"/>
    <x v="296"/>
    <s v="Hector Taylor"/>
    <x v="6250"/>
    <x v="2"/>
    <n v="10480.2521"/>
    <n v="343"/>
    <x v="1"/>
    <s v="Urgent"/>
    <d v="2020-10-18T00:00:00"/>
    <s v="Aspirin"/>
    <s v="Abnormal"/>
    <x v="16"/>
  </r>
  <r>
    <s v="Mrs."/>
    <s v="Cynthia Scott"/>
    <n v="33"/>
    <x v="2"/>
    <x v="0"/>
    <s v="A-"/>
    <x v="6"/>
    <x v="3"/>
    <x v="1035"/>
    <s v="Adam Lyons"/>
    <x v="6251"/>
    <x v="4"/>
    <n v="7872.3549000000003"/>
    <n v="165"/>
    <x v="2"/>
    <s v="Emergency"/>
    <d v="2019-10-27T00:00:00"/>
    <s v="Ibuprofen"/>
    <s v="Abnormal"/>
    <x v="13"/>
  </r>
  <r>
    <s v="Mrs."/>
    <s v="Kathryn Brooks"/>
    <n v="75"/>
    <x v="0"/>
    <x v="0"/>
    <s v="O+"/>
    <x v="1"/>
    <x v="0"/>
    <x v="1242"/>
    <s v="Heather Hernandez"/>
    <x v="6252"/>
    <x v="3"/>
    <n v="26446.649000000001"/>
    <n v="111"/>
    <x v="1"/>
    <s v="Urgent"/>
    <d v="2020-05-06T00:00:00"/>
    <s v="Lipitor"/>
    <s v="Normal"/>
    <x v="25"/>
  </r>
  <r>
    <s v="Mrs."/>
    <s v="Sharon Reed"/>
    <n v="28"/>
    <x v="2"/>
    <x v="0"/>
    <s v="O-"/>
    <x v="0"/>
    <x v="1"/>
    <x v="1297"/>
    <s v="Christopher Guerrero"/>
    <x v="6253"/>
    <x v="3"/>
    <n v="34098.207499999997"/>
    <n v="386"/>
    <x v="2"/>
    <s v="Emergency"/>
    <d v="2020-02-23T00:00:00"/>
    <s v="Ibuprofen"/>
    <s v="Normal"/>
    <x v="16"/>
  </r>
  <r>
    <s v="Mrs."/>
    <s v="Emily Lambert MD"/>
    <n v="24"/>
    <x v="2"/>
    <x v="0"/>
    <s v="AB-"/>
    <x v="5"/>
    <x v="4"/>
    <x v="1247"/>
    <s v="Crystal Lang"/>
    <x v="6254"/>
    <x v="3"/>
    <n v="27176.433000000001"/>
    <n v="284"/>
    <x v="1"/>
    <s v="Urgent"/>
    <d v="2020-06-02T00:00:00"/>
    <s v="Paracetamol"/>
    <s v="Abnormal"/>
    <x v="27"/>
  </r>
  <r>
    <s v="Mrs."/>
    <s v="Katie Boyd"/>
    <n v="34"/>
    <x v="2"/>
    <x v="0"/>
    <s v="O+"/>
    <x v="1"/>
    <x v="2"/>
    <x v="116"/>
    <s v="Raymond Banks"/>
    <x v="6255"/>
    <x v="3"/>
    <n v="24308.7356"/>
    <n v="123"/>
    <x v="0"/>
    <s v="Elective"/>
    <d v="2020-06-22T00:00:00"/>
    <s v="Aspirin"/>
    <s v="Abnormal"/>
    <x v="8"/>
  </r>
  <r>
    <s v="Mrs."/>
    <s v="April Martinez"/>
    <n v="84"/>
    <x v="0"/>
    <x v="0"/>
    <s v="O-"/>
    <x v="0"/>
    <x v="0"/>
    <x v="1388"/>
    <s v="Adam Rojas"/>
    <x v="6256"/>
    <x v="3"/>
    <n v="16324.600399999999"/>
    <n v="435"/>
    <x v="2"/>
    <s v="Emergency"/>
    <d v="2022-04-16T00:00:00"/>
    <s v="Paracetamol"/>
    <s v="Inconclusive"/>
    <x v="24"/>
  </r>
  <r>
    <s v="Mr."/>
    <s v="Katelyn Ryan"/>
    <n v="28"/>
    <x v="2"/>
    <x v="1"/>
    <s v="AB-"/>
    <x v="5"/>
    <x v="3"/>
    <x v="702"/>
    <s v="Stephen Wilson"/>
    <x v="6257"/>
    <x v="1"/>
    <n v="12874.3298"/>
    <n v="359"/>
    <x v="2"/>
    <s v="Emergency"/>
    <d v="2023-09-17T00:00:00"/>
    <s v="Penicillin"/>
    <s v="Abnormal"/>
    <x v="8"/>
  </r>
  <r>
    <s v="Mr."/>
    <s v="Aimee Bartlett"/>
    <n v="50"/>
    <x v="1"/>
    <x v="1"/>
    <s v="B+"/>
    <x v="7"/>
    <x v="3"/>
    <x v="794"/>
    <s v="Marc Pierce"/>
    <x v="6258"/>
    <x v="4"/>
    <n v="15793.000099999999"/>
    <n v="295"/>
    <x v="2"/>
    <s v="Emergency"/>
    <d v="2022-04-02T00:00:00"/>
    <s v="Lipitor"/>
    <s v="Abnormal"/>
    <x v="20"/>
  </r>
  <r>
    <s v="Mrs."/>
    <s v="Jacqueline Johnson"/>
    <n v="35"/>
    <x v="1"/>
    <x v="0"/>
    <s v="B+"/>
    <x v="7"/>
    <x v="4"/>
    <x v="1169"/>
    <s v="James Ortiz"/>
    <x v="6259"/>
    <x v="2"/>
    <n v="26644.622800000001"/>
    <n v="367"/>
    <x v="2"/>
    <s v="Emergency"/>
    <d v="2021-12-07T00:00:00"/>
    <s v="Paracetamol"/>
    <s v="Abnormal"/>
    <x v="17"/>
  </r>
  <r>
    <s v="Mrs."/>
    <s v="Marcus Rodriguez"/>
    <n v="24"/>
    <x v="2"/>
    <x v="0"/>
    <s v="AB+"/>
    <x v="3"/>
    <x v="2"/>
    <x v="70"/>
    <s v="Melanie Hunter"/>
    <x v="6260"/>
    <x v="4"/>
    <n v="3556.7384999999999"/>
    <n v="213"/>
    <x v="2"/>
    <s v="Emergency"/>
    <d v="2020-05-18T00:00:00"/>
    <s v="Lipitor"/>
    <s v="Inconclusive"/>
    <x v="22"/>
  </r>
  <r>
    <s v="Mr."/>
    <s v="Ricardo Harrington"/>
    <n v="65"/>
    <x v="0"/>
    <x v="1"/>
    <s v="B+"/>
    <x v="7"/>
    <x v="5"/>
    <x v="1763"/>
    <s v="Darrell Acevedo"/>
    <x v="6261"/>
    <x v="1"/>
    <n v="57064.6489"/>
    <n v="312"/>
    <x v="0"/>
    <s v="Elective"/>
    <d v="2022-02-11T00:00:00"/>
    <s v="Lipitor"/>
    <s v="Normal"/>
    <x v="10"/>
  </r>
  <r>
    <s v="Mrs."/>
    <s v="Troy Travis"/>
    <n v="76"/>
    <x v="0"/>
    <x v="0"/>
    <s v="B-"/>
    <x v="2"/>
    <x v="4"/>
    <x v="1381"/>
    <s v="Melissa Williams"/>
    <x v="6262"/>
    <x v="0"/>
    <n v="30034.9548"/>
    <n v="193"/>
    <x v="1"/>
    <s v="Urgent"/>
    <d v="2023-08-16T00:00:00"/>
    <s v="Lipitor"/>
    <s v="Abnormal"/>
    <x v="12"/>
  </r>
  <r>
    <s v="Mrs."/>
    <s v="Brittany Henry DDS"/>
    <n v="51"/>
    <x v="1"/>
    <x v="0"/>
    <s v="B+"/>
    <x v="7"/>
    <x v="4"/>
    <x v="1655"/>
    <s v="Linda Miller"/>
    <x v="6263"/>
    <x v="3"/>
    <n v="5396.7493999999997"/>
    <n v="214"/>
    <x v="1"/>
    <s v="Urgent"/>
    <d v="2021-01-14T00:00:00"/>
    <s v="Aspirin"/>
    <s v="Abnormal"/>
    <x v="1"/>
  </r>
  <r>
    <s v="Mrs."/>
    <s v="Rebecca Boone"/>
    <n v="47"/>
    <x v="1"/>
    <x v="0"/>
    <s v="B+"/>
    <x v="7"/>
    <x v="0"/>
    <x v="330"/>
    <s v="Melissa Davis"/>
    <x v="6264"/>
    <x v="1"/>
    <n v="24654.035"/>
    <n v="165"/>
    <x v="2"/>
    <s v="Emergency"/>
    <d v="2023-05-05T00:00:00"/>
    <s v="Lipitor"/>
    <s v="Normal"/>
    <x v="2"/>
  </r>
  <r>
    <s v="Mr."/>
    <s v="Jonathan Washington"/>
    <n v="36"/>
    <x v="1"/>
    <x v="1"/>
    <s v="A-"/>
    <x v="6"/>
    <x v="3"/>
    <x v="490"/>
    <s v="Adam Martin"/>
    <x v="6265"/>
    <x v="4"/>
    <n v="1043.9982"/>
    <n v="367"/>
    <x v="2"/>
    <s v="Emergency"/>
    <d v="2021-09-17T00:00:00"/>
    <s v="Ibuprofen"/>
    <s v="Normal"/>
    <x v="11"/>
  </r>
  <r>
    <s v="Mr."/>
    <s v="Daniel Freeman"/>
    <n v="41"/>
    <x v="1"/>
    <x v="1"/>
    <s v="B-"/>
    <x v="2"/>
    <x v="3"/>
    <x v="1328"/>
    <s v="Jason Goodman"/>
    <x v="6266"/>
    <x v="0"/>
    <n v="34277.390700000004"/>
    <n v="172"/>
    <x v="2"/>
    <s v="Emergency"/>
    <d v="2019-11-09T00:00:00"/>
    <s v="Penicillin"/>
    <s v="Normal"/>
    <x v="9"/>
  </r>
  <r>
    <s v="Mrs."/>
    <s v="Cassandra Wu"/>
    <n v="20"/>
    <x v="2"/>
    <x v="0"/>
    <s v="A-"/>
    <x v="6"/>
    <x v="2"/>
    <x v="1199"/>
    <s v="Michael Dunn"/>
    <x v="6267"/>
    <x v="2"/>
    <n v="14290.626099999999"/>
    <n v="346"/>
    <x v="1"/>
    <s v="Urgent"/>
    <d v="2023-08-31T00:00:00"/>
    <s v="Penicillin"/>
    <s v="Abnormal"/>
    <x v="26"/>
  </r>
  <r>
    <s v="Mr."/>
    <s v="Christina Cortez"/>
    <n v="33"/>
    <x v="2"/>
    <x v="1"/>
    <s v="A+"/>
    <x v="4"/>
    <x v="2"/>
    <x v="1152"/>
    <s v="Brittany Barnes"/>
    <x v="6268"/>
    <x v="2"/>
    <n v="17206.6322"/>
    <n v="421"/>
    <x v="2"/>
    <s v="Emergency"/>
    <d v="2020-08-15T00:00:00"/>
    <s v="Paracetamol"/>
    <s v="Abnormal"/>
    <x v="14"/>
  </r>
  <r>
    <s v="Mrs."/>
    <s v="Louis Haney"/>
    <n v="42"/>
    <x v="1"/>
    <x v="0"/>
    <s v="O-"/>
    <x v="0"/>
    <x v="4"/>
    <x v="1238"/>
    <s v="Diane Bell"/>
    <x v="6269"/>
    <x v="3"/>
    <n v="24070.728299999999"/>
    <n v="453"/>
    <x v="2"/>
    <s v="Emergency"/>
    <d v="2019-04-26T00:00:00"/>
    <s v="Paracetamol"/>
    <s v="Inconclusive"/>
    <x v="7"/>
  </r>
  <r>
    <s v="Mr."/>
    <s v="Dennis Pineda"/>
    <n v="34"/>
    <x v="2"/>
    <x v="1"/>
    <s v="AB+"/>
    <x v="3"/>
    <x v="4"/>
    <x v="1686"/>
    <s v="Sara Santiago"/>
    <x v="6270"/>
    <x v="3"/>
    <n v="14666.363799999999"/>
    <n v="289"/>
    <x v="1"/>
    <s v="Urgent"/>
    <d v="2019-05-02T00:00:00"/>
    <s v="Lipitor"/>
    <s v="Normal"/>
    <x v="16"/>
  </r>
  <r>
    <s v="Mrs."/>
    <s v="Michael Gray"/>
    <n v="31"/>
    <x v="2"/>
    <x v="0"/>
    <s v="A-"/>
    <x v="6"/>
    <x v="2"/>
    <x v="1350"/>
    <s v="Gabrielle Wood"/>
    <x v="6271"/>
    <x v="3"/>
    <n v="8143.9893000000002"/>
    <n v="327"/>
    <x v="2"/>
    <s v="Emergency"/>
    <d v="2023-10-04T00:00:00"/>
    <s v="Ibuprofen"/>
    <s v="Abnormal"/>
    <x v="4"/>
  </r>
  <r>
    <s v="Mrs."/>
    <s v="John Middleton"/>
    <n v="39"/>
    <x v="1"/>
    <x v="0"/>
    <s v="A+"/>
    <x v="4"/>
    <x v="5"/>
    <x v="293"/>
    <s v="Angela Marshall"/>
    <x v="6272"/>
    <x v="0"/>
    <n v="57934.735800000002"/>
    <n v="422"/>
    <x v="0"/>
    <s v="Elective"/>
    <d v="2021-05-12T00:00:00"/>
    <s v="Ibuprofen"/>
    <s v="Normal"/>
    <x v="27"/>
  </r>
  <r>
    <s v="Mr."/>
    <s v="Justin Boyd"/>
    <n v="75"/>
    <x v="0"/>
    <x v="1"/>
    <s v="O-"/>
    <x v="0"/>
    <x v="0"/>
    <x v="111"/>
    <s v="Michael Schroeder"/>
    <x v="6273"/>
    <x v="4"/>
    <n v="7681.5252"/>
    <n v="407"/>
    <x v="0"/>
    <s v="Elective"/>
    <d v="2020-03-11T00:00:00"/>
    <s v="Ibuprofen"/>
    <s v="Inconclusive"/>
    <x v="8"/>
  </r>
  <r>
    <s v="Mrs."/>
    <s v="Willie Collins"/>
    <n v="74"/>
    <x v="0"/>
    <x v="0"/>
    <s v="O+"/>
    <x v="1"/>
    <x v="5"/>
    <x v="1283"/>
    <s v="Adam Martinez"/>
    <x v="6270"/>
    <x v="0"/>
    <n v="58054.140700000004"/>
    <n v="302"/>
    <x v="0"/>
    <s v="Elective"/>
    <d v="2021-08-17T00:00:00"/>
    <s v="Penicillin"/>
    <s v="Abnormal"/>
    <x v="24"/>
  </r>
  <r>
    <s v="Mrs."/>
    <s v="Teresa Hernandez"/>
    <n v="60"/>
    <x v="0"/>
    <x v="0"/>
    <s v="A-"/>
    <x v="6"/>
    <x v="5"/>
    <x v="121"/>
    <s v="Carrie Clark"/>
    <x v="6274"/>
    <x v="1"/>
    <n v="79758.338799999998"/>
    <n v="309"/>
    <x v="2"/>
    <s v="Emergency"/>
    <d v="2021-12-11T00:00:00"/>
    <s v="Ibuprofen"/>
    <s v="Normal"/>
    <x v="17"/>
  </r>
  <r>
    <s v="Mrs."/>
    <s v="Yolanda Richards"/>
    <n v="38"/>
    <x v="1"/>
    <x v="0"/>
    <s v="B+"/>
    <x v="7"/>
    <x v="0"/>
    <x v="5"/>
    <s v="Adam Downs"/>
    <x v="6275"/>
    <x v="0"/>
    <n v="55984.982400000001"/>
    <n v="446"/>
    <x v="1"/>
    <s v="Urgent"/>
    <d v="2023-07-04T00:00:00"/>
    <s v="Paracetamol"/>
    <s v="Normal"/>
    <x v="1"/>
  </r>
  <r>
    <s v="Mrs."/>
    <s v="Seth Pratt"/>
    <n v="83"/>
    <x v="0"/>
    <x v="0"/>
    <s v="O-"/>
    <x v="0"/>
    <x v="3"/>
    <x v="1353"/>
    <s v="Erin Rodriguez"/>
    <x v="6276"/>
    <x v="0"/>
    <n v="20443.947499999998"/>
    <n v="491"/>
    <x v="2"/>
    <s v="Emergency"/>
    <d v="2019-01-08T00:00:00"/>
    <s v="Aspirin"/>
    <s v="Inconclusive"/>
    <x v="7"/>
  </r>
  <r>
    <s v="Mr."/>
    <s v="Kyle Pena"/>
    <n v="85"/>
    <x v="0"/>
    <x v="1"/>
    <s v="A-"/>
    <x v="6"/>
    <x v="5"/>
    <x v="1198"/>
    <s v="Paula Austin"/>
    <x v="2839"/>
    <x v="2"/>
    <n v="17430.4506"/>
    <n v="273"/>
    <x v="0"/>
    <s v="Elective"/>
    <d v="2022-01-04T00:00:00"/>
    <s v="Lipitor"/>
    <s v="Abnormal"/>
    <x v="12"/>
  </r>
  <r>
    <s v="Mrs."/>
    <s v="Chelsea Ramos"/>
    <n v="83"/>
    <x v="0"/>
    <x v="0"/>
    <s v="O+"/>
    <x v="1"/>
    <x v="1"/>
    <x v="741"/>
    <s v="Laura Thompson"/>
    <x v="6277"/>
    <x v="1"/>
    <n v="17980.910500000002"/>
    <n v="315"/>
    <x v="1"/>
    <s v="Urgent"/>
    <d v="2019-11-04T00:00:00"/>
    <s v="Lipitor"/>
    <s v="Normal"/>
    <x v="2"/>
  </r>
  <r>
    <s v="Mrs."/>
    <s v="Nicole Cunningham"/>
    <n v="60"/>
    <x v="0"/>
    <x v="0"/>
    <s v="O+"/>
    <x v="1"/>
    <x v="5"/>
    <x v="779"/>
    <s v="Angela Rhodes"/>
    <x v="6278"/>
    <x v="3"/>
    <n v="27245.1093"/>
    <n v="411"/>
    <x v="2"/>
    <s v="Emergency"/>
    <d v="2021-12-11T00:00:00"/>
    <s v="Aspirin"/>
    <s v="Inconclusive"/>
    <x v="9"/>
  </r>
  <r>
    <s v="Mrs."/>
    <s v="Christina Riley"/>
    <n v="62"/>
    <x v="0"/>
    <x v="0"/>
    <s v="O-"/>
    <x v="0"/>
    <x v="4"/>
    <x v="1651"/>
    <s v="William Rodriguez"/>
    <x v="6279"/>
    <x v="2"/>
    <n v="24123.572800000002"/>
    <n v="209"/>
    <x v="1"/>
    <s v="Urgent"/>
    <d v="2021-08-01T00:00:00"/>
    <s v="Aspirin"/>
    <s v="Inconclusive"/>
    <x v="13"/>
  </r>
  <r>
    <s v="Mrs."/>
    <s v="Bethany Dyer"/>
    <n v="21"/>
    <x v="2"/>
    <x v="0"/>
    <s v="A-"/>
    <x v="6"/>
    <x v="4"/>
    <x v="972"/>
    <s v="Mrs. Elizabeth Davis"/>
    <x v="6280"/>
    <x v="3"/>
    <n v="11890.7842"/>
    <n v="202"/>
    <x v="1"/>
    <s v="Urgent"/>
    <d v="2021-01-17T00:00:00"/>
    <s v="Penicillin"/>
    <s v="Normal"/>
    <x v="28"/>
  </r>
  <r>
    <s v="Mr."/>
    <s v="Bradley Alvarez"/>
    <n v="43"/>
    <x v="1"/>
    <x v="1"/>
    <s v="A+"/>
    <x v="4"/>
    <x v="3"/>
    <x v="722"/>
    <s v="Jessica Lopez"/>
    <x v="6281"/>
    <x v="3"/>
    <n v="4111.7358000000004"/>
    <n v="196"/>
    <x v="2"/>
    <s v="Emergency"/>
    <d v="2020-04-19T00:00:00"/>
    <s v="Lipitor"/>
    <s v="Abnormal"/>
    <x v="18"/>
  </r>
  <r>
    <s v="Mr."/>
    <s v="Manuel Black"/>
    <n v="58"/>
    <x v="1"/>
    <x v="1"/>
    <s v="A-"/>
    <x v="6"/>
    <x v="3"/>
    <x v="1330"/>
    <s v="Anthony Lowery"/>
    <x v="6282"/>
    <x v="2"/>
    <n v="28884.240699999998"/>
    <n v="315"/>
    <x v="1"/>
    <s v="Urgent"/>
    <d v="2019-12-13T00:00:00"/>
    <s v="Paracetamol"/>
    <s v="Inconclusive"/>
    <x v="23"/>
  </r>
  <r>
    <s v="Mrs."/>
    <s v="Susan Brown"/>
    <n v="51"/>
    <x v="1"/>
    <x v="0"/>
    <s v="O+"/>
    <x v="1"/>
    <x v="5"/>
    <x v="1143"/>
    <s v="Christian Barnett"/>
    <x v="6283"/>
    <x v="4"/>
    <n v="22527.7196"/>
    <n v="284"/>
    <x v="0"/>
    <s v="Elective"/>
    <d v="2023-08-12T00:00:00"/>
    <s v="Penicillin"/>
    <s v="Inconclusive"/>
    <x v="14"/>
  </r>
  <r>
    <s v="Mrs."/>
    <s v="Thomas Hernandez"/>
    <n v="62"/>
    <x v="0"/>
    <x v="0"/>
    <s v="O+"/>
    <x v="1"/>
    <x v="3"/>
    <x v="387"/>
    <s v="James Sanchez"/>
    <x v="6284"/>
    <x v="1"/>
    <n v="19706.1705"/>
    <n v="500"/>
    <x v="1"/>
    <s v="Urgent"/>
    <d v="2022-09-06T00:00:00"/>
    <s v="Paracetamol"/>
    <s v="Normal"/>
    <x v="20"/>
  </r>
  <r>
    <s v="Mr."/>
    <s v="Jeffrey Pacheco"/>
    <n v="41"/>
    <x v="1"/>
    <x v="1"/>
    <s v="B-"/>
    <x v="2"/>
    <x v="3"/>
    <x v="17"/>
    <s v="Maria White"/>
    <x v="6285"/>
    <x v="0"/>
    <n v="19246.313300000002"/>
    <n v="346"/>
    <x v="1"/>
    <s v="Urgent"/>
    <d v="2022-03-30T00:00:00"/>
    <s v="Paracetamol"/>
    <s v="Inconclusive"/>
    <x v="21"/>
  </r>
  <r>
    <s v="Mr."/>
    <s v="Jonathan Brown"/>
    <n v="43"/>
    <x v="1"/>
    <x v="1"/>
    <s v="O-"/>
    <x v="0"/>
    <x v="3"/>
    <x v="1764"/>
    <s v="Nicole Roberts"/>
    <x v="6286"/>
    <x v="1"/>
    <n v="16824.163100000002"/>
    <n v="192"/>
    <x v="1"/>
    <s v="Urgent"/>
    <d v="2022-09-12T00:00:00"/>
    <s v="Aspirin"/>
    <s v="Inconclusive"/>
    <x v="10"/>
  </r>
  <r>
    <s v="Mrs."/>
    <s v="Gregory Pitts"/>
    <n v="52"/>
    <x v="1"/>
    <x v="0"/>
    <s v="A+"/>
    <x v="4"/>
    <x v="5"/>
    <x v="429"/>
    <s v="Kenneth Glass"/>
    <x v="6287"/>
    <x v="4"/>
    <n v="67948.642600000006"/>
    <n v="182"/>
    <x v="0"/>
    <s v="Elective"/>
    <d v="2019-03-06T00:00:00"/>
    <s v="Aspirin"/>
    <s v="Inconclusive"/>
    <x v="0"/>
  </r>
  <r>
    <s v="Mrs."/>
    <s v="Thomas Long"/>
    <n v="77"/>
    <x v="0"/>
    <x v="0"/>
    <s v="O+"/>
    <x v="1"/>
    <x v="1"/>
    <x v="1765"/>
    <s v="Taylor Green"/>
    <x v="6235"/>
    <x v="1"/>
    <n v="28721.538799999998"/>
    <n v="178"/>
    <x v="2"/>
    <s v="Emergency"/>
    <d v="2020-10-05T00:00:00"/>
    <s v="Penicillin"/>
    <s v="Inconclusive"/>
    <x v="1"/>
  </r>
  <r>
    <s v="Mr."/>
    <s v="Eric Wells"/>
    <n v="47"/>
    <x v="1"/>
    <x v="1"/>
    <s v="AB-"/>
    <x v="5"/>
    <x v="3"/>
    <x v="1715"/>
    <s v="Benjamin Harmon"/>
    <x v="6288"/>
    <x v="0"/>
    <n v="18563.8567"/>
    <n v="337"/>
    <x v="2"/>
    <s v="Emergency"/>
    <d v="2022-09-24T00:00:00"/>
    <s v="Paracetamol"/>
    <s v="Normal"/>
    <x v="24"/>
  </r>
  <r>
    <s v="Mrs."/>
    <s v="John Davila"/>
    <n v="71"/>
    <x v="0"/>
    <x v="0"/>
    <s v="B-"/>
    <x v="2"/>
    <x v="5"/>
    <x v="806"/>
    <s v="Rickey Snow"/>
    <x v="6289"/>
    <x v="1"/>
    <n v="58958.211600000002"/>
    <n v="107"/>
    <x v="0"/>
    <s v="Elective"/>
    <d v="2019-03-27T00:00:00"/>
    <s v="Penicillin"/>
    <s v="Inconclusive"/>
    <x v="8"/>
  </r>
  <r>
    <s v="Mrs."/>
    <s v="Alexis Villegas"/>
    <n v="63"/>
    <x v="0"/>
    <x v="0"/>
    <s v="AB+"/>
    <x v="3"/>
    <x v="1"/>
    <x v="599"/>
    <s v="Darlene Yates"/>
    <x v="6290"/>
    <x v="2"/>
    <n v="9833.0406999999996"/>
    <n v="135"/>
    <x v="1"/>
    <s v="Urgent"/>
    <d v="2022-08-14T00:00:00"/>
    <s v="Paracetamol"/>
    <s v="Inconclusive"/>
    <x v="0"/>
  </r>
  <r>
    <s v="Mrs."/>
    <s v="Jennifer Gonzalez"/>
    <n v="29"/>
    <x v="2"/>
    <x v="0"/>
    <s v="O-"/>
    <x v="0"/>
    <x v="5"/>
    <x v="660"/>
    <s v="Angelica Quinn"/>
    <x v="6291"/>
    <x v="1"/>
    <n v="64234.731599999999"/>
    <n v="448"/>
    <x v="2"/>
    <s v="Emergency"/>
    <d v="2023-03-22T00:00:00"/>
    <s v="Ibuprofen"/>
    <s v="Abnormal"/>
    <x v="6"/>
  </r>
  <r>
    <s v="Mrs."/>
    <s v="Teresa Riggs"/>
    <n v="36"/>
    <x v="1"/>
    <x v="0"/>
    <s v="O-"/>
    <x v="0"/>
    <x v="2"/>
    <x v="1279"/>
    <s v="Stephanie Brooks"/>
    <x v="6292"/>
    <x v="1"/>
    <n v="8309.3194000000003"/>
    <n v="441"/>
    <x v="0"/>
    <s v="Elective"/>
    <d v="2020-04-05T00:00:00"/>
    <s v="Ibuprofen"/>
    <s v="Normal"/>
    <x v="22"/>
  </r>
  <r>
    <s v="Mrs."/>
    <s v="Jeremy Rodriguez"/>
    <n v="25"/>
    <x v="2"/>
    <x v="0"/>
    <s v="A+"/>
    <x v="4"/>
    <x v="2"/>
    <x v="1063"/>
    <s v="Kristine Stanley"/>
    <x v="6293"/>
    <x v="3"/>
    <n v="2251.6354999999999"/>
    <n v="300"/>
    <x v="0"/>
    <s v="Elective"/>
    <d v="2020-08-22T00:00:00"/>
    <s v="Paracetamol"/>
    <s v="Inconclusive"/>
    <x v="15"/>
  </r>
  <r>
    <s v="Mr."/>
    <s v="Kevin Cruz"/>
    <n v="56"/>
    <x v="1"/>
    <x v="1"/>
    <s v="O+"/>
    <x v="1"/>
    <x v="3"/>
    <x v="777"/>
    <s v="Wayne Love"/>
    <x v="646"/>
    <x v="1"/>
    <n v="25971.404900000001"/>
    <n v="213"/>
    <x v="2"/>
    <s v="Emergency"/>
    <d v="2022-06-27T00:00:00"/>
    <s v="Aspirin"/>
    <s v="Inconclusive"/>
    <x v="0"/>
  </r>
  <r>
    <s v="Mrs."/>
    <s v="Timothy West"/>
    <n v="45"/>
    <x v="1"/>
    <x v="0"/>
    <s v="B+"/>
    <x v="7"/>
    <x v="2"/>
    <x v="1021"/>
    <s v="Brett Peters"/>
    <x v="6294"/>
    <x v="0"/>
    <n v="18308.167099999999"/>
    <n v="286"/>
    <x v="2"/>
    <s v="Emergency"/>
    <d v="2019-03-18T00:00:00"/>
    <s v="Ibuprofen"/>
    <s v="Normal"/>
    <x v="10"/>
  </r>
  <r>
    <s v="Mrs."/>
    <s v="Madison Mata"/>
    <n v="76"/>
    <x v="0"/>
    <x v="0"/>
    <s v="O-"/>
    <x v="0"/>
    <x v="0"/>
    <x v="995"/>
    <s v="Bryan Vasquez"/>
    <x v="249"/>
    <x v="0"/>
    <n v="38416.659500000002"/>
    <n v="195"/>
    <x v="1"/>
    <s v="Urgent"/>
    <d v="2020-10-01T00:00:00"/>
    <s v="Lipitor"/>
    <s v="Inconclusive"/>
    <x v="19"/>
  </r>
  <r>
    <s v="Mr."/>
    <s v="Abigail Watson"/>
    <n v="61"/>
    <x v="0"/>
    <x v="1"/>
    <s v="O+"/>
    <x v="1"/>
    <x v="0"/>
    <x v="1672"/>
    <s v="John Wood"/>
    <x v="6295"/>
    <x v="3"/>
    <n v="2553.1086"/>
    <n v="428"/>
    <x v="0"/>
    <s v="Elective"/>
    <d v="2019-03-28T00:00:00"/>
    <s v="Aspirin"/>
    <s v="Inconclusive"/>
    <x v="22"/>
  </r>
  <r>
    <s v="Mr."/>
    <s v="Daniel Chapman"/>
    <n v="37"/>
    <x v="1"/>
    <x v="1"/>
    <s v="AB-"/>
    <x v="5"/>
    <x v="2"/>
    <x v="368"/>
    <s v="William Callahan"/>
    <x v="4284"/>
    <x v="4"/>
    <n v="8823.0830999999998"/>
    <n v="404"/>
    <x v="2"/>
    <s v="Emergency"/>
    <d v="2019-07-18T00:00:00"/>
    <s v="Paracetamol"/>
    <s v="Abnormal"/>
    <x v="1"/>
  </r>
  <r>
    <s v="Mrs."/>
    <s v="David Mathews"/>
    <n v="72"/>
    <x v="0"/>
    <x v="0"/>
    <s v="AB+"/>
    <x v="3"/>
    <x v="4"/>
    <x v="1036"/>
    <s v="Ian Fitzgerald"/>
    <x v="6296"/>
    <x v="4"/>
    <n v="9476.9207000000006"/>
    <n v="113"/>
    <x v="2"/>
    <s v="Emergency"/>
    <d v="2021-08-19T00:00:00"/>
    <s v="Lipitor"/>
    <s v="Inconclusive"/>
    <x v="16"/>
  </r>
  <r>
    <s v="Mrs."/>
    <s v="Robert Herman"/>
    <n v="73"/>
    <x v="0"/>
    <x v="0"/>
    <s v="B-"/>
    <x v="2"/>
    <x v="1"/>
    <x v="879"/>
    <s v="William Clark"/>
    <x v="6297"/>
    <x v="0"/>
    <n v="31245.939399999999"/>
    <n v="174"/>
    <x v="0"/>
    <s v="Elective"/>
    <d v="2019-08-13T00:00:00"/>
    <s v="Aspirin"/>
    <s v="Abnormal"/>
    <x v="27"/>
  </r>
  <r>
    <s v="Mr."/>
    <s v="John Brown"/>
    <n v="67"/>
    <x v="0"/>
    <x v="1"/>
    <s v="O-"/>
    <x v="0"/>
    <x v="5"/>
    <x v="716"/>
    <s v="Ashley Jones"/>
    <x v="6298"/>
    <x v="1"/>
    <n v="7899.0582999999997"/>
    <n v="452"/>
    <x v="2"/>
    <s v="Emergency"/>
    <d v="2020-04-22T00:00:00"/>
    <s v="Paracetamol"/>
    <s v="Normal"/>
    <x v="13"/>
  </r>
  <r>
    <s v="Mr."/>
    <s v="Kristin Garcia"/>
    <n v="78"/>
    <x v="0"/>
    <x v="1"/>
    <s v="O-"/>
    <x v="0"/>
    <x v="1"/>
    <x v="1223"/>
    <s v="Jesus Stewart"/>
    <x v="6299"/>
    <x v="1"/>
    <n v="16124.416800000001"/>
    <n v="418"/>
    <x v="1"/>
    <s v="Urgent"/>
    <d v="2023-02-15T00:00:00"/>
    <s v="Paracetamol"/>
    <s v="Inconclusive"/>
    <x v="29"/>
  </r>
  <r>
    <s v="Mr."/>
    <s v="Michael Jones"/>
    <n v="33"/>
    <x v="2"/>
    <x v="1"/>
    <s v="B-"/>
    <x v="2"/>
    <x v="4"/>
    <x v="430"/>
    <s v="Brenda Black"/>
    <x v="6300"/>
    <x v="3"/>
    <n v="23357.928599999999"/>
    <n v="119"/>
    <x v="1"/>
    <s v="Urgent"/>
    <d v="2022-06-14T00:00:00"/>
    <s v="Ibuprofen"/>
    <s v="Abnormal"/>
    <x v="26"/>
  </r>
  <r>
    <s v="Mr."/>
    <s v="Thomas Anderson"/>
    <n v="78"/>
    <x v="0"/>
    <x v="1"/>
    <s v="B+"/>
    <x v="7"/>
    <x v="1"/>
    <x v="574"/>
    <s v="Amanda Weiss"/>
    <x v="2237"/>
    <x v="2"/>
    <n v="16640.2048"/>
    <n v="360"/>
    <x v="0"/>
    <s v="Elective"/>
    <d v="2020-02-11T00:00:00"/>
    <s v="Lipitor"/>
    <s v="Normal"/>
    <x v="22"/>
  </r>
  <r>
    <s v="Mr."/>
    <s v="Kyle Ho"/>
    <n v="85"/>
    <x v="0"/>
    <x v="1"/>
    <s v="O-"/>
    <x v="0"/>
    <x v="1"/>
    <x v="24"/>
    <s v="Emily Pearson"/>
    <x v="6301"/>
    <x v="2"/>
    <n v="14450.2348"/>
    <n v="157"/>
    <x v="1"/>
    <s v="Urgent"/>
    <d v="2022-09-01T00:00:00"/>
    <s v="Penicillin"/>
    <s v="Normal"/>
    <x v="17"/>
  </r>
  <r>
    <s v="Mrs."/>
    <s v="Thomas Moore"/>
    <n v="72"/>
    <x v="0"/>
    <x v="0"/>
    <s v="AB-"/>
    <x v="5"/>
    <x v="3"/>
    <x v="1347"/>
    <s v="Angela Jones"/>
    <x v="6302"/>
    <x v="1"/>
    <n v="32570.440699999999"/>
    <n v="108"/>
    <x v="1"/>
    <s v="Urgent"/>
    <d v="2022-05-11T00:00:00"/>
    <s v="Paracetamol"/>
    <s v="Abnormal"/>
    <x v="24"/>
  </r>
  <r>
    <s v="Mr."/>
    <s v="Jay Collins"/>
    <n v="57"/>
    <x v="1"/>
    <x v="1"/>
    <s v="AB+"/>
    <x v="3"/>
    <x v="1"/>
    <x v="406"/>
    <s v="Kathleen Patrick"/>
    <x v="6303"/>
    <x v="3"/>
    <n v="3381.8206"/>
    <n v="476"/>
    <x v="2"/>
    <s v="Emergency"/>
    <d v="2022-01-02T00:00:00"/>
    <s v="Penicillin"/>
    <s v="Inconclusive"/>
    <x v="9"/>
  </r>
  <r>
    <s v="Mrs."/>
    <s v="Andrea Parsons"/>
    <n v="50"/>
    <x v="1"/>
    <x v="0"/>
    <s v="O+"/>
    <x v="1"/>
    <x v="1"/>
    <x v="1076"/>
    <s v="Melinda Berry"/>
    <x v="3935"/>
    <x v="0"/>
    <n v="21058.064699999999"/>
    <n v="450"/>
    <x v="0"/>
    <s v="Elective"/>
    <d v="2018-12-25T00:00:00"/>
    <s v="Lipitor"/>
    <s v="Inconclusive"/>
    <x v="28"/>
  </r>
  <r>
    <s v="Mrs."/>
    <s v="Donald Alvarez"/>
    <n v="64"/>
    <x v="0"/>
    <x v="0"/>
    <s v="AB-"/>
    <x v="5"/>
    <x v="3"/>
    <x v="276"/>
    <s v="Ashley Reilly"/>
    <x v="1416"/>
    <x v="1"/>
    <n v="14721.3025"/>
    <n v="327"/>
    <x v="1"/>
    <s v="Urgent"/>
    <d v="2019-07-15T00:00:00"/>
    <s v="Ibuprofen"/>
    <s v="Abnormal"/>
    <x v="8"/>
  </r>
  <r>
    <s v="Mr."/>
    <s v="Kristie Hardin"/>
    <n v="68"/>
    <x v="0"/>
    <x v="1"/>
    <s v="O+"/>
    <x v="1"/>
    <x v="5"/>
    <x v="216"/>
    <s v="Jonathan Castro"/>
    <x v="6304"/>
    <x v="3"/>
    <n v="27519.476200000001"/>
    <n v="409"/>
    <x v="2"/>
    <s v="Emergency"/>
    <d v="2020-01-18T00:00:00"/>
    <s v="Aspirin"/>
    <s v="Abnormal"/>
    <x v="27"/>
  </r>
  <r>
    <s v="Mrs."/>
    <s v="Cameron Wheeler II"/>
    <n v="33"/>
    <x v="2"/>
    <x v="0"/>
    <s v="O-"/>
    <x v="0"/>
    <x v="2"/>
    <x v="1161"/>
    <s v="Brian Gilbert"/>
    <x v="6305"/>
    <x v="3"/>
    <n v="19686.712800000001"/>
    <n v="301"/>
    <x v="0"/>
    <s v="Elective"/>
    <d v="2021-06-21T00:00:00"/>
    <s v="Penicillin"/>
    <s v="Inconclusive"/>
    <x v="22"/>
  </r>
  <r>
    <s v="Mrs."/>
    <s v="Tina Campbell"/>
    <n v="49"/>
    <x v="1"/>
    <x v="0"/>
    <s v="B-"/>
    <x v="2"/>
    <x v="2"/>
    <x v="942"/>
    <s v="David Hopkins"/>
    <x v="6306"/>
    <x v="2"/>
    <n v="488.71409999999997"/>
    <n v="314"/>
    <x v="0"/>
    <s v="Elective"/>
    <d v="2019-11-05T00:00:00"/>
    <s v="Lipitor"/>
    <s v="Inconclusive"/>
    <x v="8"/>
  </r>
  <r>
    <s v="Mr."/>
    <s v="Stephen Wade"/>
    <n v="31"/>
    <x v="2"/>
    <x v="1"/>
    <s v="B+"/>
    <x v="7"/>
    <x v="3"/>
    <x v="0"/>
    <s v="Shari Coleman"/>
    <x v="6307"/>
    <x v="4"/>
    <n v="18051.5389"/>
    <n v="185"/>
    <x v="2"/>
    <s v="Emergency"/>
    <d v="2022-11-18T00:00:00"/>
    <s v="Penicillin"/>
    <s v="Inconclusive"/>
    <x v="3"/>
  </r>
  <r>
    <s v="Mr."/>
    <s v="David Jennings"/>
    <n v="71"/>
    <x v="0"/>
    <x v="1"/>
    <s v="AB-"/>
    <x v="5"/>
    <x v="5"/>
    <x v="202"/>
    <s v="Shane Roberts"/>
    <x v="573"/>
    <x v="3"/>
    <n v="26789.5278"/>
    <n v="221"/>
    <x v="0"/>
    <s v="Elective"/>
    <d v="2021-05-22T00:00:00"/>
    <s v="Ibuprofen"/>
    <s v="Abnormal"/>
    <x v="0"/>
  </r>
  <r>
    <s v="Mr."/>
    <s v="Adam Patel"/>
    <n v="34"/>
    <x v="2"/>
    <x v="1"/>
    <s v="O+"/>
    <x v="1"/>
    <x v="4"/>
    <x v="733"/>
    <s v="Brian Gordon"/>
    <x v="6308"/>
    <x v="2"/>
    <n v="44812.890099999997"/>
    <n v="290"/>
    <x v="2"/>
    <s v="Emergency"/>
    <d v="2021-07-22T00:00:00"/>
    <s v="Ibuprofen"/>
    <s v="Inconclusive"/>
    <x v="8"/>
  </r>
  <r>
    <s v="Mr."/>
    <s v="Brianna Durham"/>
    <n v="64"/>
    <x v="0"/>
    <x v="1"/>
    <s v="A-"/>
    <x v="6"/>
    <x v="5"/>
    <x v="1396"/>
    <s v="Jordan Mcconnell"/>
    <x v="6309"/>
    <x v="3"/>
    <n v="47926.0308"/>
    <n v="491"/>
    <x v="2"/>
    <s v="Emergency"/>
    <d v="2020-11-04T00:00:00"/>
    <s v="Penicillin"/>
    <s v="Normal"/>
    <x v="2"/>
  </r>
  <r>
    <s v="Mrs."/>
    <s v="Alexis Bryant"/>
    <n v="41"/>
    <x v="1"/>
    <x v="0"/>
    <s v="A+"/>
    <x v="4"/>
    <x v="5"/>
    <x v="717"/>
    <s v="Kyle Kim"/>
    <x v="6310"/>
    <x v="0"/>
    <n v="10448.0764"/>
    <n v="103"/>
    <x v="0"/>
    <s v="Elective"/>
    <d v="2021-12-24T00:00:00"/>
    <s v="Penicillin"/>
    <s v="Inconclusive"/>
    <x v="14"/>
  </r>
  <r>
    <s v="Mr."/>
    <s v="Amy Richardson"/>
    <n v="61"/>
    <x v="0"/>
    <x v="1"/>
    <s v="A-"/>
    <x v="6"/>
    <x v="1"/>
    <x v="377"/>
    <s v="Katherine Braun"/>
    <x v="6311"/>
    <x v="2"/>
    <n v="4059.8159999999998"/>
    <n v="436"/>
    <x v="0"/>
    <s v="Elective"/>
    <d v="2019-02-11T00:00:00"/>
    <s v="Aspirin"/>
    <s v="Normal"/>
    <x v="22"/>
  </r>
  <r>
    <s v="Mrs."/>
    <s v="Robert Sherman"/>
    <n v="55"/>
    <x v="1"/>
    <x v="0"/>
    <s v="O-"/>
    <x v="0"/>
    <x v="0"/>
    <x v="622"/>
    <s v="Margaret Lopez"/>
    <x v="6312"/>
    <x v="4"/>
    <n v="49866.8842"/>
    <n v="487"/>
    <x v="1"/>
    <s v="Urgent"/>
    <d v="2020-04-28T00:00:00"/>
    <s v="Paracetamol"/>
    <s v="Inconclusive"/>
    <x v="11"/>
  </r>
  <r>
    <s v="Mrs."/>
    <s v="William Wilcox"/>
    <n v="60"/>
    <x v="0"/>
    <x v="0"/>
    <s v="AB+"/>
    <x v="3"/>
    <x v="2"/>
    <x v="686"/>
    <s v="Patrick Mcgee"/>
    <x v="6024"/>
    <x v="3"/>
    <n v="9411.0565999999999"/>
    <n v="345"/>
    <x v="0"/>
    <s v="Elective"/>
    <d v="2020-05-15T00:00:00"/>
    <s v="Penicillin"/>
    <s v="Normal"/>
    <x v="2"/>
  </r>
  <r>
    <s v="Mr."/>
    <s v="Mary Ellis"/>
    <n v="58"/>
    <x v="1"/>
    <x v="1"/>
    <s v="AB+"/>
    <x v="3"/>
    <x v="2"/>
    <x v="708"/>
    <s v="Megan Parker MD"/>
    <x v="6313"/>
    <x v="4"/>
    <n v="3198.5904999999998"/>
    <n v="204"/>
    <x v="0"/>
    <s v="Elective"/>
    <d v="2021-04-15T00:00:00"/>
    <s v="Paracetamol"/>
    <s v="Abnormal"/>
    <x v="15"/>
  </r>
  <r>
    <s v="Mrs."/>
    <s v="John Hernandez"/>
    <n v="29"/>
    <x v="2"/>
    <x v="0"/>
    <s v="AB+"/>
    <x v="3"/>
    <x v="5"/>
    <x v="1316"/>
    <s v="Gary Sampson"/>
    <x v="6314"/>
    <x v="2"/>
    <n v="38335.483500000002"/>
    <n v="491"/>
    <x v="0"/>
    <s v="Elective"/>
    <d v="2022-07-01T00:00:00"/>
    <s v="Ibuprofen"/>
    <s v="Abnormal"/>
    <x v="15"/>
  </r>
  <r>
    <s v="Mr."/>
    <s v="Dana Robinson"/>
    <n v="69"/>
    <x v="0"/>
    <x v="1"/>
    <s v="B-"/>
    <x v="2"/>
    <x v="1"/>
    <x v="241"/>
    <s v="Henry Clark"/>
    <x v="6315"/>
    <x v="2"/>
    <n v="2569.8569000000002"/>
    <n v="164"/>
    <x v="1"/>
    <s v="Urgent"/>
    <d v="2023-04-19T00:00:00"/>
    <s v="Ibuprofen"/>
    <s v="Inconclusive"/>
    <x v="15"/>
  </r>
  <r>
    <s v="Mrs."/>
    <s v="Christopher Ayers"/>
    <n v="58"/>
    <x v="1"/>
    <x v="0"/>
    <s v="O+"/>
    <x v="1"/>
    <x v="3"/>
    <x v="1192"/>
    <s v="Amy Johnson"/>
    <x v="6316"/>
    <x v="3"/>
    <n v="4918.9876000000004"/>
    <n v="272"/>
    <x v="2"/>
    <s v="Emergency"/>
    <d v="2021-09-02T00:00:00"/>
    <s v="Ibuprofen"/>
    <s v="Abnormal"/>
    <x v="13"/>
  </r>
  <r>
    <s v="Mrs."/>
    <s v="Karen Stephenson"/>
    <n v="40"/>
    <x v="1"/>
    <x v="0"/>
    <s v="O+"/>
    <x v="1"/>
    <x v="2"/>
    <x v="823"/>
    <s v="Rachel Olson"/>
    <x v="6317"/>
    <x v="4"/>
    <n v="23234.4614"/>
    <n v="102"/>
    <x v="0"/>
    <s v="Elective"/>
    <d v="2022-08-07T00:00:00"/>
    <s v="Penicillin"/>
    <s v="Abnormal"/>
    <x v="23"/>
  </r>
  <r>
    <s v="Mrs."/>
    <s v="John Reid"/>
    <n v="67"/>
    <x v="0"/>
    <x v="0"/>
    <s v="O-"/>
    <x v="0"/>
    <x v="2"/>
    <x v="854"/>
    <s v="Jason Cooke"/>
    <x v="6318"/>
    <x v="1"/>
    <n v="4015.3607999999999"/>
    <n v="326"/>
    <x v="0"/>
    <s v="Elective"/>
    <d v="2022-10-04T00:00:00"/>
    <s v="Aspirin"/>
    <s v="Normal"/>
    <x v="27"/>
  </r>
  <r>
    <s v="Mr."/>
    <s v="Joyce Scott"/>
    <n v="68"/>
    <x v="0"/>
    <x v="1"/>
    <s v="B+"/>
    <x v="7"/>
    <x v="5"/>
    <x v="579"/>
    <s v="Elizabeth Glenn"/>
    <x v="6319"/>
    <x v="2"/>
    <n v="54244.962699999996"/>
    <n v="256"/>
    <x v="0"/>
    <s v="Elective"/>
    <d v="2022-11-06T00:00:00"/>
    <s v="Ibuprofen"/>
    <s v="Abnormal"/>
    <x v="8"/>
  </r>
  <r>
    <s v="Mrs."/>
    <s v="Carrie Davis"/>
    <n v="71"/>
    <x v="0"/>
    <x v="0"/>
    <s v="O-"/>
    <x v="0"/>
    <x v="3"/>
    <x v="1174"/>
    <s v="Todd Edwards"/>
    <x v="6320"/>
    <x v="1"/>
    <n v="34346.445599999999"/>
    <n v="104"/>
    <x v="1"/>
    <s v="Urgent"/>
    <d v="2022-10-05T00:00:00"/>
    <s v="Aspirin"/>
    <s v="Inconclusive"/>
    <x v="24"/>
  </r>
  <r>
    <s v="Mrs."/>
    <s v="Doris Perez"/>
    <n v="69"/>
    <x v="0"/>
    <x v="0"/>
    <s v="AB+"/>
    <x v="3"/>
    <x v="2"/>
    <x v="1003"/>
    <s v="Peggy Moreno"/>
    <x v="6321"/>
    <x v="3"/>
    <n v="12684.7382"/>
    <n v="485"/>
    <x v="0"/>
    <s v="Elective"/>
    <d v="2020-06-16T00:00:00"/>
    <s v="Paracetamol"/>
    <s v="Abnormal"/>
    <x v="14"/>
  </r>
  <r>
    <s v="Mrs."/>
    <s v="Angel Cameron"/>
    <n v="73"/>
    <x v="0"/>
    <x v="0"/>
    <s v="A-"/>
    <x v="6"/>
    <x v="3"/>
    <x v="821"/>
    <s v="Lynn Wyatt"/>
    <x v="6322"/>
    <x v="0"/>
    <n v="18676.490099999999"/>
    <n v="214"/>
    <x v="1"/>
    <s v="Urgent"/>
    <d v="2019-03-28T00:00:00"/>
    <s v="Paracetamol"/>
    <s v="Inconclusive"/>
    <x v="10"/>
  </r>
  <r>
    <s v="Mr."/>
    <s v="Regina Terry"/>
    <n v="56"/>
    <x v="1"/>
    <x v="1"/>
    <s v="A+"/>
    <x v="4"/>
    <x v="1"/>
    <x v="1577"/>
    <s v="Jeffrey Simpson"/>
    <x v="6323"/>
    <x v="3"/>
    <n v="37715.961799999997"/>
    <n v="263"/>
    <x v="1"/>
    <s v="Urgent"/>
    <d v="2022-01-08T00:00:00"/>
    <s v="Penicillin"/>
    <s v="Inconclusive"/>
    <x v="25"/>
  </r>
  <r>
    <s v="Mr."/>
    <s v="Laura Banks"/>
    <n v="56"/>
    <x v="1"/>
    <x v="1"/>
    <s v="A+"/>
    <x v="4"/>
    <x v="2"/>
    <x v="170"/>
    <s v="Zachary Park"/>
    <x v="6324"/>
    <x v="3"/>
    <n v="4534.7941000000001"/>
    <n v="251"/>
    <x v="0"/>
    <s v="Elective"/>
    <d v="2023-05-18T00:00:00"/>
    <s v="Aspirin"/>
    <s v="Inconclusive"/>
    <x v="12"/>
  </r>
  <r>
    <s v="Mrs."/>
    <s v="Joshua Moore"/>
    <n v="62"/>
    <x v="0"/>
    <x v="0"/>
    <s v="A-"/>
    <x v="6"/>
    <x v="2"/>
    <x v="1128"/>
    <s v="Anna Lopez"/>
    <x v="572"/>
    <x v="2"/>
    <n v="15133.1317"/>
    <n v="370"/>
    <x v="0"/>
    <s v="Elective"/>
    <d v="2021-07-03T00:00:00"/>
    <s v="Aspirin"/>
    <s v="Normal"/>
    <x v="23"/>
  </r>
  <r>
    <s v="Mrs."/>
    <s v="Samuel Arellano"/>
    <n v="35"/>
    <x v="1"/>
    <x v="0"/>
    <s v="O+"/>
    <x v="1"/>
    <x v="5"/>
    <x v="1766"/>
    <s v="Kimberly Wilson"/>
    <x v="6325"/>
    <x v="3"/>
    <n v="2081.8470000000002"/>
    <n v="180"/>
    <x v="0"/>
    <s v="Elective"/>
    <d v="2023-03-22T00:00:00"/>
    <s v="Ibuprofen"/>
    <s v="Normal"/>
    <x v="8"/>
  </r>
  <r>
    <s v="Mr."/>
    <s v="Reginald Miller"/>
    <n v="29"/>
    <x v="2"/>
    <x v="1"/>
    <s v="AB-"/>
    <x v="5"/>
    <x v="4"/>
    <x v="1767"/>
    <s v="Rebecca Mckinney"/>
    <x v="6326"/>
    <x v="4"/>
    <n v="9838.1810999999998"/>
    <n v="436"/>
    <x v="1"/>
    <s v="Urgent"/>
    <d v="2020-11-04T00:00:00"/>
    <s v="Penicillin"/>
    <s v="Abnormal"/>
    <x v="10"/>
  </r>
  <r>
    <s v="Mrs."/>
    <s v="David Wood"/>
    <n v="29"/>
    <x v="2"/>
    <x v="0"/>
    <s v="O-"/>
    <x v="0"/>
    <x v="1"/>
    <x v="301"/>
    <s v="Nathaniel Myers"/>
    <x v="6327"/>
    <x v="4"/>
    <n v="19935.870500000001"/>
    <n v="140"/>
    <x v="2"/>
    <s v="Emergency"/>
    <d v="2020-06-19T00:00:00"/>
    <s v="Penicillin"/>
    <s v="Normal"/>
    <x v="8"/>
  </r>
  <r>
    <s v="Mrs."/>
    <s v="Holly Robinson"/>
    <n v="49"/>
    <x v="1"/>
    <x v="0"/>
    <s v="O-"/>
    <x v="0"/>
    <x v="4"/>
    <x v="818"/>
    <s v="Craig Hill"/>
    <x v="6328"/>
    <x v="0"/>
    <n v="34047.215100000001"/>
    <n v="363"/>
    <x v="0"/>
    <s v="Elective"/>
    <d v="2020-04-26T00:00:00"/>
    <s v="Paracetamol"/>
    <s v="Abnormal"/>
    <x v="22"/>
  </r>
  <r>
    <s v="Mrs."/>
    <s v="Brittany Rodriguez"/>
    <n v="40"/>
    <x v="1"/>
    <x v="0"/>
    <s v="AB-"/>
    <x v="5"/>
    <x v="3"/>
    <x v="1449"/>
    <s v="Jerry York"/>
    <x v="6329"/>
    <x v="0"/>
    <n v="22542.219499999999"/>
    <n v="346"/>
    <x v="2"/>
    <s v="Emergency"/>
    <d v="2019-07-22T00:00:00"/>
    <s v="Aspirin"/>
    <s v="Normal"/>
    <x v="16"/>
  </r>
  <r>
    <s v="Mr."/>
    <s v="Regina Waters"/>
    <n v="25"/>
    <x v="2"/>
    <x v="1"/>
    <s v="AB-"/>
    <x v="5"/>
    <x v="4"/>
    <x v="478"/>
    <s v="Amy Payne"/>
    <x v="6330"/>
    <x v="4"/>
    <n v="44584.052900000002"/>
    <n v="138"/>
    <x v="1"/>
    <s v="Urgent"/>
    <d v="2020-05-08T00:00:00"/>
    <s v="Ibuprofen"/>
    <s v="Abnormal"/>
    <x v="17"/>
  </r>
  <r>
    <s v="Mr."/>
    <s v="Anthony Duncan"/>
    <n v="70"/>
    <x v="0"/>
    <x v="1"/>
    <s v="B-"/>
    <x v="2"/>
    <x v="5"/>
    <x v="1099"/>
    <s v="Edwin Maxwell"/>
    <x v="6331"/>
    <x v="0"/>
    <n v="38699.83"/>
    <n v="468"/>
    <x v="0"/>
    <s v="Elective"/>
    <d v="2022-04-16T00:00:00"/>
    <s v="Lipitor"/>
    <s v="Abnormal"/>
    <x v="10"/>
  </r>
  <r>
    <s v="Mrs."/>
    <s v="Natalie Sanders"/>
    <n v="69"/>
    <x v="0"/>
    <x v="0"/>
    <s v="B-"/>
    <x v="2"/>
    <x v="2"/>
    <x v="1213"/>
    <s v="Tamara Potter"/>
    <x v="6332"/>
    <x v="3"/>
    <n v="15400.096299999999"/>
    <n v="463"/>
    <x v="0"/>
    <s v="Elective"/>
    <d v="2019-12-26T00:00:00"/>
    <s v="Penicillin"/>
    <s v="Inconclusive"/>
    <x v="30"/>
  </r>
  <r>
    <s v="Mr."/>
    <s v="Steven Bruce"/>
    <n v="20"/>
    <x v="2"/>
    <x v="1"/>
    <s v="AB-"/>
    <x v="5"/>
    <x v="4"/>
    <x v="1259"/>
    <s v="Steven Deleon"/>
    <x v="1472"/>
    <x v="3"/>
    <n v="15137.998100000001"/>
    <n v="454"/>
    <x v="2"/>
    <s v="Emergency"/>
    <d v="2020-09-18T00:00:00"/>
    <s v="Aspirin"/>
    <s v="Abnormal"/>
    <x v="18"/>
  </r>
  <r>
    <s v="Mr."/>
    <s v="Joshua Franco"/>
    <n v="56"/>
    <x v="1"/>
    <x v="1"/>
    <s v="A+"/>
    <x v="4"/>
    <x v="3"/>
    <x v="35"/>
    <s v="Shannon Mitchell"/>
    <x v="6333"/>
    <x v="2"/>
    <n v="15113.041800000001"/>
    <n v="381"/>
    <x v="2"/>
    <s v="Emergency"/>
    <d v="2019-12-01T00:00:00"/>
    <s v="Paracetamol"/>
    <s v="Abnormal"/>
    <x v="18"/>
  </r>
  <r>
    <s v="Mr."/>
    <s v="Jason Kaiser"/>
    <n v="26"/>
    <x v="2"/>
    <x v="1"/>
    <s v="A+"/>
    <x v="4"/>
    <x v="4"/>
    <x v="605"/>
    <s v="Brandy Hernandez"/>
    <x v="6334"/>
    <x v="3"/>
    <n v="32350.106599999999"/>
    <n v="236"/>
    <x v="2"/>
    <s v="Emergency"/>
    <d v="2019-12-14T00:00:00"/>
    <s v="Paracetamol"/>
    <s v="Abnormal"/>
    <x v="12"/>
  </r>
  <r>
    <s v="Mr."/>
    <s v="James Oliver"/>
    <n v="80"/>
    <x v="0"/>
    <x v="1"/>
    <s v="O+"/>
    <x v="1"/>
    <x v="2"/>
    <x v="1768"/>
    <s v="Andrea Jordan"/>
    <x v="6335"/>
    <x v="4"/>
    <n v="19746.691200000001"/>
    <n v="103"/>
    <x v="0"/>
    <s v="Elective"/>
    <d v="2019-12-24T00:00:00"/>
    <s v="Aspirin"/>
    <s v="Normal"/>
    <x v="0"/>
  </r>
  <r>
    <s v="Mr."/>
    <s v="Stephen Henson"/>
    <n v="27"/>
    <x v="2"/>
    <x v="1"/>
    <s v="B-"/>
    <x v="2"/>
    <x v="3"/>
    <x v="1503"/>
    <s v="Daniel Lee"/>
    <x v="6336"/>
    <x v="1"/>
    <n v="12461.252699999999"/>
    <n v="344"/>
    <x v="1"/>
    <s v="Urgent"/>
    <d v="2020-07-06T00:00:00"/>
    <s v="Paracetamol"/>
    <s v="Abnormal"/>
    <x v="1"/>
  </r>
  <r>
    <s v="Mr."/>
    <s v="Amy Ryan"/>
    <n v="28"/>
    <x v="2"/>
    <x v="1"/>
    <s v="B-"/>
    <x v="2"/>
    <x v="4"/>
    <x v="584"/>
    <s v="Taylor Bond"/>
    <x v="379"/>
    <x v="2"/>
    <n v="5801.1080000000002"/>
    <n v="450"/>
    <x v="0"/>
    <s v="Elective"/>
    <d v="2021-09-30T00:00:00"/>
    <s v="Paracetamol"/>
    <s v="Abnormal"/>
    <x v="18"/>
  </r>
  <r>
    <s v="Mrs."/>
    <s v="Andrew Zimmerman"/>
    <n v="72"/>
    <x v="0"/>
    <x v="0"/>
    <s v="AB-"/>
    <x v="5"/>
    <x v="5"/>
    <x v="21"/>
    <s v="Joseph Hopkins"/>
    <x v="6337"/>
    <x v="2"/>
    <n v="21871.460899999998"/>
    <n v="371"/>
    <x v="0"/>
    <s v="Elective"/>
    <d v="2022-12-17T00:00:00"/>
    <s v="Lipitor"/>
    <s v="Abnormal"/>
    <x v="10"/>
  </r>
  <r>
    <s v="Mr."/>
    <s v="Alyssa Delgado"/>
    <n v="41"/>
    <x v="1"/>
    <x v="1"/>
    <s v="AB+"/>
    <x v="3"/>
    <x v="3"/>
    <x v="847"/>
    <s v="Isabel Mason"/>
    <x v="6338"/>
    <x v="0"/>
    <n v="14264.68"/>
    <n v="284"/>
    <x v="2"/>
    <s v="Emergency"/>
    <d v="2019-04-25T00:00:00"/>
    <s v="Penicillin"/>
    <s v="Normal"/>
    <x v="29"/>
  </r>
  <r>
    <s v="Mr."/>
    <s v="Mary Walker"/>
    <n v="67"/>
    <x v="0"/>
    <x v="1"/>
    <s v="AB-"/>
    <x v="5"/>
    <x v="1"/>
    <x v="1632"/>
    <s v="Kenneth Dunn"/>
    <x v="6339"/>
    <x v="2"/>
    <n v="20969.9961"/>
    <n v="372"/>
    <x v="1"/>
    <s v="Urgent"/>
    <d v="2021-01-23T00:00:00"/>
    <s v="Aspirin"/>
    <s v="Normal"/>
    <x v="22"/>
  </r>
  <r>
    <s v="Mr."/>
    <s v="Rachael Hutchinson"/>
    <n v="84"/>
    <x v="0"/>
    <x v="1"/>
    <s v="B+"/>
    <x v="7"/>
    <x v="1"/>
    <x v="918"/>
    <s v="Michael Lawson"/>
    <x v="573"/>
    <x v="2"/>
    <n v="32819.411099999998"/>
    <n v="145"/>
    <x v="1"/>
    <s v="Urgent"/>
    <d v="2019-06-02T00:00:00"/>
    <s v="Ibuprofen"/>
    <s v="Normal"/>
    <x v="20"/>
  </r>
  <r>
    <s v="Mr."/>
    <s v="Charles Villa"/>
    <n v="72"/>
    <x v="0"/>
    <x v="1"/>
    <s v="B-"/>
    <x v="2"/>
    <x v="5"/>
    <x v="527"/>
    <s v="Ryan Thompson"/>
    <x v="1185"/>
    <x v="1"/>
    <n v="42571.1944"/>
    <n v="392"/>
    <x v="2"/>
    <s v="Emergency"/>
    <d v="2019-12-25T00:00:00"/>
    <s v="Aspirin"/>
    <s v="Inconclusive"/>
    <x v="8"/>
  </r>
  <r>
    <s v="Mr."/>
    <s v="Charles Chase"/>
    <n v="70"/>
    <x v="0"/>
    <x v="1"/>
    <s v="AB+"/>
    <x v="3"/>
    <x v="1"/>
    <x v="1480"/>
    <s v="Tina Wall"/>
    <x v="6340"/>
    <x v="3"/>
    <n v="2748.8836999999999"/>
    <n v="249"/>
    <x v="0"/>
    <s v="Elective"/>
    <d v="2020-04-16T00:00:00"/>
    <s v="Ibuprofen"/>
    <s v="Normal"/>
    <x v="25"/>
  </r>
  <r>
    <s v="Mr."/>
    <s v="Sabrina Holland"/>
    <n v="30"/>
    <x v="2"/>
    <x v="1"/>
    <s v="A+"/>
    <x v="4"/>
    <x v="3"/>
    <x v="1506"/>
    <s v="Kathleen Mclean"/>
    <x v="6341"/>
    <x v="1"/>
    <n v="16934.078799999999"/>
    <n v="327"/>
    <x v="1"/>
    <s v="Urgent"/>
    <d v="2019-05-28T00:00:00"/>
    <s v="Penicillin"/>
    <s v="Inconclusive"/>
    <x v="21"/>
  </r>
  <r>
    <s v="Mr."/>
    <s v="Thomas Cabrera"/>
    <n v="33"/>
    <x v="2"/>
    <x v="1"/>
    <s v="AB+"/>
    <x v="3"/>
    <x v="4"/>
    <x v="1167"/>
    <s v="Anna Ellis"/>
    <x v="362"/>
    <x v="4"/>
    <n v="32004.524300000001"/>
    <n v="415"/>
    <x v="0"/>
    <s v="Elective"/>
    <d v="2023-03-09T00:00:00"/>
    <s v="Lipitor"/>
    <s v="Abnormal"/>
    <x v="18"/>
  </r>
  <r>
    <s v="Mr."/>
    <s v="Ann Simmons"/>
    <n v="67"/>
    <x v="0"/>
    <x v="1"/>
    <s v="O-"/>
    <x v="0"/>
    <x v="5"/>
    <x v="942"/>
    <s v="Steven Dunn"/>
    <x v="6342"/>
    <x v="1"/>
    <n v="43476.251199999999"/>
    <n v="382"/>
    <x v="0"/>
    <s v="Elective"/>
    <d v="2019-11-03T00:00:00"/>
    <s v="Paracetamol"/>
    <s v="Abnormal"/>
    <x v="3"/>
  </r>
  <r>
    <s v="Mrs."/>
    <s v="Ashley Hester"/>
    <n v="54"/>
    <x v="1"/>
    <x v="0"/>
    <s v="AB-"/>
    <x v="5"/>
    <x v="1"/>
    <x v="999"/>
    <s v="Kimberly Richards"/>
    <x v="6343"/>
    <x v="4"/>
    <n v="2530.4529000000002"/>
    <n v="336"/>
    <x v="0"/>
    <s v="Elective"/>
    <d v="2023-06-15T00:00:00"/>
    <s v="Paracetamol"/>
    <s v="Inconclusive"/>
    <x v="25"/>
  </r>
  <r>
    <s v="Mrs."/>
    <s v="Rodney Clark"/>
    <n v="83"/>
    <x v="0"/>
    <x v="0"/>
    <s v="A-"/>
    <x v="6"/>
    <x v="1"/>
    <x v="940"/>
    <s v="Kathleen Evans"/>
    <x v="6344"/>
    <x v="4"/>
    <n v="31246.3544"/>
    <n v="377"/>
    <x v="0"/>
    <s v="Elective"/>
    <d v="2020-05-21T00:00:00"/>
    <s v="Paracetamol"/>
    <s v="Inconclusive"/>
    <x v="20"/>
  </r>
  <r>
    <s v="Mr."/>
    <s v="Richard Parker"/>
    <n v="63"/>
    <x v="0"/>
    <x v="1"/>
    <s v="AB+"/>
    <x v="3"/>
    <x v="3"/>
    <x v="2"/>
    <s v="Tony Cardenas"/>
    <x v="6345"/>
    <x v="2"/>
    <n v="25931.6155"/>
    <n v="492"/>
    <x v="1"/>
    <s v="Urgent"/>
    <d v="2019-05-28T00:00:00"/>
    <s v="Lipitor"/>
    <s v="Abnormal"/>
    <x v="13"/>
  </r>
  <r>
    <s v="Mrs."/>
    <s v="Tyler Walters"/>
    <n v="64"/>
    <x v="0"/>
    <x v="0"/>
    <s v="O+"/>
    <x v="1"/>
    <x v="0"/>
    <x v="1433"/>
    <s v="Ashley Rivera"/>
    <x v="631"/>
    <x v="1"/>
    <n v="5544.8190999999997"/>
    <n v="192"/>
    <x v="1"/>
    <s v="Urgent"/>
    <d v="2023-05-26T00:00:00"/>
    <s v="Aspirin"/>
    <s v="Abnormal"/>
    <x v="20"/>
  </r>
  <r>
    <s v="Mrs."/>
    <s v="Susan Cooper"/>
    <n v="66"/>
    <x v="0"/>
    <x v="0"/>
    <s v="AB+"/>
    <x v="3"/>
    <x v="3"/>
    <x v="1217"/>
    <s v="Regina Wagner"/>
    <x v="641"/>
    <x v="3"/>
    <n v="3240.4553999999998"/>
    <n v="432"/>
    <x v="2"/>
    <s v="Emergency"/>
    <d v="2022-12-14T00:00:00"/>
    <s v="Paracetamol"/>
    <s v="Inconclusive"/>
    <x v="3"/>
  </r>
  <r>
    <s v="Mrs."/>
    <s v="Lisa Cunningham"/>
    <n v="75"/>
    <x v="0"/>
    <x v="0"/>
    <s v="AB-"/>
    <x v="5"/>
    <x v="1"/>
    <x v="251"/>
    <s v="Lawrence Smith"/>
    <x v="6346"/>
    <x v="1"/>
    <n v="38777.183100000002"/>
    <n v="188"/>
    <x v="0"/>
    <s v="Elective"/>
    <d v="2022-06-06T00:00:00"/>
    <s v="Penicillin"/>
    <s v="Normal"/>
    <x v="15"/>
  </r>
  <r>
    <s v="Mr."/>
    <s v="Victoria Rodriguez"/>
    <n v="19"/>
    <x v="2"/>
    <x v="1"/>
    <s v="O+"/>
    <x v="1"/>
    <x v="4"/>
    <x v="633"/>
    <s v="David Carpenter"/>
    <x v="6347"/>
    <x v="3"/>
    <n v="40733.397199999999"/>
    <n v="159"/>
    <x v="2"/>
    <s v="Emergency"/>
    <d v="2022-01-08T00:00:00"/>
    <s v="Aspirin"/>
    <s v="Abnormal"/>
    <x v="1"/>
  </r>
  <r>
    <s v="Mr."/>
    <s v="Michael Valentine"/>
    <n v="59"/>
    <x v="1"/>
    <x v="1"/>
    <s v="A-"/>
    <x v="6"/>
    <x v="4"/>
    <x v="187"/>
    <s v="Brittany Dawson"/>
    <x v="6348"/>
    <x v="1"/>
    <n v="9417.3451999999997"/>
    <n v="237"/>
    <x v="2"/>
    <s v="Emergency"/>
    <d v="2021-11-28T00:00:00"/>
    <s v="Ibuprofen"/>
    <s v="Inconclusive"/>
    <x v="12"/>
  </r>
  <r>
    <s v="Mr."/>
    <s v="Michael Johnson"/>
    <n v="32"/>
    <x v="2"/>
    <x v="1"/>
    <s v="B+"/>
    <x v="7"/>
    <x v="4"/>
    <x v="1769"/>
    <s v="Emily Lucas"/>
    <x v="6349"/>
    <x v="2"/>
    <n v="20481.1554"/>
    <n v="426"/>
    <x v="1"/>
    <s v="Urgent"/>
    <d v="2021-08-03T00:00:00"/>
    <s v="Paracetamol"/>
    <s v="Inconclusive"/>
    <x v="12"/>
  </r>
  <r>
    <s v="Mrs."/>
    <s v="Jamie Gonzales"/>
    <n v="52"/>
    <x v="1"/>
    <x v="0"/>
    <s v="O-"/>
    <x v="0"/>
    <x v="1"/>
    <x v="1271"/>
    <s v="Michael Hughes"/>
    <x v="6350"/>
    <x v="4"/>
    <n v="33472.595999999998"/>
    <n v="417"/>
    <x v="0"/>
    <s v="Elective"/>
    <d v="2019-02-22T00:00:00"/>
    <s v="Aspirin"/>
    <s v="Normal"/>
    <x v="24"/>
  </r>
  <r>
    <s v="Mrs."/>
    <s v="Kristopher Freeman"/>
    <n v="30"/>
    <x v="2"/>
    <x v="0"/>
    <s v="AB+"/>
    <x v="3"/>
    <x v="4"/>
    <x v="1314"/>
    <s v="Alejandro Thompson"/>
    <x v="6351"/>
    <x v="3"/>
    <n v="34870.561199999996"/>
    <n v="123"/>
    <x v="0"/>
    <s v="Elective"/>
    <d v="2021-07-04T00:00:00"/>
    <s v="Aspirin"/>
    <s v="Abnormal"/>
    <x v="5"/>
  </r>
  <r>
    <s v="Mrs."/>
    <s v="Colton Peterson"/>
    <n v="35"/>
    <x v="1"/>
    <x v="0"/>
    <s v="AB+"/>
    <x v="3"/>
    <x v="1"/>
    <x v="1001"/>
    <s v="Kevin Jordan"/>
    <x v="6352"/>
    <x v="0"/>
    <n v="5988.0429999999997"/>
    <n v="106"/>
    <x v="0"/>
    <s v="Elective"/>
    <d v="2022-05-21T00:00:00"/>
    <s v="Penicillin"/>
    <s v="Abnormal"/>
    <x v="3"/>
  </r>
  <r>
    <s v="Mr."/>
    <s v="Christopher Oconnell"/>
    <n v="77"/>
    <x v="0"/>
    <x v="1"/>
    <s v="AB+"/>
    <x v="3"/>
    <x v="4"/>
    <x v="765"/>
    <s v="Tyler Torres"/>
    <x v="4029"/>
    <x v="2"/>
    <n v="13559.8706"/>
    <n v="324"/>
    <x v="2"/>
    <s v="Emergency"/>
    <d v="2019-09-17T00:00:00"/>
    <s v="Paracetamol"/>
    <s v="Inconclusive"/>
    <x v="20"/>
  </r>
  <r>
    <s v="Mrs."/>
    <s v="Kelsey Mills"/>
    <n v="58"/>
    <x v="1"/>
    <x v="0"/>
    <s v="B+"/>
    <x v="7"/>
    <x v="3"/>
    <x v="994"/>
    <s v="Amanda Munoz"/>
    <x v="6353"/>
    <x v="4"/>
    <n v="21151.550800000001"/>
    <n v="367"/>
    <x v="1"/>
    <s v="Urgent"/>
    <d v="2020-06-08T00:00:00"/>
    <s v="Lipitor"/>
    <s v="Normal"/>
    <x v="21"/>
  </r>
  <r>
    <s v="Mrs."/>
    <s v="Karen Adams"/>
    <n v="42"/>
    <x v="1"/>
    <x v="0"/>
    <s v="B-"/>
    <x v="2"/>
    <x v="5"/>
    <x v="571"/>
    <s v="Sydney Gillespie"/>
    <x v="6354"/>
    <x v="3"/>
    <n v="78757.944600000003"/>
    <n v="492"/>
    <x v="1"/>
    <s v="Urgent"/>
    <d v="2022-10-03T00:00:00"/>
    <s v="Penicillin"/>
    <s v="Inconclusive"/>
    <x v="25"/>
  </r>
  <r>
    <s v="Mrs."/>
    <s v="Tracy Oliver"/>
    <n v="80"/>
    <x v="0"/>
    <x v="0"/>
    <s v="O+"/>
    <x v="1"/>
    <x v="3"/>
    <x v="240"/>
    <s v="Stephanie Ward"/>
    <x v="6355"/>
    <x v="1"/>
    <n v="19119.752199999999"/>
    <n v="313"/>
    <x v="1"/>
    <s v="Urgent"/>
    <d v="2021-01-06T00:00:00"/>
    <s v="Paracetamol"/>
    <s v="Normal"/>
    <x v="7"/>
  </r>
  <r>
    <s v="Mrs."/>
    <s v="Hannah Sanders"/>
    <n v="66"/>
    <x v="0"/>
    <x v="0"/>
    <s v="A+"/>
    <x v="4"/>
    <x v="2"/>
    <x v="954"/>
    <s v="Amanda Dunlap"/>
    <x v="6356"/>
    <x v="1"/>
    <n v="24695.863300000001"/>
    <n v="134"/>
    <x v="0"/>
    <s v="Elective"/>
    <d v="2020-12-11T00:00:00"/>
    <s v="Paracetamol"/>
    <s v="Inconclusive"/>
    <x v="28"/>
  </r>
  <r>
    <s v="Mrs."/>
    <s v="Margaret Caldwell"/>
    <n v="46"/>
    <x v="1"/>
    <x v="0"/>
    <s v="A+"/>
    <x v="4"/>
    <x v="5"/>
    <x v="946"/>
    <s v="Kristin Mccarthy"/>
    <x v="6357"/>
    <x v="1"/>
    <n v="76316.271800000002"/>
    <n v="395"/>
    <x v="1"/>
    <s v="Urgent"/>
    <d v="2019-09-03T00:00:00"/>
    <s v="Lipitor"/>
    <s v="Abnormal"/>
    <x v="22"/>
  </r>
  <r>
    <s v="Mrs."/>
    <s v="Donald Arnold"/>
    <n v="51"/>
    <x v="1"/>
    <x v="0"/>
    <s v="O-"/>
    <x v="0"/>
    <x v="4"/>
    <x v="782"/>
    <s v="David Hart"/>
    <x v="6358"/>
    <x v="1"/>
    <n v="9422.8847999999998"/>
    <n v="263"/>
    <x v="2"/>
    <s v="Emergency"/>
    <d v="2023-05-26T00:00:00"/>
    <s v="Penicillin"/>
    <s v="Inconclusive"/>
    <x v="28"/>
  </r>
  <r>
    <s v="Mr."/>
    <s v="Michael Jacobs"/>
    <n v="47"/>
    <x v="1"/>
    <x v="1"/>
    <s v="A+"/>
    <x v="4"/>
    <x v="1"/>
    <x v="1014"/>
    <s v="Zachary Gutierrez"/>
    <x v="6359"/>
    <x v="2"/>
    <n v="35668.452599999997"/>
    <n v="492"/>
    <x v="0"/>
    <s v="Elective"/>
    <d v="2021-02-06T00:00:00"/>
    <s v="Aspirin"/>
    <s v="Abnormal"/>
    <x v="9"/>
  </r>
  <r>
    <s v="Mr."/>
    <s v="Kari Garcia"/>
    <n v="24"/>
    <x v="2"/>
    <x v="1"/>
    <s v="A+"/>
    <x v="4"/>
    <x v="3"/>
    <x v="1731"/>
    <s v="Martha Miller"/>
    <x v="6360"/>
    <x v="2"/>
    <n v="18564.460999999999"/>
    <n v="123"/>
    <x v="1"/>
    <s v="Urgent"/>
    <d v="2021-01-16T00:00:00"/>
    <s v="Ibuprofen"/>
    <s v="Inconclusive"/>
    <x v="28"/>
  </r>
  <r>
    <s v="Mr."/>
    <s v="Kimberly Gonzalez"/>
    <n v="19"/>
    <x v="2"/>
    <x v="1"/>
    <s v="A+"/>
    <x v="4"/>
    <x v="4"/>
    <x v="93"/>
    <s v="Kimberly Yoder"/>
    <x v="6361"/>
    <x v="3"/>
    <n v="2542.7941000000001"/>
    <n v="117"/>
    <x v="2"/>
    <s v="Emergency"/>
    <d v="2020-03-21T00:00:00"/>
    <s v="Ibuprofen"/>
    <s v="Normal"/>
    <x v="1"/>
  </r>
  <r>
    <s v="Mrs."/>
    <s v="Cameron Baxter"/>
    <n v="54"/>
    <x v="1"/>
    <x v="0"/>
    <s v="A+"/>
    <x v="4"/>
    <x v="0"/>
    <x v="817"/>
    <s v="Dennis Romero"/>
    <x v="6362"/>
    <x v="4"/>
    <n v="15299.4722"/>
    <n v="253"/>
    <x v="1"/>
    <s v="Urgent"/>
    <d v="2019-10-20T00:00:00"/>
    <s v="Ibuprofen"/>
    <s v="Abnormal"/>
    <x v="18"/>
  </r>
  <r>
    <s v="Mrs."/>
    <s v="Ashley Johnson"/>
    <n v="49"/>
    <x v="1"/>
    <x v="0"/>
    <s v="AB-"/>
    <x v="5"/>
    <x v="4"/>
    <x v="89"/>
    <s v="Jennifer Haynes"/>
    <x v="6363"/>
    <x v="3"/>
    <n v="10372.6453"/>
    <n v="248"/>
    <x v="0"/>
    <s v="Elective"/>
    <d v="2021-11-08T00:00:00"/>
    <s v="Paracetamol"/>
    <s v="Inconclusive"/>
    <x v="12"/>
  </r>
  <r>
    <s v="Mrs."/>
    <s v="Kyle Byrd"/>
    <n v="19"/>
    <x v="2"/>
    <x v="0"/>
    <s v="O-"/>
    <x v="0"/>
    <x v="3"/>
    <x v="1222"/>
    <s v="Ellen Anderson"/>
    <x v="6364"/>
    <x v="3"/>
    <n v="5085.2696999999998"/>
    <n v="212"/>
    <x v="2"/>
    <s v="Emergency"/>
    <d v="2023-04-22T00:00:00"/>
    <s v="Penicillin"/>
    <s v="Inconclusive"/>
    <x v="14"/>
  </r>
  <r>
    <s v="Mr."/>
    <s v="Robert James"/>
    <n v="60"/>
    <x v="0"/>
    <x v="1"/>
    <s v="O-"/>
    <x v="0"/>
    <x v="2"/>
    <x v="695"/>
    <s v="Erik Ford"/>
    <x v="6365"/>
    <x v="0"/>
    <n v="13563.8403"/>
    <n v="174"/>
    <x v="0"/>
    <s v="Elective"/>
    <d v="2019-10-18T00:00:00"/>
    <s v="Aspirin"/>
    <s v="Normal"/>
    <x v="24"/>
  </r>
  <r>
    <s v="Mrs."/>
    <s v="Tracy Sexton"/>
    <n v="56"/>
    <x v="1"/>
    <x v="0"/>
    <s v="O-"/>
    <x v="0"/>
    <x v="4"/>
    <x v="290"/>
    <s v="Bradley Newman"/>
    <x v="6366"/>
    <x v="4"/>
    <n v="34430.951999999997"/>
    <n v="162"/>
    <x v="2"/>
    <s v="Emergency"/>
    <d v="2020-04-16T00:00:00"/>
    <s v="Lipitor"/>
    <s v="Abnormal"/>
    <x v="7"/>
  </r>
  <r>
    <s v="Mr."/>
    <s v="Thomas Arnold"/>
    <n v="84"/>
    <x v="0"/>
    <x v="1"/>
    <s v="AB+"/>
    <x v="3"/>
    <x v="2"/>
    <x v="569"/>
    <s v="Tammy Welch"/>
    <x v="6367"/>
    <x v="4"/>
    <n v="15633.001"/>
    <n v="482"/>
    <x v="0"/>
    <s v="Elective"/>
    <d v="2023-04-13T00:00:00"/>
    <s v="Paracetamol"/>
    <s v="Normal"/>
    <x v="11"/>
  </r>
  <r>
    <s v="Mr."/>
    <s v="Bryan Harper"/>
    <n v="81"/>
    <x v="0"/>
    <x v="1"/>
    <s v="B+"/>
    <x v="7"/>
    <x v="3"/>
    <x v="1742"/>
    <s v="Jonathan Waters"/>
    <x v="6368"/>
    <x v="2"/>
    <n v="8500.8269999999993"/>
    <n v="186"/>
    <x v="2"/>
    <s v="Emergency"/>
    <d v="2022-02-24T00:00:00"/>
    <s v="Penicillin"/>
    <s v="Abnormal"/>
    <x v="28"/>
  </r>
  <r>
    <s v="Mrs."/>
    <s v="Dr. Jenna Chase"/>
    <n v="57"/>
    <x v="1"/>
    <x v="0"/>
    <s v="AB-"/>
    <x v="5"/>
    <x v="4"/>
    <x v="593"/>
    <s v="Laura Cortez"/>
    <x v="6369"/>
    <x v="4"/>
    <n v="28683.223999999998"/>
    <n v="170"/>
    <x v="0"/>
    <s v="Elective"/>
    <d v="2020-07-02T00:00:00"/>
    <s v="Penicillin"/>
    <s v="Inconclusive"/>
    <x v="10"/>
  </r>
  <r>
    <s v="Mrs."/>
    <s v="Beth Long"/>
    <n v="51"/>
    <x v="1"/>
    <x v="0"/>
    <s v="O-"/>
    <x v="0"/>
    <x v="2"/>
    <x v="774"/>
    <s v="Christina Newman"/>
    <x v="6194"/>
    <x v="2"/>
    <n v="1841.6283000000001"/>
    <n v="377"/>
    <x v="0"/>
    <s v="Elective"/>
    <d v="2021-09-26T00:00:00"/>
    <s v="Penicillin"/>
    <s v="Normal"/>
    <x v="2"/>
  </r>
  <r>
    <s v="Mr."/>
    <s v="Debra Lee"/>
    <n v="57"/>
    <x v="1"/>
    <x v="1"/>
    <s v="O+"/>
    <x v="1"/>
    <x v="5"/>
    <x v="355"/>
    <s v="Michael Hinton"/>
    <x v="6370"/>
    <x v="4"/>
    <n v="79267.009900000005"/>
    <n v="301"/>
    <x v="1"/>
    <s v="Urgent"/>
    <d v="2020-01-17T00:00:00"/>
    <s v="Ibuprofen"/>
    <s v="Inconclusive"/>
    <x v="11"/>
  </r>
  <r>
    <s v="Mr."/>
    <s v="Madison Lozano"/>
    <n v="45"/>
    <x v="1"/>
    <x v="1"/>
    <s v="O+"/>
    <x v="1"/>
    <x v="5"/>
    <x v="1159"/>
    <s v="Amy Aguirre"/>
    <x v="6371"/>
    <x v="1"/>
    <n v="55725.215700000001"/>
    <n v="447"/>
    <x v="0"/>
    <s v="Elective"/>
    <d v="2020-01-26T00:00:00"/>
    <s v="Paracetamol"/>
    <s v="Normal"/>
    <x v="24"/>
  </r>
  <r>
    <s v="Mrs."/>
    <s v="Phillip Trevino"/>
    <n v="22"/>
    <x v="2"/>
    <x v="0"/>
    <s v="B-"/>
    <x v="2"/>
    <x v="3"/>
    <x v="1475"/>
    <s v="John Jones"/>
    <x v="6372"/>
    <x v="3"/>
    <n v="33350.133300000001"/>
    <n v="173"/>
    <x v="2"/>
    <s v="Emergency"/>
    <d v="2022-08-27T00:00:00"/>
    <s v="Paracetamol"/>
    <s v="Abnormal"/>
    <x v="26"/>
  </r>
  <r>
    <s v="Mr."/>
    <s v="Ryan Howard"/>
    <n v="78"/>
    <x v="0"/>
    <x v="1"/>
    <s v="B+"/>
    <x v="7"/>
    <x v="2"/>
    <x v="342"/>
    <s v="Keith Norman"/>
    <x v="6373"/>
    <x v="0"/>
    <n v="21313.683700000001"/>
    <n v="285"/>
    <x v="0"/>
    <s v="Elective"/>
    <d v="2022-01-27T00:00:00"/>
    <s v="Penicillin"/>
    <s v="Inconclusive"/>
    <x v="0"/>
  </r>
  <r>
    <s v="Mrs."/>
    <s v="Amanda Jackson"/>
    <n v="79"/>
    <x v="0"/>
    <x v="0"/>
    <s v="AB+"/>
    <x v="3"/>
    <x v="1"/>
    <x v="659"/>
    <s v="Kendra Anderson"/>
    <x v="6374"/>
    <x v="3"/>
    <n v="26934.5861"/>
    <n v="466"/>
    <x v="0"/>
    <s v="Elective"/>
    <d v="2023-01-11T00:00:00"/>
    <s v="Lipitor"/>
    <s v="Abnormal"/>
    <x v="8"/>
  </r>
  <r>
    <s v="Mrs."/>
    <s v="Steven Rocha"/>
    <n v="29"/>
    <x v="2"/>
    <x v="0"/>
    <s v="A+"/>
    <x v="4"/>
    <x v="2"/>
    <x v="205"/>
    <s v="Adam Mcintyre"/>
    <x v="6375"/>
    <x v="2"/>
    <n v="6105.5545000000002"/>
    <n v="164"/>
    <x v="0"/>
    <s v="Elective"/>
    <d v="2021-02-24T00:00:00"/>
    <s v="Ibuprofen"/>
    <s v="Normal"/>
    <x v="3"/>
  </r>
  <r>
    <s v="Mrs."/>
    <s v="Julia Young"/>
    <n v="72"/>
    <x v="0"/>
    <x v="0"/>
    <s v="A+"/>
    <x v="4"/>
    <x v="3"/>
    <x v="421"/>
    <s v="Mia Casey"/>
    <x v="6376"/>
    <x v="0"/>
    <n v="2782.4832000000001"/>
    <n v="399"/>
    <x v="1"/>
    <s v="Urgent"/>
    <d v="2021-08-05T00:00:00"/>
    <s v="Ibuprofen"/>
    <s v="Inconclusive"/>
    <x v="21"/>
  </r>
  <r>
    <s v="Mr."/>
    <s v="Richard Thomas"/>
    <n v="28"/>
    <x v="2"/>
    <x v="1"/>
    <s v="O+"/>
    <x v="1"/>
    <x v="0"/>
    <x v="1227"/>
    <s v="Steven Phillips"/>
    <x v="2487"/>
    <x v="3"/>
    <n v="44812.150099999999"/>
    <n v="299"/>
    <x v="1"/>
    <s v="Urgent"/>
    <d v="2023-07-19T00:00:00"/>
    <s v="Lipitor"/>
    <s v="Inconclusive"/>
    <x v="13"/>
  </r>
  <r>
    <s v="Mr."/>
    <s v="Roy Nelson"/>
    <n v="33"/>
    <x v="2"/>
    <x v="1"/>
    <s v="A+"/>
    <x v="4"/>
    <x v="0"/>
    <x v="293"/>
    <s v="Rebecca Flores"/>
    <x v="6377"/>
    <x v="1"/>
    <n v="4586.6320999999998"/>
    <n v="113"/>
    <x v="0"/>
    <s v="Elective"/>
    <d v="2021-05-24T00:00:00"/>
    <s v="Aspirin"/>
    <s v="Abnormal"/>
    <x v="20"/>
  </r>
  <r>
    <s v="Mr."/>
    <s v="Carrie Merritt"/>
    <n v="54"/>
    <x v="1"/>
    <x v="1"/>
    <s v="B+"/>
    <x v="7"/>
    <x v="3"/>
    <x v="1502"/>
    <s v="Amanda Tanner"/>
    <x v="6378"/>
    <x v="0"/>
    <n v="7027.3936000000003"/>
    <n v="346"/>
    <x v="2"/>
    <s v="Emergency"/>
    <d v="2023-03-26T00:00:00"/>
    <s v="Paracetamol"/>
    <s v="Inconclusive"/>
    <x v="7"/>
  </r>
  <r>
    <s v="Mr."/>
    <s v="Stephen Collins"/>
    <n v="65"/>
    <x v="0"/>
    <x v="1"/>
    <s v="A-"/>
    <x v="6"/>
    <x v="1"/>
    <x v="297"/>
    <s v="Mark Duarte"/>
    <x v="6379"/>
    <x v="4"/>
    <n v="3969.8852999999999"/>
    <n v="169"/>
    <x v="0"/>
    <s v="Elective"/>
    <d v="2019-08-21T00:00:00"/>
    <s v="Lipitor"/>
    <s v="Inconclusive"/>
    <x v="3"/>
  </r>
  <r>
    <s v="Mrs."/>
    <s v="Cynthia Cameron"/>
    <n v="36"/>
    <x v="1"/>
    <x v="0"/>
    <s v="O-"/>
    <x v="0"/>
    <x v="5"/>
    <x v="18"/>
    <s v="Marc Bell"/>
    <x v="6380"/>
    <x v="3"/>
    <n v="57799.926200000002"/>
    <n v="296"/>
    <x v="2"/>
    <s v="Emergency"/>
    <d v="2022-07-07T00:00:00"/>
    <s v="Aspirin"/>
    <s v="Normal"/>
    <x v="20"/>
  </r>
  <r>
    <s v="Mrs."/>
    <s v="Jeffrey Vazquez"/>
    <n v="38"/>
    <x v="1"/>
    <x v="0"/>
    <s v="AB+"/>
    <x v="3"/>
    <x v="0"/>
    <x v="1000"/>
    <s v="Dr. Michelle Hull"/>
    <x v="4140"/>
    <x v="4"/>
    <n v="52931.297100000003"/>
    <n v="241"/>
    <x v="1"/>
    <s v="Urgent"/>
    <d v="2023-06-24T00:00:00"/>
    <s v="Aspirin"/>
    <s v="Normal"/>
    <x v="10"/>
  </r>
  <r>
    <s v="Mr."/>
    <s v="Brian Austin"/>
    <n v="78"/>
    <x v="0"/>
    <x v="1"/>
    <s v="A+"/>
    <x v="4"/>
    <x v="1"/>
    <x v="571"/>
    <s v="Amanda Davis"/>
    <x v="6381"/>
    <x v="3"/>
    <n v="17675.4679"/>
    <n v="417"/>
    <x v="0"/>
    <s v="Elective"/>
    <d v="2022-10-08T00:00:00"/>
    <s v="Aspirin"/>
    <s v="Abnormal"/>
    <x v="9"/>
  </r>
  <r>
    <s v="Mrs."/>
    <s v="John Johnston"/>
    <n v="57"/>
    <x v="1"/>
    <x v="0"/>
    <s v="AB+"/>
    <x v="3"/>
    <x v="2"/>
    <x v="352"/>
    <s v="Mackenzie Gonzalez"/>
    <x v="6382"/>
    <x v="2"/>
    <n v="15017.0857"/>
    <n v="448"/>
    <x v="0"/>
    <s v="Elective"/>
    <d v="2022-02-15T00:00:00"/>
    <s v="Ibuprofen"/>
    <s v="Inconclusive"/>
    <x v="9"/>
  </r>
  <r>
    <s v="Mr."/>
    <s v="Ashley Fuller"/>
    <n v="29"/>
    <x v="2"/>
    <x v="1"/>
    <s v="AB+"/>
    <x v="3"/>
    <x v="4"/>
    <x v="1770"/>
    <s v="Michael Martinez"/>
    <x v="6383"/>
    <x v="1"/>
    <n v="12575.693799999999"/>
    <n v="319"/>
    <x v="0"/>
    <s v="Elective"/>
    <d v="2019-04-04T00:00:00"/>
    <s v="Penicillin"/>
    <s v="Inconclusive"/>
    <x v="22"/>
  </r>
  <r>
    <s v="Mr."/>
    <s v="Brian Ryan"/>
    <n v="65"/>
    <x v="0"/>
    <x v="1"/>
    <s v="O+"/>
    <x v="1"/>
    <x v="4"/>
    <x v="879"/>
    <s v="James Williams"/>
    <x v="6384"/>
    <x v="0"/>
    <n v="14100.321"/>
    <n v="468"/>
    <x v="0"/>
    <s v="Elective"/>
    <d v="2019-08-18T00:00:00"/>
    <s v="Aspirin"/>
    <s v="Normal"/>
    <x v="23"/>
  </r>
  <r>
    <s v="Mrs."/>
    <s v="Gina Chavez"/>
    <n v="84"/>
    <x v="0"/>
    <x v="0"/>
    <s v="AB-"/>
    <x v="5"/>
    <x v="3"/>
    <x v="891"/>
    <s v="Patricia Torres"/>
    <x v="950"/>
    <x v="2"/>
    <n v="10400.3806"/>
    <n v="360"/>
    <x v="2"/>
    <s v="Emergency"/>
    <d v="2021-08-24T00:00:00"/>
    <s v="Aspirin"/>
    <s v="Inconclusive"/>
    <x v="25"/>
  </r>
  <r>
    <s v="Mrs."/>
    <s v="Edward Sheppard"/>
    <n v="50"/>
    <x v="1"/>
    <x v="0"/>
    <s v="AB-"/>
    <x v="5"/>
    <x v="5"/>
    <x v="1597"/>
    <s v="Carolyn Moses"/>
    <x v="6385"/>
    <x v="0"/>
    <n v="68207.138399999996"/>
    <n v="398"/>
    <x v="2"/>
    <s v="Emergency"/>
    <d v="2020-07-07T00:00:00"/>
    <s v="Ibuprofen"/>
    <s v="Inconclusive"/>
    <x v="29"/>
  </r>
  <r>
    <s v="Mrs."/>
    <s v="Sharon Barton"/>
    <n v="40"/>
    <x v="1"/>
    <x v="0"/>
    <s v="O-"/>
    <x v="0"/>
    <x v="0"/>
    <x v="246"/>
    <s v="Rebekah Conway"/>
    <x v="1518"/>
    <x v="4"/>
    <n v="50489.967600000004"/>
    <n v="381"/>
    <x v="0"/>
    <s v="Elective"/>
    <d v="2022-07-13T00:00:00"/>
    <s v="Paracetamol"/>
    <s v="Normal"/>
    <x v="8"/>
  </r>
  <r>
    <s v="Mr."/>
    <s v="Kenneth Hayes"/>
    <n v="43"/>
    <x v="1"/>
    <x v="1"/>
    <s v="B-"/>
    <x v="2"/>
    <x v="0"/>
    <x v="115"/>
    <s v="Christopher Evans"/>
    <x v="751"/>
    <x v="2"/>
    <n v="29660.487799999999"/>
    <n v="153"/>
    <x v="0"/>
    <s v="Elective"/>
    <d v="2022-04-07T00:00:00"/>
    <s v="Lipitor"/>
    <s v="Normal"/>
    <x v="25"/>
  </r>
  <r>
    <s v="Mrs."/>
    <s v="Miss Sara Shaw"/>
    <n v="84"/>
    <x v="0"/>
    <x v="0"/>
    <s v="B-"/>
    <x v="2"/>
    <x v="1"/>
    <x v="1232"/>
    <s v="Hannah Carson"/>
    <x v="6386"/>
    <x v="2"/>
    <n v="35574.432800000002"/>
    <n v="347"/>
    <x v="0"/>
    <s v="Elective"/>
    <d v="2022-12-05T00:00:00"/>
    <s v="Aspirin"/>
    <s v="Inconclusive"/>
    <x v="8"/>
  </r>
  <r>
    <s v="Mrs."/>
    <s v="Megan Ayala"/>
    <n v="55"/>
    <x v="1"/>
    <x v="0"/>
    <s v="O-"/>
    <x v="0"/>
    <x v="4"/>
    <x v="365"/>
    <s v="Marissa Thomas"/>
    <x v="6387"/>
    <x v="2"/>
    <n v="9152.3940000000002"/>
    <n v="438"/>
    <x v="1"/>
    <s v="Urgent"/>
    <d v="2019-08-03T00:00:00"/>
    <s v="Lipitor"/>
    <s v="Normal"/>
    <x v="7"/>
  </r>
  <r>
    <s v="Mrs."/>
    <s v="Wanda Mcdonald"/>
    <n v="72"/>
    <x v="0"/>
    <x v="0"/>
    <s v="B+"/>
    <x v="7"/>
    <x v="0"/>
    <x v="552"/>
    <s v="Willie Bass"/>
    <x v="6388"/>
    <x v="2"/>
    <n v="11716.0468"/>
    <n v="311"/>
    <x v="2"/>
    <s v="Emergency"/>
    <d v="2019-07-08T00:00:00"/>
    <s v="Lipitor"/>
    <s v="Abnormal"/>
    <x v="21"/>
  </r>
  <r>
    <s v="Mrs."/>
    <s v="Mark Fisher"/>
    <n v="46"/>
    <x v="1"/>
    <x v="0"/>
    <s v="A+"/>
    <x v="4"/>
    <x v="3"/>
    <x v="398"/>
    <s v="Dorothy Palmer"/>
    <x v="322"/>
    <x v="4"/>
    <n v="18541.054"/>
    <n v="296"/>
    <x v="2"/>
    <s v="Emergency"/>
    <d v="2023-08-08T00:00:00"/>
    <s v="Lipitor"/>
    <s v="Inconclusive"/>
    <x v="2"/>
  </r>
  <r>
    <s v="Mr."/>
    <s v="Renee Taylor"/>
    <n v="77"/>
    <x v="0"/>
    <x v="1"/>
    <s v="A+"/>
    <x v="4"/>
    <x v="0"/>
    <x v="945"/>
    <s v="Sandra Green"/>
    <x v="6389"/>
    <x v="3"/>
    <n v="50725.344899999996"/>
    <n v="246"/>
    <x v="0"/>
    <s v="Elective"/>
    <d v="2020-06-10T00:00:00"/>
    <s v="Lipitor"/>
    <s v="Inconclusive"/>
    <x v="27"/>
  </r>
  <r>
    <s v="Mr."/>
    <s v="Laura Kennedy"/>
    <n v="40"/>
    <x v="1"/>
    <x v="1"/>
    <s v="AB-"/>
    <x v="5"/>
    <x v="2"/>
    <x v="1371"/>
    <s v="Roger Alvarez"/>
    <x v="6390"/>
    <x v="0"/>
    <n v="2257.0736000000002"/>
    <n v="323"/>
    <x v="0"/>
    <s v="Elective"/>
    <d v="2023-09-07T00:00:00"/>
    <s v="Aspirin"/>
    <s v="Abnormal"/>
    <x v="0"/>
  </r>
  <r>
    <s v="Mrs."/>
    <s v="Melanie Roman"/>
    <n v="25"/>
    <x v="2"/>
    <x v="0"/>
    <s v="B+"/>
    <x v="7"/>
    <x v="3"/>
    <x v="1082"/>
    <s v="Lee Nash"/>
    <x v="1681"/>
    <x v="3"/>
    <n v="8342.7685000000001"/>
    <n v="204"/>
    <x v="2"/>
    <s v="Emergency"/>
    <d v="2022-10-30T00:00:00"/>
    <s v="Ibuprofen"/>
    <s v="Abnormal"/>
    <x v="18"/>
  </r>
  <r>
    <s v="Mrs."/>
    <s v="Penny Pitts"/>
    <n v="32"/>
    <x v="2"/>
    <x v="0"/>
    <s v="B-"/>
    <x v="2"/>
    <x v="0"/>
    <x v="1167"/>
    <s v="Rebecca Gallegos"/>
    <x v="6391"/>
    <x v="2"/>
    <n v="25692.625899999999"/>
    <n v="416"/>
    <x v="0"/>
    <s v="Elective"/>
    <d v="2023-03-05T00:00:00"/>
    <s v="Lipitor"/>
    <s v="Normal"/>
    <x v="25"/>
  </r>
  <r>
    <s v="Mrs."/>
    <s v="Jason Jones"/>
    <n v="60"/>
    <x v="0"/>
    <x v="0"/>
    <s v="B-"/>
    <x v="2"/>
    <x v="0"/>
    <x v="870"/>
    <s v="Sheri Dixon"/>
    <x v="616"/>
    <x v="1"/>
    <n v="21220.727599999998"/>
    <n v="465"/>
    <x v="0"/>
    <s v="Elective"/>
    <d v="2021-05-28T00:00:00"/>
    <s v="Ibuprofen"/>
    <s v="Normal"/>
    <x v="2"/>
  </r>
  <r>
    <s v="Mrs."/>
    <s v="Colton Nelson"/>
    <n v="48"/>
    <x v="1"/>
    <x v="0"/>
    <s v="B+"/>
    <x v="7"/>
    <x v="3"/>
    <x v="1098"/>
    <s v="Diamond Estrada"/>
    <x v="6392"/>
    <x v="4"/>
    <n v="20532.621800000001"/>
    <n v="133"/>
    <x v="1"/>
    <s v="Urgent"/>
    <d v="2021-08-30T00:00:00"/>
    <s v="Lipitor"/>
    <s v="Normal"/>
    <x v="29"/>
  </r>
  <r>
    <s v="Mrs."/>
    <s v="Joshua Hayes"/>
    <n v="80"/>
    <x v="0"/>
    <x v="0"/>
    <s v="AB-"/>
    <x v="5"/>
    <x v="3"/>
    <x v="150"/>
    <s v="Mr. Richard Holland"/>
    <x v="6393"/>
    <x v="3"/>
    <n v="29573.585299999999"/>
    <n v="470"/>
    <x v="1"/>
    <s v="Urgent"/>
    <d v="2020-05-01T00:00:00"/>
    <s v="Ibuprofen"/>
    <s v="Normal"/>
    <x v="8"/>
  </r>
  <r>
    <s v="Mrs."/>
    <s v="James Trevino"/>
    <n v="54"/>
    <x v="1"/>
    <x v="0"/>
    <s v="O+"/>
    <x v="1"/>
    <x v="2"/>
    <x v="628"/>
    <s v="Lauren Miller"/>
    <x v="6394"/>
    <x v="1"/>
    <n v="17524.286"/>
    <n v="295"/>
    <x v="0"/>
    <s v="Elective"/>
    <d v="2022-07-13T00:00:00"/>
    <s v="Penicillin"/>
    <s v="Normal"/>
    <x v="4"/>
  </r>
  <r>
    <s v="Mrs."/>
    <s v="David Calderon"/>
    <n v="84"/>
    <x v="0"/>
    <x v="0"/>
    <s v="AB-"/>
    <x v="5"/>
    <x v="3"/>
    <x v="769"/>
    <s v="Cynthia Smith"/>
    <x v="6395"/>
    <x v="3"/>
    <n v="18200.830000000002"/>
    <n v="180"/>
    <x v="2"/>
    <s v="Emergency"/>
    <d v="2019-01-27T00:00:00"/>
    <s v="Lipitor"/>
    <s v="Inconclusive"/>
    <x v="10"/>
  </r>
  <r>
    <s v="Mrs."/>
    <s v="Nancy David"/>
    <n v="51"/>
    <x v="1"/>
    <x v="0"/>
    <s v="AB-"/>
    <x v="5"/>
    <x v="2"/>
    <x v="1257"/>
    <s v="Dakota Richards"/>
    <x v="6396"/>
    <x v="4"/>
    <n v="22568.977999999999"/>
    <n v="421"/>
    <x v="0"/>
    <s v="Elective"/>
    <d v="2021-01-02T00:00:00"/>
    <s v="Paracetamol"/>
    <s v="Normal"/>
    <x v="3"/>
  </r>
  <r>
    <s v="Mrs."/>
    <s v="Kenneth Perry"/>
    <n v="81"/>
    <x v="0"/>
    <x v="0"/>
    <s v="B-"/>
    <x v="2"/>
    <x v="5"/>
    <x v="885"/>
    <s v="Trevor Pugh"/>
    <x v="6397"/>
    <x v="3"/>
    <n v="53249.675799999997"/>
    <n v="130"/>
    <x v="0"/>
    <s v="Elective"/>
    <d v="2023-10-30T00:00:00"/>
    <s v="Penicillin"/>
    <s v="Inconclusive"/>
    <x v="28"/>
  </r>
  <r>
    <s v="Mr."/>
    <s v="Jason Carter"/>
    <n v="52"/>
    <x v="1"/>
    <x v="1"/>
    <s v="O+"/>
    <x v="1"/>
    <x v="5"/>
    <x v="1771"/>
    <s v="Cheyenne Phillips"/>
    <x v="1266"/>
    <x v="4"/>
    <n v="19534.061799999999"/>
    <n v="401"/>
    <x v="1"/>
    <s v="Urgent"/>
    <d v="2020-02-10T00:00:00"/>
    <s v="Ibuprofen"/>
    <s v="Abnormal"/>
    <x v="27"/>
  </r>
  <r>
    <s v="Mrs."/>
    <s v="Christina Sutton"/>
    <n v="62"/>
    <x v="0"/>
    <x v="0"/>
    <s v="AB+"/>
    <x v="3"/>
    <x v="0"/>
    <x v="149"/>
    <s v="Kyle Wilkinson"/>
    <x v="6398"/>
    <x v="0"/>
    <n v="51387.967900000003"/>
    <n v="412"/>
    <x v="2"/>
    <s v="Emergency"/>
    <d v="2022-07-20T00:00:00"/>
    <s v="Aspirin"/>
    <s v="Normal"/>
    <x v="0"/>
  </r>
  <r>
    <s v="Mr."/>
    <s v="Dana Costa"/>
    <n v="53"/>
    <x v="1"/>
    <x v="1"/>
    <s v="A+"/>
    <x v="4"/>
    <x v="4"/>
    <x v="1726"/>
    <s v="Mark Flores"/>
    <x v="2480"/>
    <x v="4"/>
    <n v="18944.949700000001"/>
    <n v="233"/>
    <x v="1"/>
    <s v="Urgent"/>
    <d v="2019-03-04T00:00:00"/>
    <s v="Lipitor"/>
    <s v="Inconclusive"/>
    <x v="8"/>
  </r>
  <r>
    <s v="Mrs."/>
    <s v="Mark Edwards"/>
    <n v="20"/>
    <x v="2"/>
    <x v="0"/>
    <s v="O+"/>
    <x v="1"/>
    <x v="5"/>
    <x v="614"/>
    <s v="Joel Johnson"/>
    <x v="6399"/>
    <x v="2"/>
    <n v="32983.458500000001"/>
    <n v="449"/>
    <x v="2"/>
    <s v="Emergency"/>
    <d v="2019-09-19T00:00:00"/>
    <s v="Paracetamol"/>
    <s v="Abnormal"/>
    <x v="24"/>
  </r>
  <r>
    <s v="Mr."/>
    <s v="Kayla Lee"/>
    <n v="25"/>
    <x v="2"/>
    <x v="1"/>
    <s v="A-"/>
    <x v="6"/>
    <x v="2"/>
    <x v="25"/>
    <s v="Johnny Brown"/>
    <x v="6400"/>
    <x v="4"/>
    <n v="18461.008099999999"/>
    <n v="374"/>
    <x v="0"/>
    <s v="Elective"/>
    <d v="2021-05-31T00:00:00"/>
    <s v="Penicillin"/>
    <s v="Inconclusive"/>
    <x v="24"/>
  </r>
  <r>
    <s v="Mr."/>
    <s v="Bradley Goodman"/>
    <n v="50"/>
    <x v="1"/>
    <x v="1"/>
    <s v="O-"/>
    <x v="0"/>
    <x v="2"/>
    <x v="993"/>
    <s v="Jason Palmer"/>
    <x v="6401"/>
    <x v="3"/>
    <n v="12610.2636"/>
    <n v="260"/>
    <x v="0"/>
    <s v="Elective"/>
    <d v="2020-12-03T00:00:00"/>
    <s v="Penicillin"/>
    <s v="Abnormal"/>
    <x v="22"/>
  </r>
  <r>
    <s v="Mr."/>
    <s v="Rebecca Simmons"/>
    <n v="70"/>
    <x v="0"/>
    <x v="1"/>
    <s v="A-"/>
    <x v="6"/>
    <x v="3"/>
    <x v="978"/>
    <s v="Matthew Thomas"/>
    <x v="6402"/>
    <x v="0"/>
    <n v="8496.8888000000006"/>
    <n v="442"/>
    <x v="1"/>
    <s v="Urgent"/>
    <d v="2020-10-21T00:00:00"/>
    <s v="Paracetamol"/>
    <s v="Normal"/>
    <x v="7"/>
  </r>
  <r>
    <s v="Mrs."/>
    <s v="Craig Stevens"/>
    <n v="72"/>
    <x v="0"/>
    <x v="0"/>
    <s v="A-"/>
    <x v="6"/>
    <x v="4"/>
    <x v="594"/>
    <s v="Daisy Smith"/>
    <x v="6403"/>
    <x v="2"/>
    <n v="33812.656999999999"/>
    <n v="331"/>
    <x v="1"/>
    <s v="Urgent"/>
    <d v="2020-12-30T00:00:00"/>
    <s v="Paracetamol"/>
    <s v="Abnormal"/>
    <x v="5"/>
  </r>
  <r>
    <s v="Mr."/>
    <s v="James Johnson"/>
    <n v="48"/>
    <x v="1"/>
    <x v="1"/>
    <s v="O-"/>
    <x v="0"/>
    <x v="1"/>
    <x v="1077"/>
    <s v="Teresa Frost"/>
    <x v="3317"/>
    <x v="0"/>
    <n v="32658.2402"/>
    <n v="168"/>
    <x v="0"/>
    <s v="Elective"/>
    <d v="2019-01-20T00:00:00"/>
    <s v="Aspirin"/>
    <s v="Normal"/>
    <x v="24"/>
  </r>
  <r>
    <s v="Mrs."/>
    <s v="Martin Smith"/>
    <n v="44"/>
    <x v="1"/>
    <x v="0"/>
    <s v="O-"/>
    <x v="0"/>
    <x v="5"/>
    <x v="1362"/>
    <s v="Thomas Gonzales"/>
    <x v="6404"/>
    <x v="0"/>
    <n v="1868.8407999999999"/>
    <n v="349"/>
    <x v="0"/>
    <s v="Elective"/>
    <d v="2020-04-22T00:00:00"/>
    <s v="Penicillin"/>
    <s v="Abnormal"/>
    <x v="11"/>
  </r>
  <r>
    <s v="Mrs."/>
    <s v="Kevin Garner"/>
    <n v="70"/>
    <x v="0"/>
    <x v="0"/>
    <s v="AB+"/>
    <x v="3"/>
    <x v="3"/>
    <x v="677"/>
    <s v="Kevin Johnson"/>
    <x v="761"/>
    <x v="3"/>
    <n v="25967.210999999999"/>
    <n v="368"/>
    <x v="2"/>
    <s v="Emergency"/>
    <d v="2021-05-14T00:00:00"/>
    <s v="Aspirin"/>
    <s v="Normal"/>
    <x v="15"/>
  </r>
  <r>
    <s v="Mrs."/>
    <s v="Paul Terry"/>
    <n v="76"/>
    <x v="0"/>
    <x v="0"/>
    <s v="B+"/>
    <x v="7"/>
    <x v="2"/>
    <x v="280"/>
    <s v="Justin Chambers"/>
    <x v="6405"/>
    <x v="0"/>
    <n v="7695.8310000000001"/>
    <n v="257"/>
    <x v="0"/>
    <s v="Elective"/>
    <d v="2021-12-15T00:00:00"/>
    <s v="Paracetamol"/>
    <s v="Abnormal"/>
    <x v="10"/>
  </r>
  <r>
    <s v="Mrs."/>
    <s v="James Williams"/>
    <n v="61"/>
    <x v="0"/>
    <x v="0"/>
    <s v="B-"/>
    <x v="2"/>
    <x v="2"/>
    <x v="1711"/>
    <s v="Karen Nguyen"/>
    <x v="6406"/>
    <x v="1"/>
    <n v="24751.072899999999"/>
    <n v="132"/>
    <x v="0"/>
    <s v="Elective"/>
    <d v="2022-01-07T00:00:00"/>
    <s v="Penicillin"/>
    <s v="Abnormal"/>
    <x v="24"/>
  </r>
  <r>
    <s v="Mrs."/>
    <s v="Jordan Pittman"/>
    <n v="34"/>
    <x v="2"/>
    <x v="0"/>
    <s v="A-"/>
    <x v="6"/>
    <x v="3"/>
    <x v="1164"/>
    <s v="Shane Murray"/>
    <x v="6407"/>
    <x v="3"/>
    <n v="3537.7878000000001"/>
    <n v="353"/>
    <x v="2"/>
    <s v="Emergency"/>
    <d v="2019-02-23T00:00:00"/>
    <s v="Penicillin"/>
    <s v="Inconclusive"/>
    <x v="22"/>
  </r>
  <r>
    <s v="Mr."/>
    <s v="William Perry"/>
    <n v="50"/>
    <x v="1"/>
    <x v="1"/>
    <s v="O+"/>
    <x v="1"/>
    <x v="0"/>
    <x v="850"/>
    <s v="Michael Frank"/>
    <x v="6408"/>
    <x v="1"/>
    <n v="24464.800999999999"/>
    <n v="138"/>
    <x v="1"/>
    <s v="Urgent"/>
    <d v="2020-03-07T00:00:00"/>
    <s v="Paracetamol"/>
    <s v="Inconclusive"/>
    <x v="8"/>
  </r>
  <r>
    <s v="Mr."/>
    <s v="Lisa Ramirez"/>
    <n v="81"/>
    <x v="0"/>
    <x v="1"/>
    <s v="O+"/>
    <x v="1"/>
    <x v="0"/>
    <x v="983"/>
    <s v="Kenneth Carter"/>
    <x v="6409"/>
    <x v="2"/>
    <n v="49138.002699999997"/>
    <n v="136"/>
    <x v="0"/>
    <s v="Elective"/>
    <d v="2019-12-23T00:00:00"/>
    <s v="Paracetamol"/>
    <s v="Abnormal"/>
    <x v="8"/>
  </r>
  <r>
    <s v="Mrs."/>
    <s v="Kenneth Guerra"/>
    <n v="33"/>
    <x v="2"/>
    <x v="0"/>
    <s v="A-"/>
    <x v="6"/>
    <x v="5"/>
    <x v="1077"/>
    <s v="Joshua Jordan"/>
    <x v="6410"/>
    <x v="3"/>
    <n v="10781.448200000001"/>
    <n v="474"/>
    <x v="2"/>
    <s v="Emergency"/>
    <d v="2019-02-11T00:00:00"/>
    <s v="Paracetamol"/>
    <s v="Inconclusive"/>
    <x v="29"/>
  </r>
  <r>
    <s v="Mr."/>
    <s v="Stephanie Garcia"/>
    <n v="56"/>
    <x v="1"/>
    <x v="1"/>
    <s v="B+"/>
    <x v="7"/>
    <x v="0"/>
    <x v="860"/>
    <s v="Stephanie Price"/>
    <x v="6411"/>
    <x v="1"/>
    <n v="8372.0282000000007"/>
    <n v="180"/>
    <x v="0"/>
    <s v="Elective"/>
    <d v="2023-01-10T00:00:00"/>
    <s v="Penicillin"/>
    <s v="Normal"/>
    <x v="24"/>
  </r>
  <r>
    <s v="Mr."/>
    <s v="Todd Nguyen"/>
    <n v="25"/>
    <x v="2"/>
    <x v="1"/>
    <s v="B+"/>
    <x v="7"/>
    <x v="3"/>
    <x v="1328"/>
    <s v="Frederick Richmond"/>
    <x v="5781"/>
    <x v="2"/>
    <n v="9719.7016000000003"/>
    <n v="195"/>
    <x v="1"/>
    <s v="Urgent"/>
    <d v="2019-10-28T00:00:00"/>
    <s v="Penicillin"/>
    <s v="Normal"/>
    <x v="11"/>
  </r>
  <r>
    <s v="Mr."/>
    <s v="Patricia Nguyen"/>
    <n v="78"/>
    <x v="0"/>
    <x v="1"/>
    <s v="A+"/>
    <x v="4"/>
    <x v="5"/>
    <x v="146"/>
    <s v="Evan Wagner"/>
    <x v="6412"/>
    <x v="2"/>
    <n v="42989.605300000003"/>
    <n v="178"/>
    <x v="2"/>
    <s v="Emergency"/>
    <d v="2022-04-27T00:00:00"/>
    <s v="Penicillin"/>
    <s v="Normal"/>
    <x v="17"/>
  </r>
  <r>
    <s v="Mr."/>
    <s v="Kenneth Anderson"/>
    <n v="49"/>
    <x v="1"/>
    <x v="1"/>
    <s v="O-"/>
    <x v="0"/>
    <x v="3"/>
    <x v="610"/>
    <s v="Marcus Hill"/>
    <x v="6413"/>
    <x v="4"/>
    <n v="2224.9506999999999"/>
    <n v="338"/>
    <x v="1"/>
    <s v="Urgent"/>
    <d v="2022-04-05T00:00:00"/>
    <s v="Penicillin"/>
    <s v="Abnormal"/>
    <x v="21"/>
  </r>
  <r>
    <s v="Mr."/>
    <s v="Tony Woods"/>
    <n v="62"/>
    <x v="0"/>
    <x v="1"/>
    <s v="B+"/>
    <x v="7"/>
    <x v="4"/>
    <x v="135"/>
    <s v="Dylan Martin"/>
    <x v="6414"/>
    <x v="1"/>
    <n v="38847.684399999998"/>
    <n v="325"/>
    <x v="0"/>
    <s v="Elective"/>
    <d v="2021-06-24T00:00:00"/>
    <s v="Ibuprofen"/>
    <s v="Abnormal"/>
    <x v="3"/>
  </r>
  <r>
    <s v="Mr."/>
    <s v="Bryan Rhodes"/>
    <n v="28"/>
    <x v="2"/>
    <x v="1"/>
    <s v="AB+"/>
    <x v="3"/>
    <x v="2"/>
    <x v="252"/>
    <s v="Nicole Roman"/>
    <x v="6415"/>
    <x v="3"/>
    <n v="22015.1649"/>
    <n v="431"/>
    <x v="0"/>
    <s v="Elective"/>
    <d v="2023-01-28T00:00:00"/>
    <s v="Aspirin"/>
    <s v="Normal"/>
    <x v="3"/>
  </r>
  <r>
    <s v="Mrs."/>
    <s v="Cassandra Bradford"/>
    <n v="74"/>
    <x v="0"/>
    <x v="0"/>
    <s v="AB-"/>
    <x v="5"/>
    <x v="0"/>
    <x v="1350"/>
    <s v="Jonathan Gordon"/>
    <x v="6416"/>
    <x v="0"/>
    <n v="31340.8364"/>
    <n v="249"/>
    <x v="0"/>
    <s v="Elective"/>
    <d v="2023-09-22T00:00:00"/>
    <s v="Aspirin"/>
    <s v="Abnormal"/>
    <x v="10"/>
  </r>
  <r>
    <s v="Mr."/>
    <s v="Alyssa Pierce"/>
    <n v="23"/>
    <x v="2"/>
    <x v="1"/>
    <s v="AB+"/>
    <x v="3"/>
    <x v="1"/>
    <x v="228"/>
    <s v="Danielle Garcia"/>
    <x v="6417"/>
    <x v="2"/>
    <n v="37319.681100000002"/>
    <n v="278"/>
    <x v="0"/>
    <s v="Elective"/>
    <d v="2022-07-24T00:00:00"/>
    <s v="Ibuprofen"/>
    <s v="Inconclusive"/>
    <x v="24"/>
  </r>
  <r>
    <s v="Mrs."/>
    <s v="Bryan Bradley"/>
    <n v="30"/>
    <x v="2"/>
    <x v="0"/>
    <s v="O+"/>
    <x v="1"/>
    <x v="1"/>
    <x v="1734"/>
    <s v="Nathan Campbell"/>
    <x v="6418"/>
    <x v="1"/>
    <n v="10318.3231"/>
    <n v="324"/>
    <x v="0"/>
    <s v="Elective"/>
    <d v="2019-02-08T00:00:00"/>
    <s v="Penicillin"/>
    <s v="Inconclusive"/>
    <x v="15"/>
  </r>
  <r>
    <s v="Mr."/>
    <s v="Amanda Bailey"/>
    <n v="82"/>
    <x v="0"/>
    <x v="1"/>
    <s v="A-"/>
    <x v="6"/>
    <x v="2"/>
    <x v="1732"/>
    <s v="Savannah Davidson"/>
    <x v="6419"/>
    <x v="4"/>
    <n v="8300.9359000000004"/>
    <n v="251"/>
    <x v="0"/>
    <s v="Elective"/>
    <d v="2023-01-24T00:00:00"/>
    <s v="Paracetamol"/>
    <s v="Normal"/>
    <x v="10"/>
  </r>
  <r>
    <s v="Mrs."/>
    <s v="Julie Patel"/>
    <n v="63"/>
    <x v="0"/>
    <x v="0"/>
    <s v="O+"/>
    <x v="1"/>
    <x v="3"/>
    <x v="1727"/>
    <s v="Lauren Rivera"/>
    <x v="875"/>
    <x v="3"/>
    <n v="18100.379700000001"/>
    <n v="423"/>
    <x v="1"/>
    <s v="Urgent"/>
    <d v="2023-01-31T00:00:00"/>
    <s v="Lipitor"/>
    <s v="Inconclusive"/>
    <x v="3"/>
  </r>
  <r>
    <s v="Mrs."/>
    <s v="Brian Williams"/>
    <n v="49"/>
    <x v="1"/>
    <x v="0"/>
    <s v="O+"/>
    <x v="1"/>
    <x v="1"/>
    <x v="94"/>
    <s v="Alex Burgess"/>
    <x v="6420"/>
    <x v="4"/>
    <n v="22613.143100000001"/>
    <n v="165"/>
    <x v="0"/>
    <s v="Elective"/>
    <d v="2020-12-15T00:00:00"/>
    <s v="Penicillin"/>
    <s v="Abnormal"/>
    <x v="10"/>
  </r>
  <r>
    <s v="Mr."/>
    <s v="Nicole Cowan"/>
    <n v="28"/>
    <x v="2"/>
    <x v="1"/>
    <s v="O+"/>
    <x v="1"/>
    <x v="0"/>
    <x v="131"/>
    <s v="Allison Jimenez"/>
    <x v="6421"/>
    <x v="2"/>
    <n v="29178.5219"/>
    <n v="297"/>
    <x v="2"/>
    <s v="Emergency"/>
    <d v="2020-08-24T00:00:00"/>
    <s v="Paracetamol"/>
    <s v="Abnormal"/>
    <x v="29"/>
  </r>
  <r>
    <s v="Mr."/>
    <s v="Beth Simmons"/>
    <n v="44"/>
    <x v="1"/>
    <x v="1"/>
    <s v="AB+"/>
    <x v="3"/>
    <x v="0"/>
    <x v="1310"/>
    <s v="Rebekah Wilson"/>
    <x v="6422"/>
    <x v="0"/>
    <n v="38867.460500000001"/>
    <n v="188"/>
    <x v="0"/>
    <s v="Elective"/>
    <d v="2020-07-17T00:00:00"/>
    <s v="Lipitor"/>
    <s v="Abnormal"/>
    <x v="15"/>
  </r>
  <r>
    <s v="Mr."/>
    <s v="Michael Moody"/>
    <n v="45"/>
    <x v="1"/>
    <x v="1"/>
    <s v="O-"/>
    <x v="0"/>
    <x v="2"/>
    <x v="266"/>
    <s v="Kevin Kelly"/>
    <x v="6423"/>
    <x v="2"/>
    <n v="3048.2682"/>
    <n v="349"/>
    <x v="0"/>
    <s v="Elective"/>
    <d v="2019-01-27T00:00:00"/>
    <s v="Aspirin"/>
    <s v="Inconclusive"/>
    <x v="30"/>
  </r>
  <r>
    <s v="Mrs."/>
    <s v="Jacob Bush"/>
    <n v="73"/>
    <x v="0"/>
    <x v="0"/>
    <s v="O-"/>
    <x v="0"/>
    <x v="3"/>
    <x v="360"/>
    <s v="Lisa Charles"/>
    <x v="6424"/>
    <x v="4"/>
    <n v="13838.7271"/>
    <n v="275"/>
    <x v="1"/>
    <s v="Urgent"/>
    <d v="2021-06-23T00:00:00"/>
    <s v="Paracetamol"/>
    <s v="Normal"/>
    <x v="27"/>
  </r>
  <r>
    <s v="Mr."/>
    <s v="Kimberly Lara"/>
    <n v="52"/>
    <x v="1"/>
    <x v="1"/>
    <s v="O+"/>
    <x v="1"/>
    <x v="5"/>
    <x v="894"/>
    <s v="Randy White"/>
    <x v="6425"/>
    <x v="1"/>
    <n v="13977.722599999999"/>
    <n v="199"/>
    <x v="2"/>
    <s v="Emergency"/>
    <d v="2022-03-08T00:00:00"/>
    <s v="Aspirin"/>
    <s v="Normal"/>
    <x v="18"/>
  </r>
  <r>
    <s v="Mr."/>
    <s v="Larry Phillips"/>
    <n v="56"/>
    <x v="1"/>
    <x v="1"/>
    <s v="A+"/>
    <x v="4"/>
    <x v="3"/>
    <x v="49"/>
    <s v="Eric Marshall"/>
    <x v="6426"/>
    <x v="4"/>
    <n v="20265.7192"/>
    <n v="425"/>
    <x v="2"/>
    <s v="Emergency"/>
    <d v="2019-06-26T00:00:00"/>
    <s v="Lipitor"/>
    <s v="Inconclusive"/>
    <x v="13"/>
  </r>
  <r>
    <s v="Mr."/>
    <s v="Kathryn Le"/>
    <n v="75"/>
    <x v="0"/>
    <x v="1"/>
    <s v="O-"/>
    <x v="0"/>
    <x v="2"/>
    <x v="444"/>
    <s v="Joshua Espinoza"/>
    <x v="6427"/>
    <x v="4"/>
    <n v="17271.8351"/>
    <n v="418"/>
    <x v="0"/>
    <s v="Elective"/>
    <d v="2019-11-23T00:00:00"/>
    <s v="Penicillin"/>
    <s v="Inconclusive"/>
    <x v="27"/>
  </r>
  <r>
    <s v="Mrs."/>
    <s v="Adam Collins"/>
    <n v="69"/>
    <x v="0"/>
    <x v="0"/>
    <s v="AB+"/>
    <x v="3"/>
    <x v="0"/>
    <x v="1585"/>
    <s v="Matthew Martinez"/>
    <x v="6428"/>
    <x v="4"/>
    <n v="26050.692500000001"/>
    <n v="443"/>
    <x v="0"/>
    <s v="Elective"/>
    <d v="2021-03-16T00:00:00"/>
    <s v="Lipitor"/>
    <s v="Normal"/>
    <x v="21"/>
  </r>
  <r>
    <s v="Mr."/>
    <s v="Stephen Ramirez"/>
    <n v="64"/>
    <x v="0"/>
    <x v="1"/>
    <s v="AB-"/>
    <x v="5"/>
    <x v="3"/>
    <x v="136"/>
    <s v="Rachael Klein"/>
    <x v="6429"/>
    <x v="4"/>
    <n v="32750.9251"/>
    <n v="299"/>
    <x v="2"/>
    <s v="Emergency"/>
    <d v="2021-05-10T00:00:00"/>
    <s v="Lipitor"/>
    <s v="Abnormal"/>
    <x v="6"/>
  </r>
  <r>
    <s v="Mr."/>
    <s v="Michael Blankenship"/>
    <n v="49"/>
    <x v="1"/>
    <x v="1"/>
    <s v="B-"/>
    <x v="2"/>
    <x v="5"/>
    <x v="526"/>
    <s v="Perry Torres"/>
    <x v="6430"/>
    <x v="3"/>
    <n v="35296.9067"/>
    <n v="340"/>
    <x v="1"/>
    <s v="Urgent"/>
    <d v="2021-11-06T00:00:00"/>
    <s v="Penicillin"/>
    <s v="Abnormal"/>
    <x v="19"/>
  </r>
  <r>
    <s v="Mr."/>
    <s v="Melissa Powell"/>
    <n v="19"/>
    <x v="2"/>
    <x v="1"/>
    <s v="B+"/>
    <x v="7"/>
    <x v="2"/>
    <x v="731"/>
    <s v="Judy Munoz"/>
    <x v="6431"/>
    <x v="1"/>
    <n v="14834.1612"/>
    <n v="452"/>
    <x v="0"/>
    <s v="Elective"/>
    <d v="2019-08-02T00:00:00"/>
    <s v="Ibuprofen"/>
    <s v="Normal"/>
    <x v="9"/>
  </r>
  <r>
    <s v="Mrs."/>
    <s v="Melanie Berger"/>
    <n v="32"/>
    <x v="2"/>
    <x v="0"/>
    <s v="B-"/>
    <x v="2"/>
    <x v="0"/>
    <x v="260"/>
    <s v="Joseph Cook"/>
    <x v="6432"/>
    <x v="1"/>
    <n v="9091.6175999999996"/>
    <n v="403"/>
    <x v="2"/>
    <s v="Emergency"/>
    <d v="2019-02-27T00:00:00"/>
    <s v="Lipitor"/>
    <s v="Abnormal"/>
    <x v="5"/>
  </r>
  <r>
    <s v="Mr."/>
    <s v="Benjamin Henderson"/>
    <n v="67"/>
    <x v="0"/>
    <x v="1"/>
    <s v="AB-"/>
    <x v="5"/>
    <x v="3"/>
    <x v="654"/>
    <s v="Christopher Boone"/>
    <x v="6433"/>
    <x v="1"/>
    <n v="1888.7819"/>
    <n v="347"/>
    <x v="2"/>
    <s v="Emergency"/>
    <d v="2019-03-06T00:00:00"/>
    <s v="Aspirin"/>
    <s v="Inconclusive"/>
    <x v="2"/>
  </r>
  <r>
    <s v="Mr."/>
    <s v="Robert Harrell DDS"/>
    <n v="28"/>
    <x v="2"/>
    <x v="1"/>
    <s v="A-"/>
    <x v="6"/>
    <x v="0"/>
    <x v="1036"/>
    <s v="Norman Williams"/>
    <x v="6434"/>
    <x v="2"/>
    <n v="50832.627399999998"/>
    <n v="195"/>
    <x v="2"/>
    <s v="Emergency"/>
    <d v="2021-08-07T00:00:00"/>
    <s v="Aspirin"/>
    <s v="Inconclusive"/>
    <x v="4"/>
  </r>
  <r>
    <s v="Mr."/>
    <s v="Nicholas Cook"/>
    <n v="32"/>
    <x v="2"/>
    <x v="1"/>
    <s v="AB+"/>
    <x v="3"/>
    <x v="5"/>
    <x v="984"/>
    <s v="Andrew Miller"/>
    <x v="4927"/>
    <x v="1"/>
    <n v="3755.2433999999998"/>
    <n v="269"/>
    <x v="1"/>
    <s v="Urgent"/>
    <d v="2021-09-24T00:00:00"/>
    <s v="Aspirin"/>
    <s v="Abnormal"/>
    <x v="26"/>
  </r>
  <r>
    <s v="Mrs."/>
    <s v="Erika Brown"/>
    <n v="69"/>
    <x v="0"/>
    <x v="0"/>
    <s v="B-"/>
    <x v="2"/>
    <x v="2"/>
    <x v="796"/>
    <s v="Jasmine Wang"/>
    <x v="6435"/>
    <x v="0"/>
    <n v="18145.161499999998"/>
    <n v="250"/>
    <x v="0"/>
    <s v="Elective"/>
    <d v="2022-02-15T00:00:00"/>
    <s v="Aspirin"/>
    <s v="Abnormal"/>
    <x v="4"/>
  </r>
  <r>
    <s v="Mrs."/>
    <s v="Joshua Lee"/>
    <n v="43"/>
    <x v="1"/>
    <x v="0"/>
    <s v="AB-"/>
    <x v="5"/>
    <x v="2"/>
    <x v="1225"/>
    <s v="Carly Davis"/>
    <x v="998"/>
    <x v="4"/>
    <n v="24612.688399999999"/>
    <n v="270"/>
    <x v="0"/>
    <s v="Elective"/>
    <d v="2019-06-14T00:00:00"/>
    <s v="Aspirin"/>
    <s v="Normal"/>
    <x v="27"/>
  </r>
  <r>
    <s v="Mr."/>
    <s v="Richard Cooper"/>
    <n v="28"/>
    <x v="2"/>
    <x v="1"/>
    <s v="B+"/>
    <x v="7"/>
    <x v="4"/>
    <x v="561"/>
    <s v="Patrick Padilla"/>
    <x v="2237"/>
    <x v="4"/>
    <n v="21503.1878"/>
    <n v="114"/>
    <x v="2"/>
    <s v="Emergency"/>
    <d v="2023-02-04T00:00:00"/>
    <s v="Penicillin"/>
    <s v="Normal"/>
    <x v="9"/>
  </r>
  <r>
    <s v="Mr."/>
    <s v="Timothy Hill"/>
    <n v="44"/>
    <x v="1"/>
    <x v="1"/>
    <s v="B-"/>
    <x v="2"/>
    <x v="3"/>
    <x v="952"/>
    <s v="Tyler Jimenez"/>
    <x v="6436"/>
    <x v="4"/>
    <n v="23700.240300000001"/>
    <n v="293"/>
    <x v="1"/>
    <s v="Urgent"/>
    <d v="2022-01-30T00:00:00"/>
    <s v="Lipitor"/>
    <s v="Abnormal"/>
    <x v="15"/>
  </r>
  <r>
    <s v="Mr."/>
    <s v="Anthony Thomas"/>
    <n v="49"/>
    <x v="1"/>
    <x v="1"/>
    <s v="B-"/>
    <x v="2"/>
    <x v="5"/>
    <x v="409"/>
    <s v="Joyce Brown"/>
    <x v="6437"/>
    <x v="1"/>
    <n v="50584.535799999998"/>
    <n v="177"/>
    <x v="2"/>
    <s v="Emergency"/>
    <d v="2021-06-18T00:00:00"/>
    <s v="Aspirin"/>
    <s v="Inconclusive"/>
    <x v="2"/>
  </r>
  <r>
    <s v="Mrs."/>
    <s v="Susan Nichols"/>
    <n v="53"/>
    <x v="1"/>
    <x v="0"/>
    <s v="A+"/>
    <x v="4"/>
    <x v="2"/>
    <x v="38"/>
    <s v="Maria Black"/>
    <x v="479"/>
    <x v="4"/>
    <n v="11489.7477"/>
    <n v="186"/>
    <x v="0"/>
    <s v="Elective"/>
    <d v="2021-03-04T00:00:00"/>
    <s v="Ibuprofen"/>
    <s v="Abnormal"/>
    <x v="11"/>
  </r>
  <r>
    <s v="Mrs."/>
    <s v="Allison Wilkins"/>
    <n v="29"/>
    <x v="2"/>
    <x v="0"/>
    <s v="O+"/>
    <x v="1"/>
    <x v="2"/>
    <x v="722"/>
    <s v="Jacqueline Beltran"/>
    <x v="1631"/>
    <x v="1"/>
    <n v="13026.983200000001"/>
    <n v="330"/>
    <x v="0"/>
    <s v="Elective"/>
    <d v="2020-04-07T00:00:00"/>
    <s v="Ibuprofen"/>
    <s v="Abnormal"/>
    <x v="0"/>
  </r>
  <r>
    <s v="Mrs."/>
    <s v="Ariana Garcia DDS"/>
    <n v="75"/>
    <x v="0"/>
    <x v="0"/>
    <s v="O-"/>
    <x v="0"/>
    <x v="1"/>
    <x v="411"/>
    <s v="Shari Duncan"/>
    <x v="6438"/>
    <x v="3"/>
    <n v="14916.4912"/>
    <n v="367"/>
    <x v="0"/>
    <s v="Elective"/>
    <d v="2019-10-28T00:00:00"/>
    <s v="Paracetamol"/>
    <s v="Abnormal"/>
    <x v="15"/>
  </r>
  <r>
    <s v="Mr."/>
    <s v="Ruben West"/>
    <n v="74"/>
    <x v="0"/>
    <x v="1"/>
    <s v="AB-"/>
    <x v="5"/>
    <x v="4"/>
    <x v="1518"/>
    <s v="David Zavala"/>
    <x v="6439"/>
    <x v="2"/>
    <n v="38725.209000000003"/>
    <n v="396"/>
    <x v="0"/>
    <s v="Elective"/>
    <d v="2022-11-07T00:00:00"/>
    <s v="Aspirin"/>
    <s v="Inconclusive"/>
    <x v="22"/>
  </r>
  <r>
    <s v="Mr."/>
    <s v="Kimberly Davenport"/>
    <n v="51"/>
    <x v="1"/>
    <x v="1"/>
    <s v="B+"/>
    <x v="7"/>
    <x v="0"/>
    <x v="939"/>
    <s v="Amy Whitaker"/>
    <x v="6440"/>
    <x v="4"/>
    <n v="13350.501200000001"/>
    <n v="142"/>
    <x v="1"/>
    <s v="Urgent"/>
    <d v="2020-04-12T00:00:00"/>
    <s v="Penicillin"/>
    <s v="Abnormal"/>
    <x v="8"/>
  </r>
  <r>
    <s v="Mr."/>
    <s v="Kathleen Evans"/>
    <n v="75"/>
    <x v="0"/>
    <x v="1"/>
    <s v="B-"/>
    <x v="2"/>
    <x v="3"/>
    <x v="618"/>
    <s v="Kathleen Day"/>
    <x v="6441"/>
    <x v="4"/>
    <n v="1130.1745000000001"/>
    <n v="387"/>
    <x v="2"/>
    <s v="Emergency"/>
    <d v="2022-02-21T00:00:00"/>
    <s v="Ibuprofen"/>
    <s v="Normal"/>
    <x v="28"/>
  </r>
  <r>
    <s v="Mr."/>
    <s v="Julie Johnson"/>
    <n v="29"/>
    <x v="2"/>
    <x v="1"/>
    <s v="A-"/>
    <x v="6"/>
    <x v="3"/>
    <x v="672"/>
    <s v="Dr. Ryan Alvarez DDS"/>
    <x v="6442"/>
    <x v="3"/>
    <n v="32099.627700000001"/>
    <n v="148"/>
    <x v="2"/>
    <s v="Emergency"/>
    <d v="2021-10-01T00:00:00"/>
    <s v="Lipitor"/>
    <s v="Inconclusive"/>
    <x v="4"/>
  </r>
  <r>
    <s v="Mr."/>
    <s v="Teresa Nelson MD"/>
    <n v="74"/>
    <x v="0"/>
    <x v="1"/>
    <s v="O+"/>
    <x v="1"/>
    <x v="5"/>
    <x v="721"/>
    <s v="Richard Howard"/>
    <x v="6443"/>
    <x v="2"/>
    <n v="5351.0042999999996"/>
    <n v="375"/>
    <x v="0"/>
    <s v="Elective"/>
    <d v="2020-05-04T00:00:00"/>
    <s v="Aspirin"/>
    <s v="Normal"/>
    <x v="20"/>
  </r>
  <r>
    <s v="Mr."/>
    <s v="Thomas Nichols"/>
    <n v="71"/>
    <x v="0"/>
    <x v="1"/>
    <s v="A+"/>
    <x v="4"/>
    <x v="1"/>
    <x v="134"/>
    <s v="Jennifer Carr"/>
    <x v="6444"/>
    <x v="2"/>
    <n v="5342.8667999999998"/>
    <n v="175"/>
    <x v="0"/>
    <s v="Elective"/>
    <d v="2019-04-30T00:00:00"/>
    <s v="Penicillin"/>
    <s v="Abnormal"/>
    <x v="26"/>
  </r>
  <r>
    <s v="Mrs."/>
    <s v="Dylan Smith"/>
    <n v="41"/>
    <x v="1"/>
    <x v="0"/>
    <s v="O-"/>
    <x v="0"/>
    <x v="1"/>
    <x v="212"/>
    <s v="Jessica Cain"/>
    <x v="6445"/>
    <x v="3"/>
    <n v="20948.8243"/>
    <n v="308"/>
    <x v="0"/>
    <s v="Elective"/>
    <d v="2021-12-02T00:00:00"/>
    <s v="Ibuprofen"/>
    <s v="Abnormal"/>
    <x v="12"/>
  </r>
  <r>
    <s v="Mrs."/>
    <s v="Samantha Francis"/>
    <n v="49"/>
    <x v="1"/>
    <x v="0"/>
    <s v="O-"/>
    <x v="0"/>
    <x v="5"/>
    <x v="1599"/>
    <s v="Caitlin Stevens DDS"/>
    <x v="6446"/>
    <x v="2"/>
    <n v="5822.0937999999996"/>
    <n v="164"/>
    <x v="1"/>
    <s v="Urgent"/>
    <d v="2021-06-28T00:00:00"/>
    <s v="Ibuprofen"/>
    <s v="Normal"/>
    <x v="6"/>
  </r>
  <r>
    <s v="Mrs."/>
    <s v="Donna Gray"/>
    <n v="69"/>
    <x v="0"/>
    <x v="0"/>
    <s v="B-"/>
    <x v="2"/>
    <x v="5"/>
    <x v="1446"/>
    <s v="John Decker"/>
    <x v="6447"/>
    <x v="3"/>
    <n v="42829.456700000002"/>
    <n v="310"/>
    <x v="1"/>
    <s v="Urgent"/>
    <d v="2020-11-06T00:00:00"/>
    <s v="Ibuprofen"/>
    <s v="Inconclusive"/>
    <x v="20"/>
  </r>
  <r>
    <s v="Mrs."/>
    <s v="Dawn Davidson"/>
    <n v="59"/>
    <x v="1"/>
    <x v="0"/>
    <s v="O-"/>
    <x v="0"/>
    <x v="3"/>
    <x v="34"/>
    <s v="Calvin Pitts"/>
    <x v="6448"/>
    <x v="2"/>
    <n v="15301.286899999999"/>
    <n v="233"/>
    <x v="2"/>
    <s v="Emergency"/>
    <d v="2019-12-28T00:00:00"/>
    <s v="Paracetamol"/>
    <s v="Normal"/>
    <x v="20"/>
  </r>
  <r>
    <s v="Mrs."/>
    <s v="John Dougherty"/>
    <n v="74"/>
    <x v="0"/>
    <x v="0"/>
    <s v="AB-"/>
    <x v="5"/>
    <x v="2"/>
    <x v="1297"/>
    <s v="Levi Richardson"/>
    <x v="6449"/>
    <x v="4"/>
    <n v="22039.672699999999"/>
    <n v="500"/>
    <x v="0"/>
    <s v="Elective"/>
    <d v="2020-01-30T00:00:00"/>
    <s v="Aspirin"/>
    <s v="Abnormal"/>
    <x v="10"/>
  </r>
  <r>
    <s v="Mrs."/>
    <s v="Alyssa Webster"/>
    <n v="44"/>
    <x v="1"/>
    <x v="0"/>
    <s v="AB-"/>
    <x v="5"/>
    <x v="1"/>
    <x v="559"/>
    <s v="Tiffany Anderson"/>
    <x v="6450"/>
    <x v="2"/>
    <n v="30322.091499999999"/>
    <n v="460"/>
    <x v="0"/>
    <s v="Elective"/>
    <d v="2020-03-10T00:00:00"/>
    <s v="Ibuprofen"/>
    <s v="Normal"/>
    <x v="10"/>
  </r>
  <r>
    <s v="Mrs."/>
    <s v="Dr. Chris Smith"/>
    <n v="75"/>
    <x v="0"/>
    <x v="0"/>
    <s v="B+"/>
    <x v="7"/>
    <x v="5"/>
    <x v="894"/>
    <s v="Grant Petersen"/>
    <x v="6451"/>
    <x v="0"/>
    <n v="21161.921399999999"/>
    <n v="361"/>
    <x v="1"/>
    <s v="Urgent"/>
    <d v="2022-03-02T00:00:00"/>
    <s v="Lipitor"/>
    <s v="Normal"/>
    <x v="28"/>
  </r>
  <r>
    <s v="Mr."/>
    <s v="Thomas Smith"/>
    <n v="29"/>
    <x v="2"/>
    <x v="1"/>
    <s v="A+"/>
    <x v="4"/>
    <x v="1"/>
    <x v="1609"/>
    <s v="Jeffrey Brown"/>
    <x v="6452"/>
    <x v="3"/>
    <n v="22567.421900000001"/>
    <n v="333"/>
    <x v="0"/>
    <s v="Elective"/>
    <d v="2021-01-30T00:00:00"/>
    <s v="Penicillin"/>
    <s v="Abnormal"/>
    <x v="14"/>
  </r>
  <r>
    <s v="Mrs."/>
    <s v="Angela Meyers"/>
    <n v="32"/>
    <x v="2"/>
    <x v="0"/>
    <s v="O+"/>
    <x v="1"/>
    <x v="2"/>
    <x v="40"/>
    <s v="Ralph Anderson"/>
    <x v="6453"/>
    <x v="4"/>
    <n v="10966.463400000001"/>
    <n v="130"/>
    <x v="0"/>
    <s v="Elective"/>
    <d v="2019-04-06T00:00:00"/>
    <s v="Penicillin"/>
    <s v="Normal"/>
    <x v="13"/>
  </r>
  <r>
    <s v="Mr."/>
    <s v="Jacqueline Graves"/>
    <n v="76"/>
    <x v="0"/>
    <x v="1"/>
    <s v="AB+"/>
    <x v="3"/>
    <x v="4"/>
    <x v="1570"/>
    <s v="Amanda Hughes"/>
    <x v="6454"/>
    <x v="3"/>
    <n v="6956.9913999999999"/>
    <n v="492"/>
    <x v="1"/>
    <s v="Urgent"/>
    <d v="2019-09-20T00:00:00"/>
    <s v="Paracetamol"/>
    <s v="Normal"/>
    <x v="4"/>
  </r>
  <r>
    <s v="Mr."/>
    <s v="Heather Jenkins"/>
    <n v="28"/>
    <x v="2"/>
    <x v="1"/>
    <s v="AB+"/>
    <x v="3"/>
    <x v="4"/>
    <x v="202"/>
    <s v="Christine Reed"/>
    <x v="6455"/>
    <x v="2"/>
    <n v="27619.250599999999"/>
    <n v="130"/>
    <x v="2"/>
    <s v="Emergency"/>
    <d v="2021-05-21T00:00:00"/>
    <s v="Lipitor"/>
    <s v="Normal"/>
    <x v="27"/>
  </r>
  <r>
    <s v="Mrs."/>
    <s v="Darren Andrews"/>
    <n v="79"/>
    <x v="0"/>
    <x v="0"/>
    <s v="B-"/>
    <x v="2"/>
    <x v="4"/>
    <x v="319"/>
    <s v="April Wade"/>
    <x v="6456"/>
    <x v="3"/>
    <n v="33866.900800000003"/>
    <n v="242"/>
    <x v="2"/>
    <s v="Emergency"/>
    <d v="2022-10-15T00:00:00"/>
    <s v="Aspirin"/>
    <s v="Abnormal"/>
    <x v="3"/>
  </r>
  <r>
    <s v="Mr."/>
    <s v="Deborah Hester"/>
    <n v="28"/>
    <x v="2"/>
    <x v="1"/>
    <s v="O-"/>
    <x v="0"/>
    <x v="1"/>
    <x v="1052"/>
    <s v="Dustin Hernandez"/>
    <x v="6457"/>
    <x v="4"/>
    <n v="23716.6931"/>
    <n v="288"/>
    <x v="0"/>
    <s v="Elective"/>
    <d v="2020-06-19T00:00:00"/>
    <s v="Ibuprofen"/>
    <s v="Normal"/>
    <x v="22"/>
  </r>
  <r>
    <s v="Mrs."/>
    <s v="Frank Sutton"/>
    <n v="50"/>
    <x v="1"/>
    <x v="0"/>
    <s v="O-"/>
    <x v="0"/>
    <x v="0"/>
    <x v="92"/>
    <s v="Brian Jimenez"/>
    <x v="6458"/>
    <x v="0"/>
    <n v="7661.1116000000002"/>
    <n v="360"/>
    <x v="0"/>
    <s v="Elective"/>
    <d v="2018-11-24T00:00:00"/>
    <s v="Aspirin"/>
    <s v="Abnormal"/>
    <x v="27"/>
  </r>
  <r>
    <s v="Mrs."/>
    <s v="Stephen Johnson"/>
    <n v="61"/>
    <x v="0"/>
    <x v="0"/>
    <s v="A-"/>
    <x v="6"/>
    <x v="3"/>
    <x v="511"/>
    <s v="Robert Adkins MD"/>
    <x v="6459"/>
    <x v="3"/>
    <n v="33038.8681"/>
    <n v="175"/>
    <x v="1"/>
    <s v="Urgent"/>
    <d v="2021-09-20T00:00:00"/>
    <s v="Penicillin"/>
    <s v="Abnormal"/>
    <x v="29"/>
  </r>
  <r>
    <s v="Mrs."/>
    <s v="Robert Potts"/>
    <n v="67"/>
    <x v="0"/>
    <x v="0"/>
    <s v="A-"/>
    <x v="6"/>
    <x v="1"/>
    <x v="815"/>
    <s v="William Wilson"/>
    <x v="6460"/>
    <x v="2"/>
    <n v="39958.050199999998"/>
    <n v="154"/>
    <x v="0"/>
    <s v="Elective"/>
    <d v="2019-01-19T00:00:00"/>
    <s v="Aspirin"/>
    <s v="Inconclusive"/>
    <x v="22"/>
  </r>
  <r>
    <s v="Mrs."/>
    <s v="Anne Meyers"/>
    <n v="72"/>
    <x v="0"/>
    <x v="0"/>
    <s v="O+"/>
    <x v="1"/>
    <x v="4"/>
    <x v="1093"/>
    <s v="David Knapp"/>
    <x v="6461"/>
    <x v="0"/>
    <n v="35447.797599999998"/>
    <n v="201"/>
    <x v="2"/>
    <s v="Emergency"/>
    <d v="2019-10-17T00:00:00"/>
    <s v="Lipitor"/>
    <s v="Inconclusive"/>
    <x v="18"/>
  </r>
  <r>
    <s v="Mrs."/>
    <s v="Christine Ware"/>
    <n v="28"/>
    <x v="2"/>
    <x v="0"/>
    <s v="B+"/>
    <x v="7"/>
    <x v="2"/>
    <x v="953"/>
    <s v="Natalie Beasley"/>
    <x v="2587"/>
    <x v="2"/>
    <n v="3802.7040000000002"/>
    <n v="405"/>
    <x v="0"/>
    <s v="Elective"/>
    <d v="2020-09-18T00:00:00"/>
    <s v="Ibuprofen"/>
    <s v="Abnormal"/>
    <x v="10"/>
  </r>
  <r>
    <s v="Mr."/>
    <s v="Eric Schwartz"/>
    <n v="42"/>
    <x v="1"/>
    <x v="1"/>
    <s v="B+"/>
    <x v="7"/>
    <x v="5"/>
    <x v="310"/>
    <s v="Kevin Walls"/>
    <x v="1035"/>
    <x v="1"/>
    <n v="64820.459199999998"/>
    <n v="210"/>
    <x v="0"/>
    <s v="Elective"/>
    <d v="2018-12-10T00:00:00"/>
    <s v="Paracetamol"/>
    <s v="Normal"/>
    <x v="22"/>
  </r>
  <r>
    <s v="Mr."/>
    <s v="Isabella Collier"/>
    <n v="63"/>
    <x v="0"/>
    <x v="1"/>
    <s v="A-"/>
    <x v="6"/>
    <x v="3"/>
    <x v="1602"/>
    <s v="Bonnie Adams"/>
    <x v="2270"/>
    <x v="0"/>
    <n v="12117.0491"/>
    <n v="443"/>
    <x v="2"/>
    <s v="Emergency"/>
    <d v="2023-06-16T00:00:00"/>
    <s v="Penicillin"/>
    <s v="Normal"/>
    <x v="4"/>
  </r>
  <r>
    <s v="Mrs."/>
    <s v="David Williams"/>
    <n v="29"/>
    <x v="2"/>
    <x v="0"/>
    <s v="B+"/>
    <x v="7"/>
    <x v="0"/>
    <x v="780"/>
    <s v="Dale Jensen"/>
    <x v="6462"/>
    <x v="4"/>
    <n v="31515.669000000002"/>
    <n v="289"/>
    <x v="2"/>
    <s v="Emergency"/>
    <d v="2021-09-02T00:00:00"/>
    <s v="Lipitor"/>
    <s v="Abnormal"/>
    <x v="8"/>
  </r>
  <r>
    <s v="Mr."/>
    <s v="Sarah Salazar"/>
    <n v="62"/>
    <x v="0"/>
    <x v="1"/>
    <s v="AB-"/>
    <x v="5"/>
    <x v="5"/>
    <x v="758"/>
    <s v="John Sanders"/>
    <x v="6463"/>
    <x v="2"/>
    <n v="25157.268199999999"/>
    <n v="170"/>
    <x v="2"/>
    <s v="Emergency"/>
    <d v="2022-08-19T00:00:00"/>
    <s v="Lipitor"/>
    <s v="Abnormal"/>
    <x v="10"/>
  </r>
  <r>
    <s v="Mrs."/>
    <s v="Austin Webb"/>
    <n v="51"/>
    <x v="1"/>
    <x v="0"/>
    <s v="B-"/>
    <x v="2"/>
    <x v="2"/>
    <x v="1396"/>
    <s v="Matthew Allen"/>
    <x v="6464"/>
    <x v="3"/>
    <n v="12086.3979"/>
    <n v="216"/>
    <x v="1"/>
    <s v="Urgent"/>
    <d v="2020-11-20T00:00:00"/>
    <s v="Lipitor"/>
    <s v="Abnormal"/>
    <x v="29"/>
  </r>
  <r>
    <s v="Mrs."/>
    <s v="Shannon Harris"/>
    <n v="57"/>
    <x v="1"/>
    <x v="0"/>
    <s v="A+"/>
    <x v="4"/>
    <x v="2"/>
    <x v="116"/>
    <s v="Patricia Warren"/>
    <x v="6465"/>
    <x v="1"/>
    <n v="21653.901399999999"/>
    <n v="270"/>
    <x v="0"/>
    <s v="Elective"/>
    <d v="2020-06-29T00:00:00"/>
    <s v="Ibuprofen"/>
    <s v="Inconclusive"/>
    <x v="2"/>
  </r>
  <r>
    <s v="Mrs."/>
    <s v="Amy James"/>
    <n v="73"/>
    <x v="0"/>
    <x v="0"/>
    <s v="A-"/>
    <x v="6"/>
    <x v="0"/>
    <x v="172"/>
    <s v="John Thomas"/>
    <x v="6466"/>
    <x v="0"/>
    <n v="30255.153399999999"/>
    <n v="138"/>
    <x v="1"/>
    <s v="Urgent"/>
    <d v="2020-06-07T00:00:00"/>
    <s v="Paracetamol"/>
    <s v="Abnormal"/>
    <x v="13"/>
  </r>
  <r>
    <s v="Mrs."/>
    <s v="Edwin Vega"/>
    <n v="69"/>
    <x v="0"/>
    <x v="0"/>
    <s v="B-"/>
    <x v="2"/>
    <x v="4"/>
    <x v="901"/>
    <s v="Steven Smith"/>
    <x v="5347"/>
    <x v="2"/>
    <n v="13690.8665"/>
    <n v="196"/>
    <x v="1"/>
    <s v="Urgent"/>
    <d v="2021-02-26T00:00:00"/>
    <s v="Aspirin"/>
    <s v="Abnormal"/>
    <x v="29"/>
  </r>
  <r>
    <s v="Mrs."/>
    <s v="Kent Mcgrath"/>
    <n v="28"/>
    <x v="2"/>
    <x v="0"/>
    <s v="AB+"/>
    <x v="3"/>
    <x v="4"/>
    <x v="933"/>
    <s v="Matthew Wheeler"/>
    <x v="6467"/>
    <x v="4"/>
    <n v="37865.688099999999"/>
    <n v="350"/>
    <x v="0"/>
    <s v="Elective"/>
    <d v="2021-04-27T00:00:00"/>
    <s v="Paracetamol"/>
    <s v="Inconclusive"/>
    <x v="22"/>
  </r>
  <r>
    <s v="Mrs."/>
    <s v="Karen Stone"/>
    <n v="59"/>
    <x v="1"/>
    <x v="0"/>
    <s v="AB+"/>
    <x v="3"/>
    <x v="0"/>
    <x v="981"/>
    <s v="Aaron Wilson"/>
    <x v="4"/>
    <x v="2"/>
    <n v="57758.662400000001"/>
    <n v="250"/>
    <x v="1"/>
    <s v="Urgent"/>
    <d v="2020-11-04T00:00:00"/>
    <s v="Ibuprofen"/>
    <s v="Abnormal"/>
    <x v="11"/>
  </r>
  <r>
    <s v="Mr."/>
    <s v="Tyler Hernandez"/>
    <n v="59"/>
    <x v="1"/>
    <x v="1"/>
    <s v="O+"/>
    <x v="1"/>
    <x v="1"/>
    <x v="1772"/>
    <s v="Robert Vasquez"/>
    <x v="6468"/>
    <x v="3"/>
    <n v="14089.5977"/>
    <n v="489"/>
    <x v="0"/>
    <s v="Elective"/>
    <d v="2023-08-09T00:00:00"/>
    <s v="Penicillin"/>
    <s v="Inconclusive"/>
    <x v="22"/>
  </r>
  <r>
    <s v="Mrs."/>
    <s v="Christian Trevino"/>
    <n v="84"/>
    <x v="0"/>
    <x v="0"/>
    <s v="A-"/>
    <x v="6"/>
    <x v="1"/>
    <x v="1711"/>
    <s v="Carol Thompson"/>
    <x v="6469"/>
    <x v="1"/>
    <n v="20280.4251"/>
    <n v="124"/>
    <x v="0"/>
    <s v="Elective"/>
    <d v="2022-01-24T00:00:00"/>
    <s v="Aspirin"/>
    <s v="Normal"/>
    <x v="15"/>
  </r>
  <r>
    <s v="Mrs."/>
    <s v="Kristina Payne"/>
    <n v="76"/>
    <x v="0"/>
    <x v="0"/>
    <s v="AB+"/>
    <x v="3"/>
    <x v="1"/>
    <x v="1370"/>
    <s v="Allison Young"/>
    <x v="6470"/>
    <x v="3"/>
    <n v="16589.204600000001"/>
    <n v="120"/>
    <x v="0"/>
    <s v="Elective"/>
    <d v="2021-04-27T00:00:00"/>
    <s v="Lipitor"/>
    <s v="Abnormal"/>
    <x v="27"/>
  </r>
  <r>
    <s v="Mrs."/>
    <s v="Angela Brown"/>
    <n v="69"/>
    <x v="0"/>
    <x v="0"/>
    <s v="B+"/>
    <x v="7"/>
    <x v="1"/>
    <x v="217"/>
    <s v="Kyle Wu"/>
    <x v="6471"/>
    <x v="4"/>
    <n v="30410.2516"/>
    <n v="315"/>
    <x v="0"/>
    <s v="Elective"/>
    <d v="2019-03-21T00:00:00"/>
    <s v="Ibuprofen"/>
    <s v="Abnormal"/>
    <x v="15"/>
  </r>
  <r>
    <s v="Mr."/>
    <s v="Brandi Montgomery"/>
    <n v="72"/>
    <x v="0"/>
    <x v="1"/>
    <s v="A-"/>
    <x v="6"/>
    <x v="0"/>
    <x v="1165"/>
    <s v="Kara Rogers"/>
    <x v="4408"/>
    <x v="2"/>
    <n v="13674.1715"/>
    <n v="239"/>
    <x v="0"/>
    <s v="Elective"/>
    <d v="2020-11-13T00:00:00"/>
    <s v="Ibuprofen"/>
    <s v="Abnormal"/>
    <x v="27"/>
  </r>
  <r>
    <s v="Mrs."/>
    <s v="Tabitha Sloan"/>
    <n v="85"/>
    <x v="0"/>
    <x v="0"/>
    <s v="AB-"/>
    <x v="5"/>
    <x v="0"/>
    <x v="901"/>
    <s v="Courtney Walton"/>
    <x v="6472"/>
    <x v="4"/>
    <n v="1492.8007"/>
    <n v="245"/>
    <x v="2"/>
    <s v="Emergency"/>
    <d v="2021-02-01T00:00:00"/>
    <s v="Paracetamol"/>
    <s v="Normal"/>
    <x v="3"/>
  </r>
  <r>
    <s v="Mrs."/>
    <s v="Brianna Johnson"/>
    <n v="35"/>
    <x v="1"/>
    <x v="0"/>
    <s v="O-"/>
    <x v="0"/>
    <x v="3"/>
    <x v="1261"/>
    <s v="Tonya Warner"/>
    <x v="6473"/>
    <x v="3"/>
    <n v="16183.075000000001"/>
    <n v="210"/>
    <x v="2"/>
    <s v="Emergency"/>
    <d v="2022-05-14T00:00:00"/>
    <s v="Aspirin"/>
    <s v="Inconclusive"/>
    <x v="21"/>
  </r>
  <r>
    <s v="Mr."/>
    <s v="Alyssa Davis"/>
    <n v="51"/>
    <x v="1"/>
    <x v="1"/>
    <s v="B-"/>
    <x v="2"/>
    <x v="5"/>
    <x v="28"/>
    <s v="Brandon Adams"/>
    <x v="4940"/>
    <x v="0"/>
    <n v="13341.445299999999"/>
    <n v="251"/>
    <x v="2"/>
    <s v="Emergency"/>
    <d v="2019-06-07T00:00:00"/>
    <s v="Penicillin"/>
    <s v="Abnormal"/>
    <x v="1"/>
  </r>
  <r>
    <s v="Mr."/>
    <s v="Jonathan Thomas"/>
    <n v="72"/>
    <x v="0"/>
    <x v="1"/>
    <s v="B+"/>
    <x v="7"/>
    <x v="1"/>
    <x v="1476"/>
    <s v="Dr. Donna Johnson"/>
    <x v="936"/>
    <x v="4"/>
    <n v="3842.1361999999999"/>
    <n v="127"/>
    <x v="1"/>
    <s v="Urgent"/>
    <d v="2021-05-27T00:00:00"/>
    <s v="Lipitor"/>
    <s v="Normal"/>
    <x v="12"/>
  </r>
  <r>
    <s v="Mr."/>
    <s v="Ms. Ashley Kennedy DVM"/>
    <n v="84"/>
    <x v="0"/>
    <x v="1"/>
    <s v="AB-"/>
    <x v="5"/>
    <x v="5"/>
    <x v="345"/>
    <s v="Kimberly Lewis"/>
    <x v="6474"/>
    <x v="1"/>
    <n v="50025.411099999998"/>
    <n v="403"/>
    <x v="1"/>
    <s v="Urgent"/>
    <d v="2020-11-12T00:00:00"/>
    <s v="Lipitor"/>
    <s v="Inconclusive"/>
    <x v="17"/>
  </r>
  <r>
    <s v="Mrs."/>
    <s v="Jennifer Cochran"/>
    <n v="60"/>
    <x v="0"/>
    <x v="0"/>
    <s v="O-"/>
    <x v="0"/>
    <x v="4"/>
    <x v="1023"/>
    <s v="Brittany Harris"/>
    <x v="6475"/>
    <x v="1"/>
    <n v="39207.713900000002"/>
    <n v="467"/>
    <x v="2"/>
    <s v="Emergency"/>
    <d v="2021-12-02T00:00:00"/>
    <s v="Lipitor"/>
    <s v="Inconclusive"/>
    <x v="1"/>
  </r>
  <r>
    <s v="Mr."/>
    <s v="James Nunez"/>
    <n v="72"/>
    <x v="0"/>
    <x v="1"/>
    <s v="O-"/>
    <x v="0"/>
    <x v="0"/>
    <x v="1742"/>
    <s v="Michele Jones"/>
    <x v="6476"/>
    <x v="2"/>
    <n v="28670.5039"/>
    <n v="494"/>
    <x v="2"/>
    <s v="Emergency"/>
    <d v="2022-03-03T00:00:00"/>
    <s v="Ibuprofen"/>
    <s v="Abnormal"/>
    <x v="9"/>
  </r>
  <r>
    <s v="Mrs."/>
    <s v="Casey Sparks"/>
    <n v="18"/>
    <x v="2"/>
    <x v="0"/>
    <s v="B-"/>
    <x v="2"/>
    <x v="5"/>
    <x v="987"/>
    <s v="Christy Paul"/>
    <x v="6477"/>
    <x v="2"/>
    <n v="15798.638199999999"/>
    <n v="471"/>
    <x v="0"/>
    <s v="Elective"/>
    <d v="2023-09-03T00:00:00"/>
    <s v="Aspirin"/>
    <s v="Abnormal"/>
    <x v="23"/>
  </r>
  <r>
    <s v="Mrs."/>
    <s v="Jeffrey Diaz"/>
    <n v="42"/>
    <x v="1"/>
    <x v="0"/>
    <s v="A-"/>
    <x v="6"/>
    <x v="5"/>
    <x v="1121"/>
    <s v="Christine Downs"/>
    <x v="6478"/>
    <x v="3"/>
    <n v="52462.695099999997"/>
    <n v="206"/>
    <x v="0"/>
    <s v="Elective"/>
    <d v="2019-02-25T00:00:00"/>
    <s v="Lipitor"/>
    <s v="Abnormal"/>
    <x v="30"/>
  </r>
  <r>
    <s v="Mrs."/>
    <s v="Gabriela Atkins"/>
    <n v="71"/>
    <x v="0"/>
    <x v="0"/>
    <s v="A+"/>
    <x v="4"/>
    <x v="4"/>
    <x v="1377"/>
    <s v="James Mcdonald"/>
    <x v="6479"/>
    <x v="0"/>
    <n v="34059.642599999999"/>
    <n v="120"/>
    <x v="2"/>
    <s v="Emergency"/>
    <d v="2020-02-28T00:00:00"/>
    <s v="Penicillin"/>
    <s v="Inconclusive"/>
    <x v="23"/>
  </r>
  <r>
    <s v="Mrs."/>
    <s v="Shane Durham"/>
    <n v="63"/>
    <x v="0"/>
    <x v="0"/>
    <s v="B-"/>
    <x v="2"/>
    <x v="0"/>
    <x v="961"/>
    <s v="Shelly Ellis"/>
    <x v="6480"/>
    <x v="0"/>
    <n v="11619.4121"/>
    <n v="153"/>
    <x v="2"/>
    <s v="Emergency"/>
    <d v="2019-06-09T00:00:00"/>
    <s v="Penicillin"/>
    <s v="Abnormal"/>
    <x v="17"/>
  </r>
  <r>
    <s v="Mrs."/>
    <s v="Emily White"/>
    <n v="59"/>
    <x v="1"/>
    <x v="0"/>
    <s v="A-"/>
    <x v="6"/>
    <x v="1"/>
    <x v="570"/>
    <s v="Jennifer Mcmillan"/>
    <x v="6481"/>
    <x v="0"/>
    <n v="12643.0846"/>
    <n v="320"/>
    <x v="0"/>
    <s v="Elective"/>
    <d v="2023-06-27T00:00:00"/>
    <s v="Penicillin"/>
    <s v="Inconclusive"/>
    <x v="14"/>
  </r>
  <r>
    <s v="Mr."/>
    <s v="Rachel Dickerson"/>
    <n v="78"/>
    <x v="0"/>
    <x v="1"/>
    <s v="B-"/>
    <x v="2"/>
    <x v="2"/>
    <x v="1744"/>
    <s v="Kimberly Robertson"/>
    <x v="6482"/>
    <x v="3"/>
    <n v="22460.056199999999"/>
    <n v="224"/>
    <x v="0"/>
    <s v="Elective"/>
    <d v="2021-07-05T00:00:00"/>
    <s v="Aspirin"/>
    <s v="Inconclusive"/>
    <x v="22"/>
  </r>
  <r>
    <s v="Mr."/>
    <s v="John Hicks"/>
    <n v="71"/>
    <x v="0"/>
    <x v="1"/>
    <s v="AB-"/>
    <x v="5"/>
    <x v="1"/>
    <x v="1745"/>
    <s v="Candice Johnson"/>
    <x v="6483"/>
    <x v="4"/>
    <n v="17329.470099999999"/>
    <n v="200"/>
    <x v="1"/>
    <s v="Urgent"/>
    <d v="2019-05-10T00:00:00"/>
    <s v="Penicillin"/>
    <s v="Inconclusive"/>
    <x v="2"/>
  </r>
  <r>
    <s v="Mrs."/>
    <s v="Joan Santos"/>
    <n v="37"/>
    <x v="1"/>
    <x v="0"/>
    <s v="B-"/>
    <x v="2"/>
    <x v="5"/>
    <x v="1227"/>
    <s v="Kimberly Ingram"/>
    <x v="2361"/>
    <x v="0"/>
    <n v="47654.799099999997"/>
    <n v="284"/>
    <x v="0"/>
    <s v="Elective"/>
    <d v="2023-07-28T00:00:00"/>
    <s v="Penicillin"/>
    <s v="Normal"/>
    <x v="15"/>
  </r>
  <r>
    <s v="Mrs."/>
    <s v="Todd Miller"/>
    <n v="64"/>
    <x v="0"/>
    <x v="0"/>
    <s v="AB+"/>
    <x v="3"/>
    <x v="3"/>
    <x v="593"/>
    <s v="James Flores"/>
    <x v="6484"/>
    <x v="2"/>
    <n v="34411.623299999999"/>
    <n v="261"/>
    <x v="1"/>
    <s v="Urgent"/>
    <d v="2020-06-28T00:00:00"/>
    <s v="Aspirin"/>
    <s v="Inconclusive"/>
    <x v="3"/>
  </r>
  <r>
    <s v="Mr."/>
    <s v="Dalton Oconnell"/>
    <n v="61"/>
    <x v="0"/>
    <x v="1"/>
    <s v="B-"/>
    <x v="2"/>
    <x v="1"/>
    <x v="76"/>
    <s v="Gabrielle Morris"/>
    <x v="6485"/>
    <x v="3"/>
    <n v="39494.587899999999"/>
    <n v="106"/>
    <x v="0"/>
    <s v="Elective"/>
    <d v="2019-08-10T00:00:00"/>
    <s v="Aspirin"/>
    <s v="Normal"/>
    <x v="5"/>
  </r>
  <r>
    <s v="Mr."/>
    <s v="John Wood"/>
    <n v="30"/>
    <x v="2"/>
    <x v="1"/>
    <s v="O-"/>
    <x v="0"/>
    <x v="5"/>
    <x v="103"/>
    <s v="Mary Wilson"/>
    <x v="6486"/>
    <x v="2"/>
    <n v="64738.2719"/>
    <n v="346"/>
    <x v="1"/>
    <s v="Urgent"/>
    <d v="2020-02-24T00:00:00"/>
    <s v="Lipitor"/>
    <s v="Abnormal"/>
    <x v="11"/>
  </r>
  <r>
    <s v="Mr."/>
    <s v="William Burns"/>
    <n v="36"/>
    <x v="1"/>
    <x v="1"/>
    <s v="AB+"/>
    <x v="3"/>
    <x v="2"/>
    <x v="1522"/>
    <s v="Margaret Patel"/>
    <x v="6487"/>
    <x v="4"/>
    <n v="5266.3240999999998"/>
    <n v="149"/>
    <x v="1"/>
    <s v="Urgent"/>
    <d v="2019-02-03T00:00:00"/>
    <s v="Penicillin"/>
    <s v="Inconclusive"/>
    <x v="16"/>
  </r>
  <r>
    <s v="Mrs."/>
    <s v="Kelly Porter"/>
    <n v="32"/>
    <x v="2"/>
    <x v="0"/>
    <s v="AB+"/>
    <x v="3"/>
    <x v="0"/>
    <x v="433"/>
    <s v="Anthony Butler"/>
    <x v="6488"/>
    <x v="2"/>
    <n v="59370.840199999999"/>
    <n v="164"/>
    <x v="1"/>
    <s v="Urgent"/>
    <d v="2022-09-17T00:00:00"/>
    <s v="Paracetamol"/>
    <s v="Normal"/>
    <x v="17"/>
  </r>
  <r>
    <s v="Mrs."/>
    <s v="Audrey Edwards"/>
    <n v="66"/>
    <x v="0"/>
    <x v="0"/>
    <s v="O+"/>
    <x v="1"/>
    <x v="0"/>
    <x v="386"/>
    <s v="Jason Johnston"/>
    <x v="6489"/>
    <x v="0"/>
    <n v="18943.3099"/>
    <n v="429"/>
    <x v="2"/>
    <s v="Emergency"/>
    <d v="2021-07-06T00:00:00"/>
    <s v="Paracetamol"/>
    <s v="Normal"/>
    <x v="13"/>
  </r>
  <r>
    <s v="Mr."/>
    <s v="Jon Williamson"/>
    <n v="52"/>
    <x v="1"/>
    <x v="1"/>
    <s v="A-"/>
    <x v="6"/>
    <x v="2"/>
    <x v="1499"/>
    <s v="Samuel Hill"/>
    <x v="5427"/>
    <x v="3"/>
    <n v="5132.5366999999997"/>
    <n v="255"/>
    <x v="2"/>
    <s v="Emergency"/>
    <d v="2020-06-06T00:00:00"/>
    <s v="Ibuprofen"/>
    <s v="Normal"/>
    <x v="5"/>
  </r>
  <r>
    <s v="Mr."/>
    <s v="Eric Moore"/>
    <n v="32"/>
    <x v="2"/>
    <x v="1"/>
    <s v="O-"/>
    <x v="0"/>
    <x v="4"/>
    <x v="1104"/>
    <s v="Victoria Jones"/>
    <x v="6490"/>
    <x v="3"/>
    <n v="6944.9966999999997"/>
    <n v="430"/>
    <x v="2"/>
    <s v="Emergency"/>
    <d v="2019-11-06T00:00:00"/>
    <s v="Paracetamol"/>
    <s v="Normal"/>
    <x v="17"/>
  </r>
  <r>
    <s v="Mrs."/>
    <s v="Angela Osborn"/>
    <n v="64"/>
    <x v="0"/>
    <x v="0"/>
    <s v="O+"/>
    <x v="1"/>
    <x v="1"/>
    <x v="322"/>
    <s v="Adrian Leon"/>
    <x v="6491"/>
    <x v="1"/>
    <n v="33217.844700000001"/>
    <n v="409"/>
    <x v="1"/>
    <s v="Urgent"/>
    <d v="2019-10-23T00:00:00"/>
    <s v="Ibuprofen"/>
    <s v="Normal"/>
    <x v="17"/>
  </r>
  <r>
    <s v="Mr."/>
    <s v="Dominique Howard"/>
    <n v="70"/>
    <x v="0"/>
    <x v="1"/>
    <s v="AB-"/>
    <x v="5"/>
    <x v="1"/>
    <x v="1089"/>
    <s v="Samuel Hernandez"/>
    <x v="6492"/>
    <x v="4"/>
    <n v="2100.7864"/>
    <n v="358"/>
    <x v="1"/>
    <s v="Urgent"/>
    <d v="2021-10-01T00:00:00"/>
    <s v="Paracetamol"/>
    <s v="Abnormal"/>
    <x v="1"/>
  </r>
  <r>
    <s v="Mr."/>
    <s v="Ernest Freeman"/>
    <n v="23"/>
    <x v="2"/>
    <x v="1"/>
    <s v="B+"/>
    <x v="7"/>
    <x v="3"/>
    <x v="1018"/>
    <s v="Mrs. Sharon Burgess"/>
    <x v="6493"/>
    <x v="2"/>
    <n v="1402.6385"/>
    <n v="406"/>
    <x v="2"/>
    <s v="Emergency"/>
    <d v="2022-02-10T00:00:00"/>
    <s v="Paracetamol"/>
    <s v="Inconclusive"/>
    <x v="1"/>
  </r>
  <r>
    <s v="Mrs."/>
    <s v="Amy Gay"/>
    <n v="23"/>
    <x v="2"/>
    <x v="0"/>
    <s v="O-"/>
    <x v="0"/>
    <x v="2"/>
    <x v="740"/>
    <s v="Taylor Collins"/>
    <x v="6494"/>
    <x v="2"/>
    <n v="13336.269399999999"/>
    <n v="365"/>
    <x v="0"/>
    <s v="Elective"/>
    <d v="2021-11-24T00:00:00"/>
    <s v="Ibuprofen"/>
    <s v="Abnormal"/>
    <x v="28"/>
  </r>
  <r>
    <s v="Mrs."/>
    <s v="Lisa Tucker"/>
    <n v="46"/>
    <x v="1"/>
    <x v="0"/>
    <s v="O-"/>
    <x v="0"/>
    <x v="0"/>
    <x v="828"/>
    <s v="Gabrielle Arnold MD"/>
    <x v="4365"/>
    <x v="2"/>
    <n v="46740.9162"/>
    <n v="150"/>
    <x v="1"/>
    <s v="Urgent"/>
    <d v="2022-07-20T00:00:00"/>
    <s v="Aspirin"/>
    <s v="Inconclusive"/>
    <x v="16"/>
  </r>
  <r>
    <s v="Mr."/>
    <s v="Martin Espinoza"/>
    <n v="85"/>
    <x v="0"/>
    <x v="1"/>
    <s v="B+"/>
    <x v="7"/>
    <x v="1"/>
    <x v="1391"/>
    <s v="John Phillips"/>
    <x v="6495"/>
    <x v="4"/>
    <n v="39902.156499999997"/>
    <n v="371"/>
    <x v="1"/>
    <s v="Urgent"/>
    <d v="2019-09-14T00:00:00"/>
    <s v="Ibuprofen"/>
    <s v="Normal"/>
    <x v="6"/>
  </r>
  <r>
    <s v="Mr."/>
    <s v="Stephen Jensen"/>
    <n v="20"/>
    <x v="2"/>
    <x v="1"/>
    <s v="AB+"/>
    <x v="3"/>
    <x v="2"/>
    <x v="1181"/>
    <s v="Hector Anderson"/>
    <x v="6496"/>
    <x v="2"/>
    <n v="16614.7467"/>
    <n v="240"/>
    <x v="2"/>
    <s v="Emergency"/>
    <d v="2020-07-28T00:00:00"/>
    <s v="Lipitor"/>
    <s v="Inconclusive"/>
    <x v="18"/>
  </r>
  <r>
    <s v="Mrs."/>
    <s v="Patricia Rodriguez"/>
    <n v="57"/>
    <x v="1"/>
    <x v="0"/>
    <s v="B+"/>
    <x v="7"/>
    <x v="3"/>
    <x v="478"/>
    <s v="Kathryn Pearson"/>
    <x v="3747"/>
    <x v="3"/>
    <n v="33021.053200000002"/>
    <n v="368"/>
    <x v="2"/>
    <s v="Emergency"/>
    <d v="2020-05-11T00:00:00"/>
    <s v="Lipitor"/>
    <s v="Abnormal"/>
    <x v="6"/>
  </r>
  <r>
    <s v="Mr."/>
    <s v="Adam Bush"/>
    <n v="61"/>
    <x v="0"/>
    <x v="1"/>
    <s v="O-"/>
    <x v="0"/>
    <x v="1"/>
    <x v="1062"/>
    <s v="Anthony Kelly"/>
    <x v="6497"/>
    <x v="3"/>
    <n v="17907.579300000001"/>
    <n v="401"/>
    <x v="0"/>
    <s v="Elective"/>
    <d v="2023-05-21T00:00:00"/>
    <s v="Aspirin"/>
    <s v="Abnormal"/>
    <x v="30"/>
  </r>
  <r>
    <s v="Mr."/>
    <s v="Scott Hawkins"/>
    <n v="53"/>
    <x v="1"/>
    <x v="1"/>
    <s v="AB-"/>
    <x v="5"/>
    <x v="0"/>
    <x v="657"/>
    <s v="Kevin Rangel"/>
    <x v="6498"/>
    <x v="0"/>
    <n v="23341.534899999999"/>
    <n v="174"/>
    <x v="1"/>
    <s v="Urgent"/>
    <d v="2022-04-08T00:00:00"/>
    <s v="Paracetamol"/>
    <s v="Inconclusive"/>
    <x v="14"/>
  </r>
  <r>
    <s v="Mrs."/>
    <s v="Alexander Gallegos"/>
    <n v="43"/>
    <x v="1"/>
    <x v="0"/>
    <s v="A+"/>
    <x v="4"/>
    <x v="3"/>
    <x v="571"/>
    <s v="Hannah Sosa"/>
    <x v="3766"/>
    <x v="2"/>
    <n v="3195.2093"/>
    <n v="498"/>
    <x v="2"/>
    <s v="Emergency"/>
    <d v="2022-10-04T00:00:00"/>
    <s v="Penicillin"/>
    <s v="Normal"/>
    <x v="12"/>
  </r>
  <r>
    <s v="Mrs."/>
    <s v="Jill Knight"/>
    <n v="58"/>
    <x v="1"/>
    <x v="0"/>
    <s v="B-"/>
    <x v="2"/>
    <x v="3"/>
    <x v="1183"/>
    <s v="Janet Williams"/>
    <x v="2"/>
    <x v="2"/>
    <n v="26444.080900000001"/>
    <n v="492"/>
    <x v="2"/>
    <s v="Emergency"/>
    <d v="2023-07-05T00:00:00"/>
    <s v="Paracetamol"/>
    <s v="Normal"/>
    <x v="4"/>
  </r>
  <r>
    <s v="Mrs."/>
    <s v="Bill Buchanan"/>
    <n v="51"/>
    <x v="1"/>
    <x v="0"/>
    <s v="O+"/>
    <x v="1"/>
    <x v="2"/>
    <x v="941"/>
    <s v="Christopher Johnson"/>
    <x v="6499"/>
    <x v="4"/>
    <n v="16907.041399999998"/>
    <n v="493"/>
    <x v="0"/>
    <s v="Elective"/>
    <d v="2023-05-12T00:00:00"/>
    <s v="Paracetamol"/>
    <s v="Inconclusive"/>
    <x v="0"/>
  </r>
  <r>
    <s v="Mrs."/>
    <s v="Cheyenne Miller"/>
    <n v="85"/>
    <x v="0"/>
    <x v="0"/>
    <s v="O+"/>
    <x v="1"/>
    <x v="1"/>
    <x v="512"/>
    <s v="Kristie Baldwin DDS"/>
    <x v="6500"/>
    <x v="3"/>
    <n v="9509.8057000000008"/>
    <n v="315"/>
    <x v="1"/>
    <s v="Urgent"/>
    <d v="2019-05-14T00:00:00"/>
    <s v="Aspirin"/>
    <s v="Normal"/>
    <x v="25"/>
  </r>
  <r>
    <s v="Mrs."/>
    <s v="Joseph Turner"/>
    <n v="78"/>
    <x v="0"/>
    <x v="0"/>
    <s v="A+"/>
    <x v="4"/>
    <x v="2"/>
    <x v="564"/>
    <s v="Laura Obrien"/>
    <x v="6501"/>
    <x v="1"/>
    <n v="15661.2763"/>
    <n v="172"/>
    <x v="0"/>
    <s v="Elective"/>
    <d v="2019-09-03T00:00:00"/>
    <s v="Paracetamol"/>
    <s v="Abnormal"/>
    <x v="14"/>
  </r>
  <r>
    <s v="Mr."/>
    <s v="Joshua Bender"/>
    <n v="50"/>
    <x v="1"/>
    <x v="1"/>
    <s v="B-"/>
    <x v="2"/>
    <x v="5"/>
    <x v="44"/>
    <s v="David English"/>
    <x v="4414"/>
    <x v="4"/>
    <n v="12349.940699999999"/>
    <n v="481"/>
    <x v="2"/>
    <s v="Emergency"/>
    <d v="2019-10-26T00:00:00"/>
    <s v="Paracetamol"/>
    <s v="Normal"/>
    <x v="28"/>
  </r>
  <r>
    <s v="Mr."/>
    <s v="Derrick Jacobs"/>
    <n v="81"/>
    <x v="0"/>
    <x v="1"/>
    <s v="AB+"/>
    <x v="3"/>
    <x v="2"/>
    <x v="979"/>
    <s v="Shelby Merritt"/>
    <x v="6502"/>
    <x v="1"/>
    <n v="7184.5955999999996"/>
    <n v="266"/>
    <x v="1"/>
    <s v="Urgent"/>
    <d v="2023-04-08T00:00:00"/>
    <s v="Lipitor"/>
    <s v="Inconclusive"/>
    <x v="1"/>
  </r>
  <r>
    <s v="Mr."/>
    <s v="Allison Krueger"/>
    <n v="45"/>
    <x v="1"/>
    <x v="1"/>
    <s v="AB+"/>
    <x v="3"/>
    <x v="0"/>
    <x v="1442"/>
    <s v="Charles Miller"/>
    <x v="6503"/>
    <x v="0"/>
    <n v="42609.206899999997"/>
    <n v="354"/>
    <x v="1"/>
    <s v="Urgent"/>
    <d v="2019-07-08T00:00:00"/>
    <s v="Lipitor"/>
    <s v="Normal"/>
    <x v="15"/>
  </r>
  <r>
    <s v="Mr."/>
    <s v="Diane Cruz"/>
    <n v="31"/>
    <x v="2"/>
    <x v="1"/>
    <s v="O-"/>
    <x v="0"/>
    <x v="1"/>
    <x v="1735"/>
    <s v="Justin Daugherty"/>
    <x v="6504"/>
    <x v="4"/>
    <n v="18151.074400000001"/>
    <n v="134"/>
    <x v="0"/>
    <s v="Elective"/>
    <d v="2021-06-14T00:00:00"/>
    <s v="Aspirin"/>
    <s v="Inconclusive"/>
    <x v="23"/>
  </r>
  <r>
    <s v="Mrs."/>
    <s v="Rebecca Boyd"/>
    <n v="47"/>
    <x v="1"/>
    <x v="0"/>
    <s v="B+"/>
    <x v="7"/>
    <x v="0"/>
    <x v="287"/>
    <s v="Kenneth Lester"/>
    <x v="6505"/>
    <x v="2"/>
    <n v="19928.353500000001"/>
    <n v="294"/>
    <x v="1"/>
    <s v="Urgent"/>
    <d v="2023-10-04T00:00:00"/>
    <s v="Lipitor"/>
    <s v="Normal"/>
    <x v="7"/>
  </r>
  <r>
    <s v="Mr."/>
    <s v="Cory Barnes"/>
    <n v="77"/>
    <x v="0"/>
    <x v="1"/>
    <s v="AB+"/>
    <x v="3"/>
    <x v="1"/>
    <x v="231"/>
    <s v="Terri Smith"/>
    <x v="6506"/>
    <x v="2"/>
    <n v="31967.2395"/>
    <n v="303"/>
    <x v="2"/>
    <s v="Emergency"/>
    <d v="2023-04-14T00:00:00"/>
    <s v="Paracetamol"/>
    <s v="Inconclusive"/>
    <x v="16"/>
  </r>
  <r>
    <s v="Mrs."/>
    <s v="Randall Holmes"/>
    <n v="25"/>
    <x v="2"/>
    <x v="0"/>
    <s v="O+"/>
    <x v="1"/>
    <x v="1"/>
    <x v="1380"/>
    <s v="Alex Fernandez"/>
    <x v="6507"/>
    <x v="1"/>
    <n v="7607.5097999999998"/>
    <n v="428"/>
    <x v="1"/>
    <s v="Urgent"/>
    <d v="2022-10-11T00:00:00"/>
    <s v="Lipitor"/>
    <s v="Normal"/>
    <x v="18"/>
  </r>
  <r>
    <s v="Mr."/>
    <s v="Amanda Reed"/>
    <n v="37"/>
    <x v="1"/>
    <x v="1"/>
    <s v="B+"/>
    <x v="7"/>
    <x v="1"/>
    <x v="334"/>
    <s v="Rachel Bates"/>
    <x v="6508"/>
    <x v="4"/>
    <n v="36822.546600000001"/>
    <n v="323"/>
    <x v="2"/>
    <s v="Emergency"/>
    <d v="2019-10-27T00:00:00"/>
    <s v="Paracetamol"/>
    <s v="Normal"/>
    <x v="25"/>
  </r>
  <r>
    <s v="Mrs."/>
    <s v="Vicki Mcclain"/>
    <n v="18"/>
    <x v="2"/>
    <x v="0"/>
    <s v="AB-"/>
    <x v="5"/>
    <x v="4"/>
    <x v="1721"/>
    <s v="Cassandra Zuniga"/>
    <x v="6509"/>
    <x v="2"/>
    <n v="30133.3658"/>
    <n v="103"/>
    <x v="0"/>
    <s v="Elective"/>
    <d v="2019-02-23T00:00:00"/>
    <s v="Paracetamol"/>
    <s v="Inconclusive"/>
    <x v="26"/>
  </r>
  <r>
    <s v="Mrs."/>
    <s v="Daisy Brown"/>
    <n v="75"/>
    <x v="0"/>
    <x v="0"/>
    <s v="O-"/>
    <x v="0"/>
    <x v="5"/>
    <x v="613"/>
    <s v="Sonya Reed"/>
    <x v="6510"/>
    <x v="3"/>
    <n v="5749.8154000000004"/>
    <n v="181"/>
    <x v="0"/>
    <s v="Elective"/>
    <d v="2018-12-23T00:00:00"/>
    <s v="Ibuprofen"/>
    <s v="Abnormal"/>
    <x v="14"/>
  </r>
  <r>
    <s v="Mrs."/>
    <s v="Anthony Freeman"/>
    <n v="66"/>
    <x v="0"/>
    <x v="0"/>
    <s v="B+"/>
    <x v="7"/>
    <x v="5"/>
    <x v="574"/>
    <s v="Anthony Taylor"/>
    <x v="6511"/>
    <x v="2"/>
    <n v="40523.351300000002"/>
    <n v="291"/>
    <x v="0"/>
    <s v="Elective"/>
    <d v="2020-02-11T00:00:00"/>
    <s v="Aspirin"/>
    <s v="Abnormal"/>
    <x v="22"/>
  </r>
  <r>
    <s v="Mrs."/>
    <s v="Scott Harvey MD"/>
    <n v="56"/>
    <x v="1"/>
    <x v="0"/>
    <s v="AB+"/>
    <x v="3"/>
    <x v="0"/>
    <x v="1425"/>
    <s v="Rebecca Lee"/>
    <x v="6512"/>
    <x v="1"/>
    <n v="5200.7541000000001"/>
    <n v="360"/>
    <x v="2"/>
    <s v="Emergency"/>
    <d v="2019-10-26T00:00:00"/>
    <s v="Penicillin"/>
    <s v="Inconclusive"/>
    <x v="8"/>
  </r>
  <r>
    <s v="Mr."/>
    <s v="Michael Stevens"/>
    <n v="79"/>
    <x v="0"/>
    <x v="1"/>
    <s v="B+"/>
    <x v="7"/>
    <x v="1"/>
    <x v="83"/>
    <s v="Victor Bentley"/>
    <x v="6513"/>
    <x v="2"/>
    <n v="24433.5599"/>
    <n v="138"/>
    <x v="0"/>
    <s v="Elective"/>
    <d v="2019-07-12T00:00:00"/>
    <s v="Paracetamol"/>
    <s v="Inconclusive"/>
    <x v="13"/>
  </r>
  <r>
    <s v="Mrs."/>
    <s v="Suzanne Gonzales"/>
    <n v="49"/>
    <x v="1"/>
    <x v="0"/>
    <s v="AB-"/>
    <x v="5"/>
    <x v="3"/>
    <x v="1195"/>
    <s v="Veronica Dunn"/>
    <x v="6514"/>
    <x v="4"/>
    <n v="18494.6826"/>
    <n v="289"/>
    <x v="2"/>
    <s v="Emergency"/>
    <d v="2018-12-26T00:00:00"/>
    <s v="Paracetamol"/>
    <s v="Inconclusive"/>
    <x v="6"/>
  </r>
  <r>
    <s v="Mrs."/>
    <s v="Jennifer Lewis"/>
    <n v="40"/>
    <x v="1"/>
    <x v="0"/>
    <s v="B-"/>
    <x v="2"/>
    <x v="2"/>
    <x v="1377"/>
    <s v="Beverly Adkins"/>
    <x v="6515"/>
    <x v="2"/>
    <n v="18761.748200000002"/>
    <n v="336"/>
    <x v="0"/>
    <s v="Elective"/>
    <d v="2020-02-22T00:00:00"/>
    <s v="Paracetamol"/>
    <s v="Inconclusive"/>
    <x v="10"/>
  </r>
  <r>
    <s v="Mrs."/>
    <s v="Michelle Jones"/>
    <n v="82"/>
    <x v="0"/>
    <x v="0"/>
    <s v="A-"/>
    <x v="6"/>
    <x v="0"/>
    <x v="1253"/>
    <s v="Caitlin Guerrero"/>
    <x v="6516"/>
    <x v="4"/>
    <n v="3723.0241999999998"/>
    <n v="459"/>
    <x v="1"/>
    <s v="Urgent"/>
    <d v="2020-10-01T00:00:00"/>
    <s v="Lipitor"/>
    <s v="Inconclusive"/>
    <x v="2"/>
  </r>
  <r>
    <s v="Mr."/>
    <s v="Brenda Coleman"/>
    <n v="82"/>
    <x v="0"/>
    <x v="1"/>
    <s v="A-"/>
    <x v="6"/>
    <x v="3"/>
    <x v="1432"/>
    <s v="Christopher Haynes"/>
    <x v="6517"/>
    <x v="3"/>
    <n v="12257.948"/>
    <n v="305"/>
    <x v="0"/>
    <s v="Elective"/>
    <d v="2021-06-05T00:00:00"/>
    <s v="Penicillin"/>
    <s v="Normal"/>
    <x v="2"/>
  </r>
  <r>
    <s v="Mr."/>
    <s v="Jake Meyers"/>
    <n v="24"/>
    <x v="2"/>
    <x v="1"/>
    <s v="O-"/>
    <x v="0"/>
    <x v="2"/>
    <x v="1317"/>
    <s v="Tammy Mathews"/>
    <x v="6518"/>
    <x v="4"/>
    <n v="23093.068200000002"/>
    <n v="333"/>
    <x v="1"/>
    <s v="Urgent"/>
    <d v="2023-04-05T00:00:00"/>
    <s v="Paracetamol"/>
    <s v="Inconclusive"/>
    <x v="25"/>
  </r>
  <r>
    <s v="Mrs."/>
    <s v="Brittany Gibson"/>
    <n v="63"/>
    <x v="0"/>
    <x v="0"/>
    <s v="O+"/>
    <x v="1"/>
    <x v="3"/>
    <x v="184"/>
    <s v="Gregory Bright"/>
    <x v="4730"/>
    <x v="0"/>
    <n v="896.78980000000001"/>
    <n v="137"/>
    <x v="1"/>
    <s v="Urgent"/>
    <d v="2019-12-31T00:00:00"/>
    <s v="Lipitor"/>
    <s v="Abnormal"/>
    <x v="3"/>
  </r>
  <r>
    <s v="Mr."/>
    <s v="Meghan Horne DVM"/>
    <n v="54"/>
    <x v="1"/>
    <x v="1"/>
    <s v="B-"/>
    <x v="2"/>
    <x v="4"/>
    <x v="573"/>
    <s v="Christine Petersen"/>
    <x v="2391"/>
    <x v="3"/>
    <n v="24426.83"/>
    <n v="377"/>
    <x v="2"/>
    <s v="Emergency"/>
    <d v="2022-06-15T00:00:00"/>
    <s v="Penicillin"/>
    <s v="Normal"/>
    <x v="18"/>
  </r>
  <r>
    <s v="Mr."/>
    <s v="Gregory Adams"/>
    <n v="20"/>
    <x v="2"/>
    <x v="1"/>
    <s v="AB+"/>
    <x v="3"/>
    <x v="2"/>
    <x v="260"/>
    <s v="Tracy Freeman"/>
    <x v="6519"/>
    <x v="2"/>
    <n v="8456.2222999999994"/>
    <n v="285"/>
    <x v="2"/>
    <s v="Emergency"/>
    <d v="2019-03-07T00:00:00"/>
    <s v="Penicillin"/>
    <s v="Abnormal"/>
    <x v="21"/>
  </r>
  <r>
    <s v="Mrs."/>
    <s v="Tyrone Harris"/>
    <n v="21"/>
    <x v="2"/>
    <x v="0"/>
    <s v="AB-"/>
    <x v="5"/>
    <x v="5"/>
    <x v="450"/>
    <s v="James Gonzalez"/>
    <x v="958"/>
    <x v="1"/>
    <n v="57948.958700000003"/>
    <n v="464"/>
    <x v="2"/>
    <s v="Emergency"/>
    <d v="2019-09-02T00:00:00"/>
    <s v="Penicillin"/>
    <s v="Inconclusive"/>
    <x v="4"/>
  </r>
  <r>
    <s v="Mrs."/>
    <s v="Tristan Torres"/>
    <n v="41"/>
    <x v="1"/>
    <x v="0"/>
    <s v="B-"/>
    <x v="2"/>
    <x v="1"/>
    <x v="466"/>
    <s v="Terry Montoya"/>
    <x v="6520"/>
    <x v="2"/>
    <n v="12503.953299999999"/>
    <n v="485"/>
    <x v="1"/>
    <s v="Urgent"/>
    <d v="2019-01-18T00:00:00"/>
    <s v="Penicillin"/>
    <s v="Abnormal"/>
    <x v="18"/>
  </r>
  <r>
    <s v="Mr."/>
    <s v="Malik Simmons"/>
    <n v="23"/>
    <x v="2"/>
    <x v="1"/>
    <s v="A-"/>
    <x v="6"/>
    <x v="0"/>
    <x v="658"/>
    <s v="Aaron Jones"/>
    <x v="6521"/>
    <x v="3"/>
    <n v="43184.3177"/>
    <n v="456"/>
    <x v="1"/>
    <s v="Urgent"/>
    <d v="2019-09-14T00:00:00"/>
    <s v="Aspirin"/>
    <s v="Normal"/>
    <x v="21"/>
  </r>
  <r>
    <s v="Mrs."/>
    <s v="Michael Weiss"/>
    <n v="57"/>
    <x v="1"/>
    <x v="0"/>
    <s v="A+"/>
    <x v="4"/>
    <x v="5"/>
    <x v="1691"/>
    <s v="Robert Williamson"/>
    <x v="6522"/>
    <x v="2"/>
    <n v="11913.922"/>
    <n v="484"/>
    <x v="1"/>
    <s v="Urgent"/>
    <d v="2020-04-02T00:00:00"/>
    <s v="Aspirin"/>
    <s v="Inconclusive"/>
    <x v="27"/>
  </r>
  <r>
    <s v="Mr."/>
    <s v="Jorge Meyers"/>
    <n v="30"/>
    <x v="2"/>
    <x v="1"/>
    <s v="AB+"/>
    <x v="3"/>
    <x v="5"/>
    <x v="185"/>
    <s v="Joseph Montoya"/>
    <x v="6523"/>
    <x v="3"/>
    <n v="44670.337500000001"/>
    <n v="429"/>
    <x v="0"/>
    <s v="Elective"/>
    <d v="2018-11-28T00:00:00"/>
    <s v="Aspirin"/>
    <s v="Inconclusive"/>
    <x v="18"/>
  </r>
  <r>
    <s v="Mr."/>
    <s v="Sarah Martin"/>
    <n v="84"/>
    <x v="0"/>
    <x v="1"/>
    <s v="AB-"/>
    <x v="5"/>
    <x v="0"/>
    <x v="1229"/>
    <s v="Robert Zavala"/>
    <x v="6524"/>
    <x v="0"/>
    <n v="49707.729200000002"/>
    <n v="466"/>
    <x v="2"/>
    <s v="Emergency"/>
    <d v="2021-05-03T00:00:00"/>
    <s v="Paracetamol"/>
    <s v="Normal"/>
    <x v="19"/>
  </r>
  <r>
    <s v="Mr."/>
    <s v="Veronica Griffith"/>
    <n v="40"/>
    <x v="1"/>
    <x v="1"/>
    <s v="A-"/>
    <x v="6"/>
    <x v="1"/>
    <x v="1205"/>
    <s v="Brian Hammond"/>
    <x v="6525"/>
    <x v="1"/>
    <n v="8527.0257999999994"/>
    <n v="113"/>
    <x v="0"/>
    <s v="Elective"/>
    <d v="2020-03-15T00:00:00"/>
    <s v="Paracetamol"/>
    <s v="Abnormal"/>
    <x v="3"/>
  </r>
  <r>
    <s v="Mrs."/>
    <s v="Christopher Matthews"/>
    <n v="28"/>
    <x v="2"/>
    <x v="0"/>
    <s v="O-"/>
    <x v="0"/>
    <x v="3"/>
    <x v="1516"/>
    <s v="Shane Anderson"/>
    <x v="6526"/>
    <x v="3"/>
    <n v="21522.0275"/>
    <n v="101"/>
    <x v="0"/>
    <s v="Elective"/>
    <d v="2022-09-21T00:00:00"/>
    <s v="Ibuprofen"/>
    <s v="Normal"/>
    <x v="18"/>
  </r>
  <r>
    <s v="Mrs."/>
    <s v="Donald Calderon"/>
    <n v="36"/>
    <x v="1"/>
    <x v="0"/>
    <s v="AB+"/>
    <x v="3"/>
    <x v="2"/>
    <x v="1352"/>
    <s v="Haley Cox"/>
    <x v="6527"/>
    <x v="4"/>
    <n v="680.44560000000001"/>
    <n v="370"/>
    <x v="2"/>
    <s v="Emergency"/>
    <d v="2022-05-08T00:00:00"/>
    <s v="Paracetamol"/>
    <s v="Normal"/>
    <x v="28"/>
  </r>
  <r>
    <s v="Mrs."/>
    <s v="Ronald Greene"/>
    <n v="22"/>
    <x v="2"/>
    <x v="0"/>
    <s v="B-"/>
    <x v="2"/>
    <x v="3"/>
    <x v="1540"/>
    <s v="Mark Kramer"/>
    <x v="6528"/>
    <x v="3"/>
    <n v="8395.9851999999992"/>
    <n v="290"/>
    <x v="0"/>
    <s v="Elective"/>
    <d v="2019-01-29T00:00:00"/>
    <s v="Penicillin"/>
    <s v="Normal"/>
    <x v="3"/>
  </r>
  <r>
    <s v="Mrs."/>
    <s v="Joan Lawson"/>
    <n v="43"/>
    <x v="1"/>
    <x v="0"/>
    <s v="B+"/>
    <x v="7"/>
    <x v="2"/>
    <x v="315"/>
    <s v="Lindsay Larson"/>
    <x v="6529"/>
    <x v="4"/>
    <n v="23522.700400000002"/>
    <n v="411"/>
    <x v="0"/>
    <s v="Elective"/>
    <d v="2021-12-11T00:00:00"/>
    <s v="Aspirin"/>
    <s v="Inconclusive"/>
    <x v="12"/>
  </r>
  <r>
    <s v="Mr."/>
    <s v="Paula Mullins"/>
    <n v="82"/>
    <x v="0"/>
    <x v="1"/>
    <s v="AB+"/>
    <x v="3"/>
    <x v="3"/>
    <x v="734"/>
    <s v="Jennifer Henderson"/>
    <x v="6530"/>
    <x v="3"/>
    <n v="33973.381000000001"/>
    <n v="132"/>
    <x v="1"/>
    <s v="Urgent"/>
    <d v="2020-08-07T00:00:00"/>
    <s v="Paracetamol"/>
    <s v="Normal"/>
    <x v="29"/>
  </r>
  <r>
    <s v="Mrs."/>
    <s v="Tiffany Anderson"/>
    <n v="81"/>
    <x v="0"/>
    <x v="0"/>
    <s v="B+"/>
    <x v="7"/>
    <x v="3"/>
    <x v="907"/>
    <s v="Edward Stone"/>
    <x v="6531"/>
    <x v="2"/>
    <n v="1034.8436999999999"/>
    <n v="169"/>
    <x v="2"/>
    <s v="Emergency"/>
    <d v="2020-01-01T00:00:00"/>
    <s v="Lipitor"/>
    <s v="Abnormal"/>
    <x v="18"/>
  </r>
  <r>
    <s v="Mrs."/>
    <s v="Thomas Bishop"/>
    <n v="85"/>
    <x v="0"/>
    <x v="0"/>
    <s v="B-"/>
    <x v="2"/>
    <x v="4"/>
    <x v="1309"/>
    <s v="Matthew Phillips"/>
    <x v="6532"/>
    <x v="2"/>
    <n v="35871.0429"/>
    <n v="283"/>
    <x v="1"/>
    <s v="Urgent"/>
    <d v="2021-04-11T00:00:00"/>
    <s v="Paracetamol"/>
    <s v="Inconclusive"/>
    <x v="23"/>
  </r>
  <r>
    <s v="Mr."/>
    <s v="Katrina Leonard"/>
    <n v="73"/>
    <x v="0"/>
    <x v="1"/>
    <s v="A+"/>
    <x v="4"/>
    <x v="2"/>
    <x v="35"/>
    <s v="Jose Sweeney"/>
    <x v="6533"/>
    <x v="1"/>
    <n v="14562.896699999999"/>
    <n v="366"/>
    <x v="2"/>
    <s v="Emergency"/>
    <d v="2019-11-23T00:00:00"/>
    <s v="Aspirin"/>
    <s v="Normal"/>
    <x v="23"/>
  </r>
  <r>
    <s v="Mrs."/>
    <s v="Marcus Guerrero"/>
    <n v="43"/>
    <x v="1"/>
    <x v="0"/>
    <s v="O-"/>
    <x v="0"/>
    <x v="0"/>
    <x v="1391"/>
    <s v="Elizabeth Rodriguez"/>
    <x v="6534"/>
    <x v="3"/>
    <n v="24431.850699999999"/>
    <n v="145"/>
    <x v="2"/>
    <s v="Emergency"/>
    <d v="2019-08-27T00:00:00"/>
    <s v="Aspirin"/>
    <s v="Normal"/>
    <x v="13"/>
  </r>
  <r>
    <s v="Mr."/>
    <s v="Christopher Taylor"/>
    <n v="60"/>
    <x v="0"/>
    <x v="1"/>
    <s v="A+"/>
    <x v="4"/>
    <x v="2"/>
    <x v="366"/>
    <s v="Christine Rogers"/>
    <x v="3841"/>
    <x v="1"/>
    <n v="11253.163699999999"/>
    <n v="153"/>
    <x v="2"/>
    <s v="Emergency"/>
    <d v="2023-09-25T00:00:00"/>
    <s v="Aspirin"/>
    <s v="Normal"/>
    <x v="28"/>
  </r>
  <r>
    <s v="Mrs."/>
    <s v="John Cruz"/>
    <n v="59"/>
    <x v="1"/>
    <x v="0"/>
    <s v="O-"/>
    <x v="0"/>
    <x v="2"/>
    <x v="289"/>
    <s v="Catherine Vega"/>
    <x v="6535"/>
    <x v="4"/>
    <n v="16197.1149"/>
    <n v="281"/>
    <x v="0"/>
    <s v="Elective"/>
    <d v="2021-11-01T00:00:00"/>
    <s v="Ibuprofen"/>
    <s v="Abnormal"/>
    <x v="11"/>
  </r>
  <r>
    <s v="Mr."/>
    <s v="Larry Thompson"/>
    <n v="45"/>
    <x v="1"/>
    <x v="1"/>
    <s v="A+"/>
    <x v="4"/>
    <x v="5"/>
    <x v="1739"/>
    <s v="Susan Lee"/>
    <x v="6536"/>
    <x v="2"/>
    <n v="33360.574399999998"/>
    <n v="406"/>
    <x v="1"/>
    <s v="Urgent"/>
    <d v="2022-08-26T00:00:00"/>
    <s v="Lipitor"/>
    <s v="Inconclusive"/>
    <x v="19"/>
  </r>
  <r>
    <s v="Mr."/>
    <s v="Jonathan Mills"/>
    <n v="54"/>
    <x v="1"/>
    <x v="1"/>
    <s v="A+"/>
    <x v="4"/>
    <x v="0"/>
    <x v="53"/>
    <s v="Sean Schmidt"/>
    <x v="6537"/>
    <x v="4"/>
    <n v="40893.514799999997"/>
    <n v="192"/>
    <x v="1"/>
    <s v="Urgent"/>
    <d v="2021-07-31T00:00:00"/>
    <s v="Lipitor"/>
    <s v="Abnormal"/>
    <x v="20"/>
  </r>
  <r>
    <s v="Mr."/>
    <s v="Colleen Harris"/>
    <n v="26"/>
    <x v="2"/>
    <x v="1"/>
    <s v="AB+"/>
    <x v="3"/>
    <x v="5"/>
    <x v="62"/>
    <s v="Joshua Weaver"/>
    <x v="6538"/>
    <x v="2"/>
    <n v="10830.843800000001"/>
    <n v="386"/>
    <x v="0"/>
    <s v="Elective"/>
    <d v="2023-11-13T00:00:00"/>
    <s v="Ibuprofen"/>
    <s v="Normal"/>
    <x v="12"/>
  </r>
  <r>
    <s v="Mr."/>
    <s v="Elizabeth Clark"/>
    <n v="42"/>
    <x v="1"/>
    <x v="1"/>
    <s v="AB+"/>
    <x v="3"/>
    <x v="2"/>
    <x v="1201"/>
    <s v="Kim Gray"/>
    <x v="2373"/>
    <x v="4"/>
    <n v="21550.802899999999"/>
    <n v="467"/>
    <x v="1"/>
    <s v="Urgent"/>
    <d v="2021-07-07T00:00:00"/>
    <s v="Paracetamol"/>
    <s v="Inconclusive"/>
    <x v="26"/>
  </r>
  <r>
    <s v="Mrs."/>
    <s v="Tonya Clark"/>
    <n v="41"/>
    <x v="1"/>
    <x v="0"/>
    <s v="O+"/>
    <x v="1"/>
    <x v="1"/>
    <x v="756"/>
    <s v="Michelle Lozano"/>
    <x v="6539"/>
    <x v="3"/>
    <n v="13581.2809"/>
    <n v="412"/>
    <x v="2"/>
    <s v="Emergency"/>
    <d v="2020-08-16T00:00:00"/>
    <s v="Penicillin"/>
    <s v="Normal"/>
    <x v="27"/>
  </r>
  <r>
    <s v="Mrs."/>
    <s v="Christopher Page"/>
    <n v="38"/>
    <x v="1"/>
    <x v="0"/>
    <s v="AB-"/>
    <x v="5"/>
    <x v="2"/>
    <x v="205"/>
    <s v="Tonya Arnold"/>
    <x v="6540"/>
    <x v="2"/>
    <n v="16470.299800000001"/>
    <n v="365"/>
    <x v="0"/>
    <s v="Elective"/>
    <d v="2021-03-05T00:00:00"/>
    <s v="Lipitor"/>
    <s v="Inconclusive"/>
    <x v="2"/>
  </r>
  <r>
    <s v="Mrs."/>
    <s v="Scott Wright"/>
    <n v="39"/>
    <x v="1"/>
    <x v="0"/>
    <s v="A-"/>
    <x v="6"/>
    <x v="0"/>
    <x v="1773"/>
    <s v="Joseph Wilcox"/>
    <x v="6541"/>
    <x v="1"/>
    <n v="30544.574000000001"/>
    <n v="196"/>
    <x v="2"/>
    <s v="Emergency"/>
    <d v="2018-11-22T00:00:00"/>
    <s v="Lipitor"/>
    <s v="Abnormal"/>
    <x v="2"/>
  </r>
  <r>
    <s v="Mrs."/>
    <s v="Carol Barry"/>
    <n v="50"/>
    <x v="1"/>
    <x v="0"/>
    <s v="A-"/>
    <x v="6"/>
    <x v="2"/>
    <x v="391"/>
    <s v="Anne Ellis"/>
    <x v="6542"/>
    <x v="4"/>
    <n v="24964.899399999998"/>
    <n v="455"/>
    <x v="2"/>
    <s v="Emergency"/>
    <d v="2023-02-16T00:00:00"/>
    <s v="Aspirin"/>
    <s v="Abnormal"/>
    <x v="22"/>
  </r>
  <r>
    <s v="Mr."/>
    <s v="Mary Powers"/>
    <n v="45"/>
    <x v="1"/>
    <x v="1"/>
    <s v="AB+"/>
    <x v="3"/>
    <x v="4"/>
    <x v="1310"/>
    <s v="Michael Drake"/>
    <x v="6543"/>
    <x v="3"/>
    <n v="41525.932800000002"/>
    <n v="198"/>
    <x v="1"/>
    <s v="Urgent"/>
    <d v="2020-07-23T00:00:00"/>
    <s v="Lipitor"/>
    <s v="Inconclusive"/>
    <x v="17"/>
  </r>
  <r>
    <s v="Mr."/>
    <s v="Dustin Franco"/>
    <n v="43"/>
    <x v="1"/>
    <x v="1"/>
    <s v="A+"/>
    <x v="4"/>
    <x v="0"/>
    <x v="314"/>
    <s v="Thomas Edwards"/>
    <x v="6544"/>
    <x v="2"/>
    <n v="56440.815600000002"/>
    <n v="220"/>
    <x v="1"/>
    <s v="Urgent"/>
    <d v="2022-02-19T00:00:00"/>
    <s v="Ibuprofen"/>
    <s v="Inconclusive"/>
    <x v="24"/>
  </r>
  <r>
    <s v="Mr."/>
    <s v="Michael Mcneil"/>
    <n v="35"/>
    <x v="1"/>
    <x v="1"/>
    <s v="O+"/>
    <x v="1"/>
    <x v="1"/>
    <x v="871"/>
    <s v="Amy Young"/>
    <x v="6545"/>
    <x v="4"/>
    <n v="13720.6787"/>
    <n v="387"/>
    <x v="1"/>
    <s v="Urgent"/>
    <d v="2020-05-22T00:00:00"/>
    <s v="Penicillin"/>
    <s v="Normal"/>
    <x v="13"/>
  </r>
  <r>
    <s v="Mr."/>
    <s v="Carlos Evans"/>
    <n v="23"/>
    <x v="2"/>
    <x v="1"/>
    <s v="A+"/>
    <x v="4"/>
    <x v="1"/>
    <x v="1480"/>
    <s v="Marisa Roman"/>
    <x v="6546"/>
    <x v="2"/>
    <n v="29670.3632"/>
    <n v="473"/>
    <x v="0"/>
    <s v="Elective"/>
    <d v="2020-04-05T00:00:00"/>
    <s v="Aspirin"/>
    <s v="Normal"/>
    <x v="24"/>
  </r>
  <r>
    <s v="Mrs."/>
    <s v="Raymond Jackson"/>
    <n v="40"/>
    <x v="1"/>
    <x v="0"/>
    <s v="AB+"/>
    <x v="3"/>
    <x v="5"/>
    <x v="785"/>
    <s v="Monica Russell"/>
    <x v="6547"/>
    <x v="0"/>
    <n v="8573.3143"/>
    <n v="480"/>
    <x v="0"/>
    <s v="Elective"/>
    <d v="2023-02-11T00:00:00"/>
    <s v="Paracetamol"/>
    <s v="Abnormal"/>
    <x v="3"/>
  </r>
  <r>
    <s v="Mrs."/>
    <s v="Catherine Yang"/>
    <n v="33"/>
    <x v="2"/>
    <x v="0"/>
    <s v="B+"/>
    <x v="7"/>
    <x v="2"/>
    <x v="606"/>
    <s v="Tyler Cabrera"/>
    <x v="715"/>
    <x v="2"/>
    <n v="16621.961899999998"/>
    <n v="137"/>
    <x v="2"/>
    <s v="Emergency"/>
    <d v="2022-08-27T00:00:00"/>
    <s v="Penicillin"/>
    <s v="Inconclusive"/>
    <x v="13"/>
  </r>
  <r>
    <s v="Mr."/>
    <s v="Daniel Jones"/>
    <n v="38"/>
    <x v="1"/>
    <x v="1"/>
    <s v="O+"/>
    <x v="1"/>
    <x v="1"/>
    <x v="1160"/>
    <s v="Darren Allen"/>
    <x v="6548"/>
    <x v="3"/>
    <n v="39761.274299999997"/>
    <n v="253"/>
    <x v="2"/>
    <s v="Emergency"/>
    <d v="2020-06-08T00:00:00"/>
    <s v="Aspirin"/>
    <s v="Inconclusive"/>
    <x v="2"/>
  </r>
  <r>
    <s v="Mr."/>
    <s v="Jamie Ford"/>
    <n v="22"/>
    <x v="2"/>
    <x v="1"/>
    <s v="B+"/>
    <x v="7"/>
    <x v="3"/>
    <x v="521"/>
    <s v="Joanne Griffin"/>
    <x v="589"/>
    <x v="4"/>
    <n v="12292.3002"/>
    <n v="475"/>
    <x v="1"/>
    <s v="Urgent"/>
    <d v="2021-03-31T00:00:00"/>
    <s v="Ibuprofen"/>
    <s v="Normal"/>
    <x v="25"/>
  </r>
  <r>
    <s v="Mr."/>
    <s v="Douglas Booth"/>
    <n v="59"/>
    <x v="1"/>
    <x v="1"/>
    <s v="A+"/>
    <x v="4"/>
    <x v="4"/>
    <x v="359"/>
    <s v="Erin Brooks"/>
    <x v="6549"/>
    <x v="4"/>
    <n v="40065.135799999996"/>
    <n v="209"/>
    <x v="2"/>
    <s v="Emergency"/>
    <d v="2022-12-17T00:00:00"/>
    <s v="Lipitor"/>
    <s v="Abnormal"/>
    <x v="3"/>
  </r>
  <r>
    <s v="Mr."/>
    <s v="Benjamin Bright"/>
    <n v="77"/>
    <x v="0"/>
    <x v="1"/>
    <s v="AB-"/>
    <x v="5"/>
    <x v="0"/>
    <x v="1479"/>
    <s v="Ashley Howell"/>
    <x v="6550"/>
    <x v="4"/>
    <n v="2045.5603000000001"/>
    <n v="351"/>
    <x v="2"/>
    <s v="Emergency"/>
    <d v="2021-12-09T00:00:00"/>
    <s v="Lipitor"/>
    <s v="Inconclusive"/>
    <x v="29"/>
  </r>
  <r>
    <s v="Mrs."/>
    <s v="Patricia Duran"/>
    <n v="82"/>
    <x v="0"/>
    <x v="0"/>
    <s v="A+"/>
    <x v="4"/>
    <x v="5"/>
    <x v="1559"/>
    <s v="Jennifer Allen"/>
    <x v="6551"/>
    <x v="1"/>
    <n v="75380.380799999999"/>
    <n v="248"/>
    <x v="1"/>
    <s v="Urgent"/>
    <d v="2020-12-20T00:00:00"/>
    <s v="Lipitor"/>
    <s v="Inconclusive"/>
    <x v="22"/>
  </r>
  <r>
    <s v="Mrs."/>
    <s v="Samantha Brown"/>
    <n v="64"/>
    <x v="0"/>
    <x v="0"/>
    <s v="B-"/>
    <x v="2"/>
    <x v="0"/>
    <x v="612"/>
    <s v="Hannah Morgan"/>
    <x v="3971"/>
    <x v="0"/>
    <n v="10045.528"/>
    <n v="143"/>
    <x v="1"/>
    <s v="Urgent"/>
    <d v="2020-03-30T00:00:00"/>
    <s v="Ibuprofen"/>
    <s v="Normal"/>
    <x v="17"/>
  </r>
  <r>
    <s v="Mrs."/>
    <s v="Hannah Rogers"/>
    <n v="34"/>
    <x v="2"/>
    <x v="0"/>
    <s v="AB-"/>
    <x v="5"/>
    <x v="4"/>
    <x v="89"/>
    <s v="Christopher Patrick"/>
    <x v="6552"/>
    <x v="3"/>
    <n v="37623.035799999998"/>
    <n v="309"/>
    <x v="0"/>
    <s v="Elective"/>
    <d v="2021-11-12T00:00:00"/>
    <s v="Penicillin"/>
    <s v="Inconclusive"/>
    <x v="9"/>
  </r>
  <r>
    <s v="Mr."/>
    <s v="John Wiggins"/>
    <n v="24"/>
    <x v="2"/>
    <x v="1"/>
    <s v="A+"/>
    <x v="4"/>
    <x v="3"/>
    <x v="724"/>
    <s v="Jonathan Ramirez"/>
    <x v="6553"/>
    <x v="4"/>
    <n v="27259.860100000002"/>
    <n v="282"/>
    <x v="0"/>
    <s v="Elective"/>
    <d v="2022-08-04T00:00:00"/>
    <s v="Aspirin"/>
    <s v="Abnormal"/>
    <x v="2"/>
  </r>
  <r>
    <s v="Mr."/>
    <s v="Benjamin Bean"/>
    <n v="76"/>
    <x v="0"/>
    <x v="1"/>
    <s v="AB-"/>
    <x v="5"/>
    <x v="5"/>
    <x v="400"/>
    <s v="Sue Guerrero"/>
    <x v="573"/>
    <x v="3"/>
    <n v="17302.468499999999"/>
    <n v="163"/>
    <x v="2"/>
    <s v="Emergency"/>
    <d v="2019-07-31T00:00:00"/>
    <s v="Ibuprofen"/>
    <s v="Inconclusive"/>
    <x v="9"/>
  </r>
  <r>
    <s v="Mr."/>
    <s v="Heather Austin"/>
    <n v="74"/>
    <x v="0"/>
    <x v="1"/>
    <s v="AB-"/>
    <x v="5"/>
    <x v="5"/>
    <x v="1082"/>
    <s v="Larry Wilson"/>
    <x v="1370"/>
    <x v="4"/>
    <n v="40111.148500000003"/>
    <n v="469"/>
    <x v="2"/>
    <s v="Emergency"/>
    <d v="2022-10-13T00:00:00"/>
    <s v="Aspirin"/>
    <s v="Normal"/>
    <x v="22"/>
  </r>
  <r>
    <s v="Mr."/>
    <s v="Stanley Jenkins MD"/>
    <n v="54"/>
    <x v="1"/>
    <x v="1"/>
    <s v="A+"/>
    <x v="4"/>
    <x v="0"/>
    <x v="1446"/>
    <s v="Jordan Kerr"/>
    <x v="6554"/>
    <x v="0"/>
    <n v="13214.9998"/>
    <n v="268"/>
    <x v="2"/>
    <s v="Emergency"/>
    <d v="2020-10-25T00:00:00"/>
    <s v="Paracetamol"/>
    <s v="Normal"/>
    <x v="27"/>
  </r>
  <r>
    <s v="Mr."/>
    <s v="Lori Benjamin"/>
    <n v="41"/>
    <x v="1"/>
    <x v="1"/>
    <s v="AB+"/>
    <x v="3"/>
    <x v="3"/>
    <x v="1642"/>
    <s v="Kimberly Ballard"/>
    <x v="6555"/>
    <x v="3"/>
    <n v="17432.3033"/>
    <n v="414"/>
    <x v="2"/>
    <s v="Emergency"/>
    <d v="2022-12-14T00:00:00"/>
    <s v="Penicillin"/>
    <s v="Inconclusive"/>
    <x v="24"/>
  </r>
  <r>
    <s v="Mrs."/>
    <s v="Jose Reeves"/>
    <n v="71"/>
    <x v="0"/>
    <x v="0"/>
    <s v="B-"/>
    <x v="2"/>
    <x v="3"/>
    <x v="941"/>
    <s v="Matthew Lawson DVM"/>
    <x v="6556"/>
    <x v="4"/>
    <n v="12057.087100000001"/>
    <n v="392"/>
    <x v="0"/>
    <s v="Elective"/>
    <d v="2023-05-16T00:00:00"/>
    <s v="Penicillin"/>
    <s v="Abnormal"/>
    <x v="23"/>
  </r>
  <r>
    <s v="Mrs."/>
    <s v="Tyler Frost"/>
    <n v="82"/>
    <x v="0"/>
    <x v="0"/>
    <s v="O+"/>
    <x v="1"/>
    <x v="3"/>
    <x v="1055"/>
    <s v="Robert Bailey"/>
    <x v="6557"/>
    <x v="1"/>
    <n v="11993.105799999999"/>
    <n v="335"/>
    <x v="0"/>
    <s v="Elective"/>
    <d v="2022-02-09T00:00:00"/>
    <s v="Paracetamol"/>
    <s v="Abnormal"/>
    <x v="4"/>
  </r>
  <r>
    <s v="Mrs."/>
    <s v="Douglas Berry"/>
    <n v="19"/>
    <x v="2"/>
    <x v="0"/>
    <s v="O-"/>
    <x v="0"/>
    <x v="1"/>
    <x v="1563"/>
    <s v="Mariah Mckee"/>
    <x v="6558"/>
    <x v="1"/>
    <n v="26888.5946"/>
    <n v="251"/>
    <x v="0"/>
    <s v="Elective"/>
    <d v="2019-11-15T00:00:00"/>
    <s v="Aspirin"/>
    <s v="Inconclusive"/>
    <x v="11"/>
  </r>
  <r>
    <s v="Mrs."/>
    <s v="Michael Logan"/>
    <n v="54"/>
    <x v="1"/>
    <x v="0"/>
    <s v="A-"/>
    <x v="6"/>
    <x v="3"/>
    <x v="481"/>
    <s v="Amy Rodriguez"/>
    <x v="6559"/>
    <x v="0"/>
    <n v="16601.669600000001"/>
    <n v="140"/>
    <x v="2"/>
    <s v="Emergency"/>
    <d v="2020-07-17T00:00:00"/>
    <s v="Paracetamol"/>
    <s v="Abnormal"/>
    <x v="1"/>
  </r>
  <r>
    <s v="Mrs."/>
    <s v="Justin Mcbride"/>
    <n v="41"/>
    <x v="1"/>
    <x v="0"/>
    <s v="O-"/>
    <x v="0"/>
    <x v="2"/>
    <x v="982"/>
    <s v="Greg Mckee IV"/>
    <x v="2733"/>
    <x v="1"/>
    <n v="795.20489999999995"/>
    <n v="460"/>
    <x v="0"/>
    <s v="Elective"/>
    <d v="2019-02-14T00:00:00"/>
    <s v="Aspirin"/>
    <s v="Normal"/>
    <x v="25"/>
  </r>
  <r>
    <s v="Mr."/>
    <s v="Heather Cruz"/>
    <n v="18"/>
    <x v="2"/>
    <x v="1"/>
    <s v="A-"/>
    <x v="6"/>
    <x v="1"/>
    <x v="855"/>
    <s v="Joseph Henson"/>
    <x v="6560"/>
    <x v="2"/>
    <n v="28261.307000000001"/>
    <n v="319"/>
    <x v="1"/>
    <s v="Urgent"/>
    <d v="2020-11-30T00:00:00"/>
    <s v="Paracetamol"/>
    <s v="Normal"/>
    <x v="0"/>
  </r>
  <r>
    <s v="Mr."/>
    <s v="Sheila Woodard"/>
    <n v="18"/>
    <x v="2"/>
    <x v="1"/>
    <s v="AB+"/>
    <x v="3"/>
    <x v="0"/>
    <x v="543"/>
    <s v="Anna Holmes"/>
    <x v="6561"/>
    <x v="4"/>
    <n v="29653.284100000001"/>
    <n v="236"/>
    <x v="1"/>
    <s v="Urgent"/>
    <d v="2021-09-11T00:00:00"/>
    <s v="Lipitor"/>
    <s v="Abnormal"/>
    <x v="14"/>
  </r>
  <r>
    <s v="Mrs."/>
    <s v="Stacy Perkins"/>
    <n v="31"/>
    <x v="2"/>
    <x v="0"/>
    <s v="A-"/>
    <x v="6"/>
    <x v="5"/>
    <x v="966"/>
    <s v="Gregory Williams"/>
    <x v="6562"/>
    <x v="1"/>
    <n v="34514.763200000001"/>
    <n v="438"/>
    <x v="2"/>
    <s v="Emergency"/>
    <d v="2020-10-04T00:00:00"/>
    <s v="Penicillin"/>
    <s v="Inconclusive"/>
    <x v="10"/>
  </r>
  <r>
    <s v="Mrs."/>
    <s v="Diane Hall"/>
    <n v="76"/>
    <x v="0"/>
    <x v="0"/>
    <s v="O+"/>
    <x v="1"/>
    <x v="1"/>
    <x v="828"/>
    <s v="Michael Schmidt"/>
    <x v="6563"/>
    <x v="4"/>
    <n v="39182.234100000001"/>
    <n v="165"/>
    <x v="2"/>
    <s v="Emergency"/>
    <d v="2022-07-12T00:00:00"/>
    <s v="Paracetamol"/>
    <s v="Inconclusive"/>
    <x v="15"/>
  </r>
  <r>
    <s v="Mrs."/>
    <s v="Michael Key"/>
    <n v="45"/>
    <x v="1"/>
    <x v="0"/>
    <s v="A+"/>
    <x v="4"/>
    <x v="2"/>
    <x v="1195"/>
    <s v="Ronald Williams"/>
    <x v="6564"/>
    <x v="0"/>
    <n v="3830.6444000000001"/>
    <n v="162"/>
    <x v="1"/>
    <s v="Urgent"/>
    <d v="2018-12-25T00:00:00"/>
    <s v="Ibuprofen"/>
    <s v="Inconclusive"/>
    <x v="16"/>
  </r>
  <r>
    <s v="Mrs."/>
    <s v="Cheryl Middleton"/>
    <n v="67"/>
    <x v="0"/>
    <x v="0"/>
    <s v="B+"/>
    <x v="7"/>
    <x v="0"/>
    <x v="346"/>
    <s v="Ann Baker"/>
    <x v="6565"/>
    <x v="2"/>
    <n v="16474.4437"/>
    <n v="475"/>
    <x v="2"/>
    <s v="Emergency"/>
    <d v="2021-04-27T00:00:00"/>
    <s v="Paracetamol"/>
    <s v="Normal"/>
    <x v="7"/>
  </r>
  <r>
    <s v="Mr."/>
    <s v="John Harvey"/>
    <n v="27"/>
    <x v="2"/>
    <x v="1"/>
    <s v="O+"/>
    <x v="1"/>
    <x v="4"/>
    <x v="175"/>
    <s v="Nathan Alexander"/>
    <x v="6566"/>
    <x v="2"/>
    <n v="34712.290999999997"/>
    <n v="321"/>
    <x v="2"/>
    <s v="Emergency"/>
    <d v="2021-12-28T00:00:00"/>
    <s v="Penicillin"/>
    <s v="Abnormal"/>
    <x v="12"/>
  </r>
  <r>
    <s v="Mr."/>
    <s v="John Padilla III"/>
    <n v="65"/>
    <x v="0"/>
    <x v="1"/>
    <s v="B-"/>
    <x v="2"/>
    <x v="1"/>
    <x v="1019"/>
    <s v="Patrick Spence"/>
    <x v="6567"/>
    <x v="4"/>
    <n v="30114.420900000001"/>
    <n v="271"/>
    <x v="0"/>
    <s v="Elective"/>
    <d v="2021-04-26T00:00:00"/>
    <s v="Penicillin"/>
    <s v="Inconclusive"/>
    <x v="23"/>
  </r>
  <r>
    <s v="Mr."/>
    <s v="Justin Smith"/>
    <n v="63"/>
    <x v="0"/>
    <x v="1"/>
    <s v="O-"/>
    <x v="0"/>
    <x v="3"/>
    <x v="195"/>
    <s v="Katelyn Barber"/>
    <x v="6568"/>
    <x v="1"/>
    <n v="28301.398700000002"/>
    <n v="208"/>
    <x v="2"/>
    <s v="Emergency"/>
    <d v="2022-09-03T00:00:00"/>
    <s v="Penicillin"/>
    <s v="Normal"/>
    <x v="21"/>
  </r>
  <r>
    <s v="Mr."/>
    <s v="Anthony Miller"/>
    <n v="28"/>
    <x v="2"/>
    <x v="1"/>
    <s v="B+"/>
    <x v="7"/>
    <x v="4"/>
    <x v="1427"/>
    <s v="Larry Campbell"/>
    <x v="6569"/>
    <x v="1"/>
    <n v="9929.3809999999994"/>
    <n v="347"/>
    <x v="2"/>
    <s v="Emergency"/>
    <d v="2019-05-15T00:00:00"/>
    <s v="Paracetamol"/>
    <s v="Abnormal"/>
    <x v="19"/>
  </r>
  <r>
    <s v="Mrs."/>
    <s v="Brian Cunningham"/>
    <n v="39"/>
    <x v="1"/>
    <x v="0"/>
    <s v="AB+"/>
    <x v="3"/>
    <x v="2"/>
    <x v="53"/>
    <s v="Charles Hayes"/>
    <x v="6570"/>
    <x v="1"/>
    <n v="5782.1558000000005"/>
    <n v="144"/>
    <x v="2"/>
    <s v="Emergency"/>
    <d v="2021-08-05T00:00:00"/>
    <s v="Ibuprofen"/>
    <s v="Inconclusive"/>
    <x v="14"/>
  </r>
  <r>
    <s v="Mr."/>
    <s v="James Alexander"/>
    <n v="39"/>
    <x v="1"/>
    <x v="1"/>
    <s v="A-"/>
    <x v="6"/>
    <x v="1"/>
    <x v="307"/>
    <s v="George Robinson"/>
    <x v="6571"/>
    <x v="3"/>
    <n v="24058.556100000002"/>
    <n v="150"/>
    <x v="0"/>
    <s v="Elective"/>
    <d v="2020-01-24T00:00:00"/>
    <s v="Ibuprofen"/>
    <s v="Abnormal"/>
    <x v="3"/>
  </r>
  <r>
    <s v="Mr."/>
    <s v="Rebecca Miller"/>
    <n v="59"/>
    <x v="1"/>
    <x v="1"/>
    <s v="B-"/>
    <x v="2"/>
    <x v="1"/>
    <x v="127"/>
    <s v="Denise Webster"/>
    <x v="6572"/>
    <x v="1"/>
    <n v="18529.012299999999"/>
    <n v="106"/>
    <x v="0"/>
    <s v="Elective"/>
    <d v="2020-09-03T00:00:00"/>
    <s v="Penicillin"/>
    <s v="Abnormal"/>
    <x v="20"/>
  </r>
  <r>
    <s v="Mr."/>
    <s v="Mary Miller"/>
    <n v="30"/>
    <x v="2"/>
    <x v="1"/>
    <s v="B+"/>
    <x v="7"/>
    <x v="2"/>
    <x v="44"/>
    <s v="Raymond Williams"/>
    <x v="6573"/>
    <x v="4"/>
    <n v="6769.8343999999997"/>
    <n v="341"/>
    <x v="2"/>
    <s v="Emergency"/>
    <d v="2019-11-10T00:00:00"/>
    <s v="Ibuprofen"/>
    <s v="Inconclusive"/>
    <x v="7"/>
  </r>
  <r>
    <s v="Mrs."/>
    <s v="Joseph Brown"/>
    <n v="65"/>
    <x v="0"/>
    <x v="0"/>
    <s v="B+"/>
    <x v="7"/>
    <x v="0"/>
    <x v="1766"/>
    <s v="Tanya Sharp"/>
    <x v="6574"/>
    <x v="1"/>
    <n v="26136.3128"/>
    <n v="401"/>
    <x v="2"/>
    <s v="Emergency"/>
    <d v="2023-03-22T00:00:00"/>
    <s v="Ibuprofen"/>
    <s v="Normal"/>
    <x v="8"/>
  </r>
  <r>
    <s v="Mrs."/>
    <s v="Nicholas Young"/>
    <n v="54"/>
    <x v="1"/>
    <x v="0"/>
    <s v="AB+"/>
    <x v="3"/>
    <x v="2"/>
    <x v="1002"/>
    <s v="Arthur Giles"/>
    <x v="6575"/>
    <x v="1"/>
    <n v="20338.347900000001"/>
    <n v="436"/>
    <x v="1"/>
    <s v="Urgent"/>
    <d v="2020-01-19T00:00:00"/>
    <s v="Ibuprofen"/>
    <s v="Abnormal"/>
    <x v="19"/>
  </r>
  <r>
    <s v="Mr."/>
    <s v="Alexis Simpson"/>
    <n v="32"/>
    <x v="2"/>
    <x v="1"/>
    <s v="AB-"/>
    <x v="5"/>
    <x v="0"/>
    <x v="490"/>
    <s v="Terrence Cross"/>
    <x v="6576"/>
    <x v="3"/>
    <n v="52223.558199999999"/>
    <n v="136"/>
    <x v="2"/>
    <s v="Emergency"/>
    <d v="2021-09-12T00:00:00"/>
    <s v="Lipitor"/>
    <s v="Inconclusive"/>
    <x v="8"/>
  </r>
  <r>
    <s v="Mrs."/>
    <s v="Jennifer Brown"/>
    <n v="75"/>
    <x v="0"/>
    <x v="0"/>
    <s v="B+"/>
    <x v="7"/>
    <x v="0"/>
    <x v="782"/>
    <s v="Sarah Payne"/>
    <x v="6577"/>
    <x v="3"/>
    <n v="47830.327100000002"/>
    <n v="243"/>
    <x v="1"/>
    <s v="Urgent"/>
    <d v="2023-05-28T00:00:00"/>
    <s v="Lipitor"/>
    <s v="Normal"/>
    <x v="25"/>
  </r>
  <r>
    <s v="Mr."/>
    <s v="Beth Williams"/>
    <n v="78"/>
    <x v="0"/>
    <x v="1"/>
    <s v="AB+"/>
    <x v="3"/>
    <x v="3"/>
    <x v="1254"/>
    <s v="Angie Hawkins"/>
    <x v="6578"/>
    <x v="4"/>
    <n v="2660.7788"/>
    <n v="370"/>
    <x v="1"/>
    <s v="Urgent"/>
    <d v="2019-08-01T00:00:00"/>
    <s v="Aspirin"/>
    <s v="Inconclusive"/>
    <x v="12"/>
  </r>
  <r>
    <s v="Mrs."/>
    <s v="James Chang"/>
    <n v="70"/>
    <x v="0"/>
    <x v="0"/>
    <s v="A-"/>
    <x v="6"/>
    <x v="2"/>
    <x v="913"/>
    <s v="Jennifer Diaz"/>
    <x v="6579"/>
    <x v="1"/>
    <n v="15027.795899999999"/>
    <n v="185"/>
    <x v="1"/>
    <s v="Urgent"/>
    <d v="2020-01-13T00:00:00"/>
    <s v="Lipitor"/>
    <s v="Normal"/>
    <x v="28"/>
  </r>
  <r>
    <s v="Mrs."/>
    <s v="Matthew Rivas IV"/>
    <n v="23"/>
    <x v="2"/>
    <x v="0"/>
    <s v="O+"/>
    <x v="1"/>
    <x v="0"/>
    <x v="483"/>
    <s v="Christine Sanchez"/>
    <x v="573"/>
    <x v="3"/>
    <n v="34303.448799999998"/>
    <n v="262"/>
    <x v="2"/>
    <s v="Emergency"/>
    <d v="2019-04-29T00:00:00"/>
    <s v="Ibuprofen"/>
    <s v="Abnormal"/>
    <x v="18"/>
  </r>
  <r>
    <s v="Mrs."/>
    <s v="Francisco Daniels"/>
    <n v="36"/>
    <x v="1"/>
    <x v="0"/>
    <s v="O-"/>
    <x v="0"/>
    <x v="3"/>
    <x v="1764"/>
    <s v="John Chung"/>
    <x v="6580"/>
    <x v="1"/>
    <n v="5055.1718000000001"/>
    <n v="366"/>
    <x v="0"/>
    <s v="Elective"/>
    <d v="2022-09-13T00:00:00"/>
    <s v="Paracetamol"/>
    <s v="Normal"/>
    <x v="27"/>
  </r>
  <r>
    <s v="Mrs."/>
    <s v="Tammy Martin"/>
    <n v="51"/>
    <x v="1"/>
    <x v="0"/>
    <s v="B-"/>
    <x v="2"/>
    <x v="5"/>
    <x v="1432"/>
    <s v="Wanda Knox"/>
    <x v="6581"/>
    <x v="4"/>
    <n v="72225.890799999994"/>
    <n v="101"/>
    <x v="0"/>
    <s v="Elective"/>
    <d v="2021-06-04T00:00:00"/>
    <s v="Paracetamol"/>
    <s v="Inconclusive"/>
    <x v="26"/>
  </r>
  <r>
    <s v="Mrs."/>
    <s v="Kimberly Brewer"/>
    <n v="44"/>
    <x v="1"/>
    <x v="0"/>
    <s v="A+"/>
    <x v="4"/>
    <x v="3"/>
    <x v="283"/>
    <s v="Richard Austin"/>
    <x v="6582"/>
    <x v="2"/>
    <n v="31273.941500000001"/>
    <n v="425"/>
    <x v="2"/>
    <s v="Emergency"/>
    <d v="2023-07-08T00:00:00"/>
    <s v="Lipitor"/>
    <s v="Inconclusive"/>
    <x v="1"/>
  </r>
  <r>
    <s v="Mrs."/>
    <s v="Amanda Weeks"/>
    <n v="51"/>
    <x v="1"/>
    <x v="0"/>
    <s v="B-"/>
    <x v="2"/>
    <x v="2"/>
    <x v="315"/>
    <s v="Amanda Rogers"/>
    <x v="4326"/>
    <x v="3"/>
    <n v="20109.624"/>
    <n v="412"/>
    <x v="2"/>
    <s v="Emergency"/>
    <d v="2021-12-03T00:00:00"/>
    <s v="Penicillin"/>
    <s v="Abnormal"/>
    <x v="11"/>
  </r>
  <r>
    <s v="Mr."/>
    <s v="Barbara Woodward"/>
    <n v="59"/>
    <x v="1"/>
    <x v="1"/>
    <s v="B+"/>
    <x v="7"/>
    <x v="5"/>
    <x v="921"/>
    <s v="Randall Williams"/>
    <x v="3760"/>
    <x v="3"/>
    <n v="42060.002999999997"/>
    <n v="472"/>
    <x v="2"/>
    <s v="Emergency"/>
    <d v="2020-05-17T00:00:00"/>
    <s v="Aspirin"/>
    <s v="Normal"/>
    <x v="22"/>
  </r>
  <r>
    <s v="Mrs."/>
    <s v="Sheryl Sanchez"/>
    <n v="65"/>
    <x v="0"/>
    <x v="0"/>
    <s v="O+"/>
    <x v="1"/>
    <x v="5"/>
    <x v="794"/>
    <s v="Kelly Nelson"/>
    <x v="6583"/>
    <x v="4"/>
    <n v="9517.5501000000004"/>
    <n v="237"/>
    <x v="2"/>
    <s v="Emergency"/>
    <d v="2022-04-05T00:00:00"/>
    <s v="Penicillin"/>
    <s v="Normal"/>
    <x v="15"/>
  </r>
  <r>
    <s v="Mr."/>
    <s v="Erin Patel"/>
    <n v="18"/>
    <x v="2"/>
    <x v="1"/>
    <s v="A-"/>
    <x v="6"/>
    <x v="4"/>
    <x v="1718"/>
    <s v="Kathleen Aguilar"/>
    <x v="6584"/>
    <x v="3"/>
    <n v="6099.4629999999997"/>
    <n v="418"/>
    <x v="1"/>
    <s v="Urgent"/>
    <d v="2020-01-24T00:00:00"/>
    <s v="Aspirin"/>
    <s v="Normal"/>
    <x v="8"/>
  </r>
  <r>
    <s v="Mrs."/>
    <s v="Timothy Rodriguez"/>
    <n v="48"/>
    <x v="1"/>
    <x v="0"/>
    <s v="B+"/>
    <x v="7"/>
    <x v="0"/>
    <x v="1430"/>
    <s v="David Carter"/>
    <x v="6585"/>
    <x v="4"/>
    <n v="59189.673600000002"/>
    <n v="337"/>
    <x v="2"/>
    <s v="Emergency"/>
    <d v="2019-07-30T00:00:00"/>
    <s v="Lipitor"/>
    <s v="Normal"/>
    <x v="0"/>
  </r>
  <r>
    <s v="Mr."/>
    <s v="Nancy Frost"/>
    <n v="70"/>
    <x v="0"/>
    <x v="1"/>
    <s v="A-"/>
    <x v="6"/>
    <x v="4"/>
    <x v="819"/>
    <s v="Jeremiah Salazar"/>
    <x v="322"/>
    <x v="0"/>
    <n v="40673.052199999998"/>
    <n v="113"/>
    <x v="1"/>
    <s v="Urgent"/>
    <d v="2019-02-05T00:00:00"/>
    <s v="Aspirin"/>
    <s v="Abnormal"/>
    <x v="14"/>
  </r>
  <r>
    <s v="Mrs."/>
    <s v="James Owens"/>
    <n v="77"/>
    <x v="0"/>
    <x v="0"/>
    <s v="B-"/>
    <x v="2"/>
    <x v="5"/>
    <x v="705"/>
    <s v="Darlene Lambert"/>
    <x v="6586"/>
    <x v="0"/>
    <n v="29671.719099999998"/>
    <n v="133"/>
    <x v="2"/>
    <s v="Emergency"/>
    <d v="2019-07-17T00:00:00"/>
    <s v="Aspirin"/>
    <s v="Abnormal"/>
    <x v="11"/>
  </r>
  <r>
    <s v="Mrs."/>
    <s v="Krista Atkinson"/>
    <n v="63"/>
    <x v="0"/>
    <x v="0"/>
    <s v="B-"/>
    <x v="2"/>
    <x v="0"/>
    <x v="467"/>
    <s v="Dustin House"/>
    <x v="6587"/>
    <x v="4"/>
    <n v="59484.488400000002"/>
    <n v="413"/>
    <x v="2"/>
    <s v="Emergency"/>
    <d v="2019-10-25T00:00:00"/>
    <s v="Ibuprofen"/>
    <s v="Inconclusive"/>
    <x v="26"/>
  </r>
  <r>
    <s v="Mr."/>
    <s v="John Oneill"/>
    <n v="31"/>
    <x v="2"/>
    <x v="1"/>
    <s v="AB-"/>
    <x v="5"/>
    <x v="0"/>
    <x v="450"/>
    <s v="Travis Gibbs"/>
    <x v="6588"/>
    <x v="3"/>
    <n v="59945.962"/>
    <n v="455"/>
    <x v="2"/>
    <s v="Emergency"/>
    <d v="2019-09-03T00:00:00"/>
    <s v="Paracetamol"/>
    <s v="Abnormal"/>
    <x v="20"/>
  </r>
  <r>
    <s v="Mr."/>
    <s v="Gregory King"/>
    <n v="54"/>
    <x v="1"/>
    <x v="1"/>
    <s v="B+"/>
    <x v="7"/>
    <x v="4"/>
    <x v="1658"/>
    <s v="Matthew Myers"/>
    <x v="6589"/>
    <x v="4"/>
    <n v="7546.9913999999999"/>
    <n v="361"/>
    <x v="1"/>
    <s v="Urgent"/>
    <d v="2020-05-11T00:00:00"/>
    <s v="Penicillin"/>
    <s v="Normal"/>
    <x v="1"/>
  </r>
  <r>
    <s v="Mr."/>
    <s v="Mike Turner"/>
    <n v="62"/>
    <x v="0"/>
    <x v="1"/>
    <s v="A+"/>
    <x v="4"/>
    <x v="2"/>
    <x v="1184"/>
    <s v="Richard Stevenson"/>
    <x v="6590"/>
    <x v="3"/>
    <n v="16325.036099999999"/>
    <n v="224"/>
    <x v="1"/>
    <s v="Urgent"/>
    <d v="2021-06-22T00:00:00"/>
    <s v="Penicillin"/>
    <s v="Abnormal"/>
    <x v="27"/>
  </r>
  <r>
    <s v="Mr."/>
    <s v="Jesse Edwards"/>
    <n v="44"/>
    <x v="1"/>
    <x v="1"/>
    <s v="B-"/>
    <x v="2"/>
    <x v="4"/>
    <x v="1583"/>
    <s v="Terry Clayton"/>
    <x v="6591"/>
    <x v="1"/>
    <n v="42419.801099999997"/>
    <n v="361"/>
    <x v="1"/>
    <s v="Urgent"/>
    <d v="2023-09-18T00:00:00"/>
    <s v="Ibuprofen"/>
    <s v="Normal"/>
    <x v="0"/>
  </r>
  <r>
    <s v="Mr."/>
    <s v="Joseph Smith"/>
    <n v="30"/>
    <x v="2"/>
    <x v="1"/>
    <s v="O+"/>
    <x v="1"/>
    <x v="0"/>
    <x v="1120"/>
    <s v="Rachel Baker"/>
    <x v="6592"/>
    <x v="2"/>
    <n v="9412.0889000000006"/>
    <n v="494"/>
    <x v="2"/>
    <s v="Emergency"/>
    <d v="2020-01-01T00:00:00"/>
    <s v="Lipitor"/>
    <s v="Abnormal"/>
    <x v="10"/>
  </r>
  <r>
    <s v="Mr."/>
    <s v="Ronald Lee"/>
    <n v="32"/>
    <x v="2"/>
    <x v="1"/>
    <s v="O+"/>
    <x v="1"/>
    <x v="4"/>
    <x v="1774"/>
    <s v="Patricia Santos"/>
    <x v="6593"/>
    <x v="2"/>
    <n v="36942.974300000002"/>
    <n v="221"/>
    <x v="0"/>
    <s v="Elective"/>
    <d v="2023-01-07T00:00:00"/>
    <s v="Penicillin"/>
    <s v="Abnormal"/>
    <x v="30"/>
  </r>
  <r>
    <s v="Mrs."/>
    <s v="Thomas Cruz"/>
    <n v="66"/>
    <x v="0"/>
    <x v="0"/>
    <s v="B+"/>
    <x v="7"/>
    <x v="2"/>
    <x v="42"/>
    <s v="Jasmin Jackson"/>
    <x v="1595"/>
    <x v="3"/>
    <n v="24065.959699999999"/>
    <n v="361"/>
    <x v="1"/>
    <s v="Urgent"/>
    <d v="2023-03-22T00:00:00"/>
    <s v="Paracetamol"/>
    <s v="Abnormal"/>
    <x v="18"/>
  </r>
  <r>
    <s v="Mrs."/>
    <s v="Julia Coleman"/>
    <n v="66"/>
    <x v="0"/>
    <x v="0"/>
    <s v="A+"/>
    <x v="4"/>
    <x v="1"/>
    <x v="513"/>
    <s v="Patrick Schroeder"/>
    <x v="4365"/>
    <x v="4"/>
    <n v="26371.804499999998"/>
    <n v="172"/>
    <x v="0"/>
    <s v="Elective"/>
    <d v="2022-11-17T00:00:00"/>
    <s v="Aspirin"/>
    <s v="Inconclusive"/>
    <x v="26"/>
  </r>
  <r>
    <s v="Mrs."/>
    <s v="Eric Martinez"/>
    <n v="33"/>
    <x v="2"/>
    <x v="0"/>
    <s v="A-"/>
    <x v="6"/>
    <x v="2"/>
    <x v="1775"/>
    <s v="Mrs. Lindsey Garcia DDS"/>
    <x v="6594"/>
    <x v="2"/>
    <n v="6573.0176000000001"/>
    <n v="476"/>
    <x v="0"/>
    <s v="Elective"/>
    <d v="2022-09-04T00:00:00"/>
    <s v="Ibuprofen"/>
    <s v="Inconclusive"/>
    <x v="30"/>
  </r>
  <r>
    <s v="Mr."/>
    <s v="Joseph Smith"/>
    <n v="18"/>
    <x v="2"/>
    <x v="1"/>
    <s v="A+"/>
    <x v="4"/>
    <x v="2"/>
    <x v="243"/>
    <s v="Tanya Mccarty"/>
    <x v="6595"/>
    <x v="2"/>
    <n v="5153.5572000000002"/>
    <n v="350"/>
    <x v="0"/>
    <s v="Elective"/>
    <d v="2023-08-30T00:00:00"/>
    <s v="Ibuprofen"/>
    <s v="Abnormal"/>
    <x v="27"/>
  </r>
  <r>
    <s v="Mr."/>
    <s v="Jonathan Cunningham"/>
    <n v="60"/>
    <x v="0"/>
    <x v="1"/>
    <s v="O-"/>
    <x v="0"/>
    <x v="0"/>
    <x v="388"/>
    <s v="Pamela Reyes"/>
    <x v="6596"/>
    <x v="1"/>
    <n v="7821.4278999999997"/>
    <n v="312"/>
    <x v="1"/>
    <s v="Urgent"/>
    <d v="2020-11-27T00:00:00"/>
    <s v="Penicillin"/>
    <s v="Inconclusive"/>
    <x v="20"/>
  </r>
  <r>
    <s v="Mrs."/>
    <s v="Latasha Wright"/>
    <n v="41"/>
    <x v="1"/>
    <x v="0"/>
    <s v="B+"/>
    <x v="7"/>
    <x v="0"/>
    <x v="268"/>
    <s v="Leslie Gardner"/>
    <x v="6597"/>
    <x v="1"/>
    <n v="6314.6238999999996"/>
    <n v="476"/>
    <x v="2"/>
    <s v="Emergency"/>
    <d v="2020-11-18T00:00:00"/>
    <s v="Paracetamol"/>
    <s v="Abnormal"/>
    <x v="20"/>
  </r>
  <r>
    <s v="Mr."/>
    <s v="Lacey Miller"/>
    <n v="69"/>
    <x v="0"/>
    <x v="1"/>
    <s v="AB-"/>
    <x v="5"/>
    <x v="3"/>
    <x v="519"/>
    <s v="Tyler Jones"/>
    <x v="6598"/>
    <x v="1"/>
    <n v="17784.363600000001"/>
    <n v="178"/>
    <x v="0"/>
    <s v="Elective"/>
    <d v="2020-02-17T00:00:00"/>
    <s v="Ibuprofen"/>
    <s v="Abnormal"/>
    <x v="0"/>
  </r>
  <r>
    <s v="Mr."/>
    <s v="Dakota Browning"/>
    <n v="47"/>
    <x v="1"/>
    <x v="1"/>
    <s v="A-"/>
    <x v="6"/>
    <x v="4"/>
    <x v="122"/>
    <s v="Luis Riley"/>
    <x v="6599"/>
    <x v="1"/>
    <n v="31212.982800000002"/>
    <n v="360"/>
    <x v="1"/>
    <s v="Urgent"/>
    <d v="2020-07-17T00:00:00"/>
    <s v="Lipitor"/>
    <s v="Abnormal"/>
    <x v="3"/>
  </r>
  <r>
    <s v="Mr."/>
    <s v="Beth Elliott"/>
    <n v="72"/>
    <x v="0"/>
    <x v="1"/>
    <s v="B-"/>
    <x v="2"/>
    <x v="1"/>
    <x v="21"/>
    <s v="Zachary Wong"/>
    <x v="6600"/>
    <x v="4"/>
    <n v="10984.346299999999"/>
    <n v="180"/>
    <x v="1"/>
    <s v="Urgent"/>
    <d v="2022-12-16T00:00:00"/>
    <s v="Penicillin"/>
    <s v="Normal"/>
    <x v="24"/>
  </r>
  <r>
    <s v="Mr."/>
    <s v="Andrea Miller"/>
    <n v="83"/>
    <x v="0"/>
    <x v="1"/>
    <s v="A-"/>
    <x v="6"/>
    <x v="1"/>
    <x v="1421"/>
    <s v="Richard Wade"/>
    <x v="6601"/>
    <x v="0"/>
    <n v="23452.657200000001"/>
    <n v="138"/>
    <x v="2"/>
    <s v="Emergency"/>
    <d v="2023-10-09T00:00:00"/>
    <s v="Penicillin"/>
    <s v="Normal"/>
    <x v="18"/>
  </r>
  <r>
    <s v="Mr."/>
    <s v="Timothy Hernandez"/>
    <n v="54"/>
    <x v="1"/>
    <x v="1"/>
    <s v="A-"/>
    <x v="6"/>
    <x v="3"/>
    <x v="1549"/>
    <s v="Katherine Brooks"/>
    <x v="6602"/>
    <x v="4"/>
    <n v="27326.8115"/>
    <n v="301"/>
    <x v="2"/>
    <s v="Emergency"/>
    <d v="2023-09-30T00:00:00"/>
    <s v="Ibuprofen"/>
    <s v="Abnormal"/>
    <x v="11"/>
  </r>
  <r>
    <s v="Mr."/>
    <s v="Chelsey Howard"/>
    <n v="34"/>
    <x v="2"/>
    <x v="1"/>
    <s v="A-"/>
    <x v="6"/>
    <x v="4"/>
    <x v="910"/>
    <s v="Mason Bennett"/>
    <x v="6603"/>
    <x v="1"/>
    <n v="37679.975200000001"/>
    <n v="372"/>
    <x v="1"/>
    <s v="Urgent"/>
    <d v="2020-05-02T00:00:00"/>
    <s v="Lipitor"/>
    <s v="Normal"/>
    <x v="27"/>
  </r>
  <r>
    <s v="Mr."/>
    <s v="Jorge Schultz"/>
    <n v="84"/>
    <x v="0"/>
    <x v="1"/>
    <s v="O+"/>
    <x v="1"/>
    <x v="3"/>
    <x v="1007"/>
    <s v="Marie Warren"/>
    <x v="6604"/>
    <x v="1"/>
    <n v="21047.742200000001"/>
    <n v="310"/>
    <x v="1"/>
    <s v="Urgent"/>
    <d v="2019-07-30T00:00:00"/>
    <s v="Ibuprofen"/>
    <s v="Inconclusive"/>
    <x v="19"/>
  </r>
  <r>
    <s v="Mrs."/>
    <s v="Philip Thomas"/>
    <n v="67"/>
    <x v="0"/>
    <x v="0"/>
    <s v="B-"/>
    <x v="2"/>
    <x v="3"/>
    <x v="320"/>
    <s v="Brandon Houston"/>
    <x v="6605"/>
    <x v="1"/>
    <n v="27248.5056"/>
    <n v="465"/>
    <x v="2"/>
    <s v="Emergency"/>
    <d v="2022-08-17T00:00:00"/>
    <s v="Penicillin"/>
    <s v="Inconclusive"/>
    <x v="1"/>
  </r>
  <r>
    <s v="Mr."/>
    <s v="Joseph Cunningham"/>
    <n v="57"/>
    <x v="1"/>
    <x v="1"/>
    <s v="AB-"/>
    <x v="5"/>
    <x v="1"/>
    <x v="1745"/>
    <s v="Theresa Larson"/>
    <x v="1514"/>
    <x v="1"/>
    <n v="28183.523399999998"/>
    <n v="205"/>
    <x v="0"/>
    <s v="Elective"/>
    <d v="2019-05-09T00:00:00"/>
    <s v="Ibuprofen"/>
    <s v="Inconclusive"/>
    <x v="26"/>
  </r>
  <r>
    <s v="Mrs."/>
    <s v="William Yates"/>
    <n v="75"/>
    <x v="0"/>
    <x v="0"/>
    <s v="O-"/>
    <x v="0"/>
    <x v="1"/>
    <x v="101"/>
    <s v="Katherine Roberts"/>
    <x v="2483"/>
    <x v="0"/>
    <n v="17383.954300000001"/>
    <n v="177"/>
    <x v="2"/>
    <s v="Emergency"/>
    <d v="2021-01-23T00:00:00"/>
    <s v="Lipitor"/>
    <s v="Normal"/>
    <x v="29"/>
  </r>
  <r>
    <s v="Mrs."/>
    <s v="Linda Rowe"/>
    <n v="71"/>
    <x v="0"/>
    <x v="0"/>
    <s v="O+"/>
    <x v="1"/>
    <x v="0"/>
    <x v="49"/>
    <s v="Jesus Sims"/>
    <x v="6606"/>
    <x v="0"/>
    <n v="20442.6584"/>
    <n v="221"/>
    <x v="2"/>
    <s v="Emergency"/>
    <d v="2019-07-12T00:00:00"/>
    <s v="Ibuprofen"/>
    <s v="Abnormal"/>
    <x v="7"/>
  </r>
  <r>
    <s v="Mr."/>
    <s v="Aaron Patel"/>
    <n v="83"/>
    <x v="0"/>
    <x v="1"/>
    <s v="O-"/>
    <x v="0"/>
    <x v="5"/>
    <x v="963"/>
    <s v="Scott Alvarado"/>
    <x v="6607"/>
    <x v="3"/>
    <n v="37026.2451"/>
    <n v="319"/>
    <x v="2"/>
    <s v="Emergency"/>
    <d v="2022-04-27T00:00:00"/>
    <s v="Penicillin"/>
    <s v="Abnormal"/>
    <x v="23"/>
  </r>
  <r>
    <s v="Mrs."/>
    <s v="Catherine White"/>
    <n v="55"/>
    <x v="1"/>
    <x v="0"/>
    <s v="AB-"/>
    <x v="5"/>
    <x v="2"/>
    <x v="1374"/>
    <s v="Jennifer Mooney"/>
    <x v="6608"/>
    <x v="3"/>
    <n v="16746.438300000002"/>
    <n v="437"/>
    <x v="0"/>
    <s v="Elective"/>
    <d v="2019-11-13T00:00:00"/>
    <s v="Penicillin"/>
    <s v="Normal"/>
    <x v="0"/>
  </r>
  <r>
    <s v="Mrs."/>
    <s v="Wesley Lewis"/>
    <n v="19"/>
    <x v="2"/>
    <x v="0"/>
    <s v="B-"/>
    <x v="2"/>
    <x v="4"/>
    <x v="658"/>
    <s v="Timothy Lara"/>
    <x v="6609"/>
    <x v="1"/>
    <n v="27526.617600000001"/>
    <n v="251"/>
    <x v="2"/>
    <s v="Emergency"/>
    <d v="2019-08-28T00:00:00"/>
    <s v="Aspirin"/>
    <s v="Abnormal"/>
    <x v="10"/>
  </r>
  <r>
    <s v="Mrs."/>
    <s v="Michael Andrews"/>
    <n v="19"/>
    <x v="2"/>
    <x v="0"/>
    <s v="A-"/>
    <x v="6"/>
    <x v="2"/>
    <x v="1315"/>
    <s v="Benjamin Fields"/>
    <x v="6610"/>
    <x v="3"/>
    <n v="12117.6934"/>
    <n v="444"/>
    <x v="2"/>
    <s v="Emergency"/>
    <d v="2022-12-14T00:00:00"/>
    <s v="Penicillin"/>
    <s v="Normal"/>
    <x v="29"/>
  </r>
  <r>
    <s v="Mr."/>
    <s v="Jeffrey Mcdonald"/>
    <n v="75"/>
    <x v="0"/>
    <x v="1"/>
    <s v="AB-"/>
    <x v="5"/>
    <x v="0"/>
    <x v="551"/>
    <s v="Darrell Frank"/>
    <x v="6611"/>
    <x v="1"/>
    <n v="34505.6567"/>
    <n v="270"/>
    <x v="2"/>
    <s v="Emergency"/>
    <d v="2020-12-07T00:00:00"/>
    <s v="Penicillin"/>
    <s v="Normal"/>
    <x v="4"/>
  </r>
  <r>
    <s v="Mr."/>
    <s v="Derrick Robertson"/>
    <n v="29"/>
    <x v="2"/>
    <x v="1"/>
    <s v="AB-"/>
    <x v="5"/>
    <x v="1"/>
    <x v="281"/>
    <s v="Paula Lynch"/>
    <x v="6612"/>
    <x v="3"/>
    <n v="11697.802"/>
    <n v="229"/>
    <x v="2"/>
    <s v="Emergency"/>
    <d v="2019-05-05T00:00:00"/>
    <s v="Lipitor"/>
    <s v="Abnormal"/>
    <x v="2"/>
  </r>
  <r>
    <s v="Mrs."/>
    <s v="Cindy Robinson"/>
    <n v="62"/>
    <x v="0"/>
    <x v="0"/>
    <s v="B+"/>
    <x v="7"/>
    <x v="4"/>
    <x v="105"/>
    <s v="Ashley Dean"/>
    <x v="6613"/>
    <x v="4"/>
    <n v="24127.406999999999"/>
    <n v="422"/>
    <x v="1"/>
    <s v="Urgent"/>
    <d v="2023-04-08T00:00:00"/>
    <s v="Paracetamol"/>
    <s v="Abnormal"/>
    <x v="7"/>
  </r>
  <r>
    <s v="Mrs."/>
    <s v="Stephanie Huang"/>
    <n v="82"/>
    <x v="0"/>
    <x v="0"/>
    <s v="O+"/>
    <x v="1"/>
    <x v="5"/>
    <x v="722"/>
    <s v="Michelle Gonzales"/>
    <x v="6614"/>
    <x v="4"/>
    <n v="3579.5421000000001"/>
    <n v="487"/>
    <x v="0"/>
    <s v="Elective"/>
    <d v="2020-03-31T00:00:00"/>
    <s v="Paracetamol"/>
    <s v="Inconclusive"/>
    <x v="30"/>
  </r>
  <r>
    <s v="Mrs."/>
    <s v="Bradley Macias II"/>
    <n v="77"/>
    <x v="0"/>
    <x v="0"/>
    <s v="A-"/>
    <x v="6"/>
    <x v="1"/>
    <x v="1572"/>
    <s v="Frank Martinez"/>
    <x v="6615"/>
    <x v="4"/>
    <n v="16035.2304"/>
    <n v="102"/>
    <x v="2"/>
    <s v="Emergency"/>
    <d v="2022-09-14T00:00:00"/>
    <s v="Lipitor"/>
    <s v="Abnormal"/>
    <x v="8"/>
  </r>
  <r>
    <s v="Mr."/>
    <s v="Vicki Carter"/>
    <n v="67"/>
    <x v="0"/>
    <x v="1"/>
    <s v="B+"/>
    <x v="7"/>
    <x v="5"/>
    <x v="1650"/>
    <s v="Sergio Carey"/>
    <x v="6616"/>
    <x v="2"/>
    <n v="29211.775799999999"/>
    <n v="459"/>
    <x v="0"/>
    <s v="Elective"/>
    <d v="2022-12-25T00:00:00"/>
    <s v="Paracetamol"/>
    <s v="Normal"/>
    <x v="15"/>
  </r>
  <r>
    <s v="Mr."/>
    <s v="Andrea Murray"/>
    <n v="63"/>
    <x v="0"/>
    <x v="1"/>
    <s v="A+"/>
    <x v="4"/>
    <x v="0"/>
    <x v="64"/>
    <s v="Michael Hart"/>
    <x v="1964"/>
    <x v="2"/>
    <n v="47105.367200000001"/>
    <n v="362"/>
    <x v="2"/>
    <s v="Emergency"/>
    <d v="2021-06-26T00:00:00"/>
    <s v="Ibuprofen"/>
    <s v="Normal"/>
    <x v="28"/>
  </r>
  <r>
    <s v="Mr."/>
    <s v="Jennifer Ayers"/>
    <n v="71"/>
    <x v="0"/>
    <x v="1"/>
    <s v="AB-"/>
    <x v="5"/>
    <x v="3"/>
    <x v="1705"/>
    <s v="Michael Brown"/>
    <x v="1000"/>
    <x v="1"/>
    <n v="30746.2271"/>
    <n v="470"/>
    <x v="0"/>
    <s v="Elective"/>
    <d v="2020-03-04T00:00:00"/>
    <s v="Paracetamol"/>
    <s v="Abnormal"/>
    <x v="10"/>
  </r>
  <r>
    <s v="Mr."/>
    <s v="Dr. Ryan Lee"/>
    <n v="35"/>
    <x v="1"/>
    <x v="1"/>
    <s v="A+"/>
    <x v="4"/>
    <x v="3"/>
    <x v="423"/>
    <s v="Ruben Thomas"/>
    <x v="6617"/>
    <x v="4"/>
    <n v="6967.1462000000001"/>
    <n v="105"/>
    <x v="2"/>
    <s v="Emergency"/>
    <d v="2019-11-25T00:00:00"/>
    <s v="Lipitor"/>
    <s v="Inconclusive"/>
    <x v="5"/>
  </r>
  <r>
    <s v="Mr."/>
    <s v="Cynthia Smith"/>
    <n v="43"/>
    <x v="1"/>
    <x v="1"/>
    <s v="O+"/>
    <x v="1"/>
    <x v="5"/>
    <x v="552"/>
    <s v="Walter Lucas DVM"/>
    <x v="45"/>
    <x v="3"/>
    <n v="36464.602899999998"/>
    <n v="239"/>
    <x v="0"/>
    <s v="Elective"/>
    <d v="2019-06-17T00:00:00"/>
    <s v="Aspirin"/>
    <s v="Inconclusive"/>
    <x v="3"/>
  </r>
  <r>
    <s v="Mr."/>
    <s v="Emily Grant"/>
    <n v="38"/>
    <x v="1"/>
    <x v="1"/>
    <s v="A+"/>
    <x v="4"/>
    <x v="2"/>
    <x v="88"/>
    <s v="Brian Adams"/>
    <x v="748"/>
    <x v="3"/>
    <n v="24835.623299999999"/>
    <n v="409"/>
    <x v="1"/>
    <s v="Urgent"/>
    <d v="2022-04-09T00:00:00"/>
    <s v="Aspirin"/>
    <s v="Abnormal"/>
    <x v="14"/>
  </r>
  <r>
    <s v="Mr."/>
    <s v="Aimee Farmer"/>
    <n v="38"/>
    <x v="1"/>
    <x v="1"/>
    <s v="AB+"/>
    <x v="3"/>
    <x v="0"/>
    <x v="312"/>
    <s v="Rebecca Perez"/>
    <x v="6618"/>
    <x v="0"/>
    <n v="3360.44"/>
    <n v="369"/>
    <x v="1"/>
    <s v="Urgent"/>
    <d v="2019-08-25T00:00:00"/>
    <s v="Ibuprofen"/>
    <s v="Abnormal"/>
    <x v="29"/>
  </r>
  <r>
    <s v="Mr."/>
    <s v="April Harris"/>
    <n v="54"/>
    <x v="1"/>
    <x v="1"/>
    <s v="A-"/>
    <x v="6"/>
    <x v="5"/>
    <x v="460"/>
    <s v="Kristin Pham"/>
    <x v="6619"/>
    <x v="1"/>
    <n v="11113.4764"/>
    <n v="475"/>
    <x v="2"/>
    <s v="Emergency"/>
    <d v="2023-08-15T00:00:00"/>
    <s v="Paracetamol"/>
    <s v="Inconclusive"/>
    <x v="6"/>
  </r>
  <r>
    <s v="Mrs."/>
    <s v="Craig Galloway"/>
    <n v="81"/>
    <x v="0"/>
    <x v="0"/>
    <s v="A-"/>
    <x v="6"/>
    <x v="3"/>
    <x v="538"/>
    <s v="Stephanie Cox"/>
    <x v="1141"/>
    <x v="4"/>
    <n v="18014.430499999999"/>
    <n v="378"/>
    <x v="0"/>
    <s v="Elective"/>
    <d v="2019-03-26T00:00:00"/>
    <s v="Ibuprofen"/>
    <s v="Abnormal"/>
    <x v="24"/>
  </r>
  <r>
    <s v="Mrs."/>
    <s v="Stephen Casey"/>
    <n v="71"/>
    <x v="0"/>
    <x v="0"/>
    <s v="B-"/>
    <x v="2"/>
    <x v="0"/>
    <x v="1538"/>
    <s v="Robert Hardy"/>
    <x v="6620"/>
    <x v="2"/>
    <n v="40346.954400000002"/>
    <n v="390"/>
    <x v="1"/>
    <s v="Urgent"/>
    <d v="2023-03-26T00:00:00"/>
    <s v="Penicillin"/>
    <s v="Inconclusive"/>
    <x v="3"/>
  </r>
  <r>
    <s v="Mrs."/>
    <s v="Jeremy Garcia"/>
    <n v="31"/>
    <x v="2"/>
    <x v="0"/>
    <s v="B-"/>
    <x v="2"/>
    <x v="2"/>
    <x v="717"/>
    <s v="Tyler Rush"/>
    <x v="2195"/>
    <x v="3"/>
    <n v="17077.134900000001"/>
    <n v="233"/>
    <x v="1"/>
    <s v="Urgent"/>
    <d v="2021-12-14T00:00:00"/>
    <s v="Lipitor"/>
    <s v="Normal"/>
    <x v="28"/>
  </r>
  <r>
    <s v="Mrs."/>
    <s v="Dustin Thomas"/>
    <n v="37"/>
    <x v="1"/>
    <x v="0"/>
    <s v="A+"/>
    <x v="4"/>
    <x v="3"/>
    <x v="1194"/>
    <s v="Matthew Marks"/>
    <x v="6621"/>
    <x v="3"/>
    <n v="19405.705300000001"/>
    <n v="206"/>
    <x v="0"/>
    <s v="Elective"/>
    <d v="2020-03-12T00:00:00"/>
    <s v="Penicillin"/>
    <s v="Normal"/>
    <x v="5"/>
  </r>
  <r>
    <s v="Mrs."/>
    <s v="Tiffany Smith"/>
    <n v="72"/>
    <x v="0"/>
    <x v="0"/>
    <s v="AB-"/>
    <x v="5"/>
    <x v="4"/>
    <x v="2"/>
    <s v="Jessica Ayers"/>
    <x v="6622"/>
    <x v="0"/>
    <n v="25991.014800000001"/>
    <n v="431"/>
    <x v="0"/>
    <s v="Elective"/>
    <d v="2019-06-06T00:00:00"/>
    <s v="Lipitor"/>
    <s v="Abnormal"/>
    <x v="15"/>
  </r>
  <r>
    <s v="Mr."/>
    <s v="Kyle Rivera"/>
    <n v="67"/>
    <x v="0"/>
    <x v="1"/>
    <s v="AB+"/>
    <x v="3"/>
    <x v="0"/>
    <x v="721"/>
    <s v="Christie Kelly"/>
    <x v="6623"/>
    <x v="2"/>
    <n v="23899.373200000002"/>
    <n v="342"/>
    <x v="2"/>
    <s v="Emergency"/>
    <d v="2020-05-15T00:00:00"/>
    <s v="Penicillin"/>
    <s v="Abnormal"/>
    <x v="16"/>
  </r>
  <r>
    <s v="Mrs."/>
    <s v="Luke Kelly"/>
    <n v="81"/>
    <x v="0"/>
    <x v="0"/>
    <s v="O-"/>
    <x v="0"/>
    <x v="1"/>
    <x v="924"/>
    <s v="Timothy Fox"/>
    <x v="6624"/>
    <x v="1"/>
    <n v="38641.2906"/>
    <n v="246"/>
    <x v="0"/>
    <s v="Elective"/>
    <d v="2019-10-04T00:00:00"/>
    <s v="Lipitor"/>
    <s v="Normal"/>
    <x v="4"/>
  </r>
  <r>
    <s v="Mrs."/>
    <s v="Victor Douglas"/>
    <n v="18"/>
    <x v="2"/>
    <x v="0"/>
    <s v="B+"/>
    <x v="7"/>
    <x v="5"/>
    <x v="203"/>
    <s v="Shirley Nelson"/>
    <x v="6625"/>
    <x v="4"/>
    <n v="15901.324199999999"/>
    <n v="186"/>
    <x v="2"/>
    <s v="Emergency"/>
    <d v="2018-12-03T00:00:00"/>
    <s v="Lipitor"/>
    <s v="Inconclusive"/>
    <x v="14"/>
  </r>
  <r>
    <s v="Mrs."/>
    <s v="Jane Anderson"/>
    <n v="54"/>
    <x v="1"/>
    <x v="0"/>
    <s v="A+"/>
    <x v="4"/>
    <x v="2"/>
    <x v="1061"/>
    <s v="Susan Ramos DDS"/>
    <x v="6626"/>
    <x v="3"/>
    <n v="20308.686300000001"/>
    <n v="318"/>
    <x v="0"/>
    <s v="Elective"/>
    <d v="2023-05-17T00:00:00"/>
    <s v="Lipitor"/>
    <s v="Normal"/>
    <x v="22"/>
  </r>
  <r>
    <s v="Mrs."/>
    <s v="Timothy Sharp"/>
    <n v="66"/>
    <x v="0"/>
    <x v="0"/>
    <s v="B+"/>
    <x v="7"/>
    <x v="3"/>
    <x v="66"/>
    <s v="Willie Walker"/>
    <x v="6627"/>
    <x v="3"/>
    <n v="15090.573899999999"/>
    <n v="292"/>
    <x v="2"/>
    <s v="Emergency"/>
    <d v="2021-01-02T00:00:00"/>
    <s v="Lipitor"/>
    <s v="Abnormal"/>
    <x v="22"/>
  </r>
  <r>
    <s v="Mr."/>
    <s v="Laura Newman"/>
    <n v="43"/>
    <x v="1"/>
    <x v="1"/>
    <s v="O+"/>
    <x v="1"/>
    <x v="1"/>
    <x v="1102"/>
    <s v="Jennifer Robinson"/>
    <x v="6286"/>
    <x v="3"/>
    <n v="28140.015599999999"/>
    <n v="297"/>
    <x v="1"/>
    <s v="Urgent"/>
    <d v="2020-08-18T00:00:00"/>
    <s v="Ibuprofen"/>
    <s v="Abnormal"/>
    <x v="20"/>
  </r>
  <r>
    <s v="Mr."/>
    <s v="Lori Ponce"/>
    <n v="32"/>
    <x v="2"/>
    <x v="1"/>
    <s v="A+"/>
    <x v="4"/>
    <x v="1"/>
    <x v="873"/>
    <s v="Todd Williams"/>
    <x v="1496"/>
    <x v="3"/>
    <n v="13917.132"/>
    <n v="210"/>
    <x v="0"/>
    <s v="Elective"/>
    <d v="2022-07-04T00:00:00"/>
    <s v="Ibuprofen"/>
    <s v="Normal"/>
    <x v="10"/>
  </r>
  <r>
    <s v="Mrs."/>
    <s v="Timothy Taylor"/>
    <n v="19"/>
    <x v="2"/>
    <x v="0"/>
    <s v="B-"/>
    <x v="2"/>
    <x v="0"/>
    <x v="589"/>
    <s v="David Marks"/>
    <x v="6628"/>
    <x v="4"/>
    <n v="48420.052600000003"/>
    <n v="280"/>
    <x v="2"/>
    <s v="Emergency"/>
    <d v="2021-03-17T00:00:00"/>
    <s v="Ibuprofen"/>
    <s v="Normal"/>
    <x v="6"/>
  </r>
  <r>
    <s v="Mr."/>
    <s v="Cody Collier"/>
    <n v="51"/>
    <x v="1"/>
    <x v="1"/>
    <s v="AB+"/>
    <x v="3"/>
    <x v="3"/>
    <x v="785"/>
    <s v="Allison Smith DDS"/>
    <x v="6629"/>
    <x v="3"/>
    <n v="2748.2532999999999"/>
    <n v="390"/>
    <x v="2"/>
    <s v="Emergency"/>
    <d v="2023-03-07T00:00:00"/>
    <s v="Aspirin"/>
    <s v="Inconclusive"/>
    <x v="19"/>
  </r>
  <r>
    <s v="Mrs."/>
    <s v="Aaron Lee DVM"/>
    <n v="67"/>
    <x v="0"/>
    <x v="0"/>
    <s v="O+"/>
    <x v="1"/>
    <x v="5"/>
    <x v="1526"/>
    <s v="Mr. David Singleton"/>
    <x v="966"/>
    <x v="3"/>
    <n v="38592.499100000001"/>
    <n v="163"/>
    <x v="0"/>
    <s v="Elective"/>
    <d v="2021-09-14T00:00:00"/>
    <s v="Ibuprofen"/>
    <s v="Inconclusive"/>
    <x v="13"/>
  </r>
  <r>
    <s v="Mr."/>
    <s v="Cheryl White"/>
    <n v="24"/>
    <x v="2"/>
    <x v="1"/>
    <s v="AB+"/>
    <x v="3"/>
    <x v="3"/>
    <x v="270"/>
    <s v="Penny Willis"/>
    <x v="6630"/>
    <x v="3"/>
    <n v="3121.0998"/>
    <n v="222"/>
    <x v="2"/>
    <s v="Emergency"/>
    <d v="2022-11-19T00:00:00"/>
    <s v="Ibuprofen"/>
    <s v="Inconclusive"/>
    <x v="2"/>
  </r>
  <r>
    <s v="Mrs."/>
    <s v="Stacy Lindsey"/>
    <n v="72"/>
    <x v="0"/>
    <x v="0"/>
    <s v="B+"/>
    <x v="7"/>
    <x v="2"/>
    <x v="1177"/>
    <s v="Deborah Wright"/>
    <x v="2711"/>
    <x v="1"/>
    <n v="21620.710299999999"/>
    <n v="263"/>
    <x v="2"/>
    <s v="Emergency"/>
    <d v="2021-07-30T00:00:00"/>
    <s v="Ibuprofen"/>
    <s v="Abnormal"/>
    <x v="25"/>
  </r>
  <r>
    <s v="Mrs."/>
    <s v="Joseph Mullins"/>
    <n v="74"/>
    <x v="0"/>
    <x v="0"/>
    <s v="A+"/>
    <x v="4"/>
    <x v="2"/>
    <x v="1704"/>
    <s v="Jennifer Hughes"/>
    <x v="6631"/>
    <x v="1"/>
    <n v="17765.207399999999"/>
    <n v="317"/>
    <x v="1"/>
    <s v="Urgent"/>
    <d v="2020-12-12T00:00:00"/>
    <s v="Lipitor"/>
    <s v="Abnormal"/>
    <x v="19"/>
  </r>
  <r>
    <s v="Mr."/>
    <s v="Michael Woods"/>
    <n v="59"/>
    <x v="1"/>
    <x v="1"/>
    <s v="A-"/>
    <x v="6"/>
    <x v="5"/>
    <x v="948"/>
    <s v="Nicholas Robinson"/>
    <x v="6632"/>
    <x v="2"/>
    <n v="68302.747399999993"/>
    <n v="196"/>
    <x v="0"/>
    <s v="Elective"/>
    <d v="2023-10-16T00:00:00"/>
    <s v="Aspirin"/>
    <s v="Normal"/>
    <x v="8"/>
  </r>
  <r>
    <s v="Mrs."/>
    <s v="Jon Hammond MD"/>
    <n v="33"/>
    <x v="2"/>
    <x v="0"/>
    <s v="AB-"/>
    <x v="5"/>
    <x v="1"/>
    <x v="717"/>
    <s v="Dr. Martin Bailey"/>
    <x v="6633"/>
    <x v="4"/>
    <n v="26602.078399999999"/>
    <n v="138"/>
    <x v="1"/>
    <s v="Urgent"/>
    <d v="2021-12-26T00:00:00"/>
    <s v="Paracetamol"/>
    <s v="Normal"/>
    <x v="19"/>
  </r>
  <r>
    <s v="Mr."/>
    <s v="Sharon Myers"/>
    <n v="69"/>
    <x v="0"/>
    <x v="1"/>
    <s v="B+"/>
    <x v="7"/>
    <x v="3"/>
    <x v="1521"/>
    <s v="Wayne Ferguson"/>
    <x v="6634"/>
    <x v="3"/>
    <n v="6262.5761000000002"/>
    <n v="281"/>
    <x v="0"/>
    <s v="Elective"/>
    <d v="2019-12-12T00:00:00"/>
    <s v="Aspirin"/>
    <s v="Normal"/>
    <x v="10"/>
  </r>
  <r>
    <s v="Mr."/>
    <s v="Kenneth Rose"/>
    <n v="57"/>
    <x v="1"/>
    <x v="1"/>
    <s v="O-"/>
    <x v="0"/>
    <x v="0"/>
    <x v="1240"/>
    <s v="Justin Shepard"/>
    <x v="6635"/>
    <x v="1"/>
    <n v="26414.4712"/>
    <n v="382"/>
    <x v="1"/>
    <s v="Urgent"/>
    <d v="2020-11-06T00:00:00"/>
    <s v="Aspirin"/>
    <s v="Normal"/>
    <x v="12"/>
  </r>
  <r>
    <s v="Mr."/>
    <s v="Rebecca Wallace"/>
    <n v="34"/>
    <x v="2"/>
    <x v="1"/>
    <s v="AB-"/>
    <x v="5"/>
    <x v="0"/>
    <x v="316"/>
    <s v="Melanie Trujillo"/>
    <x v="6636"/>
    <x v="4"/>
    <n v="17922.167000000001"/>
    <n v="269"/>
    <x v="2"/>
    <s v="Emergency"/>
    <d v="2022-05-09T00:00:00"/>
    <s v="Aspirin"/>
    <s v="Inconclusive"/>
    <x v="1"/>
  </r>
  <r>
    <s v="Mr."/>
    <s v="Monica Hodge"/>
    <n v="25"/>
    <x v="2"/>
    <x v="1"/>
    <s v="O-"/>
    <x v="0"/>
    <x v="3"/>
    <x v="915"/>
    <s v="Michael Moore"/>
    <x v="3392"/>
    <x v="3"/>
    <n v="27673.223900000001"/>
    <n v="176"/>
    <x v="0"/>
    <s v="Elective"/>
    <d v="2022-07-31T00:00:00"/>
    <s v="Penicillin"/>
    <s v="Inconclusive"/>
    <x v="11"/>
  </r>
  <r>
    <s v="Mr."/>
    <s v="Julie Martin"/>
    <n v="60"/>
    <x v="0"/>
    <x v="1"/>
    <s v="O-"/>
    <x v="0"/>
    <x v="5"/>
    <x v="1327"/>
    <s v="Sandra Tucker"/>
    <x v="6637"/>
    <x v="3"/>
    <n v="54053.265399999997"/>
    <n v="430"/>
    <x v="1"/>
    <s v="Urgent"/>
    <d v="2023-01-23T00:00:00"/>
    <s v="Aspirin"/>
    <s v="Inconclusive"/>
    <x v="10"/>
  </r>
  <r>
    <s v="Mr."/>
    <s v="Amy Thompson"/>
    <n v="46"/>
    <x v="1"/>
    <x v="1"/>
    <s v="O+"/>
    <x v="1"/>
    <x v="1"/>
    <x v="1464"/>
    <s v="Debra Lopez"/>
    <x v="6638"/>
    <x v="1"/>
    <n v="28453.670300000002"/>
    <n v="442"/>
    <x v="1"/>
    <s v="Urgent"/>
    <d v="2021-03-23T00:00:00"/>
    <s v="Ibuprofen"/>
    <s v="Abnormal"/>
    <x v="6"/>
  </r>
  <r>
    <s v="Mr."/>
    <s v="Angela Black"/>
    <n v="59"/>
    <x v="1"/>
    <x v="1"/>
    <s v="A+"/>
    <x v="4"/>
    <x v="4"/>
    <x v="1760"/>
    <s v="Anthony Cole"/>
    <x v="4681"/>
    <x v="0"/>
    <n v="20326.7994"/>
    <n v="311"/>
    <x v="1"/>
    <s v="Urgent"/>
    <d v="2019-01-07T00:00:00"/>
    <s v="Paracetamol"/>
    <s v="Normal"/>
    <x v="21"/>
  </r>
  <r>
    <s v="Mr."/>
    <s v="Karen Watson"/>
    <n v="40"/>
    <x v="1"/>
    <x v="1"/>
    <s v="B-"/>
    <x v="2"/>
    <x v="4"/>
    <x v="1240"/>
    <s v="Kayla Lopez"/>
    <x v="6639"/>
    <x v="3"/>
    <n v="26754.712299999999"/>
    <n v="116"/>
    <x v="2"/>
    <s v="Emergency"/>
    <d v="2020-11-10T00:00:00"/>
    <s v="Penicillin"/>
    <s v="Normal"/>
    <x v="9"/>
  </r>
  <r>
    <s v="Mr."/>
    <s v="Michael Casey"/>
    <n v="36"/>
    <x v="1"/>
    <x v="1"/>
    <s v="O+"/>
    <x v="1"/>
    <x v="3"/>
    <x v="1631"/>
    <s v="Wesley Torres"/>
    <x v="260"/>
    <x v="2"/>
    <n v="8292.8312999999998"/>
    <n v="307"/>
    <x v="1"/>
    <s v="Urgent"/>
    <d v="2020-12-14T00:00:00"/>
    <s v="Aspirin"/>
    <s v="Inconclusive"/>
    <x v="4"/>
  </r>
  <r>
    <s v="Mrs."/>
    <s v="Charles Hendrix"/>
    <n v="68"/>
    <x v="0"/>
    <x v="0"/>
    <s v="A+"/>
    <x v="4"/>
    <x v="2"/>
    <x v="1243"/>
    <s v="Elizabeth Ramirez"/>
    <x v="6640"/>
    <x v="3"/>
    <n v="12035.2875"/>
    <n v="262"/>
    <x v="2"/>
    <s v="Emergency"/>
    <d v="2018-12-19T00:00:00"/>
    <s v="Lipitor"/>
    <s v="Abnormal"/>
    <x v="10"/>
  </r>
  <r>
    <s v="Mr."/>
    <s v="Alexander Harris"/>
    <n v="65"/>
    <x v="0"/>
    <x v="1"/>
    <s v="O+"/>
    <x v="1"/>
    <x v="1"/>
    <x v="750"/>
    <s v="Karen May"/>
    <x v="6641"/>
    <x v="1"/>
    <n v="13825.02"/>
    <n v="229"/>
    <x v="0"/>
    <s v="Elective"/>
    <d v="2021-03-01T00:00:00"/>
    <s v="Paracetamol"/>
    <s v="Inconclusive"/>
    <x v="30"/>
  </r>
  <r>
    <s v="Mr."/>
    <s v="April Forbes"/>
    <n v="70"/>
    <x v="0"/>
    <x v="1"/>
    <s v="AB-"/>
    <x v="5"/>
    <x v="5"/>
    <x v="490"/>
    <s v="Chad Neal"/>
    <x v="6642"/>
    <x v="0"/>
    <n v="21215.490399999999"/>
    <n v="330"/>
    <x v="0"/>
    <s v="Elective"/>
    <d v="2021-09-19T00:00:00"/>
    <s v="Penicillin"/>
    <s v="Inconclusive"/>
    <x v="2"/>
  </r>
  <r>
    <s v="Mrs."/>
    <s v="Judith Gardner"/>
    <n v="63"/>
    <x v="0"/>
    <x v="0"/>
    <s v="B+"/>
    <x v="7"/>
    <x v="2"/>
    <x v="662"/>
    <s v="Tiffany Sanders"/>
    <x v="6643"/>
    <x v="3"/>
    <n v="9539.0871999999999"/>
    <n v="234"/>
    <x v="2"/>
    <s v="Emergency"/>
    <d v="2019-02-18T00:00:00"/>
    <s v="Aspirin"/>
    <s v="Inconclusive"/>
    <x v="7"/>
  </r>
  <r>
    <s v="Mr."/>
    <s v="Angela Todd"/>
    <n v="68"/>
    <x v="0"/>
    <x v="1"/>
    <s v="AB+"/>
    <x v="3"/>
    <x v="5"/>
    <x v="974"/>
    <s v="Martin Reed"/>
    <x v="3744"/>
    <x v="2"/>
    <n v="52816.332399999999"/>
    <n v="277"/>
    <x v="2"/>
    <s v="Emergency"/>
    <d v="2021-04-05T00:00:00"/>
    <s v="Ibuprofen"/>
    <s v="Abnormal"/>
    <x v="29"/>
  </r>
  <r>
    <s v="Mr."/>
    <s v="Robert Reed"/>
    <n v="44"/>
    <x v="1"/>
    <x v="1"/>
    <s v="B+"/>
    <x v="7"/>
    <x v="5"/>
    <x v="1719"/>
    <s v="Karen Braun"/>
    <x v="6644"/>
    <x v="4"/>
    <n v="77546.585600000006"/>
    <n v="129"/>
    <x v="2"/>
    <s v="Emergency"/>
    <d v="2019-06-03T00:00:00"/>
    <s v="Ibuprofen"/>
    <s v="Inconclusive"/>
    <x v="29"/>
  </r>
  <r>
    <s v="Mr."/>
    <s v="Heather Hicks"/>
    <n v="67"/>
    <x v="0"/>
    <x v="1"/>
    <s v="B-"/>
    <x v="2"/>
    <x v="3"/>
    <x v="961"/>
    <s v="Monique Smith"/>
    <x v="6645"/>
    <x v="0"/>
    <n v="3331.9524999999999"/>
    <n v="178"/>
    <x v="0"/>
    <s v="Elective"/>
    <d v="2019-05-31T00:00:00"/>
    <s v="Aspirin"/>
    <s v="Normal"/>
    <x v="20"/>
  </r>
  <r>
    <s v="Mrs."/>
    <s v="Curtis Gilbert"/>
    <n v="37"/>
    <x v="1"/>
    <x v="0"/>
    <s v="B-"/>
    <x v="2"/>
    <x v="2"/>
    <x v="53"/>
    <s v="Kyle Carter"/>
    <x v="6646"/>
    <x v="1"/>
    <n v="11950.087"/>
    <n v="156"/>
    <x v="2"/>
    <s v="Emergency"/>
    <d v="2021-07-16T00:00:00"/>
    <s v="Aspirin"/>
    <s v="Inconclusive"/>
    <x v="8"/>
  </r>
  <r>
    <s v="Mrs."/>
    <s v="Nicole Barnes"/>
    <n v="27"/>
    <x v="2"/>
    <x v="0"/>
    <s v="O+"/>
    <x v="1"/>
    <x v="3"/>
    <x v="1580"/>
    <s v="Tiffany Chavez"/>
    <x v="6647"/>
    <x v="4"/>
    <n v="16768.523300000001"/>
    <n v="358"/>
    <x v="1"/>
    <s v="Urgent"/>
    <d v="2020-01-18T00:00:00"/>
    <s v="Ibuprofen"/>
    <s v="Normal"/>
    <x v="28"/>
  </r>
  <r>
    <s v="Mrs."/>
    <s v="Jennifer Goodwin"/>
    <n v="71"/>
    <x v="0"/>
    <x v="0"/>
    <s v="AB+"/>
    <x v="3"/>
    <x v="3"/>
    <x v="1099"/>
    <s v="Samantha Peck"/>
    <x v="6648"/>
    <x v="4"/>
    <n v="9624.7126000000007"/>
    <n v="180"/>
    <x v="2"/>
    <s v="Emergency"/>
    <d v="2022-05-01T00:00:00"/>
    <s v="Lipitor"/>
    <s v="Inconclusive"/>
    <x v="9"/>
  </r>
  <r>
    <s v="Mrs."/>
    <s v="Jack Williams"/>
    <n v="62"/>
    <x v="0"/>
    <x v="0"/>
    <s v="B-"/>
    <x v="2"/>
    <x v="3"/>
    <x v="1300"/>
    <s v="David Williamson"/>
    <x v="6649"/>
    <x v="2"/>
    <n v="17547.567800000001"/>
    <n v="214"/>
    <x v="1"/>
    <s v="Urgent"/>
    <d v="2019-10-25T00:00:00"/>
    <s v="Lipitor"/>
    <s v="Abnormal"/>
    <x v="11"/>
  </r>
  <r>
    <s v="Mr."/>
    <s v="Darren Vega"/>
    <n v="29"/>
    <x v="2"/>
    <x v="1"/>
    <s v="AB-"/>
    <x v="5"/>
    <x v="1"/>
    <x v="739"/>
    <s v="Christopher Bray"/>
    <x v="6650"/>
    <x v="2"/>
    <n v="19850.112700000001"/>
    <n v="428"/>
    <x v="0"/>
    <s v="Elective"/>
    <d v="2018-12-24T00:00:00"/>
    <s v="Aspirin"/>
    <s v="Normal"/>
    <x v="9"/>
  </r>
  <r>
    <s v="Mrs."/>
    <s v="Ryan Hughes"/>
    <n v="59"/>
    <x v="1"/>
    <x v="0"/>
    <s v="B-"/>
    <x v="2"/>
    <x v="0"/>
    <x v="1311"/>
    <s v="Victoria Ortiz"/>
    <x v="6651"/>
    <x v="4"/>
    <n v="56810.574699999997"/>
    <n v="286"/>
    <x v="2"/>
    <s v="Emergency"/>
    <d v="2022-02-09T00:00:00"/>
    <s v="Ibuprofen"/>
    <s v="Abnormal"/>
    <x v="6"/>
  </r>
  <r>
    <s v="Mr."/>
    <s v="Tamara Hatfield"/>
    <n v="73"/>
    <x v="0"/>
    <x v="1"/>
    <s v="AB+"/>
    <x v="3"/>
    <x v="4"/>
    <x v="856"/>
    <s v="Alyssa Hale"/>
    <x v="6652"/>
    <x v="4"/>
    <n v="28277.6342"/>
    <n v="286"/>
    <x v="0"/>
    <s v="Elective"/>
    <d v="2023-05-07T00:00:00"/>
    <s v="Paracetamol"/>
    <s v="Inconclusive"/>
    <x v="8"/>
  </r>
  <r>
    <s v="Mr."/>
    <s v="Timothy Rivera"/>
    <n v="49"/>
    <x v="1"/>
    <x v="1"/>
    <s v="O-"/>
    <x v="0"/>
    <x v="4"/>
    <x v="1631"/>
    <s v="Eric Medina"/>
    <x v="6653"/>
    <x v="2"/>
    <n v="7536.4829"/>
    <n v="137"/>
    <x v="0"/>
    <s v="Elective"/>
    <d v="2020-12-12T00:00:00"/>
    <s v="Ibuprofen"/>
    <s v="Normal"/>
    <x v="25"/>
  </r>
  <r>
    <s v="Mr."/>
    <s v="John Gilbert"/>
    <n v="54"/>
    <x v="1"/>
    <x v="1"/>
    <s v="O-"/>
    <x v="0"/>
    <x v="1"/>
    <x v="712"/>
    <s v="Beth Moore"/>
    <x v="6654"/>
    <x v="4"/>
    <n v="18657.825199999999"/>
    <n v="259"/>
    <x v="2"/>
    <s v="Emergency"/>
    <d v="2022-11-01T00:00:00"/>
    <s v="Ibuprofen"/>
    <s v="Normal"/>
    <x v="18"/>
  </r>
  <r>
    <s v="Mrs."/>
    <s v="Kathleen Walker"/>
    <n v="42"/>
    <x v="1"/>
    <x v="0"/>
    <s v="A-"/>
    <x v="6"/>
    <x v="2"/>
    <x v="1556"/>
    <s v="Anthony Love"/>
    <x v="6655"/>
    <x v="1"/>
    <n v="5575.3472000000002"/>
    <n v="159"/>
    <x v="2"/>
    <s v="Emergency"/>
    <d v="2020-08-30T00:00:00"/>
    <s v="Lipitor"/>
    <s v="Inconclusive"/>
    <x v="22"/>
  </r>
  <r>
    <s v="Mrs."/>
    <s v="Rebecca Costa"/>
    <n v="38"/>
    <x v="1"/>
    <x v="0"/>
    <s v="B-"/>
    <x v="2"/>
    <x v="1"/>
    <x v="88"/>
    <s v="Elizabeth Taylor"/>
    <x v="6656"/>
    <x v="1"/>
    <n v="36639.596299999997"/>
    <n v="282"/>
    <x v="1"/>
    <s v="Urgent"/>
    <d v="2022-03-18T00:00:00"/>
    <s v="Ibuprofen"/>
    <s v="Normal"/>
    <x v="3"/>
  </r>
  <r>
    <s v="Mrs."/>
    <s v="Sheri Edwards"/>
    <n v="43"/>
    <x v="1"/>
    <x v="0"/>
    <s v="A-"/>
    <x v="6"/>
    <x v="0"/>
    <x v="723"/>
    <s v="Evelyn Lopez"/>
    <x v="4575"/>
    <x v="0"/>
    <n v="38915.227200000001"/>
    <n v="413"/>
    <x v="2"/>
    <s v="Emergency"/>
    <d v="2023-04-24T00:00:00"/>
    <s v="Lipitor"/>
    <s v="Inconclusive"/>
    <x v="8"/>
  </r>
  <r>
    <s v="Mr."/>
    <s v="Lisa Burke"/>
    <n v="59"/>
    <x v="1"/>
    <x v="1"/>
    <s v="AB-"/>
    <x v="5"/>
    <x v="1"/>
    <x v="978"/>
    <s v="Pamela Long"/>
    <x v="6657"/>
    <x v="2"/>
    <n v="8282.4125999999997"/>
    <n v="258"/>
    <x v="1"/>
    <s v="Urgent"/>
    <d v="2020-09-26T00:00:00"/>
    <s v="Paracetamol"/>
    <s v="Inconclusive"/>
    <x v="8"/>
  </r>
  <r>
    <s v="Mr."/>
    <s v="Darius Lindsey"/>
    <n v="36"/>
    <x v="1"/>
    <x v="1"/>
    <s v="AB+"/>
    <x v="3"/>
    <x v="3"/>
    <x v="1353"/>
    <s v="Brenda Williams"/>
    <x v="6658"/>
    <x v="0"/>
    <n v="21767.320199999998"/>
    <n v="337"/>
    <x v="2"/>
    <s v="Emergency"/>
    <d v="2018-12-22T00:00:00"/>
    <s v="Ibuprofen"/>
    <s v="Abnormal"/>
    <x v="23"/>
  </r>
  <r>
    <s v="Mr."/>
    <s v="Joseph Johnson"/>
    <n v="48"/>
    <x v="1"/>
    <x v="1"/>
    <s v="B+"/>
    <x v="7"/>
    <x v="1"/>
    <x v="1466"/>
    <s v="Lisa Roberts"/>
    <x v="505"/>
    <x v="3"/>
    <n v="19821.571"/>
    <n v="359"/>
    <x v="0"/>
    <s v="Elective"/>
    <d v="2021-03-10T00:00:00"/>
    <s v="Ibuprofen"/>
    <s v="Inconclusive"/>
    <x v="18"/>
  </r>
  <r>
    <s v="Mr."/>
    <s v="Megan Davis"/>
    <n v="20"/>
    <x v="2"/>
    <x v="1"/>
    <s v="O+"/>
    <x v="1"/>
    <x v="3"/>
    <x v="1553"/>
    <s v="Joseph Carson"/>
    <x v="6659"/>
    <x v="4"/>
    <n v="29102.441599999998"/>
    <n v="449"/>
    <x v="2"/>
    <s v="Emergency"/>
    <d v="2022-09-20T00:00:00"/>
    <s v="Aspirin"/>
    <s v="Inconclusive"/>
    <x v="24"/>
  </r>
  <r>
    <s v="Mrs."/>
    <s v="Brandi Rose"/>
    <n v="61"/>
    <x v="0"/>
    <x v="0"/>
    <s v="A+"/>
    <x v="4"/>
    <x v="1"/>
    <x v="411"/>
    <s v="Whitney Roach"/>
    <x v="633"/>
    <x v="0"/>
    <n v="7399.6836000000003"/>
    <n v="145"/>
    <x v="1"/>
    <s v="Urgent"/>
    <d v="2019-10-17T00:00:00"/>
    <s v="Aspirin"/>
    <s v="Normal"/>
    <x v="2"/>
  </r>
  <r>
    <s v="Mrs."/>
    <s v="Theresa Jennings"/>
    <n v="30"/>
    <x v="2"/>
    <x v="0"/>
    <s v="AB-"/>
    <x v="5"/>
    <x v="1"/>
    <x v="1704"/>
    <s v="Frank Norman"/>
    <x v="6660"/>
    <x v="2"/>
    <n v="13602.623799999999"/>
    <n v="167"/>
    <x v="0"/>
    <s v="Elective"/>
    <d v="2020-12-07T00:00:00"/>
    <s v="Paracetamol"/>
    <s v="Inconclusive"/>
    <x v="9"/>
  </r>
  <r>
    <s v="Mrs."/>
    <s v="Patricia Morris"/>
    <n v="44"/>
    <x v="1"/>
    <x v="0"/>
    <s v="O+"/>
    <x v="1"/>
    <x v="3"/>
    <x v="45"/>
    <s v="Kelsey Savage"/>
    <x v="172"/>
    <x v="4"/>
    <n v="17920.161599999999"/>
    <n v="366"/>
    <x v="1"/>
    <s v="Urgent"/>
    <d v="2022-10-27T00:00:00"/>
    <s v="Penicillin"/>
    <s v="Abnormal"/>
    <x v="0"/>
  </r>
  <r>
    <s v="Mr."/>
    <s v="Anthony Martin"/>
    <n v="58"/>
    <x v="1"/>
    <x v="1"/>
    <s v="A-"/>
    <x v="6"/>
    <x v="4"/>
    <x v="723"/>
    <s v="Kirk Sanchez"/>
    <x v="6661"/>
    <x v="4"/>
    <n v="27870.656900000002"/>
    <n v="125"/>
    <x v="2"/>
    <s v="Emergency"/>
    <d v="2023-04-29T00:00:00"/>
    <s v="Aspirin"/>
    <s v="Abnormal"/>
    <x v="11"/>
  </r>
  <r>
    <s v="Mrs."/>
    <s v="Dr. Hannah Cox"/>
    <n v="55"/>
    <x v="1"/>
    <x v="0"/>
    <s v="AB+"/>
    <x v="3"/>
    <x v="2"/>
    <x v="1003"/>
    <s v="Annette Taylor"/>
    <x v="6662"/>
    <x v="0"/>
    <n v="6154.5001000000002"/>
    <n v="221"/>
    <x v="0"/>
    <s v="Elective"/>
    <d v="2020-05-31T00:00:00"/>
    <s v="Penicillin"/>
    <s v="Normal"/>
    <x v="0"/>
  </r>
  <r>
    <s v="Mrs."/>
    <s v="David White"/>
    <n v="40"/>
    <x v="1"/>
    <x v="0"/>
    <s v="A+"/>
    <x v="4"/>
    <x v="1"/>
    <x v="740"/>
    <s v="Stephen Landry"/>
    <x v="6663"/>
    <x v="3"/>
    <n v="39581.421000000002"/>
    <n v="125"/>
    <x v="1"/>
    <s v="Urgent"/>
    <d v="2021-12-09T00:00:00"/>
    <s v="Aspirin"/>
    <s v="Abnormal"/>
    <x v="7"/>
  </r>
  <r>
    <s v="Mr."/>
    <s v="Kayla White"/>
    <n v="61"/>
    <x v="0"/>
    <x v="1"/>
    <s v="AB-"/>
    <x v="5"/>
    <x v="4"/>
    <x v="830"/>
    <s v="Madison Cardenas"/>
    <x v="6664"/>
    <x v="2"/>
    <n v="24538.119200000001"/>
    <n v="306"/>
    <x v="1"/>
    <s v="Urgent"/>
    <d v="2020-04-08T00:00:00"/>
    <s v="Lipitor"/>
    <s v="Inconclusive"/>
    <x v="15"/>
  </r>
  <r>
    <s v="Mr."/>
    <s v="Jason Ortiz"/>
    <n v="38"/>
    <x v="1"/>
    <x v="1"/>
    <s v="AB-"/>
    <x v="5"/>
    <x v="5"/>
    <x v="1030"/>
    <s v="Lynn Winters"/>
    <x v="6665"/>
    <x v="0"/>
    <n v="67468.052100000001"/>
    <n v="166"/>
    <x v="2"/>
    <s v="Emergency"/>
    <d v="2018-12-29T00:00:00"/>
    <s v="Penicillin"/>
    <s v="Normal"/>
    <x v="23"/>
  </r>
  <r>
    <s v="Mr."/>
    <s v="Katelyn Miller"/>
    <n v="50"/>
    <x v="1"/>
    <x v="1"/>
    <s v="B-"/>
    <x v="2"/>
    <x v="5"/>
    <x v="246"/>
    <s v="Belinda Ward"/>
    <x v="6666"/>
    <x v="1"/>
    <n v="78967.820200000002"/>
    <n v="405"/>
    <x v="2"/>
    <s v="Emergency"/>
    <d v="2022-07-21T00:00:00"/>
    <s v="Penicillin"/>
    <s v="Abnormal"/>
    <x v="23"/>
  </r>
  <r>
    <s v="Mrs."/>
    <s v="Amy Coffey"/>
    <n v="74"/>
    <x v="0"/>
    <x v="0"/>
    <s v="B-"/>
    <x v="2"/>
    <x v="3"/>
    <x v="904"/>
    <s v="Travis Ramirez"/>
    <x v="6667"/>
    <x v="0"/>
    <n v="27098.722699999998"/>
    <n v="422"/>
    <x v="0"/>
    <s v="Elective"/>
    <d v="2022-03-14T00:00:00"/>
    <s v="Lipitor"/>
    <s v="Abnormal"/>
    <x v="8"/>
  </r>
  <r>
    <s v="Mrs."/>
    <s v="Alexander Sanford"/>
    <n v="40"/>
    <x v="1"/>
    <x v="0"/>
    <s v="O+"/>
    <x v="1"/>
    <x v="3"/>
    <x v="1111"/>
    <s v="Leah Hamilton"/>
    <x v="6668"/>
    <x v="2"/>
    <n v="18666.247899999998"/>
    <n v="227"/>
    <x v="1"/>
    <s v="Urgent"/>
    <d v="2023-10-26T00:00:00"/>
    <s v="Lipitor"/>
    <s v="Abnormal"/>
    <x v="8"/>
  </r>
  <r>
    <s v="Mrs."/>
    <s v="Christopher Kelly"/>
    <n v="68"/>
    <x v="0"/>
    <x v="0"/>
    <s v="O+"/>
    <x v="1"/>
    <x v="2"/>
    <x v="1388"/>
    <s v="Kevin Warner"/>
    <x v="6669"/>
    <x v="3"/>
    <n v="12698.650100000001"/>
    <n v="362"/>
    <x v="2"/>
    <s v="Emergency"/>
    <d v="2022-05-01T00:00:00"/>
    <s v="Lipitor"/>
    <s v="Inconclusive"/>
    <x v="18"/>
  </r>
  <r>
    <s v="Mr."/>
    <s v="Shelly Smith"/>
    <n v="82"/>
    <x v="0"/>
    <x v="1"/>
    <s v="O-"/>
    <x v="0"/>
    <x v="5"/>
    <x v="1223"/>
    <s v="Sandra White"/>
    <x v="6670"/>
    <x v="3"/>
    <n v="16487.527300000002"/>
    <n v="105"/>
    <x v="2"/>
    <s v="Emergency"/>
    <d v="2023-02-01T00:00:00"/>
    <s v="Penicillin"/>
    <s v="Abnormal"/>
    <x v="13"/>
  </r>
  <r>
    <s v="Mr."/>
    <s v="James Phillips"/>
    <n v="51"/>
    <x v="1"/>
    <x v="1"/>
    <s v="A-"/>
    <x v="6"/>
    <x v="3"/>
    <x v="1183"/>
    <s v="Norman Baker"/>
    <x v="6671"/>
    <x v="1"/>
    <n v="25531.840800000002"/>
    <n v="379"/>
    <x v="0"/>
    <s v="Elective"/>
    <d v="2023-06-19T00:00:00"/>
    <s v="Aspirin"/>
    <s v="Normal"/>
    <x v="3"/>
  </r>
  <r>
    <s v="Mr."/>
    <s v="Steven Stone"/>
    <n v="83"/>
    <x v="0"/>
    <x v="1"/>
    <s v="O+"/>
    <x v="1"/>
    <x v="1"/>
    <x v="1205"/>
    <s v="Melissa Young"/>
    <x v="6672"/>
    <x v="0"/>
    <n v="12274.551299999999"/>
    <n v="359"/>
    <x v="0"/>
    <s v="Elective"/>
    <d v="2020-03-19T00:00:00"/>
    <s v="Penicillin"/>
    <s v="Normal"/>
    <x v="10"/>
  </r>
  <r>
    <s v="Mr."/>
    <s v="Mark Vasquez"/>
    <n v="54"/>
    <x v="1"/>
    <x v="1"/>
    <s v="B-"/>
    <x v="2"/>
    <x v="3"/>
    <x v="1008"/>
    <s v="Michele Richardson"/>
    <x v="6673"/>
    <x v="3"/>
    <n v="28921.577499999999"/>
    <n v="486"/>
    <x v="1"/>
    <s v="Urgent"/>
    <d v="2020-10-15T00:00:00"/>
    <s v="Lipitor"/>
    <s v="Normal"/>
    <x v="25"/>
  </r>
  <r>
    <s v="Mr."/>
    <s v="Daniel Robertson"/>
    <n v="67"/>
    <x v="0"/>
    <x v="1"/>
    <s v="O-"/>
    <x v="0"/>
    <x v="3"/>
    <x v="1217"/>
    <s v="Claudia Benton"/>
    <x v="6674"/>
    <x v="4"/>
    <n v="27496.6806"/>
    <n v="332"/>
    <x v="2"/>
    <s v="Emergency"/>
    <d v="2022-12-31T00:00:00"/>
    <s v="Aspirin"/>
    <s v="Abnormal"/>
    <x v="20"/>
  </r>
  <r>
    <s v="Mrs."/>
    <s v="Sara House"/>
    <n v="50"/>
    <x v="1"/>
    <x v="0"/>
    <s v="B+"/>
    <x v="7"/>
    <x v="4"/>
    <x v="1054"/>
    <s v="Christopher Lopez"/>
    <x v="6675"/>
    <x v="0"/>
    <n v="23809.0874"/>
    <n v="471"/>
    <x v="0"/>
    <s v="Elective"/>
    <d v="2022-11-03T00:00:00"/>
    <s v="Paracetamol"/>
    <s v="Inconclusive"/>
    <x v="28"/>
  </r>
  <r>
    <s v="Mr."/>
    <s v="Willie Montes"/>
    <n v="32"/>
    <x v="2"/>
    <x v="1"/>
    <s v="AB+"/>
    <x v="3"/>
    <x v="4"/>
    <x v="1248"/>
    <s v="Mario Russell"/>
    <x v="6676"/>
    <x v="4"/>
    <n v="31742.0821"/>
    <n v="281"/>
    <x v="1"/>
    <s v="Urgent"/>
    <d v="2020-09-14T00:00:00"/>
    <s v="Paracetamol"/>
    <s v="Inconclusive"/>
    <x v="27"/>
  </r>
  <r>
    <s v="Mr."/>
    <s v="Robert Perkins"/>
    <n v="40"/>
    <x v="1"/>
    <x v="1"/>
    <s v="O-"/>
    <x v="0"/>
    <x v="1"/>
    <x v="831"/>
    <s v="Shawn Morris"/>
    <x v="6677"/>
    <x v="4"/>
    <n v="17253.112099999998"/>
    <n v="176"/>
    <x v="2"/>
    <s v="Emergency"/>
    <d v="2023-06-10T00:00:00"/>
    <s v="Penicillin"/>
    <s v="Normal"/>
    <x v="19"/>
  </r>
  <r>
    <s v="Mr."/>
    <s v="Stephanie Moreno"/>
    <n v="70"/>
    <x v="0"/>
    <x v="1"/>
    <s v="AB-"/>
    <x v="5"/>
    <x v="3"/>
    <x v="759"/>
    <s v="Thomas Ochoa"/>
    <x v="6678"/>
    <x v="3"/>
    <n v="29737.9378"/>
    <n v="396"/>
    <x v="1"/>
    <s v="Urgent"/>
    <d v="2023-09-04T00:00:00"/>
    <s v="Paracetamol"/>
    <s v="Inconclusive"/>
    <x v="5"/>
  </r>
  <r>
    <s v="Mr."/>
    <s v="Jerome Fry"/>
    <n v="61"/>
    <x v="0"/>
    <x v="1"/>
    <s v="AB+"/>
    <x v="3"/>
    <x v="1"/>
    <x v="146"/>
    <s v="Tracy Stephens"/>
    <x v="6679"/>
    <x v="0"/>
    <n v="21949.425599999999"/>
    <n v="296"/>
    <x v="0"/>
    <s v="Elective"/>
    <d v="2022-04-05T00:00:00"/>
    <s v="Paracetamol"/>
    <s v="Normal"/>
    <x v="10"/>
  </r>
  <r>
    <s v="Mr."/>
    <s v="Carol Alvarado"/>
    <n v="54"/>
    <x v="1"/>
    <x v="1"/>
    <s v="B-"/>
    <x v="2"/>
    <x v="4"/>
    <x v="1514"/>
    <s v="Crystal Cruz"/>
    <x v="4917"/>
    <x v="2"/>
    <n v="18229.107100000001"/>
    <n v="326"/>
    <x v="0"/>
    <s v="Elective"/>
    <d v="2020-05-27T00:00:00"/>
    <s v="Aspirin"/>
    <s v="Inconclusive"/>
    <x v="22"/>
  </r>
  <r>
    <s v="Mr."/>
    <s v="Jamie Moreno"/>
    <n v="46"/>
    <x v="1"/>
    <x v="1"/>
    <s v="B+"/>
    <x v="7"/>
    <x v="4"/>
    <x v="167"/>
    <s v="Stephen Jones"/>
    <x v="6680"/>
    <x v="3"/>
    <n v="40183.928"/>
    <n v="161"/>
    <x v="1"/>
    <s v="Urgent"/>
    <d v="2020-06-04T00:00:00"/>
    <s v="Penicillin"/>
    <s v="Normal"/>
    <x v="21"/>
  </r>
  <r>
    <s v="Mr."/>
    <s v="Elizabeth Reynolds"/>
    <n v="42"/>
    <x v="1"/>
    <x v="1"/>
    <s v="O-"/>
    <x v="0"/>
    <x v="4"/>
    <x v="653"/>
    <s v="Mr. Brian Davis"/>
    <x v="6681"/>
    <x v="3"/>
    <n v="7269.7592999999997"/>
    <n v="235"/>
    <x v="0"/>
    <s v="Elective"/>
    <d v="2023-04-19T00:00:00"/>
    <s v="Aspirin"/>
    <s v="Abnormal"/>
    <x v="26"/>
  </r>
  <r>
    <s v="Mrs."/>
    <s v="John Miller"/>
    <n v="50"/>
    <x v="1"/>
    <x v="0"/>
    <s v="O+"/>
    <x v="1"/>
    <x v="0"/>
    <x v="1719"/>
    <s v="Julia Jones MD"/>
    <x v="6649"/>
    <x v="0"/>
    <n v="41678.715499999998"/>
    <n v="155"/>
    <x v="1"/>
    <s v="Urgent"/>
    <d v="2019-06-05T00:00:00"/>
    <s v="Paracetamol"/>
    <s v="Normal"/>
    <x v="7"/>
  </r>
  <r>
    <s v="Mrs."/>
    <s v="Marcus Rhodes"/>
    <n v="42"/>
    <x v="1"/>
    <x v="0"/>
    <s v="A-"/>
    <x v="6"/>
    <x v="5"/>
    <x v="1513"/>
    <s v="Michael Berg"/>
    <x v="6682"/>
    <x v="3"/>
    <n v="56324.397900000004"/>
    <n v="256"/>
    <x v="2"/>
    <s v="Emergency"/>
    <d v="2022-03-27T00:00:00"/>
    <s v="Aspirin"/>
    <s v="Inconclusive"/>
    <x v="0"/>
  </r>
  <r>
    <s v="Mr."/>
    <s v="Nicole Bell"/>
    <n v="57"/>
    <x v="1"/>
    <x v="1"/>
    <s v="A+"/>
    <x v="4"/>
    <x v="1"/>
    <x v="1422"/>
    <s v="Amanda Williams"/>
    <x v="6660"/>
    <x v="4"/>
    <n v="14218.1361"/>
    <n v="459"/>
    <x v="2"/>
    <s v="Emergency"/>
    <d v="2023-08-09T00:00:00"/>
    <s v="Paracetamol"/>
    <s v="Abnormal"/>
    <x v="7"/>
  </r>
  <r>
    <s v="Mr."/>
    <s v="Vickie Murphy"/>
    <n v="23"/>
    <x v="2"/>
    <x v="1"/>
    <s v="O-"/>
    <x v="0"/>
    <x v="4"/>
    <x v="734"/>
    <s v="Christopher Riley"/>
    <x v="6683"/>
    <x v="3"/>
    <n v="1148.4666"/>
    <n v="223"/>
    <x v="1"/>
    <s v="Urgent"/>
    <d v="2020-08-01T00:00:00"/>
    <s v="Lipitor"/>
    <s v="Normal"/>
    <x v="9"/>
  </r>
  <r>
    <s v="Mrs."/>
    <s v="Eric Miles"/>
    <n v="82"/>
    <x v="0"/>
    <x v="0"/>
    <s v="A+"/>
    <x v="4"/>
    <x v="5"/>
    <x v="705"/>
    <s v="Eric Heath"/>
    <x v="4014"/>
    <x v="1"/>
    <n v="32067.384300000002"/>
    <n v="498"/>
    <x v="2"/>
    <s v="Emergency"/>
    <d v="2019-08-07T00:00:00"/>
    <s v="Aspirin"/>
    <s v="Inconclusive"/>
    <x v="16"/>
  </r>
  <r>
    <s v="Mrs."/>
    <s v="Brandon Miller"/>
    <n v="74"/>
    <x v="0"/>
    <x v="0"/>
    <s v="A-"/>
    <x v="6"/>
    <x v="2"/>
    <x v="1111"/>
    <s v="James Patterson"/>
    <x v="6684"/>
    <x v="4"/>
    <n v="11037.1963"/>
    <n v="222"/>
    <x v="0"/>
    <s v="Elective"/>
    <d v="2023-11-05T00:00:00"/>
    <s v="Paracetamol"/>
    <s v="Abnormal"/>
    <x v="28"/>
  </r>
  <r>
    <s v="Mr."/>
    <s v="Jennifer Gonzalez"/>
    <n v="31"/>
    <x v="2"/>
    <x v="1"/>
    <s v="O+"/>
    <x v="1"/>
    <x v="2"/>
    <x v="1584"/>
    <s v="Christina Burnett"/>
    <x v="6685"/>
    <x v="4"/>
    <n v="18318.460599999999"/>
    <n v="184"/>
    <x v="2"/>
    <s v="Emergency"/>
    <d v="2020-04-19T00:00:00"/>
    <s v="Penicillin"/>
    <s v="Abnormal"/>
    <x v="7"/>
  </r>
  <r>
    <s v="Mrs."/>
    <s v="Brittany Palmer"/>
    <n v="81"/>
    <x v="0"/>
    <x v="0"/>
    <s v="A+"/>
    <x v="4"/>
    <x v="2"/>
    <x v="550"/>
    <s v="Brianna Gomez"/>
    <x v="6686"/>
    <x v="1"/>
    <n v="15402.660599999999"/>
    <n v="291"/>
    <x v="0"/>
    <s v="Elective"/>
    <d v="2022-05-20T00:00:00"/>
    <s v="Aspirin"/>
    <s v="Abnormal"/>
    <x v="27"/>
  </r>
  <r>
    <s v="Mr."/>
    <s v="Carla Smith"/>
    <n v="25"/>
    <x v="2"/>
    <x v="1"/>
    <s v="A-"/>
    <x v="6"/>
    <x v="1"/>
    <x v="662"/>
    <s v="Randall Reed"/>
    <x v="6687"/>
    <x v="4"/>
    <n v="38890.544699999999"/>
    <n v="455"/>
    <x v="2"/>
    <s v="Emergency"/>
    <d v="2019-02-01T00:00:00"/>
    <s v="Lipitor"/>
    <s v="Abnormal"/>
    <x v="23"/>
  </r>
  <r>
    <s v="Mrs."/>
    <s v="Mark Thomas"/>
    <n v="75"/>
    <x v="0"/>
    <x v="0"/>
    <s v="B+"/>
    <x v="7"/>
    <x v="2"/>
    <x v="869"/>
    <s v="James Humphrey"/>
    <x v="3389"/>
    <x v="0"/>
    <n v="13491.4051"/>
    <n v="161"/>
    <x v="2"/>
    <s v="Emergency"/>
    <d v="2022-01-09T00:00:00"/>
    <s v="Ibuprofen"/>
    <s v="Abnormal"/>
    <x v="2"/>
  </r>
  <r>
    <s v="Mrs."/>
    <s v="Maria Black"/>
    <n v="76"/>
    <x v="0"/>
    <x v="0"/>
    <s v="B+"/>
    <x v="7"/>
    <x v="1"/>
    <x v="549"/>
    <s v="Ronald Terry"/>
    <x v="181"/>
    <x v="1"/>
    <n v="15229.8313"/>
    <n v="379"/>
    <x v="0"/>
    <s v="Elective"/>
    <d v="2022-11-15T00:00:00"/>
    <s v="Ibuprofen"/>
    <s v="Normal"/>
    <x v="21"/>
  </r>
  <r>
    <s v="Mr."/>
    <s v="Gina Briggs"/>
    <n v="33"/>
    <x v="2"/>
    <x v="1"/>
    <s v="O-"/>
    <x v="0"/>
    <x v="0"/>
    <x v="461"/>
    <s v="Mathew Le"/>
    <x v="6688"/>
    <x v="3"/>
    <n v="48882.4107"/>
    <n v="487"/>
    <x v="2"/>
    <s v="Emergency"/>
    <d v="2021-03-23T00:00:00"/>
    <s v="Aspirin"/>
    <s v="Normal"/>
    <x v="11"/>
  </r>
  <r>
    <s v="Mr."/>
    <s v="David Taylor"/>
    <n v="76"/>
    <x v="0"/>
    <x v="1"/>
    <s v="B-"/>
    <x v="2"/>
    <x v="5"/>
    <x v="1776"/>
    <s v="James Liu"/>
    <x v="6689"/>
    <x v="3"/>
    <n v="55972.311399999999"/>
    <n v="263"/>
    <x v="2"/>
    <s v="Emergency"/>
    <d v="2020-10-17T00:00:00"/>
    <s v="Penicillin"/>
    <s v="Normal"/>
    <x v="19"/>
  </r>
  <r>
    <s v="Mrs."/>
    <s v="Jeffery Evans"/>
    <n v="32"/>
    <x v="2"/>
    <x v="0"/>
    <s v="AB+"/>
    <x v="3"/>
    <x v="2"/>
    <x v="1447"/>
    <s v="Dr. Beth Miller"/>
    <x v="6690"/>
    <x v="2"/>
    <n v="4810.4901"/>
    <n v="446"/>
    <x v="0"/>
    <s v="Elective"/>
    <d v="2021-08-13T00:00:00"/>
    <s v="Paracetamol"/>
    <s v="Abnormal"/>
    <x v="20"/>
  </r>
  <r>
    <s v="Mr."/>
    <s v="Timothy Murray"/>
    <n v="42"/>
    <x v="1"/>
    <x v="1"/>
    <s v="A-"/>
    <x v="6"/>
    <x v="5"/>
    <x v="410"/>
    <s v="Stephanie Alvarez"/>
    <x v="6691"/>
    <x v="2"/>
    <n v="64460.417300000001"/>
    <n v="459"/>
    <x v="0"/>
    <s v="Elective"/>
    <d v="2022-11-17T00:00:00"/>
    <s v="Lipitor"/>
    <s v="Inconclusive"/>
    <x v="3"/>
  </r>
  <r>
    <s v="Mr."/>
    <s v="Randall Becker"/>
    <n v="24"/>
    <x v="2"/>
    <x v="1"/>
    <s v="B+"/>
    <x v="7"/>
    <x v="4"/>
    <x v="332"/>
    <s v="Tammy Lewis"/>
    <x v="6692"/>
    <x v="2"/>
    <n v="33369.7094"/>
    <n v="320"/>
    <x v="2"/>
    <s v="Emergency"/>
    <d v="2021-06-15T00:00:00"/>
    <s v="Ibuprofen"/>
    <s v="Inconclusive"/>
    <x v="29"/>
  </r>
  <r>
    <s v="Mr."/>
    <s v="Jasmine Lopez"/>
    <n v="26"/>
    <x v="2"/>
    <x v="1"/>
    <s v="O+"/>
    <x v="1"/>
    <x v="1"/>
    <x v="831"/>
    <s v="Jason Leonard"/>
    <x v="6693"/>
    <x v="4"/>
    <n v="22890.073400000001"/>
    <n v="397"/>
    <x v="0"/>
    <s v="Elective"/>
    <d v="2023-05-25T00:00:00"/>
    <s v="Paracetamol"/>
    <s v="Abnormal"/>
    <x v="26"/>
  </r>
  <r>
    <s v="Mr."/>
    <s v="Amanda Gonzales"/>
    <n v="42"/>
    <x v="1"/>
    <x v="1"/>
    <s v="B-"/>
    <x v="2"/>
    <x v="3"/>
    <x v="368"/>
    <s v="Rebekah Brown"/>
    <x v="6694"/>
    <x v="2"/>
    <n v="6472.1502"/>
    <n v="154"/>
    <x v="0"/>
    <s v="Elective"/>
    <d v="2019-07-12T00:00:00"/>
    <s v="Lipitor"/>
    <s v="Abnormal"/>
    <x v="20"/>
  </r>
  <r>
    <s v="Mrs."/>
    <s v="Sarah Love"/>
    <n v="48"/>
    <x v="1"/>
    <x v="0"/>
    <s v="O+"/>
    <x v="1"/>
    <x v="0"/>
    <x v="1519"/>
    <s v="Lori Jackson"/>
    <x v="6695"/>
    <x v="0"/>
    <n v="54041.178599999999"/>
    <n v="445"/>
    <x v="2"/>
    <s v="Emergency"/>
    <d v="2022-10-07T00:00:00"/>
    <s v="Paracetamol"/>
    <s v="Normal"/>
    <x v="17"/>
  </r>
  <r>
    <s v="Mrs."/>
    <s v="Lorraine Scott"/>
    <n v="76"/>
    <x v="0"/>
    <x v="0"/>
    <s v="B-"/>
    <x v="2"/>
    <x v="3"/>
    <x v="208"/>
    <s v="Mark Woods"/>
    <x v="6696"/>
    <x v="3"/>
    <n v="1617.7591"/>
    <n v="341"/>
    <x v="1"/>
    <s v="Urgent"/>
    <d v="2021-12-21T00:00:00"/>
    <s v="Penicillin"/>
    <s v="Normal"/>
    <x v="1"/>
  </r>
  <r>
    <s v="Mr."/>
    <s v="James Shaw"/>
    <n v="74"/>
    <x v="0"/>
    <x v="1"/>
    <s v="B-"/>
    <x v="2"/>
    <x v="3"/>
    <x v="573"/>
    <s v="Sandra Harper"/>
    <x v="6697"/>
    <x v="1"/>
    <n v="33572.8171"/>
    <n v="344"/>
    <x v="0"/>
    <s v="Elective"/>
    <d v="2022-06-09T00:00:00"/>
    <s v="Paracetamol"/>
    <s v="Inconclusive"/>
    <x v="28"/>
  </r>
  <r>
    <s v="Mr."/>
    <s v="Steven Tucker"/>
    <n v="84"/>
    <x v="0"/>
    <x v="1"/>
    <s v="AB-"/>
    <x v="5"/>
    <x v="3"/>
    <x v="1123"/>
    <s v="Carl Nelson"/>
    <x v="6698"/>
    <x v="4"/>
    <n v="27583.919900000001"/>
    <n v="373"/>
    <x v="2"/>
    <s v="Emergency"/>
    <d v="2023-01-26T00:00:00"/>
    <s v="Aspirin"/>
    <s v="Normal"/>
    <x v="13"/>
  </r>
  <r>
    <s v="Mrs."/>
    <s v="Connie Benitez"/>
    <n v="33"/>
    <x v="2"/>
    <x v="0"/>
    <s v="A+"/>
    <x v="4"/>
    <x v="5"/>
    <x v="433"/>
    <s v="Scott Collins"/>
    <x v="6699"/>
    <x v="3"/>
    <n v="47685.9329"/>
    <n v="400"/>
    <x v="0"/>
    <s v="Elective"/>
    <d v="2022-08-24T00:00:00"/>
    <s v="Aspirin"/>
    <s v="Abnormal"/>
    <x v="8"/>
  </r>
  <r>
    <s v="Mrs."/>
    <s v="Christopher French"/>
    <n v="26"/>
    <x v="2"/>
    <x v="0"/>
    <s v="A-"/>
    <x v="6"/>
    <x v="4"/>
    <x v="84"/>
    <s v="Joseph Reyes"/>
    <x v="6700"/>
    <x v="3"/>
    <n v="2556.0538999999999"/>
    <n v="480"/>
    <x v="0"/>
    <s v="Elective"/>
    <d v="2020-12-14T00:00:00"/>
    <s v="Ibuprofen"/>
    <s v="Normal"/>
    <x v="22"/>
  </r>
  <r>
    <s v="Mr."/>
    <s v="Brian Gray"/>
    <n v="51"/>
    <x v="1"/>
    <x v="1"/>
    <s v="O-"/>
    <x v="0"/>
    <x v="5"/>
    <x v="1102"/>
    <s v="Crystal Richards"/>
    <x v="6701"/>
    <x v="2"/>
    <n v="41099.685400000002"/>
    <n v="389"/>
    <x v="0"/>
    <s v="Elective"/>
    <d v="2020-07-31T00:00:00"/>
    <s v="Paracetamol"/>
    <s v="Abnormal"/>
    <x v="30"/>
  </r>
  <r>
    <s v="Mrs."/>
    <s v="Sierra Torres"/>
    <n v="69"/>
    <x v="0"/>
    <x v="0"/>
    <s v="B-"/>
    <x v="2"/>
    <x v="2"/>
    <x v="934"/>
    <s v="Stephanie Shepherd"/>
    <x v="6702"/>
    <x v="0"/>
    <n v="22011.3498"/>
    <n v="478"/>
    <x v="0"/>
    <s v="Elective"/>
    <d v="2020-06-23T00:00:00"/>
    <s v="Lipitor"/>
    <s v="Abnormal"/>
    <x v="28"/>
  </r>
  <r>
    <s v="Mr."/>
    <s v="Paige Davis"/>
    <n v="72"/>
    <x v="0"/>
    <x v="1"/>
    <s v="B-"/>
    <x v="2"/>
    <x v="3"/>
    <x v="1297"/>
    <s v="Heather Johnson"/>
    <x v="6703"/>
    <x v="3"/>
    <n v="34017.192300000002"/>
    <n v="316"/>
    <x v="2"/>
    <s v="Emergency"/>
    <d v="2020-02-15T00:00:00"/>
    <s v="Ibuprofen"/>
    <s v="Abnormal"/>
    <x v="15"/>
  </r>
  <r>
    <s v="Mr."/>
    <s v="Frank Lester"/>
    <n v="58"/>
    <x v="1"/>
    <x v="1"/>
    <s v="AB+"/>
    <x v="3"/>
    <x v="4"/>
    <x v="1776"/>
    <s v="Sabrina Brown"/>
    <x v="6704"/>
    <x v="4"/>
    <n v="22768.556799999998"/>
    <n v="226"/>
    <x v="0"/>
    <s v="Elective"/>
    <d v="2020-09-27T00:00:00"/>
    <s v="Penicillin"/>
    <s v="Inconclusive"/>
    <x v="10"/>
  </r>
  <r>
    <s v="Mrs."/>
    <s v="Lisa Price"/>
    <n v="33"/>
    <x v="2"/>
    <x v="0"/>
    <s v="A-"/>
    <x v="6"/>
    <x v="5"/>
    <x v="1474"/>
    <s v="Erica Russo"/>
    <x v="6705"/>
    <x v="1"/>
    <n v="50122.823900000003"/>
    <n v="428"/>
    <x v="2"/>
    <s v="Emergency"/>
    <d v="2023-11-19T00:00:00"/>
    <s v="Paracetamol"/>
    <s v="Normal"/>
    <x v="15"/>
  </r>
  <r>
    <s v="Mrs."/>
    <s v="Ms. Leah Lane DDS"/>
    <n v="38"/>
    <x v="1"/>
    <x v="0"/>
    <s v="B+"/>
    <x v="7"/>
    <x v="0"/>
    <x v="682"/>
    <s v="Jason Andrews"/>
    <x v="6706"/>
    <x v="2"/>
    <n v="20280.4251"/>
    <n v="124"/>
    <x v="1"/>
    <s v="Urgent"/>
    <d v="2019-01-29T00:00:00"/>
    <s v="Penicillin"/>
    <s v="Inconclusive"/>
    <x v="25"/>
  </r>
  <r>
    <s v="Mr."/>
    <s v="David Austin"/>
    <n v="41"/>
    <x v="1"/>
    <x v="1"/>
    <s v="AB-"/>
    <x v="5"/>
    <x v="1"/>
    <x v="1777"/>
    <s v="Kevin Young"/>
    <x v="6707"/>
    <x v="3"/>
    <n v="32298.537700000001"/>
    <n v="486"/>
    <x v="1"/>
    <s v="Urgent"/>
    <d v="2023-08-13T00:00:00"/>
    <s v="Ibuprofen"/>
    <s v="Normal"/>
    <x v="6"/>
  </r>
  <r>
    <s v="Mr."/>
    <s v="Anne Perry"/>
    <n v="22"/>
    <x v="2"/>
    <x v="1"/>
    <s v="A-"/>
    <x v="6"/>
    <x v="4"/>
    <x v="944"/>
    <s v="James Perez"/>
    <x v="6708"/>
    <x v="3"/>
    <n v="29314.5229"/>
    <n v="151"/>
    <x v="1"/>
    <s v="Urgent"/>
    <d v="2019-03-28T00:00:00"/>
    <s v="Ibuprofen"/>
    <s v="Abnormal"/>
    <x v="23"/>
  </r>
  <r>
    <s v="Mrs."/>
    <s v="Robert Ellis"/>
    <n v="54"/>
    <x v="1"/>
    <x v="0"/>
    <s v="A-"/>
    <x v="6"/>
    <x v="1"/>
    <x v="1132"/>
    <s v="Courtney Myers"/>
    <x v="4177"/>
    <x v="3"/>
    <n v="12766.402899999999"/>
    <n v="228"/>
    <x v="1"/>
    <s v="Urgent"/>
    <d v="2020-02-06T00:00:00"/>
    <s v="Paracetamol"/>
    <s v="Inconclusive"/>
    <x v="15"/>
  </r>
  <r>
    <s v="Mr."/>
    <s v="Michael Walker"/>
    <n v="25"/>
    <x v="2"/>
    <x v="1"/>
    <s v="O-"/>
    <x v="0"/>
    <x v="2"/>
    <x v="1758"/>
    <s v="Theresa May"/>
    <x v="6709"/>
    <x v="1"/>
    <n v="18390.2834"/>
    <n v="229"/>
    <x v="2"/>
    <s v="Emergency"/>
    <d v="2022-02-08T00:00:00"/>
    <s v="Aspirin"/>
    <s v="Abnormal"/>
    <x v="14"/>
  </r>
  <r>
    <s v="Mrs."/>
    <s v="Stephen Jackson"/>
    <n v="20"/>
    <x v="2"/>
    <x v="0"/>
    <s v="O-"/>
    <x v="0"/>
    <x v="5"/>
    <x v="900"/>
    <s v="Janet Hill"/>
    <x v="6710"/>
    <x v="3"/>
    <n v="15635.7189"/>
    <n v="316"/>
    <x v="2"/>
    <s v="Emergency"/>
    <d v="2020-05-05T00:00:00"/>
    <s v="Aspirin"/>
    <s v="Inconclusive"/>
    <x v="12"/>
  </r>
  <r>
    <s v="Mr."/>
    <s v="Michael Vazquez"/>
    <n v="71"/>
    <x v="0"/>
    <x v="1"/>
    <s v="O-"/>
    <x v="0"/>
    <x v="3"/>
    <x v="1197"/>
    <s v="Loretta Decker"/>
    <x v="6711"/>
    <x v="2"/>
    <n v="12283.3017"/>
    <n v="390"/>
    <x v="0"/>
    <s v="Elective"/>
    <d v="2019-01-03T00:00:00"/>
    <s v="Lipitor"/>
    <s v="Normal"/>
    <x v="30"/>
  </r>
  <r>
    <s v="Mr."/>
    <s v="Richard Wilson"/>
    <n v="56"/>
    <x v="1"/>
    <x v="1"/>
    <s v="AB+"/>
    <x v="3"/>
    <x v="1"/>
    <x v="1447"/>
    <s v="Charlene Galloway"/>
    <x v="6712"/>
    <x v="0"/>
    <n v="38060.534800000001"/>
    <n v="269"/>
    <x v="1"/>
    <s v="Urgent"/>
    <d v="2021-08-12T00:00:00"/>
    <s v="Paracetamol"/>
    <s v="Inconclusive"/>
    <x v="4"/>
  </r>
  <r>
    <s v="Mr."/>
    <s v="Trevor Compton"/>
    <n v="45"/>
    <x v="1"/>
    <x v="1"/>
    <s v="AB+"/>
    <x v="3"/>
    <x v="0"/>
    <x v="1563"/>
    <s v="Tamara Stevens"/>
    <x v="6713"/>
    <x v="3"/>
    <n v="56452.516900000002"/>
    <n v="200"/>
    <x v="1"/>
    <s v="Urgent"/>
    <d v="2019-12-05T00:00:00"/>
    <s v="Aspirin"/>
    <s v="Normal"/>
    <x v="7"/>
  </r>
  <r>
    <s v="Mr."/>
    <s v="Sierra Jenkins"/>
    <n v="35"/>
    <x v="1"/>
    <x v="1"/>
    <s v="AB+"/>
    <x v="3"/>
    <x v="2"/>
    <x v="421"/>
    <s v="Amber Shaw"/>
    <x v="6714"/>
    <x v="2"/>
    <n v="781.48320000000001"/>
    <n v="423"/>
    <x v="2"/>
    <s v="Emergency"/>
    <d v="2021-07-31T00:00:00"/>
    <s v="Penicillin"/>
    <s v="Abnormal"/>
    <x v="4"/>
  </r>
  <r>
    <s v="Mr."/>
    <s v="Tanya Dudley"/>
    <n v="44"/>
    <x v="1"/>
    <x v="1"/>
    <s v="AB+"/>
    <x v="3"/>
    <x v="3"/>
    <x v="769"/>
    <s v="Angela Perez"/>
    <x v="6715"/>
    <x v="3"/>
    <n v="28074.3737"/>
    <n v="173"/>
    <x v="2"/>
    <s v="Emergency"/>
    <d v="2019-02-13T00:00:00"/>
    <s v="Ibuprofen"/>
    <s v="Abnormal"/>
    <x v="21"/>
  </r>
  <r>
    <s v="Mr."/>
    <s v="Adam James"/>
    <n v="63"/>
    <x v="0"/>
    <x v="1"/>
    <s v="A+"/>
    <x v="4"/>
    <x v="1"/>
    <x v="498"/>
    <s v="Donald Day"/>
    <x v="6716"/>
    <x v="4"/>
    <n v="14515.7574"/>
    <n v="317"/>
    <x v="0"/>
    <s v="Elective"/>
    <d v="2023-07-08T00:00:00"/>
    <s v="Paracetamol"/>
    <s v="Inconclusive"/>
    <x v="15"/>
  </r>
  <r>
    <s v="Mr."/>
    <s v="David Jones"/>
    <n v="36"/>
    <x v="1"/>
    <x v="1"/>
    <s v="A-"/>
    <x v="6"/>
    <x v="1"/>
    <x v="398"/>
    <s v="James Keith"/>
    <x v="6717"/>
    <x v="0"/>
    <n v="34664.339200000002"/>
    <n v="467"/>
    <x v="0"/>
    <s v="Elective"/>
    <d v="2023-08-06T00:00:00"/>
    <s v="Ibuprofen"/>
    <s v="Abnormal"/>
    <x v="11"/>
  </r>
  <r>
    <s v="Mr."/>
    <s v="Robin King"/>
    <n v="76"/>
    <x v="0"/>
    <x v="1"/>
    <s v="O-"/>
    <x v="0"/>
    <x v="3"/>
    <x v="436"/>
    <s v="Beth Ali"/>
    <x v="743"/>
    <x v="1"/>
    <n v="24777.518499999998"/>
    <n v="303"/>
    <x v="2"/>
    <s v="Emergency"/>
    <d v="2019-04-22T00:00:00"/>
    <s v="Aspirin"/>
    <s v="Normal"/>
    <x v="10"/>
  </r>
  <r>
    <s v="Mr."/>
    <s v="Isabel Hughes"/>
    <n v="83"/>
    <x v="0"/>
    <x v="1"/>
    <s v="O+"/>
    <x v="1"/>
    <x v="3"/>
    <x v="841"/>
    <s v="Stephanie Hammond"/>
    <x v="2480"/>
    <x v="1"/>
    <n v="7004.7506000000003"/>
    <n v="412"/>
    <x v="1"/>
    <s v="Urgent"/>
    <d v="2021-10-21T00:00:00"/>
    <s v="Penicillin"/>
    <s v="Inconclusive"/>
    <x v="17"/>
  </r>
  <r>
    <s v="Mrs."/>
    <s v="Terri Jefferson"/>
    <n v="58"/>
    <x v="1"/>
    <x v="0"/>
    <s v="A+"/>
    <x v="4"/>
    <x v="1"/>
    <x v="1134"/>
    <s v="Elizabeth Thompson"/>
    <x v="6718"/>
    <x v="3"/>
    <n v="9916.3744999999999"/>
    <n v="280"/>
    <x v="2"/>
    <s v="Emergency"/>
    <d v="2020-02-27T00:00:00"/>
    <s v="Ibuprofen"/>
    <s v="Abnormal"/>
    <x v="28"/>
  </r>
  <r>
    <s v="Mrs."/>
    <s v="John Stone"/>
    <n v="49"/>
    <x v="1"/>
    <x v="0"/>
    <s v="O+"/>
    <x v="1"/>
    <x v="1"/>
    <x v="991"/>
    <s v="Edward Coffey"/>
    <x v="6719"/>
    <x v="2"/>
    <n v="36419.293100000003"/>
    <n v="282"/>
    <x v="1"/>
    <s v="Urgent"/>
    <d v="2019-10-09T00:00:00"/>
    <s v="Paracetamol"/>
    <s v="Normal"/>
    <x v="8"/>
  </r>
  <r>
    <s v="Mrs."/>
    <s v="Brittany Haynes"/>
    <n v="20"/>
    <x v="2"/>
    <x v="0"/>
    <s v="B+"/>
    <x v="7"/>
    <x v="5"/>
    <x v="759"/>
    <s v="David Jackson"/>
    <x v="6720"/>
    <x v="3"/>
    <n v="8944.6389999999992"/>
    <n v="181"/>
    <x v="0"/>
    <s v="Elective"/>
    <d v="2023-08-27T00:00:00"/>
    <s v="Aspirin"/>
    <s v="Normal"/>
    <x v="27"/>
  </r>
  <r>
    <s v="Mrs."/>
    <s v="Shane Parker"/>
    <n v="40"/>
    <x v="1"/>
    <x v="0"/>
    <s v="A-"/>
    <x v="6"/>
    <x v="5"/>
    <x v="1517"/>
    <s v="Mark Norman"/>
    <x v="6721"/>
    <x v="0"/>
    <n v="21878.4899"/>
    <n v="359"/>
    <x v="2"/>
    <s v="Emergency"/>
    <d v="2021-06-21T00:00:00"/>
    <s v="Ibuprofen"/>
    <s v="Abnormal"/>
    <x v="2"/>
  </r>
  <r>
    <s v="Mrs."/>
    <s v="Tyler Campbell"/>
    <n v="60"/>
    <x v="0"/>
    <x v="0"/>
    <s v="B-"/>
    <x v="2"/>
    <x v="1"/>
    <x v="1706"/>
    <s v="Brittany Nelson"/>
    <x v="6722"/>
    <x v="0"/>
    <n v="14615.1149"/>
    <n v="342"/>
    <x v="0"/>
    <s v="Elective"/>
    <d v="2020-07-03T00:00:00"/>
    <s v="Lipitor"/>
    <s v="Abnormal"/>
    <x v="22"/>
  </r>
  <r>
    <s v="Mr."/>
    <s v="Elizabeth Figueroa"/>
    <n v="69"/>
    <x v="0"/>
    <x v="1"/>
    <s v="AB+"/>
    <x v="3"/>
    <x v="5"/>
    <x v="1121"/>
    <s v="Todd Irwin"/>
    <x v="6723"/>
    <x v="1"/>
    <n v="5790.1980000000003"/>
    <n v="459"/>
    <x v="2"/>
    <s v="Emergency"/>
    <d v="2019-03-01T00:00:00"/>
    <s v="Penicillin"/>
    <s v="Abnormal"/>
    <x v="24"/>
  </r>
  <r>
    <s v="Mrs."/>
    <s v="Lance Gonzalez"/>
    <n v="27"/>
    <x v="2"/>
    <x v="0"/>
    <s v="B+"/>
    <x v="7"/>
    <x v="5"/>
    <x v="547"/>
    <s v="Dr. Craig Johnson II"/>
    <x v="6724"/>
    <x v="1"/>
    <n v="14035.921399999999"/>
    <n v="432"/>
    <x v="0"/>
    <s v="Elective"/>
    <d v="2020-08-05T00:00:00"/>
    <s v="Paracetamol"/>
    <s v="Normal"/>
    <x v="11"/>
  </r>
  <r>
    <s v="Mr."/>
    <s v="Eugene Peterson"/>
    <n v="81"/>
    <x v="0"/>
    <x v="1"/>
    <s v="B-"/>
    <x v="2"/>
    <x v="5"/>
    <x v="861"/>
    <s v="Christina Weber"/>
    <x v="627"/>
    <x v="2"/>
    <n v="5050.9094999999998"/>
    <n v="324"/>
    <x v="2"/>
    <s v="Emergency"/>
    <d v="2020-05-11T00:00:00"/>
    <s v="Ibuprofen"/>
    <s v="Normal"/>
    <x v="8"/>
  </r>
  <r>
    <s v="Mrs."/>
    <s v="Christina Webb"/>
    <n v="64"/>
    <x v="0"/>
    <x v="0"/>
    <s v="AB+"/>
    <x v="3"/>
    <x v="0"/>
    <x v="363"/>
    <s v="Daniel Armstrong"/>
    <x v="6725"/>
    <x v="0"/>
    <n v="5399.8639999999996"/>
    <n v="197"/>
    <x v="1"/>
    <s v="Urgent"/>
    <d v="2022-05-06T00:00:00"/>
    <s v="Ibuprofen"/>
    <s v="Abnormal"/>
    <x v="26"/>
  </r>
  <r>
    <s v="Mr."/>
    <s v="Carlos Lin"/>
    <n v="76"/>
    <x v="0"/>
    <x v="1"/>
    <s v="A+"/>
    <x v="4"/>
    <x v="3"/>
    <x v="964"/>
    <s v="Lynn Brown"/>
    <x v="6726"/>
    <x v="3"/>
    <n v="15224.033299999999"/>
    <n v="436"/>
    <x v="0"/>
    <s v="Elective"/>
    <d v="2021-01-23T00:00:00"/>
    <s v="Aspirin"/>
    <s v="Normal"/>
    <x v="15"/>
  </r>
  <r>
    <s v="Mr."/>
    <s v="Shirley Jones"/>
    <n v="28"/>
    <x v="2"/>
    <x v="1"/>
    <s v="B+"/>
    <x v="7"/>
    <x v="4"/>
    <x v="106"/>
    <s v="Valerie Thornton"/>
    <x v="6727"/>
    <x v="1"/>
    <n v="11298.5309"/>
    <n v="411"/>
    <x v="0"/>
    <s v="Elective"/>
    <d v="2021-01-28T00:00:00"/>
    <s v="Aspirin"/>
    <s v="Abnormal"/>
    <x v="27"/>
  </r>
  <r>
    <s v="Mrs."/>
    <s v="Jennifer Richards"/>
    <n v="33"/>
    <x v="2"/>
    <x v="0"/>
    <s v="B+"/>
    <x v="7"/>
    <x v="3"/>
    <x v="1255"/>
    <s v="Nicole Duke"/>
    <x v="4562"/>
    <x v="1"/>
    <n v="15056.405500000001"/>
    <n v="254"/>
    <x v="2"/>
    <s v="Emergency"/>
    <d v="2019-06-02T00:00:00"/>
    <s v="Ibuprofen"/>
    <s v="Abnormal"/>
    <x v="11"/>
  </r>
  <r>
    <s v="Mrs."/>
    <s v="Cody Dalton"/>
    <n v="71"/>
    <x v="0"/>
    <x v="0"/>
    <s v="B-"/>
    <x v="2"/>
    <x v="4"/>
    <x v="526"/>
    <s v="Christina Kennedy"/>
    <x v="6728"/>
    <x v="0"/>
    <n v="28796.081099999999"/>
    <n v="147"/>
    <x v="0"/>
    <s v="Elective"/>
    <d v="2021-10-18T00:00:00"/>
    <s v="Aspirin"/>
    <s v="Abnormal"/>
    <x v="27"/>
  </r>
  <r>
    <s v="Mr."/>
    <s v="Edward Stewart"/>
    <n v="38"/>
    <x v="1"/>
    <x v="1"/>
    <s v="B-"/>
    <x v="2"/>
    <x v="5"/>
    <x v="1567"/>
    <s v="Rebecca Neal"/>
    <x v="1493"/>
    <x v="4"/>
    <n v="72197.841499999995"/>
    <n v="261"/>
    <x v="0"/>
    <s v="Elective"/>
    <d v="2020-09-20T00:00:00"/>
    <s v="Lipitor"/>
    <s v="Normal"/>
    <x v="9"/>
  </r>
  <r>
    <s v="Mrs."/>
    <s v="Michelle Collins"/>
    <n v="61"/>
    <x v="0"/>
    <x v="0"/>
    <s v="A-"/>
    <x v="6"/>
    <x v="3"/>
    <x v="1011"/>
    <s v="Sean Reilly"/>
    <x v="6729"/>
    <x v="0"/>
    <n v="4045.7148999999999"/>
    <n v="180"/>
    <x v="0"/>
    <s v="Elective"/>
    <d v="2020-08-23T00:00:00"/>
    <s v="Lipitor"/>
    <s v="Inconclusive"/>
    <x v="9"/>
  </r>
  <r>
    <s v="Mr."/>
    <s v="Chelsea Ellis"/>
    <n v="19"/>
    <x v="2"/>
    <x v="1"/>
    <s v="AB+"/>
    <x v="3"/>
    <x v="4"/>
    <x v="92"/>
    <s v="Jeremy Johnson"/>
    <x v="6730"/>
    <x v="4"/>
    <n v="42943.060799999999"/>
    <n v="389"/>
    <x v="1"/>
    <s v="Urgent"/>
    <d v="2018-12-02T00:00:00"/>
    <s v="Lipitor"/>
    <s v="Inconclusive"/>
    <x v="5"/>
  </r>
  <r>
    <s v="Mr."/>
    <s v="Francis Winters"/>
    <n v="74"/>
    <x v="0"/>
    <x v="1"/>
    <s v="O-"/>
    <x v="0"/>
    <x v="5"/>
    <x v="1525"/>
    <s v="Ashley Rowe"/>
    <x v="6731"/>
    <x v="3"/>
    <n v="9572.3009999999995"/>
    <n v="266"/>
    <x v="2"/>
    <s v="Emergency"/>
    <d v="2020-11-02T00:00:00"/>
    <s v="Ibuprofen"/>
    <s v="Inconclusive"/>
    <x v="19"/>
  </r>
  <r>
    <s v="Mr."/>
    <s v="Christopher Davis"/>
    <n v="42"/>
    <x v="1"/>
    <x v="1"/>
    <s v="AB+"/>
    <x v="3"/>
    <x v="4"/>
    <x v="356"/>
    <s v="Jennifer Perez"/>
    <x v="4334"/>
    <x v="0"/>
    <n v="36231.803899999999"/>
    <n v="220"/>
    <x v="1"/>
    <s v="Urgent"/>
    <d v="2023-04-11T00:00:00"/>
    <s v="Ibuprofen"/>
    <s v="Inconclusive"/>
    <x v="19"/>
  </r>
  <r>
    <s v="Mrs."/>
    <s v="Daniel Haynes"/>
    <n v="67"/>
    <x v="0"/>
    <x v="0"/>
    <s v="O+"/>
    <x v="1"/>
    <x v="5"/>
    <x v="115"/>
    <s v="Erica Stewart"/>
    <x v="1030"/>
    <x v="3"/>
    <n v="22068.948700000001"/>
    <n v="152"/>
    <x v="0"/>
    <s v="Elective"/>
    <d v="2022-04-06T00:00:00"/>
    <s v="Aspirin"/>
    <s v="Inconclusive"/>
    <x v="5"/>
  </r>
  <r>
    <s v="Mrs."/>
    <s v="Stacy Williams"/>
    <n v="54"/>
    <x v="1"/>
    <x v="0"/>
    <s v="O+"/>
    <x v="1"/>
    <x v="1"/>
    <x v="35"/>
    <s v="Elizabeth Mosley"/>
    <x v="6732"/>
    <x v="3"/>
    <n v="3860.1952999999999"/>
    <n v="340"/>
    <x v="0"/>
    <s v="Elective"/>
    <d v="2019-11-22T00:00:00"/>
    <s v="Ibuprofen"/>
    <s v="Normal"/>
    <x v="2"/>
  </r>
  <r>
    <s v="Mr."/>
    <s v="James Lynch"/>
    <n v="61"/>
    <x v="0"/>
    <x v="1"/>
    <s v="A-"/>
    <x v="6"/>
    <x v="3"/>
    <x v="1188"/>
    <s v="Karen Clark"/>
    <x v="573"/>
    <x v="0"/>
    <n v="13826.4701"/>
    <n v="425"/>
    <x v="0"/>
    <s v="Elective"/>
    <d v="2019-01-09T00:00:00"/>
    <s v="Ibuprofen"/>
    <s v="Inconclusive"/>
    <x v="28"/>
  </r>
  <r>
    <s v="Mrs."/>
    <s v="Steven Elliott"/>
    <n v="32"/>
    <x v="2"/>
    <x v="0"/>
    <s v="A+"/>
    <x v="4"/>
    <x v="3"/>
    <x v="745"/>
    <s v="Julie Dougherty"/>
    <x v="6733"/>
    <x v="4"/>
    <n v="10389.953"/>
    <n v="459"/>
    <x v="2"/>
    <s v="Emergency"/>
    <d v="2020-11-27T00:00:00"/>
    <s v="Paracetamol"/>
    <s v="Normal"/>
    <x v="10"/>
  </r>
  <r>
    <s v="Mrs."/>
    <s v="Jessica Villegas"/>
    <n v="76"/>
    <x v="0"/>
    <x v="0"/>
    <s v="A+"/>
    <x v="4"/>
    <x v="0"/>
    <x v="1446"/>
    <s v="David Petersen"/>
    <x v="439"/>
    <x v="0"/>
    <n v="23215.6626"/>
    <n v="243"/>
    <x v="2"/>
    <s v="Emergency"/>
    <d v="2020-11-03T00:00:00"/>
    <s v="Lipitor"/>
    <s v="Abnormal"/>
    <x v="25"/>
  </r>
  <r>
    <s v="Mr."/>
    <s v="Jeffrey Long"/>
    <n v="49"/>
    <x v="1"/>
    <x v="1"/>
    <s v="AB-"/>
    <x v="5"/>
    <x v="2"/>
    <x v="1623"/>
    <s v="Donna Humphrey"/>
    <x v="6734"/>
    <x v="2"/>
    <n v="7075.7088000000003"/>
    <n v="255"/>
    <x v="0"/>
    <s v="Elective"/>
    <d v="2018-11-06T00:00:00"/>
    <s v="Lipitor"/>
    <s v="Abnormal"/>
    <x v="27"/>
  </r>
  <r>
    <s v="Mrs."/>
    <s v="Elizabeth Whitehead"/>
    <n v="31"/>
    <x v="2"/>
    <x v="0"/>
    <s v="B-"/>
    <x v="2"/>
    <x v="3"/>
    <x v="707"/>
    <s v="George Kline"/>
    <x v="6735"/>
    <x v="4"/>
    <n v="1874.0297"/>
    <n v="467"/>
    <x v="2"/>
    <s v="Emergency"/>
    <d v="2019-05-04T00:00:00"/>
    <s v="Aspirin"/>
    <s v="Normal"/>
    <x v="9"/>
  </r>
  <r>
    <s v="Mr."/>
    <s v="Peter Baker"/>
    <n v="30"/>
    <x v="2"/>
    <x v="1"/>
    <s v="B+"/>
    <x v="7"/>
    <x v="4"/>
    <x v="1434"/>
    <s v="Jennifer Payne"/>
    <x v="6736"/>
    <x v="4"/>
    <n v="28084.160800000001"/>
    <n v="374"/>
    <x v="2"/>
    <s v="Emergency"/>
    <d v="2022-08-17T00:00:00"/>
    <s v="Aspirin"/>
    <s v="Abnormal"/>
    <x v="0"/>
  </r>
  <r>
    <s v="Mrs."/>
    <s v="Angela Hunt"/>
    <n v="31"/>
    <x v="2"/>
    <x v="0"/>
    <s v="B-"/>
    <x v="2"/>
    <x v="0"/>
    <x v="275"/>
    <s v="Alexis Dixon"/>
    <x v="6737"/>
    <x v="4"/>
    <n v="37027.688300000002"/>
    <n v="355"/>
    <x v="1"/>
    <s v="Urgent"/>
    <d v="2021-10-22T00:00:00"/>
    <s v="Penicillin"/>
    <s v="Inconclusive"/>
    <x v="9"/>
  </r>
  <r>
    <s v="Mr."/>
    <s v="Mary Hernandez"/>
    <n v="38"/>
    <x v="1"/>
    <x v="1"/>
    <s v="O-"/>
    <x v="0"/>
    <x v="4"/>
    <x v="421"/>
    <s v="Joshua Underwood"/>
    <x v="6738"/>
    <x v="2"/>
    <n v="31657.010200000001"/>
    <n v="354"/>
    <x v="2"/>
    <s v="Emergency"/>
    <d v="2021-07-31T00:00:00"/>
    <s v="Penicillin"/>
    <s v="Abnormal"/>
    <x v="4"/>
  </r>
  <r>
    <s v="Mr."/>
    <s v="Courtney Lee"/>
    <n v="35"/>
    <x v="1"/>
    <x v="1"/>
    <s v="O+"/>
    <x v="1"/>
    <x v="2"/>
    <x v="863"/>
    <s v="Drew Knight"/>
    <x v="6739"/>
    <x v="2"/>
    <n v="5084.0414000000001"/>
    <n v="251"/>
    <x v="0"/>
    <s v="Elective"/>
    <d v="2020-04-12T00:00:00"/>
    <s v="Paracetamol"/>
    <s v="Normal"/>
    <x v="21"/>
  </r>
  <r>
    <s v="Mr."/>
    <s v="Alexandria Jones"/>
    <n v="26"/>
    <x v="2"/>
    <x v="1"/>
    <s v="B-"/>
    <x v="2"/>
    <x v="1"/>
    <x v="1303"/>
    <s v="Anthony Lynch"/>
    <x v="6740"/>
    <x v="4"/>
    <n v="17425.501700000001"/>
    <n v="137"/>
    <x v="1"/>
    <s v="Urgent"/>
    <d v="2019-04-12T00:00:00"/>
    <s v="Aspirin"/>
    <s v="Inconclusive"/>
    <x v="19"/>
  </r>
  <r>
    <s v="Mrs."/>
    <s v="Robert Green"/>
    <n v="67"/>
    <x v="0"/>
    <x v="0"/>
    <s v="A+"/>
    <x v="4"/>
    <x v="3"/>
    <x v="1534"/>
    <s v="Amanda Franklin"/>
    <x v="6741"/>
    <x v="3"/>
    <n v="24282.591499999999"/>
    <n v="447"/>
    <x v="1"/>
    <s v="Urgent"/>
    <d v="2019-09-13T00:00:00"/>
    <s v="Lipitor"/>
    <s v="Abnormal"/>
    <x v="4"/>
  </r>
  <r>
    <s v="Mrs."/>
    <s v="Jorge Parker"/>
    <n v="61"/>
    <x v="0"/>
    <x v="0"/>
    <s v="B+"/>
    <x v="7"/>
    <x v="0"/>
    <x v="1249"/>
    <s v="Peggy Lane"/>
    <x v="6742"/>
    <x v="0"/>
    <n v="35150.596400000002"/>
    <n v="225"/>
    <x v="2"/>
    <s v="Emergency"/>
    <d v="2021-08-14T00:00:00"/>
    <s v="Lipitor"/>
    <s v="Abnormal"/>
    <x v="24"/>
  </r>
  <r>
    <s v="Mrs."/>
    <s v="Samantha Murray"/>
    <n v="21"/>
    <x v="2"/>
    <x v="0"/>
    <s v="AB+"/>
    <x v="3"/>
    <x v="5"/>
    <x v="585"/>
    <s v="Megan Flores"/>
    <x v="6743"/>
    <x v="3"/>
    <n v="57892.6518"/>
    <n v="188"/>
    <x v="0"/>
    <s v="Elective"/>
    <d v="2020-01-14T00:00:00"/>
    <s v="Aspirin"/>
    <s v="Normal"/>
    <x v="24"/>
  </r>
  <r>
    <s v="Mr."/>
    <s v="Rachel Robinson"/>
    <n v="30"/>
    <x v="2"/>
    <x v="1"/>
    <s v="O+"/>
    <x v="1"/>
    <x v="4"/>
    <x v="1438"/>
    <s v="Christy Mcdaniel"/>
    <x v="6744"/>
    <x v="2"/>
    <n v="41979.456200000001"/>
    <n v="204"/>
    <x v="1"/>
    <s v="Urgent"/>
    <d v="2020-03-05T00:00:00"/>
    <s v="Aspirin"/>
    <s v="Normal"/>
    <x v="25"/>
  </r>
  <r>
    <s v="Mr."/>
    <s v="James Johnson"/>
    <n v="28"/>
    <x v="2"/>
    <x v="1"/>
    <s v="B-"/>
    <x v="2"/>
    <x v="0"/>
    <x v="1282"/>
    <s v="Shannon Harvey"/>
    <x v="5000"/>
    <x v="4"/>
    <n v="14103.322899999999"/>
    <n v="381"/>
    <x v="2"/>
    <s v="Emergency"/>
    <d v="2022-11-04T00:00:00"/>
    <s v="Penicillin"/>
    <s v="Normal"/>
    <x v="17"/>
  </r>
  <r>
    <s v="Mr."/>
    <s v="Scott Campos"/>
    <n v="81"/>
    <x v="0"/>
    <x v="1"/>
    <s v="O+"/>
    <x v="1"/>
    <x v="1"/>
    <x v="88"/>
    <s v="Katelyn Rivera"/>
    <x v="6745"/>
    <x v="4"/>
    <n v="9850.8068999999996"/>
    <n v="171"/>
    <x v="1"/>
    <s v="Urgent"/>
    <d v="2022-04-09T00:00:00"/>
    <s v="Ibuprofen"/>
    <s v="Inconclusive"/>
    <x v="14"/>
  </r>
  <r>
    <s v="Mr."/>
    <s v="Kevin Ferguson"/>
    <n v="79"/>
    <x v="0"/>
    <x v="1"/>
    <s v="AB+"/>
    <x v="3"/>
    <x v="3"/>
    <x v="860"/>
    <s v="Larry Butler"/>
    <x v="6746"/>
    <x v="4"/>
    <n v="26751.2484"/>
    <n v="134"/>
    <x v="0"/>
    <s v="Elective"/>
    <d v="2023-01-07T00:00:00"/>
    <s v="Ibuprofen"/>
    <s v="Normal"/>
    <x v="3"/>
  </r>
  <r>
    <s v="Mr."/>
    <s v="Misty Kelly"/>
    <n v="27"/>
    <x v="2"/>
    <x v="1"/>
    <s v="B-"/>
    <x v="2"/>
    <x v="2"/>
    <x v="1088"/>
    <s v="Richard Fleming"/>
    <x v="6747"/>
    <x v="4"/>
    <n v="8788.6162999999997"/>
    <n v="328"/>
    <x v="0"/>
    <s v="Elective"/>
    <d v="2022-06-07T00:00:00"/>
    <s v="Paracetamol"/>
    <s v="Normal"/>
    <x v="2"/>
  </r>
  <r>
    <s v="Mrs."/>
    <s v="Richard Gallagher"/>
    <n v="32"/>
    <x v="2"/>
    <x v="0"/>
    <s v="O-"/>
    <x v="0"/>
    <x v="3"/>
    <x v="1108"/>
    <s v="Dawn Guzman"/>
    <x v="6748"/>
    <x v="2"/>
    <n v="31812.482199999999"/>
    <n v="242"/>
    <x v="0"/>
    <s v="Elective"/>
    <d v="2023-09-04T00:00:00"/>
    <s v="Paracetamol"/>
    <s v="Inconclusive"/>
    <x v="20"/>
  </r>
  <r>
    <s v="Mrs."/>
    <s v="William Esparza"/>
    <n v="61"/>
    <x v="0"/>
    <x v="0"/>
    <s v="O-"/>
    <x v="0"/>
    <x v="5"/>
    <x v="1556"/>
    <s v="Crystal Thomas"/>
    <x v="6749"/>
    <x v="4"/>
    <n v="51883.380400000002"/>
    <n v="156"/>
    <x v="2"/>
    <s v="Emergency"/>
    <d v="2020-09-27T00:00:00"/>
    <s v="Paracetamol"/>
    <s v="Normal"/>
    <x v="6"/>
  </r>
  <r>
    <s v="Mr."/>
    <s v="Jason Carr"/>
    <n v="49"/>
    <x v="1"/>
    <x v="1"/>
    <s v="A-"/>
    <x v="6"/>
    <x v="3"/>
    <x v="1309"/>
    <s v="Dana Lopez"/>
    <x v="6750"/>
    <x v="2"/>
    <n v="15737.677299999999"/>
    <n v="499"/>
    <x v="0"/>
    <s v="Elective"/>
    <d v="2021-04-11T00:00:00"/>
    <s v="Lipitor"/>
    <s v="Inconclusive"/>
    <x v="23"/>
  </r>
  <r>
    <s v="Mr."/>
    <s v="Michele Riddle"/>
    <n v="22"/>
    <x v="2"/>
    <x v="1"/>
    <s v="A+"/>
    <x v="4"/>
    <x v="3"/>
    <x v="92"/>
    <s v="Isaiah Lee"/>
    <x v="6751"/>
    <x v="2"/>
    <n v="30382.075400000002"/>
    <n v="123"/>
    <x v="0"/>
    <s v="Elective"/>
    <d v="2018-11-24T00:00:00"/>
    <s v="Lipitor"/>
    <s v="Normal"/>
    <x v="27"/>
  </r>
  <r>
    <s v="Mrs."/>
    <s v="Sheila Gonzales"/>
    <n v="41"/>
    <x v="1"/>
    <x v="0"/>
    <s v="A+"/>
    <x v="4"/>
    <x v="4"/>
    <x v="849"/>
    <s v="Terry Leon"/>
    <x v="6752"/>
    <x v="4"/>
    <n v="12078.8626"/>
    <n v="482"/>
    <x v="0"/>
    <s v="Elective"/>
    <d v="2021-11-26T00:00:00"/>
    <s v="Ibuprofen"/>
    <s v="Inconclusive"/>
    <x v="8"/>
  </r>
  <r>
    <s v="Mr."/>
    <s v="Michaela Wright"/>
    <n v="66"/>
    <x v="0"/>
    <x v="1"/>
    <s v="O-"/>
    <x v="0"/>
    <x v="5"/>
    <x v="1095"/>
    <s v="Jennifer Phillips"/>
    <x v="2044"/>
    <x v="0"/>
    <n v="44086.4859"/>
    <n v="230"/>
    <x v="1"/>
    <s v="Urgent"/>
    <d v="2022-05-01T00:00:00"/>
    <s v="Penicillin"/>
    <s v="Inconclusive"/>
    <x v="20"/>
  </r>
  <r>
    <s v="Mrs."/>
    <s v="Michael Atkinson"/>
    <n v="42"/>
    <x v="1"/>
    <x v="0"/>
    <s v="O+"/>
    <x v="1"/>
    <x v="2"/>
    <x v="1438"/>
    <s v="Heidi Anderson"/>
    <x v="6753"/>
    <x v="4"/>
    <n v="1579.4450999999999"/>
    <n v="481"/>
    <x v="2"/>
    <s v="Emergency"/>
    <d v="2020-02-27T00:00:00"/>
    <s v="Aspirin"/>
    <s v="Inconclusive"/>
    <x v="11"/>
  </r>
  <r>
    <s v="Mr."/>
    <s v="Kristen Ortega"/>
    <n v="48"/>
    <x v="1"/>
    <x v="1"/>
    <s v="A-"/>
    <x v="6"/>
    <x v="3"/>
    <x v="1628"/>
    <s v="Amanda Wagner"/>
    <x v="6754"/>
    <x v="0"/>
    <n v="16234.1824"/>
    <n v="194"/>
    <x v="0"/>
    <s v="Elective"/>
    <d v="2023-10-01T00:00:00"/>
    <s v="Ibuprofen"/>
    <s v="Abnormal"/>
    <x v="2"/>
  </r>
  <r>
    <s v="Mr."/>
    <s v="Mary West"/>
    <n v="40"/>
    <x v="1"/>
    <x v="1"/>
    <s v="AB-"/>
    <x v="5"/>
    <x v="1"/>
    <x v="1141"/>
    <s v="Brent Garcia"/>
    <x v="6755"/>
    <x v="0"/>
    <n v="17745.534199999998"/>
    <n v="370"/>
    <x v="0"/>
    <s v="Elective"/>
    <d v="2019-04-28T00:00:00"/>
    <s v="Ibuprofen"/>
    <s v="Abnormal"/>
    <x v="25"/>
  </r>
  <r>
    <s v="Mrs."/>
    <s v="Christopher Liu"/>
    <n v="78"/>
    <x v="0"/>
    <x v="0"/>
    <s v="A-"/>
    <x v="6"/>
    <x v="3"/>
    <x v="1507"/>
    <s v="Crystal Thompson"/>
    <x v="6756"/>
    <x v="2"/>
    <n v="20739.9745"/>
    <n v="105"/>
    <x v="0"/>
    <s v="Elective"/>
    <d v="2021-05-18T00:00:00"/>
    <s v="Penicillin"/>
    <s v="Normal"/>
    <x v="12"/>
  </r>
  <r>
    <s v="Mrs."/>
    <s v="Megan May"/>
    <n v="56"/>
    <x v="1"/>
    <x v="0"/>
    <s v="B+"/>
    <x v="7"/>
    <x v="4"/>
    <x v="278"/>
    <s v="Kelsey Garza"/>
    <x v="1060"/>
    <x v="2"/>
    <n v="25467.7438"/>
    <n v="172"/>
    <x v="1"/>
    <s v="Urgent"/>
    <d v="2019-05-22T00:00:00"/>
    <s v="Paracetamol"/>
    <s v="Inconclusive"/>
    <x v="19"/>
  </r>
  <r>
    <s v="Mrs."/>
    <s v="Tyler Baker"/>
    <n v="24"/>
    <x v="2"/>
    <x v="0"/>
    <s v="O-"/>
    <x v="0"/>
    <x v="3"/>
    <x v="1167"/>
    <s v="Charles Williams"/>
    <x v="6757"/>
    <x v="4"/>
    <n v="34897.450700000001"/>
    <n v="481"/>
    <x v="0"/>
    <s v="Elective"/>
    <d v="2023-02-24T00:00:00"/>
    <s v="Paracetamol"/>
    <s v="Normal"/>
    <x v="27"/>
  </r>
  <r>
    <s v="Mr."/>
    <s v="Elizabeth Wilson"/>
    <n v="29"/>
    <x v="2"/>
    <x v="1"/>
    <s v="O+"/>
    <x v="1"/>
    <x v="5"/>
    <x v="480"/>
    <s v="Angela Harrell"/>
    <x v="6758"/>
    <x v="3"/>
    <n v="58165.406799999997"/>
    <n v="158"/>
    <x v="0"/>
    <s v="Elective"/>
    <d v="2022-05-26T00:00:00"/>
    <s v="Penicillin"/>
    <s v="Abnormal"/>
    <x v="5"/>
  </r>
  <r>
    <s v="Mr."/>
    <s v="Ana Riley"/>
    <n v="64"/>
    <x v="0"/>
    <x v="1"/>
    <s v="B-"/>
    <x v="2"/>
    <x v="5"/>
    <x v="1317"/>
    <s v="Reginald Smith"/>
    <x v="6759"/>
    <x v="1"/>
    <n v="69310.310200000007"/>
    <n v="470"/>
    <x v="1"/>
    <s v="Urgent"/>
    <d v="2023-04-07T00:00:00"/>
    <s v="Aspirin"/>
    <s v="Abnormal"/>
    <x v="4"/>
  </r>
  <r>
    <s v="Mr."/>
    <s v="Michael Hernandez"/>
    <n v="69"/>
    <x v="0"/>
    <x v="1"/>
    <s v="A+"/>
    <x v="4"/>
    <x v="3"/>
    <x v="1210"/>
    <s v="Todd Carter"/>
    <x v="6760"/>
    <x v="4"/>
    <n v="2903.7547"/>
    <n v="199"/>
    <x v="0"/>
    <s v="Elective"/>
    <d v="2020-11-19T00:00:00"/>
    <s v="Ibuprofen"/>
    <s v="Normal"/>
    <x v="24"/>
  </r>
  <r>
    <s v="Mr."/>
    <s v="Sean Edwards"/>
    <n v="50"/>
    <x v="1"/>
    <x v="1"/>
    <s v="A-"/>
    <x v="6"/>
    <x v="1"/>
    <x v="438"/>
    <s v="Rebecca Bailey"/>
    <x v="1935"/>
    <x v="2"/>
    <n v="22630.7487"/>
    <n v="361"/>
    <x v="0"/>
    <s v="Elective"/>
    <d v="2021-02-15T00:00:00"/>
    <s v="Paracetamol"/>
    <s v="Abnormal"/>
    <x v="0"/>
  </r>
  <r>
    <s v="Mrs."/>
    <s v="Nicholas Estes"/>
    <n v="25"/>
    <x v="2"/>
    <x v="0"/>
    <s v="O-"/>
    <x v="0"/>
    <x v="5"/>
    <x v="516"/>
    <s v="Roberta Santos"/>
    <x v="6761"/>
    <x v="3"/>
    <n v="28300.690500000001"/>
    <n v="408"/>
    <x v="1"/>
    <s v="Urgent"/>
    <d v="2022-11-28T00:00:00"/>
    <s v="Aspirin"/>
    <s v="Inconclusive"/>
    <x v="16"/>
  </r>
  <r>
    <s v="Mr."/>
    <s v="Jacob Lindsey"/>
    <n v="18"/>
    <x v="2"/>
    <x v="1"/>
    <s v="B-"/>
    <x v="2"/>
    <x v="5"/>
    <x v="1674"/>
    <s v="Lindsay Anderson"/>
    <x v="1227"/>
    <x v="2"/>
    <n v="55688.325199999999"/>
    <n v="184"/>
    <x v="0"/>
    <s v="Elective"/>
    <d v="2022-10-07T00:00:00"/>
    <s v="Ibuprofen"/>
    <s v="Normal"/>
    <x v="30"/>
  </r>
  <r>
    <s v="Mr."/>
    <s v="April Lee"/>
    <n v="76"/>
    <x v="0"/>
    <x v="1"/>
    <s v="A+"/>
    <x v="4"/>
    <x v="2"/>
    <x v="1630"/>
    <s v="Henry Harmon"/>
    <x v="6762"/>
    <x v="3"/>
    <n v="5091.8910999999998"/>
    <n v="272"/>
    <x v="2"/>
    <s v="Emergency"/>
    <d v="2021-10-29T00:00:00"/>
    <s v="Paracetamol"/>
    <s v="Inconclusive"/>
    <x v="2"/>
  </r>
  <r>
    <s v="Mrs."/>
    <s v="Melvin Arnold"/>
    <n v="69"/>
    <x v="0"/>
    <x v="0"/>
    <s v="O-"/>
    <x v="0"/>
    <x v="3"/>
    <x v="133"/>
    <s v="Sara Ortiz"/>
    <x v="6763"/>
    <x v="0"/>
    <n v="8387.0465000000004"/>
    <n v="176"/>
    <x v="1"/>
    <s v="Urgent"/>
    <d v="2021-06-02T00:00:00"/>
    <s v="Penicillin"/>
    <s v="Abnormal"/>
    <x v="1"/>
  </r>
  <r>
    <s v="Mrs."/>
    <s v="Julie Miller"/>
    <n v="62"/>
    <x v="0"/>
    <x v="0"/>
    <s v="AB+"/>
    <x v="3"/>
    <x v="1"/>
    <x v="5"/>
    <s v="James Tucker"/>
    <x v="6764"/>
    <x v="4"/>
    <n v="5548.2764999999999"/>
    <n v="337"/>
    <x v="2"/>
    <s v="Emergency"/>
    <d v="2023-06-16T00:00:00"/>
    <s v="Aspirin"/>
    <s v="Abnormal"/>
    <x v="27"/>
  </r>
  <r>
    <s v="Mr."/>
    <s v="Ryan Larson"/>
    <n v="64"/>
    <x v="0"/>
    <x v="1"/>
    <s v="B-"/>
    <x v="2"/>
    <x v="3"/>
    <x v="157"/>
    <s v="Tiffany Hayes"/>
    <x v="6765"/>
    <x v="1"/>
    <n v="26514.3256"/>
    <n v="280"/>
    <x v="0"/>
    <s v="Elective"/>
    <d v="2022-02-14T00:00:00"/>
    <s v="Ibuprofen"/>
    <s v="Abnormal"/>
    <x v="28"/>
  </r>
  <r>
    <s v="Mr."/>
    <s v="Elizabeth Crosby"/>
    <n v="55"/>
    <x v="1"/>
    <x v="1"/>
    <s v="O+"/>
    <x v="1"/>
    <x v="2"/>
    <x v="1104"/>
    <s v="Brittany Schmidt"/>
    <x v="6766"/>
    <x v="1"/>
    <n v="24181.177"/>
    <n v="117"/>
    <x v="2"/>
    <s v="Emergency"/>
    <d v="2019-10-13T00:00:00"/>
    <s v="Penicillin"/>
    <s v="Abnormal"/>
    <x v="8"/>
  </r>
  <r>
    <s v="Mrs."/>
    <s v="Billy Jackson PhD"/>
    <n v="36"/>
    <x v="1"/>
    <x v="0"/>
    <s v="A-"/>
    <x v="6"/>
    <x v="4"/>
    <x v="1765"/>
    <s v="Tara Floyd"/>
    <x v="6767"/>
    <x v="0"/>
    <n v="32128.5344"/>
    <n v="221"/>
    <x v="2"/>
    <s v="Emergency"/>
    <d v="2020-09-22T00:00:00"/>
    <s v="Aspirin"/>
    <s v="Abnormal"/>
    <x v="23"/>
  </r>
  <r>
    <s v="Mr."/>
    <s v="Julie Anderson"/>
    <n v="52"/>
    <x v="1"/>
    <x v="1"/>
    <s v="A+"/>
    <x v="4"/>
    <x v="3"/>
    <x v="1498"/>
    <s v="Tyler Little"/>
    <x v="6768"/>
    <x v="4"/>
    <n v="30703.32"/>
    <n v="273"/>
    <x v="1"/>
    <s v="Urgent"/>
    <d v="2021-11-07T00:00:00"/>
    <s v="Penicillin"/>
    <s v="Normal"/>
    <x v="9"/>
  </r>
  <r>
    <s v="Mrs."/>
    <s v="Kevin Patton"/>
    <n v="64"/>
    <x v="0"/>
    <x v="0"/>
    <s v="O+"/>
    <x v="1"/>
    <x v="3"/>
    <x v="511"/>
    <s v="Melissa Lee"/>
    <x v="6769"/>
    <x v="4"/>
    <n v="8921.8102999999992"/>
    <n v="308"/>
    <x v="1"/>
    <s v="Urgent"/>
    <d v="2021-09-19T00:00:00"/>
    <s v="Paracetamol"/>
    <s v="Abnormal"/>
    <x v="19"/>
  </r>
  <r>
    <s v="Mrs."/>
    <s v="Sarah Williams"/>
    <n v="57"/>
    <x v="1"/>
    <x v="0"/>
    <s v="AB+"/>
    <x v="3"/>
    <x v="1"/>
    <x v="90"/>
    <s v="Lee Brooks"/>
    <x v="6770"/>
    <x v="0"/>
    <n v="1490.2648999999999"/>
    <n v="414"/>
    <x v="1"/>
    <s v="Urgent"/>
    <d v="2021-10-05T00:00:00"/>
    <s v="Paracetamol"/>
    <s v="Inconclusive"/>
    <x v="28"/>
  </r>
  <r>
    <s v="Mr."/>
    <s v="Melanie Martinez"/>
    <n v="49"/>
    <x v="1"/>
    <x v="1"/>
    <s v="AB-"/>
    <x v="5"/>
    <x v="1"/>
    <x v="582"/>
    <s v="Adam Fowler"/>
    <x v="6771"/>
    <x v="1"/>
    <n v="32710.702600000001"/>
    <n v="179"/>
    <x v="0"/>
    <s v="Elective"/>
    <d v="2023-01-22T00:00:00"/>
    <s v="Lipitor"/>
    <s v="Normal"/>
    <x v="9"/>
  </r>
  <r>
    <s v="Mrs."/>
    <s v="Catherine Walsh"/>
    <n v="39"/>
    <x v="1"/>
    <x v="0"/>
    <s v="O+"/>
    <x v="1"/>
    <x v="3"/>
    <x v="443"/>
    <s v="Heidi Turner"/>
    <x v="6772"/>
    <x v="4"/>
    <n v="10484.787"/>
    <n v="174"/>
    <x v="2"/>
    <s v="Emergency"/>
    <d v="2020-10-24T00:00:00"/>
    <s v="Penicillin"/>
    <s v="Normal"/>
    <x v="5"/>
  </r>
  <r>
    <s v="Mr."/>
    <s v="Jacob Gibson"/>
    <n v="24"/>
    <x v="2"/>
    <x v="1"/>
    <s v="AB-"/>
    <x v="5"/>
    <x v="3"/>
    <x v="1181"/>
    <s v="Jennifer Baldwin MD"/>
    <x v="6773"/>
    <x v="3"/>
    <n v="5034.4047"/>
    <n v="412"/>
    <x v="1"/>
    <s v="Urgent"/>
    <d v="2020-07-21T00:00:00"/>
    <s v="Penicillin"/>
    <s v="Inconclusive"/>
    <x v="13"/>
  </r>
  <r>
    <s v="Mr."/>
    <s v="Adrian Lee"/>
    <n v="76"/>
    <x v="0"/>
    <x v="1"/>
    <s v="B-"/>
    <x v="2"/>
    <x v="4"/>
    <x v="277"/>
    <s v="John Waller"/>
    <x v="6774"/>
    <x v="3"/>
    <n v="41197.532599999999"/>
    <n v="127"/>
    <x v="1"/>
    <s v="Urgent"/>
    <d v="2020-02-02T00:00:00"/>
    <s v="Ibuprofen"/>
    <s v="Abnormal"/>
    <x v="21"/>
  </r>
  <r>
    <s v="Mr."/>
    <s v="Sheila Wilson"/>
    <n v="66"/>
    <x v="0"/>
    <x v="1"/>
    <s v="AB+"/>
    <x v="3"/>
    <x v="2"/>
    <x v="728"/>
    <s v="Melissa Cameron"/>
    <x v="3342"/>
    <x v="1"/>
    <n v="17116.974200000001"/>
    <n v="131"/>
    <x v="0"/>
    <s v="Elective"/>
    <d v="2020-12-25T00:00:00"/>
    <s v="Lipitor"/>
    <s v="Inconclusive"/>
    <x v="8"/>
  </r>
  <r>
    <s v="Mrs."/>
    <s v="Ashley Atkins"/>
    <n v="82"/>
    <x v="0"/>
    <x v="0"/>
    <s v="AB+"/>
    <x v="3"/>
    <x v="0"/>
    <x v="1419"/>
    <s v="David Erickson"/>
    <x v="5627"/>
    <x v="0"/>
    <n v="10807.2822"/>
    <n v="112"/>
    <x v="1"/>
    <s v="Urgent"/>
    <d v="2020-02-19T00:00:00"/>
    <s v="Lipitor"/>
    <s v="Inconclusive"/>
    <x v="23"/>
  </r>
  <r>
    <s v="Mr."/>
    <s v="Brianna Hill"/>
    <n v="53"/>
    <x v="1"/>
    <x v="1"/>
    <s v="B+"/>
    <x v="7"/>
    <x v="0"/>
    <x v="341"/>
    <s v="Timothy Barnes"/>
    <x v="6775"/>
    <x v="2"/>
    <n v="27448.212500000001"/>
    <n v="129"/>
    <x v="1"/>
    <s v="Urgent"/>
    <d v="2020-09-24T00:00:00"/>
    <s v="Paracetamol"/>
    <s v="Normal"/>
    <x v="6"/>
  </r>
  <r>
    <s v="Mr."/>
    <s v="Amanda Holloway"/>
    <n v="32"/>
    <x v="2"/>
    <x v="1"/>
    <s v="O-"/>
    <x v="0"/>
    <x v="2"/>
    <x v="583"/>
    <s v="Christopher Shepard"/>
    <x v="6776"/>
    <x v="3"/>
    <n v="22188.3289"/>
    <n v="374"/>
    <x v="0"/>
    <s v="Elective"/>
    <d v="2023-10-05T00:00:00"/>
    <s v="Aspirin"/>
    <s v="Abnormal"/>
    <x v="10"/>
  </r>
  <r>
    <s v="Mr."/>
    <s v="Marie Huang"/>
    <n v="55"/>
    <x v="1"/>
    <x v="1"/>
    <s v="A-"/>
    <x v="6"/>
    <x v="5"/>
    <x v="1049"/>
    <s v="Cody Anderson"/>
    <x v="6777"/>
    <x v="0"/>
    <n v="17760.4974"/>
    <n v="429"/>
    <x v="1"/>
    <s v="Urgent"/>
    <d v="2022-11-23T00:00:00"/>
    <s v="Ibuprofen"/>
    <s v="Abnormal"/>
    <x v="22"/>
  </r>
  <r>
    <s v="Mrs."/>
    <s v="Keith Wilson"/>
    <n v="52"/>
    <x v="1"/>
    <x v="0"/>
    <s v="A+"/>
    <x v="4"/>
    <x v="1"/>
    <x v="28"/>
    <s v="Todd Johnson"/>
    <x v="6778"/>
    <x v="4"/>
    <n v="15024.9936"/>
    <n v="278"/>
    <x v="0"/>
    <s v="Elective"/>
    <d v="2019-05-15T00:00:00"/>
    <s v="Penicillin"/>
    <s v="Normal"/>
    <x v="3"/>
  </r>
  <r>
    <s v="Mr."/>
    <s v="Sarah Jenkins"/>
    <n v="56"/>
    <x v="1"/>
    <x v="1"/>
    <s v="B-"/>
    <x v="2"/>
    <x v="5"/>
    <x v="666"/>
    <s v="Patricia Page"/>
    <x v="6779"/>
    <x v="2"/>
    <n v="41251.392500000002"/>
    <n v="330"/>
    <x v="0"/>
    <s v="Elective"/>
    <d v="2020-04-10T00:00:00"/>
    <s v="Aspirin"/>
    <s v="Normal"/>
    <x v="22"/>
  </r>
  <r>
    <s v="Mr."/>
    <s v="Jasmine Patel DDS"/>
    <n v="68"/>
    <x v="0"/>
    <x v="1"/>
    <s v="B-"/>
    <x v="2"/>
    <x v="5"/>
    <x v="1677"/>
    <s v="Chelsea Fields"/>
    <x v="6780"/>
    <x v="2"/>
    <n v="24950.152699999999"/>
    <n v="268"/>
    <x v="1"/>
    <s v="Urgent"/>
    <d v="2023-08-30T00:00:00"/>
    <s v="Lipitor"/>
    <s v="Normal"/>
    <x v="8"/>
  </r>
  <r>
    <s v="Mrs."/>
    <s v="Michael Hamilton"/>
    <n v="18"/>
    <x v="2"/>
    <x v="0"/>
    <s v="AB-"/>
    <x v="5"/>
    <x v="4"/>
    <x v="1213"/>
    <s v="Robert Dorsey"/>
    <x v="6781"/>
    <x v="4"/>
    <n v="24345.2461"/>
    <n v="104"/>
    <x v="1"/>
    <s v="Urgent"/>
    <d v="2020-01-22T00:00:00"/>
    <s v="Penicillin"/>
    <s v="Inconclusive"/>
    <x v="17"/>
  </r>
  <r>
    <s v="Mr."/>
    <s v="Kathleen Brown"/>
    <n v="50"/>
    <x v="1"/>
    <x v="1"/>
    <s v="B-"/>
    <x v="2"/>
    <x v="2"/>
    <x v="760"/>
    <s v="Brittany Russell"/>
    <x v="1568"/>
    <x v="1"/>
    <n v="2227.2478000000001"/>
    <n v="493"/>
    <x v="0"/>
    <s v="Elective"/>
    <d v="2023-02-07T00:00:00"/>
    <s v="Penicillin"/>
    <s v="Normal"/>
    <x v="3"/>
  </r>
  <r>
    <s v="Mr."/>
    <s v="Karen Coleman DDS"/>
    <n v="47"/>
    <x v="1"/>
    <x v="1"/>
    <s v="AB-"/>
    <x v="5"/>
    <x v="5"/>
    <x v="967"/>
    <s v="Rose Holmes"/>
    <x v="5794"/>
    <x v="3"/>
    <n v="72061.488700000002"/>
    <n v="298"/>
    <x v="0"/>
    <s v="Elective"/>
    <d v="2022-01-11T00:00:00"/>
    <s v="Lipitor"/>
    <s v="Inconclusive"/>
    <x v="30"/>
  </r>
  <r>
    <s v="Mr."/>
    <s v="Debra Miller"/>
    <n v="65"/>
    <x v="0"/>
    <x v="1"/>
    <s v="AB-"/>
    <x v="5"/>
    <x v="3"/>
    <x v="1079"/>
    <s v="Julie Lewis"/>
    <x v="6782"/>
    <x v="3"/>
    <n v="27785.9172"/>
    <n v="133"/>
    <x v="0"/>
    <s v="Elective"/>
    <d v="2020-09-22T00:00:00"/>
    <s v="Aspirin"/>
    <s v="Inconclusive"/>
    <x v="13"/>
  </r>
  <r>
    <s v="Mr."/>
    <s v="Amy Brown"/>
    <n v="76"/>
    <x v="0"/>
    <x v="1"/>
    <s v="AB+"/>
    <x v="3"/>
    <x v="1"/>
    <x v="1653"/>
    <s v="Theresa Morris"/>
    <x v="6783"/>
    <x v="4"/>
    <n v="28509.821599999999"/>
    <n v="306"/>
    <x v="0"/>
    <s v="Elective"/>
    <d v="2020-02-04T00:00:00"/>
    <s v="Lipitor"/>
    <s v="Inconclusive"/>
    <x v="26"/>
  </r>
  <r>
    <s v="Mrs."/>
    <s v="Jordan Miller"/>
    <n v="45"/>
    <x v="1"/>
    <x v="0"/>
    <s v="A+"/>
    <x v="4"/>
    <x v="4"/>
    <x v="1218"/>
    <s v="Tara Jefferson DVM"/>
    <x v="715"/>
    <x v="0"/>
    <n v="4076.5949999999998"/>
    <n v="204"/>
    <x v="1"/>
    <s v="Urgent"/>
    <d v="2019-12-09T00:00:00"/>
    <s v="Aspirin"/>
    <s v="Inconclusive"/>
    <x v="28"/>
  </r>
  <r>
    <s v="Mr."/>
    <s v="Shaun Hawkins"/>
    <n v="45"/>
    <x v="1"/>
    <x v="1"/>
    <s v="B+"/>
    <x v="7"/>
    <x v="5"/>
    <x v="1182"/>
    <s v="Vincent Hernandez"/>
    <x v="950"/>
    <x v="4"/>
    <n v="45639.762699999999"/>
    <n v="208"/>
    <x v="1"/>
    <s v="Urgent"/>
    <d v="2022-01-04T00:00:00"/>
    <s v="Paracetamol"/>
    <s v="Normal"/>
    <x v="16"/>
  </r>
  <r>
    <s v="Mr."/>
    <s v="Alexis Schultz"/>
    <n v="84"/>
    <x v="0"/>
    <x v="1"/>
    <s v="AB-"/>
    <x v="5"/>
    <x v="1"/>
    <x v="490"/>
    <s v="Deborah Brown"/>
    <x v="6784"/>
    <x v="0"/>
    <n v="30036.887999999999"/>
    <n v="330"/>
    <x v="0"/>
    <s v="Elective"/>
    <d v="2021-09-23T00:00:00"/>
    <s v="Lipitor"/>
    <s v="Abnormal"/>
    <x v="5"/>
  </r>
  <r>
    <s v="Mr."/>
    <s v="Thomas Jones"/>
    <n v="23"/>
    <x v="2"/>
    <x v="1"/>
    <s v="O-"/>
    <x v="0"/>
    <x v="4"/>
    <x v="1389"/>
    <s v="Mary Gomez"/>
    <x v="6785"/>
    <x v="4"/>
    <n v="30217.1469"/>
    <n v="295"/>
    <x v="1"/>
    <s v="Urgent"/>
    <d v="2019-01-27T00:00:00"/>
    <s v="Paracetamol"/>
    <s v="Normal"/>
    <x v="13"/>
  </r>
  <r>
    <s v="Mr."/>
    <s v="Scott Hart"/>
    <n v="59"/>
    <x v="1"/>
    <x v="1"/>
    <s v="B+"/>
    <x v="7"/>
    <x v="3"/>
    <x v="70"/>
    <s v="Gregory Jones"/>
    <x v="6786"/>
    <x v="0"/>
    <n v="11752.9668"/>
    <n v="336"/>
    <x v="2"/>
    <s v="Emergency"/>
    <d v="2020-06-04T00:00:00"/>
    <s v="Ibuprofen"/>
    <s v="Inconclusive"/>
    <x v="18"/>
  </r>
  <r>
    <s v="Mrs."/>
    <s v="Allen Lowe"/>
    <n v="53"/>
    <x v="1"/>
    <x v="0"/>
    <s v="B+"/>
    <x v="7"/>
    <x v="4"/>
    <x v="330"/>
    <s v="Amber Wilson"/>
    <x v="6787"/>
    <x v="1"/>
    <n v="20185.4856"/>
    <n v="179"/>
    <x v="2"/>
    <s v="Emergency"/>
    <d v="2023-05-06T00:00:00"/>
    <s v="Lipitor"/>
    <s v="Abnormal"/>
    <x v="23"/>
  </r>
  <r>
    <s v="Mrs."/>
    <s v="Terri Smith"/>
    <n v="34"/>
    <x v="2"/>
    <x v="0"/>
    <s v="A+"/>
    <x v="4"/>
    <x v="0"/>
    <x v="544"/>
    <s v="Carmen Larsen"/>
    <x v="6788"/>
    <x v="4"/>
    <n v="32810.447"/>
    <n v="407"/>
    <x v="1"/>
    <s v="Urgent"/>
    <d v="2020-09-19T00:00:00"/>
    <s v="Aspirin"/>
    <s v="Abnormal"/>
    <x v="17"/>
  </r>
  <r>
    <s v="Mr."/>
    <s v="Elizabeth Hudson"/>
    <n v="39"/>
    <x v="1"/>
    <x v="1"/>
    <s v="B-"/>
    <x v="2"/>
    <x v="5"/>
    <x v="16"/>
    <s v="Karen Brennan"/>
    <x v="6789"/>
    <x v="0"/>
    <n v="49192.917600000001"/>
    <n v="455"/>
    <x v="0"/>
    <s v="Elective"/>
    <d v="2019-11-20T00:00:00"/>
    <s v="Penicillin"/>
    <s v="Normal"/>
    <x v="10"/>
  </r>
  <r>
    <s v="Mrs."/>
    <s v="Michael Flores Jr."/>
    <n v="78"/>
    <x v="0"/>
    <x v="0"/>
    <s v="O+"/>
    <x v="1"/>
    <x v="0"/>
    <x v="1273"/>
    <s v="Ian Weaver"/>
    <x v="6187"/>
    <x v="2"/>
    <n v="55450.003900000003"/>
    <n v="363"/>
    <x v="1"/>
    <s v="Urgent"/>
    <d v="2021-08-08T00:00:00"/>
    <s v="Penicillin"/>
    <s v="Inconclusive"/>
    <x v="8"/>
  </r>
  <r>
    <s v="Mrs."/>
    <s v="Michael Ramos"/>
    <n v="60"/>
    <x v="0"/>
    <x v="0"/>
    <s v="O-"/>
    <x v="0"/>
    <x v="5"/>
    <x v="1136"/>
    <s v="Matthew Jimenez"/>
    <x v="6790"/>
    <x v="1"/>
    <n v="74819.471000000005"/>
    <n v="407"/>
    <x v="0"/>
    <s v="Elective"/>
    <d v="2021-04-25T00:00:00"/>
    <s v="Penicillin"/>
    <s v="Abnormal"/>
    <x v="10"/>
  </r>
  <r>
    <s v="Mrs."/>
    <s v="Joseph Lee"/>
    <n v="29"/>
    <x v="2"/>
    <x v="0"/>
    <s v="AB-"/>
    <x v="5"/>
    <x v="1"/>
    <x v="789"/>
    <s v="James Huffman"/>
    <x v="6234"/>
    <x v="3"/>
    <n v="36242.3678"/>
    <n v="274"/>
    <x v="0"/>
    <s v="Elective"/>
    <d v="2022-01-08T00:00:00"/>
    <s v="Aspirin"/>
    <s v="Normal"/>
    <x v="22"/>
  </r>
  <r>
    <s v="Mr."/>
    <s v="Chris Robertson"/>
    <n v="85"/>
    <x v="0"/>
    <x v="1"/>
    <s v="AB+"/>
    <x v="3"/>
    <x v="0"/>
    <x v="1389"/>
    <s v="Donald Harris"/>
    <x v="6791"/>
    <x v="1"/>
    <n v="23398.303800000002"/>
    <n v="252"/>
    <x v="2"/>
    <s v="Emergency"/>
    <d v="2019-02-14T00:00:00"/>
    <s v="Lipitor"/>
    <s v="Inconclusive"/>
    <x v="6"/>
  </r>
  <r>
    <s v="Mrs."/>
    <s v="Mary Mcintyre"/>
    <n v="58"/>
    <x v="1"/>
    <x v="0"/>
    <s v="B+"/>
    <x v="7"/>
    <x v="2"/>
    <x v="1675"/>
    <s v="Lori Mora"/>
    <x v="6792"/>
    <x v="4"/>
    <n v="19994.659500000002"/>
    <n v="314"/>
    <x v="0"/>
    <s v="Elective"/>
    <d v="2023-03-31T00:00:00"/>
    <s v="Paracetamol"/>
    <s v="Normal"/>
    <x v="14"/>
  </r>
  <r>
    <s v="Mrs."/>
    <s v="Jennifer Arroyo DDS"/>
    <n v="64"/>
    <x v="0"/>
    <x v="0"/>
    <s v="B-"/>
    <x v="2"/>
    <x v="4"/>
    <x v="1778"/>
    <s v="John Logan"/>
    <x v="6793"/>
    <x v="2"/>
    <n v="40046.092400000001"/>
    <n v="272"/>
    <x v="1"/>
    <s v="Urgent"/>
    <d v="2019-02-27T00:00:00"/>
    <s v="Lipitor"/>
    <s v="Abnormal"/>
    <x v="15"/>
  </r>
  <r>
    <s v="Mrs."/>
    <s v="James Parker"/>
    <n v="80"/>
    <x v="0"/>
    <x v="0"/>
    <s v="O+"/>
    <x v="1"/>
    <x v="4"/>
    <x v="1513"/>
    <s v="Kristin Hale"/>
    <x v="3520"/>
    <x v="3"/>
    <n v="1844.2968000000001"/>
    <n v="203"/>
    <x v="1"/>
    <s v="Urgent"/>
    <d v="2022-03-27T00:00:00"/>
    <s v="Lipitor"/>
    <s v="Inconclusive"/>
    <x v="0"/>
  </r>
  <r>
    <s v="Mr."/>
    <s v="Ashley Peterson"/>
    <n v="43"/>
    <x v="1"/>
    <x v="1"/>
    <s v="AB+"/>
    <x v="3"/>
    <x v="3"/>
    <x v="1369"/>
    <s v="Savannah Oneal"/>
    <x v="2010"/>
    <x v="1"/>
    <n v="30164.1266"/>
    <n v="218"/>
    <x v="1"/>
    <s v="Urgent"/>
    <d v="2020-12-26T00:00:00"/>
    <s v="Penicillin"/>
    <s v="Normal"/>
    <x v="18"/>
  </r>
  <r>
    <s v="Mrs."/>
    <s v="Brian Keith"/>
    <n v="75"/>
    <x v="0"/>
    <x v="0"/>
    <s v="AB+"/>
    <x v="3"/>
    <x v="0"/>
    <x v="1530"/>
    <s v="Felicia King"/>
    <x v="6794"/>
    <x v="4"/>
    <n v="8055.9732000000004"/>
    <n v="105"/>
    <x v="1"/>
    <s v="Urgent"/>
    <d v="2019-06-22T00:00:00"/>
    <s v="Lipitor"/>
    <s v="Normal"/>
    <x v="12"/>
  </r>
  <r>
    <s v="Mr."/>
    <s v="Patricia Roberts"/>
    <n v="22"/>
    <x v="2"/>
    <x v="1"/>
    <s v="O-"/>
    <x v="0"/>
    <x v="1"/>
    <x v="1613"/>
    <s v="Robert Abbott"/>
    <x v="6795"/>
    <x v="4"/>
    <n v="4294.6884"/>
    <n v="123"/>
    <x v="0"/>
    <s v="Elective"/>
    <d v="2023-09-19T00:00:00"/>
    <s v="Ibuprofen"/>
    <s v="Normal"/>
    <x v="12"/>
  </r>
  <r>
    <s v="Mr."/>
    <s v="Faith Allen"/>
    <n v="41"/>
    <x v="1"/>
    <x v="1"/>
    <s v="AB+"/>
    <x v="3"/>
    <x v="2"/>
    <x v="1779"/>
    <s v="Crystal Lawrence"/>
    <x v="6796"/>
    <x v="1"/>
    <n v="15366.343699999999"/>
    <n v="409"/>
    <x v="0"/>
    <s v="Elective"/>
    <d v="2023-07-13T00:00:00"/>
    <s v="Paracetamol"/>
    <s v="Inconclusive"/>
    <x v="12"/>
  </r>
  <r>
    <s v="Mrs."/>
    <s v="Melanie Robinson"/>
    <n v="24"/>
    <x v="2"/>
    <x v="0"/>
    <s v="O-"/>
    <x v="0"/>
    <x v="4"/>
    <x v="1689"/>
    <s v="Elijah York"/>
    <x v="6797"/>
    <x v="4"/>
    <n v="6262.7660999999998"/>
    <n v="437"/>
    <x v="1"/>
    <s v="Urgent"/>
    <d v="2018-12-16T00:00:00"/>
    <s v="Lipitor"/>
    <s v="Abnormal"/>
    <x v="26"/>
  </r>
  <r>
    <s v="Mr."/>
    <s v="Latoya Phelps"/>
    <n v="28"/>
    <x v="2"/>
    <x v="1"/>
    <s v="A+"/>
    <x v="4"/>
    <x v="2"/>
    <x v="469"/>
    <s v="James Butler"/>
    <x v="6798"/>
    <x v="2"/>
    <n v="7698.8733000000002"/>
    <n v="293"/>
    <x v="0"/>
    <s v="Elective"/>
    <d v="2018-12-05T00:00:00"/>
    <s v="Aspirin"/>
    <s v="Normal"/>
    <x v="27"/>
  </r>
  <r>
    <s v="Mrs."/>
    <s v="Tracy Mays"/>
    <n v="55"/>
    <x v="1"/>
    <x v="0"/>
    <s v="AB+"/>
    <x v="3"/>
    <x v="4"/>
    <x v="1239"/>
    <s v="Julie Goodman"/>
    <x v="6799"/>
    <x v="0"/>
    <n v="41650.916499999999"/>
    <n v="416"/>
    <x v="1"/>
    <s v="Urgent"/>
    <d v="2020-06-25T00:00:00"/>
    <s v="Lipitor"/>
    <s v="Abnormal"/>
    <x v="7"/>
  </r>
  <r>
    <s v="Mr."/>
    <s v="Nicole Harrison"/>
    <n v="54"/>
    <x v="1"/>
    <x v="1"/>
    <s v="AB-"/>
    <x v="5"/>
    <x v="0"/>
    <x v="1377"/>
    <s v="Matthew Chavez"/>
    <x v="6800"/>
    <x v="2"/>
    <n v="18196.0056"/>
    <n v="488"/>
    <x v="2"/>
    <s v="Emergency"/>
    <d v="2020-03-03T00:00:00"/>
    <s v="Aspirin"/>
    <s v="Abnormal"/>
    <x v="25"/>
  </r>
  <r>
    <s v="Mrs."/>
    <s v="Timothy Frazier"/>
    <n v="42"/>
    <x v="1"/>
    <x v="0"/>
    <s v="A-"/>
    <x v="6"/>
    <x v="1"/>
    <x v="373"/>
    <s v="Amy King"/>
    <x v="6801"/>
    <x v="2"/>
    <n v="30279.945100000001"/>
    <n v="455"/>
    <x v="0"/>
    <s v="Elective"/>
    <d v="2020-11-12T00:00:00"/>
    <s v="Aspirin"/>
    <s v="Inconclusive"/>
    <x v="5"/>
  </r>
  <r>
    <s v="Mr."/>
    <s v="James Wiggins"/>
    <n v="69"/>
    <x v="0"/>
    <x v="1"/>
    <s v="A-"/>
    <x v="6"/>
    <x v="5"/>
    <x v="1780"/>
    <s v="Kathy Nelson"/>
    <x v="6802"/>
    <x v="2"/>
    <n v="79593.932499999995"/>
    <n v="188"/>
    <x v="0"/>
    <s v="Elective"/>
    <d v="2021-11-09T00:00:00"/>
    <s v="Ibuprofen"/>
    <s v="Inconclusive"/>
    <x v="27"/>
  </r>
  <r>
    <s v="Mr."/>
    <s v="Victoria Johnson"/>
    <n v="38"/>
    <x v="1"/>
    <x v="1"/>
    <s v="AB-"/>
    <x v="5"/>
    <x v="3"/>
    <x v="1588"/>
    <s v="Ms. Laura Bennett"/>
    <x v="6803"/>
    <x v="1"/>
    <n v="28429.2228"/>
    <n v="194"/>
    <x v="2"/>
    <s v="Emergency"/>
    <d v="2020-08-19T00:00:00"/>
    <s v="Penicillin"/>
    <s v="Normal"/>
    <x v="16"/>
  </r>
  <r>
    <s v="Mr."/>
    <s v="Jason Luna"/>
    <n v="53"/>
    <x v="1"/>
    <x v="1"/>
    <s v="A-"/>
    <x v="6"/>
    <x v="0"/>
    <x v="808"/>
    <s v="Jeffrey Johnson"/>
    <x v="6804"/>
    <x v="2"/>
    <n v="8928.9128000000001"/>
    <n v="317"/>
    <x v="2"/>
    <s v="Emergency"/>
    <d v="2021-12-02T00:00:00"/>
    <s v="Ibuprofen"/>
    <s v="Abnormal"/>
    <x v="2"/>
  </r>
  <r>
    <s v="Mr."/>
    <s v="Sheila Edwards"/>
    <n v="57"/>
    <x v="1"/>
    <x v="1"/>
    <s v="AB-"/>
    <x v="5"/>
    <x v="3"/>
    <x v="1587"/>
    <s v="Renee Zhang"/>
    <x v="6805"/>
    <x v="2"/>
    <n v="26872.574799999999"/>
    <n v="264"/>
    <x v="1"/>
    <s v="Urgent"/>
    <d v="2020-06-02T00:00:00"/>
    <s v="Paracetamol"/>
    <s v="Inconclusive"/>
    <x v="17"/>
  </r>
  <r>
    <s v="Mr."/>
    <s v="Sherry Morris"/>
    <n v="70"/>
    <x v="0"/>
    <x v="1"/>
    <s v="B-"/>
    <x v="2"/>
    <x v="3"/>
    <x v="1514"/>
    <s v="Brittany Johnson"/>
    <x v="4681"/>
    <x v="0"/>
    <n v="5863.6046999999999"/>
    <n v="228"/>
    <x v="0"/>
    <s v="Elective"/>
    <d v="2020-05-26T00:00:00"/>
    <s v="Aspirin"/>
    <s v="Abnormal"/>
    <x v="3"/>
  </r>
  <r>
    <s v="Mr."/>
    <s v="Kerry Pittman"/>
    <n v="53"/>
    <x v="1"/>
    <x v="1"/>
    <s v="O+"/>
    <x v="1"/>
    <x v="3"/>
    <x v="1432"/>
    <s v="Jessica Foster"/>
    <x v="6806"/>
    <x v="4"/>
    <n v="7139.4733999999999"/>
    <n v="196"/>
    <x v="2"/>
    <s v="Emergency"/>
    <d v="2021-06-11T00:00:00"/>
    <s v="Penicillin"/>
    <s v="Normal"/>
    <x v="12"/>
  </r>
  <r>
    <s v="Mrs."/>
    <s v="Brandon Esparza"/>
    <n v="77"/>
    <x v="0"/>
    <x v="0"/>
    <s v="B+"/>
    <x v="7"/>
    <x v="0"/>
    <x v="725"/>
    <s v="Patty Clark"/>
    <x v="6807"/>
    <x v="1"/>
    <n v="4210.5546000000004"/>
    <n v="235"/>
    <x v="1"/>
    <s v="Urgent"/>
    <d v="2022-05-03T00:00:00"/>
    <s v="Lipitor"/>
    <s v="Inconclusive"/>
    <x v="24"/>
  </r>
  <r>
    <s v="Mrs."/>
    <s v="Kim Powers"/>
    <n v="33"/>
    <x v="2"/>
    <x v="0"/>
    <s v="A+"/>
    <x v="4"/>
    <x v="1"/>
    <x v="449"/>
    <s v="Angela Coleman"/>
    <x v="903"/>
    <x v="1"/>
    <n v="15019.507"/>
    <n v="207"/>
    <x v="0"/>
    <s v="Elective"/>
    <d v="2021-10-17T00:00:00"/>
    <s v="Lipitor"/>
    <s v="Inconclusive"/>
    <x v="23"/>
  </r>
  <r>
    <s v="Mr."/>
    <s v="Deborah Taylor"/>
    <n v="40"/>
    <x v="1"/>
    <x v="1"/>
    <s v="AB-"/>
    <x v="5"/>
    <x v="3"/>
    <x v="1781"/>
    <s v="Michael Perez"/>
    <x v="6808"/>
    <x v="1"/>
    <n v="2456.6898000000001"/>
    <n v="235"/>
    <x v="1"/>
    <s v="Urgent"/>
    <d v="2021-05-23T00:00:00"/>
    <s v="Ibuprofen"/>
    <s v="Normal"/>
    <x v="20"/>
  </r>
  <r>
    <s v="Mrs."/>
    <s v="Kimberly Cohen"/>
    <n v="45"/>
    <x v="1"/>
    <x v="0"/>
    <s v="AB-"/>
    <x v="5"/>
    <x v="2"/>
    <x v="1461"/>
    <s v="Monica Hancock"/>
    <x v="6809"/>
    <x v="1"/>
    <n v="19638.440999999999"/>
    <n v="395"/>
    <x v="0"/>
    <s v="Elective"/>
    <d v="2019-12-29T00:00:00"/>
    <s v="Aspirin"/>
    <s v="Inconclusive"/>
    <x v="3"/>
  </r>
  <r>
    <s v="Mr."/>
    <s v="Jonathan Cervantes"/>
    <n v="39"/>
    <x v="1"/>
    <x v="1"/>
    <s v="A-"/>
    <x v="6"/>
    <x v="3"/>
    <x v="1105"/>
    <s v="Michelle Shepherd"/>
    <x v="6810"/>
    <x v="0"/>
    <n v="30193.866900000001"/>
    <n v="492"/>
    <x v="2"/>
    <s v="Emergency"/>
    <d v="2020-04-22T00:00:00"/>
    <s v="Aspirin"/>
    <s v="Abnormal"/>
    <x v="26"/>
  </r>
  <r>
    <s v="Mr."/>
    <s v="Jasmine Sandoval"/>
    <n v="22"/>
    <x v="2"/>
    <x v="1"/>
    <s v="O+"/>
    <x v="1"/>
    <x v="4"/>
    <x v="1023"/>
    <s v="Daniel Taylor"/>
    <x v="6811"/>
    <x v="4"/>
    <n v="20888.6888"/>
    <n v="444"/>
    <x v="1"/>
    <s v="Urgent"/>
    <d v="2021-11-29T00:00:00"/>
    <s v="Aspirin"/>
    <s v="Abnormal"/>
    <x v="15"/>
  </r>
  <r>
    <s v="Mrs."/>
    <s v="Carlos Hernandez"/>
    <n v="43"/>
    <x v="1"/>
    <x v="0"/>
    <s v="AB+"/>
    <x v="3"/>
    <x v="4"/>
    <x v="14"/>
    <s v="Wanda Hunt"/>
    <x v="6812"/>
    <x v="0"/>
    <n v="5508.6981999999998"/>
    <n v="122"/>
    <x v="1"/>
    <s v="Urgent"/>
    <d v="2021-12-23T00:00:00"/>
    <s v="Lipitor"/>
    <s v="Inconclusive"/>
    <x v="1"/>
  </r>
  <r>
    <s v="Mr."/>
    <s v="Jacqueline Morgan"/>
    <n v="73"/>
    <x v="0"/>
    <x v="1"/>
    <s v="AB+"/>
    <x v="3"/>
    <x v="1"/>
    <x v="686"/>
    <s v="Rachel Zavala"/>
    <x v="6813"/>
    <x v="0"/>
    <n v="3531.4360999999999"/>
    <n v="351"/>
    <x v="0"/>
    <s v="Elective"/>
    <d v="2020-05-08T00:00:00"/>
    <s v="Aspirin"/>
    <s v="Abnormal"/>
    <x v="8"/>
  </r>
  <r>
    <s v="Mr."/>
    <s v="Nathan Campbell"/>
    <n v="20"/>
    <x v="2"/>
    <x v="1"/>
    <s v="B-"/>
    <x v="2"/>
    <x v="0"/>
    <x v="1243"/>
    <s v="Nathan Curtis"/>
    <x v="6814"/>
    <x v="1"/>
    <n v="43820.549700000003"/>
    <n v="149"/>
    <x v="1"/>
    <s v="Urgent"/>
    <d v="2019-01-07T00:00:00"/>
    <s v="Lipitor"/>
    <s v="Abnormal"/>
    <x v="1"/>
  </r>
  <r>
    <s v="Mrs."/>
    <s v="Sonya Williams"/>
    <n v="34"/>
    <x v="2"/>
    <x v="0"/>
    <s v="AB-"/>
    <x v="5"/>
    <x v="3"/>
    <x v="789"/>
    <s v="Luis Montgomery"/>
    <x v="6815"/>
    <x v="2"/>
    <n v="18287.592199999999"/>
    <n v="498"/>
    <x v="1"/>
    <s v="Urgent"/>
    <d v="2022-01-20T00:00:00"/>
    <s v="Penicillin"/>
    <s v="Inconclusive"/>
    <x v="5"/>
  </r>
  <r>
    <s v="Mr."/>
    <s v="Lisa Powell"/>
    <n v="23"/>
    <x v="2"/>
    <x v="1"/>
    <s v="O+"/>
    <x v="1"/>
    <x v="3"/>
    <x v="1553"/>
    <s v="Susan Flowers"/>
    <x v="6816"/>
    <x v="4"/>
    <n v="29143.408800000001"/>
    <n v="364"/>
    <x v="2"/>
    <s v="Emergency"/>
    <d v="2022-09-24T00:00:00"/>
    <s v="Aspirin"/>
    <s v="Inconclusive"/>
    <x v="11"/>
  </r>
  <r>
    <s v="Mrs."/>
    <s v="Chad Martinez"/>
    <n v="59"/>
    <x v="1"/>
    <x v="0"/>
    <s v="AB+"/>
    <x v="3"/>
    <x v="1"/>
    <x v="1006"/>
    <s v="Tyler Allen"/>
    <x v="1370"/>
    <x v="4"/>
    <n v="25666.929199999999"/>
    <n v="445"/>
    <x v="0"/>
    <s v="Elective"/>
    <d v="2021-12-12T00:00:00"/>
    <s v="Ibuprofen"/>
    <s v="Abnormal"/>
    <x v="13"/>
  </r>
  <r>
    <s v="Mr."/>
    <s v="Christina Jackson"/>
    <n v="57"/>
    <x v="1"/>
    <x v="1"/>
    <s v="O+"/>
    <x v="1"/>
    <x v="3"/>
    <x v="124"/>
    <s v="Michelle Martinez"/>
    <x v="6817"/>
    <x v="0"/>
    <n v="4720.4521999999997"/>
    <n v="399"/>
    <x v="1"/>
    <s v="Urgent"/>
    <d v="2023-08-16T00:00:00"/>
    <s v="Paracetamol"/>
    <s v="Inconclusive"/>
    <x v="28"/>
  </r>
  <r>
    <s v="Mrs."/>
    <s v="Cassidy Harrison"/>
    <n v="42"/>
    <x v="1"/>
    <x v="0"/>
    <s v="B-"/>
    <x v="2"/>
    <x v="3"/>
    <x v="1767"/>
    <s v="Steven Shelton"/>
    <x v="6818"/>
    <x v="1"/>
    <n v="33609.310899999997"/>
    <n v="153"/>
    <x v="1"/>
    <s v="Urgent"/>
    <d v="2020-11-04T00:00:00"/>
    <s v="Aspirin"/>
    <s v="Normal"/>
    <x v="10"/>
  </r>
  <r>
    <s v="Mrs."/>
    <s v="Katherine Spencer"/>
    <n v="23"/>
    <x v="2"/>
    <x v="0"/>
    <s v="O+"/>
    <x v="1"/>
    <x v="1"/>
    <x v="1073"/>
    <s v="John Jones"/>
    <x v="6819"/>
    <x v="2"/>
    <n v="32007.027300000002"/>
    <n v="282"/>
    <x v="0"/>
    <s v="Elective"/>
    <d v="2023-05-05T00:00:00"/>
    <s v="Paracetamol"/>
    <s v="Inconclusive"/>
    <x v="25"/>
  </r>
  <r>
    <s v="Mrs."/>
    <s v="Joshua Cook"/>
    <n v="80"/>
    <x v="0"/>
    <x v="0"/>
    <s v="AB-"/>
    <x v="5"/>
    <x v="1"/>
    <x v="811"/>
    <s v="Kathy Michael"/>
    <x v="6820"/>
    <x v="1"/>
    <n v="27443.139299999999"/>
    <n v="330"/>
    <x v="0"/>
    <s v="Elective"/>
    <d v="2021-01-21T00:00:00"/>
    <s v="Penicillin"/>
    <s v="Inconclusive"/>
    <x v="10"/>
  </r>
  <r>
    <s v="Mrs."/>
    <s v="Richard Norton"/>
    <n v="58"/>
    <x v="1"/>
    <x v="0"/>
    <s v="A+"/>
    <x v="4"/>
    <x v="5"/>
    <x v="471"/>
    <s v="James Bentley"/>
    <x v="6821"/>
    <x v="1"/>
    <n v="58879.317000000003"/>
    <n v="273"/>
    <x v="0"/>
    <s v="Elective"/>
    <d v="2021-03-29T00:00:00"/>
    <s v="Ibuprofen"/>
    <s v="Inconclusive"/>
    <x v="13"/>
  </r>
  <r>
    <s v="Mr."/>
    <s v="Madison Wilson"/>
    <n v="20"/>
    <x v="2"/>
    <x v="1"/>
    <s v="A+"/>
    <x v="4"/>
    <x v="2"/>
    <x v="938"/>
    <s v="Lauren Norman"/>
    <x v="6822"/>
    <x v="1"/>
    <n v="1403.4203"/>
    <n v="241"/>
    <x v="0"/>
    <s v="Elective"/>
    <d v="2022-02-25T00:00:00"/>
    <s v="Lipitor"/>
    <s v="Abnormal"/>
    <x v="24"/>
  </r>
  <r>
    <s v="Mr."/>
    <s v="Hannah Bennett"/>
    <n v="51"/>
    <x v="1"/>
    <x v="1"/>
    <s v="B-"/>
    <x v="2"/>
    <x v="5"/>
    <x v="173"/>
    <s v="Mr. Joshua Mahoney"/>
    <x v="6823"/>
    <x v="1"/>
    <n v="3792.6633999999999"/>
    <n v="390"/>
    <x v="0"/>
    <s v="Elective"/>
    <d v="2022-07-17T00:00:00"/>
    <s v="Paracetamol"/>
    <s v="Inconclusive"/>
    <x v="9"/>
  </r>
  <r>
    <s v="Mr."/>
    <s v="Kevin Neal"/>
    <n v="22"/>
    <x v="2"/>
    <x v="1"/>
    <s v="O-"/>
    <x v="0"/>
    <x v="3"/>
    <x v="907"/>
    <s v="Shannon Myers"/>
    <x v="6824"/>
    <x v="4"/>
    <n v="13259.162899999999"/>
    <n v="109"/>
    <x v="2"/>
    <s v="Emergency"/>
    <d v="2019-12-24T00:00:00"/>
    <s v="Paracetamol"/>
    <s v="Normal"/>
    <x v="23"/>
  </r>
  <r>
    <s v="Mrs."/>
    <s v="Danielle Smith"/>
    <n v="82"/>
    <x v="0"/>
    <x v="0"/>
    <s v="B+"/>
    <x v="7"/>
    <x v="2"/>
    <x v="348"/>
    <s v="Yvonne Decker"/>
    <x v="6825"/>
    <x v="4"/>
    <n v="8317.7250000000004"/>
    <n v="164"/>
    <x v="0"/>
    <s v="Elective"/>
    <d v="2022-03-28T00:00:00"/>
    <s v="Penicillin"/>
    <s v="Normal"/>
    <x v="15"/>
  </r>
  <r>
    <s v="Mr."/>
    <s v="Thomas Parsons"/>
    <n v="39"/>
    <x v="1"/>
    <x v="1"/>
    <s v="B+"/>
    <x v="7"/>
    <x v="2"/>
    <x v="1694"/>
    <s v="Debra Ramirez"/>
    <x v="6826"/>
    <x v="0"/>
    <n v="786.42079999999999"/>
    <n v="378"/>
    <x v="0"/>
    <s v="Elective"/>
    <d v="2023-02-01T00:00:00"/>
    <s v="Paracetamol"/>
    <s v="Inconclusive"/>
    <x v="18"/>
  </r>
  <r>
    <s v="Mrs."/>
    <s v="Larry Robinson"/>
    <n v="63"/>
    <x v="0"/>
    <x v="0"/>
    <s v="O-"/>
    <x v="0"/>
    <x v="4"/>
    <x v="85"/>
    <s v="Christopher Miller"/>
    <x v="3024"/>
    <x v="3"/>
    <n v="22736.438200000001"/>
    <n v="282"/>
    <x v="2"/>
    <s v="Emergency"/>
    <d v="2019-11-12T00:00:00"/>
    <s v="Paracetamol"/>
    <s v="Inconclusive"/>
    <x v="21"/>
  </r>
  <r>
    <s v="Mrs."/>
    <s v="Elizabeth Owens"/>
    <n v="28"/>
    <x v="2"/>
    <x v="0"/>
    <s v="A+"/>
    <x v="4"/>
    <x v="2"/>
    <x v="556"/>
    <s v="Nicole Bailey"/>
    <x v="6827"/>
    <x v="4"/>
    <n v="7907.4826999999996"/>
    <n v="147"/>
    <x v="0"/>
    <s v="Elective"/>
    <d v="2019-06-29T00:00:00"/>
    <s v="Paracetamol"/>
    <s v="Inconclusive"/>
    <x v="21"/>
  </r>
  <r>
    <s v="Mr."/>
    <s v="Michele Anderson"/>
    <n v="71"/>
    <x v="0"/>
    <x v="1"/>
    <s v="O+"/>
    <x v="1"/>
    <x v="2"/>
    <x v="1362"/>
    <s v="George Williamson"/>
    <x v="6828"/>
    <x v="3"/>
    <n v="15625.510700000001"/>
    <n v="190"/>
    <x v="2"/>
    <s v="Emergency"/>
    <d v="2020-04-17T00:00:00"/>
    <s v="Paracetamol"/>
    <s v="Normal"/>
    <x v="8"/>
  </r>
  <r>
    <s v="Mrs."/>
    <s v="Travis Walker"/>
    <n v="60"/>
    <x v="0"/>
    <x v="0"/>
    <s v="AB-"/>
    <x v="5"/>
    <x v="1"/>
    <x v="1359"/>
    <s v="Sarah Jones"/>
    <x v="6829"/>
    <x v="2"/>
    <n v="14074.2986"/>
    <n v="330"/>
    <x v="0"/>
    <s v="Elective"/>
    <d v="2022-06-25T00:00:00"/>
    <s v="Lipitor"/>
    <s v="Normal"/>
    <x v="15"/>
  </r>
  <r>
    <s v="Mrs."/>
    <s v="Marcus Harris"/>
    <n v="73"/>
    <x v="0"/>
    <x v="0"/>
    <s v="B+"/>
    <x v="7"/>
    <x v="2"/>
    <x v="457"/>
    <s v="Maria Jackson"/>
    <x v="6830"/>
    <x v="2"/>
    <n v="3688.2936"/>
    <n v="234"/>
    <x v="0"/>
    <s v="Elective"/>
    <d v="2022-03-29T00:00:00"/>
    <s v="Penicillin"/>
    <s v="Inconclusive"/>
    <x v="11"/>
  </r>
  <r>
    <s v="Mrs."/>
    <s v="Melissa Jones"/>
    <n v="50"/>
    <x v="1"/>
    <x v="0"/>
    <s v="A+"/>
    <x v="4"/>
    <x v="4"/>
    <x v="1131"/>
    <s v="Erin Kim"/>
    <x v="6831"/>
    <x v="3"/>
    <n v="44310.8894"/>
    <n v="302"/>
    <x v="1"/>
    <s v="Urgent"/>
    <d v="2022-11-28T00:00:00"/>
    <s v="Lipitor"/>
    <s v="Inconclusive"/>
    <x v="21"/>
  </r>
  <r>
    <s v="Mr."/>
    <s v="Dana Mcgee"/>
    <n v="52"/>
    <x v="1"/>
    <x v="1"/>
    <s v="A-"/>
    <x v="6"/>
    <x v="1"/>
    <x v="1377"/>
    <s v="Lisa White"/>
    <x v="6832"/>
    <x v="4"/>
    <n v="6633.1662999999999"/>
    <n v="308"/>
    <x v="0"/>
    <s v="Elective"/>
    <d v="2020-02-24T00:00:00"/>
    <s v="Lipitor"/>
    <s v="Normal"/>
    <x v="0"/>
  </r>
  <r>
    <s v="Mrs."/>
    <s v="Tracy Reynolds"/>
    <n v="67"/>
    <x v="0"/>
    <x v="0"/>
    <s v="B+"/>
    <x v="7"/>
    <x v="0"/>
    <x v="277"/>
    <s v="Tracy Branch"/>
    <x v="6833"/>
    <x v="3"/>
    <n v="38560.551200000002"/>
    <n v="495"/>
    <x v="2"/>
    <s v="Emergency"/>
    <d v="2020-01-27T00:00:00"/>
    <s v="Lipitor"/>
    <s v="Abnormal"/>
    <x v="12"/>
  </r>
  <r>
    <s v="Mrs."/>
    <s v="Adam Soto"/>
    <n v="71"/>
    <x v="0"/>
    <x v="0"/>
    <s v="AB+"/>
    <x v="3"/>
    <x v="2"/>
    <x v="1337"/>
    <s v="Rebecca Moreno"/>
    <x v="6834"/>
    <x v="3"/>
    <n v="2237.4153999999999"/>
    <n v="265"/>
    <x v="0"/>
    <s v="Elective"/>
    <d v="2023-06-05T00:00:00"/>
    <s v="Paracetamol"/>
    <s v="Normal"/>
    <x v="21"/>
  </r>
  <r>
    <s v="Mrs."/>
    <s v="Alexis Holt"/>
    <n v="60"/>
    <x v="0"/>
    <x v="0"/>
    <s v="AB+"/>
    <x v="3"/>
    <x v="3"/>
    <x v="1274"/>
    <s v="Anthony Moore"/>
    <x v="6835"/>
    <x v="3"/>
    <n v="33191.133900000001"/>
    <n v="273"/>
    <x v="2"/>
    <s v="Emergency"/>
    <d v="2018-11-18T00:00:00"/>
    <s v="Ibuprofen"/>
    <s v="Inconclusive"/>
    <x v="8"/>
  </r>
  <r>
    <s v="Mr."/>
    <s v="Anthony Parker"/>
    <n v="54"/>
    <x v="1"/>
    <x v="1"/>
    <s v="O-"/>
    <x v="0"/>
    <x v="1"/>
    <x v="534"/>
    <s v="Alan Gregory"/>
    <x v="6836"/>
    <x v="2"/>
    <n v="19844.456600000001"/>
    <n v="290"/>
    <x v="0"/>
    <s v="Elective"/>
    <d v="2021-06-20T00:00:00"/>
    <s v="Ibuprofen"/>
    <s v="Normal"/>
    <x v="10"/>
  </r>
  <r>
    <s v="Mr."/>
    <s v="Michelle Jones"/>
    <n v="84"/>
    <x v="0"/>
    <x v="1"/>
    <s v="O-"/>
    <x v="0"/>
    <x v="3"/>
    <x v="4"/>
    <s v="Julie Dennis"/>
    <x v="6837"/>
    <x v="2"/>
    <n v="32490.999100000001"/>
    <n v="424"/>
    <x v="1"/>
    <s v="Urgent"/>
    <d v="2019-07-08T00:00:00"/>
    <s v="Paracetamol"/>
    <s v="Normal"/>
    <x v="16"/>
  </r>
  <r>
    <s v="Mr."/>
    <s v="Pamela Gonzalez"/>
    <n v="25"/>
    <x v="2"/>
    <x v="1"/>
    <s v="B-"/>
    <x v="2"/>
    <x v="3"/>
    <x v="350"/>
    <s v="Ronnie Jenkins"/>
    <x v="6838"/>
    <x v="4"/>
    <n v="33644.661500000002"/>
    <n v="299"/>
    <x v="1"/>
    <s v="Urgent"/>
    <d v="2019-12-09T00:00:00"/>
    <s v="Penicillin"/>
    <s v="Abnormal"/>
    <x v="20"/>
  </r>
  <r>
    <s v="Mrs."/>
    <s v="Alice Juarez"/>
    <n v="26"/>
    <x v="2"/>
    <x v="0"/>
    <s v="AB-"/>
    <x v="5"/>
    <x v="1"/>
    <x v="1421"/>
    <s v="Virginia Smith"/>
    <x v="4399"/>
    <x v="1"/>
    <n v="25102.125700000001"/>
    <n v="284"/>
    <x v="0"/>
    <s v="Elective"/>
    <d v="2023-09-20T00:00:00"/>
    <s v="Penicillin"/>
    <s v="Normal"/>
    <x v="30"/>
  </r>
  <r>
    <s v="Mr."/>
    <s v="Stephanie Ware"/>
    <n v="44"/>
    <x v="1"/>
    <x v="1"/>
    <s v="A+"/>
    <x v="4"/>
    <x v="4"/>
    <x v="1174"/>
    <s v="Kaitlin Perry"/>
    <x v="6839"/>
    <x v="0"/>
    <n v="4027.2040999999999"/>
    <n v="435"/>
    <x v="1"/>
    <s v="Urgent"/>
    <d v="2022-10-29T00:00:00"/>
    <s v="Paracetamol"/>
    <s v="Normal"/>
    <x v="7"/>
  </r>
  <r>
    <s v="Mr."/>
    <s v="Amy Brown"/>
    <n v="40"/>
    <x v="1"/>
    <x v="1"/>
    <s v="AB+"/>
    <x v="3"/>
    <x v="5"/>
    <x v="6"/>
    <s v="Jesse Dixon"/>
    <x v="6840"/>
    <x v="2"/>
    <n v="36030.448700000001"/>
    <n v="302"/>
    <x v="2"/>
    <s v="Emergency"/>
    <d v="2021-09-03T00:00:00"/>
    <s v="Penicillin"/>
    <s v="Abnormal"/>
    <x v="20"/>
  </r>
  <r>
    <s v="Mrs."/>
    <s v="Susan Taylor"/>
    <n v="83"/>
    <x v="0"/>
    <x v="0"/>
    <s v="AB-"/>
    <x v="5"/>
    <x v="0"/>
    <x v="686"/>
    <s v="Natalie Pena"/>
    <x v="6841"/>
    <x v="4"/>
    <n v="50034.598700000002"/>
    <n v="211"/>
    <x v="1"/>
    <s v="Urgent"/>
    <d v="2020-05-25T00:00:00"/>
    <s v="Ibuprofen"/>
    <s v="Normal"/>
    <x v="9"/>
  </r>
  <r>
    <s v="Mrs."/>
    <s v="Philip Thompson"/>
    <n v="34"/>
    <x v="2"/>
    <x v="0"/>
    <s v="O-"/>
    <x v="0"/>
    <x v="2"/>
    <x v="333"/>
    <s v="Justin Wright"/>
    <x v="6842"/>
    <x v="4"/>
    <n v="972.77919999999995"/>
    <n v="478"/>
    <x v="2"/>
    <s v="Emergency"/>
    <d v="2021-07-02T00:00:00"/>
    <s v="Penicillin"/>
    <s v="Inconclusive"/>
    <x v="9"/>
  </r>
  <r>
    <s v="Mrs."/>
    <s v="Bridget Williams"/>
    <n v="79"/>
    <x v="0"/>
    <x v="0"/>
    <s v="B+"/>
    <x v="7"/>
    <x v="5"/>
    <x v="943"/>
    <s v="Anna Farley"/>
    <x v="6843"/>
    <x v="0"/>
    <n v="51811.093800000002"/>
    <n v="265"/>
    <x v="0"/>
    <s v="Elective"/>
    <d v="2023-02-24T00:00:00"/>
    <s v="Penicillin"/>
    <s v="Inconclusive"/>
    <x v="13"/>
  </r>
  <r>
    <s v="Mrs."/>
    <s v="Michael Gregory"/>
    <n v="63"/>
    <x v="0"/>
    <x v="0"/>
    <s v="AB-"/>
    <x v="5"/>
    <x v="1"/>
    <x v="481"/>
    <s v="Jasmine Hill DVM"/>
    <x v="2525"/>
    <x v="2"/>
    <n v="33851.507100000003"/>
    <n v="139"/>
    <x v="0"/>
    <s v="Elective"/>
    <d v="2020-07-14T00:00:00"/>
    <s v="Ibuprofen"/>
    <s v="Inconclusive"/>
    <x v="15"/>
  </r>
  <r>
    <s v="Mr."/>
    <s v="Jimmy Sanchez"/>
    <n v="74"/>
    <x v="0"/>
    <x v="1"/>
    <s v="B-"/>
    <x v="2"/>
    <x v="4"/>
    <x v="947"/>
    <s v="Mitchell Thomas"/>
    <x v="6844"/>
    <x v="2"/>
    <n v="19674.7065"/>
    <n v="171"/>
    <x v="1"/>
    <s v="Urgent"/>
    <d v="2020-12-03T00:00:00"/>
    <s v="Penicillin"/>
    <s v="Normal"/>
    <x v="25"/>
  </r>
  <r>
    <s v="Mr."/>
    <s v="Patrick Wallace"/>
    <n v="38"/>
    <x v="1"/>
    <x v="1"/>
    <s v="AB+"/>
    <x v="3"/>
    <x v="1"/>
    <x v="749"/>
    <s v="Lynn Johnson"/>
    <x v="6845"/>
    <x v="4"/>
    <n v="8844.3148999999994"/>
    <n v="409"/>
    <x v="0"/>
    <s v="Elective"/>
    <d v="2021-01-23T00:00:00"/>
    <s v="Ibuprofen"/>
    <s v="Normal"/>
    <x v="23"/>
  </r>
  <r>
    <s v="Mrs."/>
    <s v="Joanne Ortiz"/>
    <n v="31"/>
    <x v="2"/>
    <x v="0"/>
    <s v="AB+"/>
    <x v="3"/>
    <x v="4"/>
    <x v="1756"/>
    <s v="Crystal Robinson"/>
    <x v="6846"/>
    <x v="4"/>
    <n v="35030.100400000003"/>
    <n v="178"/>
    <x v="1"/>
    <s v="Urgent"/>
    <d v="2020-09-07T00:00:00"/>
    <s v="Lipitor"/>
    <s v="Abnormal"/>
    <x v="24"/>
  </r>
  <r>
    <s v="Mr."/>
    <s v="Sandra Perez"/>
    <n v="32"/>
    <x v="2"/>
    <x v="1"/>
    <s v="B+"/>
    <x v="7"/>
    <x v="5"/>
    <x v="900"/>
    <s v="Alejandro Becker"/>
    <x v="6847"/>
    <x v="4"/>
    <n v="65826.554099999994"/>
    <n v="242"/>
    <x v="0"/>
    <s v="Elective"/>
    <d v="2020-05-02T00:00:00"/>
    <s v="Penicillin"/>
    <s v="Abnormal"/>
    <x v="28"/>
  </r>
  <r>
    <s v="Mrs."/>
    <s v="Misty Sanders"/>
    <n v="76"/>
    <x v="0"/>
    <x v="0"/>
    <s v="AB-"/>
    <x v="5"/>
    <x v="2"/>
    <x v="1131"/>
    <s v="Leah Foster"/>
    <x v="5266"/>
    <x v="2"/>
    <n v="3936.0396000000001"/>
    <n v="433"/>
    <x v="0"/>
    <s v="Elective"/>
    <d v="2022-11-22T00:00:00"/>
    <s v="Ibuprofen"/>
    <s v="Normal"/>
    <x v="12"/>
  </r>
  <r>
    <s v="Mr."/>
    <s v="Chelsea Greene"/>
    <n v="32"/>
    <x v="2"/>
    <x v="1"/>
    <s v="B-"/>
    <x v="2"/>
    <x v="5"/>
    <x v="1061"/>
    <s v="Mr. Randy Nunez"/>
    <x v="6848"/>
    <x v="4"/>
    <n v="50989.5213"/>
    <n v="118"/>
    <x v="0"/>
    <s v="Elective"/>
    <d v="2023-05-20T00:00:00"/>
    <s v="Paracetamol"/>
    <s v="Inconclusive"/>
    <x v="10"/>
  </r>
  <r>
    <s v="Mr."/>
    <s v="Lisa Williams"/>
    <n v="30"/>
    <x v="2"/>
    <x v="1"/>
    <s v="O-"/>
    <x v="0"/>
    <x v="5"/>
    <x v="839"/>
    <s v="Dr. Christina Bennett"/>
    <x v="6849"/>
    <x v="4"/>
    <n v="46530.169099999999"/>
    <n v="405"/>
    <x v="2"/>
    <s v="Emergency"/>
    <d v="2022-08-14T00:00:00"/>
    <s v="Ibuprofen"/>
    <s v="Abnormal"/>
    <x v="10"/>
  </r>
  <r>
    <s v="Mrs."/>
    <s v="Sherry Ho"/>
    <n v="26"/>
    <x v="2"/>
    <x v="0"/>
    <s v="AB+"/>
    <x v="3"/>
    <x v="4"/>
    <x v="1306"/>
    <s v="Kevin Collins"/>
    <x v="6850"/>
    <x v="2"/>
    <n v="14677.302600000001"/>
    <n v="198"/>
    <x v="2"/>
    <s v="Emergency"/>
    <d v="2022-03-29T00:00:00"/>
    <s v="Penicillin"/>
    <s v="Normal"/>
    <x v="12"/>
  </r>
  <r>
    <s v="Mrs."/>
    <s v="Robert Kennedy"/>
    <n v="23"/>
    <x v="2"/>
    <x v="0"/>
    <s v="O+"/>
    <x v="1"/>
    <x v="5"/>
    <x v="635"/>
    <s v="Eric Figueroa"/>
    <x v="6851"/>
    <x v="2"/>
    <n v="73885.915800000002"/>
    <n v="167"/>
    <x v="2"/>
    <s v="Emergency"/>
    <d v="2020-11-30T00:00:00"/>
    <s v="Aspirin"/>
    <s v="Normal"/>
    <x v="23"/>
  </r>
  <r>
    <s v="Mrs."/>
    <s v="Maria Spencer"/>
    <n v="72"/>
    <x v="0"/>
    <x v="0"/>
    <s v="B+"/>
    <x v="7"/>
    <x v="0"/>
    <x v="988"/>
    <s v="David Harris"/>
    <x v="6852"/>
    <x v="2"/>
    <n v="47534.687400000003"/>
    <n v="441"/>
    <x v="2"/>
    <s v="Emergency"/>
    <d v="2019-09-30T00:00:00"/>
    <s v="Lipitor"/>
    <s v="Inconclusive"/>
    <x v="6"/>
  </r>
  <r>
    <s v="Mrs."/>
    <s v="Daniel Braun"/>
    <n v="52"/>
    <x v="1"/>
    <x v="0"/>
    <s v="A-"/>
    <x v="6"/>
    <x v="0"/>
    <x v="1184"/>
    <s v="Jessica Matthews"/>
    <x v="6112"/>
    <x v="4"/>
    <n v="12589.6862"/>
    <n v="275"/>
    <x v="1"/>
    <s v="Urgent"/>
    <d v="2021-06-22T00:00:00"/>
    <s v="Aspirin"/>
    <s v="Abnormal"/>
    <x v="27"/>
  </r>
  <r>
    <s v="Mrs."/>
    <s v="Joshua Edwards"/>
    <n v="68"/>
    <x v="0"/>
    <x v="0"/>
    <s v="A-"/>
    <x v="6"/>
    <x v="5"/>
    <x v="1254"/>
    <s v="Zachary Walsh"/>
    <x v="6853"/>
    <x v="3"/>
    <n v="36397.152999999998"/>
    <n v="353"/>
    <x v="2"/>
    <s v="Emergency"/>
    <d v="2019-07-28T00:00:00"/>
    <s v="Lipitor"/>
    <s v="Inconclusive"/>
    <x v="13"/>
  </r>
  <r>
    <s v="Mrs."/>
    <s v="Sarah Thomas"/>
    <n v="84"/>
    <x v="0"/>
    <x v="0"/>
    <s v="A+"/>
    <x v="4"/>
    <x v="5"/>
    <x v="912"/>
    <s v="Jonathan Lucas"/>
    <x v="6854"/>
    <x v="0"/>
    <n v="47777.1734"/>
    <n v="499"/>
    <x v="2"/>
    <s v="Emergency"/>
    <d v="2023-05-15T00:00:00"/>
    <s v="Ibuprofen"/>
    <s v="Abnormal"/>
    <x v="8"/>
  </r>
  <r>
    <s v="Mr."/>
    <s v="Tracie Oconnell"/>
    <n v="57"/>
    <x v="1"/>
    <x v="1"/>
    <s v="O+"/>
    <x v="1"/>
    <x v="0"/>
    <x v="1403"/>
    <s v="Diana Pham"/>
    <x v="6855"/>
    <x v="4"/>
    <n v="29923.735000000001"/>
    <n v="458"/>
    <x v="1"/>
    <s v="Urgent"/>
    <d v="2023-07-08T00:00:00"/>
    <s v="Penicillin"/>
    <s v="Inconclusive"/>
    <x v="16"/>
  </r>
  <r>
    <s v="Mr."/>
    <s v="Patrick Hartman"/>
    <n v="18"/>
    <x v="2"/>
    <x v="1"/>
    <s v="B+"/>
    <x v="7"/>
    <x v="3"/>
    <x v="1512"/>
    <s v="David Stewart"/>
    <x v="6856"/>
    <x v="1"/>
    <n v="8371.8385999999991"/>
    <n v="161"/>
    <x v="2"/>
    <s v="Emergency"/>
    <d v="2019-12-03T00:00:00"/>
    <s v="Penicillin"/>
    <s v="Normal"/>
    <x v="2"/>
  </r>
  <r>
    <s v="Mrs."/>
    <s v="Michael Thomas"/>
    <n v="43"/>
    <x v="1"/>
    <x v="0"/>
    <s v="A+"/>
    <x v="4"/>
    <x v="1"/>
    <x v="563"/>
    <s v="Kimberly Robinson"/>
    <x v="6857"/>
    <x v="1"/>
    <n v="1384.2647999999999"/>
    <n v="220"/>
    <x v="0"/>
    <s v="Elective"/>
    <d v="2023-03-27T00:00:00"/>
    <s v="Ibuprofen"/>
    <s v="Normal"/>
    <x v="24"/>
  </r>
  <r>
    <s v="Mrs."/>
    <s v="Karen Ross"/>
    <n v="29"/>
    <x v="2"/>
    <x v="0"/>
    <s v="A-"/>
    <x v="6"/>
    <x v="1"/>
    <x v="1358"/>
    <s v="Robert Clements"/>
    <x v="6858"/>
    <x v="4"/>
    <n v="8390.0552000000007"/>
    <n v="301"/>
    <x v="0"/>
    <s v="Elective"/>
    <d v="2021-05-10T00:00:00"/>
    <s v="Aspirin"/>
    <s v="Normal"/>
    <x v="8"/>
  </r>
  <r>
    <s v="Mr."/>
    <s v="Lisa Stewart"/>
    <n v="39"/>
    <x v="1"/>
    <x v="1"/>
    <s v="O+"/>
    <x v="1"/>
    <x v="3"/>
    <x v="1352"/>
    <s v="Kathryn Sharp"/>
    <x v="6859"/>
    <x v="3"/>
    <n v="11520.132"/>
    <n v="324"/>
    <x v="2"/>
    <s v="Emergency"/>
    <d v="2022-04-26T00:00:00"/>
    <s v="Aspirin"/>
    <s v="Inconclusive"/>
    <x v="3"/>
  </r>
  <r>
    <s v="Mrs."/>
    <s v="Patricia Roberts"/>
    <n v="66"/>
    <x v="0"/>
    <x v="0"/>
    <s v="A+"/>
    <x v="4"/>
    <x v="1"/>
    <x v="537"/>
    <s v="Alan Sanchez"/>
    <x v="6860"/>
    <x v="4"/>
    <n v="38025.446900000003"/>
    <n v="247"/>
    <x v="0"/>
    <s v="Elective"/>
    <d v="2022-07-28T00:00:00"/>
    <s v="Penicillin"/>
    <s v="Inconclusive"/>
    <x v="4"/>
  </r>
  <r>
    <s v="Mr."/>
    <s v="James Elliott"/>
    <n v="25"/>
    <x v="2"/>
    <x v="1"/>
    <s v="A-"/>
    <x v="6"/>
    <x v="0"/>
    <x v="1204"/>
    <s v="Elizabeth Phillips"/>
    <x v="153"/>
    <x v="2"/>
    <n v="26846.104500000001"/>
    <n v="161"/>
    <x v="1"/>
    <s v="Urgent"/>
    <d v="2019-05-01T00:00:00"/>
    <s v="Aspirin"/>
    <s v="Inconclusive"/>
    <x v="26"/>
  </r>
  <r>
    <s v="Mr."/>
    <s v="Dr. Christian Lee"/>
    <n v="40"/>
    <x v="1"/>
    <x v="1"/>
    <s v="O-"/>
    <x v="0"/>
    <x v="4"/>
    <x v="742"/>
    <s v="Jessica Anderson"/>
    <x v="6861"/>
    <x v="4"/>
    <n v="29312.842499999999"/>
    <n v="464"/>
    <x v="1"/>
    <s v="Urgent"/>
    <d v="2021-10-17T00:00:00"/>
    <s v="Penicillin"/>
    <s v="Inconclusive"/>
    <x v="3"/>
  </r>
  <r>
    <s v="Mrs."/>
    <s v="Amy Gonzalez"/>
    <n v="39"/>
    <x v="1"/>
    <x v="0"/>
    <s v="AB-"/>
    <x v="5"/>
    <x v="3"/>
    <x v="1133"/>
    <s v="Ashley Richards"/>
    <x v="6862"/>
    <x v="0"/>
    <n v="23353.388800000001"/>
    <n v="144"/>
    <x v="1"/>
    <s v="Urgent"/>
    <d v="2021-08-04T00:00:00"/>
    <s v="Lipitor"/>
    <s v="Abnormal"/>
    <x v="1"/>
  </r>
  <r>
    <s v="Mr."/>
    <s v="Michael Gutierrez"/>
    <n v="59"/>
    <x v="1"/>
    <x v="1"/>
    <s v="A-"/>
    <x v="6"/>
    <x v="3"/>
    <x v="677"/>
    <s v="Jonathan Obrien DDS"/>
    <x v="6863"/>
    <x v="1"/>
    <n v="9900.0143000000007"/>
    <n v="418"/>
    <x v="2"/>
    <s v="Emergency"/>
    <d v="2021-04-30T00:00:00"/>
    <s v="Penicillin"/>
    <s v="Inconclusive"/>
    <x v="0"/>
  </r>
  <r>
    <s v="Mrs."/>
    <s v="Katherine Garcia"/>
    <n v="55"/>
    <x v="1"/>
    <x v="0"/>
    <s v="A+"/>
    <x v="4"/>
    <x v="4"/>
    <x v="279"/>
    <s v="Jacob Burns"/>
    <x v="903"/>
    <x v="1"/>
    <n v="26902.4427"/>
    <n v="133"/>
    <x v="2"/>
    <s v="Emergency"/>
    <d v="2018-12-01T00:00:00"/>
    <s v="Ibuprofen"/>
    <s v="Abnormal"/>
    <x v="4"/>
  </r>
  <r>
    <s v="Mrs."/>
    <s v="Isaiah Parker"/>
    <n v="52"/>
    <x v="1"/>
    <x v="0"/>
    <s v="B+"/>
    <x v="7"/>
    <x v="1"/>
    <x v="99"/>
    <s v="Alyssa Morgan"/>
    <x v="6864"/>
    <x v="1"/>
    <n v="34355.171000000002"/>
    <n v="236"/>
    <x v="1"/>
    <s v="Urgent"/>
    <d v="2021-09-16T00:00:00"/>
    <s v="Aspirin"/>
    <s v="Abnormal"/>
    <x v="24"/>
  </r>
  <r>
    <s v="Mrs."/>
    <s v="Margaret Gordon"/>
    <n v="54"/>
    <x v="1"/>
    <x v="0"/>
    <s v="B+"/>
    <x v="7"/>
    <x v="1"/>
    <x v="143"/>
    <s v="Gary Ford"/>
    <x v="6865"/>
    <x v="1"/>
    <n v="8158.0387000000001"/>
    <n v="127"/>
    <x v="0"/>
    <s v="Elective"/>
    <d v="2020-03-18T00:00:00"/>
    <s v="Penicillin"/>
    <s v="Inconclusive"/>
    <x v="3"/>
  </r>
  <r>
    <s v="Mrs."/>
    <s v="Kimberly Williams"/>
    <n v="29"/>
    <x v="2"/>
    <x v="0"/>
    <s v="B+"/>
    <x v="7"/>
    <x v="5"/>
    <x v="234"/>
    <s v="Kellie Bryant"/>
    <x v="6866"/>
    <x v="3"/>
    <n v="74013.940900000001"/>
    <n v="373"/>
    <x v="1"/>
    <s v="Urgent"/>
    <d v="2021-04-27T00:00:00"/>
    <s v="Lipitor"/>
    <s v="Normal"/>
    <x v="2"/>
  </r>
  <r>
    <s v="Mr."/>
    <s v="Tricia Perez"/>
    <n v="42"/>
    <x v="1"/>
    <x v="1"/>
    <s v="O-"/>
    <x v="0"/>
    <x v="5"/>
    <x v="559"/>
    <s v="Derrick Walsh"/>
    <x v="313"/>
    <x v="2"/>
    <n v="8767.8816999999999"/>
    <n v="256"/>
    <x v="1"/>
    <s v="Urgent"/>
    <d v="2020-03-30T00:00:00"/>
    <s v="Paracetamol"/>
    <s v="Normal"/>
    <x v="19"/>
  </r>
  <r>
    <s v="Mr."/>
    <s v="Daniel Powell"/>
    <n v="79"/>
    <x v="0"/>
    <x v="1"/>
    <s v="B-"/>
    <x v="2"/>
    <x v="5"/>
    <x v="41"/>
    <s v="Michael Alexander"/>
    <x v="6867"/>
    <x v="0"/>
    <n v="8637.9333000000006"/>
    <n v="201"/>
    <x v="2"/>
    <s v="Emergency"/>
    <d v="2021-09-06T00:00:00"/>
    <s v="Penicillin"/>
    <s v="Normal"/>
    <x v="21"/>
  </r>
  <r>
    <s v="Mrs."/>
    <s v="Tracy Hunt"/>
    <n v="77"/>
    <x v="0"/>
    <x v="0"/>
    <s v="AB-"/>
    <x v="5"/>
    <x v="1"/>
    <x v="679"/>
    <s v="Jessica Morris"/>
    <x v="6868"/>
    <x v="1"/>
    <n v="34961.329400000002"/>
    <n v="244"/>
    <x v="1"/>
    <s v="Urgent"/>
    <d v="2023-04-15T00:00:00"/>
    <s v="Lipitor"/>
    <s v="Inconclusive"/>
    <x v="25"/>
  </r>
  <r>
    <s v="Mr."/>
    <s v="John Silva"/>
    <n v="60"/>
    <x v="0"/>
    <x v="1"/>
    <s v="B+"/>
    <x v="7"/>
    <x v="4"/>
    <x v="1317"/>
    <s v="Jodi Scott"/>
    <x v="6869"/>
    <x v="0"/>
    <n v="12038.952300000001"/>
    <n v="152"/>
    <x v="1"/>
    <s v="Urgent"/>
    <d v="2023-04-09T00:00:00"/>
    <s v="Lipitor"/>
    <s v="Abnormal"/>
    <x v="18"/>
  </r>
  <r>
    <s v="Mr."/>
    <s v="Michelle Walls"/>
    <n v="47"/>
    <x v="1"/>
    <x v="1"/>
    <s v="AB-"/>
    <x v="5"/>
    <x v="2"/>
    <x v="1006"/>
    <s v="Thomas Harrell"/>
    <x v="6870"/>
    <x v="0"/>
    <n v="22456.382399999999"/>
    <n v="464"/>
    <x v="2"/>
    <s v="Emergency"/>
    <d v="2021-12-01T00:00:00"/>
    <s v="Lipitor"/>
    <s v="Inconclusive"/>
    <x v="3"/>
  </r>
  <r>
    <s v="Mr."/>
    <s v="Joanna Carpenter"/>
    <n v="32"/>
    <x v="2"/>
    <x v="1"/>
    <s v="A+"/>
    <x v="4"/>
    <x v="1"/>
    <x v="672"/>
    <s v="Craig Clark"/>
    <x v="6871"/>
    <x v="2"/>
    <n v="19223.905900000002"/>
    <n v="261"/>
    <x v="2"/>
    <s v="Emergency"/>
    <d v="2021-10-07T00:00:00"/>
    <s v="Aspirin"/>
    <s v="Inconclusive"/>
    <x v="14"/>
  </r>
  <r>
    <s v="Mrs."/>
    <s v="Abigail Nixon"/>
    <n v="84"/>
    <x v="0"/>
    <x v="0"/>
    <s v="AB-"/>
    <x v="5"/>
    <x v="0"/>
    <x v="1064"/>
    <s v="Laura Garrett"/>
    <x v="6872"/>
    <x v="0"/>
    <n v="48591.468699999998"/>
    <n v="433"/>
    <x v="1"/>
    <s v="Urgent"/>
    <d v="2019-01-24T00:00:00"/>
    <s v="Ibuprofen"/>
    <s v="Abnormal"/>
    <x v="1"/>
  </r>
  <r>
    <s v="Mr."/>
    <s v="Heather Robinson"/>
    <n v="36"/>
    <x v="1"/>
    <x v="1"/>
    <s v="B+"/>
    <x v="7"/>
    <x v="1"/>
    <x v="448"/>
    <s v="Jose Walker"/>
    <x v="6873"/>
    <x v="2"/>
    <n v="18733.579600000001"/>
    <n v="316"/>
    <x v="2"/>
    <s v="Emergency"/>
    <d v="2020-07-19T00:00:00"/>
    <s v="Paracetamol"/>
    <s v="Abnormal"/>
    <x v="18"/>
  </r>
  <r>
    <s v="Mrs."/>
    <s v="Ariana Hansen"/>
    <n v="85"/>
    <x v="0"/>
    <x v="0"/>
    <s v="B-"/>
    <x v="2"/>
    <x v="4"/>
    <x v="927"/>
    <s v="Kyle Nichols"/>
    <x v="1649"/>
    <x v="3"/>
    <n v="21253.655999999999"/>
    <n v="400"/>
    <x v="1"/>
    <s v="Urgent"/>
    <d v="2019-05-30T00:00:00"/>
    <s v="Lipitor"/>
    <s v="Normal"/>
    <x v="0"/>
  </r>
  <r>
    <s v="Mr."/>
    <s v="Brooke Alvarez"/>
    <n v="33"/>
    <x v="2"/>
    <x v="1"/>
    <s v="A-"/>
    <x v="6"/>
    <x v="2"/>
    <x v="701"/>
    <s v="Shannon Campbell"/>
    <x v="443"/>
    <x v="4"/>
    <n v="9544.6903999999995"/>
    <n v="245"/>
    <x v="0"/>
    <s v="Elective"/>
    <d v="2019-09-21T00:00:00"/>
    <s v="Aspirin"/>
    <s v="Abnormal"/>
    <x v="3"/>
  </r>
  <r>
    <s v="Mr."/>
    <s v="Brandon Carey"/>
    <n v="80"/>
    <x v="0"/>
    <x v="1"/>
    <s v="A-"/>
    <x v="6"/>
    <x v="3"/>
    <x v="1258"/>
    <s v="Mary Gibson"/>
    <x v="6874"/>
    <x v="1"/>
    <n v="2539.0255999999999"/>
    <n v="121"/>
    <x v="2"/>
    <s v="Emergency"/>
    <d v="2022-06-21T00:00:00"/>
    <s v="Aspirin"/>
    <s v="Normal"/>
    <x v="29"/>
  </r>
  <r>
    <s v="Mrs."/>
    <s v="Nathan Williams"/>
    <n v="75"/>
    <x v="0"/>
    <x v="0"/>
    <s v="O-"/>
    <x v="0"/>
    <x v="4"/>
    <x v="1085"/>
    <s v="Ryan Banks"/>
    <x v="6875"/>
    <x v="2"/>
    <n v="41679.654000000002"/>
    <n v="453"/>
    <x v="1"/>
    <s v="Urgent"/>
    <d v="2019-08-30T00:00:00"/>
    <s v="Ibuprofen"/>
    <s v="Abnormal"/>
    <x v="7"/>
  </r>
  <r>
    <s v="Mrs."/>
    <s v="Teresa Zimmerman"/>
    <n v="28"/>
    <x v="2"/>
    <x v="0"/>
    <s v="A+"/>
    <x v="4"/>
    <x v="4"/>
    <x v="134"/>
    <s v="Pamela Cox"/>
    <x v="6876"/>
    <x v="3"/>
    <n v="26862.939200000001"/>
    <n v="182"/>
    <x v="1"/>
    <s v="Urgent"/>
    <d v="2019-05-08T00:00:00"/>
    <s v="Lipitor"/>
    <s v="Normal"/>
    <x v="4"/>
  </r>
  <r>
    <s v="Mrs."/>
    <s v="Kelly Moore"/>
    <n v="69"/>
    <x v="0"/>
    <x v="0"/>
    <s v="A+"/>
    <x v="4"/>
    <x v="2"/>
    <x v="226"/>
    <s v="Katherine Wright"/>
    <x v="6877"/>
    <x v="2"/>
    <n v="6857.5934999999999"/>
    <n v="447"/>
    <x v="1"/>
    <s v="Urgent"/>
    <d v="2022-01-20T00:00:00"/>
    <s v="Ibuprofen"/>
    <s v="Inconclusive"/>
    <x v="21"/>
  </r>
  <r>
    <s v="Mrs."/>
    <s v="Joseph Baker"/>
    <n v="48"/>
    <x v="1"/>
    <x v="0"/>
    <s v="B-"/>
    <x v="2"/>
    <x v="3"/>
    <x v="1038"/>
    <s v="Alicia Ferguson"/>
    <x v="2652"/>
    <x v="1"/>
    <n v="18995.6446"/>
    <n v="396"/>
    <x v="2"/>
    <s v="Emergency"/>
    <d v="2020-08-13T00:00:00"/>
    <s v="Aspirin"/>
    <s v="Inconclusive"/>
    <x v="6"/>
  </r>
  <r>
    <s v="Mr."/>
    <s v="William Owens"/>
    <n v="58"/>
    <x v="1"/>
    <x v="1"/>
    <s v="A-"/>
    <x v="6"/>
    <x v="2"/>
    <x v="1452"/>
    <s v="Robert King"/>
    <x v="6878"/>
    <x v="3"/>
    <n v="17382.4889"/>
    <n v="218"/>
    <x v="2"/>
    <s v="Emergency"/>
    <d v="2020-07-08T00:00:00"/>
    <s v="Paracetamol"/>
    <s v="Abnormal"/>
    <x v="5"/>
  </r>
  <r>
    <s v="Mrs."/>
    <s v="Thomas Morris"/>
    <n v="18"/>
    <x v="2"/>
    <x v="0"/>
    <s v="O+"/>
    <x v="1"/>
    <x v="5"/>
    <x v="1734"/>
    <s v="Jason Heath"/>
    <x v="6879"/>
    <x v="2"/>
    <n v="32080.041099999999"/>
    <n v="186"/>
    <x v="1"/>
    <s v="Urgent"/>
    <d v="2019-01-31T00:00:00"/>
    <s v="Paracetamol"/>
    <s v="Normal"/>
    <x v="28"/>
  </r>
  <r>
    <s v="Mrs."/>
    <s v="Joel Rodriguez"/>
    <n v="69"/>
    <x v="0"/>
    <x v="0"/>
    <s v="A+"/>
    <x v="4"/>
    <x v="2"/>
    <x v="1561"/>
    <s v="Tiffany Williams"/>
    <x v="6880"/>
    <x v="0"/>
    <n v="19179.350699999999"/>
    <n v="339"/>
    <x v="2"/>
    <s v="Emergency"/>
    <d v="2019-07-09T00:00:00"/>
    <s v="Aspirin"/>
    <s v="Normal"/>
    <x v="23"/>
  </r>
  <r>
    <s v="Mr."/>
    <s v="Trevor Schneider"/>
    <n v="57"/>
    <x v="1"/>
    <x v="1"/>
    <s v="AB+"/>
    <x v="3"/>
    <x v="3"/>
    <x v="346"/>
    <s v="Christine Cortez"/>
    <x v="6881"/>
    <x v="1"/>
    <n v="8371.8011000000006"/>
    <n v="440"/>
    <x v="2"/>
    <s v="Emergency"/>
    <d v="2021-04-22T00:00:00"/>
    <s v="Lipitor"/>
    <s v="Abnormal"/>
    <x v="14"/>
  </r>
  <r>
    <s v="Mrs."/>
    <s v="Cindy Stephenson"/>
    <n v="21"/>
    <x v="2"/>
    <x v="0"/>
    <s v="A-"/>
    <x v="6"/>
    <x v="4"/>
    <x v="497"/>
    <s v="Jordan Hughes"/>
    <x v="6882"/>
    <x v="4"/>
    <n v="40738.514799999997"/>
    <n v="430"/>
    <x v="1"/>
    <s v="Urgent"/>
    <d v="2022-09-25T00:00:00"/>
    <s v="Ibuprofen"/>
    <s v="Normal"/>
    <x v="11"/>
  </r>
  <r>
    <s v="Mrs."/>
    <s v="Beverly Johnson"/>
    <n v="26"/>
    <x v="2"/>
    <x v="0"/>
    <s v="O+"/>
    <x v="1"/>
    <x v="4"/>
    <x v="1053"/>
    <s v="Jessica Adams"/>
    <x v="6263"/>
    <x v="4"/>
    <n v="37981.7166"/>
    <n v="290"/>
    <x v="2"/>
    <s v="Emergency"/>
    <d v="2022-12-03T00:00:00"/>
    <s v="Aspirin"/>
    <s v="Inconclusive"/>
    <x v="21"/>
  </r>
  <r>
    <s v="Mrs."/>
    <s v="Stephen Mccoy"/>
    <n v="61"/>
    <x v="0"/>
    <x v="0"/>
    <s v="B+"/>
    <x v="7"/>
    <x v="0"/>
    <x v="331"/>
    <s v="Lisa Kennedy"/>
    <x v="6883"/>
    <x v="1"/>
    <n v="6371.2599"/>
    <n v="427"/>
    <x v="2"/>
    <s v="Emergency"/>
    <d v="2020-11-27T00:00:00"/>
    <s v="Ibuprofen"/>
    <s v="Inconclusive"/>
    <x v="8"/>
  </r>
  <r>
    <s v="Mr."/>
    <s v="Keith Guerra"/>
    <n v="33"/>
    <x v="2"/>
    <x v="1"/>
    <s v="AB-"/>
    <x v="5"/>
    <x v="5"/>
    <x v="848"/>
    <s v="Martha Harrington"/>
    <x v="1677"/>
    <x v="3"/>
    <n v="23136.373200000002"/>
    <n v="189"/>
    <x v="0"/>
    <s v="Elective"/>
    <d v="2023-06-26T00:00:00"/>
    <s v="Paracetamol"/>
    <s v="Inconclusive"/>
    <x v="22"/>
  </r>
  <r>
    <s v="Mrs."/>
    <s v="Jacob Wells"/>
    <n v="39"/>
    <x v="1"/>
    <x v="0"/>
    <s v="A-"/>
    <x v="6"/>
    <x v="3"/>
    <x v="1741"/>
    <s v="Alexandra Smith"/>
    <x v="6884"/>
    <x v="3"/>
    <n v="22412.090899999999"/>
    <n v="403"/>
    <x v="1"/>
    <s v="Urgent"/>
    <d v="2020-07-08T00:00:00"/>
    <s v="Lipitor"/>
    <s v="Abnormal"/>
    <x v="16"/>
  </r>
  <r>
    <s v="Mr."/>
    <s v="Heidi Yang"/>
    <n v="40"/>
    <x v="1"/>
    <x v="1"/>
    <s v="O+"/>
    <x v="1"/>
    <x v="2"/>
    <x v="104"/>
    <s v="Cynthia Gray"/>
    <x v="6885"/>
    <x v="2"/>
    <n v="18859.227200000001"/>
    <n v="417"/>
    <x v="2"/>
    <s v="Emergency"/>
    <d v="2022-06-22T00:00:00"/>
    <s v="Aspirin"/>
    <s v="Abnormal"/>
    <x v="11"/>
  </r>
  <r>
    <s v="Mr."/>
    <s v="Jody Garcia"/>
    <n v="21"/>
    <x v="2"/>
    <x v="1"/>
    <s v="A-"/>
    <x v="6"/>
    <x v="4"/>
    <x v="1521"/>
    <s v="James Webster"/>
    <x v="5502"/>
    <x v="2"/>
    <n v="28450.623800000001"/>
    <n v="137"/>
    <x v="1"/>
    <s v="Urgent"/>
    <d v="2019-12-27T00:00:00"/>
    <s v="Aspirin"/>
    <s v="Normal"/>
    <x v="9"/>
  </r>
  <r>
    <s v="Mrs."/>
    <s v="Matthew May"/>
    <n v="57"/>
    <x v="1"/>
    <x v="0"/>
    <s v="AB-"/>
    <x v="5"/>
    <x v="2"/>
    <x v="1323"/>
    <s v="Hailey Davis"/>
    <x v="6886"/>
    <x v="2"/>
    <n v="1217.9321"/>
    <n v="311"/>
    <x v="1"/>
    <s v="Urgent"/>
    <d v="2020-09-14T00:00:00"/>
    <s v="Paracetamol"/>
    <s v="Abnormal"/>
    <x v="12"/>
  </r>
  <r>
    <s v="Mrs."/>
    <s v="Donna Alvarado"/>
    <n v="24"/>
    <x v="2"/>
    <x v="0"/>
    <s v="A+"/>
    <x v="4"/>
    <x v="4"/>
    <x v="78"/>
    <s v="Mary Hernandez"/>
    <x v="6887"/>
    <x v="2"/>
    <n v="6769.4560000000001"/>
    <n v="450"/>
    <x v="1"/>
    <s v="Urgent"/>
    <d v="2021-02-09T00:00:00"/>
    <s v="Ibuprofen"/>
    <s v="Abnormal"/>
    <x v="19"/>
  </r>
  <r>
    <s v="Mrs."/>
    <s v="Lindsay French"/>
    <n v="63"/>
    <x v="0"/>
    <x v="0"/>
    <s v="B+"/>
    <x v="7"/>
    <x v="4"/>
    <x v="1518"/>
    <s v="Derek Holland"/>
    <x v="715"/>
    <x v="0"/>
    <n v="33336.571199999998"/>
    <n v="358"/>
    <x v="1"/>
    <s v="Urgent"/>
    <d v="2022-12-01T00:00:00"/>
    <s v="Paracetamol"/>
    <s v="Normal"/>
    <x v="29"/>
  </r>
  <r>
    <s v="Mr."/>
    <s v="Jay Williams"/>
    <n v="62"/>
    <x v="0"/>
    <x v="1"/>
    <s v="AB+"/>
    <x v="3"/>
    <x v="1"/>
    <x v="630"/>
    <s v="Tracy Soto"/>
    <x v="6888"/>
    <x v="4"/>
    <n v="29722.720499999999"/>
    <n v="440"/>
    <x v="0"/>
    <s v="Elective"/>
    <d v="2023-08-28T00:00:00"/>
    <s v="Aspirin"/>
    <s v="Normal"/>
    <x v="14"/>
  </r>
  <r>
    <s v="Mr."/>
    <s v="Samantha Ruiz"/>
    <n v="60"/>
    <x v="0"/>
    <x v="1"/>
    <s v="B-"/>
    <x v="2"/>
    <x v="2"/>
    <x v="1112"/>
    <s v="Mark Atkins"/>
    <x v="6889"/>
    <x v="1"/>
    <n v="20014.882799999999"/>
    <n v="346"/>
    <x v="2"/>
    <s v="Emergency"/>
    <d v="2020-01-11T00:00:00"/>
    <s v="Penicillin"/>
    <s v="Inconclusive"/>
    <x v="20"/>
  </r>
  <r>
    <s v="Mr."/>
    <s v="Kenneth Phillips"/>
    <n v="77"/>
    <x v="0"/>
    <x v="1"/>
    <s v="A-"/>
    <x v="6"/>
    <x v="0"/>
    <x v="975"/>
    <s v="Kimberly Chapman"/>
    <x v="6890"/>
    <x v="1"/>
    <n v="9054.6615000000002"/>
    <n v="267"/>
    <x v="2"/>
    <s v="Emergency"/>
    <d v="2023-07-10T00:00:00"/>
    <s v="Ibuprofen"/>
    <s v="Inconclusive"/>
    <x v="16"/>
  </r>
  <r>
    <s v="Mrs."/>
    <s v="Catherine Yates MD"/>
    <n v="18"/>
    <x v="2"/>
    <x v="0"/>
    <s v="AB+"/>
    <x v="3"/>
    <x v="3"/>
    <x v="672"/>
    <s v="Ronald Torres"/>
    <x v="6891"/>
    <x v="1"/>
    <n v="10330.4566"/>
    <n v="169"/>
    <x v="2"/>
    <s v="Emergency"/>
    <d v="2021-09-15T00:00:00"/>
    <s v="Penicillin"/>
    <s v="Inconclusive"/>
    <x v="3"/>
  </r>
  <r>
    <s v="Mrs."/>
    <s v="Andres Bennett"/>
    <n v="31"/>
    <x v="2"/>
    <x v="0"/>
    <s v="B-"/>
    <x v="2"/>
    <x v="0"/>
    <x v="215"/>
    <s v="William Aguirre"/>
    <x v="6892"/>
    <x v="1"/>
    <n v="21910.412"/>
    <n v="300"/>
    <x v="1"/>
    <s v="Urgent"/>
    <d v="2021-04-08T00:00:00"/>
    <s v="Paracetamol"/>
    <s v="Normal"/>
    <x v="18"/>
  </r>
  <r>
    <s v="Mrs."/>
    <s v="Gary Clarke"/>
    <n v="51"/>
    <x v="1"/>
    <x v="0"/>
    <s v="AB-"/>
    <x v="5"/>
    <x v="3"/>
    <x v="402"/>
    <s v="Emily Ross"/>
    <x v="6893"/>
    <x v="3"/>
    <n v="16320.0154"/>
    <n v="176"/>
    <x v="2"/>
    <s v="Emergency"/>
    <d v="2023-10-31T00:00:00"/>
    <s v="Aspirin"/>
    <s v="Abnormal"/>
    <x v="0"/>
  </r>
  <r>
    <s v="Mr."/>
    <s v="Katherine Mullins"/>
    <n v="79"/>
    <x v="0"/>
    <x v="1"/>
    <s v="A-"/>
    <x v="6"/>
    <x v="4"/>
    <x v="1362"/>
    <s v="Brian Morgan"/>
    <x v="6894"/>
    <x v="3"/>
    <n v="21691.585899999998"/>
    <n v="449"/>
    <x v="1"/>
    <s v="Urgent"/>
    <d v="2020-04-26T00:00:00"/>
    <s v="Paracetamol"/>
    <s v="Normal"/>
    <x v="13"/>
  </r>
  <r>
    <s v="Mrs."/>
    <s v="James Sloan"/>
    <n v="35"/>
    <x v="1"/>
    <x v="0"/>
    <s v="O-"/>
    <x v="0"/>
    <x v="1"/>
    <x v="154"/>
    <s v="Lawrence Joseph"/>
    <x v="6895"/>
    <x v="1"/>
    <n v="19594.692999999999"/>
    <n v="260"/>
    <x v="2"/>
    <s v="Emergency"/>
    <d v="2020-03-12T00:00:00"/>
    <s v="Penicillin"/>
    <s v="Abnormal"/>
    <x v="6"/>
  </r>
  <r>
    <s v="Mrs."/>
    <s v="Barbara Adams"/>
    <n v="50"/>
    <x v="1"/>
    <x v="0"/>
    <s v="O-"/>
    <x v="0"/>
    <x v="3"/>
    <x v="45"/>
    <s v="James Perez"/>
    <x v="6896"/>
    <x v="4"/>
    <n v="9007.02"/>
    <n v="213"/>
    <x v="2"/>
    <s v="Emergency"/>
    <d v="2022-10-29T00:00:00"/>
    <s v="Aspirin"/>
    <s v="Abnormal"/>
    <x v="26"/>
  </r>
  <r>
    <s v="Mr."/>
    <s v="Alexander Harris"/>
    <n v="64"/>
    <x v="0"/>
    <x v="1"/>
    <s v="AB+"/>
    <x v="3"/>
    <x v="0"/>
    <x v="1222"/>
    <s v="Daniel Mosley"/>
    <x v="6897"/>
    <x v="4"/>
    <n v="8695.4691999999995"/>
    <n v="469"/>
    <x v="2"/>
    <s v="Emergency"/>
    <d v="2023-04-01T00:00:00"/>
    <s v="Penicillin"/>
    <s v="Abnormal"/>
    <x v="22"/>
  </r>
  <r>
    <s v="Mrs."/>
    <s v="Stephanie Williamson"/>
    <n v="37"/>
    <x v="1"/>
    <x v="0"/>
    <s v="B+"/>
    <x v="7"/>
    <x v="5"/>
    <x v="1399"/>
    <s v="Kimberly Perry"/>
    <x v="6898"/>
    <x v="2"/>
    <n v="40309.8217"/>
    <n v="312"/>
    <x v="1"/>
    <s v="Urgent"/>
    <d v="2022-01-06T00:00:00"/>
    <s v="Lipitor"/>
    <s v="Normal"/>
    <x v="23"/>
  </r>
  <r>
    <s v="Mr."/>
    <s v="Zachary Mccann"/>
    <n v="23"/>
    <x v="2"/>
    <x v="1"/>
    <s v="B+"/>
    <x v="7"/>
    <x v="4"/>
    <x v="1752"/>
    <s v="Alexandria Luna"/>
    <x v="6899"/>
    <x v="2"/>
    <n v="11889.8343"/>
    <n v="276"/>
    <x v="1"/>
    <s v="Urgent"/>
    <d v="2023-01-11T00:00:00"/>
    <s v="Lipitor"/>
    <s v="Abnormal"/>
    <x v="12"/>
  </r>
  <r>
    <s v="Mr."/>
    <s v="Sara Davis"/>
    <n v="78"/>
    <x v="0"/>
    <x v="1"/>
    <s v="O-"/>
    <x v="0"/>
    <x v="5"/>
    <x v="55"/>
    <s v="Jacqueline Haley"/>
    <x v="6900"/>
    <x v="4"/>
    <n v="22633.9123"/>
    <n v="174"/>
    <x v="2"/>
    <s v="Emergency"/>
    <d v="2022-01-17T00:00:00"/>
    <s v="Paracetamol"/>
    <s v="Inconclusive"/>
    <x v="9"/>
  </r>
  <r>
    <s v="Mr."/>
    <s v="Hailey Ali"/>
    <n v="29"/>
    <x v="2"/>
    <x v="1"/>
    <s v="O+"/>
    <x v="1"/>
    <x v="4"/>
    <x v="1249"/>
    <s v="Kathleen Murphy"/>
    <x v="6901"/>
    <x v="2"/>
    <n v="36040.1322"/>
    <n v="140"/>
    <x v="2"/>
    <s v="Emergency"/>
    <d v="2021-08-21T00:00:00"/>
    <s v="Penicillin"/>
    <s v="Normal"/>
    <x v="23"/>
  </r>
  <r>
    <s v="Mrs."/>
    <s v="Richard Romero"/>
    <n v="55"/>
    <x v="1"/>
    <x v="0"/>
    <s v="B-"/>
    <x v="2"/>
    <x v="2"/>
    <x v="1077"/>
    <s v="Jason Hill"/>
    <x v="6902"/>
    <x v="2"/>
    <n v="13849.757600000001"/>
    <n v="107"/>
    <x v="1"/>
    <s v="Urgent"/>
    <d v="2019-02-11T00:00:00"/>
    <s v="Aspirin"/>
    <s v="Inconclusive"/>
    <x v="29"/>
  </r>
  <r>
    <s v="Mr."/>
    <s v="Kristen Singleton"/>
    <n v="75"/>
    <x v="0"/>
    <x v="1"/>
    <s v="A+"/>
    <x v="4"/>
    <x v="3"/>
    <x v="39"/>
    <s v="Kayla Berry"/>
    <x v="1472"/>
    <x v="4"/>
    <n v="34919.784299999999"/>
    <n v="267"/>
    <x v="1"/>
    <s v="Urgent"/>
    <d v="2021-07-07T00:00:00"/>
    <s v="Penicillin"/>
    <s v="Normal"/>
    <x v="0"/>
  </r>
  <r>
    <s v="Mr."/>
    <s v="Debra Carter"/>
    <n v="40"/>
    <x v="1"/>
    <x v="1"/>
    <s v="O+"/>
    <x v="1"/>
    <x v="3"/>
    <x v="844"/>
    <s v="Matthew Gonzalez"/>
    <x v="6903"/>
    <x v="0"/>
    <n v="20849.995800000001"/>
    <n v="408"/>
    <x v="1"/>
    <s v="Urgent"/>
    <d v="2020-04-11T00:00:00"/>
    <s v="Paracetamol"/>
    <s v="Abnormal"/>
    <x v="13"/>
  </r>
  <r>
    <s v="Mrs."/>
    <s v="Robert Colon"/>
    <n v="80"/>
    <x v="0"/>
    <x v="0"/>
    <s v="AB+"/>
    <x v="3"/>
    <x v="2"/>
    <x v="495"/>
    <s v="Katherine Barrett"/>
    <x v="2436"/>
    <x v="2"/>
    <n v="9892.1213000000007"/>
    <n v="468"/>
    <x v="1"/>
    <s v="Urgent"/>
    <d v="2019-07-01T00:00:00"/>
    <s v="Ibuprofen"/>
    <s v="Normal"/>
    <x v="23"/>
  </r>
  <r>
    <s v="Mr."/>
    <s v="Lisa Jones"/>
    <n v="30"/>
    <x v="2"/>
    <x v="1"/>
    <s v="B+"/>
    <x v="7"/>
    <x v="4"/>
    <x v="1180"/>
    <s v="Haley Garcia"/>
    <x v="6904"/>
    <x v="2"/>
    <n v="17291.745500000001"/>
    <n v="272"/>
    <x v="1"/>
    <s v="Urgent"/>
    <d v="2022-09-24T00:00:00"/>
    <s v="Aspirin"/>
    <s v="Normal"/>
    <x v="19"/>
  </r>
  <r>
    <s v="Mr."/>
    <s v="Sandra Hernandez"/>
    <n v="50"/>
    <x v="1"/>
    <x v="1"/>
    <s v="B+"/>
    <x v="7"/>
    <x v="3"/>
    <x v="468"/>
    <s v="Matthew Harmon"/>
    <x v="6905"/>
    <x v="3"/>
    <n v="14707.318799999999"/>
    <n v="457"/>
    <x v="2"/>
    <s v="Emergency"/>
    <d v="2021-03-23T00:00:00"/>
    <s v="Paracetamol"/>
    <s v="Inconclusive"/>
    <x v="23"/>
  </r>
  <r>
    <s v="Mrs."/>
    <s v="Erin Mathews"/>
    <n v="65"/>
    <x v="0"/>
    <x v="0"/>
    <s v="B-"/>
    <x v="2"/>
    <x v="2"/>
    <x v="167"/>
    <s v="James Clark"/>
    <x v="6906"/>
    <x v="0"/>
    <n v="2770.7826"/>
    <n v="439"/>
    <x v="0"/>
    <s v="Elective"/>
    <d v="2020-05-16T00:00:00"/>
    <s v="Lipitor"/>
    <s v="Inconclusive"/>
    <x v="8"/>
  </r>
  <r>
    <s v="Mrs."/>
    <s v="Ronald Le"/>
    <n v="48"/>
    <x v="1"/>
    <x v="0"/>
    <s v="B+"/>
    <x v="7"/>
    <x v="1"/>
    <x v="924"/>
    <s v="Cristina Jones"/>
    <x v="1370"/>
    <x v="2"/>
    <n v="3520.2283000000002"/>
    <n v="360"/>
    <x v="2"/>
    <s v="Emergency"/>
    <d v="2019-09-24T00:00:00"/>
    <s v="Ibuprofen"/>
    <s v="Abnormal"/>
    <x v="0"/>
  </r>
  <r>
    <s v="Mr."/>
    <s v="Gary Wall"/>
    <n v="57"/>
    <x v="1"/>
    <x v="1"/>
    <s v="A+"/>
    <x v="4"/>
    <x v="5"/>
    <x v="595"/>
    <s v="Keith Johnson"/>
    <x v="6907"/>
    <x v="2"/>
    <n v="13217.6657"/>
    <n v="221"/>
    <x v="0"/>
    <s v="Elective"/>
    <d v="2021-10-14T00:00:00"/>
    <s v="Lipitor"/>
    <s v="Inconclusive"/>
    <x v="10"/>
  </r>
  <r>
    <s v="Mr."/>
    <s v="Bonnie Wood"/>
    <n v="79"/>
    <x v="0"/>
    <x v="1"/>
    <s v="AB-"/>
    <x v="5"/>
    <x v="2"/>
    <x v="971"/>
    <s v="Holly Cooley"/>
    <x v="6908"/>
    <x v="0"/>
    <n v="10113.215099999999"/>
    <n v="191"/>
    <x v="1"/>
    <s v="Urgent"/>
    <d v="2022-10-15T00:00:00"/>
    <s v="Aspirin"/>
    <s v="Normal"/>
    <x v="15"/>
  </r>
  <r>
    <s v="Mrs."/>
    <s v="Monica Gonzalez"/>
    <n v="80"/>
    <x v="0"/>
    <x v="0"/>
    <s v="B+"/>
    <x v="7"/>
    <x v="1"/>
    <x v="234"/>
    <s v="Joanna Wilkins"/>
    <x v="6909"/>
    <x v="3"/>
    <n v="16411.7415"/>
    <n v="351"/>
    <x v="1"/>
    <s v="Urgent"/>
    <d v="2021-04-20T00:00:00"/>
    <s v="Penicillin"/>
    <s v="Normal"/>
    <x v="8"/>
  </r>
  <r>
    <s v="Mrs."/>
    <s v="Gary Gray"/>
    <n v="62"/>
    <x v="0"/>
    <x v="0"/>
    <s v="O+"/>
    <x v="1"/>
    <x v="4"/>
    <x v="790"/>
    <s v="Brian Torres"/>
    <x v="6910"/>
    <x v="0"/>
    <n v="16585.168399999999"/>
    <n v="203"/>
    <x v="1"/>
    <s v="Urgent"/>
    <d v="2019-04-09T00:00:00"/>
    <s v="Aspirin"/>
    <s v="Abnormal"/>
    <x v="19"/>
  </r>
  <r>
    <s v="Mr."/>
    <s v="Bridget King"/>
    <n v="69"/>
    <x v="0"/>
    <x v="1"/>
    <s v="B+"/>
    <x v="7"/>
    <x v="5"/>
    <x v="1782"/>
    <s v="Julia Lam"/>
    <x v="6911"/>
    <x v="0"/>
    <n v="56815.585299999999"/>
    <n v="404"/>
    <x v="1"/>
    <s v="Urgent"/>
    <d v="2023-09-09T00:00:00"/>
    <s v="Lipitor"/>
    <s v="Normal"/>
    <x v="22"/>
  </r>
  <r>
    <s v="Mrs."/>
    <s v="Ryan Farmer"/>
    <n v="48"/>
    <x v="1"/>
    <x v="0"/>
    <s v="O neg"/>
    <x v="0"/>
    <x v="5"/>
    <x v="682"/>
    <s v="Cynthia Moore"/>
    <x v="6912"/>
    <x v="0"/>
    <n v="10151.9146"/>
    <n v="293"/>
    <x v="2"/>
    <s v="Emergency"/>
    <d v="2019-01-16T00:00:00"/>
    <s v="Aspirin"/>
    <s v="Normal"/>
    <x v="22"/>
  </r>
  <r>
    <s v="Mr."/>
    <s v="Aaron Daugherty"/>
    <n v="34"/>
    <x v="2"/>
    <x v="1"/>
    <s v="B+"/>
    <x v="7"/>
    <x v="0"/>
    <x v="145"/>
    <s v="Christopher Jones"/>
    <x v="6913"/>
    <x v="3"/>
    <n v="36562.184500000003"/>
    <n v="243"/>
    <x v="1"/>
    <s v="Urgent"/>
    <d v="2022-05-08T00:00:00"/>
    <s v="Aspirin"/>
    <s v="Inconclusive"/>
    <x v="16"/>
  </r>
  <r>
    <s v="Mr."/>
    <s v="Cheryl Moss"/>
    <n v="63"/>
    <x v="0"/>
    <x v="1"/>
    <s v="B-"/>
    <x v="2"/>
    <x v="3"/>
    <x v="245"/>
    <s v="Julie Adams"/>
    <x v="6914"/>
    <x v="2"/>
    <n v="3690.0684999999999"/>
    <n v="479"/>
    <x v="2"/>
    <s v="Emergency"/>
    <d v="2022-12-20T00:00:00"/>
    <s v="Ibuprofen"/>
    <s v="Inconclusive"/>
    <x v="13"/>
  </r>
  <r>
    <s v="Mr."/>
    <s v="Dr. Lawrence Bowen"/>
    <n v="77"/>
    <x v="0"/>
    <x v="1"/>
    <s v="O+"/>
    <x v="1"/>
    <x v="2"/>
    <x v="1315"/>
    <s v="Jimmy Schultz"/>
    <x v="6915"/>
    <x v="4"/>
    <n v="1184.3504"/>
    <n v="395"/>
    <x v="1"/>
    <s v="Urgent"/>
    <d v="2022-12-07T00:00:00"/>
    <s v="Aspirin"/>
    <s v="Inconclusive"/>
    <x v="18"/>
  </r>
  <r>
    <s v="Mr."/>
    <s v="Jessica Mora"/>
    <n v="25"/>
    <x v="2"/>
    <x v="1"/>
    <s v="AB-"/>
    <x v="5"/>
    <x v="0"/>
    <x v="933"/>
    <s v="Raymond Robinson"/>
    <x v="6916"/>
    <x v="3"/>
    <n v="43010.897799999999"/>
    <n v="257"/>
    <x v="2"/>
    <s v="Emergency"/>
    <d v="2021-05-12T00:00:00"/>
    <s v="Penicillin"/>
    <s v="Inconclusive"/>
    <x v="4"/>
  </r>
  <r>
    <s v="Mr."/>
    <s v="Erica Padilla"/>
    <n v="33"/>
    <x v="2"/>
    <x v="1"/>
    <s v="O neg"/>
    <x v="0"/>
    <x v="1"/>
    <x v="1499"/>
    <s v="Gregory Holt"/>
    <x v="2609"/>
    <x v="3"/>
    <n v="1706.9589000000001"/>
    <n v="484"/>
    <x v="0"/>
    <s v="Elective"/>
    <d v="2020-06-08T00:00:00"/>
    <s v="Penicillin"/>
    <s v="Abnormal"/>
    <x v="12"/>
  </r>
  <r>
    <s v="Mr."/>
    <s v="Diamond Campbell"/>
    <n v="63"/>
    <x v="0"/>
    <x v="1"/>
    <s v="AB+"/>
    <x v="3"/>
    <x v="5"/>
    <x v="751"/>
    <s v="Paul Roth"/>
    <x v="6917"/>
    <x v="4"/>
    <n v="41283.1734"/>
    <n v="244"/>
    <x v="1"/>
    <s v="Urgent"/>
    <d v="2023-04-22T00:00:00"/>
    <s v="Paracetamol"/>
    <s v="Abnormal"/>
    <x v="16"/>
  </r>
  <r>
    <s v="Mr."/>
    <s v="Patricia Simmons"/>
    <n v="55"/>
    <x v="1"/>
    <x v="1"/>
    <s v="B-"/>
    <x v="2"/>
    <x v="2"/>
    <x v="444"/>
    <s v="Meagan Oconnor"/>
    <x v="6918"/>
    <x v="4"/>
    <n v="10386.632799999999"/>
    <n v="315"/>
    <x v="1"/>
    <s v="Urgent"/>
    <d v="2019-12-09T00:00:00"/>
    <s v="Aspirin"/>
    <s v="Abnormal"/>
    <x v="21"/>
  </r>
  <r>
    <s v="Mrs."/>
    <s v="Raymond Butler"/>
    <n v="83"/>
    <x v="0"/>
    <x v="0"/>
    <s v="O+"/>
    <x v="1"/>
    <x v="4"/>
    <x v="554"/>
    <s v="Kelly Smith"/>
    <x v="6919"/>
    <x v="2"/>
    <n v="41868.2356"/>
    <n v="230"/>
    <x v="1"/>
    <s v="Urgent"/>
    <d v="2021-08-02T00:00:00"/>
    <s v="Ibuprofen"/>
    <s v="Abnormal"/>
    <x v="29"/>
  </r>
  <r>
    <s v="Mr."/>
    <s v="Brenda Hughes"/>
    <n v="21"/>
    <x v="2"/>
    <x v="1"/>
    <s v="B-"/>
    <x v="2"/>
    <x v="1"/>
    <x v="794"/>
    <s v="Audrey Fletcher"/>
    <x v="1496"/>
    <x v="1"/>
    <n v="4989.2278999999999"/>
    <n v="429"/>
    <x v="1"/>
    <s v="Urgent"/>
    <d v="2022-04-14T00:00:00"/>
    <s v="Aspirin"/>
    <s v="Normal"/>
    <x v="6"/>
  </r>
  <r>
    <s v="Mr."/>
    <s v="Annette Rosales"/>
    <n v="33"/>
    <x v="2"/>
    <x v="1"/>
    <s v="B+"/>
    <x v="7"/>
    <x v="0"/>
    <x v="275"/>
    <s v="Allison Lawrence"/>
    <x v="6920"/>
    <x v="1"/>
    <n v="6691.4276"/>
    <n v="257"/>
    <x v="1"/>
    <s v="Urgent"/>
    <d v="2021-10-17T00:00:00"/>
    <s v="Paracetamol"/>
    <s v="Abnormal"/>
    <x v="25"/>
  </r>
  <r>
    <s v="Mr."/>
    <s v="Emily Miranda"/>
    <n v="18"/>
    <x v="2"/>
    <x v="1"/>
    <s v="A-"/>
    <x v="6"/>
    <x v="2"/>
    <x v="785"/>
    <s v="Philip Thompson"/>
    <x v="6921"/>
    <x v="3"/>
    <n v="17154.867300000002"/>
    <n v="273"/>
    <x v="0"/>
    <s v="Elective"/>
    <d v="2023-02-14T00:00:00"/>
    <s v="Ibuprofen"/>
    <s v="Abnormal"/>
    <x v="24"/>
  </r>
  <r>
    <s v="Mrs."/>
    <s v="Jordan Garcia"/>
    <n v="39"/>
    <x v="1"/>
    <x v="0"/>
    <s v="B+"/>
    <x v="7"/>
    <x v="3"/>
    <x v="1620"/>
    <s v="Kevin West"/>
    <x v="6922"/>
    <x v="3"/>
    <n v="27084.8056"/>
    <n v="499"/>
    <x v="2"/>
    <s v="Emergency"/>
    <d v="2021-12-11T00:00:00"/>
    <s v="Ibuprofen"/>
    <s v="Inconclusive"/>
    <x v="4"/>
  </r>
  <r>
    <s v="Mr."/>
    <s v="Carl Burns"/>
    <n v="71"/>
    <x v="0"/>
    <x v="1"/>
    <s v="AB-"/>
    <x v="5"/>
    <x v="2"/>
    <x v="1519"/>
    <s v="Sabrina Frazier"/>
    <x v="6923"/>
    <x v="1"/>
    <n v="24857.632300000001"/>
    <n v="423"/>
    <x v="0"/>
    <s v="Elective"/>
    <d v="2022-09-29T00:00:00"/>
    <s v="Aspirin"/>
    <s v="Normal"/>
    <x v="18"/>
  </r>
  <r>
    <s v="Mrs."/>
    <s v="Samantha Costa"/>
    <n v="35"/>
    <x v="1"/>
    <x v="0"/>
    <s v="A-"/>
    <x v="6"/>
    <x v="2"/>
    <x v="1384"/>
    <s v="Charles Fisher DDS"/>
    <x v="6924"/>
    <x v="4"/>
    <n v="7703.9822000000004"/>
    <n v="122"/>
    <x v="1"/>
    <s v="Urgent"/>
    <d v="2018-12-16T00:00:00"/>
    <s v="Lipitor"/>
    <s v="Inconclusive"/>
    <x v="21"/>
  </r>
  <r>
    <s v="Mrs."/>
    <s v="Travis Williams"/>
    <n v="43"/>
    <x v="1"/>
    <x v="0"/>
    <s v="A+"/>
    <x v="4"/>
    <x v="5"/>
    <x v="1218"/>
    <s v="Hayden Meadows"/>
    <x v="443"/>
    <x v="4"/>
    <n v="6588.1868000000004"/>
    <n v="451"/>
    <x v="2"/>
    <s v="Emergency"/>
    <d v="2019-12-01T00:00:00"/>
    <s v="Paracetamol"/>
    <s v="Inconclusive"/>
    <x v="10"/>
  </r>
  <r>
    <s v="Mr."/>
    <s v="Jay Salazar"/>
    <n v="37"/>
    <x v="1"/>
    <x v="1"/>
    <s v="O+"/>
    <x v="1"/>
    <x v="0"/>
    <x v="961"/>
    <s v="Jonathan Wright"/>
    <x v="6778"/>
    <x v="3"/>
    <n v="40241.107000000004"/>
    <n v="262"/>
    <x v="2"/>
    <s v="Emergency"/>
    <d v="2019-05-30T00:00:00"/>
    <s v="Ibuprofen"/>
    <s v="Inconclusive"/>
    <x v="4"/>
  </r>
  <r>
    <s v="Mrs."/>
    <s v="Sarah Murphy"/>
    <n v="48"/>
    <x v="1"/>
    <x v="0"/>
    <s v="O+"/>
    <x v="1"/>
    <x v="0"/>
    <x v="1703"/>
    <s v="Patricia Rogers"/>
    <x v="6925"/>
    <x v="0"/>
    <n v="9695.1046999999999"/>
    <n v="179"/>
    <x v="1"/>
    <s v="Urgent"/>
    <d v="2023-06-25T00:00:00"/>
    <s v="Penicillin"/>
    <s v="Inconclusive"/>
    <x v="10"/>
  </r>
  <r>
    <s v="Mrs."/>
    <s v="Gregory Martinez"/>
    <n v="27"/>
    <x v="2"/>
    <x v="0"/>
    <s v="AB-"/>
    <x v="5"/>
    <x v="4"/>
    <x v="395"/>
    <s v="John Nguyen"/>
    <x v="3827"/>
    <x v="2"/>
    <n v="18161.599399999999"/>
    <n v="441"/>
    <x v="1"/>
    <s v="Urgent"/>
    <d v="2022-07-16T00:00:00"/>
    <s v="Aspirin"/>
    <s v="Normal"/>
    <x v="2"/>
  </r>
  <r>
    <s v="Mr."/>
    <s v="Matthew Miller"/>
    <n v="67"/>
    <x v="0"/>
    <x v="1"/>
    <s v="AB+"/>
    <x v="3"/>
    <x v="4"/>
    <x v="60"/>
    <s v="Bruce Lozano"/>
    <x v="3592"/>
    <x v="3"/>
    <n v="32782.250099999997"/>
    <n v="370"/>
    <x v="2"/>
    <s v="Emergency"/>
    <d v="2021-05-28T00:00:00"/>
    <s v="Ibuprofen"/>
    <s v="Normal"/>
    <x v="16"/>
  </r>
  <r>
    <s v="Mrs."/>
    <s v="Angela Stewart"/>
    <n v="63"/>
    <x v="0"/>
    <x v="0"/>
    <s v="B+"/>
    <x v="7"/>
    <x v="5"/>
    <x v="1208"/>
    <s v="Sabrina Allison"/>
    <x v="6926"/>
    <x v="2"/>
    <n v="73153.669599999994"/>
    <n v="339"/>
    <x v="0"/>
    <s v="Elective"/>
    <d v="2021-08-09T00:00:00"/>
    <s v="Penicillin"/>
    <s v="Normal"/>
    <x v="25"/>
  </r>
  <r>
    <s v="Mr."/>
    <s v="Krystal Hamilton"/>
    <n v="65"/>
    <x v="0"/>
    <x v="1"/>
    <s v="O neg"/>
    <x v="0"/>
    <x v="0"/>
    <x v="691"/>
    <s v="Alejandro Waters"/>
    <x v="6927"/>
    <x v="2"/>
    <n v="41812.857000000004"/>
    <n v="234"/>
    <x v="2"/>
    <s v="Emergency"/>
    <d v="2023-10-11T00:00:00"/>
    <s v="Paracetamol"/>
    <s v="Normal"/>
    <x v="3"/>
  </r>
  <r>
    <s v="Mrs."/>
    <s v="Dorothy Chase"/>
    <n v="20"/>
    <x v="2"/>
    <x v="0"/>
    <s v="A+"/>
    <x v="4"/>
    <x v="4"/>
    <x v="1121"/>
    <s v="Jennifer Moore"/>
    <x v="6928"/>
    <x v="2"/>
    <n v="30458.211500000001"/>
    <n v="113"/>
    <x v="1"/>
    <s v="Urgent"/>
    <d v="2019-03-04T00:00:00"/>
    <s v="Aspirin"/>
    <s v="Inconclusive"/>
    <x v="0"/>
  </r>
  <r>
    <s v="Mrs."/>
    <s v="Dalton English"/>
    <n v="60"/>
    <x v="0"/>
    <x v="0"/>
    <s v="AB-"/>
    <x v="5"/>
    <x v="1"/>
    <x v="503"/>
    <s v="Susan Lopez"/>
    <x v="1582"/>
    <x v="4"/>
    <n v="25889.9251"/>
    <n v="286"/>
    <x v="2"/>
    <s v="Emergency"/>
    <d v="2019-10-03T00:00:00"/>
    <s v="Penicillin"/>
    <s v="Normal"/>
    <x v="27"/>
  </r>
  <r>
    <s v="Mrs."/>
    <s v="Gary Henderson"/>
    <n v="83"/>
    <x v="0"/>
    <x v="0"/>
    <s v="AB-"/>
    <x v="5"/>
    <x v="3"/>
    <x v="155"/>
    <s v="Shane Sullivan"/>
    <x v="6929"/>
    <x v="1"/>
    <n v="12326.5031"/>
    <n v="164"/>
    <x v="2"/>
    <s v="Emergency"/>
    <d v="2022-02-26T00:00:00"/>
    <s v="Lipitor"/>
    <s v="Inconclusive"/>
    <x v="11"/>
  </r>
  <r>
    <s v="Mrs."/>
    <s v="Dr. Cassandra Austin"/>
    <n v="51"/>
    <x v="1"/>
    <x v="0"/>
    <s v="B+"/>
    <x v="7"/>
    <x v="3"/>
    <x v="1619"/>
    <s v="Aaron Nelson"/>
    <x v="6930"/>
    <x v="0"/>
    <n v="26550.410599999999"/>
    <n v="222"/>
    <x v="1"/>
    <s v="Urgent"/>
    <d v="2021-10-20T00:00:00"/>
    <s v="Paracetamol"/>
    <s v="Normal"/>
    <x v="15"/>
  </r>
  <r>
    <s v="Mrs."/>
    <s v="Lindsay Sutton"/>
    <n v="22"/>
    <x v="2"/>
    <x v="0"/>
    <s v="A-"/>
    <x v="6"/>
    <x v="4"/>
    <x v="319"/>
    <s v="Kerry Pruitt"/>
    <x v="6931"/>
    <x v="4"/>
    <n v="14492.174000000001"/>
    <n v="500"/>
    <x v="1"/>
    <s v="Urgent"/>
    <d v="2022-10-15T00:00:00"/>
    <s v="Aspirin"/>
    <s v="Abnormal"/>
    <x v="3"/>
  </r>
  <r>
    <s v="Mr."/>
    <s v="Amy Giles"/>
    <n v="66"/>
    <x v="0"/>
    <x v="1"/>
    <s v="O neg"/>
    <x v="0"/>
    <x v="5"/>
    <x v="1174"/>
    <s v="Amanda Rodgers"/>
    <x v="2480"/>
    <x v="4"/>
    <n v="17162.791799999999"/>
    <n v="118"/>
    <x v="0"/>
    <s v="Elective"/>
    <d v="2022-10-01T00:00:00"/>
    <s v="Penicillin"/>
    <s v="Abnormal"/>
    <x v="30"/>
  </r>
  <r>
    <s v="Mr."/>
    <s v="Danielle Lloyd"/>
    <n v="78"/>
    <x v="0"/>
    <x v="1"/>
    <s v="AB-"/>
    <x v="5"/>
    <x v="2"/>
    <x v="1103"/>
    <s v="Paul Woods"/>
    <x v="6932"/>
    <x v="3"/>
    <n v="852.24009999999998"/>
    <n v="192"/>
    <x v="0"/>
    <s v="Elective"/>
    <d v="2022-07-30T00:00:00"/>
    <s v="Penicillin"/>
    <s v="Normal"/>
    <x v="20"/>
  </r>
  <r>
    <s v="Mr."/>
    <s v="James Jimenez"/>
    <n v="32"/>
    <x v="2"/>
    <x v="1"/>
    <s v="O neg"/>
    <x v="0"/>
    <x v="0"/>
    <x v="1269"/>
    <s v="Courtney Porter"/>
    <x v="6933"/>
    <x v="2"/>
    <n v="43528.254200000003"/>
    <n v="208"/>
    <x v="1"/>
    <s v="Urgent"/>
    <d v="2020-10-13T00:00:00"/>
    <s v="Aspirin"/>
    <s v="Normal"/>
    <x v="29"/>
  </r>
  <r>
    <s v="Mrs."/>
    <s v="Tiffany Horton"/>
    <n v="57"/>
    <x v="1"/>
    <x v="0"/>
    <s v="A-"/>
    <x v="6"/>
    <x v="3"/>
    <x v="683"/>
    <s v="Rhonda Jacobson"/>
    <x v="6934"/>
    <x v="1"/>
    <n v="1429.8259"/>
    <n v="214"/>
    <x v="2"/>
    <s v="Emergency"/>
    <d v="2021-04-12T00:00:00"/>
    <s v="Paracetamol"/>
    <s v="Inconclusive"/>
    <x v="6"/>
  </r>
  <r>
    <s v="Mr."/>
    <s v="Daniel Peters"/>
    <n v="58"/>
    <x v="1"/>
    <x v="1"/>
    <s v="O+"/>
    <x v="1"/>
    <x v="4"/>
    <x v="78"/>
    <s v="Matthew Contreras"/>
    <x v="6935"/>
    <x v="3"/>
    <n v="4054.7496999999998"/>
    <n v="410"/>
    <x v="1"/>
    <s v="Urgent"/>
    <d v="2021-01-21T00:00:00"/>
    <s v="Paracetamol"/>
    <s v="Inconclusive"/>
    <x v="27"/>
  </r>
  <r>
    <s v="Mr."/>
    <s v="Collin Mcdonald"/>
    <n v="54"/>
    <x v="1"/>
    <x v="1"/>
    <s v="B-"/>
    <x v="2"/>
    <x v="4"/>
    <x v="811"/>
    <s v="Danielle Williams"/>
    <x v="6936"/>
    <x v="4"/>
    <n v="14883"/>
    <n v="101"/>
    <x v="2"/>
    <s v="Emergency"/>
    <d v="2021-02-09T00:00:00"/>
    <s v="Ibuprofen"/>
    <s v="Inconclusive"/>
    <x v="1"/>
  </r>
  <r>
    <s v="Mr."/>
    <s v="Linda Jones"/>
    <n v="52"/>
    <x v="1"/>
    <x v="1"/>
    <s v="O+"/>
    <x v="1"/>
    <x v="1"/>
    <x v="1065"/>
    <s v="Stephanie Evans"/>
    <x v="6937"/>
    <x v="4"/>
    <n v="1563.7828"/>
    <n v="417"/>
    <x v="0"/>
    <s v="Elective"/>
    <d v="2023-02-27T00:00:00"/>
    <s v="Lipitor"/>
    <s v="Normal"/>
    <x v="18"/>
  </r>
  <r>
    <s v="Mrs."/>
    <s v="Paul Black"/>
    <n v="84"/>
    <x v="0"/>
    <x v="0"/>
    <s v="A-"/>
    <x v="6"/>
    <x v="2"/>
    <x v="371"/>
    <s v="Julie Reed"/>
    <x v="6938"/>
    <x v="1"/>
    <n v="5358.2825000000003"/>
    <n v="394"/>
    <x v="2"/>
    <s v="Emergency"/>
    <d v="2021-03-18T00:00:00"/>
    <s v="Paracetamol"/>
    <s v="Normal"/>
    <x v="26"/>
  </r>
  <r>
    <s v="Mr."/>
    <s v="Andrew Silva"/>
    <n v="35"/>
    <x v="1"/>
    <x v="1"/>
    <s v="A-"/>
    <x v="6"/>
    <x v="2"/>
    <x v="288"/>
    <s v="Julie Murray"/>
    <x v="6939"/>
    <x v="3"/>
    <n v="23241.936799999999"/>
    <n v="322"/>
    <x v="2"/>
    <s v="Emergency"/>
    <d v="2022-12-27T00:00:00"/>
    <s v="Ibuprofen"/>
    <s v="Abnormal"/>
    <x v="22"/>
  </r>
  <r>
    <s v="Mr."/>
    <s v="April Clements"/>
    <n v="45"/>
    <x v="1"/>
    <x v="1"/>
    <s v="A+"/>
    <x v="4"/>
    <x v="4"/>
    <x v="1402"/>
    <s v="Jacqueline Franklin"/>
    <x v="6940"/>
    <x v="0"/>
    <n v="15815.1083"/>
    <n v="179"/>
    <x v="0"/>
    <s v="Elective"/>
    <d v="2020-05-03T00:00:00"/>
    <s v="Ibuprofen"/>
    <s v="Normal"/>
    <x v="27"/>
  </r>
  <r>
    <s v="Mr."/>
    <s v="Roger Jordan"/>
    <n v="55"/>
    <x v="1"/>
    <x v="1"/>
    <s v="O neg"/>
    <x v="0"/>
    <x v="2"/>
    <x v="168"/>
    <s v="Sarah Smith"/>
    <x v="6941"/>
    <x v="0"/>
    <n v="20488.044699999999"/>
    <n v="265"/>
    <x v="0"/>
    <s v="Elective"/>
    <d v="2020-11-12T00:00:00"/>
    <s v="Penicillin"/>
    <s v="Abnormal"/>
    <x v="30"/>
  </r>
  <r>
    <s v="Mr."/>
    <s v="Joel Roman"/>
    <n v="67"/>
    <x v="0"/>
    <x v="1"/>
    <s v="AB+"/>
    <x v="3"/>
    <x v="1"/>
    <x v="243"/>
    <s v="Joseph Anthony"/>
    <x v="6942"/>
    <x v="4"/>
    <n v="24640.692999999999"/>
    <n v="424"/>
    <x v="0"/>
    <s v="Elective"/>
    <d v="2023-09-14T00:00:00"/>
    <s v="Paracetamol"/>
    <s v="Inconclusive"/>
    <x v="15"/>
  </r>
  <r>
    <s v="Mrs."/>
    <s v="Carrie Hancock"/>
    <n v="46"/>
    <x v="1"/>
    <x v="0"/>
    <s v="AB+"/>
    <x v="3"/>
    <x v="5"/>
    <x v="1245"/>
    <s v="Kimberly Bailey"/>
    <x v="479"/>
    <x v="2"/>
    <n v="38334.978799999997"/>
    <n v="414"/>
    <x v="0"/>
    <s v="Elective"/>
    <d v="2020-12-06T00:00:00"/>
    <s v="Aspirin"/>
    <s v="Abnormal"/>
    <x v="27"/>
  </r>
  <r>
    <s v="Mrs."/>
    <s v="Stacy Carter"/>
    <n v="60"/>
    <x v="0"/>
    <x v="0"/>
    <s v="AB+"/>
    <x v="3"/>
    <x v="1"/>
    <x v="864"/>
    <s v="Donald Herring"/>
    <x v="6943"/>
    <x v="3"/>
    <n v="10809.3786"/>
    <n v="183"/>
    <x v="0"/>
    <s v="Elective"/>
    <d v="2021-11-23T00:00:00"/>
    <s v="Paracetamol"/>
    <s v="Normal"/>
    <x v="24"/>
  </r>
  <r>
    <s v="Mrs."/>
    <s v="Jamie Evans"/>
    <n v="25"/>
    <x v="2"/>
    <x v="0"/>
    <s v="O neg"/>
    <x v="0"/>
    <x v="2"/>
    <x v="152"/>
    <s v="Erika Thompson"/>
    <x v="6944"/>
    <x v="2"/>
    <n v="11833.751899999999"/>
    <n v="357"/>
    <x v="2"/>
    <s v="Emergency"/>
    <d v="2023-05-06T00:00:00"/>
    <s v="Penicillin"/>
    <s v="Abnormal"/>
    <x v="19"/>
  </r>
  <r>
    <s v="Mrs."/>
    <s v="Stephanie Parsons"/>
    <n v="53"/>
    <x v="1"/>
    <x v="0"/>
    <s v="B+"/>
    <x v="7"/>
    <x v="2"/>
    <x v="1108"/>
    <s v="Anna Kim"/>
    <x v="6772"/>
    <x v="2"/>
    <n v="1313.1076"/>
    <n v="329"/>
    <x v="1"/>
    <s v="Urgent"/>
    <d v="2023-08-26T00:00:00"/>
    <s v="Lipitor"/>
    <s v="Normal"/>
    <x v="26"/>
  </r>
  <r>
    <s v="Mr."/>
    <s v="Sarah Farmer"/>
    <n v="37"/>
    <x v="1"/>
    <x v="1"/>
    <s v="A-"/>
    <x v="6"/>
    <x v="5"/>
    <x v="1492"/>
    <s v="Kristina Mason"/>
    <x v="6945"/>
    <x v="4"/>
    <n v="54032.477299999999"/>
    <n v="227"/>
    <x v="1"/>
    <s v="Urgent"/>
    <d v="2020-07-09T00:00:00"/>
    <s v="Aspirin"/>
    <s v="Abnormal"/>
    <x v="1"/>
  </r>
  <r>
    <s v="Mrs."/>
    <s v="Chad Clark"/>
    <n v="26"/>
    <x v="2"/>
    <x v="0"/>
    <s v="AB+"/>
    <x v="3"/>
    <x v="4"/>
    <x v="194"/>
    <s v="Vanessa Pineda"/>
    <x v="6946"/>
    <x v="2"/>
    <n v="12977.9614"/>
    <n v="387"/>
    <x v="2"/>
    <s v="Emergency"/>
    <d v="2023-01-18T00:00:00"/>
    <s v="Ibuprofen"/>
    <s v="Inconclusive"/>
    <x v="3"/>
  </r>
  <r>
    <s v="Mr."/>
    <s v="Claire Glass"/>
    <n v="81"/>
    <x v="0"/>
    <x v="1"/>
    <s v="O+"/>
    <x v="1"/>
    <x v="2"/>
    <x v="860"/>
    <s v="John Ray"/>
    <x v="6947"/>
    <x v="3"/>
    <n v="19871.6924"/>
    <n v="405"/>
    <x v="0"/>
    <s v="Elective"/>
    <d v="2023-01-07T00:00:00"/>
    <s v="Paracetamol"/>
    <s v="Normal"/>
    <x v="3"/>
  </r>
  <r>
    <s v="Mr."/>
    <s v="Jordan Pope"/>
    <n v="74"/>
    <x v="0"/>
    <x v="1"/>
    <s v="AB-"/>
    <x v="5"/>
    <x v="0"/>
    <x v="968"/>
    <s v="William Fry"/>
    <x v="4583"/>
    <x v="2"/>
    <n v="10867.332399999999"/>
    <n v="277"/>
    <x v="1"/>
    <s v="Urgent"/>
    <d v="2019-05-02T00:00:00"/>
    <s v="Paracetamol"/>
    <s v="Abnormal"/>
    <x v="11"/>
  </r>
  <r>
    <s v="Mrs."/>
    <s v="Kenneth Martin"/>
    <n v="72"/>
    <x v="0"/>
    <x v="0"/>
    <s v="A-"/>
    <x v="6"/>
    <x v="2"/>
    <x v="346"/>
    <s v="Gary Swanson"/>
    <x v="1281"/>
    <x v="1"/>
    <n v="8322.6270999999997"/>
    <n v="247"/>
    <x v="0"/>
    <s v="Elective"/>
    <d v="2021-04-20T00:00:00"/>
    <s v="Lipitor"/>
    <s v="Abnormal"/>
    <x v="15"/>
  </r>
  <r>
    <s v="Mrs."/>
    <s v="Dana Mathews"/>
    <n v="66"/>
    <x v="0"/>
    <x v="0"/>
    <s v="O neg"/>
    <x v="0"/>
    <x v="1"/>
    <x v="1522"/>
    <s v="James Carter"/>
    <x v="1151"/>
    <x v="0"/>
    <n v="26210.662400000001"/>
    <n v="196"/>
    <x v="0"/>
    <s v="Elective"/>
    <d v="2019-01-08T00:00:00"/>
    <s v="Penicillin"/>
    <s v="Inconclusive"/>
    <x v="8"/>
  </r>
  <r>
    <s v="Mr."/>
    <s v="Hannah Shelton"/>
    <n v="24"/>
    <x v="2"/>
    <x v="1"/>
    <s v="A+"/>
    <x v="4"/>
    <x v="4"/>
    <x v="503"/>
    <s v="Emily Weaver"/>
    <x v="6948"/>
    <x v="1"/>
    <n v="33779.688300000002"/>
    <n v="251"/>
    <x v="1"/>
    <s v="Urgent"/>
    <d v="2019-10-21T00:00:00"/>
    <s v="Aspirin"/>
    <s v="Normal"/>
    <x v="1"/>
  </r>
  <r>
    <s v="Mr."/>
    <s v="Monique Baker"/>
    <n v="53"/>
    <x v="1"/>
    <x v="1"/>
    <s v="O-"/>
    <x v="0"/>
    <x v="4"/>
    <x v="773"/>
    <s v="Brooke Harrell"/>
    <x v="6949"/>
    <x v="1"/>
    <n v="20280.4251"/>
    <n v="124"/>
    <x v="0"/>
    <s v="Elective"/>
    <d v="2019-09-26T00:00:00"/>
    <s v="Lipitor"/>
    <s v="Inconclusive"/>
    <x v="10"/>
  </r>
  <r>
    <s v="Mr."/>
    <s v="Christopher Johnson"/>
    <n v="77"/>
    <x v="0"/>
    <x v="1"/>
    <s v="AB-"/>
    <x v="5"/>
    <x v="5"/>
    <x v="744"/>
    <s v="Tonya Kelly"/>
    <x v="6950"/>
    <x v="0"/>
    <n v="53428.105300000003"/>
    <n v="346"/>
    <x v="1"/>
    <s v="Urgent"/>
    <d v="2021-01-13T00:00:00"/>
    <s v="Penicillin"/>
    <s v="Inconclusive"/>
    <x v="24"/>
  </r>
  <r>
    <s v="Mr."/>
    <s v="Sandra Gardner"/>
    <n v="22"/>
    <x v="2"/>
    <x v="1"/>
    <s v="A+"/>
    <x v="4"/>
    <x v="0"/>
    <x v="543"/>
    <s v="Mr. Michael King"/>
    <x v="6951"/>
    <x v="4"/>
    <n v="8564.1317999999992"/>
    <n v="478"/>
    <x v="1"/>
    <s v="Urgent"/>
    <d v="2021-08-20T00:00:00"/>
    <s v="Ibuprofen"/>
    <s v="Abnormal"/>
    <x v="3"/>
  </r>
  <r>
    <s v="Mrs."/>
    <s v="Stephen Ingram"/>
    <n v="81"/>
    <x v="0"/>
    <x v="0"/>
    <s v="AB+"/>
    <x v="3"/>
    <x v="3"/>
    <x v="1064"/>
    <s v="Darren Pearson"/>
    <x v="6952"/>
    <x v="0"/>
    <n v="17534.853899999998"/>
    <n v="358"/>
    <x v="1"/>
    <s v="Urgent"/>
    <d v="2019-01-04T00:00:00"/>
    <s v="Aspirin"/>
    <s v="Inconclusive"/>
    <x v="24"/>
  </r>
  <r>
    <s v="Mr."/>
    <s v="Derek Mitchell"/>
    <n v="49"/>
    <x v="1"/>
    <x v="1"/>
    <s v="B-"/>
    <x v="2"/>
    <x v="4"/>
    <x v="175"/>
    <s v="Craig Paul"/>
    <x v="6953"/>
    <x v="1"/>
    <n v="7751.6623"/>
    <n v="323"/>
    <x v="0"/>
    <s v="Elective"/>
    <d v="2021-12-23T00:00:00"/>
    <s v="Penicillin"/>
    <s v="Inconclusive"/>
    <x v="23"/>
  </r>
  <r>
    <s v="Mrs."/>
    <s v="Frederick Kaufman"/>
    <n v="52"/>
    <x v="1"/>
    <x v="0"/>
    <s v="A-"/>
    <x v="6"/>
    <x v="0"/>
    <x v="386"/>
    <s v="Colleen Davis"/>
    <x v="6954"/>
    <x v="2"/>
    <n v="52044.474999999999"/>
    <n v="197"/>
    <x v="1"/>
    <s v="Urgent"/>
    <d v="2021-06-25T00:00:00"/>
    <s v="Ibuprofen"/>
    <s v="Inconclusive"/>
    <x v="3"/>
  </r>
  <r>
    <s v="Mrs."/>
    <s v="Zoe Adkins DVM"/>
    <n v="30"/>
    <x v="2"/>
    <x v="0"/>
    <s v="A+"/>
    <x v="4"/>
    <x v="0"/>
    <x v="1249"/>
    <s v="Brittney Butler"/>
    <x v="6955"/>
    <x v="2"/>
    <n v="15760.217199999999"/>
    <n v="127"/>
    <x v="1"/>
    <s v="Urgent"/>
    <d v="2021-08-29T00:00:00"/>
    <s v="Paracetamol"/>
    <s v="Normal"/>
    <x v="18"/>
  </r>
  <r>
    <s v="Mr."/>
    <s v="Shawn Hancock DVM"/>
    <n v="36"/>
    <x v="1"/>
    <x v="1"/>
    <s v="O+"/>
    <x v="1"/>
    <x v="5"/>
    <x v="1748"/>
    <s v="Amber Burch"/>
    <x v="6956"/>
    <x v="0"/>
    <n v="37441.8554"/>
    <n v="467"/>
    <x v="2"/>
    <s v="Emergency"/>
    <d v="2022-12-11T00:00:00"/>
    <s v="Ibuprofen"/>
    <s v="Inconclusive"/>
    <x v="23"/>
  </r>
  <r>
    <s v="Mrs."/>
    <s v="Tammy Collier"/>
    <n v="81"/>
    <x v="0"/>
    <x v="0"/>
    <s v="A+"/>
    <x v="4"/>
    <x v="4"/>
    <x v="768"/>
    <s v="Abigail Smith"/>
    <x v="6957"/>
    <x v="0"/>
    <n v="12485.0077"/>
    <n v="420"/>
    <x v="2"/>
    <s v="Emergency"/>
    <d v="2021-10-22T00:00:00"/>
    <s v="Ibuprofen"/>
    <s v="Abnormal"/>
    <x v="10"/>
  </r>
  <r>
    <s v="Mrs."/>
    <s v="Katherine Powell"/>
    <n v="60"/>
    <x v="0"/>
    <x v="0"/>
    <s v="AB+"/>
    <x v="3"/>
    <x v="4"/>
    <x v="1720"/>
    <s v="Amy Cruz"/>
    <x v="6958"/>
    <x v="0"/>
    <n v="8794.6005999999998"/>
    <n v="356"/>
    <x v="2"/>
    <s v="Emergency"/>
    <d v="2019-12-05T00:00:00"/>
    <s v="Penicillin"/>
    <s v="Abnormal"/>
    <x v="25"/>
  </r>
  <r>
    <s v="Mrs."/>
    <s v="Sarah Estes"/>
    <n v="31"/>
    <x v="2"/>
    <x v="0"/>
    <s v="O-"/>
    <x v="0"/>
    <x v="4"/>
    <x v="1445"/>
    <s v="Patricia Williamson"/>
    <x v="5112"/>
    <x v="3"/>
    <n v="21290.310799999999"/>
    <n v="394"/>
    <x v="2"/>
    <s v="Emergency"/>
    <d v="2023-08-07T00:00:00"/>
    <s v="Ibuprofen"/>
    <s v="Inconclusive"/>
    <x v="13"/>
  </r>
  <r>
    <s v="Mr."/>
    <s v="John Richmond MD"/>
    <n v="62"/>
    <x v="0"/>
    <x v="1"/>
    <s v="B+"/>
    <x v="7"/>
    <x v="1"/>
    <x v="285"/>
    <s v="Deborah Sampson"/>
    <x v="6959"/>
    <x v="0"/>
    <n v="13388.4794"/>
    <n v="295"/>
    <x v="0"/>
    <s v="Elective"/>
    <d v="2020-03-28T00:00:00"/>
    <s v="Paracetamol"/>
    <s v="Inconclusive"/>
    <x v="28"/>
  </r>
  <r>
    <s v="Mrs."/>
    <s v="Robert Nichols"/>
    <n v="66"/>
    <x v="0"/>
    <x v="0"/>
    <s v="O+"/>
    <x v="1"/>
    <x v="0"/>
    <x v="374"/>
    <s v="Betty Wilson"/>
    <x v="6960"/>
    <x v="0"/>
    <n v="33796.1895"/>
    <n v="299"/>
    <x v="1"/>
    <s v="Urgent"/>
    <d v="2020-02-19T00:00:00"/>
    <s v="Aspirin"/>
    <s v="Inconclusive"/>
    <x v="27"/>
  </r>
  <r>
    <s v="Mr."/>
    <s v="Kevin Hill"/>
    <n v="27"/>
    <x v="2"/>
    <x v="1"/>
    <s v="A+"/>
    <x v="4"/>
    <x v="1"/>
    <x v="1375"/>
    <s v="Jennifer Perez"/>
    <x v="6961"/>
    <x v="3"/>
    <n v="21156.911199999999"/>
    <n v="317"/>
    <x v="0"/>
    <s v="Elective"/>
    <d v="2019-01-19T00:00:00"/>
    <s v="Paracetamol"/>
    <s v="Abnormal"/>
    <x v="4"/>
  </r>
  <r>
    <s v="Mrs."/>
    <s v="Amber Wong"/>
    <n v="58"/>
    <x v="1"/>
    <x v="0"/>
    <s v="A-"/>
    <x v="6"/>
    <x v="2"/>
    <x v="921"/>
    <s v="Theresa Hogan"/>
    <x v="6962"/>
    <x v="0"/>
    <n v="14761.922500000001"/>
    <n v="468"/>
    <x v="2"/>
    <s v="Emergency"/>
    <d v="2020-05-17T00:00:00"/>
    <s v="Lipitor"/>
    <s v="Normal"/>
    <x v="22"/>
  </r>
  <r>
    <s v="Mr."/>
    <s v="Eric Norman"/>
    <n v="45"/>
    <x v="1"/>
    <x v="1"/>
    <s v="O-"/>
    <x v="0"/>
    <x v="4"/>
    <x v="580"/>
    <s v="Diane Parker"/>
    <x v="6963"/>
    <x v="4"/>
    <n v="25696.1594"/>
    <n v="205"/>
    <x v="0"/>
    <s v="Elective"/>
    <d v="2022-04-05T00:00:00"/>
    <s v="Ibuprofen"/>
    <s v="Normal"/>
    <x v="2"/>
  </r>
  <r>
    <s v="Mr."/>
    <s v="Crystal Gardner"/>
    <n v="24"/>
    <x v="2"/>
    <x v="1"/>
    <s v="O+"/>
    <x v="1"/>
    <x v="0"/>
    <x v="32"/>
    <s v="Rebecca Mcneil"/>
    <x v="6964"/>
    <x v="2"/>
    <n v="42146.980199999998"/>
    <n v="173"/>
    <x v="1"/>
    <s v="Urgent"/>
    <d v="2021-03-06T00:00:00"/>
    <s v="Aspirin"/>
    <s v="Normal"/>
    <x v="7"/>
  </r>
  <r>
    <s v="Mrs."/>
    <s v="Calvin Wright"/>
    <n v="23"/>
    <x v="2"/>
    <x v="0"/>
    <s v="AB+"/>
    <x v="3"/>
    <x v="0"/>
    <x v="1019"/>
    <s v="Jocelyn Wiley"/>
    <x v="2761"/>
    <x v="3"/>
    <n v="33031.6872"/>
    <n v="413"/>
    <x v="1"/>
    <s v="Urgent"/>
    <d v="2021-05-08T00:00:00"/>
    <s v="Lipitor"/>
    <s v="Inconclusive"/>
    <x v="14"/>
  </r>
  <r>
    <s v="Mrs."/>
    <s v="Jennifer Turner"/>
    <n v="21"/>
    <x v="2"/>
    <x v="0"/>
    <s v="AB-"/>
    <x v="5"/>
    <x v="4"/>
    <x v="382"/>
    <s v="Lisa Gutierrez"/>
    <x v="4787"/>
    <x v="4"/>
    <n v="25119.6417"/>
    <n v="159"/>
    <x v="2"/>
    <s v="Emergency"/>
    <d v="2022-05-09T00:00:00"/>
    <s v="Ibuprofen"/>
    <s v="Normal"/>
    <x v="19"/>
  </r>
  <r>
    <s v="Mr."/>
    <s v="Maria Chavez"/>
    <n v="63"/>
    <x v="0"/>
    <x v="1"/>
    <s v="A+"/>
    <x v="4"/>
    <x v="4"/>
    <x v="1312"/>
    <s v="John Barnes"/>
    <x v="6965"/>
    <x v="0"/>
    <n v="1923.0404000000001"/>
    <n v="305"/>
    <x v="1"/>
    <s v="Urgent"/>
    <d v="2019-10-01T00:00:00"/>
    <s v="Penicillin"/>
    <s v="Inconclusive"/>
    <x v="14"/>
  </r>
  <r>
    <s v="Mrs."/>
    <s v="Terry Archer"/>
    <n v="60"/>
    <x v="0"/>
    <x v="0"/>
    <s v="A-"/>
    <x v="6"/>
    <x v="2"/>
    <x v="587"/>
    <s v="Jorge Herrera"/>
    <x v="6966"/>
    <x v="0"/>
    <n v="12008.1657"/>
    <n v="327"/>
    <x v="1"/>
    <s v="Urgent"/>
    <d v="2021-12-22T00:00:00"/>
    <s v="Aspirin"/>
    <s v="Inconclusive"/>
    <x v="10"/>
  </r>
  <r>
    <s v="Mrs."/>
    <s v="Bradley Carr"/>
    <n v="39"/>
    <x v="1"/>
    <x v="0"/>
    <s v="AB-"/>
    <x v="5"/>
    <x v="3"/>
    <x v="106"/>
    <s v="James Hayes"/>
    <x v="6967"/>
    <x v="4"/>
    <n v="1331.4792"/>
    <n v="136"/>
    <x v="2"/>
    <s v="Emergency"/>
    <d v="2021-01-27T00:00:00"/>
    <s v="Penicillin"/>
    <s v="Abnormal"/>
    <x v="10"/>
  </r>
  <r>
    <s v="Mrs."/>
    <s v="Tonya Gentry"/>
    <n v="52"/>
    <x v="1"/>
    <x v="0"/>
    <s v="B-"/>
    <x v="2"/>
    <x v="5"/>
    <x v="474"/>
    <s v="Alisha Figueroa"/>
    <x v="6968"/>
    <x v="3"/>
    <n v="23619.302"/>
    <n v="186"/>
    <x v="2"/>
    <s v="Emergency"/>
    <d v="2021-12-11T00:00:00"/>
    <s v="Lipitor"/>
    <s v="Abnormal"/>
    <x v="28"/>
  </r>
  <r>
    <s v="Mrs."/>
    <s v="Lori Jimenez"/>
    <n v="43"/>
    <x v="1"/>
    <x v="0"/>
    <s v="A+"/>
    <x v="4"/>
    <x v="3"/>
    <x v="787"/>
    <s v="Brooke Kim"/>
    <x v="6969"/>
    <x v="3"/>
    <n v="8274.8219000000008"/>
    <n v="237"/>
    <x v="2"/>
    <s v="Emergency"/>
    <d v="2020-03-29T00:00:00"/>
    <s v="Aspirin"/>
    <s v="Normal"/>
    <x v="20"/>
  </r>
  <r>
    <s v="Mrs."/>
    <s v="Kelly Burgess"/>
    <n v="76"/>
    <x v="0"/>
    <x v="0"/>
    <s v="A-"/>
    <x v="6"/>
    <x v="1"/>
    <x v="1076"/>
    <s v="Jenny James"/>
    <x v="6970"/>
    <x v="0"/>
    <n v="22711.3053"/>
    <n v="440"/>
    <x v="0"/>
    <s v="Elective"/>
    <d v="2019-01-01T00:00:00"/>
    <s v="Lipitor"/>
    <s v="Inconclusive"/>
    <x v="9"/>
  </r>
  <r>
    <s v="Mr."/>
    <s v="Jessica Moyer"/>
    <n v="25"/>
    <x v="2"/>
    <x v="1"/>
    <s v="B+"/>
    <x v="7"/>
    <x v="4"/>
    <x v="709"/>
    <s v="Yesenia Hernandez"/>
    <x v="6971"/>
    <x v="1"/>
    <n v="14247.557000000001"/>
    <n v="117"/>
    <x v="0"/>
    <s v="Elective"/>
    <d v="2023-04-02T00:00:00"/>
    <s v="Lipitor"/>
    <s v="Normal"/>
    <x v="27"/>
  </r>
  <r>
    <s v="Mrs."/>
    <s v="Joseph Rogers"/>
    <n v="30"/>
    <x v="2"/>
    <x v="0"/>
    <s v="A+"/>
    <x v="4"/>
    <x v="4"/>
    <x v="654"/>
    <s v="Gary Harrington"/>
    <x v="2415"/>
    <x v="4"/>
    <n v="11966.712600000001"/>
    <n v="335"/>
    <x v="1"/>
    <s v="Urgent"/>
    <d v="2019-03-02T00:00:00"/>
    <s v="Ibuprofen"/>
    <s v="Abnormal"/>
    <x v="27"/>
  </r>
  <r>
    <s v="Mrs."/>
    <s v="Blake Barnett"/>
    <n v="28"/>
    <x v="2"/>
    <x v="0"/>
    <s v="O+"/>
    <x v="1"/>
    <x v="1"/>
    <x v="104"/>
    <s v="Jessica Kemp"/>
    <x v="6972"/>
    <x v="1"/>
    <n v="6652.7021000000004"/>
    <n v="157"/>
    <x v="0"/>
    <s v="Elective"/>
    <d v="2022-07-03T00:00:00"/>
    <s v="Lipitor"/>
    <s v="Abnormal"/>
    <x v="18"/>
  </r>
  <r>
    <s v="Mrs."/>
    <s v="Wendy Davis"/>
    <n v="71"/>
    <x v="0"/>
    <x v="0"/>
    <s v="A+"/>
    <x v="4"/>
    <x v="1"/>
    <x v="1062"/>
    <s v="Amanda Stephenson"/>
    <x v="6973"/>
    <x v="0"/>
    <n v="7737.9156000000003"/>
    <n v="287"/>
    <x v="0"/>
    <s v="Elective"/>
    <d v="2023-06-07T00:00:00"/>
    <s v="Paracetamol"/>
    <s v="Inconclusive"/>
    <x v="4"/>
  </r>
  <r>
    <s v="Mr."/>
    <s v="Garrett Mccann"/>
    <n v="35"/>
    <x v="1"/>
    <x v="1"/>
    <s v="B-"/>
    <x v="2"/>
    <x v="4"/>
    <x v="1177"/>
    <s v="Ryan Anderson"/>
    <x v="6974"/>
    <x v="0"/>
    <n v="41727.417200000004"/>
    <n v="460"/>
    <x v="2"/>
    <s v="Emergency"/>
    <d v="2021-08-05T00:00:00"/>
    <s v="Aspirin"/>
    <s v="Inconclusive"/>
    <x v="15"/>
  </r>
  <r>
    <s v="Mrs."/>
    <s v="Douglas Holland"/>
    <n v="38"/>
    <x v="1"/>
    <x v="0"/>
    <s v="O-"/>
    <x v="0"/>
    <x v="5"/>
    <x v="1640"/>
    <s v="Kathy Walter"/>
    <x v="6975"/>
    <x v="3"/>
    <n v="67128.656000000003"/>
    <n v="462"/>
    <x v="1"/>
    <s v="Urgent"/>
    <d v="2020-07-30T00:00:00"/>
    <s v="Penicillin"/>
    <s v="Abnormal"/>
    <x v="23"/>
  </r>
  <r>
    <s v="Mr."/>
    <s v="Elizabeth Robertson"/>
    <n v="68"/>
    <x v="0"/>
    <x v="1"/>
    <s v="AB-"/>
    <x v="5"/>
    <x v="4"/>
    <x v="1719"/>
    <s v="Douglas Ramirez"/>
    <x v="6976"/>
    <x v="0"/>
    <n v="38308.513800000001"/>
    <n v="480"/>
    <x v="1"/>
    <s v="Urgent"/>
    <d v="2019-06-06T00:00:00"/>
    <s v="Ibuprofen"/>
    <s v="Abnormal"/>
    <x v="16"/>
  </r>
  <r>
    <s v="Mrs."/>
    <s v="Rachel Jackson"/>
    <n v="61"/>
    <x v="0"/>
    <x v="0"/>
    <s v="AB+"/>
    <x v="3"/>
    <x v="0"/>
    <x v="812"/>
    <s v="Tracy Porter"/>
    <x v="6977"/>
    <x v="0"/>
    <n v="47622.681700000001"/>
    <n v="450"/>
    <x v="1"/>
    <s v="Urgent"/>
    <d v="2020-05-27T00:00:00"/>
    <s v="Paracetamol"/>
    <s v="Normal"/>
    <x v="28"/>
  </r>
  <r>
    <s v="Mrs."/>
    <s v="Rebecca Ortega"/>
    <n v="30"/>
    <x v="2"/>
    <x v="0"/>
    <s v="AB-"/>
    <x v="5"/>
    <x v="3"/>
    <x v="113"/>
    <s v="Anthony Munoz"/>
    <x v="6978"/>
    <x v="4"/>
    <n v="11814.641900000001"/>
    <n v="257"/>
    <x v="2"/>
    <s v="Emergency"/>
    <d v="2022-03-29T00:00:00"/>
    <s v="Aspirin"/>
    <s v="Normal"/>
    <x v="22"/>
  </r>
  <r>
    <s v="Mrs."/>
    <s v="Joshua Blackburn"/>
    <n v="72"/>
    <x v="0"/>
    <x v="0"/>
    <s v="AB+"/>
    <x v="3"/>
    <x v="2"/>
    <x v="1583"/>
    <s v="Kelsey Cruz"/>
    <x v="6979"/>
    <x v="0"/>
    <n v="6413.2332999999999"/>
    <n v="206"/>
    <x v="0"/>
    <s v="Elective"/>
    <d v="2023-09-28T00:00:00"/>
    <s v="Penicillin"/>
    <s v="Normal"/>
    <x v="4"/>
  </r>
  <r>
    <s v="Mr."/>
    <s v="Stephen Miller"/>
    <n v="44"/>
    <x v="1"/>
    <x v="1"/>
    <s v="O-"/>
    <x v="0"/>
    <x v="1"/>
    <x v="851"/>
    <s v="Julie Dixon"/>
    <x v="6980"/>
    <x v="1"/>
    <n v="38107.965400000001"/>
    <n v="468"/>
    <x v="0"/>
    <s v="Elective"/>
    <d v="2022-07-17T00:00:00"/>
    <s v="Aspirin"/>
    <s v="Inconclusive"/>
    <x v="4"/>
  </r>
  <r>
    <s v="Mrs."/>
    <s v="Bethany Farrell"/>
    <n v="66"/>
    <x v="0"/>
    <x v="0"/>
    <s v="B+"/>
    <x v="7"/>
    <x v="5"/>
    <x v="262"/>
    <s v="Joe Fields"/>
    <x v="6981"/>
    <x v="0"/>
    <n v="68690.055600000007"/>
    <n v="223"/>
    <x v="2"/>
    <s v="Emergency"/>
    <d v="2019-01-07T00:00:00"/>
    <s v="Ibuprofen"/>
    <s v="Normal"/>
    <x v="14"/>
  </r>
  <r>
    <s v="Mrs."/>
    <s v="Jeremy Perez"/>
    <n v="59"/>
    <x v="1"/>
    <x v="0"/>
    <s v="A-"/>
    <x v="6"/>
    <x v="2"/>
    <x v="1247"/>
    <s v="Joyce Bauer"/>
    <x v="6982"/>
    <x v="2"/>
    <n v="1224.5215000000001"/>
    <n v="330"/>
    <x v="2"/>
    <s v="Emergency"/>
    <d v="2020-06-14T00:00:00"/>
    <s v="Penicillin"/>
    <s v="Abnormal"/>
    <x v="20"/>
  </r>
  <r>
    <s v="Mrs."/>
    <s v="Jacob Fields"/>
    <n v="82"/>
    <x v="0"/>
    <x v="0"/>
    <s v="A-"/>
    <x v="6"/>
    <x v="5"/>
    <x v="823"/>
    <s v="George Golden"/>
    <x v="6983"/>
    <x v="0"/>
    <n v="54549.060799999999"/>
    <n v="132"/>
    <x v="1"/>
    <s v="Urgent"/>
    <d v="2022-08-10T00:00:00"/>
    <s v="Penicillin"/>
    <s v="Inconclusive"/>
    <x v="5"/>
  </r>
  <r>
    <s v="Mr."/>
    <s v="Latasha Stokes"/>
    <n v="59"/>
    <x v="1"/>
    <x v="1"/>
    <s v="O-"/>
    <x v="0"/>
    <x v="3"/>
    <x v="1752"/>
    <s v="Dana Krause"/>
    <x v="6639"/>
    <x v="0"/>
    <n v="19264.742300000002"/>
    <n v="195"/>
    <x v="2"/>
    <s v="Emergency"/>
    <d v="2022-12-27T00:00:00"/>
    <s v="Paracetamol"/>
    <s v="Abnormal"/>
    <x v="3"/>
  </r>
  <r>
    <s v="Mrs."/>
    <s v="Felicia Ramirez"/>
    <n v="56"/>
    <x v="1"/>
    <x v="0"/>
    <s v="O-"/>
    <x v="0"/>
    <x v="0"/>
    <x v="467"/>
    <s v="Barbara Wagner"/>
    <x v="6984"/>
    <x v="2"/>
    <n v="37359.203200000004"/>
    <n v="248"/>
    <x v="2"/>
    <s v="Emergency"/>
    <d v="2019-11-13T00:00:00"/>
    <s v="Ibuprofen"/>
    <s v="Inconclusive"/>
    <x v="7"/>
  </r>
  <r>
    <s v="Mrs."/>
    <s v="Jill Thompson"/>
    <n v="80"/>
    <x v="0"/>
    <x v="0"/>
    <s v="B+"/>
    <x v="7"/>
    <x v="0"/>
    <x v="342"/>
    <s v="Janet Allen"/>
    <x v="6985"/>
    <x v="0"/>
    <n v="42364.914599999996"/>
    <n v="120"/>
    <x v="2"/>
    <s v="Emergency"/>
    <d v="2022-02-11T00:00:00"/>
    <s v="Paracetamol"/>
    <s v="Normal"/>
    <x v="21"/>
  </r>
  <r>
    <s v="Mr."/>
    <s v="Shawn Avila"/>
    <n v="63"/>
    <x v="0"/>
    <x v="1"/>
    <s v="A-"/>
    <x v="6"/>
    <x v="5"/>
    <x v="1270"/>
    <s v="Vanessa Smith"/>
    <x v="6986"/>
    <x v="0"/>
    <n v="48500.719899999996"/>
    <n v="150"/>
    <x v="2"/>
    <s v="Emergency"/>
    <d v="2021-09-12T00:00:00"/>
    <s v="Lipitor"/>
    <s v="Abnormal"/>
    <x v="24"/>
  </r>
  <r>
    <s v="Mr."/>
    <s v="Mercedes Mitchell"/>
    <n v="76"/>
    <x v="0"/>
    <x v="1"/>
    <s v="AB-"/>
    <x v="5"/>
    <x v="0"/>
    <x v="262"/>
    <s v="Andrea Wells"/>
    <x v="6987"/>
    <x v="0"/>
    <n v="21177.388800000001"/>
    <n v="465"/>
    <x v="2"/>
    <s v="Emergency"/>
    <d v="2019-01-07T00:00:00"/>
    <s v="Aspirin"/>
    <s v="Normal"/>
    <x v="14"/>
  </r>
  <r>
    <s v="Mrs."/>
    <s v="Daniel Kim"/>
    <n v="58"/>
    <x v="1"/>
    <x v="0"/>
    <s v="B+"/>
    <x v="7"/>
    <x v="5"/>
    <x v="1605"/>
    <s v="Angela Rubio"/>
    <x v="6988"/>
    <x v="4"/>
    <n v="53455.329400000002"/>
    <n v="483"/>
    <x v="2"/>
    <s v="Emergency"/>
    <d v="2023-02-18T00:00:00"/>
    <s v="Penicillin"/>
    <s v="Abnormal"/>
    <x v="8"/>
  </r>
  <r>
    <s v="Mrs."/>
    <s v="Wendy Harper"/>
    <n v="39"/>
    <x v="1"/>
    <x v="0"/>
    <s v="B+"/>
    <x v="7"/>
    <x v="2"/>
    <x v="1141"/>
    <s v="Joel Chen"/>
    <x v="6989"/>
    <x v="0"/>
    <n v="22302.553500000002"/>
    <n v="195"/>
    <x v="1"/>
    <s v="Urgent"/>
    <d v="2019-05-05T00:00:00"/>
    <s v="Ibuprofen"/>
    <s v="Inconclusive"/>
    <x v="21"/>
  </r>
  <r>
    <s v="Mrs."/>
    <s v="Alexandra Lara"/>
    <n v="79"/>
    <x v="0"/>
    <x v="0"/>
    <s v="AB-"/>
    <x v="5"/>
    <x v="2"/>
    <x v="1215"/>
    <s v="Jerry Castillo"/>
    <x v="6990"/>
    <x v="0"/>
    <n v="4573.0009"/>
    <n v="448"/>
    <x v="2"/>
    <s v="Emergency"/>
    <d v="2019-12-10T00:00:00"/>
    <s v="Ibuprofen"/>
    <s v="Inconclusive"/>
    <x v="2"/>
  </r>
  <r>
    <s v="Mr."/>
    <s v="Steven Ferguson"/>
    <n v="24"/>
    <x v="2"/>
    <x v="1"/>
    <s v="O+"/>
    <x v="1"/>
    <x v="4"/>
    <x v="658"/>
    <s v="Carlos Gregory"/>
    <x v="6991"/>
    <x v="1"/>
    <n v="32183.6381"/>
    <n v="430"/>
    <x v="1"/>
    <s v="Urgent"/>
    <d v="2019-09-13T00:00:00"/>
    <s v="Ibuprofen"/>
    <s v="Inconclusive"/>
    <x v="15"/>
  </r>
  <r>
    <s v="Mr."/>
    <s v="Linda Jackson"/>
    <n v="26"/>
    <x v="2"/>
    <x v="1"/>
    <s v="B-"/>
    <x v="2"/>
    <x v="0"/>
    <x v="1560"/>
    <s v="Theresa Larson"/>
    <x v="6992"/>
    <x v="2"/>
    <n v="39622.818899999998"/>
    <n v="226"/>
    <x v="2"/>
    <s v="Emergency"/>
    <d v="2019-06-18T00:00:00"/>
    <s v="Penicillin"/>
    <s v="Abnormal"/>
    <x v="14"/>
  </r>
  <r>
    <s v="Mrs."/>
    <s v="Donald Olson"/>
    <n v="57"/>
    <x v="1"/>
    <x v="0"/>
    <s v="AB+"/>
    <x v="3"/>
    <x v="0"/>
    <x v="1779"/>
    <s v="Brandy Contreras"/>
    <x v="6993"/>
    <x v="1"/>
    <n v="42976.324999999997"/>
    <n v="197"/>
    <x v="1"/>
    <s v="Urgent"/>
    <d v="2023-07-14T00:00:00"/>
    <s v="Aspirin"/>
    <s v="Inconclusive"/>
    <x v="4"/>
  </r>
  <r>
    <s v="Mrs."/>
    <s v="Patricia Oliver"/>
    <n v="48"/>
    <x v="1"/>
    <x v="0"/>
    <s v="A+"/>
    <x v="4"/>
    <x v="1"/>
    <x v="741"/>
    <s v="Sherri Hughes"/>
    <x v="6994"/>
    <x v="0"/>
    <n v="16753.683499999999"/>
    <n v="433"/>
    <x v="0"/>
    <s v="Elective"/>
    <d v="2019-11-12T00:00:00"/>
    <s v="Aspirin"/>
    <s v="Normal"/>
    <x v="20"/>
  </r>
  <r>
    <s v="Mrs."/>
    <s v="Lindsay Sosa"/>
    <n v="55"/>
    <x v="1"/>
    <x v="0"/>
    <s v="AB-"/>
    <x v="5"/>
    <x v="2"/>
    <x v="1516"/>
    <s v="Melinda Molina"/>
    <x v="6995"/>
    <x v="3"/>
    <n v="3393.5610000000001"/>
    <n v="333"/>
    <x v="0"/>
    <s v="Elective"/>
    <d v="2022-09-11T00:00:00"/>
    <s v="Penicillin"/>
    <s v="Normal"/>
    <x v="26"/>
  </r>
  <r>
    <s v="Mr."/>
    <s v="Ashley Beck"/>
    <n v="22"/>
    <x v="2"/>
    <x v="1"/>
    <s v="B+"/>
    <x v="7"/>
    <x v="4"/>
    <x v="1451"/>
    <s v="Morgan Baird"/>
    <x v="6996"/>
    <x v="4"/>
    <n v="35758.712"/>
    <n v="378"/>
    <x v="2"/>
    <s v="Emergency"/>
    <d v="2021-04-20T00:00:00"/>
    <s v="Penicillin"/>
    <s v="Inconclusive"/>
    <x v="19"/>
  </r>
  <r>
    <s v="Mrs."/>
    <s v="Melissa Barnes"/>
    <n v="76"/>
    <x v="0"/>
    <x v="0"/>
    <s v="A-"/>
    <x v="6"/>
    <x v="5"/>
    <x v="23"/>
    <s v="Cassie Thompson"/>
    <x v="6997"/>
    <x v="0"/>
    <n v="69148.272299999997"/>
    <n v="475"/>
    <x v="1"/>
    <s v="Urgent"/>
    <d v="2019-01-28T00:00:00"/>
    <s v="Paracetamol"/>
    <s v="Abnormal"/>
    <x v="20"/>
  </r>
  <r>
    <s v="Mr."/>
    <s v="Stephanie Smith"/>
    <n v="73"/>
    <x v="0"/>
    <x v="1"/>
    <s v="B+"/>
    <x v="7"/>
    <x v="1"/>
    <x v="461"/>
    <s v="Anna Walker"/>
    <x v="6998"/>
    <x v="0"/>
    <n v="19504.789700000001"/>
    <n v="354"/>
    <x v="0"/>
    <s v="Elective"/>
    <d v="2021-03-17T00:00:00"/>
    <s v="Aspirin"/>
    <s v="Abnormal"/>
    <x v="22"/>
  </r>
  <r>
    <s v="Mrs."/>
    <s v="Jessica Miller"/>
    <n v="84"/>
    <x v="0"/>
    <x v="0"/>
    <s v="AB-"/>
    <x v="5"/>
    <x v="5"/>
    <x v="360"/>
    <s v="Richard Wilson"/>
    <x v="6999"/>
    <x v="0"/>
    <n v="27639.279500000001"/>
    <n v="228"/>
    <x v="0"/>
    <s v="Elective"/>
    <d v="2021-06-25T00:00:00"/>
    <s v="Aspirin"/>
    <s v="Normal"/>
    <x v="11"/>
  </r>
  <r>
    <s v="Mrs."/>
    <s v="Jennifer Johnson"/>
    <n v="29"/>
    <x v="2"/>
    <x v="0"/>
    <s v="AB+"/>
    <x v="3"/>
    <x v="2"/>
    <x v="1395"/>
    <s v="Andrew Miller"/>
    <x v="7000"/>
    <x v="1"/>
    <n v="12612.685100000001"/>
    <n v="339"/>
    <x v="1"/>
    <s v="Urgent"/>
    <d v="2022-09-12T00:00:00"/>
    <s v="Ibuprofen"/>
    <s v="Inconclusive"/>
    <x v="27"/>
  </r>
  <r>
    <s v="Mrs."/>
    <s v="Jeff Jenkins"/>
    <n v="58"/>
    <x v="1"/>
    <x v="0"/>
    <s v="A+"/>
    <x v="4"/>
    <x v="2"/>
    <x v="1359"/>
    <s v="Kimberly Hicks"/>
    <x v="7001"/>
    <x v="3"/>
    <n v="16447.178800000002"/>
    <n v="115"/>
    <x v="0"/>
    <s v="Elective"/>
    <d v="2022-06-15T00:00:00"/>
    <s v="Ibuprofen"/>
    <s v="Normal"/>
    <x v="23"/>
  </r>
  <r>
    <s v="Mr."/>
    <s v="Jose Johnson"/>
    <n v="64"/>
    <x v="0"/>
    <x v="1"/>
    <s v="O+"/>
    <x v="1"/>
    <x v="0"/>
    <x v="302"/>
    <s v="Elizabeth Henderson"/>
    <x v="7002"/>
    <x v="0"/>
    <n v="21640.4722"/>
    <n v="295"/>
    <x v="1"/>
    <s v="Urgent"/>
    <d v="2023-08-27T00:00:00"/>
    <s v="Lipitor"/>
    <s v="Normal"/>
    <x v="6"/>
  </r>
  <r>
    <s v="Mr."/>
    <s v="Rebecca Wilkerson"/>
    <n v="60"/>
    <x v="0"/>
    <x v="1"/>
    <s v="B-"/>
    <x v="2"/>
    <x v="0"/>
    <x v="1354"/>
    <s v="April Bailey"/>
    <x v="7003"/>
    <x v="2"/>
    <n v="10090.344999999999"/>
    <n v="445"/>
    <x v="2"/>
    <s v="Emergency"/>
    <d v="2019-08-21T00:00:00"/>
    <s v="Penicillin"/>
    <s v="Normal"/>
    <x v="17"/>
  </r>
  <r>
    <s v="Mr."/>
    <s v="Jose Peterson"/>
    <n v="59"/>
    <x v="1"/>
    <x v="1"/>
    <s v="AB+"/>
    <x v="3"/>
    <x v="5"/>
    <x v="1150"/>
    <s v="Nicholas Smith"/>
    <x v="573"/>
    <x v="4"/>
    <n v="71180.153200000001"/>
    <n v="266"/>
    <x v="2"/>
    <s v="Emergency"/>
    <d v="2023-02-09T00:00:00"/>
    <s v="Aspirin"/>
    <s v="Abnormal"/>
    <x v="16"/>
  </r>
  <r>
    <s v="Mrs."/>
    <s v="Kimberly Williams"/>
    <n v="72"/>
    <x v="0"/>
    <x v="0"/>
    <s v="O-"/>
    <x v="0"/>
    <x v="3"/>
    <x v="1437"/>
    <s v="Amber Young"/>
    <x v="7004"/>
    <x v="1"/>
    <n v="17130.246200000001"/>
    <n v="453"/>
    <x v="1"/>
    <s v="Urgent"/>
    <d v="2020-01-13T00:00:00"/>
    <s v="Lipitor"/>
    <s v="Inconclusive"/>
    <x v="25"/>
  </r>
  <r>
    <s v="Mrs."/>
    <s v="Seth Marshall"/>
    <n v="73"/>
    <x v="0"/>
    <x v="0"/>
    <s v="A+"/>
    <x v="4"/>
    <x v="2"/>
    <x v="1402"/>
    <s v="William Lee"/>
    <x v="7005"/>
    <x v="2"/>
    <n v="1833.3561999999999"/>
    <n v="473"/>
    <x v="0"/>
    <s v="Elective"/>
    <d v="2020-05-10T00:00:00"/>
    <s v="Paracetamol"/>
    <s v="Inconclusive"/>
    <x v="28"/>
  </r>
  <r>
    <s v="Mrs."/>
    <s v="John Jenkins"/>
    <n v="66"/>
    <x v="0"/>
    <x v="0"/>
    <s v="AB-"/>
    <x v="5"/>
    <x v="0"/>
    <x v="1522"/>
    <s v="Julie Weber"/>
    <x v="7006"/>
    <x v="0"/>
    <n v="3144.8912999999998"/>
    <n v="353"/>
    <x v="1"/>
    <s v="Urgent"/>
    <d v="2019-01-09T00:00:00"/>
    <s v="Paracetamol"/>
    <s v="Normal"/>
    <x v="24"/>
  </r>
  <r>
    <s v="Mr."/>
    <s v="Ricky Rollins"/>
    <n v="82"/>
    <x v="0"/>
    <x v="1"/>
    <s v="O-"/>
    <x v="0"/>
    <x v="3"/>
    <x v="201"/>
    <s v="Jason Williams"/>
    <x v="7007"/>
    <x v="1"/>
    <n v="8670.0164000000004"/>
    <n v="151"/>
    <x v="1"/>
    <s v="Urgent"/>
    <d v="2020-07-14T00:00:00"/>
    <s v="Ibuprofen"/>
    <s v="Abnormal"/>
    <x v="12"/>
  </r>
  <r>
    <s v="Mr."/>
    <s v="Erik Liu"/>
    <n v="81"/>
    <x v="0"/>
    <x v="1"/>
    <s v="B-"/>
    <x v="2"/>
    <x v="5"/>
    <x v="231"/>
    <s v="Lance Blake"/>
    <x v="7008"/>
    <x v="1"/>
    <n v="52668.552499999998"/>
    <n v="295"/>
    <x v="2"/>
    <s v="Emergency"/>
    <d v="2023-04-04T00:00:00"/>
    <s v="Penicillin"/>
    <s v="Normal"/>
    <x v="18"/>
  </r>
  <r>
    <s v="Mrs."/>
    <s v="Amanda Hale"/>
    <n v="35"/>
    <x v="1"/>
    <x v="0"/>
    <s v="O-"/>
    <x v="0"/>
    <x v="2"/>
    <x v="1730"/>
    <s v="Kimberly Thompson"/>
    <x v="7009"/>
    <x v="2"/>
    <n v="13980.4725"/>
    <n v="186"/>
    <x v="0"/>
    <s v="Elective"/>
    <d v="2021-11-21T00:00:00"/>
    <s v="Ibuprofen"/>
    <s v="Normal"/>
    <x v="8"/>
  </r>
  <r>
    <s v="Mr."/>
    <s v="Chelsea Mitchell"/>
    <n v="51"/>
    <x v="1"/>
    <x v="1"/>
    <s v="AB-"/>
    <x v="5"/>
    <x v="2"/>
    <x v="135"/>
    <s v="Joseph Taylor"/>
    <x v="7010"/>
    <x v="4"/>
    <n v="16233.437599999999"/>
    <n v="400"/>
    <x v="1"/>
    <s v="Urgent"/>
    <d v="2021-07-05T00:00:00"/>
    <s v="Lipitor"/>
    <s v="Abnormal"/>
    <x v="13"/>
  </r>
  <r>
    <s v="Mrs."/>
    <s v="John Lopez"/>
    <n v="66"/>
    <x v="0"/>
    <x v="0"/>
    <s v="A-"/>
    <x v="6"/>
    <x v="2"/>
    <x v="1619"/>
    <s v="Hannah Mills"/>
    <x v="7011"/>
    <x v="3"/>
    <n v="17412.2863"/>
    <n v="117"/>
    <x v="2"/>
    <s v="Emergency"/>
    <d v="2021-10-12T00:00:00"/>
    <s v="Aspirin"/>
    <s v="Abnormal"/>
    <x v="28"/>
  </r>
  <r>
    <s v="Mr."/>
    <s v="Scott Hall"/>
    <n v="79"/>
    <x v="0"/>
    <x v="1"/>
    <s v="A+"/>
    <x v="4"/>
    <x v="2"/>
    <x v="1428"/>
    <s v="Kelsey Dillon"/>
    <x v="7012"/>
    <x v="1"/>
    <n v="7395.7039000000004"/>
    <n v="432"/>
    <x v="0"/>
    <s v="Elective"/>
    <d v="2021-01-31T00:00:00"/>
    <s v="Penicillin"/>
    <s v="Inconclusive"/>
    <x v="10"/>
  </r>
  <r>
    <s v="Mr."/>
    <s v="David Bailey"/>
    <n v="60"/>
    <x v="0"/>
    <x v="1"/>
    <s v="B-"/>
    <x v="2"/>
    <x v="0"/>
    <x v="656"/>
    <s v="Brandon Norris"/>
    <x v="7013"/>
    <x v="4"/>
    <n v="57766.494599999998"/>
    <n v="151"/>
    <x v="1"/>
    <s v="Urgent"/>
    <d v="2021-12-16T00:00:00"/>
    <s v="Penicillin"/>
    <s v="Abnormal"/>
    <x v="22"/>
  </r>
  <r>
    <s v="Mrs."/>
    <s v="Amy Rivera"/>
    <n v="21"/>
    <x v="2"/>
    <x v="0"/>
    <s v="A-"/>
    <x v="6"/>
    <x v="4"/>
    <x v="1704"/>
    <s v="Robert Saunders"/>
    <x v="7014"/>
    <x v="4"/>
    <n v="3051.3202000000001"/>
    <n v="371"/>
    <x v="2"/>
    <s v="Emergency"/>
    <d v="2020-12-14T00:00:00"/>
    <s v="Penicillin"/>
    <s v="Abnormal"/>
    <x v="17"/>
  </r>
  <r>
    <s v="Mr."/>
    <s v="David Morse"/>
    <n v="37"/>
    <x v="1"/>
    <x v="1"/>
    <s v="A-"/>
    <x v="6"/>
    <x v="0"/>
    <x v="825"/>
    <s v="Jake Jones"/>
    <x v="1384"/>
    <x v="3"/>
    <n v="32319.571100000001"/>
    <n v="167"/>
    <x v="2"/>
    <s v="Emergency"/>
    <d v="2019-06-06T00:00:00"/>
    <s v="Penicillin"/>
    <s v="Abnormal"/>
    <x v="29"/>
  </r>
  <r>
    <s v="Mrs."/>
    <s v="Darryl Gill"/>
    <n v="38"/>
    <x v="1"/>
    <x v="0"/>
    <s v="O-"/>
    <x v="0"/>
    <x v="4"/>
    <x v="1123"/>
    <s v="Douglas Bowers"/>
    <x v="4007"/>
    <x v="0"/>
    <n v="20679.342799999999"/>
    <n v="187"/>
    <x v="2"/>
    <s v="Emergency"/>
    <d v="2023-01-17T00:00:00"/>
    <s v="Ibuprofen"/>
    <s v="Inconclusive"/>
    <x v="8"/>
  </r>
  <r>
    <s v="Mr."/>
    <s v="Eric Finley"/>
    <n v="41"/>
    <x v="1"/>
    <x v="1"/>
    <s v="B-"/>
    <x v="2"/>
    <x v="4"/>
    <x v="1613"/>
    <s v="Randy Ruiz"/>
    <x v="7015"/>
    <x v="3"/>
    <n v="42331.050600000002"/>
    <n v="262"/>
    <x v="0"/>
    <s v="Elective"/>
    <d v="2023-09-16T00:00:00"/>
    <s v="Lipitor"/>
    <s v="Inconclusive"/>
    <x v="28"/>
  </r>
  <r>
    <s v="Mrs."/>
    <s v="Haley Schmidt"/>
    <n v="85"/>
    <x v="0"/>
    <x v="0"/>
    <s v="A+"/>
    <x v="4"/>
    <x v="5"/>
    <x v="5"/>
    <s v="Alison Brady"/>
    <x v="7016"/>
    <x v="4"/>
    <n v="67109.438899999994"/>
    <n v="224"/>
    <x v="2"/>
    <s v="Emergency"/>
    <d v="2023-06-11T00:00:00"/>
    <s v="Ibuprofen"/>
    <s v="Abnormal"/>
    <x v="3"/>
  </r>
  <r>
    <s v="Mrs."/>
    <s v="Mark Oconnor"/>
    <n v="70"/>
    <x v="0"/>
    <x v="0"/>
    <s v="O+ve"/>
    <x v="1"/>
    <x v="0"/>
    <x v="517"/>
    <s v="Logan Reynolds"/>
    <x v="7017"/>
    <x v="4"/>
    <n v="30861.484"/>
    <n v="353"/>
    <x v="1"/>
    <s v="Urgent"/>
    <d v="2020-07-11T00:00:00"/>
    <s v="Aspirin"/>
    <s v="Inconclusive"/>
    <x v="14"/>
  </r>
  <r>
    <s v="Mrs."/>
    <s v="Jeff Sparks"/>
    <n v="22"/>
    <x v="2"/>
    <x v="0"/>
    <s v="B-"/>
    <x v="2"/>
    <x v="3"/>
    <x v="707"/>
    <s v="Ryan Patrick"/>
    <x v="7018"/>
    <x v="3"/>
    <n v="20745.038"/>
    <n v="209"/>
    <x v="2"/>
    <s v="Emergency"/>
    <d v="2019-04-18T00:00:00"/>
    <s v="Penicillin"/>
    <s v="Inconclusive"/>
    <x v="24"/>
  </r>
  <r>
    <s v="Mr."/>
    <s v="Barbara Schwartz"/>
    <n v="36"/>
    <x v="1"/>
    <x v="1"/>
    <s v="AB+"/>
    <x v="3"/>
    <x v="3"/>
    <x v="1370"/>
    <s v="Jessica Patrick"/>
    <x v="569"/>
    <x v="4"/>
    <n v="12608.168100000001"/>
    <n v="153"/>
    <x v="2"/>
    <s v="Emergency"/>
    <d v="2021-05-08T00:00:00"/>
    <s v="Penicillin"/>
    <s v="Abnormal"/>
    <x v="4"/>
  </r>
  <r>
    <s v="Mr."/>
    <s v="Mitchell Hampton"/>
    <n v="42"/>
    <x v="1"/>
    <x v="1"/>
    <s v="A+"/>
    <x v="4"/>
    <x v="4"/>
    <x v="1102"/>
    <s v="Nathan Parker"/>
    <x v="7019"/>
    <x v="3"/>
    <n v="13842.778"/>
    <n v="432"/>
    <x v="1"/>
    <s v="Urgent"/>
    <d v="2020-08-04T00:00:00"/>
    <s v="Lipitor"/>
    <s v="Inconclusive"/>
    <x v="24"/>
  </r>
  <r>
    <s v="Mrs."/>
    <s v="Jeremy Dunn"/>
    <n v="69"/>
    <x v="0"/>
    <x v="0"/>
    <s v="AB-"/>
    <x v="5"/>
    <x v="0"/>
    <x v="1223"/>
    <s v="Kenneth Rosales"/>
    <x v="7020"/>
    <x v="0"/>
    <n v="29756.913"/>
    <n v="404"/>
    <x v="1"/>
    <s v="Urgent"/>
    <d v="2023-02-07T00:00:00"/>
    <s v="Penicillin"/>
    <s v="Normal"/>
    <x v="20"/>
  </r>
  <r>
    <s v="Mr."/>
    <s v="Patrick Nelson"/>
    <n v="19"/>
    <x v="2"/>
    <x v="1"/>
    <s v="B+"/>
    <x v="7"/>
    <x v="3"/>
    <x v="858"/>
    <s v="Tara King"/>
    <x v="814"/>
    <x v="3"/>
    <n v="18884.4951"/>
    <n v="203"/>
    <x v="2"/>
    <s v="Emergency"/>
    <d v="2022-03-12T00:00:00"/>
    <s v="Aspirin"/>
    <s v="Inconclusive"/>
    <x v="17"/>
  </r>
  <r>
    <s v="Mr."/>
    <s v="Deanna Yu"/>
    <n v="36"/>
    <x v="1"/>
    <x v="1"/>
    <s v="AB-"/>
    <x v="5"/>
    <x v="4"/>
    <x v="122"/>
    <s v="Emily Lee"/>
    <x v="7021"/>
    <x v="2"/>
    <n v="13395.347400000001"/>
    <n v="180"/>
    <x v="1"/>
    <s v="Urgent"/>
    <d v="2020-08-08T00:00:00"/>
    <s v="Paracetamol"/>
    <s v="Normal"/>
    <x v="14"/>
  </r>
  <r>
    <s v="Mrs."/>
    <s v="Lisa Winters"/>
    <n v="76"/>
    <x v="0"/>
    <x v="0"/>
    <s v="O-"/>
    <x v="0"/>
    <x v="2"/>
    <x v="1651"/>
    <s v="Emily Huff"/>
    <x v="7022"/>
    <x v="4"/>
    <n v="8549.2347000000009"/>
    <n v="446"/>
    <x v="2"/>
    <s v="Emergency"/>
    <d v="2021-07-24T00:00:00"/>
    <s v="Lipitor"/>
    <s v="Inconclusive"/>
    <x v="24"/>
  </r>
  <r>
    <s v="Mrs."/>
    <s v="Aaron Williamson Jr."/>
    <n v="84"/>
    <x v="0"/>
    <x v="0"/>
    <s v="O-"/>
    <x v="0"/>
    <x v="0"/>
    <x v="491"/>
    <s v="Joshua Smith"/>
    <x v="7023"/>
    <x v="2"/>
    <n v="31901.256600000001"/>
    <n v="280"/>
    <x v="2"/>
    <s v="Emergency"/>
    <d v="2023-08-17T00:00:00"/>
    <s v="Penicillin"/>
    <s v="Normal"/>
    <x v="8"/>
  </r>
  <r>
    <s v="Mr."/>
    <s v="Rebecca Miller"/>
    <n v="21"/>
    <x v="2"/>
    <x v="1"/>
    <s v="A+"/>
    <x v="4"/>
    <x v="0"/>
    <x v="48"/>
    <s v="Chase Stephens"/>
    <x v="7024"/>
    <x v="2"/>
    <n v="46583.646800000002"/>
    <n v="195"/>
    <x v="1"/>
    <s v="Urgent"/>
    <d v="2021-03-03T00:00:00"/>
    <s v="Penicillin"/>
    <s v="Normal"/>
    <x v="28"/>
  </r>
  <r>
    <s v="Mrs."/>
    <s v="Guy Nichols"/>
    <n v="81"/>
    <x v="0"/>
    <x v="0"/>
    <s v="O+ve"/>
    <x v="1"/>
    <x v="2"/>
    <x v="1639"/>
    <s v="Kathy Brown"/>
    <x v="7025"/>
    <x v="3"/>
    <n v="24335.3243"/>
    <n v="414"/>
    <x v="1"/>
    <s v="Urgent"/>
    <d v="2023-09-09T00:00:00"/>
    <s v="Penicillin"/>
    <s v="Normal"/>
    <x v="11"/>
  </r>
  <r>
    <s v="Mrs."/>
    <s v="Denise Norman"/>
    <n v="73"/>
    <x v="0"/>
    <x v="0"/>
    <s v="AB+"/>
    <x v="3"/>
    <x v="2"/>
    <x v="143"/>
    <s v="Robert Burns"/>
    <x v="1044"/>
    <x v="2"/>
    <n v="5222.4848000000002"/>
    <n v="203"/>
    <x v="0"/>
    <s v="Elective"/>
    <d v="2020-03-24T00:00:00"/>
    <s v="Penicillin"/>
    <s v="Inconclusive"/>
    <x v="0"/>
  </r>
  <r>
    <s v="Mrs."/>
    <s v="Sarah Cherry"/>
    <n v="85"/>
    <x v="0"/>
    <x v="0"/>
    <s v="B+"/>
    <x v="7"/>
    <x v="2"/>
    <x v="61"/>
    <s v="Jonathan Mcguire"/>
    <x v="6489"/>
    <x v="1"/>
    <n v="2233.2548999999999"/>
    <n v="314"/>
    <x v="2"/>
    <s v="Emergency"/>
    <d v="2021-02-21T00:00:00"/>
    <s v="Lipitor"/>
    <s v="Abnormal"/>
    <x v="10"/>
  </r>
  <r>
    <s v="Mr."/>
    <s v="Brandon Garcia"/>
    <n v="26"/>
    <x v="2"/>
    <x v="1"/>
    <s v="O+ve"/>
    <x v="1"/>
    <x v="2"/>
    <x v="1287"/>
    <s v="Dr. Gregory Wilson"/>
    <x v="7026"/>
    <x v="1"/>
    <n v="6844.6194999999998"/>
    <n v="440"/>
    <x v="2"/>
    <s v="Emergency"/>
    <d v="2021-01-09T00:00:00"/>
    <s v="Lipitor"/>
    <s v="Abnormal"/>
    <x v="15"/>
  </r>
  <r>
    <s v="Mr."/>
    <s v="Emma Chen"/>
    <n v="21"/>
    <x v="2"/>
    <x v="1"/>
    <s v="O-"/>
    <x v="0"/>
    <x v="4"/>
    <x v="244"/>
    <s v="Lindsay Hunter"/>
    <x v="7027"/>
    <x v="1"/>
    <n v="32459.787100000001"/>
    <n v="250"/>
    <x v="1"/>
    <s v="Urgent"/>
    <d v="2022-01-09T00:00:00"/>
    <s v="Paracetamol"/>
    <s v="Inconclusive"/>
    <x v="4"/>
  </r>
  <r>
    <s v="Mrs."/>
    <s v="Victor Young"/>
    <n v="51"/>
    <x v="1"/>
    <x v="0"/>
    <s v="O-"/>
    <x v="0"/>
    <x v="2"/>
    <x v="147"/>
    <s v="Monique Wheeler"/>
    <x v="7028"/>
    <x v="2"/>
    <n v="13247.5159"/>
    <n v="234"/>
    <x v="2"/>
    <s v="Emergency"/>
    <d v="2019-12-12T00:00:00"/>
    <s v="Paracetamol"/>
    <s v="Inconclusive"/>
    <x v="25"/>
  </r>
  <r>
    <s v="Mrs."/>
    <s v="Lisa Howell"/>
    <n v="18"/>
    <x v="2"/>
    <x v="0"/>
    <s v="A+"/>
    <x v="4"/>
    <x v="4"/>
    <x v="1413"/>
    <s v="Kathryn Nichols"/>
    <x v="7029"/>
    <x v="3"/>
    <n v="34624.076200000003"/>
    <n v="245"/>
    <x v="0"/>
    <s v="Elective"/>
    <d v="2023-09-09T00:00:00"/>
    <s v="Penicillin"/>
    <s v="Abnormal"/>
    <x v="24"/>
  </r>
  <r>
    <s v="Mr."/>
    <s v="Tracy Brown"/>
    <n v="70"/>
    <x v="0"/>
    <x v="1"/>
    <s v="B+"/>
    <x v="7"/>
    <x v="5"/>
    <x v="136"/>
    <s v="Greg Collins"/>
    <x v="7030"/>
    <x v="1"/>
    <n v="71425.900200000004"/>
    <n v="331"/>
    <x v="0"/>
    <s v="Elective"/>
    <d v="2021-04-14T00:00:00"/>
    <s v="Paracetamol"/>
    <s v="Normal"/>
    <x v="24"/>
  </r>
  <r>
    <s v="Mr."/>
    <s v="Madeline Robles"/>
    <n v="54"/>
    <x v="1"/>
    <x v="1"/>
    <s v="O-"/>
    <x v="0"/>
    <x v="2"/>
    <x v="1208"/>
    <s v="Jerry Wood"/>
    <x v="7031"/>
    <x v="4"/>
    <n v="17885.160599999999"/>
    <n v="320"/>
    <x v="0"/>
    <s v="Elective"/>
    <d v="2021-07-29T00:00:00"/>
    <s v="Penicillin"/>
    <s v="Normal"/>
    <x v="24"/>
  </r>
  <r>
    <s v="Mrs."/>
    <s v="Brian Smith"/>
    <n v="20"/>
    <x v="2"/>
    <x v="0"/>
    <s v="A-"/>
    <x v="6"/>
    <x v="3"/>
    <x v="427"/>
    <s v="Jennifer Fox"/>
    <x v="7032"/>
    <x v="1"/>
    <n v="6509.4612999999999"/>
    <n v="253"/>
    <x v="1"/>
    <s v="Urgent"/>
    <d v="2021-09-06T00:00:00"/>
    <s v="Aspirin"/>
    <s v="Inconclusive"/>
    <x v="9"/>
  </r>
  <r>
    <s v="Mr."/>
    <s v="Scott Anderson"/>
    <n v="18"/>
    <x v="2"/>
    <x v="1"/>
    <s v="O-"/>
    <x v="0"/>
    <x v="1"/>
    <x v="393"/>
    <s v="Leah Christian"/>
    <x v="4636"/>
    <x v="3"/>
    <n v="18942.2804"/>
    <n v="357"/>
    <x v="0"/>
    <s v="Elective"/>
    <d v="2021-02-07T00:00:00"/>
    <s v="Paracetamol"/>
    <s v="Abnormal"/>
    <x v="30"/>
  </r>
  <r>
    <s v="Mrs."/>
    <s v="Christina Williams"/>
    <n v="36"/>
    <x v="1"/>
    <x v="0"/>
    <s v="B-"/>
    <x v="2"/>
    <x v="1"/>
    <x v="673"/>
    <s v="Stephen Bridges"/>
    <x v="7033"/>
    <x v="4"/>
    <n v="1802.1461999999999"/>
    <n v="338"/>
    <x v="0"/>
    <s v="Elective"/>
    <d v="2022-07-26T00:00:00"/>
    <s v="Ibuprofen"/>
    <s v="Abnormal"/>
    <x v="18"/>
  </r>
  <r>
    <s v="Mrs."/>
    <s v="Whitney Caldwell"/>
    <n v="43"/>
    <x v="1"/>
    <x v="0"/>
    <s v="O-"/>
    <x v="0"/>
    <x v="3"/>
    <x v="832"/>
    <s v="Richard Torres"/>
    <x v="7034"/>
    <x v="1"/>
    <n v="6556.2313000000004"/>
    <n v="459"/>
    <x v="1"/>
    <s v="Urgent"/>
    <d v="2020-10-07T00:00:00"/>
    <s v="Penicillin"/>
    <s v="Inconclusive"/>
    <x v="18"/>
  </r>
  <r>
    <s v="Mr."/>
    <s v="Maria Thomas"/>
    <n v="81"/>
    <x v="0"/>
    <x v="1"/>
    <s v="AB+"/>
    <x v="3"/>
    <x v="5"/>
    <x v="109"/>
    <s v="Rodney Brown"/>
    <x v="7035"/>
    <x v="4"/>
    <n v="31907.1816"/>
    <n v="259"/>
    <x v="1"/>
    <s v="Urgent"/>
    <d v="2020-01-01T00:00:00"/>
    <s v="Ibuprofen"/>
    <s v="Abnormal"/>
    <x v="20"/>
  </r>
  <r>
    <s v="Mr."/>
    <s v="Heather Burgess"/>
    <n v="47"/>
    <x v="1"/>
    <x v="1"/>
    <s v="A+"/>
    <x v="4"/>
    <x v="3"/>
    <x v="248"/>
    <s v="Laurie Schmitt"/>
    <x v="7036"/>
    <x v="0"/>
    <n v="20280.4251"/>
    <n v="124"/>
    <x v="1"/>
    <s v="Urgent"/>
    <d v="2022-08-20T00:00:00"/>
    <s v="Penicillin"/>
    <s v="Inconclusive"/>
    <x v="13"/>
  </r>
  <r>
    <s v="Mr."/>
    <s v="Misty Robbins MD"/>
    <n v="36"/>
    <x v="1"/>
    <x v="1"/>
    <s v="O+ve"/>
    <x v="1"/>
    <x v="5"/>
    <x v="1654"/>
    <s v="John Mcclain"/>
    <x v="7037"/>
    <x v="0"/>
    <n v="20889.638800000001"/>
    <n v="167"/>
    <x v="0"/>
    <s v="Elective"/>
    <d v="2019-06-04T00:00:00"/>
    <s v="Lipitor"/>
    <s v="Inconclusive"/>
    <x v="10"/>
  </r>
  <r>
    <s v="Mrs."/>
    <s v="Steven Sanchez"/>
    <n v="63"/>
    <x v="0"/>
    <x v="0"/>
    <s v="O+ve"/>
    <x v="1"/>
    <x v="5"/>
    <x v="313"/>
    <s v="Dominic Johnson"/>
    <x v="7038"/>
    <x v="2"/>
    <n v="11972.516100000001"/>
    <n v="382"/>
    <x v="1"/>
    <s v="Urgent"/>
    <d v="2021-10-12T00:00:00"/>
    <s v="Ibuprofen"/>
    <s v="Inconclusive"/>
    <x v="24"/>
  </r>
  <r>
    <s v="Mr."/>
    <s v="Rachel Olsen"/>
    <n v="32"/>
    <x v="2"/>
    <x v="1"/>
    <s v="O-"/>
    <x v="0"/>
    <x v="1"/>
    <x v="1105"/>
    <s v="Jesse Johnson"/>
    <x v="7039"/>
    <x v="1"/>
    <n v="19543.568299999999"/>
    <n v="334"/>
    <x v="0"/>
    <s v="Elective"/>
    <d v="2020-04-22T00:00:00"/>
    <s v="Aspirin"/>
    <s v="Abnormal"/>
    <x v="26"/>
  </r>
  <r>
    <s v="Mr."/>
    <s v="Amy Townsend"/>
    <n v="78"/>
    <x v="0"/>
    <x v="1"/>
    <s v="O+ve"/>
    <x v="1"/>
    <x v="4"/>
    <x v="46"/>
    <s v="Barbara Perez"/>
    <x v="7040"/>
    <x v="1"/>
    <n v="25670.4182"/>
    <n v="448"/>
    <x v="1"/>
    <s v="Urgent"/>
    <d v="2019-07-02T00:00:00"/>
    <s v="Penicillin"/>
    <s v="Abnormal"/>
    <x v="27"/>
  </r>
  <r>
    <s v="Mrs."/>
    <s v="Lorraine Zuniga"/>
    <n v="75"/>
    <x v="0"/>
    <x v="0"/>
    <s v="A-"/>
    <x v="6"/>
    <x v="2"/>
    <x v="854"/>
    <s v="Lisa Rodriguez"/>
    <x v="7041"/>
    <x v="2"/>
    <n v="18546.312999999998"/>
    <n v="391"/>
    <x v="1"/>
    <s v="Urgent"/>
    <d v="2022-10-25T00:00:00"/>
    <s v="Penicillin"/>
    <s v="Abnormal"/>
    <x v="17"/>
  </r>
  <r>
    <s v="Mr."/>
    <s v="Vanessa Ford"/>
    <n v="46"/>
    <x v="1"/>
    <x v="1"/>
    <s v="B+"/>
    <x v="7"/>
    <x v="3"/>
    <x v="306"/>
    <s v="Sharon Kerr"/>
    <x v="7042"/>
    <x v="4"/>
    <n v="34156.744700000003"/>
    <n v="147"/>
    <x v="2"/>
    <s v="Emergency"/>
    <d v="2022-11-28T00:00:00"/>
    <s v="Lipitor"/>
    <s v="Normal"/>
    <x v="6"/>
  </r>
  <r>
    <s v="Mr."/>
    <s v="Micheal Young"/>
    <n v="78"/>
    <x v="0"/>
    <x v="1"/>
    <s v="AB+"/>
    <x v="3"/>
    <x v="5"/>
    <x v="1753"/>
    <s v="Ethan Anderson"/>
    <x v="7043"/>
    <x v="3"/>
    <n v="71376.997700000007"/>
    <n v="112"/>
    <x v="1"/>
    <s v="Urgent"/>
    <d v="2020-02-07T00:00:00"/>
    <s v="Penicillin"/>
    <s v="Inconclusive"/>
    <x v="2"/>
  </r>
  <r>
    <s v="Mr."/>
    <s v="Rebecca Chavez"/>
    <n v="31"/>
    <x v="2"/>
    <x v="1"/>
    <s v="AB+"/>
    <x v="3"/>
    <x v="1"/>
    <x v="1528"/>
    <s v="Tamara Wilson"/>
    <x v="761"/>
    <x v="1"/>
    <n v="1830.94"/>
    <n v="404"/>
    <x v="0"/>
    <s v="Elective"/>
    <d v="2021-02-28T00:00:00"/>
    <s v="Ibuprofen"/>
    <s v="Inconclusive"/>
    <x v="8"/>
  </r>
  <r>
    <s v="Mr."/>
    <s v="Misty Murray"/>
    <n v="53"/>
    <x v="1"/>
    <x v="1"/>
    <s v="A-"/>
    <x v="6"/>
    <x v="4"/>
    <x v="1012"/>
    <s v="Mr. Alexander Hoffman"/>
    <x v="7044"/>
    <x v="4"/>
    <n v="16989.611400000002"/>
    <n v="143"/>
    <x v="2"/>
    <s v="Emergency"/>
    <d v="2023-07-12T00:00:00"/>
    <s v="Paracetamol"/>
    <s v="Abnormal"/>
    <x v="18"/>
  </r>
  <r>
    <s v="Mr."/>
    <s v="Emma Farmer"/>
    <n v="37"/>
    <x v="1"/>
    <x v="1"/>
    <s v="AB-"/>
    <x v="5"/>
    <x v="0"/>
    <x v="1381"/>
    <s v="Charles Jones"/>
    <x v="7045"/>
    <x v="4"/>
    <n v="43966.703300000001"/>
    <n v="138"/>
    <x v="1"/>
    <s v="Urgent"/>
    <d v="2023-08-22T00:00:00"/>
    <s v="Penicillin"/>
    <s v="Normal"/>
    <x v="21"/>
  </r>
  <r>
    <s v="Mrs."/>
    <s v="Ashley Cox"/>
    <n v="61"/>
    <x v="0"/>
    <x v="0"/>
    <s v="O-"/>
    <x v="0"/>
    <x v="3"/>
    <x v="824"/>
    <s v="Samantha George"/>
    <x v="1748"/>
    <x v="3"/>
    <n v="21433.912499999999"/>
    <n v="131"/>
    <x v="1"/>
    <s v="Urgent"/>
    <d v="2023-04-23T00:00:00"/>
    <s v="Paracetamol"/>
    <s v="Inconclusive"/>
    <x v="26"/>
  </r>
  <r>
    <s v="Mr."/>
    <s v="Caroline Sanders"/>
    <n v="18"/>
    <x v="2"/>
    <x v="1"/>
    <s v="AB+"/>
    <x v="3"/>
    <x v="1"/>
    <x v="1768"/>
    <s v="Marcus Day"/>
    <x v="7046"/>
    <x v="3"/>
    <n v="33319.763200000001"/>
    <n v="162"/>
    <x v="0"/>
    <s v="Elective"/>
    <d v="2019-12-22T00:00:00"/>
    <s v="Paracetamol"/>
    <s v="Inconclusive"/>
    <x v="10"/>
  </r>
  <r>
    <s v="Mr."/>
    <s v="Amber Pruitt"/>
    <n v="18"/>
    <x v="2"/>
    <x v="1"/>
    <s v="AB-"/>
    <x v="5"/>
    <x v="4"/>
    <x v="325"/>
    <s v="Karen Knight"/>
    <x v="7047"/>
    <x v="4"/>
    <n v="31322.41"/>
    <n v="309"/>
    <x v="0"/>
    <s v="Elective"/>
    <d v="2021-11-17T00:00:00"/>
    <s v="Ibuprofen"/>
    <s v="Inconclusive"/>
    <x v="22"/>
  </r>
  <r>
    <s v="Mr."/>
    <s v="Sarah Gutierrez"/>
    <n v="71"/>
    <x v="0"/>
    <x v="1"/>
    <s v="B+"/>
    <x v="7"/>
    <x v="5"/>
    <x v="35"/>
    <s v="Richard Dennis"/>
    <x v="7048"/>
    <x v="1"/>
    <n v="30660.536199999999"/>
    <n v="492"/>
    <x v="1"/>
    <s v="Urgent"/>
    <d v="2019-12-10T00:00:00"/>
    <s v="Penicillin"/>
    <s v="Abnormal"/>
    <x v="7"/>
  </r>
  <r>
    <s v="Mrs."/>
    <s v="Ashlee Black"/>
    <n v="63"/>
    <x v="0"/>
    <x v="0"/>
    <s v="A-"/>
    <x v="6"/>
    <x v="3"/>
    <x v="915"/>
    <s v="Steven Salas"/>
    <x v="7049"/>
    <x v="4"/>
    <n v="12032.9"/>
    <n v="369"/>
    <x v="1"/>
    <s v="Urgent"/>
    <d v="2022-08-17T00:00:00"/>
    <s v="Ibuprofen"/>
    <s v="Abnormal"/>
    <x v="19"/>
  </r>
  <r>
    <s v="Mr."/>
    <s v="Michael Williams"/>
    <n v="81"/>
    <x v="0"/>
    <x v="1"/>
    <s v="O+ve"/>
    <x v="1"/>
    <x v="5"/>
    <x v="613"/>
    <s v="Ashley Rivas"/>
    <x v="7050"/>
    <x v="2"/>
    <n v="11996.7474"/>
    <n v="469"/>
    <x v="0"/>
    <s v="Elective"/>
    <d v="2018-12-02T00:00:00"/>
    <s v="Paracetamol"/>
    <s v="Inconclusive"/>
    <x v="22"/>
  </r>
  <r>
    <s v="Mrs."/>
    <s v="Michael Lewis"/>
    <n v="70"/>
    <x v="0"/>
    <x v="0"/>
    <s v="B+"/>
    <x v="7"/>
    <x v="5"/>
    <x v="702"/>
    <s v="Luke Gardner"/>
    <x v="7051"/>
    <x v="2"/>
    <n v="16050.6095"/>
    <n v="148"/>
    <x v="2"/>
    <s v="Emergency"/>
    <d v="2023-10-05T00:00:00"/>
    <s v="Lipitor"/>
    <s v="Inconclusive"/>
    <x v="15"/>
  </r>
  <r>
    <s v="Mrs."/>
    <s v="Sheryl Hudson"/>
    <n v="75"/>
    <x v="0"/>
    <x v="0"/>
    <s v="O-"/>
    <x v="0"/>
    <x v="5"/>
    <x v="1038"/>
    <s v="John Williams"/>
    <x v="7052"/>
    <x v="0"/>
    <n v="57015.900900000001"/>
    <n v="333"/>
    <x v="0"/>
    <s v="Elective"/>
    <d v="2020-07-31T00:00:00"/>
    <s v="Ibuprofen"/>
    <s v="Abnormal"/>
    <x v="4"/>
  </r>
  <r>
    <s v="Mrs."/>
    <s v="Rebecca Ryan"/>
    <n v="44"/>
    <x v="1"/>
    <x v="0"/>
    <s v="O+ve"/>
    <x v="1"/>
    <x v="3"/>
    <x v="1694"/>
    <s v="Yvonne Stafford"/>
    <x v="7053"/>
    <x v="3"/>
    <n v="14064.287200000001"/>
    <n v="391"/>
    <x v="2"/>
    <s v="Emergency"/>
    <d v="2023-01-14T00:00:00"/>
    <s v="Aspirin"/>
    <s v="Inconclusive"/>
    <x v="3"/>
  </r>
  <r>
    <s v="Mr."/>
    <s v="Timothy Ford"/>
    <n v="26"/>
    <x v="2"/>
    <x v="1"/>
    <s v="B-"/>
    <x v="2"/>
    <x v="4"/>
    <x v="420"/>
    <s v="Richard Ross"/>
    <x v="7054"/>
    <x v="3"/>
    <n v="6304.241"/>
    <n v="179"/>
    <x v="2"/>
    <s v="Emergency"/>
    <d v="2023-11-05T00:00:00"/>
    <s v="Ibuprofen"/>
    <s v="Normal"/>
    <x v="9"/>
  </r>
  <r>
    <s v="Mr."/>
    <s v="Keith Carroll"/>
    <n v="48"/>
    <x v="1"/>
    <x v="1"/>
    <s v="B-"/>
    <x v="2"/>
    <x v="0"/>
    <x v="950"/>
    <s v="Edward Reyes"/>
    <x v="3866"/>
    <x v="0"/>
    <n v="48461.100200000001"/>
    <n v="242"/>
    <x v="1"/>
    <s v="Urgent"/>
    <d v="2023-03-23T00:00:00"/>
    <s v="Lipitor"/>
    <s v="Inconclusive"/>
    <x v="23"/>
  </r>
  <r>
    <s v="Mrs."/>
    <s v="Robert Morris"/>
    <n v="47"/>
    <x v="1"/>
    <x v="0"/>
    <s v="A+"/>
    <x v="4"/>
    <x v="4"/>
    <x v="1100"/>
    <s v="Andrew Adams"/>
    <x v="1808"/>
    <x v="3"/>
    <n v="3840.3719000000001"/>
    <n v="491"/>
    <x v="2"/>
    <s v="Emergency"/>
    <d v="2019-08-16T00:00:00"/>
    <s v="Ibuprofen"/>
    <s v="Inconclusive"/>
    <x v="8"/>
  </r>
  <r>
    <s v="Mr."/>
    <s v="Diana Valenzuela"/>
    <n v="74"/>
    <x v="0"/>
    <x v="1"/>
    <s v="A-"/>
    <x v="6"/>
    <x v="5"/>
    <x v="48"/>
    <s v="Patrick Carter"/>
    <x v="7055"/>
    <x v="3"/>
    <n v="24219.705900000001"/>
    <n v="465"/>
    <x v="1"/>
    <s v="Urgent"/>
    <d v="2021-02-24T00:00:00"/>
    <s v="Ibuprofen"/>
    <s v="Normal"/>
    <x v="27"/>
  </r>
  <r>
    <s v="Mrs."/>
    <s v="Christopher Potter"/>
    <n v="23"/>
    <x v="2"/>
    <x v="0"/>
    <s v="AB+"/>
    <x v="3"/>
    <x v="1"/>
    <x v="1582"/>
    <s v="Rebekah Jackson"/>
    <x v="7056"/>
    <x v="2"/>
    <n v="37877.1921"/>
    <n v="490"/>
    <x v="0"/>
    <s v="Elective"/>
    <d v="2023-06-04T00:00:00"/>
    <s v="Lipitor"/>
    <s v="Abnormal"/>
    <x v="26"/>
  </r>
  <r>
    <s v="Mrs."/>
    <s v="Denise Jimenez"/>
    <n v="35"/>
    <x v="1"/>
    <x v="0"/>
    <s v="B-"/>
    <x v="2"/>
    <x v="4"/>
    <x v="984"/>
    <s v="John Potts"/>
    <x v="7057"/>
    <x v="2"/>
    <n v="18907.313200000001"/>
    <n v="110"/>
    <x v="2"/>
    <s v="Emergency"/>
    <d v="2021-10-14T00:00:00"/>
    <s v="Penicillin"/>
    <s v="Inconclusive"/>
    <x v="16"/>
  </r>
  <r>
    <s v="Mr."/>
    <s v="Michael Martin"/>
    <n v="21"/>
    <x v="2"/>
    <x v="1"/>
    <s v="A+"/>
    <x v="4"/>
    <x v="0"/>
    <x v="58"/>
    <s v="Eric Cantrell"/>
    <x v="7058"/>
    <x v="1"/>
    <n v="39304.552199999998"/>
    <n v="363"/>
    <x v="2"/>
    <s v="Emergency"/>
    <d v="2020-01-26T00:00:00"/>
    <s v="Paracetamol"/>
    <s v="Inconclusive"/>
    <x v="0"/>
  </r>
  <r>
    <s v="Mrs."/>
    <s v="Derek Nichols"/>
    <n v="47"/>
    <x v="1"/>
    <x v="0"/>
    <s v="AB+"/>
    <x v="3"/>
    <x v="2"/>
    <x v="518"/>
    <s v="Savannah Parker"/>
    <x v="7059"/>
    <x v="2"/>
    <n v="20332.510399999999"/>
    <n v="231"/>
    <x v="1"/>
    <s v="Urgent"/>
    <d v="2020-10-11T00:00:00"/>
    <s v="Paracetamol"/>
    <s v="Normal"/>
    <x v="12"/>
  </r>
  <r>
    <s v="Mrs."/>
    <s v="Jason French"/>
    <n v="53"/>
    <x v="1"/>
    <x v="0"/>
    <s v="B-"/>
    <x v="2"/>
    <x v="5"/>
    <x v="1664"/>
    <s v="Thomas Russell"/>
    <x v="7060"/>
    <x v="0"/>
    <n v="44864.7808"/>
    <n v="393"/>
    <x v="0"/>
    <s v="Elective"/>
    <d v="2022-12-11T00:00:00"/>
    <s v="Paracetamol"/>
    <s v="Abnormal"/>
    <x v="27"/>
  </r>
  <r>
    <s v="Mrs."/>
    <s v="Joseph Lopez"/>
    <n v="52"/>
    <x v="1"/>
    <x v="0"/>
    <s v="O neg"/>
    <x v="0"/>
    <x v="5"/>
    <x v="878"/>
    <s v="Gary Cunningham"/>
    <x v="7061"/>
    <x v="4"/>
    <n v="60571.511400000003"/>
    <n v="410"/>
    <x v="0"/>
    <s v="Elective"/>
    <d v="2023-05-24T00:00:00"/>
    <s v="Lipitor"/>
    <s v="Inconclusive"/>
    <x v="3"/>
  </r>
  <r>
    <s v="Mrs."/>
    <s v="Sherry Dennis"/>
    <n v="35"/>
    <x v="1"/>
    <x v="0"/>
    <s v="B+"/>
    <x v="7"/>
    <x v="3"/>
    <x v="363"/>
    <s v="Daniel Moses"/>
    <x v="7062"/>
    <x v="1"/>
    <n v="2132.895"/>
    <n v="421"/>
    <x v="2"/>
    <s v="Emergency"/>
    <d v="2022-04-30T00:00:00"/>
    <s v="Paracetamol"/>
    <s v="Inconclusive"/>
    <x v="8"/>
  </r>
  <r>
    <s v="Mr."/>
    <s v="David Dunlap"/>
    <n v="68"/>
    <x v="0"/>
    <x v="1"/>
    <s v="B+"/>
    <x v="7"/>
    <x v="5"/>
    <x v="1349"/>
    <s v="Carolyn Wilcox"/>
    <x v="7063"/>
    <x v="0"/>
    <n v="28953.3802"/>
    <n v="246"/>
    <x v="2"/>
    <s v="Emergency"/>
    <d v="2021-02-12T00:00:00"/>
    <s v="Penicillin"/>
    <s v="Normal"/>
    <x v="3"/>
  </r>
  <r>
    <s v="Mrs."/>
    <s v="Nicole Carter"/>
    <n v="26"/>
    <x v="2"/>
    <x v="0"/>
    <s v="AB-"/>
    <x v="5"/>
    <x v="4"/>
    <x v="188"/>
    <s v="Andrea Clark"/>
    <x v="7064"/>
    <x v="2"/>
    <n v="1379.3995"/>
    <n v="120"/>
    <x v="1"/>
    <s v="Urgent"/>
    <d v="2019-11-09T00:00:00"/>
    <s v="Penicillin"/>
    <s v="Normal"/>
    <x v="2"/>
  </r>
  <r>
    <s v="Mrs."/>
    <s v="Andrea Smith"/>
    <n v="44"/>
    <x v="1"/>
    <x v="0"/>
    <s v="AB+"/>
    <x v="3"/>
    <x v="2"/>
    <x v="249"/>
    <s v="Tommy Murray"/>
    <x v="2973"/>
    <x v="0"/>
    <n v="2972.4965000000002"/>
    <n v="314"/>
    <x v="1"/>
    <s v="Urgent"/>
    <d v="2022-06-04T00:00:00"/>
    <s v="Ibuprofen"/>
    <s v="Abnormal"/>
    <x v="13"/>
  </r>
  <r>
    <s v="Mrs."/>
    <s v="Emily Moon"/>
    <n v="40"/>
    <x v="1"/>
    <x v="0"/>
    <s v="A-"/>
    <x v="6"/>
    <x v="0"/>
    <x v="1544"/>
    <s v="Amy Daniels PhD"/>
    <x v="7065"/>
    <x v="3"/>
    <n v="21105.018"/>
    <n v="118"/>
    <x v="1"/>
    <s v="Urgent"/>
    <d v="2021-07-10T00:00:00"/>
    <s v="Paracetamol"/>
    <s v="Abnormal"/>
    <x v="22"/>
  </r>
  <r>
    <s v="Mr."/>
    <s v="Victoria Mendoza"/>
    <n v="70"/>
    <x v="0"/>
    <x v="1"/>
    <s v="A+"/>
    <x v="4"/>
    <x v="3"/>
    <x v="337"/>
    <s v="Mr. Scott Krueger MD"/>
    <x v="7066"/>
    <x v="4"/>
    <n v="6796.0020000000004"/>
    <n v="172"/>
    <x v="1"/>
    <s v="Urgent"/>
    <d v="2020-05-31T00:00:00"/>
    <s v="Penicillin"/>
    <s v="Abnormal"/>
    <x v="3"/>
  </r>
  <r>
    <s v="Mrs."/>
    <s v="David Sawyer"/>
    <n v="37"/>
    <x v="1"/>
    <x v="0"/>
    <s v="B+"/>
    <x v="7"/>
    <x v="3"/>
    <x v="594"/>
    <s v="Patricia Quinn"/>
    <x v="4598"/>
    <x v="1"/>
    <n v="11299.434300000001"/>
    <n v="480"/>
    <x v="2"/>
    <s v="Emergency"/>
    <d v="2021-01-09T00:00:00"/>
    <s v="Lipitor"/>
    <s v="Normal"/>
    <x v="1"/>
  </r>
  <r>
    <s v="Mrs."/>
    <s v="Jackson Johnson"/>
    <n v="51"/>
    <x v="1"/>
    <x v="0"/>
    <s v="O neg"/>
    <x v="0"/>
    <x v="4"/>
    <x v="107"/>
    <s v="Justin Hammond"/>
    <x v="7067"/>
    <x v="1"/>
    <n v="35762.922200000001"/>
    <n v="227"/>
    <x v="1"/>
    <s v="Urgent"/>
    <d v="2023-06-12T00:00:00"/>
    <s v="Ibuprofen"/>
    <s v="Inconclusive"/>
    <x v="20"/>
  </r>
  <r>
    <s v="Mr."/>
    <s v="Derek Coleman"/>
    <n v="82"/>
    <x v="0"/>
    <x v="1"/>
    <s v="A+"/>
    <x v="4"/>
    <x v="0"/>
    <x v="988"/>
    <s v="Michael Randall"/>
    <x v="7068"/>
    <x v="2"/>
    <n v="35263.521800000002"/>
    <n v="404"/>
    <x v="1"/>
    <s v="Urgent"/>
    <d v="2019-09-14T00:00:00"/>
    <s v="Penicillin"/>
    <s v="Abnormal"/>
    <x v="5"/>
  </r>
  <r>
    <s v="Mr."/>
    <s v="Anna Wallace"/>
    <n v="24"/>
    <x v="2"/>
    <x v="1"/>
    <s v="AB-"/>
    <x v="5"/>
    <x v="4"/>
    <x v="76"/>
    <s v="Andrew Roth"/>
    <x v="2270"/>
    <x v="4"/>
    <n v="19393.602699999999"/>
    <n v="246"/>
    <x v="2"/>
    <s v="Emergency"/>
    <d v="2019-08-14T00:00:00"/>
    <s v="Penicillin"/>
    <s v="Abnormal"/>
    <x v="20"/>
  </r>
  <r>
    <s v="Mrs."/>
    <s v="Tammy Cox"/>
    <n v="42"/>
    <x v="1"/>
    <x v="0"/>
    <s v="A-"/>
    <x v="6"/>
    <x v="1"/>
    <x v="1145"/>
    <s v="Debra Yu"/>
    <x v="829"/>
    <x v="3"/>
    <n v="14327.311"/>
    <n v="128"/>
    <x v="0"/>
    <s v="Elective"/>
    <d v="2020-06-20T00:00:00"/>
    <s v="Penicillin"/>
    <s v="Inconclusive"/>
    <x v="4"/>
  </r>
  <r>
    <s v="Mr."/>
    <s v="Jason Cooper"/>
    <n v="75"/>
    <x v="0"/>
    <x v="1"/>
    <s v="B-"/>
    <x v="2"/>
    <x v="0"/>
    <x v="1318"/>
    <s v="Aaron Martinez"/>
    <x v="1185"/>
    <x v="1"/>
    <n v="32134.3904"/>
    <n v="237"/>
    <x v="2"/>
    <s v="Emergency"/>
    <d v="2022-12-13T00:00:00"/>
    <s v="Penicillin"/>
    <s v="Inconclusive"/>
    <x v="1"/>
  </r>
  <r>
    <s v="Mrs."/>
    <s v="Joel Brown"/>
    <n v="27"/>
    <x v="2"/>
    <x v="0"/>
    <s v="B+"/>
    <x v="7"/>
    <x v="2"/>
    <x v="1674"/>
    <s v="Brandon Fisher"/>
    <x v="7069"/>
    <x v="2"/>
    <n v="6651.0311000000002"/>
    <n v="488"/>
    <x v="0"/>
    <s v="Elective"/>
    <d v="2022-10-12T00:00:00"/>
    <s v="Paracetamol"/>
    <s v="Inconclusive"/>
    <x v="10"/>
  </r>
  <r>
    <s v="Mr."/>
    <s v="Leslie Harvey"/>
    <n v="64"/>
    <x v="0"/>
    <x v="1"/>
    <s v="O neg"/>
    <x v="0"/>
    <x v="3"/>
    <x v="306"/>
    <s v="Jennifer Jordan"/>
    <x v="7070"/>
    <x v="1"/>
    <n v="32471.002499999999"/>
    <n v="365"/>
    <x v="2"/>
    <s v="Emergency"/>
    <d v="2022-11-26T00:00:00"/>
    <s v="Aspirin"/>
    <s v="Inconclusive"/>
    <x v="7"/>
  </r>
  <r>
    <s v="Mrs."/>
    <s v="Sue Gray"/>
    <n v="34"/>
    <x v="2"/>
    <x v="0"/>
    <s v="AB-"/>
    <x v="5"/>
    <x v="4"/>
    <x v="196"/>
    <s v="Amy Torres"/>
    <x v="7071"/>
    <x v="2"/>
    <n v="44203.338199999998"/>
    <n v="404"/>
    <x v="0"/>
    <s v="Elective"/>
    <d v="2021-04-03T00:00:00"/>
    <s v="Aspirin"/>
    <s v="Inconclusive"/>
    <x v="10"/>
  </r>
  <r>
    <s v="Mrs."/>
    <s v="Ethan Cooper"/>
    <n v="75"/>
    <x v="0"/>
    <x v="0"/>
    <s v="O+ve"/>
    <x v="1"/>
    <x v="2"/>
    <x v="1066"/>
    <s v="Nicole Norton"/>
    <x v="7072"/>
    <x v="2"/>
    <n v="19501.831999999999"/>
    <n v="247"/>
    <x v="0"/>
    <s v="Elective"/>
    <d v="2018-12-29T00:00:00"/>
    <s v="Paracetamol"/>
    <s v="Normal"/>
    <x v="9"/>
  </r>
  <r>
    <s v="Mrs."/>
    <s v="Carla Chavez"/>
    <n v="25"/>
    <x v="2"/>
    <x v="0"/>
    <s v="A+"/>
    <x v="4"/>
    <x v="3"/>
    <x v="1135"/>
    <s v="Teresa Patterson"/>
    <x v="7073"/>
    <x v="3"/>
    <n v="8447.3143"/>
    <n v="334"/>
    <x v="1"/>
    <s v="Urgent"/>
    <d v="2020-02-16T00:00:00"/>
    <s v="Penicillin"/>
    <s v="Normal"/>
    <x v="9"/>
  </r>
  <r>
    <s v="Mr."/>
    <s v="Thomas Colon"/>
    <n v="52"/>
    <x v="1"/>
    <x v="1"/>
    <s v="AB-"/>
    <x v="5"/>
    <x v="2"/>
    <x v="34"/>
    <s v="Spencer Lewis"/>
    <x v="7074"/>
    <x v="2"/>
    <n v="7826.5933000000005"/>
    <n v="233"/>
    <x v="2"/>
    <s v="Emergency"/>
    <d v="2019-12-12T00:00:00"/>
    <s v="Lipitor"/>
    <s v="Normal"/>
    <x v="22"/>
  </r>
  <r>
    <s v="Mr."/>
    <s v="Ellen Clark"/>
    <n v="21"/>
    <x v="2"/>
    <x v="1"/>
    <s v="O neg"/>
    <x v="0"/>
    <x v="4"/>
    <x v="65"/>
    <s v="Derek Bonilla"/>
    <x v="7075"/>
    <x v="1"/>
    <n v="30477.274300000001"/>
    <n v="469"/>
    <x v="0"/>
    <s v="Elective"/>
    <d v="2022-12-10T00:00:00"/>
    <s v="Aspirin"/>
    <s v="Abnormal"/>
    <x v="4"/>
  </r>
  <r>
    <s v="Mr."/>
    <s v="Jessica Weaver"/>
    <n v="19"/>
    <x v="2"/>
    <x v="1"/>
    <s v="A-"/>
    <x v="6"/>
    <x v="2"/>
    <x v="5"/>
    <s v="Jennifer Potts"/>
    <x v="7076"/>
    <x v="3"/>
    <n v="14316.825800000001"/>
    <n v="398"/>
    <x v="2"/>
    <s v="Emergency"/>
    <d v="2023-06-20T00:00:00"/>
    <s v="Ibuprofen"/>
    <s v="Abnormal"/>
    <x v="2"/>
  </r>
  <r>
    <s v="Mrs."/>
    <s v="Eric Jones"/>
    <n v="85"/>
    <x v="0"/>
    <x v="0"/>
    <s v="A+"/>
    <x v="4"/>
    <x v="5"/>
    <x v="1321"/>
    <s v="Sarah Turner"/>
    <x v="7077"/>
    <x v="3"/>
    <n v="30586.9264"/>
    <n v="314"/>
    <x v="0"/>
    <s v="Elective"/>
    <d v="2019-10-08T00:00:00"/>
    <s v="Lipitor"/>
    <s v="Inconclusive"/>
    <x v="24"/>
  </r>
  <r>
    <s v="Mr."/>
    <s v="Ashley Davis"/>
    <n v="69"/>
    <x v="0"/>
    <x v="1"/>
    <s v="O+ve"/>
    <x v="1"/>
    <x v="4"/>
    <x v="844"/>
    <s v="Christopher Hardin"/>
    <x v="7078"/>
    <x v="1"/>
    <n v="13130.9234"/>
    <n v="138"/>
    <x v="0"/>
    <s v="Elective"/>
    <d v="2020-04-02T00:00:00"/>
    <s v="Aspirin"/>
    <s v="Inconclusive"/>
    <x v="8"/>
  </r>
  <r>
    <s v="Mrs."/>
    <s v="Dr. James Williams"/>
    <n v="61"/>
    <x v="0"/>
    <x v="0"/>
    <s v="AB-"/>
    <x v="5"/>
    <x v="0"/>
    <x v="880"/>
    <s v="Loretta Porter"/>
    <x v="1084"/>
    <x v="4"/>
    <n v="51220.655400000003"/>
    <n v="202"/>
    <x v="1"/>
    <s v="Urgent"/>
    <d v="2021-05-22T00:00:00"/>
    <s v="Ibuprofen"/>
    <s v="Abnormal"/>
    <x v="6"/>
  </r>
  <r>
    <s v="Mrs."/>
    <s v="Kara Sweeney"/>
    <n v="55"/>
    <x v="1"/>
    <x v="0"/>
    <s v="O neg"/>
    <x v="0"/>
    <x v="1"/>
    <x v="1361"/>
    <s v="Stephen Tran"/>
    <x v="7079"/>
    <x v="1"/>
    <n v="8472.8076999999994"/>
    <n v="139"/>
    <x v="0"/>
    <s v="Elective"/>
    <d v="2019-01-29T00:00:00"/>
    <s v="Aspirin"/>
    <s v="Normal"/>
    <x v="10"/>
  </r>
  <r>
    <s v="Mrs."/>
    <s v="Jeffrey Lowe"/>
    <n v="77"/>
    <x v="0"/>
    <x v="0"/>
    <s v="A+"/>
    <x v="4"/>
    <x v="2"/>
    <x v="122"/>
    <s v="Carol Franco"/>
    <x v="7080"/>
    <x v="2"/>
    <n v="10859.23"/>
    <n v="265"/>
    <x v="2"/>
    <s v="Emergency"/>
    <d v="2020-08-04T00:00:00"/>
    <s v="Paracetamol"/>
    <s v="Inconclusive"/>
    <x v="18"/>
  </r>
  <r>
    <s v="Mrs."/>
    <s v="Karen Wolfe"/>
    <n v="56"/>
    <x v="1"/>
    <x v="0"/>
    <s v="B+"/>
    <x v="7"/>
    <x v="0"/>
    <x v="822"/>
    <s v="Aaron Bruce"/>
    <x v="7081"/>
    <x v="1"/>
    <n v="31919.277699999999"/>
    <n v="461"/>
    <x v="2"/>
    <s v="Emergency"/>
    <d v="2019-02-26T00:00:00"/>
    <s v="Lipitor"/>
    <s v="Inconclusive"/>
    <x v="7"/>
  </r>
  <r>
    <s v="Mrs."/>
    <s v="Julie James"/>
    <n v="70"/>
    <x v="0"/>
    <x v="0"/>
    <s v="O-"/>
    <x v="0"/>
    <x v="1"/>
    <x v="1204"/>
    <s v="Michael Lane"/>
    <x v="7082"/>
    <x v="3"/>
    <n v="6849.9263000000001"/>
    <n v="222"/>
    <x v="0"/>
    <s v="Elective"/>
    <d v="2019-05-11T00:00:00"/>
    <s v="Aspirin"/>
    <s v="Normal"/>
    <x v="18"/>
  </r>
  <r>
    <s v="Mrs."/>
    <s v="Dr. Jillian Graves"/>
    <n v="53"/>
    <x v="1"/>
    <x v="0"/>
    <s v="A-"/>
    <x v="6"/>
    <x v="1"/>
    <x v="370"/>
    <s v="Trevor Brown"/>
    <x v="7083"/>
    <x v="2"/>
    <n v="5347.4170999999997"/>
    <n v="118"/>
    <x v="0"/>
    <s v="Elective"/>
    <d v="2023-09-21T00:00:00"/>
    <s v="Ibuprofen"/>
    <s v="Normal"/>
    <x v="10"/>
  </r>
  <r>
    <s v="Mrs."/>
    <s v="Steven Byrd"/>
    <n v="28"/>
    <x v="2"/>
    <x v="0"/>
    <s v="A+"/>
    <x v="4"/>
    <x v="4"/>
    <x v="260"/>
    <s v="Melanie Barnes"/>
    <x v="7084"/>
    <x v="2"/>
    <n v="16884.732499999998"/>
    <n v="249"/>
    <x v="2"/>
    <s v="Emergency"/>
    <d v="2019-03-04T00:00:00"/>
    <s v="Penicillin"/>
    <s v="Inconclusive"/>
    <x v="18"/>
  </r>
  <r>
    <s v="Mr."/>
    <s v="Kenneth Vaughn"/>
    <n v="76"/>
    <x v="0"/>
    <x v="1"/>
    <s v="B-"/>
    <x v="2"/>
    <x v="0"/>
    <x v="1719"/>
    <s v="Justin Mueller"/>
    <x v="7085"/>
    <x v="4"/>
    <n v="19025.710500000001"/>
    <n v="217"/>
    <x v="1"/>
    <s v="Urgent"/>
    <d v="2019-06-04T00:00:00"/>
    <s v="Ibuprofen"/>
    <s v="Inconclusive"/>
    <x v="17"/>
  </r>
  <r>
    <s v="Mrs."/>
    <s v="Amanda Miller"/>
    <n v="69"/>
    <x v="0"/>
    <x v="0"/>
    <s v="A-"/>
    <x v="6"/>
    <x v="2"/>
    <x v="1354"/>
    <s v="Brooke Bridges"/>
    <x v="7086"/>
    <x v="4"/>
    <n v="14474.5026"/>
    <n v="472"/>
    <x v="2"/>
    <s v="Emergency"/>
    <d v="2019-08-24T00:00:00"/>
    <s v="Lipitor"/>
    <s v="Abnormal"/>
    <x v="6"/>
  </r>
  <r>
    <s v="Mrs."/>
    <s v="Bradley Ruiz"/>
    <n v="44"/>
    <x v="1"/>
    <x v="0"/>
    <s v="B-"/>
    <x v="2"/>
    <x v="3"/>
    <x v="1104"/>
    <s v="Randy Rodriguez"/>
    <x v="7087"/>
    <x v="1"/>
    <n v="26939.9594"/>
    <n v="412"/>
    <x v="2"/>
    <s v="Emergency"/>
    <d v="2019-11-09T00:00:00"/>
    <s v="Paracetamol"/>
    <s v="Abnormal"/>
    <x v="6"/>
  </r>
  <r>
    <s v="Mr."/>
    <s v="Manuel Jones"/>
    <n v="21"/>
    <x v="2"/>
    <x v="1"/>
    <s v="O-"/>
    <x v="0"/>
    <x v="0"/>
    <x v="231"/>
    <s v="Vincent Mccormick"/>
    <x v="7088"/>
    <x v="4"/>
    <n v="29276.485700000001"/>
    <n v="213"/>
    <x v="2"/>
    <s v="Emergency"/>
    <d v="2023-03-22T00:00:00"/>
    <s v="Lipitor"/>
    <s v="Inconclusive"/>
    <x v="27"/>
  </r>
  <r>
    <s v="Mr."/>
    <s v="Robert Williams"/>
    <n v="39"/>
    <x v="1"/>
    <x v="1"/>
    <s v="O+ve"/>
    <x v="1"/>
    <x v="0"/>
    <x v="488"/>
    <s v="Lori Burns"/>
    <x v="7089"/>
    <x v="0"/>
    <n v="28514.386200000001"/>
    <n v="391"/>
    <x v="1"/>
    <s v="Urgent"/>
    <d v="2020-10-29T00:00:00"/>
    <s v="Penicillin"/>
    <s v="Normal"/>
    <x v="12"/>
  </r>
  <r>
    <s v="Mrs."/>
    <s v="Debra Anderson"/>
    <n v="26"/>
    <x v="2"/>
    <x v="0"/>
    <s v="AB-"/>
    <x v="5"/>
    <x v="5"/>
    <x v="974"/>
    <s v="Amanda Long"/>
    <x v="7090"/>
    <x v="1"/>
    <n v="2985.2060999999999"/>
    <n v="190"/>
    <x v="1"/>
    <s v="Urgent"/>
    <d v="2021-03-28T00:00:00"/>
    <s v="Paracetamol"/>
    <s v="Abnormal"/>
    <x v="20"/>
  </r>
  <r>
    <s v="Mrs."/>
    <s v="Sheri Jones"/>
    <n v="32"/>
    <x v="2"/>
    <x v="0"/>
    <s v="AB+"/>
    <x v="3"/>
    <x v="1"/>
    <x v="1140"/>
    <s v="Hannah Velazquez"/>
    <x v="7091"/>
    <x v="1"/>
    <n v="23281.631700000002"/>
    <n v="292"/>
    <x v="0"/>
    <s v="Elective"/>
    <d v="2019-09-27T00:00:00"/>
    <s v="Lipitor"/>
    <s v="Inconclusive"/>
    <x v="22"/>
  </r>
  <r>
    <s v="Mrs."/>
    <s v="Brooke Wilson"/>
    <n v="70"/>
    <x v="0"/>
    <x v="0"/>
    <s v="A+"/>
    <x v="4"/>
    <x v="0"/>
    <x v="1334"/>
    <s v="Darrell Fuentes"/>
    <x v="7092"/>
    <x v="1"/>
    <n v="3354.9326000000001"/>
    <n v="454"/>
    <x v="1"/>
    <s v="Urgent"/>
    <d v="2022-09-14T00:00:00"/>
    <s v="Ibuprofen"/>
    <s v="Inconclusive"/>
    <x v="16"/>
  </r>
  <r>
    <s v="Mr."/>
    <s v="Isaiah Rodriguez"/>
    <n v="79"/>
    <x v="0"/>
    <x v="1"/>
    <s v="A-"/>
    <x v="6"/>
    <x v="5"/>
    <x v="1110"/>
    <s v="Barbara Young"/>
    <x v="7093"/>
    <x v="2"/>
    <n v="36386.0095"/>
    <n v="195"/>
    <x v="0"/>
    <s v="Elective"/>
    <d v="2019-07-09T00:00:00"/>
    <s v="Paracetamol"/>
    <s v="Inconclusive"/>
    <x v="0"/>
  </r>
  <r>
    <s v="Mr."/>
    <s v="Lisa White"/>
    <n v="73"/>
    <x v="0"/>
    <x v="1"/>
    <s v="AB+"/>
    <x v="3"/>
    <x v="1"/>
    <x v="1779"/>
    <s v="Regina Tucker"/>
    <x v="7094"/>
    <x v="2"/>
    <n v="27188.155999999999"/>
    <n v="173"/>
    <x v="0"/>
    <s v="Elective"/>
    <d v="2023-06-27T00:00:00"/>
    <s v="Ibuprofen"/>
    <s v="Inconclusive"/>
    <x v="30"/>
  </r>
  <r>
    <s v="Mr."/>
    <s v="Stephanie Hensley"/>
    <n v="47"/>
    <x v="1"/>
    <x v="1"/>
    <s v="AB-"/>
    <x v="5"/>
    <x v="0"/>
    <x v="661"/>
    <s v="Richard Valentine"/>
    <x v="7095"/>
    <x v="3"/>
    <n v="25397.112700000001"/>
    <n v="209"/>
    <x v="1"/>
    <s v="Urgent"/>
    <d v="2022-04-29T00:00:00"/>
    <s v="Penicillin"/>
    <s v="Normal"/>
    <x v="1"/>
  </r>
  <r>
    <s v="Mrs."/>
    <s v="Katherine Brooks"/>
    <n v="61"/>
    <x v="0"/>
    <x v="0"/>
    <s v="O+ve"/>
    <x v="1"/>
    <x v="2"/>
    <x v="183"/>
    <s v="Brett Vasquez"/>
    <x v="4364"/>
    <x v="0"/>
    <n v="8872.5743999999995"/>
    <n v="338"/>
    <x v="0"/>
    <s v="Elective"/>
    <d v="2022-03-05T00:00:00"/>
    <s v="Lipitor"/>
    <s v="Inconclusive"/>
    <x v="26"/>
  </r>
  <r>
    <s v="Mrs."/>
    <s v="Christine Hurley"/>
    <n v="59"/>
    <x v="1"/>
    <x v="0"/>
    <s v="O+ve"/>
    <x v="1"/>
    <x v="2"/>
    <x v="407"/>
    <s v="Brian Garcia"/>
    <x v="7096"/>
    <x v="4"/>
    <n v="15537.3554"/>
    <n v="412"/>
    <x v="0"/>
    <s v="Elective"/>
    <d v="2022-04-13T00:00:00"/>
    <s v="Penicillin"/>
    <s v="Normal"/>
    <x v="9"/>
  </r>
  <r>
    <s v="Mr."/>
    <s v="Vickie Flynn"/>
    <n v="35"/>
    <x v="1"/>
    <x v="1"/>
    <s v="O-"/>
    <x v="0"/>
    <x v="1"/>
    <x v="357"/>
    <s v="Judith Martinez"/>
    <x v="7097"/>
    <x v="2"/>
    <n v="12068.2916"/>
    <n v="238"/>
    <x v="0"/>
    <s v="Elective"/>
    <d v="2021-02-20T00:00:00"/>
    <s v="Lipitor"/>
    <s v="Inconclusive"/>
    <x v="27"/>
  </r>
  <r>
    <s v="Mr."/>
    <s v="Erik Smith"/>
    <n v="43"/>
    <x v="1"/>
    <x v="1"/>
    <s v="O-"/>
    <x v="0"/>
    <x v="2"/>
    <x v="1119"/>
    <s v="Susan Bishop"/>
    <x v="7098"/>
    <x v="1"/>
    <n v="7122.3278"/>
    <n v="450"/>
    <x v="1"/>
    <s v="Urgent"/>
    <d v="2019-10-07T00:00:00"/>
    <s v="Lipitor"/>
    <s v="Inconclusive"/>
    <x v="17"/>
  </r>
  <r>
    <s v="Mrs."/>
    <s v="Diane Williams"/>
    <n v="70"/>
    <x v="0"/>
    <x v="0"/>
    <s v="B-"/>
    <x v="2"/>
    <x v="1"/>
    <x v="1642"/>
    <s v="Caitlyn Walker"/>
    <x v="7099"/>
    <x v="0"/>
    <n v="34234.242599999998"/>
    <n v="347"/>
    <x v="0"/>
    <s v="Elective"/>
    <d v="2022-12-31T00:00:00"/>
    <s v="Ibuprofen"/>
    <s v="Inconclusive"/>
    <x v="15"/>
  </r>
  <r>
    <s v="Mr."/>
    <s v="Gregory Webb"/>
    <n v="49"/>
    <x v="1"/>
    <x v="1"/>
    <s v="B-"/>
    <x v="2"/>
    <x v="3"/>
    <x v="1206"/>
    <s v="Kevin Wells"/>
    <x v="7100"/>
    <x v="4"/>
    <n v="22000.341799999998"/>
    <n v="158"/>
    <x v="1"/>
    <s v="Urgent"/>
    <d v="2020-11-22T00:00:00"/>
    <s v="Lipitor"/>
    <s v="Normal"/>
    <x v="3"/>
  </r>
  <r>
    <s v="Mr."/>
    <s v="Kayla Hill"/>
    <n v="27"/>
    <x v="2"/>
    <x v="1"/>
    <s v="AB-"/>
    <x v="5"/>
    <x v="2"/>
    <x v="1158"/>
    <s v="Chris Mcgee"/>
    <x v="4059"/>
    <x v="2"/>
    <n v="10566.426600000001"/>
    <n v="405"/>
    <x v="1"/>
    <s v="Urgent"/>
    <d v="2021-03-03T00:00:00"/>
    <s v="Aspirin"/>
    <s v="Normal"/>
    <x v="6"/>
  </r>
  <r>
    <s v="Mrs."/>
    <s v="David Mack"/>
    <n v="65"/>
    <x v="0"/>
    <x v="0"/>
    <s v="AB+"/>
    <x v="3"/>
    <x v="5"/>
    <x v="1655"/>
    <s v="Stephen Silva"/>
    <x v="7101"/>
    <x v="0"/>
    <n v="35568.387300000002"/>
    <n v="333"/>
    <x v="1"/>
    <s v="Urgent"/>
    <d v="2021-01-05T00:00:00"/>
    <s v="Penicillin"/>
    <s v="Normal"/>
    <x v="25"/>
  </r>
  <r>
    <s v="Mrs."/>
    <s v="Christopher Robertson"/>
    <n v="57"/>
    <x v="1"/>
    <x v="0"/>
    <s v="O+ve"/>
    <x v="1"/>
    <x v="1"/>
    <x v="1208"/>
    <s v="David Adkins"/>
    <x v="3178"/>
    <x v="4"/>
    <n v="19528.332900000001"/>
    <n v="497"/>
    <x v="0"/>
    <s v="Elective"/>
    <d v="2021-08-03T00:00:00"/>
    <s v="Ibuprofen"/>
    <s v="Normal"/>
    <x v="26"/>
  </r>
  <r>
    <s v="Mr."/>
    <s v="Kimberly Cruz"/>
    <n v="33"/>
    <x v="2"/>
    <x v="1"/>
    <s v="B-"/>
    <x v="2"/>
    <x v="0"/>
    <x v="1732"/>
    <s v="Isaac Walker"/>
    <x v="7102"/>
    <x v="3"/>
    <n v="13941.7179"/>
    <n v="389"/>
    <x v="1"/>
    <s v="Urgent"/>
    <d v="2023-02-04T00:00:00"/>
    <s v="Aspirin"/>
    <s v="Normal"/>
    <x v="12"/>
  </r>
  <r>
    <s v="Mrs."/>
    <s v="Joseph Shaffer"/>
    <n v="60"/>
    <x v="0"/>
    <x v="0"/>
    <s v="O-"/>
    <x v="0"/>
    <x v="2"/>
    <x v="689"/>
    <s v="Joanne Garrison"/>
    <x v="7103"/>
    <x v="3"/>
    <n v="8089.3651"/>
    <n v="339"/>
    <x v="0"/>
    <s v="Elective"/>
    <d v="2023-09-01T00:00:00"/>
    <s v="Penicillin"/>
    <s v="Normal"/>
    <x v="5"/>
  </r>
  <r>
    <s v="Mr."/>
    <s v="John Marshall"/>
    <n v="61"/>
    <x v="0"/>
    <x v="1"/>
    <s v="B+"/>
    <x v="7"/>
    <x v="0"/>
    <x v="1730"/>
    <s v="James Perez"/>
    <x v="7104"/>
    <x v="1"/>
    <n v="42157.706299999998"/>
    <n v="417"/>
    <x v="2"/>
    <s v="Emergency"/>
    <d v="2021-12-05T00:00:00"/>
    <s v="Lipitor"/>
    <s v="Inconclusive"/>
    <x v="4"/>
  </r>
  <r>
    <s v="Mr."/>
    <s v="Nicole Harris"/>
    <n v="65"/>
    <x v="0"/>
    <x v="1"/>
    <s v="O+ve"/>
    <x v="1"/>
    <x v="5"/>
    <x v="1607"/>
    <s v="Michelle Gonzalez"/>
    <x v="3834"/>
    <x v="1"/>
    <n v="50060.857900000003"/>
    <n v="428"/>
    <x v="2"/>
    <s v="Emergency"/>
    <d v="2021-12-17T00:00:00"/>
    <s v="Ibuprofen"/>
    <s v="Inconclusive"/>
    <x v="26"/>
  </r>
  <r>
    <s v="Mr."/>
    <s v="Natasha Meyer"/>
    <n v="39"/>
    <x v="1"/>
    <x v="1"/>
    <s v="AB-"/>
    <x v="5"/>
    <x v="0"/>
    <x v="1381"/>
    <s v="Sara Howard"/>
    <x v="7105"/>
    <x v="1"/>
    <n v="36019.821000000004"/>
    <n v="263"/>
    <x v="1"/>
    <s v="Urgent"/>
    <d v="2023-08-04T00:00:00"/>
    <s v="Aspirin"/>
    <s v="Inconclusive"/>
    <x v="24"/>
  </r>
  <r>
    <s v="Mr."/>
    <s v="David Kelly"/>
    <n v="18"/>
    <x v="2"/>
    <x v="1"/>
    <s v="AB-"/>
    <x v="5"/>
    <x v="0"/>
    <x v="161"/>
    <s v="Christopher Wright"/>
    <x v="7106"/>
    <x v="2"/>
    <n v="53740.746400000004"/>
    <n v="391"/>
    <x v="2"/>
    <s v="Emergency"/>
    <d v="2020-03-16T00:00:00"/>
    <s v="Paracetamol"/>
    <s v="Normal"/>
    <x v="8"/>
  </r>
  <r>
    <s v="Mrs."/>
    <s v="Shannon Riley"/>
    <n v="51"/>
    <x v="1"/>
    <x v="0"/>
    <s v="B+"/>
    <x v="7"/>
    <x v="3"/>
    <x v="382"/>
    <s v="Carrie Cooper"/>
    <x v="7107"/>
    <x v="3"/>
    <n v="30293.997299999999"/>
    <n v="227"/>
    <x v="2"/>
    <s v="Emergency"/>
    <d v="2022-04-27T00:00:00"/>
    <s v="Lipitor"/>
    <s v="Normal"/>
    <x v="28"/>
  </r>
  <r>
    <s v="Mrs."/>
    <s v="Eric Hall"/>
    <n v="48"/>
    <x v="1"/>
    <x v="0"/>
    <s v="A+"/>
    <x v="4"/>
    <x v="0"/>
    <x v="590"/>
    <s v="Kenneth Briggs"/>
    <x v="7108"/>
    <x v="2"/>
    <n v="59733.205399999999"/>
    <n v="301"/>
    <x v="1"/>
    <s v="Urgent"/>
    <d v="2019-08-01T00:00:00"/>
    <s v="Ibuprofen"/>
    <s v="Normal"/>
    <x v="19"/>
  </r>
  <r>
    <s v="Mrs."/>
    <s v="Debra Henson"/>
    <n v="80"/>
    <x v="0"/>
    <x v="0"/>
    <s v="AB+"/>
    <x v="3"/>
    <x v="3"/>
    <x v="193"/>
    <s v="Tasha Olsen"/>
    <x v="7109"/>
    <x v="2"/>
    <n v="29046.891800000001"/>
    <n v="228"/>
    <x v="2"/>
    <s v="Emergency"/>
    <d v="2023-07-22T00:00:00"/>
    <s v="Ibuprofen"/>
    <s v="Abnormal"/>
    <x v="23"/>
  </r>
  <r>
    <s v="Mrs."/>
    <s v="Rachel Matthews"/>
    <n v="21"/>
    <x v="2"/>
    <x v="0"/>
    <s v="AB-"/>
    <x v="5"/>
    <x v="0"/>
    <x v="1743"/>
    <s v="Austin Hodge"/>
    <x v="439"/>
    <x v="1"/>
    <n v="10803.790199999999"/>
    <n v="227"/>
    <x v="1"/>
    <s v="Urgent"/>
    <d v="2022-01-18T00:00:00"/>
    <s v="Lipitor"/>
    <s v="Inconclusive"/>
    <x v="12"/>
  </r>
  <r>
    <s v="Mrs."/>
    <s v="Richard Gould"/>
    <n v="48"/>
    <x v="1"/>
    <x v="0"/>
    <s v="A-"/>
    <x v="6"/>
    <x v="4"/>
    <x v="366"/>
    <s v="Kristen Pierce MD"/>
    <x v="5789"/>
    <x v="1"/>
    <n v="32196.303599999999"/>
    <n v="250"/>
    <x v="0"/>
    <s v="Elective"/>
    <d v="2023-09-20T00:00:00"/>
    <s v="Ibuprofen"/>
    <s v="Normal"/>
    <x v="11"/>
  </r>
  <r>
    <s v="Mrs."/>
    <s v="Gilbert Gordon"/>
    <n v="77"/>
    <x v="0"/>
    <x v="0"/>
    <s v="A+"/>
    <x v="4"/>
    <x v="2"/>
    <x v="1418"/>
    <s v="Sandra Johnson"/>
    <x v="7110"/>
    <x v="1"/>
    <n v="10469.931200000001"/>
    <n v="222"/>
    <x v="2"/>
    <s v="Emergency"/>
    <d v="2023-05-06T00:00:00"/>
    <s v="Penicillin"/>
    <s v="Abnormal"/>
    <x v="15"/>
  </r>
  <r>
    <s v="Mrs."/>
    <s v="Christopher Robinson"/>
    <n v="38"/>
    <x v="1"/>
    <x v="0"/>
    <s v="O+ve"/>
    <x v="1"/>
    <x v="0"/>
    <x v="589"/>
    <s v="Tara Moore"/>
    <x v="7111"/>
    <x v="4"/>
    <n v="51163.453399999999"/>
    <n v="185"/>
    <x v="1"/>
    <s v="Urgent"/>
    <d v="2021-02-25T00:00:00"/>
    <s v="Lipitor"/>
    <s v="Inconclusive"/>
    <x v="2"/>
  </r>
  <r>
    <s v="Mrs."/>
    <s v="Melanie Murphy"/>
    <n v="73"/>
    <x v="0"/>
    <x v="0"/>
    <s v="AB-"/>
    <x v="5"/>
    <x v="3"/>
    <x v="467"/>
    <s v="Stephanie Harrell"/>
    <x v="7112"/>
    <x v="4"/>
    <n v="24202.571499999998"/>
    <n v="296"/>
    <x v="2"/>
    <s v="Emergency"/>
    <d v="2019-10-30T00:00:00"/>
    <s v="Ibuprofen"/>
    <s v="Abnormal"/>
    <x v="5"/>
  </r>
  <r>
    <s v="Mr."/>
    <s v="Adrian Curry"/>
    <n v="66"/>
    <x v="0"/>
    <x v="1"/>
    <s v="O-"/>
    <x v="0"/>
    <x v="5"/>
    <x v="1130"/>
    <s v="Jason Smith"/>
    <x v="7113"/>
    <x v="2"/>
    <n v="32845.74"/>
    <n v="270"/>
    <x v="1"/>
    <s v="Urgent"/>
    <d v="2020-12-24T00:00:00"/>
    <s v="Lipitor"/>
    <s v="Inconclusive"/>
    <x v="15"/>
  </r>
  <r>
    <s v="Mrs."/>
    <s v="Robert Hensley"/>
    <n v="77"/>
    <x v="0"/>
    <x v="0"/>
    <s v="AB-"/>
    <x v="5"/>
    <x v="2"/>
    <x v="883"/>
    <s v="Elizabeth Anderson"/>
    <x v="7114"/>
    <x v="2"/>
    <n v="5177.6553000000004"/>
    <n v="424"/>
    <x v="0"/>
    <s v="Elective"/>
    <d v="2020-06-12T00:00:00"/>
    <s v="Ibuprofen"/>
    <s v="Normal"/>
    <x v="2"/>
  </r>
  <r>
    <s v="Mr."/>
    <s v="Eric Houston"/>
    <n v="56"/>
    <x v="1"/>
    <x v="1"/>
    <s v="B+"/>
    <x v="7"/>
    <x v="5"/>
    <x v="366"/>
    <s v="Brian Santos"/>
    <x v="7115"/>
    <x v="1"/>
    <n v="18958.050299999999"/>
    <n v="123"/>
    <x v="2"/>
    <s v="Emergency"/>
    <d v="2023-09-23T00:00:00"/>
    <s v="Penicillin"/>
    <s v="Normal"/>
    <x v="23"/>
  </r>
  <r>
    <s v="Mr."/>
    <s v="Jeremy Stein"/>
    <n v="78"/>
    <x v="0"/>
    <x v="1"/>
    <s v="O+"/>
    <x v="1"/>
    <x v="1"/>
    <x v="114"/>
    <s v="Daniel Lopez"/>
    <x v="7116"/>
    <x v="1"/>
    <n v="17435.189200000001"/>
    <n v="198"/>
    <x v="0"/>
    <s v="Elective"/>
    <d v="2019-10-05T00:00:00"/>
    <s v="Aspirin"/>
    <s v="Normal"/>
    <x v="21"/>
  </r>
  <r>
    <s v="Mr."/>
    <s v="Erik Macias"/>
    <n v="85"/>
    <x v="0"/>
    <x v="1"/>
    <s v="B-"/>
    <x v="2"/>
    <x v="5"/>
    <x v="1296"/>
    <s v="Cindy Hernandez"/>
    <x v="7117"/>
    <x v="4"/>
    <n v="37422.750599999999"/>
    <n v="147"/>
    <x v="0"/>
    <s v="Elective"/>
    <d v="2019-03-23T00:00:00"/>
    <s v="Aspirin"/>
    <s v="Inconclusive"/>
    <x v="8"/>
  </r>
  <r>
    <s v="Mrs."/>
    <s v="Jason Kent"/>
    <n v="70"/>
    <x v="0"/>
    <x v="0"/>
    <s v="O+"/>
    <x v="1"/>
    <x v="5"/>
    <x v="766"/>
    <s v="Theresa Schmidt"/>
    <x v="7118"/>
    <x v="1"/>
    <n v="33097.129999999997"/>
    <n v="274"/>
    <x v="2"/>
    <s v="Emergency"/>
    <d v="2023-02-07T00:00:00"/>
    <s v="Aspirin"/>
    <s v="Inconclusive"/>
    <x v="28"/>
  </r>
  <r>
    <s v="Mr."/>
    <s v="Kimberly Powell"/>
    <n v="26"/>
    <x v="2"/>
    <x v="1"/>
    <s v="A+"/>
    <x v="4"/>
    <x v="0"/>
    <x v="1532"/>
    <s v="Martin Odom"/>
    <x v="7119"/>
    <x v="1"/>
    <n v="12532.2354"/>
    <n v="125"/>
    <x v="1"/>
    <s v="Urgent"/>
    <d v="2019-04-10T00:00:00"/>
    <s v="Lipitor"/>
    <s v="Inconclusive"/>
    <x v="16"/>
  </r>
  <r>
    <s v="Mr."/>
    <s v="Alison Nguyen"/>
    <n v="47"/>
    <x v="1"/>
    <x v="1"/>
    <s v="B-"/>
    <x v="2"/>
    <x v="1"/>
    <x v="1181"/>
    <s v="Yolanda Wright"/>
    <x v="7120"/>
    <x v="4"/>
    <n v="22147.545900000001"/>
    <n v="402"/>
    <x v="0"/>
    <s v="Elective"/>
    <d v="2020-07-11T00:00:00"/>
    <s v="Penicillin"/>
    <s v="Abnormal"/>
    <x v="22"/>
  </r>
  <r>
    <s v="Mrs."/>
    <s v="Brooke Sutton"/>
    <n v="74"/>
    <x v="0"/>
    <x v="0"/>
    <s v="O+"/>
    <x v="1"/>
    <x v="5"/>
    <x v="708"/>
    <s v="Jose Welch"/>
    <x v="4170"/>
    <x v="4"/>
    <n v="54499.819799999997"/>
    <n v="446"/>
    <x v="1"/>
    <s v="Urgent"/>
    <d v="2021-03-30T00:00:00"/>
    <s v="Lipitor"/>
    <s v="Inconclusive"/>
    <x v="10"/>
  </r>
  <r>
    <s v="Mr."/>
    <s v="Matthew Salas"/>
    <n v="75"/>
    <x v="0"/>
    <x v="1"/>
    <s v="O-"/>
    <x v="0"/>
    <x v="5"/>
    <x v="146"/>
    <s v="Robert Obrien"/>
    <x v="7121"/>
    <x v="3"/>
    <n v="35388.279600000002"/>
    <n v="357"/>
    <x v="0"/>
    <s v="Elective"/>
    <d v="2022-04-05T00:00:00"/>
    <s v="Ibuprofen"/>
    <s v="Normal"/>
    <x v="10"/>
  </r>
  <r>
    <s v="Mr."/>
    <s v="Barbara Sanford"/>
    <n v="32"/>
    <x v="2"/>
    <x v="1"/>
    <s v="O-"/>
    <x v="0"/>
    <x v="3"/>
    <x v="456"/>
    <s v="Maria Mcdaniel"/>
    <x v="7122"/>
    <x v="2"/>
    <n v="30169.097000000002"/>
    <n v="258"/>
    <x v="2"/>
    <s v="Emergency"/>
    <d v="2021-08-24T00:00:00"/>
    <s v="Penicillin"/>
    <s v="Abnormal"/>
    <x v="13"/>
  </r>
  <r>
    <s v="Mrs."/>
    <s v="Jeremiah Young"/>
    <n v="31"/>
    <x v="2"/>
    <x v="0"/>
    <s v="AB+"/>
    <x v="3"/>
    <x v="1"/>
    <x v="1229"/>
    <s v="Pamela Thompson DDS"/>
    <x v="7123"/>
    <x v="2"/>
    <n v="21284.067200000001"/>
    <n v="202"/>
    <x v="0"/>
    <s v="Elective"/>
    <d v="2021-04-27T00:00:00"/>
    <s v="Paracetamol"/>
    <s v="Abnormal"/>
    <x v="18"/>
  </r>
  <r>
    <s v="Mr."/>
    <s v="Patrick Russo"/>
    <n v="19"/>
    <x v="2"/>
    <x v="1"/>
    <s v="O-"/>
    <x v="0"/>
    <x v="5"/>
    <x v="1455"/>
    <s v="Christine Johnson"/>
    <x v="1575"/>
    <x v="1"/>
    <n v="52309.356099999997"/>
    <n v="176"/>
    <x v="0"/>
    <s v="Elective"/>
    <d v="2021-01-12T00:00:00"/>
    <s v="Lipitor"/>
    <s v="Abnormal"/>
    <x v="12"/>
  </r>
  <r>
    <s v="Mr."/>
    <s v="Donald Watkins"/>
    <n v="36"/>
    <x v="1"/>
    <x v="1"/>
    <s v="AB-"/>
    <x v="5"/>
    <x v="0"/>
    <x v="231"/>
    <s v="Joseph Herman"/>
    <x v="7124"/>
    <x v="4"/>
    <n v="13266.9707"/>
    <n v="313"/>
    <x v="1"/>
    <s v="Urgent"/>
    <d v="2023-03-30T00:00:00"/>
    <s v="Aspirin"/>
    <s v="Normal"/>
    <x v="5"/>
  </r>
  <r>
    <s v="Mr."/>
    <s v="Wesley Jackson"/>
    <n v="74"/>
    <x v="0"/>
    <x v="1"/>
    <s v="AB+"/>
    <x v="3"/>
    <x v="1"/>
    <x v="542"/>
    <s v="Mark Perez"/>
    <x v="7125"/>
    <x v="2"/>
    <n v="3734.6282999999999"/>
    <n v="439"/>
    <x v="2"/>
    <s v="Emergency"/>
    <d v="2021-11-06T00:00:00"/>
    <s v="Penicillin"/>
    <s v="Abnormal"/>
    <x v="17"/>
  </r>
  <r>
    <s v="Mr."/>
    <s v="Laura Burton"/>
    <n v="42"/>
    <x v="1"/>
    <x v="1"/>
    <s v="B+"/>
    <x v="7"/>
    <x v="1"/>
    <x v="1133"/>
    <s v="Cory Jacobson"/>
    <x v="7126"/>
    <x v="2"/>
    <n v="10286.8732"/>
    <n v="276"/>
    <x v="0"/>
    <s v="Elective"/>
    <d v="2021-07-11T00:00:00"/>
    <s v="Paracetamol"/>
    <s v="Abnormal"/>
    <x v="30"/>
  </r>
  <r>
    <s v="Mr."/>
    <s v="Richard Flores"/>
    <n v="26"/>
    <x v="2"/>
    <x v="1"/>
    <s v="B+"/>
    <x v="7"/>
    <x v="3"/>
    <x v="172"/>
    <s v="Thomas Wells"/>
    <x v="3495"/>
    <x v="2"/>
    <n v="20280.4251"/>
    <n v="124"/>
    <x v="1"/>
    <s v="Urgent"/>
    <d v="2020-06-19T00:00:00"/>
    <s v="Aspirin"/>
    <s v="Inconclusive"/>
    <x v="1"/>
  </r>
  <r>
    <s v="Mr."/>
    <s v="Deanna Jones"/>
    <n v="39"/>
    <x v="1"/>
    <x v="1"/>
    <s v="AB+"/>
    <x v="3"/>
    <x v="4"/>
    <x v="168"/>
    <s v="Kayla Parker"/>
    <x v="7127"/>
    <x v="3"/>
    <n v="27146.3243"/>
    <n v="285"/>
    <x v="0"/>
    <s v="Elective"/>
    <d v="2020-12-05T00:00:00"/>
    <s v="Lipitor"/>
    <s v="Inconclusive"/>
    <x v="14"/>
  </r>
  <r>
    <s v="Mrs."/>
    <s v="Laurie Bates"/>
    <n v="76"/>
    <x v="0"/>
    <x v="0"/>
    <s v="B-"/>
    <x v="2"/>
    <x v="1"/>
    <x v="173"/>
    <s v="Keith Wyatt"/>
    <x v="7128"/>
    <x v="3"/>
    <n v="13657.963299999999"/>
    <n v="256"/>
    <x v="0"/>
    <s v="Elective"/>
    <d v="2022-07-20T00:00:00"/>
    <s v="Aspirin"/>
    <s v="Normal"/>
    <x v="14"/>
  </r>
  <r>
    <s v="Mr."/>
    <s v="John Martinez"/>
    <n v="44"/>
    <x v="1"/>
    <x v="1"/>
    <s v="A-"/>
    <x v="6"/>
    <x v="1"/>
    <x v="1128"/>
    <s v="Taylor Watkins"/>
    <x v="7129"/>
    <x v="0"/>
    <n v="4503.6862000000001"/>
    <n v="102"/>
    <x v="1"/>
    <s v="Urgent"/>
    <d v="2021-06-27T00:00:00"/>
    <s v="Penicillin"/>
    <s v="Abnormal"/>
    <x v="10"/>
  </r>
  <r>
    <s v="Mrs."/>
    <s v="Maria Salas MD"/>
    <n v="64"/>
    <x v="0"/>
    <x v="0"/>
    <s v="O+"/>
    <x v="1"/>
    <x v="1"/>
    <x v="1301"/>
    <s v="Connie Glover"/>
    <x v="7130"/>
    <x v="2"/>
    <n v="12727.993899999999"/>
    <n v="249"/>
    <x v="0"/>
    <s v="Elective"/>
    <d v="2023-01-01T00:00:00"/>
    <s v="Penicillin"/>
    <s v="Normal"/>
    <x v="2"/>
  </r>
  <r>
    <s v="Mr."/>
    <s v="Daniel Ramos"/>
    <n v="71"/>
    <x v="0"/>
    <x v="1"/>
    <s v="O-"/>
    <x v="0"/>
    <x v="1"/>
    <x v="1423"/>
    <s v="Betty Farmer"/>
    <x v="7131"/>
    <x v="1"/>
    <n v="13886.4028"/>
    <n v="122"/>
    <x v="2"/>
    <s v="Emergency"/>
    <d v="2021-06-16T00:00:00"/>
    <s v="Lipitor"/>
    <s v="Inconclusive"/>
    <x v="7"/>
  </r>
  <r>
    <s v="Mrs."/>
    <s v="Bryan Martin"/>
    <n v="21"/>
    <x v="2"/>
    <x v="0"/>
    <s v="B+"/>
    <x v="7"/>
    <x v="2"/>
    <x v="1045"/>
    <s v="Kelly Alexander"/>
    <x v="7132"/>
    <x v="3"/>
    <n v="8682.4032999999999"/>
    <n v="242"/>
    <x v="0"/>
    <s v="Elective"/>
    <d v="2023-05-17T00:00:00"/>
    <s v="Lipitor"/>
    <s v="Normal"/>
    <x v="27"/>
  </r>
  <r>
    <s v="Mr."/>
    <s v="Richard Kelly"/>
    <n v="49"/>
    <x v="1"/>
    <x v="1"/>
    <s v="A-"/>
    <x v="6"/>
    <x v="2"/>
    <x v="551"/>
    <s v="Jessica Johnson"/>
    <x v="7133"/>
    <x v="3"/>
    <n v="24781.8495"/>
    <n v="408"/>
    <x v="2"/>
    <s v="Emergency"/>
    <d v="2020-11-30T00:00:00"/>
    <s v="Paracetamol"/>
    <s v="Inconclusive"/>
    <x v="2"/>
  </r>
  <r>
    <s v="Mr."/>
    <s v="Anne Case"/>
    <n v="84"/>
    <x v="0"/>
    <x v="1"/>
    <s v="O-"/>
    <x v="0"/>
    <x v="4"/>
    <x v="340"/>
    <s v="Tammy Gonzalez"/>
    <x v="7134"/>
    <x v="3"/>
    <n v="39715.654199999997"/>
    <n v="262"/>
    <x v="2"/>
    <s v="Emergency"/>
    <d v="2022-04-21T00:00:00"/>
    <s v="Penicillin"/>
    <s v="Inconclusive"/>
    <x v="24"/>
  </r>
  <r>
    <s v="Mr."/>
    <s v="Carolyn Allen"/>
    <n v="55"/>
    <x v="1"/>
    <x v="1"/>
    <s v="B-"/>
    <x v="2"/>
    <x v="2"/>
    <x v="369"/>
    <s v="Debra Hutchinson"/>
    <x v="7135"/>
    <x v="1"/>
    <n v="1506.1956"/>
    <n v="402"/>
    <x v="0"/>
    <s v="Elective"/>
    <d v="2022-11-03T00:00:00"/>
    <s v="Aspirin"/>
    <s v="Abnormal"/>
    <x v="4"/>
  </r>
  <r>
    <s v="Mrs."/>
    <s v="Shawn Zuniga"/>
    <n v="44"/>
    <x v="1"/>
    <x v="0"/>
    <s v="O+"/>
    <x v="1"/>
    <x v="1"/>
    <x v="1698"/>
    <s v="Joan Taylor"/>
    <x v="7136"/>
    <x v="0"/>
    <n v="8186.9171999999999"/>
    <n v="115"/>
    <x v="0"/>
    <s v="Elective"/>
    <d v="2023-09-27T00:00:00"/>
    <s v="Ibuprofen"/>
    <s v="Abnormal"/>
    <x v="30"/>
  </r>
  <r>
    <s v="Mrs."/>
    <s v="Johnny Gillespie"/>
    <n v="52"/>
    <x v="1"/>
    <x v="0"/>
    <s v="O-"/>
    <x v="0"/>
    <x v="3"/>
    <x v="887"/>
    <s v="Kathryn Miller"/>
    <x v="7137"/>
    <x v="0"/>
    <n v="14308.7547"/>
    <n v="268"/>
    <x v="2"/>
    <s v="Emergency"/>
    <d v="2019-03-01T00:00:00"/>
    <s v="Penicillin"/>
    <s v="Inconclusive"/>
    <x v="16"/>
  </r>
  <r>
    <s v="Mr."/>
    <s v="Dana Graves"/>
    <n v="27"/>
    <x v="2"/>
    <x v="1"/>
    <s v="AB-"/>
    <x v="5"/>
    <x v="2"/>
    <x v="260"/>
    <s v="Janice Hernandez"/>
    <x v="7138"/>
    <x v="3"/>
    <n v="24805.501400000001"/>
    <n v="240"/>
    <x v="0"/>
    <s v="Elective"/>
    <d v="2019-03-02T00:00:00"/>
    <s v="Lipitor"/>
    <s v="Inconclusive"/>
    <x v="4"/>
  </r>
  <r>
    <s v="Mrs."/>
    <s v="Robert Wright"/>
    <n v="36"/>
    <x v="1"/>
    <x v="0"/>
    <s v="O-"/>
    <x v="0"/>
    <x v="1"/>
    <x v="1168"/>
    <s v="Samantha Gross"/>
    <x v="7139"/>
    <x v="4"/>
    <n v="26184.583600000002"/>
    <n v="115"/>
    <x v="1"/>
    <s v="Urgent"/>
    <d v="2021-10-03T00:00:00"/>
    <s v="Ibuprofen"/>
    <s v="Normal"/>
    <x v="12"/>
  </r>
  <r>
    <s v="Mrs."/>
    <s v="James Kelly III"/>
    <n v="28"/>
    <x v="2"/>
    <x v="0"/>
    <s v="O-"/>
    <x v="0"/>
    <x v="3"/>
    <x v="584"/>
    <s v="Pamela Anderson"/>
    <x v="7140"/>
    <x v="3"/>
    <n v="13210.7474"/>
    <n v="247"/>
    <x v="2"/>
    <s v="Emergency"/>
    <d v="2021-10-06T00:00:00"/>
    <s v="Penicillin"/>
    <s v="Normal"/>
    <x v="19"/>
  </r>
  <r>
    <s v="Mr."/>
    <s v="Christine Taylor"/>
    <n v="49"/>
    <x v="1"/>
    <x v="1"/>
    <s v="O-"/>
    <x v="0"/>
    <x v="1"/>
    <x v="1313"/>
    <s v="Charles King"/>
    <x v="1964"/>
    <x v="2"/>
    <n v="13755.5383"/>
    <n v="401"/>
    <x v="2"/>
    <s v="Emergency"/>
    <d v="2022-09-07T00:00:00"/>
    <s v="Lipitor"/>
    <s v="Abnormal"/>
    <x v="20"/>
  </r>
  <r>
    <s v="Mr."/>
    <s v="Christina Andrews"/>
    <n v="65"/>
    <x v="0"/>
    <x v="1"/>
    <s v="AB-"/>
    <x v="5"/>
    <x v="1"/>
    <x v="559"/>
    <s v="Terry Chan"/>
    <x v="7141"/>
    <x v="2"/>
    <n v="15090.988499999999"/>
    <n v="490"/>
    <x v="0"/>
    <s v="Elective"/>
    <d v="2020-03-27T00:00:00"/>
    <s v="Aspirin"/>
    <s v="Inconclusive"/>
    <x v="21"/>
  </r>
  <r>
    <s v="Mrs."/>
    <s v="Jason Barr"/>
    <n v="38"/>
    <x v="1"/>
    <x v="0"/>
    <s v="AB-"/>
    <x v="5"/>
    <x v="1"/>
    <x v="693"/>
    <s v="Gerald Vincent"/>
    <x v="7142"/>
    <x v="4"/>
    <n v="16502.406599999998"/>
    <n v="180"/>
    <x v="0"/>
    <s v="Elective"/>
    <d v="2020-05-01T00:00:00"/>
    <s v="Penicillin"/>
    <s v="Inconclusive"/>
    <x v="3"/>
  </r>
  <r>
    <s v="Mrs."/>
    <s v="Jenna Rodriguez"/>
    <n v="55"/>
    <x v="1"/>
    <x v="0"/>
    <s v="AB-"/>
    <x v="5"/>
    <x v="5"/>
    <x v="117"/>
    <s v="Richard Garcia"/>
    <x v="7143"/>
    <x v="4"/>
    <n v="22460.325400000002"/>
    <n v="467"/>
    <x v="0"/>
    <s v="Elective"/>
    <d v="2020-01-29T00:00:00"/>
    <s v="Penicillin"/>
    <s v="Normal"/>
    <x v="25"/>
  </r>
  <r>
    <s v="Mrs."/>
    <s v="Andrew Taylor"/>
    <n v="36"/>
    <x v="1"/>
    <x v="0"/>
    <s v="A+"/>
    <x v="4"/>
    <x v="4"/>
    <x v="1389"/>
    <s v="Vickie Blanchard"/>
    <x v="7144"/>
    <x v="4"/>
    <n v="44430.392899999999"/>
    <n v="243"/>
    <x v="2"/>
    <s v="Emergency"/>
    <d v="2019-01-30T00:00:00"/>
    <s v="Paracetamol"/>
    <s v="Abnormal"/>
    <x v="25"/>
  </r>
  <r>
    <s v="Mrs."/>
    <s v="Kelsey Bass"/>
    <n v="67"/>
    <x v="0"/>
    <x v="0"/>
    <s v="B-"/>
    <x v="2"/>
    <x v="0"/>
    <x v="546"/>
    <s v="Mary Taylor"/>
    <x v="7145"/>
    <x v="1"/>
    <n v="18128.3956"/>
    <n v="322"/>
    <x v="1"/>
    <s v="Urgent"/>
    <d v="2021-07-25T00:00:00"/>
    <s v="Penicillin"/>
    <s v="Abnormal"/>
    <x v="6"/>
  </r>
  <r>
    <s v="Mrs."/>
    <s v="Erik Robinson"/>
    <n v="27"/>
    <x v="2"/>
    <x v="0"/>
    <s v="B-"/>
    <x v="2"/>
    <x v="2"/>
    <x v="597"/>
    <s v="Brent Brewer"/>
    <x v="710"/>
    <x v="1"/>
    <n v="24850.683000000001"/>
    <n v="228"/>
    <x v="0"/>
    <s v="Elective"/>
    <d v="2018-12-19T00:00:00"/>
    <s v="Aspirin"/>
    <s v="Abnormal"/>
    <x v="15"/>
  </r>
  <r>
    <s v="Mr."/>
    <s v="Matthew Grant"/>
    <n v="74"/>
    <x v="0"/>
    <x v="1"/>
    <s v="B+"/>
    <x v="7"/>
    <x v="1"/>
    <x v="295"/>
    <s v="Megan Roberts"/>
    <x v="7146"/>
    <x v="0"/>
    <n v="1360.0428999999999"/>
    <n v="380"/>
    <x v="2"/>
    <s v="Emergency"/>
    <d v="2023-03-19T00:00:00"/>
    <s v="Ibuprofen"/>
    <s v="Abnormal"/>
    <x v="19"/>
  </r>
  <r>
    <s v="Mrs."/>
    <s v="Lisa Harper"/>
    <n v="19"/>
    <x v="2"/>
    <x v="0"/>
    <s v="A-"/>
    <x v="6"/>
    <x v="2"/>
    <x v="633"/>
    <s v="Jennifer Smith"/>
    <x v="7147"/>
    <x v="4"/>
    <n v="19323.405599999998"/>
    <n v="251"/>
    <x v="2"/>
    <s v="Emergency"/>
    <d v="2021-12-28T00:00:00"/>
    <s v="Aspirin"/>
    <s v="Normal"/>
    <x v="28"/>
  </r>
  <r>
    <s v="Mr."/>
    <s v="Steve Johnson"/>
    <n v="52"/>
    <x v="1"/>
    <x v="1"/>
    <s v="A+"/>
    <x v="4"/>
    <x v="5"/>
    <x v="1711"/>
    <s v="Justin Gonzales"/>
    <x v="7148"/>
    <x v="2"/>
    <n v="35764.609799999998"/>
    <n v="343"/>
    <x v="1"/>
    <s v="Urgent"/>
    <d v="2022-01-05T00:00:00"/>
    <s v="Lipitor"/>
    <s v="Normal"/>
    <x v="22"/>
  </r>
  <r>
    <s v="Mr."/>
    <s v="Larry Riddle"/>
    <n v="39"/>
    <x v="1"/>
    <x v="1"/>
    <s v="O+"/>
    <x v="1"/>
    <x v="4"/>
    <x v="1572"/>
    <s v="Jeffrey Mitchell"/>
    <x v="7149"/>
    <x v="4"/>
    <n v="9157.9992999999995"/>
    <n v="284"/>
    <x v="2"/>
    <s v="Emergency"/>
    <d v="2022-09-28T00:00:00"/>
    <s v="Aspirin"/>
    <s v="Inconclusive"/>
    <x v="4"/>
  </r>
  <r>
    <s v="Mrs."/>
    <s v="Brett Walker"/>
    <n v="85"/>
    <x v="0"/>
    <x v="0"/>
    <s v="O-"/>
    <x v="0"/>
    <x v="5"/>
    <x v="380"/>
    <s v="Ashley Walker"/>
    <x v="7150"/>
    <x v="3"/>
    <n v="72747.583100000003"/>
    <n v="277"/>
    <x v="2"/>
    <s v="Emergency"/>
    <d v="2020-01-02T00:00:00"/>
    <s v="Paracetamol"/>
    <s v="Abnormal"/>
    <x v="15"/>
  </r>
  <r>
    <s v="Mrs."/>
    <s v="Alfred Wang"/>
    <n v="75"/>
    <x v="0"/>
    <x v="0"/>
    <s v="A+"/>
    <x v="4"/>
    <x v="3"/>
    <x v="413"/>
    <s v="Lori Anderson"/>
    <x v="7151"/>
    <x v="0"/>
    <n v="18369.369299999998"/>
    <n v="453"/>
    <x v="1"/>
    <s v="Urgent"/>
    <d v="2020-09-30T00:00:00"/>
    <s v="Penicillin"/>
    <s v="Inconclusive"/>
    <x v="14"/>
  </r>
  <r>
    <s v="Mr."/>
    <s v="Jeremy Solis"/>
    <n v="57"/>
    <x v="1"/>
    <x v="1"/>
    <s v="A-"/>
    <x v="6"/>
    <x v="2"/>
    <x v="1313"/>
    <s v="Nicole Kennedy"/>
    <x v="7152"/>
    <x v="3"/>
    <n v="13021.1337"/>
    <n v="271"/>
    <x v="0"/>
    <s v="Elective"/>
    <d v="2022-09-11T00:00:00"/>
    <s v="Aspirin"/>
    <s v="Abnormal"/>
    <x v="21"/>
  </r>
  <r>
    <s v="Mr."/>
    <s v="Matthew Murray"/>
    <n v="76"/>
    <x v="0"/>
    <x v="1"/>
    <s v="A+"/>
    <x v="4"/>
    <x v="5"/>
    <x v="1537"/>
    <s v="Carol Sanchez"/>
    <x v="5649"/>
    <x v="1"/>
    <n v="60493.6155"/>
    <n v="365"/>
    <x v="1"/>
    <s v="Urgent"/>
    <d v="2021-02-24T00:00:00"/>
    <s v="Penicillin"/>
    <s v="Normal"/>
    <x v="7"/>
  </r>
  <r>
    <s v="Mrs."/>
    <s v="William Miller"/>
    <n v="29"/>
    <x v="2"/>
    <x v="0"/>
    <s v="A+"/>
    <x v="4"/>
    <x v="0"/>
    <x v="1429"/>
    <s v="Julie Rogers"/>
    <x v="7153"/>
    <x v="0"/>
    <n v="45292.3393"/>
    <n v="119"/>
    <x v="1"/>
    <s v="Urgent"/>
    <d v="2019-10-31T00:00:00"/>
    <s v="Lipitor"/>
    <s v="Normal"/>
    <x v="8"/>
  </r>
  <r>
    <s v="Mrs."/>
    <s v="Danny Schultz"/>
    <n v="25"/>
    <x v="2"/>
    <x v="0"/>
    <s v="O+"/>
    <x v="1"/>
    <x v="2"/>
    <x v="1669"/>
    <s v="Laurie Castro"/>
    <x v="7154"/>
    <x v="2"/>
    <n v="17433.958900000001"/>
    <n v="453"/>
    <x v="0"/>
    <s v="Elective"/>
    <d v="2019-09-13T00:00:00"/>
    <s v="Aspirin"/>
    <s v="Normal"/>
    <x v="14"/>
  </r>
  <r>
    <s v="Mrs."/>
    <s v="Donald Alexander"/>
    <n v="36"/>
    <x v="1"/>
    <x v="0"/>
    <s v="A-"/>
    <x v="6"/>
    <x v="2"/>
    <x v="105"/>
    <s v="Vickie Rodriguez"/>
    <x v="1018"/>
    <x v="2"/>
    <n v="18013.253400000001"/>
    <n v="162"/>
    <x v="2"/>
    <s v="Emergency"/>
    <d v="2023-04-03T00:00:00"/>
    <s v="Lipitor"/>
    <s v="Normal"/>
    <x v="14"/>
  </r>
  <r>
    <s v="Mr."/>
    <s v="Kathy Moses"/>
    <n v="38"/>
    <x v="1"/>
    <x v="1"/>
    <s v="AB+"/>
    <x v="3"/>
    <x v="0"/>
    <x v="748"/>
    <s v="Dr. Mary Gibson"/>
    <x v="7155"/>
    <x v="3"/>
    <n v="35123.5942"/>
    <n v="367"/>
    <x v="2"/>
    <s v="Emergency"/>
    <d v="2019-10-25T00:00:00"/>
    <s v="Aspirin"/>
    <s v="Abnormal"/>
    <x v="4"/>
  </r>
  <r>
    <s v="Mr."/>
    <s v="Anna Frazier"/>
    <n v="27"/>
    <x v="2"/>
    <x v="1"/>
    <s v="A-"/>
    <x v="6"/>
    <x v="5"/>
    <x v="1732"/>
    <s v="Kimberly Oliver"/>
    <x v="7156"/>
    <x v="3"/>
    <n v="72206.343299999993"/>
    <n v="139"/>
    <x v="0"/>
    <s v="Elective"/>
    <d v="2023-02-09T00:00:00"/>
    <s v="Penicillin"/>
    <s v="Abnormal"/>
    <x v="15"/>
  </r>
  <r>
    <s v="Mr."/>
    <s v="Stephanie Nelson"/>
    <n v="85"/>
    <x v="0"/>
    <x v="1"/>
    <s v="AB+"/>
    <x v="3"/>
    <x v="3"/>
    <x v="218"/>
    <s v="Shane King"/>
    <x v="7157"/>
    <x v="0"/>
    <n v="22879.340400000001"/>
    <n v="342"/>
    <x v="0"/>
    <s v="Elective"/>
    <d v="2023-06-30T00:00:00"/>
    <s v="Paracetamol"/>
    <s v="Normal"/>
    <x v="10"/>
  </r>
  <r>
    <s v="Mr."/>
    <s v="Daniel Ellis"/>
    <n v="34"/>
    <x v="2"/>
    <x v="1"/>
    <s v="O+"/>
    <x v="1"/>
    <x v="5"/>
    <x v="1575"/>
    <s v="Denise Reyes"/>
    <x v="1964"/>
    <x v="2"/>
    <n v="3353.0996"/>
    <n v="367"/>
    <x v="0"/>
    <s v="Elective"/>
    <d v="2022-10-03T00:00:00"/>
    <s v="Penicillin"/>
    <s v="Abnormal"/>
    <x v="18"/>
  </r>
  <r>
    <s v="Mr."/>
    <s v="Julie Johnson"/>
    <n v="67"/>
    <x v="0"/>
    <x v="1"/>
    <s v="O+"/>
    <x v="1"/>
    <x v="5"/>
    <x v="488"/>
    <s v="Belinda Marshall"/>
    <x v="7158"/>
    <x v="2"/>
    <n v="33262.862000000001"/>
    <n v="127"/>
    <x v="2"/>
    <s v="Emergency"/>
    <d v="2020-11-04T00:00:00"/>
    <s v="Ibuprofen"/>
    <s v="Inconclusive"/>
    <x v="21"/>
  </r>
  <r>
    <s v="Mr."/>
    <s v="Frank Johnson"/>
    <n v="68"/>
    <x v="0"/>
    <x v="1"/>
    <s v="B+"/>
    <x v="7"/>
    <x v="4"/>
    <x v="1444"/>
    <s v="Grant Williams"/>
    <x v="7159"/>
    <x v="1"/>
    <n v="43267.750800000002"/>
    <n v="414"/>
    <x v="1"/>
    <s v="Urgent"/>
    <d v="2023-04-24T00:00:00"/>
    <s v="Ibuprofen"/>
    <s v="Normal"/>
    <x v="9"/>
  </r>
  <r>
    <s v="Mrs."/>
    <s v="Alexander Guzman"/>
    <n v="48"/>
    <x v="1"/>
    <x v="0"/>
    <s v="B-"/>
    <x v="2"/>
    <x v="3"/>
    <x v="742"/>
    <s v="Kim Myers"/>
    <x v="7160"/>
    <x v="4"/>
    <n v="20278.6067"/>
    <n v="282"/>
    <x v="1"/>
    <s v="Urgent"/>
    <d v="2021-10-26T00:00:00"/>
    <s v="Ibuprofen"/>
    <s v="Normal"/>
    <x v="2"/>
  </r>
  <r>
    <s v="Mrs."/>
    <s v="Cassandra Mclaughlin"/>
    <n v="59"/>
    <x v="1"/>
    <x v="0"/>
    <s v="O+"/>
    <x v="1"/>
    <x v="3"/>
    <x v="1385"/>
    <s v="Katherine Donaldson"/>
    <x v="7161"/>
    <x v="1"/>
    <n v="24156.4892"/>
    <n v="109"/>
    <x v="0"/>
    <s v="Elective"/>
    <d v="2023-08-31T00:00:00"/>
    <s v="Ibuprofen"/>
    <s v="Normal"/>
    <x v="22"/>
  </r>
  <r>
    <s v="Mr."/>
    <s v="Peggy Brooks"/>
    <n v="44"/>
    <x v="1"/>
    <x v="1"/>
    <s v="AB-"/>
    <x v="5"/>
    <x v="3"/>
    <x v="284"/>
    <s v="Mr. Jeffrey Washington DVM"/>
    <x v="7162"/>
    <x v="0"/>
    <n v="759.09559999999999"/>
    <n v="421"/>
    <x v="2"/>
    <s v="Emergency"/>
    <d v="2019-10-04T00:00:00"/>
    <s v="Penicillin"/>
    <s v="Normal"/>
    <x v="14"/>
  </r>
  <r>
    <s v="Mr."/>
    <s v="Hannah Garcia"/>
    <n v="36"/>
    <x v="1"/>
    <x v="1"/>
    <s v="O-"/>
    <x v="0"/>
    <x v="0"/>
    <x v="1356"/>
    <s v="Juan Richards"/>
    <x v="7163"/>
    <x v="3"/>
    <n v="55675.334000000003"/>
    <n v="317"/>
    <x v="1"/>
    <s v="Urgent"/>
    <d v="2023-01-14T00:00:00"/>
    <s v="Lipitor"/>
    <s v="Inconclusive"/>
    <x v="12"/>
  </r>
  <r>
    <s v="Mr."/>
    <s v="Mitchell Miller"/>
    <n v="72"/>
    <x v="0"/>
    <x v="1"/>
    <s v="O-"/>
    <x v="0"/>
    <x v="5"/>
    <x v="1269"/>
    <s v="Judy Stephens"/>
    <x v="7164"/>
    <x v="2"/>
    <n v="19714.304700000001"/>
    <n v="172"/>
    <x v="2"/>
    <s v="Emergency"/>
    <d v="2020-10-08T00:00:00"/>
    <s v="Paracetamol"/>
    <s v="Normal"/>
    <x v="15"/>
  </r>
  <r>
    <s v="Mr."/>
    <s v="David Baird"/>
    <n v="42"/>
    <x v="1"/>
    <x v="1"/>
    <s v="B+"/>
    <x v="7"/>
    <x v="3"/>
    <x v="1242"/>
    <s v="Bradley Gibson"/>
    <x v="7165"/>
    <x v="4"/>
    <n v="19388.969000000001"/>
    <n v="361"/>
    <x v="1"/>
    <s v="Urgent"/>
    <d v="2020-04-27T00:00:00"/>
    <s v="Aspirin"/>
    <s v="Abnormal"/>
    <x v="27"/>
  </r>
  <r>
    <s v="Mr."/>
    <s v="Debbie Mclean"/>
    <n v="39"/>
    <x v="1"/>
    <x v="1"/>
    <s v="O-"/>
    <x v="0"/>
    <x v="0"/>
    <x v="798"/>
    <s v="Jason Moore"/>
    <x v="7166"/>
    <x v="1"/>
    <n v="49375.285400000001"/>
    <n v="202"/>
    <x v="1"/>
    <s v="Urgent"/>
    <d v="2022-11-05T00:00:00"/>
    <s v="Aspirin"/>
    <s v="Normal"/>
    <x v="3"/>
  </r>
  <r>
    <s v="Mrs."/>
    <s v="Whitney Bullock"/>
    <n v="42"/>
    <x v="1"/>
    <x v="0"/>
    <s v="O+"/>
    <x v="1"/>
    <x v="0"/>
    <x v="627"/>
    <s v="Kelly Wallace"/>
    <x v="7167"/>
    <x v="0"/>
    <n v="55299.759100000003"/>
    <n v="468"/>
    <x v="1"/>
    <s v="Urgent"/>
    <d v="2021-12-04T00:00:00"/>
    <s v="Penicillin"/>
    <s v="Normal"/>
    <x v="16"/>
  </r>
  <r>
    <s v="Mrs."/>
    <s v="James Stephens"/>
    <n v="73"/>
    <x v="0"/>
    <x v="0"/>
    <s v="AB-"/>
    <x v="5"/>
    <x v="5"/>
    <x v="418"/>
    <s v="Michael Castaneda DVM"/>
    <x v="2270"/>
    <x v="2"/>
    <n v="18319.546699999999"/>
    <n v="490"/>
    <x v="2"/>
    <s v="Emergency"/>
    <d v="2023-11-05T00:00:00"/>
    <s v="Paracetamol"/>
    <s v="Abnormal"/>
    <x v="27"/>
  </r>
  <r>
    <s v="Mrs."/>
    <s v="Tracy Murray"/>
    <n v="28"/>
    <x v="2"/>
    <x v="0"/>
    <s v="B+"/>
    <x v="7"/>
    <x v="3"/>
    <x v="1048"/>
    <s v="Katherine Hernandez"/>
    <x v="7168"/>
    <x v="1"/>
    <n v="32030.6702"/>
    <n v="428"/>
    <x v="2"/>
    <s v="Emergency"/>
    <d v="2023-08-26T00:00:00"/>
    <s v="Penicillin"/>
    <s v="Inconclusive"/>
    <x v="27"/>
  </r>
  <r>
    <s v="Mr."/>
    <s v="Brian Garrison"/>
    <n v="44"/>
    <x v="1"/>
    <x v="1"/>
    <s v="AB+"/>
    <x v="3"/>
    <x v="4"/>
    <x v="723"/>
    <s v="Amber Fritz"/>
    <x v="7169"/>
    <x v="3"/>
    <n v="27939.285100000001"/>
    <n v="185"/>
    <x v="0"/>
    <s v="Elective"/>
    <d v="2023-04-30T00:00:00"/>
    <s v="Paracetamol"/>
    <s v="Inconclusive"/>
    <x v="26"/>
  </r>
  <r>
    <s v="Mrs."/>
    <s v="Bradley Burton"/>
    <n v="73"/>
    <x v="0"/>
    <x v="0"/>
    <s v="B-"/>
    <x v="2"/>
    <x v="3"/>
    <x v="506"/>
    <s v="Diana Peters"/>
    <x v="751"/>
    <x v="0"/>
    <n v="22078.215100000001"/>
    <n v="305"/>
    <x v="1"/>
    <s v="Urgent"/>
    <d v="2022-10-13T00:00:00"/>
    <s v="Penicillin"/>
    <s v="Inconclusive"/>
    <x v="0"/>
  </r>
  <r>
    <s v="Mr."/>
    <s v="Austin Burke"/>
    <n v="39"/>
    <x v="1"/>
    <x v="1"/>
    <s v="A+"/>
    <x v="4"/>
    <x v="4"/>
    <x v="271"/>
    <s v="David Lopez"/>
    <x v="7170"/>
    <x v="0"/>
    <n v="8392.3922000000002"/>
    <n v="323"/>
    <x v="1"/>
    <s v="Urgent"/>
    <d v="2021-03-11T00:00:00"/>
    <s v="Paracetamol"/>
    <s v="Abnormal"/>
    <x v="26"/>
  </r>
  <r>
    <s v="Mrs."/>
    <s v="Gregg Fowler"/>
    <n v="20"/>
    <x v="2"/>
    <x v="0"/>
    <s v="O+"/>
    <x v="1"/>
    <x v="4"/>
    <x v="434"/>
    <s v="Catherine Gibbs"/>
    <x v="7171"/>
    <x v="1"/>
    <n v="40945.576699999998"/>
    <n v="301"/>
    <x v="0"/>
    <s v="Elective"/>
    <d v="2021-03-15T00:00:00"/>
    <s v="Lipitor"/>
    <s v="Inconclusive"/>
    <x v="11"/>
  </r>
  <r>
    <s v="Mrs."/>
    <s v="Ariel Fletcher"/>
    <n v="60"/>
    <x v="0"/>
    <x v="0"/>
    <s v="A-"/>
    <x v="6"/>
    <x v="2"/>
    <x v="315"/>
    <s v="Mark Shea"/>
    <x v="2381"/>
    <x v="3"/>
    <n v="7332.5568000000003"/>
    <n v="142"/>
    <x v="0"/>
    <s v="Elective"/>
    <d v="2021-12-06T00:00:00"/>
    <s v="Ibuprofen"/>
    <s v="Abnormal"/>
    <x v="23"/>
  </r>
  <r>
    <s v="Mrs."/>
    <s v="Wayne Watson"/>
    <n v="53"/>
    <x v="1"/>
    <x v="0"/>
    <s v="A+"/>
    <x v="4"/>
    <x v="4"/>
    <x v="1783"/>
    <s v="Patricia Rodriguez"/>
    <x v="7172"/>
    <x v="3"/>
    <n v="11053.0293"/>
    <n v="230"/>
    <x v="1"/>
    <s v="Urgent"/>
    <d v="2019-03-25T00:00:00"/>
    <s v="Lipitor"/>
    <s v="Normal"/>
    <x v="18"/>
  </r>
  <r>
    <s v="Mr."/>
    <s v="Amanda Andrews"/>
    <n v="68"/>
    <x v="0"/>
    <x v="1"/>
    <s v="AB+"/>
    <x v="3"/>
    <x v="2"/>
    <x v="1568"/>
    <s v="Joseph Rios"/>
    <x v="7173"/>
    <x v="3"/>
    <n v="9038.5766000000003"/>
    <n v="199"/>
    <x v="2"/>
    <s v="Emergency"/>
    <d v="2021-10-23T00:00:00"/>
    <s v="Paracetamol"/>
    <s v="Normal"/>
    <x v="11"/>
  </r>
  <r>
    <s v="Mr."/>
    <s v="Christian Kim"/>
    <n v="64"/>
    <x v="0"/>
    <x v="1"/>
    <s v="AB+"/>
    <x v="3"/>
    <x v="4"/>
    <x v="66"/>
    <s v="Cheryl Hill"/>
    <x v="7174"/>
    <x v="0"/>
    <n v="44262.432099999998"/>
    <n v="209"/>
    <x v="1"/>
    <s v="Urgent"/>
    <d v="2021-01-05T00:00:00"/>
    <s v="Paracetamol"/>
    <s v="Inconclusive"/>
    <x v="10"/>
  </r>
  <r>
    <s v="Mrs."/>
    <s v="Aaron Edwards"/>
    <n v="79"/>
    <x v="0"/>
    <x v="0"/>
    <s v="B+"/>
    <x v="7"/>
    <x v="2"/>
    <x v="240"/>
    <s v="Natalie Skinner"/>
    <x v="7175"/>
    <x v="3"/>
    <n v="8079.1278000000002"/>
    <n v="154"/>
    <x v="1"/>
    <s v="Urgent"/>
    <d v="2021-01-05T00:00:00"/>
    <s v="Paracetamol"/>
    <s v="Inconclusive"/>
    <x v="17"/>
  </r>
  <r>
    <s v="Mr."/>
    <s v="Roberto Roberts"/>
    <n v="34"/>
    <x v="2"/>
    <x v="1"/>
    <s v="A-"/>
    <x v="6"/>
    <x v="5"/>
    <x v="1598"/>
    <s v="Faith Coffey"/>
    <x v="7176"/>
    <x v="4"/>
    <n v="53482.319499999998"/>
    <n v="220"/>
    <x v="0"/>
    <s v="Elective"/>
    <d v="2021-08-03T00:00:00"/>
    <s v="Aspirin"/>
    <s v="Abnormal"/>
    <x v="27"/>
  </r>
  <r>
    <s v="Mr."/>
    <s v="Scott Anderson"/>
    <n v="38"/>
    <x v="1"/>
    <x v="1"/>
    <s v="A-"/>
    <x v="6"/>
    <x v="1"/>
    <x v="954"/>
    <s v="Amanda Elliott"/>
    <x v="7177"/>
    <x v="1"/>
    <n v="28821.548200000001"/>
    <n v="440"/>
    <x v="1"/>
    <s v="Urgent"/>
    <d v="2020-12-26T00:00:00"/>
    <s v="Aspirin"/>
    <s v="Normal"/>
    <x v="7"/>
  </r>
  <r>
    <s v="Mr."/>
    <s v="Sarah James"/>
    <n v="47"/>
    <x v="1"/>
    <x v="1"/>
    <s v="B+"/>
    <x v="7"/>
    <x v="0"/>
    <x v="905"/>
    <s v="Michelle Murray"/>
    <x v="7178"/>
    <x v="2"/>
    <n v="46617.804400000001"/>
    <n v="257"/>
    <x v="2"/>
    <s v="Emergency"/>
    <d v="2023-02-07T00:00:00"/>
    <s v="Penicillin"/>
    <s v="Abnormal"/>
    <x v="21"/>
  </r>
  <r>
    <s v="Mrs."/>
    <s v="Elizabeth Singh"/>
    <n v="44"/>
    <x v="1"/>
    <x v="0"/>
    <s v="B-"/>
    <x v="2"/>
    <x v="4"/>
    <x v="99"/>
    <s v="Craig Dawson"/>
    <x v="1147"/>
    <x v="3"/>
    <n v="12884.785400000001"/>
    <n v="367"/>
    <x v="2"/>
    <s v="Emergency"/>
    <d v="2021-09-15T00:00:00"/>
    <s v="Lipitor"/>
    <s v="Abnormal"/>
    <x v="8"/>
  </r>
  <r>
    <s v="Mr."/>
    <s v="Lori Hansen"/>
    <n v="30"/>
    <x v="2"/>
    <x v="1"/>
    <s v="AB-"/>
    <x v="5"/>
    <x v="2"/>
    <x v="1369"/>
    <s v="Patrick Anderson"/>
    <x v="7179"/>
    <x v="4"/>
    <n v="16188.9179"/>
    <n v="413"/>
    <x v="1"/>
    <s v="Urgent"/>
    <d v="2020-12-11T00:00:00"/>
    <s v="Paracetamol"/>
    <s v="Abnormal"/>
    <x v="24"/>
  </r>
  <r>
    <s v="Mrs."/>
    <s v="Matthew Smith"/>
    <n v="70"/>
    <x v="0"/>
    <x v="0"/>
    <s v="AB-"/>
    <x v="5"/>
    <x v="1"/>
    <x v="55"/>
    <s v="Kaitlin Hoffman"/>
    <x v="4020"/>
    <x v="3"/>
    <n v="37228.160799999998"/>
    <n v="179"/>
    <x v="2"/>
    <s v="Emergency"/>
    <d v="2022-01-21T00:00:00"/>
    <s v="Lipitor"/>
    <s v="Normal"/>
    <x v="1"/>
  </r>
  <r>
    <s v="Mr."/>
    <s v="Matthew Henry"/>
    <n v="77"/>
    <x v="0"/>
    <x v="1"/>
    <s v="O+"/>
    <x v="1"/>
    <x v="0"/>
    <x v="1454"/>
    <s v="Ronnie Moore"/>
    <x v="530"/>
    <x v="3"/>
    <n v="47381.513599999998"/>
    <n v="395"/>
    <x v="1"/>
    <s v="Urgent"/>
    <d v="2020-02-10T00:00:00"/>
    <s v="Penicillin"/>
    <s v="Abnormal"/>
    <x v="2"/>
  </r>
  <r>
    <s v="Mr."/>
    <s v="Megan Gentry"/>
    <n v="25"/>
    <x v="2"/>
    <x v="1"/>
    <s v="O-"/>
    <x v="0"/>
    <x v="5"/>
    <x v="952"/>
    <s v="Stephen Smith"/>
    <x v="7180"/>
    <x v="2"/>
    <n v="76810.251600000003"/>
    <n v="450"/>
    <x v="2"/>
    <s v="Emergency"/>
    <d v="2022-01-15T00:00:00"/>
    <s v="Aspirin"/>
    <s v="Abnormal"/>
    <x v="27"/>
  </r>
  <r>
    <s v="Mr."/>
    <s v="Anthony Nguyen"/>
    <n v="34"/>
    <x v="2"/>
    <x v="1"/>
    <s v="A+"/>
    <x v="4"/>
    <x v="5"/>
    <x v="1452"/>
    <s v="Tanya Smith"/>
    <x v="7181"/>
    <x v="4"/>
    <n v="19702.6374"/>
    <n v="424"/>
    <x v="0"/>
    <s v="Elective"/>
    <d v="2020-07-14T00:00:00"/>
    <s v="Aspirin"/>
    <s v="Normal"/>
    <x v="9"/>
  </r>
  <r>
    <s v="Mr."/>
    <s v="Alfred Hernandez"/>
    <n v="34"/>
    <x v="2"/>
    <x v="1"/>
    <s v="B-"/>
    <x v="2"/>
    <x v="1"/>
    <x v="544"/>
    <s v="Tara Harris"/>
    <x v="7182"/>
    <x v="2"/>
    <n v="13636.8531"/>
    <n v="106"/>
    <x v="0"/>
    <s v="Elective"/>
    <d v="2020-09-01T00:00:00"/>
    <s v="Paracetamol"/>
    <s v="Inconclusive"/>
    <x v="26"/>
  </r>
  <r>
    <s v="Mr."/>
    <s v="John White"/>
    <n v="26"/>
    <x v="2"/>
    <x v="1"/>
    <s v="A+"/>
    <x v="4"/>
    <x v="2"/>
    <x v="802"/>
    <s v="Steven James"/>
    <x v="7183"/>
    <x v="2"/>
    <n v="2208.6424000000002"/>
    <n v="142"/>
    <x v="2"/>
    <s v="Emergency"/>
    <d v="2021-05-31T00:00:00"/>
    <s v="Ibuprofen"/>
    <s v="Inconclusive"/>
    <x v="15"/>
  </r>
  <r>
    <s v="Mr."/>
    <s v="David Lang"/>
    <n v="79"/>
    <x v="0"/>
    <x v="1"/>
    <s v="B+"/>
    <x v="7"/>
    <x v="3"/>
    <x v="897"/>
    <s v="Mario Perez"/>
    <x v="7184"/>
    <x v="1"/>
    <n v="19563.197100000001"/>
    <n v="440"/>
    <x v="1"/>
    <s v="Urgent"/>
    <d v="2021-01-07T00:00:00"/>
    <s v="Paracetamol"/>
    <s v="Normal"/>
    <x v="25"/>
  </r>
  <r>
    <s v="Mr."/>
    <s v="Jordan Lee"/>
    <n v="72"/>
    <x v="0"/>
    <x v="1"/>
    <s v="O+"/>
    <x v="1"/>
    <x v="3"/>
    <x v="583"/>
    <s v="Kimberly Mitchell"/>
    <x v="7185"/>
    <x v="0"/>
    <n v="7805.0454"/>
    <n v="432"/>
    <x v="1"/>
    <s v="Urgent"/>
    <d v="2023-10-03T00:00:00"/>
    <s v="Penicillin"/>
    <s v="Normal"/>
    <x v="8"/>
  </r>
  <r>
    <s v="Mr."/>
    <s v="Curtis Wilson"/>
    <n v="50"/>
    <x v="1"/>
    <x v="1"/>
    <s v="B-"/>
    <x v="2"/>
    <x v="0"/>
    <x v="933"/>
    <s v="Veronica Nielsen"/>
    <x v="5102"/>
    <x v="3"/>
    <n v="19963.637900000002"/>
    <n v="176"/>
    <x v="1"/>
    <s v="Urgent"/>
    <d v="2021-05-20T00:00:00"/>
    <s v="Paracetamol"/>
    <s v="Abnormal"/>
    <x v="19"/>
  </r>
  <r>
    <s v="Mrs."/>
    <s v="Brianna Griffith"/>
    <n v="22"/>
    <x v="2"/>
    <x v="0"/>
    <s v="A-"/>
    <x v="6"/>
    <x v="0"/>
    <x v="1163"/>
    <s v="Miss Amy Hamilton"/>
    <x v="7186"/>
    <x v="2"/>
    <n v="22690.6122"/>
    <n v="132"/>
    <x v="1"/>
    <s v="Urgent"/>
    <d v="2022-01-20T00:00:00"/>
    <s v="Aspirin"/>
    <s v="Normal"/>
    <x v="1"/>
  </r>
  <r>
    <s v="Mrs."/>
    <s v="Sue Perez"/>
    <n v="26"/>
    <x v="2"/>
    <x v="0"/>
    <s v="AB-"/>
    <x v="5"/>
    <x v="4"/>
    <x v="1316"/>
    <s v="Joyce Oliver"/>
    <x v="7187"/>
    <x v="2"/>
    <n v="12999.325800000001"/>
    <n v="189"/>
    <x v="1"/>
    <s v="Urgent"/>
    <d v="2022-06-11T00:00:00"/>
    <s v="Aspirin"/>
    <s v="Abnormal"/>
    <x v="3"/>
  </r>
  <r>
    <s v="Mrs."/>
    <s v="Rebecca Brown"/>
    <n v="81"/>
    <x v="0"/>
    <x v="0"/>
    <s v="O-"/>
    <x v="0"/>
    <x v="0"/>
    <x v="232"/>
    <s v="Lisa Watts"/>
    <x v="7188"/>
    <x v="0"/>
    <n v="16669.463400000001"/>
    <n v="413"/>
    <x v="1"/>
    <s v="Urgent"/>
    <d v="2020-03-30T00:00:00"/>
    <s v="Aspirin"/>
    <s v="Abnormal"/>
    <x v="27"/>
  </r>
  <r>
    <s v="Mr."/>
    <s v="Emma Watson"/>
    <n v="85"/>
    <x v="0"/>
    <x v="1"/>
    <s v="O+"/>
    <x v="1"/>
    <x v="5"/>
    <x v="448"/>
    <s v="Charles Wagner"/>
    <x v="7189"/>
    <x v="4"/>
    <n v="33380.3586"/>
    <n v="229"/>
    <x v="0"/>
    <s v="Elective"/>
    <d v="2020-07-20T00:00:00"/>
    <s v="Penicillin"/>
    <s v="Abnormal"/>
    <x v="9"/>
  </r>
  <r>
    <s v="Mr."/>
    <s v="Kyle Lutz"/>
    <n v="77"/>
    <x v="0"/>
    <x v="1"/>
    <s v="AB-"/>
    <x v="5"/>
    <x v="2"/>
    <x v="280"/>
    <s v="Kristi Cruz"/>
    <x v="7190"/>
    <x v="1"/>
    <n v="13801.2827"/>
    <n v="434"/>
    <x v="1"/>
    <s v="Urgent"/>
    <d v="2021-12-28T00:00:00"/>
    <s v="Penicillin"/>
    <s v="Normal"/>
    <x v="20"/>
  </r>
  <r>
    <s v="Mr."/>
    <s v="Elizabeth Martinez"/>
    <n v="71"/>
    <x v="0"/>
    <x v="1"/>
    <s v="AB+"/>
    <x v="3"/>
    <x v="0"/>
    <x v="381"/>
    <s v="Cory Phelps"/>
    <x v="7191"/>
    <x v="0"/>
    <n v="38103.693200000002"/>
    <n v="372"/>
    <x v="1"/>
    <s v="Urgent"/>
    <d v="2022-02-02T00:00:00"/>
    <s v="Lipitor"/>
    <s v="Inconclusive"/>
    <x v="27"/>
  </r>
  <r>
    <s v="Mr."/>
    <s v="Lisa Houston"/>
    <n v="26"/>
    <x v="2"/>
    <x v="1"/>
    <s v="O+"/>
    <x v="1"/>
    <x v="4"/>
    <x v="1613"/>
    <s v="Joseph Harris"/>
    <x v="7192"/>
    <x v="2"/>
    <n v="26450.385999999999"/>
    <n v="283"/>
    <x v="1"/>
    <s v="Urgent"/>
    <d v="2023-09-06T00:00:00"/>
    <s v="Aspirin"/>
    <s v="Normal"/>
    <x v="8"/>
  </r>
  <r>
    <s v="Mr."/>
    <s v="Jamie Fernandez"/>
    <n v="42"/>
    <x v="1"/>
    <x v="1"/>
    <s v="O-"/>
    <x v="0"/>
    <x v="2"/>
    <x v="333"/>
    <s v="Travis Johnson"/>
    <x v="7193"/>
    <x v="4"/>
    <n v="1173.902"/>
    <n v="345"/>
    <x v="2"/>
    <s v="Emergency"/>
    <d v="2021-06-17T00:00:00"/>
    <s v="Penicillin"/>
    <s v="Inconclusive"/>
    <x v="10"/>
  </r>
  <r>
    <s v="Mrs."/>
    <s v="Christopher West"/>
    <n v="74"/>
    <x v="0"/>
    <x v="0"/>
    <s v="A+"/>
    <x v="4"/>
    <x v="5"/>
    <x v="246"/>
    <s v="Martha Watson"/>
    <x v="4598"/>
    <x v="2"/>
    <n v="42483.680399999997"/>
    <n v="435"/>
    <x v="2"/>
    <s v="Emergency"/>
    <d v="2022-07-23T00:00:00"/>
    <s v="Aspirin"/>
    <s v="Normal"/>
    <x v="28"/>
  </r>
  <r>
    <s v="Mrs."/>
    <s v="Virginia Marshall MD"/>
    <n v="49"/>
    <x v="1"/>
    <x v="0"/>
    <s v="A-"/>
    <x v="6"/>
    <x v="5"/>
    <x v="731"/>
    <s v="Christina Henderson"/>
    <x v="7194"/>
    <x v="4"/>
    <n v="45805.395799999998"/>
    <n v="303"/>
    <x v="0"/>
    <s v="Elective"/>
    <d v="2019-08-05T00:00:00"/>
    <s v="Penicillin"/>
    <s v="Normal"/>
    <x v="14"/>
  </r>
  <r>
    <s v="Mrs."/>
    <s v="Matthew Barrett"/>
    <n v="84"/>
    <x v="0"/>
    <x v="0"/>
    <s v="B-"/>
    <x v="2"/>
    <x v="3"/>
    <x v="322"/>
    <s v="Carly Jenkins"/>
    <x v="6187"/>
    <x v="4"/>
    <n v="19723.787199999999"/>
    <n v="246"/>
    <x v="1"/>
    <s v="Urgent"/>
    <d v="2019-10-21T00:00:00"/>
    <s v="Aspirin"/>
    <s v="Abnormal"/>
    <x v="19"/>
  </r>
  <r>
    <s v="Mrs."/>
    <s v="Samuel Rose"/>
    <n v="76"/>
    <x v="0"/>
    <x v="0"/>
    <s v="AB-"/>
    <x v="5"/>
    <x v="5"/>
    <x v="741"/>
    <s v="Terry Jones"/>
    <x v="7195"/>
    <x v="2"/>
    <n v="62140.9683"/>
    <n v="152"/>
    <x v="2"/>
    <s v="Emergency"/>
    <d v="2019-11-05T00:00:00"/>
    <s v="Penicillin"/>
    <s v="Abnormal"/>
    <x v="23"/>
  </r>
  <r>
    <s v="Mrs."/>
    <s v="Adam Lee"/>
    <n v="82"/>
    <x v="0"/>
    <x v="0"/>
    <s v="A+"/>
    <x v="4"/>
    <x v="1"/>
    <x v="196"/>
    <s v="Amy Cook"/>
    <x v="7196"/>
    <x v="3"/>
    <n v="1277.521"/>
    <n v="456"/>
    <x v="1"/>
    <s v="Urgent"/>
    <d v="2021-04-15T00:00:00"/>
    <s v="Aspirin"/>
    <s v="Normal"/>
    <x v="4"/>
  </r>
  <r>
    <s v="Mrs."/>
    <s v="Thomas Williams"/>
    <n v="66"/>
    <x v="0"/>
    <x v="0"/>
    <s v="A-"/>
    <x v="6"/>
    <x v="5"/>
    <x v="718"/>
    <s v="Leslie Lewis"/>
    <x v="7197"/>
    <x v="1"/>
    <n v="1657.7265"/>
    <n v="135"/>
    <x v="0"/>
    <s v="Elective"/>
    <d v="2023-02-06T00:00:00"/>
    <s v="Aspirin"/>
    <s v="Normal"/>
    <x v="3"/>
  </r>
  <r>
    <s v="Mrs."/>
    <s v="Rodney Wright"/>
    <n v="76"/>
    <x v="0"/>
    <x v="0"/>
    <s v="AB+"/>
    <x v="3"/>
    <x v="2"/>
    <x v="1440"/>
    <s v="Michael Macias"/>
    <x v="7198"/>
    <x v="1"/>
    <n v="8582.8791999999994"/>
    <n v="440"/>
    <x v="1"/>
    <s v="Urgent"/>
    <d v="2020-07-28T00:00:00"/>
    <s v="Paracetamol"/>
    <s v="Inconclusive"/>
    <x v="25"/>
  </r>
  <r>
    <s v="Mr."/>
    <s v="Tiffany Mahoney DVM"/>
    <n v="75"/>
    <x v="0"/>
    <x v="1"/>
    <s v="B-"/>
    <x v="2"/>
    <x v="2"/>
    <x v="1433"/>
    <s v="Lisa Fuller"/>
    <x v="7199"/>
    <x v="0"/>
    <n v="18791.388599999998"/>
    <n v="135"/>
    <x v="1"/>
    <s v="Urgent"/>
    <d v="2023-05-13T00:00:00"/>
    <s v="Lipitor"/>
    <s v="Abnormal"/>
    <x v="10"/>
  </r>
  <r>
    <s v="Mrs."/>
    <s v="Pamela Johnson"/>
    <n v="59"/>
    <x v="1"/>
    <x v="0"/>
    <s v="A-"/>
    <x v="6"/>
    <x v="5"/>
    <x v="255"/>
    <s v="Crystal Blair"/>
    <x v="7200"/>
    <x v="0"/>
    <n v="11953.0816"/>
    <n v="446"/>
    <x v="0"/>
    <s v="Elective"/>
    <d v="2022-06-22T00:00:00"/>
    <s v="Lipitor"/>
    <s v="Abnormal"/>
    <x v="9"/>
  </r>
  <r>
    <s v="Mrs."/>
    <s v="Ashley Sanchez"/>
    <n v="74"/>
    <x v="0"/>
    <x v="0"/>
    <s v="B+"/>
    <x v="7"/>
    <x v="2"/>
    <x v="775"/>
    <s v="Michelle Lopez"/>
    <x v="7201"/>
    <x v="2"/>
    <n v="4461.6387999999997"/>
    <n v="282"/>
    <x v="0"/>
    <s v="Elective"/>
    <d v="2020-06-11T00:00:00"/>
    <s v="Penicillin"/>
    <s v="Inconclusive"/>
    <x v="14"/>
  </r>
  <r>
    <s v="Mrs."/>
    <s v="Shawn Carrillo"/>
    <n v="33"/>
    <x v="2"/>
    <x v="0"/>
    <s v="B-"/>
    <x v="2"/>
    <x v="3"/>
    <x v="814"/>
    <s v="Angela Jackson"/>
    <x v="7202"/>
    <x v="1"/>
    <n v="16610.0484"/>
    <n v="220"/>
    <x v="1"/>
    <s v="Urgent"/>
    <d v="2022-03-28T00:00:00"/>
    <s v="Lipitor"/>
    <s v="Abnormal"/>
    <x v="2"/>
  </r>
  <r>
    <s v="Mrs."/>
    <s v="Ebony Fleming"/>
    <n v="18"/>
    <x v="2"/>
    <x v="0"/>
    <s v="O+"/>
    <x v="1"/>
    <x v="5"/>
    <x v="250"/>
    <s v="Dustin Grimes"/>
    <x v="7203"/>
    <x v="1"/>
    <n v="24284.977699999999"/>
    <n v="356"/>
    <x v="0"/>
    <s v="Elective"/>
    <d v="2021-10-11T00:00:00"/>
    <s v="Ibuprofen"/>
    <s v="Normal"/>
    <x v="21"/>
  </r>
  <r>
    <s v="Mrs."/>
    <s v="Donna Davis"/>
    <n v="44"/>
    <x v="1"/>
    <x v="0"/>
    <s v="AB-"/>
    <x v="5"/>
    <x v="5"/>
    <x v="1784"/>
    <s v="James Barrett"/>
    <x v="7204"/>
    <x v="1"/>
    <n v="71378.513399999996"/>
    <n v="359"/>
    <x v="0"/>
    <s v="Elective"/>
    <d v="2022-08-11T00:00:00"/>
    <s v="Lipitor"/>
    <s v="Abnormal"/>
    <x v="0"/>
  </r>
  <r>
    <s v="Mr."/>
    <s v="Rebecca Hernandez"/>
    <n v="32"/>
    <x v="2"/>
    <x v="1"/>
    <s v="B-"/>
    <x v="2"/>
    <x v="5"/>
    <x v="668"/>
    <s v="Lauren Avery"/>
    <x v="508"/>
    <x v="1"/>
    <n v="23650.140599999999"/>
    <n v="358"/>
    <x v="0"/>
    <s v="Elective"/>
    <d v="2019-03-23T00:00:00"/>
    <s v="Paracetamol"/>
    <s v="Normal"/>
    <x v="13"/>
  </r>
  <r>
    <s v="Mrs."/>
    <s v="Rebecca Johnson"/>
    <n v="73"/>
    <x v="0"/>
    <x v="0"/>
    <s v="AB-"/>
    <x v="5"/>
    <x v="3"/>
    <x v="554"/>
    <s v="Virginia Russell"/>
    <x v="2371"/>
    <x v="1"/>
    <n v="3693.5904999999998"/>
    <n v="266"/>
    <x v="1"/>
    <s v="Urgent"/>
    <d v="2021-08-01T00:00:00"/>
    <s v="Lipitor"/>
    <s v="Inconclusive"/>
    <x v="19"/>
  </r>
  <r>
    <s v="Mrs."/>
    <s v="Crystal Ward"/>
    <n v="70"/>
    <x v="0"/>
    <x v="0"/>
    <s v="B-"/>
    <x v="2"/>
    <x v="2"/>
    <x v="1230"/>
    <s v="Leslie Jones"/>
    <x v="7205"/>
    <x v="3"/>
    <n v="23773.5828"/>
    <n v="205"/>
    <x v="0"/>
    <s v="Elective"/>
    <d v="2023-02-22T00:00:00"/>
    <s v="Lipitor"/>
    <s v="Abnormal"/>
    <x v="3"/>
  </r>
  <r>
    <s v="Mrs."/>
    <s v="Cindy Kim"/>
    <n v="70"/>
    <x v="0"/>
    <x v="0"/>
    <s v="O+"/>
    <x v="1"/>
    <x v="0"/>
    <x v="36"/>
    <s v="Ashley Porter"/>
    <x v="7206"/>
    <x v="1"/>
    <n v="44458.705199999997"/>
    <n v="425"/>
    <x v="1"/>
    <s v="Urgent"/>
    <d v="2022-09-29T00:00:00"/>
    <s v="Lipitor"/>
    <s v="Inconclusive"/>
    <x v="5"/>
  </r>
  <r>
    <s v="Mr."/>
    <s v="Michael Dominguez"/>
    <n v="43"/>
    <x v="1"/>
    <x v="1"/>
    <s v="O+"/>
    <x v="1"/>
    <x v="0"/>
    <x v="1332"/>
    <s v="Victor Mays"/>
    <x v="1514"/>
    <x v="0"/>
    <n v="40846.692799999997"/>
    <n v="348"/>
    <x v="2"/>
    <s v="Emergency"/>
    <d v="2019-04-23T00:00:00"/>
    <s v="Paracetamol"/>
    <s v="Inconclusive"/>
    <x v="0"/>
  </r>
  <r>
    <s v="Mr."/>
    <s v="Jesse Morales"/>
    <n v="47"/>
    <x v="1"/>
    <x v="1"/>
    <s v="O+"/>
    <x v="1"/>
    <x v="3"/>
    <x v="773"/>
    <s v="Alexis Rivera"/>
    <x v="7207"/>
    <x v="4"/>
    <n v="21385.4398"/>
    <n v="410"/>
    <x v="1"/>
    <s v="Urgent"/>
    <d v="2019-09-26T00:00:00"/>
    <s v="Paracetamol"/>
    <s v="Normal"/>
    <x v="10"/>
  </r>
  <r>
    <s v="Mr."/>
    <s v="Robert Dominguez"/>
    <n v="52"/>
    <x v="1"/>
    <x v="1"/>
    <s v="A+"/>
    <x v="4"/>
    <x v="1"/>
    <x v="906"/>
    <s v="Tiffany Huerta"/>
    <x v="7208"/>
    <x v="3"/>
    <n v="26116.2948"/>
    <n v="258"/>
    <x v="0"/>
    <s v="Elective"/>
    <d v="2020-09-15T00:00:00"/>
    <s v="Penicillin"/>
    <s v="Inconclusive"/>
    <x v="8"/>
  </r>
  <r>
    <s v="Mrs."/>
    <s v="William Welch"/>
    <n v="74"/>
    <x v="0"/>
    <x v="0"/>
    <s v="AB+"/>
    <x v="3"/>
    <x v="2"/>
    <x v="262"/>
    <s v="Randy Long"/>
    <x v="7209"/>
    <x v="0"/>
    <n v="23109.106"/>
    <n v="203"/>
    <x v="0"/>
    <s v="Elective"/>
    <d v="2018-12-24T00:00:00"/>
    <s v="Aspirin"/>
    <s v="Normal"/>
    <x v="26"/>
  </r>
  <r>
    <s v="Mrs."/>
    <s v="Kelly Watson"/>
    <n v="33"/>
    <x v="2"/>
    <x v="0"/>
    <s v="B-"/>
    <x v="2"/>
    <x v="2"/>
    <x v="1573"/>
    <s v="Maria Valdez"/>
    <x v="7210"/>
    <x v="1"/>
    <n v="8793.0648999999994"/>
    <n v="444"/>
    <x v="0"/>
    <s v="Elective"/>
    <d v="2023-08-03T00:00:00"/>
    <s v="Aspirin"/>
    <s v="Normal"/>
    <x v="2"/>
  </r>
  <r>
    <s v="Mrs."/>
    <s v="Richard Woodard"/>
    <n v="42"/>
    <x v="1"/>
    <x v="0"/>
    <s v="AB+"/>
    <x v="3"/>
    <x v="2"/>
    <x v="1552"/>
    <s v="John Lopez"/>
    <x v="7211"/>
    <x v="4"/>
    <n v="20539.0749"/>
    <n v="413"/>
    <x v="0"/>
    <s v="Elective"/>
    <d v="2021-05-09T00:00:00"/>
    <s v="Paracetamol"/>
    <s v="Abnormal"/>
    <x v="13"/>
  </r>
  <r>
    <s v="Mrs."/>
    <s v="Todd Washington"/>
    <n v="57"/>
    <x v="1"/>
    <x v="0"/>
    <s v="A-"/>
    <x v="6"/>
    <x v="3"/>
    <x v="825"/>
    <s v="Carolyn Schneider"/>
    <x v="7212"/>
    <x v="0"/>
    <n v="23995.9912"/>
    <n v="414"/>
    <x v="1"/>
    <s v="Urgent"/>
    <d v="2019-05-18T00:00:00"/>
    <s v="Ibuprofen"/>
    <s v="Normal"/>
    <x v="0"/>
  </r>
  <r>
    <s v="Mr."/>
    <s v="James Thomas"/>
    <n v="68"/>
    <x v="0"/>
    <x v="1"/>
    <s v="AB-"/>
    <x v="5"/>
    <x v="1"/>
    <x v="564"/>
    <s v="Amy Schmidt"/>
    <x v="7213"/>
    <x v="1"/>
    <n v="31718.017500000002"/>
    <n v="158"/>
    <x v="1"/>
    <s v="Urgent"/>
    <d v="2019-08-13T00:00:00"/>
    <s v="Ibuprofen"/>
    <s v="Normal"/>
    <x v="22"/>
  </r>
  <r>
    <s v="Mr."/>
    <s v="Kim Mills"/>
    <n v="50"/>
    <x v="1"/>
    <x v="1"/>
    <s v="A+"/>
    <x v="4"/>
    <x v="3"/>
    <x v="83"/>
    <s v="Timothy Clark"/>
    <x v="7214"/>
    <x v="2"/>
    <n v="28193.8796"/>
    <n v="158"/>
    <x v="2"/>
    <s v="Emergency"/>
    <d v="2019-07-01T00:00:00"/>
    <s v="Aspirin"/>
    <s v="Normal"/>
    <x v="3"/>
  </r>
  <r>
    <s v="Mrs."/>
    <s v="Chelsea Williams"/>
    <n v="50"/>
    <x v="1"/>
    <x v="0"/>
    <s v="B+"/>
    <x v="7"/>
    <x v="1"/>
    <x v="1618"/>
    <s v="Elizabeth Alvarado"/>
    <x v="7215"/>
    <x v="0"/>
    <n v="6001.6495000000004"/>
    <n v="466"/>
    <x v="2"/>
    <s v="Emergency"/>
    <d v="2021-02-24T00:00:00"/>
    <s v="Penicillin"/>
    <s v="Inconclusive"/>
    <x v="17"/>
  </r>
  <r>
    <s v="Mrs."/>
    <s v="Danielle Griffin"/>
    <n v="82"/>
    <x v="0"/>
    <x v="0"/>
    <s v="AB-"/>
    <x v="5"/>
    <x v="2"/>
    <x v="1338"/>
    <s v="Madison Ali"/>
    <x v="3556"/>
    <x v="4"/>
    <n v="16871.992099999999"/>
    <n v="119"/>
    <x v="0"/>
    <s v="Elective"/>
    <d v="2021-02-25T00:00:00"/>
    <s v="Paracetamol"/>
    <s v="Inconclusive"/>
    <x v="14"/>
  </r>
  <r>
    <s v="Mrs."/>
    <s v="Michael Johnson"/>
    <n v="75"/>
    <x v="0"/>
    <x v="0"/>
    <s v="AB-"/>
    <x v="5"/>
    <x v="2"/>
    <x v="213"/>
    <s v="Adam Howard"/>
    <x v="7216"/>
    <x v="2"/>
    <n v="3865.7970999999998"/>
    <n v="489"/>
    <x v="0"/>
    <s v="Elective"/>
    <d v="2018-11-06T00:00:00"/>
    <s v="Paracetamol"/>
    <s v="Abnormal"/>
    <x v="3"/>
  </r>
  <r>
    <s v="Mr."/>
    <s v="Heidi Douglas"/>
    <n v="84"/>
    <x v="0"/>
    <x v="1"/>
    <s v="A+"/>
    <x v="4"/>
    <x v="1"/>
    <x v="1103"/>
    <s v="Robert Rogers"/>
    <x v="7217"/>
    <x v="3"/>
    <n v="5589.8104000000003"/>
    <n v="245"/>
    <x v="1"/>
    <s v="Urgent"/>
    <d v="2022-07-15T00:00:00"/>
    <s v="Penicillin"/>
    <s v="Normal"/>
    <x v="8"/>
  </r>
  <r>
    <s v="Mrs."/>
    <s v="Edward Williams DDS"/>
    <n v="27"/>
    <x v="2"/>
    <x v="0"/>
    <s v="B-"/>
    <x v="2"/>
    <x v="4"/>
    <x v="406"/>
    <s v="Peter Murphy"/>
    <x v="7218"/>
    <x v="4"/>
    <n v="24781.684600000001"/>
    <n v="308"/>
    <x v="0"/>
    <s v="Elective"/>
    <d v="2021-12-13T00:00:00"/>
    <s v="Ibuprofen"/>
    <s v="Normal"/>
    <x v="30"/>
  </r>
  <r>
    <s v="Mr."/>
    <s v="Eddie Barber"/>
    <n v="26"/>
    <x v="2"/>
    <x v="1"/>
    <s v="AB-"/>
    <x v="5"/>
    <x v="3"/>
    <x v="273"/>
    <s v="Lisa Johnson"/>
    <x v="7219"/>
    <x v="4"/>
    <n v="12433.712799999999"/>
    <n v="329"/>
    <x v="1"/>
    <s v="Urgent"/>
    <d v="2020-03-07T00:00:00"/>
    <s v="Aspirin"/>
    <s v="Abnormal"/>
    <x v="3"/>
  </r>
  <r>
    <s v="Mrs."/>
    <s v="Matthew Wyatt"/>
    <n v="18"/>
    <x v="2"/>
    <x v="0"/>
    <s v="A-"/>
    <x v="6"/>
    <x v="1"/>
    <x v="1625"/>
    <s v="Edward Miller"/>
    <x v="7220"/>
    <x v="3"/>
    <n v="31249.2042"/>
    <n v="413"/>
    <x v="2"/>
    <s v="Emergency"/>
    <d v="2020-07-27T00:00:00"/>
    <s v="Ibuprofen"/>
    <s v="Normal"/>
    <x v="12"/>
  </r>
  <r>
    <s v="Mrs."/>
    <s v="Candice Cunningham"/>
    <n v="70"/>
    <x v="0"/>
    <x v="0"/>
    <s v="A-"/>
    <x v="6"/>
    <x v="3"/>
    <x v="1275"/>
    <s v="Anne Simmons"/>
    <x v="7221"/>
    <x v="2"/>
    <n v="7728.8253999999997"/>
    <n v="225"/>
    <x v="2"/>
    <s v="Emergency"/>
    <d v="2022-09-18T00:00:00"/>
    <s v="Paracetamol"/>
    <s v="Abnormal"/>
    <x v="27"/>
  </r>
  <r>
    <s v="Mr."/>
    <s v="Matthew Davis"/>
    <n v="67"/>
    <x v="0"/>
    <x v="1"/>
    <s v="O-"/>
    <x v="0"/>
    <x v="2"/>
    <x v="520"/>
    <s v="Mary Newman"/>
    <x v="7222"/>
    <x v="1"/>
    <n v="10463.029"/>
    <n v="341"/>
    <x v="0"/>
    <s v="Elective"/>
    <d v="2019-07-30T00:00:00"/>
    <s v="Lipitor"/>
    <s v="Abnormal"/>
    <x v="12"/>
  </r>
  <r>
    <s v="Mr."/>
    <s v="Allison Wilson"/>
    <n v="57"/>
    <x v="1"/>
    <x v="1"/>
    <s v="O+"/>
    <x v="1"/>
    <x v="2"/>
    <x v="1608"/>
    <s v="Andrew Rowe"/>
    <x v="7223"/>
    <x v="0"/>
    <n v="10390.968000000001"/>
    <n v="482"/>
    <x v="0"/>
    <s v="Elective"/>
    <d v="2023-10-08T00:00:00"/>
    <s v="Paracetamol"/>
    <s v="Normal"/>
    <x v="22"/>
  </r>
  <r>
    <s v="Mrs."/>
    <s v="Aaron Yang"/>
    <n v="41"/>
    <x v="1"/>
    <x v="0"/>
    <s v="A+"/>
    <x v="4"/>
    <x v="0"/>
    <x v="276"/>
    <s v="Nancy Mcdonald"/>
    <x v="7224"/>
    <x v="4"/>
    <n v="30884.861199999999"/>
    <n v="402"/>
    <x v="2"/>
    <s v="Emergency"/>
    <d v="2019-07-24T00:00:00"/>
    <s v="Penicillin"/>
    <s v="Abnormal"/>
    <x v="13"/>
  </r>
  <r>
    <s v="Mrs."/>
    <s v="Melissa Johnson"/>
    <n v="39"/>
    <x v="1"/>
    <x v="0"/>
    <s v="O+"/>
    <x v="1"/>
    <x v="0"/>
    <x v="1543"/>
    <s v="David Terrell"/>
    <x v="7225"/>
    <x v="1"/>
    <n v="17232.672299999998"/>
    <n v="243"/>
    <x v="2"/>
    <s v="Emergency"/>
    <d v="2021-04-07T00:00:00"/>
    <s v="Ibuprofen"/>
    <s v="Abnormal"/>
    <x v="25"/>
  </r>
  <r>
    <s v="Mr."/>
    <s v="Holly Silva"/>
    <n v="40"/>
    <x v="1"/>
    <x v="1"/>
    <s v="B-"/>
    <x v="2"/>
    <x v="2"/>
    <x v="1110"/>
    <s v="Amy Figueroa MD"/>
    <x v="6397"/>
    <x v="0"/>
    <n v="9443.5491000000002"/>
    <n v="354"/>
    <x v="0"/>
    <s v="Elective"/>
    <d v="2019-07-16T00:00:00"/>
    <s v="Penicillin"/>
    <s v="Abnormal"/>
    <x v="5"/>
  </r>
  <r>
    <s v="Mrs."/>
    <s v="Javier Guzman"/>
    <n v="42"/>
    <x v="1"/>
    <x v="0"/>
    <s v="A+"/>
    <x v="4"/>
    <x v="1"/>
    <x v="193"/>
    <s v="Cody Horne"/>
    <x v="903"/>
    <x v="0"/>
    <n v="27490.548500000001"/>
    <n v="119"/>
    <x v="0"/>
    <s v="Elective"/>
    <d v="2023-07-13T00:00:00"/>
    <s v="Paracetamol"/>
    <s v="Inconclusive"/>
    <x v="22"/>
  </r>
  <r>
    <s v="Mrs."/>
    <s v="Jacob Sanders"/>
    <n v="85"/>
    <x v="0"/>
    <x v="0"/>
    <s v="AB+"/>
    <x v="3"/>
    <x v="0"/>
    <x v="820"/>
    <s v="Mr. Jason Hall DDS"/>
    <x v="7226"/>
    <x v="3"/>
    <n v="52593.679799999998"/>
    <n v="117"/>
    <x v="1"/>
    <s v="Urgent"/>
    <d v="2023-01-23T00:00:00"/>
    <s v="Penicillin"/>
    <s v="Abnormal"/>
    <x v="18"/>
  </r>
  <r>
    <s v="Mrs."/>
    <s v="Lauren Williams"/>
    <n v="78"/>
    <x v="0"/>
    <x v="0"/>
    <s v="B+"/>
    <x v="7"/>
    <x v="2"/>
    <x v="1638"/>
    <s v="Mary Wilson"/>
    <x v="7227"/>
    <x v="1"/>
    <n v="23404.6522"/>
    <n v="104"/>
    <x v="0"/>
    <s v="Elective"/>
    <d v="2021-04-10T00:00:00"/>
    <s v="Aspirin"/>
    <s v="Inconclusive"/>
    <x v="27"/>
  </r>
  <r>
    <s v="Mrs."/>
    <s v="Ruben Cisneros"/>
    <n v="44"/>
    <x v="1"/>
    <x v="0"/>
    <s v="AB+"/>
    <x v="3"/>
    <x v="1"/>
    <x v="519"/>
    <s v="Ashley Miller"/>
    <x v="7228"/>
    <x v="2"/>
    <n v="11129.6049"/>
    <n v="340"/>
    <x v="0"/>
    <s v="Elective"/>
    <d v="2020-02-25T00:00:00"/>
    <s v="Lipitor"/>
    <s v="Abnormal"/>
    <x v="25"/>
  </r>
  <r>
    <s v="Mrs."/>
    <s v="Christopher Miller"/>
    <n v="39"/>
    <x v="1"/>
    <x v="0"/>
    <s v="O+"/>
    <x v="1"/>
    <x v="1"/>
    <x v="762"/>
    <s v="Mark Anderson"/>
    <x v="7229"/>
    <x v="3"/>
    <n v="17196.590499999998"/>
    <n v="310"/>
    <x v="2"/>
    <s v="Emergency"/>
    <d v="2023-06-19T00:00:00"/>
    <s v="Aspirin"/>
    <s v="Abnormal"/>
    <x v="0"/>
  </r>
  <r>
    <s v="Mr."/>
    <s v="Alejandra Nunez"/>
    <n v="84"/>
    <x v="0"/>
    <x v="1"/>
    <s v="B-"/>
    <x v="2"/>
    <x v="4"/>
    <x v="1178"/>
    <s v="Tiffany Castillo"/>
    <x v="263"/>
    <x v="2"/>
    <n v="17024.346399999999"/>
    <n v="469"/>
    <x v="2"/>
    <s v="Emergency"/>
    <d v="2021-11-28T00:00:00"/>
    <s v="Aspirin"/>
    <s v="Inconclusive"/>
    <x v="7"/>
  </r>
  <r>
    <s v="Mr."/>
    <s v="Ronald Bauer"/>
    <n v="26"/>
    <x v="2"/>
    <x v="1"/>
    <s v="AB-"/>
    <x v="5"/>
    <x v="2"/>
    <x v="1185"/>
    <s v="Laura Smith"/>
    <x v="7230"/>
    <x v="3"/>
    <n v="11667.27"/>
    <n v="236"/>
    <x v="0"/>
    <s v="Elective"/>
    <d v="2022-08-20T00:00:00"/>
    <s v="Lipitor"/>
    <s v="Normal"/>
    <x v="8"/>
  </r>
  <r>
    <s v="Mrs."/>
    <s v="Elizabeth Nunez"/>
    <n v="45"/>
    <x v="1"/>
    <x v="0"/>
    <s v="AB-"/>
    <x v="5"/>
    <x v="2"/>
    <x v="622"/>
    <s v="Chris Hubbard"/>
    <x v="7231"/>
    <x v="0"/>
    <n v="10327.4393"/>
    <n v="125"/>
    <x v="0"/>
    <s v="Elective"/>
    <d v="2020-04-23T00:00:00"/>
    <s v="Ibuprofen"/>
    <s v="Abnormal"/>
    <x v="8"/>
  </r>
  <r>
    <s v="Mrs."/>
    <s v="Emily Mendez"/>
    <n v="61"/>
    <x v="0"/>
    <x v="0"/>
    <s v="O+"/>
    <x v="1"/>
    <x v="1"/>
    <x v="1282"/>
    <s v="Shawn Allen"/>
    <x v="7232"/>
    <x v="0"/>
    <n v="23856.157999999999"/>
    <n v="490"/>
    <x v="2"/>
    <s v="Emergency"/>
    <d v="2022-10-15T00:00:00"/>
    <s v="Lipitor"/>
    <s v="Normal"/>
    <x v="0"/>
  </r>
  <r>
    <s v="Mrs."/>
    <s v="Nicole Meyer"/>
    <n v="34"/>
    <x v="2"/>
    <x v="0"/>
    <s v="A+"/>
    <x v="4"/>
    <x v="2"/>
    <x v="421"/>
    <s v="Nancy Cruz"/>
    <x v="7233"/>
    <x v="4"/>
    <n v="2971.2467999999999"/>
    <n v="479"/>
    <x v="0"/>
    <s v="Elective"/>
    <d v="2021-07-30T00:00:00"/>
    <s v="Penicillin"/>
    <s v="Abnormal"/>
    <x v="12"/>
  </r>
  <r>
    <s v="Mrs."/>
    <s v="Jonathan Thomas"/>
    <n v="60"/>
    <x v="0"/>
    <x v="0"/>
    <s v="A+"/>
    <x v="4"/>
    <x v="2"/>
    <x v="1574"/>
    <s v="Christopher Ford"/>
    <x v="7234"/>
    <x v="0"/>
    <n v="2825.6251999999999"/>
    <n v="440"/>
    <x v="0"/>
    <s v="Elective"/>
    <d v="2023-05-03T00:00:00"/>
    <s v="Lipitor"/>
    <s v="Abnormal"/>
    <x v="8"/>
  </r>
  <r>
    <s v="Mrs."/>
    <s v="Miguel White DVM"/>
    <n v="85"/>
    <x v="0"/>
    <x v="0"/>
    <s v="AB-"/>
    <x v="5"/>
    <x v="2"/>
    <x v="27"/>
    <s v="Elizabeth Perkins"/>
    <x v="7235"/>
    <x v="0"/>
    <n v="24882.265500000001"/>
    <n v="309"/>
    <x v="2"/>
    <s v="Emergency"/>
    <d v="2021-06-12T00:00:00"/>
    <s v="Penicillin"/>
    <s v="Inconclusive"/>
    <x v="20"/>
  </r>
  <r>
    <s v="Mr."/>
    <s v="Christopher White"/>
    <n v="52"/>
    <x v="1"/>
    <x v="1"/>
    <s v="B+"/>
    <x v="7"/>
    <x v="5"/>
    <x v="108"/>
    <s v="Nicole Burns"/>
    <x v="7236"/>
    <x v="3"/>
    <n v="75089.119099999996"/>
    <n v="484"/>
    <x v="2"/>
    <s v="Emergency"/>
    <d v="2020-11-15T00:00:00"/>
    <s v="Aspirin"/>
    <s v="Abnormal"/>
    <x v="24"/>
  </r>
  <r>
    <s v="Mrs."/>
    <s v="Garrett Gutierrez"/>
    <n v="31"/>
    <x v="2"/>
    <x v="0"/>
    <s v="AB-"/>
    <x v="5"/>
    <x v="5"/>
    <x v="1579"/>
    <s v="Whitney Castaneda"/>
    <x v="7237"/>
    <x v="1"/>
    <n v="50584.922299999998"/>
    <n v="394"/>
    <x v="0"/>
    <s v="Elective"/>
    <d v="2021-09-07T00:00:00"/>
    <s v="Lipitor"/>
    <s v="Inconclusive"/>
    <x v="8"/>
  </r>
  <r>
    <s v="Mrs."/>
    <s v="Jessica Martinez"/>
    <n v="37"/>
    <x v="1"/>
    <x v="0"/>
    <s v="A+"/>
    <x v="4"/>
    <x v="3"/>
    <x v="724"/>
    <s v="Stephanie Moon"/>
    <x v="7238"/>
    <x v="4"/>
    <n v="33911.029000000002"/>
    <n v="134"/>
    <x v="1"/>
    <s v="Urgent"/>
    <d v="2022-08-05T00:00:00"/>
    <s v="Ibuprofen"/>
    <s v="Abnormal"/>
    <x v="23"/>
  </r>
  <r>
    <s v="Mr."/>
    <s v="Autumn Mcdowell"/>
    <n v="59"/>
    <x v="1"/>
    <x v="1"/>
    <s v="O-"/>
    <x v="0"/>
    <x v="0"/>
    <x v="420"/>
    <s v="Anna Campbell"/>
    <x v="7239"/>
    <x v="4"/>
    <n v="40356.7264"/>
    <n v="143"/>
    <x v="1"/>
    <s v="Urgent"/>
    <d v="2023-10-27T00:00:00"/>
    <s v="Penicillin"/>
    <s v="Normal"/>
    <x v="23"/>
  </r>
  <r>
    <s v="Mrs."/>
    <s v="Tina Evans"/>
    <n v="83"/>
    <x v="0"/>
    <x v="0"/>
    <s v="O-"/>
    <x v="0"/>
    <x v="1"/>
    <x v="803"/>
    <s v="Brandon Williams"/>
    <x v="7240"/>
    <x v="4"/>
    <n v="28455.665000000001"/>
    <n v="206"/>
    <x v="0"/>
    <s v="Elective"/>
    <d v="2021-01-03T00:00:00"/>
    <s v="Paracetamol"/>
    <s v="Normal"/>
    <x v="26"/>
  </r>
  <r>
    <s v="Mr."/>
    <s v="Tyler Gamble"/>
    <n v="84"/>
    <x v="0"/>
    <x v="1"/>
    <s v="AB+"/>
    <x v="3"/>
    <x v="0"/>
    <x v="935"/>
    <s v="James Cook"/>
    <x v="3432"/>
    <x v="4"/>
    <n v="22791.916300000001"/>
    <n v="160"/>
    <x v="2"/>
    <s v="Emergency"/>
    <d v="2021-02-01T00:00:00"/>
    <s v="Aspirin"/>
    <s v="Normal"/>
    <x v="5"/>
  </r>
  <r>
    <s v="Mr."/>
    <s v="Ian Porter"/>
    <n v="25"/>
    <x v="2"/>
    <x v="1"/>
    <s v="O-"/>
    <x v="0"/>
    <x v="2"/>
    <x v="1348"/>
    <s v="Laura White"/>
    <x v="7241"/>
    <x v="1"/>
    <n v="14188.554599999999"/>
    <n v="198"/>
    <x v="0"/>
    <s v="Elective"/>
    <d v="2022-10-01T00:00:00"/>
    <s v="Paracetamol"/>
    <s v="Inconclusive"/>
    <x v="20"/>
  </r>
  <r>
    <s v="Mrs."/>
    <s v="Gabriel Phillips"/>
    <n v="82"/>
    <x v="0"/>
    <x v="0"/>
    <s v="O+"/>
    <x v="1"/>
    <x v="5"/>
    <x v="543"/>
    <s v="Travis Spencer"/>
    <x v="7242"/>
    <x v="2"/>
    <n v="26835.314299999998"/>
    <n v="150"/>
    <x v="2"/>
    <s v="Emergency"/>
    <d v="2021-09-12T00:00:00"/>
    <s v="Penicillin"/>
    <s v="Inconclusive"/>
    <x v="1"/>
  </r>
  <r>
    <s v="Mr."/>
    <s v="Julia Combs"/>
    <n v="58"/>
    <x v="1"/>
    <x v="1"/>
    <s v="A-"/>
    <x v="6"/>
    <x v="3"/>
    <x v="100"/>
    <s v="Crystal Kelly"/>
    <x v="7243"/>
    <x v="4"/>
    <n v="24150.4944"/>
    <n v="119"/>
    <x v="1"/>
    <s v="Urgent"/>
    <d v="2022-11-27T00:00:00"/>
    <s v="Lipitor"/>
    <s v="Abnormal"/>
    <x v="17"/>
  </r>
  <r>
    <s v="Mr."/>
    <s v="Anthony Vega"/>
    <n v="72"/>
    <x v="0"/>
    <x v="1"/>
    <s v="B+"/>
    <x v="7"/>
    <x v="2"/>
    <x v="21"/>
    <s v="Annette Allen"/>
    <x v="7244"/>
    <x v="0"/>
    <n v="5068.2685000000001"/>
    <n v="173"/>
    <x v="2"/>
    <s v="Emergency"/>
    <d v="2022-12-20T00:00:00"/>
    <s v="Paracetamol"/>
    <s v="Inconclusive"/>
    <x v="11"/>
  </r>
  <r>
    <s v="Mrs."/>
    <s v="Blake Cannon"/>
    <n v="73"/>
    <x v="0"/>
    <x v="0"/>
    <s v="A+"/>
    <x v="4"/>
    <x v="2"/>
    <x v="1494"/>
    <s v="Whitney Frost"/>
    <x v="7245"/>
    <x v="2"/>
    <n v="13579.3621"/>
    <n v="335"/>
    <x v="0"/>
    <s v="Elective"/>
    <d v="2021-04-12T00:00:00"/>
    <s v="Lipitor"/>
    <s v="Inconclusive"/>
    <x v="10"/>
  </r>
  <r>
    <s v="Mr."/>
    <s v="Connor Pierce"/>
    <n v="25"/>
    <x v="2"/>
    <x v="1"/>
    <s v="O+"/>
    <x v="1"/>
    <x v="0"/>
    <x v="15"/>
    <s v="Sean Alexander"/>
    <x v="3407"/>
    <x v="4"/>
    <n v="24728.475399999999"/>
    <n v="452"/>
    <x v="1"/>
    <s v="Urgent"/>
    <d v="2021-08-18T00:00:00"/>
    <s v="Paracetamol"/>
    <s v="Inconclusive"/>
    <x v="9"/>
  </r>
  <r>
    <s v="Mr."/>
    <s v="James Porter"/>
    <n v="77"/>
    <x v="0"/>
    <x v="1"/>
    <s v="A+"/>
    <x v="4"/>
    <x v="5"/>
    <x v="1553"/>
    <s v="Cynthia Pham"/>
    <x v="7246"/>
    <x v="1"/>
    <n v="15951.635700000001"/>
    <n v="489"/>
    <x v="2"/>
    <s v="Emergency"/>
    <d v="2022-09-26T00:00:00"/>
    <s v="Lipitor"/>
    <s v="Normal"/>
    <x v="2"/>
  </r>
  <r>
    <s v="Mrs."/>
    <s v="Ashley Greer"/>
    <n v="25"/>
    <x v="2"/>
    <x v="0"/>
    <s v="O-"/>
    <x v="0"/>
    <x v="5"/>
    <x v="1410"/>
    <s v="James Weaver"/>
    <x v="7247"/>
    <x v="2"/>
    <n v="70620.047999999995"/>
    <n v="382"/>
    <x v="0"/>
    <s v="Elective"/>
    <d v="2023-10-06T00:00:00"/>
    <s v="Ibuprofen"/>
    <s v="Abnormal"/>
    <x v="22"/>
  </r>
  <r>
    <s v="Mrs."/>
    <s v="Mark Vargas"/>
    <n v="62"/>
    <x v="0"/>
    <x v="0"/>
    <s v="O+"/>
    <x v="1"/>
    <x v="3"/>
    <x v="910"/>
    <s v="Miranda Perkins"/>
    <x v="7248"/>
    <x v="1"/>
    <n v="27342.931199999999"/>
    <n v="199"/>
    <x v="1"/>
    <s v="Urgent"/>
    <d v="2020-05-14T00:00:00"/>
    <s v="Paracetamol"/>
    <s v="Inconclusive"/>
    <x v="20"/>
  </r>
  <r>
    <s v="Mr."/>
    <s v="Michael Holmes"/>
    <n v="74"/>
    <x v="0"/>
    <x v="1"/>
    <s v="O+"/>
    <x v="1"/>
    <x v="3"/>
    <x v="469"/>
    <s v="Lisa Black"/>
    <x v="7249"/>
    <x v="1"/>
    <n v="3162.3069999999998"/>
    <n v="160"/>
    <x v="1"/>
    <s v="Urgent"/>
    <d v="2018-12-09T00:00:00"/>
    <s v="Paracetamol"/>
    <s v="Abnormal"/>
    <x v="2"/>
  </r>
  <r>
    <s v="Mrs."/>
    <s v="Derek Morris"/>
    <n v="19"/>
    <x v="2"/>
    <x v="0"/>
    <s v="AB-"/>
    <x v="5"/>
    <x v="5"/>
    <x v="1586"/>
    <s v="Allen Douglas"/>
    <x v="2664"/>
    <x v="4"/>
    <n v="61482.012799999997"/>
    <n v="493"/>
    <x v="0"/>
    <s v="Elective"/>
    <d v="2022-07-14T00:00:00"/>
    <s v="Aspirin"/>
    <s v="Inconclusive"/>
    <x v="28"/>
  </r>
  <r>
    <s v="Mr."/>
    <s v="Katherine Greer"/>
    <n v="57"/>
    <x v="1"/>
    <x v="1"/>
    <s v="A-"/>
    <x v="6"/>
    <x v="4"/>
    <x v="1013"/>
    <s v="Steven Blair"/>
    <x v="7250"/>
    <x v="4"/>
    <n v="19366.0789"/>
    <n v="105"/>
    <x v="0"/>
    <s v="Elective"/>
    <d v="2019-07-08T00:00:00"/>
    <s v="Ibuprofen"/>
    <s v="Abnormal"/>
    <x v="12"/>
  </r>
  <r>
    <s v="Mr."/>
    <s v="Jessica Sanders"/>
    <n v="79"/>
    <x v="0"/>
    <x v="1"/>
    <s v="B-"/>
    <x v="2"/>
    <x v="2"/>
    <x v="600"/>
    <s v="Gabriel Davis"/>
    <x v="7251"/>
    <x v="4"/>
    <n v="23144.293699999998"/>
    <n v="200"/>
    <x v="0"/>
    <s v="Elective"/>
    <d v="2022-06-14T00:00:00"/>
    <s v="Penicillin"/>
    <s v="Normal"/>
    <x v="3"/>
  </r>
  <r>
    <s v="Mr."/>
    <s v="Michael Bennett"/>
    <n v="31"/>
    <x v="2"/>
    <x v="1"/>
    <s v="A+"/>
    <x v="4"/>
    <x v="4"/>
    <x v="1298"/>
    <s v="Melissa Thomas"/>
    <x v="7252"/>
    <x v="2"/>
    <n v="35741.2336"/>
    <n v="370"/>
    <x v="1"/>
    <s v="Urgent"/>
    <d v="2022-02-10T00:00:00"/>
    <s v="Penicillin"/>
    <s v="Inconclusive"/>
    <x v="18"/>
  </r>
  <r>
    <s v="Mrs."/>
    <s v="Daniel Barrett"/>
    <n v="58"/>
    <x v="1"/>
    <x v="0"/>
    <s v="A-"/>
    <x v="6"/>
    <x v="1"/>
    <x v="1632"/>
    <s v="Ashlee Benson"/>
    <x v="7253"/>
    <x v="0"/>
    <n v="2031.9203"/>
    <n v="366"/>
    <x v="2"/>
    <s v="Emergency"/>
    <d v="2021-02-04T00:00:00"/>
    <s v="Ibuprofen"/>
    <s v="Inconclusive"/>
    <x v="5"/>
  </r>
  <r>
    <s v="Mr."/>
    <s v="Jane Perez"/>
    <n v="66"/>
    <x v="0"/>
    <x v="1"/>
    <s v="A-"/>
    <x v="6"/>
    <x v="2"/>
    <x v="1189"/>
    <s v="Andrea Vargas"/>
    <x v="7254"/>
    <x v="3"/>
    <n v="14055.276900000001"/>
    <n v="170"/>
    <x v="0"/>
    <s v="Elective"/>
    <d v="2020-09-21T00:00:00"/>
    <s v="Penicillin"/>
    <s v="Normal"/>
    <x v="4"/>
  </r>
  <r>
    <s v="Mrs."/>
    <s v="Michael Lewis"/>
    <n v="30"/>
    <x v="2"/>
    <x v="0"/>
    <s v="A-"/>
    <x v="6"/>
    <x v="5"/>
    <x v="1188"/>
    <s v="Gina Perkins"/>
    <x v="7255"/>
    <x v="3"/>
    <n v="72429.929600000003"/>
    <n v="329"/>
    <x v="0"/>
    <s v="Elective"/>
    <d v="2019-01-18T00:00:00"/>
    <s v="Lipitor"/>
    <s v="Inconclusive"/>
    <x v="21"/>
  </r>
  <r>
    <s v="Mr."/>
    <s v="James Thomas"/>
    <n v="45"/>
    <x v="1"/>
    <x v="1"/>
    <s v="AB-"/>
    <x v="5"/>
    <x v="5"/>
    <x v="1242"/>
    <s v="Susan Compton"/>
    <x v="7256"/>
    <x v="4"/>
    <n v="6139.9219000000003"/>
    <n v="475"/>
    <x v="0"/>
    <s v="Elective"/>
    <d v="2020-05-07T00:00:00"/>
    <s v="Ibuprofen"/>
    <s v="Abnormal"/>
    <x v="12"/>
  </r>
  <r>
    <s v="Mr."/>
    <s v="Michael Smith"/>
    <n v="49"/>
    <x v="1"/>
    <x v="1"/>
    <s v="A-"/>
    <x v="6"/>
    <x v="3"/>
    <x v="1292"/>
    <s v="Dr. Keith Morrison"/>
    <x v="7257"/>
    <x v="1"/>
    <n v="27381.0923"/>
    <n v="450"/>
    <x v="1"/>
    <s v="Urgent"/>
    <d v="2021-06-11T00:00:00"/>
    <s v="Lipitor"/>
    <s v="Inconclusive"/>
    <x v="18"/>
  </r>
  <r>
    <s v="Mrs."/>
    <s v="Calvin White"/>
    <n v="77"/>
    <x v="0"/>
    <x v="0"/>
    <s v="AB-"/>
    <x v="5"/>
    <x v="2"/>
    <x v="311"/>
    <s v="Madison Berry"/>
    <x v="7258"/>
    <x v="2"/>
    <n v="18428.607100000001"/>
    <n v="212"/>
    <x v="2"/>
    <s v="Emergency"/>
    <d v="2019-12-18T00:00:00"/>
    <s v="Penicillin"/>
    <s v="Abnormal"/>
    <x v="0"/>
  </r>
  <r>
    <s v="Mrs."/>
    <s v="Kyle Morris"/>
    <n v="83"/>
    <x v="0"/>
    <x v="0"/>
    <s v="AB+"/>
    <x v="3"/>
    <x v="1"/>
    <x v="208"/>
    <s v="Michael Kelly"/>
    <x v="7259"/>
    <x v="1"/>
    <n v="30673.5432"/>
    <n v="200"/>
    <x v="0"/>
    <s v="Elective"/>
    <d v="2021-12-20T00:00:00"/>
    <s v="Lipitor"/>
    <s v="Normal"/>
    <x v="14"/>
  </r>
  <r>
    <s v="Mr."/>
    <s v="Tyler Freeman"/>
    <n v="38"/>
    <x v="1"/>
    <x v="1"/>
    <s v="AB+"/>
    <x v="3"/>
    <x v="3"/>
    <x v="1012"/>
    <s v="Alicia Hogan"/>
    <x v="4020"/>
    <x v="0"/>
    <n v="24856.127"/>
    <n v="283"/>
    <x v="1"/>
    <s v="Urgent"/>
    <d v="2023-07-13T00:00:00"/>
    <s v="Paracetamol"/>
    <s v="Inconclusive"/>
    <x v="9"/>
  </r>
  <r>
    <s v="Mrs."/>
    <s v="Laura Rodriguez"/>
    <n v="52"/>
    <x v="1"/>
    <x v="0"/>
    <s v="O+"/>
    <x v="1"/>
    <x v="5"/>
    <x v="1380"/>
    <s v="Lisa Smith"/>
    <x v="7260"/>
    <x v="4"/>
    <n v="72452.125799999994"/>
    <n v="345"/>
    <x v="0"/>
    <s v="Elective"/>
    <d v="2022-10-11T00:00:00"/>
    <s v="Ibuprofen"/>
    <s v="Abnormal"/>
    <x v="18"/>
  </r>
  <r>
    <s v="Mr."/>
    <s v="Dustin Myers"/>
    <n v="19"/>
    <x v="2"/>
    <x v="1"/>
    <s v="O+"/>
    <x v="1"/>
    <x v="0"/>
    <x v="732"/>
    <s v="Joshua Jenkins"/>
    <x v="7261"/>
    <x v="4"/>
    <n v="2193.5275999999999"/>
    <n v="181"/>
    <x v="2"/>
    <s v="Emergency"/>
    <d v="2022-10-17T00:00:00"/>
    <s v="Ibuprofen"/>
    <s v="Normal"/>
    <x v="20"/>
  </r>
  <r>
    <s v="Mrs."/>
    <s v="Jennifer Hale"/>
    <n v="69"/>
    <x v="0"/>
    <x v="0"/>
    <s v="B-"/>
    <x v="2"/>
    <x v="1"/>
    <x v="1283"/>
    <s v="Kelly Miller"/>
    <x v="7262"/>
    <x v="3"/>
    <n v="26607.508600000001"/>
    <n v="460"/>
    <x v="0"/>
    <s v="Elective"/>
    <d v="2021-09-03T00:00:00"/>
    <s v="Lipitor"/>
    <s v="Abnormal"/>
    <x v="15"/>
  </r>
  <r>
    <s v="Mrs."/>
    <s v="Jennifer Estrada"/>
    <n v="60"/>
    <x v="0"/>
    <x v="0"/>
    <s v="AB-"/>
    <x v="5"/>
    <x v="1"/>
    <x v="1203"/>
    <s v="Olivia Harris"/>
    <x v="7263"/>
    <x v="1"/>
    <n v="30537.346099999999"/>
    <n v="306"/>
    <x v="0"/>
    <s v="Elective"/>
    <d v="2021-04-06T00:00:00"/>
    <s v="Paracetamol"/>
    <s v="Abnormal"/>
    <x v="3"/>
  </r>
  <r>
    <s v="Mrs."/>
    <s v="Carrie Rice"/>
    <n v="56"/>
    <x v="1"/>
    <x v="0"/>
    <s v="AB+"/>
    <x v="3"/>
    <x v="5"/>
    <x v="1455"/>
    <s v="David Mcneil"/>
    <x v="7264"/>
    <x v="3"/>
    <n v="7222.0707000000002"/>
    <n v="299"/>
    <x v="2"/>
    <s v="Emergency"/>
    <d v="2021-01-06T00:00:00"/>
    <s v="Aspirin"/>
    <s v="Inconclusive"/>
    <x v="2"/>
  </r>
  <r>
    <s v="Mr."/>
    <s v="Mark Peterson"/>
    <n v="61"/>
    <x v="0"/>
    <x v="1"/>
    <s v="O-"/>
    <x v="0"/>
    <x v="5"/>
    <x v="1616"/>
    <s v="David Jones"/>
    <x v="7265"/>
    <x v="1"/>
    <n v="13660.130999999999"/>
    <n v="133"/>
    <x v="2"/>
    <s v="Emergency"/>
    <d v="2018-11-27T00:00:00"/>
    <s v="Penicillin"/>
    <s v="Abnormal"/>
    <x v="5"/>
  </r>
  <r>
    <s v="Mrs."/>
    <s v="Brandon Kim"/>
    <n v="46"/>
    <x v="1"/>
    <x v="0"/>
    <s v="A-"/>
    <x v="6"/>
    <x v="2"/>
    <x v="234"/>
    <s v="Kenneth Smith"/>
    <x v="7266"/>
    <x v="2"/>
    <n v="19256.013900000002"/>
    <n v="445"/>
    <x v="0"/>
    <s v="Elective"/>
    <d v="2021-04-23T00:00:00"/>
    <s v="Aspirin"/>
    <s v="Abnormal"/>
    <x v="27"/>
  </r>
  <r>
    <s v="Mrs."/>
    <s v="David Zavala"/>
    <n v="36"/>
    <x v="1"/>
    <x v="0"/>
    <s v="A-"/>
    <x v="6"/>
    <x v="0"/>
    <x v="1771"/>
    <s v="Richard Floyd"/>
    <x v="7267"/>
    <x v="1"/>
    <n v="18951.955300000001"/>
    <n v="349"/>
    <x v="0"/>
    <s v="Elective"/>
    <d v="2020-02-10T00:00:00"/>
    <s v="Ibuprofen"/>
    <s v="Normal"/>
    <x v="27"/>
  </r>
  <r>
    <s v="Mrs."/>
    <s v="Anthony Norris"/>
    <n v="20"/>
    <x v="2"/>
    <x v="0"/>
    <s v="O-"/>
    <x v="0"/>
    <x v="0"/>
    <x v="56"/>
    <s v="Alexander Dixon"/>
    <x v="1370"/>
    <x v="1"/>
    <n v="34479.194499999998"/>
    <n v="211"/>
    <x v="0"/>
    <s v="Elective"/>
    <d v="2022-11-05T00:00:00"/>
    <s v="Penicillin"/>
    <s v="Inconclusive"/>
    <x v="26"/>
  </r>
  <r>
    <s v="Mrs."/>
    <s v="Alexandra Richardson"/>
    <n v="38"/>
    <x v="1"/>
    <x v="0"/>
    <s v="B-"/>
    <x v="2"/>
    <x v="2"/>
    <x v="252"/>
    <s v="Zachary Collins"/>
    <x v="7268"/>
    <x v="3"/>
    <n v="3482.1188999999999"/>
    <n v="198"/>
    <x v="0"/>
    <s v="Elective"/>
    <d v="2023-02-03T00:00:00"/>
    <s v="Ibuprofen"/>
    <s v="Normal"/>
    <x v="0"/>
  </r>
  <r>
    <s v="Mr."/>
    <s v="Daniel Gregory"/>
    <n v="35"/>
    <x v="1"/>
    <x v="1"/>
    <s v="AB+"/>
    <x v="3"/>
    <x v="3"/>
    <x v="203"/>
    <s v="Thomas Webster"/>
    <x v="4106"/>
    <x v="4"/>
    <n v="5113.2623999999996"/>
    <n v="229"/>
    <x v="1"/>
    <s v="Urgent"/>
    <d v="2018-12-01T00:00:00"/>
    <s v="Penicillin"/>
    <s v="Normal"/>
    <x v="15"/>
  </r>
  <r>
    <s v="Mr."/>
    <s v="Amanda Gardner"/>
    <n v="70"/>
    <x v="0"/>
    <x v="1"/>
    <s v="B-"/>
    <x v="2"/>
    <x v="2"/>
    <x v="1349"/>
    <s v="Denise Simmons"/>
    <x v="7269"/>
    <x v="1"/>
    <n v="22518.731400000001"/>
    <n v="312"/>
    <x v="2"/>
    <s v="Emergency"/>
    <d v="2021-03-07T00:00:00"/>
    <s v="Ibuprofen"/>
    <s v="Normal"/>
    <x v="1"/>
  </r>
  <r>
    <s v="Mrs."/>
    <s v="Joann Johnson"/>
    <n v="30"/>
    <x v="2"/>
    <x v="0"/>
    <s v="O+"/>
    <x v="1"/>
    <x v="4"/>
    <x v="1424"/>
    <s v="Timothy Rodriguez"/>
    <x v="7270"/>
    <x v="2"/>
    <n v="13502.217500000001"/>
    <n v="326"/>
    <x v="1"/>
    <s v="Urgent"/>
    <d v="2020-10-21T00:00:00"/>
    <s v="Penicillin"/>
    <s v="Abnormal"/>
    <x v="27"/>
  </r>
  <r>
    <s v="Mr."/>
    <s v="Breanna Nielsen"/>
    <n v="24"/>
    <x v="2"/>
    <x v="1"/>
    <s v="O+"/>
    <x v="1"/>
    <x v="0"/>
    <x v="787"/>
    <s v="Natalie Mitchell"/>
    <x v="7271"/>
    <x v="1"/>
    <n v="6483.5883000000003"/>
    <n v="355"/>
    <x v="2"/>
    <s v="Emergency"/>
    <d v="2020-03-16T00:00:00"/>
    <s v="Aspirin"/>
    <s v="Inconclusive"/>
    <x v="10"/>
  </r>
  <r>
    <s v="Mr."/>
    <s v="Alexander Turner"/>
    <n v="58"/>
    <x v="1"/>
    <x v="1"/>
    <s v="AB+"/>
    <x v="3"/>
    <x v="3"/>
    <x v="756"/>
    <s v="Deborah Brewer"/>
    <x v="7272"/>
    <x v="4"/>
    <n v="12378.7104"/>
    <n v="158"/>
    <x v="1"/>
    <s v="Urgent"/>
    <d v="2020-08-16T00:00:00"/>
    <s v="Ibuprofen"/>
    <s v="Abnormal"/>
    <x v="27"/>
  </r>
  <r>
    <s v="Mr."/>
    <s v="Sierra Hansen"/>
    <n v="42"/>
    <x v="1"/>
    <x v="1"/>
    <s v="B+"/>
    <x v="7"/>
    <x v="3"/>
    <x v="368"/>
    <s v="Ebony Simmons"/>
    <x v="7273"/>
    <x v="2"/>
    <n v="20820.353299999999"/>
    <n v="406"/>
    <x v="1"/>
    <s v="Urgent"/>
    <d v="2019-06-26T00:00:00"/>
    <s v="Ibuprofen"/>
    <s v="Inconclusive"/>
    <x v="22"/>
  </r>
  <r>
    <s v="Mrs."/>
    <s v="Timothy Le"/>
    <n v="27"/>
    <x v="2"/>
    <x v="0"/>
    <s v="A+"/>
    <x v="4"/>
    <x v="2"/>
    <x v="1785"/>
    <s v="Corey Aguilar"/>
    <x v="7274"/>
    <x v="1"/>
    <n v="12396.7601"/>
    <n v="306"/>
    <x v="2"/>
    <s v="Emergency"/>
    <d v="2018-12-16T00:00:00"/>
    <s v="Aspirin"/>
    <s v="Normal"/>
    <x v="14"/>
  </r>
  <r>
    <s v="Mrs."/>
    <s v="Lauren Pena"/>
    <n v="40"/>
    <x v="1"/>
    <x v="0"/>
    <s v="B+"/>
    <x v="7"/>
    <x v="1"/>
    <x v="1329"/>
    <s v="Linda Dominguez"/>
    <x v="504"/>
    <x v="1"/>
    <n v="10845.8541"/>
    <n v="105"/>
    <x v="1"/>
    <s v="Urgent"/>
    <d v="2022-06-24T00:00:00"/>
    <s v="Penicillin"/>
    <s v="Normal"/>
    <x v="3"/>
  </r>
  <r>
    <s v="Mr."/>
    <s v="Brett Rush"/>
    <n v="64"/>
    <x v="0"/>
    <x v="1"/>
    <s v="O-"/>
    <x v="0"/>
    <x v="1"/>
    <x v="1329"/>
    <s v="Susan Saunders"/>
    <x v="7275"/>
    <x v="2"/>
    <n v="13165.8976"/>
    <n v="392"/>
    <x v="0"/>
    <s v="Elective"/>
    <d v="2022-07-01T00:00:00"/>
    <s v="Penicillin"/>
    <s v="Abnormal"/>
    <x v="11"/>
  </r>
  <r>
    <s v="Mrs."/>
    <s v="Katherine Ward"/>
    <n v="52"/>
    <x v="1"/>
    <x v="0"/>
    <s v="O-"/>
    <x v="0"/>
    <x v="2"/>
    <x v="660"/>
    <s v="Robert Miller"/>
    <x v="7276"/>
    <x v="4"/>
    <n v="19348.657800000001"/>
    <n v="327"/>
    <x v="0"/>
    <s v="Elective"/>
    <d v="2023-02-22T00:00:00"/>
    <s v="Aspirin"/>
    <s v="Abnormal"/>
    <x v="22"/>
  </r>
  <r>
    <s v="Mr."/>
    <s v="Jackie Owens"/>
    <n v="22"/>
    <x v="2"/>
    <x v="1"/>
    <s v="A-"/>
    <x v="6"/>
    <x v="3"/>
    <x v="1200"/>
    <s v="Lisa Martin"/>
    <x v="6614"/>
    <x v="1"/>
    <n v="29893.786199999999"/>
    <n v="493"/>
    <x v="1"/>
    <s v="Urgent"/>
    <d v="2021-12-23T00:00:00"/>
    <s v="Ibuprofen"/>
    <s v="Abnormal"/>
    <x v="15"/>
  </r>
  <r>
    <s v="Mr."/>
    <s v="Kevin Barrett"/>
    <n v="60"/>
    <x v="0"/>
    <x v="1"/>
    <s v="A+"/>
    <x v="4"/>
    <x v="1"/>
    <x v="283"/>
    <s v="Christopher Grant"/>
    <x v="7277"/>
    <x v="4"/>
    <n v="14575.827600000001"/>
    <n v="190"/>
    <x v="2"/>
    <s v="Emergency"/>
    <d v="2023-07-07T00:00:00"/>
    <s v="Aspirin"/>
    <s v="Abnormal"/>
    <x v="14"/>
  </r>
  <r>
    <s v="Mrs."/>
    <s v="Kyle Francis"/>
    <n v="46"/>
    <x v="1"/>
    <x v="0"/>
    <s v="AB-"/>
    <x v="5"/>
    <x v="2"/>
    <x v="1379"/>
    <s v="Clifford Galvan"/>
    <x v="7278"/>
    <x v="3"/>
    <n v="12093.880499999999"/>
    <n v="121"/>
    <x v="2"/>
    <s v="Emergency"/>
    <d v="2019-12-14T00:00:00"/>
    <s v="Ibuprofen"/>
    <s v="Abnormal"/>
    <x v="10"/>
  </r>
  <r>
    <s v="Mr."/>
    <s v="Donald Mcclain"/>
    <n v="37"/>
    <x v="1"/>
    <x v="1"/>
    <s v="AB+"/>
    <x v="3"/>
    <x v="3"/>
    <x v="1037"/>
    <s v="Annette Keller"/>
    <x v="7279"/>
    <x v="3"/>
    <n v="12878.133900000001"/>
    <n v="422"/>
    <x v="1"/>
    <s v="Urgent"/>
    <d v="2020-01-23T00:00:00"/>
    <s v="Lipitor"/>
    <s v="Abnormal"/>
    <x v="8"/>
  </r>
  <r>
    <s v="Mrs."/>
    <s v="Bradley Swanson"/>
    <n v="52"/>
    <x v="1"/>
    <x v="0"/>
    <s v="O+"/>
    <x v="1"/>
    <x v="5"/>
    <x v="139"/>
    <s v="Jacob Moore"/>
    <x v="7280"/>
    <x v="4"/>
    <n v="77418.227799999993"/>
    <n v="331"/>
    <x v="0"/>
    <s v="Elective"/>
    <d v="2019-12-08T00:00:00"/>
    <s v="Paracetamol"/>
    <s v="Inconclusive"/>
    <x v="24"/>
  </r>
  <r>
    <s v="Mr."/>
    <s v="Alejandro Gray"/>
    <n v="77"/>
    <x v="0"/>
    <x v="1"/>
    <s v="A-"/>
    <x v="6"/>
    <x v="2"/>
    <x v="412"/>
    <s v="Emily Simmons"/>
    <x v="7281"/>
    <x v="2"/>
    <n v="12959.463"/>
    <n v="396"/>
    <x v="0"/>
    <s v="Elective"/>
    <d v="2022-08-26T00:00:00"/>
    <s v="Penicillin"/>
    <s v="Inconclusive"/>
    <x v="3"/>
  </r>
  <r>
    <s v="Mrs."/>
    <s v="Allison Rodgers"/>
    <n v="26"/>
    <x v="2"/>
    <x v="0"/>
    <s v="A+"/>
    <x v="4"/>
    <x v="5"/>
    <x v="260"/>
    <s v="William Williams"/>
    <x v="7282"/>
    <x v="1"/>
    <n v="34025.367400000003"/>
    <n v="142"/>
    <x v="0"/>
    <s v="Elective"/>
    <d v="2019-02-27T00:00:00"/>
    <s v="Lipitor"/>
    <s v="Inconclusive"/>
    <x v="5"/>
  </r>
  <r>
    <s v="Mrs."/>
    <s v="William Robinson"/>
    <n v="81"/>
    <x v="0"/>
    <x v="0"/>
    <s v="O+"/>
    <x v="1"/>
    <x v="0"/>
    <x v="1584"/>
    <s v="David Martinez"/>
    <x v="7283"/>
    <x v="3"/>
    <n v="17283.607100000001"/>
    <n v="406"/>
    <x v="2"/>
    <s v="Emergency"/>
    <d v="2020-03-30T00:00:00"/>
    <s v="Ibuprofen"/>
    <s v="Inconclusive"/>
    <x v="11"/>
  </r>
  <r>
    <s v="Mr."/>
    <s v="Jason Little"/>
    <n v="62"/>
    <x v="0"/>
    <x v="1"/>
    <s v="A-"/>
    <x v="6"/>
    <x v="1"/>
    <x v="1462"/>
    <s v="Anthony Maldonado"/>
    <x v="7284"/>
    <x v="0"/>
    <n v="31912.790700000001"/>
    <n v="297"/>
    <x v="1"/>
    <s v="Urgent"/>
    <d v="2020-08-21T00:00:00"/>
    <s v="Penicillin"/>
    <s v="Abnormal"/>
    <x v="29"/>
  </r>
  <r>
    <s v="Mrs."/>
    <s v="Jason Phillips"/>
    <n v="60"/>
    <x v="0"/>
    <x v="0"/>
    <s v="B-"/>
    <x v="2"/>
    <x v="2"/>
    <x v="1210"/>
    <s v="Erin Jones"/>
    <x v="7285"/>
    <x v="1"/>
    <n v="17221.9732"/>
    <n v="281"/>
    <x v="0"/>
    <s v="Elective"/>
    <d v="2020-12-02T00:00:00"/>
    <s v="Ibuprofen"/>
    <s v="Inconclusive"/>
    <x v="4"/>
  </r>
  <r>
    <s v="Mrs."/>
    <s v="Christopher Hernandez DDS"/>
    <n v="41"/>
    <x v="1"/>
    <x v="0"/>
    <s v="A-"/>
    <x v="6"/>
    <x v="5"/>
    <x v="707"/>
    <s v="Dr. Tanya Stephens"/>
    <x v="5703"/>
    <x v="2"/>
    <n v="47739.386700000003"/>
    <n v="489"/>
    <x v="0"/>
    <s v="Elective"/>
    <d v="2019-04-27T00:00:00"/>
    <s v="Penicillin"/>
    <s v="Normal"/>
    <x v="28"/>
  </r>
  <r>
    <s v="Mr."/>
    <s v="Curtis Gonzalez"/>
    <n v="29"/>
    <x v="2"/>
    <x v="1"/>
    <s v="AB+"/>
    <x v="3"/>
    <x v="3"/>
    <x v="357"/>
    <s v="Dawn Nicholson"/>
    <x v="6382"/>
    <x v="4"/>
    <n v="34599.717299999997"/>
    <n v="390"/>
    <x v="1"/>
    <s v="Urgent"/>
    <d v="2021-02-17T00:00:00"/>
    <s v="Lipitor"/>
    <s v="Inconclusive"/>
    <x v="8"/>
  </r>
  <r>
    <s v="Mr."/>
    <s v="Gregory Wilson"/>
    <n v="84"/>
    <x v="0"/>
    <x v="1"/>
    <s v="O-"/>
    <x v="0"/>
    <x v="1"/>
    <x v="765"/>
    <s v="Samuel Paul"/>
    <x v="7286"/>
    <x v="2"/>
    <n v="11221.711499999999"/>
    <n v="486"/>
    <x v="1"/>
    <s v="Urgent"/>
    <d v="2019-09-15T00:00:00"/>
    <s v="Ibuprofen"/>
    <s v="Abnormal"/>
    <x v="12"/>
  </r>
  <r>
    <s v="Mr."/>
    <s v="Philip Cline DVM"/>
    <n v="29"/>
    <x v="2"/>
    <x v="1"/>
    <s v="AB+"/>
    <x v="3"/>
    <x v="4"/>
    <x v="306"/>
    <s v="Jeffrey Davila"/>
    <x v="3156"/>
    <x v="2"/>
    <n v="25265.3891"/>
    <n v="245"/>
    <x v="2"/>
    <s v="Emergency"/>
    <d v="2022-11-05T00:00:00"/>
    <s v="Ibuprofen"/>
    <s v="Normal"/>
    <x v="0"/>
  </r>
  <r>
    <s v="Mrs."/>
    <s v="Lori Scott"/>
    <n v="31"/>
    <x v="2"/>
    <x v="0"/>
    <s v="B-"/>
    <x v="2"/>
    <x v="1"/>
    <x v="786"/>
    <s v="Megan Guerrero"/>
    <x v="7287"/>
    <x v="4"/>
    <n v="29621.852299999999"/>
    <n v="336"/>
    <x v="0"/>
    <s v="Elective"/>
    <d v="2020-08-19T00:00:00"/>
    <s v="Penicillin"/>
    <s v="Normal"/>
    <x v="22"/>
  </r>
  <r>
    <s v="Mr."/>
    <s v="Tonya Blair"/>
    <n v="55"/>
    <x v="1"/>
    <x v="1"/>
    <s v="B+"/>
    <x v="7"/>
    <x v="3"/>
    <x v="658"/>
    <s v="Kimberly Chavez"/>
    <x v="7288"/>
    <x v="4"/>
    <n v="29385.7487"/>
    <n v="231"/>
    <x v="2"/>
    <s v="Emergency"/>
    <d v="2019-09-21T00:00:00"/>
    <s v="Paracetamol"/>
    <s v="Inconclusive"/>
    <x v="16"/>
  </r>
  <r>
    <s v="Mrs."/>
    <s v="Kendra Cox"/>
    <n v="72"/>
    <x v="0"/>
    <x v="0"/>
    <s v="O+"/>
    <x v="1"/>
    <x v="2"/>
    <x v="1717"/>
    <s v="Ernest Lawrence"/>
    <x v="7289"/>
    <x v="0"/>
    <n v="18559.142100000001"/>
    <n v="296"/>
    <x v="0"/>
    <s v="Elective"/>
    <d v="2023-01-16T00:00:00"/>
    <s v="Lipitor"/>
    <s v="Abnormal"/>
    <x v="28"/>
  </r>
  <r>
    <s v="Mrs."/>
    <s v="Rachel Diaz"/>
    <n v="19"/>
    <x v="2"/>
    <x v="0"/>
    <s v="O+"/>
    <x v="1"/>
    <x v="0"/>
    <x v="1214"/>
    <s v="Douglas Valdez"/>
    <x v="7290"/>
    <x v="1"/>
    <n v="46592.767200000002"/>
    <n v="432"/>
    <x v="2"/>
    <s v="Emergency"/>
    <d v="2020-04-27T00:00:00"/>
    <s v="Aspirin"/>
    <s v="Normal"/>
    <x v="26"/>
  </r>
  <r>
    <s v="Mrs."/>
    <s v="Gabriel Flores"/>
    <n v="39"/>
    <x v="1"/>
    <x v="0"/>
    <s v="O-"/>
    <x v="0"/>
    <x v="1"/>
    <x v="169"/>
    <s v="Robert Perez"/>
    <x v="7291"/>
    <x v="0"/>
    <n v="12128.3822"/>
    <n v="480"/>
    <x v="1"/>
    <s v="Urgent"/>
    <d v="2020-04-18T00:00:00"/>
    <s v="Penicillin"/>
    <s v="Inconclusive"/>
    <x v="1"/>
  </r>
  <r>
    <s v="Mrs."/>
    <s v="David Miles"/>
    <n v="42"/>
    <x v="1"/>
    <x v="0"/>
    <s v="B+"/>
    <x v="7"/>
    <x v="2"/>
    <x v="1111"/>
    <s v="Rachel Alexander"/>
    <x v="2270"/>
    <x v="0"/>
    <n v="10644.921399999999"/>
    <n v="230"/>
    <x v="2"/>
    <s v="Emergency"/>
    <d v="2023-11-01T00:00:00"/>
    <s v="Paracetamol"/>
    <s v="Normal"/>
    <x v="26"/>
  </r>
  <r>
    <s v="Mrs."/>
    <s v="Lauren Gomez"/>
    <n v="49"/>
    <x v="1"/>
    <x v="0"/>
    <s v="B+"/>
    <x v="7"/>
    <x v="3"/>
    <x v="640"/>
    <s v="Robert Nguyen"/>
    <x v="7292"/>
    <x v="1"/>
    <n v="5855.6785"/>
    <n v="458"/>
    <x v="2"/>
    <s v="Emergency"/>
    <d v="2020-06-01T00:00:00"/>
    <s v="Penicillin"/>
    <s v="Inconclusive"/>
    <x v="9"/>
  </r>
  <r>
    <s v="Mrs."/>
    <s v="Matthew Gregory DDS"/>
    <n v="59"/>
    <x v="1"/>
    <x v="0"/>
    <s v="B-"/>
    <x v="2"/>
    <x v="1"/>
    <x v="903"/>
    <s v="Brittany Stein"/>
    <x v="7293"/>
    <x v="4"/>
    <n v="38270.2402"/>
    <n v="123"/>
    <x v="2"/>
    <s v="Emergency"/>
    <d v="2023-06-21T00:00:00"/>
    <s v="Lipitor"/>
    <s v="Abnormal"/>
    <x v="10"/>
  </r>
  <r>
    <s v="Mrs."/>
    <s v="Karen Walker"/>
    <n v="74"/>
    <x v="0"/>
    <x v="0"/>
    <s v="AB-"/>
    <x v="5"/>
    <x v="5"/>
    <x v="1535"/>
    <s v="Joseph Byrd"/>
    <x v="7294"/>
    <x v="4"/>
    <n v="48609.653299999998"/>
    <n v="300"/>
    <x v="0"/>
    <s v="Elective"/>
    <d v="2019-05-23T00:00:00"/>
    <s v="Ibuprofen"/>
    <s v="Abnormal"/>
    <x v="27"/>
  </r>
  <r>
    <s v="Mr."/>
    <s v="David Kim"/>
    <n v="78"/>
    <x v="0"/>
    <x v="1"/>
    <s v="A+"/>
    <x v="4"/>
    <x v="1"/>
    <x v="565"/>
    <s v="Alyssa Watts"/>
    <x v="6434"/>
    <x v="4"/>
    <n v="23444.641199999998"/>
    <n v="409"/>
    <x v="1"/>
    <s v="Urgent"/>
    <d v="2020-07-07T00:00:00"/>
    <s v="Ibuprofen"/>
    <s v="Normal"/>
    <x v="25"/>
  </r>
  <r>
    <s v="Mr."/>
    <s v="James Murray"/>
    <n v="48"/>
    <x v="1"/>
    <x v="1"/>
    <s v="O-"/>
    <x v="0"/>
    <x v="3"/>
    <x v="1370"/>
    <s v="Kimberly Brooks"/>
    <x v="7295"/>
    <x v="2"/>
    <n v="28834.353800000001"/>
    <n v="456"/>
    <x v="1"/>
    <s v="Urgent"/>
    <d v="2021-05-12T00:00:00"/>
    <s v="Penicillin"/>
    <s v="Inconclusive"/>
    <x v="15"/>
  </r>
  <r>
    <s v="Mr."/>
    <s v="Harry Moon"/>
    <n v="27"/>
    <x v="2"/>
    <x v="1"/>
    <s v="O-"/>
    <x v="0"/>
    <x v="2"/>
    <x v="23"/>
    <s v="John Vasquez"/>
    <x v="276"/>
    <x v="2"/>
    <n v="2356.1428000000001"/>
    <n v="199"/>
    <x v="2"/>
    <s v="Emergency"/>
    <d v="2019-02-07T00:00:00"/>
    <s v="Ibuprofen"/>
    <s v="Inconclusive"/>
    <x v="7"/>
  </r>
  <r>
    <s v="Mr."/>
    <s v="Julie Schmidt"/>
    <n v="58"/>
    <x v="1"/>
    <x v="1"/>
    <s v="A+"/>
    <x v="4"/>
    <x v="3"/>
    <x v="1602"/>
    <s v="Michael Jimenez"/>
    <x v="755"/>
    <x v="4"/>
    <n v="5739.3267999999998"/>
    <n v="473"/>
    <x v="2"/>
    <s v="Emergency"/>
    <d v="2023-06-24T00:00:00"/>
    <s v="Lipitor"/>
    <s v="Abnormal"/>
    <x v="19"/>
  </r>
  <r>
    <s v="Mr."/>
    <s v="Amy Salazar"/>
    <n v="61"/>
    <x v="0"/>
    <x v="1"/>
    <s v="O+"/>
    <x v="1"/>
    <x v="2"/>
    <x v="1024"/>
    <s v="Robert Gallagher"/>
    <x v="1147"/>
    <x v="1"/>
    <n v="22140.829000000002"/>
    <n v="428"/>
    <x v="2"/>
    <s v="Emergency"/>
    <d v="2022-01-07T00:00:00"/>
    <s v="Paracetamol"/>
    <s v="Normal"/>
    <x v="0"/>
  </r>
  <r>
    <s v="Mrs."/>
    <s v="Gabriel Sanders"/>
    <n v="52"/>
    <x v="1"/>
    <x v="0"/>
    <s v="A+"/>
    <x v="4"/>
    <x v="0"/>
    <x v="721"/>
    <s v="Megan Hayes"/>
    <x v="7296"/>
    <x v="2"/>
    <n v="41818.014300000003"/>
    <n v="308"/>
    <x v="2"/>
    <s v="Emergency"/>
    <d v="2020-05-01T00:00:00"/>
    <s v="Ibuprofen"/>
    <s v="Inconclusive"/>
    <x v="25"/>
  </r>
  <r>
    <s v="Mr."/>
    <s v="Sarah Moore"/>
    <n v="44"/>
    <x v="1"/>
    <x v="1"/>
    <s v="A+"/>
    <x v="4"/>
    <x v="4"/>
    <x v="904"/>
    <s v="Sheri Diaz"/>
    <x v="7297"/>
    <x v="0"/>
    <n v="13162.003000000001"/>
    <n v="319"/>
    <x v="1"/>
    <s v="Urgent"/>
    <d v="2022-04-02T00:00:00"/>
    <s v="Paracetamol"/>
    <s v="Normal"/>
    <x v="21"/>
  </r>
  <r>
    <s v="Mrs."/>
    <s v="Rebecca Shaw"/>
    <n v="56"/>
    <x v="1"/>
    <x v="0"/>
    <s v="AB-"/>
    <x v="5"/>
    <x v="0"/>
    <x v="410"/>
    <s v="Jim Brown"/>
    <x v="7298"/>
    <x v="2"/>
    <n v="15421.7155"/>
    <n v="301"/>
    <x v="1"/>
    <s v="Urgent"/>
    <d v="2022-12-10T00:00:00"/>
    <s v="Lipitor"/>
    <s v="Abnormal"/>
    <x v="1"/>
  </r>
  <r>
    <s v="Mr."/>
    <s v="Susan Wilkerson"/>
    <n v="61"/>
    <x v="0"/>
    <x v="1"/>
    <s v="A+"/>
    <x v="4"/>
    <x v="1"/>
    <x v="950"/>
    <s v="Gary Flores"/>
    <x v="261"/>
    <x v="4"/>
    <n v="2488.0237999999999"/>
    <n v="353"/>
    <x v="0"/>
    <s v="Elective"/>
    <d v="2023-04-03T00:00:00"/>
    <s v="Ibuprofen"/>
    <s v="Normal"/>
    <x v="21"/>
  </r>
  <r>
    <s v="Mr."/>
    <s v="Elizabeth Robertson"/>
    <n v="68"/>
    <x v="0"/>
    <x v="1"/>
    <s v="AB+"/>
    <x v="3"/>
    <x v="1"/>
    <x v="608"/>
    <s v="Jasmine Perkins"/>
    <x v="7299"/>
    <x v="2"/>
    <n v="2966.4117999999999"/>
    <n v="189"/>
    <x v="0"/>
    <s v="Elective"/>
    <d v="2023-02-16T00:00:00"/>
    <s v="Lipitor"/>
    <s v="Inconclusive"/>
    <x v="15"/>
  </r>
  <r>
    <s v="Mrs."/>
    <s v="Zachary Allen"/>
    <n v="66"/>
    <x v="0"/>
    <x v="0"/>
    <s v="A-"/>
    <x v="6"/>
    <x v="3"/>
    <x v="127"/>
    <s v="Alexander Barrett"/>
    <x v="7300"/>
    <x v="1"/>
    <n v="8841.2814999999991"/>
    <n v="310"/>
    <x v="1"/>
    <s v="Urgent"/>
    <d v="2020-09-10T00:00:00"/>
    <s v="Aspirin"/>
    <s v="Normal"/>
    <x v="19"/>
  </r>
  <r>
    <s v="Mr."/>
    <s v="Lawrence Watkins"/>
    <n v="85"/>
    <x v="0"/>
    <x v="1"/>
    <s v="A-"/>
    <x v="6"/>
    <x v="1"/>
    <x v="320"/>
    <s v="Leah Conway"/>
    <x v="7301"/>
    <x v="0"/>
    <n v="9674.4469000000008"/>
    <n v="439"/>
    <x v="1"/>
    <s v="Urgent"/>
    <d v="2022-08-15T00:00:00"/>
    <s v="Lipitor"/>
    <s v="Normal"/>
    <x v="21"/>
  </r>
  <r>
    <s v="Mr."/>
    <s v="Rhonda Colon"/>
    <n v="79"/>
    <x v="0"/>
    <x v="1"/>
    <s v="A+"/>
    <x v="4"/>
    <x v="1"/>
    <x v="352"/>
    <s v="Joshua Kirby"/>
    <x v="7302"/>
    <x v="0"/>
    <n v="2508.8290999999999"/>
    <n v="461"/>
    <x v="1"/>
    <s v="Urgent"/>
    <d v="2022-02-13T00:00:00"/>
    <s v="Ibuprofen"/>
    <s v="Abnormal"/>
    <x v="20"/>
  </r>
  <r>
    <s v="Mr."/>
    <s v="Austin Rogers"/>
    <n v="85"/>
    <x v="0"/>
    <x v="1"/>
    <s v="A-"/>
    <x v="6"/>
    <x v="0"/>
    <x v="548"/>
    <s v="Cheryl Bennett"/>
    <x v="7303"/>
    <x v="0"/>
    <n v="20447.868900000001"/>
    <n v="400"/>
    <x v="1"/>
    <s v="Urgent"/>
    <d v="2019-06-11T00:00:00"/>
    <s v="Penicillin"/>
    <s v="Abnormal"/>
    <x v="2"/>
  </r>
  <r>
    <s v="Mrs."/>
    <s v="Travis Gomez"/>
    <n v="59"/>
    <x v="1"/>
    <x v="0"/>
    <s v="O+"/>
    <x v="1"/>
    <x v="2"/>
    <x v="58"/>
    <s v="Samantha Proctor"/>
    <x v="7304"/>
    <x v="0"/>
    <n v="7991.0083999999997"/>
    <n v="440"/>
    <x v="0"/>
    <s v="Elective"/>
    <d v="2020-02-03T00:00:00"/>
    <s v="Paracetamol"/>
    <s v="Inconclusive"/>
    <x v="25"/>
  </r>
  <r>
    <s v="Mrs."/>
    <s v="Evan Pittman"/>
    <n v="50"/>
    <x v="1"/>
    <x v="0"/>
    <s v="AB-"/>
    <x v="5"/>
    <x v="2"/>
    <x v="209"/>
    <s v="Matthew James"/>
    <x v="394"/>
    <x v="4"/>
    <n v="5741.4408999999996"/>
    <n v="120"/>
    <x v="2"/>
    <s v="Emergency"/>
    <d v="2019-04-07T00:00:00"/>
    <s v="Ibuprofen"/>
    <s v="Inconclusive"/>
    <x v="18"/>
  </r>
  <r>
    <s v="Mrs."/>
    <s v="Christine King"/>
    <n v="36"/>
    <x v="1"/>
    <x v="0"/>
    <s v="AB-"/>
    <x v="5"/>
    <x v="2"/>
    <x v="1719"/>
    <s v="Howard Martin"/>
    <x v="7305"/>
    <x v="0"/>
    <n v="1804.2038"/>
    <n v="337"/>
    <x v="0"/>
    <s v="Elective"/>
    <d v="2019-05-14T00:00:00"/>
    <s v="Lipitor"/>
    <s v="Normal"/>
    <x v="27"/>
  </r>
  <r>
    <s v="Mrs."/>
    <s v="Ryan Nichols"/>
    <n v="31"/>
    <x v="2"/>
    <x v="0"/>
    <s v="B+"/>
    <x v="7"/>
    <x v="0"/>
    <x v="369"/>
    <s v="Gregory Miller"/>
    <x v="1480"/>
    <x v="4"/>
    <n v="46962.3871"/>
    <n v="383"/>
    <x v="0"/>
    <s v="Elective"/>
    <d v="2022-10-17T00:00:00"/>
    <s v="Aspirin"/>
    <s v="Inconclusive"/>
    <x v="30"/>
  </r>
  <r>
    <s v="Mr."/>
    <s v="Todd Glass"/>
    <n v="80"/>
    <x v="0"/>
    <x v="1"/>
    <s v="AB+"/>
    <x v="3"/>
    <x v="1"/>
    <x v="644"/>
    <s v="Jennifer Wright"/>
    <x v="7306"/>
    <x v="0"/>
    <n v="38709.697099999998"/>
    <n v="315"/>
    <x v="1"/>
    <s v="Urgent"/>
    <d v="2023-07-03T00:00:00"/>
    <s v="Paracetamol"/>
    <s v="Abnormal"/>
    <x v="13"/>
  </r>
  <r>
    <s v="Mrs."/>
    <s v="Thomas Lowery"/>
    <n v="32"/>
    <x v="2"/>
    <x v="0"/>
    <s v="B+"/>
    <x v="7"/>
    <x v="5"/>
    <x v="842"/>
    <s v="Patrick Willis"/>
    <x v="7307"/>
    <x v="3"/>
    <n v="46852.8298"/>
    <n v="162"/>
    <x v="2"/>
    <s v="Emergency"/>
    <d v="2023-11-06T00:00:00"/>
    <s v="Lipitor"/>
    <s v="Abnormal"/>
    <x v="21"/>
  </r>
  <r>
    <s v="Mrs."/>
    <s v="Rachel Jones"/>
    <n v="77"/>
    <x v="0"/>
    <x v="0"/>
    <s v="A-"/>
    <x v="6"/>
    <x v="5"/>
    <x v="1400"/>
    <s v="Victor Lee"/>
    <x v="7308"/>
    <x v="0"/>
    <n v="16497.772099999998"/>
    <n v="355"/>
    <x v="0"/>
    <s v="Elective"/>
    <d v="2023-03-11T00:00:00"/>
    <s v="Lipitor"/>
    <s v="Inconclusive"/>
    <x v="2"/>
  </r>
  <r>
    <s v="Mrs."/>
    <s v="Sandra Rice"/>
    <n v="54"/>
    <x v="1"/>
    <x v="0"/>
    <s v="A-"/>
    <x v="6"/>
    <x v="2"/>
    <x v="403"/>
    <s v="Michael Dodson"/>
    <x v="7309"/>
    <x v="0"/>
    <n v="14111.748600000001"/>
    <n v="166"/>
    <x v="0"/>
    <s v="Elective"/>
    <d v="2022-07-05T00:00:00"/>
    <s v="Ibuprofen"/>
    <s v="Inconclusive"/>
    <x v="8"/>
  </r>
  <r>
    <s v="Mr."/>
    <s v="Mike Palmer DVM"/>
    <n v="22"/>
    <x v="2"/>
    <x v="1"/>
    <s v="O-"/>
    <x v="0"/>
    <x v="5"/>
    <x v="1578"/>
    <s v="Colleen Wagner"/>
    <x v="7310"/>
    <x v="3"/>
    <n v="68115.965599999996"/>
    <n v="210"/>
    <x v="0"/>
    <s v="Elective"/>
    <d v="2020-11-08T00:00:00"/>
    <s v="Penicillin"/>
    <s v="Abnormal"/>
    <x v="27"/>
  </r>
  <r>
    <s v="Mr."/>
    <s v="Michelle Hernandez"/>
    <n v="61"/>
    <x v="0"/>
    <x v="1"/>
    <s v="AB-"/>
    <x v="5"/>
    <x v="4"/>
    <x v="912"/>
    <s v="Austin Sanchez"/>
    <x v="7311"/>
    <x v="0"/>
    <n v="36397.7716"/>
    <n v="398"/>
    <x v="1"/>
    <s v="Urgent"/>
    <d v="2023-06-10T00:00:00"/>
    <s v="Lipitor"/>
    <s v="Normal"/>
    <x v="16"/>
  </r>
  <r>
    <s v="Mr."/>
    <s v="Eric Quinn"/>
    <n v="53"/>
    <x v="1"/>
    <x v="1"/>
    <s v="B-"/>
    <x v="2"/>
    <x v="2"/>
    <x v="370"/>
    <s v="James Ponce"/>
    <x v="7312"/>
    <x v="2"/>
    <n v="1192.5046"/>
    <n v="157"/>
    <x v="2"/>
    <s v="Emergency"/>
    <d v="2023-09-27T00:00:00"/>
    <s v="Penicillin"/>
    <s v="Abnormal"/>
    <x v="23"/>
  </r>
  <r>
    <s v="Mrs."/>
    <s v="Christian Bender"/>
    <n v="24"/>
    <x v="2"/>
    <x v="0"/>
    <s v="AB-"/>
    <x v="5"/>
    <x v="0"/>
    <x v="1322"/>
    <s v="Julie Fuller"/>
    <x v="7313"/>
    <x v="3"/>
    <n v="44128.161699999997"/>
    <n v="467"/>
    <x v="2"/>
    <s v="Emergency"/>
    <d v="2020-03-30T00:00:00"/>
    <s v="Lipitor"/>
    <s v="Normal"/>
    <x v="9"/>
  </r>
  <r>
    <s v="Mr."/>
    <s v="Felicia Boyd"/>
    <n v="72"/>
    <x v="0"/>
    <x v="1"/>
    <s v="AB+"/>
    <x v="3"/>
    <x v="3"/>
    <x v="742"/>
    <s v="Diana Brown"/>
    <x v="7314"/>
    <x v="0"/>
    <n v="30299.968499999999"/>
    <n v="311"/>
    <x v="1"/>
    <s v="Urgent"/>
    <d v="2021-11-05T00:00:00"/>
    <s v="Paracetamol"/>
    <s v="Inconclusive"/>
    <x v="9"/>
  </r>
  <r>
    <s v="Mrs."/>
    <s v="Joshua Holmes"/>
    <n v="73"/>
    <x v="0"/>
    <x v="0"/>
    <s v="B+"/>
    <x v="7"/>
    <x v="5"/>
    <x v="1447"/>
    <s v="Colleen Patterson"/>
    <x v="7315"/>
    <x v="0"/>
    <n v="67427.331000000006"/>
    <n v="108"/>
    <x v="0"/>
    <s v="Elective"/>
    <d v="2021-08-15T00:00:00"/>
    <s v="Ibuprofen"/>
    <s v="Inconclusive"/>
    <x v="9"/>
  </r>
  <r>
    <s v="Mr."/>
    <s v="Michelle Kelly"/>
    <n v="85"/>
    <x v="0"/>
    <x v="1"/>
    <s v="B+"/>
    <x v="7"/>
    <x v="3"/>
    <x v="147"/>
    <s v="Brandon Rogers"/>
    <x v="294"/>
    <x v="0"/>
    <n v="1827.7126000000001"/>
    <n v="261"/>
    <x v="1"/>
    <s v="Urgent"/>
    <d v="2019-12-05T00:00:00"/>
    <s v="Lipitor"/>
    <s v="Normal"/>
    <x v="11"/>
  </r>
  <r>
    <s v="Mrs."/>
    <s v="Jennifer Stevens"/>
    <n v="26"/>
    <x v="2"/>
    <x v="0"/>
    <s v="A-"/>
    <x v="6"/>
    <x v="3"/>
    <x v="732"/>
    <s v="Nicole Gardner"/>
    <x v="2360"/>
    <x v="3"/>
    <n v="34398.6152"/>
    <n v="413"/>
    <x v="1"/>
    <s v="Urgent"/>
    <d v="2022-10-01T00:00:00"/>
    <s v="Lipitor"/>
    <s v="Inconclusive"/>
    <x v="22"/>
  </r>
  <r>
    <s v="Mr."/>
    <s v="Jade Waters"/>
    <n v="77"/>
    <x v="0"/>
    <x v="1"/>
    <s v="B-"/>
    <x v="2"/>
    <x v="4"/>
    <x v="193"/>
    <s v="Catherine Smith"/>
    <x v="7316"/>
    <x v="0"/>
    <n v="31034.265299999999"/>
    <n v="478"/>
    <x v="1"/>
    <s v="Urgent"/>
    <d v="2023-07-15T00:00:00"/>
    <s v="Paracetamol"/>
    <s v="Inconclusive"/>
    <x v="24"/>
  </r>
  <r>
    <s v="Mrs."/>
    <s v="Jordan Rogers"/>
    <n v="73"/>
    <x v="0"/>
    <x v="0"/>
    <s v="A-"/>
    <x v="6"/>
    <x v="2"/>
    <x v="1768"/>
    <s v="Kathleen Payne"/>
    <x v="7317"/>
    <x v="0"/>
    <n v="22319.299200000001"/>
    <n v="197"/>
    <x v="0"/>
    <s v="Elective"/>
    <d v="2020-01-02T00:00:00"/>
    <s v="Lipitor"/>
    <s v="Abnormal"/>
    <x v="12"/>
  </r>
  <r>
    <s v="Mr."/>
    <s v="Barry Bryant"/>
    <n v="20"/>
    <x v="2"/>
    <x v="1"/>
    <s v="AB+"/>
    <x v="3"/>
    <x v="4"/>
    <x v="1496"/>
    <s v="Jesus Kelley"/>
    <x v="7318"/>
    <x v="4"/>
    <n v="7725.6507000000001"/>
    <n v="458"/>
    <x v="2"/>
    <s v="Emergency"/>
    <d v="2022-11-02T00:00:00"/>
    <s v="Ibuprofen"/>
    <s v="Normal"/>
    <x v="15"/>
  </r>
  <r>
    <s v="Mrs."/>
    <s v="John Green"/>
    <n v="18"/>
    <x v="2"/>
    <x v="0"/>
    <s v="B+"/>
    <x v="7"/>
    <x v="1"/>
    <x v="384"/>
    <s v="Hannah Turner"/>
    <x v="7319"/>
    <x v="3"/>
    <n v="23085.826400000002"/>
    <n v="111"/>
    <x v="2"/>
    <s v="Emergency"/>
    <d v="2023-10-02T00:00:00"/>
    <s v="Paracetamol"/>
    <s v="Abnormal"/>
    <x v="18"/>
  </r>
  <r>
    <s v="Mr."/>
    <s v="Robert Rodriguez"/>
    <n v="66"/>
    <x v="0"/>
    <x v="1"/>
    <s v="A-"/>
    <x v="6"/>
    <x v="3"/>
    <x v="98"/>
    <s v="Lisa Freeman"/>
    <x v="7320"/>
    <x v="0"/>
    <n v="2788.6966000000002"/>
    <n v="196"/>
    <x v="1"/>
    <s v="Urgent"/>
    <d v="2020-10-15T00:00:00"/>
    <s v="Lipitor"/>
    <s v="Normal"/>
    <x v="2"/>
  </r>
  <r>
    <s v="Mr."/>
    <s v="Catherine Osborne"/>
    <n v="35"/>
    <x v="1"/>
    <x v="1"/>
    <s v="B+"/>
    <x v="7"/>
    <x v="1"/>
    <x v="1212"/>
    <s v="Timothy Morales"/>
    <x v="7321"/>
    <x v="0"/>
    <n v="2809.7283000000002"/>
    <n v="416"/>
    <x v="1"/>
    <s v="Urgent"/>
    <d v="2022-10-09T00:00:00"/>
    <s v="Aspirin"/>
    <s v="Inconclusive"/>
    <x v="5"/>
  </r>
  <r>
    <s v="Mrs."/>
    <s v="Joyce Austin"/>
    <n v="65"/>
    <x v="0"/>
    <x v="0"/>
    <s v="B-"/>
    <x v="2"/>
    <x v="1"/>
    <x v="765"/>
    <s v="Richard Gray"/>
    <x v="7322"/>
    <x v="0"/>
    <n v="23906.392"/>
    <n v="308"/>
    <x v="1"/>
    <s v="Urgent"/>
    <d v="2019-09-24T00:00:00"/>
    <s v="Lipitor"/>
    <s v="Inconclusive"/>
    <x v="19"/>
  </r>
  <r>
    <s v="Mr."/>
    <s v="Charles Simpson"/>
    <n v="61"/>
    <x v="0"/>
    <x v="1"/>
    <s v="A-"/>
    <x v="6"/>
    <x v="5"/>
    <x v="958"/>
    <s v="Karen White MD"/>
    <x v="1280"/>
    <x v="0"/>
    <n v="7171.9557000000004"/>
    <n v="384"/>
    <x v="2"/>
    <s v="Emergency"/>
    <d v="2018-12-06T00:00:00"/>
    <s v="Penicillin"/>
    <s v="Inconclusive"/>
    <x v="19"/>
  </r>
  <r>
    <s v="Mrs."/>
    <s v="Dr. Kimberly Khan"/>
    <n v="73"/>
    <x v="0"/>
    <x v="0"/>
    <s v="A-"/>
    <x v="6"/>
    <x v="4"/>
    <x v="1079"/>
    <s v="Omar Powell"/>
    <x v="7323"/>
    <x v="0"/>
    <n v="37954.513800000001"/>
    <n v="276"/>
    <x v="1"/>
    <s v="Urgent"/>
    <d v="2020-09-25T00:00:00"/>
    <s v="Aspirin"/>
    <s v="Abnormal"/>
    <x v="25"/>
  </r>
  <r>
    <s v="Mr."/>
    <s v="David Shah"/>
    <n v="64"/>
    <x v="0"/>
    <x v="1"/>
    <s v="O+"/>
    <x v="1"/>
    <x v="4"/>
    <x v="929"/>
    <s v="Alison Leonard"/>
    <x v="7324"/>
    <x v="0"/>
    <n v="8335.2041000000008"/>
    <n v="260"/>
    <x v="1"/>
    <s v="Urgent"/>
    <d v="2022-01-21T00:00:00"/>
    <s v="Aspirin"/>
    <s v="Normal"/>
    <x v="5"/>
  </r>
  <r>
    <s v="Mr."/>
    <s v="Dorothy Ingram"/>
    <n v="74"/>
    <x v="0"/>
    <x v="1"/>
    <s v="O-"/>
    <x v="0"/>
    <x v="2"/>
    <x v="989"/>
    <s v="Samantha Byrd"/>
    <x v="7325"/>
    <x v="0"/>
    <n v="24378.849399999999"/>
    <n v="101"/>
    <x v="0"/>
    <s v="Elective"/>
    <d v="2022-05-04T00:00:00"/>
    <s v="Paracetamol"/>
    <s v="Inconclusive"/>
    <x v="28"/>
  </r>
  <r>
    <s v="Mrs."/>
    <s v="Ricardo Wilkins"/>
    <n v="38"/>
    <x v="1"/>
    <x v="0"/>
    <s v="B+"/>
    <x v="7"/>
    <x v="0"/>
    <x v="1001"/>
    <s v="Bethany Jefferson"/>
    <x v="7326"/>
    <x v="1"/>
    <n v="22558.716100000001"/>
    <n v="322"/>
    <x v="1"/>
    <s v="Urgent"/>
    <d v="2022-06-12T00:00:00"/>
    <s v="Ibuprofen"/>
    <s v="Abnormal"/>
    <x v="14"/>
  </r>
  <r>
    <s v="Mr."/>
    <s v="Kayla Hayden"/>
    <n v="40"/>
    <x v="1"/>
    <x v="1"/>
    <s v="AB-"/>
    <x v="5"/>
    <x v="1"/>
    <x v="112"/>
    <s v="Melissa Rhodes"/>
    <x v="7327"/>
    <x v="3"/>
    <n v="34548.283300000003"/>
    <n v="215"/>
    <x v="2"/>
    <s v="Emergency"/>
    <d v="2019-07-04T00:00:00"/>
    <s v="Aspirin"/>
    <s v="Inconclusive"/>
    <x v="28"/>
  </r>
  <r>
    <s v="Mr."/>
    <s v="Colton Jones"/>
    <n v="60"/>
    <x v="0"/>
    <x v="1"/>
    <s v="A-"/>
    <x v="6"/>
    <x v="1"/>
    <x v="1043"/>
    <s v="Tiffany Ryan"/>
    <x v="716"/>
    <x v="0"/>
    <n v="23924.146700000001"/>
    <n v="318"/>
    <x v="1"/>
    <s v="Urgent"/>
    <d v="2019-06-26T00:00:00"/>
    <s v="Lipitor"/>
    <s v="Normal"/>
    <x v="0"/>
  </r>
  <r>
    <s v="Mr."/>
    <s v="Melissa Snyder"/>
    <n v="42"/>
    <x v="1"/>
    <x v="1"/>
    <s v="A-"/>
    <x v="6"/>
    <x v="0"/>
    <x v="66"/>
    <s v="Valerie Coleman"/>
    <x v="7328"/>
    <x v="3"/>
    <n v="25692.6947"/>
    <n v="165"/>
    <x v="2"/>
    <s v="Emergency"/>
    <d v="2021-01-24T00:00:00"/>
    <s v="Aspirin"/>
    <s v="Inconclusive"/>
    <x v="1"/>
  </r>
  <r>
    <s v="Mr."/>
    <s v="Thomas Garcia"/>
    <n v="55"/>
    <x v="1"/>
    <x v="1"/>
    <s v="B+"/>
    <x v="7"/>
    <x v="0"/>
    <x v="149"/>
    <s v="Rebecca Reeves"/>
    <x v="3359"/>
    <x v="2"/>
    <n v="30158.134900000001"/>
    <n v="120"/>
    <x v="2"/>
    <s v="Emergency"/>
    <d v="2022-08-06T00:00:00"/>
    <s v="Ibuprofen"/>
    <s v="Normal"/>
    <x v="1"/>
  </r>
  <r>
    <s v="Mr."/>
    <s v="Chelsey Shepherd"/>
    <n v="37"/>
    <x v="1"/>
    <x v="1"/>
    <s v="AB+"/>
    <x v="3"/>
    <x v="2"/>
    <x v="1306"/>
    <s v="Chelsea Hansen"/>
    <x v="7329"/>
    <x v="3"/>
    <n v="23257.114300000001"/>
    <n v="193"/>
    <x v="2"/>
    <s v="Emergency"/>
    <d v="2022-03-17T00:00:00"/>
    <s v="Penicillin"/>
    <s v="Normal"/>
    <x v="24"/>
  </r>
  <r>
    <s v="Mr."/>
    <s v="Jamie Ward"/>
    <n v="57"/>
    <x v="1"/>
    <x v="1"/>
    <s v="O-"/>
    <x v="0"/>
    <x v="5"/>
    <x v="691"/>
    <s v="Steven Rodriguez"/>
    <x v="7330"/>
    <x v="4"/>
    <n v="66608.857199999999"/>
    <n v="438"/>
    <x v="0"/>
    <s v="Elective"/>
    <d v="2023-10-29T00:00:00"/>
    <s v="Penicillin"/>
    <s v="Normal"/>
    <x v="18"/>
  </r>
  <r>
    <s v="Mrs."/>
    <s v="John Cook"/>
    <n v="45"/>
    <x v="1"/>
    <x v="0"/>
    <s v="O-"/>
    <x v="0"/>
    <x v="1"/>
    <x v="1584"/>
    <s v="Marcus Brooks"/>
    <x v="7331"/>
    <x v="2"/>
    <n v="4762.8086999999996"/>
    <n v="129"/>
    <x v="2"/>
    <s v="Emergency"/>
    <d v="2020-04-14T00:00:00"/>
    <s v="Ibuprofen"/>
    <s v="Inconclusive"/>
    <x v="14"/>
  </r>
  <r>
    <s v="Mr."/>
    <s v="Paul Roberts"/>
    <n v="83"/>
    <x v="0"/>
    <x v="1"/>
    <s v="B+"/>
    <x v="7"/>
    <x v="3"/>
    <x v="1243"/>
    <s v="Rachel Williams"/>
    <x v="47"/>
    <x v="0"/>
    <n v="13642.738600000001"/>
    <n v="387"/>
    <x v="2"/>
    <s v="Emergency"/>
    <d v="2019-01-09T00:00:00"/>
    <s v="Ibuprofen"/>
    <s v="Abnormal"/>
    <x v="29"/>
  </r>
  <r>
    <s v="Mr."/>
    <s v="Nancy Davila"/>
    <n v="34"/>
    <x v="2"/>
    <x v="1"/>
    <s v="O-"/>
    <x v="0"/>
    <x v="3"/>
    <x v="1766"/>
    <s v="Daniel Daniel MD"/>
    <x v="7332"/>
    <x v="3"/>
    <n v="22129.828799999999"/>
    <n v="339"/>
    <x v="1"/>
    <s v="Urgent"/>
    <d v="2023-04-04T00:00:00"/>
    <s v="Paracetamol"/>
    <s v="Normal"/>
    <x v="12"/>
  </r>
  <r>
    <s v="Mr."/>
    <s v="Alexis Shaw"/>
    <n v="65"/>
    <x v="0"/>
    <x v="1"/>
    <s v="O-"/>
    <x v="0"/>
    <x v="3"/>
    <x v="95"/>
    <s v="Monica Lee"/>
    <x v="7333"/>
    <x v="0"/>
    <n v="2444.9182000000001"/>
    <n v="488"/>
    <x v="1"/>
    <s v="Urgent"/>
    <d v="2022-10-28T00:00:00"/>
    <s v="Aspirin"/>
    <s v="Abnormal"/>
    <x v="28"/>
  </r>
  <r>
    <s v="Mr."/>
    <s v="Noah Nelson"/>
    <n v="73"/>
    <x v="0"/>
    <x v="1"/>
    <s v="B-"/>
    <x v="2"/>
    <x v="3"/>
    <x v="1464"/>
    <s v="Hannah Ryan"/>
    <x v="7334"/>
    <x v="0"/>
    <n v="25412.063099999999"/>
    <n v="202"/>
    <x v="2"/>
    <s v="Emergency"/>
    <d v="2021-03-03T00:00:00"/>
    <s v="Paracetamol"/>
    <s v="Abnormal"/>
    <x v="2"/>
  </r>
  <r>
    <s v="Mrs."/>
    <s v="Barbara Ross"/>
    <n v="76"/>
    <x v="0"/>
    <x v="0"/>
    <s v="AB-"/>
    <x v="5"/>
    <x v="5"/>
    <x v="1259"/>
    <s v="Harold Smith"/>
    <x v="7335"/>
    <x v="0"/>
    <n v="54116.421600000001"/>
    <n v="393"/>
    <x v="2"/>
    <s v="Emergency"/>
    <d v="2020-09-06T00:00:00"/>
    <s v="Aspirin"/>
    <s v="Abnormal"/>
    <x v="0"/>
  </r>
  <r>
    <s v="Mr."/>
    <s v="Stephanie Byrd"/>
    <n v="45"/>
    <x v="1"/>
    <x v="1"/>
    <s v="B-"/>
    <x v="2"/>
    <x v="3"/>
    <x v="1577"/>
    <s v="Amy Martinez"/>
    <x v="7336"/>
    <x v="1"/>
    <n v="13862.673000000001"/>
    <n v="293"/>
    <x v="1"/>
    <s v="Urgent"/>
    <d v="2022-01-23T00:00:00"/>
    <s v="Lipitor"/>
    <s v="Abnormal"/>
    <x v="6"/>
  </r>
  <r>
    <s v="Mrs."/>
    <s v="Jay Ray"/>
    <n v="35"/>
    <x v="1"/>
    <x v="0"/>
    <s v="B+"/>
    <x v="7"/>
    <x v="0"/>
    <x v="572"/>
    <s v="Julie Adams"/>
    <x v="7337"/>
    <x v="0"/>
    <n v="39039.380299999997"/>
    <n v="208"/>
    <x v="1"/>
    <s v="Urgent"/>
    <d v="2020-07-13T00:00:00"/>
    <s v="Penicillin"/>
    <s v="Normal"/>
    <x v="11"/>
  </r>
  <r>
    <s v="Mrs."/>
    <s v="Ricky Matthews"/>
    <n v="42"/>
    <x v="1"/>
    <x v="0"/>
    <s v="AB-"/>
    <x v="5"/>
    <x v="2"/>
    <x v="1062"/>
    <s v="Colleen Bryant"/>
    <x v="943"/>
    <x v="2"/>
    <n v="10260.0628"/>
    <n v="335"/>
    <x v="1"/>
    <s v="Urgent"/>
    <d v="2023-06-06T00:00:00"/>
    <s v="Paracetamol"/>
    <s v="Inconclusive"/>
    <x v="12"/>
  </r>
  <r>
    <s v="Mr."/>
    <s v="Shannon English"/>
    <n v="68"/>
    <x v="0"/>
    <x v="1"/>
    <s v="AB+"/>
    <x v="3"/>
    <x v="1"/>
    <x v="1721"/>
    <s v="Laura Walters"/>
    <x v="7338"/>
    <x v="0"/>
    <n v="29286.721000000001"/>
    <n v="195"/>
    <x v="2"/>
    <s v="Emergency"/>
    <d v="2019-02-26T00:00:00"/>
    <s v="Lipitor"/>
    <s v="Normal"/>
    <x v="13"/>
  </r>
  <r>
    <s v="Mrs."/>
    <s v="Anthony Stein"/>
    <n v="28"/>
    <x v="2"/>
    <x v="0"/>
    <s v="A+"/>
    <x v="4"/>
    <x v="1"/>
    <x v="1376"/>
    <s v="Daniel Duncan"/>
    <x v="7339"/>
    <x v="2"/>
    <n v="28970.953799999999"/>
    <n v="293"/>
    <x v="0"/>
    <s v="Elective"/>
    <d v="2023-02-21T00:00:00"/>
    <s v="Paracetamol"/>
    <s v="Inconclusive"/>
    <x v="18"/>
  </r>
  <r>
    <s v="Mr."/>
    <s v="Kevin Tate"/>
    <n v="38"/>
    <x v="1"/>
    <x v="1"/>
    <s v="B+"/>
    <x v="7"/>
    <x v="3"/>
    <x v="1389"/>
    <s v="Joshua Guerrero"/>
    <x v="7340"/>
    <x v="3"/>
    <n v="31223.139800000001"/>
    <n v="484"/>
    <x v="1"/>
    <s v="Urgent"/>
    <d v="2019-01-18T00:00:00"/>
    <s v="Penicillin"/>
    <s v="Abnormal"/>
    <x v="8"/>
  </r>
  <r>
    <s v="Mr."/>
    <s v="David Rice"/>
    <n v="83"/>
    <x v="0"/>
    <x v="1"/>
    <s v="AB+"/>
    <x v="3"/>
    <x v="5"/>
    <x v="1010"/>
    <s v="Timothy Collins"/>
    <x v="7341"/>
    <x v="0"/>
    <n v="22076.768"/>
    <n v="123"/>
    <x v="0"/>
    <s v="Elective"/>
    <d v="2019-05-27T00:00:00"/>
    <s v="Aspirin"/>
    <s v="Normal"/>
    <x v="8"/>
  </r>
  <r>
    <s v="Mr."/>
    <s v="Tracy Dalton"/>
    <n v="27"/>
    <x v="2"/>
    <x v="1"/>
    <s v="AB+"/>
    <x v="3"/>
    <x v="5"/>
    <x v="46"/>
    <s v="Robert Pratt"/>
    <x v="7342"/>
    <x v="4"/>
    <n v="46907.241900000001"/>
    <n v="410"/>
    <x v="0"/>
    <s v="Elective"/>
    <d v="2019-06-28T00:00:00"/>
    <s v="Ibuprofen"/>
    <s v="Inconclusive"/>
    <x v="22"/>
  </r>
  <r>
    <s v="Mrs."/>
    <s v="Shawn Nguyen"/>
    <n v="62"/>
    <x v="0"/>
    <x v="0"/>
    <s v="O+"/>
    <x v="1"/>
    <x v="5"/>
    <x v="1088"/>
    <s v="Christopher Jones"/>
    <x v="7343"/>
    <x v="0"/>
    <n v="39915.663699999997"/>
    <n v="319"/>
    <x v="2"/>
    <s v="Emergency"/>
    <d v="2022-06-19T00:00:00"/>
    <s v="Lipitor"/>
    <s v="Normal"/>
    <x v="21"/>
  </r>
  <r>
    <s v="Mrs."/>
    <s v="Danny Wright"/>
    <n v="22"/>
    <x v="2"/>
    <x v="0"/>
    <s v="A+"/>
    <x v="4"/>
    <x v="4"/>
    <x v="245"/>
    <s v="Jessica Oconnell"/>
    <x v="7344"/>
    <x v="2"/>
    <n v="3419.5219999999999"/>
    <n v="443"/>
    <x v="2"/>
    <s v="Emergency"/>
    <d v="2022-12-09T00:00:00"/>
    <s v="Paracetamol"/>
    <s v="Normal"/>
    <x v="3"/>
  </r>
  <r>
    <s v="Mr."/>
    <s v="Ricky Daniels"/>
    <n v="73"/>
    <x v="0"/>
    <x v="1"/>
    <s v="A+"/>
    <x v="4"/>
    <x v="5"/>
    <x v="1443"/>
    <s v="John Acosta"/>
    <x v="7345"/>
    <x v="0"/>
    <n v="25903.620999999999"/>
    <n v="297"/>
    <x v="0"/>
    <s v="Elective"/>
    <d v="2020-06-01T00:00:00"/>
    <s v="Paracetamol"/>
    <s v="Abnormal"/>
    <x v="23"/>
  </r>
  <r>
    <s v="Mrs."/>
    <s v="Joseph Whitney"/>
    <n v="57"/>
    <x v="1"/>
    <x v="0"/>
    <s v="AB-"/>
    <x v="5"/>
    <x v="1"/>
    <x v="483"/>
    <s v="Deanna Williams"/>
    <x v="7346"/>
    <x v="4"/>
    <n v="3383.6972999999998"/>
    <n v="351"/>
    <x v="1"/>
    <s v="Urgent"/>
    <d v="2019-04-22T00:00:00"/>
    <s v="Paracetamol"/>
    <s v="Inconclusive"/>
    <x v="13"/>
  </r>
  <r>
    <s v="Mrs."/>
    <s v="Traci Henry"/>
    <n v="21"/>
    <x v="2"/>
    <x v="0"/>
    <s v="B-"/>
    <x v="2"/>
    <x v="0"/>
    <x v="1474"/>
    <s v="Thomas Morris"/>
    <x v="7347"/>
    <x v="2"/>
    <n v="34042.161399999997"/>
    <n v="156"/>
    <x v="1"/>
    <s v="Urgent"/>
    <d v="2023-11-11T00:00:00"/>
    <s v="Lipitor"/>
    <s v="Inconclusive"/>
    <x v="28"/>
  </r>
  <r>
    <s v="Mr."/>
    <s v="Margaret Mayo"/>
    <n v="67"/>
    <x v="0"/>
    <x v="1"/>
    <s v="A+"/>
    <x v="4"/>
    <x v="4"/>
    <x v="104"/>
    <s v="Frances Molina"/>
    <x v="7348"/>
    <x v="0"/>
    <n v="31690.051299999999"/>
    <n v="420"/>
    <x v="1"/>
    <s v="Urgent"/>
    <d v="2022-07-08T00:00:00"/>
    <s v="Lipitor"/>
    <s v="Inconclusive"/>
    <x v="1"/>
  </r>
  <r>
    <s v="Mr."/>
    <s v="Samantha Hicks"/>
    <n v="41"/>
    <x v="1"/>
    <x v="1"/>
    <s v="AB+"/>
    <x v="3"/>
    <x v="5"/>
    <x v="595"/>
    <s v="Crystal Fisher"/>
    <x v="7349"/>
    <x v="3"/>
    <n v="70124.515400000004"/>
    <n v="395"/>
    <x v="0"/>
    <s v="Elective"/>
    <d v="2021-10-15T00:00:00"/>
    <s v="Penicillin"/>
    <s v="Inconclusive"/>
    <x v="27"/>
  </r>
  <r>
    <s v="Mr."/>
    <s v="Mackenzie Ross"/>
    <n v="22"/>
    <x v="2"/>
    <x v="1"/>
    <s v="AB-"/>
    <x v="5"/>
    <x v="4"/>
    <x v="1573"/>
    <s v="Zachary Case"/>
    <x v="7350"/>
    <x v="1"/>
    <n v="31153.087899999999"/>
    <n v="236"/>
    <x v="1"/>
    <s v="Urgent"/>
    <d v="2023-07-30T00:00:00"/>
    <s v="Lipitor"/>
    <s v="Normal"/>
    <x v="27"/>
  </r>
  <r>
    <s v="Mr."/>
    <s v="Dakota Howard"/>
    <n v="53"/>
    <x v="1"/>
    <x v="1"/>
    <s v="B+"/>
    <x v="7"/>
    <x v="4"/>
    <x v="1036"/>
    <s v="Warren Brown"/>
    <x v="313"/>
    <x v="2"/>
    <n v="8502.2706999999991"/>
    <n v="311"/>
    <x v="2"/>
    <s v="Emergency"/>
    <d v="2021-08-03T00:00:00"/>
    <s v="Paracetamol"/>
    <s v="Abnormal"/>
    <x v="28"/>
  </r>
  <r>
    <s v="Mr."/>
    <s v="Jason Mcdonald"/>
    <n v="68"/>
    <x v="0"/>
    <x v="1"/>
    <s v="B+"/>
    <x v="7"/>
    <x v="2"/>
    <x v="574"/>
    <s v="Gregory Mack"/>
    <x v="7351"/>
    <x v="0"/>
    <n v="23233.613799999999"/>
    <n v="470"/>
    <x v="1"/>
    <s v="Urgent"/>
    <d v="2020-02-16T00:00:00"/>
    <s v="Paracetamol"/>
    <s v="Inconclusive"/>
    <x v="0"/>
  </r>
  <r>
    <s v="Mrs."/>
    <s v="Kelly Peterson"/>
    <n v="74"/>
    <x v="0"/>
    <x v="0"/>
    <s v="AB-"/>
    <x v="5"/>
    <x v="3"/>
    <x v="1350"/>
    <s v="Ronald Davis"/>
    <x v="7352"/>
    <x v="0"/>
    <n v="23221.775799999999"/>
    <n v="276"/>
    <x v="2"/>
    <s v="Emergency"/>
    <d v="2023-10-02T00:00:00"/>
    <s v="Paracetamol"/>
    <s v="Inconclusive"/>
    <x v="25"/>
  </r>
  <r>
    <s v="Mrs."/>
    <s v="Angel Sweeney"/>
    <n v="67"/>
    <x v="0"/>
    <x v="0"/>
    <s v="O+"/>
    <x v="1"/>
    <x v="2"/>
    <x v="204"/>
    <s v="Sarah Mcdaniel"/>
    <x v="7353"/>
    <x v="0"/>
    <n v="7010.0150999999996"/>
    <n v="362"/>
    <x v="0"/>
    <s v="Elective"/>
    <d v="2021-10-29T00:00:00"/>
    <s v="Penicillin"/>
    <s v="Inconclusive"/>
    <x v="30"/>
  </r>
  <r>
    <s v="Mr."/>
    <s v="Erin Terry"/>
    <n v="83"/>
    <x v="0"/>
    <x v="1"/>
    <s v="A+"/>
    <x v="4"/>
    <x v="4"/>
    <x v="1172"/>
    <s v="Marie White"/>
    <x v="7354"/>
    <x v="0"/>
    <n v="39479.800799999997"/>
    <n v="253"/>
    <x v="2"/>
    <s v="Emergency"/>
    <d v="2022-06-13T00:00:00"/>
    <s v="Aspirin"/>
    <s v="Abnormal"/>
    <x v="29"/>
  </r>
  <r>
    <s v="Mrs."/>
    <s v="Lisa Kelly"/>
    <n v="83"/>
    <x v="0"/>
    <x v="0"/>
    <s v="AB+"/>
    <x v="3"/>
    <x v="1"/>
    <x v="1068"/>
    <s v="Larry Schneider"/>
    <x v="7355"/>
    <x v="0"/>
    <n v="18349.2052"/>
    <n v="237"/>
    <x v="0"/>
    <s v="Elective"/>
    <d v="2022-02-20T00:00:00"/>
    <s v="Penicillin"/>
    <s v="Inconclusive"/>
    <x v="24"/>
  </r>
  <r>
    <s v="Mrs."/>
    <s v="Terry Irwin"/>
    <n v="58"/>
    <x v="1"/>
    <x v="0"/>
    <s v="B+"/>
    <x v="7"/>
    <x v="3"/>
    <x v="764"/>
    <s v="Cheryl Meyer"/>
    <x v="7356"/>
    <x v="2"/>
    <n v="6577.0947999999999"/>
    <n v="314"/>
    <x v="1"/>
    <s v="Urgent"/>
    <d v="2019-02-08T00:00:00"/>
    <s v="Ibuprofen"/>
    <s v="Abnormal"/>
    <x v="18"/>
  </r>
  <r>
    <s v="Mrs."/>
    <s v="Barry Williams"/>
    <n v="63"/>
    <x v="0"/>
    <x v="0"/>
    <s v="O+"/>
    <x v="1"/>
    <x v="1"/>
    <x v="1129"/>
    <s v="Robin Ray"/>
    <x v="7357"/>
    <x v="0"/>
    <n v="1297.4641999999999"/>
    <n v="404"/>
    <x v="2"/>
    <s v="Emergency"/>
    <d v="2021-10-03T00:00:00"/>
    <s v="Lipitor"/>
    <s v="Inconclusive"/>
    <x v="10"/>
  </r>
  <r>
    <s v="Mr."/>
    <s v="Caitlin Carter"/>
    <n v="68"/>
    <x v="0"/>
    <x v="1"/>
    <s v="AB-"/>
    <x v="5"/>
    <x v="5"/>
    <x v="784"/>
    <s v="David Steele"/>
    <x v="7358"/>
    <x v="0"/>
    <n v="44094.3099"/>
    <n v="176"/>
    <x v="1"/>
    <s v="Urgent"/>
    <d v="2019-01-16T00:00:00"/>
    <s v="Penicillin"/>
    <s v="Abnormal"/>
    <x v="19"/>
  </r>
  <r>
    <s v="Mrs."/>
    <s v="Thomas Kelly"/>
    <n v="18"/>
    <x v="2"/>
    <x v="0"/>
    <s v="A+"/>
    <x v="4"/>
    <x v="4"/>
    <x v="399"/>
    <s v="Joel Copeland"/>
    <x v="7359"/>
    <x v="3"/>
    <n v="16354.34"/>
    <n v="274"/>
    <x v="1"/>
    <s v="Urgent"/>
    <d v="2020-08-09T00:00:00"/>
    <s v="Lipitor"/>
    <s v="Normal"/>
    <x v="19"/>
  </r>
  <r>
    <s v="Mr."/>
    <s v="Karen Moore"/>
    <n v="56"/>
    <x v="1"/>
    <x v="1"/>
    <s v="AB+"/>
    <x v="3"/>
    <x v="3"/>
    <x v="1332"/>
    <s v="Craig Garrett"/>
    <x v="7360"/>
    <x v="0"/>
    <n v="5351.7353999999996"/>
    <n v="338"/>
    <x v="1"/>
    <s v="Urgent"/>
    <d v="2019-04-24T00:00:00"/>
    <s v="Penicillin"/>
    <s v="Normal"/>
    <x v="11"/>
  </r>
  <r>
    <s v="Mrs."/>
    <s v="Carrie Nguyen"/>
    <n v="84"/>
    <x v="0"/>
    <x v="0"/>
    <s v="AB+"/>
    <x v="3"/>
    <x v="1"/>
    <x v="729"/>
    <s v="Cindy Wheeler"/>
    <x v="2733"/>
    <x v="1"/>
    <n v="39443.9303"/>
    <n v="253"/>
    <x v="2"/>
    <s v="Emergency"/>
    <d v="2021-07-10T00:00:00"/>
    <s v="Lipitor"/>
    <s v="Inconclusive"/>
    <x v="6"/>
  </r>
  <r>
    <s v="Mrs."/>
    <s v="Angela Cohen"/>
    <n v="66"/>
    <x v="0"/>
    <x v="0"/>
    <s v="O-"/>
    <x v="0"/>
    <x v="3"/>
    <x v="33"/>
    <s v="Elizabeth Owens"/>
    <x v="516"/>
    <x v="1"/>
    <n v="24281.0399"/>
    <n v="213"/>
    <x v="1"/>
    <s v="Urgent"/>
    <d v="2021-02-08T00:00:00"/>
    <s v="Lipitor"/>
    <s v="Normal"/>
    <x v="2"/>
  </r>
  <r>
    <s v="Mrs."/>
    <s v="Mary Love"/>
    <n v="58"/>
    <x v="1"/>
    <x v="0"/>
    <s v="B+"/>
    <x v="7"/>
    <x v="0"/>
    <x v="891"/>
    <s v="Lauren Jackson"/>
    <x v="1264"/>
    <x v="1"/>
    <n v="22818.8007"/>
    <n v="188"/>
    <x v="1"/>
    <s v="Urgent"/>
    <d v="2021-08-31T00:00:00"/>
    <s v="Penicillin"/>
    <s v="Abnormal"/>
    <x v="21"/>
  </r>
  <r>
    <s v="Mrs."/>
    <s v="Isaac Hernandez"/>
    <n v="43"/>
    <x v="1"/>
    <x v="0"/>
    <s v="AB+"/>
    <x v="3"/>
    <x v="0"/>
    <x v="861"/>
    <s v="Clinton Johnson"/>
    <x v="7361"/>
    <x v="2"/>
    <n v="15756.434800000001"/>
    <n v="409"/>
    <x v="1"/>
    <s v="Urgent"/>
    <d v="2020-05-11T00:00:00"/>
    <s v="Penicillin"/>
    <s v="Abnormal"/>
    <x v="8"/>
  </r>
  <r>
    <s v="Mr."/>
    <s v="James Browning"/>
    <n v="54"/>
    <x v="1"/>
    <x v="1"/>
    <s v="B-"/>
    <x v="2"/>
    <x v="4"/>
    <x v="1781"/>
    <s v="Jeffrey Shelton"/>
    <x v="7362"/>
    <x v="1"/>
    <n v="22556.063099999999"/>
    <n v="458"/>
    <x v="1"/>
    <s v="Urgent"/>
    <d v="2021-05-13T00:00:00"/>
    <s v="Paracetamol"/>
    <s v="Abnormal"/>
    <x v="11"/>
  </r>
  <r>
    <s v="Mrs."/>
    <s v="Lauren Maddox"/>
    <n v="66"/>
    <x v="0"/>
    <x v="0"/>
    <s v="AB-"/>
    <x v="5"/>
    <x v="1"/>
    <x v="1065"/>
    <s v="Sarah Walters"/>
    <x v="7363"/>
    <x v="4"/>
    <n v="6664.6349"/>
    <n v="157"/>
    <x v="2"/>
    <s v="Emergency"/>
    <d v="2023-02-15T00:00:00"/>
    <s v="Penicillin"/>
    <s v="Inconclusive"/>
    <x v="0"/>
  </r>
  <r>
    <s v="Mrs."/>
    <s v="John Barrett"/>
    <n v="18"/>
    <x v="2"/>
    <x v="0"/>
    <s v="A-"/>
    <x v="6"/>
    <x v="5"/>
    <x v="1623"/>
    <s v="Monica Moody"/>
    <x v="7364"/>
    <x v="4"/>
    <n v="60768.235399999998"/>
    <n v="308"/>
    <x v="2"/>
    <s v="Emergency"/>
    <d v="2018-11-24T00:00:00"/>
    <s v="Lipitor"/>
    <s v="Abnormal"/>
    <x v="1"/>
  </r>
  <r>
    <s v="Mr."/>
    <s v="Michael Gordon"/>
    <n v="54"/>
    <x v="1"/>
    <x v="1"/>
    <s v="AB+"/>
    <x v="3"/>
    <x v="5"/>
    <x v="998"/>
    <s v="Nicole Goodwin"/>
    <x v="7365"/>
    <x v="4"/>
    <n v="75296.628599999996"/>
    <n v="369"/>
    <x v="1"/>
    <s v="Urgent"/>
    <d v="2022-02-14T00:00:00"/>
    <s v="Lipitor"/>
    <s v="Abnormal"/>
    <x v="13"/>
  </r>
  <r>
    <s v="Mrs."/>
    <s v="Ryan Smith"/>
    <n v="32"/>
    <x v="2"/>
    <x v="0"/>
    <s v="B-"/>
    <x v="2"/>
    <x v="3"/>
    <x v="1483"/>
    <s v="Steven Hoffman"/>
    <x v="7366"/>
    <x v="3"/>
    <n v="7915.8465999999999"/>
    <n v="206"/>
    <x v="1"/>
    <s v="Urgent"/>
    <d v="2022-10-01T00:00:00"/>
    <s v="Lipitor"/>
    <s v="Abnormal"/>
    <x v="7"/>
  </r>
  <r>
    <s v="Mrs."/>
    <s v="Patrick Robinson"/>
    <n v="21"/>
    <x v="2"/>
    <x v="0"/>
    <s v="AB+"/>
    <x v="3"/>
    <x v="1"/>
    <x v="955"/>
    <s v="Anthony Zuniga"/>
    <x v="2195"/>
    <x v="4"/>
    <n v="24902.254099999998"/>
    <n v="135"/>
    <x v="0"/>
    <s v="Elective"/>
    <d v="2018-11-07T00:00:00"/>
    <s v="Penicillin"/>
    <s v="Normal"/>
    <x v="8"/>
  </r>
  <r>
    <s v="Mrs."/>
    <s v="Kevin Alvarez"/>
    <n v="60"/>
    <x v="0"/>
    <x v="0"/>
    <s v="AB-"/>
    <x v="5"/>
    <x v="5"/>
    <x v="1673"/>
    <s v="Michael Lee"/>
    <x v="114"/>
    <x v="1"/>
    <n v="20582.505000000001"/>
    <n v="248"/>
    <x v="2"/>
    <s v="Emergency"/>
    <d v="2023-01-22T00:00:00"/>
    <s v="Ibuprofen"/>
    <s v="Normal"/>
    <x v="2"/>
  </r>
  <r>
    <s v="Mrs."/>
    <s v="Isabel Wilson"/>
    <n v="44"/>
    <x v="1"/>
    <x v="0"/>
    <s v="A-"/>
    <x v="6"/>
    <x v="0"/>
    <x v="1157"/>
    <s v="Megan Nicholson"/>
    <x v="7367"/>
    <x v="3"/>
    <n v="50394.018499999998"/>
    <n v="126"/>
    <x v="0"/>
    <s v="Elective"/>
    <d v="2023-07-04T00:00:00"/>
    <s v="Aspirin"/>
    <s v="Abnormal"/>
    <x v="18"/>
  </r>
  <r>
    <s v="Mr."/>
    <s v="April Harris"/>
    <n v="22"/>
    <x v="2"/>
    <x v="1"/>
    <s v="O+"/>
    <x v="1"/>
    <x v="4"/>
    <x v="35"/>
    <s v="David Benson"/>
    <x v="906"/>
    <x v="1"/>
    <n v="31075.447800000002"/>
    <n v="432"/>
    <x v="1"/>
    <s v="Urgent"/>
    <d v="2019-11-13T00:00:00"/>
    <s v="Lipitor"/>
    <s v="Inconclusive"/>
    <x v="3"/>
  </r>
  <r>
    <s v="Mrs."/>
    <s v="Jorge Day"/>
    <n v="43"/>
    <x v="1"/>
    <x v="0"/>
    <s v="A-"/>
    <x v="6"/>
    <x v="2"/>
    <x v="1735"/>
    <s v="Tina Cook"/>
    <x v="7368"/>
    <x v="4"/>
    <n v="16654.141"/>
    <n v="139"/>
    <x v="1"/>
    <s v="Urgent"/>
    <d v="2021-06-08T00:00:00"/>
    <s v="Paracetamol"/>
    <s v="Abnormal"/>
    <x v="10"/>
  </r>
  <r>
    <s v="Mr."/>
    <s v="Pamela Sawyer"/>
    <n v="84"/>
    <x v="0"/>
    <x v="1"/>
    <s v="O-"/>
    <x v="0"/>
    <x v="4"/>
    <x v="110"/>
    <s v="Amy Hill"/>
    <x v="7369"/>
    <x v="3"/>
    <n v="19702.199799999999"/>
    <n v="171"/>
    <x v="1"/>
    <s v="Urgent"/>
    <d v="2021-06-08T00:00:00"/>
    <s v="Ibuprofen"/>
    <s v="Normal"/>
    <x v="11"/>
  </r>
  <r>
    <s v="Mr."/>
    <s v="Hannah Navarro"/>
    <n v="25"/>
    <x v="2"/>
    <x v="1"/>
    <s v="AB-"/>
    <x v="5"/>
    <x v="4"/>
    <x v="1018"/>
    <s v="Alicia Lopez"/>
    <x v="7370"/>
    <x v="3"/>
    <n v="17885.382799999999"/>
    <n v="379"/>
    <x v="1"/>
    <s v="Urgent"/>
    <d v="2022-02-13T00:00:00"/>
    <s v="Aspirin"/>
    <s v="Inconclusive"/>
    <x v="17"/>
  </r>
  <r>
    <s v="Mrs."/>
    <s v="Crystal Avila"/>
    <n v="76"/>
    <x v="0"/>
    <x v="0"/>
    <s v="B-"/>
    <x v="2"/>
    <x v="4"/>
    <x v="164"/>
    <s v="Cody Day"/>
    <x v="7371"/>
    <x v="4"/>
    <n v="42651.441800000001"/>
    <n v="121"/>
    <x v="1"/>
    <s v="Urgent"/>
    <d v="2019-06-07T00:00:00"/>
    <s v="Ibuprofen"/>
    <s v="Abnormal"/>
    <x v="9"/>
  </r>
  <r>
    <s v="Mrs."/>
    <s v="Kelsey Hansen"/>
    <n v="43"/>
    <x v="1"/>
    <x v="0"/>
    <s v="AB+"/>
    <x v="3"/>
    <x v="5"/>
    <x v="278"/>
    <s v="Sarah Jones"/>
    <x v="7372"/>
    <x v="1"/>
    <n v="54812.239800000003"/>
    <n v="492"/>
    <x v="2"/>
    <s v="Emergency"/>
    <d v="2019-05-01T00:00:00"/>
    <s v="Ibuprofen"/>
    <s v="Abnormal"/>
    <x v="24"/>
  </r>
  <r>
    <s v="Mr."/>
    <s v="Dominique Morales"/>
    <n v="51"/>
    <x v="1"/>
    <x v="1"/>
    <s v="A-"/>
    <x v="6"/>
    <x v="4"/>
    <x v="1617"/>
    <s v="Carol Russell"/>
    <x v="7373"/>
    <x v="2"/>
    <n v="26931.980800000001"/>
    <n v="292"/>
    <x v="2"/>
    <s v="Emergency"/>
    <d v="2023-01-23T00:00:00"/>
    <s v="Ibuprofen"/>
    <s v="Normal"/>
    <x v="22"/>
  </r>
  <r>
    <s v="Mr."/>
    <s v="Erik Fletcher"/>
    <n v="49"/>
    <x v="1"/>
    <x v="1"/>
    <s v="O+"/>
    <x v="1"/>
    <x v="0"/>
    <x v="1289"/>
    <s v="Larry Baker"/>
    <x v="7374"/>
    <x v="1"/>
    <n v="7174.8558999999996"/>
    <n v="330"/>
    <x v="2"/>
    <s v="Emergency"/>
    <d v="2023-08-17T00:00:00"/>
    <s v="Ibuprofen"/>
    <s v="Inconclusive"/>
    <x v="22"/>
  </r>
  <r>
    <s v="Mr."/>
    <s v="Melinda Hill"/>
    <n v="82"/>
    <x v="0"/>
    <x v="1"/>
    <s v="B-"/>
    <x v="2"/>
    <x v="1"/>
    <x v="1346"/>
    <s v="Debra Ayers"/>
    <x v="191"/>
    <x v="2"/>
    <n v="9844.9979999999996"/>
    <n v="431"/>
    <x v="1"/>
    <s v="Urgent"/>
    <d v="2020-01-20T00:00:00"/>
    <s v="Aspirin"/>
    <s v="Normal"/>
    <x v="7"/>
  </r>
  <r>
    <s v="Mrs."/>
    <s v="Jose Mora"/>
    <n v="21"/>
    <x v="2"/>
    <x v="0"/>
    <s v="A-"/>
    <x v="6"/>
    <x v="0"/>
    <x v="228"/>
    <s v="Ryan Moreno"/>
    <x v="2734"/>
    <x v="4"/>
    <n v="50455.331200000001"/>
    <n v="495"/>
    <x v="1"/>
    <s v="Urgent"/>
    <d v="2022-08-09T00:00:00"/>
    <s v="Aspirin"/>
    <s v="Abnormal"/>
    <x v="9"/>
  </r>
  <r>
    <s v="Mrs."/>
    <s v="Tyler Nelson"/>
    <n v="44"/>
    <x v="1"/>
    <x v="0"/>
    <s v="O+"/>
    <x v="1"/>
    <x v="0"/>
    <x v="1221"/>
    <s v="Crystal Williams"/>
    <x v="7375"/>
    <x v="1"/>
    <n v="40055.929799999998"/>
    <n v="259"/>
    <x v="2"/>
    <s v="Emergency"/>
    <d v="2022-10-03T00:00:00"/>
    <s v="Paracetamol"/>
    <s v="Abnormal"/>
    <x v="1"/>
  </r>
  <r>
    <s v="Mr."/>
    <s v="Tanya Rodgers"/>
    <n v="34"/>
    <x v="2"/>
    <x v="1"/>
    <s v="AB+"/>
    <x v="3"/>
    <x v="4"/>
    <x v="1271"/>
    <s v="John Johnson"/>
    <x v="7376"/>
    <x v="4"/>
    <n v="10749.6584"/>
    <n v="390"/>
    <x v="2"/>
    <s v="Emergency"/>
    <d v="2019-02-22T00:00:00"/>
    <s v="Aspirin"/>
    <s v="Normal"/>
    <x v="24"/>
  </r>
  <r>
    <s v="Mrs."/>
    <s v="Amy Wilson"/>
    <n v="35"/>
    <x v="1"/>
    <x v="0"/>
    <s v="O+"/>
    <x v="1"/>
    <x v="5"/>
    <x v="852"/>
    <s v="Sheila Holland"/>
    <x v="7377"/>
    <x v="0"/>
    <n v="39486.008600000001"/>
    <n v="475"/>
    <x v="2"/>
    <s v="Emergency"/>
    <d v="2022-03-10T00:00:00"/>
    <s v="Penicillin"/>
    <s v="Abnormal"/>
    <x v="1"/>
  </r>
  <r>
    <s v="Mrs."/>
    <s v="Tonya Simpson"/>
    <n v="84"/>
    <x v="0"/>
    <x v="0"/>
    <s v="A+"/>
    <x v="4"/>
    <x v="5"/>
    <x v="60"/>
    <s v="Wendy Gardner"/>
    <x v="7378"/>
    <x v="1"/>
    <n v="42625.931499999999"/>
    <n v="448"/>
    <x v="2"/>
    <s v="Emergency"/>
    <d v="2021-05-16T00:00:00"/>
    <s v="Ibuprofen"/>
    <s v="Inconclusive"/>
    <x v="4"/>
  </r>
  <r>
    <s v="Mrs."/>
    <s v="Joseph Rodriguez"/>
    <n v="43"/>
    <x v="1"/>
    <x v="0"/>
    <s v="A+"/>
    <x v="4"/>
    <x v="5"/>
    <x v="312"/>
    <s v="Austin Jackson"/>
    <x v="7379"/>
    <x v="1"/>
    <n v="50420.9038"/>
    <n v="295"/>
    <x v="0"/>
    <s v="Elective"/>
    <d v="2019-08-16T00:00:00"/>
    <s v="Paracetamol"/>
    <s v="Normal"/>
    <x v="4"/>
  </r>
  <r>
    <s v="Mr."/>
    <s v="Daniel Wilson"/>
    <n v="21"/>
    <x v="2"/>
    <x v="1"/>
    <s v="O-"/>
    <x v="0"/>
    <x v="2"/>
    <x v="1508"/>
    <s v="Lindsey Lopez"/>
    <x v="829"/>
    <x v="3"/>
    <n v="24248.2644"/>
    <n v="495"/>
    <x v="0"/>
    <s v="Elective"/>
    <d v="2020-01-29T00:00:00"/>
    <s v="Lipitor"/>
    <s v="Abnormal"/>
    <x v="13"/>
  </r>
  <r>
    <s v="Mrs."/>
    <s v="Crystal Cooper"/>
    <n v="82"/>
    <x v="0"/>
    <x v="0"/>
    <s v="O-"/>
    <x v="0"/>
    <x v="0"/>
    <x v="17"/>
    <s v="William Chan"/>
    <x v="7380"/>
    <x v="3"/>
    <n v="8600.3585999999996"/>
    <n v="258"/>
    <x v="1"/>
    <s v="Urgent"/>
    <d v="2022-03-12T00:00:00"/>
    <s v="Paracetamol"/>
    <s v="Abnormal"/>
    <x v="24"/>
  </r>
  <r>
    <s v="Mrs."/>
    <s v="Sheila Deleon"/>
    <n v="36"/>
    <x v="1"/>
    <x v="0"/>
    <s v="A-"/>
    <x v="6"/>
    <x v="2"/>
    <x v="90"/>
    <s v="Stephen White"/>
    <x v="7381"/>
    <x v="1"/>
    <n v="4052.7449999999999"/>
    <n v="433"/>
    <x v="0"/>
    <s v="Elective"/>
    <d v="2021-09-24T00:00:00"/>
    <s v="Ibuprofen"/>
    <s v="Inconclusive"/>
    <x v="22"/>
  </r>
  <r>
    <s v="Mr."/>
    <s v="Sheryl Crawford"/>
    <n v="47"/>
    <x v="1"/>
    <x v="1"/>
    <s v="AB-"/>
    <x v="5"/>
    <x v="4"/>
    <x v="98"/>
    <s v="David Petersen"/>
    <x v="7382"/>
    <x v="3"/>
    <n v="12646.2394"/>
    <n v="118"/>
    <x v="1"/>
    <s v="Urgent"/>
    <d v="2020-10-31T00:00:00"/>
    <s v="Ibuprofen"/>
    <s v="Normal"/>
    <x v="29"/>
  </r>
  <r>
    <s v="Mr."/>
    <s v="Luke Johnson"/>
    <n v="74"/>
    <x v="0"/>
    <x v="1"/>
    <s v="AB-"/>
    <x v="5"/>
    <x v="3"/>
    <x v="1112"/>
    <s v="Drew Hinton"/>
    <x v="7383"/>
    <x v="1"/>
    <n v="32278.976500000001"/>
    <n v="331"/>
    <x v="1"/>
    <s v="Urgent"/>
    <d v="2019-12-30T00:00:00"/>
    <s v="Paracetamol"/>
    <s v="Abnormal"/>
    <x v="27"/>
  </r>
  <r>
    <s v="Mrs."/>
    <s v="Mary Powers"/>
    <n v="72"/>
    <x v="0"/>
    <x v="0"/>
    <s v="AB-"/>
    <x v="5"/>
    <x v="0"/>
    <x v="1728"/>
    <s v="Kevin Chung DVM"/>
    <x v="7384"/>
    <x v="1"/>
    <n v="22400.2271"/>
    <n v="302"/>
    <x v="1"/>
    <s v="Urgent"/>
    <d v="2023-02-02T00:00:00"/>
    <s v="Penicillin"/>
    <s v="Inconclusive"/>
    <x v="7"/>
  </r>
  <r>
    <s v="Mrs."/>
    <s v="Mathew Bennett"/>
    <n v="26"/>
    <x v="2"/>
    <x v="0"/>
    <s v="AB-"/>
    <x v="5"/>
    <x v="0"/>
    <x v="1762"/>
    <s v="Amanda Johnson"/>
    <x v="7385"/>
    <x v="3"/>
    <n v="12930.3977"/>
    <n v="324"/>
    <x v="2"/>
    <s v="Emergency"/>
    <d v="2023-02-09T00:00:00"/>
    <s v="Aspirin"/>
    <s v="Normal"/>
    <x v="6"/>
  </r>
  <r>
    <s v="Mrs."/>
    <s v="Deborah Leonard"/>
    <n v="50"/>
    <x v="1"/>
    <x v="0"/>
    <s v="A+"/>
    <x v="4"/>
    <x v="5"/>
    <x v="1430"/>
    <s v="Cassandra Howell"/>
    <x v="7386"/>
    <x v="0"/>
    <n v="59944.242200000001"/>
    <n v="253"/>
    <x v="2"/>
    <s v="Emergency"/>
    <d v="2019-08-08T00:00:00"/>
    <s v="Paracetamol"/>
    <s v="Inconclusive"/>
    <x v="12"/>
  </r>
  <r>
    <s v="Mrs."/>
    <s v="Tammy Powell"/>
    <n v="73"/>
    <x v="0"/>
    <x v="0"/>
    <s v="B-"/>
    <x v="2"/>
    <x v="1"/>
    <x v="942"/>
    <s v="Randall Durham"/>
    <x v="7387"/>
    <x v="0"/>
    <n v="16114.4205"/>
    <n v="396"/>
    <x v="0"/>
    <s v="Elective"/>
    <d v="2019-11-10T00:00:00"/>
    <s v="Aspirin"/>
    <s v="Inconclusive"/>
    <x v="11"/>
  </r>
  <r>
    <s v="Mr."/>
    <s v="Melanie Gonzalez"/>
    <n v="68"/>
    <x v="0"/>
    <x v="1"/>
    <s v="A+"/>
    <x v="4"/>
    <x v="5"/>
    <x v="783"/>
    <s v="Alexis Morrison"/>
    <x v="2450"/>
    <x v="1"/>
    <n v="57193.105199999998"/>
    <n v="249"/>
    <x v="2"/>
    <s v="Emergency"/>
    <d v="2022-01-24T00:00:00"/>
    <s v="Lipitor"/>
    <s v="Abnormal"/>
    <x v="6"/>
  </r>
  <r>
    <s v="Mrs."/>
    <s v="Scott Hines"/>
    <n v="29"/>
    <x v="2"/>
    <x v="0"/>
    <s v="AB-"/>
    <x v="5"/>
    <x v="4"/>
    <x v="1184"/>
    <s v="William Robertson"/>
    <x v="7388"/>
    <x v="1"/>
    <n v="1119.5755999999999"/>
    <n v="178"/>
    <x v="2"/>
    <s v="Emergency"/>
    <d v="2021-07-11T00:00:00"/>
    <s v="Aspirin"/>
    <s v="Inconclusive"/>
    <x v="19"/>
  </r>
  <r>
    <s v="Mrs."/>
    <s v="Angela Martinez"/>
    <n v="34"/>
    <x v="2"/>
    <x v="0"/>
    <s v="A-"/>
    <x v="6"/>
    <x v="5"/>
    <x v="662"/>
    <s v="Vanessa Shaw"/>
    <x v="7389"/>
    <x v="4"/>
    <n v="78560.733399999997"/>
    <n v="244"/>
    <x v="0"/>
    <s v="Elective"/>
    <d v="2019-01-21T00:00:00"/>
    <s v="Lipitor"/>
    <s v="Normal"/>
    <x v="30"/>
  </r>
  <r>
    <s v="Mr."/>
    <s v="Thomas Brewer"/>
    <n v="41"/>
    <x v="1"/>
    <x v="1"/>
    <s v="B+"/>
    <x v="7"/>
    <x v="3"/>
    <x v="797"/>
    <s v="Chad Baker"/>
    <x v="7390"/>
    <x v="2"/>
    <n v="28667.341100000001"/>
    <n v="314"/>
    <x v="1"/>
    <s v="Urgent"/>
    <d v="2020-01-24T00:00:00"/>
    <s v="Aspirin"/>
    <s v="Normal"/>
    <x v="4"/>
  </r>
  <r>
    <s v="Mrs."/>
    <s v="Donna Campbell"/>
    <n v="60"/>
    <x v="0"/>
    <x v="0"/>
    <s v="B+"/>
    <x v="7"/>
    <x v="0"/>
    <x v="201"/>
    <s v="Nicholas Cardenas"/>
    <x v="7391"/>
    <x v="2"/>
    <n v="55584.041299999997"/>
    <n v="244"/>
    <x v="2"/>
    <s v="Emergency"/>
    <d v="2020-07-19T00:00:00"/>
    <s v="Ibuprofen"/>
    <s v="Abnormal"/>
    <x v="15"/>
  </r>
  <r>
    <s v="Mrs."/>
    <s v="David Warren"/>
    <n v="42"/>
    <x v="1"/>
    <x v="0"/>
    <s v="AB-"/>
    <x v="5"/>
    <x v="2"/>
    <x v="1065"/>
    <s v="Melissa Thompson"/>
    <x v="61"/>
    <x v="4"/>
    <n v="9348.9992000000002"/>
    <n v="147"/>
    <x v="0"/>
    <s v="Elective"/>
    <d v="2023-02-08T00:00:00"/>
    <s v="Ibuprofen"/>
    <s v="Inconclusive"/>
    <x v="30"/>
  </r>
  <r>
    <s v="Mrs."/>
    <s v="Alyssa Richmond"/>
    <n v="28"/>
    <x v="2"/>
    <x v="0"/>
    <s v="O+"/>
    <x v="1"/>
    <x v="3"/>
    <x v="391"/>
    <s v="Shawn Kane"/>
    <x v="2986"/>
    <x v="3"/>
    <n v="10635.6289"/>
    <n v="384"/>
    <x v="1"/>
    <s v="Urgent"/>
    <d v="2023-02-22T00:00:00"/>
    <s v="Ibuprofen"/>
    <s v="Abnormal"/>
    <x v="11"/>
  </r>
  <r>
    <s v="Mrs."/>
    <s v="Mark Tran"/>
    <n v="78"/>
    <x v="0"/>
    <x v="0"/>
    <s v="AB+"/>
    <x v="3"/>
    <x v="0"/>
    <x v="1384"/>
    <s v="Mary Baker"/>
    <x v="7392"/>
    <x v="1"/>
    <n v="41954.2333"/>
    <n v="378"/>
    <x v="1"/>
    <s v="Urgent"/>
    <d v="2018-12-16T00:00:00"/>
    <s v="Ibuprofen"/>
    <s v="Inconclusive"/>
    <x v="21"/>
  </r>
  <r>
    <s v="Mrs."/>
    <s v="David Chan"/>
    <n v="34"/>
    <x v="2"/>
    <x v="0"/>
    <s v="O-"/>
    <x v="0"/>
    <x v="5"/>
    <x v="1786"/>
    <s v="William Mccoy"/>
    <x v="7393"/>
    <x v="4"/>
    <n v="31726.477800000001"/>
    <n v="365"/>
    <x v="0"/>
    <s v="Elective"/>
    <d v="2020-06-07T00:00:00"/>
    <s v="Paracetamol"/>
    <s v="Abnormal"/>
    <x v="3"/>
  </r>
  <r>
    <s v="Mrs."/>
    <s v="Glenn Hampton"/>
    <n v="21"/>
    <x v="2"/>
    <x v="0"/>
    <s v="B-"/>
    <x v="2"/>
    <x v="1"/>
    <x v="1724"/>
    <s v="Matthew Allen"/>
    <x v="6559"/>
    <x v="3"/>
    <n v="4922.7021000000004"/>
    <n v="274"/>
    <x v="1"/>
    <s v="Urgent"/>
    <d v="2020-08-03T00:00:00"/>
    <s v="Lipitor"/>
    <s v="Abnormal"/>
    <x v="7"/>
  </r>
  <r>
    <s v="Mr."/>
    <s v="Robert Waters"/>
    <n v="72"/>
    <x v="0"/>
    <x v="1"/>
    <s v="AB-"/>
    <x v="5"/>
    <x v="0"/>
    <x v="1670"/>
    <s v="Mrs. Lori Henderson MD"/>
    <x v="7394"/>
    <x v="2"/>
    <n v="30629.990099999999"/>
    <n v="139"/>
    <x v="2"/>
    <s v="Emergency"/>
    <d v="2019-11-04T00:00:00"/>
    <s v="Aspirin"/>
    <s v="Abnormal"/>
    <x v="11"/>
  </r>
  <r>
    <s v="Mrs."/>
    <s v="Steven Evans"/>
    <n v="39"/>
    <x v="1"/>
    <x v="0"/>
    <s v="B-"/>
    <x v="2"/>
    <x v="2"/>
    <x v="301"/>
    <s v="Thomas Baldwin"/>
    <x v="7395"/>
    <x v="1"/>
    <n v="3908.4897000000001"/>
    <n v="211"/>
    <x v="0"/>
    <s v="Elective"/>
    <d v="2020-06-20T00:00:00"/>
    <s v="Paracetamol"/>
    <s v="Abnormal"/>
    <x v="24"/>
  </r>
  <r>
    <s v="Mr."/>
    <s v="John Franco"/>
    <n v="69"/>
    <x v="0"/>
    <x v="1"/>
    <s v="A+"/>
    <x v="4"/>
    <x v="3"/>
    <x v="301"/>
    <s v="Tammy Cole"/>
    <x v="2779"/>
    <x v="1"/>
    <n v="6556.1472000000003"/>
    <n v="345"/>
    <x v="2"/>
    <s v="Emergency"/>
    <d v="2020-07-15T00:00:00"/>
    <s v="Ibuprofen"/>
    <s v="Inconclusive"/>
    <x v="16"/>
  </r>
  <r>
    <s v="Mrs."/>
    <s v="Tammie Hansen"/>
    <n v="18"/>
    <x v="2"/>
    <x v="0"/>
    <s v="A-"/>
    <x v="6"/>
    <x v="5"/>
    <x v="1605"/>
    <s v="Rachel Bell"/>
    <x v="1083"/>
    <x v="3"/>
    <n v="30133.963800000001"/>
    <n v="228"/>
    <x v="2"/>
    <s v="Emergency"/>
    <d v="2023-02-21T00:00:00"/>
    <s v="Paracetamol"/>
    <s v="Inconclusive"/>
    <x v="27"/>
  </r>
  <r>
    <s v="Mr."/>
    <s v="Aaron Oliver"/>
    <n v="43"/>
    <x v="1"/>
    <x v="1"/>
    <s v="B+"/>
    <x v="7"/>
    <x v="1"/>
    <x v="1154"/>
    <s v="Denise Torres"/>
    <x v="748"/>
    <x v="3"/>
    <n v="19566.774700000002"/>
    <n v="455"/>
    <x v="1"/>
    <s v="Urgent"/>
    <d v="2021-07-05T00:00:00"/>
    <s v="Lipitor"/>
    <s v="Abnormal"/>
    <x v="4"/>
  </r>
  <r>
    <s v="Mrs."/>
    <s v="Matthew Burke"/>
    <n v="72"/>
    <x v="0"/>
    <x v="0"/>
    <s v="AB+"/>
    <x v="3"/>
    <x v="3"/>
    <x v="104"/>
    <s v="Paula Collins"/>
    <x v="7396"/>
    <x v="4"/>
    <n v="27135.685399999998"/>
    <n v="418"/>
    <x v="1"/>
    <s v="Urgent"/>
    <d v="2022-06-16T00:00:00"/>
    <s v="Aspirin"/>
    <s v="Abnormal"/>
    <x v="22"/>
  </r>
  <r>
    <s v="Mrs."/>
    <s v="Laura Smith"/>
    <n v="29"/>
    <x v="2"/>
    <x v="0"/>
    <s v="A-"/>
    <x v="6"/>
    <x v="4"/>
    <x v="344"/>
    <s v="Ryan Walters"/>
    <x v="7397"/>
    <x v="3"/>
    <n v="10306.436299999999"/>
    <n v="309"/>
    <x v="2"/>
    <s v="Emergency"/>
    <d v="2021-06-02T00:00:00"/>
    <s v="Ibuprofen"/>
    <s v="Inconclusive"/>
    <x v="4"/>
  </r>
  <r>
    <s v="Mr."/>
    <s v="Matthew Stephenson"/>
    <n v="21"/>
    <x v="2"/>
    <x v="1"/>
    <s v="O-"/>
    <x v="0"/>
    <x v="4"/>
    <x v="177"/>
    <s v="Nicolas Armstrong"/>
    <x v="7398"/>
    <x v="2"/>
    <n v="22620.5677"/>
    <n v="242"/>
    <x v="1"/>
    <s v="Urgent"/>
    <d v="2019-07-19T00:00:00"/>
    <s v="Aspirin"/>
    <s v="Abnormal"/>
    <x v="24"/>
  </r>
  <r>
    <s v="Mr."/>
    <s v="Donald Decker"/>
    <n v="47"/>
    <x v="1"/>
    <x v="1"/>
    <s v="A-"/>
    <x v="6"/>
    <x v="5"/>
    <x v="1787"/>
    <s v="Megan Walker"/>
    <x v="7399"/>
    <x v="3"/>
    <n v="41049.047100000003"/>
    <n v="459"/>
    <x v="0"/>
    <s v="Elective"/>
    <d v="2022-04-08T00:00:00"/>
    <s v="Aspirin"/>
    <s v="Normal"/>
    <x v="4"/>
  </r>
  <r>
    <s v="Mrs."/>
    <s v="Anna Davenport"/>
    <n v="81"/>
    <x v="0"/>
    <x v="0"/>
    <s v="A-"/>
    <x v="6"/>
    <x v="0"/>
    <x v="1725"/>
    <s v="Blake Wilson"/>
    <x v="4717"/>
    <x v="4"/>
    <n v="20042.3442"/>
    <n v="379"/>
    <x v="2"/>
    <s v="Emergency"/>
    <d v="2022-07-21T00:00:00"/>
    <s v="Lipitor"/>
    <s v="Abnormal"/>
    <x v="0"/>
  </r>
  <r>
    <s v="Mr."/>
    <s v="Christopher Williamson"/>
    <n v="78"/>
    <x v="0"/>
    <x v="1"/>
    <s v="O+"/>
    <x v="1"/>
    <x v="4"/>
    <x v="330"/>
    <s v="Edward Bates"/>
    <x v="7400"/>
    <x v="3"/>
    <n v="3985.5902000000001"/>
    <n v="442"/>
    <x v="2"/>
    <s v="Emergency"/>
    <d v="2023-05-23T00:00:00"/>
    <s v="Paracetamol"/>
    <s v="Abnormal"/>
    <x v="7"/>
  </r>
  <r>
    <s v="Mrs."/>
    <s v="Nathan Hodge"/>
    <n v="31"/>
    <x v="2"/>
    <x v="0"/>
    <s v="O-"/>
    <x v="0"/>
    <x v="0"/>
    <x v="1188"/>
    <s v="Randy Morrow"/>
    <x v="7401"/>
    <x v="2"/>
    <n v="13478.772999999999"/>
    <n v="423"/>
    <x v="2"/>
    <s v="Emergency"/>
    <d v="2019-01-02T00:00:00"/>
    <s v="Aspirin"/>
    <s v="Inconclusive"/>
    <x v="27"/>
  </r>
  <r>
    <s v="Mr."/>
    <s v="Jessica Riley"/>
    <n v="35"/>
    <x v="1"/>
    <x v="1"/>
    <s v="A-"/>
    <x v="6"/>
    <x v="1"/>
    <x v="1639"/>
    <s v="Christopher Miller"/>
    <x v="1496"/>
    <x v="2"/>
    <n v="23833.701400000002"/>
    <n v="205"/>
    <x v="1"/>
    <s v="Urgent"/>
    <d v="2023-09-29T00:00:00"/>
    <s v="Lipitor"/>
    <s v="Inconclusive"/>
    <x v="7"/>
  </r>
  <r>
    <s v="Mrs."/>
    <s v="Paul Williams"/>
    <n v="35"/>
    <x v="1"/>
    <x v="0"/>
    <s v="B+"/>
    <x v="7"/>
    <x v="1"/>
    <x v="10"/>
    <s v="Mark Santiago"/>
    <x v="7402"/>
    <x v="3"/>
    <n v="32561.483899999999"/>
    <n v="311"/>
    <x v="1"/>
    <s v="Urgent"/>
    <d v="2020-09-02T00:00:00"/>
    <s v="Ibuprofen"/>
    <s v="Inconclusive"/>
    <x v="28"/>
  </r>
  <r>
    <s v="Mr."/>
    <s v="Beth Jensen"/>
    <n v="50"/>
    <x v="1"/>
    <x v="1"/>
    <s v="A+"/>
    <x v="4"/>
    <x v="1"/>
    <x v="1364"/>
    <s v="David Johnson"/>
    <x v="7403"/>
    <x v="4"/>
    <n v="15686.475899999999"/>
    <n v="411"/>
    <x v="1"/>
    <s v="Urgent"/>
    <d v="2019-02-16T00:00:00"/>
    <s v="Aspirin"/>
    <s v="Abnormal"/>
    <x v="11"/>
  </r>
  <r>
    <s v="Mr."/>
    <s v="Angel Gill"/>
    <n v="53"/>
    <x v="1"/>
    <x v="1"/>
    <s v="O-"/>
    <x v="0"/>
    <x v="5"/>
    <x v="831"/>
    <s v="Elizabeth Lopez"/>
    <x v="7404"/>
    <x v="2"/>
    <n v="49355.421999999999"/>
    <n v="187"/>
    <x v="2"/>
    <s v="Emergency"/>
    <d v="2023-06-13T00:00:00"/>
    <s v="Penicillin"/>
    <s v="Normal"/>
    <x v="7"/>
  </r>
  <r>
    <s v="Mr."/>
    <s v="Brittany Rice"/>
    <n v="33"/>
    <x v="2"/>
    <x v="1"/>
    <s v="B+"/>
    <x v="7"/>
    <x v="3"/>
    <x v="1481"/>
    <s v="Noah Collins"/>
    <x v="7405"/>
    <x v="4"/>
    <n v="25974.624299999999"/>
    <n v="242"/>
    <x v="1"/>
    <s v="Urgent"/>
    <d v="2020-11-22T00:00:00"/>
    <s v="Penicillin"/>
    <s v="Abnormal"/>
    <x v="4"/>
  </r>
  <r>
    <s v="Mr."/>
    <s v="Timothy Smith"/>
    <n v="78"/>
    <x v="0"/>
    <x v="1"/>
    <s v="B+"/>
    <x v="7"/>
    <x v="3"/>
    <x v="1282"/>
    <s v="Craig Harris"/>
    <x v="7406"/>
    <x v="2"/>
    <n v="7833.4928"/>
    <n v="168"/>
    <x v="2"/>
    <s v="Emergency"/>
    <d v="2022-10-27T00:00:00"/>
    <s v="Aspirin"/>
    <s v="Inconclusive"/>
    <x v="18"/>
  </r>
  <r>
    <s v="Mr."/>
    <s v="Michelle Mata"/>
    <n v="66"/>
    <x v="0"/>
    <x v="1"/>
    <s v="AB+"/>
    <x v="3"/>
    <x v="3"/>
    <x v="717"/>
    <s v="Charles Moore"/>
    <x v="5659"/>
    <x v="2"/>
    <n v="15875.3316"/>
    <n v="399"/>
    <x v="1"/>
    <s v="Urgent"/>
    <d v="2021-12-07T00:00:00"/>
    <s v="Penicillin"/>
    <s v="Inconclusive"/>
    <x v="27"/>
  </r>
  <r>
    <s v="Mr."/>
    <s v="William Peters"/>
    <n v="49"/>
    <x v="1"/>
    <x v="1"/>
    <s v="AB-"/>
    <x v="5"/>
    <x v="3"/>
    <x v="70"/>
    <s v="Joseph Smith"/>
    <x v="5275"/>
    <x v="3"/>
    <n v="23084.973699999999"/>
    <n v="500"/>
    <x v="0"/>
    <s v="Elective"/>
    <d v="2020-05-21T00:00:00"/>
    <s v="Ibuprofen"/>
    <s v="Inconclusive"/>
    <x v="10"/>
  </r>
  <r>
    <s v="Mrs."/>
    <s v="Diana Maynard"/>
    <n v="58"/>
    <x v="1"/>
    <x v="0"/>
    <s v="O-"/>
    <x v="0"/>
    <x v="0"/>
    <x v="512"/>
    <s v="Ashley Jackson"/>
    <x v="7407"/>
    <x v="3"/>
    <n v="9318.0028000000002"/>
    <n v="465"/>
    <x v="2"/>
    <s v="Emergency"/>
    <d v="2019-05-20T00:00:00"/>
    <s v="Penicillin"/>
    <s v="Abnormal"/>
    <x v="15"/>
  </r>
  <r>
    <s v="Mr."/>
    <s v="Melissa Willis"/>
    <n v="64"/>
    <x v="0"/>
    <x v="1"/>
    <s v="AB-"/>
    <x v="5"/>
    <x v="2"/>
    <x v="1147"/>
    <s v="Mrs. Melissa Wood MD"/>
    <x v="7408"/>
    <x v="2"/>
    <n v="7507.6626999999999"/>
    <n v="460"/>
    <x v="2"/>
    <s v="Emergency"/>
    <d v="2023-02-19T00:00:00"/>
    <s v="Paracetamol"/>
    <s v="Abnormal"/>
    <x v="8"/>
  </r>
  <r>
    <s v="Mrs."/>
    <s v="Christy Steele"/>
    <n v="79"/>
    <x v="0"/>
    <x v="0"/>
    <s v="AB+"/>
    <x v="3"/>
    <x v="5"/>
    <x v="1432"/>
    <s v="Stephen Sherman"/>
    <x v="7409"/>
    <x v="3"/>
    <n v="32915.954700000002"/>
    <n v="209"/>
    <x v="0"/>
    <s v="Elective"/>
    <d v="2021-05-28T00:00:00"/>
    <s v="Paracetamol"/>
    <s v="Normal"/>
    <x v="22"/>
  </r>
  <r>
    <s v="Mrs."/>
    <s v="Thomas Camacho"/>
    <n v="67"/>
    <x v="0"/>
    <x v="0"/>
    <s v="A+"/>
    <x v="4"/>
    <x v="3"/>
    <x v="648"/>
    <s v="Jonathan Jackson"/>
    <x v="7410"/>
    <x v="0"/>
    <n v="6731.0006999999996"/>
    <n v="113"/>
    <x v="1"/>
    <s v="Urgent"/>
    <d v="2023-08-04T00:00:00"/>
    <s v="Penicillin"/>
    <s v="Abnormal"/>
    <x v="2"/>
  </r>
  <r>
    <s v="Mr."/>
    <s v="Michael Garcia"/>
    <n v="59"/>
    <x v="1"/>
    <x v="1"/>
    <s v="A+"/>
    <x v="4"/>
    <x v="1"/>
    <x v="114"/>
    <s v="Angela Franco"/>
    <x v="1198"/>
    <x v="4"/>
    <n v="14727.560600000001"/>
    <n v="291"/>
    <x v="0"/>
    <s v="Elective"/>
    <d v="2019-09-18T00:00:00"/>
    <s v="Paracetamol"/>
    <s v="Normal"/>
    <x v="10"/>
  </r>
  <r>
    <s v="Mrs."/>
    <s v="Laura Roberts"/>
    <n v="44"/>
    <x v="1"/>
    <x v="0"/>
    <s v="A+"/>
    <x v="4"/>
    <x v="2"/>
    <x v="510"/>
    <s v="Heather Burns"/>
    <x v="7411"/>
    <x v="2"/>
    <n v="6321.1615000000002"/>
    <n v="235"/>
    <x v="2"/>
    <s v="Emergency"/>
    <d v="2019-09-01T00:00:00"/>
    <s v="Aspirin"/>
    <s v="Inconclusive"/>
    <x v="25"/>
  </r>
  <r>
    <s v="Mrs."/>
    <s v="Rose Gonzalez"/>
    <n v="81"/>
    <x v="0"/>
    <x v="0"/>
    <s v="B+"/>
    <x v="7"/>
    <x v="1"/>
    <x v="540"/>
    <s v="Jennifer Murillo"/>
    <x v="1472"/>
    <x v="1"/>
    <n v="39466.525500000003"/>
    <n v="139"/>
    <x v="1"/>
    <s v="Urgent"/>
    <d v="2019-06-23T00:00:00"/>
    <s v="Ibuprofen"/>
    <s v="Inconclusive"/>
    <x v="10"/>
  </r>
  <r>
    <s v="Mr."/>
    <s v="Lisa Smith"/>
    <n v="63"/>
    <x v="0"/>
    <x v="1"/>
    <s v="O-"/>
    <x v="0"/>
    <x v="0"/>
    <x v="1723"/>
    <s v="Russell Smith"/>
    <x v="7412"/>
    <x v="3"/>
    <n v="51341.564599999998"/>
    <n v="105"/>
    <x v="2"/>
    <s v="Emergency"/>
    <d v="2020-08-08T00:00:00"/>
    <s v="Penicillin"/>
    <s v="Normal"/>
    <x v="5"/>
  </r>
  <r>
    <s v="Mr."/>
    <s v="Andre Clay"/>
    <n v="58"/>
    <x v="1"/>
    <x v="1"/>
    <s v="O-"/>
    <x v="0"/>
    <x v="2"/>
    <x v="30"/>
    <s v="Christopher Jones"/>
    <x v="5782"/>
    <x v="0"/>
    <n v="13415.9962"/>
    <n v="127"/>
    <x v="0"/>
    <s v="Elective"/>
    <d v="2021-11-14T00:00:00"/>
    <s v="Ibuprofen"/>
    <s v="Abnormal"/>
    <x v="10"/>
  </r>
  <r>
    <s v="Mrs."/>
    <s v="Carlos Cooper"/>
    <n v="67"/>
    <x v="0"/>
    <x v="0"/>
    <s v="O-"/>
    <x v="0"/>
    <x v="1"/>
    <x v="750"/>
    <s v="James Davis"/>
    <x v="7413"/>
    <x v="4"/>
    <n v="11244.749900000001"/>
    <n v="166"/>
    <x v="1"/>
    <s v="Urgent"/>
    <d v="2021-03-17T00:00:00"/>
    <s v="Paracetamol"/>
    <s v="Inconclusive"/>
    <x v="12"/>
  </r>
  <r>
    <s v="Mrs."/>
    <s v="Mallory Carter"/>
    <n v="37"/>
    <x v="1"/>
    <x v="0"/>
    <s v="B-"/>
    <x v="2"/>
    <x v="2"/>
    <x v="1578"/>
    <s v="Jacob Johnson"/>
    <x v="7414"/>
    <x v="0"/>
    <n v="2995.8058999999998"/>
    <n v="350"/>
    <x v="0"/>
    <s v="Elective"/>
    <d v="2020-11-22T00:00:00"/>
    <s v="Aspirin"/>
    <s v="Inconclusive"/>
    <x v="9"/>
  </r>
  <r>
    <s v="Mrs."/>
    <s v="Gail Garza"/>
    <n v="65"/>
    <x v="0"/>
    <x v="0"/>
    <s v="B-"/>
    <x v="2"/>
    <x v="1"/>
    <x v="1765"/>
    <s v="Christopher Anderson"/>
    <x v="7415"/>
    <x v="2"/>
    <n v="2359.2345999999998"/>
    <n v="290"/>
    <x v="2"/>
    <s v="Emergency"/>
    <d v="2020-09-20T00:00:00"/>
    <s v="Aspirin"/>
    <s v="Normal"/>
    <x v="26"/>
  </r>
  <r>
    <s v="Mr."/>
    <s v="Jack Ware"/>
    <n v="63"/>
    <x v="0"/>
    <x v="1"/>
    <s v="AB-"/>
    <x v="5"/>
    <x v="5"/>
    <x v="174"/>
    <s v="Patrick Frost"/>
    <x v="7416"/>
    <x v="0"/>
    <n v="6570.5104000000001"/>
    <n v="375"/>
    <x v="2"/>
    <s v="Emergency"/>
    <d v="2020-07-13T00:00:00"/>
    <s v="Lipitor"/>
    <s v="Inconclusive"/>
    <x v="8"/>
  </r>
  <r>
    <s v="Mrs."/>
    <s v="Erin Williams"/>
    <n v="75"/>
    <x v="0"/>
    <x v="0"/>
    <s v="A+"/>
    <x v="4"/>
    <x v="3"/>
    <x v="1253"/>
    <s v="Theresa Robertson"/>
    <x v="2134"/>
    <x v="3"/>
    <n v="12600.062599999999"/>
    <n v="342"/>
    <x v="1"/>
    <s v="Urgent"/>
    <d v="2020-10-08T00:00:00"/>
    <s v="Paracetamol"/>
    <s v="Abnormal"/>
    <x v="4"/>
  </r>
  <r>
    <s v="Mr."/>
    <s v="Kimberly Tanner"/>
    <n v="56"/>
    <x v="1"/>
    <x v="1"/>
    <s v="B+"/>
    <x v="7"/>
    <x v="5"/>
    <x v="1082"/>
    <s v="Phillip Ewing"/>
    <x v="7417"/>
    <x v="0"/>
    <n v="50772.496700000003"/>
    <n v="496"/>
    <x v="2"/>
    <s v="Emergency"/>
    <d v="2022-11-09T00:00:00"/>
    <s v="Lipitor"/>
    <s v="Abnormal"/>
    <x v="16"/>
  </r>
  <r>
    <s v="Mr."/>
    <s v="Brandon Walker"/>
    <n v="66"/>
    <x v="0"/>
    <x v="1"/>
    <s v="A+"/>
    <x v="4"/>
    <x v="4"/>
    <x v="1481"/>
    <s v="James Atkinson"/>
    <x v="7418"/>
    <x v="0"/>
    <n v="15947.2675"/>
    <n v="399"/>
    <x v="1"/>
    <s v="Urgent"/>
    <d v="2020-11-24T00:00:00"/>
    <s v="Paracetamol"/>
    <s v="Inconclusive"/>
    <x v="18"/>
  </r>
  <r>
    <s v="Mrs."/>
    <s v="Ms. Emily Baxter"/>
    <n v="53"/>
    <x v="1"/>
    <x v="0"/>
    <s v="A-"/>
    <x v="6"/>
    <x v="1"/>
    <x v="1158"/>
    <s v="Ronald White"/>
    <x v="4598"/>
    <x v="0"/>
    <n v="22332.504799999999"/>
    <n v="206"/>
    <x v="0"/>
    <s v="Elective"/>
    <d v="2021-02-07T00:00:00"/>
    <s v="Aspirin"/>
    <s v="Normal"/>
    <x v="27"/>
  </r>
  <r>
    <s v="Mr."/>
    <s v="Sarah Davis"/>
    <n v="40"/>
    <x v="1"/>
    <x v="1"/>
    <s v="AB+"/>
    <x v="3"/>
    <x v="5"/>
    <x v="811"/>
    <s v="Judy Harvey"/>
    <x v="7419"/>
    <x v="2"/>
    <n v="66541.938599999994"/>
    <n v="449"/>
    <x v="2"/>
    <s v="Emergency"/>
    <d v="2021-01-28T00:00:00"/>
    <s v="Penicillin"/>
    <s v="Inconclusive"/>
    <x v="13"/>
  </r>
  <r>
    <s v="Mr."/>
    <s v="Mark Warren"/>
    <n v="83"/>
    <x v="0"/>
    <x v="1"/>
    <s v="A+"/>
    <x v="4"/>
    <x v="0"/>
    <x v="405"/>
    <s v="Joshua Rivers"/>
    <x v="7420"/>
    <x v="1"/>
    <n v="5569.4494999999997"/>
    <n v="484"/>
    <x v="2"/>
    <s v="Emergency"/>
    <d v="2019-06-11T00:00:00"/>
    <s v="Paracetamol"/>
    <s v="Abnormal"/>
    <x v="5"/>
  </r>
  <r>
    <s v="Mrs."/>
    <s v="James Watson"/>
    <n v="27"/>
    <x v="2"/>
    <x v="0"/>
    <s v="B+"/>
    <x v="7"/>
    <x v="2"/>
    <x v="1722"/>
    <s v="Ashley Sosa"/>
    <x v="7421"/>
    <x v="3"/>
    <n v="13610.7142"/>
    <n v="156"/>
    <x v="0"/>
    <s v="Elective"/>
    <d v="2020-08-21T00:00:00"/>
    <s v="Lipitor"/>
    <s v="Abnormal"/>
    <x v="5"/>
  </r>
  <r>
    <s v="Mrs."/>
    <s v="Mariah Rodriguez"/>
    <n v="65"/>
    <x v="0"/>
    <x v="0"/>
    <s v="AB-"/>
    <x v="5"/>
    <x v="3"/>
    <x v="481"/>
    <s v="Keith Jimenez"/>
    <x v="7422"/>
    <x v="2"/>
    <n v="19204.0779"/>
    <n v="403"/>
    <x v="0"/>
    <s v="Elective"/>
    <d v="2020-06-29T00:00:00"/>
    <s v="Paracetamol"/>
    <s v="Normal"/>
    <x v="27"/>
  </r>
  <r>
    <s v="Mrs."/>
    <s v="Eduardo Rasmussen"/>
    <n v="44"/>
    <x v="1"/>
    <x v="0"/>
    <s v="AB-"/>
    <x v="5"/>
    <x v="1"/>
    <x v="612"/>
    <s v="Anne Bonilla"/>
    <x v="7423"/>
    <x v="0"/>
    <n v="28658.0052"/>
    <n v="451"/>
    <x v="1"/>
    <s v="Urgent"/>
    <d v="2020-03-25T00:00:00"/>
    <s v="Aspirin"/>
    <s v="Inconclusive"/>
    <x v="21"/>
  </r>
  <r>
    <s v="Mr."/>
    <s v="Cynthia Smith"/>
    <n v="78"/>
    <x v="0"/>
    <x v="1"/>
    <s v="O+"/>
    <x v="1"/>
    <x v="4"/>
    <x v="1067"/>
    <s v="Natasha Silva"/>
    <x v="7424"/>
    <x v="2"/>
    <n v="7999.1893"/>
    <n v="210"/>
    <x v="1"/>
    <s v="Urgent"/>
    <d v="2023-10-26T00:00:00"/>
    <s v="Aspirin"/>
    <s v="Abnormal"/>
    <x v="15"/>
  </r>
  <r>
    <s v="Mrs."/>
    <s v="Garrett Wagner"/>
    <n v="39"/>
    <x v="1"/>
    <x v="0"/>
    <s v="B-"/>
    <x v="2"/>
    <x v="5"/>
    <x v="1173"/>
    <s v="Marcia Shelton"/>
    <x v="7425"/>
    <x v="1"/>
    <n v="35667.8681"/>
    <n v="257"/>
    <x v="2"/>
    <s v="Emergency"/>
    <d v="2019-06-05T00:00:00"/>
    <s v="Aspirin"/>
    <s v="Normal"/>
    <x v="0"/>
  </r>
  <r>
    <s v="Mrs."/>
    <s v="Michael Price"/>
    <n v="57"/>
    <x v="1"/>
    <x v="0"/>
    <s v="A-"/>
    <x v="6"/>
    <x v="3"/>
    <x v="1344"/>
    <s v="Mr. Jason Lewis II"/>
    <x v="7426"/>
    <x v="1"/>
    <n v="3941.0659000000001"/>
    <n v="471"/>
    <x v="2"/>
    <s v="Emergency"/>
    <d v="2021-02-01T00:00:00"/>
    <s v="Ibuprofen"/>
    <s v="Inconclusive"/>
    <x v="20"/>
  </r>
  <r>
    <s v="Mrs."/>
    <s v="Sara Mann"/>
    <n v="80"/>
    <x v="0"/>
    <x v="0"/>
    <s v="AB+"/>
    <x v="3"/>
    <x v="4"/>
    <x v="1603"/>
    <s v="Andre Lee"/>
    <x v="3692"/>
    <x v="3"/>
    <n v="28520.402099999999"/>
    <n v="399"/>
    <x v="2"/>
    <s v="Emergency"/>
    <d v="2020-05-07T00:00:00"/>
    <s v="Paracetamol"/>
    <s v="Inconclusive"/>
    <x v="5"/>
  </r>
  <r>
    <s v="Mr."/>
    <s v="Luis Sullivan"/>
    <n v="72"/>
    <x v="0"/>
    <x v="1"/>
    <s v="AB+"/>
    <x v="3"/>
    <x v="1"/>
    <x v="552"/>
    <s v="Stephanie Munoz"/>
    <x v="7427"/>
    <x v="0"/>
    <n v="10403.9228"/>
    <n v="496"/>
    <x v="0"/>
    <s v="Elective"/>
    <d v="2019-06-18T00:00:00"/>
    <s v="Lipitor"/>
    <s v="Normal"/>
    <x v="22"/>
  </r>
  <r>
    <s v="Mrs."/>
    <s v="Jesse Huber MD"/>
    <n v="45"/>
    <x v="1"/>
    <x v="0"/>
    <s v="B-"/>
    <x v="2"/>
    <x v="5"/>
    <x v="1788"/>
    <s v="Adam Webster"/>
    <x v="7428"/>
    <x v="3"/>
    <n v="61390.811099999999"/>
    <n v="365"/>
    <x v="0"/>
    <s v="Elective"/>
    <d v="2019-12-09T00:00:00"/>
    <s v="Paracetamol"/>
    <s v="Abnormal"/>
    <x v="25"/>
  </r>
  <r>
    <s v="Mrs."/>
    <s v="Shelby Sutton"/>
    <n v="18"/>
    <x v="2"/>
    <x v="0"/>
    <s v="O-"/>
    <x v="0"/>
    <x v="5"/>
    <x v="498"/>
    <s v="Crystal Leonard"/>
    <x v="3447"/>
    <x v="1"/>
    <n v="52647.262000000002"/>
    <n v="256"/>
    <x v="2"/>
    <s v="Emergency"/>
    <d v="2023-07-05T00:00:00"/>
    <s v="Lipitor"/>
    <s v="Abnormal"/>
    <x v="20"/>
  </r>
  <r>
    <s v="Mrs."/>
    <s v="Amanda Brown"/>
    <n v="70"/>
    <x v="0"/>
    <x v="0"/>
    <s v="A+"/>
    <x v="4"/>
    <x v="0"/>
    <x v="472"/>
    <s v="Jared Miller"/>
    <x v="7429"/>
    <x v="0"/>
    <n v="32715.284199999998"/>
    <n v="214"/>
    <x v="2"/>
    <s v="Emergency"/>
    <d v="2022-12-07T00:00:00"/>
    <s v="Lipitor"/>
    <s v="Normal"/>
    <x v="14"/>
  </r>
  <r>
    <s v="Mrs."/>
    <s v="George Bradley"/>
    <n v="48"/>
    <x v="1"/>
    <x v="0"/>
    <s v="O-"/>
    <x v="0"/>
    <x v="2"/>
    <x v="789"/>
    <s v="Brian Alexander"/>
    <x v="7430"/>
    <x v="3"/>
    <n v="23373.6486"/>
    <n v="414"/>
    <x v="1"/>
    <s v="Urgent"/>
    <d v="2022-01-20T00:00:00"/>
    <s v="Ibuprofen"/>
    <s v="Abnormal"/>
    <x v="5"/>
  </r>
  <r>
    <s v="Mrs."/>
    <s v="Shawn Fuller"/>
    <n v="82"/>
    <x v="0"/>
    <x v="0"/>
    <s v="B-"/>
    <x v="2"/>
    <x v="1"/>
    <x v="545"/>
    <s v="Christine Rodriguez"/>
    <x v="6388"/>
    <x v="3"/>
    <n v="29044.332399999999"/>
    <n v="445"/>
    <x v="2"/>
    <s v="Emergency"/>
    <d v="2021-02-09T00:00:00"/>
    <s v="Penicillin"/>
    <s v="Inconclusive"/>
    <x v="17"/>
  </r>
  <r>
    <s v="Mrs."/>
    <s v="Bianca Moore"/>
    <n v="82"/>
    <x v="0"/>
    <x v="0"/>
    <s v="AB-"/>
    <x v="5"/>
    <x v="1"/>
    <x v="1628"/>
    <s v="Phillip Dalton"/>
    <x v="4735"/>
    <x v="2"/>
    <n v="9068.2566999999999"/>
    <n v="320"/>
    <x v="1"/>
    <s v="Urgent"/>
    <d v="2023-10-02T00:00:00"/>
    <s v="Lipitor"/>
    <s v="Inconclusive"/>
    <x v="23"/>
  </r>
  <r>
    <s v="Mrs."/>
    <s v="Karen Zuniga"/>
    <n v="26"/>
    <x v="2"/>
    <x v="0"/>
    <s v="O+"/>
    <x v="1"/>
    <x v="5"/>
    <x v="901"/>
    <s v="Shannon Serrano"/>
    <x v="7431"/>
    <x v="4"/>
    <n v="52514.546900000001"/>
    <n v="469"/>
    <x v="2"/>
    <s v="Emergency"/>
    <d v="2021-02-26T00:00:00"/>
    <s v="Ibuprofen"/>
    <s v="Normal"/>
    <x v="29"/>
  </r>
  <r>
    <s v="Mr."/>
    <s v="Elizabeth Hebert"/>
    <n v="66"/>
    <x v="0"/>
    <x v="1"/>
    <s v="B-"/>
    <x v="2"/>
    <x v="1"/>
    <x v="318"/>
    <s v="Sabrina Ward"/>
    <x v="7432"/>
    <x v="2"/>
    <n v="15663.275799999999"/>
    <n v="451"/>
    <x v="0"/>
    <s v="Elective"/>
    <d v="2019-03-06T00:00:00"/>
    <s v="Lipitor"/>
    <s v="Inconclusive"/>
    <x v="14"/>
  </r>
  <r>
    <s v="Mrs."/>
    <s v="Gary Brown"/>
    <n v="71"/>
    <x v="0"/>
    <x v="0"/>
    <s v="B+"/>
    <x v="7"/>
    <x v="4"/>
    <x v="210"/>
    <s v="Tonya Ferrell"/>
    <x v="7433"/>
    <x v="4"/>
    <n v="42807.786800000002"/>
    <n v="272"/>
    <x v="1"/>
    <s v="Urgent"/>
    <d v="2020-11-05T00:00:00"/>
    <s v="Paracetamol"/>
    <s v="Normal"/>
    <x v="18"/>
  </r>
  <r>
    <s v="Mr."/>
    <s v="Carol Davis"/>
    <n v="29"/>
    <x v="2"/>
    <x v="1"/>
    <s v="B-"/>
    <x v="2"/>
    <x v="5"/>
    <x v="276"/>
    <s v="Nicholas Hatfield"/>
    <x v="7434"/>
    <x v="2"/>
    <n v="73614.087799999994"/>
    <n v="280"/>
    <x v="0"/>
    <s v="Elective"/>
    <d v="2019-07-15T00:00:00"/>
    <s v="Paracetamol"/>
    <s v="Abnormal"/>
    <x v="8"/>
  </r>
  <r>
    <s v="Mr."/>
    <s v="Ryan Delgado"/>
    <n v="67"/>
    <x v="0"/>
    <x v="1"/>
    <s v="O-"/>
    <x v="0"/>
    <x v="1"/>
    <x v="1493"/>
    <s v="Richard Hayes"/>
    <x v="7280"/>
    <x v="2"/>
    <n v="3488.1714000000002"/>
    <n v="448"/>
    <x v="0"/>
    <s v="Elective"/>
    <d v="2022-07-09T00:00:00"/>
    <s v="Paracetamol"/>
    <s v="Normal"/>
    <x v="10"/>
  </r>
  <r>
    <s v="Mr."/>
    <s v="Eric Schroeder"/>
    <n v="46"/>
    <x v="1"/>
    <x v="1"/>
    <s v="O+"/>
    <x v="1"/>
    <x v="5"/>
    <x v="401"/>
    <s v="Michael Mullins"/>
    <x v="7435"/>
    <x v="2"/>
    <n v="56061.341"/>
    <n v="395"/>
    <x v="2"/>
    <s v="Emergency"/>
    <d v="2022-11-02T00:00:00"/>
    <s v="Lipitor"/>
    <s v="Abnormal"/>
    <x v="14"/>
  </r>
  <r>
    <s v="Mr."/>
    <s v="Beverly Johnson"/>
    <n v="80"/>
    <x v="0"/>
    <x v="1"/>
    <s v="AB+"/>
    <x v="3"/>
    <x v="1"/>
    <x v="1789"/>
    <s v="Randall Parker"/>
    <x v="7436"/>
    <x v="1"/>
    <n v="34224.888299999999"/>
    <n v="103"/>
    <x v="0"/>
    <s v="Elective"/>
    <d v="2022-06-29T00:00:00"/>
    <s v="Penicillin"/>
    <s v="Abnormal"/>
    <x v="14"/>
  </r>
  <r>
    <s v="Mr."/>
    <s v="Tyler Ellison"/>
    <n v="27"/>
    <x v="2"/>
    <x v="1"/>
    <s v="B-"/>
    <x v="2"/>
    <x v="2"/>
    <x v="1499"/>
    <s v="Maria Woodard"/>
    <x v="7437"/>
    <x v="4"/>
    <n v="4578.2681000000002"/>
    <n v="211"/>
    <x v="0"/>
    <s v="Elective"/>
    <d v="2020-06-04T00:00:00"/>
    <s v="Paracetamol"/>
    <s v="Normal"/>
    <x v="13"/>
  </r>
  <r>
    <s v="Mrs."/>
    <s v="Christina Willis"/>
    <n v="31"/>
    <x v="2"/>
    <x v="0"/>
    <s v="B+"/>
    <x v="7"/>
    <x v="1"/>
    <x v="1684"/>
    <s v="Christopher Chang Jr."/>
    <x v="7438"/>
    <x v="4"/>
    <n v="18182.613799999999"/>
    <n v="104"/>
    <x v="0"/>
    <s v="Elective"/>
    <d v="2020-03-11T00:00:00"/>
    <s v="Ibuprofen"/>
    <s v="Normal"/>
    <x v="20"/>
  </r>
  <r>
    <s v="Mr."/>
    <s v="Alicia Delacruz"/>
    <n v="36"/>
    <x v="1"/>
    <x v="1"/>
    <s v="O-"/>
    <x v="0"/>
    <x v="5"/>
    <x v="1543"/>
    <s v="Lauren Barrett"/>
    <x v="7439"/>
    <x v="1"/>
    <n v="2287.8218999999999"/>
    <n v="164"/>
    <x v="2"/>
    <s v="Emergency"/>
    <d v="2021-04-20T00:00:00"/>
    <s v="Paracetamol"/>
    <s v="Abnormal"/>
    <x v="7"/>
  </r>
  <r>
    <s v="Mrs."/>
    <s v="Jennifer Campbell"/>
    <n v="79"/>
    <x v="0"/>
    <x v="0"/>
    <s v="A-"/>
    <x v="6"/>
    <x v="5"/>
    <x v="992"/>
    <s v="Brittany Jimenez"/>
    <x v="7440"/>
    <x v="2"/>
    <n v="33273.820200000002"/>
    <n v="116"/>
    <x v="2"/>
    <s v="Emergency"/>
    <d v="2021-11-03T00:00:00"/>
    <s v="Paracetamol"/>
    <s v="Abnormal"/>
    <x v="15"/>
  </r>
  <r>
    <s v="Mr."/>
    <s v="Richard Lee"/>
    <n v="75"/>
    <x v="0"/>
    <x v="1"/>
    <s v="B+"/>
    <x v="7"/>
    <x v="1"/>
    <x v="37"/>
    <s v="Melanie Allen"/>
    <x v="7441"/>
    <x v="0"/>
    <n v="15074.5144"/>
    <n v="232"/>
    <x v="0"/>
    <s v="Elective"/>
    <d v="2021-03-21T00:00:00"/>
    <s v="Lipitor"/>
    <s v="Abnormal"/>
    <x v="22"/>
  </r>
  <r>
    <s v="Mrs."/>
    <s v="Miss Brianna Peterson"/>
    <n v="25"/>
    <x v="2"/>
    <x v="0"/>
    <s v="B-"/>
    <x v="2"/>
    <x v="3"/>
    <x v="1658"/>
    <s v="Robert Miller"/>
    <x v="7442"/>
    <x v="3"/>
    <n v="21343.4876"/>
    <n v="405"/>
    <x v="2"/>
    <s v="Emergency"/>
    <d v="2020-05-11T00:00:00"/>
    <s v="Aspirin"/>
    <s v="Inconclusive"/>
    <x v="1"/>
  </r>
  <r>
    <s v="Mrs."/>
    <s v="Megan Miles"/>
    <n v="69"/>
    <x v="0"/>
    <x v="0"/>
    <s v="AB+"/>
    <x v="3"/>
    <x v="4"/>
    <x v="1589"/>
    <s v="Janice Chan"/>
    <x v="7443"/>
    <x v="0"/>
    <n v="37805.419099999999"/>
    <n v="419"/>
    <x v="1"/>
    <s v="Urgent"/>
    <d v="2019-12-28T00:00:00"/>
    <s v="Paracetamol"/>
    <s v="Abnormal"/>
    <x v="13"/>
  </r>
  <r>
    <s v="Mrs."/>
    <s v="Kristen Cook"/>
    <n v="59"/>
    <x v="1"/>
    <x v="0"/>
    <s v="O+"/>
    <x v="1"/>
    <x v="5"/>
    <x v="1517"/>
    <s v="Kimberly Whitaker"/>
    <x v="7444"/>
    <x v="3"/>
    <n v="2735.8476000000001"/>
    <n v="500"/>
    <x v="2"/>
    <s v="Emergency"/>
    <d v="2021-06-18T00:00:00"/>
    <s v="Aspirin"/>
    <s v="Inconclusive"/>
    <x v="0"/>
  </r>
  <r>
    <s v="Mrs."/>
    <s v="Sarah Malone"/>
    <n v="40"/>
    <x v="1"/>
    <x v="0"/>
    <s v="A+"/>
    <x v="4"/>
    <x v="2"/>
    <x v="690"/>
    <s v="Laurie Martin"/>
    <x v="7445"/>
    <x v="0"/>
    <n v="22160.549800000001"/>
    <n v="264"/>
    <x v="1"/>
    <s v="Urgent"/>
    <d v="2019-11-17T00:00:00"/>
    <s v="Paracetamol"/>
    <s v="Normal"/>
    <x v="0"/>
  </r>
  <r>
    <s v="Mrs."/>
    <s v="Amy Burton"/>
    <n v="46"/>
    <x v="1"/>
    <x v="0"/>
    <s v="B-"/>
    <x v="2"/>
    <x v="5"/>
    <x v="37"/>
    <s v="Mary Wright"/>
    <x v="7446"/>
    <x v="4"/>
    <n v="76890.688599999994"/>
    <n v="230"/>
    <x v="2"/>
    <s v="Emergency"/>
    <d v="2021-04-05T00:00:00"/>
    <s v="Paracetamol"/>
    <s v="Inconclusive"/>
    <x v="4"/>
  </r>
  <r>
    <s v="Mrs."/>
    <s v="Joseph Gonzales"/>
    <n v="18"/>
    <x v="2"/>
    <x v="0"/>
    <s v="AB+"/>
    <x v="3"/>
    <x v="4"/>
    <x v="218"/>
    <s v="Erin Davis"/>
    <x v="7447"/>
    <x v="3"/>
    <n v="15963.236699999999"/>
    <n v="490"/>
    <x v="1"/>
    <s v="Urgent"/>
    <d v="2023-07-10T00:00:00"/>
    <s v="Aspirin"/>
    <s v="Normal"/>
    <x v="25"/>
  </r>
  <r>
    <s v="Mr."/>
    <s v="George Bryant"/>
    <n v="18"/>
    <x v="2"/>
    <x v="1"/>
    <s v="O+"/>
    <x v="1"/>
    <x v="4"/>
    <x v="848"/>
    <s v="Christopher Mendoza"/>
    <x v="7448"/>
    <x v="2"/>
    <n v="15482.4956"/>
    <n v="360"/>
    <x v="1"/>
    <s v="Urgent"/>
    <d v="2023-07-19T00:00:00"/>
    <s v="Paracetamol"/>
    <s v="Inconclusive"/>
    <x v="19"/>
  </r>
  <r>
    <s v="Mr."/>
    <s v="Troy Gilmore"/>
    <n v="68"/>
    <x v="0"/>
    <x v="1"/>
    <s v="AB-"/>
    <x v="5"/>
    <x v="1"/>
    <x v="383"/>
    <s v="James Long MD"/>
    <x v="7449"/>
    <x v="1"/>
    <n v="39129.284200000002"/>
    <n v="256"/>
    <x v="0"/>
    <s v="Elective"/>
    <d v="2023-05-06T00:00:00"/>
    <s v="Aspirin"/>
    <s v="Normal"/>
    <x v="0"/>
  </r>
  <r>
    <s v="Mr."/>
    <s v="Larry Hernandez"/>
    <n v="75"/>
    <x v="0"/>
    <x v="1"/>
    <s v="B+"/>
    <x v="7"/>
    <x v="5"/>
    <x v="690"/>
    <s v="Martin Rogers"/>
    <x v="7450"/>
    <x v="3"/>
    <n v="17569.853299999999"/>
    <n v="214"/>
    <x v="2"/>
    <s v="Emergency"/>
    <d v="2019-12-04T00:00:00"/>
    <s v="Lipitor"/>
    <s v="Abnormal"/>
    <x v="1"/>
  </r>
  <r>
    <s v="Mr."/>
    <s v="Rebecca Harris"/>
    <n v="24"/>
    <x v="2"/>
    <x v="1"/>
    <s v="AB+"/>
    <x v="3"/>
    <x v="3"/>
    <x v="1144"/>
    <s v="Christopher Daniel"/>
    <x v="7451"/>
    <x v="1"/>
    <n v="26238.587599999999"/>
    <n v="323"/>
    <x v="0"/>
    <s v="Elective"/>
    <d v="2020-01-07T00:00:00"/>
    <s v="Lipitor"/>
    <s v="Abnormal"/>
    <x v="14"/>
  </r>
  <r>
    <s v="Mr."/>
    <s v="Savannah Reed"/>
    <n v="54"/>
    <x v="1"/>
    <x v="1"/>
    <s v="AB+"/>
    <x v="3"/>
    <x v="0"/>
    <x v="1032"/>
    <s v="Roger Henderson"/>
    <x v="7452"/>
    <x v="1"/>
    <n v="35747.180699999997"/>
    <n v="199"/>
    <x v="2"/>
    <s v="Emergency"/>
    <d v="2020-01-13T00:00:00"/>
    <s v="Paracetamol"/>
    <s v="Inconclusive"/>
    <x v="10"/>
  </r>
  <r>
    <s v="Mrs."/>
    <s v="Jennifer Chapman"/>
    <n v="43"/>
    <x v="1"/>
    <x v="0"/>
    <s v="B+"/>
    <x v="7"/>
    <x v="5"/>
    <x v="962"/>
    <s v="Jonathan Allen"/>
    <x v="7453"/>
    <x v="0"/>
    <n v="9471.7720000000008"/>
    <n v="250"/>
    <x v="2"/>
    <s v="Emergency"/>
    <d v="2019-05-25T00:00:00"/>
    <s v="Ibuprofen"/>
    <s v="Normal"/>
    <x v="27"/>
  </r>
  <r>
    <s v="Mrs."/>
    <s v="Destiny Watson"/>
    <n v="55"/>
    <x v="1"/>
    <x v="0"/>
    <s v="AB-"/>
    <x v="5"/>
    <x v="1"/>
    <x v="1108"/>
    <s v="Kelly Brennan DDS"/>
    <x v="7454"/>
    <x v="1"/>
    <n v="17712.4113"/>
    <n v="496"/>
    <x v="0"/>
    <s v="Elective"/>
    <d v="2023-08-20T00:00:00"/>
    <s v="Lipitor"/>
    <s v="Abnormal"/>
    <x v="8"/>
  </r>
  <r>
    <s v="Mr."/>
    <s v="Mary Crawford"/>
    <n v="83"/>
    <x v="0"/>
    <x v="1"/>
    <s v="AB-"/>
    <x v="5"/>
    <x v="3"/>
    <x v="1155"/>
    <s v="Paula Lawrence"/>
    <x v="7455"/>
    <x v="3"/>
    <n v="24249.5226"/>
    <n v="176"/>
    <x v="0"/>
    <s v="Elective"/>
    <d v="2019-08-30T00:00:00"/>
    <s v="Ibuprofen"/>
    <s v="Inconclusive"/>
    <x v="13"/>
  </r>
  <r>
    <s v="Mrs."/>
    <s v="Julie Becker"/>
    <n v="82"/>
    <x v="0"/>
    <x v="0"/>
    <s v="B+"/>
    <x v="7"/>
    <x v="0"/>
    <x v="966"/>
    <s v="Steven Townsend"/>
    <x v="7456"/>
    <x v="3"/>
    <n v="46259.110500000003"/>
    <n v="202"/>
    <x v="2"/>
    <s v="Emergency"/>
    <d v="2020-10-09T00:00:00"/>
    <s v="Aspirin"/>
    <s v="Normal"/>
    <x v="2"/>
  </r>
  <r>
    <s v="Mrs."/>
    <s v="Courtney Clark"/>
    <n v="65"/>
    <x v="0"/>
    <x v="0"/>
    <s v="O+"/>
    <x v="1"/>
    <x v="1"/>
    <x v="119"/>
    <s v="Joseph Sullivan"/>
    <x v="7457"/>
    <x v="1"/>
    <n v="23487.3629"/>
    <n v="244"/>
    <x v="0"/>
    <s v="Elective"/>
    <d v="2021-08-25T00:00:00"/>
    <s v="Penicillin"/>
    <s v="Abnormal"/>
    <x v="3"/>
  </r>
  <r>
    <s v="Mrs."/>
    <s v="John May"/>
    <n v="83"/>
    <x v="0"/>
    <x v="0"/>
    <s v="A+"/>
    <x v="4"/>
    <x v="1"/>
    <x v="1073"/>
    <s v="Michelle Koch"/>
    <x v="7458"/>
    <x v="2"/>
    <n v="20829.5288"/>
    <n v="474"/>
    <x v="0"/>
    <s v="Elective"/>
    <d v="2023-04-27T00:00:00"/>
    <s v="Lipitor"/>
    <s v="Inconclusive"/>
    <x v="0"/>
  </r>
  <r>
    <s v="Mrs."/>
    <s v="Thomas Gonzalez"/>
    <n v="57"/>
    <x v="1"/>
    <x v="0"/>
    <s v="B+"/>
    <x v="7"/>
    <x v="2"/>
    <x v="1695"/>
    <s v="Tiffany Dean"/>
    <x v="7459"/>
    <x v="1"/>
    <n v="19045.718400000002"/>
    <n v="229"/>
    <x v="1"/>
    <s v="Urgent"/>
    <d v="2023-07-05T00:00:00"/>
    <s v="Lipitor"/>
    <s v="Abnormal"/>
    <x v="24"/>
  </r>
  <r>
    <s v="Mr."/>
    <s v="Bobby Odom"/>
    <n v="57"/>
    <x v="1"/>
    <x v="1"/>
    <s v="B-"/>
    <x v="2"/>
    <x v="4"/>
    <x v="1636"/>
    <s v="Anne Tanner"/>
    <x v="1677"/>
    <x v="2"/>
    <n v="16080.284100000001"/>
    <n v="144"/>
    <x v="2"/>
    <s v="Emergency"/>
    <d v="2020-11-30T00:00:00"/>
    <s v="Aspirin"/>
    <s v="Abnormal"/>
    <x v="9"/>
  </r>
  <r>
    <s v="Mr."/>
    <s v="Melinda Dunn"/>
    <n v="35"/>
    <x v="1"/>
    <x v="1"/>
    <s v="A+"/>
    <x v="4"/>
    <x v="0"/>
    <x v="468"/>
    <s v="Erin Grimes"/>
    <x v="225"/>
    <x v="2"/>
    <n v="47864.851699999999"/>
    <n v="258"/>
    <x v="2"/>
    <s v="Emergency"/>
    <d v="2021-03-18T00:00:00"/>
    <s v="Ibuprofen"/>
    <s v="Inconclusive"/>
    <x v="27"/>
  </r>
  <r>
    <s v="Mrs."/>
    <s v="Jessica Mckenzie"/>
    <n v="21"/>
    <x v="2"/>
    <x v="0"/>
    <s v="A+"/>
    <x v="4"/>
    <x v="5"/>
    <x v="1175"/>
    <s v="Mary Jenkins"/>
    <x v="7460"/>
    <x v="4"/>
    <n v="62736.089599999999"/>
    <n v="440"/>
    <x v="2"/>
    <s v="Emergency"/>
    <d v="2022-05-05T00:00:00"/>
    <s v="Ibuprofen"/>
    <s v="Inconclusive"/>
    <x v="17"/>
  </r>
  <r>
    <s v="Mr."/>
    <s v="Philip Martin"/>
    <n v="47"/>
    <x v="1"/>
    <x v="1"/>
    <s v="AB-"/>
    <x v="5"/>
    <x v="1"/>
    <x v="1681"/>
    <s v="Julia Hood"/>
    <x v="7461"/>
    <x v="4"/>
    <n v="22897.620299999999"/>
    <n v="173"/>
    <x v="0"/>
    <s v="Elective"/>
    <d v="2019-01-14T00:00:00"/>
    <s v="Paracetamol"/>
    <s v="Abnormal"/>
    <x v="27"/>
  </r>
  <r>
    <s v="Mrs."/>
    <s v="Zachary Thompson"/>
    <n v="82"/>
    <x v="0"/>
    <x v="0"/>
    <s v="AB-"/>
    <x v="5"/>
    <x v="0"/>
    <x v="29"/>
    <s v="Robert Boone"/>
    <x v="7462"/>
    <x v="1"/>
    <n v="18782.3979"/>
    <n v="377"/>
    <x v="2"/>
    <s v="Emergency"/>
    <d v="2022-12-16T00:00:00"/>
    <s v="Paracetamol"/>
    <s v="Inconclusive"/>
    <x v="10"/>
  </r>
  <r>
    <s v="Mrs."/>
    <s v="Daniel Kennedy"/>
    <n v="27"/>
    <x v="2"/>
    <x v="0"/>
    <s v="AB-"/>
    <x v="5"/>
    <x v="1"/>
    <x v="1634"/>
    <s v="Connor Sosa"/>
    <x v="7463"/>
    <x v="4"/>
    <n v="27354.3887"/>
    <n v="127"/>
    <x v="0"/>
    <s v="Elective"/>
    <d v="2022-06-05T00:00:00"/>
    <s v="Paracetamol"/>
    <s v="Inconclusive"/>
    <x v="14"/>
  </r>
  <r>
    <s v="Mr."/>
    <s v="Margaret Russell"/>
    <n v="67"/>
    <x v="0"/>
    <x v="1"/>
    <s v="O+"/>
    <x v="1"/>
    <x v="5"/>
    <x v="1645"/>
    <s v="Zachary Smith"/>
    <x v="7464"/>
    <x v="2"/>
    <n v="7468.0735000000004"/>
    <n v="168"/>
    <x v="2"/>
    <s v="Emergency"/>
    <d v="2023-01-03T00:00:00"/>
    <s v="Paracetamol"/>
    <s v="Inconclusive"/>
    <x v="25"/>
  </r>
  <r>
    <s v="Mrs."/>
    <s v="Melissa Mendoza"/>
    <n v="29"/>
    <x v="2"/>
    <x v="0"/>
    <s v="B-"/>
    <x v="2"/>
    <x v="1"/>
    <x v="1072"/>
    <s v="Kevin Wallace"/>
    <x v="7465"/>
    <x v="4"/>
    <n v="37786.969799999999"/>
    <n v="312"/>
    <x v="0"/>
    <s v="Elective"/>
    <d v="2021-06-09T00:00:00"/>
    <s v="Ibuprofen"/>
    <s v="Inconclusive"/>
    <x v="20"/>
  </r>
  <r>
    <s v="Mr."/>
    <s v="Kaitlyn Werner"/>
    <n v="19"/>
    <x v="2"/>
    <x v="1"/>
    <s v="O-"/>
    <x v="0"/>
    <x v="3"/>
    <x v="1609"/>
    <s v="Heather Patterson"/>
    <x v="7466"/>
    <x v="4"/>
    <n v="12088.4717"/>
    <n v="425"/>
    <x v="1"/>
    <s v="Urgent"/>
    <d v="2021-01-22T00:00:00"/>
    <s v="Paracetamol"/>
    <s v="Normal"/>
    <x v="25"/>
  </r>
  <r>
    <s v="Mrs."/>
    <s v="Ellen Sanchez"/>
    <n v="19"/>
    <x v="2"/>
    <x v="0"/>
    <s v="B+"/>
    <x v="7"/>
    <x v="4"/>
    <x v="331"/>
    <s v="Amy Brooks"/>
    <x v="7467"/>
    <x v="2"/>
    <n v="6842.5725000000002"/>
    <n v="180"/>
    <x v="1"/>
    <s v="Urgent"/>
    <d v="2020-12-02T00:00:00"/>
    <s v="Aspirin"/>
    <s v="Normal"/>
    <x v="11"/>
  </r>
  <r>
    <s v="Mrs."/>
    <s v="Robert Hardy"/>
    <n v="71"/>
    <x v="0"/>
    <x v="0"/>
    <s v="AB-"/>
    <x v="5"/>
    <x v="5"/>
    <x v="1419"/>
    <s v="Cynthia Bennett"/>
    <x v="7468"/>
    <x v="0"/>
    <n v="29905.6073"/>
    <n v="496"/>
    <x v="0"/>
    <s v="Elective"/>
    <d v="2020-03-01T00:00:00"/>
    <s v="Lipitor"/>
    <s v="Inconclusive"/>
    <x v="21"/>
  </r>
  <r>
    <s v="Mrs."/>
    <s v="Steven Willis"/>
    <n v="42"/>
    <x v="1"/>
    <x v="0"/>
    <s v="AB-"/>
    <x v="5"/>
    <x v="5"/>
    <x v="1122"/>
    <s v="Jeremy Hanson"/>
    <x v="1161"/>
    <x v="3"/>
    <n v="31515.2039"/>
    <n v="486"/>
    <x v="2"/>
    <s v="Emergency"/>
    <d v="2019-12-11T00:00:00"/>
    <s v="Paracetamol"/>
    <s v="Abnormal"/>
    <x v="13"/>
  </r>
  <r>
    <s v="Mr."/>
    <s v="Charles Mitchell"/>
    <n v="58"/>
    <x v="1"/>
    <x v="1"/>
    <s v="A+"/>
    <x v="4"/>
    <x v="3"/>
    <x v="1137"/>
    <s v="Ashley Robertson"/>
    <x v="7469"/>
    <x v="0"/>
    <n v="22817.8789"/>
    <n v="237"/>
    <x v="2"/>
    <s v="Emergency"/>
    <d v="2022-12-05T00:00:00"/>
    <s v="Aspirin"/>
    <s v="Normal"/>
    <x v="9"/>
  </r>
  <r>
    <s v="Mr."/>
    <s v="Brian Huynh"/>
    <n v="66"/>
    <x v="0"/>
    <x v="1"/>
    <s v="AB-"/>
    <x v="5"/>
    <x v="2"/>
    <x v="924"/>
    <s v="Melissa Melendez"/>
    <x v="7470"/>
    <x v="4"/>
    <n v="14259.946400000001"/>
    <n v="311"/>
    <x v="1"/>
    <s v="Urgent"/>
    <d v="2019-10-02T00:00:00"/>
    <s v="Penicillin"/>
    <s v="Abnormal"/>
    <x v="25"/>
  </r>
  <r>
    <s v="Mr."/>
    <s v="Cathy Lee"/>
    <n v="50"/>
    <x v="1"/>
    <x v="1"/>
    <s v="O-"/>
    <x v="0"/>
    <x v="0"/>
    <x v="654"/>
    <s v="Olivia Wong"/>
    <x v="7471"/>
    <x v="3"/>
    <n v="55771.500800000002"/>
    <n v="353"/>
    <x v="2"/>
    <s v="Emergency"/>
    <d v="2019-03-14T00:00:00"/>
    <s v="Penicillin"/>
    <s v="Normal"/>
    <x v="20"/>
  </r>
  <r>
    <s v="Mr."/>
    <s v="Russell Mata"/>
    <n v="30"/>
    <x v="2"/>
    <x v="1"/>
    <s v="O-"/>
    <x v="0"/>
    <x v="3"/>
    <x v="1548"/>
    <s v="Joy Yoder"/>
    <x v="7472"/>
    <x v="3"/>
    <n v="27511.6011"/>
    <n v="222"/>
    <x v="1"/>
    <s v="Urgent"/>
    <d v="2021-05-18T00:00:00"/>
    <s v="Aspirin"/>
    <s v="Abnormal"/>
    <x v="5"/>
  </r>
  <r>
    <s v="Mr."/>
    <s v="Lisa Burch"/>
    <n v="22"/>
    <x v="2"/>
    <x v="1"/>
    <s v="AB+"/>
    <x v="3"/>
    <x v="1"/>
    <x v="1790"/>
    <s v="Ashley Miller"/>
    <x v="7473"/>
    <x v="2"/>
    <n v="28524.009900000001"/>
    <n v="183"/>
    <x v="0"/>
    <s v="Elective"/>
    <d v="2020-10-11T00:00:00"/>
    <s v="Paracetamol"/>
    <s v="Inconclusive"/>
    <x v="11"/>
  </r>
  <r>
    <s v="Mrs."/>
    <s v="Ryan Stewart"/>
    <n v="78"/>
    <x v="0"/>
    <x v="0"/>
    <s v="AB+"/>
    <x v="3"/>
    <x v="3"/>
    <x v="139"/>
    <s v="Robert Williamson"/>
    <x v="4031"/>
    <x v="2"/>
    <n v="34669.277699999999"/>
    <n v="264"/>
    <x v="0"/>
    <s v="Elective"/>
    <d v="2019-12-11T00:00:00"/>
    <s v="Penicillin"/>
    <s v="Abnormal"/>
    <x v="0"/>
  </r>
  <r>
    <s v="Mr."/>
    <s v="Jessica Boyle"/>
    <n v="51"/>
    <x v="1"/>
    <x v="1"/>
    <s v="AB+"/>
    <x v="3"/>
    <x v="4"/>
    <x v="351"/>
    <s v="Maria Cummings"/>
    <x v="7474"/>
    <x v="4"/>
    <n v="17069.9264"/>
    <n v="253"/>
    <x v="2"/>
    <s v="Emergency"/>
    <d v="2022-09-17T00:00:00"/>
    <s v="Aspirin"/>
    <s v="Abnormal"/>
    <x v="18"/>
  </r>
  <r>
    <s v="Mrs."/>
    <s v="Angela Zhang"/>
    <n v="39"/>
    <x v="1"/>
    <x v="0"/>
    <s v="B-"/>
    <x v="2"/>
    <x v="3"/>
    <x v="859"/>
    <s v="Casey Reyes"/>
    <x v="3775"/>
    <x v="4"/>
    <n v="4135.3490000000002"/>
    <n v="166"/>
    <x v="2"/>
    <s v="Emergency"/>
    <d v="2021-06-10T00:00:00"/>
    <s v="Penicillin"/>
    <s v="Normal"/>
    <x v="1"/>
  </r>
  <r>
    <s v="Mrs."/>
    <s v="Jenna Jensen"/>
    <n v="82"/>
    <x v="0"/>
    <x v="0"/>
    <s v="AB-"/>
    <x v="5"/>
    <x v="3"/>
    <x v="1197"/>
    <s v="David Kemp"/>
    <x v="7475"/>
    <x v="1"/>
    <n v="31103.870599999998"/>
    <n v="210"/>
    <x v="0"/>
    <s v="Elective"/>
    <d v="2019-01-24T00:00:00"/>
    <s v="Paracetamol"/>
    <s v="Inconclusive"/>
    <x v="15"/>
  </r>
  <r>
    <s v="Mr."/>
    <s v="Amanda Lane"/>
    <n v="61"/>
    <x v="0"/>
    <x v="1"/>
    <s v="AB+"/>
    <x v="3"/>
    <x v="5"/>
    <x v="310"/>
    <s v="Angela Dougherty"/>
    <x v="7400"/>
    <x v="2"/>
    <n v="44834.412600000003"/>
    <n v="469"/>
    <x v="2"/>
    <s v="Emergency"/>
    <d v="2019-01-07T00:00:00"/>
    <s v="Penicillin"/>
    <s v="Abnormal"/>
    <x v="6"/>
  </r>
  <r>
    <s v="Mrs."/>
    <s v="Erin Garcia"/>
    <n v="73"/>
    <x v="0"/>
    <x v="0"/>
    <s v="A+"/>
    <x v="4"/>
    <x v="5"/>
    <x v="433"/>
    <s v="Mary Mitchell"/>
    <x v="364"/>
    <x v="2"/>
    <n v="68425.481299999999"/>
    <n v="190"/>
    <x v="2"/>
    <s v="Emergency"/>
    <d v="2022-09-06T00:00:00"/>
    <s v="Ibuprofen"/>
    <s v="Inconclusive"/>
    <x v="12"/>
  </r>
  <r>
    <s v="Mr."/>
    <s v="Kyle Lynch Jr."/>
    <n v="41"/>
    <x v="1"/>
    <x v="1"/>
    <s v="B+"/>
    <x v="7"/>
    <x v="1"/>
    <x v="502"/>
    <s v="Elizabeth Rogers"/>
    <x v="7476"/>
    <x v="4"/>
    <n v="34843.638899999998"/>
    <n v="340"/>
    <x v="0"/>
    <s v="Elective"/>
    <d v="2023-04-30T00:00:00"/>
    <s v="Penicillin"/>
    <s v="Normal"/>
    <x v="24"/>
  </r>
  <r>
    <s v="Mrs."/>
    <s v="Dana Barrett"/>
    <n v="58"/>
    <x v="1"/>
    <x v="0"/>
    <s v="O+"/>
    <x v="1"/>
    <x v="0"/>
    <x v="1707"/>
    <s v="Mike Figueroa"/>
    <x v="7477"/>
    <x v="2"/>
    <n v="16212.3984"/>
    <n v="112"/>
    <x v="1"/>
    <s v="Urgent"/>
    <d v="2022-03-12T00:00:00"/>
    <s v="Aspirin"/>
    <s v="Abnormal"/>
    <x v="20"/>
  </r>
  <r>
    <s v="Mr."/>
    <s v="Nicole Adkins"/>
    <n v="56"/>
    <x v="1"/>
    <x v="1"/>
    <s v="B-"/>
    <x v="2"/>
    <x v="2"/>
    <x v="1586"/>
    <s v="Gina Henderson"/>
    <x v="2857"/>
    <x v="2"/>
    <n v="3179.8035"/>
    <n v="485"/>
    <x v="1"/>
    <s v="Urgent"/>
    <d v="2022-07-27T00:00:00"/>
    <s v="Penicillin"/>
    <s v="Normal"/>
    <x v="29"/>
  </r>
  <r>
    <s v="Mrs."/>
    <s v="Jason Clay"/>
    <n v="77"/>
    <x v="0"/>
    <x v="0"/>
    <s v="B-"/>
    <x v="2"/>
    <x v="1"/>
    <x v="396"/>
    <s v="Holly Sullivan"/>
    <x v="7478"/>
    <x v="1"/>
    <n v="13787.161400000001"/>
    <n v="491"/>
    <x v="0"/>
    <s v="Elective"/>
    <d v="2021-06-05T00:00:00"/>
    <s v="Aspirin"/>
    <s v="Abnormal"/>
    <x v="21"/>
  </r>
  <r>
    <s v="Mrs."/>
    <s v="Victor Davidson"/>
    <n v="46"/>
    <x v="1"/>
    <x v="0"/>
    <s v="B-"/>
    <x v="2"/>
    <x v="5"/>
    <x v="529"/>
    <s v="Julia Duran"/>
    <x v="7479"/>
    <x v="3"/>
    <n v="56131.993600000002"/>
    <n v="447"/>
    <x v="2"/>
    <s v="Emergency"/>
    <d v="2022-11-14T00:00:00"/>
    <s v="Lipitor"/>
    <s v="Abnormal"/>
    <x v="17"/>
  </r>
  <r>
    <s v="Mr."/>
    <s v="Paul Blair"/>
    <n v="73"/>
    <x v="0"/>
    <x v="1"/>
    <s v="O+"/>
    <x v="1"/>
    <x v="0"/>
    <x v="1791"/>
    <s v="Vincent Vasquez"/>
    <x v="7480"/>
    <x v="3"/>
    <n v="15332.2477"/>
    <n v="435"/>
    <x v="2"/>
    <s v="Emergency"/>
    <d v="2019-02-28T00:00:00"/>
    <s v="Paracetamol"/>
    <s v="Inconclusive"/>
    <x v="27"/>
  </r>
  <r>
    <s v="Mrs."/>
    <s v="Mark Hanson"/>
    <n v="53"/>
    <x v="1"/>
    <x v="0"/>
    <s v="AB+"/>
    <x v="3"/>
    <x v="2"/>
    <x v="71"/>
    <s v="Bobby Thomas"/>
    <x v="7481"/>
    <x v="2"/>
    <n v="16823.459500000001"/>
    <n v="389"/>
    <x v="1"/>
    <s v="Urgent"/>
    <d v="2022-04-29T00:00:00"/>
    <s v="Penicillin"/>
    <s v="Abnormal"/>
    <x v="10"/>
  </r>
  <r>
    <s v="Mr."/>
    <s v="Linda Robertson"/>
    <n v="28"/>
    <x v="2"/>
    <x v="1"/>
    <s v="A-"/>
    <x v="6"/>
    <x v="3"/>
    <x v="235"/>
    <s v="Kenneth Mora"/>
    <x v="3554"/>
    <x v="3"/>
    <n v="1357.9085"/>
    <n v="134"/>
    <x v="2"/>
    <s v="Emergency"/>
    <d v="2020-07-27T00:00:00"/>
    <s v="Aspirin"/>
    <s v="Abnormal"/>
    <x v="0"/>
  </r>
  <r>
    <s v="Mr."/>
    <s v="Carolyn Martin"/>
    <n v="61"/>
    <x v="0"/>
    <x v="1"/>
    <s v="B+"/>
    <x v="7"/>
    <x v="1"/>
    <x v="1365"/>
    <s v="Mathew Torres"/>
    <x v="2151"/>
    <x v="1"/>
    <n v="24101.4313"/>
    <n v="166"/>
    <x v="0"/>
    <s v="Elective"/>
    <d v="2020-07-09T00:00:00"/>
    <s v="Aspirin"/>
    <s v="Normal"/>
    <x v="22"/>
  </r>
  <r>
    <s v="Mrs."/>
    <s v="Nicole Oconnor"/>
    <n v="72"/>
    <x v="0"/>
    <x v="0"/>
    <s v="A+"/>
    <x v="4"/>
    <x v="0"/>
    <x v="259"/>
    <s v="Andrea Baldwin"/>
    <x v="7482"/>
    <x v="2"/>
    <n v="38852.614800000003"/>
    <n v="313"/>
    <x v="2"/>
    <s v="Emergency"/>
    <d v="2022-06-30T00:00:00"/>
    <s v="Penicillin"/>
    <s v="Normal"/>
    <x v="5"/>
  </r>
  <r>
    <s v="Mrs."/>
    <s v="Andrew Ponce"/>
    <n v="68"/>
    <x v="0"/>
    <x v="0"/>
    <s v="O-"/>
    <x v="0"/>
    <x v="1"/>
    <x v="896"/>
    <s v="Eduardo Warner"/>
    <x v="7483"/>
    <x v="3"/>
    <n v="32263.9378"/>
    <n v="212"/>
    <x v="0"/>
    <s v="Elective"/>
    <d v="2018-11-20T00:00:00"/>
    <s v="Paracetamol"/>
    <s v="Inconclusive"/>
    <x v="3"/>
  </r>
  <r>
    <s v="Mrs."/>
    <s v="Felicia Hamilton"/>
    <n v="38"/>
    <x v="1"/>
    <x v="0"/>
    <s v="B-"/>
    <x v="2"/>
    <x v="2"/>
    <x v="826"/>
    <s v="Jasmine Conner"/>
    <x v="7484"/>
    <x v="2"/>
    <n v="17915.273399999998"/>
    <n v="156"/>
    <x v="0"/>
    <s v="Elective"/>
    <d v="2022-07-31T00:00:00"/>
    <s v="Lipitor"/>
    <s v="Abnormal"/>
    <x v="8"/>
  </r>
  <r>
    <s v="Mrs."/>
    <s v="Todd Warren"/>
    <n v="48"/>
    <x v="1"/>
    <x v="0"/>
    <s v="A+"/>
    <x v="4"/>
    <x v="3"/>
    <x v="536"/>
    <s v="Donna Banks"/>
    <x v="7485"/>
    <x v="2"/>
    <n v="12971.261699999999"/>
    <n v="380"/>
    <x v="2"/>
    <s v="Emergency"/>
    <d v="2018-12-11T00:00:00"/>
    <s v="Paracetamol"/>
    <s v="Abnormal"/>
    <x v="19"/>
  </r>
  <r>
    <s v="Mr."/>
    <s v="Justin Hancock"/>
    <n v="84"/>
    <x v="0"/>
    <x v="1"/>
    <s v="O+"/>
    <x v="1"/>
    <x v="5"/>
    <x v="1792"/>
    <s v="John Martinez"/>
    <x v="7486"/>
    <x v="2"/>
    <n v="3981.3114"/>
    <n v="243"/>
    <x v="0"/>
    <s v="Elective"/>
    <d v="2020-08-09T00:00:00"/>
    <s v="Penicillin"/>
    <s v="Inconclusive"/>
    <x v="20"/>
  </r>
  <r>
    <s v="Mr."/>
    <s v="John Smith"/>
    <n v="75"/>
    <x v="0"/>
    <x v="1"/>
    <s v="A+"/>
    <x v="4"/>
    <x v="1"/>
    <x v="546"/>
    <s v="Donna Harris"/>
    <x v="7487"/>
    <x v="0"/>
    <n v="14152.6435"/>
    <n v="165"/>
    <x v="0"/>
    <s v="Elective"/>
    <d v="2021-06-28T00:00:00"/>
    <s v="Lipitor"/>
    <s v="Normal"/>
    <x v="8"/>
  </r>
  <r>
    <s v="Mrs."/>
    <s v="Catherine Eaton"/>
    <n v="40"/>
    <x v="1"/>
    <x v="0"/>
    <s v="B-"/>
    <x v="2"/>
    <x v="2"/>
    <x v="256"/>
    <s v="Daniel Hall"/>
    <x v="7488"/>
    <x v="2"/>
    <n v="13489.1155"/>
    <n v="444"/>
    <x v="1"/>
    <s v="Urgent"/>
    <d v="2020-02-06T00:00:00"/>
    <s v="Ibuprofen"/>
    <s v="Normal"/>
    <x v="0"/>
  </r>
  <r>
    <s v="Mrs."/>
    <s v="Joseph Lopez"/>
    <n v="39"/>
    <x v="1"/>
    <x v="0"/>
    <s v="O-"/>
    <x v="0"/>
    <x v="2"/>
    <x v="1428"/>
    <s v="Brian Contreras"/>
    <x v="7489"/>
    <x v="0"/>
    <n v="6286.5677999999998"/>
    <n v="205"/>
    <x v="0"/>
    <s v="Elective"/>
    <d v="2021-02-13T00:00:00"/>
    <s v="Paracetamol"/>
    <s v="Inconclusive"/>
    <x v="20"/>
  </r>
  <r>
    <s v="Mr."/>
    <s v="Roger Fuller"/>
    <n v="42"/>
    <x v="1"/>
    <x v="1"/>
    <s v="A-"/>
    <x v="6"/>
    <x v="3"/>
    <x v="828"/>
    <s v="Stephanie Hernandez"/>
    <x v="7490"/>
    <x v="1"/>
    <n v="10316.8591"/>
    <n v="105"/>
    <x v="1"/>
    <s v="Urgent"/>
    <d v="2022-06-29T00:00:00"/>
    <s v="Ibuprofen"/>
    <s v="Normal"/>
    <x v="11"/>
  </r>
  <r>
    <s v="Mrs."/>
    <s v="Cody Watts"/>
    <n v="61"/>
    <x v="0"/>
    <x v="0"/>
    <s v="B+"/>
    <x v="7"/>
    <x v="1"/>
    <x v="445"/>
    <s v="Dr. Rebecca Palmer"/>
    <x v="6576"/>
    <x v="3"/>
    <n v="29005.194599999999"/>
    <n v="261"/>
    <x v="0"/>
    <s v="Elective"/>
    <d v="2019-06-20T00:00:00"/>
    <s v="Lipitor"/>
    <s v="Inconclusive"/>
    <x v="25"/>
  </r>
  <r>
    <s v="Mrs."/>
    <s v="Stephanie Jackson"/>
    <n v="31"/>
    <x v="2"/>
    <x v="0"/>
    <s v="B+"/>
    <x v="7"/>
    <x v="0"/>
    <x v="1564"/>
    <s v="Rebecca Cruz"/>
    <x v="7491"/>
    <x v="4"/>
    <n v="17379.535199999998"/>
    <n v="354"/>
    <x v="2"/>
    <s v="Emergency"/>
    <d v="2019-10-07T00:00:00"/>
    <s v="Lipitor"/>
    <s v="Inconclusive"/>
    <x v="7"/>
  </r>
  <r>
    <s v="Mrs."/>
    <s v="Regina Robinson"/>
    <n v="26"/>
    <x v="2"/>
    <x v="0"/>
    <s v="O-"/>
    <x v="0"/>
    <x v="3"/>
    <x v="1377"/>
    <s v="Stephanie Nelson"/>
    <x v="1737"/>
    <x v="4"/>
    <n v="26873.704900000001"/>
    <n v="211"/>
    <x v="0"/>
    <s v="Elective"/>
    <d v="2020-02-26T00:00:00"/>
    <s v="Aspirin"/>
    <s v="Inconclusive"/>
    <x v="26"/>
  </r>
  <r>
    <s v="Mr."/>
    <s v="Kenneth Morgan"/>
    <n v="27"/>
    <x v="2"/>
    <x v="1"/>
    <s v="B+"/>
    <x v="7"/>
    <x v="5"/>
    <x v="219"/>
    <s v="Margaret Garcia"/>
    <x v="7492"/>
    <x v="4"/>
    <n v="22689.696100000001"/>
    <n v="305"/>
    <x v="2"/>
    <s v="Emergency"/>
    <d v="2022-01-25T00:00:00"/>
    <s v="Penicillin"/>
    <s v="Inconclusive"/>
    <x v="28"/>
  </r>
  <r>
    <s v="Mr."/>
    <s v="Felicia Webb"/>
    <n v="45"/>
    <x v="1"/>
    <x v="1"/>
    <s v="O+"/>
    <x v="1"/>
    <x v="2"/>
    <x v="1267"/>
    <s v="Jason Montgomery"/>
    <x v="516"/>
    <x v="2"/>
    <n v="19117.274399999998"/>
    <n v="216"/>
    <x v="1"/>
    <s v="Urgent"/>
    <d v="2023-01-11T00:00:00"/>
    <s v="Aspirin"/>
    <s v="Abnormal"/>
    <x v="18"/>
  </r>
  <r>
    <s v="Mr."/>
    <s v="Tara Holmes"/>
    <n v="34"/>
    <x v="2"/>
    <x v="1"/>
    <s v="O+"/>
    <x v="1"/>
    <x v="4"/>
    <x v="302"/>
    <s v="Anna Pearson"/>
    <x v="7493"/>
    <x v="2"/>
    <n v="17222.727800000001"/>
    <n v="279"/>
    <x v="1"/>
    <s v="Urgent"/>
    <d v="2023-07-30T00:00:00"/>
    <s v="Ibuprofen"/>
    <s v="Inconclusive"/>
    <x v="22"/>
  </r>
  <r>
    <s v="Mr."/>
    <s v="Jonathan Gibson"/>
    <n v="80"/>
    <x v="0"/>
    <x v="1"/>
    <s v="B-"/>
    <x v="2"/>
    <x v="3"/>
    <x v="1221"/>
    <s v="Douglas Bell"/>
    <x v="1496"/>
    <x v="0"/>
    <n v="11809.1312"/>
    <n v="441"/>
    <x v="2"/>
    <s v="Emergency"/>
    <d v="2022-09-23T00:00:00"/>
    <s v="Lipitor"/>
    <s v="Normal"/>
    <x v="5"/>
  </r>
  <r>
    <s v="Mr."/>
    <s v="Andrew Miller"/>
    <n v="43"/>
    <x v="1"/>
    <x v="1"/>
    <s v="O-"/>
    <x v="0"/>
    <x v="3"/>
    <x v="1691"/>
    <s v="Bryan Mills"/>
    <x v="7494"/>
    <x v="0"/>
    <n v="15013.535900000001"/>
    <n v="363"/>
    <x v="0"/>
    <s v="Elective"/>
    <d v="2020-04-12T00:00:00"/>
    <s v="Penicillin"/>
    <s v="Normal"/>
    <x v="12"/>
  </r>
  <r>
    <s v="Mrs."/>
    <s v="Todd Collier"/>
    <n v="28"/>
    <x v="2"/>
    <x v="0"/>
    <s v="B-"/>
    <x v="2"/>
    <x v="5"/>
    <x v="1071"/>
    <s v="Stacy Garrett"/>
    <x v="7495"/>
    <x v="4"/>
    <n v="17966.9529"/>
    <n v="177"/>
    <x v="0"/>
    <s v="Elective"/>
    <d v="2020-03-04T00:00:00"/>
    <s v="Lipitor"/>
    <s v="Normal"/>
    <x v="13"/>
  </r>
  <r>
    <s v="Mr."/>
    <s v="April Villegas"/>
    <n v="85"/>
    <x v="0"/>
    <x v="1"/>
    <s v="B-"/>
    <x v="2"/>
    <x v="4"/>
    <x v="1574"/>
    <s v="Gary Moore"/>
    <x v="7496"/>
    <x v="4"/>
    <n v="18867.9588"/>
    <n v="349"/>
    <x v="2"/>
    <s v="Emergency"/>
    <d v="2023-05-13T00:00:00"/>
    <s v="Ibuprofen"/>
    <s v="Abnormal"/>
    <x v="28"/>
  </r>
  <r>
    <s v="Mr."/>
    <s v="Whitney Cochran"/>
    <n v="61"/>
    <x v="0"/>
    <x v="1"/>
    <s v="A-"/>
    <x v="6"/>
    <x v="5"/>
    <x v="1681"/>
    <s v="Rodney Trevino"/>
    <x v="7497"/>
    <x v="0"/>
    <n v="62687.576200000003"/>
    <n v="144"/>
    <x v="1"/>
    <s v="Urgent"/>
    <d v="2019-01-13T00:00:00"/>
    <s v="Penicillin"/>
    <s v="Normal"/>
    <x v="10"/>
  </r>
  <r>
    <s v="Mr."/>
    <s v="Rebecca Edwards"/>
    <n v="67"/>
    <x v="0"/>
    <x v="1"/>
    <s v="B+"/>
    <x v="7"/>
    <x v="3"/>
    <x v="591"/>
    <s v="Allen Wilkinson"/>
    <x v="1862"/>
    <x v="4"/>
    <n v="14722.231400000001"/>
    <n v="275"/>
    <x v="1"/>
    <s v="Urgent"/>
    <d v="2020-03-14T00:00:00"/>
    <s v="Paracetamol"/>
    <s v="Inconclusive"/>
    <x v="10"/>
  </r>
  <r>
    <s v="Mr."/>
    <s v="Brenda Shepard"/>
    <n v="27"/>
    <x v="2"/>
    <x v="1"/>
    <s v="O+"/>
    <x v="1"/>
    <x v="1"/>
    <x v="1445"/>
    <s v="Sierra Gordon"/>
    <x v="7498"/>
    <x v="4"/>
    <n v="39191.757700000002"/>
    <n v="144"/>
    <x v="0"/>
    <s v="Elective"/>
    <d v="2023-08-05T00:00:00"/>
    <s v="Penicillin"/>
    <s v="Abnormal"/>
    <x v="2"/>
  </r>
  <r>
    <s v="Mrs."/>
    <s v="Tami Gonzales"/>
    <n v="54"/>
    <x v="1"/>
    <x v="0"/>
    <s v="A-"/>
    <x v="6"/>
    <x v="5"/>
    <x v="1381"/>
    <s v="James Schultz"/>
    <x v="7499"/>
    <x v="4"/>
    <n v="31303.568599999999"/>
    <n v="382"/>
    <x v="2"/>
    <s v="Emergency"/>
    <d v="2023-08-15T00:00:00"/>
    <s v="Ibuprofen"/>
    <s v="Normal"/>
    <x v="25"/>
  </r>
  <r>
    <s v="Mrs."/>
    <s v="Jessica Noble"/>
    <n v="21"/>
    <x v="2"/>
    <x v="0"/>
    <s v="A+"/>
    <x v="4"/>
    <x v="4"/>
    <x v="1745"/>
    <s v="Kathy Watkins"/>
    <x v="1036"/>
    <x v="1"/>
    <n v="35605.112999999998"/>
    <n v="310"/>
    <x v="1"/>
    <s v="Urgent"/>
    <d v="2019-05-14T00:00:00"/>
    <s v="Aspirin"/>
    <s v="Abnormal"/>
    <x v="5"/>
  </r>
  <r>
    <s v="Mrs."/>
    <s v="David Kelley"/>
    <n v="69"/>
    <x v="0"/>
    <x v="0"/>
    <s v="A+"/>
    <x v="4"/>
    <x v="5"/>
    <x v="1084"/>
    <s v="Steven Campbell"/>
    <x v="1490"/>
    <x v="1"/>
    <n v="29176.6626"/>
    <n v="388"/>
    <x v="1"/>
    <s v="Urgent"/>
    <d v="2023-07-08T00:00:00"/>
    <s v="Ibuprofen"/>
    <s v="Inconclusive"/>
    <x v="8"/>
  </r>
  <r>
    <s v="Mr."/>
    <s v="Gary Lopez"/>
    <n v="64"/>
    <x v="0"/>
    <x v="1"/>
    <s v="B+"/>
    <x v="7"/>
    <x v="3"/>
    <x v="533"/>
    <s v="Joshua Mcneil"/>
    <x v="7500"/>
    <x v="3"/>
    <n v="7728.6710000000003"/>
    <n v="359"/>
    <x v="2"/>
    <s v="Emergency"/>
    <d v="2019-03-14T00:00:00"/>
    <s v="Ibuprofen"/>
    <s v="Abnormal"/>
    <x v="10"/>
  </r>
  <r>
    <s v="Mr."/>
    <s v="Steven Jones"/>
    <n v="31"/>
    <x v="2"/>
    <x v="1"/>
    <s v="A+"/>
    <x v="4"/>
    <x v="4"/>
    <x v="844"/>
    <s v="Sarah Griffin"/>
    <x v="7501"/>
    <x v="3"/>
    <n v="22476.140800000001"/>
    <n v="289"/>
    <x v="1"/>
    <s v="Urgent"/>
    <d v="2020-04-02T00:00:00"/>
    <s v="Paracetamol"/>
    <s v="Inconclusive"/>
    <x v="8"/>
  </r>
  <r>
    <s v="Mr."/>
    <s v="Drew Jarvis"/>
    <n v="52"/>
    <x v="1"/>
    <x v="1"/>
    <s v="A-"/>
    <x v="6"/>
    <x v="3"/>
    <x v="137"/>
    <s v="Justin Morrison"/>
    <x v="7502"/>
    <x v="2"/>
    <n v="3266.2959999999998"/>
    <n v="284"/>
    <x v="2"/>
    <s v="Emergency"/>
    <d v="2023-05-21T00:00:00"/>
    <s v="Ibuprofen"/>
    <s v="Normal"/>
    <x v="1"/>
  </r>
  <r>
    <s v="Mrs."/>
    <s v="Christopher Villanueva"/>
    <n v="74"/>
    <x v="0"/>
    <x v="0"/>
    <s v="O-"/>
    <x v="0"/>
    <x v="5"/>
    <x v="101"/>
    <s v="Deborah White"/>
    <x v="7503"/>
    <x v="3"/>
    <n v="43759.493900000001"/>
    <n v="183"/>
    <x v="2"/>
    <s v="Emergency"/>
    <d v="2021-01-13T00:00:00"/>
    <s v="Ibuprofen"/>
    <s v="Inconclusive"/>
    <x v="12"/>
  </r>
  <r>
    <s v="Mr."/>
    <s v="Crystal Barnes"/>
    <n v="38"/>
    <x v="1"/>
    <x v="1"/>
    <s v="B-"/>
    <x v="2"/>
    <x v="3"/>
    <x v="1556"/>
    <s v="Scott Lawson"/>
    <x v="7504"/>
    <x v="4"/>
    <n v="12972.4463"/>
    <n v="444"/>
    <x v="1"/>
    <s v="Urgent"/>
    <d v="2020-09-04T00:00:00"/>
    <s v="Aspirin"/>
    <s v="Inconclusive"/>
    <x v="0"/>
  </r>
  <r>
    <s v="Mrs."/>
    <s v="Herbert Collier"/>
    <n v="44"/>
    <x v="1"/>
    <x v="0"/>
    <s v="AB-"/>
    <x v="5"/>
    <x v="4"/>
    <x v="1675"/>
    <s v="Maria Rodriguez"/>
    <x v="290"/>
    <x v="4"/>
    <n v="43176.9542"/>
    <n v="406"/>
    <x v="1"/>
    <s v="Urgent"/>
    <d v="2023-03-27T00:00:00"/>
    <s v="Penicillin"/>
    <s v="Normal"/>
    <x v="18"/>
  </r>
  <r>
    <s v="Mr."/>
    <s v="Jason Melendez"/>
    <n v="76"/>
    <x v="0"/>
    <x v="1"/>
    <s v="O+"/>
    <x v="1"/>
    <x v="1"/>
    <x v="1315"/>
    <s v="David Bowman"/>
    <x v="7505"/>
    <x v="4"/>
    <n v="4977.8917000000001"/>
    <n v="441"/>
    <x v="0"/>
    <s v="Elective"/>
    <d v="2022-11-26T00:00:00"/>
    <s v="Aspirin"/>
    <s v="Abnormal"/>
    <x v="11"/>
  </r>
  <r>
    <s v="Mr."/>
    <s v="Zachary Gallagher"/>
    <n v="74"/>
    <x v="0"/>
    <x v="1"/>
    <s v="B-"/>
    <x v="2"/>
    <x v="0"/>
    <x v="571"/>
    <s v="Megan Hill"/>
    <x v="7506"/>
    <x v="2"/>
    <n v="11027.147199999999"/>
    <n v="462"/>
    <x v="1"/>
    <s v="Urgent"/>
    <d v="2022-09-26T00:00:00"/>
    <s v="Ibuprofen"/>
    <s v="Normal"/>
    <x v="11"/>
  </r>
  <r>
    <s v="Mr."/>
    <s v="Carolyn Fisher"/>
    <n v="22"/>
    <x v="2"/>
    <x v="1"/>
    <s v="AB+"/>
    <x v="3"/>
    <x v="1"/>
    <x v="1333"/>
    <s v="Malik Shelton"/>
    <x v="6987"/>
    <x v="4"/>
    <n v="4235.4885000000004"/>
    <n v="218"/>
    <x v="0"/>
    <s v="Elective"/>
    <d v="2022-05-29T00:00:00"/>
    <s v="Penicillin"/>
    <s v="Abnormal"/>
    <x v="0"/>
  </r>
  <r>
    <s v="Mr."/>
    <s v="Angela Harvey"/>
    <n v="30"/>
    <x v="2"/>
    <x v="1"/>
    <s v="A-"/>
    <x v="6"/>
    <x v="4"/>
    <x v="501"/>
    <s v="Lisa Douglas"/>
    <x v="7507"/>
    <x v="4"/>
    <n v="20872.819500000001"/>
    <n v="353"/>
    <x v="1"/>
    <s v="Urgent"/>
    <d v="2020-05-29T00:00:00"/>
    <s v="Penicillin"/>
    <s v="Inconclusive"/>
    <x v="0"/>
  </r>
  <r>
    <s v="Mrs."/>
    <s v="Christine Richmond"/>
    <n v="50"/>
    <x v="1"/>
    <x v="0"/>
    <s v="A+"/>
    <x v="4"/>
    <x v="4"/>
    <x v="1623"/>
    <s v="Sean Rivera"/>
    <x v="7508"/>
    <x v="4"/>
    <n v="13748.4164"/>
    <n v="117"/>
    <x v="1"/>
    <s v="Urgent"/>
    <d v="2018-11-26T00:00:00"/>
    <s v="Penicillin"/>
    <s v="Inconclusive"/>
    <x v="29"/>
  </r>
  <r>
    <s v="Mrs."/>
    <s v="Brenda Bowman"/>
    <n v="54"/>
    <x v="1"/>
    <x v="0"/>
    <s v="AB-"/>
    <x v="5"/>
    <x v="2"/>
    <x v="727"/>
    <s v="Carl Moore"/>
    <x v="7509"/>
    <x v="4"/>
    <n v="16384.5831"/>
    <n v="432"/>
    <x v="0"/>
    <s v="Elective"/>
    <d v="2020-12-23T00:00:00"/>
    <s v="Paracetamol"/>
    <s v="Abnormal"/>
    <x v="4"/>
  </r>
  <r>
    <s v="Mr."/>
    <s v="David Walker"/>
    <n v="57"/>
    <x v="1"/>
    <x v="1"/>
    <s v="O-"/>
    <x v="0"/>
    <x v="3"/>
    <x v="552"/>
    <s v="Jennifer Rodriguez"/>
    <x v="7510"/>
    <x v="3"/>
    <n v="20835.143"/>
    <n v="333"/>
    <x v="2"/>
    <s v="Emergency"/>
    <d v="2019-07-14T00:00:00"/>
    <s v="Ibuprofen"/>
    <s v="Abnormal"/>
    <x v="7"/>
  </r>
  <r>
    <s v="Mr."/>
    <s v="Richard Harris"/>
    <n v="53"/>
    <x v="1"/>
    <x v="1"/>
    <s v="B+"/>
    <x v="7"/>
    <x v="3"/>
    <x v="1163"/>
    <s v="Michael Carr"/>
    <x v="7511"/>
    <x v="1"/>
    <n v="32878.728199999998"/>
    <n v="323"/>
    <x v="2"/>
    <s v="Emergency"/>
    <d v="2022-01-10T00:00:00"/>
    <s v="Lipitor"/>
    <s v="Abnormal"/>
    <x v="5"/>
  </r>
  <r>
    <s v="Mrs."/>
    <s v="Wendy Rojas"/>
    <n v="75"/>
    <x v="0"/>
    <x v="0"/>
    <s v="B-"/>
    <x v="2"/>
    <x v="1"/>
    <x v="297"/>
    <s v="Dennis Lopez MD"/>
    <x v="7512"/>
    <x v="3"/>
    <n v="16046.3866"/>
    <n v="357"/>
    <x v="1"/>
    <s v="Urgent"/>
    <d v="2019-09-03T00:00:00"/>
    <s v="Ibuprofen"/>
    <s v="Inconclusive"/>
    <x v="5"/>
  </r>
  <r>
    <s v="Mr."/>
    <s v="Vanessa Johnson"/>
    <n v="73"/>
    <x v="0"/>
    <x v="1"/>
    <s v="A-"/>
    <x v="6"/>
    <x v="5"/>
    <x v="115"/>
    <s v="Austin Jenkins"/>
    <x v="7513"/>
    <x v="3"/>
    <n v="15905.879000000001"/>
    <n v="394"/>
    <x v="0"/>
    <s v="Elective"/>
    <d v="2022-03-31T00:00:00"/>
    <s v="Ibuprofen"/>
    <s v="Inconclusive"/>
    <x v="11"/>
  </r>
  <r>
    <s v="Mr."/>
    <s v="Jamie Martin DVM"/>
    <n v="33"/>
    <x v="2"/>
    <x v="1"/>
    <s v="B+"/>
    <x v="7"/>
    <x v="4"/>
    <x v="130"/>
    <s v="Mark Patel"/>
    <x v="7514"/>
    <x v="1"/>
    <n v="17873.1528"/>
    <n v="399"/>
    <x v="2"/>
    <s v="Emergency"/>
    <d v="2020-06-26T00:00:00"/>
    <s v="Ibuprofen"/>
    <s v="Normal"/>
    <x v="29"/>
  </r>
  <r>
    <s v="Mr."/>
    <s v="Michelle Martinez"/>
    <n v="65"/>
    <x v="0"/>
    <x v="1"/>
    <s v="O-"/>
    <x v="0"/>
    <x v="1"/>
    <x v="909"/>
    <s v="Gary Glenn"/>
    <x v="7515"/>
    <x v="4"/>
    <n v="14226.1952"/>
    <n v="163"/>
    <x v="2"/>
    <s v="Emergency"/>
    <d v="2023-04-27T00:00:00"/>
    <s v="Lipitor"/>
    <s v="Abnormal"/>
    <x v="18"/>
  </r>
  <r>
    <s v="Mr."/>
    <s v="Jacob Warner"/>
    <n v="29"/>
    <x v="2"/>
    <x v="1"/>
    <s v="O-"/>
    <x v="0"/>
    <x v="5"/>
    <x v="421"/>
    <s v="Gina Collins"/>
    <x v="7516"/>
    <x v="3"/>
    <n v="23870.165000000001"/>
    <n v="238"/>
    <x v="1"/>
    <s v="Urgent"/>
    <d v="2021-07-19T00:00:00"/>
    <s v="Aspirin"/>
    <s v="Abnormal"/>
    <x v="10"/>
  </r>
  <r>
    <s v="Mrs."/>
    <s v="Tony Young"/>
    <n v="36"/>
    <x v="1"/>
    <x v="0"/>
    <s v="AB+"/>
    <x v="3"/>
    <x v="5"/>
    <x v="1436"/>
    <s v="Kristi Quinn"/>
    <x v="7517"/>
    <x v="0"/>
    <n v="5727.1621999999998"/>
    <n v="208"/>
    <x v="1"/>
    <s v="Urgent"/>
    <d v="2023-10-21T00:00:00"/>
    <s v="Aspirin"/>
    <s v="Inconclusive"/>
    <x v="29"/>
  </r>
  <r>
    <s v="Mr."/>
    <s v="Kenneth Gutierrez"/>
    <n v="79"/>
    <x v="0"/>
    <x v="1"/>
    <s v="B-"/>
    <x v="2"/>
    <x v="1"/>
    <x v="1363"/>
    <s v="Joshua Sanders"/>
    <x v="6245"/>
    <x v="1"/>
    <n v="10632.5813"/>
    <n v="466"/>
    <x v="0"/>
    <s v="Elective"/>
    <d v="2020-12-19T00:00:00"/>
    <s v="Paracetamol"/>
    <s v="Inconclusive"/>
    <x v="14"/>
  </r>
  <r>
    <s v="Mr."/>
    <s v="Corey Garrison"/>
    <n v="75"/>
    <x v="0"/>
    <x v="1"/>
    <s v="O+"/>
    <x v="1"/>
    <x v="3"/>
    <x v="1090"/>
    <s v="Gary Griffin"/>
    <x v="7518"/>
    <x v="4"/>
    <n v="32839.278700000003"/>
    <n v="186"/>
    <x v="1"/>
    <s v="Urgent"/>
    <d v="2020-04-05T00:00:00"/>
    <s v="Aspirin"/>
    <s v="Abnormal"/>
    <x v="0"/>
  </r>
  <r>
    <s v="Mrs."/>
    <s v="Tracy Love"/>
    <n v="38"/>
    <x v="1"/>
    <x v="0"/>
    <s v="AB-"/>
    <x v="5"/>
    <x v="2"/>
    <x v="709"/>
    <s v="Justin Blanchard"/>
    <x v="7519"/>
    <x v="0"/>
    <n v="8715.7098000000005"/>
    <n v="333"/>
    <x v="0"/>
    <s v="Elective"/>
    <d v="2023-03-31T00:00:00"/>
    <s v="Penicillin"/>
    <s v="Abnormal"/>
    <x v="24"/>
  </r>
  <r>
    <s v="Mrs."/>
    <s v="Jenna Pierce"/>
    <n v="81"/>
    <x v="0"/>
    <x v="0"/>
    <s v="O-"/>
    <x v="0"/>
    <x v="3"/>
    <x v="251"/>
    <s v="Heather Gonzalez"/>
    <x v="7520"/>
    <x v="0"/>
    <n v="5898.4739"/>
    <n v="212"/>
    <x v="2"/>
    <s v="Emergency"/>
    <d v="2022-05-27T00:00:00"/>
    <s v="Paracetamol"/>
    <s v="Inconclusive"/>
    <x v="23"/>
  </r>
  <r>
    <s v="Mr."/>
    <s v="Joseph Jones Jr."/>
    <n v="18"/>
    <x v="2"/>
    <x v="1"/>
    <s v="O+"/>
    <x v="1"/>
    <x v="5"/>
    <x v="1426"/>
    <s v="Christopher Mack"/>
    <x v="2643"/>
    <x v="1"/>
    <n v="49117.175300000003"/>
    <n v="136"/>
    <x v="1"/>
    <s v="Urgent"/>
    <d v="2020-10-15T00:00:00"/>
    <s v="Lipitor"/>
    <s v="Normal"/>
    <x v="11"/>
  </r>
  <r>
    <s v="Mr."/>
    <s v="Kevin Haley"/>
    <n v="78"/>
    <x v="0"/>
    <x v="1"/>
    <s v="B+"/>
    <x v="7"/>
    <x v="5"/>
    <x v="469"/>
    <s v="Jennifer Bean"/>
    <x v="7521"/>
    <x v="3"/>
    <n v="38699.573600000003"/>
    <n v="464"/>
    <x v="1"/>
    <s v="Urgent"/>
    <d v="2018-12-25T00:00:00"/>
    <s v="Penicillin"/>
    <s v="Inconclusive"/>
    <x v="29"/>
  </r>
  <r>
    <s v="Mrs."/>
    <s v="Louis Knight"/>
    <n v="75"/>
    <x v="0"/>
    <x v="0"/>
    <s v="AB-"/>
    <x v="5"/>
    <x v="0"/>
    <x v="1316"/>
    <s v="Robert Graham"/>
    <x v="7522"/>
    <x v="2"/>
    <n v="17496.810700000002"/>
    <n v="151"/>
    <x v="1"/>
    <s v="Urgent"/>
    <d v="2022-07-02T00:00:00"/>
    <s v="Paracetamol"/>
    <s v="Normal"/>
    <x v="21"/>
  </r>
  <r>
    <s v="Mr."/>
    <s v="Michael Vega"/>
    <n v="20"/>
    <x v="2"/>
    <x v="1"/>
    <s v="AB-"/>
    <x v="5"/>
    <x v="1"/>
    <x v="1467"/>
    <s v="Patricia Moore"/>
    <x v="7523"/>
    <x v="4"/>
    <n v="31773.530299999999"/>
    <n v="335"/>
    <x v="1"/>
    <s v="Urgent"/>
    <d v="2022-02-22T00:00:00"/>
    <s v="Ibuprofen"/>
    <s v="Inconclusive"/>
    <x v="20"/>
  </r>
  <r>
    <s v="Mrs."/>
    <s v="Tracey Bell"/>
    <n v="33"/>
    <x v="2"/>
    <x v="0"/>
    <s v="B-"/>
    <x v="2"/>
    <x v="5"/>
    <x v="714"/>
    <s v="Joseph Bennett"/>
    <x v="7524"/>
    <x v="3"/>
    <n v="30527.2284"/>
    <n v="110"/>
    <x v="1"/>
    <s v="Urgent"/>
    <d v="2019-03-15T00:00:00"/>
    <s v="Ibuprofen"/>
    <s v="Normal"/>
    <x v="3"/>
  </r>
  <r>
    <s v="Mrs."/>
    <s v="Michael Chambers"/>
    <n v="85"/>
    <x v="0"/>
    <x v="0"/>
    <s v="AB+"/>
    <x v="3"/>
    <x v="5"/>
    <x v="1180"/>
    <s v="Michael Williams"/>
    <x v="7525"/>
    <x v="3"/>
    <n v="51829.9162"/>
    <n v="177"/>
    <x v="2"/>
    <s v="Emergency"/>
    <d v="2022-09-02T00:00:00"/>
    <s v="Ibuprofen"/>
    <s v="Normal"/>
    <x v="8"/>
  </r>
  <r>
    <s v="Mrs."/>
    <s v="Jonathan Franklin"/>
    <n v="44"/>
    <x v="1"/>
    <x v="0"/>
    <s v="A-"/>
    <x v="6"/>
    <x v="2"/>
    <x v="5"/>
    <s v="Stephen Jones"/>
    <x v="7526"/>
    <x v="0"/>
    <n v="11050.901099999999"/>
    <n v="311"/>
    <x v="0"/>
    <s v="Elective"/>
    <d v="2023-06-25T00:00:00"/>
    <s v="Ibuprofen"/>
    <s v="Normal"/>
    <x v="25"/>
  </r>
  <r>
    <s v="Mrs."/>
    <s v="Robert Howell"/>
    <n v="28"/>
    <x v="2"/>
    <x v="0"/>
    <s v="AB+"/>
    <x v="3"/>
    <x v="3"/>
    <x v="1786"/>
    <s v="Michael Hunter"/>
    <x v="503"/>
    <x v="3"/>
    <n v="29709.7376"/>
    <n v="410"/>
    <x v="0"/>
    <s v="Elective"/>
    <d v="2020-06-13T00:00:00"/>
    <s v="Penicillin"/>
    <s v="Inconclusive"/>
    <x v="0"/>
  </r>
  <r>
    <s v="Mrs."/>
    <s v="Lance Blankenship"/>
    <n v="57"/>
    <x v="1"/>
    <x v="0"/>
    <s v="O-"/>
    <x v="0"/>
    <x v="5"/>
    <x v="362"/>
    <s v="Eric Powers"/>
    <x v="3357"/>
    <x v="2"/>
    <n v="65678.449699999997"/>
    <n v="312"/>
    <x v="1"/>
    <s v="Urgent"/>
    <d v="2020-11-02T00:00:00"/>
    <s v="Ibuprofen"/>
    <s v="Abnormal"/>
    <x v="23"/>
  </r>
  <r>
    <s v="Mr."/>
    <s v="Preston Long"/>
    <n v="18"/>
    <x v="2"/>
    <x v="1"/>
    <s v="A-"/>
    <x v="6"/>
    <x v="1"/>
    <x v="264"/>
    <s v="Cesar Liu"/>
    <x v="7527"/>
    <x v="3"/>
    <n v="31518.026300000001"/>
    <n v="442"/>
    <x v="0"/>
    <s v="Elective"/>
    <d v="2021-11-20T00:00:00"/>
    <s v="Lipitor"/>
    <s v="Inconclusive"/>
    <x v="5"/>
  </r>
  <r>
    <s v="Mr."/>
    <s v="Stephanie Robbins"/>
    <n v="24"/>
    <x v="2"/>
    <x v="1"/>
    <s v="AB-"/>
    <x v="5"/>
    <x v="3"/>
    <x v="1395"/>
    <s v="Kenneth Roberts"/>
    <x v="7528"/>
    <x v="3"/>
    <n v="4561.3522999999996"/>
    <n v="285"/>
    <x v="0"/>
    <s v="Elective"/>
    <d v="2022-09-15T00:00:00"/>
    <s v="Penicillin"/>
    <s v="Normal"/>
    <x v="26"/>
  </r>
  <r>
    <s v="Mr."/>
    <s v="Gregory Oliver"/>
    <n v="63"/>
    <x v="0"/>
    <x v="1"/>
    <s v="B-"/>
    <x v="2"/>
    <x v="3"/>
    <x v="1173"/>
    <s v="Robert Haynes"/>
    <x v="7529"/>
    <x v="1"/>
    <n v="903.83600000000001"/>
    <n v="194"/>
    <x v="2"/>
    <s v="Emergency"/>
    <d v="2019-06-02T00:00:00"/>
    <s v="Aspirin"/>
    <s v="Normal"/>
    <x v="24"/>
  </r>
  <r>
    <s v="Mr."/>
    <s v="Garrett Acosta"/>
    <n v="65"/>
    <x v="0"/>
    <x v="1"/>
    <s v="AB-"/>
    <x v="5"/>
    <x v="5"/>
    <x v="1000"/>
    <s v="Dustin Perez"/>
    <x v="7530"/>
    <x v="0"/>
    <n v="62299.530299999999"/>
    <n v="170"/>
    <x v="1"/>
    <s v="Urgent"/>
    <d v="2023-06-30T00:00:00"/>
    <s v="Penicillin"/>
    <s v="Inconclusive"/>
    <x v="23"/>
  </r>
  <r>
    <s v="Mrs."/>
    <s v="Phillip Alvarez"/>
    <n v="32"/>
    <x v="2"/>
    <x v="0"/>
    <s v="O-"/>
    <x v="0"/>
    <x v="1"/>
    <x v="693"/>
    <s v="Heather Aguilar"/>
    <x v="469"/>
    <x v="3"/>
    <n v="32744.9388"/>
    <n v="285"/>
    <x v="0"/>
    <s v="Elective"/>
    <d v="2020-05-08T00:00:00"/>
    <s v="Ibuprofen"/>
    <s v="Abnormal"/>
    <x v="11"/>
  </r>
  <r>
    <s v="Mr."/>
    <s v="Aaron Miller"/>
    <n v="72"/>
    <x v="0"/>
    <x v="1"/>
    <s v="A+"/>
    <x v="4"/>
    <x v="1"/>
    <x v="957"/>
    <s v="Matthew Mora"/>
    <x v="4200"/>
    <x v="0"/>
    <n v="21639.215499999998"/>
    <n v="212"/>
    <x v="0"/>
    <s v="Elective"/>
    <d v="2020-10-05T00:00:00"/>
    <s v="Paracetamol"/>
    <s v="Normal"/>
    <x v="11"/>
  </r>
  <r>
    <s v="Mr."/>
    <s v="Daniel Williamson"/>
    <n v="18"/>
    <x v="2"/>
    <x v="1"/>
    <s v="A+"/>
    <x v="4"/>
    <x v="3"/>
    <x v="1315"/>
    <s v="Thomas Martin"/>
    <x v="7531"/>
    <x v="4"/>
    <n v="2972.6379000000002"/>
    <n v="340"/>
    <x v="1"/>
    <s v="Urgent"/>
    <d v="2022-11-25T00:00:00"/>
    <s v="Aspirin"/>
    <s v="Abnormal"/>
    <x v="0"/>
  </r>
  <r>
    <s v="Mrs."/>
    <s v="Allison Mora"/>
    <n v="69"/>
    <x v="0"/>
    <x v="0"/>
    <s v="B-"/>
    <x v="2"/>
    <x v="1"/>
    <x v="19"/>
    <s v="Robert Burton"/>
    <x v="710"/>
    <x v="1"/>
    <n v="32645.412"/>
    <n v="364"/>
    <x v="1"/>
    <s v="Urgent"/>
    <d v="2019-08-04T00:00:00"/>
    <s v="Paracetamol"/>
    <s v="Abnormal"/>
    <x v="19"/>
  </r>
  <r>
    <s v="Mr."/>
    <s v="Tammy Osborne"/>
    <n v="60"/>
    <x v="0"/>
    <x v="1"/>
    <s v="B-"/>
    <x v="2"/>
    <x v="4"/>
    <x v="1551"/>
    <s v="Wayne Adams"/>
    <x v="7532"/>
    <x v="4"/>
    <n v="23455.6839"/>
    <n v="334"/>
    <x v="1"/>
    <s v="Urgent"/>
    <d v="2019-10-05T00:00:00"/>
    <s v="Paracetamol"/>
    <s v="Normal"/>
    <x v="6"/>
  </r>
  <r>
    <s v="Mrs."/>
    <s v="Daniel Reyes"/>
    <n v="51"/>
    <x v="1"/>
    <x v="0"/>
    <s v="O-"/>
    <x v="0"/>
    <x v="1"/>
    <x v="47"/>
    <s v="Joshua Mccall"/>
    <x v="903"/>
    <x v="1"/>
    <n v="35754.805800000002"/>
    <n v="150"/>
    <x v="0"/>
    <s v="Elective"/>
    <d v="2020-04-17T00:00:00"/>
    <s v="Paracetamol"/>
    <s v="Inconclusive"/>
    <x v="10"/>
  </r>
  <r>
    <s v="Mrs."/>
    <s v="Andrew Lutz"/>
    <n v="83"/>
    <x v="0"/>
    <x v="0"/>
    <s v="A+"/>
    <x v="4"/>
    <x v="5"/>
    <x v="496"/>
    <s v="Jasmine Kaufman"/>
    <x v="7533"/>
    <x v="0"/>
    <n v="48696.1584"/>
    <n v="483"/>
    <x v="0"/>
    <s v="Elective"/>
    <d v="2019-11-03T00:00:00"/>
    <s v="Ibuprofen"/>
    <s v="Abnormal"/>
    <x v="12"/>
  </r>
  <r>
    <s v="Mr."/>
    <s v="Julie Chang"/>
    <n v="37"/>
    <x v="1"/>
    <x v="1"/>
    <s v="O-"/>
    <x v="0"/>
    <x v="3"/>
    <x v="95"/>
    <s v="Catherine Drake"/>
    <x v="7534"/>
    <x v="1"/>
    <n v="7421.9668000000001"/>
    <n v="270"/>
    <x v="2"/>
    <s v="Emergency"/>
    <d v="2022-11-03T00:00:00"/>
    <s v="Aspirin"/>
    <s v="Inconclusive"/>
    <x v="18"/>
  </r>
  <r>
    <s v="Mr."/>
    <s v="William Thomas"/>
    <n v="28"/>
    <x v="2"/>
    <x v="1"/>
    <s v="B+"/>
    <x v="7"/>
    <x v="2"/>
    <x v="1643"/>
    <s v="Alexis Reese"/>
    <x v="7535"/>
    <x v="4"/>
    <n v="3195.5803999999998"/>
    <n v="309"/>
    <x v="1"/>
    <s v="Urgent"/>
    <d v="2023-03-01T00:00:00"/>
    <s v="Lipitor"/>
    <s v="Abnormal"/>
    <x v="19"/>
  </r>
  <r>
    <s v="Mrs."/>
    <s v="Zachary Garrett"/>
    <n v="65"/>
    <x v="0"/>
    <x v="0"/>
    <s v="AB+"/>
    <x v="3"/>
    <x v="1"/>
    <x v="814"/>
    <s v="Joseph Schneider"/>
    <x v="7536"/>
    <x v="3"/>
    <n v="18100.741099999999"/>
    <n v="315"/>
    <x v="1"/>
    <s v="Urgent"/>
    <d v="2022-03-26T00:00:00"/>
    <s v="Paracetamol"/>
    <s v="Abnormal"/>
    <x v="11"/>
  </r>
  <r>
    <s v="Mrs."/>
    <s v="Jessica Russell"/>
    <n v="81"/>
    <x v="0"/>
    <x v="0"/>
    <s v="O+"/>
    <x v="1"/>
    <x v="4"/>
    <x v="1647"/>
    <s v="Charles Rogers"/>
    <x v="7537"/>
    <x v="0"/>
    <n v="35230.397599999997"/>
    <n v="387"/>
    <x v="1"/>
    <s v="Urgent"/>
    <d v="2023-10-15T00:00:00"/>
    <s v="Aspirin"/>
    <s v="Abnormal"/>
    <x v="5"/>
  </r>
  <r>
    <s v="Mrs."/>
    <s v="Jason Jones"/>
    <n v="31"/>
    <x v="2"/>
    <x v="0"/>
    <s v="O-"/>
    <x v="0"/>
    <x v="5"/>
    <x v="620"/>
    <s v="Douglas Ruiz"/>
    <x v="7538"/>
    <x v="1"/>
    <n v="11406.0915"/>
    <n v="376"/>
    <x v="0"/>
    <s v="Elective"/>
    <d v="2019-07-24T00:00:00"/>
    <s v="Aspirin"/>
    <s v="Abnormal"/>
    <x v="9"/>
  </r>
  <r>
    <s v="Mrs."/>
    <s v="Caitlin Copeland"/>
    <n v="32"/>
    <x v="2"/>
    <x v="0"/>
    <s v="B-"/>
    <x v="2"/>
    <x v="4"/>
    <x v="1441"/>
    <s v="Makayla Perkins"/>
    <x v="3747"/>
    <x v="4"/>
    <n v="41104.390399999997"/>
    <n v="493"/>
    <x v="1"/>
    <s v="Urgent"/>
    <d v="2022-08-02T00:00:00"/>
    <s v="Penicillin"/>
    <s v="Normal"/>
    <x v="5"/>
  </r>
  <r>
    <s v="Mrs."/>
    <s v="Zachary Smith"/>
    <n v="39"/>
    <x v="1"/>
    <x v="0"/>
    <s v="B-"/>
    <x v="2"/>
    <x v="0"/>
    <x v="922"/>
    <s v="Kelsey Vargas"/>
    <x v="7539"/>
    <x v="2"/>
    <n v="31909.351500000001"/>
    <n v="407"/>
    <x v="2"/>
    <s v="Emergency"/>
    <d v="2020-03-14T00:00:00"/>
    <s v="Paracetamol"/>
    <s v="Abnormal"/>
    <x v="7"/>
  </r>
  <r>
    <s v="Mr."/>
    <s v="Michael Joseph"/>
    <n v="72"/>
    <x v="0"/>
    <x v="1"/>
    <s v="B-"/>
    <x v="2"/>
    <x v="0"/>
    <x v="728"/>
    <s v="Megan Thomas"/>
    <x v="7540"/>
    <x v="0"/>
    <n v="29120.855500000001"/>
    <n v="242"/>
    <x v="2"/>
    <s v="Emergency"/>
    <d v="2021-01-09T00:00:00"/>
    <s v="Lipitor"/>
    <s v="Normal"/>
    <x v="20"/>
  </r>
  <r>
    <s v="Mr."/>
    <s v="Allison Brown"/>
    <n v="82"/>
    <x v="0"/>
    <x v="1"/>
    <s v="A+"/>
    <x v="4"/>
    <x v="5"/>
    <x v="1047"/>
    <s v="Jason Lara"/>
    <x v="603"/>
    <x v="2"/>
    <n v="44173.056199999999"/>
    <n v="121"/>
    <x v="1"/>
    <s v="Urgent"/>
    <d v="2022-04-26T00:00:00"/>
    <s v="Ibuprofen"/>
    <s v="Abnormal"/>
    <x v="9"/>
  </r>
  <r>
    <s v="Mr."/>
    <s v="Michael Jackson"/>
    <n v="29"/>
    <x v="2"/>
    <x v="1"/>
    <s v="AB+"/>
    <x v="3"/>
    <x v="1"/>
    <x v="1429"/>
    <s v="Allen White"/>
    <x v="7541"/>
    <x v="3"/>
    <n v="23289.514299999999"/>
    <n v="125"/>
    <x v="2"/>
    <s v="Emergency"/>
    <d v="2019-10-30T00:00:00"/>
    <s v="Penicillin"/>
    <s v="Abnormal"/>
    <x v="22"/>
  </r>
  <r>
    <s v="Mrs."/>
    <s v="Michael Johnson"/>
    <n v="61"/>
    <x v="0"/>
    <x v="0"/>
    <s v="AB-"/>
    <x v="5"/>
    <x v="1"/>
    <x v="568"/>
    <s v="Brandy King"/>
    <x v="7542"/>
    <x v="1"/>
    <n v="22906.725999999999"/>
    <n v="188"/>
    <x v="2"/>
    <s v="Emergency"/>
    <d v="2019-10-28T00:00:00"/>
    <s v="Ibuprofen"/>
    <s v="Inconclusive"/>
    <x v="22"/>
  </r>
  <r>
    <s v="Mr."/>
    <s v="Miguel Anderson"/>
    <n v="50"/>
    <x v="1"/>
    <x v="1"/>
    <s v="AB-"/>
    <x v="5"/>
    <x v="1"/>
    <x v="187"/>
    <s v="Jacqueline Hernandez"/>
    <x v="7543"/>
    <x v="3"/>
    <n v="37014.295299999998"/>
    <n v="462"/>
    <x v="2"/>
    <s v="Emergency"/>
    <d v="2021-12-03T00:00:00"/>
    <s v="Penicillin"/>
    <s v="Inconclusive"/>
    <x v="15"/>
  </r>
  <r>
    <s v="Mrs."/>
    <s v="Michael Silva"/>
    <n v="62"/>
    <x v="0"/>
    <x v="0"/>
    <s v="B-"/>
    <x v="2"/>
    <x v="1"/>
    <x v="161"/>
    <s v="Joseph Holland"/>
    <x v="5502"/>
    <x v="0"/>
    <n v="16925.313699999999"/>
    <n v="248"/>
    <x v="1"/>
    <s v="Urgent"/>
    <d v="2020-04-10T00:00:00"/>
    <s v="Lipitor"/>
    <s v="Inconclusive"/>
    <x v="7"/>
  </r>
  <r>
    <s v="Mr."/>
    <s v="Kevin Mills"/>
    <n v="47"/>
    <x v="1"/>
    <x v="1"/>
    <s v="O+"/>
    <x v="1"/>
    <x v="5"/>
    <x v="512"/>
    <s v="Elizabeth Vega"/>
    <x v="263"/>
    <x v="3"/>
    <n v="53973.331700000002"/>
    <n v="492"/>
    <x v="0"/>
    <s v="Elective"/>
    <d v="2019-05-05T00:00:00"/>
    <s v="Penicillin"/>
    <s v="Abnormal"/>
    <x v="27"/>
  </r>
  <r>
    <s v="Mr."/>
    <s v="Matthew Dickson"/>
    <n v="48"/>
    <x v="1"/>
    <x v="1"/>
    <s v="B+"/>
    <x v="7"/>
    <x v="4"/>
    <x v="284"/>
    <s v="Anthony Stephens"/>
    <x v="7544"/>
    <x v="4"/>
    <n v="23303.1646"/>
    <n v="277"/>
    <x v="2"/>
    <s v="Emergency"/>
    <d v="2019-09-20T00:00:00"/>
    <s v="Aspirin"/>
    <s v="Abnormal"/>
    <x v="26"/>
  </r>
  <r>
    <s v="Mr."/>
    <s v="Michelle Cunningham"/>
    <n v="48"/>
    <x v="1"/>
    <x v="1"/>
    <s v="A+"/>
    <x v="4"/>
    <x v="0"/>
    <x v="1608"/>
    <s v="Daniel Daniels"/>
    <x v="7545"/>
    <x v="2"/>
    <n v="46996.618399999999"/>
    <n v="351"/>
    <x v="1"/>
    <s v="Urgent"/>
    <d v="2023-10-11T00:00:00"/>
    <s v="Penicillin"/>
    <s v="Abnormal"/>
    <x v="10"/>
  </r>
  <r>
    <s v="Mr."/>
    <s v="Joseph Harris"/>
    <n v="33"/>
    <x v="2"/>
    <x v="1"/>
    <s v="AB-"/>
    <x v="5"/>
    <x v="1"/>
    <x v="1150"/>
    <s v="Taylor Diaz"/>
    <x v="7546"/>
    <x v="1"/>
    <n v="39334.112099999998"/>
    <n v="363"/>
    <x v="2"/>
    <s v="Emergency"/>
    <d v="2023-01-20T00:00:00"/>
    <s v="Aspirin"/>
    <s v="Inconclusive"/>
    <x v="26"/>
  </r>
  <r>
    <s v="Mrs."/>
    <s v="William Patel"/>
    <n v="55"/>
    <x v="1"/>
    <x v="0"/>
    <s v="B+"/>
    <x v="7"/>
    <x v="1"/>
    <x v="90"/>
    <s v="Taylor Jackson"/>
    <x v="1110"/>
    <x v="3"/>
    <n v="23075.6482"/>
    <n v="108"/>
    <x v="1"/>
    <s v="Urgent"/>
    <d v="2021-10-12T00:00:00"/>
    <s v="Paracetamol"/>
    <s v="Inconclusive"/>
    <x v="9"/>
  </r>
  <r>
    <s v="Mrs."/>
    <s v="Theresa Jones"/>
    <n v="37"/>
    <x v="1"/>
    <x v="0"/>
    <s v="A-"/>
    <x v="6"/>
    <x v="0"/>
    <x v="539"/>
    <s v="Kara Garrett"/>
    <x v="5614"/>
    <x v="1"/>
    <n v="47883.993799999997"/>
    <n v="195"/>
    <x v="2"/>
    <s v="Emergency"/>
    <d v="2020-12-19T00:00:00"/>
    <s v="Lipitor"/>
    <s v="Inconclusive"/>
    <x v="9"/>
  </r>
  <r>
    <s v="Mrs."/>
    <s v="Rebekah Simmons"/>
    <n v="53"/>
    <x v="1"/>
    <x v="0"/>
    <s v="O+"/>
    <x v="1"/>
    <x v="1"/>
    <x v="281"/>
    <s v="Cheryl Freeman"/>
    <x v="7547"/>
    <x v="4"/>
    <n v="14104.860699999999"/>
    <n v="497"/>
    <x v="1"/>
    <s v="Urgent"/>
    <d v="2019-04-27T00:00:00"/>
    <s v="Aspirin"/>
    <s v="Normal"/>
    <x v="22"/>
  </r>
  <r>
    <s v="Mr."/>
    <s v="Jennifer Reid"/>
    <n v="59"/>
    <x v="1"/>
    <x v="1"/>
    <s v="O+"/>
    <x v="1"/>
    <x v="4"/>
    <x v="1190"/>
    <s v="Charles Chambers"/>
    <x v="7548"/>
    <x v="1"/>
    <n v="3330.4434999999999"/>
    <n v="412"/>
    <x v="2"/>
    <s v="Emergency"/>
    <d v="2018-11-01T00:00:00"/>
    <s v="Lipitor"/>
    <s v="Normal"/>
    <x v="22"/>
  </r>
  <r>
    <s v="Mrs."/>
    <s v="Barbara Jones"/>
    <n v="45"/>
    <x v="1"/>
    <x v="0"/>
    <s v="O-"/>
    <x v="0"/>
    <x v="2"/>
    <x v="271"/>
    <s v="Susan Walker"/>
    <x v="7549"/>
    <x v="3"/>
    <n v="18313.7755"/>
    <n v="110"/>
    <x v="0"/>
    <s v="Elective"/>
    <d v="2021-03-14T00:00:00"/>
    <s v="Lipitor"/>
    <s v="Normal"/>
    <x v="13"/>
  </r>
  <r>
    <s v="Mr."/>
    <s v="Benjamin Smith"/>
    <n v="51"/>
    <x v="1"/>
    <x v="1"/>
    <s v="O+"/>
    <x v="1"/>
    <x v="5"/>
    <x v="1509"/>
    <s v="Nicholas Wolfe"/>
    <x v="7550"/>
    <x v="3"/>
    <n v="23597.897799999999"/>
    <n v="246"/>
    <x v="0"/>
    <s v="Elective"/>
    <d v="2019-12-24T00:00:00"/>
    <s v="Paracetamol"/>
    <s v="Inconclusive"/>
    <x v="12"/>
  </r>
  <r>
    <s v="Mr."/>
    <s v="Michael Martinez"/>
    <n v="21"/>
    <x v="2"/>
    <x v="1"/>
    <s v="A+"/>
    <x v="4"/>
    <x v="4"/>
    <x v="287"/>
    <s v="Curtis Cruz"/>
    <x v="7551"/>
    <x v="1"/>
    <n v="12848.8261"/>
    <n v="270"/>
    <x v="1"/>
    <s v="Urgent"/>
    <d v="2023-10-05T00:00:00"/>
    <s v="Paracetamol"/>
    <s v="Abnormal"/>
    <x v="16"/>
  </r>
  <r>
    <s v="Mr."/>
    <s v="Dylan Allen"/>
    <n v="61"/>
    <x v="0"/>
    <x v="1"/>
    <s v="O-"/>
    <x v="0"/>
    <x v="3"/>
    <x v="1032"/>
    <s v="Benjamin Aguilar"/>
    <x v="7552"/>
    <x v="4"/>
    <n v="18554.870900000002"/>
    <n v="358"/>
    <x v="2"/>
    <s v="Emergency"/>
    <d v="2020-02-06T00:00:00"/>
    <s v="Penicillin"/>
    <s v="Abnormal"/>
    <x v="16"/>
  </r>
  <r>
    <s v="Mr."/>
    <s v="Vanessa Jones DDS"/>
    <n v="43"/>
    <x v="1"/>
    <x v="1"/>
    <s v="AB-"/>
    <x v="5"/>
    <x v="2"/>
    <x v="1281"/>
    <s v="Corey Boyd"/>
    <x v="809"/>
    <x v="2"/>
    <n v="13491.3262"/>
    <n v="182"/>
    <x v="1"/>
    <s v="Urgent"/>
    <d v="2021-08-10T00:00:00"/>
    <s v="Lipitor"/>
    <s v="Inconclusive"/>
    <x v="2"/>
  </r>
  <r>
    <s v="Mrs."/>
    <s v="Christopher Miller"/>
    <n v="76"/>
    <x v="0"/>
    <x v="0"/>
    <s v="O+"/>
    <x v="1"/>
    <x v="5"/>
    <x v="59"/>
    <s v="Troy Coleman"/>
    <x v="7553"/>
    <x v="4"/>
    <n v="34534.859600000003"/>
    <n v="249"/>
    <x v="2"/>
    <s v="Emergency"/>
    <d v="2020-03-04T00:00:00"/>
    <s v="Paracetamol"/>
    <s v="Normal"/>
    <x v="24"/>
  </r>
  <r>
    <s v="Mrs."/>
    <s v="Edward Cooper"/>
    <n v="80"/>
    <x v="0"/>
    <x v="0"/>
    <s v="AB+"/>
    <x v="3"/>
    <x v="4"/>
    <x v="272"/>
    <s v="Brent Norman"/>
    <x v="7554"/>
    <x v="4"/>
    <n v="21344.599200000001"/>
    <n v="270"/>
    <x v="2"/>
    <s v="Emergency"/>
    <d v="2019-09-27T00:00:00"/>
    <s v="Aspirin"/>
    <s v="Abnormal"/>
    <x v="11"/>
  </r>
  <r>
    <s v="Mr."/>
    <s v="Stephen Mitchell"/>
    <n v="21"/>
    <x v="2"/>
    <x v="1"/>
    <s v="B-"/>
    <x v="2"/>
    <x v="4"/>
    <x v="234"/>
    <s v="Keith Garcia"/>
    <x v="7555"/>
    <x v="4"/>
    <n v="26748.569"/>
    <n v="374"/>
    <x v="2"/>
    <s v="Emergency"/>
    <d v="2021-05-03T00:00:00"/>
    <s v="Paracetamol"/>
    <s v="Abnormal"/>
    <x v="12"/>
  </r>
  <r>
    <s v="Mrs."/>
    <s v="Richard Moore"/>
    <n v="23"/>
    <x v="2"/>
    <x v="0"/>
    <s v="A-"/>
    <x v="6"/>
    <x v="3"/>
    <x v="508"/>
    <s v="Sergio Hansen"/>
    <x v="7556"/>
    <x v="3"/>
    <n v="24700.0789"/>
    <n v="454"/>
    <x v="0"/>
    <s v="Elective"/>
    <d v="2021-03-12T00:00:00"/>
    <s v="Ibuprofen"/>
    <s v="Normal"/>
    <x v="13"/>
  </r>
  <r>
    <s v="Mr."/>
    <s v="Justin Estrada"/>
    <n v="37"/>
    <x v="1"/>
    <x v="1"/>
    <s v="B+"/>
    <x v="7"/>
    <x v="0"/>
    <x v="1752"/>
    <s v="Christopher Gardner"/>
    <x v="7557"/>
    <x v="0"/>
    <n v="16829.964199999999"/>
    <n v="496"/>
    <x v="1"/>
    <s v="Urgent"/>
    <d v="2023-01-17T00:00:00"/>
    <s v="Paracetamol"/>
    <s v="Normal"/>
    <x v="21"/>
  </r>
  <r>
    <s v="Mr."/>
    <s v="Kendra Carroll"/>
    <n v="52"/>
    <x v="1"/>
    <x v="1"/>
    <s v="B-"/>
    <x v="2"/>
    <x v="0"/>
    <x v="161"/>
    <s v="Mark Norris"/>
    <x v="7558"/>
    <x v="1"/>
    <n v="33281.361599999997"/>
    <n v="153"/>
    <x v="2"/>
    <s v="Emergency"/>
    <d v="2020-03-18T00:00:00"/>
    <s v="Penicillin"/>
    <s v="Normal"/>
    <x v="10"/>
  </r>
  <r>
    <s v="Mrs."/>
    <s v="George Taylor"/>
    <n v="44"/>
    <x v="1"/>
    <x v="0"/>
    <s v="B-"/>
    <x v="2"/>
    <x v="4"/>
    <x v="1715"/>
    <s v="Michael Morales"/>
    <x v="1568"/>
    <x v="1"/>
    <n v="5880.4597999999996"/>
    <n v="330"/>
    <x v="1"/>
    <s v="Urgent"/>
    <d v="2022-10-07T00:00:00"/>
    <s v="Ibuprofen"/>
    <s v="Normal"/>
    <x v="4"/>
  </r>
  <r>
    <s v="Mrs."/>
    <s v="Ashley Rosario"/>
    <n v="48"/>
    <x v="1"/>
    <x v="0"/>
    <s v="AB-"/>
    <x v="5"/>
    <x v="5"/>
    <x v="237"/>
    <s v="John Mendoza"/>
    <x v="7559"/>
    <x v="4"/>
    <n v="61359.6322"/>
    <n v="462"/>
    <x v="2"/>
    <s v="Emergency"/>
    <d v="2021-04-19T00:00:00"/>
    <s v="Lipitor"/>
    <s v="Normal"/>
    <x v="10"/>
  </r>
  <r>
    <s v="Mr."/>
    <s v="Scott Woods"/>
    <n v="19"/>
    <x v="2"/>
    <x v="1"/>
    <s v="B+"/>
    <x v="7"/>
    <x v="2"/>
    <x v="582"/>
    <s v="Denise Schmidt"/>
    <x v="5893"/>
    <x v="1"/>
    <n v="16948.493999999999"/>
    <n v="273"/>
    <x v="1"/>
    <s v="Urgent"/>
    <d v="2023-01-22T00:00:00"/>
    <s v="Aspirin"/>
    <s v="Normal"/>
    <x v="9"/>
  </r>
  <r>
    <s v="Mr."/>
    <s v="Jennifer Harris"/>
    <n v="67"/>
    <x v="0"/>
    <x v="1"/>
    <s v="O-"/>
    <x v="0"/>
    <x v="0"/>
    <x v="732"/>
    <s v="Antonio Acevedo"/>
    <x v="7560"/>
    <x v="1"/>
    <n v="9647.9698000000008"/>
    <n v="231"/>
    <x v="2"/>
    <s v="Emergency"/>
    <d v="2022-10-12T00:00:00"/>
    <s v="Ibuprofen"/>
    <s v="Normal"/>
    <x v="28"/>
  </r>
  <r>
    <s v="Mr."/>
    <s v="Richard Williams"/>
    <n v="22"/>
    <x v="2"/>
    <x v="1"/>
    <s v="O+"/>
    <x v="1"/>
    <x v="5"/>
    <x v="663"/>
    <s v="Teresa Patel"/>
    <x v="7561"/>
    <x v="4"/>
    <n v="57974.261200000001"/>
    <n v="386"/>
    <x v="1"/>
    <s v="Urgent"/>
    <d v="2023-01-04T00:00:00"/>
    <s v="Lipitor"/>
    <s v="Inconclusive"/>
    <x v="24"/>
  </r>
  <r>
    <s v="Mrs."/>
    <s v="Robert Wong"/>
    <n v="38"/>
    <x v="1"/>
    <x v="0"/>
    <s v="O-"/>
    <x v="0"/>
    <x v="2"/>
    <x v="530"/>
    <s v="Logan Diaz"/>
    <x v="7562"/>
    <x v="3"/>
    <n v="576.15539999999999"/>
    <n v="222"/>
    <x v="1"/>
    <s v="Urgent"/>
    <d v="2020-02-10T00:00:00"/>
    <s v="Penicillin"/>
    <s v="Abnormal"/>
    <x v="26"/>
  </r>
  <r>
    <s v="Mrs."/>
    <s v="Alejandra Hall"/>
    <n v="38"/>
    <x v="1"/>
    <x v="0"/>
    <s v="O+"/>
    <x v="1"/>
    <x v="4"/>
    <x v="383"/>
    <s v="Joseph Schmidt"/>
    <x v="7563"/>
    <x v="3"/>
    <n v="5146.9022999999997"/>
    <n v="443"/>
    <x v="1"/>
    <s v="Urgent"/>
    <d v="2023-05-29T00:00:00"/>
    <s v="Paracetamol"/>
    <s v="Abnormal"/>
    <x v="6"/>
  </r>
  <r>
    <s v="Mr."/>
    <s v="Kelly Fowler"/>
    <n v="85"/>
    <x v="0"/>
    <x v="1"/>
    <s v="O+"/>
    <x v="1"/>
    <x v="2"/>
    <x v="314"/>
    <s v="Clinton Coleman"/>
    <x v="4503"/>
    <x v="1"/>
    <n v="1453.2692"/>
    <n v="108"/>
    <x v="1"/>
    <s v="Urgent"/>
    <d v="2022-03-15T00:00:00"/>
    <s v="Ibuprofen"/>
    <s v="Normal"/>
    <x v="7"/>
  </r>
  <r>
    <s v="Mrs."/>
    <s v="Evelyn Phillips"/>
    <n v="36"/>
    <x v="1"/>
    <x v="0"/>
    <s v="A-"/>
    <x v="6"/>
    <x v="4"/>
    <x v="1451"/>
    <s v="Dylan Booth"/>
    <x v="4882"/>
    <x v="2"/>
    <n v="25384.0291"/>
    <n v="278"/>
    <x v="1"/>
    <s v="Urgent"/>
    <d v="2021-04-03T00:00:00"/>
    <s v="Lipitor"/>
    <s v="Abnormal"/>
    <x v="11"/>
  </r>
  <r>
    <s v="Mrs."/>
    <s v="Toni Lopez"/>
    <n v="26"/>
    <x v="2"/>
    <x v="0"/>
    <s v="O+"/>
    <x v="1"/>
    <x v="4"/>
    <x v="311"/>
    <s v="Dr. Ashley Castillo MD"/>
    <x v="7564"/>
    <x v="2"/>
    <n v="44272.26"/>
    <n v="452"/>
    <x v="2"/>
    <s v="Emergency"/>
    <d v="2020-01-01T00:00:00"/>
    <s v="Lipitor"/>
    <s v="Abnormal"/>
    <x v="15"/>
  </r>
  <r>
    <s v="Mr."/>
    <s v="Kevin Carter"/>
    <n v="52"/>
    <x v="1"/>
    <x v="1"/>
    <s v="O+"/>
    <x v="1"/>
    <x v="5"/>
    <x v="52"/>
    <s v="Lisa Cohen"/>
    <x v="7565"/>
    <x v="2"/>
    <n v="4743.9263000000001"/>
    <n v="271"/>
    <x v="2"/>
    <s v="Emergency"/>
    <d v="2022-04-06T00:00:00"/>
    <s v="Penicillin"/>
    <s v="Inconclusive"/>
    <x v="11"/>
  </r>
  <r>
    <s v="Mr."/>
    <s v="Christopher Mcclure"/>
    <n v="47"/>
    <x v="1"/>
    <x v="1"/>
    <s v="B-"/>
    <x v="2"/>
    <x v="4"/>
    <x v="338"/>
    <s v="Richard Richardson"/>
    <x v="7566"/>
    <x v="0"/>
    <n v="28337.310600000001"/>
    <n v="356"/>
    <x v="2"/>
    <s v="Emergency"/>
    <d v="2022-03-03T00:00:00"/>
    <s v="Aspirin"/>
    <s v="Abnormal"/>
    <x v="15"/>
  </r>
  <r>
    <s v="Mrs."/>
    <s v="James Robertson"/>
    <n v="19"/>
    <x v="2"/>
    <x v="0"/>
    <s v="A+"/>
    <x v="4"/>
    <x v="1"/>
    <x v="1540"/>
    <s v="Michael Wyatt"/>
    <x v="7567"/>
    <x v="1"/>
    <n v="39421.7834"/>
    <n v="351"/>
    <x v="0"/>
    <s v="Elective"/>
    <d v="2019-02-01T00:00:00"/>
    <s v="Paracetamol"/>
    <s v="Inconclusive"/>
    <x v="24"/>
  </r>
  <r>
    <s v="Mrs."/>
    <s v="Joseph Smith"/>
    <n v="64"/>
    <x v="0"/>
    <x v="0"/>
    <s v="O+"/>
    <x v="1"/>
    <x v="4"/>
    <x v="355"/>
    <s v="Michele Ruiz"/>
    <x v="7568"/>
    <x v="0"/>
    <n v="3259.3827999999999"/>
    <n v="392"/>
    <x v="2"/>
    <s v="Emergency"/>
    <d v="2020-01-26T00:00:00"/>
    <s v="Lipitor"/>
    <s v="Abnormal"/>
    <x v="4"/>
  </r>
  <r>
    <s v="Mrs."/>
    <s v="Sharon Brown"/>
    <n v="62"/>
    <x v="0"/>
    <x v="0"/>
    <s v="O+"/>
    <x v="1"/>
    <x v="5"/>
    <x v="601"/>
    <s v="James Mckinney"/>
    <x v="7569"/>
    <x v="1"/>
    <n v="27925.2513"/>
    <n v="128"/>
    <x v="2"/>
    <s v="Emergency"/>
    <d v="2021-08-18T00:00:00"/>
    <s v="Ibuprofen"/>
    <s v="Normal"/>
    <x v="0"/>
  </r>
  <r>
    <s v="Mr."/>
    <s v="Emily Johnson"/>
    <n v="55"/>
    <x v="1"/>
    <x v="1"/>
    <s v="AB-"/>
    <x v="5"/>
    <x v="0"/>
    <x v="74"/>
    <s v="Derek Phillips"/>
    <x v="7570"/>
    <x v="4"/>
    <n v="44909.876100000001"/>
    <n v="357"/>
    <x v="2"/>
    <s v="Emergency"/>
    <d v="2021-07-22T00:00:00"/>
    <s v="Ibuprofen"/>
    <s v="Inconclusive"/>
    <x v="27"/>
  </r>
  <r>
    <s v="Mr."/>
    <s v="Leslie Morris"/>
    <n v="43"/>
    <x v="1"/>
    <x v="1"/>
    <s v="B+"/>
    <x v="7"/>
    <x v="0"/>
    <x v="1210"/>
    <s v="Jeffrey Hudson"/>
    <x v="7571"/>
    <x v="0"/>
    <n v="20282.779399999999"/>
    <n v="471"/>
    <x v="2"/>
    <s v="Emergency"/>
    <d v="2020-12-15T00:00:00"/>
    <s v="Aspirin"/>
    <s v="Normal"/>
    <x v="6"/>
  </r>
  <r>
    <s v="Mrs."/>
    <s v="Thomas Webb"/>
    <n v="63"/>
    <x v="0"/>
    <x v="0"/>
    <s v="A+"/>
    <x v="4"/>
    <x v="0"/>
    <x v="270"/>
    <s v="Grant Johnson"/>
    <x v="7572"/>
    <x v="0"/>
    <n v="49600.322"/>
    <n v="285"/>
    <x v="1"/>
    <s v="Urgent"/>
    <d v="2022-12-05T00:00:00"/>
    <s v="Lipitor"/>
    <s v="Abnormal"/>
    <x v="29"/>
  </r>
  <r>
    <s v="Mrs."/>
    <s v="Emily Ramsey"/>
    <n v="37"/>
    <x v="1"/>
    <x v="0"/>
    <s v="AB+"/>
    <x v="3"/>
    <x v="3"/>
    <x v="1539"/>
    <s v="Joanne Neal"/>
    <x v="7573"/>
    <x v="1"/>
    <n v="10657.4018"/>
    <n v="458"/>
    <x v="1"/>
    <s v="Urgent"/>
    <d v="2019-06-17T00:00:00"/>
    <s v="Paracetamol"/>
    <s v="Inconclusive"/>
    <x v="10"/>
  </r>
  <r>
    <s v="Mr."/>
    <s v="Jennifer Reed"/>
    <n v="41"/>
    <x v="1"/>
    <x v="1"/>
    <s v="O+"/>
    <x v="1"/>
    <x v="4"/>
    <x v="1422"/>
    <s v="Sean Doyle"/>
    <x v="7574"/>
    <x v="2"/>
    <n v="27023.607499999998"/>
    <n v="407"/>
    <x v="1"/>
    <s v="Urgent"/>
    <d v="2023-07-16T00:00:00"/>
    <s v="Ibuprofen"/>
    <s v="Normal"/>
    <x v="24"/>
  </r>
  <r>
    <s v="Mr."/>
    <s v="Dawn Lane"/>
    <n v="41"/>
    <x v="1"/>
    <x v="1"/>
    <s v="B+"/>
    <x v="7"/>
    <x v="4"/>
    <x v="975"/>
    <s v="Monica Hernandez"/>
    <x v="7575"/>
    <x v="2"/>
    <n v="3759.1514000000002"/>
    <n v="477"/>
    <x v="1"/>
    <s v="Urgent"/>
    <d v="2023-06-24T00:00:00"/>
    <s v="Penicillin"/>
    <s v="Normal"/>
    <x v="28"/>
  </r>
  <r>
    <s v="Mrs."/>
    <s v="Kathryn Walters"/>
    <n v="56"/>
    <x v="1"/>
    <x v="0"/>
    <s v="AB-"/>
    <x v="5"/>
    <x v="5"/>
    <x v="1320"/>
    <s v="Ryan Mason"/>
    <x v="7576"/>
    <x v="4"/>
    <n v="24445.499199999998"/>
    <n v="393"/>
    <x v="0"/>
    <s v="Elective"/>
    <d v="2021-08-27T00:00:00"/>
    <s v="Ibuprofen"/>
    <s v="Inconclusive"/>
    <x v="9"/>
  </r>
  <r>
    <s v="Mr."/>
    <s v="Karen Pruitt"/>
    <n v="26"/>
    <x v="2"/>
    <x v="1"/>
    <s v="O+"/>
    <x v="1"/>
    <x v="3"/>
    <x v="848"/>
    <s v="Ivan Doyle"/>
    <x v="7577"/>
    <x v="3"/>
    <n v="14177.149299999999"/>
    <n v="218"/>
    <x v="1"/>
    <s v="Urgent"/>
    <d v="2023-06-28T00:00:00"/>
    <s v="Ibuprofen"/>
    <s v="Normal"/>
    <x v="24"/>
  </r>
  <r>
    <s v="Mrs."/>
    <s v="Melissa Moore"/>
    <n v="38"/>
    <x v="1"/>
    <x v="0"/>
    <s v="O+"/>
    <x v="1"/>
    <x v="5"/>
    <x v="51"/>
    <s v="Kyle Rice"/>
    <x v="7578"/>
    <x v="0"/>
    <n v="26296.378100000002"/>
    <n v="271"/>
    <x v="0"/>
    <s v="Elective"/>
    <d v="2023-09-09T00:00:00"/>
    <s v="Paracetamol"/>
    <s v="Inconclusive"/>
    <x v="25"/>
  </r>
  <r>
    <s v="Mr."/>
    <s v="Eric Jenkins"/>
    <n v="81"/>
    <x v="0"/>
    <x v="1"/>
    <s v="AB+"/>
    <x v="3"/>
    <x v="0"/>
    <x v="917"/>
    <s v="Nathan Hernandez"/>
    <x v="7579"/>
    <x v="2"/>
    <n v="5054.0609000000004"/>
    <n v="324"/>
    <x v="2"/>
    <s v="Emergency"/>
    <d v="2022-09-08T00:00:00"/>
    <s v="Penicillin"/>
    <s v="Normal"/>
    <x v="11"/>
  </r>
  <r>
    <s v="Mr."/>
    <s v="Carol Johns"/>
    <n v="68"/>
    <x v="0"/>
    <x v="1"/>
    <s v="O+"/>
    <x v="1"/>
    <x v="4"/>
    <x v="706"/>
    <s v="Jessica Vaughan"/>
    <x v="5416"/>
    <x v="3"/>
    <n v="1423.8704"/>
    <n v="164"/>
    <x v="1"/>
    <s v="Urgent"/>
    <d v="2020-02-02T00:00:00"/>
    <s v="Ibuprofen"/>
    <s v="Inconclusive"/>
    <x v="9"/>
  </r>
  <r>
    <s v="Mr."/>
    <s v="John Holland"/>
    <n v="80"/>
    <x v="0"/>
    <x v="1"/>
    <s v="B+"/>
    <x v="7"/>
    <x v="3"/>
    <x v="1691"/>
    <s v="Peter Shaw"/>
    <x v="7580"/>
    <x v="1"/>
    <n v="33133.554900000003"/>
    <n v="115"/>
    <x v="2"/>
    <s v="Emergency"/>
    <d v="2020-04-15T00:00:00"/>
    <s v="Lipitor"/>
    <s v="Inconclusive"/>
    <x v="18"/>
  </r>
  <r>
    <s v="Mr."/>
    <s v="John Mcguire"/>
    <n v="51"/>
    <x v="1"/>
    <x v="1"/>
    <s v="A-"/>
    <x v="6"/>
    <x v="0"/>
    <x v="1082"/>
    <s v="Heather Ortiz"/>
    <x v="7581"/>
    <x v="4"/>
    <n v="15520.6469"/>
    <n v="171"/>
    <x v="2"/>
    <s v="Emergency"/>
    <d v="2022-10-24T00:00:00"/>
    <s v="Penicillin"/>
    <s v="Inconclusive"/>
    <x v="28"/>
  </r>
  <r>
    <s v="Mr."/>
    <s v="Jennifer Fry"/>
    <n v="44"/>
    <x v="1"/>
    <x v="1"/>
    <s v="A-"/>
    <x v="6"/>
    <x v="1"/>
    <x v="1607"/>
    <s v="Jacqueline Sanford"/>
    <x v="7582"/>
    <x v="1"/>
    <n v="29913.611199999999"/>
    <n v="160"/>
    <x v="0"/>
    <s v="Elective"/>
    <d v="2021-12-08T00:00:00"/>
    <s v="Aspirin"/>
    <s v="Inconclusive"/>
    <x v="30"/>
  </r>
  <r>
    <s v="Mrs."/>
    <s v="Frank Rogers"/>
    <n v="52"/>
    <x v="1"/>
    <x v="0"/>
    <s v="O-"/>
    <x v="0"/>
    <x v="4"/>
    <x v="177"/>
    <s v="Ashley Jackson"/>
    <x v="7583"/>
    <x v="1"/>
    <n v="37270.804300000003"/>
    <n v="157"/>
    <x v="2"/>
    <s v="Emergency"/>
    <d v="2019-08-08T00:00:00"/>
    <s v="Ibuprofen"/>
    <s v="Abnormal"/>
    <x v="1"/>
  </r>
  <r>
    <s v="Mrs."/>
    <s v="Amanda Young"/>
    <n v="70"/>
    <x v="0"/>
    <x v="0"/>
    <s v="O-"/>
    <x v="0"/>
    <x v="1"/>
    <x v="350"/>
    <s v="Gregory Marsh"/>
    <x v="7584"/>
    <x v="1"/>
    <n v="20734.1626"/>
    <n v="245"/>
    <x v="0"/>
    <s v="Elective"/>
    <d v="2019-11-25T00:00:00"/>
    <s v="Ibuprofen"/>
    <s v="Normal"/>
    <x v="24"/>
  </r>
  <r>
    <s v="Mr."/>
    <s v="Oscar Wright"/>
    <n v="57"/>
    <x v="1"/>
    <x v="1"/>
    <s v="B-"/>
    <x v="2"/>
    <x v="1"/>
    <x v="193"/>
    <s v="Tara Odonnell"/>
    <x v="7585"/>
    <x v="2"/>
    <n v="12157.0815"/>
    <n v="350"/>
    <x v="0"/>
    <s v="Elective"/>
    <d v="2023-07-14T00:00:00"/>
    <s v="Paracetamol"/>
    <s v="Inconclusive"/>
    <x v="8"/>
  </r>
  <r>
    <s v="Mrs."/>
    <s v="Robert Lindsey"/>
    <n v="42"/>
    <x v="1"/>
    <x v="0"/>
    <s v="O+"/>
    <x v="1"/>
    <x v="1"/>
    <x v="419"/>
    <s v="Jennifer Arias"/>
    <x v="7586"/>
    <x v="2"/>
    <n v="4081.5574000000001"/>
    <n v="223"/>
    <x v="0"/>
    <s v="Elective"/>
    <d v="2023-01-26T00:00:00"/>
    <s v="Paracetamol"/>
    <s v="Abnormal"/>
    <x v="22"/>
  </r>
  <r>
    <s v="Mrs."/>
    <s v="Brenda Khan"/>
    <n v="37"/>
    <x v="1"/>
    <x v="0"/>
    <s v="AB+"/>
    <x v="3"/>
    <x v="0"/>
    <x v="1512"/>
    <s v="Laura Cole"/>
    <x v="7587"/>
    <x v="0"/>
    <n v="52139.584199999998"/>
    <n v="135"/>
    <x v="1"/>
    <s v="Urgent"/>
    <d v="2019-11-27T00:00:00"/>
    <s v="Penicillin"/>
    <s v="Normal"/>
    <x v="24"/>
  </r>
  <r>
    <s v="Mrs."/>
    <s v="David Blanchard"/>
    <n v="74"/>
    <x v="0"/>
    <x v="0"/>
    <s v="O+"/>
    <x v="1"/>
    <x v="1"/>
    <x v="688"/>
    <s v="Paul Wright"/>
    <x v="7588"/>
    <x v="0"/>
    <n v="36565.587800000001"/>
    <n v="270"/>
    <x v="0"/>
    <s v="Elective"/>
    <d v="2021-07-04T00:00:00"/>
    <s v="Ibuprofen"/>
    <s v="Inconclusive"/>
    <x v="8"/>
  </r>
  <r>
    <s v="Mrs."/>
    <s v="Amy Anderson"/>
    <n v="52"/>
    <x v="1"/>
    <x v="0"/>
    <s v="AB+"/>
    <x v="3"/>
    <x v="2"/>
    <x v="1236"/>
    <s v="Christian Pollard"/>
    <x v="7589"/>
    <x v="2"/>
    <n v="11297.5597"/>
    <n v="262"/>
    <x v="1"/>
    <s v="Urgent"/>
    <d v="2021-10-10T00:00:00"/>
    <s v="Paracetamol"/>
    <s v="Inconclusive"/>
    <x v="6"/>
  </r>
  <r>
    <s v="Mr."/>
    <s v="Nichole Munoz"/>
    <n v="52"/>
    <x v="1"/>
    <x v="1"/>
    <s v="A-"/>
    <x v="6"/>
    <x v="1"/>
    <x v="1558"/>
    <s v="Stephen Bell"/>
    <x v="7590"/>
    <x v="1"/>
    <n v="31001.8174"/>
    <n v="267"/>
    <x v="0"/>
    <s v="Elective"/>
    <d v="2021-09-18T00:00:00"/>
    <s v="Ibuprofen"/>
    <s v="Normal"/>
    <x v="30"/>
  </r>
  <r>
    <s v="Mr."/>
    <s v="Darius Hodge"/>
    <n v="64"/>
    <x v="0"/>
    <x v="1"/>
    <s v="O+"/>
    <x v="1"/>
    <x v="0"/>
    <x v="415"/>
    <s v="Gina Oconnor"/>
    <x v="7591"/>
    <x v="3"/>
    <n v="47625.763200000001"/>
    <n v="497"/>
    <x v="2"/>
    <s v="Emergency"/>
    <d v="2019-12-16T00:00:00"/>
    <s v="Lipitor"/>
    <s v="Normal"/>
    <x v="6"/>
  </r>
  <r>
    <s v="Mr."/>
    <s v="Nathan Patel"/>
    <n v="48"/>
    <x v="1"/>
    <x v="1"/>
    <s v="AB-"/>
    <x v="5"/>
    <x v="0"/>
    <x v="1741"/>
    <s v="Zachary Lee"/>
    <x v="626"/>
    <x v="1"/>
    <n v="40622.987399999998"/>
    <n v="148"/>
    <x v="2"/>
    <s v="Emergency"/>
    <d v="2020-06-20T00:00:00"/>
    <s v="Penicillin"/>
    <s v="Inconclusive"/>
    <x v="23"/>
  </r>
  <r>
    <s v="Mr."/>
    <s v="Karen Torres"/>
    <n v="41"/>
    <x v="1"/>
    <x v="1"/>
    <s v="AB+"/>
    <x v="3"/>
    <x v="4"/>
    <x v="562"/>
    <s v="Christy Perez"/>
    <x v="7592"/>
    <x v="1"/>
    <n v="26348.084599999998"/>
    <n v="440"/>
    <x v="1"/>
    <s v="Urgent"/>
    <d v="2023-03-07T00:00:00"/>
    <s v="Paracetamol"/>
    <s v="Inconclusive"/>
    <x v="12"/>
  </r>
  <r>
    <s v="Mrs."/>
    <s v="Amanda Henry"/>
    <n v="84"/>
    <x v="0"/>
    <x v="0"/>
    <s v="B+"/>
    <x v="7"/>
    <x v="4"/>
    <x v="1552"/>
    <s v="James Gilmore"/>
    <x v="379"/>
    <x v="0"/>
    <n v="41088.384599999998"/>
    <n v="485"/>
    <x v="2"/>
    <s v="Emergency"/>
    <d v="2021-04-28T00:00:00"/>
    <s v="Penicillin"/>
    <s v="Abnormal"/>
    <x v="3"/>
  </r>
  <r>
    <s v="Mr."/>
    <s v="Debra Sanchez"/>
    <n v="61"/>
    <x v="0"/>
    <x v="1"/>
    <s v="AB-"/>
    <x v="5"/>
    <x v="3"/>
    <x v="187"/>
    <s v="Earl Suarez"/>
    <x v="7593"/>
    <x v="0"/>
    <n v="5177.3176999999996"/>
    <n v="436"/>
    <x v="1"/>
    <s v="Urgent"/>
    <d v="2021-11-24T00:00:00"/>
    <s v="Ibuprofen"/>
    <s v="Inconclusive"/>
    <x v="13"/>
  </r>
  <r>
    <s v="Mrs."/>
    <s v="Garrett Patterson"/>
    <n v="70"/>
    <x v="0"/>
    <x v="0"/>
    <s v="A+"/>
    <x v="4"/>
    <x v="2"/>
    <x v="1069"/>
    <s v="Alyssa Lyons"/>
    <x v="7594"/>
    <x v="0"/>
    <n v="13882.086300000001"/>
    <n v="140"/>
    <x v="0"/>
    <s v="Elective"/>
    <d v="2023-06-25T00:00:00"/>
    <s v="Paracetamol"/>
    <s v="Abnormal"/>
    <x v="18"/>
  </r>
  <r>
    <s v="Mrs."/>
    <s v="Arthur Davis"/>
    <n v="65"/>
    <x v="0"/>
    <x v="0"/>
    <s v="A-"/>
    <x v="6"/>
    <x v="0"/>
    <x v="26"/>
    <s v="Michael Petty"/>
    <x v="7595"/>
    <x v="4"/>
    <n v="2378.6822999999999"/>
    <n v="230"/>
    <x v="2"/>
    <s v="Emergency"/>
    <d v="2021-07-14T00:00:00"/>
    <s v="Lipitor"/>
    <s v="Normal"/>
    <x v="22"/>
  </r>
  <r>
    <s v="Mrs."/>
    <s v="Mason Hill"/>
    <n v="40"/>
    <x v="1"/>
    <x v="0"/>
    <s v="B+"/>
    <x v="7"/>
    <x v="3"/>
    <x v="905"/>
    <s v="Christina Williams"/>
    <x v="7596"/>
    <x v="1"/>
    <n v="19784.412899999999"/>
    <n v="346"/>
    <x v="2"/>
    <s v="Emergency"/>
    <d v="2023-02-01T00:00:00"/>
    <s v="Aspirin"/>
    <s v="Normal"/>
    <x v="12"/>
  </r>
  <r>
    <s v="Mr."/>
    <s v="Barbara Mora"/>
    <n v="26"/>
    <x v="2"/>
    <x v="1"/>
    <s v="A-"/>
    <x v="6"/>
    <x v="2"/>
    <x v="935"/>
    <s v="Cheryl Lewis"/>
    <x v="7597"/>
    <x v="2"/>
    <n v="11844.511200000001"/>
    <n v="404"/>
    <x v="0"/>
    <s v="Elective"/>
    <d v="2021-01-19T00:00:00"/>
    <s v="Lipitor"/>
    <s v="Inconclusive"/>
    <x v="3"/>
  </r>
  <r>
    <s v="Mrs."/>
    <s v="Michael Brown"/>
    <n v="51"/>
    <x v="1"/>
    <x v="0"/>
    <s v="O+"/>
    <x v="1"/>
    <x v="3"/>
    <x v="1260"/>
    <s v="Jonathan Moody"/>
    <x v="835"/>
    <x v="3"/>
    <n v="10147.2698"/>
    <n v="298"/>
    <x v="0"/>
    <s v="Elective"/>
    <d v="2023-08-07T00:00:00"/>
    <s v="Aspirin"/>
    <s v="Inconclusive"/>
    <x v="27"/>
  </r>
  <r>
    <s v="Mr."/>
    <s v="Hannah Alexander"/>
    <n v="54"/>
    <x v="1"/>
    <x v="1"/>
    <s v="AB-"/>
    <x v="5"/>
    <x v="1"/>
    <x v="1417"/>
    <s v="Kathy Day"/>
    <x v="7598"/>
    <x v="0"/>
    <n v="16298.4735"/>
    <n v="500"/>
    <x v="0"/>
    <s v="Elective"/>
    <d v="2023-03-24T00:00:00"/>
    <s v="Aspirin"/>
    <s v="Normal"/>
    <x v="9"/>
  </r>
  <r>
    <s v="Mr."/>
    <s v="Billy Obrien"/>
    <n v="46"/>
    <x v="1"/>
    <x v="1"/>
    <s v="AB+"/>
    <x v="3"/>
    <x v="4"/>
    <x v="26"/>
    <s v="Thomas Ruiz"/>
    <x v="7599"/>
    <x v="3"/>
    <n v="13643.6263"/>
    <n v="320"/>
    <x v="2"/>
    <s v="Emergency"/>
    <d v="2021-07-23T00:00:00"/>
    <s v="Penicillin"/>
    <s v="Normal"/>
    <x v="23"/>
  </r>
  <r>
    <s v="Mrs."/>
    <s v="Richard Chang"/>
    <n v="49"/>
    <x v="1"/>
    <x v="0"/>
    <s v="B-"/>
    <x v="2"/>
    <x v="5"/>
    <x v="382"/>
    <s v="Kayla Taylor"/>
    <x v="7600"/>
    <x v="4"/>
    <n v="64425.837200000002"/>
    <n v="184"/>
    <x v="1"/>
    <s v="Urgent"/>
    <d v="2022-05-09T00:00:00"/>
    <s v="Penicillin"/>
    <s v="Inconclusive"/>
    <x v="19"/>
  </r>
  <r>
    <s v="Mr."/>
    <s v="Sydney Lopez"/>
    <n v="52"/>
    <x v="1"/>
    <x v="1"/>
    <s v="B+"/>
    <x v="7"/>
    <x v="0"/>
    <x v="1105"/>
    <s v="Jacob Robinson"/>
    <x v="7601"/>
    <x v="4"/>
    <n v="23804.306400000001"/>
    <n v="489"/>
    <x v="2"/>
    <s v="Emergency"/>
    <d v="2020-05-13T00:00:00"/>
    <s v="Aspirin"/>
    <s v="Abnormal"/>
    <x v="6"/>
  </r>
  <r>
    <s v="Mr."/>
    <s v="Terrance Ramirez"/>
    <n v="30"/>
    <x v="2"/>
    <x v="1"/>
    <s v="O-"/>
    <x v="0"/>
    <x v="2"/>
    <x v="784"/>
    <s v="Stephanie Johnson"/>
    <x v="7602"/>
    <x v="3"/>
    <n v="22120.044399999999"/>
    <n v="402"/>
    <x v="0"/>
    <s v="Elective"/>
    <d v="2018-12-26T00:00:00"/>
    <s v="Ibuprofen"/>
    <s v="Inconclusive"/>
    <x v="24"/>
  </r>
  <r>
    <s v="Mrs."/>
    <s v="Adam Lyons"/>
    <n v="51"/>
    <x v="1"/>
    <x v="0"/>
    <s v="AB+"/>
    <x v="3"/>
    <x v="1"/>
    <x v="1301"/>
    <s v="Colleen Ward"/>
    <x v="3932"/>
    <x v="3"/>
    <n v="4912.5298000000003"/>
    <n v="456"/>
    <x v="0"/>
    <s v="Elective"/>
    <d v="2023-01-10T00:00:00"/>
    <s v="Penicillin"/>
    <s v="Abnormal"/>
    <x v="18"/>
  </r>
  <r>
    <s v="Mr."/>
    <s v="Sean Davis"/>
    <n v="85"/>
    <x v="0"/>
    <x v="1"/>
    <s v="A-"/>
    <x v="6"/>
    <x v="3"/>
    <x v="227"/>
    <s v="Timothy Payne"/>
    <x v="7603"/>
    <x v="2"/>
    <n v="27522.850699999999"/>
    <n v="445"/>
    <x v="2"/>
    <s v="Emergency"/>
    <d v="2020-09-09T00:00:00"/>
    <s v="Ibuprofen"/>
    <s v="Abnormal"/>
    <x v="29"/>
  </r>
  <r>
    <s v="Mr."/>
    <s v="Carly Morgan"/>
    <n v="50"/>
    <x v="1"/>
    <x v="1"/>
    <s v="AB-"/>
    <x v="5"/>
    <x v="0"/>
    <x v="249"/>
    <s v="Abigail Rice"/>
    <x v="7604"/>
    <x v="1"/>
    <n v="17072.214400000001"/>
    <n v="376"/>
    <x v="1"/>
    <s v="Urgent"/>
    <d v="2022-06-02T00:00:00"/>
    <s v="Ibuprofen"/>
    <s v="Normal"/>
    <x v="2"/>
  </r>
  <r>
    <s v="Mrs."/>
    <s v="Alexander White"/>
    <n v="60"/>
    <x v="0"/>
    <x v="0"/>
    <s v="B+"/>
    <x v="7"/>
    <x v="1"/>
    <x v="956"/>
    <s v="Janice Williams"/>
    <x v="7605"/>
    <x v="2"/>
    <n v="16247.6342"/>
    <n v="383"/>
    <x v="0"/>
    <s v="Elective"/>
    <d v="2019-08-27T00:00:00"/>
    <s v="Lipitor"/>
    <s v="Abnormal"/>
    <x v="25"/>
  </r>
  <r>
    <s v="Mrs."/>
    <s v="Chad Walters"/>
    <n v="29"/>
    <x v="2"/>
    <x v="0"/>
    <s v="A-"/>
    <x v="6"/>
    <x v="4"/>
    <x v="878"/>
    <s v="Brian Bell"/>
    <x v="394"/>
    <x v="4"/>
    <n v="21216.617600000001"/>
    <n v="238"/>
    <x v="1"/>
    <s v="Urgent"/>
    <d v="2023-06-22T00:00:00"/>
    <s v="Paracetamol"/>
    <s v="Abnormal"/>
    <x v="6"/>
  </r>
  <r>
    <s v="Mrs."/>
    <s v="Kara Calderon"/>
    <n v="36"/>
    <x v="1"/>
    <x v="0"/>
    <s v="AB+"/>
    <x v="3"/>
    <x v="4"/>
    <x v="1070"/>
    <s v="Richard James"/>
    <x v="6804"/>
    <x v="0"/>
    <n v="28095.350299999998"/>
    <n v="412"/>
    <x v="1"/>
    <s v="Urgent"/>
    <d v="2020-11-25T00:00:00"/>
    <s v="Aspirin"/>
    <s v="Normal"/>
    <x v="15"/>
  </r>
  <r>
    <s v="Mrs."/>
    <s v="Kevin Howell"/>
    <n v="24"/>
    <x v="2"/>
    <x v="0"/>
    <s v="A-"/>
    <x v="6"/>
    <x v="2"/>
    <x v="193"/>
    <s v="Brandon Cantrell"/>
    <x v="7606"/>
    <x v="2"/>
    <n v="1157.6133"/>
    <n v="469"/>
    <x v="0"/>
    <s v="Elective"/>
    <d v="2023-08-03T00:00:00"/>
    <s v="Paracetamol"/>
    <s v="Inconclusive"/>
    <x v="14"/>
  </r>
  <r>
    <s v="Mr."/>
    <s v="Gregory Garner"/>
    <n v="72"/>
    <x v="0"/>
    <x v="1"/>
    <s v="O+"/>
    <x v="1"/>
    <x v="4"/>
    <x v="807"/>
    <s v="Lauren Baker"/>
    <x v="7607"/>
    <x v="3"/>
    <n v="13507.8953"/>
    <n v="229"/>
    <x v="1"/>
    <s v="Urgent"/>
    <d v="2021-12-21T00:00:00"/>
    <s v="Ibuprofen"/>
    <s v="Abnormal"/>
    <x v="13"/>
  </r>
  <r>
    <s v="Mrs."/>
    <s v="Joan Kennedy"/>
    <n v="42"/>
    <x v="1"/>
    <x v="0"/>
    <s v="O+"/>
    <x v="1"/>
    <x v="5"/>
    <x v="704"/>
    <s v="Mr. Robert Hudson"/>
    <x v="7608"/>
    <x v="4"/>
    <n v="25944.163499999999"/>
    <n v="360"/>
    <x v="1"/>
    <s v="Urgent"/>
    <d v="2018-11-09T00:00:00"/>
    <s v="Aspirin"/>
    <s v="Normal"/>
    <x v="11"/>
  </r>
  <r>
    <s v="Mr."/>
    <s v="Courtney Martinez"/>
    <n v="80"/>
    <x v="0"/>
    <x v="1"/>
    <s v="AB+"/>
    <x v="3"/>
    <x v="0"/>
    <x v="1307"/>
    <s v="Devon Novak"/>
    <x v="7609"/>
    <x v="4"/>
    <n v="4521.0254000000004"/>
    <n v="177"/>
    <x v="1"/>
    <s v="Urgent"/>
    <d v="2023-08-27T00:00:00"/>
    <s v="Ibuprofen"/>
    <s v="Inconclusive"/>
    <x v="20"/>
  </r>
  <r>
    <s v="Mr."/>
    <s v="Jo Gillespie"/>
    <n v="81"/>
    <x v="0"/>
    <x v="1"/>
    <s v="A+"/>
    <x v="4"/>
    <x v="1"/>
    <x v="1793"/>
    <s v="Megan Jenkins"/>
    <x v="7610"/>
    <x v="3"/>
    <n v="7622.2871999999998"/>
    <n v="133"/>
    <x v="0"/>
    <s v="Elective"/>
    <d v="2021-03-12T00:00:00"/>
    <s v="Aspirin"/>
    <s v="Inconclusive"/>
    <x v="5"/>
  </r>
  <r>
    <s v="Mrs."/>
    <s v="Nathan Gentry"/>
    <n v="63"/>
    <x v="0"/>
    <x v="0"/>
    <s v="B-"/>
    <x v="2"/>
    <x v="3"/>
    <x v="82"/>
    <s v="Nicole Johnston"/>
    <x v="7611"/>
    <x v="3"/>
    <n v="29765.311600000001"/>
    <n v="424"/>
    <x v="2"/>
    <s v="Emergency"/>
    <d v="2019-01-18T00:00:00"/>
    <s v="Ibuprofen"/>
    <s v="Normal"/>
    <x v="27"/>
  </r>
  <r>
    <s v="Mrs."/>
    <s v="Alex Hester"/>
    <n v="81"/>
    <x v="0"/>
    <x v="0"/>
    <s v="A+"/>
    <x v="4"/>
    <x v="1"/>
    <x v="1351"/>
    <s v="Kimberly Hogan"/>
    <x v="7612"/>
    <x v="1"/>
    <n v="20911.6345"/>
    <n v="182"/>
    <x v="0"/>
    <s v="Elective"/>
    <d v="2021-10-11T00:00:00"/>
    <s v="Lipitor"/>
    <s v="Inconclusive"/>
    <x v="27"/>
  </r>
  <r>
    <s v="Mr."/>
    <s v="Jason Sanders"/>
    <n v="39"/>
    <x v="1"/>
    <x v="1"/>
    <s v="B+"/>
    <x v="7"/>
    <x v="3"/>
    <x v="762"/>
    <s v="Zachary Prince"/>
    <x v="7613"/>
    <x v="0"/>
    <n v="11321.2086"/>
    <n v="303"/>
    <x v="2"/>
    <s v="Emergency"/>
    <d v="2023-06-23T00:00:00"/>
    <s v="Ibuprofen"/>
    <s v="Abnormal"/>
    <x v="23"/>
  </r>
  <r>
    <s v="Mr."/>
    <s v="Ann Fisher"/>
    <n v="21"/>
    <x v="2"/>
    <x v="1"/>
    <s v="B+"/>
    <x v="7"/>
    <x v="3"/>
    <x v="611"/>
    <s v="Mark Marshall"/>
    <x v="7614"/>
    <x v="4"/>
    <n v="7914.8195999999998"/>
    <n v="337"/>
    <x v="2"/>
    <s v="Emergency"/>
    <d v="2021-08-21T00:00:00"/>
    <s v="Aspirin"/>
    <s v="Normal"/>
    <x v="28"/>
  </r>
  <r>
    <s v="Mr."/>
    <s v="Abigail Mack"/>
    <n v="54"/>
    <x v="1"/>
    <x v="1"/>
    <s v="B+"/>
    <x v="7"/>
    <x v="1"/>
    <x v="128"/>
    <s v="David Day"/>
    <x v="7615"/>
    <x v="3"/>
    <n v="21211.186300000001"/>
    <n v="102"/>
    <x v="0"/>
    <s v="Elective"/>
    <d v="2022-12-14T00:00:00"/>
    <s v="Lipitor"/>
    <s v="Normal"/>
    <x v="28"/>
  </r>
  <r>
    <s v="Mr."/>
    <s v="David Clark"/>
    <n v="26"/>
    <x v="2"/>
    <x v="1"/>
    <s v="O-"/>
    <x v="0"/>
    <x v="1"/>
    <x v="1774"/>
    <s v="Rhonda Petty"/>
    <x v="7616"/>
    <x v="3"/>
    <n v="9302.3153000000002"/>
    <n v="215"/>
    <x v="0"/>
    <s v="Elective"/>
    <d v="2023-01-10T00:00:00"/>
    <s v="Penicillin"/>
    <s v="Normal"/>
    <x v="8"/>
  </r>
  <r>
    <s v="Mrs."/>
    <s v="Christian Mccoy"/>
    <n v="33"/>
    <x v="2"/>
    <x v="0"/>
    <s v="B+"/>
    <x v="7"/>
    <x v="4"/>
    <x v="1384"/>
    <s v="Joshua Welch"/>
    <x v="7617"/>
    <x v="4"/>
    <n v="18471.1299"/>
    <n v="305"/>
    <x v="1"/>
    <s v="Urgent"/>
    <d v="2018-11-30T00:00:00"/>
    <s v="Ibuprofen"/>
    <s v="Abnormal"/>
    <x v="27"/>
  </r>
  <r>
    <s v="Mrs."/>
    <s v="Jamie Lowe"/>
    <n v="39"/>
    <x v="1"/>
    <x v="0"/>
    <s v="AB-"/>
    <x v="5"/>
    <x v="0"/>
    <x v="1259"/>
    <s v="Victoria Mclean"/>
    <x v="7618"/>
    <x v="1"/>
    <n v="23337.672699999999"/>
    <n v="141"/>
    <x v="2"/>
    <s v="Emergency"/>
    <d v="2020-09-07T00:00:00"/>
    <s v="Ibuprofen"/>
    <s v="Normal"/>
    <x v="11"/>
  </r>
  <r>
    <s v="Mr."/>
    <s v="Jerry Cox"/>
    <n v="58"/>
    <x v="1"/>
    <x v="1"/>
    <s v="B-"/>
    <x v="2"/>
    <x v="5"/>
    <x v="1473"/>
    <s v="Chris Jackson"/>
    <x v="4739"/>
    <x v="4"/>
    <n v="70682.877600000007"/>
    <n v="226"/>
    <x v="0"/>
    <s v="Elective"/>
    <d v="2019-01-08T00:00:00"/>
    <s v="Penicillin"/>
    <s v="Normal"/>
    <x v="18"/>
  </r>
  <r>
    <s v="Mr."/>
    <s v="Joseph Wood"/>
    <n v="78"/>
    <x v="0"/>
    <x v="1"/>
    <s v="A+"/>
    <x v="4"/>
    <x v="0"/>
    <x v="1699"/>
    <s v="Edward Holland"/>
    <x v="7619"/>
    <x v="1"/>
    <n v="8884.5982000000004"/>
    <n v="316"/>
    <x v="2"/>
    <s v="Emergency"/>
    <d v="2022-01-30T00:00:00"/>
    <s v="Ibuprofen"/>
    <s v="Inconclusive"/>
    <x v="26"/>
  </r>
  <r>
    <s v="Mrs."/>
    <s v="Jessica Holland"/>
    <n v="64"/>
    <x v="0"/>
    <x v="0"/>
    <s v="O-"/>
    <x v="0"/>
    <x v="0"/>
    <x v="1289"/>
    <s v="Kristina Ward"/>
    <x v="7620"/>
    <x v="3"/>
    <n v="2218.1824000000001"/>
    <n v="286"/>
    <x v="1"/>
    <s v="Urgent"/>
    <d v="2023-09-08T00:00:00"/>
    <s v="Penicillin"/>
    <s v="Abnormal"/>
    <x v="1"/>
  </r>
  <r>
    <s v="Mrs."/>
    <s v="Jennifer Miller"/>
    <n v="34"/>
    <x v="2"/>
    <x v="0"/>
    <s v="O+"/>
    <x v="1"/>
    <x v="4"/>
    <x v="101"/>
    <s v="Ashley Sherman"/>
    <x v="7621"/>
    <x v="3"/>
    <n v="42281.693200000002"/>
    <n v="469"/>
    <x v="1"/>
    <s v="Urgent"/>
    <d v="2021-01-07T00:00:00"/>
    <s v="Lipitor"/>
    <s v="Abnormal"/>
    <x v="2"/>
  </r>
  <r>
    <s v="Mrs."/>
    <s v="Shawn Norris"/>
    <n v="23"/>
    <x v="2"/>
    <x v="0"/>
    <s v="B-"/>
    <x v="2"/>
    <x v="0"/>
    <x v="1239"/>
    <s v="Cynthia Sullivan"/>
    <x v="7622"/>
    <x v="4"/>
    <n v="13495.081399999999"/>
    <n v="216"/>
    <x v="1"/>
    <s v="Urgent"/>
    <d v="2020-06-24T00:00:00"/>
    <s v="Aspirin"/>
    <s v="Inconclusive"/>
    <x v="17"/>
  </r>
  <r>
    <s v="Mrs."/>
    <s v="Mark Miller"/>
    <n v="49"/>
    <x v="1"/>
    <x v="0"/>
    <s v="A-"/>
    <x v="6"/>
    <x v="2"/>
    <x v="1683"/>
    <s v="Douglas Hunt"/>
    <x v="7623"/>
    <x v="0"/>
    <n v="7765.7210999999998"/>
    <n v="230"/>
    <x v="0"/>
    <s v="Elective"/>
    <d v="2019-08-17T00:00:00"/>
    <s v="Penicillin"/>
    <s v="Normal"/>
    <x v="13"/>
  </r>
  <r>
    <s v="Mrs."/>
    <s v="Melinda Reyes"/>
    <n v="32"/>
    <x v="2"/>
    <x v="0"/>
    <s v="B+"/>
    <x v="7"/>
    <x v="3"/>
    <x v="1503"/>
    <s v="Carlos Brown"/>
    <x v="7624"/>
    <x v="4"/>
    <n v="14765.799000000001"/>
    <n v="491"/>
    <x v="2"/>
    <s v="Emergency"/>
    <d v="2020-06-28T00:00:00"/>
    <s v="Penicillin"/>
    <s v="Inconclusive"/>
    <x v="12"/>
  </r>
  <r>
    <s v="Mrs."/>
    <s v="Jeffrey Holmes"/>
    <n v="58"/>
    <x v="1"/>
    <x v="0"/>
    <s v="O+"/>
    <x v="1"/>
    <x v="1"/>
    <x v="783"/>
    <s v="Michelle Oconnor"/>
    <x v="7625"/>
    <x v="3"/>
    <n v="29665.249599999999"/>
    <n v="394"/>
    <x v="0"/>
    <s v="Elective"/>
    <d v="2021-12-31T00:00:00"/>
    <s v="Lipitor"/>
    <s v="Inconclusive"/>
    <x v="27"/>
  </r>
  <r>
    <s v="Mrs."/>
    <s v="Charles Martinez"/>
    <n v="49"/>
    <x v="1"/>
    <x v="0"/>
    <s v="B+"/>
    <x v="7"/>
    <x v="1"/>
    <x v="734"/>
    <s v="Clifford Campbell"/>
    <x v="7626"/>
    <x v="1"/>
    <n v="10505.1024"/>
    <n v="450"/>
    <x v="0"/>
    <s v="Elective"/>
    <d v="2020-07-24T00:00:00"/>
    <s v="Lipitor"/>
    <s v="Inconclusive"/>
    <x v="13"/>
  </r>
  <r>
    <s v="Mr."/>
    <s v="Jordan Austin"/>
    <n v="75"/>
    <x v="0"/>
    <x v="1"/>
    <s v="A+"/>
    <x v="4"/>
    <x v="2"/>
    <x v="861"/>
    <s v="Rebecca Miller"/>
    <x v="7627"/>
    <x v="1"/>
    <n v="10910.0159"/>
    <n v="480"/>
    <x v="0"/>
    <s v="Elective"/>
    <d v="2020-05-17T00:00:00"/>
    <s v="Ibuprofen"/>
    <s v="Normal"/>
    <x v="26"/>
  </r>
  <r>
    <s v="Mrs."/>
    <s v="Jeffrey Koch"/>
    <n v="52"/>
    <x v="1"/>
    <x v="0"/>
    <s v="A-"/>
    <x v="6"/>
    <x v="1"/>
    <x v="496"/>
    <s v="Shelby Mathews"/>
    <x v="7628"/>
    <x v="3"/>
    <n v="27899.459800000001"/>
    <n v="230"/>
    <x v="0"/>
    <s v="Elective"/>
    <d v="2019-11-04T00:00:00"/>
    <s v="Aspirin"/>
    <s v="Abnormal"/>
    <x v="4"/>
  </r>
  <r>
    <s v="Mr."/>
    <s v="John Jackson"/>
    <n v="21"/>
    <x v="2"/>
    <x v="1"/>
    <s v="O+"/>
    <x v="1"/>
    <x v="4"/>
    <x v="163"/>
    <s v="Nicholas Page"/>
    <x v="1595"/>
    <x v="4"/>
    <n v="3686.9661000000001"/>
    <n v="180"/>
    <x v="1"/>
    <s v="Urgent"/>
    <d v="2021-01-11T00:00:00"/>
    <s v="Penicillin"/>
    <s v="Inconclusive"/>
    <x v="16"/>
  </r>
  <r>
    <s v="Mr."/>
    <s v="Christopher Quinn"/>
    <n v="38"/>
    <x v="1"/>
    <x v="1"/>
    <s v="B-"/>
    <x v="2"/>
    <x v="4"/>
    <x v="1306"/>
    <s v="Elizabeth Melton"/>
    <x v="7629"/>
    <x v="3"/>
    <n v="21050.1764"/>
    <n v="117"/>
    <x v="1"/>
    <s v="Urgent"/>
    <d v="2022-04-02T00:00:00"/>
    <s v="Paracetamol"/>
    <s v="Abnormal"/>
    <x v="9"/>
  </r>
  <r>
    <s v="Mrs."/>
    <s v="Gregory Shaw"/>
    <n v="67"/>
    <x v="0"/>
    <x v="0"/>
    <s v="B-"/>
    <x v="2"/>
    <x v="2"/>
    <x v="1627"/>
    <s v="Brian Chan"/>
    <x v="4331"/>
    <x v="1"/>
    <n v="10722.8837"/>
    <n v="247"/>
    <x v="0"/>
    <s v="Elective"/>
    <d v="2020-08-31T00:00:00"/>
    <s v="Penicillin"/>
    <s v="Abnormal"/>
    <x v="9"/>
  </r>
  <r>
    <s v="Mr."/>
    <s v="Mason Terry"/>
    <n v="52"/>
    <x v="1"/>
    <x v="1"/>
    <s v="AB-"/>
    <x v="5"/>
    <x v="2"/>
    <x v="876"/>
    <s v="Kylie Walker"/>
    <x v="7630"/>
    <x v="1"/>
    <n v="11481.468000000001"/>
    <n v="175"/>
    <x v="0"/>
    <s v="Elective"/>
    <d v="2023-10-08T00:00:00"/>
    <s v="Penicillin"/>
    <s v="Abnormal"/>
    <x v="25"/>
  </r>
  <r>
    <s v="Mrs."/>
    <s v="Lisa Wood"/>
    <n v="34"/>
    <x v="2"/>
    <x v="0"/>
    <s v="B-"/>
    <x v="2"/>
    <x v="1"/>
    <x v="1765"/>
    <s v="Angela Brown"/>
    <x v="7631"/>
    <x v="2"/>
    <n v="28825.665000000001"/>
    <n v="406"/>
    <x v="0"/>
    <s v="Elective"/>
    <d v="2020-09-29T00:00:00"/>
    <s v="Ibuprofen"/>
    <s v="Abnormal"/>
    <x v="20"/>
  </r>
  <r>
    <s v="Mrs."/>
    <s v="Savannah Johnson"/>
    <n v="42"/>
    <x v="1"/>
    <x v="0"/>
    <s v="AB+"/>
    <x v="3"/>
    <x v="2"/>
    <x v="86"/>
    <s v="Amanda Tucker"/>
    <x v="5382"/>
    <x v="1"/>
    <n v="6429.2784000000001"/>
    <n v="151"/>
    <x v="0"/>
    <s v="Elective"/>
    <d v="2021-02-17T00:00:00"/>
    <s v="Penicillin"/>
    <s v="Normal"/>
    <x v="0"/>
  </r>
  <r>
    <s v="Mr."/>
    <s v="Marvin Hays"/>
    <n v="61"/>
    <x v="0"/>
    <x v="1"/>
    <s v="A+"/>
    <x v="4"/>
    <x v="1"/>
    <x v="88"/>
    <s v="Darrell George"/>
    <x v="7632"/>
    <x v="1"/>
    <n v="9835.5182999999997"/>
    <n v="430"/>
    <x v="0"/>
    <s v="Elective"/>
    <d v="2022-04-09T00:00:00"/>
    <s v="Aspirin"/>
    <s v="Abnormal"/>
    <x v="14"/>
  </r>
  <r>
    <s v="Mr."/>
    <s v="Casey Day"/>
    <n v="51"/>
    <x v="1"/>
    <x v="1"/>
    <s v="AB+"/>
    <x v="3"/>
    <x v="4"/>
    <x v="839"/>
    <s v="Dean Murphy"/>
    <x v="7633"/>
    <x v="3"/>
    <n v="21831.984700000001"/>
    <n v="268"/>
    <x v="1"/>
    <s v="Urgent"/>
    <d v="2022-08-13T00:00:00"/>
    <s v="Ibuprofen"/>
    <s v="Inconclusive"/>
    <x v="24"/>
  </r>
  <r>
    <s v="Mr."/>
    <s v="Gary Tapia"/>
    <n v="84"/>
    <x v="0"/>
    <x v="1"/>
    <s v="A+"/>
    <x v="4"/>
    <x v="1"/>
    <x v="61"/>
    <s v="Thomas Harvey"/>
    <x v="7634"/>
    <x v="3"/>
    <n v="16758.619600000002"/>
    <n v="191"/>
    <x v="0"/>
    <s v="Elective"/>
    <d v="2021-03-10T00:00:00"/>
    <s v="Penicillin"/>
    <s v="Inconclusive"/>
    <x v="21"/>
  </r>
  <r>
    <s v="Mr."/>
    <s v="Cody Pollard"/>
    <n v="33"/>
    <x v="2"/>
    <x v="1"/>
    <s v="A-"/>
    <x v="6"/>
    <x v="2"/>
    <x v="1394"/>
    <s v="Jeffrey French"/>
    <x v="7289"/>
    <x v="2"/>
    <n v="1949.1744000000001"/>
    <n v="336"/>
    <x v="0"/>
    <s v="Elective"/>
    <d v="2021-04-02T00:00:00"/>
    <s v="Ibuprofen"/>
    <s v="Abnormal"/>
    <x v="3"/>
  </r>
  <r>
    <s v="Mrs."/>
    <s v="Samuel Herman"/>
    <n v="72"/>
    <x v="0"/>
    <x v="0"/>
    <s v="AB-"/>
    <x v="5"/>
    <x v="1"/>
    <x v="448"/>
    <s v="Jesse Knight"/>
    <x v="7635"/>
    <x v="0"/>
    <n v="22710.518199999999"/>
    <n v="461"/>
    <x v="0"/>
    <s v="Elective"/>
    <d v="2020-07-13T00:00:00"/>
    <s v="Ibuprofen"/>
    <s v="Abnormal"/>
    <x v="28"/>
  </r>
  <r>
    <s v="Mrs."/>
    <s v="Michelle Thomas"/>
    <n v="74"/>
    <x v="0"/>
    <x v="0"/>
    <s v="O+"/>
    <x v="1"/>
    <x v="3"/>
    <x v="1287"/>
    <s v="Ariel Chavez"/>
    <x v="7636"/>
    <x v="0"/>
    <n v="16101.597900000001"/>
    <n v="388"/>
    <x v="2"/>
    <s v="Emergency"/>
    <d v="2021-01-09T00:00:00"/>
    <s v="Paracetamol"/>
    <s v="Abnormal"/>
    <x v="15"/>
  </r>
  <r>
    <s v="Mr."/>
    <s v="Douglas Hernandez"/>
    <n v="33"/>
    <x v="2"/>
    <x v="1"/>
    <s v="AB+"/>
    <x v="3"/>
    <x v="1"/>
    <x v="1535"/>
    <s v="Gina Johnson"/>
    <x v="7637"/>
    <x v="4"/>
    <n v="19216.587"/>
    <n v="147"/>
    <x v="0"/>
    <s v="Elective"/>
    <d v="2019-05-18T00:00:00"/>
    <s v="Aspirin"/>
    <s v="Abnormal"/>
    <x v="3"/>
  </r>
  <r>
    <s v="Mr."/>
    <s v="John Lee"/>
    <n v="65"/>
    <x v="0"/>
    <x v="1"/>
    <s v="A-"/>
    <x v="6"/>
    <x v="1"/>
    <x v="1652"/>
    <s v="Brooke Pitts"/>
    <x v="7638"/>
    <x v="0"/>
    <n v="32746.446800000002"/>
    <n v="103"/>
    <x v="0"/>
    <s v="Elective"/>
    <d v="2019-04-21T00:00:00"/>
    <s v="Paracetamol"/>
    <s v="Normal"/>
    <x v="12"/>
  </r>
  <r>
    <s v="Mr."/>
    <s v="Robert Lawrence"/>
    <n v="55"/>
    <x v="1"/>
    <x v="1"/>
    <s v="A-"/>
    <x v="6"/>
    <x v="4"/>
    <x v="243"/>
    <s v="Henry Rogers"/>
    <x v="7639"/>
    <x v="1"/>
    <n v="40943.880599999997"/>
    <n v="166"/>
    <x v="2"/>
    <s v="Emergency"/>
    <d v="2023-09-03T00:00:00"/>
    <s v="Paracetamol"/>
    <s v="Abnormal"/>
    <x v="2"/>
  </r>
  <r>
    <s v="Mr."/>
    <s v="Brianna Parker"/>
    <n v="75"/>
    <x v="0"/>
    <x v="1"/>
    <s v="A+"/>
    <x v="4"/>
    <x v="4"/>
    <x v="56"/>
    <s v="Rebecca King"/>
    <x v="7640"/>
    <x v="0"/>
    <n v="14832.5052"/>
    <n v="318"/>
    <x v="2"/>
    <s v="Emergency"/>
    <d v="2022-11-26T00:00:00"/>
    <s v="Lipitor"/>
    <s v="Abnormal"/>
    <x v="6"/>
  </r>
  <r>
    <s v="Mr."/>
    <s v="Andrea Gonzales"/>
    <n v="48"/>
    <x v="1"/>
    <x v="1"/>
    <s v="B+"/>
    <x v="7"/>
    <x v="2"/>
    <x v="367"/>
    <s v="Jennifer Watson"/>
    <x v="3592"/>
    <x v="3"/>
    <n v="9682.1463000000003"/>
    <n v="303"/>
    <x v="0"/>
    <s v="Elective"/>
    <d v="2019-03-19T00:00:00"/>
    <s v="Penicillin"/>
    <s v="Abnormal"/>
    <x v="8"/>
  </r>
  <r>
    <s v="Mr."/>
    <s v="Breanna Poole"/>
    <n v="52"/>
    <x v="1"/>
    <x v="1"/>
    <s v="AB-"/>
    <x v="5"/>
    <x v="5"/>
    <x v="165"/>
    <s v="Caroline Jimenez"/>
    <x v="7641"/>
    <x v="4"/>
    <n v="25428.793699999998"/>
    <n v="481"/>
    <x v="1"/>
    <s v="Urgent"/>
    <d v="2022-10-02T00:00:00"/>
    <s v="Ibuprofen"/>
    <s v="Abnormal"/>
    <x v="26"/>
  </r>
  <r>
    <s v="Mr."/>
    <s v="Jeffrey Ortiz"/>
    <n v="63"/>
    <x v="0"/>
    <x v="1"/>
    <s v="AB+"/>
    <x v="3"/>
    <x v="5"/>
    <x v="1528"/>
    <s v="James Perez"/>
    <x v="7642"/>
    <x v="0"/>
    <n v="7343.7052000000003"/>
    <n v="366"/>
    <x v="0"/>
    <s v="Elective"/>
    <d v="2021-03-16T00:00:00"/>
    <s v="Aspirin"/>
    <s v="Normal"/>
    <x v="18"/>
  </r>
  <r>
    <s v="Mrs."/>
    <s v="Shannon Kaufman"/>
    <n v="60"/>
    <x v="0"/>
    <x v="0"/>
    <s v="B+"/>
    <x v="7"/>
    <x v="0"/>
    <x v="916"/>
    <s v="David Price"/>
    <x v="7643"/>
    <x v="0"/>
    <n v="26477.275600000001"/>
    <n v="398"/>
    <x v="1"/>
    <s v="Urgent"/>
    <d v="2022-06-07T00:00:00"/>
    <s v="Penicillin"/>
    <s v="Normal"/>
    <x v="5"/>
  </r>
  <r>
    <s v="Mrs."/>
    <s v="Bradley Cisneros"/>
    <n v="78"/>
    <x v="0"/>
    <x v="0"/>
    <s v="AB-"/>
    <x v="5"/>
    <x v="5"/>
    <x v="1412"/>
    <s v="Mark Mathis"/>
    <x v="7644"/>
    <x v="0"/>
    <n v="18432.792700000002"/>
    <n v="289"/>
    <x v="0"/>
    <s v="Elective"/>
    <d v="2019-10-01T00:00:00"/>
    <s v="Lipitor"/>
    <s v="Abnormal"/>
    <x v="3"/>
  </r>
  <r>
    <s v="Mr."/>
    <s v="Brent Taylor"/>
    <n v="49"/>
    <x v="1"/>
    <x v="1"/>
    <s v="AB+"/>
    <x v="3"/>
    <x v="4"/>
    <x v="1213"/>
    <s v="Robert Moore"/>
    <x v="7645"/>
    <x v="2"/>
    <n v="25695.072199999999"/>
    <n v="456"/>
    <x v="1"/>
    <s v="Urgent"/>
    <d v="2020-01-20T00:00:00"/>
    <s v="Paracetamol"/>
    <s v="Abnormal"/>
    <x v="19"/>
  </r>
  <r>
    <s v="Mrs."/>
    <s v="Nicole Barker"/>
    <n v="57"/>
    <x v="1"/>
    <x v="0"/>
    <s v="A-"/>
    <x v="6"/>
    <x v="4"/>
    <x v="882"/>
    <s v="Michelle Ray"/>
    <x v="7646"/>
    <x v="4"/>
    <n v="38283.342900000003"/>
    <n v="459"/>
    <x v="2"/>
    <s v="Emergency"/>
    <d v="2021-05-27T00:00:00"/>
    <s v="Aspirin"/>
    <s v="Normal"/>
    <x v="27"/>
  </r>
  <r>
    <s v="Mrs."/>
    <s v="Steven Morgan"/>
    <n v="37"/>
    <x v="1"/>
    <x v="0"/>
    <s v="O+"/>
    <x v="1"/>
    <x v="5"/>
    <x v="1683"/>
    <s v="Stephanie King"/>
    <x v="7647"/>
    <x v="2"/>
    <n v="45178.974300000002"/>
    <n v="382"/>
    <x v="1"/>
    <s v="Urgent"/>
    <d v="2019-08-13T00:00:00"/>
    <s v="Paracetamol"/>
    <s v="Abnormal"/>
    <x v="11"/>
  </r>
  <r>
    <s v="Mr."/>
    <s v="Laura Cohen"/>
    <n v="45"/>
    <x v="1"/>
    <x v="1"/>
    <s v="A+"/>
    <x v="4"/>
    <x v="1"/>
    <x v="1474"/>
    <s v="Caitlin Gonzalez"/>
    <x v="7648"/>
    <x v="3"/>
    <n v="36811.562899999997"/>
    <n v="343"/>
    <x v="1"/>
    <s v="Urgent"/>
    <d v="2023-11-12T00:00:00"/>
    <s v="Lipitor"/>
    <s v="Normal"/>
    <x v="5"/>
  </r>
  <r>
    <s v="Mrs."/>
    <s v="Robert Solomon"/>
    <n v="59"/>
    <x v="1"/>
    <x v="0"/>
    <s v="B-"/>
    <x v="2"/>
    <x v="3"/>
    <x v="1558"/>
    <s v="Mr. George Castro MD"/>
    <x v="4326"/>
    <x v="0"/>
    <n v="34565.635499999997"/>
    <n v="237"/>
    <x v="1"/>
    <s v="Urgent"/>
    <d v="2021-10-11T00:00:00"/>
    <s v="Paracetamol"/>
    <s v="Abnormal"/>
    <x v="14"/>
  </r>
  <r>
    <s v="Mrs."/>
    <s v="Jason White"/>
    <n v="59"/>
    <x v="1"/>
    <x v="0"/>
    <s v="B-"/>
    <x v="2"/>
    <x v="4"/>
    <x v="156"/>
    <s v="Roy Washington"/>
    <x v="7649"/>
    <x v="1"/>
    <n v="35655.173999999999"/>
    <n v="346"/>
    <x v="0"/>
    <s v="Elective"/>
    <d v="2020-05-07T00:00:00"/>
    <s v="Penicillin"/>
    <s v="Abnormal"/>
    <x v="11"/>
  </r>
  <r>
    <s v="Mrs."/>
    <s v="Dale Frederick"/>
    <n v="39"/>
    <x v="1"/>
    <x v="0"/>
    <s v="B-"/>
    <x v="2"/>
    <x v="1"/>
    <x v="873"/>
    <s v="Jason Todd"/>
    <x v="7650"/>
    <x v="2"/>
    <n v="12490.4697"/>
    <n v="358"/>
    <x v="1"/>
    <s v="Urgent"/>
    <d v="2022-07-29T00:00:00"/>
    <s v="Lipitor"/>
    <s v="Normal"/>
    <x v="6"/>
  </r>
  <r>
    <s v="Mrs."/>
    <s v="Jennifer Marshall"/>
    <n v="60"/>
    <x v="0"/>
    <x v="0"/>
    <s v="B-"/>
    <x v="2"/>
    <x v="2"/>
    <x v="850"/>
    <s v="Kristopher Ferguson"/>
    <x v="7651"/>
    <x v="0"/>
    <n v="9972.0568000000003"/>
    <n v="178"/>
    <x v="0"/>
    <s v="Elective"/>
    <d v="2020-03-22T00:00:00"/>
    <s v="Paracetamol"/>
    <s v="Abnormal"/>
    <x v="20"/>
  </r>
  <r>
    <s v="Mrs."/>
    <s v="Stephen Sanchez"/>
    <n v="85"/>
    <x v="0"/>
    <x v="0"/>
    <s v="B+"/>
    <x v="7"/>
    <x v="2"/>
    <x v="280"/>
    <s v="Francisco Norton"/>
    <x v="7652"/>
    <x v="0"/>
    <n v="10556.5957"/>
    <n v="108"/>
    <x v="1"/>
    <s v="Urgent"/>
    <d v="2021-12-12T00:00:00"/>
    <s v="Paracetamol"/>
    <s v="Inconclusive"/>
    <x v="22"/>
  </r>
  <r>
    <s v="Mrs."/>
    <s v="Ana Stein"/>
    <n v="85"/>
    <x v="0"/>
    <x v="0"/>
    <s v="AB-"/>
    <x v="5"/>
    <x v="2"/>
    <x v="1479"/>
    <s v="Chad Chapman"/>
    <x v="955"/>
    <x v="0"/>
    <n v="5872.48"/>
    <n v="372"/>
    <x v="0"/>
    <s v="Elective"/>
    <d v="2021-11-21T00:00:00"/>
    <s v="Ibuprofen"/>
    <s v="Inconclusive"/>
    <x v="11"/>
  </r>
  <r>
    <s v="Mrs."/>
    <s v="Isaac Parker"/>
    <n v="24"/>
    <x v="2"/>
    <x v="0"/>
    <s v="O-"/>
    <x v="0"/>
    <x v="2"/>
    <x v="1219"/>
    <s v="Rhonda Mitchell"/>
    <x v="6775"/>
    <x v="4"/>
    <n v="4966.0491000000002"/>
    <n v="371"/>
    <x v="0"/>
    <s v="Elective"/>
    <d v="2023-10-16T00:00:00"/>
    <s v="Aspirin"/>
    <s v="Abnormal"/>
    <x v="9"/>
  </r>
  <r>
    <s v="Mr."/>
    <s v="Stephanie Gibbs"/>
    <n v="64"/>
    <x v="0"/>
    <x v="1"/>
    <s v="B-"/>
    <x v="2"/>
    <x v="1"/>
    <x v="1532"/>
    <s v="Joseph Lee"/>
    <x v="7653"/>
    <x v="0"/>
    <n v="16682.119200000001"/>
    <n v="489"/>
    <x v="2"/>
    <s v="Emergency"/>
    <d v="2019-04-07T00:00:00"/>
    <s v="Paracetamol"/>
    <s v="Normal"/>
    <x v="29"/>
  </r>
  <r>
    <s v="Mr."/>
    <s v="Kent Graves"/>
    <n v="39"/>
    <x v="1"/>
    <x v="1"/>
    <s v="AB-"/>
    <x v="5"/>
    <x v="5"/>
    <x v="1794"/>
    <s v="Theresa George"/>
    <x v="7654"/>
    <x v="1"/>
    <n v="31123.7497"/>
    <n v="119"/>
    <x v="0"/>
    <s v="Elective"/>
    <d v="2020-10-09T00:00:00"/>
    <s v="Lipitor"/>
    <s v="Normal"/>
    <x v="18"/>
  </r>
  <r>
    <s v="Mrs."/>
    <s v="Michelle Holmes"/>
    <n v="55"/>
    <x v="1"/>
    <x v="0"/>
    <s v="A-"/>
    <x v="6"/>
    <x v="5"/>
    <x v="407"/>
    <s v="Christopher Stanley"/>
    <x v="7655"/>
    <x v="1"/>
    <n v="58617.294900000001"/>
    <n v="240"/>
    <x v="0"/>
    <s v="Elective"/>
    <d v="2022-03-31T00:00:00"/>
    <s v="Ibuprofen"/>
    <s v="Inconclusive"/>
    <x v="0"/>
  </r>
  <r>
    <s v="Mrs."/>
    <s v="Destiny Mora"/>
    <n v="51"/>
    <x v="1"/>
    <x v="0"/>
    <s v="A+"/>
    <x v="4"/>
    <x v="2"/>
    <x v="850"/>
    <s v="Jacqueline Fritz"/>
    <x v="7656"/>
    <x v="2"/>
    <n v="7748.5681999999997"/>
    <n v="434"/>
    <x v="0"/>
    <s v="Elective"/>
    <d v="2020-03-10T00:00:00"/>
    <s v="Aspirin"/>
    <s v="Abnormal"/>
    <x v="27"/>
  </r>
  <r>
    <s v="Mr."/>
    <s v="Tammy Hernandez"/>
    <n v="67"/>
    <x v="0"/>
    <x v="1"/>
    <s v="O+"/>
    <x v="1"/>
    <x v="5"/>
    <x v="651"/>
    <s v="William Petty"/>
    <x v="2761"/>
    <x v="0"/>
    <n v="62796.459499999997"/>
    <n v="127"/>
    <x v="2"/>
    <s v="Emergency"/>
    <d v="2023-08-04T00:00:00"/>
    <s v="Aspirin"/>
    <s v="Normal"/>
    <x v="5"/>
  </r>
  <r>
    <s v="Mrs."/>
    <s v="Sarah Lynch"/>
    <n v="73"/>
    <x v="0"/>
    <x v="0"/>
    <s v="B-"/>
    <x v="2"/>
    <x v="4"/>
    <x v="58"/>
    <s v="Bailey Mullins"/>
    <x v="7657"/>
    <x v="0"/>
    <n v="18427.151300000001"/>
    <n v="114"/>
    <x v="0"/>
    <s v="Elective"/>
    <d v="2020-01-22T00:00:00"/>
    <s v="Paracetamol"/>
    <s v="Normal"/>
    <x v="8"/>
  </r>
  <r>
    <s v="Mrs."/>
    <s v="Samuel Crosby"/>
    <n v="23"/>
    <x v="2"/>
    <x v="0"/>
    <s v="AB+"/>
    <x v="3"/>
    <x v="2"/>
    <x v="1382"/>
    <s v="Tammy Moses"/>
    <x v="7658"/>
    <x v="3"/>
    <n v="16182.796700000001"/>
    <n v="180"/>
    <x v="0"/>
    <s v="Elective"/>
    <d v="2019-03-07T00:00:00"/>
    <s v="Penicillin"/>
    <s v="Normal"/>
    <x v="12"/>
  </r>
  <r>
    <s v="Mr."/>
    <s v="Brian Lopez"/>
    <n v="64"/>
    <x v="0"/>
    <x v="1"/>
    <s v="B+"/>
    <x v="7"/>
    <x v="5"/>
    <x v="1147"/>
    <s v="Shannon Vega"/>
    <x v="7659"/>
    <x v="0"/>
    <n v="50892.027900000001"/>
    <n v="155"/>
    <x v="0"/>
    <s v="Elective"/>
    <d v="2023-03-06T00:00:00"/>
    <s v="Ibuprofen"/>
    <s v="Inconclusive"/>
    <x v="20"/>
  </r>
  <r>
    <s v="Mr."/>
    <s v="Christopher Yates"/>
    <n v="26"/>
    <x v="2"/>
    <x v="1"/>
    <s v="AB-"/>
    <x v="5"/>
    <x v="4"/>
    <x v="1429"/>
    <s v="Scott Smith DVM"/>
    <x v="7660"/>
    <x v="4"/>
    <n v="29450.256000000001"/>
    <n v="479"/>
    <x v="0"/>
    <s v="Elective"/>
    <d v="2019-10-31T00:00:00"/>
    <s v="Lipitor"/>
    <s v="Normal"/>
    <x v="8"/>
  </r>
  <r>
    <s v="Mr."/>
    <s v="Laura Banks"/>
    <n v="24"/>
    <x v="2"/>
    <x v="1"/>
    <s v="O+"/>
    <x v="1"/>
    <x v="3"/>
    <x v="28"/>
    <s v="Melissa Park"/>
    <x v="7661"/>
    <x v="4"/>
    <n v="13413.433300000001"/>
    <n v="109"/>
    <x v="2"/>
    <s v="Emergency"/>
    <d v="2019-05-28T00:00:00"/>
    <s v="Aspirin"/>
    <s v="Inconclusive"/>
    <x v="5"/>
  </r>
  <r>
    <s v="Mr."/>
    <s v="Catherine Sanders"/>
    <n v="38"/>
    <x v="1"/>
    <x v="1"/>
    <s v="AB+"/>
    <x v="3"/>
    <x v="2"/>
    <x v="449"/>
    <s v="Savannah Carpenter"/>
    <x v="1496"/>
    <x v="0"/>
    <n v="4573.8779000000004"/>
    <n v="226"/>
    <x v="0"/>
    <s v="Elective"/>
    <d v="2021-10-11T00:00:00"/>
    <s v="Paracetamol"/>
    <s v="Abnormal"/>
    <x v="10"/>
  </r>
  <r>
    <s v="Mrs."/>
    <s v="Linda Baldwin"/>
    <n v="60"/>
    <x v="0"/>
    <x v="0"/>
    <s v="AB-"/>
    <x v="5"/>
    <x v="3"/>
    <x v="323"/>
    <s v="Justin Lester"/>
    <x v="853"/>
    <x v="0"/>
    <n v="22780.378199999999"/>
    <n v="156"/>
    <x v="2"/>
    <s v="Emergency"/>
    <d v="2019-06-20T00:00:00"/>
    <s v="Aspirin"/>
    <s v="Normal"/>
    <x v="0"/>
  </r>
  <r>
    <s v="Mr."/>
    <s v="Ms. Melissa Bowman"/>
    <n v="38"/>
    <x v="1"/>
    <x v="1"/>
    <s v="A-"/>
    <x v="6"/>
    <x v="3"/>
    <x v="815"/>
    <s v="Jonathon Mathis"/>
    <x v="7662"/>
    <x v="1"/>
    <n v="18829.505000000001"/>
    <n v="176"/>
    <x v="2"/>
    <s v="Emergency"/>
    <d v="2019-01-24T00:00:00"/>
    <s v="Ibuprofen"/>
    <s v="Abnormal"/>
    <x v="0"/>
  </r>
  <r>
    <s v="Mr."/>
    <s v="Summer Nicholson"/>
    <n v="47"/>
    <x v="1"/>
    <x v="1"/>
    <s v="O-"/>
    <x v="0"/>
    <x v="2"/>
    <x v="407"/>
    <s v="David Mathews"/>
    <x v="2001"/>
    <x v="4"/>
    <n v="11431.8166"/>
    <n v="368"/>
    <x v="0"/>
    <s v="Elective"/>
    <d v="2022-03-28T00:00:00"/>
    <s v="Lipitor"/>
    <s v="Abnormal"/>
    <x v="24"/>
  </r>
  <r>
    <s v="Mr."/>
    <s v="Tammy Hall"/>
    <n v="28"/>
    <x v="2"/>
    <x v="1"/>
    <s v="AB-"/>
    <x v="5"/>
    <x v="3"/>
    <x v="589"/>
    <s v="Ricardo Robbins"/>
    <x v="7663"/>
    <x v="3"/>
    <n v="1659.4159999999999"/>
    <n v="196"/>
    <x v="2"/>
    <s v="Emergency"/>
    <d v="2021-02-28T00:00:00"/>
    <s v="Aspirin"/>
    <s v="Normal"/>
    <x v="28"/>
  </r>
  <r>
    <s v="Mrs."/>
    <s v="Wesley Green"/>
    <n v="42"/>
    <x v="1"/>
    <x v="0"/>
    <s v="O+"/>
    <x v="1"/>
    <x v="1"/>
    <x v="249"/>
    <s v="Charles Mckee"/>
    <x v="7664"/>
    <x v="0"/>
    <n v="25441.607400000001"/>
    <n v="272"/>
    <x v="0"/>
    <s v="Elective"/>
    <d v="2022-06-08T00:00:00"/>
    <s v="Ibuprofen"/>
    <s v="Normal"/>
    <x v="12"/>
  </r>
  <r>
    <s v="Mr."/>
    <s v="Regina Sharp"/>
    <n v="53"/>
    <x v="1"/>
    <x v="1"/>
    <s v="AB-"/>
    <x v="5"/>
    <x v="0"/>
    <x v="1058"/>
    <s v="Clinton Perkins"/>
    <x v="7665"/>
    <x v="3"/>
    <n v="15744.307699999999"/>
    <n v="106"/>
    <x v="1"/>
    <s v="Urgent"/>
    <d v="2020-03-14T00:00:00"/>
    <s v="Paracetamol"/>
    <s v="Normal"/>
    <x v="19"/>
  </r>
  <r>
    <s v="Mrs."/>
    <s v="John Henderson"/>
    <n v="22"/>
    <x v="2"/>
    <x v="0"/>
    <s v="AB+"/>
    <x v="3"/>
    <x v="0"/>
    <x v="180"/>
    <s v="Tanya Diaz"/>
    <x v="7666"/>
    <x v="2"/>
    <n v="38503.4853"/>
    <n v="481"/>
    <x v="2"/>
    <s v="Emergency"/>
    <d v="2022-11-14T00:00:00"/>
    <s v="Ibuprofen"/>
    <s v="Abnormal"/>
    <x v="9"/>
  </r>
  <r>
    <s v="Mr."/>
    <s v="Amanda Gray"/>
    <n v="68"/>
    <x v="0"/>
    <x v="1"/>
    <s v="O-"/>
    <x v="0"/>
    <x v="5"/>
    <x v="626"/>
    <s v="Jose Howard"/>
    <x v="7667"/>
    <x v="0"/>
    <n v="14258.9974"/>
    <n v="459"/>
    <x v="0"/>
    <s v="Elective"/>
    <d v="2019-12-10T00:00:00"/>
    <s v="Aspirin"/>
    <s v="Inconclusive"/>
    <x v="26"/>
  </r>
  <r>
    <s v="Mr."/>
    <s v="Daniel Ross"/>
    <n v="45"/>
    <x v="1"/>
    <x v="1"/>
    <s v="A-"/>
    <x v="6"/>
    <x v="5"/>
    <x v="902"/>
    <s v="Jennifer Jones"/>
    <x v="6566"/>
    <x v="1"/>
    <n v="4692.2407999999996"/>
    <n v="437"/>
    <x v="1"/>
    <s v="Urgent"/>
    <d v="2021-04-02T00:00:00"/>
    <s v="Paracetamol"/>
    <s v="Inconclusive"/>
    <x v="19"/>
  </r>
  <r>
    <s v="Mrs."/>
    <s v="Carolyn Nixon"/>
    <n v="67"/>
    <x v="0"/>
    <x v="0"/>
    <s v="A-"/>
    <x v="6"/>
    <x v="4"/>
    <x v="1460"/>
    <s v="Ronald Baker"/>
    <x v="7668"/>
    <x v="0"/>
    <n v="18419.881799999999"/>
    <n v="177"/>
    <x v="1"/>
    <s v="Urgent"/>
    <d v="2021-07-23T00:00:00"/>
    <s v="Penicillin"/>
    <s v="Abnormal"/>
    <x v="15"/>
  </r>
  <r>
    <s v="Mrs."/>
    <s v="Michelle Martinez"/>
    <n v="66"/>
    <x v="0"/>
    <x v="0"/>
    <s v="A-"/>
    <x v="6"/>
    <x v="4"/>
    <x v="1046"/>
    <s v="William Ramirez"/>
    <x v="7669"/>
    <x v="0"/>
    <n v="39018.611700000001"/>
    <n v="138"/>
    <x v="2"/>
    <s v="Emergency"/>
    <d v="2021-03-27T00:00:00"/>
    <s v="Ibuprofen"/>
    <s v="Abnormal"/>
    <x v="12"/>
  </r>
  <r>
    <s v="Mrs."/>
    <s v="Latasha Cross"/>
    <n v="62"/>
    <x v="0"/>
    <x v="0"/>
    <s v="B+"/>
    <x v="7"/>
    <x v="0"/>
    <x v="242"/>
    <s v="Briana Hughes"/>
    <x v="7670"/>
    <x v="0"/>
    <n v="48263.508999999998"/>
    <n v="152"/>
    <x v="2"/>
    <s v="Emergency"/>
    <d v="2019-03-14T00:00:00"/>
    <s v="Ibuprofen"/>
    <s v="Normal"/>
    <x v="27"/>
  </r>
  <r>
    <s v="Mrs."/>
    <s v="Stephanie Lee"/>
    <n v="49"/>
    <x v="1"/>
    <x v="0"/>
    <s v="A-"/>
    <x v="6"/>
    <x v="0"/>
    <x v="95"/>
    <s v="Katelyn Martinez"/>
    <x v="7671"/>
    <x v="2"/>
    <n v="32841.386700000003"/>
    <n v="121"/>
    <x v="2"/>
    <s v="Emergency"/>
    <d v="2022-10-28T00:00:00"/>
    <s v="Lipitor"/>
    <s v="Abnormal"/>
    <x v="28"/>
  </r>
  <r>
    <s v="Mr."/>
    <s v="Joseph Bass"/>
    <n v="30"/>
    <x v="2"/>
    <x v="1"/>
    <s v="O+"/>
    <x v="1"/>
    <x v="3"/>
    <x v="1008"/>
    <s v="Michele Kelly"/>
    <x v="7672"/>
    <x v="4"/>
    <n v="21970.192299999999"/>
    <n v="459"/>
    <x v="2"/>
    <s v="Emergency"/>
    <d v="2020-10-08T00:00:00"/>
    <s v="Lipitor"/>
    <s v="Inconclusive"/>
    <x v="11"/>
  </r>
  <r>
    <s v="Mr."/>
    <s v="Jason Howell"/>
    <n v="26"/>
    <x v="2"/>
    <x v="1"/>
    <s v="AB+"/>
    <x v="3"/>
    <x v="3"/>
    <x v="602"/>
    <s v="David Mckinney"/>
    <x v="7673"/>
    <x v="1"/>
    <n v="22886.263500000001"/>
    <n v="140"/>
    <x v="2"/>
    <s v="Emergency"/>
    <d v="2023-03-21T00:00:00"/>
    <s v="Penicillin"/>
    <s v="Abnormal"/>
    <x v="0"/>
  </r>
  <r>
    <s v="Mr."/>
    <s v="Daniel Hall"/>
    <n v="77"/>
    <x v="0"/>
    <x v="1"/>
    <s v="A+"/>
    <x v="4"/>
    <x v="3"/>
    <x v="455"/>
    <s v="Timothy Serrano"/>
    <x v="7674"/>
    <x v="0"/>
    <n v="34997.131600000001"/>
    <n v="196"/>
    <x v="2"/>
    <s v="Emergency"/>
    <d v="2018-12-20T00:00:00"/>
    <s v="Paracetamol"/>
    <s v="Abnormal"/>
    <x v="0"/>
  </r>
  <r>
    <s v="Mrs."/>
    <s v="Donald Jones"/>
    <n v="55"/>
    <x v="1"/>
    <x v="0"/>
    <s v="B-"/>
    <x v="2"/>
    <x v="1"/>
    <x v="706"/>
    <s v="Chris Castillo"/>
    <x v="7675"/>
    <x v="1"/>
    <n v="19639.469400000002"/>
    <n v="467"/>
    <x v="2"/>
    <s v="Emergency"/>
    <d v="2020-02-09T00:00:00"/>
    <s v="Penicillin"/>
    <s v="Inconclusive"/>
    <x v="17"/>
  </r>
  <r>
    <s v="Mr."/>
    <s v="Christopher Diaz"/>
    <n v="78"/>
    <x v="0"/>
    <x v="1"/>
    <s v="O-"/>
    <x v="0"/>
    <x v="5"/>
    <x v="749"/>
    <s v="Julie Proctor"/>
    <x v="7676"/>
    <x v="0"/>
    <n v="36859.957600000002"/>
    <n v="354"/>
    <x v="2"/>
    <s v="Emergency"/>
    <d v="2021-02-01T00:00:00"/>
    <s v="Ibuprofen"/>
    <s v="Normal"/>
    <x v="9"/>
  </r>
  <r>
    <s v="Mr."/>
    <s v="Nicole George"/>
    <n v="54"/>
    <x v="1"/>
    <x v="1"/>
    <s v="B+"/>
    <x v="7"/>
    <x v="3"/>
    <x v="188"/>
    <s v="Angela Colon"/>
    <x v="7677"/>
    <x v="0"/>
    <n v="22558.936099999999"/>
    <n v="382"/>
    <x v="2"/>
    <s v="Emergency"/>
    <d v="2019-11-13T00:00:00"/>
    <s v="Lipitor"/>
    <s v="Abnormal"/>
    <x v="5"/>
  </r>
  <r>
    <s v="Mr."/>
    <s v="Susan Griffin"/>
    <n v="53"/>
    <x v="1"/>
    <x v="1"/>
    <s v="O+"/>
    <x v="1"/>
    <x v="3"/>
    <x v="64"/>
    <s v="Christopher Harris"/>
    <x v="4536"/>
    <x v="4"/>
    <n v="22124.8629"/>
    <n v="263"/>
    <x v="2"/>
    <s v="Emergency"/>
    <d v="2021-06-18T00:00:00"/>
    <s v="Aspirin"/>
    <s v="Normal"/>
    <x v="10"/>
  </r>
  <r>
    <s v="Mrs."/>
    <s v="James Garcia"/>
    <n v="72"/>
    <x v="0"/>
    <x v="0"/>
    <s v="A-"/>
    <x v="6"/>
    <x v="1"/>
    <x v="32"/>
    <s v="Crystal Williams"/>
    <x v="7678"/>
    <x v="0"/>
    <n v="26905.1708"/>
    <n v="223"/>
    <x v="0"/>
    <s v="Elective"/>
    <d v="2021-02-06T00:00:00"/>
    <s v="Penicillin"/>
    <s v="Abnormal"/>
    <x v="30"/>
  </r>
  <r>
    <s v="Mrs."/>
    <s v="Wendy Smith"/>
    <n v="45"/>
    <x v="1"/>
    <x v="0"/>
    <s v="AB-"/>
    <x v="5"/>
    <x v="3"/>
    <x v="1325"/>
    <s v="Melissa Peterson"/>
    <x v="7679"/>
    <x v="3"/>
    <n v="26208.934300000001"/>
    <n v="140"/>
    <x v="1"/>
    <s v="Urgent"/>
    <d v="2020-11-08T00:00:00"/>
    <s v="Penicillin"/>
    <s v="Abnormal"/>
    <x v="0"/>
  </r>
  <r>
    <s v="Mr."/>
    <s v="Brandi Bennett"/>
    <n v="48"/>
    <x v="1"/>
    <x v="1"/>
    <s v="O+"/>
    <x v="1"/>
    <x v="3"/>
    <x v="195"/>
    <s v="Anna Pearson"/>
    <x v="7680"/>
    <x v="3"/>
    <n v="15963.0308"/>
    <n v="365"/>
    <x v="2"/>
    <s v="Emergency"/>
    <d v="2022-08-20T00:00:00"/>
    <s v="Ibuprofen"/>
    <s v="Abnormal"/>
    <x v="11"/>
  </r>
  <r>
    <s v="Mrs."/>
    <s v="William Reeves"/>
    <n v="50"/>
    <x v="1"/>
    <x v="0"/>
    <s v="O-"/>
    <x v="0"/>
    <x v="1"/>
    <x v="410"/>
    <s v="Jennifer Fox"/>
    <x v="7681"/>
    <x v="2"/>
    <n v="23348.0641"/>
    <n v="235"/>
    <x v="2"/>
    <s v="Emergency"/>
    <d v="2022-12-01T00:00:00"/>
    <s v="Paracetamol"/>
    <s v="Inconclusive"/>
    <x v="25"/>
  </r>
  <r>
    <s v="Mrs."/>
    <s v="Christian Alvarado"/>
    <n v="59"/>
    <x v="1"/>
    <x v="0"/>
    <s v="B+"/>
    <x v="7"/>
    <x v="1"/>
    <x v="985"/>
    <s v="Deborah Cunningham"/>
    <x v="815"/>
    <x v="1"/>
    <n v="37557.7356"/>
    <n v="498"/>
    <x v="1"/>
    <s v="Urgent"/>
    <d v="2020-10-29T00:00:00"/>
    <s v="Aspirin"/>
    <s v="Inconclusive"/>
    <x v="3"/>
  </r>
  <r>
    <s v="Mrs."/>
    <s v="Carolyn Barnes MD"/>
    <n v="33"/>
    <x v="2"/>
    <x v="0"/>
    <s v="AB+"/>
    <x v="3"/>
    <x v="2"/>
    <x v="1787"/>
    <s v="Mark Chavez"/>
    <x v="7682"/>
    <x v="4"/>
    <n v="7003.5631000000003"/>
    <n v="475"/>
    <x v="1"/>
    <s v="Urgent"/>
    <d v="2022-04-09T00:00:00"/>
    <s v="Penicillin"/>
    <s v="Abnormal"/>
    <x v="20"/>
  </r>
  <r>
    <s v="Mrs."/>
    <s v="William Foster"/>
    <n v="42"/>
    <x v="1"/>
    <x v="0"/>
    <s v="AB+"/>
    <x v="3"/>
    <x v="5"/>
    <x v="797"/>
    <s v="Shaun Little"/>
    <x v="7683"/>
    <x v="4"/>
    <n v="66234.984599999996"/>
    <n v="316"/>
    <x v="1"/>
    <s v="Urgent"/>
    <d v="2020-01-18T00:00:00"/>
    <s v="Aspirin"/>
    <s v="Abnormal"/>
    <x v="23"/>
  </r>
  <r>
    <s v="Mrs."/>
    <s v="Stacy Howard"/>
    <n v="77"/>
    <x v="0"/>
    <x v="0"/>
    <s v="O+"/>
    <x v="1"/>
    <x v="4"/>
    <x v="1065"/>
    <s v="Frederick Lucas"/>
    <x v="7684"/>
    <x v="0"/>
    <n v="5393.018"/>
    <n v="182"/>
    <x v="0"/>
    <s v="Elective"/>
    <d v="2023-02-10T00:00:00"/>
    <s v="Lipitor"/>
    <s v="Normal"/>
    <x v="22"/>
  </r>
  <r>
    <s v="Mr."/>
    <s v="Rhonda Bryant"/>
    <n v="76"/>
    <x v="0"/>
    <x v="1"/>
    <s v="A+"/>
    <x v="4"/>
    <x v="0"/>
    <x v="578"/>
    <s v="Elizabeth Robinson"/>
    <x v="7685"/>
    <x v="0"/>
    <n v="33686.080600000001"/>
    <n v="226"/>
    <x v="0"/>
    <s v="Elective"/>
    <d v="2021-11-01T00:00:00"/>
    <s v="Paracetamol"/>
    <s v="Abnormal"/>
    <x v="24"/>
  </r>
  <r>
    <s v="Mrs."/>
    <s v="Natasha Williams"/>
    <n v="56"/>
    <x v="1"/>
    <x v="0"/>
    <s v="A+"/>
    <x v="4"/>
    <x v="2"/>
    <x v="1437"/>
    <s v="Lawrence Sanchez"/>
    <x v="7686"/>
    <x v="2"/>
    <n v="7995.6891999999998"/>
    <n v="147"/>
    <x v="0"/>
    <s v="Elective"/>
    <d v="2020-01-04T00:00:00"/>
    <s v="Ibuprofen"/>
    <s v="Inconclusive"/>
    <x v="27"/>
  </r>
  <r>
    <s v="Mr."/>
    <s v="Nicholas Cunningham"/>
    <n v="40"/>
    <x v="1"/>
    <x v="1"/>
    <s v="B-"/>
    <x v="2"/>
    <x v="3"/>
    <x v="1561"/>
    <s v="Paul Mcknight"/>
    <x v="7687"/>
    <x v="3"/>
    <n v="994.82159999999999"/>
    <n v="142"/>
    <x v="2"/>
    <s v="Emergency"/>
    <d v="2019-07-20T00:00:00"/>
    <s v="Penicillin"/>
    <s v="Normal"/>
    <x v="21"/>
  </r>
  <r>
    <s v="Mrs."/>
    <s v="Joshua Hall"/>
    <n v="18"/>
    <x v="2"/>
    <x v="0"/>
    <s v="B-"/>
    <x v="2"/>
    <x v="1"/>
    <x v="14"/>
    <s v="Samantha Lee"/>
    <x v="7688"/>
    <x v="3"/>
    <n v="31823.4607"/>
    <n v="129"/>
    <x v="2"/>
    <s v="Emergency"/>
    <d v="2021-12-01T00:00:00"/>
    <s v="Aspirin"/>
    <s v="Abnormal"/>
    <x v="22"/>
  </r>
  <r>
    <s v="Mrs."/>
    <s v="Bianca Duffy"/>
    <n v="37"/>
    <x v="1"/>
    <x v="0"/>
    <s v="A-"/>
    <x v="6"/>
    <x v="0"/>
    <x v="1731"/>
    <s v="Brian Reid"/>
    <x v="7689"/>
    <x v="4"/>
    <n v="34973.002899999999"/>
    <n v="180"/>
    <x v="0"/>
    <s v="Elective"/>
    <d v="2021-01-08T00:00:00"/>
    <s v="Penicillin"/>
    <s v="Inconclusive"/>
    <x v="10"/>
  </r>
  <r>
    <s v="Mr."/>
    <s v="Erin Meadows"/>
    <n v="31"/>
    <x v="2"/>
    <x v="1"/>
    <s v="O+"/>
    <x v="1"/>
    <x v="4"/>
    <x v="1"/>
    <s v="Mr. Peter Warren"/>
    <x v="7690"/>
    <x v="3"/>
    <n v="29930.031599999998"/>
    <n v="490"/>
    <x v="2"/>
    <s v="Emergency"/>
    <d v="2021-07-24T00:00:00"/>
    <s v="Lipitor"/>
    <s v="Normal"/>
    <x v="25"/>
  </r>
  <r>
    <s v="Mr."/>
    <s v="Keith Sullivan"/>
    <n v="32"/>
    <x v="2"/>
    <x v="1"/>
    <s v="AB-"/>
    <x v="5"/>
    <x v="2"/>
    <x v="1795"/>
    <s v="Ruben Smith"/>
    <x v="7691"/>
    <x v="4"/>
    <n v="11933.748299999999"/>
    <n v="155"/>
    <x v="0"/>
    <s v="Elective"/>
    <d v="2023-02-06T00:00:00"/>
    <s v="Aspirin"/>
    <s v="Normal"/>
    <x v="10"/>
  </r>
  <r>
    <s v="Mr."/>
    <s v="Brian Bridges"/>
    <n v="57"/>
    <x v="1"/>
    <x v="1"/>
    <s v="B-"/>
    <x v="2"/>
    <x v="3"/>
    <x v="296"/>
    <s v="Charles Williams"/>
    <x v="1384"/>
    <x v="1"/>
    <n v="13231.7021"/>
    <n v="408"/>
    <x v="1"/>
    <s v="Urgent"/>
    <d v="2020-10-10T00:00:00"/>
    <s v="Lipitor"/>
    <s v="Normal"/>
    <x v="15"/>
  </r>
  <r>
    <s v="Mr."/>
    <s v="Jonathan Hall"/>
    <n v="81"/>
    <x v="0"/>
    <x v="1"/>
    <s v="AB-"/>
    <x v="5"/>
    <x v="5"/>
    <x v="1019"/>
    <s v="Randall Baker"/>
    <x v="7692"/>
    <x v="0"/>
    <n v="31746.398399999998"/>
    <n v="201"/>
    <x v="2"/>
    <s v="Emergency"/>
    <d v="2021-05-09T00:00:00"/>
    <s v="Ibuprofen"/>
    <s v="Abnormal"/>
    <x v="1"/>
  </r>
  <r>
    <s v="Mr."/>
    <s v="Kevin Abbott"/>
    <n v="21"/>
    <x v="2"/>
    <x v="1"/>
    <s v="AB+"/>
    <x v="3"/>
    <x v="1"/>
    <x v="377"/>
    <s v="Justin Harrison"/>
    <x v="7693"/>
    <x v="1"/>
    <n v="14050.6639"/>
    <n v="321"/>
    <x v="1"/>
    <s v="Urgent"/>
    <d v="2019-02-23T00:00:00"/>
    <s v="Ibuprofen"/>
    <s v="Normal"/>
    <x v="5"/>
  </r>
  <r>
    <s v="Mrs."/>
    <s v="Diana Brown"/>
    <n v="81"/>
    <x v="0"/>
    <x v="0"/>
    <s v="B+"/>
    <x v="7"/>
    <x v="1"/>
    <x v="605"/>
    <s v="Anthony Romero"/>
    <x v="379"/>
    <x v="0"/>
    <n v="20137.891100000001"/>
    <n v="299"/>
    <x v="1"/>
    <s v="Urgent"/>
    <d v="2019-12-25T00:00:00"/>
    <s v="Paracetamol"/>
    <s v="Inconclusive"/>
    <x v="17"/>
  </r>
  <r>
    <s v="Mrs."/>
    <s v="Willie Baker"/>
    <n v="42"/>
    <x v="1"/>
    <x v="0"/>
    <s v="A-"/>
    <x v="6"/>
    <x v="2"/>
    <x v="860"/>
    <s v="Wanda Murray"/>
    <x v="7694"/>
    <x v="2"/>
    <n v="14790.7042"/>
    <n v="438"/>
    <x v="0"/>
    <s v="Elective"/>
    <d v="2023-01-23T00:00:00"/>
    <s v="Paracetamol"/>
    <s v="Abnormal"/>
    <x v="4"/>
  </r>
  <r>
    <s v="Mrs."/>
    <s v="Rebecca Young"/>
    <n v="64"/>
    <x v="0"/>
    <x v="0"/>
    <s v="A-"/>
    <x v="6"/>
    <x v="4"/>
    <x v="253"/>
    <s v="Alexander Jimenez"/>
    <x v="7695"/>
    <x v="0"/>
    <n v="42275.107600000003"/>
    <n v="148"/>
    <x v="0"/>
    <s v="Elective"/>
    <d v="2020-12-29T00:00:00"/>
    <s v="Lipitor"/>
    <s v="Normal"/>
    <x v="25"/>
  </r>
  <r>
    <s v="Mr."/>
    <s v="Christina Williams"/>
    <n v="20"/>
    <x v="2"/>
    <x v="1"/>
    <s v="O-"/>
    <x v="0"/>
    <x v="3"/>
    <x v="474"/>
    <s v="Felicia Campbell"/>
    <x v="7696"/>
    <x v="3"/>
    <n v="19343.415099999998"/>
    <n v="212"/>
    <x v="2"/>
    <s v="Emergency"/>
    <d v="2021-12-23T00:00:00"/>
    <s v="Aspirin"/>
    <s v="Abnormal"/>
    <x v="19"/>
  </r>
  <r>
    <s v="Mrs."/>
    <s v="Janice Vega"/>
    <n v="32"/>
    <x v="2"/>
    <x v="0"/>
    <s v="B-"/>
    <x v="2"/>
    <x v="4"/>
    <x v="117"/>
    <s v="Louis Jackson"/>
    <x v="5576"/>
    <x v="4"/>
    <n v="20815.9352"/>
    <n v="482"/>
    <x v="2"/>
    <s v="Emergency"/>
    <d v="2020-01-19T00:00:00"/>
    <s v="Paracetamol"/>
    <s v="Normal"/>
    <x v="10"/>
  </r>
  <r>
    <s v="Mrs."/>
    <s v="Robert Eaton"/>
    <n v="24"/>
    <x v="2"/>
    <x v="0"/>
    <s v="B-"/>
    <x v="2"/>
    <x v="0"/>
    <x v="747"/>
    <s v="Kathryn Williams"/>
    <x v="2329"/>
    <x v="1"/>
    <n v="47859.5602"/>
    <n v="478"/>
    <x v="0"/>
    <s v="Elective"/>
    <d v="2023-05-02T00:00:00"/>
    <s v="Ibuprofen"/>
    <s v="Normal"/>
    <x v="2"/>
  </r>
  <r>
    <s v="Mrs."/>
    <s v="Katrina Reynolds"/>
    <n v="31"/>
    <x v="2"/>
    <x v="0"/>
    <s v="B-"/>
    <x v="2"/>
    <x v="4"/>
    <x v="711"/>
    <s v="Melanie Tyler"/>
    <x v="7697"/>
    <x v="2"/>
    <n v="1086.6433999999999"/>
    <n v="460"/>
    <x v="2"/>
    <s v="Emergency"/>
    <d v="2019-10-02T00:00:00"/>
    <s v="Paracetamol"/>
    <s v="Normal"/>
    <x v="9"/>
  </r>
  <r>
    <s v="Mrs."/>
    <s v="Lucas Lamb"/>
    <n v="19"/>
    <x v="2"/>
    <x v="0"/>
    <s v="O-"/>
    <x v="0"/>
    <x v="1"/>
    <x v="598"/>
    <s v="Douglas Arellano"/>
    <x v="7698"/>
    <x v="1"/>
    <n v="25679.113600000001"/>
    <n v="334"/>
    <x v="0"/>
    <s v="Elective"/>
    <d v="2020-12-24T00:00:00"/>
    <s v="Ibuprofen"/>
    <s v="Inconclusive"/>
    <x v="26"/>
  </r>
  <r>
    <s v="Mrs."/>
    <s v="Pamela Martinez"/>
    <n v="28"/>
    <x v="2"/>
    <x v="0"/>
    <s v="B-"/>
    <x v="2"/>
    <x v="1"/>
    <x v="202"/>
    <s v="Jeremy Fischer"/>
    <x v="7699"/>
    <x v="4"/>
    <n v="8692.7183999999997"/>
    <n v="117"/>
    <x v="0"/>
    <s v="Elective"/>
    <d v="2021-05-31T00:00:00"/>
    <s v="Aspirin"/>
    <s v="Normal"/>
    <x v="12"/>
  </r>
  <r>
    <s v="Mrs."/>
    <s v="Eric Johnson"/>
    <n v="68"/>
    <x v="0"/>
    <x v="0"/>
    <s v="O+"/>
    <x v="1"/>
    <x v="1"/>
    <x v="1753"/>
    <s v="Stacy Sanders"/>
    <x v="7700"/>
    <x v="0"/>
    <n v="8119.9423999999999"/>
    <n v="395"/>
    <x v="2"/>
    <s v="Emergency"/>
    <d v="2020-02-06T00:00:00"/>
    <s v="Ibuprofen"/>
    <s v="Normal"/>
    <x v="26"/>
  </r>
  <r>
    <s v="Mrs."/>
    <s v="Katrina Sanders"/>
    <n v="48"/>
    <x v="1"/>
    <x v="0"/>
    <s v="B-"/>
    <x v="2"/>
    <x v="0"/>
    <x v="1316"/>
    <s v="Ryan Brady"/>
    <x v="7701"/>
    <x v="1"/>
    <n v="37232.583400000003"/>
    <n v="428"/>
    <x v="0"/>
    <s v="Elective"/>
    <d v="2022-06-20T00:00:00"/>
    <s v="Lipitor"/>
    <s v="Normal"/>
    <x v="2"/>
  </r>
  <r>
    <s v="Mrs."/>
    <s v="Ryan Carr"/>
    <n v="58"/>
    <x v="1"/>
    <x v="0"/>
    <s v="AB-"/>
    <x v="5"/>
    <x v="1"/>
    <x v="1137"/>
    <s v="Cassie Blankenship"/>
    <x v="7702"/>
    <x v="2"/>
    <n v="28926.73"/>
    <n v="494"/>
    <x v="0"/>
    <s v="Elective"/>
    <d v="2022-12-08T00:00:00"/>
    <s v="Paracetamol"/>
    <s v="Inconclusive"/>
    <x v="14"/>
  </r>
  <r>
    <s v="Mr."/>
    <s v="Brittany Morales"/>
    <n v="51"/>
    <x v="1"/>
    <x v="1"/>
    <s v="AB+"/>
    <x v="3"/>
    <x v="5"/>
    <x v="180"/>
    <s v="Lori Carter"/>
    <x v="7703"/>
    <x v="3"/>
    <n v="72384.682700000005"/>
    <n v="212"/>
    <x v="0"/>
    <s v="Elective"/>
    <d v="2022-11-17T00:00:00"/>
    <s v="Ibuprofen"/>
    <s v="Inconclusive"/>
    <x v="14"/>
  </r>
  <r>
    <s v="Mr."/>
    <s v="Justin Vega"/>
    <n v="60"/>
    <x v="0"/>
    <x v="1"/>
    <s v="O-"/>
    <x v="0"/>
    <x v="4"/>
    <x v="1192"/>
    <s v="Luis White"/>
    <x v="7704"/>
    <x v="0"/>
    <n v="3102.0681"/>
    <n v="301"/>
    <x v="2"/>
    <s v="Emergency"/>
    <d v="2021-09-13T00:00:00"/>
    <s v="Lipitor"/>
    <s v="Inconclusive"/>
    <x v="14"/>
  </r>
  <r>
    <s v="Mrs."/>
    <s v="Jill Mason"/>
    <n v="52"/>
    <x v="1"/>
    <x v="0"/>
    <s v="AB+"/>
    <x v="3"/>
    <x v="4"/>
    <x v="1538"/>
    <s v="Kathleen Hansen"/>
    <x v="1386"/>
    <x v="4"/>
    <n v="40294.056900000003"/>
    <n v="437"/>
    <x v="0"/>
    <s v="Elective"/>
    <d v="2023-04-04T00:00:00"/>
    <s v="Penicillin"/>
    <s v="Abnormal"/>
    <x v="2"/>
  </r>
  <r>
    <s v="Mr."/>
    <s v="Frederick Williams"/>
    <n v="53"/>
    <x v="1"/>
    <x v="1"/>
    <s v="O-"/>
    <x v="0"/>
    <x v="5"/>
    <x v="1734"/>
    <s v="Michelle Koch"/>
    <x v="7705"/>
    <x v="0"/>
    <n v="43510.407599999999"/>
    <n v="135"/>
    <x v="0"/>
    <s v="Elective"/>
    <d v="2019-01-31T00:00:00"/>
    <s v="Lipitor"/>
    <s v="Inconclusive"/>
    <x v="28"/>
  </r>
  <r>
    <s v="Mrs."/>
    <s v="Robert Gonzalez"/>
    <n v="39"/>
    <x v="1"/>
    <x v="0"/>
    <s v="AB+"/>
    <x v="3"/>
    <x v="0"/>
    <x v="1235"/>
    <s v="Zachary Barnes"/>
    <x v="7706"/>
    <x v="3"/>
    <n v="21909.855100000001"/>
    <n v="488"/>
    <x v="1"/>
    <s v="Urgent"/>
    <d v="2021-11-12T00:00:00"/>
    <s v="Lipitor"/>
    <s v="Abnormal"/>
    <x v="20"/>
  </r>
  <r>
    <s v="Mr."/>
    <s v="Eric Nelson"/>
    <n v="62"/>
    <x v="0"/>
    <x v="1"/>
    <s v="B-"/>
    <x v="2"/>
    <x v="1"/>
    <x v="1092"/>
    <s v="Maria Thompson"/>
    <x v="7707"/>
    <x v="0"/>
    <n v="29404.589100000001"/>
    <n v="343"/>
    <x v="2"/>
    <s v="Emergency"/>
    <d v="2021-01-22T00:00:00"/>
    <s v="Penicillin"/>
    <s v="Inconclusive"/>
    <x v="16"/>
  </r>
  <r>
    <s v="Mr."/>
    <s v="Paul Mendez"/>
    <n v="58"/>
    <x v="1"/>
    <x v="1"/>
    <s v="B+"/>
    <x v="7"/>
    <x v="5"/>
    <x v="1360"/>
    <s v="John Novak"/>
    <x v="7708"/>
    <x v="3"/>
    <n v="73738.020399999994"/>
    <n v="388"/>
    <x v="0"/>
    <s v="Elective"/>
    <d v="2020-06-06T00:00:00"/>
    <s v="Aspirin"/>
    <s v="Abnormal"/>
    <x v="18"/>
  </r>
  <r>
    <s v="Mrs."/>
    <s v="Whitney Williams"/>
    <n v="75"/>
    <x v="0"/>
    <x v="0"/>
    <s v="A+"/>
    <x v="4"/>
    <x v="1"/>
    <x v="554"/>
    <s v="Paul Melendez"/>
    <x v="7709"/>
    <x v="3"/>
    <n v="12024.1628"/>
    <n v="380"/>
    <x v="0"/>
    <s v="Elective"/>
    <d v="2021-07-18T00:00:00"/>
    <s v="Paracetamol"/>
    <s v="Abnormal"/>
    <x v="23"/>
  </r>
  <r>
    <s v="Mr."/>
    <s v="Tanya Navarro PhD"/>
    <n v="39"/>
    <x v="1"/>
    <x v="1"/>
    <s v="B+"/>
    <x v="7"/>
    <x v="4"/>
    <x v="1302"/>
    <s v="Ryan Thomas"/>
    <x v="4225"/>
    <x v="2"/>
    <n v="30687.292099999999"/>
    <n v="420"/>
    <x v="2"/>
    <s v="Emergency"/>
    <d v="2022-06-28T00:00:00"/>
    <s v="Lipitor"/>
    <s v="Abnormal"/>
    <x v="27"/>
  </r>
  <r>
    <s v="Mrs."/>
    <s v="Daniel Crosby"/>
    <n v="26"/>
    <x v="2"/>
    <x v="0"/>
    <s v="AB+"/>
    <x v="3"/>
    <x v="4"/>
    <x v="642"/>
    <s v="Michael Beck"/>
    <x v="7710"/>
    <x v="4"/>
    <n v="1483.8134"/>
    <n v="304"/>
    <x v="0"/>
    <s v="Elective"/>
    <d v="2022-03-06T00:00:00"/>
    <s v="Penicillin"/>
    <s v="Abnormal"/>
    <x v="8"/>
  </r>
  <r>
    <s v="Mr."/>
    <s v="Johnny Combs"/>
    <n v="44"/>
    <x v="1"/>
    <x v="1"/>
    <s v="A-"/>
    <x v="6"/>
    <x v="4"/>
    <x v="195"/>
    <s v="Martha Hartman"/>
    <x v="5995"/>
    <x v="0"/>
    <n v="15693.51"/>
    <n v="135"/>
    <x v="1"/>
    <s v="Urgent"/>
    <d v="2022-09-07T00:00:00"/>
    <s v="Aspirin"/>
    <s v="Abnormal"/>
    <x v="29"/>
  </r>
  <r>
    <s v="Mr."/>
    <s v="Cynthia Patton"/>
    <n v="69"/>
    <x v="0"/>
    <x v="1"/>
    <s v="O-"/>
    <x v="0"/>
    <x v="5"/>
    <x v="1780"/>
    <s v="Angel Ramos"/>
    <x v="7711"/>
    <x v="1"/>
    <n v="34556.550999999999"/>
    <n v="185"/>
    <x v="0"/>
    <s v="Elective"/>
    <d v="2021-11-08T00:00:00"/>
    <s v="Aspirin"/>
    <s v="Abnormal"/>
    <x v="10"/>
  </r>
  <r>
    <s v="Mr."/>
    <s v="Brenda Jackson"/>
    <n v="70"/>
    <x v="0"/>
    <x v="1"/>
    <s v="B-"/>
    <x v="2"/>
    <x v="0"/>
    <x v="1710"/>
    <s v="Edwin Bennett"/>
    <x v="7712"/>
    <x v="2"/>
    <n v="26364.250700000001"/>
    <n v="344"/>
    <x v="2"/>
    <s v="Emergency"/>
    <d v="2021-02-02T00:00:00"/>
    <s v="Ibuprofen"/>
    <s v="Normal"/>
    <x v="2"/>
  </r>
  <r>
    <s v="Mrs."/>
    <s v="Gary Hamilton"/>
    <n v="63"/>
    <x v="0"/>
    <x v="0"/>
    <s v="A-"/>
    <x v="6"/>
    <x v="5"/>
    <x v="1120"/>
    <s v="Jacob Turner"/>
    <x v="7713"/>
    <x v="0"/>
    <n v="7562.1439"/>
    <n v="101"/>
    <x v="2"/>
    <s v="Emergency"/>
    <d v="2020-01-06T00:00:00"/>
    <s v="Paracetamol"/>
    <s v="Inconclusive"/>
    <x v="2"/>
  </r>
  <r>
    <s v="Mrs."/>
    <s v="Brent Preston"/>
    <n v="60"/>
    <x v="0"/>
    <x v="0"/>
    <s v="A+"/>
    <x v="4"/>
    <x v="5"/>
    <x v="869"/>
    <s v="Victoria Hicks"/>
    <x v="7714"/>
    <x v="0"/>
    <n v="55536.804600000003"/>
    <n v="212"/>
    <x v="2"/>
    <s v="Emergency"/>
    <d v="2022-01-21T00:00:00"/>
    <s v="Aspirin"/>
    <s v="Inconclusive"/>
    <x v="21"/>
  </r>
  <r>
    <s v="Mr."/>
    <s v="Robert Ramirez"/>
    <n v="68"/>
    <x v="0"/>
    <x v="1"/>
    <s v="O-"/>
    <x v="0"/>
    <x v="1"/>
    <x v="1369"/>
    <s v="Meredith Torres"/>
    <x v="7715"/>
    <x v="2"/>
    <n v="21550.5923"/>
    <n v="111"/>
    <x v="1"/>
    <s v="Urgent"/>
    <d v="2021-01-04T00:00:00"/>
    <s v="Penicillin"/>
    <s v="Normal"/>
    <x v="7"/>
  </r>
  <r>
    <s v="Mrs."/>
    <s v="Jordan Reyes"/>
    <n v="23"/>
    <x v="2"/>
    <x v="0"/>
    <s v="O-"/>
    <x v="0"/>
    <x v="2"/>
    <x v="1457"/>
    <s v="Ryan Jarvis"/>
    <x v="7716"/>
    <x v="3"/>
    <n v="16625.2183"/>
    <n v="203"/>
    <x v="0"/>
    <s v="Elective"/>
    <d v="2019-01-05T00:00:00"/>
    <s v="Lipitor"/>
    <s v="Inconclusive"/>
    <x v="0"/>
  </r>
  <r>
    <s v="Mrs."/>
    <s v="Samantha Brown"/>
    <n v="62"/>
    <x v="0"/>
    <x v="0"/>
    <s v="B-"/>
    <x v="2"/>
    <x v="5"/>
    <x v="1233"/>
    <s v="Tyler Atkinson"/>
    <x v="7717"/>
    <x v="1"/>
    <n v="77282.544399999999"/>
    <n v="310"/>
    <x v="0"/>
    <s v="Elective"/>
    <d v="2021-04-17T00:00:00"/>
    <s v="Aspirin"/>
    <s v="Abnormal"/>
    <x v="23"/>
  </r>
  <r>
    <s v="Mrs."/>
    <s v="Joshua Hutchinson"/>
    <n v="51"/>
    <x v="1"/>
    <x v="0"/>
    <s v="O-"/>
    <x v="0"/>
    <x v="4"/>
    <x v="366"/>
    <s v="Jessica Wilson"/>
    <x v="7718"/>
    <x v="0"/>
    <n v="951.31560000000002"/>
    <n v="417"/>
    <x v="0"/>
    <s v="Elective"/>
    <d v="2023-09-13T00:00:00"/>
    <s v="Penicillin"/>
    <s v="Normal"/>
    <x v="3"/>
  </r>
  <r>
    <s v="Mrs."/>
    <s v="Shannon Sanchez"/>
    <n v="67"/>
    <x v="0"/>
    <x v="0"/>
    <s v="B-"/>
    <x v="2"/>
    <x v="4"/>
    <x v="1066"/>
    <s v="Debra Williams"/>
    <x v="7719"/>
    <x v="4"/>
    <n v="19161.4964"/>
    <n v="487"/>
    <x v="0"/>
    <s v="Elective"/>
    <d v="2018-12-16T00:00:00"/>
    <s v="Aspirin"/>
    <s v="Abnormal"/>
    <x v="0"/>
  </r>
  <r>
    <s v="Mrs."/>
    <s v="Juan Pope"/>
    <n v="40"/>
    <x v="1"/>
    <x v="0"/>
    <s v="B-"/>
    <x v="2"/>
    <x v="4"/>
    <x v="262"/>
    <s v="Amber Blankenship"/>
    <x v="1866"/>
    <x v="0"/>
    <n v="31405.2677"/>
    <n v="138"/>
    <x v="1"/>
    <s v="Urgent"/>
    <d v="2018-12-19T00:00:00"/>
    <s v="Ibuprofen"/>
    <s v="Normal"/>
    <x v="24"/>
  </r>
  <r>
    <s v="Mr."/>
    <s v="Keith Lopez"/>
    <n v="23"/>
    <x v="2"/>
    <x v="1"/>
    <s v="B+"/>
    <x v="7"/>
    <x v="2"/>
    <x v="100"/>
    <s v="Bryan Evans"/>
    <x v="7720"/>
    <x v="1"/>
    <n v="17876.1734"/>
    <n v="128"/>
    <x v="0"/>
    <s v="Elective"/>
    <d v="2022-11-02T00:00:00"/>
    <s v="Aspirin"/>
    <s v="Abnormal"/>
    <x v="22"/>
  </r>
  <r>
    <s v="Mr."/>
    <s v="Kevin Alvarez"/>
    <n v="79"/>
    <x v="0"/>
    <x v="1"/>
    <s v="A+"/>
    <x v="4"/>
    <x v="1"/>
    <x v="512"/>
    <s v="Kayla Reynolds"/>
    <x v="7721"/>
    <x v="2"/>
    <n v="14013.158600000001"/>
    <n v="157"/>
    <x v="0"/>
    <s v="Elective"/>
    <d v="2019-04-29T00:00:00"/>
    <s v="Ibuprofen"/>
    <s v="Inconclusive"/>
    <x v="30"/>
  </r>
  <r>
    <s v="Mrs."/>
    <s v="Jacob Carter"/>
    <n v="46"/>
    <x v="1"/>
    <x v="0"/>
    <s v="AB-"/>
    <x v="5"/>
    <x v="1"/>
    <x v="1572"/>
    <s v="Jared Trevino"/>
    <x v="2005"/>
    <x v="1"/>
    <n v="38809.764600000002"/>
    <n v="271"/>
    <x v="1"/>
    <s v="Urgent"/>
    <d v="2022-10-08T00:00:00"/>
    <s v="Paracetamol"/>
    <s v="Abnormal"/>
    <x v="17"/>
  </r>
  <r>
    <s v="Mrs."/>
    <s v="James Moore"/>
    <n v="64"/>
    <x v="0"/>
    <x v="0"/>
    <s v="A+"/>
    <x v="4"/>
    <x v="1"/>
    <x v="1391"/>
    <s v="Jack Taylor"/>
    <x v="1083"/>
    <x v="3"/>
    <n v="3377.2170999999998"/>
    <n v="474"/>
    <x v="2"/>
    <s v="Emergency"/>
    <d v="2019-09-02T00:00:00"/>
    <s v="Aspirin"/>
    <s v="Inconclusive"/>
    <x v="20"/>
  </r>
  <r>
    <s v="Mrs."/>
    <s v="Tyrone Adkins"/>
    <n v="57"/>
    <x v="1"/>
    <x v="0"/>
    <s v="A+"/>
    <x v="4"/>
    <x v="3"/>
    <x v="456"/>
    <s v="Henry Roberts"/>
    <x v="7722"/>
    <x v="3"/>
    <n v="31935.918600000001"/>
    <n v="127"/>
    <x v="2"/>
    <s v="Emergency"/>
    <d v="2021-08-18T00:00:00"/>
    <s v="Penicillin"/>
    <s v="Normal"/>
    <x v="27"/>
  </r>
  <r>
    <s v="Mrs."/>
    <s v="Patrick Jackson"/>
    <n v="56"/>
    <x v="1"/>
    <x v="0"/>
    <s v="A+"/>
    <x v="4"/>
    <x v="0"/>
    <x v="1113"/>
    <s v="Caleb Ferguson"/>
    <x v="7723"/>
    <x v="4"/>
    <n v="25698.360400000001"/>
    <n v="300"/>
    <x v="1"/>
    <s v="Urgent"/>
    <d v="2019-07-29T00:00:00"/>
    <s v="Ibuprofen"/>
    <s v="Normal"/>
    <x v="2"/>
  </r>
  <r>
    <s v="Mrs."/>
    <s v="Heather Wiggins"/>
    <n v="72"/>
    <x v="0"/>
    <x v="0"/>
    <s v="O+"/>
    <x v="1"/>
    <x v="1"/>
    <x v="1074"/>
    <s v="Zachary Reynolds"/>
    <x v="7724"/>
    <x v="1"/>
    <n v="29671.094099999998"/>
    <n v="182"/>
    <x v="2"/>
    <s v="Emergency"/>
    <d v="2022-12-26T00:00:00"/>
    <s v="Ibuprofen"/>
    <s v="Normal"/>
    <x v="13"/>
  </r>
  <r>
    <s v="Mr."/>
    <s v="Andrea Macias MD"/>
    <n v="30"/>
    <x v="2"/>
    <x v="1"/>
    <s v="AB+"/>
    <x v="3"/>
    <x v="2"/>
    <x v="212"/>
    <s v="Mary Sims"/>
    <x v="7725"/>
    <x v="4"/>
    <n v="21166.4817"/>
    <n v="173"/>
    <x v="1"/>
    <s v="Urgent"/>
    <d v="2021-11-22T00:00:00"/>
    <s v="Penicillin"/>
    <s v="Inconclusive"/>
    <x v="27"/>
  </r>
  <r>
    <s v="Mrs."/>
    <s v="Bonnie Bowman"/>
    <n v="55"/>
    <x v="1"/>
    <x v="0"/>
    <s v="A-"/>
    <x v="6"/>
    <x v="3"/>
    <x v="1535"/>
    <s v="Kristen Huffman"/>
    <x v="7726"/>
    <x v="3"/>
    <n v="10888.246499999999"/>
    <n v="321"/>
    <x v="2"/>
    <s v="Emergency"/>
    <d v="2019-06-05T00:00:00"/>
    <s v="Aspirin"/>
    <s v="Inconclusive"/>
    <x v="18"/>
  </r>
  <r>
    <s v="Mr."/>
    <s v="Tanya Flores"/>
    <n v="81"/>
    <x v="0"/>
    <x v="1"/>
    <s v="AB+"/>
    <x v="3"/>
    <x v="5"/>
    <x v="1623"/>
    <s v="Sean Ortiz"/>
    <x v="7727"/>
    <x v="3"/>
    <n v="26148.235799999999"/>
    <n v="132"/>
    <x v="2"/>
    <s v="Emergency"/>
    <d v="2018-11-09T00:00:00"/>
    <s v="Ibuprofen"/>
    <s v="Normal"/>
    <x v="26"/>
  </r>
  <r>
    <s v="Mrs."/>
    <s v="Larry Cox"/>
    <n v="22"/>
    <x v="2"/>
    <x v="0"/>
    <s v="B-"/>
    <x v="2"/>
    <x v="4"/>
    <x v="561"/>
    <s v="Willie Schwartz"/>
    <x v="7728"/>
    <x v="4"/>
    <n v="20280.4251"/>
    <n v="124"/>
    <x v="2"/>
    <s v="Emergency"/>
    <d v="2023-01-26T00:00:00"/>
    <s v="Penicillin"/>
    <s v="Normal"/>
    <x v="23"/>
  </r>
  <r>
    <s v="Mrs."/>
    <s v="Stephanie Alvarez"/>
    <n v="85"/>
    <x v="0"/>
    <x v="0"/>
    <s v="AB-"/>
    <x v="5"/>
    <x v="2"/>
    <x v="787"/>
    <s v="Jacob Alexander"/>
    <x v="7729"/>
    <x v="4"/>
    <n v="11347.6276"/>
    <n v="259"/>
    <x v="0"/>
    <s v="Elective"/>
    <d v="2020-03-19T00:00:00"/>
    <s v="Paracetamol"/>
    <s v="Normal"/>
    <x v="11"/>
  </r>
  <r>
    <s v="Mrs."/>
    <s v="Tiffany Johnson"/>
    <n v="18"/>
    <x v="2"/>
    <x v="0"/>
    <s v="B-"/>
    <x v="2"/>
    <x v="0"/>
    <x v="182"/>
    <s v="James Cunningham"/>
    <x v="7730"/>
    <x v="1"/>
    <n v="1055.5821000000001"/>
    <n v="401"/>
    <x v="1"/>
    <s v="Urgent"/>
    <d v="2022-10-23T00:00:00"/>
    <s v="Penicillin"/>
    <s v="Abnormal"/>
    <x v="14"/>
  </r>
  <r>
    <s v="Mr."/>
    <s v="Dr. Ryan Meyer"/>
    <n v="18"/>
    <x v="2"/>
    <x v="1"/>
    <s v="O-"/>
    <x v="0"/>
    <x v="2"/>
    <x v="113"/>
    <s v="Lynn Roberts"/>
    <x v="7731"/>
    <x v="1"/>
    <n v="13925.9548"/>
    <n v="376"/>
    <x v="0"/>
    <s v="Elective"/>
    <d v="2022-04-07T00:00:00"/>
    <s v="Paracetamol"/>
    <s v="Abnormal"/>
    <x v="23"/>
  </r>
  <r>
    <s v="Mr."/>
    <s v="Charles Baker"/>
    <n v="22"/>
    <x v="2"/>
    <x v="1"/>
    <s v="A+"/>
    <x v="4"/>
    <x v="3"/>
    <x v="1103"/>
    <s v="Jonathan Moon"/>
    <x v="7732"/>
    <x v="4"/>
    <n v="3343.4349000000002"/>
    <n v="492"/>
    <x v="2"/>
    <s v="Emergency"/>
    <d v="2022-08-11T00:00:00"/>
    <s v="Lipitor"/>
    <s v="Inconclusive"/>
    <x v="6"/>
  </r>
  <r>
    <s v="Mr."/>
    <s v="Charles Hayes"/>
    <n v="29"/>
    <x v="2"/>
    <x v="1"/>
    <s v="A-"/>
    <x v="6"/>
    <x v="2"/>
    <x v="312"/>
    <s v="Destiny Bates"/>
    <x v="7733"/>
    <x v="1"/>
    <n v="17172.601299999998"/>
    <n v="427"/>
    <x v="0"/>
    <s v="Elective"/>
    <d v="2019-08-07T00:00:00"/>
    <s v="Paracetamol"/>
    <s v="Abnormal"/>
    <x v="11"/>
  </r>
  <r>
    <s v="Mr."/>
    <s v="Travis Evans"/>
    <n v="68"/>
    <x v="0"/>
    <x v="1"/>
    <s v="AB-"/>
    <x v="5"/>
    <x v="0"/>
    <x v="686"/>
    <s v="Patrick Delgado"/>
    <x v="7734"/>
    <x v="3"/>
    <n v="55263.820099999997"/>
    <n v="169"/>
    <x v="0"/>
    <s v="Elective"/>
    <d v="2020-05-08T00:00:00"/>
    <s v="Aspirin"/>
    <s v="Normal"/>
    <x v="8"/>
  </r>
  <r>
    <s v="Mrs."/>
    <s v="Kerry Singleton"/>
    <n v="42"/>
    <x v="1"/>
    <x v="0"/>
    <s v="B-"/>
    <x v="2"/>
    <x v="3"/>
    <x v="344"/>
    <s v="Jessica Parker"/>
    <x v="7735"/>
    <x v="3"/>
    <n v="31033.018400000001"/>
    <n v="464"/>
    <x v="2"/>
    <s v="Emergency"/>
    <d v="2021-05-26T00:00:00"/>
    <s v="Ibuprofen"/>
    <s v="Abnormal"/>
    <x v="2"/>
  </r>
  <r>
    <s v="Mr."/>
    <s v="Joshua Lopez"/>
    <n v="57"/>
    <x v="1"/>
    <x v="1"/>
    <s v="A-"/>
    <x v="6"/>
    <x v="2"/>
    <x v="1456"/>
    <s v="Heather Moore"/>
    <x v="4535"/>
    <x v="1"/>
    <n v="18119.5906"/>
    <n v="470"/>
    <x v="0"/>
    <s v="Elective"/>
    <d v="2022-10-17T00:00:00"/>
    <s v="Aspirin"/>
    <s v="Abnormal"/>
    <x v="3"/>
  </r>
  <r>
    <s v="Mrs."/>
    <s v="Michelle Brown"/>
    <n v="37"/>
    <x v="1"/>
    <x v="0"/>
    <s v="AB+"/>
    <x v="3"/>
    <x v="3"/>
    <x v="1031"/>
    <s v="Samantha Taylor"/>
    <x v="903"/>
    <x v="0"/>
    <n v="5711.1610000000001"/>
    <n v="302"/>
    <x v="2"/>
    <s v="Emergency"/>
    <d v="2021-08-12T00:00:00"/>
    <s v="Lipitor"/>
    <s v="Normal"/>
    <x v="12"/>
  </r>
  <r>
    <s v="Mrs."/>
    <s v="Theresa Perkins"/>
    <n v="61"/>
    <x v="0"/>
    <x v="0"/>
    <s v="B+"/>
    <x v="7"/>
    <x v="1"/>
    <x v="76"/>
    <s v="Leah Greene"/>
    <x v="7736"/>
    <x v="3"/>
    <n v="15712.175800000001"/>
    <n v="278"/>
    <x v="0"/>
    <s v="Elective"/>
    <d v="2019-08-19T00:00:00"/>
    <s v="Ibuprofen"/>
    <s v="Inconclusive"/>
    <x v="14"/>
  </r>
  <r>
    <s v="Mr."/>
    <s v="Ryan Blair"/>
    <n v="48"/>
    <x v="1"/>
    <x v="1"/>
    <s v="B-"/>
    <x v="2"/>
    <x v="0"/>
    <x v="32"/>
    <s v="Cory Duran"/>
    <x v="715"/>
    <x v="3"/>
    <n v="26724.260200000001"/>
    <n v="277"/>
    <x v="1"/>
    <s v="Urgent"/>
    <d v="2021-02-19T00:00:00"/>
    <s v="Lipitor"/>
    <s v="Normal"/>
    <x v="28"/>
  </r>
  <r>
    <s v="Mrs."/>
    <s v="Kristina Taylor"/>
    <n v="79"/>
    <x v="0"/>
    <x v="0"/>
    <s v="A+"/>
    <x v="4"/>
    <x v="5"/>
    <x v="613"/>
    <s v="Wanda Moran"/>
    <x v="7737"/>
    <x v="0"/>
    <n v="16488.899300000001"/>
    <n v="325"/>
    <x v="0"/>
    <s v="Elective"/>
    <d v="2018-12-01T00:00:00"/>
    <s v="Penicillin"/>
    <s v="Normal"/>
    <x v="3"/>
  </r>
  <r>
    <s v="Mr."/>
    <s v="Brandon Williamson"/>
    <n v="82"/>
    <x v="0"/>
    <x v="1"/>
    <s v="B-"/>
    <x v="2"/>
    <x v="3"/>
    <x v="329"/>
    <s v="Thomas Brown"/>
    <x v="943"/>
    <x v="1"/>
    <n v="20093.218799999999"/>
    <n v="334"/>
    <x v="2"/>
    <s v="Emergency"/>
    <d v="2020-06-22T00:00:00"/>
    <s v="Penicillin"/>
    <s v="Normal"/>
    <x v="11"/>
  </r>
  <r>
    <s v="Mr."/>
    <s v="Valerie Charles"/>
    <n v="29"/>
    <x v="2"/>
    <x v="1"/>
    <s v="B-"/>
    <x v="2"/>
    <x v="1"/>
    <x v="1578"/>
    <s v="Gregory White"/>
    <x v="7738"/>
    <x v="4"/>
    <n v="10638.3824"/>
    <n v="212"/>
    <x v="0"/>
    <s v="Elective"/>
    <d v="2020-11-22T00:00:00"/>
    <s v="Lipitor"/>
    <s v="Inconclusive"/>
    <x v="9"/>
  </r>
  <r>
    <s v="Mrs."/>
    <s v="Jonathan Hansen"/>
    <n v="72"/>
    <x v="0"/>
    <x v="0"/>
    <s v="A+"/>
    <x v="4"/>
    <x v="5"/>
    <x v="345"/>
    <s v="Leah Adkins"/>
    <x v="7739"/>
    <x v="1"/>
    <n v="62417.108099999998"/>
    <n v="389"/>
    <x v="0"/>
    <s v="Elective"/>
    <d v="2020-10-25T00:00:00"/>
    <s v="Aspirin"/>
    <s v="Inconclusive"/>
    <x v="26"/>
  </r>
  <r>
    <s v="Mr."/>
    <s v="Aaron Franklin"/>
    <n v="72"/>
    <x v="0"/>
    <x v="1"/>
    <s v="A-"/>
    <x v="6"/>
    <x v="2"/>
    <x v="1497"/>
    <s v="Maria Thompson"/>
    <x v="7740"/>
    <x v="2"/>
    <n v="12182.783600000001"/>
    <n v="408"/>
    <x v="0"/>
    <s v="Elective"/>
    <d v="2020-10-10T00:00:00"/>
    <s v="Paracetamol"/>
    <s v="Abnormal"/>
    <x v="24"/>
  </r>
  <r>
    <s v="Mr."/>
    <s v="James Martinez"/>
    <n v="64"/>
    <x v="0"/>
    <x v="1"/>
    <s v="A-"/>
    <x v="6"/>
    <x v="0"/>
    <x v="1365"/>
    <s v="Jill Bender"/>
    <x v="7741"/>
    <x v="1"/>
    <n v="34646.672200000001"/>
    <n v="371"/>
    <x v="0"/>
    <s v="Elective"/>
    <d v="2020-07-12T00:00:00"/>
    <s v="Ibuprofen"/>
    <s v="Inconclusive"/>
    <x v="10"/>
  </r>
  <r>
    <s v="Mrs."/>
    <s v="James Marshall"/>
    <n v="76"/>
    <x v="0"/>
    <x v="0"/>
    <s v="B+"/>
    <x v="7"/>
    <x v="0"/>
    <x v="362"/>
    <s v="Heather Price"/>
    <x v="998"/>
    <x v="2"/>
    <n v="20529.0615"/>
    <n v="370"/>
    <x v="2"/>
    <s v="Emergency"/>
    <d v="2020-11-02T00:00:00"/>
    <s v="Ibuprofen"/>
    <s v="Inconclusive"/>
    <x v="23"/>
  </r>
  <r>
    <s v="Mr."/>
    <s v="Suzanne Contreras"/>
    <n v="41"/>
    <x v="1"/>
    <x v="1"/>
    <s v="O+"/>
    <x v="1"/>
    <x v="1"/>
    <x v="1383"/>
    <s v="Linda Simmons"/>
    <x v="7742"/>
    <x v="0"/>
    <n v="17888.860100000002"/>
    <n v="121"/>
    <x v="0"/>
    <s v="Elective"/>
    <d v="2020-06-13T00:00:00"/>
    <s v="Ibuprofen"/>
    <s v="Normal"/>
    <x v="10"/>
  </r>
  <r>
    <s v="Mrs."/>
    <s v="Steve Rodriguez"/>
    <n v="20"/>
    <x v="2"/>
    <x v="0"/>
    <s v="B+"/>
    <x v="7"/>
    <x v="0"/>
    <x v="1335"/>
    <s v="Jennifer Bailey"/>
    <x v="7743"/>
    <x v="4"/>
    <n v="53822.474499999997"/>
    <n v="180"/>
    <x v="0"/>
    <s v="Elective"/>
    <d v="2021-08-01T00:00:00"/>
    <s v="Aspirin"/>
    <s v="Normal"/>
    <x v="26"/>
  </r>
  <r>
    <s v="Mrs."/>
    <s v="Sharon Gordon"/>
    <n v="60"/>
    <x v="0"/>
    <x v="0"/>
    <s v="A-"/>
    <x v="6"/>
    <x v="1"/>
    <x v="223"/>
    <s v="Angela Hicks"/>
    <x v="7744"/>
    <x v="4"/>
    <n v="6587.4777000000004"/>
    <n v="262"/>
    <x v="1"/>
    <s v="Urgent"/>
    <d v="2023-07-19T00:00:00"/>
    <s v="Lipitor"/>
    <s v="Inconclusive"/>
    <x v="24"/>
  </r>
  <r>
    <s v="Mrs."/>
    <s v="Miss Bonnie Davis"/>
    <n v="18"/>
    <x v="2"/>
    <x v="0"/>
    <s v="B+"/>
    <x v="7"/>
    <x v="2"/>
    <x v="1604"/>
    <s v="Kathryn Murray"/>
    <x v="7745"/>
    <x v="4"/>
    <n v="13445.849099999999"/>
    <n v="407"/>
    <x v="0"/>
    <s v="Elective"/>
    <d v="2020-11-12T00:00:00"/>
    <s v="Paracetamol"/>
    <s v="Inconclusive"/>
    <x v="27"/>
  </r>
  <r>
    <s v="Mrs."/>
    <s v="Matthew Marks"/>
    <n v="18"/>
    <x v="2"/>
    <x v="0"/>
    <s v="AB-"/>
    <x v="5"/>
    <x v="3"/>
    <x v="790"/>
    <s v="Corey Day"/>
    <x v="7746"/>
    <x v="4"/>
    <n v="11282.9252"/>
    <n v="469"/>
    <x v="2"/>
    <s v="Emergency"/>
    <d v="2019-03-22T00:00:00"/>
    <s v="Lipitor"/>
    <s v="Inconclusive"/>
    <x v="0"/>
  </r>
  <r>
    <s v="Mr."/>
    <s v="Ethan Allen"/>
    <n v="29"/>
    <x v="2"/>
    <x v="1"/>
    <s v="B+"/>
    <x v="7"/>
    <x v="4"/>
    <x v="1325"/>
    <s v="Brian Jordan"/>
    <x v="7747"/>
    <x v="3"/>
    <n v="15092.000599999999"/>
    <n v="458"/>
    <x v="1"/>
    <s v="Urgent"/>
    <d v="2020-11-05T00:00:00"/>
    <s v="Penicillin"/>
    <s v="Abnormal"/>
    <x v="24"/>
  </r>
  <r>
    <s v="Mrs."/>
    <s v="Bradley Hansen"/>
    <n v="32"/>
    <x v="2"/>
    <x v="0"/>
    <s v="O-"/>
    <x v="0"/>
    <x v="5"/>
    <x v="328"/>
    <s v="Jerry Fox"/>
    <x v="7748"/>
    <x v="4"/>
    <n v="31104.243900000001"/>
    <n v="110"/>
    <x v="2"/>
    <s v="Emergency"/>
    <d v="2023-07-26T00:00:00"/>
    <s v="Paracetamol"/>
    <s v="Abnormal"/>
    <x v="6"/>
  </r>
  <r>
    <s v="Mr."/>
    <s v="Anita Donaldson"/>
    <n v="41"/>
    <x v="1"/>
    <x v="1"/>
    <s v="AB+"/>
    <x v="3"/>
    <x v="3"/>
    <x v="1143"/>
    <s v="Willie Powers"/>
    <x v="7749"/>
    <x v="1"/>
    <n v="31637.255700000002"/>
    <n v="190"/>
    <x v="1"/>
    <s v="Urgent"/>
    <d v="2023-08-05T00:00:00"/>
    <s v="Aspirin"/>
    <s v="Normal"/>
    <x v="12"/>
  </r>
  <r>
    <s v="Mr."/>
    <s v="Tiffany Long"/>
    <n v="84"/>
    <x v="0"/>
    <x v="1"/>
    <s v="B+"/>
    <x v="7"/>
    <x v="2"/>
    <x v="1419"/>
    <s v="Adrienne Johnson"/>
    <x v="7750"/>
    <x v="2"/>
    <n v="16189.785400000001"/>
    <n v="197"/>
    <x v="0"/>
    <s v="Elective"/>
    <d v="2020-02-14T00:00:00"/>
    <s v="Ibuprofen"/>
    <s v="Abnormal"/>
    <x v="27"/>
  </r>
  <r>
    <s v="Mrs."/>
    <s v="Bonnie Anderson"/>
    <n v="82"/>
    <x v="0"/>
    <x v="0"/>
    <s v="A-"/>
    <x v="6"/>
    <x v="1"/>
    <x v="1511"/>
    <s v="Carla Villanueva"/>
    <x v="7751"/>
    <x v="3"/>
    <n v="18484.3917"/>
    <n v="131"/>
    <x v="2"/>
    <s v="Emergency"/>
    <d v="2019-05-12T00:00:00"/>
    <s v="Ibuprofen"/>
    <s v="Abnormal"/>
    <x v="8"/>
  </r>
  <r>
    <s v="Mr."/>
    <s v="Kyle Roth"/>
    <n v="55"/>
    <x v="1"/>
    <x v="1"/>
    <s v="O-"/>
    <x v="0"/>
    <x v="5"/>
    <x v="73"/>
    <s v="Ashley Noble"/>
    <x v="7752"/>
    <x v="1"/>
    <n v="55688.462599999999"/>
    <n v="360"/>
    <x v="2"/>
    <s v="Emergency"/>
    <d v="2023-08-22T00:00:00"/>
    <s v="Lipitor"/>
    <s v="Abnormal"/>
    <x v="2"/>
  </r>
  <r>
    <s v="Mrs."/>
    <s v="Theresa Navarro"/>
    <n v="83"/>
    <x v="0"/>
    <x v="0"/>
    <s v="AB+"/>
    <x v="3"/>
    <x v="4"/>
    <x v="898"/>
    <s v="Lisa Howard"/>
    <x v="4077"/>
    <x v="2"/>
    <n v="40929.354099999997"/>
    <n v="431"/>
    <x v="1"/>
    <s v="Urgent"/>
    <d v="2023-11-05T00:00:00"/>
    <s v="Lipitor"/>
    <s v="Normal"/>
    <x v="21"/>
  </r>
  <r>
    <s v="Mrs."/>
    <s v="Christopher Patrick"/>
    <n v="57"/>
    <x v="1"/>
    <x v="0"/>
    <s v="B+"/>
    <x v="7"/>
    <x v="5"/>
    <x v="789"/>
    <s v="Dawn Medina"/>
    <x v="7753"/>
    <x v="1"/>
    <n v="65390.907599999999"/>
    <n v="492"/>
    <x v="0"/>
    <s v="Elective"/>
    <d v="2022-01-21T00:00:00"/>
    <s v="Penicillin"/>
    <s v="Inconclusive"/>
    <x v="25"/>
  </r>
  <r>
    <s v="Mrs."/>
    <s v="Reginald Watts"/>
    <n v="60"/>
    <x v="0"/>
    <x v="0"/>
    <s v="A-"/>
    <x v="6"/>
    <x v="1"/>
    <x v="1729"/>
    <s v="Denise Knapp"/>
    <x v="7754"/>
    <x v="1"/>
    <n v="9039.4377000000004"/>
    <n v="445"/>
    <x v="1"/>
    <s v="Urgent"/>
    <d v="2020-12-28T00:00:00"/>
    <s v="Aspirin"/>
    <s v="Inconclusive"/>
    <x v="14"/>
  </r>
  <r>
    <s v="Mr."/>
    <s v="Madison Smith"/>
    <n v="31"/>
    <x v="2"/>
    <x v="1"/>
    <s v="A+"/>
    <x v="4"/>
    <x v="1"/>
    <x v="618"/>
    <s v="James Jennings"/>
    <x v="7755"/>
    <x v="3"/>
    <n v="29507.8498"/>
    <n v="214"/>
    <x v="0"/>
    <s v="Elective"/>
    <d v="2022-02-17T00:00:00"/>
    <s v="Paracetamol"/>
    <s v="Inconclusive"/>
    <x v="26"/>
  </r>
  <r>
    <s v="Mrs."/>
    <s v="Logan Davis"/>
    <n v="35"/>
    <x v="1"/>
    <x v="0"/>
    <s v="O+"/>
    <x v="1"/>
    <x v="1"/>
    <x v="628"/>
    <s v="Michelle Freeman"/>
    <x v="7756"/>
    <x v="4"/>
    <n v="8295.2623000000003"/>
    <n v="110"/>
    <x v="2"/>
    <s v="Emergency"/>
    <d v="2022-07-07T00:00:00"/>
    <s v="Paracetamol"/>
    <s v="Abnormal"/>
    <x v="23"/>
  </r>
  <r>
    <s v="Mr."/>
    <s v="Erin Gomez"/>
    <n v="38"/>
    <x v="1"/>
    <x v="1"/>
    <s v="AB+"/>
    <x v="3"/>
    <x v="1"/>
    <x v="1429"/>
    <s v="Lauren Pena"/>
    <x v="7757"/>
    <x v="2"/>
    <n v="30585.532299999999"/>
    <n v="337"/>
    <x v="2"/>
    <s v="Emergency"/>
    <d v="2019-11-08T00:00:00"/>
    <s v="Penicillin"/>
    <s v="Normal"/>
    <x v="23"/>
  </r>
  <r>
    <s v="Mrs."/>
    <s v="Jon Barnett"/>
    <n v="20"/>
    <x v="2"/>
    <x v="0"/>
    <s v="AB+"/>
    <x v="3"/>
    <x v="0"/>
    <x v="1516"/>
    <s v="Andrew Sharp"/>
    <x v="7758"/>
    <x v="2"/>
    <n v="20301.484199999999"/>
    <n v="304"/>
    <x v="1"/>
    <s v="Urgent"/>
    <d v="2022-09-26T00:00:00"/>
    <s v="Paracetamol"/>
    <s v="Abnormal"/>
    <x v="1"/>
  </r>
  <r>
    <s v="Mr."/>
    <s v="Lisa Perkins"/>
    <n v="36"/>
    <x v="1"/>
    <x v="1"/>
    <s v="B+"/>
    <x v="7"/>
    <x v="4"/>
    <x v="1530"/>
    <s v="Jonathan Morales"/>
    <x v="7759"/>
    <x v="4"/>
    <n v="24945.306700000001"/>
    <n v="477"/>
    <x v="1"/>
    <s v="Urgent"/>
    <d v="2019-06-15T00:00:00"/>
    <s v="Paracetamol"/>
    <s v="Abnormal"/>
    <x v="26"/>
  </r>
  <r>
    <s v="Mrs."/>
    <s v="Destiny Stephens"/>
    <n v="19"/>
    <x v="2"/>
    <x v="0"/>
    <s v="A-"/>
    <x v="6"/>
    <x v="2"/>
    <x v="478"/>
    <s v="Erin Davis"/>
    <x v="7760"/>
    <x v="4"/>
    <n v="21605.5455"/>
    <n v="237"/>
    <x v="0"/>
    <s v="Elective"/>
    <d v="2020-04-15T00:00:00"/>
    <s v="Paracetamol"/>
    <s v="Inconclusive"/>
    <x v="24"/>
  </r>
  <r>
    <s v="Mr."/>
    <s v="David Williams"/>
    <n v="23"/>
    <x v="2"/>
    <x v="1"/>
    <s v="O-"/>
    <x v="0"/>
    <x v="3"/>
    <x v="311"/>
    <s v="Wanda Reeves"/>
    <x v="4309"/>
    <x v="2"/>
    <n v="4237.1356999999998"/>
    <n v="441"/>
    <x v="2"/>
    <s v="Emergency"/>
    <d v="2019-12-20T00:00:00"/>
    <s v="Penicillin"/>
    <s v="Abnormal"/>
    <x v="26"/>
  </r>
  <r>
    <s v="Mr."/>
    <s v="Herbert Day"/>
    <n v="78"/>
    <x v="0"/>
    <x v="1"/>
    <s v="O+"/>
    <x v="1"/>
    <x v="1"/>
    <x v="1017"/>
    <s v="John Chambers"/>
    <x v="7761"/>
    <x v="0"/>
    <n v="35607.412600000003"/>
    <n v="202"/>
    <x v="2"/>
    <s v="Emergency"/>
    <d v="2022-06-22T00:00:00"/>
    <s v="Penicillin"/>
    <s v="Inconclusive"/>
    <x v="28"/>
  </r>
  <r>
    <s v="Mr."/>
    <s v="Christina Young"/>
    <n v="42"/>
    <x v="1"/>
    <x v="1"/>
    <s v="O+"/>
    <x v="1"/>
    <x v="5"/>
    <x v="607"/>
    <s v="Luis Shaw"/>
    <x v="244"/>
    <x v="0"/>
    <n v="45218.7163"/>
    <n v="366"/>
    <x v="2"/>
    <s v="Emergency"/>
    <d v="2023-10-13T00:00:00"/>
    <s v="Penicillin"/>
    <s v="Inconclusive"/>
    <x v="3"/>
  </r>
  <r>
    <s v="Mr."/>
    <s v="Alison Love"/>
    <n v="20"/>
    <x v="2"/>
    <x v="1"/>
    <s v="A-"/>
    <x v="6"/>
    <x v="3"/>
    <x v="1568"/>
    <s v="Shelly Lopez"/>
    <x v="7762"/>
    <x v="4"/>
    <n v="31737.8305"/>
    <n v="351"/>
    <x v="2"/>
    <s v="Emergency"/>
    <d v="2021-10-28T00:00:00"/>
    <s v="Ibuprofen"/>
    <s v="Normal"/>
    <x v="28"/>
  </r>
  <r>
    <s v="Mrs."/>
    <s v="Jon Rhodes"/>
    <n v="29"/>
    <x v="2"/>
    <x v="0"/>
    <s v="O+"/>
    <x v="1"/>
    <x v="5"/>
    <x v="706"/>
    <s v="Dennis Morgan"/>
    <x v="814"/>
    <x v="1"/>
    <n v="79208.287100000001"/>
    <n v="430"/>
    <x v="2"/>
    <s v="Emergency"/>
    <d v="2020-02-04T00:00:00"/>
    <s v="Lipitor"/>
    <s v="Inconclusive"/>
    <x v="21"/>
  </r>
  <r>
    <s v="Mr."/>
    <s v="Jennifer Hall"/>
    <n v="77"/>
    <x v="0"/>
    <x v="1"/>
    <s v="A+"/>
    <x v="4"/>
    <x v="3"/>
    <x v="376"/>
    <s v="Anthony Jimenez"/>
    <x v="7763"/>
    <x v="0"/>
    <n v="32847.803099999997"/>
    <n v="354"/>
    <x v="2"/>
    <s v="Emergency"/>
    <d v="2023-10-15T00:00:00"/>
    <s v="Lipitor"/>
    <s v="Abnormal"/>
    <x v="24"/>
  </r>
  <r>
    <s v="Mrs."/>
    <s v="Calvin Spence"/>
    <n v="55"/>
    <x v="1"/>
    <x v="0"/>
    <s v="B+"/>
    <x v="7"/>
    <x v="4"/>
    <x v="431"/>
    <s v="Jillian Singh"/>
    <x v="7764"/>
    <x v="0"/>
    <n v="38697.532599999999"/>
    <n v="394"/>
    <x v="1"/>
    <s v="Urgent"/>
    <d v="2021-12-18T00:00:00"/>
    <s v="Aspirin"/>
    <s v="Inconclusive"/>
    <x v="23"/>
  </r>
  <r>
    <s v="Mr."/>
    <s v="William Buchanan"/>
    <n v="29"/>
    <x v="2"/>
    <x v="1"/>
    <s v="B-"/>
    <x v="2"/>
    <x v="4"/>
    <x v="1267"/>
    <s v="Chad Melendez"/>
    <x v="7765"/>
    <x v="3"/>
    <n v="43115.0389"/>
    <n v="220"/>
    <x v="2"/>
    <s v="Emergency"/>
    <d v="2023-01-13T00:00:00"/>
    <s v="Aspirin"/>
    <s v="Normal"/>
    <x v="15"/>
  </r>
  <r>
    <s v="Mrs."/>
    <s v="Daniel Graham"/>
    <n v="65"/>
    <x v="0"/>
    <x v="0"/>
    <s v="AB-"/>
    <x v="5"/>
    <x v="2"/>
    <x v="42"/>
    <s v="John Young"/>
    <x v="7766"/>
    <x v="3"/>
    <n v="2803.7894999999999"/>
    <n v="296"/>
    <x v="0"/>
    <s v="Elective"/>
    <d v="2023-03-04T00:00:00"/>
    <s v="Lipitor"/>
    <s v="Abnormal"/>
    <x v="3"/>
  </r>
  <r>
    <s v="Mrs."/>
    <s v="Michael Ortega"/>
    <n v="42"/>
    <x v="1"/>
    <x v="0"/>
    <s v="A+"/>
    <x v="4"/>
    <x v="1"/>
    <x v="926"/>
    <s v="Melanie Roberts"/>
    <x v="7767"/>
    <x v="3"/>
    <n v="33542.423499999997"/>
    <n v="132"/>
    <x v="0"/>
    <s v="Elective"/>
    <d v="2019-07-04T00:00:00"/>
    <s v="Ibuprofen"/>
    <s v="Normal"/>
    <x v="10"/>
  </r>
  <r>
    <s v="Mr."/>
    <s v="Steven Gutierrez"/>
    <n v="51"/>
    <x v="1"/>
    <x v="1"/>
    <s v="AB+"/>
    <x v="3"/>
    <x v="0"/>
    <x v="138"/>
    <s v="Alicia Daniels"/>
    <x v="7768"/>
    <x v="2"/>
    <n v="49103.728000000003"/>
    <n v="347"/>
    <x v="2"/>
    <s v="Emergency"/>
    <d v="2021-09-08T00:00:00"/>
    <s v="Paracetamol"/>
    <s v="Abnormal"/>
    <x v="18"/>
  </r>
  <r>
    <s v="Mr."/>
    <s v="Cindy Perez"/>
    <n v="23"/>
    <x v="2"/>
    <x v="1"/>
    <s v="AB+"/>
    <x v="3"/>
    <x v="2"/>
    <x v="1193"/>
    <s v="Anthony Berry"/>
    <x v="3102"/>
    <x v="2"/>
    <n v="5582.0236999999997"/>
    <n v="250"/>
    <x v="0"/>
    <s v="Elective"/>
    <d v="2022-06-05T00:00:00"/>
    <s v="Paracetamol"/>
    <s v="Normal"/>
    <x v="15"/>
  </r>
  <r>
    <s v="Mrs."/>
    <s v="Michelle Kemp"/>
    <n v="68"/>
    <x v="0"/>
    <x v="0"/>
    <s v="AB+"/>
    <x v="3"/>
    <x v="4"/>
    <x v="1528"/>
    <s v="Christine Trujillo"/>
    <x v="7769"/>
    <x v="4"/>
    <n v="4863.8038999999999"/>
    <n v="283"/>
    <x v="1"/>
    <s v="Urgent"/>
    <d v="2021-03-23T00:00:00"/>
    <s v="Penicillin"/>
    <s v="Inconclusive"/>
    <x v="29"/>
  </r>
  <r>
    <s v="Mr."/>
    <s v="Lindsey Hill"/>
    <n v="74"/>
    <x v="0"/>
    <x v="1"/>
    <s v="A-"/>
    <x v="6"/>
    <x v="0"/>
    <x v="1389"/>
    <s v="Jack Todd"/>
    <x v="7770"/>
    <x v="2"/>
    <n v="54187.027499999997"/>
    <n v="418"/>
    <x v="1"/>
    <s v="Urgent"/>
    <d v="2019-01-22T00:00:00"/>
    <s v="Aspirin"/>
    <s v="Inconclusive"/>
    <x v="0"/>
  </r>
  <r>
    <s v="Mr."/>
    <s v="Mary Lowery"/>
    <n v="59"/>
    <x v="1"/>
    <x v="1"/>
    <s v="A-"/>
    <x v="6"/>
    <x v="5"/>
    <x v="1124"/>
    <s v="Stephanie Wheeler"/>
    <x v="3156"/>
    <x v="3"/>
    <n v="62810.429799999998"/>
    <n v="440"/>
    <x v="0"/>
    <s v="Elective"/>
    <d v="2022-10-05T00:00:00"/>
    <s v="Ibuprofen"/>
    <s v="Abnormal"/>
    <x v="12"/>
  </r>
  <r>
    <s v="Mr."/>
    <s v="Sherri Larson"/>
    <n v="43"/>
    <x v="1"/>
    <x v="1"/>
    <s v="AB-"/>
    <x v="5"/>
    <x v="5"/>
    <x v="557"/>
    <s v="Diane Le"/>
    <x v="7771"/>
    <x v="2"/>
    <n v="25153.2281"/>
    <n v="387"/>
    <x v="0"/>
    <s v="Elective"/>
    <d v="2023-03-12T00:00:00"/>
    <s v="Lipitor"/>
    <s v="Inconclusive"/>
    <x v="8"/>
  </r>
  <r>
    <s v="Mrs."/>
    <s v="Michael Joyce"/>
    <n v="24"/>
    <x v="2"/>
    <x v="0"/>
    <s v="A+"/>
    <x v="4"/>
    <x v="3"/>
    <x v="1102"/>
    <s v="Timothy Freeman"/>
    <x v="2483"/>
    <x v="4"/>
    <n v="27703.509099999999"/>
    <n v="338"/>
    <x v="2"/>
    <s v="Emergency"/>
    <d v="2020-08-12T00:00:00"/>
    <s v="Ibuprofen"/>
    <s v="Abnormal"/>
    <x v="13"/>
  </r>
  <r>
    <s v="Mrs."/>
    <s v="Bridget Rodriguez"/>
    <n v="47"/>
    <x v="1"/>
    <x v="0"/>
    <s v="A-"/>
    <x v="6"/>
    <x v="1"/>
    <x v="1515"/>
    <s v="Brian Williams"/>
    <x v="7772"/>
    <x v="1"/>
    <n v="27995.080399999999"/>
    <n v="493"/>
    <x v="1"/>
    <s v="Urgent"/>
    <d v="2023-08-20T00:00:00"/>
    <s v="Paracetamol"/>
    <s v="Inconclusive"/>
    <x v="12"/>
  </r>
  <r>
    <s v="Mr."/>
    <s v="Kristin Garcia"/>
    <n v="63"/>
    <x v="0"/>
    <x v="1"/>
    <s v="A-"/>
    <x v="6"/>
    <x v="2"/>
    <x v="193"/>
    <s v="Bridget Gilbert"/>
    <x v="7773"/>
    <x v="4"/>
    <n v="13764.9872"/>
    <n v="112"/>
    <x v="0"/>
    <s v="Elective"/>
    <d v="2023-07-27T00:00:00"/>
    <s v="Paracetamol"/>
    <s v="Normal"/>
    <x v="12"/>
  </r>
  <r>
    <s v="Mrs."/>
    <s v="Tyler Oneal"/>
    <n v="80"/>
    <x v="0"/>
    <x v="0"/>
    <s v="AB+"/>
    <x v="3"/>
    <x v="2"/>
    <x v="1008"/>
    <s v="Mark Solomon"/>
    <x v="7774"/>
    <x v="3"/>
    <n v="18804.498599999999"/>
    <n v="295"/>
    <x v="0"/>
    <s v="Elective"/>
    <d v="2020-10-13T00:00:00"/>
    <s v="Lipitor"/>
    <s v="Normal"/>
    <x v="28"/>
  </r>
  <r>
    <s v="Mr."/>
    <s v="Andrew Mcgrath"/>
    <n v="60"/>
    <x v="0"/>
    <x v="1"/>
    <s v="A-"/>
    <x v="6"/>
    <x v="4"/>
    <x v="921"/>
    <s v="Brittany Brown DDS"/>
    <x v="936"/>
    <x v="2"/>
    <n v="29540.284800000001"/>
    <n v="132"/>
    <x v="2"/>
    <s v="Emergency"/>
    <d v="2020-06-12T00:00:00"/>
    <s v="Lipitor"/>
    <s v="Abnormal"/>
    <x v="7"/>
  </r>
  <r>
    <s v="Mrs."/>
    <s v="Brandon Quinn"/>
    <n v="25"/>
    <x v="2"/>
    <x v="0"/>
    <s v="O+"/>
    <x v="1"/>
    <x v="5"/>
    <x v="845"/>
    <s v="Angelica Bell"/>
    <x v="7775"/>
    <x v="4"/>
    <n v="46812.189700000003"/>
    <n v="255"/>
    <x v="0"/>
    <s v="Elective"/>
    <d v="2021-05-02T00:00:00"/>
    <s v="Aspirin"/>
    <s v="Inconclusive"/>
    <x v="24"/>
  </r>
  <r>
    <s v="Mrs."/>
    <s v="Michael Ray"/>
    <n v="25"/>
    <x v="2"/>
    <x v="0"/>
    <s v="O-"/>
    <x v="0"/>
    <x v="5"/>
    <x v="326"/>
    <s v="Brittney Wilson"/>
    <x v="7776"/>
    <x v="3"/>
    <n v="28213.1018"/>
    <n v="429"/>
    <x v="0"/>
    <s v="Elective"/>
    <d v="2018-12-11T00:00:00"/>
    <s v="Penicillin"/>
    <s v="Normal"/>
    <x v="27"/>
  </r>
  <r>
    <s v="Mrs."/>
    <s v="Robert Porter"/>
    <n v="77"/>
    <x v="0"/>
    <x v="0"/>
    <s v="AB-"/>
    <x v="5"/>
    <x v="3"/>
    <x v="1668"/>
    <s v="Andrea Mora"/>
    <x v="589"/>
    <x v="1"/>
    <n v="6002.2806"/>
    <n v="442"/>
    <x v="1"/>
    <s v="Urgent"/>
    <d v="2019-02-02T00:00:00"/>
    <s v="Paracetamol"/>
    <s v="Abnormal"/>
    <x v="29"/>
  </r>
  <r>
    <s v="Mr."/>
    <s v="Dillon Hunter"/>
    <n v="55"/>
    <x v="1"/>
    <x v="1"/>
    <s v="B+ve"/>
    <x v="7"/>
    <x v="3"/>
    <x v="502"/>
    <s v="Jacob Sanders"/>
    <x v="1291"/>
    <x v="3"/>
    <n v="4884.5949000000001"/>
    <n v="449"/>
    <x v="2"/>
    <s v="Emergency"/>
    <d v="2023-05-14T00:00:00"/>
    <s v="Penicillin"/>
    <s v="Normal"/>
    <x v="20"/>
  </r>
  <r>
    <s v="Mrs."/>
    <s v="Carrie Hood"/>
    <n v="67"/>
    <x v="0"/>
    <x v="0"/>
    <s v="O+"/>
    <x v="1"/>
    <x v="4"/>
    <x v="1389"/>
    <s v="Karen Ellison"/>
    <x v="7777"/>
    <x v="4"/>
    <n v="23362.1011"/>
    <n v="457"/>
    <x v="1"/>
    <s v="Urgent"/>
    <d v="2019-01-21T00:00:00"/>
    <s v="Paracetamol"/>
    <s v="Normal"/>
    <x v="27"/>
  </r>
  <r>
    <s v="Mr."/>
    <s v="Jennifer Adams"/>
    <n v="68"/>
    <x v="0"/>
    <x v="1"/>
    <s v="O-"/>
    <x v="0"/>
    <x v="0"/>
    <x v="804"/>
    <s v="Kristen Davis"/>
    <x v="7778"/>
    <x v="2"/>
    <n v="7599.3388999999997"/>
    <n v="490"/>
    <x v="1"/>
    <s v="Urgent"/>
    <d v="2020-10-24T00:00:00"/>
    <s v="Lipitor"/>
    <s v="Normal"/>
    <x v="2"/>
  </r>
  <r>
    <s v="Mr."/>
    <s v="Brenda Pena"/>
    <n v="30"/>
    <x v="2"/>
    <x v="1"/>
    <s v="A-"/>
    <x v="6"/>
    <x v="3"/>
    <x v="1758"/>
    <s v="Jorge Johnson"/>
    <x v="1391"/>
    <x v="4"/>
    <n v="32960.528200000001"/>
    <n v="358"/>
    <x v="2"/>
    <s v="Emergency"/>
    <d v="2022-01-22T00:00:00"/>
    <s v="Lipitor"/>
    <s v="Inconclusive"/>
    <x v="27"/>
  </r>
  <r>
    <s v="Mrs."/>
    <s v="Paige Davis"/>
    <n v="18"/>
    <x v="2"/>
    <x v="0"/>
    <s v="B-"/>
    <x v="2"/>
    <x v="0"/>
    <x v="1109"/>
    <s v="Ashley Rogers"/>
    <x v="7779"/>
    <x v="4"/>
    <n v="49992.024700000002"/>
    <n v="419"/>
    <x v="2"/>
    <s v="Emergency"/>
    <d v="2023-01-10T00:00:00"/>
    <s v="Penicillin"/>
    <s v="Inconclusive"/>
    <x v="3"/>
  </r>
  <r>
    <s v="Mrs."/>
    <s v="Robin Tucker"/>
    <n v="53"/>
    <x v="1"/>
    <x v="0"/>
    <s v="O+"/>
    <x v="1"/>
    <x v="2"/>
    <x v="1067"/>
    <s v="Daniel Moss"/>
    <x v="7780"/>
    <x v="2"/>
    <n v="6189.4795999999997"/>
    <n v="200"/>
    <x v="0"/>
    <s v="Elective"/>
    <d v="2023-10-06T00:00:00"/>
    <s v="Penicillin"/>
    <s v="Inconclusive"/>
    <x v="3"/>
  </r>
  <r>
    <s v="Mrs."/>
    <s v="Robert Forbes"/>
    <n v="72"/>
    <x v="0"/>
    <x v="0"/>
    <s v="A+"/>
    <x v="4"/>
    <x v="1"/>
    <x v="1311"/>
    <s v="Ashley Smith"/>
    <x v="7781"/>
    <x v="0"/>
    <n v="29744.521799999999"/>
    <n v="313"/>
    <x v="2"/>
    <s v="Emergency"/>
    <d v="2022-02-09T00:00:00"/>
    <s v="Ibuprofen"/>
    <s v="Abnormal"/>
    <x v="6"/>
  </r>
  <r>
    <s v="Mrs."/>
    <s v="Rebecca Summers"/>
    <n v="63"/>
    <x v="0"/>
    <x v="0"/>
    <s v="A-"/>
    <x v="6"/>
    <x v="4"/>
    <x v="887"/>
    <s v="Timothy Hernandez"/>
    <x v="7782"/>
    <x v="1"/>
    <n v="9166.2795000000006"/>
    <n v="220"/>
    <x v="0"/>
    <s v="Elective"/>
    <d v="2019-02-03T00:00:00"/>
    <s v="Lipitor"/>
    <s v="Inconclusive"/>
    <x v="8"/>
  </r>
  <r>
    <s v="Mrs."/>
    <s v="Matthew Vincent"/>
    <n v="40"/>
    <x v="1"/>
    <x v="0"/>
    <s v="A-"/>
    <x v="6"/>
    <x v="1"/>
    <x v="1213"/>
    <s v="Catherine Hayes"/>
    <x v="7783"/>
    <x v="0"/>
    <n v="14556.144700000001"/>
    <n v="317"/>
    <x v="0"/>
    <s v="Elective"/>
    <d v="2020-01-13T00:00:00"/>
    <s v="Lipitor"/>
    <s v="Normal"/>
    <x v="20"/>
  </r>
  <r>
    <s v="Mrs."/>
    <s v="Jeremy Smith"/>
    <n v="41"/>
    <x v="1"/>
    <x v="0"/>
    <s v="O+"/>
    <x v="1"/>
    <x v="5"/>
    <x v="1341"/>
    <s v="Kaitlyn Craig"/>
    <x v="7784"/>
    <x v="1"/>
    <n v="61100.121899999998"/>
    <n v="231"/>
    <x v="0"/>
    <s v="Elective"/>
    <d v="2019-09-12T00:00:00"/>
    <s v="Ibuprofen"/>
    <s v="Abnormal"/>
    <x v="15"/>
  </r>
  <r>
    <s v="Mrs."/>
    <s v="Scott Robertson"/>
    <n v="71"/>
    <x v="0"/>
    <x v="0"/>
    <s v="AB-"/>
    <x v="5"/>
    <x v="4"/>
    <x v="314"/>
    <s v="William Chandler"/>
    <x v="7785"/>
    <x v="4"/>
    <n v="24704.3668"/>
    <n v="181"/>
    <x v="1"/>
    <s v="Urgent"/>
    <d v="2022-02-28T00:00:00"/>
    <s v="Ibuprofen"/>
    <s v="Abnormal"/>
    <x v="28"/>
  </r>
  <r>
    <s v="Mr."/>
    <s v="Amanda Thompson"/>
    <n v="83"/>
    <x v="0"/>
    <x v="1"/>
    <s v="AB-"/>
    <x v="5"/>
    <x v="2"/>
    <x v="890"/>
    <s v="Vincent Boyle"/>
    <x v="7786"/>
    <x v="1"/>
    <n v="15924.5766"/>
    <n v="370"/>
    <x v="1"/>
    <s v="Urgent"/>
    <d v="2023-04-03T00:00:00"/>
    <s v="Paracetamol"/>
    <s v="Normal"/>
    <x v="7"/>
  </r>
  <r>
    <s v="Mrs."/>
    <s v="Michelle Torres"/>
    <n v="49"/>
    <x v="1"/>
    <x v="0"/>
    <s v="O+"/>
    <x v="1"/>
    <x v="3"/>
    <x v="772"/>
    <s v="Sharon Williams"/>
    <x v="7787"/>
    <x v="3"/>
    <n v="18178.349399999999"/>
    <n v="476"/>
    <x v="1"/>
    <s v="Urgent"/>
    <d v="2023-10-22T00:00:00"/>
    <s v="Aspirin"/>
    <s v="Abnormal"/>
    <x v="28"/>
  </r>
  <r>
    <s v="Mr."/>
    <s v="Mark Cummings"/>
    <n v="71"/>
    <x v="0"/>
    <x v="1"/>
    <s v="AB+"/>
    <x v="3"/>
    <x v="4"/>
    <x v="156"/>
    <s v="Andrea Clarke"/>
    <x v="7788"/>
    <x v="4"/>
    <n v="16824.790700000001"/>
    <n v="223"/>
    <x v="2"/>
    <s v="Emergency"/>
    <d v="2020-05-25T00:00:00"/>
    <s v="Ibuprofen"/>
    <s v="Inconclusive"/>
    <x v="29"/>
  </r>
  <r>
    <s v="Mr."/>
    <s v="Jessica Gregory"/>
    <n v="79"/>
    <x v="0"/>
    <x v="1"/>
    <s v="O-"/>
    <x v="0"/>
    <x v="3"/>
    <x v="866"/>
    <s v="Shelley Conley"/>
    <x v="7789"/>
    <x v="2"/>
    <n v="34502.895799999998"/>
    <n v="478"/>
    <x v="2"/>
    <s v="Emergency"/>
    <d v="2021-05-07T00:00:00"/>
    <s v="Ibuprofen"/>
    <s v="Abnormal"/>
    <x v="28"/>
  </r>
  <r>
    <s v="Mrs."/>
    <s v="Marissa Alvarez"/>
    <n v="78"/>
    <x v="0"/>
    <x v="0"/>
    <s v="A-"/>
    <x v="6"/>
    <x v="4"/>
    <x v="1175"/>
    <s v="Manuel Martin"/>
    <x v="7790"/>
    <x v="0"/>
    <n v="43133.988400000002"/>
    <n v="364"/>
    <x v="1"/>
    <s v="Urgent"/>
    <d v="2022-05-03T00:00:00"/>
    <s v="Aspirin"/>
    <s v="Abnormal"/>
    <x v="19"/>
  </r>
  <r>
    <s v="Mr."/>
    <s v="Shawn Ward"/>
    <n v="45"/>
    <x v="1"/>
    <x v="1"/>
    <s v="O-"/>
    <x v="0"/>
    <x v="0"/>
    <x v="723"/>
    <s v="Jason Wheeler"/>
    <x v="7791"/>
    <x v="4"/>
    <n v="28784.276099999999"/>
    <n v="251"/>
    <x v="1"/>
    <s v="Urgent"/>
    <d v="2023-05-07T00:00:00"/>
    <s v="Ibuprofen"/>
    <s v="Inconclusive"/>
    <x v="12"/>
  </r>
  <r>
    <s v="Mrs."/>
    <s v="Robert Palmer"/>
    <n v="68"/>
    <x v="0"/>
    <x v="0"/>
    <s v="B-"/>
    <x v="2"/>
    <x v="0"/>
    <x v="1676"/>
    <s v="Christine Garcia PhD"/>
    <x v="57"/>
    <x v="2"/>
    <n v="55224.919099999999"/>
    <n v="338"/>
    <x v="0"/>
    <s v="Elective"/>
    <d v="2020-02-09T00:00:00"/>
    <s v="Penicillin"/>
    <s v="Inconclusive"/>
    <x v="24"/>
  </r>
  <r>
    <s v="Mr."/>
    <s v="Christy Cummings"/>
    <n v="38"/>
    <x v="1"/>
    <x v="1"/>
    <s v="B+ve"/>
    <x v="7"/>
    <x v="3"/>
    <x v="1476"/>
    <s v="Bernard Little"/>
    <x v="7792"/>
    <x v="4"/>
    <n v="18887.144400000001"/>
    <n v="340"/>
    <x v="2"/>
    <s v="Emergency"/>
    <d v="2021-06-06T00:00:00"/>
    <s v="Lipitor"/>
    <s v="Normal"/>
    <x v="29"/>
  </r>
  <r>
    <s v="Mr."/>
    <s v="Oscar Mason"/>
    <n v="18"/>
    <x v="2"/>
    <x v="1"/>
    <s v="A+"/>
    <x v="4"/>
    <x v="2"/>
    <x v="1288"/>
    <s v="Patrick Ellis"/>
    <x v="7793"/>
    <x v="3"/>
    <n v="15659.232900000001"/>
    <n v="236"/>
    <x v="0"/>
    <s v="Elective"/>
    <d v="2022-09-25T00:00:00"/>
    <s v="Penicillin"/>
    <s v="Abnormal"/>
    <x v="9"/>
  </r>
  <r>
    <s v="Mrs."/>
    <s v="Kimberly Hampton"/>
    <n v="71"/>
    <x v="0"/>
    <x v="0"/>
    <s v="O+"/>
    <x v="1"/>
    <x v="5"/>
    <x v="1796"/>
    <s v="Robert Palmer"/>
    <x v="7794"/>
    <x v="3"/>
    <n v="61525.073700000001"/>
    <n v="446"/>
    <x v="0"/>
    <s v="Elective"/>
    <d v="2018-11-10T00:00:00"/>
    <s v="Lipitor"/>
    <s v="Inconclusive"/>
    <x v="22"/>
  </r>
  <r>
    <s v="Mr."/>
    <s v="Allison Jones"/>
    <n v="34"/>
    <x v="2"/>
    <x v="1"/>
    <s v="B+ve"/>
    <x v="7"/>
    <x v="2"/>
    <x v="951"/>
    <s v="William Schneider"/>
    <x v="7795"/>
    <x v="2"/>
    <n v="18312.4931"/>
    <n v="266"/>
    <x v="2"/>
    <s v="Emergency"/>
    <d v="2022-04-17T00:00:00"/>
    <s v="Penicillin"/>
    <s v="Normal"/>
    <x v="0"/>
  </r>
  <r>
    <s v="Mr."/>
    <s v="Debra Mejia"/>
    <n v="50"/>
    <x v="1"/>
    <x v="1"/>
    <s v="A-"/>
    <x v="6"/>
    <x v="4"/>
    <x v="1124"/>
    <s v="Pamela David"/>
    <x v="7796"/>
    <x v="4"/>
    <n v="41143.1702"/>
    <n v="268"/>
    <x v="2"/>
    <s v="Emergency"/>
    <d v="2022-10-13T00:00:00"/>
    <s v="Lipitor"/>
    <s v="Inconclusive"/>
    <x v="1"/>
  </r>
  <r>
    <s v="Mrs."/>
    <s v="John Arnold"/>
    <n v="48"/>
    <x v="1"/>
    <x v="0"/>
    <s v="O+"/>
    <x v="1"/>
    <x v="3"/>
    <x v="1299"/>
    <s v="Michael Watson"/>
    <x v="2472"/>
    <x v="0"/>
    <n v="6830.5852000000004"/>
    <n v="477"/>
    <x v="1"/>
    <s v="Urgent"/>
    <d v="2022-12-02T00:00:00"/>
    <s v="Ibuprofen"/>
    <s v="Inconclusive"/>
    <x v="18"/>
  </r>
  <r>
    <s v="Mr."/>
    <s v="Erin Garcia"/>
    <n v="23"/>
    <x v="2"/>
    <x v="1"/>
    <s v="AB+"/>
    <x v="3"/>
    <x v="2"/>
    <x v="425"/>
    <s v="Sarah Mitchell"/>
    <x v="7797"/>
    <x v="1"/>
    <n v="4550.1850000000004"/>
    <n v="358"/>
    <x v="0"/>
    <s v="Elective"/>
    <d v="2019-08-11T00:00:00"/>
    <s v="Ibuprofen"/>
    <s v="Normal"/>
    <x v="3"/>
  </r>
  <r>
    <s v="Mrs."/>
    <s v="Angela Roberts"/>
    <n v="39"/>
    <x v="1"/>
    <x v="0"/>
    <s v="AB+"/>
    <x v="3"/>
    <x v="2"/>
    <x v="263"/>
    <s v="Evan Ramirez"/>
    <x v="7798"/>
    <x v="1"/>
    <n v="10789.143899999999"/>
    <n v="215"/>
    <x v="2"/>
    <s v="Emergency"/>
    <d v="2018-12-13T00:00:00"/>
    <s v="Ibuprofen"/>
    <s v="Inconclusive"/>
    <x v="8"/>
  </r>
  <r>
    <s v="Mr."/>
    <s v="Natalie Rojas"/>
    <n v="21"/>
    <x v="2"/>
    <x v="1"/>
    <s v="B+ve"/>
    <x v="7"/>
    <x v="1"/>
    <x v="1638"/>
    <s v="Alicia Wilson"/>
    <x v="7799"/>
    <x v="2"/>
    <n v="22230.955600000001"/>
    <n v="451"/>
    <x v="0"/>
    <s v="Elective"/>
    <d v="2021-04-11T00:00:00"/>
    <s v="Penicillin"/>
    <s v="Abnormal"/>
    <x v="0"/>
  </r>
  <r>
    <s v="Mr."/>
    <s v="Scott Reed DDS"/>
    <n v="73"/>
    <x v="0"/>
    <x v="1"/>
    <s v="B+ve"/>
    <x v="7"/>
    <x v="0"/>
    <x v="1583"/>
    <s v="Cheryl Tate"/>
    <x v="7800"/>
    <x v="0"/>
    <n v="12285.514800000001"/>
    <n v="118"/>
    <x v="2"/>
    <s v="Emergency"/>
    <d v="2023-09-17T00:00:00"/>
    <s v="Ibuprofen"/>
    <s v="Inconclusive"/>
    <x v="27"/>
  </r>
  <r>
    <s v="Mr."/>
    <s v="Neil Martinez"/>
    <n v="66"/>
    <x v="0"/>
    <x v="1"/>
    <s v="AB-"/>
    <x v="5"/>
    <x v="1"/>
    <x v="1226"/>
    <s v="Jamie Nolan"/>
    <x v="7801"/>
    <x v="1"/>
    <n v="22010.748299999999"/>
    <n v="326"/>
    <x v="1"/>
    <s v="Urgent"/>
    <d v="2023-08-02T00:00:00"/>
    <s v="Lipitor"/>
    <s v="Inconclusive"/>
    <x v="2"/>
  </r>
  <r>
    <s v="Mrs."/>
    <s v="Jason Riley"/>
    <n v="38"/>
    <x v="1"/>
    <x v="0"/>
    <s v="O-"/>
    <x v="0"/>
    <x v="5"/>
    <x v="493"/>
    <s v="Laura Valenzuela"/>
    <x v="313"/>
    <x v="4"/>
    <n v="24409.4601"/>
    <n v="242"/>
    <x v="2"/>
    <s v="Emergency"/>
    <d v="2020-11-26T00:00:00"/>
    <s v="Aspirin"/>
    <s v="Inconclusive"/>
    <x v="20"/>
  </r>
  <r>
    <s v="Mrs."/>
    <s v="Amy Santana"/>
    <n v="48"/>
    <x v="1"/>
    <x v="0"/>
    <s v="A-"/>
    <x v="6"/>
    <x v="1"/>
    <x v="142"/>
    <s v="Meghan Atkinson"/>
    <x v="7802"/>
    <x v="4"/>
    <n v="31471.974099999999"/>
    <n v="288"/>
    <x v="0"/>
    <s v="Elective"/>
    <d v="2020-04-18T00:00:00"/>
    <s v="Aspirin"/>
    <s v="Abnormal"/>
    <x v="12"/>
  </r>
  <r>
    <s v="Mr."/>
    <s v="Thomas Mckenzie"/>
    <n v="80"/>
    <x v="0"/>
    <x v="1"/>
    <s v="A-"/>
    <x v="6"/>
    <x v="3"/>
    <x v="1634"/>
    <s v="Crystal Peterson"/>
    <x v="7803"/>
    <x v="4"/>
    <n v="772.49120000000005"/>
    <n v="345"/>
    <x v="2"/>
    <s v="Emergency"/>
    <d v="2022-06-03T00:00:00"/>
    <s v="Paracetamol"/>
    <s v="Abnormal"/>
    <x v="15"/>
  </r>
  <r>
    <s v="Mr."/>
    <s v="Russell Peters"/>
    <n v="54"/>
    <x v="1"/>
    <x v="1"/>
    <s v="B+ve"/>
    <x v="7"/>
    <x v="4"/>
    <x v="1458"/>
    <s v="Bill Mendoza"/>
    <x v="7804"/>
    <x v="4"/>
    <n v="2681.5951"/>
    <n v="187"/>
    <x v="1"/>
    <s v="Urgent"/>
    <d v="2023-05-06T00:00:00"/>
    <s v="Paracetamol"/>
    <s v="Inconclusive"/>
    <x v="4"/>
  </r>
  <r>
    <s v="Mrs."/>
    <s v="Robert Freeman"/>
    <n v="41"/>
    <x v="1"/>
    <x v="0"/>
    <s v="O-"/>
    <x v="0"/>
    <x v="0"/>
    <x v="1043"/>
    <s v="Kelsey Ruiz"/>
    <x v="6685"/>
    <x v="1"/>
    <n v="44729.964800000002"/>
    <n v="444"/>
    <x v="0"/>
    <s v="Elective"/>
    <d v="2019-07-08T00:00:00"/>
    <s v="Ibuprofen"/>
    <s v="Normal"/>
    <x v="18"/>
  </r>
  <r>
    <s v="Mr."/>
    <s v="Sarah Johnson"/>
    <n v="59"/>
    <x v="1"/>
    <x v="1"/>
    <s v="AB+"/>
    <x v="3"/>
    <x v="1"/>
    <x v="1296"/>
    <s v="Laura Reid"/>
    <x v="7805"/>
    <x v="0"/>
    <n v="29893.009300000002"/>
    <n v="434"/>
    <x v="1"/>
    <s v="Urgent"/>
    <d v="2019-04-05T00:00:00"/>
    <s v="Aspirin"/>
    <s v="Normal"/>
    <x v="12"/>
  </r>
  <r>
    <s v="Mr."/>
    <s v="John Fleming"/>
    <n v="61"/>
    <x v="0"/>
    <x v="1"/>
    <s v="A-"/>
    <x v="6"/>
    <x v="4"/>
    <x v="731"/>
    <s v="Donald Harris"/>
    <x v="7806"/>
    <x v="4"/>
    <n v="33380.541299999997"/>
    <n v="331"/>
    <x v="1"/>
    <s v="Urgent"/>
    <d v="2019-08-04T00:00:00"/>
    <s v="Paracetamol"/>
    <s v="Normal"/>
    <x v="21"/>
  </r>
  <r>
    <s v="Mrs."/>
    <s v="Ashley Rojas"/>
    <n v="51"/>
    <x v="1"/>
    <x v="0"/>
    <s v="A+"/>
    <x v="4"/>
    <x v="4"/>
    <x v="503"/>
    <s v="Vanessa Fields"/>
    <x v="7807"/>
    <x v="2"/>
    <n v="13122.745199999999"/>
    <n v="224"/>
    <x v="2"/>
    <s v="Emergency"/>
    <d v="2019-10-01T00:00:00"/>
    <s v="Aspirin"/>
    <s v="Normal"/>
    <x v="24"/>
  </r>
  <r>
    <s v="Mrs."/>
    <s v="Alicia Howard"/>
    <n v="85"/>
    <x v="0"/>
    <x v="0"/>
    <s v="A-"/>
    <x v="6"/>
    <x v="1"/>
    <x v="1553"/>
    <s v="Dennis Vaughn"/>
    <x v="6885"/>
    <x v="3"/>
    <n v="15012.3117"/>
    <n v="297"/>
    <x v="1"/>
    <s v="Urgent"/>
    <d v="2022-09-21T00:00:00"/>
    <s v="Paracetamol"/>
    <s v="Abnormal"/>
    <x v="10"/>
  </r>
  <r>
    <s v="Mrs."/>
    <s v="Blake Davis"/>
    <n v="21"/>
    <x v="2"/>
    <x v="0"/>
    <s v="O+"/>
    <x v="1"/>
    <x v="3"/>
    <x v="655"/>
    <s v="Theresa Taylor"/>
    <x v="7808"/>
    <x v="4"/>
    <n v="11566.339599999999"/>
    <n v="234"/>
    <x v="1"/>
    <s v="Urgent"/>
    <d v="2019-04-27T00:00:00"/>
    <s v="Paracetamol"/>
    <s v="Inconclusive"/>
    <x v="29"/>
  </r>
  <r>
    <s v="Mrs."/>
    <s v="Andrew Duran"/>
    <n v="83"/>
    <x v="0"/>
    <x v="0"/>
    <s v="B+ve"/>
    <x v="7"/>
    <x v="3"/>
    <x v="1785"/>
    <s v="Kristen Black"/>
    <x v="6397"/>
    <x v="2"/>
    <n v="1639.7597000000001"/>
    <n v="420"/>
    <x v="2"/>
    <s v="Emergency"/>
    <d v="2018-12-20T00:00:00"/>
    <s v="Penicillin"/>
    <s v="Normal"/>
    <x v="17"/>
  </r>
  <r>
    <s v="Mr."/>
    <s v="Catherine Cabrera"/>
    <n v="48"/>
    <x v="1"/>
    <x v="1"/>
    <s v="AB+"/>
    <x v="3"/>
    <x v="1"/>
    <x v="940"/>
    <s v="Amy Bailey"/>
    <x v="7809"/>
    <x v="3"/>
    <n v="9983.11"/>
    <n v="168"/>
    <x v="1"/>
    <s v="Urgent"/>
    <d v="2020-06-02T00:00:00"/>
    <s v="Penicillin"/>
    <s v="Abnormal"/>
    <x v="6"/>
  </r>
  <r>
    <s v="Mrs."/>
    <s v="Trevor Brown"/>
    <n v="62"/>
    <x v="0"/>
    <x v="0"/>
    <s v="AB+"/>
    <x v="3"/>
    <x v="1"/>
    <x v="589"/>
    <s v="Julie Flores"/>
    <x v="7810"/>
    <x v="2"/>
    <n v="20014.022499999999"/>
    <n v="118"/>
    <x v="1"/>
    <s v="Urgent"/>
    <d v="2021-02-21T00:00:00"/>
    <s v="Paracetamol"/>
    <s v="Abnormal"/>
    <x v="27"/>
  </r>
  <r>
    <s v="Mr."/>
    <s v="Lisa Burns"/>
    <n v="52"/>
    <x v="1"/>
    <x v="1"/>
    <s v="AB+"/>
    <x v="3"/>
    <x v="5"/>
    <x v="1518"/>
    <s v="Jaime Day"/>
    <x v="7811"/>
    <x v="1"/>
    <n v="62985.472600000001"/>
    <n v="442"/>
    <x v="0"/>
    <s v="Elective"/>
    <d v="2022-11-12T00:00:00"/>
    <s v="Paracetamol"/>
    <s v="Inconclusive"/>
    <x v="0"/>
  </r>
  <r>
    <s v="Mrs."/>
    <s v="Michael Dickerson"/>
    <n v="53"/>
    <x v="1"/>
    <x v="0"/>
    <s v="A+"/>
    <x v="4"/>
    <x v="3"/>
    <x v="1534"/>
    <s v="Ryan Garrett"/>
    <x v="1649"/>
    <x v="0"/>
    <n v="14549.428"/>
    <n v="182"/>
    <x v="1"/>
    <s v="Urgent"/>
    <d v="2019-09-06T00:00:00"/>
    <s v="Aspirin"/>
    <s v="Normal"/>
    <x v="2"/>
  </r>
  <r>
    <s v="Mrs."/>
    <s v="Walter Ramirez"/>
    <n v="82"/>
    <x v="0"/>
    <x v="0"/>
    <s v="A-"/>
    <x v="6"/>
    <x v="3"/>
    <x v="35"/>
    <s v="Seth Perry"/>
    <x v="7812"/>
    <x v="2"/>
    <n v="14722.0249"/>
    <n v="279"/>
    <x v="2"/>
    <s v="Emergency"/>
    <d v="2019-12-04T00:00:00"/>
    <s v="Lipitor"/>
    <s v="Normal"/>
    <x v="21"/>
  </r>
  <r>
    <s v="Mrs."/>
    <s v="Rachel Rodriguez MD"/>
    <n v="18"/>
    <x v="2"/>
    <x v="0"/>
    <s v="A-"/>
    <x v="6"/>
    <x v="3"/>
    <x v="363"/>
    <s v="Ryan Austin"/>
    <x v="7813"/>
    <x v="2"/>
    <n v="24810.8704"/>
    <n v="434"/>
    <x v="2"/>
    <s v="Emergency"/>
    <d v="2022-05-17T00:00:00"/>
    <s v="Penicillin"/>
    <s v="Abnormal"/>
    <x v="9"/>
  </r>
  <r>
    <s v="Mrs."/>
    <s v="Joseph Rogers"/>
    <n v="74"/>
    <x v="0"/>
    <x v="0"/>
    <s v="A-"/>
    <x v="6"/>
    <x v="5"/>
    <x v="1110"/>
    <s v="Jasmine Martinez"/>
    <x v="7814"/>
    <x v="3"/>
    <n v="50985.798699999999"/>
    <n v="322"/>
    <x v="0"/>
    <s v="Elective"/>
    <d v="2019-07-09T00:00:00"/>
    <s v="Penicillin"/>
    <s v="Normal"/>
    <x v="0"/>
  </r>
  <r>
    <s v="Mr."/>
    <s v="Brandon Mcknight"/>
    <n v="35"/>
    <x v="1"/>
    <x v="1"/>
    <s v="B+ve"/>
    <x v="7"/>
    <x v="1"/>
    <x v="1439"/>
    <s v="William Benton PhD"/>
    <x v="7815"/>
    <x v="3"/>
    <n v="33026.436999999998"/>
    <n v="468"/>
    <x v="0"/>
    <s v="Elective"/>
    <d v="2019-06-25T00:00:00"/>
    <s v="Ibuprofen"/>
    <s v="Abnormal"/>
    <x v="21"/>
  </r>
  <r>
    <s v="Mrs."/>
    <s v="Stephanie Simpson"/>
    <n v="73"/>
    <x v="0"/>
    <x v="0"/>
    <s v="AB-"/>
    <x v="5"/>
    <x v="4"/>
    <x v="418"/>
    <s v="Amy Santos"/>
    <x v="7816"/>
    <x v="3"/>
    <n v="32110.301800000001"/>
    <n v="107"/>
    <x v="2"/>
    <s v="Emergency"/>
    <d v="2023-11-24T00:00:00"/>
    <s v="Lipitor"/>
    <s v="Inconclusive"/>
    <x v="19"/>
  </r>
  <r>
    <s v="Mr."/>
    <s v="Tamara Chandler"/>
    <n v="32"/>
    <x v="2"/>
    <x v="1"/>
    <s v="B-"/>
    <x v="2"/>
    <x v="5"/>
    <x v="1042"/>
    <s v="Yvette Davis"/>
    <x v="7817"/>
    <x v="3"/>
    <n v="73601.527900000001"/>
    <n v="289"/>
    <x v="0"/>
    <s v="Elective"/>
    <d v="2020-08-10T00:00:00"/>
    <s v="Paracetamol"/>
    <s v="Normal"/>
    <x v="27"/>
  </r>
  <r>
    <s v="Mrs."/>
    <s v="John Edwards"/>
    <n v="25"/>
    <x v="2"/>
    <x v="0"/>
    <s v="O+"/>
    <x v="1"/>
    <x v="0"/>
    <x v="1060"/>
    <s v="Corey Sweeney"/>
    <x v="7818"/>
    <x v="4"/>
    <n v="12050.4735"/>
    <n v="198"/>
    <x v="2"/>
    <s v="Emergency"/>
    <d v="2023-03-09T00:00:00"/>
    <s v="Lipitor"/>
    <s v="Normal"/>
    <x v="1"/>
  </r>
  <r>
    <s v="Mrs."/>
    <s v="Michelle Webb"/>
    <n v="50"/>
    <x v="1"/>
    <x v="0"/>
    <s v="O+"/>
    <x v="1"/>
    <x v="2"/>
    <x v="27"/>
    <s v="Sean Coleman"/>
    <x v="7819"/>
    <x v="0"/>
    <n v="6198.3837999999996"/>
    <n v="404"/>
    <x v="0"/>
    <s v="Elective"/>
    <d v="2021-06-10T00:00:00"/>
    <s v="Aspirin"/>
    <s v="Abnormal"/>
    <x v="12"/>
  </r>
  <r>
    <s v="Mrs."/>
    <s v="Briana Byrd"/>
    <n v="25"/>
    <x v="2"/>
    <x v="0"/>
    <s v="A+"/>
    <x v="4"/>
    <x v="3"/>
    <x v="587"/>
    <s v="Yolanda Phillips"/>
    <x v="6804"/>
    <x v="1"/>
    <n v="17959.667000000001"/>
    <n v="414"/>
    <x v="2"/>
    <s v="Emergency"/>
    <d v="2021-12-24T00:00:00"/>
    <s v="Aspirin"/>
    <s v="Abnormal"/>
    <x v="0"/>
  </r>
  <r>
    <s v="Mrs."/>
    <s v="Dylan Maynard"/>
    <n v="74"/>
    <x v="0"/>
    <x v="0"/>
    <s v="O+"/>
    <x v="1"/>
    <x v="5"/>
    <x v="1797"/>
    <s v="William Velazquez"/>
    <x v="7820"/>
    <x v="4"/>
    <n v="58945.892699999997"/>
    <n v="228"/>
    <x v="0"/>
    <s v="Elective"/>
    <d v="2021-01-14T00:00:00"/>
    <s v="Penicillin"/>
    <s v="Inconclusive"/>
    <x v="11"/>
  </r>
  <r>
    <s v="Mrs."/>
    <s v="Sharon Lewis"/>
    <n v="59"/>
    <x v="1"/>
    <x v="0"/>
    <s v="O+"/>
    <x v="1"/>
    <x v="2"/>
    <x v="936"/>
    <s v="Alyssa Thomas"/>
    <x v="7821"/>
    <x v="1"/>
    <n v="9537.9797999999992"/>
    <n v="415"/>
    <x v="0"/>
    <s v="Elective"/>
    <d v="2022-10-28T00:00:00"/>
    <s v="Penicillin"/>
    <s v="Normal"/>
    <x v="27"/>
  </r>
  <r>
    <s v="Mr."/>
    <s v="Joseph Jacobs"/>
    <n v="77"/>
    <x v="0"/>
    <x v="1"/>
    <s v="O+"/>
    <x v="1"/>
    <x v="2"/>
    <x v="593"/>
    <s v="Thomas Lee"/>
    <x v="7822"/>
    <x v="3"/>
    <n v="534.20979999999997"/>
    <n v="438"/>
    <x v="1"/>
    <s v="Urgent"/>
    <d v="2020-07-03T00:00:00"/>
    <s v="Lipitor"/>
    <s v="Normal"/>
    <x v="27"/>
  </r>
  <r>
    <s v="Mrs."/>
    <s v="Joyce Williams"/>
    <n v="82"/>
    <x v="0"/>
    <x v="0"/>
    <s v="A+"/>
    <x v="4"/>
    <x v="1"/>
    <x v="1798"/>
    <s v="Cameron Smith"/>
    <x v="7823"/>
    <x v="0"/>
    <n v="32490.519799999998"/>
    <n v="126"/>
    <x v="0"/>
    <s v="Elective"/>
    <d v="2021-05-12T00:00:00"/>
    <s v="Lipitor"/>
    <s v="Inconclusive"/>
    <x v="26"/>
  </r>
  <r>
    <s v="Mrs."/>
    <s v="Ethan Howard"/>
    <n v="66"/>
    <x v="0"/>
    <x v="0"/>
    <s v="A+"/>
    <x v="4"/>
    <x v="5"/>
    <x v="652"/>
    <s v="Ruben Green"/>
    <x v="7824"/>
    <x v="0"/>
    <n v="35467.893700000001"/>
    <n v="428"/>
    <x v="0"/>
    <s v="Elective"/>
    <d v="2018-11-14T00:00:00"/>
    <s v="Penicillin"/>
    <s v="Abnormal"/>
    <x v="23"/>
  </r>
  <r>
    <s v="Mrs."/>
    <s v="Timothy Trevino"/>
    <n v="43"/>
    <x v="1"/>
    <x v="0"/>
    <s v="O-"/>
    <x v="0"/>
    <x v="3"/>
    <x v="1237"/>
    <s v="Kaylee Singleton"/>
    <x v="7825"/>
    <x v="4"/>
    <n v="30844.901999999998"/>
    <n v="376"/>
    <x v="1"/>
    <s v="Urgent"/>
    <d v="2021-03-06T00:00:00"/>
    <s v="Lipitor"/>
    <s v="Inconclusive"/>
    <x v="22"/>
  </r>
  <r>
    <s v="Mrs."/>
    <s v="Anne Lowe"/>
    <n v="32"/>
    <x v="2"/>
    <x v="0"/>
    <s v="O+"/>
    <x v="1"/>
    <x v="1"/>
    <x v="1207"/>
    <s v="Joseph Boyd"/>
    <x v="7826"/>
    <x v="3"/>
    <n v="3702.8132999999998"/>
    <n v="212"/>
    <x v="2"/>
    <s v="Emergency"/>
    <d v="2019-03-25T00:00:00"/>
    <s v="Aspirin"/>
    <s v="Normal"/>
    <x v="24"/>
  </r>
  <r>
    <s v="Mr."/>
    <s v="Miss Holly Freeman"/>
    <n v="51"/>
    <x v="1"/>
    <x v="1"/>
    <s v="O-"/>
    <x v="0"/>
    <x v="4"/>
    <x v="857"/>
    <s v="Peter Burgess"/>
    <x v="7827"/>
    <x v="1"/>
    <n v="10184.4347"/>
    <n v="445"/>
    <x v="1"/>
    <s v="Urgent"/>
    <d v="2020-07-24T00:00:00"/>
    <s v="Aspirin"/>
    <s v="Normal"/>
    <x v="21"/>
  </r>
  <r>
    <s v="Mr."/>
    <s v="Jonathan Wagner"/>
    <n v="58"/>
    <x v="1"/>
    <x v="1"/>
    <s v="B-"/>
    <x v="2"/>
    <x v="4"/>
    <x v="1374"/>
    <s v="Joshua Rodriguez"/>
    <x v="7828"/>
    <x v="2"/>
    <n v="6202.3429999999998"/>
    <n v="149"/>
    <x v="0"/>
    <s v="Elective"/>
    <d v="2019-11-17T00:00:00"/>
    <s v="Penicillin"/>
    <s v="Inconclusive"/>
    <x v="23"/>
  </r>
  <r>
    <s v="Mr."/>
    <s v="Kathleen Johnson"/>
    <n v="73"/>
    <x v="0"/>
    <x v="1"/>
    <s v="A-"/>
    <x v="6"/>
    <x v="3"/>
    <x v="1247"/>
    <s v="Melissa Cardenas"/>
    <x v="7829"/>
    <x v="1"/>
    <n v="29661.2081"/>
    <n v="300"/>
    <x v="1"/>
    <s v="Urgent"/>
    <d v="2020-06-09T00:00:00"/>
    <s v="Lipitor"/>
    <s v="Inconclusive"/>
    <x v="28"/>
  </r>
  <r>
    <s v="Mr."/>
    <s v="Christine Smith"/>
    <n v="42"/>
    <x v="1"/>
    <x v="1"/>
    <s v="B-"/>
    <x v="2"/>
    <x v="1"/>
    <x v="200"/>
    <s v="Rachel Kim"/>
    <x v="7830"/>
    <x v="0"/>
    <n v="7144.3"/>
    <n v="215"/>
    <x v="1"/>
    <s v="Urgent"/>
    <d v="2022-08-04T00:00:00"/>
    <s v="Ibuprofen"/>
    <s v="Abnormal"/>
    <x v="26"/>
  </r>
  <r>
    <s v="Mrs."/>
    <s v="Christina Green"/>
    <n v="27"/>
    <x v="2"/>
    <x v="0"/>
    <s v="A+"/>
    <x v="4"/>
    <x v="3"/>
    <x v="747"/>
    <s v="Jason Nelson"/>
    <x v="7831"/>
    <x v="3"/>
    <n v="25460.1783"/>
    <n v="333"/>
    <x v="1"/>
    <s v="Urgent"/>
    <d v="2023-04-25T00:00:00"/>
    <s v="Lipitor"/>
    <s v="Inconclusive"/>
    <x v="8"/>
  </r>
  <r>
    <s v="Mr."/>
    <s v="Anita Moore"/>
    <n v="42"/>
    <x v="1"/>
    <x v="1"/>
    <s v="AB+"/>
    <x v="3"/>
    <x v="5"/>
    <x v="571"/>
    <s v="Brian Ferguson"/>
    <x v="7832"/>
    <x v="0"/>
    <n v="73180.411500000002"/>
    <n v="471"/>
    <x v="0"/>
    <s v="Elective"/>
    <d v="2022-10-06T00:00:00"/>
    <s v="Aspirin"/>
    <s v="Inconclusive"/>
    <x v="20"/>
  </r>
  <r>
    <s v="Mrs."/>
    <s v="Kimberly Walker"/>
    <n v="66"/>
    <x v="0"/>
    <x v="0"/>
    <s v="AB-"/>
    <x v="5"/>
    <x v="3"/>
    <x v="862"/>
    <s v="Brittany Robinson"/>
    <x v="7833"/>
    <x v="4"/>
    <n v="27202.1283"/>
    <n v="127"/>
    <x v="2"/>
    <s v="Emergency"/>
    <d v="2023-11-24T00:00:00"/>
    <s v="Lipitor"/>
    <s v="Normal"/>
    <x v="7"/>
  </r>
  <r>
    <s v="Mrs."/>
    <s v="Justin Moore"/>
    <n v="79"/>
    <x v="0"/>
    <x v="0"/>
    <s v="A+"/>
    <x v="4"/>
    <x v="0"/>
    <x v="731"/>
    <s v="James Martin"/>
    <x v="7834"/>
    <x v="0"/>
    <n v="17361.3842"/>
    <n v="237"/>
    <x v="2"/>
    <s v="Emergency"/>
    <d v="2019-08-01T00:00:00"/>
    <s v="Aspirin"/>
    <s v="Abnormal"/>
    <x v="18"/>
  </r>
  <r>
    <s v="Mrs."/>
    <s v="Richard Abbott"/>
    <n v="27"/>
    <x v="2"/>
    <x v="0"/>
    <s v="A+"/>
    <x v="4"/>
    <x v="0"/>
    <x v="491"/>
    <s v="Jane Leblanc"/>
    <x v="7835"/>
    <x v="3"/>
    <n v="13180.9475"/>
    <n v="338"/>
    <x v="1"/>
    <s v="Urgent"/>
    <d v="2023-08-27T00:00:00"/>
    <s v="Aspirin"/>
    <s v="Normal"/>
    <x v="28"/>
  </r>
  <r>
    <s v="Mrs."/>
    <s v="Stephanie Dillon MD"/>
    <n v="47"/>
    <x v="1"/>
    <x v="0"/>
    <s v="B+ve"/>
    <x v="7"/>
    <x v="5"/>
    <x v="377"/>
    <s v="Angela Morgan"/>
    <x v="7836"/>
    <x v="1"/>
    <n v="27526.958500000001"/>
    <n v="258"/>
    <x v="0"/>
    <s v="Elective"/>
    <d v="2019-02-09T00:00:00"/>
    <s v="Paracetamol"/>
    <s v="Normal"/>
    <x v="30"/>
  </r>
  <r>
    <s v="Mr."/>
    <s v="Anthony Young"/>
    <n v="49"/>
    <x v="1"/>
    <x v="1"/>
    <s v="AB+"/>
    <x v="3"/>
    <x v="1"/>
    <x v="977"/>
    <s v="Tracy Garza"/>
    <x v="7837"/>
    <x v="4"/>
    <n v="21305.035400000001"/>
    <n v="406"/>
    <x v="0"/>
    <s v="Elective"/>
    <d v="2022-02-10T00:00:00"/>
    <s v="Paracetamol"/>
    <s v="Inconclusive"/>
    <x v="3"/>
  </r>
  <r>
    <s v="Mrs."/>
    <s v="Christina Lynch"/>
    <n v="60"/>
    <x v="0"/>
    <x v="0"/>
    <s v="AB+"/>
    <x v="3"/>
    <x v="0"/>
    <x v="836"/>
    <s v="Pamela West"/>
    <x v="7838"/>
    <x v="0"/>
    <n v="38279.069600000003"/>
    <n v="500"/>
    <x v="0"/>
    <s v="Elective"/>
    <d v="2021-10-13T00:00:00"/>
    <s v="Aspirin"/>
    <s v="Inconclusive"/>
    <x v="26"/>
  </r>
  <r>
    <s v="Mr."/>
    <s v="Wanda Patterson"/>
    <n v="42"/>
    <x v="1"/>
    <x v="1"/>
    <s v="AB+"/>
    <x v="3"/>
    <x v="3"/>
    <x v="317"/>
    <s v="Samuel Villa"/>
    <x v="7400"/>
    <x v="3"/>
    <n v="14580.188200000001"/>
    <n v="174"/>
    <x v="2"/>
    <s v="Emergency"/>
    <d v="2019-08-27T00:00:00"/>
    <s v="Lipitor"/>
    <s v="Abnormal"/>
    <x v="16"/>
  </r>
  <r>
    <s v="Mrs."/>
    <s v="Ryan Hobbs"/>
    <n v="58"/>
    <x v="1"/>
    <x v="0"/>
    <s v="A-"/>
    <x v="6"/>
    <x v="2"/>
    <x v="1659"/>
    <s v="Heather Frank"/>
    <x v="7839"/>
    <x v="1"/>
    <n v="12085.4336"/>
    <n v="458"/>
    <x v="1"/>
    <s v="Urgent"/>
    <d v="2023-03-28T00:00:00"/>
    <s v="Paracetamol"/>
    <s v="Normal"/>
    <x v="22"/>
  </r>
  <r>
    <s v="Mrs."/>
    <s v="Kevin Jones"/>
    <n v="67"/>
    <x v="0"/>
    <x v="0"/>
    <s v="A-"/>
    <x v="6"/>
    <x v="2"/>
    <x v="908"/>
    <s v="Kathleen Hall"/>
    <x v="7840"/>
    <x v="1"/>
    <n v="23768.470300000001"/>
    <n v="354"/>
    <x v="2"/>
    <s v="Emergency"/>
    <d v="2020-11-18T00:00:00"/>
    <s v="Lipitor"/>
    <s v="Inconclusive"/>
    <x v="22"/>
  </r>
  <r>
    <s v="Mr."/>
    <s v="Edward Vasquez"/>
    <n v="22"/>
    <x v="2"/>
    <x v="1"/>
    <s v="A-"/>
    <x v="6"/>
    <x v="0"/>
    <x v="530"/>
    <s v="Anna Allen"/>
    <x v="7841"/>
    <x v="1"/>
    <n v="39003.478600000002"/>
    <n v="286"/>
    <x v="1"/>
    <s v="Urgent"/>
    <d v="2020-02-04T00:00:00"/>
    <s v="Ibuprofen"/>
    <s v="Normal"/>
    <x v="8"/>
  </r>
  <r>
    <s v="Mrs."/>
    <s v="Benjamin Parrish"/>
    <n v="71"/>
    <x v="0"/>
    <x v="0"/>
    <s v="AB-"/>
    <x v="5"/>
    <x v="3"/>
    <x v="374"/>
    <s v="Angel Parsons"/>
    <x v="7842"/>
    <x v="1"/>
    <n v="2116.962"/>
    <n v="292"/>
    <x v="2"/>
    <s v="Emergency"/>
    <d v="2020-03-01T00:00:00"/>
    <s v="Aspirin"/>
    <s v="Abnormal"/>
    <x v="4"/>
  </r>
  <r>
    <s v="Mrs."/>
    <s v="John Young"/>
    <n v="68"/>
    <x v="0"/>
    <x v="0"/>
    <s v="AB+"/>
    <x v="3"/>
    <x v="3"/>
    <x v="491"/>
    <s v="Carla Moore"/>
    <x v="379"/>
    <x v="2"/>
    <n v="9555.7325000000001"/>
    <n v="285"/>
    <x v="1"/>
    <s v="Urgent"/>
    <d v="2023-09-07T00:00:00"/>
    <s v="Lipitor"/>
    <s v="Normal"/>
    <x v="1"/>
  </r>
  <r>
    <s v="Mrs."/>
    <s v="Robert Lopez"/>
    <n v="76"/>
    <x v="0"/>
    <x v="0"/>
    <s v="B+ve"/>
    <x v="7"/>
    <x v="1"/>
    <x v="676"/>
    <s v="Kimberly Horn"/>
    <x v="313"/>
    <x v="4"/>
    <n v="6739.7218000000003"/>
    <n v="239"/>
    <x v="0"/>
    <s v="Elective"/>
    <d v="2023-07-15T00:00:00"/>
    <s v="Ibuprofen"/>
    <s v="Abnormal"/>
    <x v="14"/>
  </r>
  <r>
    <s v="Mrs."/>
    <s v="Stephanie Chung"/>
    <n v="66"/>
    <x v="0"/>
    <x v="0"/>
    <s v="O-"/>
    <x v="0"/>
    <x v="1"/>
    <x v="775"/>
    <s v="John Wood"/>
    <x v="7843"/>
    <x v="0"/>
    <n v="36723.743999999999"/>
    <n v="171"/>
    <x v="0"/>
    <s v="Elective"/>
    <d v="2020-05-23T00:00:00"/>
    <s v="Ibuprofen"/>
    <s v="Inconclusive"/>
    <x v="24"/>
  </r>
  <r>
    <s v="Mr."/>
    <s v="Nicole Richards"/>
    <n v="59"/>
    <x v="1"/>
    <x v="1"/>
    <s v="O+"/>
    <x v="1"/>
    <x v="4"/>
    <x v="627"/>
    <s v="Kristen Price"/>
    <x v="7844"/>
    <x v="3"/>
    <n v="23928.234799999998"/>
    <n v="358"/>
    <x v="1"/>
    <s v="Urgent"/>
    <d v="2021-11-26T00:00:00"/>
    <s v="Penicillin"/>
    <s v="Abnormal"/>
    <x v="15"/>
  </r>
  <r>
    <s v="Mr."/>
    <s v="Dr. Jacob Hart"/>
    <n v="78"/>
    <x v="0"/>
    <x v="1"/>
    <s v="A-"/>
    <x v="6"/>
    <x v="0"/>
    <x v="1572"/>
    <s v="Lisa Rogers"/>
    <x v="7845"/>
    <x v="0"/>
    <n v="18842.659100000001"/>
    <n v="170"/>
    <x v="0"/>
    <s v="Elective"/>
    <d v="2022-09-17T00:00:00"/>
    <s v="Ibuprofen"/>
    <s v="Inconclusive"/>
    <x v="27"/>
  </r>
  <r>
    <s v="Mr."/>
    <s v="Ryan Perez"/>
    <n v="63"/>
    <x v="0"/>
    <x v="1"/>
    <s v="A+"/>
    <x v="4"/>
    <x v="3"/>
    <x v="1071"/>
    <s v="Amanda Vasquez"/>
    <x v="7846"/>
    <x v="4"/>
    <n v="12638.726000000001"/>
    <n v="217"/>
    <x v="1"/>
    <s v="Urgent"/>
    <d v="2020-03-21T00:00:00"/>
    <s v="Aspirin"/>
    <s v="Abnormal"/>
    <x v="16"/>
  </r>
  <r>
    <s v="Mr."/>
    <s v="Alexander Steele"/>
    <n v="85"/>
    <x v="0"/>
    <x v="1"/>
    <s v="B-"/>
    <x v="2"/>
    <x v="3"/>
    <x v="1496"/>
    <s v="Michelle Grant"/>
    <x v="7847"/>
    <x v="1"/>
    <n v="17651.365399999999"/>
    <n v="246"/>
    <x v="2"/>
    <s v="Emergency"/>
    <d v="2022-10-28T00:00:00"/>
    <s v="Penicillin"/>
    <s v="Abnormal"/>
    <x v="12"/>
  </r>
  <r>
    <s v="Mrs."/>
    <s v="Andre White"/>
    <n v="49"/>
    <x v="1"/>
    <x v="0"/>
    <s v="A-"/>
    <x v="6"/>
    <x v="0"/>
    <x v="1585"/>
    <s v="Douglas Brooks"/>
    <x v="7848"/>
    <x v="2"/>
    <n v="16870.9391"/>
    <n v="248"/>
    <x v="2"/>
    <s v="Emergency"/>
    <d v="2021-03-12T00:00:00"/>
    <s v="Aspirin"/>
    <s v="Inconclusive"/>
    <x v="20"/>
  </r>
  <r>
    <s v="Mr."/>
    <s v="Patrick Vargas"/>
    <n v="26"/>
    <x v="2"/>
    <x v="1"/>
    <s v="B-"/>
    <x v="2"/>
    <x v="2"/>
    <x v="868"/>
    <s v="Dr. Donna Stevens"/>
    <x v="7849"/>
    <x v="2"/>
    <n v="13213.041499999999"/>
    <n v="347"/>
    <x v="1"/>
    <s v="Urgent"/>
    <d v="2022-05-14T00:00:00"/>
    <s v="Aspirin"/>
    <s v="Abnormal"/>
    <x v="27"/>
  </r>
  <r>
    <s v="Mr."/>
    <s v="John Cole"/>
    <n v="55"/>
    <x v="1"/>
    <x v="1"/>
    <s v="O+"/>
    <x v="1"/>
    <x v="2"/>
    <x v="995"/>
    <s v="Mark Bowman"/>
    <x v="7850"/>
    <x v="3"/>
    <n v="7874.6514999999999"/>
    <n v="221"/>
    <x v="1"/>
    <s v="Urgent"/>
    <d v="2020-10-02T00:00:00"/>
    <s v="Lipitor"/>
    <s v="Inconclusive"/>
    <x v="29"/>
  </r>
  <r>
    <s v="Mr."/>
    <s v="Brandi Young"/>
    <n v="61"/>
    <x v="0"/>
    <x v="1"/>
    <s v="AB-"/>
    <x v="5"/>
    <x v="5"/>
    <x v="1168"/>
    <s v="Tiffany Wilson"/>
    <x v="7851"/>
    <x v="0"/>
    <n v="61098.265200000002"/>
    <n v="137"/>
    <x v="0"/>
    <s v="Elective"/>
    <d v="2021-09-26T00:00:00"/>
    <s v="Penicillin"/>
    <s v="Inconclusive"/>
    <x v="26"/>
  </r>
  <r>
    <s v="Mr."/>
    <s v="Justin Stanley"/>
    <n v="78"/>
    <x v="0"/>
    <x v="1"/>
    <s v="A+"/>
    <x v="4"/>
    <x v="3"/>
    <x v="69"/>
    <s v="Susan Sanders"/>
    <x v="7852"/>
    <x v="0"/>
    <n v="6136.8290999999999"/>
    <n v="438"/>
    <x v="2"/>
    <s v="Emergency"/>
    <d v="2020-04-23T00:00:00"/>
    <s v="Aspirin"/>
    <s v="Inconclusive"/>
    <x v="29"/>
  </r>
  <r>
    <s v="Mrs."/>
    <s v="Kristin Braun"/>
    <n v="45"/>
    <x v="1"/>
    <x v="0"/>
    <s v="O-"/>
    <x v="0"/>
    <x v="2"/>
    <x v="910"/>
    <s v="Tiffany Williams"/>
    <x v="4334"/>
    <x v="0"/>
    <n v="6888.6597000000002"/>
    <n v="464"/>
    <x v="0"/>
    <s v="Elective"/>
    <d v="2020-05-13T00:00:00"/>
    <s v="Penicillin"/>
    <s v="Normal"/>
    <x v="4"/>
  </r>
  <r>
    <s v="Mr."/>
    <s v="Jeffery Kelley"/>
    <n v="24"/>
    <x v="2"/>
    <x v="1"/>
    <s v="AB+"/>
    <x v="3"/>
    <x v="4"/>
    <x v="665"/>
    <s v="Kristin Mcgee"/>
    <x v="7853"/>
    <x v="1"/>
    <n v="11633.664500000001"/>
    <n v="186"/>
    <x v="1"/>
    <s v="Urgent"/>
    <d v="2019-09-01T00:00:00"/>
    <s v="Penicillin"/>
    <s v="Inconclusive"/>
    <x v="14"/>
  </r>
  <r>
    <s v="Mr."/>
    <s v="Michael Martin"/>
    <n v="63"/>
    <x v="0"/>
    <x v="1"/>
    <s v="AB+"/>
    <x v="3"/>
    <x v="3"/>
    <x v="204"/>
    <s v="Gina Wiggins PhD"/>
    <x v="7854"/>
    <x v="0"/>
    <n v="20138.235700000001"/>
    <n v="410"/>
    <x v="2"/>
    <s v="Emergency"/>
    <d v="2021-11-01T00:00:00"/>
    <s v="Aspirin"/>
    <s v="Inconclusive"/>
    <x v="8"/>
  </r>
  <r>
    <s v="Mrs."/>
    <s v="Tamara Grant"/>
    <n v="55"/>
    <x v="1"/>
    <x v="0"/>
    <s v="B+ve"/>
    <x v="7"/>
    <x v="0"/>
    <x v="1265"/>
    <s v="Mrs. Alejandra Mills"/>
    <x v="7855"/>
    <x v="3"/>
    <n v="48090.796699999999"/>
    <n v="299"/>
    <x v="0"/>
    <s v="Elective"/>
    <d v="2020-05-14T00:00:00"/>
    <s v="Ibuprofen"/>
    <s v="Normal"/>
    <x v="21"/>
  </r>
  <r>
    <s v="Mrs."/>
    <s v="Sheila Perez"/>
    <n v="50"/>
    <x v="1"/>
    <x v="0"/>
    <s v="AB-"/>
    <x v="5"/>
    <x v="5"/>
    <x v="682"/>
    <s v="Christina Smith"/>
    <x v="7856"/>
    <x v="2"/>
    <n v="23688.778399999999"/>
    <n v="217"/>
    <x v="0"/>
    <s v="Elective"/>
    <d v="2019-02-06T00:00:00"/>
    <s v="Paracetamol"/>
    <s v="Abnormal"/>
    <x v="14"/>
  </r>
  <r>
    <s v="Mr."/>
    <s v="Sarah Dorsey"/>
    <n v="18"/>
    <x v="2"/>
    <x v="1"/>
    <s v="AB+"/>
    <x v="3"/>
    <x v="3"/>
    <x v="1323"/>
    <s v="Karen Flynn"/>
    <x v="7857"/>
    <x v="3"/>
    <n v="29551.514599999999"/>
    <n v="129"/>
    <x v="2"/>
    <s v="Emergency"/>
    <d v="2020-09-28T00:00:00"/>
    <s v="Aspirin"/>
    <s v="Inconclusive"/>
    <x v="6"/>
  </r>
  <r>
    <s v="Mrs."/>
    <s v="Johnny Hodges"/>
    <n v="77"/>
    <x v="0"/>
    <x v="0"/>
    <s v="A+"/>
    <x v="4"/>
    <x v="2"/>
    <x v="1389"/>
    <s v="Jennifer Jacobs"/>
    <x v="7858"/>
    <x v="0"/>
    <n v="4555.3307999999997"/>
    <n v="473"/>
    <x v="0"/>
    <s v="Elective"/>
    <d v="2019-01-21T00:00:00"/>
    <s v="Lipitor"/>
    <s v="Inconclusive"/>
    <x v="27"/>
  </r>
  <r>
    <s v="Mrs."/>
    <s v="Hannah Foley"/>
    <n v="56"/>
    <x v="1"/>
    <x v="0"/>
    <s v="O+"/>
    <x v="1"/>
    <x v="5"/>
    <x v="763"/>
    <s v="Lynn Cole"/>
    <x v="7859"/>
    <x v="1"/>
    <n v="10617.5928"/>
    <n v="391"/>
    <x v="0"/>
    <s v="Elective"/>
    <d v="2021-10-30T00:00:00"/>
    <s v="Ibuprofen"/>
    <s v="Inconclusive"/>
    <x v="18"/>
  </r>
  <r>
    <s v="Mr."/>
    <s v="Lisa Richardson"/>
    <n v="50"/>
    <x v="1"/>
    <x v="1"/>
    <s v="A+"/>
    <x v="4"/>
    <x v="4"/>
    <x v="160"/>
    <s v="Tamara Rogers"/>
    <x v="7860"/>
    <x v="4"/>
    <n v="8753.0007999999998"/>
    <n v="258"/>
    <x v="1"/>
    <s v="Urgent"/>
    <d v="2019-01-16T00:00:00"/>
    <s v="Lipitor"/>
    <s v="Normal"/>
    <x v="1"/>
  </r>
  <r>
    <s v="Mr."/>
    <s v="Megan Diaz"/>
    <n v="26"/>
    <x v="2"/>
    <x v="1"/>
    <s v="A-"/>
    <x v="6"/>
    <x v="5"/>
    <x v="1463"/>
    <s v="Clayton Lee"/>
    <x v="7861"/>
    <x v="4"/>
    <n v="35999.342199999999"/>
    <n v="467"/>
    <x v="0"/>
    <s v="Elective"/>
    <d v="2021-08-03T00:00:00"/>
    <s v="Paracetamol"/>
    <s v="Inconclusive"/>
    <x v="13"/>
  </r>
  <r>
    <s v="Mrs."/>
    <s v="Monica Brooks"/>
    <n v="22"/>
    <x v="2"/>
    <x v="0"/>
    <s v="B-"/>
    <x v="2"/>
    <x v="0"/>
    <x v="1378"/>
    <s v="Isaac Bell"/>
    <x v="7862"/>
    <x v="4"/>
    <n v="57270.071199999998"/>
    <n v="479"/>
    <x v="2"/>
    <s v="Emergency"/>
    <d v="2020-04-03T00:00:00"/>
    <s v="Paracetamol"/>
    <s v="Normal"/>
    <x v="20"/>
  </r>
  <r>
    <s v="Mrs."/>
    <s v="Tonya Pineda"/>
    <n v="82"/>
    <x v="0"/>
    <x v="0"/>
    <s v="O-"/>
    <x v="0"/>
    <x v="3"/>
    <x v="614"/>
    <s v="Daniel Zhang"/>
    <x v="6522"/>
    <x v="0"/>
    <n v="32070.207299999998"/>
    <n v="276"/>
    <x v="2"/>
    <s v="Emergency"/>
    <d v="2019-09-23T00:00:00"/>
    <s v="Lipitor"/>
    <s v="Normal"/>
    <x v="11"/>
  </r>
  <r>
    <s v="Mrs."/>
    <s v="Tyler Black"/>
    <n v="85"/>
    <x v="0"/>
    <x v="0"/>
    <s v="AB+"/>
    <x v="3"/>
    <x v="5"/>
    <x v="1220"/>
    <s v="Stephen Nunez"/>
    <x v="7863"/>
    <x v="0"/>
    <n v="55505.5697"/>
    <n v="184"/>
    <x v="0"/>
    <s v="Elective"/>
    <d v="2019-05-01T00:00:00"/>
    <s v="Ibuprofen"/>
    <s v="Inconclusive"/>
    <x v="8"/>
  </r>
  <r>
    <s v="Mr."/>
    <s v="Angel Davis"/>
    <n v="53"/>
    <x v="1"/>
    <x v="1"/>
    <s v="O+"/>
    <x v="1"/>
    <x v="5"/>
    <x v="12"/>
    <s v="Amy Jackson"/>
    <x v="7864"/>
    <x v="1"/>
    <n v="9683.9717000000001"/>
    <n v="237"/>
    <x v="2"/>
    <s v="Emergency"/>
    <d v="2021-07-04T00:00:00"/>
    <s v="Paracetamol"/>
    <s v="Abnormal"/>
    <x v="9"/>
  </r>
  <r>
    <s v="Mrs."/>
    <s v="Scott Smith"/>
    <n v="64"/>
    <x v="0"/>
    <x v="0"/>
    <s v="A+"/>
    <x v="4"/>
    <x v="3"/>
    <x v="1112"/>
    <s v="Dean Dalton"/>
    <x v="6224"/>
    <x v="0"/>
    <n v="11139.9738"/>
    <n v="298"/>
    <x v="2"/>
    <s v="Emergency"/>
    <d v="2020-01-05T00:00:00"/>
    <s v="Paracetamol"/>
    <s v="Normal"/>
    <x v="13"/>
  </r>
  <r>
    <s v="Mr."/>
    <s v="Bobby Keller"/>
    <n v="84"/>
    <x v="0"/>
    <x v="1"/>
    <s v="AB-"/>
    <x v="5"/>
    <x v="3"/>
    <x v="1305"/>
    <s v="Mike Walker"/>
    <x v="7865"/>
    <x v="0"/>
    <n v="3781.9834000000001"/>
    <n v="410"/>
    <x v="0"/>
    <s v="Elective"/>
    <d v="2019-06-02T00:00:00"/>
    <s v="Penicillin"/>
    <s v="Abnormal"/>
    <x v="22"/>
  </r>
  <r>
    <s v="Mrs."/>
    <s v="Jesse Weaver"/>
    <n v="39"/>
    <x v="1"/>
    <x v="0"/>
    <s v="AB+"/>
    <x v="3"/>
    <x v="2"/>
    <x v="1712"/>
    <s v="Andrew Carter"/>
    <x v="7866"/>
    <x v="2"/>
    <n v="20243.5082"/>
    <n v="235"/>
    <x v="0"/>
    <s v="Elective"/>
    <d v="2019-05-11T00:00:00"/>
    <s v="Ibuprofen"/>
    <s v="Abnormal"/>
    <x v="21"/>
  </r>
  <r>
    <s v="Mrs."/>
    <s v="Elizabeth Allen"/>
    <n v="75"/>
    <x v="0"/>
    <x v="0"/>
    <s v="A-"/>
    <x v="6"/>
    <x v="1"/>
    <x v="346"/>
    <s v="Yvonne Wilkinson"/>
    <x v="7867"/>
    <x v="0"/>
    <n v="37945.524599999997"/>
    <n v="472"/>
    <x v="1"/>
    <s v="Urgent"/>
    <d v="2021-04-17T00:00:00"/>
    <s v="Ibuprofen"/>
    <s v="Normal"/>
    <x v="20"/>
  </r>
  <r>
    <s v="Mrs."/>
    <s v="Melanie Taylor"/>
    <n v="70"/>
    <x v="0"/>
    <x v="0"/>
    <s v="A+"/>
    <x v="4"/>
    <x v="1"/>
    <x v="520"/>
    <s v="Pamela Hubbard"/>
    <x v="7868"/>
    <x v="0"/>
    <n v="3680.0068000000001"/>
    <n v="108"/>
    <x v="0"/>
    <s v="Elective"/>
    <d v="2019-07-29T00:00:00"/>
    <s v="Ibuprofen"/>
    <s v="Inconclusive"/>
    <x v="25"/>
  </r>
  <r>
    <s v="Mrs."/>
    <s v="Gregory Martin"/>
    <n v="26"/>
    <x v="2"/>
    <x v="0"/>
    <s v="O+"/>
    <x v="1"/>
    <x v="4"/>
    <x v="1544"/>
    <s v="Mrs. Bailey Howard MD"/>
    <x v="7869"/>
    <x v="3"/>
    <n v="26289.1587"/>
    <n v="126"/>
    <x v="2"/>
    <s v="Emergency"/>
    <d v="2021-07-15T00:00:00"/>
    <s v="Aspirin"/>
    <s v="Abnormal"/>
    <x v="0"/>
  </r>
  <r>
    <s v="Mr."/>
    <s v="Julie Hartman"/>
    <n v="84"/>
    <x v="0"/>
    <x v="1"/>
    <s v="AB-"/>
    <x v="5"/>
    <x v="5"/>
    <x v="859"/>
    <s v="Daniel Mills"/>
    <x v="7870"/>
    <x v="0"/>
    <n v="2559.9641999999999"/>
    <n v="222"/>
    <x v="0"/>
    <s v="Elective"/>
    <d v="2021-06-09T00:00:00"/>
    <s v="Lipitor"/>
    <s v="Normal"/>
    <x v="14"/>
  </r>
  <r>
    <s v="Mr."/>
    <s v="Chelsea Sanchez"/>
    <n v="80"/>
    <x v="0"/>
    <x v="1"/>
    <s v="O+"/>
    <x v="1"/>
    <x v="1"/>
    <x v="1092"/>
    <s v="John Howard"/>
    <x v="7871"/>
    <x v="0"/>
    <n v="27892.193299999999"/>
    <n v="398"/>
    <x v="2"/>
    <s v="Emergency"/>
    <d v="2021-01-12T00:00:00"/>
    <s v="Paracetamol"/>
    <s v="Abnormal"/>
    <x v="18"/>
  </r>
  <r>
    <s v="Mr."/>
    <s v="Ann Davis"/>
    <n v="42"/>
    <x v="1"/>
    <x v="1"/>
    <s v="O-"/>
    <x v="0"/>
    <x v="5"/>
    <x v="451"/>
    <s v="Rachel Taylor"/>
    <x v="7872"/>
    <x v="1"/>
    <n v="37009.346299999997"/>
    <n v="245"/>
    <x v="2"/>
    <s v="Emergency"/>
    <d v="2019-04-14T00:00:00"/>
    <s v="Ibuprofen"/>
    <s v="Normal"/>
    <x v="8"/>
  </r>
  <r>
    <s v="Mrs."/>
    <s v="Taylor Bennett"/>
    <n v="62"/>
    <x v="0"/>
    <x v="0"/>
    <s v="AB-"/>
    <x v="5"/>
    <x v="2"/>
    <x v="1096"/>
    <s v="Joseph Carpenter"/>
    <x v="6151"/>
    <x v="0"/>
    <n v="7522.9877999999999"/>
    <n v="476"/>
    <x v="2"/>
    <s v="Emergency"/>
    <d v="2020-12-12T00:00:00"/>
    <s v="Lipitor"/>
    <s v="Normal"/>
    <x v="7"/>
  </r>
  <r>
    <s v="Mrs."/>
    <s v="Amy Day"/>
    <n v="26"/>
    <x v="2"/>
    <x v="0"/>
    <s v="B-"/>
    <x v="2"/>
    <x v="2"/>
    <x v="1375"/>
    <s v="Carrie Sanchez"/>
    <x v="7873"/>
    <x v="1"/>
    <n v="10207.411"/>
    <n v="210"/>
    <x v="1"/>
    <s v="Urgent"/>
    <d v="2019-01-31T00:00:00"/>
    <s v="Ibuprofen"/>
    <s v="Abnormal"/>
    <x v="16"/>
  </r>
  <r>
    <s v="Mr."/>
    <s v="Annette Chapman"/>
    <n v="77"/>
    <x v="0"/>
    <x v="1"/>
    <s v="A-"/>
    <x v="6"/>
    <x v="3"/>
    <x v="887"/>
    <s v="Rebecca Elliott"/>
    <x v="7874"/>
    <x v="0"/>
    <n v="29188.5118"/>
    <n v="458"/>
    <x v="1"/>
    <s v="Urgent"/>
    <d v="2019-03-02T00:00:00"/>
    <s v="Penicillin"/>
    <s v="Normal"/>
    <x v="6"/>
  </r>
  <r>
    <s v="Mr."/>
    <s v="Amber Myers"/>
    <n v="63"/>
    <x v="0"/>
    <x v="1"/>
    <s v="O-"/>
    <x v="0"/>
    <x v="3"/>
    <x v="1681"/>
    <s v="Mrs. Angela Bradford"/>
    <x v="337"/>
    <x v="0"/>
    <n v="33873.798999999999"/>
    <n v="295"/>
    <x v="1"/>
    <s v="Urgent"/>
    <d v="2019-01-13T00:00:00"/>
    <s v="Aspirin"/>
    <s v="Abnormal"/>
    <x v="10"/>
  </r>
  <r>
    <s v="Mr."/>
    <s v="Christina Hayes"/>
    <n v="71"/>
    <x v="0"/>
    <x v="1"/>
    <s v="O+"/>
    <x v="1"/>
    <x v="3"/>
    <x v="1139"/>
    <s v="John Rosales"/>
    <x v="7875"/>
    <x v="0"/>
    <n v="29229.741999999998"/>
    <n v="337"/>
    <x v="0"/>
    <s v="Elective"/>
    <d v="2022-05-20T00:00:00"/>
    <s v="Paracetamol"/>
    <s v="Inconclusive"/>
    <x v="20"/>
  </r>
  <r>
    <s v="Mrs."/>
    <s v="Gregory Acosta"/>
    <n v="29"/>
    <x v="2"/>
    <x v="0"/>
    <s v="O+"/>
    <x v="1"/>
    <x v="5"/>
    <x v="577"/>
    <s v="Jean Fernandez"/>
    <x v="7876"/>
    <x v="3"/>
    <n v="20866.696"/>
    <n v="280"/>
    <x v="0"/>
    <s v="Elective"/>
    <d v="2020-08-21T00:00:00"/>
    <s v="Ibuprofen"/>
    <s v="Normal"/>
    <x v="12"/>
  </r>
  <r>
    <s v="Mr."/>
    <s v="Sydney Hernandez"/>
    <n v="62"/>
    <x v="0"/>
    <x v="1"/>
    <s v="A+"/>
    <x v="4"/>
    <x v="1"/>
    <x v="1405"/>
    <s v="Christina Kaiser"/>
    <x v="7877"/>
    <x v="0"/>
    <n v="34371.953300000001"/>
    <n v="352"/>
    <x v="0"/>
    <s v="Elective"/>
    <d v="2022-04-14T00:00:00"/>
    <s v="Penicillin"/>
    <s v="Normal"/>
    <x v="25"/>
  </r>
  <r>
    <s v="Mr."/>
    <s v="Aaron Hayes"/>
    <n v="48"/>
    <x v="1"/>
    <x v="1"/>
    <s v="AB+"/>
    <x v="3"/>
    <x v="5"/>
    <x v="822"/>
    <s v="Stacie Mann"/>
    <x v="7878"/>
    <x v="1"/>
    <n v="17956.173999999999"/>
    <n v="318"/>
    <x v="0"/>
    <s v="Elective"/>
    <d v="2019-02-04T00:00:00"/>
    <s v="Lipitor"/>
    <s v="Normal"/>
    <x v="27"/>
  </r>
  <r>
    <s v="Mr."/>
    <s v="Michael Kelly"/>
    <n v="38"/>
    <x v="1"/>
    <x v="1"/>
    <s v="AB-"/>
    <x v="5"/>
    <x v="2"/>
    <x v="1204"/>
    <s v="Joshua Elliott"/>
    <x v="5752"/>
    <x v="3"/>
    <n v="8181.0879999999997"/>
    <n v="360"/>
    <x v="1"/>
    <s v="Urgent"/>
    <d v="2019-05-14T00:00:00"/>
    <s v="Aspirin"/>
    <s v="Abnormal"/>
    <x v="21"/>
  </r>
  <r>
    <s v="Mr."/>
    <s v="Dr. Jordan Gutierrez II"/>
    <n v="59"/>
    <x v="1"/>
    <x v="1"/>
    <s v="O+"/>
    <x v="1"/>
    <x v="4"/>
    <x v="1116"/>
    <s v="Jennifer Spence"/>
    <x v="7879"/>
    <x v="2"/>
    <n v="5027.3563999999997"/>
    <n v="477"/>
    <x v="1"/>
    <s v="Urgent"/>
    <d v="2021-12-15T00:00:00"/>
    <s v="Paracetamol"/>
    <s v="Abnormal"/>
    <x v="2"/>
  </r>
  <r>
    <s v="Mr."/>
    <s v="Nathaniel Crawford"/>
    <n v="76"/>
    <x v="0"/>
    <x v="1"/>
    <s v="O-"/>
    <x v="0"/>
    <x v="3"/>
    <x v="1528"/>
    <s v="Tara Smith"/>
    <x v="7880"/>
    <x v="0"/>
    <n v="19253.552100000001"/>
    <n v="464"/>
    <x v="1"/>
    <s v="Urgent"/>
    <d v="2021-03-01T00:00:00"/>
    <s v="Aspirin"/>
    <s v="Abnormal"/>
    <x v="24"/>
  </r>
  <r>
    <s v="Mr."/>
    <s v="Bryan Willis"/>
    <n v="60"/>
    <x v="0"/>
    <x v="1"/>
    <s v="AB-"/>
    <x v="5"/>
    <x v="3"/>
    <x v="311"/>
    <s v="Daniel Martinez"/>
    <x v="7881"/>
    <x v="0"/>
    <n v="31407.504700000001"/>
    <n v="234"/>
    <x v="0"/>
    <s v="Elective"/>
    <d v="2019-12-12T00:00:00"/>
    <s v="Ibuprofen"/>
    <s v="Abnormal"/>
    <x v="3"/>
  </r>
  <r>
    <s v="Mrs."/>
    <s v="David Gibbs Jr."/>
    <n v="50"/>
    <x v="1"/>
    <x v="0"/>
    <s v="AB-"/>
    <x v="5"/>
    <x v="4"/>
    <x v="379"/>
    <s v="Chelsea Cohen"/>
    <x v="7882"/>
    <x v="4"/>
    <n v="37311.807399999998"/>
    <n v="105"/>
    <x v="1"/>
    <s v="Urgent"/>
    <d v="2022-03-05T00:00:00"/>
    <s v="Aspirin"/>
    <s v="Abnormal"/>
    <x v="27"/>
  </r>
  <r>
    <s v="Mrs."/>
    <s v="Kelli Good"/>
    <n v="23"/>
    <x v="2"/>
    <x v="0"/>
    <s v="O-"/>
    <x v="0"/>
    <x v="0"/>
    <x v="1448"/>
    <s v="Tracey Love"/>
    <x v="1582"/>
    <x v="2"/>
    <n v="52086.880299999997"/>
    <n v="257"/>
    <x v="0"/>
    <s v="Elective"/>
    <d v="2021-01-12T00:00:00"/>
    <s v="Paracetamol"/>
    <s v="Inconclusive"/>
    <x v="14"/>
  </r>
  <r>
    <s v="Mrs."/>
    <s v="Danielle Cantrell"/>
    <n v="67"/>
    <x v="0"/>
    <x v="0"/>
    <s v="AB+"/>
    <x v="3"/>
    <x v="0"/>
    <x v="653"/>
    <s v="Christopher Little"/>
    <x v="7883"/>
    <x v="0"/>
    <n v="51261.775399999999"/>
    <n v="135"/>
    <x v="1"/>
    <s v="Urgent"/>
    <d v="2023-04-11T00:00:00"/>
    <s v="Lipitor"/>
    <s v="Normal"/>
    <x v="3"/>
  </r>
  <r>
    <s v="Mrs."/>
    <s v="Daniel Rose"/>
    <n v="47"/>
    <x v="1"/>
    <x v="0"/>
    <s v="A+"/>
    <x v="4"/>
    <x v="3"/>
    <x v="192"/>
    <s v="Melissa Owen"/>
    <x v="7884"/>
    <x v="4"/>
    <n v="10282.0394"/>
    <n v="143"/>
    <x v="2"/>
    <s v="Emergency"/>
    <d v="2020-02-22T00:00:00"/>
    <s v="Lipitor"/>
    <s v="Inconclusive"/>
    <x v="2"/>
  </r>
  <r>
    <s v="Mrs."/>
    <s v="Sally Hudson"/>
    <n v="49"/>
    <x v="1"/>
    <x v="0"/>
    <s v="A+"/>
    <x v="4"/>
    <x v="1"/>
    <x v="1113"/>
    <s v="Antonio Stark"/>
    <x v="7885"/>
    <x v="4"/>
    <n v="15995.757"/>
    <n v="470"/>
    <x v="1"/>
    <s v="Urgent"/>
    <d v="2019-07-28T00:00:00"/>
    <s v="Ibuprofen"/>
    <s v="Abnormal"/>
    <x v="26"/>
  </r>
  <r>
    <s v="Mrs."/>
    <s v="Cathy Long"/>
    <n v="26"/>
    <x v="2"/>
    <x v="0"/>
    <s v="O+"/>
    <x v="1"/>
    <x v="2"/>
    <x v="564"/>
    <s v="Matthew Cooper"/>
    <x v="7886"/>
    <x v="4"/>
    <n v="6041.8442999999997"/>
    <n v="485"/>
    <x v="0"/>
    <s v="Elective"/>
    <d v="2019-08-30T00:00:00"/>
    <s v="Lipitor"/>
    <s v="Abnormal"/>
    <x v="18"/>
  </r>
  <r>
    <s v="Mr."/>
    <s v="Martha Galvan"/>
    <n v="63"/>
    <x v="0"/>
    <x v="1"/>
    <s v="B-"/>
    <x v="2"/>
    <x v="1"/>
    <x v="148"/>
    <s v="John Skinner"/>
    <x v="7887"/>
    <x v="0"/>
    <n v="35541.604599999999"/>
    <n v="180"/>
    <x v="1"/>
    <s v="Urgent"/>
    <d v="2022-03-21T00:00:00"/>
    <s v="Penicillin"/>
    <s v="Normal"/>
    <x v="18"/>
  </r>
  <r>
    <s v="Mr."/>
    <s v="Derek Martin"/>
    <n v="43"/>
    <x v="1"/>
    <x v="1"/>
    <s v="AB-"/>
    <x v="5"/>
    <x v="5"/>
    <x v="924"/>
    <s v="Katelyn Brown"/>
    <x v="7888"/>
    <x v="0"/>
    <n v="59492.505799999999"/>
    <n v="357"/>
    <x v="0"/>
    <s v="Elective"/>
    <d v="2019-09-30T00:00:00"/>
    <s v="Ibuprofen"/>
    <s v="Inconclusive"/>
    <x v="28"/>
  </r>
  <r>
    <s v="Mr."/>
    <s v="Miss Morgan Collier PhD"/>
    <n v="65"/>
    <x v="0"/>
    <x v="1"/>
    <s v="O-"/>
    <x v="0"/>
    <x v="5"/>
    <x v="1799"/>
    <s v="Dorothy Rodriguez"/>
    <x v="7889"/>
    <x v="0"/>
    <n v="49650.7428"/>
    <n v="120"/>
    <x v="0"/>
    <s v="Elective"/>
    <d v="2020-07-04T00:00:00"/>
    <s v="Penicillin"/>
    <s v="Inconclusive"/>
    <x v="3"/>
  </r>
  <r>
    <s v="Mr."/>
    <s v="Michelle Hill"/>
    <n v="24"/>
    <x v="2"/>
    <x v="1"/>
    <s v="A-"/>
    <x v="6"/>
    <x v="0"/>
    <x v="1769"/>
    <s v="James Allison"/>
    <x v="7890"/>
    <x v="2"/>
    <n v="53299.085700000003"/>
    <n v="178"/>
    <x v="1"/>
    <s v="Urgent"/>
    <d v="2021-07-29T00:00:00"/>
    <s v="Lipitor"/>
    <s v="Abnormal"/>
    <x v="23"/>
  </r>
  <r>
    <s v="Mr."/>
    <s v="Tina Hess"/>
    <n v="31"/>
    <x v="2"/>
    <x v="1"/>
    <s v="B+ve"/>
    <x v="7"/>
    <x v="4"/>
    <x v="344"/>
    <s v="Melissa Nielsen"/>
    <x v="3366"/>
    <x v="1"/>
    <n v="23920.984"/>
    <n v="228"/>
    <x v="2"/>
    <s v="Emergency"/>
    <d v="2021-05-23T00:00:00"/>
    <s v="Lipitor"/>
    <s v="Normal"/>
    <x v="0"/>
  </r>
  <r>
    <s v="Mrs."/>
    <s v="Anthony Beasley"/>
    <n v="25"/>
    <x v="2"/>
    <x v="0"/>
    <s v="B+ve"/>
    <x v="7"/>
    <x v="4"/>
    <x v="117"/>
    <s v="Barbara Sharp"/>
    <x v="7891"/>
    <x v="4"/>
    <n v="7302.8006999999998"/>
    <n v="293"/>
    <x v="2"/>
    <s v="Emergency"/>
    <d v="2020-02-03T00:00:00"/>
    <s v="Aspirin"/>
    <s v="Inconclusive"/>
    <x v="9"/>
  </r>
  <r>
    <s v="Mrs."/>
    <s v="Timothy Sullivan"/>
    <n v="77"/>
    <x v="0"/>
    <x v="0"/>
    <s v="B+ve"/>
    <x v="7"/>
    <x v="5"/>
    <x v="184"/>
    <s v="Suzanne Ross"/>
    <x v="394"/>
    <x v="0"/>
    <n v="44663.482600000003"/>
    <n v="198"/>
    <x v="0"/>
    <s v="Elective"/>
    <d v="2020-01-12T00:00:00"/>
    <s v="Ibuprofen"/>
    <s v="Normal"/>
    <x v="28"/>
  </r>
  <r>
    <s v="Mrs."/>
    <s v="Keith Michael"/>
    <n v="35"/>
    <x v="1"/>
    <x v="0"/>
    <s v="B+ve"/>
    <x v="7"/>
    <x v="2"/>
    <x v="344"/>
    <s v="Christina Patrick"/>
    <x v="7892"/>
    <x v="0"/>
    <n v="18280.357599999999"/>
    <n v="301"/>
    <x v="2"/>
    <s v="Emergency"/>
    <d v="2021-06-01T00:00:00"/>
    <s v="Lipitor"/>
    <s v="Inconclusive"/>
    <x v="12"/>
  </r>
  <r>
    <s v="Mr."/>
    <s v="Paula Wright"/>
    <n v="35"/>
    <x v="1"/>
    <x v="1"/>
    <s v="O+"/>
    <x v="1"/>
    <x v="0"/>
    <x v="461"/>
    <s v="Janice Acevedo"/>
    <x v="7893"/>
    <x v="3"/>
    <n v="16097.8832"/>
    <n v="259"/>
    <x v="2"/>
    <s v="Emergency"/>
    <d v="2021-03-29T00:00:00"/>
    <s v="Ibuprofen"/>
    <s v="Abnormal"/>
    <x v="5"/>
  </r>
  <r>
    <s v="Mr."/>
    <s v="Dr. Kimberly Jones"/>
    <n v="48"/>
    <x v="1"/>
    <x v="1"/>
    <s v="AB+"/>
    <x v="3"/>
    <x v="5"/>
    <x v="7"/>
    <s v="Michael Brown"/>
    <x v="7894"/>
    <x v="3"/>
    <n v="53992.8341"/>
    <n v="302"/>
    <x v="2"/>
    <s v="Emergency"/>
    <d v="2019-01-19T00:00:00"/>
    <s v="Paracetamol"/>
    <s v="Abnormal"/>
    <x v="2"/>
  </r>
  <r>
    <s v="Mrs."/>
    <s v="Dylan Hart"/>
    <n v="70"/>
    <x v="0"/>
    <x v="0"/>
    <s v="A-"/>
    <x v="6"/>
    <x v="1"/>
    <x v="1800"/>
    <s v="Jennifer Johnson"/>
    <x v="1702"/>
    <x v="0"/>
    <n v="29958.871599999999"/>
    <n v="351"/>
    <x v="1"/>
    <s v="Urgent"/>
    <d v="2020-01-11T00:00:00"/>
    <s v="Ibuprofen"/>
    <s v="Inconclusive"/>
    <x v="2"/>
  </r>
  <r>
    <s v="Mrs."/>
    <s v="Tammy Sanchez"/>
    <n v="59"/>
    <x v="1"/>
    <x v="0"/>
    <s v="B-"/>
    <x v="2"/>
    <x v="1"/>
    <x v="1306"/>
    <s v="Ronald Morris"/>
    <x v="7895"/>
    <x v="3"/>
    <n v="33092.799200000001"/>
    <n v="436"/>
    <x v="0"/>
    <s v="Elective"/>
    <d v="2022-03-13T00:00:00"/>
    <s v="Penicillin"/>
    <s v="Abnormal"/>
    <x v="30"/>
  </r>
  <r>
    <s v="Mr."/>
    <s v="David Cobb"/>
    <n v="53"/>
    <x v="1"/>
    <x v="1"/>
    <s v="A-"/>
    <x v="6"/>
    <x v="5"/>
    <x v="129"/>
    <s v="Ryan Esparza"/>
    <x v="7896"/>
    <x v="0"/>
    <n v="30343.200000000001"/>
    <n v="495"/>
    <x v="0"/>
    <s v="Elective"/>
    <d v="2019-03-06T00:00:00"/>
    <s v="Paracetamol"/>
    <s v="Normal"/>
    <x v="22"/>
  </r>
  <r>
    <s v="Mrs."/>
    <s v="Stephanie Watson"/>
    <n v="35"/>
    <x v="1"/>
    <x v="0"/>
    <s v="AB-"/>
    <x v="5"/>
    <x v="5"/>
    <x v="1677"/>
    <s v="Juan Ritter"/>
    <x v="7897"/>
    <x v="4"/>
    <n v="32081.749800000001"/>
    <n v="148"/>
    <x v="0"/>
    <s v="Elective"/>
    <d v="2023-08-28T00:00:00"/>
    <s v="Penicillin"/>
    <s v="Normal"/>
    <x v="3"/>
  </r>
  <r>
    <s v="Mrs."/>
    <s v="Chelsea Miller"/>
    <n v="28"/>
    <x v="2"/>
    <x v="0"/>
    <s v="O-"/>
    <x v="0"/>
    <x v="4"/>
    <x v="1550"/>
    <s v="Lisa Wilkinson"/>
    <x v="7898"/>
    <x v="1"/>
    <n v="8386.2988000000005"/>
    <n v="149"/>
    <x v="0"/>
    <s v="Elective"/>
    <d v="2023-02-08T00:00:00"/>
    <s v="Aspirin"/>
    <s v="Abnormal"/>
    <x v="10"/>
  </r>
  <r>
    <s v="Mr."/>
    <s v="Michael Sullivan"/>
    <n v="41"/>
    <x v="1"/>
    <x v="1"/>
    <s v="B-"/>
    <x v="2"/>
    <x v="3"/>
    <x v="1223"/>
    <s v="Theresa Bryant"/>
    <x v="7899"/>
    <x v="1"/>
    <n v="10281.6387"/>
    <n v="455"/>
    <x v="0"/>
    <s v="Elective"/>
    <d v="2023-01-31T00:00:00"/>
    <s v="Ibuprofen"/>
    <s v="Abnormal"/>
    <x v="23"/>
  </r>
  <r>
    <s v="Mr."/>
    <s v="Justin Quinn"/>
    <n v="31"/>
    <x v="2"/>
    <x v="1"/>
    <s v="O+"/>
    <x v="1"/>
    <x v="2"/>
    <x v="792"/>
    <s v="Rachel Aguirre"/>
    <x v="7900"/>
    <x v="4"/>
    <n v="21456.517800000001"/>
    <n v="269"/>
    <x v="2"/>
    <s v="Emergency"/>
    <d v="2023-10-27T00:00:00"/>
    <s v="Lipitor"/>
    <s v="Inconclusive"/>
    <x v="11"/>
  </r>
  <r>
    <s v="Mrs."/>
    <s v="William Diaz"/>
    <n v="40"/>
    <x v="1"/>
    <x v="0"/>
    <s v="O+"/>
    <x v="1"/>
    <x v="4"/>
    <x v="1407"/>
    <s v="Cheryl Ball"/>
    <x v="2270"/>
    <x v="0"/>
    <n v="1630.3789999999999"/>
    <n v="447"/>
    <x v="0"/>
    <s v="Elective"/>
    <d v="2023-09-13T00:00:00"/>
    <s v="Ibuprofen"/>
    <s v="Abnormal"/>
    <x v="10"/>
  </r>
  <r>
    <s v="Mr."/>
    <s v="Daniel Lee"/>
    <n v="78"/>
    <x v="0"/>
    <x v="1"/>
    <s v="A-"/>
    <x v="6"/>
    <x v="5"/>
    <x v="776"/>
    <s v="Bonnie Key"/>
    <x v="7901"/>
    <x v="0"/>
    <n v="47112.488700000002"/>
    <n v="280"/>
    <x v="2"/>
    <s v="Emergency"/>
    <d v="2023-01-17T00:00:00"/>
    <s v="Penicillin"/>
    <s v="Inconclusive"/>
    <x v="1"/>
  </r>
  <r>
    <s v="Mrs."/>
    <s v="Ronald Johnson"/>
    <n v="85"/>
    <x v="0"/>
    <x v="0"/>
    <s v="B+ve"/>
    <x v="7"/>
    <x v="5"/>
    <x v="1008"/>
    <s v="Cindy Fox"/>
    <x v="7902"/>
    <x v="0"/>
    <n v="59833.496899999998"/>
    <n v="407"/>
    <x v="0"/>
    <s v="Elective"/>
    <d v="2020-10-03T00:00:00"/>
    <s v="Aspirin"/>
    <s v="Inconclusive"/>
    <x v="8"/>
  </r>
  <r>
    <s v="Mr."/>
    <s v="Jason Rodriguez"/>
    <n v="51"/>
    <x v="1"/>
    <x v="1"/>
    <s v="O-"/>
    <x v="0"/>
    <x v="3"/>
    <x v="1298"/>
    <s v="Adam Martinez"/>
    <x v="7903"/>
    <x v="3"/>
    <n v="8560.5692999999992"/>
    <n v="239"/>
    <x v="2"/>
    <s v="Emergency"/>
    <d v="2022-02-18T00:00:00"/>
    <s v="Aspirin"/>
    <s v="Abnormal"/>
    <x v="17"/>
  </r>
  <r>
    <s v="Mrs."/>
    <s v="James Garza"/>
    <n v="31"/>
    <x v="2"/>
    <x v="0"/>
    <s v="A+"/>
    <x v="4"/>
    <x v="4"/>
    <x v="884"/>
    <s v="Edward Gibson"/>
    <x v="7904"/>
    <x v="4"/>
    <n v="26312.146000000001"/>
    <n v="121"/>
    <x v="2"/>
    <s v="Emergency"/>
    <d v="2019-08-16T00:00:00"/>
    <s v="Aspirin"/>
    <s v="Abnormal"/>
    <x v="11"/>
  </r>
  <r>
    <s v="Mr."/>
    <s v="Shawna Dunn"/>
    <n v="57"/>
    <x v="1"/>
    <x v="1"/>
    <s v="AB-"/>
    <x v="5"/>
    <x v="3"/>
    <x v="1440"/>
    <s v="Mr. David Perez"/>
    <x v="689"/>
    <x v="1"/>
    <n v="13510.5666"/>
    <n v="370"/>
    <x v="2"/>
    <s v="Emergency"/>
    <d v="2020-07-16T00:00:00"/>
    <s v="Lipitor"/>
    <s v="Abnormal"/>
    <x v="8"/>
  </r>
  <r>
    <s v="Mrs."/>
    <s v="Sarah Fitzpatrick"/>
    <n v="31"/>
    <x v="2"/>
    <x v="0"/>
    <s v="B-"/>
    <x v="2"/>
    <x v="5"/>
    <x v="1718"/>
    <s v="Christina Morris"/>
    <x v="5706"/>
    <x v="3"/>
    <n v="12195.3145"/>
    <n v="224"/>
    <x v="0"/>
    <s v="Elective"/>
    <d v="2020-02-10T00:00:00"/>
    <s v="Lipitor"/>
    <s v="Abnormal"/>
    <x v="9"/>
  </r>
  <r>
    <s v="Mr."/>
    <s v="James Perkins"/>
    <n v="48"/>
    <x v="1"/>
    <x v="1"/>
    <s v="O+"/>
    <x v="1"/>
    <x v="3"/>
    <x v="276"/>
    <s v="Kristi Jones"/>
    <x v="7905"/>
    <x v="0"/>
    <n v="24041.995800000001"/>
    <n v="449"/>
    <x v="2"/>
    <s v="Emergency"/>
    <d v="2019-08-04T00:00:00"/>
    <s v="Penicillin"/>
    <s v="Abnormal"/>
    <x v="14"/>
  </r>
  <r>
    <s v="Mr."/>
    <s v="Linda Fox"/>
    <n v="47"/>
    <x v="1"/>
    <x v="1"/>
    <s v="A-"/>
    <x v="6"/>
    <x v="1"/>
    <x v="1196"/>
    <s v="Donald Jackson"/>
    <x v="7906"/>
    <x v="4"/>
    <n v="19763.999500000002"/>
    <n v="264"/>
    <x v="0"/>
    <s v="Elective"/>
    <d v="2021-09-22T00:00:00"/>
    <s v="Penicillin"/>
    <s v="Normal"/>
    <x v="18"/>
  </r>
  <r>
    <s v="Mr."/>
    <s v="Loretta Day"/>
    <n v="23"/>
    <x v="2"/>
    <x v="1"/>
    <s v="O+"/>
    <x v="1"/>
    <x v="0"/>
    <x v="399"/>
    <s v="Joseph Williams"/>
    <x v="7907"/>
    <x v="3"/>
    <n v="33686.820099999997"/>
    <n v="262"/>
    <x v="1"/>
    <s v="Urgent"/>
    <d v="2020-07-21T00:00:00"/>
    <s v="Lipitor"/>
    <s v="Inconclusive"/>
    <x v="27"/>
  </r>
  <r>
    <s v="Mr."/>
    <s v="Calvin Martin"/>
    <n v="71"/>
    <x v="0"/>
    <x v="1"/>
    <s v="AB-"/>
    <x v="5"/>
    <x v="3"/>
    <x v="1296"/>
    <s v="Mr. Timothy Martin"/>
    <x v="7908"/>
    <x v="0"/>
    <n v="5709.8761999999997"/>
    <n v="452"/>
    <x v="2"/>
    <s v="Emergency"/>
    <d v="2019-04-06T00:00:00"/>
    <s v="Paracetamol"/>
    <s v="Inconclusive"/>
    <x v="4"/>
  </r>
  <r>
    <s v="Mrs."/>
    <s v="Angel Mitchell"/>
    <n v="27"/>
    <x v="2"/>
    <x v="0"/>
    <s v="B-"/>
    <x v="2"/>
    <x v="0"/>
    <x v="1234"/>
    <s v="Cynthia Scott"/>
    <x v="7909"/>
    <x v="4"/>
    <n v="54465.458299999998"/>
    <n v="179"/>
    <x v="1"/>
    <s v="Urgent"/>
    <d v="2022-12-08T00:00:00"/>
    <s v="Paracetamol"/>
    <s v="Inconclusive"/>
    <x v="10"/>
  </r>
  <r>
    <s v="Mr."/>
    <s v="Timothy Torres"/>
    <n v="80"/>
    <x v="0"/>
    <x v="1"/>
    <s v="A-"/>
    <x v="6"/>
    <x v="1"/>
    <x v="577"/>
    <s v="Michael Brooks"/>
    <x v="7910"/>
    <x v="0"/>
    <n v="30539.716899999999"/>
    <n v="146"/>
    <x v="0"/>
    <s v="Elective"/>
    <d v="2020-08-16T00:00:00"/>
    <s v="Penicillin"/>
    <s v="Normal"/>
    <x v="23"/>
  </r>
  <r>
    <s v="Mrs."/>
    <s v="Ryan Mata"/>
    <n v="21"/>
    <x v="2"/>
    <x v="0"/>
    <s v="A-"/>
    <x v="6"/>
    <x v="5"/>
    <x v="418"/>
    <s v="Dr. Kelly Wagner MD"/>
    <x v="7911"/>
    <x v="3"/>
    <n v="18505.776300000001"/>
    <n v="409"/>
    <x v="0"/>
    <s v="Elective"/>
    <d v="2023-11-03T00:00:00"/>
    <s v="Aspirin"/>
    <s v="Abnormal"/>
    <x v="24"/>
  </r>
  <r>
    <s v="Mrs."/>
    <s v="Amanda Vincent"/>
    <n v="47"/>
    <x v="1"/>
    <x v="0"/>
    <s v="A-"/>
    <x v="6"/>
    <x v="5"/>
    <x v="549"/>
    <s v="Jon Anderson"/>
    <x v="7912"/>
    <x v="3"/>
    <n v="33084.146500000003"/>
    <n v="271"/>
    <x v="2"/>
    <s v="Emergency"/>
    <d v="2022-10-26T00:00:00"/>
    <s v="Aspirin"/>
    <s v="Inconclusive"/>
    <x v="22"/>
  </r>
  <r>
    <s v="Mrs."/>
    <s v="Brandon Norman"/>
    <n v="66"/>
    <x v="0"/>
    <x v="0"/>
    <s v="O-"/>
    <x v="0"/>
    <x v="2"/>
    <x v="379"/>
    <s v="Alex Anderson"/>
    <x v="820"/>
    <x v="2"/>
    <n v="12716.8215"/>
    <n v="483"/>
    <x v="0"/>
    <s v="Elective"/>
    <d v="2022-03-14T00:00:00"/>
    <s v="Penicillin"/>
    <s v="Normal"/>
    <x v="25"/>
  </r>
  <r>
    <s v="Mr."/>
    <s v="Blake Martin"/>
    <n v="26"/>
    <x v="2"/>
    <x v="1"/>
    <s v="O+"/>
    <x v="1"/>
    <x v="5"/>
    <x v="628"/>
    <s v="Denise Shah"/>
    <x v="7913"/>
    <x v="1"/>
    <n v="14653.675499999999"/>
    <n v="195"/>
    <x v="0"/>
    <s v="Elective"/>
    <d v="2022-07-10T00:00:00"/>
    <s v="Aspirin"/>
    <s v="Abnormal"/>
    <x v="5"/>
  </r>
  <r>
    <s v="Mrs."/>
    <s v="Miss Amanda Walker"/>
    <n v="61"/>
    <x v="0"/>
    <x v="0"/>
    <s v="AB-"/>
    <x v="5"/>
    <x v="3"/>
    <x v="1391"/>
    <s v="Mr. Samuel Wolf PhD"/>
    <x v="2270"/>
    <x v="3"/>
    <n v="13647.983"/>
    <n v="153"/>
    <x v="2"/>
    <s v="Emergency"/>
    <d v="2019-09-01T00:00:00"/>
    <s v="Ibuprofen"/>
    <s v="Inconclusive"/>
    <x v="4"/>
  </r>
  <r>
    <s v="Mr."/>
    <s v="Justin Ramirez"/>
    <n v="58"/>
    <x v="1"/>
    <x v="1"/>
    <s v="B+"/>
    <x v="7"/>
    <x v="3"/>
    <x v="1045"/>
    <s v="Megan Lewis"/>
    <x v="7914"/>
    <x v="4"/>
    <n v="19615.587200000002"/>
    <n v="426"/>
    <x v="1"/>
    <s v="Urgent"/>
    <d v="2023-06-06T00:00:00"/>
    <s v="Paracetamol"/>
    <s v="Abnormal"/>
    <x v="29"/>
  </r>
  <r>
    <s v="Mrs."/>
    <s v="Devin Vazquez"/>
    <n v="75"/>
    <x v="0"/>
    <x v="0"/>
    <s v="B-"/>
    <x v="2"/>
    <x v="2"/>
    <x v="978"/>
    <s v="Timothy Patrick"/>
    <x v="7915"/>
    <x v="4"/>
    <n v="15592.4403"/>
    <n v="385"/>
    <x v="2"/>
    <s v="Emergency"/>
    <d v="2020-09-30T00:00:00"/>
    <s v="Paracetamol"/>
    <s v="Normal"/>
    <x v="0"/>
  </r>
  <r>
    <s v="Mr."/>
    <s v="Peter Matthews"/>
    <n v="30"/>
    <x v="2"/>
    <x v="1"/>
    <s v="B-"/>
    <x v="2"/>
    <x v="4"/>
    <x v="1357"/>
    <s v="Michael Johnson"/>
    <x v="7916"/>
    <x v="1"/>
    <n v="24397.4398"/>
    <n v="241"/>
    <x v="0"/>
    <s v="Elective"/>
    <d v="2019-06-14T00:00:00"/>
    <s v="Aspirin"/>
    <s v="Abnormal"/>
    <x v="13"/>
  </r>
  <r>
    <s v="Mr."/>
    <s v="Lori White"/>
    <n v="77"/>
    <x v="0"/>
    <x v="1"/>
    <s v="A-"/>
    <x v="6"/>
    <x v="2"/>
    <x v="1028"/>
    <s v="Anthony Lynn"/>
    <x v="2270"/>
    <x v="0"/>
    <n v="7960.6176999999998"/>
    <n v="230"/>
    <x v="0"/>
    <s v="Elective"/>
    <d v="2020-01-08T00:00:00"/>
    <s v="Penicillin"/>
    <s v="Normal"/>
    <x v="24"/>
  </r>
  <r>
    <s v="Mr."/>
    <s v="Samantha Bishop DVM"/>
    <n v="25"/>
    <x v="2"/>
    <x v="1"/>
    <s v="AB-"/>
    <x v="5"/>
    <x v="5"/>
    <x v="6"/>
    <s v="Michael Fischer"/>
    <x v="7917"/>
    <x v="3"/>
    <n v="52666.660400000001"/>
    <n v="122"/>
    <x v="0"/>
    <s v="Elective"/>
    <d v="2021-09-03T00:00:00"/>
    <s v="Ibuprofen"/>
    <s v="Abnormal"/>
    <x v="20"/>
  </r>
  <r>
    <s v="Mrs."/>
    <s v="Thomas Martinez"/>
    <n v="23"/>
    <x v="2"/>
    <x v="0"/>
    <s v="A+"/>
    <x v="4"/>
    <x v="3"/>
    <x v="1471"/>
    <s v="Jennifer Hamilton"/>
    <x v="7918"/>
    <x v="3"/>
    <n v="27223.6607"/>
    <n v="333"/>
    <x v="2"/>
    <s v="Emergency"/>
    <d v="2020-01-15T00:00:00"/>
    <s v="Lipitor"/>
    <s v="Inconclusive"/>
    <x v="7"/>
  </r>
  <r>
    <s v="Mrs."/>
    <s v="Melissa Smith"/>
    <n v="76"/>
    <x v="0"/>
    <x v="0"/>
    <s v="O-"/>
    <x v="0"/>
    <x v="2"/>
    <x v="291"/>
    <s v="Samantha Russell"/>
    <x v="7919"/>
    <x v="3"/>
    <n v="4401.1185999999998"/>
    <n v="260"/>
    <x v="0"/>
    <s v="Elective"/>
    <d v="2021-01-29T00:00:00"/>
    <s v="Ibuprofen"/>
    <s v="Normal"/>
    <x v="18"/>
  </r>
  <r>
    <s v="Mrs."/>
    <s v="Joshua Harris"/>
    <n v="20"/>
    <x v="2"/>
    <x v="0"/>
    <s v="A+"/>
    <x v="4"/>
    <x v="1"/>
    <x v="718"/>
    <s v="Daniel Robinson"/>
    <x v="7920"/>
    <x v="1"/>
    <n v="5378.7013999999999"/>
    <n v="368"/>
    <x v="0"/>
    <s v="Elective"/>
    <d v="2023-02-11T00:00:00"/>
    <s v="Ibuprofen"/>
    <s v="Normal"/>
    <x v="27"/>
  </r>
  <r>
    <s v="Mr."/>
    <s v="Denise White"/>
    <n v="39"/>
    <x v="1"/>
    <x v="1"/>
    <s v="O-"/>
    <x v="0"/>
    <x v="5"/>
    <x v="432"/>
    <s v="Aaron Winters"/>
    <x v="7921"/>
    <x v="3"/>
    <n v="52086.193899999998"/>
    <n v="459"/>
    <x v="0"/>
    <s v="Elective"/>
    <d v="2022-01-11T00:00:00"/>
    <s v="Ibuprofen"/>
    <s v="Inconclusive"/>
    <x v="9"/>
  </r>
  <r>
    <s v="Mrs."/>
    <s v="Chloe Wilson"/>
    <n v="27"/>
    <x v="2"/>
    <x v="0"/>
    <s v="O-"/>
    <x v="0"/>
    <x v="4"/>
    <x v="929"/>
    <s v="Ms. Kimberly Arnold MD"/>
    <x v="4200"/>
    <x v="3"/>
    <n v="12703.320100000001"/>
    <n v="295"/>
    <x v="0"/>
    <s v="Elective"/>
    <d v="2022-01-11T00:00:00"/>
    <s v="Ibuprofen"/>
    <s v="Normal"/>
    <x v="24"/>
  </r>
  <r>
    <s v="Mrs."/>
    <s v="Rachael Williams"/>
    <n v="23"/>
    <x v="2"/>
    <x v="0"/>
    <s v="A-"/>
    <x v="6"/>
    <x v="4"/>
    <x v="1326"/>
    <s v="Heather Collins"/>
    <x v="7922"/>
    <x v="4"/>
    <n v="34837.404900000001"/>
    <n v="166"/>
    <x v="2"/>
    <s v="Emergency"/>
    <d v="2020-10-13T00:00:00"/>
    <s v="Penicillin"/>
    <s v="Inconclusive"/>
    <x v="24"/>
  </r>
  <r>
    <s v="Mrs."/>
    <s v="Daniel Knox"/>
    <n v="48"/>
    <x v="1"/>
    <x v="0"/>
    <s v="A+"/>
    <x v="4"/>
    <x v="5"/>
    <x v="493"/>
    <s v="Michelle Walters"/>
    <x v="5922"/>
    <x v="4"/>
    <n v="75394.985499999995"/>
    <n v="137"/>
    <x v="2"/>
    <s v="Emergency"/>
    <d v="2020-11-09T00:00:00"/>
    <s v="Lipitor"/>
    <s v="Abnormal"/>
    <x v="3"/>
  </r>
  <r>
    <s v="Mrs."/>
    <s v="Angela Paul"/>
    <n v="29"/>
    <x v="2"/>
    <x v="0"/>
    <s v="B-"/>
    <x v="2"/>
    <x v="5"/>
    <x v="1252"/>
    <s v="Eric Campbell"/>
    <x v="7923"/>
    <x v="4"/>
    <n v="18486.5108"/>
    <n v="412"/>
    <x v="0"/>
    <s v="Elective"/>
    <d v="2019-12-24T00:00:00"/>
    <s v="Ibuprofen"/>
    <s v="Normal"/>
    <x v="10"/>
  </r>
  <r>
    <s v="Mrs."/>
    <s v="Jordan Mclaughlin"/>
    <n v="65"/>
    <x v="0"/>
    <x v="0"/>
    <s v="B-"/>
    <x v="2"/>
    <x v="2"/>
    <x v="616"/>
    <s v="Kenneth Walsh"/>
    <x v="7924"/>
    <x v="0"/>
    <n v="3047.6399000000001"/>
    <n v="129"/>
    <x v="1"/>
    <s v="Urgent"/>
    <d v="2022-03-20T00:00:00"/>
    <s v="Ibuprofen"/>
    <s v="Abnormal"/>
    <x v="11"/>
  </r>
  <r>
    <s v="Mrs."/>
    <s v="Nicole Sandoval"/>
    <n v="40"/>
    <x v="1"/>
    <x v="0"/>
    <s v="A+"/>
    <x v="4"/>
    <x v="2"/>
    <x v="30"/>
    <s v="Michael Hudson"/>
    <x v="3775"/>
    <x v="2"/>
    <n v="546.70150000000001"/>
    <n v="145"/>
    <x v="0"/>
    <s v="Elective"/>
    <d v="2021-11-13T00:00:00"/>
    <s v="Aspirin"/>
    <s v="Abnormal"/>
    <x v="24"/>
  </r>
  <r>
    <s v="Mr."/>
    <s v="Laura Lewis"/>
    <n v="80"/>
    <x v="0"/>
    <x v="1"/>
    <s v="O-"/>
    <x v="0"/>
    <x v="1"/>
    <x v="1028"/>
    <s v="Thomas Mccarthy"/>
    <x v="7925"/>
    <x v="4"/>
    <n v="26007.002700000001"/>
    <n v="151"/>
    <x v="0"/>
    <s v="Elective"/>
    <d v="2020-01-07T00:00:00"/>
    <s v="Lipitor"/>
    <s v="Inconclusive"/>
    <x v="8"/>
  </r>
  <r>
    <s v="Mr."/>
    <s v="Jordan Porter"/>
    <n v="70"/>
    <x v="0"/>
    <x v="1"/>
    <s v="A-"/>
    <x v="6"/>
    <x v="3"/>
    <x v="1180"/>
    <s v="Amber Adams"/>
    <x v="7926"/>
    <x v="1"/>
    <n v="4809.4327999999996"/>
    <n v="145"/>
    <x v="0"/>
    <s v="Elective"/>
    <d v="2022-09-22T00:00:00"/>
    <s v="Penicillin"/>
    <s v="Inconclusive"/>
    <x v="14"/>
  </r>
  <r>
    <s v="Mrs."/>
    <s v="Susan Clarke"/>
    <n v="73"/>
    <x v="0"/>
    <x v="0"/>
    <s v="B-"/>
    <x v="2"/>
    <x v="2"/>
    <x v="662"/>
    <s v="Brian Poole"/>
    <x v="400"/>
    <x v="0"/>
    <n v="19427.990399999999"/>
    <n v="478"/>
    <x v="0"/>
    <s v="Elective"/>
    <d v="2019-01-21T00:00:00"/>
    <s v="Penicillin"/>
    <s v="Normal"/>
    <x v="30"/>
  </r>
  <r>
    <s v="Mr."/>
    <s v="Meredith Simpson"/>
    <n v="80"/>
    <x v="0"/>
    <x v="1"/>
    <s v="A+"/>
    <x v="4"/>
    <x v="5"/>
    <x v="419"/>
    <s v="Patrick Griffin"/>
    <x v="7927"/>
    <x v="1"/>
    <n v="60739.632799999999"/>
    <n v="141"/>
    <x v="2"/>
    <s v="Emergency"/>
    <d v="2023-02-11T00:00:00"/>
    <s v="Penicillin"/>
    <s v="Inconclusive"/>
    <x v="20"/>
  </r>
  <r>
    <s v="Mr."/>
    <s v="Kenneth Long"/>
    <n v="23"/>
    <x v="2"/>
    <x v="1"/>
    <s v="B+"/>
    <x v="7"/>
    <x v="5"/>
    <x v="275"/>
    <s v="Christopher Webster"/>
    <x v="7928"/>
    <x v="4"/>
    <n v="62858.886500000001"/>
    <n v="347"/>
    <x v="0"/>
    <s v="Elective"/>
    <d v="2021-10-15T00:00:00"/>
    <s v="Ibuprofen"/>
    <s v="Inconclusive"/>
    <x v="28"/>
  </r>
  <r>
    <s v="Mrs."/>
    <s v="Tony Ramos"/>
    <n v="79"/>
    <x v="0"/>
    <x v="0"/>
    <s v="AB+"/>
    <x v="3"/>
    <x v="1"/>
    <x v="979"/>
    <s v="Rick Golden"/>
    <x v="7929"/>
    <x v="3"/>
    <n v="23723.2706"/>
    <n v="158"/>
    <x v="0"/>
    <s v="Elective"/>
    <d v="2023-03-17T00:00:00"/>
    <s v="Ibuprofen"/>
    <s v="Abnormal"/>
    <x v="22"/>
  </r>
  <r>
    <s v="Mr."/>
    <s v="Renee Moore"/>
    <n v="32"/>
    <x v="2"/>
    <x v="1"/>
    <s v="AB+"/>
    <x v="3"/>
    <x v="4"/>
    <x v="184"/>
    <s v="Brooke Williams"/>
    <x v="7930"/>
    <x v="4"/>
    <n v="28170.256700000002"/>
    <n v="156"/>
    <x v="0"/>
    <s v="Elective"/>
    <d v="2020-01-19T00:00:00"/>
    <s v="Ibuprofen"/>
    <s v="Abnormal"/>
    <x v="9"/>
  </r>
  <r>
    <s v="Mr."/>
    <s v="Michael Conway"/>
    <n v="38"/>
    <x v="1"/>
    <x v="1"/>
    <s v="AB+"/>
    <x v="3"/>
    <x v="0"/>
    <x v="1801"/>
    <s v="Julie Long"/>
    <x v="7931"/>
    <x v="0"/>
    <n v="4703.8509000000004"/>
    <n v="428"/>
    <x v="1"/>
    <s v="Urgent"/>
    <d v="2022-02-20T00:00:00"/>
    <s v="Lipitor"/>
    <s v="Normal"/>
    <x v="3"/>
  </r>
  <r>
    <s v="Mrs."/>
    <s v="Scott Terry"/>
    <n v="47"/>
    <x v="1"/>
    <x v="0"/>
    <s v="B-"/>
    <x v="2"/>
    <x v="2"/>
    <x v="1356"/>
    <s v="Danielle Herring"/>
    <x v="7932"/>
    <x v="2"/>
    <n v="11078.439200000001"/>
    <n v="266"/>
    <x v="0"/>
    <s v="Elective"/>
    <d v="2023-01-10T00:00:00"/>
    <s v="Ibuprofen"/>
    <s v="Inconclusive"/>
    <x v="13"/>
  </r>
  <r>
    <s v="Mr."/>
    <s v="Phyllis Barker"/>
    <n v="33"/>
    <x v="2"/>
    <x v="1"/>
    <s v="B-"/>
    <x v="2"/>
    <x v="2"/>
    <x v="205"/>
    <s v="Robert Novak"/>
    <x v="7933"/>
    <x v="2"/>
    <n v="6595.9166999999998"/>
    <n v="273"/>
    <x v="0"/>
    <s v="Elective"/>
    <d v="2021-02-26T00:00:00"/>
    <s v="Ibuprofen"/>
    <s v="Inconclusive"/>
    <x v="8"/>
  </r>
  <r>
    <s v="Mr."/>
    <s v="Dr. Kelly Krueger DVM"/>
    <n v="34"/>
    <x v="2"/>
    <x v="1"/>
    <s v="AB-"/>
    <x v="5"/>
    <x v="5"/>
    <x v="616"/>
    <s v="Patrick Knight"/>
    <x v="7934"/>
    <x v="3"/>
    <n v="27669.693599999999"/>
    <n v="471"/>
    <x v="0"/>
    <s v="Elective"/>
    <d v="2022-03-29T00:00:00"/>
    <s v="Paracetamol"/>
    <s v="Inconclusive"/>
    <x v="4"/>
  </r>
  <r>
    <s v="Mrs."/>
    <s v="Thomas Robinson"/>
    <n v="58"/>
    <x v="1"/>
    <x v="0"/>
    <s v="B-"/>
    <x v="2"/>
    <x v="0"/>
    <x v="861"/>
    <s v="William Martinez"/>
    <x v="7935"/>
    <x v="0"/>
    <n v="23328.702000000001"/>
    <n v="147"/>
    <x v="2"/>
    <s v="Emergency"/>
    <d v="2020-05-18T00:00:00"/>
    <s v="Aspirin"/>
    <s v="Normal"/>
    <x v="2"/>
  </r>
  <r>
    <s v="Mrs."/>
    <s v="Edwin Harris"/>
    <n v="24"/>
    <x v="2"/>
    <x v="0"/>
    <s v="O-"/>
    <x v="0"/>
    <x v="3"/>
    <x v="723"/>
    <s v="Mark Evans"/>
    <x v="7936"/>
    <x v="2"/>
    <n v="7300.0598"/>
    <n v="318"/>
    <x v="1"/>
    <s v="Urgent"/>
    <d v="2023-04-22T00:00:00"/>
    <s v="Penicillin"/>
    <s v="Inconclusive"/>
    <x v="3"/>
  </r>
  <r>
    <s v="Mrs."/>
    <s v="Amy Foster"/>
    <n v="47"/>
    <x v="1"/>
    <x v="0"/>
    <s v="B-"/>
    <x v="2"/>
    <x v="4"/>
    <x v="370"/>
    <s v="Dennis Escobar"/>
    <x v="7937"/>
    <x v="0"/>
    <n v="1472.5564999999999"/>
    <n v="144"/>
    <x v="0"/>
    <s v="Elective"/>
    <d v="2023-09-21T00:00:00"/>
    <s v="Penicillin"/>
    <s v="Normal"/>
    <x v="10"/>
  </r>
  <r>
    <s v="Mr."/>
    <s v="Thomas Nichols"/>
    <n v="57"/>
    <x v="1"/>
    <x v="1"/>
    <s v="B-"/>
    <x v="2"/>
    <x v="1"/>
    <x v="1388"/>
    <s v="Derrick Smith"/>
    <x v="6703"/>
    <x v="2"/>
    <n v="4249.7389000000003"/>
    <n v="104"/>
    <x v="0"/>
    <s v="Elective"/>
    <d v="2022-04-25T00:00:00"/>
    <s v="Lipitor"/>
    <s v="Inconclusive"/>
    <x v="28"/>
  </r>
  <r>
    <s v="Mr."/>
    <s v="Joshua Petersen"/>
    <n v="71"/>
    <x v="0"/>
    <x v="1"/>
    <s v="AB+"/>
    <x v="3"/>
    <x v="1"/>
    <x v="1753"/>
    <s v="Fernando Caldwell"/>
    <x v="7938"/>
    <x v="3"/>
    <n v="36567.702400000002"/>
    <n v="414"/>
    <x v="0"/>
    <s v="Elective"/>
    <d v="2020-01-30T00:00:00"/>
    <s v="Aspirin"/>
    <s v="Normal"/>
    <x v="22"/>
  </r>
  <r>
    <s v="Mr."/>
    <s v="Nancy Lozano"/>
    <n v="79"/>
    <x v="0"/>
    <x v="1"/>
    <s v="B+"/>
    <x v="7"/>
    <x v="1"/>
    <x v="920"/>
    <s v="Sierra Navarro"/>
    <x v="7939"/>
    <x v="0"/>
    <n v="31735.121500000001"/>
    <n v="172"/>
    <x v="0"/>
    <s v="Elective"/>
    <d v="2023-10-03T00:00:00"/>
    <s v="Lipitor"/>
    <s v="Inconclusive"/>
    <x v="20"/>
  </r>
  <r>
    <s v="Mr."/>
    <s v="Beth Fields"/>
    <n v="74"/>
    <x v="0"/>
    <x v="1"/>
    <s v="AB+"/>
    <x v="3"/>
    <x v="1"/>
    <x v="686"/>
    <s v="Tyler Williams"/>
    <x v="7940"/>
    <x v="2"/>
    <n v="1504.2583999999999"/>
    <n v="384"/>
    <x v="0"/>
    <s v="Elective"/>
    <d v="2020-05-24T00:00:00"/>
    <s v="Ibuprofen"/>
    <s v="Abnormal"/>
    <x v="18"/>
  </r>
  <r>
    <s v="Mr."/>
    <s v="Christopher Hill MD"/>
    <n v="72"/>
    <x v="0"/>
    <x v="1"/>
    <s v="AB+"/>
    <x v="3"/>
    <x v="3"/>
    <x v="693"/>
    <s v="Monique Kelly"/>
    <x v="7941"/>
    <x v="2"/>
    <n v="34395.212"/>
    <n v="232"/>
    <x v="2"/>
    <s v="Emergency"/>
    <d v="2020-05-05T00:00:00"/>
    <s v="Paracetamol"/>
    <s v="Inconclusive"/>
    <x v="10"/>
  </r>
  <r>
    <s v="Mr."/>
    <s v="Heather Patterson"/>
    <n v="26"/>
    <x v="2"/>
    <x v="1"/>
    <s v="O+"/>
    <x v="1"/>
    <x v="0"/>
    <x v="516"/>
    <s v="Connie Welch"/>
    <x v="2591"/>
    <x v="3"/>
    <n v="22180.813399999999"/>
    <n v="240"/>
    <x v="1"/>
    <s v="Urgent"/>
    <d v="2022-11-07T00:00:00"/>
    <s v="Ibuprofen"/>
    <s v="Normal"/>
    <x v="11"/>
  </r>
  <r>
    <s v="Mr."/>
    <s v="Melissa Johnson"/>
    <n v="44"/>
    <x v="1"/>
    <x v="1"/>
    <s v="AB-"/>
    <x v="5"/>
    <x v="1"/>
    <x v="288"/>
    <s v="Wayne Palmer"/>
    <x v="7942"/>
    <x v="2"/>
    <n v="34255.686999999998"/>
    <n v="395"/>
    <x v="0"/>
    <s v="Elective"/>
    <d v="2023-01-14T00:00:00"/>
    <s v="Lipitor"/>
    <s v="Abnormal"/>
    <x v="9"/>
  </r>
  <r>
    <s v="Mrs."/>
    <s v="Samantha Bell"/>
    <n v="70"/>
    <x v="0"/>
    <x v="0"/>
    <s v="O-"/>
    <x v="0"/>
    <x v="2"/>
    <x v="1752"/>
    <s v="Brenda May"/>
    <x v="1958"/>
    <x v="3"/>
    <n v="5710.7123000000001"/>
    <n v="350"/>
    <x v="1"/>
    <s v="Urgent"/>
    <d v="2023-01-11T00:00:00"/>
    <s v="Paracetamol"/>
    <s v="Inconclusive"/>
    <x v="12"/>
  </r>
  <r>
    <s v="Mr."/>
    <s v="Elizabeth Peterson"/>
    <n v="33"/>
    <x v="2"/>
    <x v="1"/>
    <s v="AB-"/>
    <x v="5"/>
    <x v="3"/>
    <x v="124"/>
    <s v="Derek Williams"/>
    <x v="7943"/>
    <x v="1"/>
    <n v="30673.923500000001"/>
    <n v="419"/>
    <x v="0"/>
    <s v="Elective"/>
    <d v="2023-08-22T00:00:00"/>
    <s v="Paracetamol"/>
    <s v="Abnormal"/>
    <x v="18"/>
  </r>
  <r>
    <s v="Mrs."/>
    <s v="Alexis Wheeler"/>
    <n v="85"/>
    <x v="0"/>
    <x v="0"/>
    <s v="A-"/>
    <x v="6"/>
    <x v="3"/>
    <x v="396"/>
    <s v="Scott Stewart"/>
    <x v="7944"/>
    <x v="3"/>
    <n v="23515.23"/>
    <n v="425"/>
    <x v="2"/>
    <s v="Emergency"/>
    <d v="2021-05-27T00:00:00"/>
    <s v="Paracetamol"/>
    <s v="Normal"/>
    <x v="28"/>
  </r>
  <r>
    <s v="Mr."/>
    <s v="Meghan Robinson"/>
    <n v="71"/>
    <x v="0"/>
    <x v="1"/>
    <s v="B+"/>
    <x v="7"/>
    <x v="5"/>
    <x v="246"/>
    <s v="Brenda Cunningham"/>
    <x v="7945"/>
    <x v="1"/>
    <n v="22741.1901"/>
    <n v="126"/>
    <x v="0"/>
    <s v="Elective"/>
    <d v="2022-07-15T00:00:00"/>
    <s v="Penicillin"/>
    <s v="Normal"/>
    <x v="10"/>
  </r>
  <r>
    <s v="Mrs."/>
    <s v="Lori Williams"/>
    <n v="63"/>
    <x v="0"/>
    <x v="0"/>
    <s v="AB-"/>
    <x v="5"/>
    <x v="2"/>
    <x v="1752"/>
    <s v="Christine Tapia"/>
    <x v="7946"/>
    <x v="1"/>
    <n v="15422.715399999999"/>
    <n v="207"/>
    <x v="0"/>
    <s v="Elective"/>
    <d v="2023-01-07T00:00:00"/>
    <s v="Paracetamol"/>
    <s v="Abnormal"/>
    <x v="13"/>
  </r>
  <r>
    <s v="Mrs."/>
    <s v="Mary Howard"/>
    <n v="60"/>
    <x v="0"/>
    <x v="0"/>
    <s v="A-"/>
    <x v="6"/>
    <x v="2"/>
    <x v="1249"/>
    <s v="Jessica Gilmore"/>
    <x v="7947"/>
    <x v="3"/>
    <n v="1981.4128000000001"/>
    <n v="331"/>
    <x v="1"/>
    <s v="Urgent"/>
    <d v="2021-08-30T00:00:00"/>
    <s v="Ibuprofen"/>
    <s v="Inconclusive"/>
    <x v="9"/>
  </r>
  <r>
    <s v="Mrs."/>
    <s v="Sierra Williams"/>
    <n v="58"/>
    <x v="1"/>
    <x v="0"/>
    <s v="A+"/>
    <x v="4"/>
    <x v="1"/>
    <x v="1030"/>
    <s v="Jill Jacobs"/>
    <x v="7948"/>
    <x v="1"/>
    <n v="33142.859199999999"/>
    <n v="292"/>
    <x v="0"/>
    <s v="Elective"/>
    <d v="2018-12-21T00:00:00"/>
    <s v="Aspirin"/>
    <s v="Normal"/>
    <x v="8"/>
  </r>
  <r>
    <s v="Mrs."/>
    <s v="Travis Carter"/>
    <n v="75"/>
    <x v="0"/>
    <x v="0"/>
    <s v="AB-"/>
    <x v="5"/>
    <x v="0"/>
    <x v="703"/>
    <s v="Dr. Margaret Brown"/>
    <x v="47"/>
    <x v="0"/>
    <n v="33705.026400000002"/>
    <n v="200"/>
    <x v="1"/>
    <s v="Urgent"/>
    <d v="2023-09-26T00:00:00"/>
    <s v="Paracetamol"/>
    <s v="Normal"/>
    <x v="21"/>
  </r>
  <r>
    <s v="Mrs."/>
    <s v="Brandon Smith"/>
    <n v="54"/>
    <x v="1"/>
    <x v="0"/>
    <s v="O+"/>
    <x v="1"/>
    <x v="4"/>
    <x v="512"/>
    <s v="Wendy Yang"/>
    <x v="7949"/>
    <x v="3"/>
    <n v="6116.3181999999997"/>
    <n v="155"/>
    <x v="0"/>
    <s v="Elective"/>
    <d v="2019-05-05T00:00:00"/>
    <s v="Aspirin"/>
    <s v="Inconclusive"/>
    <x v="27"/>
  </r>
  <r>
    <s v="Mrs."/>
    <s v="Thomas Mccarthy"/>
    <n v="37"/>
    <x v="1"/>
    <x v="0"/>
    <s v="A+"/>
    <x v="4"/>
    <x v="4"/>
    <x v="363"/>
    <s v="Rebecca Avila"/>
    <x v="966"/>
    <x v="3"/>
    <n v="23495.232899999999"/>
    <n v="123"/>
    <x v="1"/>
    <s v="Urgent"/>
    <d v="2022-05-05T00:00:00"/>
    <s v="Penicillin"/>
    <s v="Inconclusive"/>
    <x v="11"/>
  </r>
  <r>
    <s v="Mrs."/>
    <s v="Andrew Williams"/>
    <n v="74"/>
    <x v="0"/>
    <x v="0"/>
    <s v="O+"/>
    <x v="1"/>
    <x v="2"/>
    <x v="117"/>
    <s v="Gina Thompson"/>
    <x v="7950"/>
    <x v="3"/>
    <n v="11930.697899999999"/>
    <n v="307"/>
    <x v="0"/>
    <s v="Elective"/>
    <d v="2020-01-22T00:00:00"/>
    <s v="Lipitor"/>
    <s v="Abnormal"/>
    <x v="11"/>
  </r>
  <r>
    <s v="Mr."/>
    <s v="Chad Ruiz"/>
    <n v="59"/>
    <x v="1"/>
    <x v="1"/>
    <s v="O-"/>
    <x v="0"/>
    <x v="4"/>
    <x v="951"/>
    <s v="Dr. Cody Taylor"/>
    <x v="7951"/>
    <x v="3"/>
    <n v="42204.926599999999"/>
    <n v="395"/>
    <x v="2"/>
    <s v="Emergency"/>
    <d v="2022-04-19T00:00:00"/>
    <s v="Aspirin"/>
    <s v="Inconclusive"/>
    <x v="26"/>
  </r>
  <r>
    <s v="Mrs."/>
    <s v="Brenda Dyer"/>
    <n v="81"/>
    <x v="0"/>
    <x v="0"/>
    <s v="AB-"/>
    <x v="5"/>
    <x v="2"/>
    <x v="95"/>
    <s v="Kyle Jennings"/>
    <x v="7952"/>
    <x v="0"/>
    <n v="16332.8992"/>
    <n v="161"/>
    <x v="0"/>
    <s v="Elective"/>
    <d v="2022-10-23T00:00:00"/>
    <s v="Penicillin"/>
    <s v="Normal"/>
    <x v="11"/>
  </r>
  <r>
    <s v="Mr."/>
    <s v="Kristen Miranda"/>
    <n v="19"/>
    <x v="2"/>
    <x v="1"/>
    <s v="A+"/>
    <x v="4"/>
    <x v="0"/>
    <x v="1288"/>
    <s v="Kimberly Blevins"/>
    <x v="7953"/>
    <x v="4"/>
    <n v="9625.7932999999994"/>
    <n v="401"/>
    <x v="1"/>
    <s v="Urgent"/>
    <d v="2022-09-20T00:00:00"/>
    <s v="Paracetamol"/>
    <s v="Normal"/>
    <x v="25"/>
  </r>
  <r>
    <s v="Mrs."/>
    <s v="Kelly Madden"/>
    <n v="60"/>
    <x v="0"/>
    <x v="0"/>
    <s v="A-"/>
    <x v="6"/>
    <x v="3"/>
    <x v="286"/>
    <s v="Mark Murray"/>
    <x v="7954"/>
    <x v="2"/>
    <n v="7107.58"/>
    <n v="495"/>
    <x v="2"/>
    <s v="Emergency"/>
    <d v="2023-07-13T00:00:00"/>
    <s v="Paracetamol"/>
    <s v="Abnormal"/>
    <x v="8"/>
  </r>
  <r>
    <s v="Mrs."/>
    <s v="Carlos Potts"/>
    <n v="38"/>
    <x v="1"/>
    <x v="0"/>
    <s v="AB+"/>
    <x v="3"/>
    <x v="0"/>
    <x v="272"/>
    <s v="Lori Valenzuela"/>
    <x v="7955"/>
    <x v="1"/>
    <n v="30280.290499999999"/>
    <n v="391"/>
    <x v="1"/>
    <s v="Urgent"/>
    <d v="2019-10-13T00:00:00"/>
    <s v="Lipitor"/>
    <s v="Inconclusive"/>
    <x v="1"/>
  </r>
  <r>
    <s v="Mrs."/>
    <s v="Sydney Williams"/>
    <n v="33"/>
    <x v="2"/>
    <x v="0"/>
    <s v="AB+"/>
    <x v="3"/>
    <x v="5"/>
    <x v="1582"/>
    <s v="Samantha Pittman"/>
    <x v="7956"/>
    <x v="1"/>
    <n v="52236.4951"/>
    <n v="348"/>
    <x v="1"/>
    <s v="Urgent"/>
    <d v="2023-06-07T00:00:00"/>
    <s v="Penicillin"/>
    <s v="Abnormal"/>
    <x v="13"/>
  </r>
  <r>
    <s v="Mrs."/>
    <s v="Amber Willis"/>
    <n v="24"/>
    <x v="2"/>
    <x v="0"/>
    <s v="O+"/>
    <x v="1"/>
    <x v="5"/>
    <x v="1360"/>
    <s v="Daniel Anderson"/>
    <x v="7957"/>
    <x v="3"/>
    <n v="36177.340100000001"/>
    <n v="357"/>
    <x v="0"/>
    <s v="Elective"/>
    <d v="2020-05-22T00:00:00"/>
    <s v="Penicillin"/>
    <s v="Abnormal"/>
    <x v="24"/>
  </r>
  <r>
    <s v="Mr."/>
    <s v="Derek Arnold"/>
    <n v="50"/>
    <x v="1"/>
    <x v="1"/>
    <s v="AB-"/>
    <x v="5"/>
    <x v="0"/>
    <x v="127"/>
    <s v="William Bradford"/>
    <x v="7958"/>
    <x v="3"/>
    <n v="58548.717199999999"/>
    <n v="307"/>
    <x v="1"/>
    <s v="Urgent"/>
    <d v="2020-08-26T00:00:00"/>
    <s v="Lipitor"/>
    <s v="Normal"/>
    <x v="2"/>
  </r>
  <r>
    <s v="Mrs."/>
    <s v="Wesley Parker"/>
    <n v="49"/>
    <x v="1"/>
    <x v="0"/>
    <s v="AB+"/>
    <x v="3"/>
    <x v="3"/>
    <x v="206"/>
    <s v="Felicia Jackson"/>
    <x v="7959"/>
    <x v="3"/>
    <n v="22307.418300000001"/>
    <n v="140"/>
    <x v="1"/>
    <s v="Urgent"/>
    <d v="2020-01-22T00:00:00"/>
    <s v="Penicillin"/>
    <s v="Inconclusive"/>
    <x v="12"/>
  </r>
  <r>
    <s v="Mrs."/>
    <s v="Carmen Atkins MD"/>
    <n v="75"/>
    <x v="0"/>
    <x v="0"/>
    <s v="O+"/>
    <x v="1"/>
    <x v="2"/>
    <x v="862"/>
    <s v="Jessica Perez"/>
    <x v="875"/>
    <x v="3"/>
    <n v="5653.2754000000004"/>
    <n v="110"/>
    <x v="1"/>
    <s v="Urgent"/>
    <d v="2023-11-18T00:00:00"/>
    <s v="Lipitor"/>
    <s v="Abnormal"/>
    <x v="21"/>
  </r>
  <r>
    <s v="Mr."/>
    <s v="Mark Alvarez"/>
    <n v="23"/>
    <x v="2"/>
    <x v="1"/>
    <s v="A-"/>
    <x v="6"/>
    <x v="0"/>
    <x v="629"/>
    <s v="Chad Robinson"/>
    <x v="7960"/>
    <x v="2"/>
    <n v="36776.052000000003"/>
    <n v="194"/>
    <x v="2"/>
    <s v="Emergency"/>
    <d v="2021-01-09T00:00:00"/>
    <s v="Paracetamol"/>
    <s v="Abnormal"/>
    <x v="5"/>
  </r>
  <r>
    <s v="Mr."/>
    <s v="Sierra Rosario"/>
    <n v="65"/>
    <x v="0"/>
    <x v="1"/>
    <s v="B+"/>
    <x v="7"/>
    <x v="5"/>
    <x v="1430"/>
    <s v="Travis Porter"/>
    <x v="7961"/>
    <x v="4"/>
    <n v="50549.897700000001"/>
    <n v="417"/>
    <x v="0"/>
    <s v="Elective"/>
    <d v="2019-08-05T00:00:00"/>
    <s v="Paracetamol"/>
    <s v="Normal"/>
    <x v="28"/>
  </r>
  <r>
    <s v="Mr."/>
    <s v="Richard Martin"/>
    <n v="82"/>
    <x v="0"/>
    <x v="1"/>
    <s v="O+"/>
    <x v="1"/>
    <x v="3"/>
    <x v="1725"/>
    <s v="Christina Dominguez"/>
    <x v="7962"/>
    <x v="3"/>
    <n v="21082.0026"/>
    <n v="160"/>
    <x v="2"/>
    <s v="Emergency"/>
    <d v="2022-08-01T00:00:00"/>
    <s v="Lipitor"/>
    <s v="Inconclusive"/>
    <x v="20"/>
  </r>
  <r>
    <s v="Mr."/>
    <s v="Maria Hale"/>
    <n v="74"/>
    <x v="0"/>
    <x v="1"/>
    <s v="B+"/>
    <x v="7"/>
    <x v="3"/>
    <x v="698"/>
    <s v="William Johnson"/>
    <x v="7963"/>
    <x v="0"/>
    <n v="28625.567500000001"/>
    <n v="281"/>
    <x v="2"/>
    <s v="Emergency"/>
    <d v="2022-02-13T00:00:00"/>
    <s v="Lipitor"/>
    <s v="Abnormal"/>
    <x v="19"/>
  </r>
  <r>
    <s v="Mr."/>
    <s v="Sara Hall"/>
    <n v="44"/>
    <x v="1"/>
    <x v="1"/>
    <s v="AB-"/>
    <x v="5"/>
    <x v="3"/>
    <x v="582"/>
    <s v="Michelle Anderson"/>
    <x v="7964"/>
    <x v="2"/>
    <n v="8895.1072000000004"/>
    <n v="321"/>
    <x v="1"/>
    <s v="Urgent"/>
    <d v="2023-01-05T00:00:00"/>
    <s v="Ibuprofen"/>
    <s v="Abnormal"/>
    <x v="8"/>
  </r>
  <r>
    <s v="Mr."/>
    <s v="Natasha Brown"/>
    <n v="81"/>
    <x v="0"/>
    <x v="1"/>
    <s v="A-"/>
    <x v="6"/>
    <x v="0"/>
    <x v="871"/>
    <s v="Samuel Black"/>
    <x v="7965"/>
    <x v="2"/>
    <n v="52754.8655"/>
    <n v="316"/>
    <x v="1"/>
    <s v="Urgent"/>
    <d v="2020-06-04T00:00:00"/>
    <s v="Lipitor"/>
    <s v="Abnormal"/>
    <x v="19"/>
  </r>
  <r>
    <s v="Mr."/>
    <s v="Charles Scott"/>
    <n v="67"/>
    <x v="0"/>
    <x v="1"/>
    <s v="AB+"/>
    <x v="3"/>
    <x v="2"/>
    <x v="58"/>
    <s v="Cassandra Lambert"/>
    <x v="3349"/>
    <x v="3"/>
    <n v="11746.1314"/>
    <n v="484"/>
    <x v="1"/>
    <s v="Urgent"/>
    <d v="2020-02-14T00:00:00"/>
    <s v="Aspirin"/>
    <s v="Normal"/>
    <x v="29"/>
  </r>
  <r>
    <s v="Mr."/>
    <s v="Trevor Blankenship"/>
    <n v="35"/>
    <x v="1"/>
    <x v="1"/>
    <s v="A+"/>
    <x v="4"/>
    <x v="2"/>
    <x v="883"/>
    <s v="Deborah Watkins"/>
    <x v="7966"/>
    <x v="3"/>
    <n v="23087.113000000001"/>
    <n v="275"/>
    <x v="0"/>
    <s v="Elective"/>
    <d v="2020-06-06T00:00:00"/>
    <s v="Ibuprofen"/>
    <s v="Abnormal"/>
    <x v="24"/>
  </r>
  <r>
    <s v="Mr."/>
    <s v="Veronica Solis"/>
    <n v="69"/>
    <x v="0"/>
    <x v="1"/>
    <s v="A+"/>
    <x v="4"/>
    <x v="1"/>
    <x v="1320"/>
    <s v="Kimberly Gonzales"/>
    <x v="7967"/>
    <x v="1"/>
    <n v="11543.3773"/>
    <n v="378"/>
    <x v="0"/>
    <s v="Elective"/>
    <d v="2021-08-13T00:00:00"/>
    <s v="Lipitor"/>
    <s v="Abnormal"/>
    <x v="27"/>
  </r>
  <r>
    <s v="Mr."/>
    <s v="Thomas Pope"/>
    <n v="53"/>
    <x v="1"/>
    <x v="1"/>
    <s v="AB-"/>
    <x v="5"/>
    <x v="1"/>
    <x v="1587"/>
    <s v="Patricia Adams"/>
    <x v="2373"/>
    <x v="2"/>
    <n v="19245.5484"/>
    <n v="471"/>
    <x v="0"/>
    <s v="Elective"/>
    <d v="2020-05-28T00:00:00"/>
    <s v="Paracetamol"/>
    <s v="Inconclusive"/>
    <x v="21"/>
  </r>
  <r>
    <s v="Mr."/>
    <s v="Felicia Reynolds"/>
    <n v="49"/>
    <x v="1"/>
    <x v="1"/>
    <s v="A+"/>
    <x v="4"/>
    <x v="0"/>
    <x v="662"/>
    <s v="Daniel Young"/>
    <x v="7968"/>
    <x v="0"/>
    <n v="52802.984600000003"/>
    <n v="271"/>
    <x v="1"/>
    <s v="Urgent"/>
    <d v="2019-02-06T00:00:00"/>
    <s v="Aspirin"/>
    <s v="Normal"/>
    <x v="12"/>
  </r>
  <r>
    <s v="Mrs."/>
    <s v="Rebecca Adams"/>
    <n v="42"/>
    <x v="1"/>
    <x v="0"/>
    <s v="AB-"/>
    <x v="5"/>
    <x v="4"/>
    <x v="861"/>
    <s v="Matthew Peters"/>
    <x v="7969"/>
    <x v="4"/>
    <n v="42651.443599999999"/>
    <n v="461"/>
    <x v="2"/>
    <s v="Emergency"/>
    <d v="2020-05-24T00:00:00"/>
    <s v="Penicillin"/>
    <s v="Abnormal"/>
    <x v="12"/>
  </r>
  <r>
    <s v="Mrs."/>
    <s v="Ronald Moss"/>
    <n v="26"/>
    <x v="2"/>
    <x v="0"/>
    <s v="B+"/>
    <x v="7"/>
    <x v="5"/>
    <x v="1615"/>
    <s v="Timothy Johnson"/>
    <x v="7970"/>
    <x v="3"/>
    <n v="10706.9004"/>
    <n v="291"/>
    <x v="2"/>
    <s v="Emergency"/>
    <d v="2020-11-19T00:00:00"/>
    <s v="Penicillin"/>
    <s v="Inconclusive"/>
    <x v="29"/>
  </r>
  <r>
    <s v="Mrs."/>
    <s v="Danielle Barnes"/>
    <n v="27"/>
    <x v="2"/>
    <x v="0"/>
    <s v="AB+"/>
    <x v="3"/>
    <x v="3"/>
    <x v="1739"/>
    <s v="Nathaniel Baker"/>
    <x v="7971"/>
    <x v="2"/>
    <n v="25910.856199999998"/>
    <n v="193"/>
    <x v="1"/>
    <s v="Urgent"/>
    <d v="2022-08-12T00:00:00"/>
    <s v="Lipitor"/>
    <s v="Inconclusive"/>
    <x v="23"/>
  </r>
  <r>
    <s v="Mr."/>
    <s v="Michaela Jimenez"/>
    <n v="67"/>
    <x v="0"/>
    <x v="1"/>
    <s v="O-"/>
    <x v="0"/>
    <x v="3"/>
    <x v="982"/>
    <s v="Ashley Davis"/>
    <x v="7972"/>
    <x v="3"/>
    <n v="32162.558499999999"/>
    <n v="370"/>
    <x v="1"/>
    <s v="Urgent"/>
    <d v="2019-02-07T00:00:00"/>
    <s v="Paracetamol"/>
    <s v="Inconclusive"/>
    <x v="11"/>
  </r>
  <r>
    <s v="Mr."/>
    <s v="Jill Brandt"/>
    <n v="60"/>
    <x v="0"/>
    <x v="1"/>
    <s v="O-"/>
    <x v="0"/>
    <x v="0"/>
    <x v="1640"/>
    <s v="Barbara Scott"/>
    <x v="7973"/>
    <x v="3"/>
    <n v="34134.8819"/>
    <n v="239"/>
    <x v="2"/>
    <s v="Emergency"/>
    <d v="2020-07-22T00:00:00"/>
    <s v="Lipitor"/>
    <s v="Abnormal"/>
    <x v="8"/>
  </r>
  <r>
    <s v="Mr."/>
    <s v="Brandon Wheeler"/>
    <n v="45"/>
    <x v="1"/>
    <x v="1"/>
    <s v="AB+"/>
    <x v="3"/>
    <x v="0"/>
    <x v="1068"/>
    <s v="Raymond Jordan"/>
    <x v="3880"/>
    <x v="2"/>
    <n v="4908.6972999999998"/>
    <n v="266"/>
    <x v="1"/>
    <s v="Urgent"/>
    <d v="2022-03-09T00:00:00"/>
    <s v="Lipitor"/>
    <s v="Inconclusive"/>
    <x v="15"/>
  </r>
  <r>
    <s v="Mr."/>
    <s v="David Cruz"/>
    <n v="80"/>
    <x v="0"/>
    <x v="1"/>
    <s v="AB-"/>
    <x v="5"/>
    <x v="2"/>
    <x v="893"/>
    <s v="Samantha Wright"/>
    <x v="7974"/>
    <x v="3"/>
    <n v="16694.2693"/>
    <n v="310"/>
    <x v="0"/>
    <s v="Elective"/>
    <d v="2022-12-20T00:00:00"/>
    <s v="Penicillin"/>
    <s v="Inconclusive"/>
    <x v="23"/>
  </r>
  <r>
    <s v="Mr."/>
    <s v="Tammy Yoder"/>
    <n v="79"/>
    <x v="0"/>
    <x v="1"/>
    <s v="A-"/>
    <x v="6"/>
    <x v="0"/>
    <x v="443"/>
    <s v="Brad Wright"/>
    <x v="7975"/>
    <x v="3"/>
    <n v="51216.155700000003"/>
    <n v="264"/>
    <x v="2"/>
    <s v="Emergency"/>
    <d v="2020-10-11T00:00:00"/>
    <s v="Lipitor"/>
    <s v="Normal"/>
    <x v="3"/>
  </r>
  <r>
    <s v="Mr."/>
    <s v="Luke Young"/>
    <n v="35"/>
    <x v="1"/>
    <x v="1"/>
    <s v="AB-"/>
    <x v="5"/>
    <x v="1"/>
    <x v="667"/>
    <s v="Diane Moran"/>
    <x v="1066"/>
    <x v="1"/>
    <n v="20240.9872"/>
    <n v="267"/>
    <x v="0"/>
    <s v="Elective"/>
    <d v="2022-05-25T00:00:00"/>
    <s v="Paracetamol"/>
    <s v="Abnormal"/>
    <x v="27"/>
  </r>
  <r>
    <s v="Mr."/>
    <s v="William Harris"/>
    <n v="81"/>
    <x v="0"/>
    <x v="1"/>
    <s v="B-"/>
    <x v="2"/>
    <x v="5"/>
    <x v="812"/>
    <s v="William Fox"/>
    <x v="7976"/>
    <x v="0"/>
    <n v="61722.702400000002"/>
    <n v="178"/>
    <x v="2"/>
    <s v="Emergency"/>
    <d v="2020-05-15T00:00:00"/>
    <s v="Penicillin"/>
    <s v="Inconclusive"/>
    <x v="3"/>
  </r>
  <r>
    <s v="Mr."/>
    <s v="Brooke Anderson"/>
    <n v="43"/>
    <x v="1"/>
    <x v="1"/>
    <s v="O+"/>
    <x v="1"/>
    <x v="3"/>
    <x v="465"/>
    <s v="John Brown"/>
    <x v="7977"/>
    <x v="2"/>
    <n v="16982.2356"/>
    <n v="254"/>
    <x v="1"/>
    <s v="Urgent"/>
    <d v="2019-05-07T00:00:00"/>
    <s v="Paracetamol"/>
    <s v="Inconclusive"/>
    <x v="23"/>
  </r>
  <r>
    <s v="Mr."/>
    <s v="Karen Hansen"/>
    <n v="31"/>
    <x v="2"/>
    <x v="1"/>
    <s v="A-"/>
    <x v="6"/>
    <x v="1"/>
    <x v="919"/>
    <s v="Shawna Hill"/>
    <x v="7978"/>
    <x v="4"/>
    <n v="25449.436099999999"/>
    <n v="185"/>
    <x v="0"/>
    <s v="Elective"/>
    <d v="2023-04-03T00:00:00"/>
    <s v="Penicillin"/>
    <s v="Normal"/>
    <x v="22"/>
  </r>
  <r>
    <s v="Mrs."/>
    <s v="Michael Campbell"/>
    <n v="56"/>
    <x v="1"/>
    <x v="0"/>
    <s v="B+"/>
    <x v="7"/>
    <x v="0"/>
    <x v="1252"/>
    <s v="Mr. Collin Hampton"/>
    <x v="47"/>
    <x v="3"/>
    <n v="8988.1674000000003"/>
    <n v="480"/>
    <x v="1"/>
    <s v="Urgent"/>
    <d v="2019-12-29T00:00:00"/>
    <s v="Lipitor"/>
    <s v="Normal"/>
    <x v="2"/>
  </r>
  <r>
    <s v="Mr."/>
    <s v="Dean Wilkins"/>
    <n v="58"/>
    <x v="1"/>
    <x v="1"/>
    <s v="A-"/>
    <x v="6"/>
    <x v="4"/>
    <x v="1798"/>
    <s v="Chad Hansen"/>
    <x v="7979"/>
    <x v="0"/>
    <n v="40554.316800000001"/>
    <n v="453"/>
    <x v="1"/>
    <s v="Urgent"/>
    <d v="2021-05-20T00:00:00"/>
    <s v="Lipitor"/>
    <s v="Normal"/>
    <x v="4"/>
  </r>
  <r>
    <s v="Mr."/>
    <s v="Michelle Estrada DDS"/>
    <n v="30"/>
    <x v="2"/>
    <x v="1"/>
    <s v="B+"/>
    <x v="7"/>
    <x v="5"/>
    <x v="553"/>
    <s v="John Owens"/>
    <x v="4961"/>
    <x v="4"/>
    <n v="54746.012199999997"/>
    <n v="253"/>
    <x v="0"/>
    <s v="Elective"/>
    <d v="2022-08-13T00:00:00"/>
    <s v="Penicillin"/>
    <s v="Abnormal"/>
    <x v="0"/>
  </r>
  <r>
    <s v="Mr."/>
    <s v="Kevin Meyers"/>
    <n v="55"/>
    <x v="1"/>
    <x v="1"/>
    <s v="B+"/>
    <x v="7"/>
    <x v="4"/>
    <x v="1777"/>
    <s v="Ruth Terrell"/>
    <x v="7980"/>
    <x v="1"/>
    <n v="42575.475200000001"/>
    <n v="346"/>
    <x v="2"/>
    <s v="Emergency"/>
    <d v="2023-08-09T00:00:00"/>
    <s v="Paracetamol"/>
    <s v="Inconclusive"/>
    <x v="29"/>
  </r>
  <r>
    <s v="Mrs."/>
    <s v="Richard May"/>
    <n v="60"/>
    <x v="0"/>
    <x v="0"/>
    <s v="O+"/>
    <x v="1"/>
    <x v="2"/>
    <x v="1174"/>
    <s v="Christopher Reeves"/>
    <x v="5123"/>
    <x v="3"/>
    <n v="19829.919300000001"/>
    <n v="181"/>
    <x v="0"/>
    <s v="Elective"/>
    <d v="2022-10-10T00:00:00"/>
    <s v="Aspirin"/>
    <s v="Abnormal"/>
    <x v="26"/>
  </r>
  <r>
    <s v="Mr."/>
    <s v="Stacy Thomas"/>
    <n v="23"/>
    <x v="2"/>
    <x v="1"/>
    <s v="B-"/>
    <x v="2"/>
    <x v="2"/>
    <x v="608"/>
    <s v="Samantha Jones"/>
    <x v="7981"/>
    <x v="2"/>
    <n v="371.75049999999999"/>
    <n v="435"/>
    <x v="2"/>
    <s v="Emergency"/>
    <d v="2023-02-13T00:00:00"/>
    <s v="Lipitor"/>
    <s v="Abnormal"/>
    <x v="20"/>
  </r>
  <r>
    <s v="Mrs."/>
    <s v="Michael Roberts"/>
    <n v="78"/>
    <x v="0"/>
    <x v="0"/>
    <s v="A+"/>
    <x v="4"/>
    <x v="0"/>
    <x v="1399"/>
    <s v="Joseph Watson"/>
    <x v="7982"/>
    <x v="4"/>
    <n v="1796.9286999999999"/>
    <n v="489"/>
    <x v="1"/>
    <s v="Urgent"/>
    <d v="2022-01-19T00:00:00"/>
    <s v="Lipitor"/>
    <s v="Inconclusive"/>
    <x v="1"/>
  </r>
  <r>
    <s v="Mrs."/>
    <s v="Julie Jackson"/>
    <n v="18"/>
    <x v="2"/>
    <x v="0"/>
    <s v="AB+"/>
    <x v="3"/>
    <x v="0"/>
    <x v="293"/>
    <s v="Christopher Keller"/>
    <x v="7983"/>
    <x v="3"/>
    <n v="15680.9118"/>
    <n v="452"/>
    <x v="1"/>
    <s v="Urgent"/>
    <d v="2021-05-14T00:00:00"/>
    <s v="Lipitor"/>
    <s v="Abnormal"/>
    <x v="11"/>
  </r>
  <r>
    <s v="Mrs."/>
    <s v="Anna Graves"/>
    <n v="68"/>
    <x v="0"/>
    <x v="0"/>
    <s v="A+"/>
    <x v="4"/>
    <x v="3"/>
    <x v="1283"/>
    <s v="Miguel Davidson"/>
    <x v="7984"/>
    <x v="0"/>
    <n v="8773.6700999999994"/>
    <n v="347"/>
    <x v="0"/>
    <s v="Elective"/>
    <d v="2021-09-02T00:00:00"/>
    <s v="Ibuprofen"/>
    <s v="Normal"/>
    <x v="9"/>
  </r>
  <r>
    <s v="Mr."/>
    <s v="James Allen"/>
    <n v="47"/>
    <x v="1"/>
    <x v="1"/>
    <s v="O-"/>
    <x v="0"/>
    <x v="3"/>
    <x v="1460"/>
    <s v="Lawrence Mccall"/>
    <x v="7985"/>
    <x v="2"/>
    <n v="28272.993999999999"/>
    <n v="305"/>
    <x v="0"/>
    <s v="Elective"/>
    <d v="2021-07-02T00:00:00"/>
    <s v="Paracetamol"/>
    <s v="Inconclusive"/>
    <x v="30"/>
  </r>
  <r>
    <s v="Mrs."/>
    <s v="Kiara Roberts"/>
    <n v="21"/>
    <x v="2"/>
    <x v="0"/>
    <s v="A-"/>
    <x v="6"/>
    <x v="0"/>
    <x v="257"/>
    <s v="Brian Goodwin"/>
    <x v="1237"/>
    <x v="3"/>
    <n v="22567.8616"/>
    <n v="362"/>
    <x v="1"/>
    <s v="Urgent"/>
    <d v="2022-06-09T00:00:00"/>
    <s v="Ibuprofen"/>
    <s v="Normal"/>
    <x v="3"/>
  </r>
  <r>
    <s v="Mrs."/>
    <s v="James Johnson"/>
    <n v="38"/>
    <x v="1"/>
    <x v="0"/>
    <s v="O-"/>
    <x v="0"/>
    <x v="2"/>
    <x v="1374"/>
    <s v="Joshua Bailey"/>
    <x v="7986"/>
    <x v="2"/>
    <n v="14399.2286"/>
    <n v="140"/>
    <x v="0"/>
    <s v="Elective"/>
    <d v="2019-11-16T00:00:00"/>
    <s v="Lipitor"/>
    <s v="Normal"/>
    <x v="2"/>
  </r>
  <r>
    <s v="Mr."/>
    <s v="Joseph Price"/>
    <n v="56"/>
    <x v="1"/>
    <x v="1"/>
    <s v="A-"/>
    <x v="6"/>
    <x v="3"/>
    <x v="1310"/>
    <s v="Ryan Hernandez"/>
    <x v="7987"/>
    <x v="0"/>
    <n v="19094.715899999999"/>
    <n v="488"/>
    <x v="1"/>
    <s v="Urgent"/>
    <d v="2020-06-27T00:00:00"/>
    <s v="Penicillin"/>
    <s v="Abnormal"/>
    <x v="3"/>
  </r>
  <r>
    <s v="Mr."/>
    <s v="Laurie Young"/>
    <n v="49"/>
    <x v="1"/>
    <x v="1"/>
    <s v="AB-"/>
    <x v="5"/>
    <x v="2"/>
    <x v="97"/>
    <s v="Wanda Jacobson"/>
    <x v="7988"/>
    <x v="2"/>
    <n v="13372.992099999999"/>
    <n v="399"/>
    <x v="2"/>
    <s v="Emergency"/>
    <d v="2023-05-12T00:00:00"/>
    <s v="Paracetamol"/>
    <s v="Normal"/>
    <x v="18"/>
  </r>
  <r>
    <s v="Mrs."/>
    <s v="Bruce Macias"/>
    <n v="58"/>
    <x v="1"/>
    <x v="0"/>
    <s v="A+"/>
    <x v="4"/>
    <x v="5"/>
    <x v="223"/>
    <s v="Matthew Fox"/>
    <x v="7989"/>
    <x v="4"/>
    <n v="21971.233400000001"/>
    <n v="239"/>
    <x v="2"/>
    <s v="Emergency"/>
    <d v="2023-07-27T00:00:00"/>
    <s v="Lipitor"/>
    <s v="Normal"/>
    <x v="13"/>
  </r>
  <r>
    <s v="Mrs."/>
    <s v="Shane Sanchez"/>
    <n v="75"/>
    <x v="0"/>
    <x v="0"/>
    <s v="O+"/>
    <x v="1"/>
    <x v="2"/>
    <x v="1277"/>
    <s v="Christopher Martinez"/>
    <x v="7990"/>
    <x v="0"/>
    <n v="3236.5302000000001"/>
    <n v="236"/>
    <x v="1"/>
    <s v="Urgent"/>
    <d v="2020-10-09T00:00:00"/>
    <s v="Ibuprofen"/>
    <s v="Normal"/>
    <x v="6"/>
  </r>
  <r>
    <s v="Mrs."/>
    <s v="Derek Taylor"/>
    <n v="33"/>
    <x v="2"/>
    <x v="0"/>
    <s v="B+"/>
    <x v="7"/>
    <x v="3"/>
    <x v="1778"/>
    <s v="Kimberly Johnson"/>
    <x v="7991"/>
    <x v="1"/>
    <n v="14413.962799999999"/>
    <n v="496"/>
    <x v="1"/>
    <s v="Urgent"/>
    <d v="2019-02-24T00:00:00"/>
    <s v="Lipitor"/>
    <s v="Abnormal"/>
    <x v="20"/>
  </r>
  <r>
    <s v="Mr."/>
    <s v="Melanie Buckley"/>
    <n v="74"/>
    <x v="0"/>
    <x v="1"/>
    <s v="A+"/>
    <x v="4"/>
    <x v="0"/>
    <x v="538"/>
    <s v="Scott Valencia"/>
    <x v="7992"/>
    <x v="0"/>
    <n v="23639.567299999999"/>
    <n v="366"/>
    <x v="2"/>
    <s v="Emergency"/>
    <d v="2019-04-10T00:00:00"/>
    <s v="Paracetamol"/>
    <s v="Inconclusive"/>
    <x v="18"/>
  </r>
  <r>
    <s v="Mr."/>
    <s v="Holly Haynes"/>
    <n v="44"/>
    <x v="1"/>
    <x v="1"/>
    <s v="O+"/>
    <x v="1"/>
    <x v="4"/>
    <x v="326"/>
    <s v="Bobby Heath"/>
    <x v="7993"/>
    <x v="3"/>
    <n v="36046.25"/>
    <n v="349"/>
    <x v="0"/>
    <s v="Elective"/>
    <d v="2018-12-15T00:00:00"/>
    <s v="Aspirin"/>
    <s v="Abnormal"/>
    <x v="2"/>
  </r>
  <r>
    <s v="Mr."/>
    <s v="Ronald Hernandez"/>
    <n v="57"/>
    <x v="1"/>
    <x v="1"/>
    <s v="O+"/>
    <x v="1"/>
    <x v="1"/>
    <x v="797"/>
    <s v="Douglas Johnson"/>
    <x v="1032"/>
    <x v="3"/>
    <n v="18673.2814"/>
    <n v="125"/>
    <x v="0"/>
    <s v="Elective"/>
    <d v="2020-01-18T00:00:00"/>
    <s v="Lipitor"/>
    <s v="Abnormal"/>
    <x v="23"/>
  </r>
  <r>
    <s v="Mrs."/>
    <s v="John Mcclure"/>
    <n v="66"/>
    <x v="0"/>
    <x v="0"/>
    <s v="B-"/>
    <x v="2"/>
    <x v="0"/>
    <x v="939"/>
    <s v="Elizabeth Baker"/>
    <x v="7994"/>
    <x v="1"/>
    <n v="30832.002199999999"/>
    <n v="295"/>
    <x v="1"/>
    <s v="Urgent"/>
    <d v="2020-05-06T00:00:00"/>
    <s v="Lipitor"/>
    <s v="Abnormal"/>
    <x v="17"/>
  </r>
  <r>
    <s v="Mr."/>
    <s v="Theresa Pope"/>
    <n v="52"/>
    <x v="1"/>
    <x v="1"/>
    <s v="O+"/>
    <x v="1"/>
    <x v="1"/>
    <x v="253"/>
    <s v="Timothy Gamble"/>
    <x v="7995"/>
    <x v="2"/>
    <n v="14247.493200000001"/>
    <n v="313"/>
    <x v="0"/>
    <s v="Elective"/>
    <d v="2020-12-16T00:00:00"/>
    <s v="Paracetamol"/>
    <s v="Normal"/>
    <x v="22"/>
  </r>
  <r>
    <s v="Mrs."/>
    <s v="Darrell Burgess"/>
    <n v="37"/>
    <x v="1"/>
    <x v="0"/>
    <s v="AB-"/>
    <x v="5"/>
    <x v="1"/>
    <x v="826"/>
    <s v="Emily Jenkins"/>
    <x v="7996"/>
    <x v="3"/>
    <n v="31719.572700000001"/>
    <n v="113"/>
    <x v="0"/>
    <s v="Elective"/>
    <d v="2022-08-02T00:00:00"/>
    <s v="Penicillin"/>
    <s v="Normal"/>
    <x v="10"/>
  </r>
  <r>
    <s v="Mrs."/>
    <s v="Gina Peters"/>
    <n v="19"/>
    <x v="2"/>
    <x v="0"/>
    <s v="B+"/>
    <x v="7"/>
    <x v="4"/>
    <x v="1006"/>
    <s v="Adriana Butler"/>
    <x v="7997"/>
    <x v="3"/>
    <n v="15982.634599999999"/>
    <n v="464"/>
    <x v="1"/>
    <s v="Urgent"/>
    <d v="2021-12-23T00:00:00"/>
    <s v="Lipitor"/>
    <s v="Inconclusive"/>
    <x v="14"/>
  </r>
  <r>
    <s v="Mrs."/>
    <s v="Gregory Ray"/>
    <n v="76"/>
    <x v="0"/>
    <x v="0"/>
    <s v="O-"/>
    <x v="0"/>
    <x v="2"/>
    <x v="587"/>
    <s v="Mark Robbins"/>
    <x v="7998"/>
    <x v="2"/>
    <n v="13600.983099999999"/>
    <n v="248"/>
    <x v="0"/>
    <s v="Elective"/>
    <d v="2021-12-20T00:00:00"/>
    <s v="Aspirin"/>
    <s v="Normal"/>
    <x v="8"/>
  </r>
  <r>
    <s v="Mrs."/>
    <s v="Jose Harrison"/>
    <n v="82"/>
    <x v="0"/>
    <x v="0"/>
    <s v="AB-"/>
    <x v="5"/>
    <x v="2"/>
    <x v="16"/>
    <s v="Robert Diaz"/>
    <x v="713"/>
    <x v="0"/>
    <n v="9259.6065999999992"/>
    <n v="410"/>
    <x v="2"/>
    <s v="Emergency"/>
    <d v="2019-12-15T00:00:00"/>
    <s v="Penicillin"/>
    <s v="Normal"/>
    <x v="6"/>
  </r>
  <r>
    <s v="Mr."/>
    <s v="Mark Miller"/>
    <n v="82"/>
    <x v="0"/>
    <x v="1"/>
    <s v="AB-"/>
    <x v="5"/>
    <x v="2"/>
    <x v="689"/>
    <s v="Robert Williams"/>
    <x v="7999"/>
    <x v="2"/>
    <n v="3510.3078"/>
    <n v="270"/>
    <x v="2"/>
    <s v="Emergency"/>
    <d v="2023-09-13T00:00:00"/>
    <s v="Lipitor"/>
    <s v="Normal"/>
    <x v="29"/>
  </r>
  <r>
    <s v="Mr."/>
    <s v="Susan Morris"/>
    <n v="38"/>
    <x v="1"/>
    <x v="1"/>
    <s v="B+"/>
    <x v="7"/>
    <x v="1"/>
    <x v="1465"/>
    <s v="Grace Clark"/>
    <x v="8000"/>
    <x v="2"/>
    <n v="28515.237300000001"/>
    <n v="469"/>
    <x v="0"/>
    <s v="Elective"/>
    <d v="2022-01-03T00:00:00"/>
    <s v="Lipitor"/>
    <s v="Abnormal"/>
    <x v="22"/>
  </r>
  <r>
    <s v="Mrs."/>
    <s v="Nathan Mitchell"/>
    <n v="75"/>
    <x v="0"/>
    <x v="0"/>
    <s v="B+"/>
    <x v="7"/>
    <x v="3"/>
    <x v="246"/>
    <s v="Cesar Gomez"/>
    <x v="8001"/>
    <x v="1"/>
    <n v="2130.6871000000001"/>
    <n v="232"/>
    <x v="2"/>
    <s v="Emergency"/>
    <d v="2022-07-22T00:00:00"/>
    <s v="Paracetamol"/>
    <s v="Normal"/>
    <x v="13"/>
  </r>
  <r>
    <s v="Mrs."/>
    <s v="Dr. Gerald Summers"/>
    <n v="70"/>
    <x v="0"/>
    <x v="0"/>
    <s v="B+"/>
    <x v="7"/>
    <x v="0"/>
    <x v="1583"/>
    <s v="Brandi Bailey"/>
    <x v="8002"/>
    <x v="4"/>
    <n v="34574.559600000001"/>
    <n v="467"/>
    <x v="2"/>
    <s v="Emergency"/>
    <d v="2023-09-29T00:00:00"/>
    <s v="Lipitor"/>
    <s v="Normal"/>
    <x v="20"/>
  </r>
  <r>
    <s v="Mr."/>
    <s v="Thomas Roberts"/>
    <n v="62"/>
    <x v="0"/>
    <x v="1"/>
    <s v="A+"/>
    <x v="4"/>
    <x v="0"/>
    <x v="179"/>
    <s v="Samantha Thompson"/>
    <x v="8003"/>
    <x v="4"/>
    <n v="9686.0638999999992"/>
    <n v="397"/>
    <x v="1"/>
    <s v="Urgent"/>
    <d v="2022-04-19T00:00:00"/>
    <s v="Ibuprofen"/>
    <s v="Abnormal"/>
    <x v="19"/>
  </r>
  <r>
    <s v="Mrs."/>
    <s v="Mariah Cameron"/>
    <n v="70"/>
    <x v="0"/>
    <x v="0"/>
    <s v="B-"/>
    <x v="2"/>
    <x v="1"/>
    <x v="1750"/>
    <s v="Nicole Adams"/>
    <x v="8004"/>
    <x v="3"/>
    <n v="26214.774099999999"/>
    <n v="266"/>
    <x v="0"/>
    <s v="Elective"/>
    <d v="2021-02-05T00:00:00"/>
    <s v="Ibuprofen"/>
    <s v="Abnormal"/>
    <x v="23"/>
  </r>
  <r>
    <s v="Mr."/>
    <s v="Jason Franklin"/>
    <n v="82"/>
    <x v="0"/>
    <x v="1"/>
    <s v="AB+"/>
    <x v="3"/>
    <x v="1"/>
    <x v="264"/>
    <s v="Cody Harris"/>
    <x v="8005"/>
    <x v="1"/>
    <n v="22332.8063"/>
    <n v="104"/>
    <x v="0"/>
    <s v="Elective"/>
    <d v="2021-11-07T00:00:00"/>
    <s v="Penicillin"/>
    <s v="Normal"/>
    <x v="3"/>
  </r>
  <r>
    <s v="Mrs."/>
    <s v="Karen Richardson"/>
    <n v="25"/>
    <x v="2"/>
    <x v="0"/>
    <s v="A-"/>
    <x v="6"/>
    <x v="4"/>
    <x v="155"/>
    <s v="Tina Lewis"/>
    <x v="7255"/>
    <x v="3"/>
    <n v="20227.489099999999"/>
    <n v="133"/>
    <x v="2"/>
    <s v="Emergency"/>
    <d v="2022-03-06T00:00:00"/>
    <s v="Aspirin"/>
    <s v="Inconclusive"/>
    <x v="12"/>
  </r>
  <r>
    <s v="Mr."/>
    <s v="Rebekah Kennedy"/>
    <n v="44"/>
    <x v="1"/>
    <x v="1"/>
    <s v="B+"/>
    <x v="7"/>
    <x v="1"/>
    <x v="854"/>
    <s v="Tonya Collins"/>
    <x v="7711"/>
    <x v="3"/>
    <n v="34424.576999999997"/>
    <n v="339"/>
    <x v="0"/>
    <s v="Elective"/>
    <d v="2022-10-05T00:00:00"/>
    <s v="Paracetamol"/>
    <s v="Normal"/>
    <x v="0"/>
  </r>
  <r>
    <s v="Mrs."/>
    <s v="Allen Young"/>
    <n v="19"/>
    <x v="2"/>
    <x v="0"/>
    <s v="A-"/>
    <x v="6"/>
    <x v="0"/>
    <x v="187"/>
    <s v="Meghan Heath"/>
    <x v="8006"/>
    <x v="4"/>
    <n v="8478.1075999999994"/>
    <n v="348"/>
    <x v="2"/>
    <s v="Emergency"/>
    <d v="2021-12-12T00:00:00"/>
    <s v="Ibuprofen"/>
    <s v="Normal"/>
    <x v="6"/>
  </r>
  <r>
    <s v="Mr."/>
    <s v="Ashley Kline"/>
    <n v="46"/>
    <x v="1"/>
    <x v="1"/>
    <s v="B-"/>
    <x v="2"/>
    <x v="0"/>
    <x v="732"/>
    <s v="Monica Peterson"/>
    <x v="8007"/>
    <x v="4"/>
    <n v="14324.3102"/>
    <n v="355"/>
    <x v="2"/>
    <s v="Emergency"/>
    <d v="2022-10-08T00:00:00"/>
    <s v="Paracetamol"/>
    <s v="Abnormal"/>
    <x v="26"/>
  </r>
  <r>
    <s v="Mr."/>
    <s v="Meagan Mitchell"/>
    <n v="29"/>
    <x v="2"/>
    <x v="1"/>
    <s v="O+"/>
    <x v="1"/>
    <x v="4"/>
    <x v="746"/>
    <s v="Stephanie Sharp MD"/>
    <x v="8008"/>
    <x v="3"/>
    <n v="34644.748200000002"/>
    <n v="416"/>
    <x v="2"/>
    <s v="Emergency"/>
    <d v="2019-08-13T00:00:00"/>
    <s v="Ibuprofen"/>
    <s v="Abnormal"/>
    <x v="9"/>
  </r>
  <r>
    <s v="Mr."/>
    <s v="Nancy Jones"/>
    <n v="78"/>
    <x v="0"/>
    <x v="1"/>
    <s v="B-"/>
    <x v="2"/>
    <x v="0"/>
    <x v="456"/>
    <s v="Chase Hoover"/>
    <x v="57"/>
    <x v="3"/>
    <n v="24779.7942"/>
    <n v="150"/>
    <x v="1"/>
    <s v="Urgent"/>
    <d v="2021-08-28T00:00:00"/>
    <s v="Ibuprofen"/>
    <s v="Normal"/>
    <x v="12"/>
  </r>
  <r>
    <s v="Mr."/>
    <s v="Elizabeth Clark"/>
    <n v="59"/>
    <x v="1"/>
    <x v="1"/>
    <s v="O-"/>
    <x v="0"/>
    <x v="3"/>
    <x v="782"/>
    <s v="Theodore Anderson"/>
    <x v="8009"/>
    <x v="2"/>
    <n v="14225.2808"/>
    <n v="296"/>
    <x v="1"/>
    <s v="Urgent"/>
    <d v="2023-05-20T00:00:00"/>
    <s v="Aspirin"/>
    <s v="Inconclusive"/>
    <x v="0"/>
  </r>
  <r>
    <s v="Mrs."/>
    <s v="Richard Escobar DDS"/>
    <n v="19"/>
    <x v="2"/>
    <x v="0"/>
    <s v="A+"/>
    <x v="4"/>
    <x v="4"/>
    <x v="238"/>
    <s v="Brian Hall"/>
    <x v="8010"/>
    <x v="1"/>
    <n v="16929.147099999998"/>
    <n v="500"/>
    <x v="1"/>
    <s v="Urgent"/>
    <d v="2022-11-26T00:00:00"/>
    <s v="Lipitor"/>
    <s v="Inconclusive"/>
    <x v="24"/>
  </r>
  <r>
    <s v="Mr."/>
    <s v="Samantha Hampton"/>
    <n v="57"/>
    <x v="1"/>
    <x v="1"/>
    <s v="A-"/>
    <x v="6"/>
    <x v="2"/>
    <x v="107"/>
    <s v="Kristen Cortez"/>
    <x v="8011"/>
    <x v="2"/>
    <n v="14238.836300000001"/>
    <n v="450"/>
    <x v="0"/>
    <s v="Elective"/>
    <d v="2023-05-27T00:00:00"/>
    <s v="Penicillin"/>
    <s v="Normal"/>
    <x v="22"/>
  </r>
  <r>
    <s v="Mr."/>
    <s v="Candice Taylor"/>
    <n v="59"/>
    <x v="1"/>
    <x v="1"/>
    <s v="A+"/>
    <x v="4"/>
    <x v="3"/>
    <x v="783"/>
    <s v="Adrian Anderson"/>
    <x v="3834"/>
    <x v="1"/>
    <n v="18509.7058"/>
    <n v="276"/>
    <x v="2"/>
    <s v="Emergency"/>
    <d v="2022-01-14T00:00:00"/>
    <s v="Lipitor"/>
    <s v="Abnormal"/>
    <x v="9"/>
  </r>
  <r>
    <s v="Mr."/>
    <s v="Russell Taylor"/>
    <n v="76"/>
    <x v="0"/>
    <x v="1"/>
    <s v="A-"/>
    <x v="6"/>
    <x v="1"/>
    <x v="361"/>
    <s v="Joseph Hernandez MD"/>
    <x v="8012"/>
    <x v="2"/>
    <n v="21021.710299999999"/>
    <n v="244"/>
    <x v="0"/>
    <s v="Elective"/>
    <d v="2022-03-07T00:00:00"/>
    <s v="Lipitor"/>
    <s v="Inconclusive"/>
    <x v="22"/>
  </r>
  <r>
    <s v="Mr."/>
    <s v="Rodney Barnes"/>
    <n v="33"/>
    <x v="2"/>
    <x v="1"/>
    <s v="A+"/>
    <x v="4"/>
    <x v="4"/>
    <x v="223"/>
    <s v="Christine Riley"/>
    <x v="6898"/>
    <x v="2"/>
    <n v="30323.468000000001"/>
    <n v="112"/>
    <x v="2"/>
    <s v="Emergency"/>
    <d v="2023-07-18T00:00:00"/>
    <s v="Paracetamol"/>
    <s v="Inconclusive"/>
    <x v="8"/>
  </r>
  <r>
    <s v="Mr."/>
    <s v="Amanda Grant"/>
    <n v="44"/>
    <x v="1"/>
    <x v="1"/>
    <s v="A+"/>
    <x v="4"/>
    <x v="1"/>
    <x v="659"/>
    <s v="Colin Stout"/>
    <x v="8013"/>
    <x v="4"/>
    <n v="14228.876099999999"/>
    <n v="122"/>
    <x v="1"/>
    <s v="Urgent"/>
    <d v="2023-02-01T00:00:00"/>
    <s v="Lipitor"/>
    <s v="Normal"/>
    <x v="1"/>
  </r>
  <r>
    <s v="Mrs."/>
    <s v="Sarah Hayes"/>
    <n v="67"/>
    <x v="0"/>
    <x v="0"/>
    <s v="A+"/>
    <x v="4"/>
    <x v="1"/>
    <x v="485"/>
    <s v="Lauren Mahoney"/>
    <x v="8014"/>
    <x v="0"/>
    <n v="27076.920600000001"/>
    <n v="248"/>
    <x v="0"/>
    <s v="Elective"/>
    <d v="2019-02-10T00:00:00"/>
    <s v="Penicillin"/>
    <s v="Abnormal"/>
    <x v="10"/>
  </r>
  <r>
    <s v="Mr."/>
    <s v="Elijah Evans"/>
    <n v="59"/>
    <x v="1"/>
    <x v="1"/>
    <s v="AB-"/>
    <x v="5"/>
    <x v="2"/>
    <x v="25"/>
    <s v="Steven Zimmerman"/>
    <x v="8015"/>
    <x v="0"/>
    <n v="19138.119299999998"/>
    <n v="313"/>
    <x v="0"/>
    <s v="Elective"/>
    <d v="2021-06-01T00:00:00"/>
    <s v="Aspirin"/>
    <s v="Inconclusive"/>
    <x v="10"/>
  </r>
  <r>
    <s v="Mrs."/>
    <s v="Heather Roberts"/>
    <n v="27"/>
    <x v="2"/>
    <x v="0"/>
    <s v="A+"/>
    <x v="4"/>
    <x v="5"/>
    <x v="1360"/>
    <s v="Dylan Powell"/>
    <x v="8016"/>
    <x v="2"/>
    <n v="8666.4827000000005"/>
    <n v="314"/>
    <x v="0"/>
    <s v="Elective"/>
    <d v="2020-06-04T00:00:00"/>
    <s v="Ibuprofen"/>
    <s v="Abnormal"/>
    <x v="4"/>
  </r>
  <r>
    <s v="Mrs."/>
    <s v="Joshua Cook"/>
    <n v="78"/>
    <x v="0"/>
    <x v="0"/>
    <s v="B+"/>
    <x v="7"/>
    <x v="1"/>
    <x v="700"/>
    <s v="Ashlee Lam"/>
    <x v="8017"/>
    <x v="2"/>
    <n v="20238.5409"/>
    <n v="353"/>
    <x v="1"/>
    <s v="Urgent"/>
    <d v="2023-02-03T00:00:00"/>
    <s v="Paracetamol"/>
    <s v="Normal"/>
    <x v="27"/>
  </r>
  <r>
    <s v="Mrs."/>
    <s v="Kathryn Brown"/>
    <n v="77"/>
    <x v="0"/>
    <x v="0"/>
    <s v="O-"/>
    <x v="0"/>
    <x v="3"/>
    <x v="1316"/>
    <s v="Stephanie Caldwell"/>
    <x v="8018"/>
    <x v="0"/>
    <n v="13584.0206"/>
    <n v="269"/>
    <x v="2"/>
    <s v="Emergency"/>
    <d v="2022-07-06T00:00:00"/>
    <s v="Penicillin"/>
    <s v="Abnormal"/>
    <x v="29"/>
  </r>
  <r>
    <s v="Mr."/>
    <s v="Amy Brown"/>
    <n v="82"/>
    <x v="0"/>
    <x v="1"/>
    <s v="B+"/>
    <x v="7"/>
    <x v="0"/>
    <x v="333"/>
    <s v="Robert James"/>
    <x v="695"/>
    <x v="3"/>
    <n v="44749.173000000003"/>
    <n v="250"/>
    <x v="2"/>
    <s v="Emergency"/>
    <d v="2021-06-30T00:00:00"/>
    <s v="Paracetamol"/>
    <s v="Inconclusive"/>
    <x v="20"/>
  </r>
  <r>
    <s v="Mr."/>
    <s v="Jordan Long"/>
    <n v="69"/>
    <x v="0"/>
    <x v="1"/>
    <s v="O-"/>
    <x v="0"/>
    <x v="5"/>
    <x v="1296"/>
    <s v="Dawn Murphy"/>
    <x v="8019"/>
    <x v="1"/>
    <n v="17129.655299999999"/>
    <n v="136"/>
    <x v="2"/>
    <s v="Emergency"/>
    <d v="2019-04-17T00:00:00"/>
    <s v="Penicillin"/>
    <s v="Normal"/>
    <x v="7"/>
  </r>
  <r>
    <s v="Mrs."/>
    <s v="Manuel Ford"/>
    <n v="44"/>
    <x v="1"/>
    <x v="0"/>
    <s v="B-"/>
    <x v="2"/>
    <x v="4"/>
    <x v="177"/>
    <s v="Nancy Davidson"/>
    <x v="8020"/>
    <x v="3"/>
    <n v="26010.5543"/>
    <n v="292"/>
    <x v="0"/>
    <s v="Elective"/>
    <d v="2019-07-16T00:00:00"/>
    <s v="Penicillin"/>
    <s v="Abnormal"/>
    <x v="3"/>
  </r>
  <r>
    <s v="Mr."/>
    <s v="Gregory Villanueva"/>
    <n v="79"/>
    <x v="0"/>
    <x v="1"/>
    <s v="A-"/>
    <x v="6"/>
    <x v="5"/>
    <x v="1403"/>
    <s v="Charles White"/>
    <x v="8021"/>
    <x v="0"/>
    <n v="67595.541100000002"/>
    <n v="144"/>
    <x v="0"/>
    <s v="Elective"/>
    <d v="2023-06-29T00:00:00"/>
    <s v="Penicillin"/>
    <s v="Abnormal"/>
    <x v="9"/>
  </r>
  <r>
    <s v="Mrs."/>
    <s v="Jesse Adams"/>
    <n v="29"/>
    <x v="2"/>
    <x v="0"/>
    <s v="A+"/>
    <x v="4"/>
    <x v="2"/>
    <x v="50"/>
    <s v="Matthew Christensen"/>
    <x v="8022"/>
    <x v="1"/>
    <n v="12940.5016"/>
    <n v="146"/>
    <x v="2"/>
    <s v="Emergency"/>
    <d v="2022-12-17T00:00:00"/>
    <s v="Penicillin"/>
    <s v="Inconclusive"/>
    <x v="15"/>
  </r>
  <r>
    <s v="Mrs."/>
    <s v="Barbara Woods"/>
    <n v="78"/>
    <x v="0"/>
    <x v="0"/>
    <s v="O+"/>
    <x v="1"/>
    <x v="0"/>
    <x v="1802"/>
    <s v="Sheri Kramer"/>
    <x v="8023"/>
    <x v="4"/>
    <n v="13295.426600000001"/>
    <n v="271"/>
    <x v="1"/>
    <s v="Urgent"/>
    <d v="2020-10-30T00:00:00"/>
    <s v="Lipitor"/>
    <s v="Abnormal"/>
    <x v="7"/>
  </r>
  <r>
    <s v="Mr."/>
    <s v="Heather Powers"/>
    <n v="54"/>
    <x v="1"/>
    <x v="1"/>
    <s v="B-"/>
    <x v="2"/>
    <x v="1"/>
    <x v="1715"/>
    <s v="Gregory Adams"/>
    <x v="8024"/>
    <x v="4"/>
    <n v="33048.4836"/>
    <n v="219"/>
    <x v="1"/>
    <s v="Urgent"/>
    <d v="2022-09-26T00:00:00"/>
    <s v="Paracetamol"/>
    <s v="Normal"/>
    <x v="27"/>
  </r>
  <r>
    <s v="Mr."/>
    <s v="Kimberly Reed"/>
    <n v="63"/>
    <x v="0"/>
    <x v="1"/>
    <s v="A+"/>
    <x v="4"/>
    <x v="2"/>
    <x v="1678"/>
    <s v="Adam Mendoza"/>
    <x v="5242"/>
    <x v="3"/>
    <n v="23548.5016"/>
    <n v="246"/>
    <x v="0"/>
    <s v="Elective"/>
    <d v="2022-10-11T00:00:00"/>
    <s v="Aspirin"/>
    <s v="Abnormal"/>
    <x v="11"/>
  </r>
  <r>
    <s v="Mr."/>
    <s v="Andrew Hernandez"/>
    <n v="56"/>
    <x v="1"/>
    <x v="1"/>
    <s v="B-"/>
    <x v="2"/>
    <x v="2"/>
    <x v="164"/>
    <s v="Shelly Smith"/>
    <x v="8025"/>
    <x v="4"/>
    <n v="7338.7326999999996"/>
    <n v="150"/>
    <x v="0"/>
    <s v="Elective"/>
    <d v="2019-06-09T00:00:00"/>
    <s v="Penicillin"/>
    <s v="Inconclusive"/>
    <x v="21"/>
  </r>
  <r>
    <s v="Mr."/>
    <s v="Anthony Fernandez"/>
    <n v="28"/>
    <x v="2"/>
    <x v="1"/>
    <s v="B-"/>
    <x v="2"/>
    <x v="1"/>
    <x v="232"/>
    <s v="Jim Armstrong"/>
    <x v="5502"/>
    <x v="3"/>
    <n v="16141.237999999999"/>
    <n v="194"/>
    <x v="0"/>
    <s v="Elective"/>
    <d v="2020-03-25T00:00:00"/>
    <s v="Paracetamol"/>
    <s v="Inconclusive"/>
    <x v="3"/>
  </r>
  <r>
    <s v="Mrs."/>
    <s v="Cameron Gonzalez"/>
    <n v="37"/>
    <x v="1"/>
    <x v="0"/>
    <s v="B+"/>
    <x v="7"/>
    <x v="2"/>
    <x v="1435"/>
    <s v="Keith Matthews"/>
    <x v="8026"/>
    <x v="2"/>
    <n v="11659.838400000001"/>
    <n v="176"/>
    <x v="0"/>
    <s v="Elective"/>
    <d v="2021-06-26T00:00:00"/>
    <s v="Ibuprofen"/>
    <s v="Abnormal"/>
    <x v="10"/>
  </r>
  <r>
    <s v="Mrs."/>
    <s v="Bradley Stewart"/>
    <n v="25"/>
    <x v="2"/>
    <x v="0"/>
    <s v="A+"/>
    <x v="4"/>
    <x v="0"/>
    <x v="1183"/>
    <s v="Cynthia Rodriguez"/>
    <x v="8027"/>
    <x v="1"/>
    <n v="40886.512999999999"/>
    <n v="236"/>
    <x v="1"/>
    <s v="Urgent"/>
    <d v="2023-06-19T00:00:00"/>
    <s v="Paracetamol"/>
    <s v="Abnormal"/>
    <x v="3"/>
  </r>
  <r>
    <s v="Mr."/>
    <s v="John James"/>
    <n v="82"/>
    <x v="0"/>
    <x v="1"/>
    <s v="AB-"/>
    <x v="5"/>
    <x v="1"/>
    <x v="1525"/>
    <s v="Ryan Morgan"/>
    <x v="8028"/>
    <x v="0"/>
    <n v="7061.8566000000001"/>
    <n v="148"/>
    <x v="1"/>
    <s v="Urgent"/>
    <d v="2020-11-06T00:00:00"/>
    <s v="Lipitor"/>
    <s v="Abnormal"/>
    <x v="16"/>
  </r>
  <r>
    <s v="Mrs."/>
    <s v="Justin Johnson"/>
    <n v="41"/>
    <x v="1"/>
    <x v="0"/>
    <s v="B-"/>
    <x v="2"/>
    <x v="4"/>
    <x v="8"/>
    <s v="Tiffany Neal"/>
    <x v="8029"/>
    <x v="4"/>
    <n v="17676.807199999999"/>
    <n v="287"/>
    <x v="1"/>
    <s v="Urgent"/>
    <d v="2020-05-05T00:00:00"/>
    <s v="Penicillin"/>
    <s v="Inconclusive"/>
    <x v="8"/>
  </r>
  <r>
    <s v="Mr."/>
    <s v="Paige Jackson"/>
    <n v="36"/>
    <x v="1"/>
    <x v="1"/>
    <s v="A+"/>
    <x v="4"/>
    <x v="4"/>
    <x v="660"/>
    <s v="Karen Powers"/>
    <x v="8030"/>
    <x v="1"/>
    <n v="7680.5160999999998"/>
    <n v="384"/>
    <x v="1"/>
    <s v="Urgent"/>
    <d v="2023-03-06T00:00:00"/>
    <s v="Penicillin"/>
    <s v="Inconclusive"/>
    <x v="5"/>
  </r>
  <r>
    <s v="Mrs."/>
    <s v="Shelby Kim"/>
    <n v="46"/>
    <x v="1"/>
    <x v="0"/>
    <s v="A-"/>
    <x v="6"/>
    <x v="2"/>
    <x v="1774"/>
    <s v="Juan Nash MD"/>
    <x v="8031"/>
    <x v="0"/>
    <n v="11519.4146"/>
    <n v="162"/>
    <x v="1"/>
    <s v="Urgent"/>
    <d v="2023-01-30T00:00:00"/>
    <s v="Penicillin"/>
    <s v="Normal"/>
    <x v="14"/>
  </r>
  <r>
    <s v="Mrs."/>
    <s v="Arthur Ross"/>
    <n v="54"/>
    <x v="1"/>
    <x v="0"/>
    <s v="O-"/>
    <x v="0"/>
    <x v="1"/>
    <x v="468"/>
    <s v="James Estrada"/>
    <x v="1496"/>
    <x v="4"/>
    <n v="19702.428"/>
    <n v="306"/>
    <x v="0"/>
    <s v="Elective"/>
    <d v="2021-03-19T00:00:00"/>
    <s v="Aspirin"/>
    <s v="Normal"/>
    <x v="0"/>
  </r>
  <r>
    <s v="Mr."/>
    <s v="Jessica Walter"/>
    <n v="66"/>
    <x v="0"/>
    <x v="1"/>
    <s v="B+"/>
    <x v="7"/>
    <x v="4"/>
    <x v="1266"/>
    <s v="Joshua Moody"/>
    <x v="6581"/>
    <x v="0"/>
    <n v="22191.447899999999"/>
    <n v="228"/>
    <x v="2"/>
    <s v="Emergency"/>
    <d v="2022-08-01T00:00:00"/>
    <s v="Penicillin"/>
    <s v="Abnormal"/>
    <x v="4"/>
  </r>
  <r>
    <s v="Mrs."/>
    <s v="Angelica Dudley"/>
    <n v="42"/>
    <x v="1"/>
    <x v="0"/>
    <s v="B-"/>
    <x v="2"/>
    <x v="2"/>
    <x v="493"/>
    <s v="Amanda Parsons"/>
    <x v="8032"/>
    <x v="2"/>
    <n v="14223.0543"/>
    <n v="113"/>
    <x v="2"/>
    <s v="Emergency"/>
    <d v="2020-11-24T00:00:00"/>
    <s v="Aspirin"/>
    <s v="Inconclusive"/>
    <x v="12"/>
  </r>
  <r>
    <s v="Mr."/>
    <s v="Nathan Lee"/>
    <n v="74"/>
    <x v="0"/>
    <x v="1"/>
    <s v="A+"/>
    <x v="4"/>
    <x v="3"/>
    <x v="1513"/>
    <s v="Maria Quinn"/>
    <x v="8033"/>
    <x v="0"/>
    <n v="15698.3704"/>
    <n v="147"/>
    <x v="0"/>
    <s v="Elective"/>
    <d v="2022-03-20T00:00:00"/>
    <s v="Aspirin"/>
    <s v="Abnormal"/>
    <x v="30"/>
  </r>
  <r>
    <s v="Mr."/>
    <s v="Margaret Lara"/>
    <n v="46"/>
    <x v="1"/>
    <x v="1"/>
    <s v="B-"/>
    <x v="2"/>
    <x v="1"/>
    <x v="423"/>
    <s v="Perry Salazar"/>
    <x v="1496"/>
    <x v="2"/>
    <n v="16673.918099999999"/>
    <n v="275"/>
    <x v="2"/>
    <s v="Emergency"/>
    <d v="2019-11-25T00:00:00"/>
    <s v="Aspirin"/>
    <s v="Inconclusive"/>
    <x v="5"/>
  </r>
  <r>
    <s v="Mr."/>
    <s v="Carlos Phillips"/>
    <n v="84"/>
    <x v="0"/>
    <x v="1"/>
    <s v="O+"/>
    <x v="1"/>
    <x v="4"/>
    <x v="714"/>
    <s v="Karen Roberts"/>
    <x v="918"/>
    <x v="0"/>
    <n v="30390.164199999999"/>
    <n v="451"/>
    <x v="2"/>
    <s v="Emergency"/>
    <d v="2019-03-15T00:00:00"/>
    <s v="Aspirin"/>
    <s v="Normal"/>
    <x v="3"/>
  </r>
  <r>
    <s v="Mrs."/>
    <s v="Brian Moore"/>
    <n v="49"/>
    <x v="1"/>
    <x v="0"/>
    <s v="A-"/>
    <x v="6"/>
    <x v="4"/>
    <x v="254"/>
    <s v="Karen Duarte"/>
    <x v="8034"/>
    <x v="4"/>
    <n v="40598.505499999999"/>
    <n v="305"/>
    <x v="0"/>
    <s v="Elective"/>
    <d v="2020-10-11T00:00:00"/>
    <s v="Aspirin"/>
    <s v="Inconclusive"/>
    <x v="25"/>
  </r>
  <r>
    <s v="Mr."/>
    <s v="Justin Alexander"/>
    <n v="42"/>
    <x v="1"/>
    <x v="1"/>
    <s v="B-"/>
    <x v="2"/>
    <x v="3"/>
    <x v="967"/>
    <s v="Tammy Cooke"/>
    <x v="260"/>
    <x v="1"/>
    <n v="22289.8393"/>
    <n v="457"/>
    <x v="0"/>
    <s v="Elective"/>
    <d v="2022-02-02T00:00:00"/>
    <s v="Penicillin"/>
    <s v="Abnormal"/>
    <x v="21"/>
  </r>
  <r>
    <s v="Mrs."/>
    <s v="Tracy Walton"/>
    <n v="51"/>
    <x v="1"/>
    <x v="0"/>
    <s v="B+"/>
    <x v="7"/>
    <x v="4"/>
    <x v="1375"/>
    <s v="Jeffrey Koch"/>
    <x v="8035"/>
    <x v="2"/>
    <n v="39015.273399999998"/>
    <n v="354"/>
    <x v="1"/>
    <s v="Urgent"/>
    <d v="2019-01-18T00:00:00"/>
    <s v="Penicillin"/>
    <s v="Abnormal"/>
    <x v="12"/>
  </r>
  <r>
    <s v="Mrs."/>
    <s v="Courtney Morris"/>
    <n v="67"/>
    <x v="0"/>
    <x v="0"/>
    <s v="O+"/>
    <x v="1"/>
    <x v="2"/>
    <x v="1484"/>
    <s v="Patricia Cooper"/>
    <x v="8036"/>
    <x v="0"/>
    <n v="5224.4022000000004"/>
    <n v="457"/>
    <x v="1"/>
    <s v="Urgent"/>
    <d v="2020-07-17T00:00:00"/>
    <s v="Penicillin"/>
    <s v="Normal"/>
    <x v="20"/>
  </r>
  <r>
    <s v="Mr."/>
    <s v="Marcus Smith"/>
    <n v="56"/>
    <x v="1"/>
    <x v="1"/>
    <s v="AB+"/>
    <x v="3"/>
    <x v="3"/>
    <x v="813"/>
    <s v="Danielle King"/>
    <x v="8037"/>
    <x v="4"/>
    <n v="13327.0074"/>
    <n v="186"/>
    <x v="2"/>
    <s v="Emergency"/>
    <d v="2019-09-23T00:00:00"/>
    <s v="Paracetamol"/>
    <s v="Abnormal"/>
    <x v="19"/>
  </r>
  <r>
    <s v="Mrs."/>
    <s v="Beth Fuentes"/>
    <n v="81"/>
    <x v="0"/>
    <x v="0"/>
    <s v="O-"/>
    <x v="0"/>
    <x v="4"/>
    <x v="887"/>
    <s v="Robert Haney"/>
    <x v="3367"/>
    <x v="0"/>
    <n v="19338.623200000002"/>
    <n v="131"/>
    <x v="2"/>
    <s v="Emergency"/>
    <d v="2019-02-13T00:00:00"/>
    <s v="Penicillin"/>
    <s v="Abnormal"/>
    <x v="28"/>
  </r>
  <r>
    <s v="Mr."/>
    <s v="Tim Chandler"/>
    <n v="73"/>
    <x v="0"/>
    <x v="1"/>
    <s v="AB-"/>
    <x v="5"/>
    <x v="2"/>
    <x v="1251"/>
    <s v="Molly Hudson"/>
    <x v="8038"/>
    <x v="0"/>
    <n v="12797.925800000001"/>
    <n v="160"/>
    <x v="2"/>
    <s v="Emergency"/>
    <d v="2021-05-07T00:00:00"/>
    <s v="Lipitor"/>
    <s v="Abnormal"/>
    <x v="23"/>
  </r>
  <r>
    <s v="Mr."/>
    <s v="Zachary Cantrell"/>
    <n v="77"/>
    <x v="0"/>
    <x v="1"/>
    <s v="O+"/>
    <x v="1"/>
    <x v="3"/>
    <x v="1370"/>
    <s v="Krystal Webb"/>
    <x v="1291"/>
    <x v="0"/>
    <n v="14962.9324"/>
    <n v="305"/>
    <x v="0"/>
    <s v="Elective"/>
    <d v="2021-05-09T00:00:00"/>
    <s v="Penicillin"/>
    <s v="Normal"/>
    <x v="20"/>
  </r>
  <r>
    <s v="Mrs."/>
    <s v="David Elliott"/>
    <n v="23"/>
    <x v="2"/>
    <x v="0"/>
    <s v="AB+"/>
    <x v="3"/>
    <x v="0"/>
    <x v="929"/>
    <s v="Heather Acevedo"/>
    <x v="8039"/>
    <x v="3"/>
    <n v="8586.0707999999995"/>
    <n v="254"/>
    <x v="1"/>
    <s v="Urgent"/>
    <d v="2022-01-08T00:00:00"/>
    <s v="Aspirin"/>
    <s v="Normal"/>
    <x v="3"/>
  </r>
  <r>
    <s v="Mrs."/>
    <s v="Dr. John Fischer"/>
    <n v="32"/>
    <x v="2"/>
    <x v="0"/>
    <s v="AB-"/>
    <x v="5"/>
    <x v="3"/>
    <x v="1282"/>
    <s v="Ann Lam"/>
    <x v="8040"/>
    <x v="3"/>
    <n v="32816.798600000002"/>
    <n v="256"/>
    <x v="0"/>
    <s v="Elective"/>
    <d v="2022-10-08T00:00:00"/>
    <s v="Penicillin"/>
    <s v="Inconclusive"/>
    <x v="30"/>
  </r>
  <r>
    <s v="Mrs."/>
    <s v="Melissa Atkins"/>
    <n v="77"/>
    <x v="0"/>
    <x v="0"/>
    <s v="B-"/>
    <x v="2"/>
    <x v="4"/>
    <x v="1179"/>
    <s v="Tyler Bailey"/>
    <x v="8041"/>
    <x v="0"/>
    <n v="22989.251"/>
    <n v="338"/>
    <x v="0"/>
    <s v="Elective"/>
    <d v="2018-11-20T00:00:00"/>
    <s v="Penicillin"/>
    <s v="Inconclusive"/>
    <x v="28"/>
  </r>
  <r>
    <s v="Mr."/>
    <s v="Sandra Compton"/>
    <n v="43"/>
    <x v="1"/>
    <x v="1"/>
    <s v="B+"/>
    <x v="7"/>
    <x v="3"/>
    <x v="181"/>
    <s v="Dakota Rush"/>
    <x v="8042"/>
    <x v="4"/>
    <n v="25289.217000000001"/>
    <n v="125"/>
    <x v="1"/>
    <s v="Urgent"/>
    <d v="2018-12-11T00:00:00"/>
    <s v="Paracetamol"/>
    <s v="Abnormal"/>
    <x v="9"/>
  </r>
  <r>
    <s v="Mrs."/>
    <s v="Justin Kemp"/>
    <n v="22"/>
    <x v="2"/>
    <x v="0"/>
    <s v="A-"/>
    <x v="6"/>
    <x v="4"/>
    <x v="881"/>
    <s v="Dennis Turner"/>
    <x v="8043"/>
    <x v="1"/>
    <n v="25686.119500000001"/>
    <n v="156"/>
    <x v="2"/>
    <s v="Emergency"/>
    <d v="2023-11-23T00:00:00"/>
    <s v="Aspirin"/>
    <s v="Normal"/>
    <x v="16"/>
  </r>
  <r>
    <s v="Mrs."/>
    <s v="Cesar Obrien"/>
    <n v="41"/>
    <x v="1"/>
    <x v="0"/>
    <s v="A+"/>
    <x v="4"/>
    <x v="3"/>
    <x v="434"/>
    <s v="Gary Fuller"/>
    <x v="8044"/>
    <x v="2"/>
    <n v="16752.463199999998"/>
    <n v="351"/>
    <x v="0"/>
    <s v="Elective"/>
    <d v="2021-03-20T00:00:00"/>
    <s v="Lipitor"/>
    <s v="Inconclusive"/>
    <x v="28"/>
  </r>
  <r>
    <s v="Mr."/>
    <s v="Sarah Hernandez MD"/>
    <n v="18"/>
    <x v="2"/>
    <x v="1"/>
    <s v="O-"/>
    <x v="0"/>
    <x v="2"/>
    <x v="214"/>
    <s v="Anna Taylor"/>
    <x v="692"/>
    <x v="1"/>
    <n v="12029.8593"/>
    <n v="472"/>
    <x v="0"/>
    <s v="Elective"/>
    <d v="2019-12-14T00:00:00"/>
    <s v="Aspirin"/>
    <s v="Inconclusive"/>
    <x v="11"/>
  </r>
  <r>
    <s v="Mrs."/>
    <s v="Christina Miller"/>
    <n v="59"/>
    <x v="1"/>
    <x v="0"/>
    <s v="O+"/>
    <x v="1"/>
    <x v="4"/>
    <x v="1406"/>
    <s v="Ellen Estrada"/>
    <x v="8045"/>
    <x v="1"/>
    <n v="29410.867200000001"/>
    <n v="374"/>
    <x v="0"/>
    <s v="Elective"/>
    <d v="2023-03-16T00:00:00"/>
    <s v="Paracetamol"/>
    <s v="Normal"/>
    <x v="5"/>
  </r>
  <r>
    <s v="Mr."/>
    <s v="Daniel Kennedy"/>
    <n v="84"/>
    <x v="0"/>
    <x v="1"/>
    <s v="B+"/>
    <x v="7"/>
    <x v="0"/>
    <x v="1546"/>
    <s v="Brittany Howard"/>
    <x v="8046"/>
    <x v="0"/>
    <n v="22716.562099999999"/>
    <n v="170"/>
    <x v="1"/>
    <s v="Urgent"/>
    <d v="2019-08-28T00:00:00"/>
    <s v="Aspirin"/>
    <s v="Inconclusive"/>
    <x v="1"/>
  </r>
  <r>
    <s v="Mr."/>
    <s v="Tara Knight"/>
    <n v="56"/>
    <x v="1"/>
    <x v="1"/>
    <s v="A+"/>
    <x v="4"/>
    <x v="3"/>
    <x v="1371"/>
    <s v="Joe Mendoza"/>
    <x v="8047"/>
    <x v="4"/>
    <n v="27300.133600000001"/>
    <n v="482"/>
    <x v="0"/>
    <s v="Elective"/>
    <d v="2023-09-09T00:00:00"/>
    <s v="Paracetamol"/>
    <s v="Inconclusive"/>
    <x v="26"/>
  </r>
  <r>
    <s v="Mr."/>
    <s v="William Park"/>
    <n v="19"/>
    <x v="2"/>
    <x v="1"/>
    <s v="A-"/>
    <x v="6"/>
    <x v="0"/>
    <x v="253"/>
    <s v="Tina Phelps"/>
    <x v="8048"/>
    <x v="1"/>
    <n v="19804.198499999999"/>
    <n v="218"/>
    <x v="2"/>
    <s v="Emergency"/>
    <d v="2021-01-08T00:00:00"/>
    <s v="Lipitor"/>
    <s v="Abnormal"/>
    <x v="19"/>
  </r>
  <r>
    <s v="Mrs."/>
    <s v="Christopher Smith"/>
    <n v="43"/>
    <x v="1"/>
    <x v="0"/>
    <s v="B-"/>
    <x v="2"/>
    <x v="5"/>
    <x v="363"/>
    <s v="Shawn Baldwin"/>
    <x v="8049"/>
    <x v="0"/>
    <n v="11203.5754"/>
    <n v="286"/>
    <x v="1"/>
    <s v="Urgent"/>
    <d v="2022-05-16T00:00:00"/>
    <s v="Paracetamol"/>
    <s v="Inconclusive"/>
    <x v="18"/>
  </r>
  <r>
    <s v="Mrs."/>
    <s v="Jonathan Rich"/>
    <n v="64"/>
    <x v="0"/>
    <x v="0"/>
    <s v="AB+"/>
    <x v="3"/>
    <x v="1"/>
    <x v="52"/>
    <s v="Marc Jones"/>
    <x v="8050"/>
    <x v="0"/>
    <n v="32811.152900000001"/>
    <n v="295"/>
    <x v="1"/>
    <s v="Urgent"/>
    <d v="2022-04-03T00:00:00"/>
    <s v="Paracetamol"/>
    <s v="Inconclusive"/>
    <x v="10"/>
  </r>
  <r>
    <s v="Mrs."/>
    <s v="Brian Hernandez"/>
    <n v="44"/>
    <x v="1"/>
    <x v="0"/>
    <s v="B+"/>
    <x v="7"/>
    <x v="3"/>
    <x v="1219"/>
    <s v="Jason Taylor"/>
    <x v="8051"/>
    <x v="0"/>
    <n v="20458.5645"/>
    <n v="195"/>
    <x v="1"/>
    <s v="Urgent"/>
    <d v="2023-10-04T00:00:00"/>
    <s v="Lipitor"/>
    <s v="Abnormal"/>
    <x v="11"/>
  </r>
  <r>
    <s v="Mrs."/>
    <s v="Brandi Goodman"/>
    <n v="41"/>
    <x v="1"/>
    <x v="0"/>
    <s v="O-"/>
    <x v="0"/>
    <x v="5"/>
    <x v="354"/>
    <s v="Lucas Jones"/>
    <x v="8052"/>
    <x v="1"/>
    <n v="51032.381200000003"/>
    <n v="210"/>
    <x v="1"/>
    <s v="Urgent"/>
    <d v="2019-03-10T00:00:00"/>
    <s v="Ibuprofen"/>
    <s v="Abnormal"/>
    <x v="25"/>
  </r>
  <r>
    <s v="Mrs."/>
    <s v="Michael Hernandez"/>
    <n v="42"/>
    <x v="1"/>
    <x v="0"/>
    <s v="B-"/>
    <x v="2"/>
    <x v="0"/>
    <x v="1785"/>
    <s v="Robert Alvarez"/>
    <x v="8053"/>
    <x v="4"/>
    <n v="34375.614399999999"/>
    <n v="364"/>
    <x v="1"/>
    <s v="Urgent"/>
    <d v="2018-12-09T00:00:00"/>
    <s v="Aspirin"/>
    <s v="Abnormal"/>
    <x v="12"/>
  </r>
  <r>
    <s v="Mrs."/>
    <s v="Kevin Hall"/>
    <n v="18"/>
    <x v="2"/>
    <x v="0"/>
    <s v="B+"/>
    <x v="7"/>
    <x v="4"/>
    <x v="1643"/>
    <s v="Mr. Richard Jensen Jr."/>
    <x v="8054"/>
    <x v="2"/>
    <n v="33921.983099999998"/>
    <n v="209"/>
    <x v="1"/>
    <s v="Urgent"/>
    <d v="2023-03-05T00:00:00"/>
    <s v="Lipitor"/>
    <s v="Abnormal"/>
    <x v="16"/>
  </r>
  <r>
    <s v="Mrs."/>
    <s v="Ryan Wright"/>
    <n v="61"/>
    <x v="0"/>
    <x v="0"/>
    <s v="B+"/>
    <x v="7"/>
    <x v="1"/>
    <x v="885"/>
    <s v="Heather Turner"/>
    <x v="8055"/>
    <x v="0"/>
    <n v="13937.1692"/>
    <n v="251"/>
    <x v="0"/>
    <s v="Elective"/>
    <d v="2023-11-05T00:00:00"/>
    <s v="Lipitor"/>
    <s v="Normal"/>
    <x v="18"/>
  </r>
  <r>
    <s v="Mr."/>
    <s v="Joshua Villa"/>
    <n v="32"/>
    <x v="2"/>
    <x v="1"/>
    <s v="O-"/>
    <x v="0"/>
    <x v="4"/>
    <x v="1472"/>
    <s v="Robert Davis"/>
    <x v="8056"/>
    <x v="2"/>
    <n v="17556.589400000001"/>
    <n v="468"/>
    <x v="1"/>
    <s v="Urgent"/>
    <d v="2019-02-27T00:00:00"/>
    <s v="Aspirin"/>
    <s v="Inconclusive"/>
    <x v="29"/>
  </r>
  <r>
    <s v="Mrs."/>
    <s v="David Carlson"/>
    <n v="82"/>
    <x v="0"/>
    <x v="0"/>
    <s v="A+"/>
    <x v="4"/>
    <x v="5"/>
    <x v="1284"/>
    <s v="Christopher Hawkins Jr."/>
    <x v="8057"/>
    <x v="0"/>
    <n v="22471.834500000001"/>
    <n v="241"/>
    <x v="0"/>
    <s v="Elective"/>
    <d v="2022-07-08T00:00:00"/>
    <s v="Penicillin"/>
    <s v="Abnormal"/>
    <x v="30"/>
  </r>
  <r>
    <s v="Mrs."/>
    <s v="Danny Parrish"/>
    <n v="72"/>
    <x v="0"/>
    <x v="0"/>
    <s v="A+"/>
    <x v="4"/>
    <x v="0"/>
    <x v="608"/>
    <s v="Carlos Brown"/>
    <x v="8058"/>
    <x v="0"/>
    <n v="38123.031600000002"/>
    <n v="467"/>
    <x v="1"/>
    <s v="Urgent"/>
    <d v="2023-02-17T00:00:00"/>
    <s v="Penicillin"/>
    <s v="Inconclusive"/>
    <x v="21"/>
  </r>
  <r>
    <s v="Mrs."/>
    <s v="Daniel Kim"/>
    <n v="61"/>
    <x v="0"/>
    <x v="0"/>
    <s v="A+"/>
    <x v="4"/>
    <x v="1"/>
    <x v="971"/>
    <s v="Troy Melendez"/>
    <x v="8059"/>
    <x v="0"/>
    <n v="17408.213"/>
    <n v="260"/>
    <x v="0"/>
    <s v="Elective"/>
    <d v="2022-09-29T00:00:00"/>
    <s v="Paracetamol"/>
    <s v="Normal"/>
    <x v="10"/>
  </r>
  <r>
    <s v="Mrs."/>
    <s v="Jeanne Davis"/>
    <n v="62"/>
    <x v="0"/>
    <x v="0"/>
    <s v="A-"/>
    <x v="6"/>
    <x v="4"/>
    <x v="1682"/>
    <s v="Lisa Myers"/>
    <x v="8060"/>
    <x v="0"/>
    <n v="17713.7984"/>
    <n v="404"/>
    <x v="1"/>
    <s v="Urgent"/>
    <d v="2021-06-30T00:00:00"/>
    <s v="Lipitor"/>
    <s v="Inconclusive"/>
    <x v="14"/>
  </r>
  <r>
    <s v="Mr."/>
    <s v="John Potter"/>
    <n v="43"/>
    <x v="1"/>
    <x v="1"/>
    <s v="B-"/>
    <x v="2"/>
    <x v="5"/>
    <x v="249"/>
    <s v="Kaitlyn Wright"/>
    <x v="8061"/>
    <x v="1"/>
    <n v="39471.332199999997"/>
    <n v="145"/>
    <x v="1"/>
    <s v="Urgent"/>
    <d v="2022-06-11T00:00:00"/>
    <s v="Paracetamol"/>
    <s v="Normal"/>
    <x v="18"/>
  </r>
  <r>
    <s v="Mr."/>
    <s v="Nicole Smith"/>
    <n v="31"/>
    <x v="2"/>
    <x v="1"/>
    <s v="O+"/>
    <x v="1"/>
    <x v="0"/>
    <x v="981"/>
    <s v="John Stanley"/>
    <x v="8062"/>
    <x v="2"/>
    <n v="28840.636600000002"/>
    <n v="215"/>
    <x v="1"/>
    <s v="Urgent"/>
    <d v="2020-10-31T00:00:00"/>
    <s v="Aspirin"/>
    <s v="Normal"/>
    <x v="24"/>
  </r>
  <r>
    <s v="Mr."/>
    <s v="Carl Stone"/>
    <n v="78"/>
    <x v="0"/>
    <x v="1"/>
    <s v="B-"/>
    <x v="2"/>
    <x v="5"/>
    <x v="120"/>
    <s v="Brian Torres"/>
    <x v="8063"/>
    <x v="0"/>
    <n v="44374.743999999999"/>
    <n v="130"/>
    <x v="1"/>
    <s v="Urgent"/>
    <d v="2023-05-16T00:00:00"/>
    <s v="Lipitor"/>
    <s v="Normal"/>
    <x v="20"/>
  </r>
  <r>
    <s v="Mrs."/>
    <s v="Ashley Moore"/>
    <n v="78"/>
    <x v="0"/>
    <x v="0"/>
    <s v="B+"/>
    <x v="7"/>
    <x v="1"/>
    <x v="979"/>
    <s v="Alan Frank"/>
    <x v="8064"/>
    <x v="0"/>
    <n v="28678.99"/>
    <n v="416"/>
    <x v="2"/>
    <s v="Emergency"/>
    <d v="2023-04-12T00:00:00"/>
    <s v="Penicillin"/>
    <s v="Normal"/>
    <x v="7"/>
  </r>
  <r>
    <s v="Mrs."/>
    <s v="Troy Alexander"/>
    <n v="54"/>
    <x v="1"/>
    <x v="0"/>
    <s v="AB-"/>
    <x v="5"/>
    <x v="0"/>
    <x v="488"/>
    <s v="John Bell"/>
    <x v="8065"/>
    <x v="0"/>
    <n v="51279.265599999999"/>
    <n v="166"/>
    <x v="1"/>
    <s v="Urgent"/>
    <d v="2020-11-05T00:00:00"/>
    <s v="Penicillin"/>
    <s v="Normal"/>
    <x v="14"/>
  </r>
  <r>
    <s v="Mrs."/>
    <s v="Michael Ruiz"/>
    <n v="19"/>
    <x v="2"/>
    <x v="0"/>
    <s v="A-"/>
    <x v="6"/>
    <x v="0"/>
    <x v="534"/>
    <s v="Heather Hall"/>
    <x v="8066"/>
    <x v="3"/>
    <n v="13610.130999999999"/>
    <n v="112"/>
    <x v="1"/>
    <s v="Urgent"/>
    <d v="2021-06-27T00:00:00"/>
    <s v="Lipitor"/>
    <s v="Abnormal"/>
    <x v="13"/>
  </r>
  <r>
    <s v="Mrs."/>
    <s v="Jacqueline Cook"/>
    <n v="30"/>
    <x v="2"/>
    <x v="0"/>
    <s v="AB-"/>
    <x v="5"/>
    <x v="0"/>
    <x v="936"/>
    <s v="Megan Ward"/>
    <x v="8067"/>
    <x v="1"/>
    <n v="24734.7336"/>
    <n v="459"/>
    <x v="2"/>
    <s v="Emergency"/>
    <d v="2022-11-03T00:00:00"/>
    <s v="Paracetamol"/>
    <s v="Normal"/>
    <x v="13"/>
  </r>
  <r>
    <s v="Mr."/>
    <s v="James Williams"/>
    <n v="67"/>
    <x v="0"/>
    <x v="1"/>
    <s v="O+"/>
    <x v="1"/>
    <x v="4"/>
    <x v="261"/>
    <s v="Michael Howard"/>
    <x v="8068"/>
    <x v="0"/>
    <n v="3720.6705999999999"/>
    <n v="250"/>
    <x v="2"/>
    <s v="Emergency"/>
    <d v="2020-09-04T00:00:00"/>
    <s v="Lipitor"/>
    <s v="Abnormal"/>
    <x v="11"/>
  </r>
  <r>
    <s v="Mr."/>
    <s v="Steven Wilson"/>
    <n v="23"/>
    <x v="2"/>
    <x v="1"/>
    <s v="O-"/>
    <x v="0"/>
    <x v="3"/>
    <x v="1198"/>
    <s v="Amanda Johnson"/>
    <x v="8069"/>
    <x v="3"/>
    <n v="15129.6924"/>
    <n v="396"/>
    <x v="0"/>
    <s v="Elective"/>
    <d v="2022-01-01T00:00:00"/>
    <s v="Aspirin"/>
    <s v="Abnormal"/>
    <x v="28"/>
  </r>
  <r>
    <s v="Mr."/>
    <s v="Ian Brooks"/>
    <n v="50"/>
    <x v="1"/>
    <x v="1"/>
    <s v="AB-"/>
    <x v="5"/>
    <x v="1"/>
    <x v="1182"/>
    <s v="Chase Mcpherson Jr."/>
    <x v="8070"/>
    <x v="3"/>
    <n v="15903.045099999999"/>
    <n v="386"/>
    <x v="1"/>
    <s v="Urgent"/>
    <d v="2021-12-18T00:00:00"/>
    <s v="Ibuprofen"/>
    <s v="Normal"/>
    <x v="13"/>
  </r>
  <r>
    <s v="Mr."/>
    <s v="Christopher Wade"/>
    <n v="42"/>
    <x v="1"/>
    <x v="1"/>
    <s v="O+"/>
    <x v="1"/>
    <x v="2"/>
    <x v="501"/>
    <s v="Beth Lambert"/>
    <x v="8071"/>
    <x v="0"/>
    <n v="5911.2475000000004"/>
    <n v="265"/>
    <x v="1"/>
    <s v="Urgent"/>
    <d v="2020-05-26T00:00:00"/>
    <s v="Penicillin"/>
    <s v="Normal"/>
    <x v="24"/>
  </r>
  <r>
    <s v="Mr."/>
    <s v="Sandra Wood"/>
    <n v="73"/>
    <x v="0"/>
    <x v="1"/>
    <s v="B+"/>
    <x v="7"/>
    <x v="3"/>
    <x v="1146"/>
    <s v="Rachel Good"/>
    <x v="8072"/>
    <x v="0"/>
    <n v="17732.296699999999"/>
    <n v="199"/>
    <x v="0"/>
    <s v="Elective"/>
    <d v="2020-09-05T00:00:00"/>
    <s v="Penicillin"/>
    <s v="Abnormal"/>
    <x v="14"/>
  </r>
  <r>
    <s v="Mrs."/>
    <s v="Justin Mitchell"/>
    <n v="63"/>
    <x v="0"/>
    <x v="0"/>
    <s v="B+"/>
    <x v="7"/>
    <x v="5"/>
    <x v="1016"/>
    <s v="Pamela Jones"/>
    <x v="8073"/>
    <x v="0"/>
    <n v="15597.901599999999"/>
    <n v="296"/>
    <x v="1"/>
    <s v="Urgent"/>
    <d v="2020-08-08T00:00:00"/>
    <s v="Paracetamol"/>
    <s v="Normal"/>
    <x v="13"/>
  </r>
  <r>
    <s v="Mrs."/>
    <s v="Kathryn Hughes"/>
    <n v="76"/>
    <x v="0"/>
    <x v="0"/>
    <s v="AB+"/>
    <x v="3"/>
    <x v="0"/>
    <x v="1266"/>
    <s v="Crystal Peters"/>
    <x v="8074"/>
    <x v="0"/>
    <n v="32078.3982"/>
    <n v="121"/>
    <x v="1"/>
    <s v="Urgent"/>
    <d v="2022-07-18T00:00:00"/>
    <s v="Penicillin"/>
    <s v="Normal"/>
    <x v="8"/>
  </r>
  <r>
    <s v="Mr."/>
    <s v="April Smith"/>
    <n v="72"/>
    <x v="0"/>
    <x v="1"/>
    <s v="AB-"/>
    <x v="5"/>
    <x v="1"/>
    <x v="1661"/>
    <s v="David Ponce"/>
    <x v="8075"/>
    <x v="0"/>
    <n v="30334.573400000001"/>
    <n v="112"/>
    <x v="1"/>
    <s v="Urgent"/>
    <d v="2018-12-13T00:00:00"/>
    <s v="Ibuprofen"/>
    <s v="Normal"/>
    <x v="2"/>
  </r>
  <r>
    <s v="Mrs."/>
    <s v="Ashley Huff"/>
    <n v="59"/>
    <x v="1"/>
    <x v="0"/>
    <s v="AB+"/>
    <x v="3"/>
    <x v="0"/>
    <x v="1206"/>
    <s v="Kevin Lopez"/>
    <x v="8076"/>
    <x v="3"/>
    <n v="53043.127800000002"/>
    <n v="166"/>
    <x v="2"/>
    <s v="Emergency"/>
    <d v="2020-12-01T00:00:00"/>
    <s v="Aspirin"/>
    <s v="Normal"/>
    <x v="2"/>
  </r>
  <r>
    <s v="Mr."/>
    <s v="John Mcconnell"/>
    <n v="44"/>
    <x v="1"/>
    <x v="1"/>
    <s v="AB+"/>
    <x v="3"/>
    <x v="2"/>
    <x v="1393"/>
    <s v="Catherine Madden"/>
    <x v="8077"/>
    <x v="2"/>
    <n v="9814.5488999999998"/>
    <n v="179"/>
    <x v="2"/>
    <s v="Emergency"/>
    <d v="2019-06-14T00:00:00"/>
    <s v="Ibuprofen"/>
    <s v="Normal"/>
    <x v="19"/>
  </r>
  <r>
    <s v="Mr."/>
    <s v="Christian Adams"/>
    <n v="50"/>
    <x v="1"/>
    <x v="1"/>
    <s v="B+"/>
    <x v="7"/>
    <x v="1"/>
    <x v="350"/>
    <s v="Sharon Salazar"/>
    <x v="8078"/>
    <x v="3"/>
    <n v="4049.2069999999999"/>
    <n v="166"/>
    <x v="2"/>
    <s v="Emergency"/>
    <d v="2019-12-10T00:00:00"/>
    <s v="Aspirin"/>
    <s v="Normal"/>
    <x v="18"/>
  </r>
  <r>
    <s v="Mr."/>
    <s v="James Huffman"/>
    <n v="18"/>
    <x v="2"/>
    <x v="1"/>
    <s v="AB-"/>
    <x v="5"/>
    <x v="3"/>
    <x v="940"/>
    <s v="Jessica Olson"/>
    <x v="8079"/>
    <x v="1"/>
    <n v="21395.833600000002"/>
    <n v="396"/>
    <x v="1"/>
    <s v="Urgent"/>
    <d v="2020-05-24T00:00:00"/>
    <s v="Ibuprofen"/>
    <s v="Abnormal"/>
    <x v="15"/>
  </r>
  <r>
    <s v="Mr."/>
    <s v="Daniel Johnson"/>
    <n v="31"/>
    <x v="2"/>
    <x v="1"/>
    <s v="B-"/>
    <x v="2"/>
    <x v="5"/>
    <x v="530"/>
    <s v="Veronica Coleman"/>
    <x v="8080"/>
    <x v="4"/>
    <n v="54683.324699999997"/>
    <n v="282"/>
    <x v="0"/>
    <s v="Elective"/>
    <d v="2020-02-19T00:00:00"/>
    <s v="Paracetamol"/>
    <s v="Inconclusive"/>
    <x v="20"/>
  </r>
  <r>
    <s v="Mr."/>
    <s v="Crystal Moody"/>
    <n v="46"/>
    <x v="1"/>
    <x v="1"/>
    <s v="B-"/>
    <x v="2"/>
    <x v="5"/>
    <x v="1049"/>
    <s v="Vanessa Norman"/>
    <x v="7284"/>
    <x v="4"/>
    <n v="31384.1237"/>
    <n v="323"/>
    <x v="1"/>
    <s v="Urgent"/>
    <d v="2022-12-10T00:00:00"/>
    <s v="Aspirin"/>
    <s v="Inconclusive"/>
    <x v="18"/>
  </r>
  <r>
    <s v="Mr."/>
    <s v="William Moore"/>
    <n v="38"/>
    <x v="1"/>
    <x v="1"/>
    <s v="B+"/>
    <x v="7"/>
    <x v="3"/>
    <x v="1459"/>
    <s v="Michael Rodriguez"/>
    <x v="5784"/>
    <x v="0"/>
    <n v="20874.077000000001"/>
    <n v="415"/>
    <x v="1"/>
    <s v="Urgent"/>
    <d v="2021-08-07T00:00:00"/>
    <s v="Paracetamol"/>
    <s v="Inconclusive"/>
    <x v="27"/>
  </r>
  <r>
    <s v="Mr."/>
    <s v="Kim Lewis"/>
    <n v="65"/>
    <x v="0"/>
    <x v="1"/>
    <s v="A+"/>
    <x v="4"/>
    <x v="2"/>
    <x v="1742"/>
    <s v="Adam Carter"/>
    <x v="8081"/>
    <x v="0"/>
    <n v="4767.9520000000002"/>
    <n v="168"/>
    <x v="2"/>
    <s v="Emergency"/>
    <d v="2022-03-03T00:00:00"/>
    <s v="Penicillin"/>
    <s v="Abnormal"/>
    <x v="9"/>
  </r>
  <r>
    <s v="Mrs."/>
    <s v="Kelly Sanchez"/>
    <n v="43"/>
    <x v="1"/>
    <x v="0"/>
    <s v="AB-"/>
    <x v="5"/>
    <x v="2"/>
    <x v="1259"/>
    <s v="Rhonda Mills"/>
    <x v="8082"/>
    <x v="1"/>
    <n v="24311.677199999998"/>
    <n v="404"/>
    <x v="2"/>
    <s v="Emergency"/>
    <d v="2020-09-23T00:00:00"/>
    <s v="Ibuprofen"/>
    <s v="Abnormal"/>
    <x v="1"/>
  </r>
  <r>
    <s v="Mr."/>
    <s v="Robert Acosta"/>
    <n v="62"/>
    <x v="0"/>
    <x v="1"/>
    <s v="AB+"/>
    <x v="3"/>
    <x v="2"/>
    <x v="456"/>
    <s v="Sherry Marshall"/>
    <x v="8083"/>
    <x v="0"/>
    <n v="13845.834000000001"/>
    <n v="152"/>
    <x v="2"/>
    <s v="Emergency"/>
    <d v="2021-08-29T00:00:00"/>
    <s v="Penicillin"/>
    <s v="Normal"/>
    <x v="4"/>
  </r>
  <r>
    <s v="Mrs."/>
    <s v="Tabitha Sanders"/>
    <n v="83"/>
    <x v="0"/>
    <x v="0"/>
    <s v="A-"/>
    <x v="6"/>
    <x v="0"/>
    <x v="1605"/>
    <s v="Renee Gamble"/>
    <x v="8084"/>
    <x v="0"/>
    <n v="10202.222400000001"/>
    <n v="234"/>
    <x v="2"/>
    <s v="Emergency"/>
    <d v="2023-03-13T00:00:00"/>
    <s v="Penicillin"/>
    <s v="Inconclusive"/>
    <x v="29"/>
  </r>
  <r>
    <s v="Mr."/>
    <s v="Timothy Garcia"/>
    <n v="62"/>
    <x v="0"/>
    <x v="1"/>
    <s v="O+"/>
    <x v="1"/>
    <x v="1"/>
    <x v="517"/>
    <s v="Lauren Richards"/>
    <x v="8085"/>
    <x v="0"/>
    <n v="39870.517"/>
    <n v="295"/>
    <x v="0"/>
    <s v="Elective"/>
    <d v="2020-06-20T00:00:00"/>
    <s v="Lipitor"/>
    <s v="Inconclusive"/>
    <x v="22"/>
  </r>
  <r>
    <s v="Mr."/>
    <s v="Jason Bailey"/>
    <n v="24"/>
    <x v="2"/>
    <x v="1"/>
    <s v="B-"/>
    <x v="2"/>
    <x v="4"/>
    <x v="936"/>
    <s v="Jennifer Phillips"/>
    <x v="8086"/>
    <x v="3"/>
    <n v="36831.952899999997"/>
    <n v="142"/>
    <x v="1"/>
    <s v="Urgent"/>
    <d v="2022-11-16T00:00:00"/>
    <s v="Aspirin"/>
    <s v="Abnormal"/>
    <x v="19"/>
  </r>
  <r>
    <s v="Mrs."/>
    <s v="Edward Forbes"/>
    <n v="33"/>
    <x v="2"/>
    <x v="0"/>
    <s v="AB negative"/>
    <x v="5"/>
    <x v="0"/>
    <x v="920"/>
    <s v="John Reid"/>
    <x v="8087"/>
    <x v="1"/>
    <n v="26308.2624"/>
    <n v="137"/>
    <x v="2"/>
    <s v="Emergency"/>
    <d v="2023-09-27T00:00:00"/>
    <s v="Ibuprofen"/>
    <s v="Inconclusive"/>
    <x v="13"/>
  </r>
  <r>
    <s v="Mr."/>
    <s v="Keith Nguyen"/>
    <n v="67"/>
    <x v="0"/>
    <x v="1"/>
    <s v="B+"/>
    <x v="7"/>
    <x v="1"/>
    <x v="250"/>
    <s v="Sierra Butler"/>
    <x v="8088"/>
    <x v="0"/>
    <n v="38663.323799999998"/>
    <n v="133"/>
    <x v="1"/>
    <s v="Urgent"/>
    <d v="2021-10-18T00:00:00"/>
    <s v="Paracetamol"/>
    <s v="Inconclusive"/>
    <x v="16"/>
  </r>
  <r>
    <s v="Mrs."/>
    <s v="Samantha Gonzalez"/>
    <n v="39"/>
    <x v="1"/>
    <x v="0"/>
    <s v="AB-"/>
    <x v="5"/>
    <x v="2"/>
    <x v="1024"/>
    <s v="Seth Kennedy"/>
    <x v="8089"/>
    <x v="0"/>
    <n v="12255.812599999999"/>
    <n v="320"/>
    <x v="2"/>
    <s v="Emergency"/>
    <d v="2022-01-22T00:00:00"/>
    <s v="Ibuprofen"/>
    <s v="Normal"/>
    <x v="21"/>
  </r>
  <r>
    <s v="Mr."/>
    <s v="Jesus Davis"/>
    <n v="61"/>
    <x v="0"/>
    <x v="1"/>
    <s v="A+"/>
    <x v="4"/>
    <x v="3"/>
    <x v="14"/>
    <s v="Christina Tran"/>
    <x v="8090"/>
    <x v="0"/>
    <n v="3533.4085"/>
    <n v="306"/>
    <x v="1"/>
    <s v="Urgent"/>
    <d v="2021-12-21T00:00:00"/>
    <s v="Paracetamol"/>
    <s v="Normal"/>
    <x v="21"/>
  </r>
  <r>
    <s v="Mrs."/>
    <s v="Steven Wolfe"/>
    <n v="61"/>
    <x v="0"/>
    <x v="0"/>
    <s v="B+"/>
    <x v="7"/>
    <x v="1"/>
    <x v="479"/>
    <s v="Matthew Clarke"/>
    <x v="8091"/>
    <x v="0"/>
    <n v="19894.9853"/>
    <n v="209"/>
    <x v="1"/>
    <s v="Urgent"/>
    <d v="2022-03-12T00:00:00"/>
    <s v="Penicillin"/>
    <s v="Normal"/>
    <x v="7"/>
  </r>
  <r>
    <s v="Mrs."/>
    <s v="William Fry"/>
    <n v="51"/>
    <x v="1"/>
    <x v="0"/>
    <s v="AB-"/>
    <x v="5"/>
    <x v="2"/>
    <x v="1654"/>
    <s v="James Vargas"/>
    <x v="820"/>
    <x v="0"/>
    <n v="22185.783100000001"/>
    <n v="222"/>
    <x v="2"/>
    <s v="Emergency"/>
    <d v="2019-06-16T00:00:00"/>
    <s v="Lipitor"/>
    <s v="Abnormal"/>
    <x v="4"/>
  </r>
  <r>
    <s v="Mr."/>
    <s v="Eric Watson"/>
    <n v="31"/>
    <x v="2"/>
    <x v="1"/>
    <s v="AB+"/>
    <x v="3"/>
    <x v="1"/>
    <x v="646"/>
    <s v="Ms. Kristin Dawson"/>
    <x v="8092"/>
    <x v="3"/>
    <n v="39103.936199999996"/>
    <n v="166"/>
    <x v="0"/>
    <s v="Elective"/>
    <d v="2022-09-24T00:00:00"/>
    <s v="Paracetamol"/>
    <s v="Inconclusive"/>
    <x v="8"/>
  </r>
  <r>
    <s v="Mr."/>
    <s v="Jeffery Williams"/>
    <n v="64"/>
    <x v="0"/>
    <x v="1"/>
    <s v="B+"/>
    <x v="7"/>
    <x v="0"/>
    <x v="476"/>
    <s v="Kara Freeman"/>
    <x v="8093"/>
    <x v="0"/>
    <n v="8300.9501"/>
    <n v="307"/>
    <x v="2"/>
    <s v="Emergency"/>
    <d v="2019-04-13T00:00:00"/>
    <s v="Paracetamol"/>
    <s v="Abnormal"/>
    <x v="10"/>
  </r>
  <r>
    <s v="Mrs."/>
    <s v="Ashley Adams"/>
    <n v="84"/>
    <x v="0"/>
    <x v="0"/>
    <s v="AB-"/>
    <x v="5"/>
    <x v="0"/>
    <x v="1064"/>
    <s v="Frank Williamson"/>
    <x v="294"/>
    <x v="0"/>
    <n v="47018.6872"/>
    <n v="362"/>
    <x v="1"/>
    <s v="Urgent"/>
    <d v="2019-01-17T00:00:00"/>
    <s v="Aspirin"/>
    <s v="Normal"/>
    <x v="4"/>
  </r>
  <r>
    <s v="Mr."/>
    <s v="Joseph Bryant"/>
    <n v="24"/>
    <x v="2"/>
    <x v="1"/>
    <s v="O-"/>
    <x v="0"/>
    <x v="0"/>
    <x v="1233"/>
    <s v="Ashley Mitchell"/>
    <x v="8094"/>
    <x v="1"/>
    <n v="33639.308100000002"/>
    <n v="467"/>
    <x v="1"/>
    <s v="Urgent"/>
    <d v="2021-04-30T00:00:00"/>
    <s v="Ibuprofen"/>
    <s v="Abnormal"/>
    <x v="1"/>
  </r>
  <r>
    <s v="Mrs."/>
    <s v="Sarah Weeks"/>
    <n v="60"/>
    <x v="0"/>
    <x v="0"/>
    <s v="O+"/>
    <x v="1"/>
    <x v="3"/>
    <x v="231"/>
    <s v="Danielle Walters"/>
    <x v="8095"/>
    <x v="0"/>
    <n v="34765.657099999997"/>
    <n v="385"/>
    <x v="2"/>
    <s v="Emergency"/>
    <d v="2023-04-13T00:00:00"/>
    <s v="Lipitor"/>
    <s v="Inconclusive"/>
    <x v="7"/>
  </r>
  <r>
    <s v="Mrs."/>
    <s v="Terry Keller"/>
    <n v="67"/>
    <x v="0"/>
    <x v="0"/>
    <s v="AB+"/>
    <x v="3"/>
    <x v="4"/>
    <x v="175"/>
    <s v="Tanya Munoz"/>
    <x v="2071"/>
    <x v="0"/>
    <n v="12892.537700000001"/>
    <n v="369"/>
    <x v="1"/>
    <s v="Urgent"/>
    <d v="2021-12-13T00:00:00"/>
    <s v="Paracetamol"/>
    <s v="Abnormal"/>
    <x v="3"/>
  </r>
  <r>
    <s v="Mr."/>
    <s v="Todd Ross"/>
    <n v="65"/>
    <x v="0"/>
    <x v="1"/>
    <s v="O+"/>
    <x v="1"/>
    <x v="0"/>
    <x v="1005"/>
    <s v="James Morrow"/>
    <x v="8096"/>
    <x v="0"/>
    <n v="5732.5418"/>
    <n v="389"/>
    <x v="2"/>
    <s v="Emergency"/>
    <d v="2019-04-07T00:00:00"/>
    <s v="Aspirin"/>
    <s v="Inconclusive"/>
    <x v="0"/>
  </r>
  <r>
    <s v="Mrs."/>
    <s v="Kristy Valencia"/>
    <n v="35"/>
    <x v="1"/>
    <x v="0"/>
    <s v="AB-"/>
    <x v="5"/>
    <x v="2"/>
    <x v="392"/>
    <s v="Melissa Salinas"/>
    <x v="8097"/>
    <x v="0"/>
    <n v="2669.1777000000002"/>
    <n v="275"/>
    <x v="2"/>
    <s v="Emergency"/>
    <d v="2019-10-10T00:00:00"/>
    <s v="Lipitor"/>
    <s v="Normal"/>
    <x v="23"/>
  </r>
  <r>
    <s v="Mr."/>
    <s v="Albert Marquez"/>
    <n v="77"/>
    <x v="0"/>
    <x v="1"/>
    <s v="O-"/>
    <x v="0"/>
    <x v="4"/>
    <x v="318"/>
    <s v="Thomas Hernandez"/>
    <x v="8098"/>
    <x v="0"/>
    <n v="13375.100899999999"/>
    <n v="120"/>
    <x v="2"/>
    <s v="Emergency"/>
    <d v="2019-02-24T00:00:00"/>
    <s v="Ibuprofen"/>
    <s v="Normal"/>
    <x v="28"/>
  </r>
  <r>
    <s v="Mrs."/>
    <s v="Lindsay Robertson"/>
    <n v="75"/>
    <x v="0"/>
    <x v="0"/>
    <s v="AB+"/>
    <x v="3"/>
    <x v="0"/>
    <x v="1539"/>
    <s v="Jeffrey Long"/>
    <x v="8099"/>
    <x v="0"/>
    <n v="42844.817499999997"/>
    <n v="420"/>
    <x v="2"/>
    <s v="Emergency"/>
    <d v="2019-07-10T00:00:00"/>
    <s v="Paracetamol"/>
    <s v="Abnormal"/>
    <x v="7"/>
  </r>
  <r>
    <s v="Mr."/>
    <s v="Laura Le"/>
    <n v="25"/>
    <x v="2"/>
    <x v="1"/>
    <s v="O-"/>
    <x v="0"/>
    <x v="3"/>
    <x v="895"/>
    <s v="Luis Jordan"/>
    <x v="8100"/>
    <x v="2"/>
    <n v="26573.922600000002"/>
    <n v="352"/>
    <x v="1"/>
    <s v="Urgent"/>
    <d v="2019-10-15T00:00:00"/>
    <s v="Ibuprofen"/>
    <s v="Abnormal"/>
    <x v="15"/>
  </r>
  <r>
    <s v="Mrs."/>
    <s v="Caroline Lopez"/>
    <n v="78"/>
    <x v="0"/>
    <x v="0"/>
    <s v="B+"/>
    <x v="7"/>
    <x v="0"/>
    <x v="1135"/>
    <s v="Robert Haynes"/>
    <x v="8101"/>
    <x v="0"/>
    <n v="29236.590800000002"/>
    <n v="106"/>
    <x v="2"/>
    <s v="Emergency"/>
    <d v="2020-02-03T00:00:00"/>
    <s v="Aspirin"/>
    <s v="Abnormal"/>
    <x v="0"/>
  </r>
  <r>
    <s v="Mr."/>
    <s v="Deborah Casey"/>
    <n v="62"/>
    <x v="0"/>
    <x v="1"/>
    <s v="AB+"/>
    <x v="3"/>
    <x v="4"/>
    <x v="1224"/>
    <s v="Michael Cooper"/>
    <x v="8102"/>
    <x v="0"/>
    <n v="17288.958699999999"/>
    <n v="226"/>
    <x v="1"/>
    <s v="Urgent"/>
    <d v="2020-04-07T00:00:00"/>
    <s v="Ibuprofen"/>
    <s v="Normal"/>
    <x v="20"/>
  </r>
  <r>
    <s v="Mrs."/>
    <s v="Scott Graves"/>
    <n v="85"/>
    <x v="0"/>
    <x v="0"/>
    <s v="O+"/>
    <x v="1"/>
    <x v="0"/>
    <x v="329"/>
    <s v="Karen Long"/>
    <x v="8103"/>
    <x v="0"/>
    <n v="28897.843400000002"/>
    <n v="489"/>
    <x v="1"/>
    <s v="Urgent"/>
    <d v="2020-07-09T00:00:00"/>
    <s v="Aspirin"/>
    <s v="Abnormal"/>
    <x v="19"/>
  </r>
  <r>
    <s v="Mrs."/>
    <s v="Cory Benson"/>
    <n v="29"/>
    <x v="2"/>
    <x v="0"/>
    <s v="AB negative"/>
    <x v="5"/>
    <x v="2"/>
    <x v="280"/>
    <s v="Joseph Long"/>
    <x v="4414"/>
    <x v="1"/>
    <n v="6385.1535000000003"/>
    <n v="450"/>
    <x v="0"/>
    <s v="Elective"/>
    <d v="2021-12-23T00:00:00"/>
    <s v="Penicillin"/>
    <s v="Normal"/>
    <x v="28"/>
  </r>
  <r>
    <s v="Mr."/>
    <s v="David Hart"/>
    <n v="79"/>
    <x v="0"/>
    <x v="1"/>
    <s v="B-"/>
    <x v="2"/>
    <x v="4"/>
    <x v="1055"/>
    <s v="Rachel Brown"/>
    <x v="516"/>
    <x v="0"/>
    <n v="1582.4245000000001"/>
    <n v="251"/>
    <x v="1"/>
    <s v="Urgent"/>
    <d v="2022-02-07T00:00:00"/>
    <s v="Paracetamol"/>
    <s v="Normal"/>
    <x v="25"/>
  </r>
  <r>
    <s v="Mrs."/>
    <s v="Tammy Arias"/>
    <n v="28"/>
    <x v="2"/>
    <x v="0"/>
    <s v="B-"/>
    <x v="2"/>
    <x v="5"/>
    <x v="1106"/>
    <s v="Samuel Williams"/>
    <x v="8104"/>
    <x v="3"/>
    <n v="34594.335599999999"/>
    <n v="336"/>
    <x v="1"/>
    <s v="Urgent"/>
    <d v="2019-01-03T00:00:00"/>
    <s v="Paracetamol"/>
    <s v="Normal"/>
    <x v="25"/>
  </r>
  <r>
    <s v="Mrs."/>
    <s v="Madison Aguilar"/>
    <n v="63"/>
    <x v="0"/>
    <x v="0"/>
    <s v="A-"/>
    <x v="6"/>
    <x v="3"/>
    <x v="1643"/>
    <s v="Charles Clements"/>
    <x v="8105"/>
    <x v="0"/>
    <n v="20326.4519"/>
    <n v="317"/>
    <x v="0"/>
    <s v="Elective"/>
    <d v="2023-02-24T00:00:00"/>
    <s v="Lipitor"/>
    <s v="Normal"/>
    <x v="9"/>
  </r>
  <r>
    <s v="Mr."/>
    <s v="Thomas Garcia"/>
    <n v="34"/>
    <x v="2"/>
    <x v="1"/>
    <s v="B-"/>
    <x v="2"/>
    <x v="3"/>
    <x v="95"/>
    <s v="John Roberts"/>
    <x v="8106"/>
    <x v="1"/>
    <n v="25923.714199999999"/>
    <n v="380"/>
    <x v="2"/>
    <s v="Emergency"/>
    <d v="2022-11-01T00:00:00"/>
    <s v="Ibuprofen"/>
    <s v="Normal"/>
    <x v="4"/>
  </r>
  <r>
    <s v="Mrs."/>
    <s v="Jacqueline Gonzalez"/>
    <n v="69"/>
    <x v="0"/>
    <x v="0"/>
    <s v="O-"/>
    <x v="0"/>
    <x v="1"/>
    <x v="593"/>
    <s v="Samantha White"/>
    <x v="8107"/>
    <x v="0"/>
    <n v="18150.670999999998"/>
    <n v="196"/>
    <x v="0"/>
    <s v="Elective"/>
    <d v="2020-06-29T00:00:00"/>
    <s v="Penicillin"/>
    <s v="Abnormal"/>
    <x v="22"/>
  </r>
  <r>
    <s v="Mr."/>
    <s v="Brandon Moore"/>
    <n v="18"/>
    <x v="2"/>
    <x v="1"/>
    <s v="AB+"/>
    <x v="3"/>
    <x v="0"/>
    <x v="1572"/>
    <s v="Ryan Hernandez"/>
    <x v="8108"/>
    <x v="3"/>
    <n v="5942.7929999999997"/>
    <n v="449"/>
    <x v="1"/>
    <s v="Urgent"/>
    <d v="2022-09-20T00:00:00"/>
    <s v="Penicillin"/>
    <s v="Inconclusive"/>
    <x v="26"/>
  </r>
  <r>
    <s v="Mr."/>
    <s v="Julie Murray"/>
    <n v="67"/>
    <x v="0"/>
    <x v="1"/>
    <s v="B-"/>
    <x v="2"/>
    <x v="3"/>
    <x v="1803"/>
    <s v="Carrie Weeks"/>
    <x v="8109"/>
    <x v="0"/>
    <n v="17526.370299999999"/>
    <n v="231"/>
    <x v="0"/>
    <s v="Elective"/>
    <d v="2022-08-13T00:00:00"/>
    <s v="Aspirin"/>
    <s v="Normal"/>
    <x v="25"/>
  </r>
  <r>
    <s v="Mr."/>
    <s v="Jeffrey Hodges"/>
    <n v="82"/>
    <x v="0"/>
    <x v="1"/>
    <s v="O+"/>
    <x v="1"/>
    <x v="3"/>
    <x v="874"/>
    <s v="Justin Martinez"/>
    <x v="8110"/>
    <x v="0"/>
    <n v="11408.5105"/>
    <n v="342"/>
    <x v="0"/>
    <s v="Elective"/>
    <d v="2019-12-11T00:00:00"/>
    <s v="Ibuprofen"/>
    <s v="Inconclusive"/>
    <x v="14"/>
  </r>
  <r>
    <s v="Mr."/>
    <s v="Thomas Jensen"/>
    <n v="45"/>
    <x v="1"/>
    <x v="1"/>
    <s v="O+"/>
    <x v="1"/>
    <x v="3"/>
    <x v="682"/>
    <s v="Patricia Baker"/>
    <x v="8111"/>
    <x v="4"/>
    <n v="32516.0579"/>
    <n v="220"/>
    <x v="2"/>
    <s v="Emergency"/>
    <d v="2019-02-04T00:00:00"/>
    <s v="Ibuprofen"/>
    <s v="Inconclusive"/>
    <x v="15"/>
  </r>
  <r>
    <s v="Mrs."/>
    <s v="Julie Lee"/>
    <n v="42"/>
    <x v="1"/>
    <x v="0"/>
    <s v="AB negative"/>
    <x v="5"/>
    <x v="2"/>
    <x v="93"/>
    <s v="Christina Smith"/>
    <x v="8112"/>
    <x v="0"/>
    <n v="16453.376899999999"/>
    <n v="225"/>
    <x v="0"/>
    <s v="Elective"/>
    <d v="2020-03-06T00:00:00"/>
    <s v="Ibuprofen"/>
    <s v="Inconclusive"/>
    <x v="26"/>
  </r>
  <r>
    <s v="Mr."/>
    <s v="Charles Lewis"/>
    <n v="72"/>
    <x v="0"/>
    <x v="1"/>
    <s v="AB+"/>
    <x v="3"/>
    <x v="1"/>
    <x v="831"/>
    <s v="Joseph Sharp"/>
    <x v="8113"/>
    <x v="0"/>
    <n v="16082.780699999999"/>
    <n v="155"/>
    <x v="1"/>
    <s v="Urgent"/>
    <d v="2023-05-20T00:00:00"/>
    <s v="Aspirin"/>
    <s v="Inconclusive"/>
    <x v="24"/>
  </r>
  <r>
    <s v="Mrs."/>
    <s v="Erin Mcgee"/>
    <n v="83"/>
    <x v="0"/>
    <x v="0"/>
    <s v="B-"/>
    <x v="2"/>
    <x v="0"/>
    <x v="269"/>
    <s v="John Alexander"/>
    <x v="2693"/>
    <x v="0"/>
    <n v="1538.9922999999999"/>
    <n v="210"/>
    <x v="1"/>
    <s v="Urgent"/>
    <d v="2023-05-14T00:00:00"/>
    <s v="Ibuprofen"/>
    <s v="Abnormal"/>
    <x v="7"/>
  </r>
  <r>
    <s v="Mr."/>
    <s v="David Jones"/>
    <n v="66"/>
    <x v="0"/>
    <x v="1"/>
    <s v="AB+"/>
    <x v="3"/>
    <x v="1"/>
    <x v="174"/>
    <s v="Laura Salinas"/>
    <x v="8114"/>
    <x v="0"/>
    <n v="18972.2896"/>
    <n v="362"/>
    <x v="2"/>
    <s v="Emergency"/>
    <d v="2020-08-04T00:00:00"/>
    <s v="Ibuprofen"/>
    <s v="Abnormal"/>
    <x v="19"/>
  </r>
  <r>
    <s v="Mrs."/>
    <s v="Scott James"/>
    <n v="43"/>
    <x v="1"/>
    <x v="0"/>
    <s v="AB+"/>
    <x v="3"/>
    <x v="5"/>
    <x v="353"/>
    <s v="Amber Parker"/>
    <x v="8115"/>
    <x v="0"/>
    <n v="55983.441500000001"/>
    <n v="324"/>
    <x v="0"/>
    <s v="Elective"/>
    <d v="2019-03-05T00:00:00"/>
    <s v="Lipitor"/>
    <s v="Inconclusive"/>
    <x v="12"/>
  </r>
  <r>
    <s v="Mrs."/>
    <s v="Alejandro Pratt"/>
    <n v="46"/>
    <x v="1"/>
    <x v="0"/>
    <s v="AB+"/>
    <x v="3"/>
    <x v="3"/>
    <x v="316"/>
    <s v="Shannon Logan"/>
    <x v="8116"/>
    <x v="0"/>
    <n v="17686.667799999999"/>
    <n v="250"/>
    <x v="0"/>
    <s v="Elective"/>
    <d v="2022-05-03T00:00:00"/>
    <s v="Penicillin"/>
    <s v="Inconclusive"/>
    <x v="20"/>
  </r>
  <r>
    <s v="Mr."/>
    <s v="Emily Jacobson"/>
    <n v="22"/>
    <x v="2"/>
    <x v="1"/>
    <s v="A-"/>
    <x v="6"/>
    <x v="1"/>
    <x v="992"/>
    <s v="Sara Alexander"/>
    <x v="8117"/>
    <x v="4"/>
    <n v="9237.5851000000002"/>
    <n v="408"/>
    <x v="2"/>
    <s v="Emergency"/>
    <d v="2021-11-02T00:00:00"/>
    <s v="Ibuprofen"/>
    <s v="Abnormal"/>
    <x v="9"/>
  </r>
  <r>
    <s v="Mrs."/>
    <s v="Katie Saunders"/>
    <n v="67"/>
    <x v="0"/>
    <x v="0"/>
    <s v="AB+"/>
    <x v="3"/>
    <x v="5"/>
    <x v="277"/>
    <s v="Alexander Diaz"/>
    <x v="906"/>
    <x v="0"/>
    <n v="29273.5982"/>
    <n v="278"/>
    <x v="2"/>
    <s v="Emergency"/>
    <d v="2020-01-12T00:00:00"/>
    <s v="Ibuprofen"/>
    <s v="Inconclusive"/>
    <x v="3"/>
  </r>
  <r>
    <s v="Mrs."/>
    <s v="Tyler Aguilar"/>
    <n v="38"/>
    <x v="1"/>
    <x v="0"/>
    <s v="AB+"/>
    <x v="3"/>
    <x v="1"/>
    <x v="315"/>
    <s v="Shirley Ramsey"/>
    <x v="8118"/>
    <x v="3"/>
    <n v="29074.121800000001"/>
    <n v="183"/>
    <x v="1"/>
    <s v="Urgent"/>
    <d v="2021-11-29T00:00:00"/>
    <s v="Ibuprofen"/>
    <s v="Inconclusive"/>
    <x v="24"/>
  </r>
  <r>
    <s v="Mr."/>
    <s v="Cynthia Warren"/>
    <n v="18"/>
    <x v="2"/>
    <x v="1"/>
    <s v="A+"/>
    <x v="4"/>
    <x v="1"/>
    <x v="1108"/>
    <s v="Christine Webb"/>
    <x v="8119"/>
    <x v="4"/>
    <n v="20123.644499999999"/>
    <n v="368"/>
    <x v="0"/>
    <s v="Elective"/>
    <d v="2023-08-21T00:00:00"/>
    <s v="Paracetamol"/>
    <s v="Abnormal"/>
    <x v="24"/>
  </r>
  <r>
    <s v="Mrs."/>
    <s v="Gloria Kelly"/>
    <n v="79"/>
    <x v="0"/>
    <x v="0"/>
    <s v="AB+"/>
    <x v="3"/>
    <x v="0"/>
    <x v="1389"/>
    <s v="Johnathan Morales"/>
    <x v="8120"/>
    <x v="0"/>
    <n v="22167.246200000001"/>
    <n v="143"/>
    <x v="2"/>
    <s v="Emergency"/>
    <d v="2019-01-28T00:00:00"/>
    <s v="Paracetamol"/>
    <s v="Abnormal"/>
    <x v="28"/>
  </r>
  <r>
    <s v="Mrs."/>
    <s v="Matthew Guzman"/>
    <n v="59"/>
    <x v="1"/>
    <x v="0"/>
    <s v="O-"/>
    <x v="0"/>
    <x v="1"/>
    <x v="730"/>
    <s v="Rebecca Fry"/>
    <x v="8121"/>
    <x v="3"/>
    <n v="4759.4758000000002"/>
    <n v="164"/>
    <x v="2"/>
    <s v="Emergency"/>
    <d v="2020-11-28T00:00:00"/>
    <s v="Lipitor"/>
    <s v="Abnormal"/>
    <x v="8"/>
  </r>
  <r>
    <s v="Mrs."/>
    <s v="Edward Miller"/>
    <n v="24"/>
    <x v="2"/>
    <x v="0"/>
    <s v="AB+"/>
    <x v="3"/>
    <x v="4"/>
    <x v="1478"/>
    <s v="Tabitha Herman"/>
    <x v="8122"/>
    <x v="3"/>
    <n v="15706.005499999999"/>
    <n v="192"/>
    <x v="1"/>
    <s v="Urgent"/>
    <d v="2021-04-02T00:00:00"/>
    <s v="Lipitor"/>
    <s v="Inconclusive"/>
    <x v="18"/>
  </r>
  <r>
    <s v="Mrs."/>
    <s v="Jose Finley"/>
    <n v="25"/>
    <x v="2"/>
    <x v="0"/>
    <s v="AB negative"/>
    <x v="5"/>
    <x v="4"/>
    <x v="1621"/>
    <s v="Amy Maynard"/>
    <x v="998"/>
    <x v="2"/>
    <n v="28951.599200000001"/>
    <n v="340"/>
    <x v="1"/>
    <s v="Urgent"/>
    <d v="2022-12-13T00:00:00"/>
    <s v="Paracetamol"/>
    <s v="Inconclusive"/>
    <x v="20"/>
  </r>
  <r>
    <s v="Mr."/>
    <s v="William Vincent"/>
    <n v="80"/>
    <x v="0"/>
    <x v="1"/>
    <s v="B-"/>
    <x v="2"/>
    <x v="2"/>
    <x v="51"/>
    <s v="Paul Weiss"/>
    <x v="8123"/>
    <x v="0"/>
    <n v="23734.575499999999"/>
    <n v="373"/>
    <x v="2"/>
    <s v="Emergency"/>
    <d v="2023-09-10T00:00:00"/>
    <s v="Paracetamol"/>
    <s v="Abnormal"/>
    <x v="12"/>
  </r>
  <r>
    <s v="Mr."/>
    <s v="Larry Hall"/>
    <n v="23"/>
    <x v="2"/>
    <x v="1"/>
    <s v="B-"/>
    <x v="2"/>
    <x v="5"/>
    <x v="1437"/>
    <s v="Jason Fritz DDS"/>
    <x v="8124"/>
    <x v="1"/>
    <n v="29046.956600000001"/>
    <n v="407"/>
    <x v="2"/>
    <s v="Emergency"/>
    <d v="2020-01-17T00:00:00"/>
    <s v="Lipitor"/>
    <s v="Inconclusive"/>
    <x v="18"/>
  </r>
  <r>
    <s v="Mr."/>
    <s v="Cynthia Bradley"/>
    <n v="35"/>
    <x v="1"/>
    <x v="1"/>
    <s v="O-"/>
    <x v="0"/>
    <x v="3"/>
    <x v="725"/>
    <s v="Alison Crosby"/>
    <x v="157"/>
    <x v="3"/>
    <n v="17273.874599999999"/>
    <n v="109"/>
    <x v="1"/>
    <s v="Urgent"/>
    <d v="2022-05-06T00:00:00"/>
    <s v="Ibuprofen"/>
    <s v="Inconclusive"/>
    <x v="0"/>
  </r>
  <r>
    <s v="Mr."/>
    <s v="Aaron Boone"/>
    <n v="37"/>
    <x v="1"/>
    <x v="1"/>
    <s v="A-"/>
    <x v="6"/>
    <x v="0"/>
    <x v="1790"/>
    <s v="Joseph Johnson Jr."/>
    <x v="8125"/>
    <x v="4"/>
    <n v="39329.133699999998"/>
    <n v="389"/>
    <x v="1"/>
    <s v="Urgent"/>
    <d v="2020-10-27T00:00:00"/>
    <s v="Penicillin"/>
    <s v="Inconclusive"/>
    <x v="1"/>
  </r>
  <r>
    <s v="Mrs."/>
    <s v="Clayton Garcia"/>
    <n v="60"/>
    <x v="0"/>
    <x v="0"/>
    <s v="O+"/>
    <x v="1"/>
    <x v="3"/>
    <x v="521"/>
    <s v="Philip Gonzales"/>
    <x v="8126"/>
    <x v="0"/>
    <n v="20407.7127"/>
    <n v="376"/>
    <x v="1"/>
    <s v="Urgent"/>
    <d v="2021-04-12T00:00:00"/>
    <s v="Ibuprofen"/>
    <s v="Normal"/>
    <x v="17"/>
  </r>
  <r>
    <s v="Mr."/>
    <s v="Francisco Stephens"/>
    <n v="49"/>
    <x v="1"/>
    <x v="1"/>
    <s v="A-"/>
    <x v="6"/>
    <x v="3"/>
    <x v="971"/>
    <s v="Heather Reed"/>
    <x v="2001"/>
    <x v="0"/>
    <n v="27775.060799999999"/>
    <n v="313"/>
    <x v="1"/>
    <s v="Urgent"/>
    <d v="2022-10-01T00:00:00"/>
    <s v="Paracetamol"/>
    <s v="Inconclusive"/>
    <x v="0"/>
  </r>
  <r>
    <s v="Mrs."/>
    <s v="Juan Hill"/>
    <n v="33"/>
    <x v="2"/>
    <x v="0"/>
    <s v="A-"/>
    <x v="6"/>
    <x v="5"/>
    <x v="1632"/>
    <s v="Mrs. Vanessa Avila MD"/>
    <x v="8127"/>
    <x v="3"/>
    <n v="75002.334199999998"/>
    <n v="201"/>
    <x v="2"/>
    <s v="Emergency"/>
    <d v="2021-02-03T00:00:00"/>
    <s v="Penicillin"/>
    <s v="Inconclusive"/>
    <x v="28"/>
  </r>
  <r>
    <s v="Mrs."/>
    <s v="James Barrett"/>
    <n v="19"/>
    <x v="2"/>
    <x v="0"/>
    <s v="A+"/>
    <x v="4"/>
    <x v="0"/>
    <x v="252"/>
    <s v="Christopher Rivera"/>
    <x v="8128"/>
    <x v="1"/>
    <n v="35740.2808"/>
    <n v="294"/>
    <x v="1"/>
    <s v="Urgent"/>
    <d v="2023-02-10T00:00:00"/>
    <s v="Aspirin"/>
    <s v="Normal"/>
    <x v="5"/>
  </r>
  <r>
    <s v="Mrs."/>
    <s v="Michael Sparks"/>
    <n v="63"/>
    <x v="0"/>
    <x v="0"/>
    <s v="AB negative"/>
    <x v="5"/>
    <x v="0"/>
    <x v="100"/>
    <s v="Jacqueline Schultz"/>
    <x v="8129"/>
    <x v="0"/>
    <n v="22846.335299999999"/>
    <n v="153"/>
    <x v="2"/>
    <s v="Emergency"/>
    <d v="2022-11-09T00:00:00"/>
    <s v="Ibuprofen"/>
    <s v="Inconclusive"/>
    <x v="26"/>
  </r>
  <r>
    <s v="Mrs."/>
    <s v="Anthony Mack"/>
    <n v="28"/>
    <x v="2"/>
    <x v="0"/>
    <s v="A-"/>
    <x v="6"/>
    <x v="4"/>
    <x v="155"/>
    <s v="Angela Pruitt"/>
    <x v="2544"/>
    <x v="3"/>
    <n v="41459.844100000002"/>
    <n v="169"/>
    <x v="1"/>
    <s v="Urgent"/>
    <d v="2022-03-04T00:00:00"/>
    <s v="Ibuprofen"/>
    <s v="Abnormal"/>
    <x v="5"/>
  </r>
  <r>
    <s v="Mr."/>
    <s v="Destiny Cook"/>
    <n v="46"/>
    <x v="1"/>
    <x v="1"/>
    <s v="B-"/>
    <x v="2"/>
    <x v="3"/>
    <x v="1436"/>
    <s v="Bruce Copeland"/>
    <x v="8130"/>
    <x v="3"/>
    <n v="29465.3887"/>
    <n v="285"/>
    <x v="2"/>
    <s v="Emergency"/>
    <d v="2023-10-13T00:00:00"/>
    <s v="Aspirin"/>
    <s v="Inconclusive"/>
    <x v="20"/>
  </r>
  <r>
    <s v="Mr."/>
    <s v="Russell Anthony"/>
    <n v="37"/>
    <x v="1"/>
    <x v="1"/>
    <s v="O+"/>
    <x v="1"/>
    <x v="4"/>
    <x v="1322"/>
    <s v="Martha Nixon"/>
    <x v="8131"/>
    <x v="3"/>
    <n v="6481.7302"/>
    <n v="257"/>
    <x v="2"/>
    <s v="Emergency"/>
    <d v="2020-03-29T00:00:00"/>
    <s v="Lipitor"/>
    <s v="Abnormal"/>
    <x v="18"/>
  </r>
  <r>
    <s v="Mrs."/>
    <s v="Kara Hatfield"/>
    <n v="85"/>
    <x v="0"/>
    <x v="0"/>
    <s v="B-"/>
    <x v="2"/>
    <x v="0"/>
    <x v="209"/>
    <s v="Angela Floyd"/>
    <x v="8132"/>
    <x v="0"/>
    <n v="42354.303699999997"/>
    <n v="191"/>
    <x v="2"/>
    <s v="Emergency"/>
    <d v="2019-04-03T00:00:00"/>
    <s v="Paracetamol"/>
    <s v="Abnormal"/>
    <x v="25"/>
  </r>
  <r>
    <s v="Mr."/>
    <s v="Juan Murphy"/>
    <n v="61"/>
    <x v="0"/>
    <x v="1"/>
    <s v="AB+"/>
    <x v="3"/>
    <x v="1"/>
    <x v="285"/>
    <s v="Nicole Simon"/>
    <x v="8133"/>
    <x v="0"/>
    <n v="21444.675800000001"/>
    <n v="148"/>
    <x v="1"/>
    <s v="Urgent"/>
    <d v="2020-04-14T00:00:00"/>
    <s v="Penicillin"/>
    <s v="Abnormal"/>
    <x v="6"/>
  </r>
  <r>
    <s v="Mr."/>
    <s v="Elizabeth Mercer"/>
    <n v="69"/>
    <x v="0"/>
    <x v="1"/>
    <s v="B-"/>
    <x v="2"/>
    <x v="4"/>
    <x v="189"/>
    <s v="Keith Reynolds"/>
    <x v="8134"/>
    <x v="0"/>
    <n v="21204.957200000001"/>
    <n v="486"/>
    <x v="1"/>
    <s v="Urgent"/>
    <d v="2023-09-26T00:00:00"/>
    <s v="Aspirin"/>
    <s v="Inconclusive"/>
    <x v="11"/>
  </r>
  <r>
    <s v="Mrs."/>
    <s v="Sherry Nguyen"/>
    <n v="28"/>
    <x v="2"/>
    <x v="0"/>
    <s v="A+"/>
    <x v="4"/>
    <x v="3"/>
    <x v="239"/>
    <s v="Gregory Rich"/>
    <x v="8135"/>
    <x v="4"/>
    <n v="7380.8005999999996"/>
    <n v="423"/>
    <x v="2"/>
    <s v="Emergency"/>
    <d v="2021-10-15T00:00:00"/>
    <s v="Ibuprofen"/>
    <s v="Normal"/>
    <x v="25"/>
  </r>
  <r>
    <s v="Mrs."/>
    <s v="Phillip Smith"/>
    <n v="62"/>
    <x v="0"/>
    <x v="0"/>
    <s v="B-"/>
    <x v="2"/>
    <x v="3"/>
    <x v="758"/>
    <s v="Lawrence Brown"/>
    <x v="6182"/>
    <x v="0"/>
    <n v="14999.203799999999"/>
    <n v="473"/>
    <x v="2"/>
    <s v="Emergency"/>
    <d v="2022-09-06T00:00:00"/>
    <s v="Aspirin"/>
    <s v="Abnormal"/>
    <x v="14"/>
  </r>
  <r>
    <s v="Mrs."/>
    <s v="Kristina Brown"/>
    <n v="61"/>
    <x v="0"/>
    <x v="0"/>
    <s v="AB+"/>
    <x v="3"/>
    <x v="1"/>
    <x v="304"/>
    <s v="Bradley Nguyen"/>
    <x v="8136"/>
    <x v="0"/>
    <n v="30955.319200000002"/>
    <n v="299"/>
    <x v="1"/>
    <s v="Urgent"/>
    <d v="2022-06-06T00:00:00"/>
    <s v="Ibuprofen"/>
    <s v="Inconclusive"/>
    <x v="12"/>
  </r>
  <r>
    <s v="Mrs."/>
    <s v="Derek Munoz"/>
    <n v="49"/>
    <x v="1"/>
    <x v="0"/>
    <s v="A-"/>
    <x v="6"/>
    <x v="5"/>
    <x v="1096"/>
    <s v="Matthew Gonzalez"/>
    <x v="8137"/>
    <x v="4"/>
    <n v="35843.539199999999"/>
    <n v="134"/>
    <x v="0"/>
    <s v="Elective"/>
    <d v="2020-11-15T00:00:00"/>
    <s v="Aspirin"/>
    <s v="Inconclusive"/>
    <x v="3"/>
  </r>
  <r>
    <s v="Mrs."/>
    <s v="Jane Wilson"/>
    <n v="20"/>
    <x v="2"/>
    <x v="0"/>
    <s v="A-"/>
    <x v="6"/>
    <x v="3"/>
    <x v="984"/>
    <s v="Ashley Lee"/>
    <x v="1514"/>
    <x v="1"/>
    <n v="19660.1878"/>
    <n v="272"/>
    <x v="1"/>
    <s v="Urgent"/>
    <d v="2021-10-03T00:00:00"/>
    <s v="Lipitor"/>
    <s v="Abnormal"/>
    <x v="20"/>
  </r>
  <r>
    <s v="Mrs."/>
    <s v="Diana Evans"/>
    <n v="21"/>
    <x v="2"/>
    <x v="0"/>
    <s v="O+"/>
    <x v="1"/>
    <x v="2"/>
    <x v="1127"/>
    <s v="Jennifer Bradley"/>
    <x v="5018"/>
    <x v="1"/>
    <n v="24838.2137"/>
    <n v="273"/>
    <x v="0"/>
    <s v="Elective"/>
    <d v="2021-09-21T00:00:00"/>
    <s v="Penicillin"/>
    <s v="Inconclusive"/>
    <x v="30"/>
  </r>
  <r>
    <s v="Mrs."/>
    <s v="Anthony Thompson"/>
    <n v="78"/>
    <x v="0"/>
    <x v="0"/>
    <s v="B+"/>
    <x v="7"/>
    <x v="5"/>
    <x v="1796"/>
    <s v="Alisha Hernandez"/>
    <x v="7901"/>
    <x v="0"/>
    <n v="53715.716699999997"/>
    <n v="366"/>
    <x v="2"/>
    <s v="Emergency"/>
    <d v="2018-12-08T00:00:00"/>
    <s v="Ibuprofen"/>
    <s v="Abnormal"/>
    <x v="6"/>
  </r>
  <r>
    <s v="Mrs."/>
    <s v="Lisa Williams"/>
    <n v="84"/>
    <x v="0"/>
    <x v="0"/>
    <s v="B+"/>
    <x v="7"/>
    <x v="1"/>
    <x v="1610"/>
    <s v="Brenda Morales"/>
    <x v="4951"/>
    <x v="0"/>
    <n v="30221.534"/>
    <n v="313"/>
    <x v="2"/>
    <s v="Emergency"/>
    <d v="2020-03-15T00:00:00"/>
    <s v="Aspirin"/>
    <s v="Normal"/>
    <x v="8"/>
  </r>
  <r>
    <s v="Mrs."/>
    <s v="Leslie Washington"/>
    <n v="75"/>
    <x v="0"/>
    <x v="0"/>
    <s v="O+"/>
    <x v="1"/>
    <x v="3"/>
    <x v="24"/>
    <s v="Ryan Brown"/>
    <x v="8138"/>
    <x v="0"/>
    <n v="29675.1129"/>
    <n v="392"/>
    <x v="1"/>
    <s v="Urgent"/>
    <d v="2022-09-02T00:00:00"/>
    <s v="Aspirin"/>
    <s v="Abnormal"/>
    <x v="7"/>
  </r>
  <r>
    <s v="Mrs."/>
    <s v="Jamie Jones"/>
    <n v="22"/>
    <x v="2"/>
    <x v="0"/>
    <s v="AB+"/>
    <x v="3"/>
    <x v="3"/>
    <x v="1725"/>
    <s v="Vicki Foster"/>
    <x v="8139"/>
    <x v="1"/>
    <n v="19508.7192"/>
    <n v="207"/>
    <x v="2"/>
    <s v="Emergency"/>
    <d v="2022-08-06T00:00:00"/>
    <s v="Penicillin"/>
    <s v="Normal"/>
    <x v="14"/>
  </r>
  <r>
    <s v="Mr."/>
    <s v="Mary Bailey"/>
    <n v="74"/>
    <x v="0"/>
    <x v="1"/>
    <s v="AB+"/>
    <x v="3"/>
    <x v="3"/>
    <x v="1133"/>
    <s v="Shane Ruiz"/>
    <x v="8140"/>
    <x v="0"/>
    <n v="6987.4520000000002"/>
    <n v="368"/>
    <x v="0"/>
    <s v="Elective"/>
    <d v="2021-07-15T00:00:00"/>
    <s v="Lipitor"/>
    <s v="Normal"/>
    <x v="24"/>
  </r>
  <r>
    <s v="Mrs."/>
    <s v="Jared Santos"/>
    <n v="28"/>
    <x v="2"/>
    <x v="0"/>
    <s v="O-"/>
    <x v="0"/>
    <x v="0"/>
    <x v="1627"/>
    <s v="Brian Cole"/>
    <x v="8141"/>
    <x v="4"/>
    <n v="27180.9126"/>
    <n v="451"/>
    <x v="2"/>
    <s v="Emergency"/>
    <d v="2020-08-26T00:00:00"/>
    <s v="Paracetamol"/>
    <s v="Normal"/>
    <x v="25"/>
  </r>
  <r>
    <s v="Mrs."/>
    <s v="Matthew Reid"/>
    <n v="60"/>
    <x v="0"/>
    <x v="0"/>
    <s v="AB negative"/>
    <x v="5"/>
    <x v="5"/>
    <x v="185"/>
    <s v="Michele Long"/>
    <x v="8142"/>
    <x v="0"/>
    <n v="59697.630100000002"/>
    <n v="185"/>
    <x v="2"/>
    <s v="Emergency"/>
    <d v="2018-11-27T00:00:00"/>
    <s v="Paracetamol"/>
    <s v="Normal"/>
    <x v="20"/>
  </r>
  <r>
    <s v="Mrs."/>
    <s v="Ronald Mills"/>
    <n v="79"/>
    <x v="0"/>
    <x v="0"/>
    <s v="O-"/>
    <x v="0"/>
    <x v="0"/>
    <x v="1291"/>
    <s v="Steven Olson"/>
    <x v="8012"/>
    <x v="0"/>
    <n v="30100.7274"/>
    <n v="316"/>
    <x v="1"/>
    <s v="Urgent"/>
    <d v="2021-07-23T00:00:00"/>
    <s v="Ibuprofen"/>
    <s v="Normal"/>
    <x v="20"/>
  </r>
  <r>
    <s v="Mrs."/>
    <s v="Amy Wilson"/>
    <n v="82"/>
    <x v="0"/>
    <x v="0"/>
    <s v="A+"/>
    <x v="4"/>
    <x v="1"/>
    <x v="1573"/>
    <s v="Ronald Smith"/>
    <x v="8143"/>
    <x v="0"/>
    <n v="9821.3662000000004"/>
    <n v="377"/>
    <x v="2"/>
    <s v="Emergency"/>
    <d v="2023-08-23T00:00:00"/>
    <s v="Ibuprofen"/>
    <s v="Abnormal"/>
    <x v="6"/>
  </r>
  <r>
    <s v="Mr."/>
    <s v="Colton Leblanc DDS"/>
    <n v="66"/>
    <x v="0"/>
    <x v="1"/>
    <s v="AB negative"/>
    <x v="5"/>
    <x v="3"/>
    <x v="1312"/>
    <s v="Dr. Kevin Rodriguez"/>
    <x v="263"/>
    <x v="0"/>
    <n v="22008.864099999999"/>
    <n v="334"/>
    <x v="0"/>
    <s v="Elective"/>
    <d v="2019-09-25T00:00:00"/>
    <s v="Aspirin"/>
    <s v="Normal"/>
    <x v="4"/>
  </r>
  <r>
    <s v="Mr."/>
    <s v="Scott Smith"/>
    <n v="47"/>
    <x v="1"/>
    <x v="1"/>
    <s v="B-"/>
    <x v="2"/>
    <x v="4"/>
    <x v="624"/>
    <s v="Tony Harrison"/>
    <x v="8144"/>
    <x v="0"/>
    <n v="4175.5762999999997"/>
    <n v="127"/>
    <x v="1"/>
    <s v="Urgent"/>
    <d v="2019-04-26T00:00:00"/>
    <s v="Paracetamol"/>
    <s v="Abnormal"/>
    <x v="21"/>
  </r>
  <r>
    <s v="Mr."/>
    <s v="Charles Stout"/>
    <n v="42"/>
    <x v="1"/>
    <x v="1"/>
    <s v="B-"/>
    <x v="2"/>
    <x v="5"/>
    <x v="1271"/>
    <s v="Christopher Dixon"/>
    <x v="8145"/>
    <x v="2"/>
    <n v="49920.289299999997"/>
    <n v="388"/>
    <x v="0"/>
    <s v="Elective"/>
    <d v="2019-03-11T00:00:00"/>
    <s v="Aspirin"/>
    <s v="Abnormal"/>
    <x v="15"/>
  </r>
  <r>
    <s v="Mrs."/>
    <s v="Matthew Hansen"/>
    <n v="57"/>
    <x v="1"/>
    <x v="0"/>
    <s v="A-"/>
    <x v="6"/>
    <x v="3"/>
    <x v="1402"/>
    <s v="Teresa Garrett"/>
    <x v="8146"/>
    <x v="2"/>
    <n v="11675.9853"/>
    <n v="283"/>
    <x v="0"/>
    <s v="Elective"/>
    <d v="2020-04-30T00:00:00"/>
    <s v="Lipitor"/>
    <s v="Inconclusive"/>
    <x v="8"/>
  </r>
  <r>
    <s v="Mr."/>
    <s v="Chad Baker"/>
    <n v="78"/>
    <x v="0"/>
    <x v="1"/>
    <s v="B+"/>
    <x v="7"/>
    <x v="3"/>
    <x v="1467"/>
    <s v="Lisa Turner"/>
    <x v="8147"/>
    <x v="0"/>
    <n v="24199.302800000001"/>
    <n v="202"/>
    <x v="1"/>
    <s v="Urgent"/>
    <d v="2022-03-05T00:00:00"/>
    <s v="Penicillin"/>
    <s v="Abnormal"/>
    <x v="16"/>
  </r>
  <r>
    <s v="Mr."/>
    <s v="Daniel Williams"/>
    <n v="70"/>
    <x v="0"/>
    <x v="1"/>
    <s v="A-"/>
    <x v="6"/>
    <x v="0"/>
    <x v="1785"/>
    <s v="Stephen Bailey"/>
    <x v="8148"/>
    <x v="0"/>
    <n v="28006.8017"/>
    <n v="390"/>
    <x v="1"/>
    <s v="Urgent"/>
    <d v="2018-11-28T00:00:00"/>
    <s v="Paracetamol"/>
    <s v="Abnormal"/>
    <x v="10"/>
  </r>
  <r>
    <s v="Mrs."/>
    <s v="Hannah Sawyer"/>
    <n v="61"/>
    <x v="0"/>
    <x v="0"/>
    <s v="O+"/>
    <x v="1"/>
    <x v="4"/>
    <x v="490"/>
    <s v="Kenneth Cole"/>
    <x v="8149"/>
    <x v="0"/>
    <n v="31683.727599999998"/>
    <n v="140"/>
    <x v="2"/>
    <s v="Emergency"/>
    <d v="2021-09-25T00:00:00"/>
    <s v="Aspirin"/>
    <s v="Normal"/>
    <x v="12"/>
  </r>
  <r>
    <s v="Mrs."/>
    <s v="Brian Pollard"/>
    <n v="46"/>
    <x v="1"/>
    <x v="0"/>
    <s v="O+"/>
    <x v="1"/>
    <x v="1"/>
    <x v="1647"/>
    <s v="Christopher Goodman"/>
    <x v="4848"/>
    <x v="3"/>
    <n v="29138.201799999999"/>
    <n v="365"/>
    <x v="0"/>
    <s v="Elective"/>
    <d v="2023-10-16T00:00:00"/>
    <s v="Lipitor"/>
    <s v="Abnormal"/>
    <x v="25"/>
  </r>
  <r>
    <s v="Mrs."/>
    <s v="Megan Davis"/>
    <n v="57"/>
    <x v="1"/>
    <x v="0"/>
    <s v="AB negative"/>
    <x v="5"/>
    <x v="2"/>
    <x v="74"/>
    <s v="David Carter"/>
    <x v="8150"/>
    <x v="4"/>
    <n v="17273.5416"/>
    <n v="291"/>
    <x v="0"/>
    <s v="Elective"/>
    <d v="2021-08-02T00:00:00"/>
    <s v="Paracetamol"/>
    <s v="Abnormal"/>
    <x v="4"/>
  </r>
  <r>
    <s v="Mrs."/>
    <s v="Dawn Harrison"/>
    <n v="66"/>
    <x v="0"/>
    <x v="0"/>
    <s v="O+"/>
    <x v="1"/>
    <x v="5"/>
    <x v="64"/>
    <s v="Tammy Martinez"/>
    <x v="1185"/>
    <x v="0"/>
    <n v="20203.663"/>
    <n v="432"/>
    <x v="2"/>
    <s v="Emergency"/>
    <d v="2021-07-04T00:00:00"/>
    <s v="Aspirin"/>
    <s v="Normal"/>
    <x v="15"/>
  </r>
  <r>
    <s v="Mrs."/>
    <s v="Michael Hamilton"/>
    <n v="26"/>
    <x v="2"/>
    <x v="0"/>
    <s v="AB+"/>
    <x v="3"/>
    <x v="0"/>
    <x v="242"/>
    <s v="Thomas Ellis"/>
    <x v="8151"/>
    <x v="2"/>
    <n v="37703.111700000001"/>
    <n v="339"/>
    <x v="2"/>
    <s v="Emergency"/>
    <d v="2019-03-19T00:00:00"/>
    <s v="Ibuprofen"/>
    <s v="Normal"/>
    <x v="23"/>
  </r>
  <r>
    <s v="Mr."/>
    <s v="Joshua Ramos"/>
    <n v="25"/>
    <x v="2"/>
    <x v="1"/>
    <s v="A-"/>
    <x v="6"/>
    <x v="4"/>
    <x v="1061"/>
    <s v="David Garcia"/>
    <x v="8152"/>
    <x v="4"/>
    <n v="42982.025800000003"/>
    <n v="343"/>
    <x v="2"/>
    <s v="Emergency"/>
    <d v="2023-05-26T00:00:00"/>
    <s v="Lipitor"/>
    <s v="Inconclusive"/>
    <x v="23"/>
  </r>
  <r>
    <s v="Mr."/>
    <s v="Susan Martinez"/>
    <n v="46"/>
    <x v="1"/>
    <x v="1"/>
    <s v="A-"/>
    <x v="6"/>
    <x v="5"/>
    <x v="229"/>
    <s v="Peter Vega"/>
    <x v="8153"/>
    <x v="3"/>
    <n v="17995.647199999999"/>
    <n v="358"/>
    <x v="2"/>
    <s v="Emergency"/>
    <d v="2021-02-07T00:00:00"/>
    <s v="Paracetamol"/>
    <s v="Abnormal"/>
    <x v="17"/>
  </r>
  <r>
    <s v="Mr."/>
    <s v="Abigail Wilson"/>
    <n v="22"/>
    <x v="2"/>
    <x v="1"/>
    <s v="AB+"/>
    <x v="3"/>
    <x v="3"/>
    <x v="534"/>
    <s v="Sara Adkins"/>
    <x v="8154"/>
    <x v="1"/>
    <n v="23749.517599999999"/>
    <n v="236"/>
    <x v="2"/>
    <s v="Emergency"/>
    <d v="2021-06-16T00:00:00"/>
    <s v="Penicillin"/>
    <s v="Normal"/>
    <x v="3"/>
  </r>
  <r>
    <s v="Mr."/>
    <s v="Brian Thomas"/>
    <n v="33"/>
    <x v="2"/>
    <x v="1"/>
    <s v="O+"/>
    <x v="1"/>
    <x v="4"/>
    <x v="536"/>
    <s v="Mr. Christopher Gonzalez"/>
    <x v="8155"/>
    <x v="4"/>
    <n v="41506.3626"/>
    <n v="278"/>
    <x v="1"/>
    <s v="Urgent"/>
    <d v="2018-12-14T00:00:00"/>
    <s v="Paracetamol"/>
    <s v="Inconclusive"/>
    <x v="7"/>
  </r>
  <r>
    <s v="Mr."/>
    <s v="Teresa Buchanan"/>
    <n v="75"/>
    <x v="0"/>
    <x v="1"/>
    <s v="B+"/>
    <x v="7"/>
    <x v="5"/>
    <x v="745"/>
    <s v="Joseph Rice"/>
    <x v="8156"/>
    <x v="0"/>
    <n v="73592.617499999993"/>
    <n v="296"/>
    <x v="2"/>
    <s v="Emergency"/>
    <d v="2020-11-28T00:00:00"/>
    <s v="Aspirin"/>
    <s v="Inconclusive"/>
    <x v="27"/>
  </r>
  <r>
    <s v="Mrs."/>
    <s v="Jason Davidson"/>
    <n v="28"/>
    <x v="2"/>
    <x v="0"/>
    <s v="O-"/>
    <x v="0"/>
    <x v="4"/>
    <x v="1147"/>
    <s v="Juan Matthews"/>
    <x v="8157"/>
    <x v="1"/>
    <n v="42001.145400000001"/>
    <n v="232"/>
    <x v="2"/>
    <s v="Emergency"/>
    <d v="2023-03-13T00:00:00"/>
    <s v="Ibuprofen"/>
    <s v="Abnormal"/>
    <x v="19"/>
  </r>
  <r>
    <s v="Mrs."/>
    <s v="Natalie Davis"/>
    <n v="18"/>
    <x v="2"/>
    <x v="0"/>
    <s v="B-"/>
    <x v="2"/>
    <x v="0"/>
    <x v="714"/>
    <s v="Paige Washington"/>
    <x v="8158"/>
    <x v="1"/>
    <n v="31405.2631"/>
    <n v="170"/>
    <x v="2"/>
    <s v="Emergency"/>
    <d v="2019-03-23T00:00:00"/>
    <s v="Lipitor"/>
    <s v="Abnormal"/>
    <x v="26"/>
  </r>
  <r>
    <s v="Mrs."/>
    <s v="Erik Taylor"/>
    <n v="44"/>
    <x v="1"/>
    <x v="0"/>
    <s v="O+"/>
    <x v="1"/>
    <x v="2"/>
    <x v="1018"/>
    <s v="Brian Leon"/>
    <x v="8159"/>
    <x v="1"/>
    <n v="2657.2873"/>
    <n v="403"/>
    <x v="0"/>
    <s v="Elective"/>
    <d v="2022-01-22T00:00:00"/>
    <s v="Aspirin"/>
    <s v="Inconclusive"/>
    <x v="10"/>
  </r>
  <r>
    <s v="Mr."/>
    <s v="Janice Torres MD"/>
    <n v="41"/>
    <x v="1"/>
    <x v="1"/>
    <s v="A-"/>
    <x v="6"/>
    <x v="2"/>
    <x v="154"/>
    <s v="Nancy Williams"/>
    <x v="2367"/>
    <x v="3"/>
    <n v="10473.0579"/>
    <n v="428"/>
    <x v="0"/>
    <s v="Elective"/>
    <d v="2020-02-15T00:00:00"/>
    <s v="Penicillin"/>
    <s v="Normal"/>
    <x v="24"/>
  </r>
  <r>
    <s v="Mr."/>
    <s v="Shane Singleton"/>
    <n v="49"/>
    <x v="1"/>
    <x v="1"/>
    <s v="AB negative"/>
    <x v="5"/>
    <x v="1"/>
    <x v="1114"/>
    <s v="Jasmine Lee"/>
    <x v="8160"/>
    <x v="0"/>
    <n v="26613.292600000001"/>
    <n v="118"/>
    <x v="0"/>
    <s v="Elective"/>
    <d v="2020-11-01T00:00:00"/>
    <s v="Paracetamol"/>
    <s v="Abnormal"/>
    <x v="26"/>
  </r>
  <r>
    <s v="Mrs."/>
    <s v="Laura West"/>
    <n v="84"/>
    <x v="0"/>
    <x v="0"/>
    <s v="A-"/>
    <x v="6"/>
    <x v="4"/>
    <x v="1228"/>
    <s v="Brianna Carlson"/>
    <x v="8161"/>
    <x v="0"/>
    <n v="25093.432100000002"/>
    <n v="251"/>
    <x v="2"/>
    <s v="Emergency"/>
    <d v="2019-04-25T00:00:00"/>
    <s v="Lipitor"/>
    <s v="Inconclusive"/>
    <x v="2"/>
  </r>
  <r>
    <s v="Mrs."/>
    <s v="Sabrina Berry"/>
    <n v="77"/>
    <x v="0"/>
    <x v="0"/>
    <s v="AB+"/>
    <x v="3"/>
    <x v="5"/>
    <x v="978"/>
    <s v="Natasha Fowler"/>
    <x v="5617"/>
    <x v="0"/>
    <n v="55971.441800000001"/>
    <n v="399"/>
    <x v="2"/>
    <s v="Emergency"/>
    <d v="2020-10-15T00:00:00"/>
    <s v="Paracetamol"/>
    <s v="Normal"/>
    <x v="21"/>
  </r>
  <r>
    <s v="Mrs."/>
    <s v="Kaitlyn Jimenez"/>
    <n v="67"/>
    <x v="0"/>
    <x v="0"/>
    <s v="AB+"/>
    <x v="3"/>
    <x v="4"/>
    <x v="606"/>
    <s v="Christine Skinner"/>
    <x v="8162"/>
    <x v="0"/>
    <n v="41798.22"/>
    <n v="199"/>
    <x v="2"/>
    <s v="Emergency"/>
    <d v="2022-09-11T00:00:00"/>
    <s v="Lipitor"/>
    <s v="Inconclusive"/>
    <x v="17"/>
  </r>
  <r>
    <s v="Mr."/>
    <s v="Alan Warren"/>
    <n v="72"/>
    <x v="0"/>
    <x v="1"/>
    <s v="AB negative"/>
    <x v="5"/>
    <x v="2"/>
    <x v="110"/>
    <s v="Shannon Rodriguez"/>
    <x v="8163"/>
    <x v="0"/>
    <n v="10702.5098"/>
    <n v="380"/>
    <x v="2"/>
    <s v="Emergency"/>
    <d v="2021-06-19T00:00:00"/>
    <s v="Ibuprofen"/>
    <s v="Normal"/>
    <x v="18"/>
  </r>
  <r>
    <s v="Mrs."/>
    <s v="Robert Faulkner"/>
    <n v="20"/>
    <x v="2"/>
    <x v="0"/>
    <s v="O+"/>
    <x v="1"/>
    <x v="3"/>
    <x v="1385"/>
    <s v="Steve Cortez"/>
    <x v="8164"/>
    <x v="4"/>
    <n v="19582.0383"/>
    <n v="496"/>
    <x v="1"/>
    <s v="Urgent"/>
    <d v="2023-09-09T00:00:00"/>
    <s v="Paracetamol"/>
    <s v="Abnormal"/>
    <x v="23"/>
  </r>
  <r>
    <s v="Mrs."/>
    <s v="Bruce Perez"/>
    <n v="69"/>
    <x v="0"/>
    <x v="0"/>
    <s v="O-"/>
    <x v="0"/>
    <x v="5"/>
    <x v="115"/>
    <s v="Robert Sims"/>
    <x v="8165"/>
    <x v="0"/>
    <n v="50319.783600000002"/>
    <n v="191"/>
    <x v="2"/>
    <s v="Emergency"/>
    <d v="2022-03-25T00:00:00"/>
    <s v="Ibuprofen"/>
    <s v="Abnormal"/>
    <x v="22"/>
  </r>
  <r>
    <s v="Mr."/>
    <s v="Robert Edwards"/>
    <n v="67"/>
    <x v="0"/>
    <x v="1"/>
    <s v="AB negative"/>
    <x v="5"/>
    <x v="1"/>
    <x v="978"/>
    <s v="John Vega"/>
    <x v="8166"/>
    <x v="0"/>
    <n v="15140.4648"/>
    <n v="494"/>
    <x v="1"/>
    <s v="Urgent"/>
    <d v="2020-09-29T00:00:00"/>
    <s v="Penicillin"/>
    <s v="Abnormal"/>
    <x v="27"/>
  </r>
  <r>
    <s v="Mrs."/>
    <s v="Amber Adams"/>
    <n v="28"/>
    <x v="2"/>
    <x v="0"/>
    <s v="A-"/>
    <x v="6"/>
    <x v="0"/>
    <x v="1168"/>
    <s v="Cassie Martinez"/>
    <x v="3312"/>
    <x v="1"/>
    <n v="50721.241999999998"/>
    <n v="224"/>
    <x v="1"/>
    <s v="Urgent"/>
    <d v="2021-09-21T00:00:00"/>
    <s v="Paracetamol"/>
    <s v="Inconclusive"/>
    <x v="24"/>
  </r>
  <r>
    <s v="Mr."/>
    <s v="Sean Cobb"/>
    <n v="28"/>
    <x v="2"/>
    <x v="1"/>
    <s v="A-"/>
    <x v="6"/>
    <x v="2"/>
    <x v="402"/>
    <s v="Manuel Ferguson"/>
    <x v="8167"/>
    <x v="3"/>
    <n v="23759.026399999999"/>
    <n v="197"/>
    <x v="0"/>
    <s v="Elective"/>
    <d v="2023-11-10T00:00:00"/>
    <s v="Paracetamol"/>
    <s v="Abnormal"/>
    <x v="4"/>
  </r>
  <r>
    <s v="Mr."/>
    <s v="Jesse Huerta"/>
    <n v="55"/>
    <x v="1"/>
    <x v="1"/>
    <s v="AB+"/>
    <x v="3"/>
    <x v="4"/>
    <x v="1151"/>
    <s v="Jonathan Decker"/>
    <x v="8168"/>
    <x v="3"/>
    <n v="34498.845999999998"/>
    <n v="103"/>
    <x v="1"/>
    <s v="Urgent"/>
    <d v="2021-11-08T00:00:00"/>
    <s v="Aspirin"/>
    <s v="Normal"/>
    <x v="0"/>
  </r>
  <r>
    <s v="Mrs."/>
    <s v="Janice Blair"/>
    <n v="51"/>
    <x v="1"/>
    <x v="0"/>
    <s v="B+"/>
    <x v="7"/>
    <x v="3"/>
    <x v="1719"/>
    <s v="Christine Ortiz MD"/>
    <x v="1110"/>
    <x v="2"/>
    <n v="22632.046600000001"/>
    <n v="457"/>
    <x v="2"/>
    <s v="Emergency"/>
    <d v="2019-05-30T00:00:00"/>
    <s v="Lipitor"/>
    <s v="Normal"/>
    <x v="21"/>
  </r>
  <r>
    <s v="Mr."/>
    <s v="Theresa Gross"/>
    <n v="63"/>
    <x v="0"/>
    <x v="1"/>
    <s v="B+"/>
    <x v="7"/>
    <x v="0"/>
    <x v="1618"/>
    <s v="Linda Macias"/>
    <x v="3680"/>
    <x v="0"/>
    <n v="27710.0897"/>
    <n v="458"/>
    <x v="2"/>
    <s v="Emergency"/>
    <d v="2021-02-24T00:00:00"/>
    <s v="Paracetamol"/>
    <s v="Normal"/>
    <x v="17"/>
  </r>
  <r>
    <s v="Mrs."/>
    <s v="Frank Dickson"/>
    <n v="73"/>
    <x v="0"/>
    <x v="0"/>
    <s v="O+"/>
    <x v="1"/>
    <x v="0"/>
    <x v="684"/>
    <s v="Brandi Grant"/>
    <x v="8169"/>
    <x v="0"/>
    <n v="2150.9095000000002"/>
    <n v="428"/>
    <x v="2"/>
    <s v="Emergency"/>
    <d v="2019-10-19T00:00:00"/>
    <s v="Penicillin"/>
    <s v="Normal"/>
    <x v="11"/>
  </r>
  <r>
    <s v="Mrs."/>
    <s v="Dustin Mullins"/>
    <n v="83"/>
    <x v="0"/>
    <x v="0"/>
    <s v="AB+"/>
    <x v="3"/>
    <x v="3"/>
    <x v="1712"/>
    <s v="Jared Conway"/>
    <x v="8170"/>
    <x v="0"/>
    <n v="24641.140599999999"/>
    <n v="475"/>
    <x v="2"/>
    <s v="Emergency"/>
    <d v="2019-04-28T00:00:00"/>
    <s v="Ibuprofen"/>
    <s v="Inconclusive"/>
    <x v="26"/>
  </r>
  <r>
    <s v="Mr."/>
    <s v="Victor Paul"/>
    <n v="83"/>
    <x v="0"/>
    <x v="1"/>
    <s v="A-"/>
    <x v="6"/>
    <x v="3"/>
    <x v="764"/>
    <s v="Bryan Moon"/>
    <x v="8171"/>
    <x v="0"/>
    <n v="6359.3546999999999"/>
    <n v="391"/>
    <x v="1"/>
    <s v="Urgent"/>
    <d v="2019-01-24T00:00:00"/>
    <s v="Paracetamol"/>
    <s v="Normal"/>
    <x v="24"/>
  </r>
  <r>
    <s v="Mr."/>
    <s v="Danny Nichols"/>
    <n v="38"/>
    <x v="1"/>
    <x v="1"/>
    <s v="B-"/>
    <x v="2"/>
    <x v="4"/>
    <x v="362"/>
    <s v="David Arellano"/>
    <x v="8172"/>
    <x v="1"/>
    <n v="6464.2011000000002"/>
    <n v="188"/>
    <x v="1"/>
    <s v="Urgent"/>
    <d v="2020-11-02T00:00:00"/>
    <s v="Aspirin"/>
    <s v="Inconclusive"/>
    <x v="23"/>
  </r>
  <r>
    <s v="Mr."/>
    <s v="Anna Golden"/>
    <n v="67"/>
    <x v="0"/>
    <x v="1"/>
    <s v="O+"/>
    <x v="1"/>
    <x v="3"/>
    <x v="90"/>
    <s v="Melissa Conway"/>
    <x v="8173"/>
    <x v="0"/>
    <n v="19233.003400000001"/>
    <n v="340"/>
    <x v="1"/>
    <s v="Urgent"/>
    <d v="2021-10-20T00:00:00"/>
    <s v="Penicillin"/>
    <s v="Normal"/>
    <x v="7"/>
  </r>
  <r>
    <s v="Mr."/>
    <s v="Deanna Gonzales"/>
    <n v="55"/>
    <x v="1"/>
    <x v="1"/>
    <s v="A+"/>
    <x v="4"/>
    <x v="4"/>
    <x v="1206"/>
    <s v="April Trevino"/>
    <x v="8174"/>
    <x v="4"/>
    <n v="15689.838299999999"/>
    <n v="367"/>
    <x v="1"/>
    <s v="Urgent"/>
    <d v="2020-12-13T00:00:00"/>
    <s v="Paracetamol"/>
    <s v="Inconclusive"/>
    <x v="21"/>
  </r>
  <r>
    <s v="Mrs."/>
    <s v="Steven Ward"/>
    <n v="72"/>
    <x v="0"/>
    <x v="0"/>
    <s v="O-"/>
    <x v="0"/>
    <x v="2"/>
    <x v="1682"/>
    <s v="Christopher Gregory"/>
    <x v="8175"/>
    <x v="0"/>
    <n v="20326.1325"/>
    <n v="481"/>
    <x v="0"/>
    <s v="Elective"/>
    <d v="2021-06-15T00:00:00"/>
    <s v="Aspirin"/>
    <s v="Abnormal"/>
    <x v="11"/>
  </r>
  <r>
    <s v="Mr."/>
    <s v="Austin Johnson"/>
    <n v="48"/>
    <x v="1"/>
    <x v="1"/>
    <s v="A-"/>
    <x v="6"/>
    <x v="0"/>
    <x v="75"/>
    <s v="Jessica Fernandez"/>
    <x v="8176"/>
    <x v="1"/>
    <n v="2156.2660000000001"/>
    <n v="471"/>
    <x v="1"/>
    <s v="Urgent"/>
    <d v="2020-09-12T00:00:00"/>
    <s v="Paracetamol"/>
    <s v="Abnormal"/>
    <x v="18"/>
  </r>
  <r>
    <s v="Mrs."/>
    <s v="Michael Carter"/>
    <n v="37"/>
    <x v="1"/>
    <x v="0"/>
    <s v="A-"/>
    <x v="6"/>
    <x v="5"/>
    <x v="1804"/>
    <s v="Sue Davis"/>
    <x v="8177"/>
    <x v="0"/>
    <n v="17379.812699999999"/>
    <n v="225"/>
    <x v="0"/>
    <s v="Elective"/>
    <d v="2022-04-10T00:00:00"/>
    <s v="Aspirin"/>
    <s v="Abnormal"/>
    <x v="0"/>
  </r>
  <r>
    <s v="Mr."/>
    <s v="Jennifer Gibson"/>
    <n v="83"/>
    <x v="0"/>
    <x v="1"/>
    <s v="A+"/>
    <x v="4"/>
    <x v="0"/>
    <x v="815"/>
    <s v="Jonathan Gay"/>
    <x v="2849"/>
    <x v="0"/>
    <n v="48466.948100000001"/>
    <n v="385"/>
    <x v="2"/>
    <s v="Emergency"/>
    <d v="2019-02-03T00:00:00"/>
    <s v="Paracetamol"/>
    <s v="Inconclusive"/>
    <x v="4"/>
  </r>
  <r>
    <s v="Mr."/>
    <s v="Nicholas Miller"/>
    <n v="39"/>
    <x v="1"/>
    <x v="1"/>
    <s v="O-"/>
    <x v="0"/>
    <x v="4"/>
    <x v="1619"/>
    <s v="Scott Best"/>
    <x v="1264"/>
    <x v="3"/>
    <n v="44699.594899999996"/>
    <n v="488"/>
    <x v="1"/>
    <s v="Urgent"/>
    <d v="2021-10-23T00:00:00"/>
    <s v="Paracetamol"/>
    <s v="Normal"/>
    <x v="1"/>
  </r>
  <r>
    <s v="Mr."/>
    <s v="Aaron Jones"/>
    <n v="47"/>
    <x v="1"/>
    <x v="1"/>
    <s v="A+"/>
    <x v="4"/>
    <x v="1"/>
    <x v="25"/>
    <s v="Robert Adams"/>
    <x v="8178"/>
    <x v="4"/>
    <n v="20005.509399999999"/>
    <n v="476"/>
    <x v="0"/>
    <s v="Elective"/>
    <d v="2021-06-08T00:00:00"/>
    <s v="Lipitor"/>
    <s v="Normal"/>
    <x v="13"/>
  </r>
  <r>
    <s v="Mrs."/>
    <s v="Joseph Morales"/>
    <n v="37"/>
    <x v="1"/>
    <x v="0"/>
    <s v="AB negative"/>
    <x v="5"/>
    <x v="2"/>
    <x v="1359"/>
    <s v="Douglas Graham"/>
    <x v="8179"/>
    <x v="3"/>
    <n v="6370.8586999999998"/>
    <n v="446"/>
    <x v="0"/>
    <s v="Elective"/>
    <d v="2022-06-08T00:00:00"/>
    <s v="Penicillin"/>
    <s v="Inconclusive"/>
    <x v="24"/>
  </r>
  <r>
    <s v="Mr."/>
    <s v="Erin Norris"/>
    <n v="21"/>
    <x v="2"/>
    <x v="1"/>
    <s v="B+"/>
    <x v="7"/>
    <x v="2"/>
    <x v="130"/>
    <s v="Jacob Wilkinson"/>
    <x v="8180"/>
    <x v="3"/>
    <n v="1967.1753000000001"/>
    <n v="383"/>
    <x v="0"/>
    <s v="Elective"/>
    <d v="2020-05-31T00:00:00"/>
    <s v="Lipitor"/>
    <s v="Abnormal"/>
    <x v="30"/>
  </r>
  <r>
    <s v="Mrs."/>
    <s v="Jared Mitchell"/>
    <n v="81"/>
    <x v="0"/>
    <x v="0"/>
    <s v="B-"/>
    <x v="2"/>
    <x v="4"/>
    <x v="1032"/>
    <s v="Jeffrey Stewart"/>
    <x v="8181"/>
    <x v="0"/>
    <n v="31100.562699999999"/>
    <n v="494"/>
    <x v="1"/>
    <s v="Urgent"/>
    <d v="2020-01-10T00:00:00"/>
    <s v="Aspirin"/>
    <s v="Abnormal"/>
    <x v="22"/>
  </r>
  <r>
    <s v="Mrs."/>
    <s v="James Jones"/>
    <n v="27"/>
    <x v="2"/>
    <x v="0"/>
    <s v="B+"/>
    <x v="7"/>
    <x v="2"/>
    <x v="777"/>
    <s v="Angela Johnson"/>
    <x v="8182"/>
    <x v="1"/>
    <n v="16899.593199999999"/>
    <n v="494"/>
    <x v="0"/>
    <s v="Elective"/>
    <d v="2022-07-10T00:00:00"/>
    <s v="Paracetamol"/>
    <s v="Abnormal"/>
    <x v="9"/>
  </r>
  <r>
    <s v="Mrs."/>
    <s v="Jacob Welch"/>
    <n v="43"/>
    <x v="1"/>
    <x v="0"/>
    <s v="B+"/>
    <x v="7"/>
    <x v="1"/>
    <x v="681"/>
    <s v="Nicole Mcbride"/>
    <x v="8183"/>
    <x v="1"/>
    <n v="18806.3861"/>
    <n v="292"/>
    <x v="1"/>
    <s v="Urgent"/>
    <d v="2023-09-26T00:00:00"/>
    <s v="Ibuprofen"/>
    <s v="Abnormal"/>
    <x v="22"/>
  </r>
  <r>
    <s v="Mrs."/>
    <s v="Elizabeth Morgan"/>
    <n v="35"/>
    <x v="1"/>
    <x v="0"/>
    <s v="AB+"/>
    <x v="3"/>
    <x v="2"/>
    <x v="1466"/>
    <s v="Peter Fleming"/>
    <x v="8184"/>
    <x v="0"/>
    <n v="10780.856100000001"/>
    <n v="238"/>
    <x v="0"/>
    <s v="Elective"/>
    <d v="2021-03-11T00:00:00"/>
    <s v="Ibuprofen"/>
    <s v="Abnormal"/>
    <x v="9"/>
  </r>
  <r>
    <s v="Mr."/>
    <s v="Carrie Lowe"/>
    <n v="73"/>
    <x v="0"/>
    <x v="1"/>
    <s v="A-"/>
    <x v="6"/>
    <x v="0"/>
    <x v="829"/>
    <s v="Richard George"/>
    <x v="8185"/>
    <x v="0"/>
    <n v="42056.831599999998"/>
    <n v="274"/>
    <x v="2"/>
    <s v="Emergency"/>
    <d v="2022-06-05T00:00:00"/>
    <s v="Paracetamol"/>
    <s v="Abnormal"/>
    <x v="27"/>
  </r>
  <r>
    <s v="Mr."/>
    <s v="James Johnson"/>
    <n v="41"/>
    <x v="1"/>
    <x v="1"/>
    <s v="A-"/>
    <x v="6"/>
    <x v="5"/>
    <x v="89"/>
    <s v="Jessica Beard"/>
    <x v="8186"/>
    <x v="4"/>
    <n v="58231.332300000002"/>
    <n v="369"/>
    <x v="2"/>
    <s v="Emergency"/>
    <d v="2021-11-06T00:00:00"/>
    <s v="Lipitor"/>
    <s v="Abnormal"/>
    <x v="5"/>
  </r>
  <r>
    <s v="Mr."/>
    <s v="Mary Stuart"/>
    <n v="84"/>
    <x v="0"/>
    <x v="1"/>
    <s v="A-"/>
    <x v="6"/>
    <x v="1"/>
    <x v="1293"/>
    <s v="Joseph Rodriguez"/>
    <x v="8187"/>
    <x v="0"/>
    <n v="29657.240600000001"/>
    <n v="476"/>
    <x v="1"/>
    <s v="Urgent"/>
    <d v="2018-11-08T00:00:00"/>
    <s v="Ibuprofen"/>
    <s v="Abnormal"/>
    <x v="22"/>
  </r>
  <r>
    <s v="Mrs."/>
    <s v="Christopher Ho"/>
    <n v="35"/>
    <x v="1"/>
    <x v="0"/>
    <s v="B+"/>
    <x v="7"/>
    <x v="2"/>
    <x v="1010"/>
    <s v="Anthony Thompson"/>
    <x v="8188"/>
    <x v="3"/>
    <n v="17946.769100000001"/>
    <n v="421"/>
    <x v="2"/>
    <s v="Emergency"/>
    <d v="2019-06-16T00:00:00"/>
    <s v="Aspirin"/>
    <s v="Normal"/>
    <x v="14"/>
  </r>
  <r>
    <s v="Mrs."/>
    <s v="Matthew Jacobs"/>
    <n v="82"/>
    <x v="0"/>
    <x v="0"/>
    <s v="B-"/>
    <x v="2"/>
    <x v="1"/>
    <x v="482"/>
    <s v="Michael Manning"/>
    <x v="8189"/>
    <x v="0"/>
    <n v="25596.7166"/>
    <n v="372"/>
    <x v="0"/>
    <s v="Elective"/>
    <d v="2021-05-31T00:00:00"/>
    <s v="Aspirin"/>
    <s v="Normal"/>
    <x v="20"/>
  </r>
  <r>
    <s v="Mr."/>
    <s v="Jose Alvarez"/>
    <n v="31"/>
    <x v="2"/>
    <x v="1"/>
    <s v="A+"/>
    <x v="4"/>
    <x v="4"/>
    <x v="1498"/>
    <s v="Ashley Mathews"/>
    <x v="8190"/>
    <x v="2"/>
    <n v="26815.063999999998"/>
    <n v="417"/>
    <x v="2"/>
    <s v="Emergency"/>
    <d v="2021-11-01T00:00:00"/>
    <s v="Lipitor"/>
    <s v="Abnormal"/>
    <x v="5"/>
  </r>
  <r>
    <s v="Mr."/>
    <s v="Melinda Miller"/>
    <n v="77"/>
    <x v="0"/>
    <x v="1"/>
    <s v="O+"/>
    <x v="1"/>
    <x v="3"/>
    <x v="124"/>
    <s v="Kristin Mendoza"/>
    <x v="1278"/>
    <x v="0"/>
    <n v="25861.095499999999"/>
    <n v="215"/>
    <x v="1"/>
    <s v="Urgent"/>
    <d v="2023-08-20T00:00:00"/>
    <s v="Penicillin"/>
    <s v="Inconclusive"/>
    <x v="4"/>
  </r>
  <r>
    <s v="Mr."/>
    <s v="Steven Hebert"/>
    <n v="36"/>
    <x v="1"/>
    <x v="1"/>
    <s v="AB+"/>
    <x v="3"/>
    <x v="0"/>
    <x v="212"/>
    <s v="Thomas Olsen"/>
    <x v="8191"/>
    <x v="0"/>
    <n v="10663.255499999999"/>
    <n v="327"/>
    <x v="2"/>
    <s v="Emergency"/>
    <d v="2021-11-30T00:00:00"/>
    <s v="Ibuprofen"/>
    <s v="Normal"/>
    <x v="5"/>
  </r>
  <r>
    <s v="Mrs."/>
    <s v="Heather Smith"/>
    <n v="70"/>
    <x v="0"/>
    <x v="0"/>
    <s v="A+"/>
    <x v="4"/>
    <x v="4"/>
    <x v="598"/>
    <s v="Carla Miller"/>
    <x v="8192"/>
    <x v="0"/>
    <n v="10073.0954"/>
    <n v="114"/>
    <x v="2"/>
    <s v="Emergency"/>
    <d v="2020-12-18T00:00:00"/>
    <s v="Penicillin"/>
    <s v="Normal"/>
    <x v="8"/>
  </r>
  <r>
    <s v="Mrs."/>
    <s v="Samantha Woodard"/>
    <n v="49"/>
    <x v="1"/>
    <x v="0"/>
    <s v="O-"/>
    <x v="0"/>
    <x v="2"/>
    <x v="740"/>
    <s v="Angela Stein"/>
    <x v="8193"/>
    <x v="2"/>
    <n v="13690.8012"/>
    <n v="178"/>
    <x v="0"/>
    <s v="Elective"/>
    <d v="2021-11-21T00:00:00"/>
    <s v="Aspirin"/>
    <s v="Normal"/>
    <x v="2"/>
  </r>
  <r>
    <s v="Mr."/>
    <s v="Anna Nelson"/>
    <n v="28"/>
    <x v="2"/>
    <x v="1"/>
    <s v="AB+"/>
    <x v="3"/>
    <x v="0"/>
    <x v="461"/>
    <s v="James Lowe"/>
    <x v="8194"/>
    <x v="1"/>
    <n v="23512.221099999999"/>
    <n v="172"/>
    <x v="2"/>
    <s v="Emergency"/>
    <d v="2021-03-17T00:00:00"/>
    <s v="Penicillin"/>
    <s v="Normal"/>
    <x v="22"/>
  </r>
  <r>
    <s v="Mrs."/>
    <s v="Heidi White"/>
    <n v="65"/>
    <x v="0"/>
    <x v="0"/>
    <s v="B-"/>
    <x v="2"/>
    <x v="1"/>
    <x v="255"/>
    <s v="Ms. Madeline Grant"/>
    <x v="8195"/>
    <x v="0"/>
    <n v="35968.601699999999"/>
    <n v="191"/>
    <x v="1"/>
    <s v="Urgent"/>
    <d v="2022-06-18T00:00:00"/>
    <s v="Ibuprofen"/>
    <s v="Normal"/>
    <x v="12"/>
  </r>
  <r>
    <s v="Mr."/>
    <s v="Charles Fleming"/>
    <n v="26"/>
    <x v="2"/>
    <x v="1"/>
    <s v="B-"/>
    <x v="2"/>
    <x v="2"/>
    <x v="934"/>
    <s v="Kevin Vega"/>
    <x v="8196"/>
    <x v="4"/>
    <n v="9498.2757000000001"/>
    <n v="366"/>
    <x v="2"/>
    <s v="Emergency"/>
    <d v="2020-07-04T00:00:00"/>
    <s v="Paracetamol"/>
    <s v="Inconclusive"/>
    <x v="1"/>
  </r>
  <r>
    <s v="Mr."/>
    <s v="Margaret Potter"/>
    <n v="77"/>
    <x v="0"/>
    <x v="1"/>
    <s v="O-"/>
    <x v="0"/>
    <x v="3"/>
    <x v="1140"/>
    <s v="Michelle Webster"/>
    <x v="2443"/>
    <x v="0"/>
    <n v="21933.8485"/>
    <n v="171"/>
    <x v="1"/>
    <s v="Urgent"/>
    <d v="2019-10-04T00:00:00"/>
    <s v="Lipitor"/>
    <s v="Abnormal"/>
    <x v="26"/>
  </r>
  <r>
    <s v="Mrs."/>
    <s v="Michael Wilson"/>
    <n v="42"/>
    <x v="1"/>
    <x v="0"/>
    <s v="O-"/>
    <x v="0"/>
    <x v="2"/>
    <x v="981"/>
    <s v="Linda Rocha"/>
    <x v="8197"/>
    <x v="4"/>
    <n v="2045.7055"/>
    <n v="108"/>
    <x v="0"/>
    <s v="Elective"/>
    <d v="2020-10-27T00:00:00"/>
    <s v="Paracetamol"/>
    <s v="Abnormal"/>
    <x v="30"/>
  </r>
  <r>
    <s v="Mrs."/>
    <s v="Mason Collins"/>
    <n v="44"/>
    <x v="1"/>
    <x v="0"/>
    <s v="A+"/>
    <x v="4"/>
    <x v="3"/>
    <x v="870"/>
    <s v="Brandon Hayden"/>
    <x v="8198"/>
    <x v="0"/>
    <n v="4825.9038"/>
    <n v="250"/>
    <x v="1"/>
    <s v="Urgent"/>
    <d v="2021-05-21T00:00:00"/>
    <s v="Paracetamol"/>
    <s v="Abnormal"/>
    <x v="8"/>
  </r>
  <r>
    <s v="Mr."/>
    <s v="Kristine Crane"/>
    <n v="36"/>
    <x v="1"/>
    <x v="1"/>
    <s v="B-"/>
    <x v="2"/>
    <x v="4"/>
    <x v="589"/>
    <s v="Joshua Carlson"/>
    <x v="8199"/>
    <x v="3"/>
    <n v="36635.6541"/>
    <n v="486"/>
    <x v="2"/>
    <s v="Emergency"/>
    <d v="2021-02-18T00:00:00"/>
    <s v="Paracetamol"/>
    <s v="Normal"/>
    <x v="8"/>
  </r>
  <r>
    <s v="Mr."/>
    <s v="Ryan Salazar"/>
    <n v="38"/>
    <x v="1"/>
    <x v="1"/>
    <s v="A-"/>
    <x v="6"/>
    <x v="0"/>
    <x v="1452"/>
    <s v="Paul Smith"/>
    <x v="8200"/>
    <x v="1"/>
    <n v="2564.7628"/>
    <n v="376"/>
    <x v="2"/>
    <s v="Emergency"/>
    <d v="2020-07-09T00:00:00"/>
    <s v="Ibuprofen"/>
    <s v="Inconclusive"/>
    <x v="25"/>
  </r>
  <r>
    <s v="Mrs."/>
    <s v="Ashley Pearson DDS"/>
    <n v="39"/>
    <x v="1"/>
    <x v="0"/>
    <s v="B+"/>
    <x v="7"/>
    <x v="4"/>
    <x v="1452"/>
    <s v="Michelle Taylor"/>
    <x v="4759"/>
    <x v="0"/>
    <n v="19704.096399999999"/>
    <n v="135"/>
    <x v="2"/>
    <s v="Emergency"/>
    <d v="2020-07-08T00:00:00"/>
    <s v="Ibuprofen"/>
    <s v="Inconclusive"/>
    <x v="5"/>
  </r>
  <r>
    <s v="Mr."/>
    <s v="Noah Jordan"/>
    <n v="37"/>
    <x v="1"/>
    <x v="1"/>
    <s v="AB+"/>
    <x v="3"/>
    <x v="2"/>
    <x v="989"/>
    <s v="Kelsey Martinez"/>
    <x v="8201"/>
    <x v="1"/>
    <n v="10885.8"/>
    <n v="391"/>
    <x v="2"/>
    <s v="Emergency"/>
    <d v="2022-05-08T00:00:00"/>
    <s v="Penicillin"/>
    <s v="Abnormal"/>
    <x v="4"/>
  </r>
  <r>
    <s v="Mr."/>
    <s v="Mark Gardner"/>
    <n v="24"/>
    <x v="2"/>
    <x v="1"/>
    <s v="AB negative"/>
    <x v="5"/>
    <x v="4"/>
    <x v="1765"/>
    <s v="Nathan Rodriguez"/>
    <x v="8202"/>
    <x v="3"/>
    <n v="24342.431400000001"/>
    <n v="348"/>
    <x v="2"/>
    <s v="Emergency"/>
    <d v="2020-09-25T00:00:00"/>
    <s v="Paracetamol"/>
    <s v="Inconclusive"/>
    <x v="5"/>
  </r>
  <r>
    <s v="Mr."/>
    <s v="Amanda Daniels"/>
    <n v="37"/>
    <x v="1"/>
    <x v="1"/>
    <s v="B+"/>
    <x v="7"/>
    <x v="2"/>
    <x v="504"/>
    <s v="Katherine Williams"/>
    <x v="8203"/>
    <x v="1"/>
    <n v="16191.995500000001"/>
    <n v="253"/>
    <x v="0"/>
    <s v="Elective"/>
    <d v="2022-10-06T00:00:00"/>
    <s v="Paracetamol"/>
    <s v="Abnormal"/>
    <x v="24"/>
  </r>
  <r>
    <s v="Mr."/>
    <s v="David Lewis"/>
    <n v="74"/>
    <x v="0"/>
    <x v="1"/>
    <s v="B+"/>
    <x v="7"/>
    <x v="3"/>
    <x v="108"/>
    <s v="Timothy Costa"/>
    <x v="8204"/>
    <x v="0"/>
    <n v="31557.393100000001"/>
    <n v="320"/>
    <x v="2"/>
    <s v="Emergency"/>
    <d v="2020-11-23T00:00:00"/>
    <s v="Aspirin"/>
    <s v="Normal"/>
    <x v="13"/>
  </r>
  <r>
    <s v="Mr."/>
    <s v="Andrea Hardin"/>
    <n v="32"/>
    <x v="2"/>
    <x v="1"/>
    <s v="B+"/>
    <x v="7"/>
    <x v="3"/>
    <x v="299"/>
    <s v="Lauren Jimenez"/>
    <x v="8205"/>
    <x v="3"/>
    <n v="14084.8253"/>
    <n v="115"/>
    <x v="1"/>
    <s v="Urgent"/>
    <d v="2018-12-16T00:00:00"/>
    <s v="Lipitor"/>
    <s v="Normal"/>
    <x v="15"/>
  </r>
  <r>
    <s v="Mrs."/>
    <s v="Tammy Ware"/>
    <n v="84"/>
    <x v="0"/>
    <x v="0"/>
    <s v="B+"/>
    <x v="7"/>
    <x v="0"/>
    <x v="10"/>
    <s v="Jessica Castillo"/>
    <x v="8206"/>
    <x v="0"/>
    <n v="39391.4902"/>
    <n v="275"/>
    <x v="1"/>
    <s v="Urgent"/>
    <d v="2020-09-04T00:00:00"/>
    <s v="Paracetamol"/>
    <s v="Abnormal"/>
    <x v="25"/>
  </r>
  <r>
    <s v="Mr."/>
    <s v="Jose Mendoza"/>
    <n v="85"/>
    <x v="0"/>
    <x v="1"/>
    <s v="O-"/>
    <x v="0"/>
    <x v="3"/>
    <x v="227"/>
    <s v="Steven Munoz"/>
    <x v="8207"/>
    <x v="0"/>
    <n v="4106.4218000000001"/>
    <n v="468"/>
    <x v="2"/>
    <s v="Emergency"/>
    <d v="2020-09-09T00:00:00"/>
    <s v="Aspirin"/>
    <s v="Normal"/>
    <x v="29"/>
  </r>
  <r>
    <s v="Mr."/>
    <s v="Douglas Moore"/>
    <n v="33"/>
    <x v="2"/>
    <x v="1"/>
    <s v="O+"/>
    <x v="1"/>
    <x v="2"/>
    <x v="616"/>
    <s v="Douglas Hernandez"/>
    <x v="8208"/>
    <x v="1"/>
    <n v="23949.768100000001"/>
    <n v="408"/>
    <x v="0"/>
    <s v="Elective"/>
    <d v="2022-03-31T00:00:00"/>
    <s v="Aspirin"/>
    <s v="Normal"/>
    <x v="18"/>
  </r>
  <r>
    <s v="Mrs."/>
    <s v="Cody Chang"/>
    <n v="24"/>
    <x v="2"/>
    <x v="0"/>
    <s v="B+"/>
    <x v="7"/>
    <x v="3"/>
    <x v="501"/>
    <s v="Daryl Campbell"/>
    <x v="637"/>
    <x v="2"/>
    <n v="28725.248100000001"/>
    <n v="372"/>
    <x v="1"/>
    <s v="Urgent"/>
    <d v="2020-06-15T00:00:00"/>
    <s v="Aspirin"/>
    <s v="Inconclusive"/>
    <x v="1"/>
  </r>
  <r>
    <s v="Mrs."/>
    <s v="Richard Soto"/>
    <n v="28"/>
    <x v="2"/>
    <x v="0"/>
    <s v="B-"/>
    <x v="2"/>
    <x v="2"/>
    <x v="236"/>
    <s v="Brianna Clarke"/>
    <x v="8209"/>
    <x v="2"/>
    <n v="3609.4094"/>
    <n v="206"/>
    <x v="2"/>
    <s v="Emergency"/>
    <d v="2021-04-02T00:00:00"/>
    <s v="Ibuprofen"/>
    <s v="Inconclusive"/>
    <x v="26"/>
  </r>
  <r>
    <s v="Mrs."/>
    <s v="Sean Clayton"/>
    <n v="44"/>
    <x v="1"/>
    <x v="0"/>
    <s v="A-"/>
    <x v="6"/>
    <x v="1"/>
    <x v="242"/>
    <s v="Russell Erickson"/>
    <x v="8210"/>
    <x v="1"/>
    <n v="11201.202799999999"/>
    <n v="476"/>
    <x v="1"/>
    <s v="Urgent"/>
    <d v="2019-03-16T00:00:00"/>
    <s v="Aspirin"/>
    <s v="Inconclusive"/>
    <x v="11"/>
  </r>
  <r>
    <s v="Mr."/>
    <s v="Mark Robinson"/>
    <n v="68"/>
    <x v="0"/>
    <x v="1"/>
    <s v="O-"/>
    <x v="0"/>
    <x v="3"/>
    <x v="1483"/>
    <s v="Holly Harris"/>
    <x v="516"/>
    <x v="0"/>
    <n v="15777.796899999999"/>
    <n v="212"/>
    <x v="1"/>
    <s v="Urgent"/>
    <d v="2022-09-30T00:00:00"/>
    <s v="Ibuprofen"/>
    <s v="Abnormal"/>
    <x v="17"/>
  </r>
  <r>
    <s v="Mr."/>
    <s v="Joanne Alvarez"/>
    <n v="22"/>
    <x v="2"/>
    <x v="1"/>
    <s v="B-"/>
    <x v="2"/>
    <x v="3"/>
    <x v="640"/>
    <s v="Jeremiah Mendez"/>
    <x v="2921"/>
    <x v="1"/>
    <n v="6409.8167999999996"/>
    <n v="340"/>
    <x v="1"/>
    <s v="Urgent"/>
    <d v="2020-05-16T00:00:00"/>
    <s v="Lipitor"/>
    <s v="Abnormal"/>
    <x v="24"/>
  </r>
  <r>
    <s v="Mr."/>
    <s v="Robert Mack"/>
    <n v="52"/>
    <x v="1"/>
    <x v="1"/>
    <s v="AB negative"/>
    <x v="5"/>
    <x v="4"/>
    <x v="1306"/>
    <s v="Joshua Johnson"/>
    <x v="8211"/>
    <x v="1"/>
    <n v="16806.753799999999"/>
    <n v="114"/>
    <x v="2"/>
    <s v="Emergency"/>
    <d v="2022-03-28T00:00:00"/>
    <s v="Aspirin"/>
    <s v="Abnormal"/>
    <x v="25"/>
  </r>
  <r>
    <s v="Mr."/>
    <s v="Don Zamora"/>
    <n v="65"/>
    <x v="0"/>
    <x v="1"/>
    <s v="B-"/>
    <x v="2"/>
    <x v="3"/>
    <x v="1609"/>
    <s v="Andrew Delgado"/>
    <x v="1763"/>
    <x v="0"/>
    <n v="14691.5268"/>
    <n v="287"/>
    <x v="1"/>
    <s v="Urgent"/>
    <d v="2021-01-27T00:00:00"/>
    <s v="Paracetamol"/>
    <s v="Abnormal"/>
    <x v="9"/>
  </r>
  <r>
    <s v="Mrs."/>
    <s v="Robert Bean"/>
    <n v="62"/>
    <x v="0"/>
    <x v="0"/>
    <s v="A+"/>
    <x v="4"/>
    <x v="1"/>
    <x v="406"/>
    <s v="Crystal Gray"/>
    <x v="8212"/>
    <x v="0"/>
    <n v="3073.5203000000001"/>
    <n v="258"/>
    <x v="0"/>
    <s v="Elective"/>
    <d v="2021-12-18T00:00:00"/>
    <s v="Aspirin"/>
    <s v="Inconclusive"/>
    <x v="10"/>
  </r>
  <r>
    <s v="Mr."/>
    <s v="Jeremy Clark"/>
    <n v="45"/>
    <x v="1"/>
    <x v="1"/>
    <s v="B+"/>
    <x v="7"/>
    <x v="3"/>
    <x v="689"/>
    <s v="Cory Kennedy"/>
    <x v="1763"/>
    <x v="4"/>
    <n v="31530.6479"/>
    <n v="314"/>
    <x v="1"/>
    <s v="Urgent"/>
    <d v="2023-09-01T00:00:00"/>
    <s v="Ibuprofen"/>
    <s v="Normal"/>
    <x v="5"/>
  </r>
  <r>
    <s v="Mrs."/>
    <s v="Jennifer Gomez"/>
    <n v="81"/>
    <x v="0"/>
    <x v="0"/>
    <s v="AB+"/>
    <x v="3"/>
    <x v="4"/>
    <x v="654"/>
    <s v="Karen Perry"/>
    <x v="8213"/>
    <x v="0"/>
    <n v="31920.697899999999"/>
    <n v="461"/>
    <x v="2"/>
    <s v="Emergency"/>
    <d v="2019-02-27T00:00:00"/>
    <s v="Aspirin"/>
    <s v="Normal"/>
    <x v="8"/>
  </r>
  <r>
    <s v="Mrs."/>
    <s v="Sean Ross"/>
    <n v="59"/>
    <x v="1"/>
    <x v="0"/>
    <s v="B+"/>
    <x v="7"/>
    <x v="5"/>
    <x v="1593"/>
    <s v="Joseph Peterson"/>
    <x v="8214"/>
    <x v="1"/>
    <n v="35644.237999999998"/>
    <n v="346"/>
    <x v="0"/>
    <s v="Elective"/>
    <d v="2019-11-22T00:00:00"/>
    <s v="Lipitor"/>
    <s v="Abnormal"/>
    <x v="5"/>
  </r>
  <r>
    <s v="Mrs."/>
    <s v="Andrew Fisher"/>
    <n v="28"/>
    <x v="2"/>
    <x v="0"/>
    <s v="A-"/>
    <x v="6"/>
    <x v="4"/>
    <x v="1066"/>
    <s v="Brenda Bradford"/>
    <x v="8215"/>
    <x v="2"/>
    <n v="21579.270400000001"/>
    <n v="154"/>
    <x v="1"/>
    <s v="Urgent"/>
    <d v="2018-12-13T00:00:00"/>
    <s v="Lipitor"/>
    <s v="Inconclusive"/>
    <x v="24"/>
  </r>
  <r>
    <s v="Mrs."/>
    <s v="Samuel Higgins"/>
    <n v="35"/>
    <x v="1"/>
    <x v="0"/>
    <s v="AB negative"/>
    <x v="5"/>
    <x v="4"/>
    <x v="2"/>
    <s v="Catherine Jacobs"/>
    <x v="912"/>
    <x v="2"/>
    <n v="34301.558400000002"/>
    <n v="350"/>
    <x v="2"/>
    <s v="Emergency"/>
    <d v="2019-06-15T00:00:00"/>
    <s v="Aspirin"/>
    <s v="Normal"/>
    <x v="6"/>
  </r>
  <r>
    <s v="Mr."/>
    <s v="Gina Clark"/>
    <n v="77"/>
    <x v="0"/>
    <x v="1"/>
    <s v="B+"/>
    <x v="7"/>
    <x v="5"/>
    <x v="1567"/>
    <s v="Cindy Mathis"/>
    <x v="8216"/>
    <x v="0"/>
    <n v="46066.2791"/>
    <n v="320"/>
    <x v="2"/>
    <s v="Emergency"/>
    <d v="2020-09-05T00:00:00"/>
    <s v="Paracetamol"/>
    <s v="Normal"/>
    <x v="10"/>
  </r>
  <r>
    <s v="Mrs."/>
    <s v="Kelly Burch"/>
    <n v="83"/>
    <x v="0"/>
    <x v="0"/>
    <s v="AB-"/>
    <x v="5"/>
    <x v="3"/>
    <x v="1490"/>
    <s v="Gabriel Cook"/>
    <x v="8217"/>
    <x v="0"/>
    <n v="17962.435799999999"/>
    <n v="343"/>
    <x v="2"/>
    <s v="Emergency"/>
    <d v="2023-06-02T00:00:00"/>
    <s v="Lipitor"/>
    <s v="Abnormal"/>
    <x v="27"/>
  </r>
  <r>
    <s v="Mrs."/>
    <s v="Tina Townsend"/>
    <n v="29"/>
    <x v="2"/>
    <x v="0"/>
    <s v="A-"/>
    <x v="6"/>
    <x v="4"/>
    <x v="1028"/>
    <s v="Daniel Miles"/>
    <x v="8218"/>
    <x v="2"/>
    <n v="16176.524299999999"/>
    <n v="334"/>
    <x v="1"/>
    <s v="Urgent"/>
    <d v="2020-02-03T00:00:00"/>
    <s v="Aspirin"/>
    <s v="Normal"/>
    <x v="6"/>
  </r>
  <r>
    <s v="Mrs."/>
    <s v="Brenda Miller"/>
    <n v="44"/>
    <x v="1"/>
    <x v="0"/>
    <s v="O-"/>
    <x v="0"/>
    <x v="1"/>
    <x v="381"/>
    <s v="Jacob Perry"/>
    <x v="8219"/>
    <x v="1"/>
    <n v="14624.8125"/>
    <n v="398"/>
    <x v="0"/>
    <s v="Elective"/>
    <d v="2022-02-05T00:00:00"/>
    <s v="Lipitor"/>
    <s v="Abnormal"/>
    <x v="26"/>
  </r>
  <r>
    <s v="Mrs."/>
    <s v="Jason Jackson"/>
    <n v="71"/>
    <x v="0"/>
    <x v="0"/>
    <s v="A-"/>
    <x v="6"/>
    <x v="4"/>
    <x v="385"/>
    <s v="Evan Bray"/>
    <x v="8220"/>
    <x v="0"/>
    <n v="40190.181900000003"/>
    <n v="404"/>
    <x v="2"/>
    <s v="Emergency"/>
    <d v="2019-08-02T00:00:00"/>
    <s v="Paracetamol"/>
    <s v="Inconclusive"/>
    <x v="0"/>
  </r>
  <r>
    <s v="Mr."/>
    <s v="Wendy Turner"/>
    <n v="69"/>
    <x v="0"/>
    <x v="1"/>
    <s v="A+"/>
    <x v="4"/>
    <x v="3"/>
    <x v="295"/>
    <s v="Angel Bailey"/>
    <x v="8221"/>
    <x v="0"/>
    <n v="14595.764800000001"/>
    <n v="419"/>
    <x v="1"/>
    <s v="Urgent"/>
    <d v="2023-03-12T00:00:00"/>
    <s v="Ibuprofen"/>
    <s v="Inconclusive"/>
    <x v="20"/>
  </r>
  <r>
    <s v="Mrs."/>
    <s v="Bryan Randolph"/>
    <n v="36"/>
    <x v="1"/>
    <x v="0"/>
    <s v="A+"/>
    <x v="4"/>
    <x v="3"/>
    <x v="444"/>
    <s v="Brittany Serrano"/>
    <x v="8222"/>
    <x v="3"/>
    <n v="6768.7781999999997"/>
    <n v="189"/>
    <x v="1"/>
    <s v="Urgent"/>
    <d v="2019-12-12T00:00:00"/>
    <s v="Paracetamol"/>
    <s v="Inconclusive"/>
    <x v="19"/>
  </r>
  <r>
    <s v="Mrs."/>
    <s v="Stephanie Golden"/>
    <n v="66"/>
    <x v="0"/>
    <x v="0"/>
    <s v="AB+"/>
    <x v="3"/>
    <x v="4"/>
    <x v="549"/>
    <s v="Amanda Knight"/>
    <x v="8223"/>
    <x v="0"/>
    <n v="5694.09"/>
    <n v="300"/>
    <x v="2"/>
    <s v="Emergency"/>
    <d v="2022-10-25T00:00:00"/>
    <s v="Ibuprofen"/>
    <s v="Inconclusive"/>
    <x v="3"/>
  </r>
  <r>
    <s v="Mrs."/>
    <s v="Kathryn Lin"/>
    <n v="69"/>
    <x v="0"/>
    <x v="0"/>
    <s v="A+"/>
    <x v="4"/>
    <x v="4"/>
    <x v="1682"/>
    <s v="Daniel Larson"/>
    <x v="8224"/>
    <x v="0"/>
    <n v="22404.432700000001"/>
    <n v="270"/>
    <x v="1"/>
    <s v="Urgent"/>
    <d v="2021-06-09T00:00:00"/>
    <s v="Penicillin"/>
    <s v="Inconclusive"/>
    <x v="22"/>
  </r>
  <r>
    <s v="Mr."/>
    <s v="David Green"/>
    <n v="54"/>
    <x v="1"/>
    <x v="1"/>
    <s v="B-"/>
    <x v="2"/>
    <x v="3"/>
    <x v="1725"/>
    <s v="Cindy Webb"/>
    <x v="2030"/>
    <x v="1"/>
    <n v="18391.7634"/>
    <n v="160"/>
    <x v="2"/>
    <s v="Emergency"/>
    <d v="2022-08-05T00:00:00"/>
    <s v="Aspirin"/>
    <s v="Normal"/>
    <x v="21"/>
  </r>
  <r>
    <s v="Mrs."/>
    <s v="Cynthia Carr"/>
    <n v="48"/>
    <x v="1"/>
    <x v="0"/>
    <s v="AB+"/>
    <x v="3"/>
    <x v="1"/>
    <x v="699"/>
    <s v="Tony Hendricks"/>
    <x v="298"/>
    <x v="0"/>
    <n v="16188.2876"/>
    <n v="157"/>
    <x v="0"/>
    <s v="Elective"/>
    <d v="2020-02-09T00:00:00"/>
    <s v="Penicillin"/>
    <s v="Abnormal"/>
    <x v="27"/>
  </r>
  <r>
    <s v="Mr."/>
    <s v="Melody Cook"/>
    <n v="45"/>
    <x v="1"/>
    <x v="1"/>
    <s v="O-"/>
    <x v="0"/>
    <x v="2"/>
    <x v="1447"/>
    <s v="Cheryl Perez"/>
    <x v="8225"/>
    <x v="4"/>
    <n v="11541.5738"/>
    <n v="339"/>
    <x v="0"/>
    <s v="Elective"/>
    <d v="2021-08-04T00:00:00"/>
    <s v="Penicillin"/>
    <s v="Normal"/>
    <x v="26"/>
  </r>
  <r>
    <s v="Mrs."/>
    <s v="George Tate"/>
    <n v="67"/>
    <x v="0"/>
    <x v="0"/>
    <s v="B+"/>
    <x v="7"/>
    <x v="5"/>
    <x v="749"/>
    <s v="Deborah Juarez"/>
    <x v="8226"/>
    <x v="0"/>
    <n v="37415.1495"/>
    <n v="477"/>
    <x v="0"/>
    <s v="Elective"/>
    <d v="2021-01-20T00:00:00"/>
    <s v="Paracetamol"/>
    <s v="Abnormal"/>
    <x v="11"/>
  </r>
  <r>
    <s v="Mr."/>
    <s v="Catherine Fowler"/>
    <n v="47"/>
    <x v="1"/>
    <x v="1"/>
    <s v="A+"/>
    <x v="4"/>
    <x v="4"/>
    <x v="440"/>
    <s v="Aaron Cameron MD"/>
    <x v="8227"/>
    <x v="2"/>
    <n v="18194.675200000001"/>
    <n v="487"/>
    <x v="1"/>
    <s v="Urgent"/>
    <d v="2023-05-05T00:00:00"/>
    <s v="Ibuprofen"/>
    <s v="Abnormal"/>
    <x v="14"/>
  </r>
  <r>
    <s v="Mrs."/>
    <s v="Larry Massey"/>
    <n v="54"/>
    <x v="1"/>
    <x v="0"/>
    <s v="AB+"/>
    <x v="3"/>
    <x v="1"/>
    <x v="1394"/>
    <s v="Jennifer Huff"/>
    <x v="8228"/>
    <x v="1"/>
    <n v="12637.166800000001"/>
    <n v="295"/>
    <x v="0"/>
    <s v="Elective"/>
    <d v="2021-04-12T00:00:00"/>
    <s v="Penicillin"/>
    <s v="Abnormal"/>
    <x v="23"/>
  </r>
  <r>
    <s v="Mr."/>
    <s v="Jamie Rodriguez"/>
    <n v="40"/>
    <x v="1"/>
    <x v="1"/>
    <s v="O-"/>
    <x v="0"/>
    <x v="1"/>
    <x v="1137"/>
    <s v="Jennifer Campbell"/>
    <x v="8229"/>
    <x v="4"/>
    <n v="20280.4251"/>
    <n v="124"/>
    <x v="0"/>
    <s v="Elective"/>
    <d v="2022-11-28T00:00:00"/>
    <s v="Aspirin"/>
    <s v="Normal"/>
    <x v="28"/>
  </r>
  <r>
    <s v="Mr."/>
    <s v="Kayla Moore"/>
    <n v="61"/>
    <x v="0"/>
    <x v="1"/>
    <s v="O+"/>
    <x v="1"/>
    <x v="3"/>
    <x v="1304"/>
    <s v="Martin Wu"/>
    <x v="8230"/>
    <x v="0"/>
    <n v="11261.3346"/>
    <n v="438"/>
    <x v="1"/>
    <s v="Urgent"/>
    <d v="2023-07-22T00:00:00"/>
    <s v="Ibuprofen"/>
    <s v="Normal"/>
    <x v="26"/>
  </r>
  <r>
    <s v="Mr."/>
    <s v="Sophia Wilson"/>
    <n v="35"/>
    <x v="1"/>
    <x v="1"/>
    <s v="O+"/>
    <x v="1"/>
    <x v="2"/>
    <x v="40"/>
    <s v="Tyler Ellis"/>
    <x v="1035"/>
    <x v="3"/>
    <n v="19853.115600000001"/>
    <n v="120"/>
    <x v="0"/>
    <s v="Elective"/>
    <d v="2019-03-28T00:00:00"/>
    <s v="Lipitor"/>
    <s v="Abnormal"/>
    <x v="8"/>
  </r>
  <r>
    <s v="Mr."/>
    <s v="David Smith"/>
    <n v="79"/>
    <x v="0"/>
    <x v="1"/>
    <s v="A+"/>
    <x v="4"/>
    <x v="5"/>
    <x v="53"/>
    <s v="Ricardo Mercado"/>
    <x v="8231"/>
    <x v="0"/>
    <n v="67425.026599999997"/>
    <n v="430"/>
    <x v="2"/>
    <s v="Emergency"/>
    <d v="2021-08-04T00:00:00"/>
    <s v="Lipitor"/>
    <s v="Abnormal"/>
    <x v="21"/>
  </r>
  <r>
    <s v="Mr."/>
    <s v="Dr. Robert Rogers"/>
    <n v="22"/>
    <x v="2"/>
    <x v="1"/>
    <s v="A+"/>
    <x v="4"/>
    <x v="2"/>
    <x v="1076"/>
    <s v="Anthony Lam"/>
    <x v="8232"/>
    <x v="2"/>
    <n v="6764.0487999999996"/>
    <n v="283"/>
    <x v="0"/>
    <s v="Elective"/>
    <d v="2019-01-04T00:00:00"/>
    <s v="Paracetamol"/>
    <s v="Normal"/>
    <x v="14"/>
  </r>
  <r>
    <s v="Mrs."/>
    <s v="Kenneth Lopez"/>
    <n v="22"/>
    <x v="2"/>
    <x v="0"/>
    <s v="AB+"/>
    <x v="3"/>
    <x v="1"/>
    <x v="966"/>
    <s v="Scott Young"/>
    <x v="8233"/>
    <x v="3"/>
    <n v="12390.6916"/>
    <n v="195"/>
    <x v="0"/>
    <s v="Elective"/>
    <d v="2020-10-02T00:00:00"/>
    <s v="Aspirin"/>
    <s v="Abnormal"/>
    <x v="8"/>
  </r>
  <r>
    <s v="Mr."/>
    <s v="Diane Richardson"/>
    <n v="62"/>
    <x v="0"/>
    <x v="1"/>
    <s v="O+"/>
    <x v="1"/>
    <x v="1"/>
    <x v="319"/>
    <s v="Michael Norton"/>
    <x v="8234"/>
    <x v="0"/>
    <n v="21948.282599999999"/>
    <n v="417"/>
    <x v="0"/>
    <s v="Elective"/>
    <d v="2022-10-18T00:00:00"/>
    <s v="Lipitor"/>
    <s v="Inconclusive"/>
    <x v="24"/>
  </r>
  <r>
    <s v="Mrs."/>
    <s v="Nathan Elliott"/>
    <n v="26"/>
    <x v="2"/>
    <x v="0"/>
    <s v="A-"/>
    <x v="6"/>
    <x v="4"/>
    <x v="1019"/>
    <s v="Logan Webb"/>
    <x v="8235"/>
    <x v="2"/>
    <n v="7443.4403000000002"/>
    <n v="362"/>
    <x v="1"/>
    <s v="Urgent"/>
    <d v="2021-05-09T00:00:00"/>
    <s v="Penicillin"/>
    <s v="Normal"/>
    <x v="1"/>
  </r>
  <r>
    <s v="Mr."/>
    <s v="Melissa Day"/>
    <n v="74"/>
    <x v="0"/>
    <x v="1"/>
    <s v="AB+"/>
    <x v="3"/>
    <x v="1"/>
    <x v="1354"/>
    <s v="Caleb Miller"/>
    <x v="1960"/>
    <x v="0"/>
    <n v="2811.2035999999998"/>
    <n v="164"/>
    <x v="0"/>
    <s v="Elective"/>
    <d v="2019-07-26T00:00:00"/>
    <s v="Aspirin"/>
    <s v="Abnormal"/>
    <x v="3"/>
  </r>
  <r>
    <s v="Mr."/>
    <s v="Eric Hill"/>
    <n v="64"/>
    <x v="0"/>
    <x v="1"/>
    <s v="AB-"/>
    <x v="5"/>
    <x v="4"/>
    <x v="961"/>
    <s v="Ryan Gutierrez"/>
    <x v="8236"/>
    <x v="0"/>
    <n v="13524.8791"/>
    <n v="311"/>
    <x v="2"/>
    <s v="Emergency"/>
    <d v="2019-05-30T00:00:00"/>
    <s v="Penicillin"/>
    <s v="Abnormal"/>
    <x v="4"/>
  </r>
  <r>
    <s v="Mr."/>
    <s v="Amanda Mendoza"/>
    <n v="50"/>
    <x v="1"/>
    <x v="1"/>
    <s v="B+"/>
    <x v="7"/>
    <x v="5"/>
    <x v="1662"/>
    <s v="Justin Shepherd"/>
    <x v="8237"/>
    <x v="3"/>
    <n v="58952.589399999997"/>
    <n v="153"/>
    <x v="2"/>
    <s v="Emergency"/>
    <d v="2022-08-29T00:00:00"/>
    <s v="Lipitor"/>
    <s v="Inconclusive"/>
    <x v="27"/>
  </r>
  <r>
    <s v="Mr."/>
    <s v="Richard Simpson"/>
    <n v="73"/>
    <x v="0"/>
    <x v="1"/>
    <s v="O-"/>
    <x v="0"/>
    <x v="1"/>
    <x v="86"/>
    <s v="Brian Mitchell"/>
    <x v="8238"/>
    <x v="0"/>
    <n v="23946.0566"/>
    <n v="401"/>
    <x v="0"/>
    <s v="Elective"/>
    <d v="2021-02-14T00:00:00"/>
    <s v="Lipitor"/>
    <s v="Inconclusive"/>
    <x v="24"/>
  </r>
  <r>
    <s v="Mrs."/>
    <s v="Jason Perkins"/>
    <n v="68"/>
    <x v="0"/>
    <x v="0"/>
    <s v="AB+"/>
    <x v="3"/>
    <x v="3"/>
    <x v="819"/>
    <s v="Katherine Alexander"/>
    <x v="8239"/>
    <x v="0"/>
    <n v="28237.8056"/>
    <n v="498"/>
    <x v="2"/>
    <s v="Emergency"/>
    <d v="2019-02-09T00:00:00"/>
    <s v="Lipitor"/>
    <s v="Inconclusive"/>
    <x v="17"/>
  </r>
  <r>
    <s v="Mr."/>
    <s v="Scott Romero"/>
    <n v="33"/>
    <x v="2"/>
    <x v="1"/>
    <s v="A-"/>
    <x v="6"/>
    <x v="3"/>
    <x v="1031"/>
    <s v="Gregory Kennedy"/>
    <x v="3432"/>
    <x v="2"/>
    <n v="9175.0679"/>
    <n v="496"/>
    <x v="2"/>
    <s v="Emergency"/>
    <d v="2021-08-18T00:00:00"/>
    <s v="Lipitor"/>
    <s v="Inconclusive"/>
    <x v="21"/>
  </r>
  <r>
    <s v="Mr."/>
    <s v="Ryan Mckay"/>
    <n v="66"/>
    <x v="0"/>
    <x v="1"/>
    <s v="AB-"/>
    <x v="5"/>
    <x v="2"/>
    <x v="1175"/>
    <s v="Cheryl Fowler"/>
    <x v="8240"/>
    <x v="0"/>
    <n v="20921.054199999999"/>
    <n v="227"/>
    <x v="0"/>
    <s v="Elective"/>
    <d v="2022-04-17T00:00:00"/>
    <s v="Lipitor"/>
    <s v="Normal"/>
    <x v="26"/>
  </r>
  <r>
    <s v="Mrs."/>
    <s v="Dennis Horton"/>
    <n v="44"/>
    <x v="1"/>
    <x v="0"/>
    <s v="O+"/>
    <x v="1"/>
    <x v="1"/>
    <x v="228"/>
    <s v="Karen Edwards"/>
    <x v="8241"/>
    <x v="0"/>
    <n v="30706.7022"/>
    <n v="280"/>
    <x v="0"/>
    <s v="Elective"/>
    <d v="2022-08-12T00:00:00"/>
    <s v="Aspirin"/>
    <s v="Abnormal"/>
    <x v="14"/>
  </r>
  <r>
    <s v="Mrs."/>
    <s v="Tara Miller"/>
    <n v="23"/>
    <x v="2"/>
    <x v="0"/>
    <s v="O+"/>
    <x v="1"/>
    <x v="1"/>
    <x v="1232"/>
    <s v="Kent Martin"/>
    <x v="8242"/>
    <x v="2"/>
    <n v="4040.7521000000002"/>
    <n v="117"/>
    <x v="0"/>
    <s v="Elective"/>
    <d v="2022-12-25T00:00:00"/>
    <s v="Lipitor"/>
    <s v="Inconclusive"/>
    <x v="14"/>
  </r>
  <r>
    <s v="Mr."/>
    <s v="Dr. Diane Barron"/>
    <n v="51"/>
    <x v="1"/>
    <x v="1"/>
    <s v="O+"/>
    <x v="1"/>
    <x v="1"/>
    <x v="177"/>
    <s v="Richard Rodriguez"/>
    <x v="8243"/>
    <x v="2"/>
    <n v="24513.9836"/>
    <n v="493"/>
    <x v="0"/>
    <s v="Elective"/>
    <d v="2019-07-19T00:00:00"/>
    <s v="Penicillin"/>
    <s v="Normal"/>
    <x v="24"/>
  </r>
  <r>
    <s v="Mrs."/>
    <s v="Linda Cabrera"/>
    <n v="39"/>
    <x v="1"/>
    <x v="0"/>
    <s v="O-"/>
    <x v="0"/>
    <x v="0"/>
    <x v="646"/>
    <s v="Mr. Stephen Murray"/>
    <x v="8244"/>
    <x v="0"/>
    <n v="27445.2736"/>
    <n v="236"/>
    <x v="2"/>
    <s v="Emergency"/>
    <d v="2022-10-17T00:00:00"/>
    <s v="Lipitor"/>
    <s v="Inconclusive"/>
    <x v="29"/>
  </r>
  <r>
    <s v="Mr."/>
    <s v="Alicia Rios"/>
    <n v="31"/>
    <x v="2"/>
    <x v="1"/>
    <s v="B+"/>
    <x v="7"/>
    <x v="4"/>
    <x v="20"/>
    <s v="David Marshall"/>
    <x v="2368"/>
    <x v="4"/>
    <n v="28552.789000000001"/>
    <n v="285"/>
    <x v="2"/>
    <s v="Emergency"/>
    <d v="2023-02-26T00:00:00"/>
    <s v="Paracetamol"/>
    <s v="Normal"/>
    <x v="3"/>
  </r>
  <r>
    <s v="Mr."/>
    <s v="Jared Green"/>
    <n v="19"/>
    <x v="2"/>
    <x v="1"/>
    <s v="O-"/>
    <x v="0"/>
    <x v="2"/>
    <x v="1704"/>
    <s v="Carrie Gomez"/>
    <x v="5789"/>
    <x v="1"/>
    <n v="19055.6469"/>
    <n v="175"/>
    <x v="0"/>
    <s v="Elective"/>
    <d v="2020-12-05T00:00:00"/>
    <s v="Lipitor"/>
    <s v="Abnormal"/>
    <x v="20"/>
  </r>
  <r>
    <s v="Mr."/>
    <s v="Amy Hall"/>
    <n v="44"/>
    <x v="1"/>
    <x v="1"/>
    <s v="AB+"/>
    <x v="3"/>
    <x v="4"/>
    <x v="79"/>
    <s v="Charles Walker"/>
    <x v="1030"/>
    <x v="1"/>
    <n v="31292.129000000001"/>
    <n v="395"/>
    <x v="1"/>
    <s v="Urgent"/>
    <d v="2023-09-05T00:00:00"/>
    <s v="Aspirin"/>
    <s v="Abnormal"/>
    <x v="9"/>
  </r>
  <r>
    <s v="Mr."/>
    <s v="Glen Rowe"/>
    <n v="55"/>
    <x v="1"/>
    <x v="1"/>
    <s v="A-"/>
    <x v="6"/>
    <x v="5"/>
    <x v="1275"/>
    <s v="Ashley Gross"/>
    <x v="294"/>
    <x v="2"/>
    <n v="20782.084599999998"/>
    <n v="471"/>
    <x v="0"/>
    <s v="Elective"/>
    <d v="2022-10-01T00:00:00"/>
    <s v="Ibuprofen"/>
    <s v="Normal"/>
    <x v="18"/>
  </r>
  <r>
    <s v="Mr."/>
    <s v="Joseph Hernandez"/>
    <n v="35"/>
    <x v="1"/>
    <x v="1"/>
    <s v="A+"/>
    <x v="4"/>
    <x v="2"/>
    <x v="268"/>
    <s v="Douglas Rogers"/>
    <x v="8245"/>
    <x v="4"/>
    <n v="20871.002400000001"/>
    <n v="229"/>
    <x v="0"/>
    <s v="Elective"/>
    <d v="2020-11-06T00:00:00"/>
    <s v="Ibuprofen"/>
    <s v="Normal"/>
    <x v="27"/>
  </r>
  <r>
    <s v="Mrs."/>
    <s v="Tammy Adams"/>
    <n v="45"/>
    <x v="1"/>
    <x v="0"/>
    <s v="B+"/>
    <x v="7"/>
    <x v="2"/>
    <x v="339"/>
    <s v="Lauren Williams"/>
    <x v="8246"/>
    <x v="4"/>
    <n v="8332.8107999999993"/>
    <n v="395"/>
    <x v="0"/>
    <s v="Elective"/>
    <d v="2023-09-06T00:00:00"/>
    <s v="Penicillin"/>
    <s v="Normal"/>
    <x v="24"/>
  </r>
  <r>
    <s v="Mr."/>
    <s v="Sandra Chavez"/>
    <n v="75"/>
    <x v="0"/>
    <x v="1"/>
    <s v="B+"/>
    <x v="7"/>
    <x v="1"/>
    <x v="1331"/>
    <s v="Travis Clark"/>
    <x v="3074"/>
    <x v="0"/>
    <n v="14986.281999999999"/>
    <n v="164"/>
    <x v="0"/>
    <s v="Elective"/>
    <d v="2021-10-17T00:00:00"/>
    <s v="Paracetamol"/>
    <s v="Abnormal"/>
    <x v="9"/>
  </r>
  <r>
    <s v="Mrs."/>
    <s v="John Jones"/>
    <n v="85"/>
    <x v="0"/>
    <x v="0"/>
    <s v="B+"/>
    <x v="7"/>
    <x v="4"/>
    <x v="1287"/>
    <s v="Cory Gordon"/>
    <x v="8247"/>
    <x v="0"/>
    <n v="16758.381000000001"/>
    <n v="170"/>
    <x v="2"/>
    <s v="Emergency"/>
    <d v="2021-01-03T00:00:00"/>
    <s v="Ibuprofen"/>
    <s v="Inconclusive"/>
    <x v="25"/>
  </r>
  <r>
    <s v="Mrs."/>
    <s v="Matthew Moore"/>
    <n v="43"/>
    <x v="1"/>
    <x v="0"/>
    <s v="B+"/>
    <x v="7"/>
    <x v="0"/>
    <x v="483"/>
    <s v="Robert Tucker"/>
    <x v="8248"/>
    <x v="2"/>
    <n v="40630.697"/>
    <n v="296"/>
    <x v="2"/>
    <s v="Emergency"/>
    <d v="2019-04-26T00:00:00"/>
    <s v="Aspirin"/>
    <s v="Abnormal"/>
    <x v="12"/>
  </r>
  <r>
    <s v="Mr."/>
    <s v="Charles Bowen"/>
    <n v="77"/>
    <x v="0"/>
    <x v="1"/>
    <s v="B-"/>
    <x v="2"/>
    <x v="5"/>
    <x v="218"/>
    <s v="Maria Arellano"/>
    <x v="8249"/>
    <x v="0"/>
    <n v="69512.936199999996"/>
    <n v="466"/>
    <x v="2"/>
    <s v="Emergency"/>
    <d v="2023-07-21T00:00:00"/>
    <s v="Aspirin"/>
    <s v="Abnormal"/>
    <x v="29"/>
  </r>
  <r>
    <s v="Mr."/>
    <s v="Jorge Hale"/>
    <n v="21"/>
    <x v="2"/>
    <x v="1"/>
    <s v="O-"/>
    <x v="0"/>
    <x v="3"/>
    <x v="97"/>
    <s v="Nathaniel Flores"/>
    <x v="8250"/>
    <x v="2"/>
    <n v="31721.245200000001"/>
    <n v="430"/>
    <x v="2"/>
    <s v="Emergency"/>
    <d v="2023-05-23T00:00:00"/>
    <s v="Aspirin"/>
    <s v="Normal"/>
    <x v="6"/>
  </r>
  <r>
    <s v="Mr."/>
    <s v="Amy Pierce"/>
    <n v="51"/>
    <x v="1"/>
    <x v="1"/>
    <s v="O-"/>
    <x v="0"/>
    <x v="3"/>
    <x v="518"/>
    <s v="Amy Daniels"/>
    <x v="8251"/>
    <x v="2"/>
    <n v="19714.086299999999"/>
    <n v="395"/>
    <x v="1"/>
    <s v="Urgent"/>
    <d v="2020-10-08T00:00:00"/>
    <s v="Paracetamol"/>
    <s v="Inconclusive"/>
    <x v="28"/>
  </r>
  <r>
    <s v="Mr."/>
    <s v="Corey Reyes"/>
    <n v="28"/>
    <x v="2"/>
    <x v="1"/>
    <s v="AB+"/>
    <x v="3"/>
    <x v="3"/>
    <x v="1109"/>
    <s v="Emily Smith"/>
    <x v="8252"/>
    <x v="2"/>
    <n v="22143.607599999999"/>
    <n v="125"/>
    <x v="1"/>
    <s v="Urgent"/>
    <d v="2023-01-28T00:00:00"/>
    <s v="Paracetamol"/>
    <s v="Inconclusive"/>
    <x v="18"/>
  </r>
  <r>
    <s v="Mrs."/>
    <s v="Christopher Gonzalez"/>
    <n v="48"/>
    <x v="1"/>
    <x v="0"/>
    <s v="B+"/>
    <x v="7"/>
    <x v="3"/>
    <x v="104"/>
    <s v="Thomas Middleton"/>
    <x v="8253"/>
    <x v="0"/>
    <n v="1110.6510000000001"/>
    <n v="265"/>
    <x v="1"/>
    <s v="Urgent"/>
    <d v="2022-07-12T00:00:00"/>
    <s v="Aspirin"/>
    <s v="Inconclusive"/>
    <x v="7"/>
  </r>
  <r>
    <s v="Mr."/>
    <s v="Steven Walters"/>
    <n v="23"/>
    <x v="2"/>
    <x v="1"/>
    <s v="B-"/>
    <x v="2"/>
    <x v="4"/>
    <x v="1274"/>
    <s v="Nathaniel Dawson"/>
    <x v="8254"/>
    <x v="2"/>
    <n v="30620.3858"/>
    <n v="136"/>
    <x v="2"/>
    <s v="Emergency"/>
    <d v="2018-12-08T00:00:00"/>
    <s v="Aspirin"/>
    <s v="Normal"/>
    <x v="14"/>
  </r>
  <r>
    <s v="Mr."/>
    <s v="Matthew Williamson"/>
    <n v="56"/>
    <x v="1"/>
    <x v="1"/>
    <s v="A-"/>
    <x v="6"/>
    <x v="0"/>
    <x v="1495"/>
    <s v="Andrew Brown"/>
    <x v="8255"/>
    <x v="2"/>
    <n v="35598.251199999999"/>
    <n v="497"/>
    <x v="1"/>
    <s v="Urgent"/>
    <d v="2022-01-25T00:00:00"/>
    <s v="Penicillin"/>
    <s v="Normal"/>
    <x v="0"/>
  </r>
  <r>
    <s v="Mrs."/>
    <s v="Justin Allen"/>
    <n v="59"/>
    <x v="1"/>
    <x v="0"/>
    <s v="B+"/>
    <x v="7"/>
    <x v="5"/>
    <x v="1797"/>
    <s v="Michael Cameron"/>
    <x v="8256"/>
    <x v="1"/>
    <n v="69256.754000000001"/>
    <n v="271"/>
    <x v="0"/>
    <s v="Elective"/>
    <d v="2021-01-20T00:00:00"/>
    <s v="Aspirin"/>
    <s v="Inconclusive"/>
    <x v="5"/>
  </r>
  <r>
    <s v="Mr."/>
    <s v="Darrell Johnson"/>
    <n v="40"/>
    <x v="1"/>
    <x v="1"/>
    <s v="AB-"/>
    <x v="5"/>
    <x v="3"/>
    <x v="107"/>
    <s v="David Vazquez"/>
    <x v="8257"/>
    <x v="0"/>
    <n v="3460.3346999999999"/>
    <n v="142"/>
    <x v="2"/>
    <s v="Emergency"/>
    <d v="2023-06-03T00:00:00"/>
    <s v="Paracetamol"/>
    <s v="Inconclusive"/>
    <x v="26"/>
  </r>
  <r>
    <s v="Mr."/>
    <s v="Alexandra Jones"/>
    <n v="31"/>
    <x v="2"/>
    <x v="1"/>
    <s v="AB-"/>
    <x v="5"/>
    <x v="2"/>
    <x v="1025"/>
    <s v="Mr. Christopher Vasquez"/>
    <x v="8258"/>
    <x v="2"/>
    <n v="11471.156999999999"/>
    <n v="243"/>
    <x v="0"/>
    <s v="Elective"/>
    <d v="2018-11-22T00:00:00"/>
    <s v="Paracetamol"/>
    <s v="Abnormal"/>
    <x v="9"/>
  </r>
  <r>
    <s v="Mrs."/>
    <s v="Brandon Gaines"/>
    <n v="58"/>
    <x v="1"/>
    <x v="0"/>
    <s v="A+"/>
    <x v="4"/>
    <x v="4"/>
    <x v="377"/>
    <s v="James Bradley"/>
    <x v="8259"/>
    <x v="4"/>
    <n v="18289.054"/>
    <n v="108"/>
    <x v="1"/>
    <s v="Urgent"/>
    <d v="2019-03-05T00:00:00"/>
    <s v="Paracetamol"/>
    <s v="Inconclusive"/>
    <x v="1"/>
  </r>
  <r>
    <s v="Mrs."/>
    <s v="Rhonda Allen"/>
    <n v="56"/>
    <x v="1"/>
    <x v="0"/>
    <s v="B-"/>
    <x v="2"/>
    <x v="0"/>
    <x v="28"/>
    <s v="Diane Houston"/>
    <x v="2270"/>
    <x v="1"/>
    <n v="12645.722400000001"/>
    <n v="426"/>
    <x v="2"/>
    <s v="Emergency"/>
    <d v="2019-05-22T00:00:00"/>
    <s v="Lipitor"/>
    <s v="Inconclusive"/>
    <x v="11"/>
  </r>
  <r>
    <s v="Mr."/>
    <s v="Janice Wilson"/>
    <n v="29"/>
    <x v="2"/>
    <x v="1"/>
    <s v="AB+"/>
    <x v="3"/>
    <x v="2"/>
    <x v="893"/>
    <s v="Anthony Gonzalez"/>
    <x v="8260"/>
    <x v="2"/>
    <n v="6931.2096000000001"/>
    <n v="442"/>
    <x v="0"/>
    <s v="Elective"/>
    <d v="2022-12-10T00:00:00"/>
    <s v="Paracetamol"/>
    <s v="Normal"/>
    <x v="3"/>
  </r>
  <r>
    <s v="Mr."/>
    <s v="Thomas Holmes"/>
    <n v="34"/>
    <x v="2"/>
    <x v="1"/>
    <s v="B+"/>
    <x v="7"/>
    <x v="3"/>
    <x v="280"/>
    <s v="Shannon Hill"/>
    <x v="8261"/>
    <x v="4"/>
    <n v="22276.352900000002"/>
    <n v="286"/>
    <x v="1"/>
    <s v="Urgent"/>
    <d v="2022-01-06T00:00:00"/>
    <s v="Penicillin"/>
    <s v="Abnormal"/>
    <x v="17"/>
  </r>
  <r>
    <s v="Mrs."/>
    <s v="Lauren Wilson"/>
    <n v="34"/>
    <x v="2"/>
    <x v="0"/>
    <s v="O+"/>
    <x v="1"/>
    <x v="3"/>
    <x v="1485"/>
    <s v="Hannah David"/>
    <x v="8262"/>
    <x v="2"/>
    <n v="14402.7613"/>
    <n v="125"/>
    <x v="1"/>
    <s v="Urgent"/>
    <d v="2019-04-03T00:00:00"/>
    <s v="Lipitor"/>
    <s v="Normal"/>
    <x v="16"/>
  </r>
  <r>
    <s v="Mr."/>
    <s v="Heather Glenn"/>
    <n v="43"/>
    <x v="1"/>
    <x v="1"/>
    <s v="B-"/>
    <x v="2"/>
    <x v="0"/>
    <x v="1604"/>
    <s v="Grant Baldwin"/>
    <x v="8263"/>
    <x v="1"/>
    <n v="29331.745599999998"/>
    <n v="482"/>
    <x v="1"/>
    <s v="Urgent"/>
    <d v="2020-12-06T00:00:00"/>
    <s v="Penicillin"/>
    <s v="Normal"/>
    <x v="6"/>
  </r>
  <r>
    <s v="Mr."/>
    <s v="Brian Hughes"/>
    <n v="20"/>
    <x v="2"/>
    <x v="1"/>
    <s v="B-"/>
    <x v="2"/>
    <x v="3"/>
    <x v="1178"/>
    <s v="Harry Flores"/>
    <x v="8264"/>
    <x v="2"/>
    <n v="11926.646500000001"/>
    <n v="450"/>
    <x v="2"/>
    <s v="Emergency"/>
    <d v="2021-11-29T00:00:00"/>
    <s v="Penicillin"/>
    <s v="Normal"/>
    <x v="16"/>
  </r>
  <r>
    <s v="Mr."/>
    <s v="Kara Mcbride"/>
    <n v="58"/>
    <x v="1"/>
    <x v="1"/>
    <s v="AB-"/>
    <x v="5"/>
    <x v="4"/>
    <x v="916"/>
    <s v="Karen Gutierrez"/>
    <x v="8265"/>
    <x v="2"/>
    <n v="4068.3856000000001"/>
    <n v="210"/>
    <x v="2"/>
    <s v="Emergency"/>
    <d v="2022-05-29T00:00:00"/>
    <s v="Ibuprofen"/>
    <s v="Inconclusive"/>
    <x v="10"/>
  </r>
  <r>
    <s v="Mr."/>
    <s v="Zoe Moore"/>
    <n v="74"/>
    <x v="0"/>
    <x v="1"/>
    <s v="O-"/>
    <x v="0"/>
    <x v="3"/>
    <x v="37"/>
    <s v="Gregory Snyder"/>
    <x v="8266"/>
    <x v="0"/>
    <n v="23645.9372"/>
    <n v="442"/>
    <x v="1"/>
    <s v="Urgent"/>
    <d v="2021-03-27T00:00:00"/>
    <s v="Aspirin"/>
    <s v="Abnormal"/>
    <x v="11"/>
  </r>
  <r>
    <s v="Mrs."/>
    <s v="Emily Fields"/>
    <n v="68"/>
    <x v="0"/>
    <x v="0"/>
    <s v="O+"/>
    <x v="1"/>
    <x v="1"/>
    <x v="359"/>
    <s v="Destiny Lewis"/>
    <x v="7735"/>
    <x v="0"/>
    <n v="2911.5749000000001"/>
    <n v="493"/>
    <x v="0"/>
    <s v="Elective"/>
    <d v="2022-12-26T00:00:00"/>
    <s v="Paracetamol"/>
    <s v="Inconclusive"/>
    <x v="2"/>
  </r>
  <r>
    <s v="Mrs."/>
    <s v="Steven Castillo"/>
    <n v="78"/>
    <x v="0"/>
    <x v="0"/>
    <s v="A+"/>
    <x v="4"/>
    <x v="1"/>
    <x v="671"/>
    <s v="Natasha Gray"/>
    <x v="8267"/>
    <x v="0"/>
    <n v="6874.7191000000003"/>
    <n v="298"/>
    <x v="0"/>
    <s v="Elective"/>
    <d v="2019-10-08T00:00:00"/>
    <s v="Ibuprofen"/>
    <s v="Abnormal"/>
    <x v="9"/>
  </r>
  <r>
    <s v="Mr."/>
    <s v="Andrew Bradford"/>
    <n v="18"/>
    <x v="2"/>
    <x v="1"/>
    <s v="O-"/>
    <x v="0"/>
    <x v="4"/>
    <x v="79"/>
    <s v="Michael Neal"/>
    <x v="8268"/>
    <x v="4"/>
    <n v="15916.2858"/>
    <n v="325"/>
    <x v="2"/>
    <s v="Emergency"/>
    <d v="2023-08-29T00:00:00"/>
    <s v="Paracetamol"/>
    <s v="Abnormal"/>
    <x v="28"/>
  </r>
  <r>
    <s v="Mr."/>
    <s v="Charles Smith"/>
    <n v="80"/>
    <x v="0"/>
    <x v="1"/>
    <s v="B+"/>
    <x v="7"/>
    <x v="5"/>
    <x v="1549"/>
    <s v="Eric Wright"/>
    <x v="8269"/>
    <x v="0"/>
    <n v="54795.0164"/>
    <n v="105"/>
    <x v="2"/>
    <s v="Emergency"/>
    <d v="2023-10-17T00:00:00"/>
    <s v="Ibuprofen"/>
    <s v="Normal"/>
    <x v="19"/>
  </r>
  <r>
    <s v="Mrs."/>
    <s v="Tyler Ramirez"/>
    <n v="41"/>
    <x v="1"/>
    <x v="0"/>
    <s v="B+"/>
    <x v="7"/>
    <x v="2"/>
    <x v="1282"/>
    <s v="Adam Petersen"/>
    <x v="8270"/>
    <x v="3"/>
    <n v="12680.284600000001"/>
    <n v="279"/>
    <x v="0"/>
    <s v="Elective"/>
    <d v="2022-10-09T00:00:00"/>
    <s v="Paracetamol"/>
    <s v="Inconclusive"/>
    <x v="3"/>
  </r>
  <r>
    <s v="Mrs."/>
    <s v="Eric Mills"/>
    <n v="66"/>
    <x v="0"/>
    <x v="0"/>
    <s v="B+"/>
    <x v="7"/>
    <x v="3"/>
    <x v="56"/>
    <s v="Lori Daniel"/>
    <x v="8271"/>
    <x v="0"/>
    <n v="32513.094099999998"/>
    <n v="270"/>
    <x v="1"/>
    <s v="Urgent"/>
    <d v="2022-11-18T00:00:00"/>
    <s v="Penicillin"/>
    <s v="Abnormal"/>
    <x v="21"/>
  </r>
  <r>
    <s v="Mrs."/>
    <s v="Jennifer Diaz"/>
    <n v="83"/>
    <x v="0"/>
    <x v="0"/>
    <s v="AB-"/>
    <x v="5"/>
    <x v="0"/>
    <x v="1727"/>
    <s v="Megan Thornton"/>
    <x v="8272"/>
    <x v="0"/>
    <n v="41603.978900000002"/>
    <n v="107"/>
    <x v="2"/>
    <s v="Emergency"/>
    <d v="2023-02-03T00:00:00"/>
    <s v="Paracetamol"/>
    <s v="Inconclusive"/>
    <x v="24"/>
  </r>
  <r>
    <s v="Mrs."/>
    <s v="Jennifer Merritt"/>
    <n v="47"/>
    <x v="1"/>
    <x v="0"/>
    <s v="B-"/>
    <x v="2"/>
    <x v="0"/>
    <x v="985"/>
    <s v="Holly Novak"/>
    <x v="8273"/>
    <x v="0"/>
    <n v="1858.0043000000001"/>
    <n v="257"/>
    <x v="2"/>
    <s v="Emergency"/>
    <d v="2020-11-14T00:00:00"/>
    <s v="Paracetamol"/>
    <s v="Abnormal"/>
    <x v="4"/>
  </r>
  <r>
    <s v="Mrs."/>
    <s v="Ashley Reyes"/>
    <n v="47"/>
    <x v="1"/>
    <x v="0"/>
    <s v="A-"/>
    <x v="6"/>
    <x v="4"/>
    <x v="756"/>
    <s v="Sarah Garza PhD"/>
    <x v="8274"/>
    <x v="2"/>
    <n v="18833.884399999999"/>
    <n v="137"/>
    <x v="1"/>
    <s v="Urgent"/>
    <d v="2020-08-20T00:00:00"/>
    <s v="Aspirin"/>
    <s v="Inconclusive"/>
    <x v="2"/>
  </r>
  <r>
    <s v="Mrs."/>
    <s v="Bradley Johnson"/>
    <n v="78"/>
    <x v="0"/>
    <x v="0"/>
    <s v="B+"/>
    <x v="7"/>
    <x v="1"/>
    <x v="1283"/>
    <s v="Christopher Fitzgerald"/>
    <x v="4556"/>
    <x v="0"/>
    <n v="6577.0784999999996"/>
    <n v="372"/>
    <x v="0"/>
    <s v="Elective"/>
    <d v="2021-08-31T00:00:00"/>
    <s v="Penicillin"/>
    <s v="Abnormal"/>
    <x v="20"/>
  </r>
  <r>
    <s v="Mrs."/>
    <s v="Kenneth Guerrero"/>
    <n v="64"/>
    <x v="0"/>
    <x v="0"/>
    <s v="B+"/>
    <x v="7"/>
    <x v="3"/>
    <x v="695"/>
    <s v="Stacey Parsons"/>
    <x v="8275"/>
    <x v="0"/>
    <n v="17307.389500000001"/>
    <n v="491"/>
    <x v="1"/>
    <s v="Urgent"/>
    <d v="2019-10-22T00:00:00"/>
    <s v="Penicillin"/>
    <s v="Abnormal"/>
    <x v="11"/>
  </r>
  <r>
    <s v="Mr."/>
    <s v="Cheryl Watts"/>
    <n v="53"/>
    <x v="1"/>
    <x v="1"/>
    <s v="O+"/>
    <x v="1"/>
    <x v="0"/>
    <x v="48"/>
    <s v="Charles Holmes MD"/>
    <x v="8276"/>
    <x v="1"/>
    <n v="51174.018799999998"/>
    <n v="416"/>
    <x v="2"/>
    <s v="Emergency"/>
    <d v="2021-03-05T00:00:00"/>
    <s v="Penicillin"/>
    <s v="Abnormal"/>
    <x v="25"/>
  </r>
  <r>
    <s v="Mr."/>
    <s v="Paul Tapia"/>
    <n v="43"/>
    <x v="1"/>
    <x v="1"/>
    <s v="O-"/>
    <x v="0"/>
    <x v="2"/>
    <x v="560"/>
    <s v="Kenneth Munoz"/>
    <x v="8277"/>
    <x v="1"/>
    <n v="2489.5527000000002"/>
    <n v="480"/>
    <x v="0"/>
    <s v="Elective"/>
    <d v="2020-10-15T00:00:00"/>
    <s v="Ibuprofen"/>
    <s v="Inconclusive"/>
    <x v="8"/>
  </r>
  <r>
    <s v="Mrs."/>
    <s v="Justin Wells"/>
    <n v="36"/>
    <x v="1"/>
    <x v="0"/>
    <s v="AB-"/>
    <x v="5"/>
    <x v="3"/>
    <x v="1275"/>
    <s v="Sheila Phillips"/>
    <x v="8278"/>
    <x v="0"/>
    <n v="23559.739300000001"/>
    <n v="385"/>
    <x v="1"/>
    <s v="Urgent"/>
    <d v="2022-10-08T00:00:00"/>
    <s v="Lipitor"/>
    <s v="Normal"/>
    <x v="29"/>
  </r>
  <r>
    <s v="Mr."/>
    <s v="Charles Hernandez"/>
    <n v="78"/>
    <x v="0"/>
    <x v="1"/>
    <s v="O-"/>
    <x v="0"/>
    <x v="3"/>
    <x v="907"/>
    <s v="Cynthia Malone"/>
    <x v="47"/>
    <x v="0"/>
    <n v="34586.846400000002"/>
    <n v="163"/>
    <x v="2"/>
    <s v="Emergency"/>
    <d v="2019-12-25T00:00:00"/>
    <s v="Penicillin"/>
    <s v="Inconclusive"/>
    <x v="13"/>
  </r>
  <r>
    <s v="Mrs."/>
    <s v="Thomas Sanchez"/>
    <n v="38"/>
    <x v="1"/>
    <x v="0"/>
    <s v="AB+"/>
    <x v="3"/>
    <x v="2"/>
    <x v="130"/>
    <s v="James Black"/>
    <x v="8279"/>
    <x v="2"/>
    <n v="9789.5508000000009"/>
    <n v="462"/>
    <x v="0"/>
    <s v="Elective"/>
    <d v="2020-06-04T00:00:00"/>
    <s v="Aspirin"/>
    <s v="Normal"/>
    <x v="24"/>
  </r>
  <r>
    <s v="Mr."/>
    <s v="Jeffrey Cox"/>
    <n v="51"/>
    <x v="1"/>
    <x v="1"/>
    <s v="A-"/>
    <x v="6"/>
    <x v="3"/>
    <x v="190"/>
    <s v="Alexander Jenkins"/>
    <x v="8280"/>
    <x v="2"/>
    <n v="25225.6895"/>
    <n v="197"/>
    <x v="2"/>
    <s v="Emergency"/>
    <d v="2019-08-02T00:00:00"/>
    <s v="Aspirin"/>
    <s v="Normal"/>
    <x v="13"/>
  </r>
  <r>
    <s v="Mrs."/>
    <s v="Melissa Pena"/>
    <n v="30"/>
    <x v="2"/>
    <x v="0"/>
    <s v="B+"/>
    <x v="7"/>
    <x v="2"/>
    <x v="742"/>
    <s v="Tyler Becker"/>
    <x v="8281"/>
    <x v="2"/>
    <n v="7450.6718000000001"/>
    <n v="402"/>
    <x v="0"/>
    <s v="Elective"/>
    <d v="2021-10-27T00:00:00"/>
    <s v="Paracetamol"/>
    <s v="Inconclusive"/>
    <x v="23"/>
  </r>
  <r>
    <s v="Mr."/>
    <s v="Dr. Victoria Brown"/>
    <n v="46"/>
    <x v="1"/>
    <x v="1"/>
    <s v="B-"/>
    <x v="2"/>
    <x v="1"/>
    <x v="1611"/>
    <s v="Allison Wilson"/>
    <x v="8282"/>
    <x v="0"/>
    <n v="26013.032500000001"/>
    <n v="439"/>
    <x v="0"/>
    <s v="Elective"/>
    <d v="2022-02-20T00:00:00"/>
    <s v="Lipitor"/>
    <s v="Abnormal"/>
    <x v="4"/>
  </r>
  <r>
    <s v="Mrs."/>
    <s v="Rachel Cox"/>
    <n v="74"/>
    <x v="0"/>
    <x v="0"/>
    <s v="AB-"/>
    <x v="5"/>
    <x v="4"/>
    <x v="855"/>
    <s v="Brittany Ward"/>
    <x v="1185"/>
    <x v="0"/>
    <n v="34926.974800000004"/>
    <n v="348"/>
    <x v="2"/>
    <s v="Emergency"/>
    <d v="2020-12-02T00:00:00"/>
    <s v="Paracetamol"/>
    <s v="Abnormal"/>
    <x v="26"/>
  </r>
  <r>
    <s v="Mrs."/>
    <s v="Brandon Thompson"/>
    <n v="55"/>
    <x v="1"/>
    <x v="0"/>
    <s v="AB+"/>
    <x v="3"/>
    <x v="0"/>
    <x v="1697"/>
    <s v="Jeff Freeman"/>
    <x v="8283"/>
    <x v="1"/>
    <n v="35872.176399999997"/>
    <n v="348"/>
    <x v="2"/>
    <s v="Emergency"/>
    <d v="2020-12-09T00:00:00"/>
    <s v="Aspirin"/>
    <s v="Abnormal"/>
    <x v="29"/>
  </r>
  <r>
    <s v="Mrs."/>
    <s v="Joshua Pratt"/>
    <n v="21"/>
    <x v="2"/>
    <x v="0"/>
    <s v="B-"/>
    <x v="2"/>
    <x v="3"/>
    <x v="120"/>
    <s v="Juan Vasquez"/>
    <x v="8284"/>
    <x v="1"/>
    <n v="3346.9203000000002"/>
    <n v="202"/>
    <x v="1"/>
    <s v="Urgent"/>
    <d v="2023-05-24T00:00:00"/>
    <s v="Aspirin"/>
    <s v="Inconclusive"/>
    <x v="29"/>
  </r>
  <r>
    <s v="Mr."/>
    <s v="William Everett"/>
    <n v="31"/>
    <x v="2"/>
    <x v="1"/>
    <s v="A+"/>
    <x v="4"/>
    <x v="4"/>
    <x v="1098"/>
    <s v="Tim Hernandez"/>
    <x v="8285"/>
    <x v="4"/>
    <n v="39204.810899999997"/>
    <n v="229"/>
    <x v="1"/>
    <s v="Urgent"/>
    <d v="2021-09-01T00:00:00"/>
    <s v="Ibuprofen"/>
    <s v="Normal"/>
    <x v="7"/>
  </r>
  <r>
    <s v="Mr."/>
    <s v="Ashley Nichols"/>
    <n v="28"/>
    <x v="2"/>
    <x v="1"/>
    <s v="O-"/>
    <x v="0"/>
    <x v="4"/>
    <x v="1438"/>
    <s v="Jonathon Cooper"/>
    <x v="8286"/>
    <x v="4"/>
    <n v="36022.657099999997"/>
    <n v="238"/>
    <x v="1"/>
    <s v="Urgent"/>
    <d v="2020-03-02T00:00:00"/>
    <s v="Lipitor"/>
    <s v="Inconclusive"/>
    <x v="13"/>
  </r>
  <r>
    <s v="Mrs."/>
    <s v="Robert King"/>
    <n v="59"/>
    <x v="1"/>
    <x v="0"/>
    <s v="O-"/>
    <x v="0"/>
    <x v="5"/>
    <x v="1346"/>
    <s v="Carrie Shah"/>
    <x v="8287"/>
    <x v="2"/>
    <n v="38474.374400000001"/>
    <n v="221"/>
    <x v="0"/>
    <s v="Elective"/>
    <d v="2020-01-13T00:00:00"/>
    <s v="Paracetamol"/>
    <s v="Abnormal"/>
    <x v="15"/>
  </r>
  <r>
    <s v="Mrs."/>
    <s v="Shawn Mitchell"/>
    <n v="67"/>
    <x v="0"/>
    <x v="0"/>
    <s v="B+"/>
    <x v="7"/>
    <x v="5"/>
    <x v="40"/>
    <s v="Erica Ramos"/>
    <x v="8288"/>
    <x v="0"/>
    <n v="30972.178100000001"/>
    <n v="474"/>
    <x v="1"/>
    <s v="Urgent"/>
    <d v="2019-04-11T00:00:00"/>
    <s v="Aspirin"/>
    <s v="Abnormal"/>
    <x v="4"/>
  </r>
  <r>
    <s v="Mr."/>
    <s v="Matthew Brooks"/>
    <n v="54"/>
    <x v="1"/>
    <x v="1"/>
    <s v="AB-"/>
    <x v="5"/>
    <x v="3"/>
    <x v="1274"/>
    <s v="Jacob Johnson"/>
    <x v="8289"/>
    <x v="2"/>
    <n v="22631.212200000002"/>
    <n v="148"/>
    <x v="1"/>
    <s v="Urgent"/>
    <d v="2018-12-08T00:00:00"/>
    <s v="Lipitor"/>
    <s v="Inconclusive"/>
    <x v="14"/>
  </r>
  <r>
    <s v="Mr."/>
    <s v="Emily Mullins"/>
    <n v="28"/>
    <x v="2"/>
    <x v="1"/>
    <s v="A+"/>
    <x v="4"/>
    <x v="4"/>
    <x v="89"/>
    <s v="Rebekah Gross"/>
    <x v="8290"/>
    <x v="4"/>
    <n v="37997.125200000002"/>
    <n v="305"/>
    <x v="1"/>
    <s v="Urgent"/>
    <d v="2021-10-25T00:00:00"/>
    <s v="Penicillin"/>
    <s v="Normal"/>
    <x v="22"/>
  </r>
  <r>
    <s v="Mr."/>
    <s v="Mitchell Hooper"/>
    <n v="37"/>
    <x v="1"/>
    <x v="1"/>
    <s v="B-"/>
    <x v="2"/>
    <x v="3"/>
    <x v="1564"/>
    <s v="Alyssa Johnson"/>
    <x v="8291"/>
    <x v="2"/>
    <n v="20280.4251"/>
    <n v="124"/>
    <x v="1"/>
    <s v="Urgent"/>
    <d v="2019-09-30T00:00:00"/>
    <s v="Penicillin"/>
    <s v="Normal"/>
    <x v="15"/>
  </r>
  <r>
    <s v="Mr."/>
    <s v="David Terry"/>
    <n v="33"/>
    <x v="2"/>
    <x v="1"/>
    <s v="B-"/>
    <x v="2"/>
    <x v="3"/>
    <x v="1332"/>
    <s v="Philip Chapman"/>
    <x v="8292"/>
    <x v="1"/>
    <n v="6026.6212999999998"/>
    <n v="358"/>
    <x v="1"/>
    <s v="Urgent"/>
    <d v="2019-05-04T00:00:00"/>
    <s v="Ibuprofen"/>
    <s v="Abnormal"/>
    <x v="20"/>
  </r>
  <r>
    <s v="Mrs."/>
    <s v="Allison Stanley"/>
    <n v="65"/>
    <x v="0"/>
    <x v="0"/>
    <s v="A+"/>
    <x v="4"/>
    <x v="5"/>
    <x v="1273"/>
    <s v="Patricia Sanchez"/>
    <x v="8293"/>
    <x v="0"/>
    <n v="29529.4656"/>
    <n v="379"/>
    <x v="0"/>
    <s v="Elective"/>
    <d v="2021-08-16T00:00:00"/>
    <s v="Lipitor"/>
    <s v="Normal"/>
    <x v="23"/>
  </r>
  <r>
    <s v="Mrs."/>
    <s v="Justin Price"/>
    <n v="34"/>
    <x v="2"/>
    <x v="0"/>
    <s v="O+"/>
    <x v="1"/>
    <x v="4"/>
    <x v="1053"/>
    <s v="Gary Murphy"/>
    <x v="8294"/>
    <x v="3"/>
    <n v="23899.068500000001"/>
    <n v="120"/>
    <x v="2"/>
    <s v="Emergency"/>
    <d v="2022-12-10T00:00:00"/>
    <s v="Ibuprofen"/>
    <s v="Normal"/>
    <x v="16"/>
  </r>
  <r>
    <s v="Mrs."/>
    <s v="Candace Ward"/>
    <n v="64"/>
    <x v="0"/>
    <x v="0"/>
    <s v="O-"/>
    <x v="0"/>
    <x v="4"/>
    <x v="158"/>
    <s v="Craig Avila"/>
    <x v="8295"/>
    <x v="0"/>
    <n v="20264.630700000002"/>
    <n v="308"/>
    <x v="1"/>
    <s v="Urgent"/>
    <d v="2023-11-04T00:00:00"/>
    <s v="Aspirin"/>
    <s v="Abnormal"/>
    <x v="17"/>
  </r>
  <r>
    <s v="Mrs."/>
    <s v="Chelsea Gray"/>
    <n v="42"/>
    <x v="1"/>
    <x v="0"/>
    <s v="B-"/>
    <x v="2"/>
    <x v="3"/>
    <x v="668"/>
    <s v="Robert Fernandez"/>
    <x v="8296"/>
    <x v="4"/>
    <n v="13580.127"/>
    <n v="442"/>
    <x v="1"/>
    <s v="Urgent"/>
    <d v="2019-04-03T00:00:00"/>
    <s v="Lipitor"/>
    <s v="Normal"/>
    <x v="14"/>
  </r>
  <r>
    <s v="Mr."/>
    <s v="Taylor Schmitt"/>
    <n v="20"/>
    <x v="2"/>
    <x v="1"/>
    <s v="AB+"/>
    <x v="3"/>
    <x v="4"/>
    <x v="298"/>
    <s v="Mark Estes"/>
    <x v="1066"/>
    <x v="2"/>
    <n v="34449.860699999997"/>
    <n v="341"/>
    <x v="2"/>
    <s v="Emergency"/>
    <d v="2020-05-19T00:00:00"/>
    <s v="Aspirin"/>
    <s v="Abnormal"/>
    <x v="2"/>
  </r>
  <r>
    <s v="Mr."/>
    <s v="Bobby Powers"/>
    <n v="61"/>
    <x v="0"/>
    <x v="1"/>
    <s v="A-"/>
    <x v="6"/>
    <x v="1"/>
    <x v="1377"/>
    <s v="Courtney Hernandez"/>
    <x v="8297"/>
    <x v="0"/>
    <n v="39131.200599999996"/>
    <n v="353"/>
    <x v="0"/>
    <s v="Elective"/>
    <d v="2020-02-25T00:00:00"/>
    <s v="Paracetamol"/>
    <s v="Normal"/>
    <x v="11"/>
  </r>
  <r>
    <s v="Mrs."/>
    <s v="Cynthia Johnson"/>
    <n v="83"/>
    <x v="0"/>
    <x v="0"/>
    <s v="O-"/>
    <x v="0"/>
    <x v="2"/>
    <x v="625"/>
    <s v="Curtis Shaw"/>
    <x v="2237"/>
    <x v="0"/>
    <n v="6133.4206999999997"/>
    <n v="158"/>
    <x v="0"/>
    <s v="Elective"/>
    <d v="2022-01-25T00:00:00"/>
    <s v="Aspirin"/>
    <s v="Abnormal"/>
    <x v="9"/>
  </r>
  <r>
    <s v="Mrs."/>
    <s v="Peter Reed"/>
    <n v="43"/>
    <x v="1"/>
    <x v="0"/>
    <s v="A-"/>
    <x v="6"/>
    <x v="2"/>
    <x v="279"/>
    <s v="Cameron Mcfarland"/>
    <x v="8298"/>
    <x v="4"/>
    <n v="5751.8973999999998"/>
    <n v="173"/>
    <x v="0"/>
    <s v="Elective"/>
    <d v="2018-11-29T00:00:00"/>
    <s v="Lipitor"/>
    <s v="Abnormal"/>
    <x v="25"/>
  </r>
  <r>
    <s v="Mr."/>
    <s v="Carol Howard MD"/>
    <n v="43"/>
    <x v="1"/>
    <x v="1"/>
    <s v="AB+"/>
    <x v="3"/>
    <x v="3"/>
    <x v="1055"/>
    <s v="Miranda Black"/>
    <x v="8299"/>
    <x v="2"/>
    <n v="31505.146100000002"/>
    <n v="485"/>
    <x v="1"/>
    <s v="Urgent"/>
    <d v="2022-02-07T00:00:00"/>
    <s v="Penicillin"/>
    <s v="Normal"/>
    <x v="25"/>
  </r>
  <r>
    <s v="Mr."/>
    <s v="Katherine Cherry"/>
    <n v="61"/>
    <x v="0"/>
    <x v="1"/>
    <s v="AB-"/>
    <x v="5"/>
    <x v="1"/>
    <x v="376"/>
    <s v="Jamie Stewart"/>
    <x v="6224"/>
    <x v="0"/>
    <n v="23044.731"/>
    <n v="146"/>
    <x v="0"/>
    <s v="Elective"/>
    <d v="2023-11-01T00:00:00"/>
    <s v="Aspirin"/>
    <s v="Normal"/>
    <x v="15"/>
  </r>
  <r>
    <s v="Mr."/>
    <s v="Amanda Leon"/>
    <n v="75"/>
    <x v="0"/>
    <x v="1"/>
    <s v="AB-"/>
    <x v="5"/>
    <x v="5"/>
    <x v="217"/>
    <s v="Brenda Hill"/>
    <x v="6663"/>
    <x v="0"/>
    <n v="19048.9355"/>
    <n v="350"/>
    <x v="2"/>
    <s v="Emergency"/>
    <d v="2019-03-09T00:00:00"/>
    <s v="Ibuprofen"/>
    <s v="Normal"/>
    <x v="26"/>
  </r>
  <r>
    <s v="Mrs."/>
    <s v="John Silva"/>
    <n v="63"/>
    <x v="0"/>
    <x v="0"/>
    <s v="O-"/>
    <x v="0"/>
    <x v="4"/>
    <x v="921"/>
    <s v="James Patel"/>
    <x v="8300"/>
    <x v="0"/>
    <n v="20180.845099999999"/>
    <n v="194"/>
    <x v="1"/>
    <s v="Urgent"/>
    <d v="2020-05-18T00:00:00"/>
    <s v="Paracetamol"/>
    <s v="Abnormal"/>
    <x v="8"/>
  </r>
  <r>
    <s v="Mrs."/>
    <s v="Richard Green"/>
    <n v="34"/>
    <x v="2"/>
    <x v="0"/>
    <s v="B+"/>
    <x v="7"/>
    <x v="4"/>
    <x v="156"/>
    <s v="Fernando Colon"/>
    <x v="8301"/>
    <x v="3"/>
    <n v="29263.474600000001"/>
    <n v="304"/>
    <x v="1"/>
    <s v="Urgent"/>
    <d v="2020-05-24T00:00:00"/>
    <s v="Aspirin"/>
    <s v="Abnormal"/>
    <x v="19"/>
  </r>
  <r>
    <s v="Mr."/>
    <s v="Michael Peters"/>
    <n v="31"/>
    <x v="2"/>
    <x v="1"/>
    <s v="AB+"/>
    <x v="3"/>
    <x v="3"/>
    <x v="748"/>
    <s v="Martin Valdez"/>
    <x v="3976"/>
    <x v="4"/>
    <n v="26532.6911"/>
    <n v="286"/>
    <x v="2"/>
    <s v="Emergency"/>
    <d v="2019-10-25T00:00:00"/>
    <s v="Penicillin"/>
    <s v="Normal"/>
    <x v="4"/>
  </r>
  <r>
    <s v="Mr."/>
    <s v="Louis Ross"/>
    <n v="36"/>
    <x v="1"/>
    <x v="1"/>
    <s v="O+"/>
    <x v="1"/>
    <x v="3"/>
    <x v="265"/>
    <s v="Kaitlyn Brown"/>
    <x v="8302"/>
    <x v="1"/>
    <n v="6380.55"/>
    <n v="419"/>
    <x v="1"/>
    <s v="Urgent"/>
    <d v="2020-08-03T00:00:00"/>
    <s v="Aspirin"/>
    <s v="Normal"/>
    <x v="12"/>
  </r>
  <r>
    <s v="Mrs."/>
    <s v="Christopher Williams"/>
    <n v="76"/>
    <x v="0"/>
    <x v="0"/>
    <s v="O+"/>
    <x v="1"/>
    <x v="1"/>
    <x v="1196"/>
    <s v="Ashley Lee"/>
    <x v="5781"/>
    <x v="0"/>
    <n v="15634.6711"/>
    <n v="392"/>
    <x v="0"/>
    <s v="Elective"/>
    <d v="2021-09-05T00:00:00"/>
    <s v="Lipitor"/>
    <s v="Inconclusive"/>
    <x v="22"/>
  </r>
  <r>
    <s v="Mr."/>
    <s v="Kyle Brown"/>
    <n v="54"/>
    <x v="1"/>
    <x v="1"/>
    <s v="AB-"/>
    <x v="5"/>
    <x v="3"/>
    <x v="36"/>
    <s v="David Moore"/>
    <x v="6286"/>
    <x v="0"/>
    <n v="28721.923900000002"/>
    <n v="257"/>
    <x v="1"/>
    <s v="Urgent"/>
    <d v="2022-09-18T00:00:00"/>
    <s v="Aspirin"/>
    <s v="Abnormal"/>
    <x v="8"/>
  </r>
  <r>
    <s v="Mr."/>
    <s v="Nicholas Hoffman"/>
    <n v="29"/>
    <x v="2"/>
    <x v="1"/>
    <s v="B-"/>
    <x v="2"/>
    <x v="4"/>
    <x v="1365"/>
    <s v="Sylvia Kelly"/>
    <x v="8303"/>
    <x v="1"/>
    <n v="17808.046300000002"/>
    <n v="493"/>
    <x v="1"/>
    <s v="Urgent"/>
    <d v="2020-07-16T00:00:00"/>
    <s v="Aspirin"/>
    <s v="Inconclusive"/>
    <x v="26"/>
  </r>
  <r>
    <s v="Mr."/>
    <s v="Debra Turner"/>
    <n v="35"/>
    <x v="1"/>
    <x v="1"/>
    <s v="B+"/>
    <x v="7"/>
    <x v="3"/>
    <x v="1112"/>
    <s v="Diamond Jackson"/>
    <x v="8304"/>
    <x v="0"/>
    <n v="13047.846100000001"/>
    <n v="484"/>
    <x v="1"/>
    <s v="Urgent"/>
    <d v="2020-01-20T00:00:00"/>
    <s v="Lipitor"/>
    <s v="Normal"/>
    <x v="17"/>
  </r>
  <r>
    <s v="Mrs."/>
    <s v="Daniel Harris"/>
    <n v="68"/>
    <x v="0"/>
    <x v="0"/>
    <s v="O+"/>
    <x v="1"/>
    <x v="0"/>
    <x v="479"/>
    <s v="Wanda Jones"/>
    <x v="8305"/>
    <x v="0"/>
    <n v="35622.373200000002"/>
    <n v="418"/>
    <x v="1"/>
    <s v="Urgent"/>
    <d v="2022-02-13T00:00:00"/>
    <s v="Aspirin"/>
    <s v="Inconclusive"/>
    <x v="3"/>
  </r>
  <r>
    <s v="Mr."/>
    <s v="Andrew Morris"/>
    <n v="78"/>
    <x v="0"/>
    <x v="1"/>
    <s v="AB-"/>
    <x v="5"/>
    <x v="5"/>
    <x v="741"/>
    <s v="Jay Mora"/>
    <x v="1141"/>
    <x v="0"/>
    <n v="25527.595700000002"/>
    <n v="126"/>
    <x v="2"/>
    <s v="Emergency"/>
    <d v="2019-11-22T00:00:00"/>
    <s v="Paracetamol"/>
    <s v="Abnormal"/>
    <x v="7"/>
  </r>
  <r>
    <s v="Mrs."/>
    <s v="Micheal Newman"/>
    <n v="76"/>
    <x v="0"/>
    <x v="0"/>
    <s v="O+"/>
    <x v="1"/>
    <x v="2"/>
    <x v="441"/>
    <s v="Jennifer Pham"/>
    <x v="4334"/>
    <x v="0"/>
    <n v="1265.0492999999999"/>
    <n v="211"/>
    <x v="1"/>
    <s v="Urgent"/>
    <d v="2021-11-16T00:00:00"/>
    <s v="Paracetamol"/>
    <s v="Abnormal"/>
    <x v="4"/>
  </r>
  <r>
    <s v="Mrs."/>
    <s v="Amy Quinn"/>
    <n v="76"/>
    <x v="0"/>
    <x v="0"/>
    <s v="A-"/>
    <x v="6"/>
    <x v="4"/>
    <x v="1540"/>
    <s v="Monique Taylor"/>
    <x v="8306"/>
    <x v="0"/>
    <n v="10011.171899999999"/>
    <n v="498"/>
    <x v="2"/>
    <s v="Emergency"/>
    <d v="2019-02-11T00:00:00"/>
    <s v="Lipitor"/>
    <s v="Abnormal"/>
    <x v="5"/>
  </r>
  <r>
    <s v="Mrs."/>
    <s v="Kristy Clark"/>
    <n v="64"/>
    <x v="0"/>
    <x v="0"/>
    <s v="O-"/>
    <x v="0"/>
    <x v="4"/>
    <x v="300"/>
    <s v="Steven Warner"/>
    <x v="7858"/>
    <x v="0"/>
    <n v="5470.6193000000003"/>
    <n v="356"/>
    <x v="2"/>
    <s v="Emergency"/>
    <d v="2022-09-13T00:00:00"/>
    <s v="Paracetamol"/>
    <s v="Inconclusive"/>
    <x v="4"/>
  </r>
  <r>
    <s v="Mrs."/>
    <s v="Robin Roth"/>
    <n v="21"/>
    <x v="2"/>
    <x v="0"/>
    <s v="A+"/>
    <x v="4"/>
    <x v="2"/>
    <x v="1085"/>
    <s v="Lauren Ferguson"/>
    <x v="8307"/>
    <x v="2"/>
    <n v="5902.5887000000002"/>
    <n v="388"/>
    <x v="0"/>
    <s v="Elective"/>
    <d v="2019-08-18T00:00:00"/>
    <s v="Penicillin"/>
    <s v="Normal"/>
    <x v="12"/>
  </r>
  <r>
    <s v="Mrs."/>
    <s v="Daniel Hartman"/>
    <n v="59"/>
    <x v="1"/>
    <x v="0"/>
    <s v="B+"/>
    <x v="7"/>
    <x v="3"/>
    <x v="476"/>
    <s v="Barbara Hall"/>
    <x v="8308"/>
    <x v="3"/>
    <n v="12488.6785"/>
    <n v="306"/>
    <x v="1"/>
    <s v="Urgent"/>
    <d v="2019-04-26T00:00:00"/>
    <s v="Aspirin"/>
    <s v="Normal"/>
    <x v="20"/>
  </r>
  <r>
    <s v="Mr."/>
    <s v="David Andrews DVM"/>
    <n v="19"/>
    <x v="2"/>
    <x v="1"/>
    <s v="B+"/>
    <x v="7"/>
    <x v="4"/>
    <x v="1581"/>
    <s v="Joseph Kelly"/>
    <x v="8309"/>
    <x v="4"/>
    <n v="5181.5124999999998"/>
    <n v="355"/>
    <x v="1"/>
    <s v="Urgent"/>
    <d v="2020-07-29T00:00:00"/>
    <s v="Lipitor"/>
    <s v="Inconclusive"/>
    <x v="19"/>
  </r>
  <r>
    <s v="Mrs."/>
    <s v="Alexandra Lopez"/>
    <n v="20"/>
    <x v="2"/>
    <x v="0"/>
    <s v="B-"/>
    <x v="2"/>
    <x v="0"/>
    <x v="1248"/>
    <s v="Debra Reid"/>
    <x v="8310"/>
    <x v="1"/>
    <n v="11108.320400000001"/>
    <n v="259"/>
    <x v="2"/>
    <s v="Emergency"/>
    <d v="2020-09-12T00:00:00"/>
    <s v="Penicillin"/>
    <s v="Inconclusive"/>
    <x v="24"/>
  </r>
  <r>
    <s v="Mrs."/>
    <s v="Jesse Guerrero"/>
    <n v="52"/>
    <x v="1"/>
    <x v="0"/>
    <s v="AB-"/>
    <x v="5"/>
    <x v="0"/>
    <x v="1275"/>
    <s v="Jamie Sellers"/>
    <x v="8311"/>
    <x v="0"/>
    <n v="44960.987800000003"/>
    <n v="293"/>
    <x v="2"/>
    <s v="Emergency"/>
    <d v="2022-09-17T00:00:00"/>
    <s v="Paracetamol"/>
    <s v="Abnormal"/>
    <x v="10"/>
  </r>
  <r>
    <s v="Mr."/>
    <s v="Tiffany Murray"/>
    <n v="80"/>
    <x v="0"/>
    <x v="1"/>
    <s v="A+"/>
    <x v="4"/>
    <x v="3"/>
    <x v="682"/>
    <s v="Christine Bullock"/>
    <x v="8312"/>
    <x v="0"/>
    <n v="33254.5118"/>
    <n v="448"/>
    <x v="2"/>
    <s v="Emergency"/>
    <d v="2019-01-29T00:00:00"/>
    <s v="Ibuprofen"/>
    <s v="Abnormal"/>
    <x v="25"/>
  </r>
  <r>
    <s v="Mrs."/>
    <s v="Justin Phillips"/>
    <n v="46"/>
    <x v="1"/>
    <x v="0"/>
    <s v="B-"/>
    <x v="2"/>
    <x v="5"/>
    <x v="1245"/>
    <s v="Jesus Young"/>
    <x v="8313"/>
    <x v="1"/>
    <n v="22902.669399999999"/>
    <n v="408"/>
    <x v="1"/>
    <s v="Urgent"/>
    <d v="2020-12-10T00:00:00"/>
    <s v="Paracetamol"/>
    <s v="Normal"/>
    <x v="2"/>
  </r>
  <r>
    <s v="Mr."/>
    <s v="John Zimmerman"/>
    <n v="34"/>
    <x v="2"/>
    <x v="1"/>
    <s v="O+"/>
    <x v="1"/>
    <x v="3"/>
    <x v="293"/>
    <s v="Felicia Jones"/>
    <x v="8314"/>
    <x v="3"/>
    <n v="24229.214199999999"/>
    <n v="425"/>
    <x v="1"/>
    <s v="Urgent"/>
    <d v="2021-05-09T00:00:00"/>
    <s v="Penicillin"/>
    <s v="Abnormal"/>
    <x v="8"/>
  </r>
  <r>
    <s v="Mr."/>
    <s v="Tanner Johnson"/>
    <n v="62"/>
    <x v="0"/>
    <x v="1"/>
    <s v="A-"/>
    <x v="6"/>
    <x v="0"/>
    <x v="1430"/>
    <s v="Jessica Wilson"/>
    <x v="3815"/>
    <x v="0"/>
    <n v="7464.4961999999996"/>
    <n v="356"/>
    <x v="2"/>
    <s v="Emergency"/>
    <d v="2019-08-12T00:00:00"/>
    <s v="Lipitor"/>
    <s v="Normal"/>
    <x v="9"/>
  </r>
  <r>
    <s v="Mrs."/>
    <s v="Mark Nolan"/>
    <n v="34"/>
    <x v="2"/>
    <x v="0"/>
    <s v="O+"/>
    <x v="1"/>
    <x v="1"/>
    <x v="369"/>
    <s v="Shannon Johnson"/>
    <x v="8315"/>
    <x v="1"/>
    <n v="25538.8678"/>
    <n v="367"/>
    <x v="0"/>
    <s v="Elective"/>
    <d v="2022-11-05T00:00:00"/>
    <s v="Aspirin"/>
    <s v="Normal"/>
    <x v="18"/>
  </r>
  <r>
    <s v="Mrs."/>
    <s v="Marie Wilson"/>
    <n v="57"/>
    <x v="1"/>
    <x v="0"/>
    <s v="A+"/>
    <x v="4"/>
    <x v="3"/>
    <x v="651"/>
    <s v="Erin Martinez"/>
    <x v="8316"/>
    <x v="2"/>
    <n v="16488.625100000001"/>
    <n v="116"/>
    <x v="1"/>
    <s v="Urgent"/>
    <d v="2023-08-08T00:00:00"/>
    <s v="Ibuprofen"/>
    <s v="Abnormal"/>
    <x v="20"/>
  </r>
  <r>
    <s v="Mrs."/>
    <s v="Dawn Benson"/>
    <n v="25"/>
    <x v="2"/>
    <x v="0"/>
    <s v="B-"/>
    <x v="2"/>
    <x v="4"/>
    <x v="1290"/>
    <s v="James Klein"/>
    <x v="4038"/>
    <x v="4"/>
    <n v="39625.375"/>
    <n v="439"/>
    <x v="1"/>
    <s v="Urgent"/>
    <d v="2022-08-02T00:00:00"/>
    <s v="Lipitor"/>
    <s v="Normal"/>
    <x v="25"/>
  </r>
  <r>
    <s v="Mrs."/>
    <s v="Michael Watkins"/>
    <n v="75"/>
    <x v="0"/>
    <x v="0"/>
    <s v="A-"/>
    <x v="6"/>
    <x v="0"/>
    <x v="1720"/>
    <s v="Mrs. Isabella Garcia DVM"/>
    <x v="8317"/>
    <x v="0"/>
    <n v="19115.6302"/>
    <n v="485"/>
    <x v="1"/>
    <s v="Urgent"/>
    <d v="2019-12-16T00:00:00"/>
    <s v="Aspirin"/>
    <s v="Inconclusive"/>
    <x v="29"/>
  </r>
  <r>
    <s v="Mrs."/>
    <s v="Heidi Hawkins"/>
    <n v="31"/>
    <x v="2"/>
    <x v="0"/>
    <s v="O-"/>
    <x v="0"/>
    <x v="3"/>
    <x v="318"/>
    <s v="Shannon Mccarty"/>
    <x v="631"/>
    <x v="3"/>
    <n v="32466.941200000001"/>
    <n v="276"/>
    <x v="1"/>
    <s v="Urgent"/>
    <d v="2019-02-27T00:00:00"/>
    <s v="Lipitor"/>
    <s v="Abnormal"/>
    <x v="12"/>
  </r>
  <r>
    <s v="Mrs."/>
    <s v="Ashley Sanchez"/>
    <n v="56"/>
    <x v="1"/>
    <x v="0"/>
    <s v="B+"/>
    <x v="7"/>
    <x v="5"/>
    <x v="1578"/>
    <s v="Kevin Whitaker"/>
    <x v="4838"/>
    <x v="2"/>
    <n v="69412.865600000005"/>
    <n v="317"/>
    <x v="1"/>
    <s v="Urgent"/>
    <d v="2020-11-20T00:00:00"/>
    <s v="Penicillin"/>
    <s v="Normal"/>
    <x v="20"/>
  </r>
  <r>
    <s v="Mrs."/>
    <s v="Matthew Pacheco"/>
    <n v="26"/>
    <x v="2"/>
    <x v="0"/>
    <s v="O-"/>
    <x v="0"/>
    <x v="2"/>
    <x v="1420"/>
    <s v="Joshua Brewer"/>
    <x v="8318"/>
    <x v="4"/>
    <n v="6446.4886999999999"/>
    <n v="371"/>
    <x v="0"/>
    <s v="Elective"/>
    <d v="2023-04-14T00:00:00"/>
    <s v="Penicillin"/>
    <s v="Normal"/>
    <x v="10"/>
  </r>
  <r>
    <s v="Mr."/>
    <s v="Tiffany Hernandez"/>
    <n v="41"/>
    <x v="1"/>
    <x v="1"/>
    <s v="B-"/>
    <x v="2"/>
    <x v="2"/>
    <x v="1109"/>
    <s v="Geoffrey Olson"/>
    <x v="8319"/>
    <x v="3"/>
    <n v="16632.205399999999"/>
    <n v="255"/>
    <x v="0"/>
    <s v="Elective"/>
    <d v="2023-01-14T00:00:00"/>
    <s v="Aspirin"/>
    <s v="Abnormal"/>
    <x v="10"/>
  </r>
  <r>
    <s v="Mrs."/>
    <s v="Denise Clark"/>
    <n v="21"/>
    <x v="2"/>
    <x v="0"/>
    <s v="AB+"/>
    <x v="3"/>
    <x v="2"/>
    <x v="1074"/>
    <s v="Timothy Brown"/>
    <x v="7409"/>
    <x v="2"/>
    <n v="11557.156000000001"/>
    <n v="145"/>
    <x v="0"/>
    <s v="Elective"/>
    <d v="2022-12-18T00:00:00"/>
    <s v="Ibuprofen"/>
    <s v="Abnormal"/>
    <x v="24"/>
  </r>
  <r>
    <s v="Mr."/>
    <s v="Connor Pierce"/>
    <n v="57"/>
    <x v="1"/>
    <x v="1"/>
    <s v="A+"/>
    <x v="4"/>
    <x v="4"/>
    <x v="322"/>
    <s v="Deborah Phillips"/>
    <x v="8320"/>
    <x v="1"/>
    <n v="42051.873200000002"/>
    <n v="209"/>
    <x v="2"/>
    <s v="Emergency"/>
    <d v="2019-10-25T00:00:00"/>
    <s v="Penicillin"/>
    <s v="Abnormal"/>
    <x v="16"/>
  </r>
  <r>
    <s v="Mrs."/>
    <s v="Daniel Mason"/>
    <n v="19"/>
    <x v="2"/>
    <x v="0"/>
    <s v="B+"/>
    <x v="7"/>
    <x v="3"/>
    <x v="1651"/>
    <s v="Michael Powell MD"/>
    <x v="8321"/>
    <x v="3"/>
    <n v="23777.3361"/>
    <n v="296"/>
    <x v="1"/>
    <s v="Urgent"/>
    <d v="2021-07-28T00:00:00"/>
    <s v="Ibuprofen"/>
    <s v="Normal"/>
    <x v="11"/>
  </r>
  <r>
    <s v="Mrs."/>
    <s v="James Richard"/>
    <n v="66"/>
    <x v="0"/>
    <x v="0"/>
    <s v="O-"/>
    <x v="0"/>
    <x v="0"/>
    <x v="1534"/>
    <s v="Jacqueline Johnson"/>
    <x v="8322"/>
    <x v="0"/>
    <n v="23895.341899999999"/>
    <n v="421"/>
    <x v="1"/>
    <s v="Urgent"/>
    <d v="2019-09-20T00:00:00"/>
    <s v="Lipitor"/>
    <s v="Abnormal"/>
    <x v="1"/>
  </r>
  <r>
    <s v="Mr."/>
    <s v="Chelsea Huff"/>
    <n v="48"/>
    <x v="1"/>
    <x v="1"/>
    <s v="O+"/>
    <x v="1"/>
    <x v="3"/>
    <x v="421"/>
    <s v="Curtis Bell"/>
    <x v="8323"/>
    <x v="1"/>
    <n v="26286.539400000001"/>
    <n v="194"/>
    <x v="1"/>
    <s v="Urgent"/>
    <d v="2021-07-16T00:00:00"/>
    <s v="Aspirin"/>
    <s v="Abnormal"/>
    <x v="22"/>
  </r>
  <r>
    <s v="Mr."/>
    <s v="Jeffery Norman"/>
    <n v="75"/>
    <x v="0"/>
    <x v="1"/>
    <s v="B-"/>
    <x v="2"/>
    <x v="5"/>
    <x v="1556"/>
    <s v="Andrew Weaver"/>
    <x v="8324"/>
    <x v="0"/>
    <n v="35266.398699999998"/>
    <n v="390"/>
    <x v="0"/>
    <s v="Elective"/>
    <d v="2020-09-07T00:00:00"/>
    <s v="Ibuprofen"/>
    <s v="Abnormal"/>
    <x v="2"/>
  </r>
  <r>
    <s v="Mrs."/>
    <s v="Nicholas Bowman"/>
    <n v="78"/>
    <x v="0"/>
    <x v="0"/>
    <s v="AB+"/>
    <x v="3"/>
    <x v="2"/>
    <x v="739"/>
    <s v="Tommy Lewis"/>
    <x v="8325"/>
    <x v="0"/>
    <n v="24704.014999999999"/>
    <n v="464"/>
    <x v="0"/>
    <s v="Elective"/>
    <d v="2018-12-18T00:00:00"/>
    <s v="Aspirin"/>
    <s v="Normal"/>
    <x v="5"/>
  </r>
  <r>
    <s v="Mrs."/>
    <s v="Joshua Horton"/>
    <n v="35"/>
    <x v="1"/>
    <x v="0"/>
    <s v="AB+"/>
    <x v="3"/>
    <x v="5"/>
    <x v="947"/>
    <s v="Jaime Morales"/>
    <x v="8326"/>
    <x v="3"/>
    <n v="30303.5723"/>
    <n v="379"/>
    <x v="0"/>
    <s v="Elective"/>
    <d v="2020-11-21T00:00:00"/>
    <s v="Paracetamol"/>
    <s v="Inconclusive"/>
    <x v="8"/>
  </r>
  <r>
    <s v="Mrs."/>
    <s v="Madison Gentry"/>
    <n v="23"/>
    <x v="2"/>
    <x v="0"/>
    <s v="AB-"/>
    <x v="5"/>
    <x v="2"/>
    <x v="711"/>
    <s v="Kevin Jordan"/>
    <x v="1264"/>
    <x v="2"/>
    <n v="4174.5598"/>
    <n v="458"/>
    <x v="0"/>
    <s v="Elective"/>
    <d v="2019-10-02T00:00:00"/>
    <s v="Lipitor"/>
    <s v="Inconclusive"/>
    <x v="9"/>
  </r>
  <r>
    <s v="Mrs."/>
    <s v="Joel Lawson"/>
    <n v="45"/>
    <x v="1"/>
    <x v="0"/>
    <s v="A-"/>
    <x v="6"/>
    <x v="3"/>
    <x v="78"/>
    <s v="Richard Bryant"/>
    <x v="8327"/>
    <x v="4"/>
    <n v="24107.395799999998"/>
    <n v="128"/>
    <x v="1"/>
    <s v="Urgent"/>
    <d v="2021-02-01T00:00:00"/>
    <s v="Penicillin"/>
    <s v="Normal"/>
    <x v="4"/>
  </r>
  <r>
    <s v="Mrs."/>
    <s v="Gabriel Pierce MD"/>
    <n v="47"/>
    <x v="1"/>
    <x v="0"/>
    <s v="B+"/>
    <x v="7"/>
    <x v="0"/>
    <x v="415"/>
    <s v="Elizabeth Turner"/>
    <x v="8328"/>
    <x v="2"/>
    <n v="50202.367299999998"/>
    <n v="169"/>
    <x v="2"/>
    <s v="Emergency"/>
    <d v="2019-12-05T00:00:00"/>
    <s v="Ibuprofen"/>
    <s v="Normal"/>
    <x v="18"/>
  </r>
  <r>
    <s v="Mr."/>
    <s v="Nancy Scott"/>
    <n v="84"/>
    <x v="0"/>
    <x v="1"/>
    <s v="B-"/>
    <x v="2"/>
    <x v="0"/>
    <x v="83"/>
    <s v="Dr. Devin Allen"/>
    <x v="1266"/>
    <x v="0"/>
    <n v="35117.724000000002"/>
    <n v="209"/>
    <x v="1"/>
    <s v="Urgent"/>
    <d v="2019-07-20T00:00:00"/>
    <s v="Aspirin"/>
    <s v="Normal"/>
    <x v="9"/>
  </r>
  <r>
    <s v="Mr."/>
    <s v="Arthur Lara"/>
    <n v="67"/>
    <x v="0"/>
    <x v="1"/>
    <s v="B+"/>
    <x v="7"/>
    <x v="1"/>
    <x v="1522"/>
    <s v="Cory Schmidt"/>
    <x v="8329"/>
    <x v="0"/>
    <n v="34096.272599999997"/>
    <n v="385"/>
    <x v="0"/>
    <s v="Elective"/>
    <d v="2019-01-13T00:00:00"/>
    <s v="Aspirin"/>
    <s v="Abnormal"/>
    <x v="11"/>
  </r>
  <r>
    <s v="Mr."/>
    <s v="Robert King"/>
    <n v="68"/>
    <x v="0"/>
    <x v="1"/>
    <s v="O+"/>
    <x v="1"/>
    <x v="4"/>
    <x v="1787"/>
    <s v="Bryan Miller"/>
    <x v="187"/>
    <x v="0"/>
    <n v="35450.925799999997"/>
    <n v="466"/>
    <x v="1"/>
    <s v="Urgent"/>
    <d v="2022-03-25T00:00:00"/>
    <s v="Aspirin"/>
    <s v="Inconclusive"/>
    <x v="8"/>
  </r>
  <r>
    <s v="Mrs."/>
    <s v="Robert Cruz"/>
    <n v="60"/>
    <x v="0"/>
    <x v="0"/>
    <s v="B+"/>
    <x v="7"/>
    <x v="0"/>
    <x v="379"/>
    <s v="Melissa Brown"/>
    <x v="3617"/>
    <x v="0"/>
    <n v="3138.3348999999998"/>
    <n v="361"/>
    <x v="2"/>
    <s v="Emergency"/>
    <d v="2022-03-20T00:00:00"/>
    <s v="Aspirin"/>
    <s v="Normal"/>
    <x v="15"/>
  </r>
  <r>
    <s v="Mr."/>
    <s v="Carol Duncan"/>
    <n v="24"/>
    <x v="2"/>
    <x v="1"/>
    <s v="B-"/>
    <x v="2"/>
    <x v="4"/>
    <x v="1716"/>
    <s v="Allen Walsh"/>
    <x v="8330"/>
    <x v="4"/>
    <n v="3601.2350000000001"/>
    <n v="451"/>
    <x v="1"/>
    <s v="Urgent"/>
    <d v="2019-08-29T00:00:00"/>
    <s v="Paracetamol"/>
    <s v="Inconclusive"/>
    <x v="14"/>
  </r>
  <r>
    <s v="Mr."/>
    <s v="Charles Harvey"/>
    <n v="69"/>
    <x v="0"/>
    <x v="1"/>
    <s v="O-"/>
    <x v="0"/>
    <x v="1"/>
    <x v="305"/>
    <s v="Carrie Johnson"/>
    <x v="8331"/>
    <x v="0"/>
    <n v="28542.922600000002"/>
    <n v="167"/>
    <x v="0"/>
    <s v="Elective"/>
    <d v="2020-09-16T00:00:00"/>
    <s v="Ibuprofen"/>
    <s v="Abnormal"/>
    <x v="3"/>
  </r>
  <r>
    <s v="Mrs."/>
    <s v="Gabriella Ware"/>
    <n v="61"/>
    <x v="0"/>
    <x v="0"/>
    <s v="O+"/>
    <x v="1"/>
    <x v="2"/>
    <x v="1544"/>
    <s v="Anthony Russell"/>
    <x v="8332"/>
    <x v="0"/>
    <n v="16994.823700000001"/>
    <n v="360"/>
    <x v="0"/>
    <s v="Elective"/>
    <d v="2021-07-20T00:00:00"/>
    <s v="Lipitor"/>
    <s v="Normal"/>
    <x v="13"/>
  </r>
  <r>
    <s v="Mrs."/>
    <s v="Sandy Miller"/>
    <n v="52"/>
    <x v="1"/>
    <x v="0"/>
    <s v="AB+"/>
    <x v="3"/>
    <x v="0"/>
    <x v="1071"/>
    <s v="Kevin Howe"/>
    <x v="8333"/>
    <x v="3"/>
    <n v="23893.7107"/>
    <n v="328"/>
    <x v="2"/>
    <s v="Emergency"/>
    <d v="2020-02-23T00:00:00"/>
    <s v="Paracetamol"/>
    <s v="Inconclusive"/>
    <x v="22"/>
  </r>
  <r>
    <s v="Mr."/>
    <s v="Patrick Camacho"/>
    <n v="54"/>
    <x v="1"/>
    <x v="1"/>
    <s v="O+"/>
    <x v="1"/>
    <x v="0"/>
    <x v="1169"/>
    <s v="Dakota Gordon"/>
    <x v="8334"/>
    <x v="0"/>
    <n v="6782.0268999999998"/>
    <n v="488"/>
    <x v="2"/>
    <s v="Emergency"/>
    <d v="2021-12-09T00:00:00"/>
    <s v="Penicillin"/>
    <s v="Inconclusive"/>
    <x v="16"/>
  </r>
  <r>
    <s v="Mrs."/>
    <s v="Allen Nelson"/>
    <n v="28"/>
    <x v="2"/>
    <x v="0"/>
    <s v="B-"/>
    <x v="2"/>
    <x v="1"/>
    <x v="909"/>
    <s v="Jennifer Brewer"/>
    <x v="8335"/>
    <x v="2"/>
    <n v="17063.6656"/>
    <n v="360"/>
    <x v="1"/>
    <s v="Urgent"/>
    <d v="2023-04-15T00:00:00"/>
    <s v="Ibuprofen"/>
    <s v="Abnormal"/>
    <x v="0"/>
  </r>
  <r>
    <s v="Mrs."/>
    <s v="Russell Davis"/>
    <n v="36"/>
    <x v="1"/>
    <x v="0"/>
    <s v="AB+"/>
    <x v="3"/>
    <x v="3"/>
    <x v="1072"/>
    <s v="Michelle Anderson"/>
    <x v="8336"/>
    <x v="4"/>
    <n v="16828.164799999999"/>
    <n v="268"/>
    <x v="2"/>
    <s v="Emergency"/>
    <d v="2021-06-18T00:00:00"/>
    <s v="Penicillin"/>
    <s v="Inconclusive"/>
    <x v="17"/>
  </r>
  <r>
    <s v="Mrs."/>
    <s v="Jack Hancock"/>
    <n v="56"/>
    <x v="1"/>
    <x v="0"/>
    <s v="AB+"/>
    <x v="3"/>
    <x v="2"/>
    <x v="1098"/>
    <s v="Duane Hart"/>
    <x v="8337"/>
    <x v="0"/>
    <n v="11764.3187"/>
    <n v="452"/>
    <x v="0"/>
    <s v="Elective"/>
    <d v="2021-08-11T00:00:00"/>
    <s v="Aspirin"/>
    <s v="Normal"/>
    <x v="0"/>
  </r>
  <r>
    <s v="Mr."/>
    <s v="Hunter Sandoval"/>
    <n v="21"/>
    <x v="2"/>
    <x v="1"/>
    <s v="B-"/>
    <x v="2"/>
    <x v="1"/>
    <x v="1003"/>
    <s v="Brandon Morton"/>
    <x v="8338"/>
    <x v="2"/>
    <n v="18443.474900000001"/>
    <n v="293"/>
    <x v="1"/>
    <s v="Urgent"/>
    <d v="2020-05-30T00:00:00"/>
    <s v="Lipitor"/>
    <s v="Abnormal"/>
    <x v="27"/>
  </r>
  <r>
    <s v="Mr."/>
    <s v="Larry Luna"/>
    <n v="58"/>
    <x v="1"/>
    <x v="1"/>
    <s v="O+"/>
    <x v="1"/>
    <x v="4"/>
    <x v="304"/>
    <s v="Ruth Elliott"/>
    <x v="8339"/>
    <x v="1"/>
    <n v="1006.948"/>
    <n v="438"/>
    <x v="1"/>
    <s v="Urgent"/>
    <d v="2022-05-22T00:00:00"/>
    <s v="Aspirin"/>
    <s v="Inconclusive"/>
    <x v="3"/>
  </r>
  <r>
    <s v="Mr."/>
    <s v="Bruce Morales"/>
    <n v="20"/>
    <x v="2"/>
    <x v="1"/>
    <s v="AB+"/>
    <x v="3"/>
    <x v="5"/>
    <x v="1334"/>
    <s v="Tiffany Brown"/>
    <x v="8340"/>
    <x v="2"/>
    <n v="32742.030699999999"/>
    <n v="482"/>
    <x v="2"/>
    <s v="Emergency"/>
    <d v="2022-09-12T00:00:00"/>
    <s v="Lipitor"/>
    <s v="Normal"/>
    <x v="17"/>
  </r>
  <r>
    <s v="Mrs."/>
    <s v="Mark Clark"/>
    <n v="56"/>
    <x v="1"/>
    <x v="0"/>
    <s v="B-"/>
    <x v="2"/>
    <x v="3"/>
    <x v="1749"/>
    <s v="Matthew Smith"/>
    <x v="8341"/>
    <x v="4"/>
    <n v="27824.590400000001"/>
    <n v="378"/>
    <x v="0"/>
    <s v="Elective"/>
    <d v="2019-06-20T00:00:00"/>
    <s v="Lipitor"/>
    <s v="Normal"/>
    <x v="26"/>
  </r>
  <r>
    <s v="Mr."/>
    <s v="Joseph Garner"/>
    <n v="61"/>
    <x v="0"/>
    <x v="1"/>
    <s v="AB-"/>
    <x v="5"/>
    <x v="4"/>
    <x v="1122"/>
    <s v="Anthony Sanchez"/>
    <x v="8342"/>
    <x v="0"/>
    <n v="16814.005700000002"/>
    <n v="177"/>
    <x v="1"/>
    <s v="Urgent"/>
    <d v="2019-12-02T00:00:00"/>
    <s v="Ibuprofen"/>
    <s v="Abnormal"/>
    <x v="8"/>
  </r>
  <r>
    <s v="Mrs."/>
    <s v="Mary Pacheco"/>
    <n v="20"/>
    <x v="2"/>
    <x v="0"/>
    <s v="O-"/>
    <x v="0"/>
    <x v="0"/>
    <x v="180"/>
    <s v="Andre Johnson"/>
    <x v="820"/>
    <x v="4"/>
    <n v="32340.294300000001"/>
    <n v="298"/>
    <x v="2"/>
    <s v="Emergency"/>
    <d v="2022-11-02T00:00:00"/>
    <s v="Ibuprofen"/>
    <s v="Normal"/>
    <x v="11"/>
  </r>
  <r>
    <s v="Mr."/>
    <s v="Douglas Perez"/>
    <n v="33"/>
    <x v="2"/>
    <x v="1"/>
    <s v="O+"/>
    <x v="1"/>
    <x v="2"/>
    <x v="449"/>
    <s v="Austin Smith"/>
    <x v="8343"/>
    <x v="3"/>
    <n v="10903.5016"/>
    <n v="209"/>
    <x v="0"/>
    <s v="Elective"/>
    <d v="2021-10-16T00:00:00"/>
    <s v="Paracetamol"/>
    <s v="Normal"/>
    <x v="2"/>
  </r>
  <r>
    <s v="Mrs."/>
    <s v="Stephen Campbell"/>
    <n v="64"/>
    <x v="0"/>
    <x v="0"/>
    <s v="B+"/>
    <x v="7"/>
    <x v="3"/>
    <x v="23"/>
    <s v="Jenna Henry DDS"/>
    <x v="8344"/>
    <x v="0"/>
    <n v="19285.537100000001"/>
    <n v="373"/>
    <x v="1"/>
    <s v="Urgent"/>
    <d v="2019-01-22T00:00:00"/>
    <s v="Penicillin"/>
    <s v="Abnormal"/>
    <x v="13"/>
  </r>
  <r>
    <s v="Mrs."/>
    <s v="Dennis Brown"/>
    <n v="53"/>
    <x v="1"/>
    <x v="0"/>
    <s v="AB-"/>
    <x v="5"/>
    <x v="2"/>
    <x v="610"/>
    <s v="Linda Howard"/>
    <x v="8345"/>
    <x v="4"/>
    <n v="14184.5713"/>
    <n v="336"/>
    <x v="1"/>
    <s v="Urgent"/>
    <d v="2022-03-21T00:00:00"/>
    <s v="Ibuprofen"/>
    <s v="Inconclusive"/>
    <x v="0"/>
  </r>
  <r>
    <s v="Mrs."/>
    <s v="Rodney Perez"/>
    <n v="37"/>
    <x v="1"/>
    <x v="0"/>
    <s v="AB-"/>
    <x v="5"/>
    <x v="0"/>
    <x v="679"/>
    <s v="Christina Booker"/>
    <x v="8346"/>
    <x v="0"/>
    <n v="58239.232799999998"/>
    <n v="293"/>
    <x v="2"/>
    <s v="Emergency"/>
    <d v="2023-04-07T00:00:00"/>
    <s v="Lipitor"/>
    <s v="Normal"/>
    <x v="0"/>
  </r>
  <r>
    <s v="Mrs."/>
    <s v="Eric Robertson Jr."/>
    <n v="22"/>
    <x v="2"/>
    <x v="0"/>
    <s v="AB+"/>
    <x v="3"/>
    <x v="2"/>
    <x v="394"/>
    <s v="Anthony Porter"/>
    <x v="8347"/>
    <x v="2"/>
    <n v="12673.05"/>
    <n v="176"/>
    <x v="1"/>
    <s v="Urgent"/>
    <d v="2020-06-22T00:00:00"/>
    <s v="Lipitor"/>
    <s v="Inconclusive"/>
    <x v="3"/>
  </r>
  <r>
    <s v="Mr."/>
    <s v="Jennifer James"/>
    <n v="55"/>
    <x v="1"/>
    <x v="1"/>
    <s v="A+"/>
    <x v="4"/>
    <x v="4"/>
    <x v="1161"/>
    <s v="Adrian Kerr"/>
    <x v="8348"/>
    <x v="1"/>
    <n v="30626.262599999998"/>
    <n v="348"/>
    <x v="1"/>
    <s v="Urgent"/>
    <d v="2021-07-11T00:00:00"/>
    <s v="Aspirin"/>
    <s v="Abnormal"/>
    <x v="21"/>
  </r>
  <r>
    <s v="Mrs."/>
    <s v="Erik Lucas"/>
    <n v="73"/>
    <x v="0"/>
    <x v="0"/>
    <s v="O+"/>
    <x v="1"/>
    <x v="5"/>
    <x v="537"/>
    <s v="Susan Miller"/>
    <x v="8349"/>
    <x v="0"/>
    <n v="51102.567300000002"/>
    <n v="346"/>
    <x v="0"/>
    <s v="Elective"/>
    <d v="2022-07-23T00:00:00"/>
    <s v="Penicillin"/>
    <s v="Abnormal"/>
    <x v="13"/>
  </r>
  <r>
    <s v="Mr."/>
    <s v="Benjamin Miller"/>
    <n v="72"/>
    <x v="0"/>
    <x v="1"/>
    <s v="AB-"/>
    <x v="5"/>
    <x v="5"/>
    <x v="951"/>
    <s v="Zachary Sherman"/>
    <x v="6334"/>
    <x v="0"/>
    <n v="61798.6"/>
    <n v="407"/>
    <x v="2"/>
    <s v="Emergency"/>
    <d v="2022-04-19T00:00:00"/>
    <s v="Ibuprofen"/>
    <s v="Normal"/>
    <x v="26"/>
  </r>
  <r>
    <s v="Mr."/>
    <s v="Patrick Cook"/>
    <n v="57"/>
    <x v="1"/>
    <x v="1"/>
    <s v="B+"/>
    <x v="7"/>
    <x v="0"/>
    <x v="904"/>
    <s v="Alan Watkins"/>
    <x v="8350"/>
    <x v="2"/>
    <n v="22943.230899999999"/>
    <n v="136"/>
    <x v="2"/>
    <s v="Emergency"/>
    <d v="2022-03-28T00:00:00"/>
    <s v="Ibuprofen"/>
    <s v="Inconclusive"/>
    <x v="4"/>
  </r>
  <r>
    <s v="Mr."/>
    <s v="Joseph Perez"/>
    <n v="19"/>
    <x v="2"/>
    <x v="1"/>
    <s v="AB+"/>
    <x v="3"/>
    <x v="3"/>
    <x v="1696"/>
    <s v="Sophia Smith"/>
    <x v="8351"/>
    <x v="3"/>
    <n v="21969.6021"/>
    <n v="386"/>
    <x v="1"/>
    <s v="Urgent"/>
    <d v="2023-08-18T00:00:00"/>
    <s v="Aspirin"/>
    <s v="Abnormal"/>
    <x v="13"/>
  </r>
  <r>
    <s v="Mrs."/>
    <s v="Stacy Martin"/>
    <n v="54"/>
    <x v="1"/>
    <x v="0"/>
    <s v="B+"/>
    <x v="7"/>
    <x v="1"/>
    <x v="1437"/>
    <s v="Nancy Garcia"/>
    <x v="8352"/>
    <x v="3"/>
    <n v="29616.740699999998"/>
    <n v="379"/>
    <x v="1"/>
    <s v="Urgent"/>
    <d v="2020-01-13T00:00:00"/>
    <s v="Aspirin"/>
    <s v="Normal"/>
    <x v="25"/>
  </r>
  <r>
    <s v="Mr."/>
    <s v="Jill Eaton"/>
    <n v="24"/>
    <x v="2"/>
    <x v="1"/>
    <s v="A-"/>
    <x v="6"/>
    <x v="3"/>
    <x v="366"/>
    <s v="Ms. Kayla Brown"/>
    <x v="8353"/>
    <x v="2"/>
    <n v="34532.347800000003"/>
    <n v="472"/>
    <x v="1"/>
    <s v="Urgent"/>
    <d v="2023-09-14T00:00:00"/>
    <s v="Paracetamol"/>
    <s v="Abnormal"/>
    <x v="22"/>
  </r>
  <r>
    <s v="Mr."/>
    <s v="Erik Miranda"/>
    <n v="81"/>
    <x v="0"/>
    <x v="1"/>
    <s v="AB-"/>
    <x v="5"/>
    <x v="3"/>
    <x v="32"/>
    <s v="Justin Parker"/>
    <x v="8354"/>
    <x v="0"/>
    <n v="11201.239299999999"/>
    <n v="155"/>
    <x v="0"/>
    <s v="Elective"/>
    <d v="2021-02-10T00:00:00"/>
    <s v="Paracetamol"/>
    <s v="Abnormal"/>
    <x v="24"/>
  </r>
  <r>
    <s v="Mr."/>
    <s v="Michelle Erickson"/>
    <n v="18"/>
    <x v="2"/>
    <x v="1"/>
    <s v="A+"/>
    <x v="4"/>
    <x v="2"/>
    <x v="975"/>
    <s v="Daniel Jones"/>
    <x v="3747"/>
    <x v="1"/>
    <n v="8703.9570999999996"/>
    <n v="166"/>
    <x v="0"/>
    <s v="Elective"/>
    <d v="2023-06-22T00:00:00"/>
    <s v="Penicillin"/>
    <s v="Normal"/>
    <x v="23"/>
  </r>
  <r>
    <s v="Mr."/>
    <s v="Amy May"/>
    <n v="30"/>
    <x v="2"/>
    <x v="1"/>
    <s v="B+"/>
    <x v="7"/>
    <x v="3"/>
    <x v="1123"/>
    <s v="Cynthia Carpenter"/>
    <x v="8355"/>
    <x v="2"/>
    <n v="28414.1895"/>
    <n v="290"/>
    <x v="1"/>
    <s v="Urgent"/>
    <d v="2023-02-07T00:00:00"/>
    <s v="Penicillin"/>
    <s v="Abnormal"/>
    <x v="1"/>
  </r>
  <r>
    <s v="Mr."/>
    <s v="Jennifer Delacruz"/>
    <n v="64"/>
    <x v="0"/>
    <x v="1"/>
    <s v="O-"/>
    <x v="0"/>
    <x v="0"/>
    <x v="968"/>
    <s v="Shane Carey"/>
    <x v="8356"/>
    <x v="0"/>
    <n v="4858.4708000000001"/>
    <n v="126"/>
    <x v="1"/>
    <s v="Urgent"/>
    <d v="2019-05-05T00:00:00"/>
    <s v="Penicillin"/>
    <s v="Inconclusive"/>
    <x v="23"/>
  </r>
  <r>
    <s v="Mrs."/>
    <s v="Edgar Mitchell"/>
    <n v="58"/>
    <x v="1"/>
    <x v="0"/>
    <s v="O-"/>
    <x v="0"/>
    <x v="2"/>
    <x v="1288"/>
    <s v="Cristina Mathis"/>
    <x v="8357"/>
    <x v="4"/>
    <n v="1845.9246000000001"/>
    <n v="497"/>
    <x v="0"/>
    <s v="Elective"/>
    <d v="2022-09-27T00:00:00"/>
    <s v="Aspirin"/>
    <s v="Normal"/>
    <x v="21"/>
  </r>
  <r>
    <s v="Mrs."/>
    <s v="Cody Moran"/>
    <n v="43"/>
    <x v="1"/>
    <x v="0"/>
    <s v="O+"/>
    <x v="1"/>
    <x v="2"/>
    <x v="48"/>
    <s v="Terry White"/>
    <x v="8358"/>
    <x v="1"/>
    <n v="6235.4757"/>
    <n v="452"/>
    <x v="0"/>
    <s v="Elective"/>
    <d v="2021-02-24T00:00:00"/>
    <s v="Lipitor"/>
    <s v="Inconclusive"/>
    <x v="27"/>
  </r>
  <r>
    <s v="Mrs."/>
    <s v="Michelle Garcia"/>
    <n v="51"/>
    <x v="1"/>
    <x v="0"/>
    <s v="A+"/>
    <x v="4"/>
    <x v="3"/>
    <x v="926"/>
    <s v="Tammie Stevens"/>
    <x v="8359"/>
    <x v="3"/>
    <n v="9335.3714"/>
    <n v="466"/>
    <x v="2"/>
    <s v="Emergency"/>
    <d v="2019-07-04T00:00:00"/>
    <s v="Ibuprofen"/>
    <s v="Normal"/>
    <x v="10"/>
  </r>
  <r>
    <s v="Mrs."/>
    <s v="Amy Weaver"/>
    <n v="45"/>
    <x v="1"/>
    <x v="0"/>
    <s v="AB-"/>
    <x v="5"/>
    <x v="1"/>
    <x v="56"/>
    <s v="Jacqueline Webb"/>
    <x v="7543"/>
    <x v="4"/>
    <n v="20940.3308"/>
    <n v="442"/>
    <x v="2"/>
    <s v="Emergency"/>
    <d v="2022-11-26T00:00:00"/>
    <s v="Penicillin"/>
    <s v="Normal"/>
    <x v="6"/>
  </r>
  <r>
    <s v="Mr."/>
    <s v="Amanda Pratt"/>
    <n v="23"/>
    <x v="2"/>
    <x v="1"/>
    <s v="B-"/>
    <x v="2"/>
    <x v="1"/>
    <x v="753"/>
    <s v="Kelly Ware"/>
    <x v="4670"/>
    <x v="1"/>
    <n v="38238.682200000003"/>
    <n v="174"/>
    <x v="1"/>
    <s v="Urgent"/>
    <d v="2021-10-05T00:00:00"/>
    <s v="Ibuprofen"/>
    <s v="Inconclusive"/>
    <x v="24"/>
  </r>
  <r>
    <s v="Mrs."/>
    <s v="Ms. Jessica Carney PhD"/>
    <n v="79"/>
    <x v="0"/>
    <x v="0"/>
    <s v="AB-"/>
    <x v="5"/>
    <x v="2"/>
    <x v="1655"/>
    <s v="Tristan Mcdowell"/>
    <x v="8360"/>
    <x v="0"/>
    <n v="5656.1692999999996"/>
    <n v="361"/>
    <x v="0"/>
    <s v="Elective"/>
    <d v="2021-01-01T00:00:00"/>
    <s v="Penicillin"/>
    <s v="Abnormal"/>
    <x v="23"/>
  </r>
  <r>
    <s v="Mrs."/>
    <s v="Jasmine Forbes"/>
    <n v="41"/>
    <x v="1"/>
    <x v="0"/>
    <s v="O+"/>
    <x v="1"/>
    <x v="1"/>
    <x v="759"/>
    <s v="Jesus Austin"/>
    <x v="8361"/>
    <x v="4"/>
    <n v="14537.0208"/>
    <n v="300"/>
    <x v="0"/>
    <s v="Elective"/>
    <d v="2023-08-21T00:00:00"/>
    <s v="Penicillin"/>
    <s v="Normal"/>
    <x v="30"/>
  </r>
  <r>
    <s v="Mrs."/>
    <s v="Anthony Ward"/>
    <n v="53"/>
    <x v="1"/>
    <x v="0"/>
    <s v="O+"/>
    <x v="1"/>
    <x v="2"/>
    <x v="434"/>
    <s v="Jeffrey Lee"/>
    <x v="1958"/>
    <x v="1"/>
    <n v="14594.7948"/>
    <n v="132"/>
    <x v="0"/>
    <s v="Elective"/>
    <d v="2021-03-17T00:00:00"/>
    <s v="Aspirin"/>
    <s v="Normal"/>
    <x v="2"/>
  </r>
  <r>
    <s v="Mr."/>
    <s v="Allison Wilson"/>
    <n v="45"/>
    <x v="1"/>
    <x v="1"/>
    <s v="A+"/>
    <x v="4"/>
    <x v="1"/>
    <x v="1015"/>
    <s v="Rachel Collins"/>
    <x v="1350"/>
    <x v="1"/>
    <n v="26161.5393"/>
    <n v="405"/>
    <x v="1"/>
    <s v="Urgent"/>
    <d v="2023-03-15T00:00:00"/>
    <s v="Aspirin"/>
    <s v="Normal"/>
    <x v="18"/>
  </r>
  <r>
    <s v="Mr."/>
    <s v="David Moore"/>
    <n v="20"/>
    <x v="2"/>
    <x v="1"/>
    <s v="O-"/>
    <x v="0"/>
    <x v="3"/>
    <x v="1177"/>
    <s v="Kyle Davis"/>
    <x v="8362"/>
    <x v="3"/>
    <n v="19017.275300000001"/>
    <n v="389"/>
    <x v="1"/>
    <s v="Urgent"/>
    <d v="2021-07-19T00:00:00"/>
    <s v="Paracetamol"/>
    <s v="Abnormal"/>
    <x v="24"/>
  </r>
  <r>
    <s v="Mrs."/>
    <s v="James Irwin"/>
    <n v="26"/>
    <x v="2"/>
    <x v="0"/>
    <s v="AB+"/>
    <x v="3"/>
    <x v="1"/>
    <x v="1106"/>
    <s v="Brianna Adams"/>
    <x v="1964"/>
    <x v="4"/>
    <n v="28292.029500000001"/>
    <n v="423"/>
    <x v="0"/>
    <s v="Elective"/>
    <d v="2018-12-19T00:00:00"/>
    <s v="Lipitor"/>
    <s v="Normal"/>
    <x v="30"/>
  </r>
  <r>
    <s v="Mrs."/>
    <s v="Catherine Kline"/>
    <n v="58"/>
    <x v="1"/>
    <x v="0"/>
    <s v="O-"/>
    <x v="0"/>
    <x v="2"/>
    <x v="1798"/>
    <s v="Dr. Francis Wright"/>
    <x v="8363"/>
    <x v="4"/>
    <n v="13541.2343"/>
    <n v="269"/>
    <x v="0"/>
    <s v="Elective"/>
    <d v="2021-05-10T00:00:00"/>
    <s v="Penicillin"/>
    <s v="Normal"/>
    <x v="0"/>
  </r>
  <r>
    <s v="Mrs."/>
    <s v="Michael Knight"/>
    <n v="42"/>
    <x v="1"/>
    <x v="0"/>
    <s v="B+"/>
    <x v="7"/>
    <x v="3"/>
    <x v="1701"/>
    <s v="Matthew Bradshaw"/>
    <x v="8364"/>
    <x v="3"/>
    <n v="12435.7302"/>
    <n v="309"/>
    <x v="2"/>
    <s v="Emergency"/>
    <d v="2020-07-23T00:00:00"/>
    <s v="Ibuprofen"/>
    <s v="Inconclusive"/>
    <x v="25"/>
  </r>
  <r>
    <s v="Mr."/>
    <s v="Jeffrey Maxwell"/>
    <n v="65"/>
    <x v="0"/>
    <x v="1"/>
    <s v="O+"/>
    <x v="1"/>
    <x v="4"/>
    <x v="401"/>
    <s v="Connie Baker"/>
    <x v="4884"/>
    <x v="0"/>
    <n v="17209.6296"/>
    <n v="258"/>
    <x v="1"/>
    <s v="Urgent"/>
    <d v="2022-11-08T00:00:00"/>
    <s v="Paracetamol"/>
    <s v="Abnormal"/>
    <x v="16"/>
  </r>
  <r>
    <s v="Mrs."/>
    <s v="Martin Miller"/>
    <n v="57"/>
    <x v="1"/>
    <x v="0"/>
    <s v="AB+"/>
    <x v="3"/>
    <x v="2"/>
    <x v="830"/>
    <s v="Madison Hardin"/>
    <x v="8365"/>
    <x v="4"/>
    <n v="11345.659"/>
    <n v="342"/>
    <x v="0"/>
    <s v="Elective"/>
    <d v="2020-04-06T00:00:00"/>
    <s v="Lipitor"/>
    <s v="Inconclusive"/>
    <x v="18"/>
  </r>
  <r>
    <s v="Mrs."/>
    <s v="Nathan Gray"/>
    <n v="59"/>
    <x v="1"/>
    <x v="0"/>
    <s v="A+"/>
    <x v="4"/>
    <x v="3"/>
    <x v="805"/>
    <s v="Christine Beard"/>
    <x v="8366"/>
    <x v="1"/>
    <n v="1891.5785000000001"/>
    <n v="172"/>
    <x v="2"/>
    <s v="Emergency"/>
    <d v="2019-01-16T00:00:00"/>
    <s v="Lipitor"/>
    <s v="Inconclusive"/>
    <x v="10"/>
  </r>
  <r>
    <s v="Mr."/>
    <s v="Jennifer Morales"/>
    <n v="43"/>
    <x v="1"/>
    <x v="1"/>
    <s v="B-"/>
    <x v="2"/>
    <x v="0"/>
    <x v="3"/>
    <s v="Stephen Nielsen"/>
    <x v="8367"/>
    <x v="2"/>
    <n v="50659.827499999999"/>
    <n v="490"/>
    <x v="2"/>
    <s v="Emergency"/>
    <d v="2023-01-13T00:00:00"/>
    <s v="Lipitor"/>
    <s v="Normal"/>
    <x v="16"/>
  </r>
  <r>
    <s v="Mr."/>
    <s v="Mark Patterson"/>
    <n v="58"/>
    <x v="1"/>
    <x v="1"/>
    <s v="AB+"/>
    <x v="3"/>
    <x v="3"/>
    <x v="1254"/>
    <s v="Kelly Duncan"/>
    <x v="8368"/>
    <x v="1"/>
    <n v="7333.1652999999997"/>
    <n v="165"/>
    <x v="0"/>
    <s v="Elective"/>
    <d v="2019-08-08T00:00:00"/>
    <s v="Penicillin"/>
    <s v="Inconclusive"/>
    <x v="14"/>
  </r>
  <r>
    <s v="Mr."/>
    <s v="Maria Johnson"/>
    <n v="65"/>
    <x v="0"/>
    <x v="1"/>
    <s v="B-"/>
    <x v="2"/>
    <x v="3"/>
    <x v="1054"/>
    <s v="William Floyd"/>
    <x v="8369"/>
    <x v="0"/>
    <n v="10814.3174"/>
    <n v="425"/>
    <x v="1"/>
    <s v="Urgent"/>
    <d v="2022-10-31T00:00:00"/>
    <s v="Aspirin"/>
    <s v="Abnormal"/>
    <x v="2"/>
  </r>
  <r>
    <s v="Mrs."/>
    <s v="Shane Colon"/>
    <n v="43"/>
    <x v="1"/>
    <x v="0"/>
    <s v="B+"/>
    <x v="7"/>
    <x v="5"/>
    <x v="1565"/>
    <s v="Jenna Taylor"/>
    <x v="8370"/>
    <x v="3"/>
    <n v="11996.856299999999"/>
    <n v="358"/>
    <x v="1"/>
    <s v="Urgent"/>
    <d v="2019-08-13T00:00:00"/>
    <s v="Paracetamol"/>
    <s v="Abnormal"/>
    <x v="29"/>
  </r>
  <r>
    <s v="Mr."/>
    <s v="Patricia Murray"/>
    <n v="64"/>
    <x v="0"/>
    <x v="1"/>
    <s v="O-"/>
    <x v="0"/>
    <x v="5"/>
    <x v="713"/>
    <s v="Dawn Davidson"/>
    <x v="8371"/>
    <x v="0"/>
    <n v="21933.576700000001"/>
    <n v="345"/>
    <x v="1"/>
    <s v="Urgent"/>
    <d v="2020-01-24T00:00:00"/>
    <s v="Aspirin"/>
    <s v="Inconclusive"/>
    <x v="27"/>
  </r>
  <r>
    <s v="Mrs."/>
    <s v="Alison Cline"/>
    <n v="55"/>
    <x v="1"/>
    <x v="0"/>
    <s v="AB+"/>
    <x v="3"/>
    <x v="3"/>
    <x v="451"/>
    <s v="Jacob Griffin"/>
    <x v="1496"/>
    <x v="0"/>
    <n v="32859.188600000001"/>
    <n v="432"/>
    <x v="2"/>
    <s v="Emergency"/>
    <d v="2019-04-26T00:00:00"/>
    <s v="Lipitor"/>
    <s v="Inconclusive"/>
    <x v="25"/>
  </r>
  <r>
    <s v="Mrs."/>
    <s v="Vickie Rubio"/>
    <n v="54"/>
    <x v="1"/>
    <x v="0"/>
    <s v="B+"/>
    <x v="7"/>
    <x v="2"/>
    <x v="1035"/>
    <s v="April Phillips"/>
    <x v="486"/>
    <x v="3"/>
    <n v="11475.2093"/>
    <n v="436"/>
    <x v="0"/>
    <s v="Elective"/>
    <d v="2019-10-25T00:00:00"/>
    <s v="Aspirin"/>
    <s v="Abnormal"/>
    <x v="2"/>
  </r>
  <r>
    <s v="Mrs."/>
    <s v="George Smith"/>
    <n v="85"/>
    <x v="0"/>
    <x v="0"/>
    <s v="AB-"/>
    <x v="5"/>
    <x v="0"/>
    <x v="892"/>
    <s v="Marcia Knapp"/>
    <x v="7266"/>
    <x v="0"/>
    <n v="17706.828000000001"/>
    <n v="424"/>
    <x v="2"/>
    <s v="Emergency"/>
    <d v="2022-11-19T00:00:00"/>
    <s v="Aspirin"/>
    <s v="Abnormal"/>
    <x v="26"/>
  </r>
  <r>
    <s v="Mrs."/>
    <s v="Lisa Henderson"/>
    <n v="57"/>
    <x v="1"/>
    <x v="0"/>
    <s v="O-"/>
    <x v="0"/>
    <x v="2"/>
    <x v="733"/>
    <s v="Jamie Leonard"/>
    <x v="8372"/>
    <x v="4"/>
    <n v="2935.319"/>
    <n v="397"/>
    <x v="1"/>
    <s v="Urgent"/>
    <d v="2021-08-16T00:00:00"/>
    <s v="Aspirin"/>
    <s v="Inconclusive"/>
    <x v="7"/>
  </r>
  <r>
    <s v="Mrs."/>
    <s v="Denise Zavala"/>
    <n v="36"/>
    <x v="1"/>
    <x v="0"/>
    <s v="AB-"/>
    <x v="5"/>
    <x v="3"/>
    <x v="742"/>
    <s v="Rachel Campbell"/>
    <x v="8373"/>
    <x v="4"/>
    <n v="10666.561900000001"/>
    <n v="176"/>
    <x v="2"/>
    <s v="Emergency"/>
    <d v="2021-10-17T00:00:00"/>
    <s v="Penicillin"/>
    <s v="Abnormal"/>
    <x v="3"/>
  </r>
  <r>
    <s v="Mrs."/>
    <s v="Joshua Moran"/>
    <n v="53"/>
    <x v="1"/>
    <x v="0"/>
    <s v="O+"/>
    <x v="1"/>
    <x v="2"/>
    <x v="120"/>
    <s v="Monica Rivera"/>
    <x v="8374"/>
    <x v="3"/>
    <n v="6240.5505999999996"/>
    <n v="348"/>
    <x v="0"/>
    <s v="Elective"/>
    <d v="2023-04-29T00:00:00"/>
    <s v="Ibuprofen"/>
    <s v="Abnormal"/>
    <x v="3"/>
  </r>
  <r>
    <s v="Mrs."/>
    <s v="Jack Anderson"/>
    <n v="24"/>
    <x v="2"/>
    <x v="0"/>
    <s v="AB-"/>
    <x v="5"/>
    <x v="2"/>
    <x v="1768"/>
    <s v="Anthony Booth"/>
    <x v="8375"/>
    <x v="3"/>
    <n v="21379.707600000002"/>
    <n v="491"/>
    <x v="0"/>
    <s v="Elective"/>
    <d v="2020-01-06T00:00:00"/>
    <s v="Penicillin"/>
    <s v="Abnormal"/>
    <x v="9"/>
  </r>
  <r>
    <s v="Mr."/>
    <s v="Michael Shelton"/>
    <n v="51"/>
    <x v="1"/>
    <x v="1"/>
    <s v="A+"/>
    <x v="4"/>
    <x v="4"/>
    <x v="938"/>
    <s v="Derek Allen"/>
    <x v="8376"/>
    <x v="4"/>
    <n v="2543.2766000000001"/>
    <n v="384"/>
    <x v="2"/>
    <s v="Emergency"/>
    <d v="2022-03-15T00:00:00"/>
    <s v="Ibuprofen"/>
    <s v="Normal"/>
    <x v="21"/>
  </r>
  <r>
    <s v="Mrs."/>
    <s v="Yesenia Marks"/>
    <n v="85"/>
    <x v="0"/>
    <x v="0"/>
    <s v="A+"/>
    <x v="4"/>
    <x v="0"/>
    <x v="1271"/>
    <s v="Brett Jones"/>
    <x v="8377"/>
    <x v="0"/>
    <n v="12602.892599999999"/>
    <n v="350"/>
    <x v="2"/>
    <s v="Emergency"/>
    <d v="2019-02-26T00:00:00"/>
    <s v="Lipitor"/>
    <s v="Inconclusive"/>
    <x v="11"/>
  </r>
  <r>
    <s v="Mr."/>
    <s v="Deborah Valentine"/>
    <n v="48"/>
    <x v="1"/>
    <x v="1"/>
    <s v="B-"/>
    <x v="2"/>
    <x v="4"/>
    <x v="1685"/>
    <s v="Christopher Mooney"/>
    <x v="8378"/>
    <x v="4"/>
    <n v="8729.4822999999997"/>
    <n v="293"/>
    <x v="1"/>
    <s v="Urgent"/>
    <d v="2021-04-23T00:00:00"/>
    <s v="Lipitor"/>
    <s v="Normal"/>
    <x v="15"/>
  </r>
  <r>
    <s v="Mrs."/>
    <s v="Jennifer Hartman"/>
    <n v="28"/>
    <x v="2"/>
    <x v="0"/>
    <s v="B-"/>
    <x v="2"/>
    <x v="5"/>
    <x v="1386"/>
    <s v="Lee Graham"/>
    <x v="5107"/>
    <x v="2"/>
    <n v="32394.222099999999"/>
    <n v="182"/>
    <x v="0"/>
    <s v="Elective"/>
    <d v="2019-05-13T00:00:00"/>
    <s v="Lipitor"/>
    <s v="Inconclusive"/>
    <x v="8"/>
  </r>
  <r>
    <s v="Mr."/>
    <s v="Lisa Frey"/>
    <n v="29"/>
    <x v="2"/>
    <x v="1"/>
    <s v="O-"/>
    <x v="0"/>
    <x v="1"/>
    <x v="1250"/>
    <s v="Michelle Brooks"/>
    <x v="8379"/>
    <x v="2"/>
    <n v="16393.5445"/>
    <n v="183"/>
    <x v="0"/>
    <s v="Elective"/>
    <d v="2022-10-07T00:00:00"/>
    <s v="Aspirin"/>
    <s v="Inconclusive"/>
    <x v="22"/>
  </r>
  <r>
    <s v="Mr."/>
    <s v="Carl Torres"/>
    <n v="78"/>
    <x v="0"/>
    <x v="1"/>
    <s v="O-"/>
    <x v="0"/>
    <x v="5"/>
    <x v="618"/>
    <s v="Andre Stanley"/>
    <x v="8380"/>
    <x v="0"/>
    <n v="52881.7745"/>
    <n v="235"/>
    <x v="1"/>
    <s v="Urgent"/>
    <d v="2022-03-09T00:00:00"/>
    <s v="Ibuprofen"/>
    <s v="Abnormal"/>
    <x v="16"/>
  </r>
  <r>
    <s v="Mrs."/>
    <s v="Michelle Zuniga"/>
    <n v="64"/>
    <x v="0"/>
    <x v="0"/>
    <s v="O+"/>
    <x v="1"/>
    <x v="5"/>
    <x v="107"/>
    <s v="Joshua Benitez"/>
    <x v="8381"/>
    <x v="0"/>
    <n v="36253.438699999999"/>
    <n v="363"/>
    <x v="0"/>
    <s v="Elective"/>
    <d v="2023-05-29T00:00:00"/>
    <s v="Penicillin"/>
    <s v="Normal"/>
    <x v="24"/>
  </r>
  <r>
    <s v="Mrs."/>
    <s v="Brandon Lopez"/>
    <n v="23"/>
    <x v="2"/>
    <x v="0"/>
    <s v="AB+"/>
    <x v="3"/>
    <x v="0"/>
    <x v="306"/>
    <s v="Alan Johnson"/>
    <x v="8382"/>
    <x v="3"/>
    <n v="7865.9237999999996"/>
    <n v="404"/>
    <x v="2"/>
    <s v="Emergency"/>
    <d v="2022-11-23T00:00:00"/>
    <s v="Paracetamol"/>
    <s v="Inconclusive"/>
    <x v="19"/>
  </r>
  <r>
    <s v="Mrs."/>
    <s v="Andrew Turner"/>
    <n v="40"/>
    <x v="1"/>
    <x v="0"/>
    <s v="O-"/>
    <x v="0"/>
    <x v="2"/>
    <x v="1153"/>
    <s v="Sara Cameron"/>
    <x v="8383"/>
    <x v="2"/>
    <n v="16986.050599999999"/>
    <n v="463"/>
    <x v="0"/>
    <s v="Elective"/>
    <d v="2019-03-14T00:00:00"/>
    <s v="Aspirin"/>
    <s v="Normal"/>
    <x v="24"/>
  </r>
  <r>
    <s v="Mrs."/>
    <s v="Erika Kidd"/>
    <n v="60"/>
    <x v="0"/>
    <x v="0"/>
    <s v="B-"/>
    <x v="2"/>
    <x v="2"/>
    <x v="305"/>
    <s v="Henry Bell"/>
    <x v="524"/>
    <x v="0"/>
    <n v="2904.1395000000002"/>
    <n v="360"/>
    <x v="1"/>
    <s v="Urgent"/>
    <d v="2020-10-08T00:00:00"/>
    <s v="Penicillin"/>
    <s v="Abnormal"/>
    <x v="14"/>
  </r>
  <r>
    <s v="Mr."/>
    <s v="Emily Owens"/>
    <n v="32"/>
    <x v="2"/>
    <x v="1"/>
    <s v="B+"/>
    <x v="7"/>
    <x v="4"/>
    <x v="1328"/>
    <s v="Stacy Whitehead"/>
    <x v="3575"/>
    <x v="2"/>
    <n v="25333.7183"/>
    <n v="340"/>
    <x v="2"/>
    <s v="Emergency"/>
    <d v="2019-11-03T00:00:00"/>
    <s v="Aspirin"/>
    <s v="Inconclusive"/>
    <x v="5"/>
  </r>
  <r>
    <s v="Mr."/>
    <s v="Melinda Martinez"/>
    <n v="57"/>
    <x v="1"/>
    <x v="1"/>
    <s v="AB+"/>
    <x v="3"/>
    <x v="2"/>
    <x v="1256"/>
    <s v="Elizabeth Ayala"/>
    <x v="8384"/>
    <x v="1"/>
    <n v="11812.5484"/>
    <n v="191"/>
    <x v="0"/>
    <s v="Elective"/>
    <d v="2022-06-02T00:00:00"/>
    <s v="Ibuprofen"/>
    <s v="Inconclusive"/>
    <x v="24"/>
  </r>
  <r>
    <s v="Mrs."/>
    <s v="Tammy Walker"/>
    <n v="78"/>
    <x v="0"/>
    <x v="0"/>
    <s v="O+"/>
    <x v="1"/>
    <x v="0"/>
    <x v="512"/>
    <s v="Erika Anderson"/>
    <x v="1755"/>
    <x v="0"/>
    <n v="23602.737000000001"/>
    <n v="250"/>
    <x v="2"/>
    <s v="Emergency"/>
    <d v="2019-05-23T00:00:00"/>
    <s v="Penicillin"/>
    <s v="Normal"/>
    <x v="1"/>
  </r>
  <r>
    <s v="Mrs."/>
    <s v="Belinda Stevens"/>
    <n v="72"/>
    <x v="0"/>
    <x v="0"/>
    <s v="AB-"/>
    <x v="5"/>
    <x v="5"/>
    <x v="978"/>
    <s v="Randall Guzman"/>
    <x v="8385"/>
    <x v="0"/>
    <n v="24010.591899999999"/>
    <n v="420"/>
    <x v="2"/>
    <s v="Emergency"/>
    <d v="2020-10-08T00:00:00"/>
    <s v="Penicillin"/>
    <s v="Normal"/>
    <x v="25"/>
  </r>
  <r>
    <s v="Mr."/>
    <s v="Cheryl Simpson"/>
    <n v="49"/>
    <x v="1"/>
    <x v="1"/>
    <s v="O+"/>
    <x v="1"/>
    <x v="2"/>
    <x v="331"/>
    <s v="Emily Ferguson"/>
    <x v="8386"/>
    <x v="1"/>
    <n v="8629.1605999999992"/>
    <n v="357"/>
    <x v="1"/>
    <s v="Urgent"/>
    <d v="2020-12-16T00:00:00"/>
    <s v="Aspirin"/>
    <s v="Inconclusive"/>
    <x v="21"/>
  </r>
  <r>
    <s v="Mrs."/>
    <s v="Tina Haynes"/>
    <n v="48"/>
    <x v="1"/>
    <x v="0"/>
    <s v="B+"/>
    <x v="7"/>
    <x v="5"/>
    <x v="338"/>
    <s v="David Krueger"/>
    <x v="8387"/>
    <x v="3"/>
    <n v="13823.1996"/>
    <n v="108"/>
    <x v="1"/>
    <s v="Urgent"/>
    <d v="2022-02-15T00:00:00"/>
    <s v="Aspirin"/>
    <s v="Normal"/>
    <x v="10"/>
  </r>
  <r>
    <s v="Mr."/>
    <s v="Kendra Romero"/>
    <n v="82"/>
    <x v="0"/>
    <x v="1"/>
    <s v="A+"/>
    <x v="4"/>
    <x v="3"/>
    <x v="30"/>
    <s v="Nicole Henderson DVM"/>
    <x v="8388"/>
    <x v="0"/>
    <n v="5674.6391000000003"/>
    <n v="208"/>
    <x v="1"/>
    <s v="Urgent"/>
    <d v="2021-11-25T00:00:00"/>
    <s v="Penicillin"/>
    <s v="Normal"/>
    <x v="12"/>
  </r>
  <r>
    <s v="Mr."/>
    <s v="Kaitlyn Griffin"/>
    <n v="79"/>
    <x v="0"/>
    <x v="1"/>
    <s v="A-"/>
    <x v="6"/>
    <x v="5"/>
    <x v="337"/>
    <s v="Sarah Fuller"/>
    <x v="8389"/>
    <x v="0"/>
    <n v="8658.3840999999993"/>
    <n v="475"/>
    <x v="0"/>
    <s v="Elective"/>
    <d v="2020-06-03T00:00:00"/>
    <s v="Ibuprofen"/>
    <s v="Inconclusive"/>
    <x v="24"/>
  </r>
  <r>
    <s v="Mrs."/>
    <s v="Teresa Davis"/>
    <n v="21"/>
    <x v="2"/>
    <x v="0"/>
    <s v="A+"/>
    <x v="4"/>
    <x v="2"/>
    <x v="666"/>
    <s v="Rebecca Garza"/>
    <x v="61"/>
    <x v="4"/>
    <n v="16097.2569"/>
    <n v="178"/>
    <x v="0"/>
    <s v="Elective"/>
    <d v="2020-04-22T00:00:00"/>
    <s v="Lipitor"/>
    <s v="Abnormal"/>
    <x v="5"/>
  </r>
  <r>
    <s v="Mrs."/>
    <s v="Karen Henry"/>
    <n v="63"/>
    <x v="0"/>
    <x v="0"/>
    <s v="AB-"/>
    <x v="5"/>
    <x v="2"/>
    <x v="717"/>
    <s v="Lance Gonzalez"/>
    <x v="8390"/>
    <x v="0"/>
    <n v="17823.175999999999"/>
    <n v="495"/>
    <x v="1"/>
    <s v="Urgent"/>
    <d v="2021-12-11T00:00:00"/>
    <s v="Aspirin"/>
    <s v="Inconclusive"/>
    <x v="2"/>
  </r>
  <r>
    <s v="Mr."/>
    <s v="Traci Melendez"/>
    <n v="70"/>
    <x v="0"/>
    <x v="1"/>
    <s v="O+"/>
    <x v="1"/>
    <x v="5"/>
    <x v="711"/>
    <s v="Brandy Baker"/>
    <x v="8391"/>
    <x v="0"/>
    <n v="38090.938399999999"/>
    <n v="298"/>
    <x v="2"/>
    <s v="Emergency"/>
    <d v="2019-10-07T00:00:00"/>
    <s v="Lipitor"/>
    <s v="Inconclusive"/>
    <x v="19"/>
  </r>
  <r>
    <s v="Mr."/>
    <s v="Dan Potter"/>
    <n v="37"/>
    <x v="1"/>
    <x v="1"/>
    <s v="O-"/>
    <x v="0"/>
    <x v="1"/>
    <x v="930"/>
    <s v="Kerry Hart"/>
    <x v="8392"/>
    <x v="0"/>
    <n v="25144.719000000001"/>
    <n v="219"/>
    <x v="0"/>
    <s v="Elective"/>
    <d v="2022-01-16T00:00:00"/>
    <s v="Paracetamol"/>
    <s v="Normal"/>
    <x v="3"/>
  </r>
  <r>
    <s v="Mr."/>
    <s v="Christopher Church"/>
    <n v="77"/>
    <x v="0"/>
    <x v="1"/>
    <s v="O+"/>
    <x v="1"/>
    <x v="1"/>
    <x v="287"/>
    <s v="Marc Massey"/>
    <x v="8393"/>
    <x v="0"/>
    <n v="38350.515899999999"/>
    <n v="193"/>
    <x v="1"/>
    <s v="Urgent"/>
    <d v="2023-09-26T00:00:00"/>
    <s v="Lipitor"/>
    <s v="Abnormal"/>
    <x v="9"/>
  </r>
  <r>
    <s v="Mrs."/>
    <s v="Megan Phillips"/>
    <n v="74"/>
    <x v="0"/>
    <x v="0"/>
    <s v="A+"/>
    <x v="4"/>
    <x v="3"/>
    <x v="333"/>
    <s v="Andrew Cannon"/>
    <x v="8394"/>
    <x v="0"/>
    <n v="21073.7647"/>
    <n v="192"/>
    <x v="0"/>
    <s v="Elective"/>
    <d v="2021-06-19T00:00:00"/>
    <s v="Paracetamol"/>
    <s v="Inconclusive"/>
    <x v="0"/>
  </r>
  <r>
    <s v="Mrs."/>
    <s v="Dawn Hernandez"/>
    <n v="28"/>
    <x v="2"/>
    <x v="0"/>
    <s v="B+"/>
    <x v="7"/>
    <x v="4"/>
    <x v="1619"/>
    <s v="Natalie Williams"/>
    <x v="8395"/>
    <x v="1"/>
    <n v="38696.048699999999"/>
    <n v="460"/>
    <x v="1"/>
    <s v="Urgent"/>
    <d v="2021-10-24T00:00:00"/>
    <s v="Aspirin"/>
    <s v="Normal"/>
    <x v="19"/>
  </r>
  <r>
    <s v="Mr."/>
    <s v="Miguel Weaver"/>
    <n v="50"/>
    <x v="1"/>
    <x v="1"/>
    <s v="B-"/>
    <x v="2"/>
    <x v="2"/>
    <x v="1678"/>
    <s v="Dawn Martin"/>
    <x v="4063"/>
    <x v="1"/>
    <n v="3730.1966000000002"/>
    <n v="396"/>
    <x v="0"/>
    <s v="Elective"/>
    <d v="2022-10-07T00:00:00"/>
    <s v="Ibuprofen"/>
    <s v="Abnormal"/>
    <x v="24"/>
  </r>
  <r>
    <s v="Mr."/>
    <s v="Robert Newton"/>
    <n v="45"/>
    <x v="1"/>
    <x v="1"/>
    <s v="O+"/>
    <x v="1"/>
    <x v="0"/>
    <x v="1512"/>
    <s v="Edgar Yates"/>
    <x v="8396"/>
    <x v="2"/>
    <n v="18291.79"/>
    <n v="114"/>
    <x v="2"/>
    <s v="Emergency"/>
    <d v="2019-11-26T00:00:00"/>
    <s v="Penicillin"/>
    <s v="Abnormal"/>
    <x v="8"/>
  </r>
  <r>
    <s v="Mrs."/>
    <s v="Matthew Dougherty"/>
    <n v="57"/>
    <x v="1"/>
    <x v="0"/>
    <s v="B-"/>
    <x v="2"/>
    <x v="0"/>
    <x v="1277"/>
    <s v="April Robinson"/>
    <x v="8397"/>
    <x v="3"/>
    <n v="14356.965099999999"/>
    <n v="320"/>
    <x v="1"/>
    <s v="Urgent"/>
    <d v="2020-09-26T00:00:00"/>
    <s v="Aspirin"/>
    <s v="Normal"/>
    <x v="4"/>
  </r>
  <r>
    <s v="Mr."/>
    <s v="Wanda Rivera"/>
    <n v="56"/>
    <x v="1"/>
    <x v="1"/>
    <s v="O-"/>
    <x v="0"/>
    <x v="5"/>
    <x v="756"/>
    <s v="Linda Stein"/>
    <x v="3281"/>
    <x v="2"/>
    <n v="10718.684999999999"/>
    <n v="172"/>
    <x v="1"/>
    <s v="Urgent"/>
    <d v="2020-08-14T00:00:00"/>
    <s v="Aspirin"/>
    <s v="Abnormal"/>
    <x v="24"/>
  </r>
  <r>
    <s v="Mrs."/>
    <s v="Lindsey Cross"/>
    <n v="20"/>
    <x v="2"/>
    <x v="0"/>
    <s v="AB-"/>
    <x v="5"/>
    <x v="2"/>
    <x v="960"/>
    <s v="Jennifer Wilson"/>
    <x v="8398"/>
    <x v="4"/>
    <n v="8368.1242999999995"/>
    <n v="253"/>
    <x v="0"/>
    <s v="Elective"/>
    <d v="2023-11-14T00:00:00"/>
    <s v="Paracetamol"/>
    <s v="Inconclusive"/>
    <x v="18"/>
  </r>
  <r>
    <s v="Mr."/>
    <s v="Michelle Peterson"/>
    <n v="42"/>
    <x v="1"/>
    <x v="1"/>
    <s v="O+"/>
    <x v="1"/>
    <x v="1"/>
    <x v="820"/>
    <s v="Mary Grant"/>
    <x v="8399"/>
    <x v="3"/>
    <n v="9024.7939999999999"/>
    <n v="138"/>
    <x v="0"/>
    <s v="Elective"/>
    <d v="2023-01-24T00:00:00"/>
    <s v="Penicillin"/>
    <s v="Normal"/>
    <x v="9"/>
  </r>
  <r>
    <s v="Mr."/>
    <s v="Jessica Ibarra"/>
    <n v="36"/>
    <x v="1"/>
    <x v="1"/>
    <s v="AB+"/>
    <x v="3"/>
    <x v="0"/>
    <x v="597"/>
    <s v="James Robinson"/>
    <x v="8400"/>
    <x v="1"/>
    <n v="30242.539799999999"/>
    <n v="209"/>
    <x v="2"/>
    <s v="Emergency"/>
    <d v="2018-12-07T00:00:00"/>
    <s v="Paracetamol"/>
    <s v="Normal"/>
    <x v="26"/>
  </r>
  <r>
    <s v="Mr."/>
    <s v="Lindsey James"/>
    <n v="74"/>
    <x v="0"/>
    <x v="1"/>
    <s v="O-"/>
    <x v="0"/>
    <x v="5"/>
    <x v="778"/>
    <s v="Emma Harris"/>
    <x v="8401"/>
    <x v="0"/>
    <n v="47627.392399999997"/>
    <n v="140"/>
    <x v="2"/>
    <s v="Emergency"/>
    <d v="2020-10-09T00:00:00"/>
    <s v="Lipitor"/>
    <s v="Abnormal"/>
    <x v="23"/>
  </r>
  <r>
    <s v="Mrs."/>
    <s v="Thomas Webb"/>
    <n v="67"/>
    <x v="0"/>
    <x v="0"/>
    <s v="A-"/>
    <x v="6"/>
    <x v="0"/>
    <x v="1354"/>
    <s v="Joshua Kelly"/>
    <x v="8402"/>
    <x v="0"/>
    <n v="27456.894799999998"/>
    <n v="262"/>
    <x v="1"/>
    <s v="Urgent"/>
    <d v="2019-08-24T00:00:00"/>
    <s v="Aspirin"/>
    <s v="Normal"/>
    <x v="6"/>
  </r>
  <r>
    <s v="Mrs."/>
    <s v="Eric Taylor"/>
    <n v="85"/>
    <x v="0"/>
    <x v="0"/>
    <s v="O-"/>
    <x v="0"/>
    <x v="3"/>
    <x v="267"/>
    <s v="Kelly Wolfe"/>
    <x v="8403"/>
    <x v="0"/>
    <n v="3850.2685000000001"/>
    <n v="339"/>
    <x v="2"/>
    <s v="Emergency"/>
    <d v="2019-05-11T00:00:00"/>
    <s v="Penicillin"/>
    <s v="Abnormal"/>
    <x v="16"/>
  </r>
  <r>
    <s v="Mr."/>
    <s v="Hannah Marshall"/>
    <n v="37"/>
    <x v="1"/>
    <x v="1"/>
    <s v="O+"/>
    <x v="1"/>
    <x v="3"/>
    <x v="1220"/>
    <s v="Jason Cantrell"/>
    <x v="8404"/>
    <x v="0"/>
    <n v="19888.718400000002"/>
    <n v="220"/>
    <x v="1"/>
    <s v="Urgent"/>
    <d v="2019-05-07T00:00:00"/>
    <s v="Paracetamol"/>
    <s v="Abnormal"/>
    <x v="26"/>
  </r>
  <r>
    <s v="Mr."/>
    <s v="Keith Carroll"/>
    <n v="58"/>
    <x v="1"/>
    <x v="1"/>
    <s v="A-"/>
    <x v="6"/>
    <x v="3"/>
    <x v="453"/>
    <s v="Sarah Miller"/>
    <x v="8405"/>
    <x v="0"/>
    <n v="18886.5406"/>
    <n v="129"/>
    <x v="2"/>
    <s v="Emergency"/>
    <d v="2023-01-22T00:00:00"/>
    <s v="Ibuprofen"/>
    <s v="Inconclusive"/>
    <x v="29"/>
  </r>
  <r>
    <s v="Mr."/>
    <s v="Lauren Delacruz"/>
    <n v="82"/>
    <x v="0"/>
    <x v="1"/>
    <s v="AB-"/>
    <x v="5"/>
    <x v="1"/>
    <x v="76"/>
    <s v="Kelly Anderson"/>
    <x v="8406"/>
    <x v="0"/>
    <n v="4724.8423000000003"/>
    <n v="176"/>
    <x v="1"/>
    <s v="Urgent"/>
    <d v="2019-08-07T00:00:00"/>
    <s v="Paracetamol"/>
    <s v="Inconclusive"/>
    <x v="23"/>
  </r>
  <r>
    <s v="Mr."/>
    <s v="Erin Sullivan"/>
    <n v="32"/>
    <x v="2"/>
    <x v="1"/>
    <s v="B-"/>
    <x v="2"/>
    <x v="4"/>
    <x v="47"/>
    <s v="Katrina Butler"/>
    <x v="8407"/>
    <x v="1"/>
    <n v="17261.1283"/>
    <n v="334"/>
    <x v="2"/>
    <s v="Emergency"/>
    <d v="2020-05-06T00:00:00"/>
    <s v="Lipitor"/>
    <s v="Inconclusive"/>
    <x v="1"/>
  </r>
  <r>
    <s v="Mrs."/>
    <s v="Kristina Lane"/>
    <n v="49"/>
    <x v="1"/>
    <x v="0"/>
    <s v="A+"/>
    <x v="4"/>
    <x v="2"/>
    <x v="1479"/>
    <s v="Sandra Mcdonald"/>
    <x v="8408"/>
    <x v="2"/>
    <n v="7716.5551999999998"/>
    <n v="410"/>
    <x v="0"/>
    <s v="Elective"/>
    <d v="2021-12-06T00:00:00"/>
    <s v="Paracetamol"/>
    <s v="Abnormal"/>
    <x v="14"/>
  </r>
  <r>
    <s v="Mrs."/>
    <s v="Christina Hodges MD"/>
    <n v="24"/>
    <x v="2"/>
    <x v="0"/>
    <s v="O-"/>
    <x v="0"/>
    <x v="0"/>
    <x v="1025"/>
    <s v="Jeffrey Peterson"/>
    <x v="8409"/>
    <x v="2"/>
    <n v="39140.119200000001"/>
    <n v="363"/>
    <x v="1"/>
    <s v="Urgent"/>
    <d v="2018-11-14T00:00:00"/>
    <s v="Aspirin"/>
    <s v="Normal"/>
    <x v="13"/>
  </r>
  <r>
    <s v="Mrs."/>
    <s v="Jillian Price"/>
    <n v="76"/>
    <x v="0"/>
    <x v="0"/>
    <s v="AB-"/>
    <x v="5"/>
    <x v="5"/>
    <x v="856"/>
    <s v="Matthew Taylor"/>
    <x v="8410"/>
    <x v="0"/>
    <n v="39359.0317"/>
    <n v="265"/>
    <x v="0"/>
    <s v="Elective"/>
    <d v="2023-05-22T00:00:00"/>
    <s v="Penicillin"/>
    <s v="Normal"/>
    <x v="20"/>
  </r>
  <r>
    <s v="Mr."/>
    <s v="Jessica Gentry"/>
    <n v="41"/>
    <x v="1"/>
    <x v="1"/>
    <s v="O-"/>
    <x v="0"/>
    <x v="4"/>
    <x v="733"/>
    <s v="Carolyn Key"/>
    <x v="8411"/>
    <x v="0"/>
    <n v="26030.393199999999"/>
    <n v="149"/>
    <x v="1"/>
    <s v="Urgent"/>
    <d v="2021-07-21T00:00:00"/>
    <s v="Penicillin"/>
    <s v="Normal"/>
    <x v="22"/>
  </r>
  <r>
    <s v="Mrs."/>
    <s v="Lindsay Lin"/>
    <n v="18"/>
    <x v="2"/>
    <x v="0"/>
    <s v="B-"/>
    <x v="2"/>
    <x v="0"/>
    <x v="277"/>
    <s v="Carla Mccoy"/>
    <x v="8412"/>
    <x v="3"/>
    <n v="36023.628700000001"/>
    <n v="288"/>
    <x v="2"/>
    <s v="Emergency"/>
    <d v="2020-02-05T00:00:00"/>
    <s v="Penicillin"/>
    <s v="Abnormal"/>
    <x v="19"/>
  </r>
  <r>
    <s v="Mr."/>
    <s v="Alyssa Hernandez"/>
    <n v="71"/>
    <x v="0"/>
    <x v="1"/>
    <s v="AB+"/>
    <x v="3"/>
    <x v="3"/>
    <x v="54"/>
    <s v="Samuel Newman"/>
    <x v="8413"/>
    <x v="0"/>
    <n v="31908.908899999999"/>
    <n v="263"/>
    <x v="1"/>
    <s v="Urgent"/>
    <d v="2019-11-27T00:00:00"/>
    <s v="Lipitor"/>
    <s v="Abnormal"/>
    <x v="5"/>
  </r>
  <r>
    <s v="Mr."/>
    <s v="Michael Davis"/>
    <n v="66"/>
    <x v="0"/>
    <x v="1"/>
    <s v="O-"/>
    <x v="0"/>
    <x v="5"/>
    <x v="745"/>
    <s v="Virginia Singleton"/>
    <x v="8414"/>
    <x v="0"/>
    <n v="10154.0656"/>
    <n v="134"/>
    <x v="0"/>
    <s v="Elective"/>
    <d v="2020-12-03T00:00:00"/>
    <s v="Aspirin"/>
    <s v="Normal"/>
    <x v="23"/>
  </r>
  <r>
    <s v="Mrs."/>
    <s v="Rhonda Adams"/>
    <n v="25"/>
    <x v="2"/>
    <x v="0"/>
    <s v="O+"/>
    <x v="1"/>
    <x v="5"/>
    <x v="625"/>
    <s v="Zachary Coleman"/>
    <x v="8415"/>
    <x v="1"/>
    <n v="22064.8099"/>
    <n v="265"/>
    <x v="1"/>
    <s v="Urgent"/>
    <d v="2022-01-19T00:00:00"/>
    <s v="Ibuprofen"/>
    <s v="Normal"/>
    <x v="5"/>
  </r>
  <r>
    <s v="Mrs."/>
    <s v="Linda Monroe"/>
    <n v="43"/>
    <x v="1"/>
    <x v="0"/>
    <s v="B-"/>
    <x v="2"/>
    <x v="1"/>
    <x v="98"/>
    <s v="Allison Roy"/>
    <x v="8416"/>
    <x v="2"/>
    <n v="32550.283599999999"/>
    <n v="196"/>
    <x v="1"/>
    <s v="Urgent"/>
    <d v="2020-10-18T00:00:00"/>
    <s v="Ibuprofen"/>
    <s v="Abnormal"/>
    <x v="28"/>
  </r>
  <r>
    <s v="Mrs."/>
    <s v="Amanda Stewart"/>
    <n v="63"/>
    <x v="0"/>
    <x v="0"/>
    <s v="A-"/>
    <x v="6"/>
    <x v="2"/>
    <x v="1527"/>
    <s v="Dennis Paul"/>
    <x v="2262"/>
    <x v="0"/>
    <n v="21356.3374"/>
    <n v="440"/>
    <x v="0"/>
    <s v="Elective"/>
    <d v="2023-10-04T00:00:00"/>
    <s v="Lipitor"/>
    <s v="Inconclusive"/>
    <x v="3"/>
  </r>
  <r>
    <s v="Mrs."/>
    <s v="Eric Garrison"/>
    <n v="67"/>
    <x v="0"/>
    <x v="0"/>
    <s v="AB+"/>
    <x v="3"/>
    <x v="5"/>
    <x v="1475"/>
    <s v="Erin Gomez"/>
    <x v="8417"/>
    <x v="0"/>
    <n v="62443.051500000001"/>
    <n v="170"/>
    <x v="0"/>
    <s v="Elective"/>
    <d v="2022-08-29T00:00:00"/>
    <s v="Lipitor"/>
    <s v="Inconclusive"/>
    <x v="23"/>
  </r>
  <r>
    <s v="Mrs."/>
    <s v="Scott Randall"/>
    <n v="27"/>
    <x v="2"/>
    <x v="0"/>
    <s v="AB-"/>
    <x v="5"/>
    <x v="4"/>
    <x v="667"/>
    <s v="Gregory Adams"/>
    <x v="2427"/>
    <x v="2"/>
    <n v="31888.6302"/>
    <n v="317"/>
    <x v="0"/>
    <s v="Elective"/>
    <d v="2022-06-11T00:00:00"/>
    <s v="Penicillin"/>
    <s v="Inconclusive"/>
    <x v="14"/>
  </r>
  <r>
    <s v="Mrs."/>
    <s v="Matthew Hart"/>
    <n v="29"/>
    <x v="2"/>
    <x v="0"/>
    <s v="A-"/>
    <x v="6"/>
    <x v="5"/>
    <x v="482"/>
    <s v="Evelyn Robinson"/>
    <x v="8418"/>
    <x v="3"/>
    <n v="21701.198499999999"/>
    <n v="161"/>
    <x v="1"/>
    <s v="Urgent"/>
    <d v="2021-05-23T00:00:00"/>
    <s v="Paracetamol"/>
    <s v="Normal"/>
    <x v="2"/>
  </r>
  <r>
    <s v="Mrs."/>
    <s v="Charles Hall"/>
    <n v="66"/>
    <x v="0"/>
    <x v="0"/>
    <s v="A+"/>
    <x v="4"/>
    <x v="1"/>
    <x v="438"/>
    <s v="James James"/>
    <x v="8419"/>
    <x v="0"/>
    <n v="25645.0049"/>
    <n v="251"/>
    <x v="1"/>
    <s v="Urgent"/>
    <d v="2021-03-07T00:00:00"/>
    <s v="Ibuprofen"/>
    <s v="Abnormal"/>
    <x v="17"/>
  </r>
  <r>
    <s v="Mr."/>
    <s v="Sylvia Hill"/>
    <n v="47"/>
    <x v="1"/>
    <x v="1"/>
    <s v="B+"/>
    <x v="7"/>
    <x v="2"/>
    <x v="1652"/>
    <s v="Dr. Lauren Thompson"/>
    <x v="8420"/>
    <x v="3"/>
    <n v="23513.445899999999"/>
    <n v="438"/>
    <x v="0"/>
    <s v="Elective"/>
    <d v="2019-04-06T00:00:00"/>
    <s v="Lipitor"/>
    <s v="Inconclusive"/>
    <x v="3"/>
  </r>
  <r>
    <s v="Mr."/>
    <s v="Kristi Jones"/>
    <n v="29"/>
    <x v="2"/>
    <x v="1"/>
    <s v="A-"/>
    <x v="6"/>
    <x v="2"/>
    <x v="770"/>
    <s v="Christopher Soto"/>
    <x v="7251"/>
    <x v="3"/>
    <n v="12377.324000000001"/>
    <n v="327"/>
    <x v="0"/>
    <s v="Elective"/>
    <d v="2019-04-15T00:00:00"/>
    <s v="Penicillin"/>
    <s v="Normal"/>
    <x v="11"/>
  </r>
  <r>
    <s v="Mr."/>
    <s v="Angela Thomas"/>
    <n v="79"/>
    <x v="0"/>
    <x v="1"/>
    <s v="B+"/>
    <x v="7"/>
    <x v="0"/>
    <x v="62"/>
    <s v="Robert Meadows"/>
    <x v="8421"/>
    <x v="0"/>
    <n v="51656.893300000003"/>
    <n v="405"/>
    <x v="2"/>
    <s v="Emergency"/>
    <d v="2023-11-27T00:00:00"/>
    <s v="Aspirin"/>
    <s v="Inconclusive"/>
    <x v="6"/>
  </r>
  <r>
    <s v="Mr."/>
    <s v="Brandy Maynard"/>
    <n v="76"/>
    <x v="0"/>
    <x v="1"/>
    <s v="O+"/>
    <x v="1"/>
    <x v="1"/>
    <x v="329"/>
    <s v="Maria Medina"/>
    <x v="508"/>
    <x v="0"/>
    <n v="10994.7274"/>
    <n v="166"/>
    <x v="1"/>
    <s v="Urgent"/>
    <d v="2020-07-03T00:00:00"/>
    <s v="Aspirin"/>
    <s v="Normal"/>
    <x v="18"/>
  </r>
  <r>
    <s v="Mrs."/>
    <s v="Erica Rhodes"/>
    <n v="56"/>
    <x v="1"/>
    <x v="0"/>
    <s v="AB+"/>
    <x v="3"/>
    <x v="1"/>
    <x v="1067"/>
    <s v="Colleen Ryan"/>
    <x v="8422"/>
    <x v="1"/>
    <n v="21749.207299999998"/>
    <n v="224"/>
    <x v="0"/>
    <s v="Elective"/>
    <d v="2023-10-13T00:00:00"/>
    <s v="Penicillin"/>
    <s v="Abnormal"/>
    <x v="11"/>
  </r>
  <r>
    <s v="Mrs."/>
    <s v="Justin Martinez"/>
    <n v="73"/>
    <x v="0"/>
    <x v="0"/>
    <s v="B-"/>
    <x v="2"/>
    <x v="1"/>
    <x v="1738"/>
    <s v="Michael Ray"/>
    <x v="8423"/>
    <x v="0"/>
    <n v="34278.161599999999"/>
    <n v="115"/>
    <x v="1"/>
    <s v="Urgent"/>
    <d v="2023-05-30T00:00:00"/>
    <s v="Ibuprofen"/>
    <s v="Abnormal"/>
    <x v="16"/>
  </r>
  <r>
    <s v="Mr."/>
    <s v="Jeffrey Scott"/>
    <n v="52"/>
    <x v="1"/>
    <x v="1"/>
    <s v="B-"/>
    <x v="2"/>
    <x v="2"/>
    <x v="1494"/>
    <s v="Brandy Moore"/>
    <x v="2237"/>
    <x v="2"/>
    <n v="18991.8105"/>
    <n v="278"/>
    <x v="0"/>
    <s v="Elective"/>
    <d v="2021-04-09T00:00:00"/>
    <s v="Aspirin"/>
    <s v="Abnormal"/>
    <x v="22"/>
  </r>
  <r>
    <s v="Mr."/>
    <s v="Katherine Jimenez"/>
    <n v="27"/>
    <x v="2"/>
    <x v="1"/>
    <s v="B+"/>
    <x v="7"/>
    <x v="4"/>
    <x v="420"/>
    <s v="Raymond Hoffman"/>
    <x v="8424"/>
    <x v="2"/>
    <n v="14945.1466"/>
    <n v="451"/>
    <x v="2"/>
    <s v="Emergency"/>
    <d v="2023-10-29T00:00:00"/>
    <s v="Lipitor"/>
    <s v="Abnormal"/>
    <x v="28"/>
  </r>
  <r>
    <s v="Mr."/>
    <s v="Jesse Gonzalez"/>
    <n v="25"/>
    <x v="2"/>
    <x v="1"/>
    <s v="AB+"/>
    <x v="3"/>
    <x v="2"/>
    <x v="1099"/>
    <s v="Michael Torres"/>
    <x v="6956"/>
    <x v="2"/>
    <n v="14747.5378"/>
    <n v="240"/>
    <x v="1"/>
    <s v="Urgent"/>
    <d v="2022-05-03T00:00:00"/>
    <s v="Lipitor"/>
    <s v="Inconclusive"/>
    <x v="21"/>
  </r>
  <r>
    <s v="Mr."/>
    <s v="Jonathan Moore"/>
    <n v="31"/>
    <x v="2"/>
    <x v="1"/>
    <s v="AB+"/>
    <x v="3"/>
    <x v="3"/>
    <x v="1805"/>
    <s v="Kaitlyn Moreno"/>
    <x v="8425"/>
    <x v="2"/>
    <n v="27684.6132"/>
    <n v="185"/>
    <x v="1"/>
    <s v="Urgent"/>
    <d v="2022-11-11T00:00:00"/>
    <s v="Penicillin"/>
    <s v="Inconclusive"/>
    <x v="24"/>
  </r>
  <r>
    <s v="Mrs."/>
    <s v="Stephanie Hart"/>
    <n v="80"/>
    <x v="0"/>
    <x v="0"/>
    <s v="A-"/>
    <x v="6"/>
    <x v="0"/>
    <x v="1077"/>
    <s v="John Love"/>
    <x v="8426"/>
    <x v="0"/>
    <n v="29933.558499999999"/>
    <n v="178"/>
    <x v="2"/>
    <s v="Emergency"/>
    <d v="2019-01-17T00:00:00"/>
    <s v="Paracetamol"/>
    <s v="Inconclusive"/>
    <x v="3"/>
  </r>
  <r>
    <s v="Mrs."/>
    <s v="Stephanie Wallace"/>
    <n v="83"/>
    <x v="0"/>
    <x v="0"/>
    <s v="AB+"/>
    <x v="3"/>
    <x v="5"/>
    <x v="1741"/>
    <s v="Ashley Young"/>
    <x v="8427"/>
    <x v="0"/>
    <n v="58644.055200000003"/>
    <n v="281"/>
    <x v="2"/>
    <s v="Emergency"/>
    <d v="2020-06-22T00:00:00"/>
    <s v="Aspirin"/>
    <s v="Normal"/>
    <x v="28"/>
  </r>
  <r>
    <s v="Mrs."/>
    <s v="Daniel Travis"/>
    <n v="70"/>
    <x v="0"/>
    <x v="0"/>
    <s v="B-"/>
    <x v="2"/>
    <x v="3"/>
    <x v="43"/>
    <s v="Joseph Jones"/>
    <x v="8428"/>
    <x v="0"/>
    <n v="8466.5823999999993"/>
    <n v="201"/>
    <x v="1"/>
    <s v="Urgent"/>
    <d v="2019-06-20T00:00:00"/>
    <s v="Lipitor"/>
    <s v="Inconclusive"/>
    <x v="10"/>
  </r>
  <r>
    <s v="Mr."/>
    <s v="Michelle James"/>
    <n v="77"/>
    <x v="0"/>
    <x v="1"/>
    <s v="O-"/>
    <x v="0"/>
    <x v="4"/>
    <x v="1023"/>
    <s v="Troy Wilson"/>
    <x v="655"/>
    <x v="0"/>
    <n v="19425.6921"/>
    <n v="272"/>
    <x v="2"/>
    <s v="Emergency"/>
    <d v="2021-11-26T00:00:00"/>
    <s v="Lipitor"/>
    <s v="Normal"/>
    <x v="20"/>
  </r>
  <r>
    <s v="Mrs."/>
    <s v="Roberto Archer"/>
    <n v="44"/>
    <x v="1"/>
    <x v="0"/>
    <s v="O+"/>
    <x v="1"/>
    <x v="2"/>
    <x v="1562"/>
    <s v="Michael Kirk"/>
    <x v="8429"/>
    <x v="1"/>
    <n v="11104.164199999999"/>
    <n v="318"/>
    <x v="0"/>
    <s v="Elective"/>
    <d v="2019-10-05T00:00:00"/>
    <s v="Lipitor"/>
    <s v="Inconclusive"/>
    <x v="30"/>
  </r>
  <r>
    <s v="Mr."/>
    <s v="Michael Lara"/>
    <n v="39"/>
    <x v="1"/>
    <x v="1"/>
    <s v="AB-"/>
    <x v="5"/>
    <x v="5"/>
    <x v="1801"/>
    <s v="Elizabeth Hall"/>
    <x v="8430"/>
    <x v="3"/>
    <n v="27131.4787"/>
    <n v="481"/>
    <x v="1"/>
    <s v="Urgent"/>
    <d v="2022-02-23T00:00:00"/>
    <s v="Ibuprofen"/>
    <s v="Normal"/>
    <x v="24"/>
  </r>
  <r>
    <s v="Mrs."/>
    <s v="Susan Ramirez"/>
    <n v="25"/>
    <x v="2"/>
    <x v="0"/>
    <s v="B+"/>
    <x v="7"/>
    <x v="5"/>
    <x v="367"/>
    <s v="Taylor Reyes"/>
    <x v="8431"/>
    <x v="4"/>
    <n v="37505.0622"/>
    <n v="461"/>
    <x v="2"/>
    <s v="Emergency"/>
    <d v="2019-03-26T00:00:00"/>
    <s v="Lipitor"/>
    <s v="Inconclusive"/>
    <x v="2"/>
  </r>
  <r>
    <s v="Mr."/>
    <s v="Stephanie Garza MD"/>
    <n v="59"/>
    <x v="1"/>
    <x v="1"/>
    <s v="O+"/>
    <x v="1"/>
    <x v="3"/>
    <x v="971"/>
    <s v="Elizabeth Odonnell"/>
    <x v="8432"/>
    <x v="0"/>
    <n v="9506.7062000000005"/>
    <n v="423"/>
    <x v="2"/>
    <s v="Emergency"/>
    <d v="2022-10-03T00:00:00"/>
    <s v="Ibuprofen"/>
    <s v="Normal"/>
    <x v="26"/>
  </r>
  <r>
    <s v="Mr."/>
    <s v="Jenny Watson"/>
    <n v="22"/>
    <x v="2"/>
    <x v="1"/>
    <s v="O+"/>
    <x v="1"/>
    <x v="4"/>
    <x v="929"/>
    <s v="Shelley Olsen"/>
    <x v="1591"/>
    <x v="4"/>
    <n v="8288.5082000000002"/>
    <n v="213"/>
    <x v="1"/>
    <s v="Urgent"/>
    <d v="2022-02-04T00:00:00"/>
    <s v="Ibuprofen"/>
    <s v="Abnormal"/>
    <x v="7"/>
  </r>
  <r>
    <s v="Mr."/>
    <s v="Kirk Martin"/>
    <n v="61"/>
    <x v="0"/>
    <x v="1"/>
    <s v="AB+"/>
    <x v="3"/>
    <x v="5"/>
    <x v="542"/>
    <s v="Jesse Bryant"/>
    <x v="8433"/>
    <x v="0"/>
    <n v="15375.936600000001"/>
    <n v="236"/>
    <x v="2"/>
    <s v="Emergency"/>
    <d v="2021-11-01T00:00:00"/>
    <s v="Aspirin"/>
    <s v="Abnormal"/>
    <x v="21"/>
  </r>
  <r>
    <s v="Mr."/>
    <s v="Veronica Taylor"/>
    <n v="46"/>
    <x v="1"/>
    <x v="1"/>
    <s v="B-"/>
    <x v="2"/>
    <x v="3"/>
    <x v="442"/>
    <s v="Jessica Romero"/>
    <x v="8434"/>
    <x v="3"/>
    <n v="3701.1752999999999"/>
    <n v="464"/>
    <x v="0"/>
    <s v="Elective"/>
    <d v="2022-06-22T00:00:00"/>
    <s v="Aspirin"/>
    <s v="Normal"/>
    <x v="21"/>
  </r>
  <r>
    <s v="Mrs."/>
    <s v="Laura Stokes"/>
    <n v="63"/>
    <x v="0"/>
    <x v="0"/>
    <s v="A+"/>
    <x v="4"/>
    <x v="2"/>
    <x v="1651"/>
    <s v="David Irwin"/>
    <x v="8435"/>
    <x v="0"/>
    <n v="15353.7435"/>
    <n v="371"/>
    <x v="2"/>
    <s v="Emergency"/>
    <d v="2021-08-07T00:00:00"/>
    <s v="Paracetamol"/>
    <s v="Inconclusive"/>
    <x v="20"/>
  </r>
  <r>
    <s v="Mrs."/>
    <s v="Anthony Johnson"/>
    <n v="78"/>
    <x v="0"/>
    <x v="0"/>
    <s v="A-"/>
    <x v="6"/>
    <x v="1"/>
    <x v="1685"/>
    <s v="Brian Krause"/>
    <x v="8436"/>
    <x v="0"/>
    <n v="19716.471099999999"/>
    <n v="362"/>
    <x v="1"/>
    <s v="Urgent"/>
    <d v="2021-04-11T00:00:00"/>
    <s v="Ibuprofen"/>
    <s v="Normal"/>
    <x v="26"/>
  </r>
  <r>
    <s v="Mr."/>
    <s v="Debra Hall"/>
    <n v="77"/>
    <x v="0"/>
    <x v="1"/>
    <s v="A+"/>
    <x v="4"/>
    <x v="1"/>
    <x v="1053"/>
    <s v="Cynthia Sanchez"/>
    <x v="8437"/>
    <x v="0"/>
    <n v="20569.870699999999"/>
    <n v="236"/>
    <x v="2"/>
    <s v="Emergency"/>
    <d v="2022-11-28T00:00:00"/>
    <s v="Paracetamol"/>
    <s v="Abnormal"/>
    <x v="4"/>
  </r>
  <r>
    <s v="Mrs."/>
    <s v="Julie Williams"/>
    <n v="52"/>
    <x v="1"/>
    <x v="0"/>
    <s v="AB+"/>
    <x v="3"/>
    <x v="1"/>
    <x v="495"/>
    <s v="Alvin Wright"/>
    <x v="8438"/>
    <x v="2"/>
    <n v="15480.491900000001"/>
    <n v="224"/>
    <x v="1"/>
    <s v="Urgent"/>
    <d v="2019-07-05T00:00:00"/>
    <s v="Aspirin"/>
    <s v="Abnormal"/>
    <x v="25"/>
  </r>
  <r>
    <s v="Mr."/>
    <s v="Catherine Garrett"/>
    <n v="28"/>
    <x v="2"/>
    <x v="1"/>
    <s v="AB-"/>
    <x v="5"/>
    <x v="3"/>
    <x v="982"/>
    <s v="Lindsey Higgins"/>
    <x v="1030"/>
    <x v="1"/>
    <n v="1930.835"/>
    <n v="117"/>
    <x v="1"/>
    <s v="Urgent"/>
    <d v="2019-02-21T00:00:00"/>
    <s v="Penicillin"/>
    <s v="Normal"/>
    <x v="21"/>
  </r>
  <r>
    <s v="Mr."/>
    <s v="Priscilla Farrell"/>
    <n v="78"/>
    <x v="0"/>
    <x v="1"/>
    <s v="AB-"/>
    <x v="5"/>
    <x v="5"/>
    <x v="1358"/>
    <s v="David Thomas"/>
    <x v="8439"/>
    <x v="0"/>
    <n v="13985.087"/>
    <n v="350"/>
    <x v="0"/>
    <s v="Elective"/>
    <d v="2021-05-27T00:00:00"/>
    <s v="Lipitor"/>
    <s v="Inconclusive"/>
    <x v="9"/>
  </r>
  <r>
    <s v="Mrs."/>
    <s v="Jerry Gibson"/>
    <n v="24"/>
    <x v="2"/>
    <x v="0"/>
    <s v="O-"/>
    <x v="0"/>
    <x v="1"/>
    <x v="428"/>
    <s v="Jennifer Henderson"/>
    <x v="8440"/>
    <x v="2"/>
    <n v="32257.856400000001"/>
    <n v="146"/>
    <x v="2"/>
    <s v="Emergency"/>
    <d v="2021-03-13T00:00:00"/>
    <s v="Paracetamol"/>
    <s v="Normal"/>
    <x v="1"/>
  </r>
  <r>
    <s v="Mr."/>
    <s v="William Smith DVM"/>
    <n v="82"/>
    <x v="0"/>
    <x v="1"/>
    <s v="AB+"/>
    <x v="3"/>
    <x v="1"/>
    <x v="990"/>
    <s v="Jennifer Alexander"/>
    <x v="8441"/>
    <x v="0"/>
    <n v="39518.399100000002"/>
    <n v="382"/>
    <x v="1"/>
    <s v="Urgent"/>
    <d v="2022-08-03T00:00:00"/>
    <s v="Lipitor"/>
    <s v="Normal"/>
    <x v="19"/>
  </r>
  <r>
    <s v="Mrs."/>
    <s v="Michael Johnson"/>
    <n v="48"/>
    <x v="1"/>
    <x v="0"/>
    <s v="A+"/>
    <x v="4"/>
    <x v="2"/>
    <x v="286"/>
    <s v="Karen Hall"/>
    <x v="8442"/>
    <x v="0"/>
    <n v="2933.0853999999999"/>
    <n v="376"/>
    <x v="1"/>
    <s v="Urgent"/>
    <d v="2023-07-13T00:00:00"/>
    <s v="Penicillin"/>
    <s v="Normal"/>
    <x v="8"/>
  </r>
  <r>
    <s v="Mrs."/>
    <s v="Charles Davidson"/>
    <n v="26"/>
    <x v="2"/>
    <x v="0"/>
    <s v="B+"/>
    <x v="7"/>
    <x v="1"/>
    <x v="1663"/>
    <s v="Kyle Mack"/>
    <x v="8443"/>
    <x v="1"/>
    <n v="23767.265800000001"/>
    <n v="404"/>
    <x v="0"/>
    <s v="Elective"/>
    <d v="2020-06-04T00:00:00"/>
    <s v="Lipitor"/>
    <s v="Abnormal"/>
    <x v="8"/>
  </r>
  <r>
    <s v="Mr."/>
    <s v="Stephanie Landry"/>
    <n v="21"/>
    <x v="2"/>
    <x v="1"/>
    <s v="O-"/>
    <x v="0"/>
    <x v="3"/>
    <x v="41"/>
    <s v="Debra Campbell"/>
    <x v="8444"/>
    <x v="2"/>
    <n v="12988.878500000001"/>
    <n v="355"/>
    <x v="2"/>
    <s v="Emergency"/>
    <d v="2021-09-03T00:00:00"/>
    <s v="Lipitor"/>
    <s v="Abnormal"/>
    <x v="18"/>
  </r>
  <r>
    <s v="Mr."/>
    <s v="Jerry Reyes"/>
    <n v="35"/>
    <x v="1"/>
    <x v="1"/>
    <s v="AB+"/>
    <x v="3"/>
    <x v="5"/>
    <x v="1724"/>
    <s v="Hannah Mathis"/>
    <x v="8445"/>
    <x v="0"/>
    <n v="30556.1266"/>
    <n v="307"/>
    <x v="0"/>
    <s v="Elective"/>
    <d v="2020-07-07T00:00:00"/>
    <s v="Penicillin"/>
    <s v="Normal"/>
    <x v="3"/>
  </r>
  <r>
    <s v="Mr."/>
    <s v="Megan Alexander"/>
    <n v="33"/>
    <x v="2"/>
    <x v="1"/>
    <s v="AB+"/>
    <x v="3"/>
    <x v="4"/>
    <x v="1496"/>
    <s v="Carol Brown"/>
    <x v="8446"/>
    <x v="4"/>
    <n v="2993.2692999999999"/>
    <n v="355"/>
    <x v="2"/>
    <s v="Emergency"/>
    <d v="2022-10-23T00:00:00"/>
    <s v="Lipitor"/>
    <s v="Abnormal"/>
    <x v="23"/>
  </r>
  <r>
    <s v="Mr."/>
    <s v="Jamie Dyer"/>
    <n v="68"/>
    <x v="0"/>
    <x v="1"/>
    <s v="A-"/>
    <x v="6"/>
    <x v="1"/>
    <x v="1515"/>
    <s v="Margaret Combs"/>
    <x v="8447"/>
    <x v="0"/>
    <n v="27751.374299999999"/>
    <n v="237"/>
    <x v="1"/>
    <s v="Urgent"/>
    <d v="2023-08-26T00:00:00"/>
    <s v="Lipitor"/>
    <s v="Abnormal"/>
    <x v="21"/>
  </r>
  <r>
    <s v="Mrs."/>
    <s v="Jeffrey Gregory"/>
    <n v="78"/>
    <x v="0"/>
    <x v="0"/>
    <s v="A-"/>
    <x v="6"/>
    <x v="2"/>
    <x v="1559"/>
    <s v="Dwayne Walker"/>
    <x v="8448"/>
    <x v="0"/>
    <n v="14311.7119"/>
    <n v="381"/>
    <x v="0"/>
    <s v="Elective"/>
    <d v="2020-12-20T00:00:00"/>
    <s v="Ibuprofen"/>
    <s v="Inconclusive"/>
    <x v="22"/>
  </r>
  <r>
    <s v="Mr."/>
    <s v="Kaylee Macdonald"/>
    <n v="61"/>
    <x v="0"/>
    <x v="1"/>
    <s v="AB-"/>
    <x v="5"/>
    <x v="5"/>
    <x v="601"/>
    <s v="Ronald Hernandez"/>
    <x v="4225"/>
    <x v="0"/>
    <n v="70989.233800000002"/>
    <n v="270"/>
    <x v="0"/>
    <s v="Elective"/>
    <d v="2021-08-15T00:00:00"/>
    <s v="Aspirin"/>
    <s v="Abnormal"/>
    <x v="24"/>
  </r>
  <r>
    <s v="Mrs."/>
    <s v="Ashley Rivera"/>
    <n v="56"/>
    <x v="1"/>
    <x v="0"/>
    <s v="O-"/>
    <x v="0"/>
    <x v="2"/>
    <x v="1455"/>
    <s v="Patrick Peterson"/>
    <x v="8449"/>
    <x v="1"/>
    <n v="14515.9668"/>
    <n v="307"/>
    <x v="1"/>
    <s v="Urgent"/>
    <d v="2021-01-21T00:00:00"/>
    <s v="Penicillin"/>
    <s v="Normal"/>
    <x v="19"/>
  </r>
  <r>
    <s v="Mrs."/>
    <s v="Regina Rios"/>
    <n v="64"/>
    <x v="0"/>
    <x v="0"/>
    <s v="A+"/>
    <x v="4"/>
    <x v="3"/>
    <x v="1337"/>
    <s v="Jeffrey Miller"/>
    <x v="8450"/>
    <x v="0"/>
    <n v="22682.707200000001"/>
    <n v="280"/>
    <x v="2"/>
    <s v="Emergency"/>
    <d v="2023-05-19T00:00:00"/>
    <s v="Penicillin"/>
    <s v="Inconclusive"/>
    <x v="10"/>
  </r>
  <r>
    <s v="Mrs."/>
    <s v="Audrey Park"/>
    <n v="82"/>
    <x v="0"/>
    <x v="0"/>
    <s v="A-"/>
    <x v="6"/>
    <x v="3"/>
    <x v="17"/>
    <s v="Vickie Guerrero"/>
    <x v="8451"/>
    <x v="0"/>
    <n v="4909.5922"/>
    <n v="378"/>
    <x v="1"/>
    <s v="Urgent"/>
    <d v="2022-03-20T00:00:00"/>
    <s v="Paracetamol"/>
    <s v="Abnormal"/>
    <x v="13"/>
  </r>
  <r>
    <s v="Mrs."/>
    <s v="Dalton Cooley"/>
    <n v="57"/>
    <x v="1"/>
    <x v="0"/>
    <s v="B-"/>
    <x v="2"/>
    <x v="2"/>
    <x v="1583"/>
    <s v="Louis Mccarthy"/>
    <x v="8452"/>
    <x v="0"/>
    <n v="15214.588400000001"/>
    <n v="366"/>
    <x v="1"/>
    <s v="Urgent"/>
    <d v="2023-09-26T00:00:00"/>
    <s v="Lipitor"/>
    <s v="Inconclusive"/>
    <x v="25"/>
  </r>
  <r>
    <s v="Mrs."/>
    <s v="William Franco"/>
    <n v="33"/>
    <x v="2"/>
    <x v="0"/>
    <s v="B+"/>
    <x v="7"/>
    <x v="1"/>
    <x v="249"/>
    <s v="John Durham"/>
    <x v="8453"/>
    <x v="1"/>
    <n v="10437.248799999999"/>
    <n v="388"/>
    <x v="1"/>
    <s v="Urgent"/>
    <d v="2022-06-12T00:00:00"/>
    <s v="Lipitor"/>
    <s v="Abnormal"/>
    <x v="9"/>
  </r>
  <r>
    <s v="Mr."/>
    <s v="Stacey Perez"/>
    <n v="62"/>
    <x v="0"/>
    <x v="1"/>
    <s v="AB-"/>
    <x v="5"/>
    <x v="1"/>
    <x v="709"/>
    <s v="Michael Ritter"/>
    <x v="8454"/>
    <x v="0"/>
    <n v="24589.908899999999"/>
    <n v="150"/>
    <x v="2"/>
    <s v="Emergency"/>
    <d v="2023-04-03T00:00:00"/>
    <s v="Ibuprofen"/>
    <s v="Inconclusive"/>
    <x v="0"/>
  </r>
  <r>
    <s v="Mr."/>
    <s v="William Valencia"/>
    <n v="46"/>
    <x v="1"/>
    <x v="1"/>
    <s v="O+"/>
    <x v="1"/>
    <x v="5"/>
    <x v="95"/>
    <s v="David Hicks"/>
    <x v="8455"/>
    <x v="0"/>
    <n v="50024.421799999996"/>
    <n v="279"/>
    <x v="2"/>
    <s v="Emergency"/>
    <d v="2022-10-23T00:00:00"/>
    <s v="Penicillin"/>
    <s v="Inconclusive"/>
    <x v="11"/>
  </r>
  <r>
    <s v="Mr."/>
    <s v="Jasmine Brooks"/>
    <n v="27"/>
    <x v="2"/>
    <x v="1"/>
    <s v="AB+"/>
    <x v="3"/>
    <x v="1"/>
    <x v="473"/>
    <s v="Michael Morrow"/>
    <x v="1496"/>
    <x v="4"/>
    <n v="14775.4881"/>
    <n v="365"/>
    <x v="0"/>
    <s v="Elective"/>
    <d v="2022-04-24T00:00:00"/>
    <s v="Ibuprofen"/>
    <s v="Normal"/>
    <x v="24"/>
  </r>
  <r>
    <s v="Mrs."/>
    <s v="Christopher Anderson"/>
    <n v="71"/>
    <x v="0"/>
    <x v="0"/>
    <s v="O+"/>
    <x v="1"/>
    <x v="2"/>
    <x v="1228"/>
    <s v="Lisa Wright"/>
    <x v="8456"/>
    <x v="0"/>
    <n v="2213.0025000000001"/>
    <n v="262"/>
    <x v="1"/>
    <s v="Urgent"/>
    <d v="2019-04-30T00:00:00"/>
    <s v="Ibuprofen"/>
    <s v="Abnormal"/>
    <x v="25"/>
  </r>
  <r>
    <s v="Mrs."/>
    <s v="Mark Shaw"/>
    <n v="79"/>
    <x v="0"/>
    <x v="0"/>
    <s v="B+"/>
    <x v="7"/>
    <x v="2"/>
    <x v="1606"/>
    <s v="Brandi Nelson"/>
    <x v="1241"/>
    <x v="0"/>
    <n v="23882.7588"/>
    <n v="419"/>
    <x v="1"/>
    <s v="Urgent"/>
    <d v="2023-03-30T00:00:00"/>
    <s v="Aspirin"/>
    <s v="Abnormal"/>
    <x v="11"/>
  </r>
  <r>
    <s v="Mrs."/>
    <s v="Dylan Hawkins"/>
    <n v="36"/>
    <x v="1"/>
    <x v="0"/>
    <s v="A-"/>
    <x v="6"/>
    <x v="3"/>
    <x v="894"/>
    <s v="Crystal Sherman"/>
    <x v="8457"/>
    <x v="0"/>
    <n v="33389.324699999997"/>
    <n v="229"/>
    <x v="0"/>
    <s v="Elective"/>
    <d v="2022-03-03T00:00:00"/>
    <s v="Ibuprofen"/>
    <s v="Normal"/>
    <x v="5"/>
  </r>
  <r>
    <s v="Mrs."/>
    <s v="Tasha Valentine"/>
    <n v="74"/>
    <x v="0"/>
    <x v="0"/>
    <s v="O+"/>
    <x v="1"/>
    <x v="2"/>
    <x v="234"/>
    <s v="Dr. Jessica Richardson DVM"/>
    <x v="8458"/>
    <x v="0"/>
    <n v="11690.0368"/>
    <n v="396"/>
    <x v="0"/>
    <s v="Elective"/>
    <d v="2021-05-01T00:00:00"/>
    <s v="Penicillin"/>
    <s v="Inconclusive"/>
    <x v="5"/>
  </r>
  <r>
    <s v="Mrs."/>
    <s v="Steven Ramirez"/>
    <n v="40"/>
    <x v="1"/>
    <x v="0"/>
    <s v="B-"/>
    <x v="2"/>
    <x v="1"/>
    <x v="1590"/>
    <s v="Brenda Castillo"/>
    <x v="8459"/>
    <x v="2"/>
    <n v="19130.671900000001"/>
    <n v="245"/>
    <x v="0"/>
    <s v="Elective"/>
    <d v="2022-10-13T00:00:00"/>
    <s v="Aspirin"/>
    <s v="Inconclusive"/>
    <x v="26"/>
  </r>
  <r>
    <s v="Mr."/>
    <s v="James Gutierrez"/>
    <n v="20"/>
    <x v="2"/>
    <x v="1"/>
    <s v="AB-"/>
    <x v="5"/>
    <x v="3"/>
    <x v="1500"/>
    <s v="Dr. Jack Perkins"/>
    <x v="2372"/>
    <x v="1"/>
    <n v="23737.528300000002"/>
    <n v="121"/>
    <x v="2"/>
    <s v="Emergency"/>
    <d v="2022-02-02T00:00:00"/>
    <s v="Penicillin"/>
    <s v="Abnormal"/>
    <x v="11"/>
  </r>
  <r>
    <s v="Mr."/>
    <s v="Jay Whitehead"/>
    <n v="82"/>
    <x v="0"/>
    <x v="1"/>
    <s v="A-"/>
    <x v="6"/>
    <x v="1"/>
    <x v="564"/>
    <s v="Crystal Sparks"/>
    <x v="2106"/>
    <x v="0"/>
    <n v="4812.7620999999999"/>
    <n v="176"/>
    <x v="0"/>
    <s v="Elective"/>
    <d v="2019-08-21T00:00:00"/>
    <s v="Lipitor"/>
    <s v="Abnormal"/>
    <x v="2"/>
  </r>
  <r>
    <s v="Mr."/>
    <s v="Crystal Maxwell"/>
    <n v="70"/>
    <x v="0"/>
    <x v="1"/>
    <s v="AB-"/>
    <x v="5"/>
    <x v="5"/>
    <x v="215"/>
    <s v="Michelle Mclaughlin"/>
    <x v="890"/>
    <x v="0"/>
    <n v="16071.3078"/>
    <n v="484"/>
    <x v="1"/>
    <s v="Urgent"/>
    <d v="2021-04-05T00:00:00"/>
    <s v="Penicillin"/>
    <s v="Inconclusive"/>
    <x v="12"/>
  </r>
  <r>
    <s v="Mrs."/>
    <s v="Anna Mccarthy"/>
    <n v="22"/>
    <x v="2"/>
    <x v="0"/>
    <s v="B+"/>
    <x v="7"/>
    <x v="3"/>
    <x v="1083"/>
    <s v="Carolyn Murphy"/>
    <x v="4951"/>
    <x v="2"/>
    <n v="32222.5072"/>
    <n v="252"/>
    <x v="1"/>
    <s v="Urgent"/>
    <d v="2019-12-05T00:00:00"/>
    <s v="Lipitor"/>
    <s v="Abnormal"/>
    <x v="22"/>
  </r>
  <r>
    <s v="Mr."/>
    <s v="Shawn Rodriguez"/>
    <n v="79"/>
    <x v="0"/>
    <x v="1"/>
    <s v="O+"/>
    <x v="1"/>
    <x v="1"/>
    <x v="217"/>
    <s v="Alex Shannon"/>
    <x v="8460"/>
    <x v="0"/>
    <n v="29474.055"/>
    <n v="157"/>
    <x v="0"/>
    <s v="Elective"/>
    <d v="2019-03-16T00:00:00"/>
    <s v="Ibuprofen"/>
    <s v="Inconclusive"/>
    <x v="12"/>
  </r>
  <r>
    <s v="Mrs."/>
    <s v="Susan Adams"/>
    <n v="81"/>
    <x v="0"/>
    <x v="0"/>
    <s v="A+"/>
    <x v="4"/>
    <x v="0"/>
    <x v="1332"/>
    <s v="Benjamin Stokes"/>
    <x v="8461"/>
    <x v="0"/>
    <n v="25843.142400000001"/>
    <n v="208"/>
    <x v="2"/>
    <s v="Emergency"/>
    <d v="2019-04-28T00:00:00"/>
    <s v="Ibuprofen"/>
    <s v="Normal"/>
    <x v="13"/>
  </r>
  <r>
    <s v="Mrs."/>
    <s v="John Hall"/>
    <n v="68"/>
    <x v="0"/>
    <x v="0"/>
    <s v="AB+"/>
    <x v="3"/>
    <x v="5"/>
    <x v="786"/>
    <s v="Nicole Rubio"/>
    <x v="8462"/>
    <x v="0"/>
    <n v="45863.921499999997"/>
    <n v="206"/>
    <x v="2"/>
    <s v="Emergency"/>
    <d v="2020-09-16T00:00:00"/>
    <s v="Paracetamol"/>
    <s v="Normal"/>
    <x v="6"/>
  </r>
  <r>
    <s v="Mr."/>
    <s v="Alexa Jensen"/>
    <n v="18"/>
    <x v="2"/>
    <x v="1"/>
    <s v="O+"/>
    <x v="1"/>
    <x v="4"/>
    <x v="1282"/>
    <s v="Barbara Escobar"/>
    <x v="8463"/>
    <x v="1"/>
    <n v="38223.134299999998"/>
    <n v="159"/>
    <x v="1"/>
    <s v="Urgent"/>
    <d v="2022-10-30T00:00:00"/>
    <s v="Paracetamol"/>
    <s v="Inconclusive"/>
    <x v="21"/>
  </r>
  <r>
    <s v="Mrs."/>
    <s v="Hayden Lopez"/>
    <n v="32"/>
    <x v="2"/>
    <x v="0"/>
    <s v="AB-"/>
    <x v="5"/>
    <x v="0"/>
    <x v="593"/>
    <s v="Danielle Mays"/>
    <x v="516"/>
    <x v="3"/>
    <n v="41727.740100000003"/>
    <n v="139"/>
    <x v="1"/>
    <s v="Urgent"/>
    <d v="2020-07-27T00:00:00"/>
    <s v="Lipitor"/>
    <s v="Abnormal"/>
    <x v="6"/>
  </r>
  <r>
    <s v="Mr."/>
    <s v="David Hurley"/>
    <n v="49"/>
    <x v="1"/>
    <x v="1"/>
    <s v="B-"/>
    <x v="2"/>
    <x v="0"/>
    <x v="1421"/>
    <s v="Robert Kennedy"/>
    <x v="8464"/>
    <x v="4"/>
    <n v="34602.060400000002"/>
    <n v="460"/>
    <x v="1"/>
    <s v="Urgent"/>
    <d v="2023-09-21T00:00:00"/>
    <s v="Penicillin"/>
    <s v="Inconclusive"/>
    <x v="3"/>
  </r>
  <r>
    <s v="Mrs."/>
    <s v="Sara Burns"/>
    <n v="56"/>
    <x v="1"/>
    <x v="0"/>
    <s v="A-"/>
    <x v="6"/>
    <x v="5"/>
    <x v="766"/>
    <s v="Crystal Romero MD"/>
    <x v="8465"/>
    <x v="1"/>
    <n v="65130.8102"/>
    <n v="382"/>
    <x v="0"/>
    <s v="Elective"/>
    <d v="2023-01-30T00:00:00"/>
    <s v="Aspirin"/>
    <s v="Abnormal"/>
    <x v="10"/>
  </r>
  <r>
    <s v="Mrs."/>
    <s v="Samantha Mcguire"/>
    <n v="23"/>
    <x v="2"/>
    <x v="0"/>
    <s v="B-"/>
    <x v="2"/>
    <x v="3"/>
    <x v="922"/>
    <s v="Samantha Harrison"/>
    <x v="8466"/>
    <x v="4"/>
    <n v="8315.6216999999997"/>
    <n v="265"/>
    <x v="2"/>
    <s v="Emergency"/>
    <d v="2020-03-02T00:00:00"/>
    <s v="Aspirin"/>
    <s v="Inconclusive"/>
    <x v="12"/>
  </r>
  <r>
    <s v="Mrs."/>
    <s v="James Cole"/>
    <n v="79"/>
    <x v="0"/>
    <x v="0"/>
    <s v="B+"/>
    <x v="7"/>
    <x v="1"/>
    <x v="400"/>
    <s v="Kurt White"/>
    <x v="8467"/>
    <x v="0"/>
    <n v="29689.9676"/>
    <n v="369"/>
    <x v="0"/>
    <s v="Elective"/>
    <d v="2019-07-12T00:00:00"/>
    <s v="Paracetamol"/>
    <s v="Inconclusive"/>
    <x v="3"/>
  </r>
  <r>
    <s v="Mr."/>
    <s v="Jorge Chavez"/>
    <n v="74"/>
    <x v="0"/>
    <x v="1"/>
    <s v="B+"/>
    <x v="7"/>
    <x v="5"/>
    <x v="826"/>
    <s v="Dylan Alexander"/>
    <x v="2373"/>
    <x v="0"/>
    <n v="57345.394999999997"/>
    <n v="186"/>
    <x v="0"/>
    <s v="Elective"/>
    <d v="2022-07-31T00:00:00"/>
    <s v="Ibuprofen"/>
    <s v="Abnormal"/>
    <x v="8"/>
  </r>
  <r>
    <s v="Mr."/>
    <s v="Danielle Steele"/>
    <n v="61"/>
    <x v="0"/>
    <x v="1"/>
    <s v="A+"/>
    <x v="4"/>
    <x v="5"/>
    <x v="418"/>
    <s v="Adrian Bell"/>
    <x v="7381"/>
    <x v="0"/>
    <n v="69427.007700000002"/>
    <n v="350"/>
    <x v="0"/>
    <s v="Elective"/>
    <d v="2023-11-11T00:00:00"/>
    <s v="Lipitor"/>
    <s v="Normal"/>
    <x v="13"/>
  </r>
  <r>
    <s v="Mr."/>
    <s v="Jerry Williams"/>
    <n v="69"/>
    <x v="0"/>
    <x v="1"/>
    <s v="O-"/>
    <x v="0"/>
    <x v="5"/>
    <x v="283"/>
    <s v="Juan Roberson"/>
    <x v="8468"/>
    <x v="0"/>
    <n v="33874.977800000001"/>
    <n v="438"/>
    <x v="2"/>
    <s v="Emergency"/>
    <d v="2023-06-28T00:00:00"/>
    <s v="Penicillin"/>
    <s v="Normal"/>
    <x v="5"/>
  </r>
  <r>
    <s v="Mrs."/>
    <s v="Collin Ballard"/>
    <n v="38"/>
    <x v="1"/>
    <x v="0"/>
    <s v="A+"/>
    <x v="4"/>
    <x v="1"/>
    <x v="186"/>
    <s v="Jean Jones"/>
    <x v="8469"/>
    <x v="1"/>
    <n v="1733.2774999999999"/>
    <n v="361"/>
    <x v="0"/>
    <s v="Elective"/>
    <d v="2021-06-21T00:00:00"/>
    <s v="Lipitor"/>
    <s v="Normal"/>
    <x v="18"/>
  </r>
  <r>
    <s v="Mr."/>
    <s v="Tracy Garza"/>
    <n v="24"/>
    <x v="2"/>
    <x v="1"/>
    <s v="O+"/>
    <x v="1"/>
    <x v="3"/>
    <x v="1284"/>
    <s v="Kelly Grant"/>
    <x v="4029"/>
    <x v="3"/>
    <n v="11829.625400000001"/>
    <n v="200"/>
    <x v="2"/>
    <s v="Emergency"/>
    <d v="2022-07-26T00:00:00"/>
    <s v="Lipitor"/>
    <s v="Abnormal"/>
    <x v="20"/>
  </r>
  <r>
    <s v="Mrs."/>
    <s v="Theresa Fletcher"/>
    <n v="30"/>
    <x v="2"/>
    <x v="0"/>
    <s v="B-"/>
    <x v="2"/>
    <x v="1"/>
    <x v="691"/>
    <s v="Jessica Collins"/>
    <x v="8470"/>
    <x v="4"/>
    <n v="33144.7071"/>
    <n v="377"/>
    <x v="0"/>
    <s v="Elective"/>
    <d v="2023-10-14T00:00:00"/>
    <s v="Paracetamol"/>
    <s v="Inconclusive"/>
    <x v="24"/>
  </r>
  <r>
    <s v="Mr."/>
    <s v="Nicole Foster"/>
    <n v="41"/>
    <x v="1"/>
    <x v="1"/>
    <s v="O-"/>
    <x v="0"/>
    <x v="0"/>
    <x v="727"/>
    <s v="Patricia Myers"/>
    <x v="8471"/>
    <x v="2"/>
    <n v="57333.893199999999"/>
    <n v="409"/>
    <x v="1"/>
    <s v="Urgent"/>
    <d v="2021-01-01T00:00:00"/>
    <s v="Paracetamol"/>
    <s v="Normal"/>
    <x v="29"/>
  </r>
  <r>
    <s v="Mr."/>
    <s v="Lorraine Scott"/>
    <n v="36"/>
    <x v="1"/>
    <x v="1"/>
    <s v="B-"/>
    <x v="2"/>
    <x v="4"/>
    <x v="1302"/>
    <s v="Rachel Shelton"/>
    <x v="8472"/>
    <x v="4"/>
    <n v="14106.201300000001"/>
    <n v="440"/>
    <x v="0"/>
    <s v="Elective"/>
    <d v="2022-07-03T00:00:00"/>
    <s v="Ibuprofen"/>
    <s v="Abnormal"/>
    <x v="23"/>
  </r>
  <r>
    <s v="Mr."/>
    <s v="Ian Miranda"/>
    <n v="21"/>
    <x v="2"/>
    <x v="1"/>
    <s v="O+"/>
    <x v="1"/>
    <x v="1"/>
    <x v="604"/>
    <s v="Regina Johnson"/>
    <x v="7551"/>
    <x v="4"/>
    <n v="1761.6024"/>
    <n v="129"/>
    <x v="0"/>
    <s v="Elective"/>
    <d v="2023-06-27T00:00:00"/>
    <s v="Penicillin"/>
    <s v="Inconclusive"/>
    <x v="18"/>
  </r>
  <r>
    <s v="Mr."/>
    <s v="Laura Valdez"/>
    <n v="48"/>
    <x v="1"/>
    <x v="1"/>
    <s v="AB-"/>
    <x v="5"/>
    <x v="4"/>
    <x v="835"/>
    <s v="Mr. Lucas Good"/>
    <x v="4285"/>
    <x v="2"/>
    <n v="22885.862499999999"/>
    <n v="208"/>
    <x v="0"/>
    <s v="Elective"/>
    <d v="2021-06-09T00:00:00"/>
    <s v="Penicillin"/>
    <s v="Abnormal"/>
    <x v="8"/>
  </r>
  <r>
    <s v="Mrs."/>
    <s v="Lauren Beard"/>
    <n v="63"/>
    <x v="0"/>
    <x v="0"/>
    <s v="B+"/>
    <x v="7"/>
    <x v="3"/>
    <x v="842"/>
    <s v="Brandon Collins"/>
    <x v="6691"/>
    <x v="0"/>
    <n v="3555.4200999999998"/>
    <n v="200"/>
    <x v="2"/>
    <s v="Emergency"/>
    <d v="2023-10-21T00:00:00"/>
    <s v="Aspirin"/>
    <s v="Abnormal"/>
    <x v="27"/>
  </r>
  <r>
    <s v="Mr."/>
    <s v="Brett Stark"/>
    <n v="21"/>
    <x v="2"/>
    <x v="1"/>
    <s v="AB-"/>
    <x v="5"/>
    <x v="2"/>
    <x v="865"/>
    <s v="George Lee"/>
    <x v="8473"/>
    <x v="4"/>
    <n v="7638.1292000000003"/>
    <n v="218"/>
    <x v="0"/>
    <s v="Elective"/>
    <d v="2023-11-06T00:00:00"/>
    <s v="Ibuprofen"/>
    <s v="Inconclusive"/>
    <x v="18"/>
  </r>
  <r>
    <s v="Mr."/>
    <s v="Jessica Warner MD"/>
    <n v="50"/>
    <x v="1"/>
    <x v="1"/>
    <s v="A+"/>
    <x v="4"/>
    <x v="5"/>
    <x v="1454"/>
    <s v="Matthew Lee"/>
    <x v="8474"/>
    <x v="1"/>
    <n v="24022.811600000001"/>
    <n v="496"/>
    <x v="0"/>
    <s v="Elective"/>
    <d v="2020-02-12T00:00:00"/>
    <s v="Lipitor"/>
    <s v="Abnormal"/>
    <x v="13"/>
  </r>
  <r>
    <s v="Mr."/>
    <s v="Ian Wilson"/>
    <n v="60"/>
    <x v="0"/>
    <x v="1"/>
    <s v="AB-"/>
    <x v="5"/>
    <x v="5"/>
    <x v="742"/>
    <s v="Deborah Parks"/>
    <x v="8475"/>
    <x v="0"/>
    <n v="39774.364000000001"/>
    <n v="365"/>
    <x v="0"/>
    <s v="Elective"/>
    <d v="2021-10-29T00:00:00"/>
    <s v="Paracetamol"/>
    <s v="Inconclusive"/>
    <x v="28"/>
  </r>
  <r>
    <s v="Mrs."/>
    <s v="Jeremy Nelson"/>
    <n v="40"/>
    <x v="1"/>
    <x v="0"/>
    <s v="AB-"/>
    <x v="5"/>
    <x v="2"/>
    <x v="13"/>
    <s v="Cheyenne Giles"/>
    <x v="8476"/>
    <x v="0"/>
    <n v="5666.6054999999997"/>
    <n v="343"/>
    <x v="0"/>
    <s v="Elective"/>
    <d v="2021-01-07T00:00:00"/>
    <s v="Ibuprofen"/>
    <s v="Normal"/>
    <x v="15"/>
  </r>
  <r>
    <s v="Mrs."/>
    <s v="Laura Perez"/>
    <n v="30"/>
    <x v="2"/>
    <x v="0"/>
    <s v="O-"/>
    <x v="0"/>
    <x v="0"/>
    <x v="1688"/>
    <s v="Rebecca Rivera"/>
    <x v="8477"/>
    <x v="2"/>
    <n v="52255.126600000003"/>
    <n v="205"/>
    <x v="1"/>
    <s v="Urgent"/>
    <d v="2020-03-31T00:00:00"/>
    <s v="Lipitor"/>
    <s v="Inconclusive"/>
    <x v="11"/>
  </r>
  <r>
    <s v="Mrs."/>
    <s v="Kimberly Weber"/>
    <n v="68"/>
    <x v="0"/>
    <x v="0"/>
    <s v="O-"/>
    <x v="0"/>
    <x v="2"/>
    <x v="1354"/>
    <s v="Ashley Pennington"/>
    <x v="8478"/>
    <x v="0"/>
    <n v="1705.4689000000001"/>
    <n v="395"/>
    <x v="2"/>
    <s v="Emergency"/>
    <d v="2019-08-11T00:00:00"/>
    <s v="Aspirin"/>
    <s v="Normal"/>
    <x v="4"/>
  </r>
  <r>
    <s v="Mrs."/>
    <s v="Eric Parks"/>
    <n v="73"/>
    <x v="0"/>
    <x v="0"/>
    <s v="B-"/>
    <x v="2"/>
    <x v="5"/>
    <x v="1723"/>
    <s v="Phillip Morrison"/>
    <x v="8479"/>
    <x v="0"/>
    <n v="31223.195299999999"/>
    <n v="311"/>
    <x v="2"/>
    <s v="Emergency"/>
    <d v="2020-08-17T00:00:00"/>
    <s v="Ibuprofen"/>
    <s v="Inconclusive"/>
    <x v="14"/>
  </r>
  <r>
    <s v="Mr."/>
    <s v="Jonathan Anderson"/>
    <n v="65"/>
    <x v="0"/>
    <x v="1"/>
    <s v="O+"/>
    <x v="1"/>
    <x v="4"/>
    <x v="1060"/>
    <s v="Joseph Jackson"/>
    <x v="8480"/>
    <x v="0"/>
    <n v="40453.892899999999"/>
    <n v="257"/>
    <x v="2"/>
    <s v="Emergency"/>
    <d v="2023-03-15T00:00:00"/>
    <s v="Penicillin"/>
    <s v="Inconclusive"/>
    <x v="6"/>
  </r>
  <r>
    <s v="Mr."/>
    <s v="Stephanie Thompson"/>
    <n v="28"/>
    <x v="2"/>
    <x v="1"/>
    <s v="B+"/>
    <x v="7"/>
    <x v="3"/>
    <x v="1515"/>
    <s v="John Moore"/>
    <x v="8481"/>
    <x v="4"/>
    <n v="15946.789000000001"/>
    <n v="290"/>
    <x v="1"/>
    <s v="Urgent"/>
    <d v="2023-08-24T00:00:00"/>
    <s v="Paracetamol"/>
    <s v="Abnormal"/>
    <x v="9"/>
  </r>
  <r>
    <s v="Mrs."/>
    <s v="Stacey Hernandez"/>
    <n v="19"/>
    <x v="2"/>
    <x v="0"/>
    <s v="B+"/>
    <x v="7"/>
    <x v="0"/>
    <x v="580"/>
    <s v="Tracy Wilson"/>
    <x v="8482"/>
    <x v="3"/>
    <n v="9355.5737000000008"/>
    <n v="241"/>
    <x v="1"/>
    <s v="Urgent"/>
    <d v="2022-03-31T00:00:00"/>
    <s v="Lipitor"/>
    <s v="Inconclusive"/>
    <x v="10"/>
  </r>
  <r>
    <s v="Mr."/>
    <s v="Lisa Wagner"/>
    <n v="66"/>
    <x v="0"/>
    <x v="1"/>
    <s v="O+"/>
    <x v="1"/>
    <x v="5"/>
    <x v="1217"/>
    <s v="Evan Carter"/>
    <x v="8483"/>
    <x v="0"/>
    <n v="42132.652000000002"/>
    <n v="279"/>
    <x v="0"/>
    <s v="Elective"/>
    <d v="2022-12-21T00:00:00"/>
    <s v="Penicillin"/>
    <s v="Abnormal"/>
    <x v="11"/>
  </r>
  <r>
    <s v="Mr."/>
    <s v="Michael Johnson"/>
    <n v="73"/>
    <x v="0"/>
    <x v="1"/>
    <s v="B+"/>
    <x v="7"/>
    <x v="1"/>
    <x v="487"/>
    <s v="Sheila Johnson"/>
    <x v="761"/>
    <x v="0"/>
    <n v="33493.482400000001"/>
    <n v="319"/>
    <x v="0"/>
    <s v="Elective"/>
    <d v="2023-06-19T00:00:00"/>
    <s v="Paracetamol"/>
    <s v="Inconclusive"/>
    <x v="20"/>
  </r>
  <r>
    <s v="Mr."/>
    <s v="George Barnes"/>
    <n v="81"/>
    <x v="0"/>
    <x v="1"/>
    <s v="O+ve"/>
    <x v="1"/>
    <x v="5"/>
    <x v="191"/>
    <s v="Robert Schmidt"/>
    <x v="8484"/>
    <x v="0"/>
    <n v="21647.19"/>
    <n v="381"/>
    <x v="0"/>
    <s v="Elective"/>
    <d v="2021-02-28T00:00:00"/>
    <s v="Paracetamol"/>
    <s v="Normal"/>
    <x v="25"/>
  </r>
  <r>
    <s v="Mr."/>
    <s v="Joseph Anderson"/>
    <n v="43"/>
    <x v="1"/>
    <x v="1"/>
    <s v="B+ve"/>
    <x v="7"/>
    <x v="0"/>
    <x v="981"/>
    <s v="Ricky Ware"/>
    <x v="8485"/>
    <x v="0"/>
    <n v="56659.254099999998"/>
    <n v="129"/>
    <x v="2"/>
    <s v="Emergency"/>
    <d v="2020-11-03T00:00:00"/>
    <s v="Aspirin"/>
    <s v="Inconclusive"/>
    <x v="0"/>
  </r>
  <r>
    <s v="Mrs."/>
    <s v="Natalie Strong"/>
    <n v="83"/>
    <x v="0"/>
    <x v="0"/>
    <s v="A+"/>
    <x v="4"/>
    <x v="2"/>
    <x v="202"/>
    <s v="Kimberly Vaughan"/>
    <x v="7744"/>
    <x v="0"/>
    <n v="23874.358199999999"/>
    <n v="482"/>
    <x v="0"/>
    <s v="Elective"/>
    <d v="2021-05-29T00:00:00"/>
    <s v="Lipitor"/>
    <s v="Normal"/>
    <x v="5"/>
  </r>
  <r>
    <s v="Mr."/>
    <s v="Angel Scott"/>
    <n v="53"/>
    <x v="1"/>
    <x v="1"/>
    <s v="O-"/>
    <x v="0"/>
    <x v="3"/>
    <x v="787"/>
    <s v="Mr. Howard Stephens"/>
    <x v="8486"/>
    <x v="0"/>
    <n v="29544.6001"/>
    <n v="369"/>
    <x v="2"/>
    <s v="Emergency"/>
    <d v="2020-04-06T00:00:00"/>
    <s v="Aspirin"/>
    <s v="Normal"/>
    <x v="29"/>
  </r>
  <r>
    <s v="Mrs."/>
    <s v="David Cole"/>
    <n v="79"/>
    <x v="0"/>
    <x v="0"/>
    <s v="O+ve"/>
    <x v="1"/>
    <x v="5"/>
    <x v="221"/>
    <s v="Johnny Jimenez"/>
    <x v="8487"/>
    <x v="0"/>
    <n v="27277.722399999999"/>
    <n v="474"/>
    <x v="2"/>
    <s v="Emergency"/>
    <d v="2022-08-03T00:00:00"/>
    <s v="Ibuprofen"/>
    <s v="Abnormal"/>
    <x v="24"/>
  </r>
  <r>
    <s v="Mrs."/>
    <s v="Thomas Underwood"/>
    <n v="53"/>
    <x v="1"/>
    <x v="0"/>
    <s v="B-"/>
    <x v="2"/>
    <x v="2"/>
    <x v="1791"/>
    <s v="Kaitlin Lambert"/>
    <x v="8488"/>
    <x v="2"/>
    <n v="17460.9568"/>
    <n v="328"/>
    <x v="2"/>
    <s v="Emergency"/>
    <d v="2019-03-13T00:00:00"/>
    <s v="Lipitor"/>
    <s v="Normal"/>
    <x v="18"/>
  </r>
  <r>
    <s v="Mrs."/>
    <s v="Justin Williams"/>
    <n v="24"/>
    <x v="2"/>
    <x v="0"/>
    <s v="O+ve"/>
    <x v="1"/>
    <x v="5"/>
    <x v="209"/>
    <s v="Maria Pitts"/>
    <x v="5553"/>
    <x v="2"/>
    <n v="7147.0751"/>
    <n v="397"/>
    <x v="0"/>
    <s v="Elective"/>
    <d v="2019-03-24T00:00:00"/>
    <s v="Ibuprofen"/>
    <s v="Inconclusive"/>
    <x v="10"/>
  </r>
  <r>
    <s v="Mrs."/>
    <s v="Brian Daniel"/>
    <n v="66"/>
    <x v="0"/>
    <x v="0"/>
    <s v="AB-"/>
    <x v="5"/>
    <x v="5"/>
    <x v="416"/>
    <s v="Lee Wilson"/>
    <x v="8489"/>
    <x v="0"/>
    <n v="31874.497299999999"/>
    <n v="366"/>
    <x v="0"/>
    <s v="Elective"/>
    <d v="2022-01-12T00:00:00"/>
    <s v="Lipitor"/>
    <s v="Abnormal"/>
    <x v="21"/>
  </r>
  <r>
    <s v="Mr."/>
    <s v="Janet Daniel"/>
    <n v="18"/>
    <x v="2"/>
    <x v="1"/>
    <s v="O+ve"/>
    <x v="1"/>
    <x v="5"/>
    <x v="664"/>
    <s v="Laura Scott"/>
    <x v="8490"/>
    <x v="1"/>
    <n v="74662.029800000004"/>
    <n v="382"/>
    <x v="0"/>
    <s v="Elective"/>
    <d v="2020-09-12T00:00:00"/>
    <s v="Penicillin"/>
    <s v="Normal"/>
    <x v="23"/>
  </r>
  <r>
    <s v="Mrs."/>
    <s v="Darrell Valenzuela"/>
    <n v="23"/>
    <x v="2"/>
    <x v="0"/>
    <s v="A+"/>
    <x v="4"/>
    <x v="5"/>
    <x v="479"/>
    <s v="Jason Hester"/>
    <x v="8491"/>
    <x v="4"/>
    <n v="20879.609199999999"/>
    <n v="312"/>
    <x v="0"/>
    <s v="Elective"/>
    <d v="2022-02-15T00:00:00"/>
    <s v="Ibuprofen"/>
    <s v="Inconclusive"/>
    <x v="8"/>
  </r>
  <r>
    <s v="Mr."/>
    <s v="Daniel Lewis"/>
    <n v="72"/>
    <x v="0"/>
    <x v="1"/>
    <s v="A-"/>
    <x v="6"/>
    <x v="0"/>
    <x v="1680"/>
    <s v="Gregory Diaz"/>
    <x v="8492"/>
    <x v="0"/>
    <n v="20723.292799999999"/>
    <n v="456"/>
    <x v="1"/>
    <s v="Urgent"/>
    <d v="2021-02-19T00:00:00"/>
    <s v="Ibuprofen"/>
    <s v="Abnormal"/>
    <x v="0"/>
  </r>
  <r>
    <s v="Mr."/>
    <s v="Chelsea Moore"/>
    <n v="62"/>
    <x v="0"/>
    <x v="1"/>
    <s v="AB+"/>
    <x v="3"/>
    <x v="1"/>
    <x v="87"/>
    <s v="Steven Casey"/>
    <x v="1173"/>
    <x v="0"/>
    <n v="6914.5601999999999"/>
    <n v="334"/>
    <x v="0"/>
    <s v="Elective"/>
    <d v="2020-08-31T00:00:00"/>
    <s v="Ibuprofen"/>
    <s v="Normal"/>
    <x v="12"/>
  </r>
  <r>
    <s v="Mr."/>
    <s v="Samantha Stephens"/>
    <n v="33"/>
    <x v="2"/>
    <x v="1"/>
    <s v="AB-"/>
    <x v="5"/>
    <x v="4"/>
    <x v="54"/>
    <s v="April Floyd"/>
    <x v="5719"/>
    <x v="2"/>
    <n v="31428.9035"/>
    <n v="329"/>
    <x v="2"/>
    <s v="Emergency"/>
    <d v="2019-12-12T00:00:00"/>
    <s v="Paracetamol"/>
    <s v="Abnormal"/>
    <x v="16"/>
  </r>
  <r>
    <s v="Mr."/>
    <s v="Jerry Brown"/>
    <n v="52"/>
    <x v="1"/>
    <x v="1"/>
    <s v="A-"/>
    <x v="6"/>
    <x v="3"/>
    <x v="1104"/>
    <s v="Vicki Fuentes"/>
    <x v="8493"/>
    <x v="4"/>
    <n v="4736.0832"/>
    <n v="284"/>
    <x v="1"/>
    <s v="Urgent"/>
    <d v="2019-10-20T00:00:00"/>
    <s v="Lipitor"/>
    <s v="Inconclusive"/>
    <x v="2"/>
  </r>
  <r>
    <s v="Mrs."/>
    <s v="Ronald Miller"/>
    <n v="55"/>
    <x v="1"/>
    <x v="0"/>
    <s v="A-"/>
    <x v="6"/>
    <x v="2"/>
    <x v="832"/>
    <s v="Ariana Alvarado"/>
    <x v="8494"/>
    <x v="4"/>
    <n v="13411.9311"/>
    <n v="201"/>
    <x v="2"/>
    <s v="Emergency"/>
    <d v="2020-10-08T00:00:00"/>
    <s v="Paracetamol"/>
    <s v="Normal"/>
    <x v="9"/>
  </r>
  <r>
    <s v="Mr."/>
    <s v="Lori Finley"/>
    <n v="67"/>
    <x v="0"/>
    <x v="1"/>
    <s v="AB+"/>
    <x v="3"/>
    <x v="5"/>
    <x v="380"/>
    <s v="Jeremy Hart Jr."/>
    <x v="8495"/>
    <x v="0"/>
    <n v="23839.564299999998"/>
    <n v="358"/>
    <x v="2"/>
    <s v="Emergency"/>
    <d v="2019-12-28T00:00:00"/>
    <s v="Aspirin"/>
    <s v="Inconclusive"/>
    <x v="12"/>
  </r>
  <r>
    <s v="Mr."/>
    <s v="Nina Delacruz"/>
    <n v="55"/>
    <x v="1"/>
    <x v="1"/>
    <s v="O-"/>
    <x v="0"/>
    <x v="3"/>
    <x v="77"/>
    <s v="Kyle Bolton"/>
    <x v="8496"/>
    <x v="0"/>
    <n v="8483.15"/>
    <n v="391"/>
    <x v="2"/>
    <s v="Emergency"/>
    <d v="2023-08-26T00:00:00"/>
    <s v="Ibuprofen"/>
    <s v="Abnormal"/>
    <x v="0"/>
  </r>
  <r>
    <s v="Mrs."/>
    <s v="Bethany Murphy"/>
    <n v="48"/>
    <x v="1"/>
    <x v="0"/>
    <s v="A-"/>
    <x v="6"/>
    <x v="0"/>
    <x v="810"/>
    <s v="Dawn Lewis"/>
    <x v="8497"/>
    <x v="2"/>
    <n v="46370.713199999998"/>
    <n v="234"/>
    <x v="2"/>
    <s v="Emergency"/>
    <d v="2022-08-30T00:00:00"/>
    <s v="Paracetamol"/>
    <s v="Inconclusive"/>
    <x v="4"/>
  </r>
  <r>
    <s v="Mrs."/>
    <s v="Micheal Gardner"/>
    <n v="62"/>
    <x v="0"/>
    <x v="0"/>
    <s v="O-"/>
    <x v="0"/>
    <x v="5"/>
    <x v="107"/>
    <s v="Rachel Burgess"/>
    <x v="4717"/>
    <x v="0"/>
    <n v="70531.195699999997"/>
    <n v="280"/>
    <x v="2"/>
    <s v="Emergency"/>
    <d v="2023-06-20T00:00:00"/>
    <s v="Penicillin"/>
    <s v="Abnormal"/>
    <x v="29"/>
  </r>
  <r>
    <s v="Mr."/>
    <s v="Jason Williams"/>
    <n v="82"/>
    <x v="0"/>
    <x v="1"/>
    <s v="B-"/>
    <x v="2"/>
    <x v="5"/>
    <x v="1765"/>
    <s v="Edward Gross"/>
    <x v="8498"/>
    <x v="0"/>
    <n v="44480.202899999997"/>
    <n v="193"/>
    <x v="2"/>
    <s v="Emer "/>
    <d v="2020-10-05T00:00:00"/>
    <s v="Ibuprofen"/>
    <s v="Abnormal"/>
    <x v="1"/>
  </r>
  <r>
    <s v="Mrs."/>
    <s v="Carrie Brown"/>
    <n v="71"/>
    <x v="0"/>
    <x v="0"/>
    <s v="AB+"/>
    <x v="3"/>
    <x v="2"/>
    <x v="322"/>
    <s v="Frank Hunt"/>
    <x v="8499"/>
    <x v="0"/>
    <n v="18208.806400000001"/>
    <n v="317"/>
    <x v="2"/>
    <s v="Emer "/>
    <d v="2019-10-24T00:00:00"/>
    <s v="Ibuprofen"/>
    <s v="Inconclusive"/>
    <x v="7"/>
  </r>
  <r>
    <s v="Mr."/>
    <s v="Dillon Barton"/>
    <n v="69"/>
    <x v="0"/>
    <x v="1"/>
    <s v="A-"/>
    <x v="6"/>
    <x v="1"/>
    <x v="1368"/>
    <s v="Kevin Miller"/>
    <x v="8500"/>
    <x v="0"/>
    <n v="30033.500199999999"/>
    <n v="113"/>
    <x v="0"/>
    <s v="Elective"/>
    <d v="2021-03-29T00:00:00"/>
    <s v="Ibuprofen"/>
    <s v="Abnormal"/>
    <x v="23"/>
  </r>
  <r>
    <s v="Mr."/>
    <s v="Nancy Walker"/>
    <n v="42"/>
    <x v="1"/>
    <x v="1"/>
    <s v="AB+"/>
    <x v="3"/>
    <x v="3"/>
    <x v="621"/>
    <s v="Jennifer Thomas DDS"/>
    <x v="8501"/>
    <x v="4"/>
    <n v="24330.452799999999"/>
    <n v="205"/>
    <x v="2"/>
    <s v="Emer "/>
    <d v="2023-05-06T00:00:00"/>
    <s v="Paracetamol"/>
    <s v="Abnormal"/>
    <x v="14"/>
  </r>
  <r>
    <s v="Mrs."/>
    <s v="Robert Olsen"/>
    <n v="68"/>
    <x v="0"/>
    <x v="0"/>
    <s v="B-"/>
    <x v="2"/>
    <x v="5"/>
    <x v="726"/>
    <s v="Austin Morgan"/>
    <x v="8502"/>
    <x v="0"/>
    <n v="18487.287400000001"/>
    <n v="266"/>
    <x v="0"/>
    <s v="Elective"/>
    <d v="2021-06-13T00:00:00"/>
    <s v="Paracetamol"/>
    <s v="Normal"/>
    <x v="24"/>
  </r>
  <r>
    <s v="Mr."/>
    <s v="Adam Miller"/>
    <n v="69"/>
    <x v="0"/>
    <x v="1"/>
    <s v="B+ve"/>
    <x v="7"/>
    <x v="1"/>
    <x v="126"/>
    <s v="Dr. Joy Vasquez"/>
    <x v="1391"/>
    <x v="0"/>
    <n v="25190.421699999999"/>
    <n v="328"/>
    <x v="0"/>
    <s v="Elective"/>
    <d v="2020-11-11T00:00:00"/>
    <s v="Aspirin"/>
    <s v="Abnormal"/>
    <x v="21"/>
  </r>
  <r>
    <s v="Mrs."/>
    <s v="John Chen"/>
    <n v="59"/>
    <x v="1"/>
    <x v="0"/>
    <s v="AB-"/>
    <x v="5"/>
    <x v="2"/>
    <x v="1314"/>
    <s v="Dennis Neal"/>
    <x v="8503"/>
    <x v="3"/>
    <n v="10670.441800000001"/>
    <n v="165"/>
    <x v="0"/>
    <s v="Elective"/>
    <d v="2021-07-05T00:00:00"/>
    <s v="Ibuprofen"/>
    <s v="Normal"/>
    <x v="25"/>
  </r>
  <r>
    <s v="Mr."/>
    <s v="Benjamin Garcia"/>
    <n v="72"/>
    <x v="0"/>
    <x v="1"/>
    <s v="O+ve"/>
    <x v="1"/>
    <x v="3"/>
    <x v="787"/>
    <s v="Tyler Williams"/>
    <x v="8504"/>
    <x v="0"/>
    <n v="19032.918300000001"/>
    <n v="347"/>
    <x v="2"/>
    <s v="Emer "/>
    <d v="2020-03-23T00:00:00"/>
    <s v="Lipitor"/>
    <s v="Normal"/>
    <x v="13"/>
  </r>
  <r>
    <s v="Mr."/>
    <s v="Paul Morgan"/>
    <n v="48"/>
    <x v="1"/>
    <x v="1"/>
    <s v="B+ve"/>
    <x v="7"/>
    <x v="3"/>
    <x v="683"/>
    <s v="Sarah Harris"/>
    <x v="755"/>
    <x v="2"/>
    <n v="23657.172900000001"/>
    <n v="372"/>
    <x v="1"/>
    <s v="Urgent"/>
    <d v="2021-03-24T00:00:00"/>
    <s v="Lipitor"/>
    <s v="Normal"/>
    <x v="23"/>
  </r>
  <r>
    <s v="Mr."/>
    <s v="Antonio Smith"/>
    <n v="26"/>
    <x v="2"/>
    <x v="1"/>
    <s v="O+ve"/>
    <x v="1"/>
    <x v="4"/>
    <x v="1316"/>
    <s v="Nathan Huynh"/>
    <x v="1495"/>
    <x v="1"/>
    <n v="40321.4643"/>
    <n v="221"/>
    <x v="0"/>
    <s v="Elective"/>
    <d v="2022-06-23T00:00:00"/>
    <s v="Penicillin"/>
    <s v="Inconclusive"/>
    <x v="28"/>
  </r>
  <r>
    <s v="Mrs."/>
    <s v="Marc White"/>
    <n v="43"/>
    <x v="1"/>
    <x v="0"/>
    <s v="AB-"/>
    <x v="5"/>
    <x v="2"/>
    <x v="434"/>
    <s v="Nicholas Bowman"/>
    <x v="8505"/>
    <x v="0"/>
    <n v="22603.491000000002"/>
    <n v="376"/>
    <x v="0"/>
    <s v="Elective"/>
    <d v="2021-03-15T00:00:00"/>
    <s v="Penicillin"/>
    <s v="Abnormal"/>
    <x v="11"/>
  </r>
  <r>
    <s v="Mrs."/>
    <s v="Amber Irwin"/>
    <n v="76"/>
    <x v="0"/>
    <x v="0"/>
    <s v="AB+"/>
    <x v="3"/>
    <x v="3"/>
    <x v="1253"/>
    <s v="Jasmine Gomez"/>
    <x v="1389"/>
    <x v="0"/>
    <n v="29972.038499999999"/>
    <n v="285"/>
    <x v="2"/>
    <s v="Emer "/>
    <d v="2020-10-18T00:00:00"/>
    <s v="Lipitor"/>
    <s v="Normal"/>
    <x v="17"/>
  </r>
  <r>
    <s v="Mrs."/>
    <s v="Kayla Hickman"/>
    <n v="66"/>
    <x v="0"/>
    <x v="0"/>
    <s v="AB-"/>
    <x v="5"/>
    <x v="3"/>
    <x v="782"/>
    <s v="Jennifer Miller"/>
    <x v="8506"/>
    <x v="0"/>
    <n v="20190.929800000002"/>
    <n v="246"/>
    <x v="1"/>
    <s v="Urgent"/>
    <d v="2023-05-31T00:00:00"/>
    <s v="Aspirin"/>
    <s v="Inconclusive"/>
    <x v="20"/>
  </r>
  <r>
    <s v="Mrs."/>
    <s v="Tammy Rodriguez"/>
    <n v="81"/>
    <x v="0"/>
    <x v="0"/>
    <s v="A-"/>
    <x v="6"/>
    <x v="2"/>
    <x v="981"/>
    <s v="Lee Higgins"/>
    <x v="8507"/>
    <x v="0"/>
    <n v="20385.652900000001"/>
    <n v="480"/>
    <x v="2"/>
    <s v="Emer "/>
    <d v="2020-11-25T00:00:00"/>
    <s v="Aspirin"/>
    <s v="Normal"/>
    <x v="16"/>
  </r>
  <r>
    <s v="Mrs."/>
    <s v="Pamela Mcclure"/>
    <n v="54"/>
    <x v="1"/>
    <x v="0"/>
    <s v="A+"/>
    <x v="4"/>
    <x v="2"/>
    <x v="952"/>
    <s v="April Wilson"/>
    <x v="552"/>
    <x v="3"/>
    <n v="20598.761999999999"/>
    <n v="420"/>
    <x v="2"/>
    <s v="Emer "/>
    <d v="2022-01-25T00:00:00"/>
    <s v="Lipitor"/>
    <s v="Inconclusive"/>
    <x v="12"/>
  </r>
  <r>
    <s v="Mrs."/>
    <s v="Christine Atkinson"/>
    <n v="63"/>
    <x v="0"/>
    <x v="0"/>
    <s v="A-"/>
    <x v="6"/>
    <x v="2"/>
    <x v="304"/>
    <s v="Charles Jackson"/>
    <x v="8508"/>
    <x v="0"/>
    <n v="22342.015599999999"/>
    <n v="148"/>
    <x v="0"/>
    <s v="Elective"/>
    <d v="2022-05-24T00:00:00"/>
    <s v="Paracetamol"/>
    <s v="Abnormal"/>
    <x v="8"/>
  </r>
  <r>
    <s v="Mr."/>
    <s v="Jason Shepard"/>
    <n v="83"/>
    <x v="0"/>
    <x v="1"/>
    <s v="B-"/>
    <x v="2"/>
    <x v="5"/>
    <x v="179"/>
    <s v="Jonathan Dunn"/>
    <x v="8509"/>
    <x v="0"/>
    <n v="34593.869500000001"/>
    <n v="445"/>
    <x v="0"/>
    <s v="Elective"/>
    <d v="2022-04-10T00:00:00"/>
    <s v="Ibuprofen"/>
    <s v="Normal"/>
    <x v="12"/>
  </r>
  <r>
    <s v="Mrs."/>
    <s v="Randy Terrell"/>
    <n v="84"/>
    <x v="0"/>
    <x v="0"/>
    <s v="B+ve"/>
    <x v="7"/>
    <x v="1"/>
    <x v="1765"/>
    <s v="Emma Johnson"/>
    <x v="8510"/>
    <x v="0"/>
    <n v="11237.6476"/>
    <n v="195"/>
    <x v="0"/>
    <s v="Elective"/>
    <d v="2020-09-25T00:00:00"/>
    <s v="Aspirin"/>
    <s v="Abnormal"/>
    <x v="5"/>
  </r>
  <r>
    <s v="Mrs."/>
    <s v="Stephanie Summers"/>
    <n v="74"/>
    <x v="0"/>
    <x v="0"/>
    <s v="AB-"/>
    <x v="5"/>
    <x v="1"/>
    <x v="1000"/>
    <s v="Dr. Savannah Huber DVM"/>
    <x v="8511"/>
    <x v="0"/>
    <n v="18424.8544"/>
    <n v="230"/>
    <x v="0"/>
    <s v="Elective"/>
    <d v="2023-06-20T00:00:00"/>
    <s v="Aspirin"/>
    <s v="Abnormal"/>
    <x v="3"/>
  </r>
  <r>
    <s v="Mr."/>
    <s v="Tracy Harrison"/>
    <n v="79"/>
    <x v="0"/>
    <x v="1"/>
    <s v="B-"/>
    <x v="2"/>
    <x v="5"/>
    <x v="21"/>
    <s v="Aaron Hall"/>
    <x v="8512"/>
    <x v="0"/>
    <n v="55905.545700000002"/>
    <n v="352"/>
    <x v="2"/>
    <s v="Emer "/>
    <d v="2023-01-03T00:00:00"/>
    <s v="Lipitor"/>
    <s v="Normal"/>
    <x v="21"/>
  </r>
  <r>
    <s v="Mrs."/>
    <s v="David Garcia"/>
    <n v="60"/>
    <x v="0"/>
    <x v="0"/>
    <s v="B+ve"/>
    <x v="7"/>
    <x v="3"/>
    <x v="1155"/>
    <s v="Eugene Johnson"/>
    <x v="8513"/>
    <x v="0"/>
    <n v="33991.563499999997"/>
    <n v="160"/>
    <x v="2"/>
    <s v="Emer "/>
    <d v="2019-08-19T00:00:00"/>
    <s v="Paracetamol"/>
    <s v="Inconclusive"/>
    <x v="3"/>
  </r>
  <r>
    <s v="Mr."/>
    <s v="Cynthia Moore"/>
    <n v="25"/>
    <x v="2"/>
    <x v="1"/>
    <s v="A-"/>
    <x v="6"/>
    <x v="0"/>
    <x v="709"/>
    <s v="Robert Moore"/>
    <x v="8514"/>
    <x v="1"/>
    <n v="25928.924200000001"/>
    <n v="272"/>
    <x v="1"/>
    <s v="Urgent"/>
    <d v="2023-04-05T00:00:00"/>
    <s v="Aspirin"/>
    <s v="Inconclusive"/>
    <x v="26"/>
  </r>
  <r>
    <s v="Mrs."/>
    <s v="Kimberly Rivas"/>
    <n v="85"/>
    <x v="0"/>
    <x v="0"/>
    <s v="B-"/>
    <x v="2"/>
    <x v="0"/>
    <x v="495"/>
    <s v="Benjamin Fitzgerald"/>
    <x v="8515"/>
    <x v="0"/>
    <n v="46494.211000000003"/>
    <n v="275"/>
    <x v="2"/>
    <s v="Emer "/>
    <d v="2019-06-22T00:00:00"/>
    <s v="Lipitor"/>
    <s v="Abnormal"/>
    <x v="22"/>
  </r>
  <r>
    <s v="Mr."/>
    <s v="Kayla Nelson"/>
    <n v="30"/>
    <x v="2"/>
    <x v="1"/>
    <s v="B+ve"/>
    <x v="7"/>
    <x v="4"/>
    <x v="984"/>
    <s v="Megan Hernandez"/>
    <x v="8516"/>
    <x v="4"/>
    <n v="14058.2292"/>
    <n v="295"/>
    <x v="2"/>
    <s v="Emer "/>
    <d v="2021-10-08T00:00:00"/>
    <s v="Aspirin"/>
    <s v="Inconclusive"/>
    <x v="14"/>
  </r>
  <r>
    <s v="Mrs."/>
    <s v="Christine Raymond"/>
    <n v="67"/>
    <x v="0"/>
    <x v="0"/>
    <s v="B-"/>
    <x v="2"/>
    <x v="2"/>
    <x v="276"/>
    <s v="Elizabeth Ruiz"/>
    <x v="8517"/>
    <x v="0"/>
    <n v="10259.9951"/>
    <n v="220"/>
    <x v="0"/>
    <s v="Elective"/>
    <d v="2019-07-16T00:00:00"/>
    <s v="Aspirin"/>
    <s v="Normal"/>
    <x v="24"/>
  </r>
  <r>
    <s v="Mrs."/>
    <s v="Jennifer Davis"/>
    <n v="83"/>
    <x v="0"/>
    <x v="0"/>
    <s v="O-"/>
    <x v="0"/>
    <x v="1"/>
    <x v="786"/>
    <s v="Carla Larson"/>
    <x v="8518"/>
    <x v="0"/>
    <n v="33643.015099999997"/>
    <n v="338"/>
    <x v="0"/>
    <s v="Elective"/>
    <d v="2020-08-19T00:00:00"/>
    <s v="Paracetamol"/>
    <s v="Abnormal"/>
    <x v="22"/>
  </r>
  <r>
    <s v="Mr."/>
    <s v="Nathaniel Pearson"/>
    <n v="57"/>
    <x v="1"/>
    <x v="1"/>
    <s v="B+ve"/>
    <x v="7"/>
    <x v="3"/>
    <x v="598"/>
    <s v="Amanda Hernandez"/>
    <x v="8519"/>
    <x v="0"/>
    <n v="7708.0249000000003"/>
    <n v="207"/>
    <x v="2"/>
    <s v="Emer "/>
    <d v="2021-01-13T00:00:00"/>
    <s v="Ibuprofen"/>
    <s v="Inconclusive"/>
    <x v="16"/>
  </r>
  <r>
    <s v="Mrs."/>
    <s v="Jason Allen"/>
    <n v="66"/>
    <x v="0"/>
    <x v="0"/>
    <s v="B+ve"/>
    <x v="7"/>
    <x v="1"/>
    <x v="307"/>
    <s v="Edward Grant"/>
    <x v="8520"/>
    <x v="0"/>
    <n v="35597.528200000001"/>
    <n v="142"/>
    <x v="0"/>
    <s v="Elective"/>
    <d v="2020-02-13T00:00:00"/>
    <s v="Paracetamol"/>
    <s v="Normal"/>
    <x v="15"/>
  </r>
  <r>
    <s v="Mr."/>
    <s v="Edwin Moore"/>
    <n v="71"/>
    <x v="0"/>
    <x v="1"/>
    <s v="A+"/>
    <x v="4"/>
    <x v="3"/>
    <x v="1367"/>
    <s v="James Fernandez"/>
    <x v="8521"/>
    <x v="0"/>
    <n v="24987.800200000001"/>
    <n v="159"/>
    <x v="1"/>
    <s v="Urgent"/>
    <d v="2023-05-31T00:00:00"/>
    <s v="Penicillin"/>
    <s v="Abnormal"/>
    <x v="22"/>
  </r>
  <r>
    <s v="Mr."/>
    <s v="Brian Johnson"/>
    <n v="31"/>
    <x v="2"/>
    <x v="1"/>
    <s v="A+"/>
    <x v="4"/>
    <x v="5"/>
    <x v="589"/>
    <s v="Phillip Martin"/>
    <x v="8522"/>
    <x v="2"/>
    <n v="38346.785900000003"/>
    <n v="477"/>
    <x v="2"/>
    <s v="Emer "/>
    <d v="2021-02-23T00:00:00"/>
    <s v="Paracetamol"/>
    <s v="Abnormal"/>
    <x v="11"/>
  </r>
  <r>
    <s v="Mrs."/>
    <s v="James Vang"/>
    <n v="46"/>
    <x v="1"/>
    <x v="0"/>
    <s v="AB+"/>
    <x v="3"/>
    <x v="0"/>
    <x v="1220"/>
    <s v="Victor Evans"/>
    <x v="8523"/>
    <x v="0"/>
    <n v="21821.376199999999"/>
    <n v="258"/>
    <x v="1"/>
    <s v="Urgent"/>
    <d v="2019-05-04T00:00:00"/>
    <s v="Paracetamol"/>
    <s v="Normal"/>
    <x v="27"/>
  </r>
  <r>
    <s v="Mrs."/>
    <s v="Michael Thompson"/>
    <n v="68"/>
    <x v="0"/>
    <x v="0"/>
    <s v="A+"/>
    <x v="4"/>
    <x v="3"/>
    <x v="636"/>
    <s v="Stephen Grant"/>
    <x v="2294"/>
    <x v="0"/>
    <n v="28510.9512"/>
    <n v="246"/>
    <x v="1"/>
    <s v="Urgent"/>
    <d v="2021-07-19T00:00:00"/>
    <s v="Ibuprofen"/>
    <s v="Abnormal"/>
    <x v="22"/>
  </r>
  <r>
    <s v="Mr."/>
    <s v="Kimberly Ross"/>
    <n v="64"/>
    <x v="0"/>
    <x v="1"/>
    <s v="O-"/>
    <x v="0"/>
    <x v="3"/>
    <x v="1160"/>
    <s v="Mitchell Haynes"/>
    <x v="8524"/>
    <x v="0"/>
    <n v="16968.226200000001"/>
    <n v="367"/>
    <x v="2"/>
    <s v="Emer "/>
    <d v="2020-06-02T00:00:00"/>
    <s v="Lipitor"/>
    <s v="Normal"/>
    <x v="24"/>
  </r>
  <r>
    <s v="Mrs."/>
    <s v="Shelly Evans"/>
    <n v="68"/>
    <x v="0"/>
    <x v="0"/>
    <s v="A+"/>
    <x v="4"/>
    <x v="3"/>
    <x v="1318"/>
    <s v="Rebecca Hernandez"/>
    <x v="8525"/>
    <x v="0"/>
    <n v="29116.654200000001"/>
    <n v="294"/>
    <x v="2"/>
    <s v="Emer "/>
    <d v="2022-11-29T00:00:00"/>
    <s v="Penicillin"/>
    <s v="Inconclusive"/>
    <x v="2"/>
  </r>
  <r>
    <s v="Mrs."/>
    <s v="Ashley Gray"/>
    <n v="68"/>
    <x v="0"/>
    <x v="0"/>
    <s v="AB+"/>
    <x v="3"/>
    <x v="1"/>
    <x v="751"/>
    <s v="Austin Kim"/>
    <x v="3785"/>
    <x v="0"/>
    <n v="34116.120900000002"/>
    <n v="252"/>
    <x v="0"/>
    <s v="Elective"/>
    <d v="2023-03-25T00:00:00"/>
    <s v="Penicillin"/>
    <s v="Abnormal"/>
    <x v="3"/>
  </r>
  <r>
    <s v="Mr."/>
    <s v="Tammy Franco"/>
    <n v="77"/>
    <x v="0"/>
    <x v="1"/>
    <s v="B-"/>
    <x v="2"/>
    <x v="5"/>
    <x v="448"/>
    <s v="Heather Bates"/>
    <x v="8526"/>
    <x v="0"/>
    <n v="11601.512000000001"/>
    <n v="176"/>
    <x v="2"/>
    <s v="Emer "/>
    <d v="2020-07-30T00:00:00"/>
    <s v="Aspirin"/>
    <s v="Abnormal"/>
    <x v="6"/>
  </r>
  <r>
    <s v="Mrs."/>
    <s v="Edward Lopez"/>
    <n v="75"/>
    <x v="0"/>
    <x v="0"/>
    <s v="O+ve"/>
    <x v="1"/>
    <x v="3"/>
    <x v="1067"/>
    <s v="Joseph Perez"/>
    <x v="8527"/>
    <x v="0"/>
    <n v="24261.410599999999"/>
    <n v="414"/>
    <x v="1"/>
    <s v="Urgent"/>
    <d v="2023-10-08T00:00:00"/>
    <s v="Ibuprofen"/>
    <s v="Inconclusive"/>
    <x v="8"/>
  </r>
  <r>
    <s v="Mr."/>
    <s v="Sydney Olson"/>
    <n v="44"/>
    <x v="1"/>
    <x v="1"/>
    <s v="B-"/>
    <x v="2"/>
    <x v="3"/>
    <x v="1606"/>
    <s v="Mark White"/>
    <x v="8528"/>
    <x v="0"/>
    <n v="15133.703299999999"/>
    <n v="142"/>
    <x v="2"/>
    <s v="Emergency"/>
    <d v="2023-04-03T00:00:00"/>
    <s v="Ibuprofen"/>
    <s v="Normal"/>
    <x v="13"/>
  </r>
  <r>
    <s v="Mr."/>
    <s v="Christopher Tucker"/>
    <n v="75"/>
    <x v="0"/>
    <x v="1"/>
    <s v="AB+"/>
    <x v="3"/>
    <x v="5"/>
    <x v="987"/>
    <s v="Casey Rodriguez"/>
    <x v="8529"/>
    <x v="0"/>
    <n v="49285.526400000002"/>
    <n v="316"/>
    <x v="2"/>
    <s v="Emergency"/>
    <d v="2023-09-08T00:00:00"/>
    <s v="Aspirin"/>
    <s v="Inconclusive"/>
    <x v="12"/>
  </r>
  <r>
    <s v="Mrs."/>
    <s v="Laura Nunez"/>
    <n v="41"/>
    <x v="1"/>
    <x v="0"/>
    <s v="AB+"/>
    <x v="3"/>
    <x v="5"/>
    <x v="1437"/>
    <s v="Megan Lee"/>
    <x v="8530"/>
    <x v="4"/>
    <n v="77337.542799999996"/>
    <n v="146"/>
    <x v="0"/>
    <s v="Elective"/>
    <d v="2020-01-06T00:00:00"/>
    <s v="Paracetamol"/>
    <s v="Abnormal"/>
    <x v="11"/>
  </r>
  <r>
    <s v="Mrs."/>
    <s v="Melissa Rojas"/>
    <n v="51"/>
    <x v="1"/>
    <x v="0"/>
    <s v="B-"/>
    <x v="2"/>
    <x v="5"/>
    <x v="211"/>
    <s v="Michelle Carey"/>
    <x v="8531"/>
    <x v="4"/>
    <n v="17296.2428"/>
    <n v="443"/>
    <x v="0"/>
    <s v="Elective"/>
    <d v="2023-05-27T00:00:00"/>
    <s v="Lipitor"/>
    <s v="Inconclusive"/>
    <x v="2"/>
  </r>
  <r>
    <s v="Mr."/>
    <s v="Casey Shaw"/>
    <n v="73"/>
    <x v="0"/>
    <x v="1"/>
    <s v="A-"/>
    <x v="6"/>
    <x v="5"/>
    <x v="251"/>
    <s v="Robin Burke"/>
    <x v="5073"/>
    <x v="0"/>
    <n v="33826.589200000002"/>
    <n v="382"/>
    <x v="2"/>
    <s v="Emergency"/>
    <d v="2022-05-24T00:00:00"/>
    <s v="Paracetamol"/>
    <s v="Normal"/>
    <x v="11"/>
  </r>
  <r>
    <s v="Mrs."/>
    <s v="James Fowler"/>
    <n v="65"/>
    <x v="0"/>
    <x v="0"/>
    <s v="AB-"/>
    <x v="5"/>
    <x v="1"/>
    <x v="1332"/>
    <s v="Deborah Patton"/>
    <x v="8532"/>
    <x v="0"/>
    <n v="25188.4846"/>
    <n v="390"/>
    <x v="0"/>
    <s v="Elective"/>
    <d v="2019-04-20T00:00:00"/>
    <s v="Paracetamol"/>
    <s v="Inconclusive"/>
    <x v="24"/>
  </r>
  <r>
    <s v="Mrs."/>
    <s v="Dr. Michael Mann"/>
    <n v="31"/>
    <x v="2"/>
    <x v="0"/>
    <s v="A+"/>
    <x v="4"/>
    <x v="1"/>
    <x v="295"/>
    <s v="Kelly King"/>
    <x v="203"/>
    <x v="2"/>
    <n v="18555.163400000001"/>
    <n v="247"/>
    <x v="0"/>
    <s v="Elective"/>
    <d v="2023-02-28T00:00:00"/>
    <s v="Lipitor"/>
    <s v="Abnormal"/>
    <x v="27"/>
  </r>
  <r>
    <s v="Mrs."/>
    <s v="Christy Moran"/>
    <n v="54"/>
    <x v="1"/>
    <x v="0"/>
    <s v="B-"/>
    <x v="2"/>
    <x v="0"/>
    <x v="685"/>
    <s v="Tina Rodriguez"/>
    <x v="748"/>
    <x v="4"/>
    <n v="16554.360100000002"/>
    <n v="163"/>
    <x v="1"/>
    <s v="Urgent"/>
    <d v="2023-06-26T00:00:00"/>
    <s v="Penicillin"/>
    <s v="Abnormal"/>
    <x v="14"/>
  </r>
  <r>
    <s v="Mrs."/>
    <s v="Brandon Lee"/>
    <n v="33"/>
    <x v="2"/>
    <x v="0"/>
    <s v="A-"/>
    <x v="6"/>
    <x v="4"/>
    <x v="1540"/>
    <s v="Rebecca Bates"/>
    <x v="8533"/>
    <x v="2"/>
    <n v="11902.649799999999"/>
    <n v="388"/>
    <x v="1"/>
    <s v="Urgent"/>
    <d v="2019-01-31T00:00:00"/>
    <s v="Penicillin"/>
    <s v="Abnormal"/>
    <x v="8"/>
  </r>
  <r>
    <s v="Mr."/>
    <s v="Raymond Roth"/>
    <n v="29"/>
    <x v="2"/>
    <x v="1"/>
    <s v="A+"/>
    <x v="4"/>
    <x v="4"/>
    <x v="109"/>
    <s v="Connor Gonzalez"/>
    <x v="8534"/>
    <x v="4"/>
    <n v="36937.453000000001"/>
    <n v="367"/>
    <x v="2"/>
    <s v="Emergency"/>
    <d v="2020-01-04T00:00:00"/>
    <s v="Paracetamol"/>
    <s v="Inconclusive"/>
    <x v="15"/>
  </r>
  <r>
    <s v="Mr."/>
    <s v="Michael Parker"/>
    <n v="45"/>
    <x v="1"/>
    <x v="1"/>
    <s v="B-"/>
    <x v="2"/>
    <x v="3"/>
    <x v="651"/>
    <s v="Allen Bowers"/>
    <x v="7864"/>
    <x v="3"/>
    <n v="17563.679499999998"/>
    <n v="255"/>
    <x v="2"/>
    <s v="Emergency"/>
    <d v="2023-08-17T00:00:00"/>
    <s v="Ibuprofen"/>
    <s v="Normal"/>
    <x v="17"/>
  </r>
  <r>
    <s v="Mrs."/>
    <s v="Olivia Wright"/>
    <n v="48"/>
    <x v="1"/>
    <x v="0"/>
    <s v="A+"/>
    <x v="4"/>
    <x v="5"/>
    <x v="333"/>
    <s v="Robert Barrett"/>
    <x v="8535"/>
    <x v="3"/>
    <n v="7084.3359"/>
    <n v="398"/>
    <x v="0"/>
    <s v="Elective"/>
    <d v="2021-06-14T00:00:00"/>
    <s v="Penicillin"/>
    <s v="Inconclusive"/>
    <x v="22"/>
  </r>
  <r>
    <s v="Mr."/>
    <s v="Chad Nguyen"/>
    <n v="71"/>
    <x v="0"/>
    <x v="1"/>
    <s v="A+ve"/>
    <x v="4"/>
    <x v="3"/>
    <x v="981"/>
    <s v="Vicki Thornton"/>
    <x v="8536"/>
    <x v="0"/>
    <n v="27437.7726"/>
    <n v="228"/>
    <x v="2"/>
    <s v="Emergency"/>
    <d v="2020-11-03T00:00:00"/>
    <s v="Ibuprofen"/>
    <s v="Inconclusive"/>
    <x v="0"/>
  </r>
  <r>
    <s v="Mr."/>
    <s v="Anthony Crawford"/>
    <n v="56"/>
    <x v="1"/>
    <x v="1"/>
    <s v="AB-"/>
    <x v="5"/>
    <x v="5"/>
    <x v="1791"/>
    <s v="Tyler Anderson"/>
    <x v="8537"/>
    <x v="1"/>
    <n v="60374.248"/>
    <n v="299"/>
    <x v="0"/>
    <s v="Elective"/>
    <d v="2019-02-25T00:00:00"/>
    <s v="Lipitor"/>
    <s v="Inconclusive"/>
    <x v="8"/>
  </r>
  <r>
    <s v="Mr."/>
    <s v="Terry Herrera"/>
    <n v="48"/>
    <x v="1"/>
    <x v="1"/>
    <s v="AB+"/>
    <x v="3"/>
    <x v="4"/>
    <x v="1029"/>
    <s v="Christopher Wilson"/>
    <x v="3834"/>
    <x v="0"/>
    <n v="34543.851900000001"/>
    <n v="233"/>
    <x v="0"/>
    <s v="Elective"/>
    <d v="2021-07-11T00:00:00"/>
    <s v="Lipitor"/>
    <s v="Inconclusive"/>
    <x v="5"/>
  </r>
  <r>
    <s v="Mrs."/>
    <s v="Teresa Kaiser"/>
    <n v="40"/>
    <x v="1"/>
    <x v="0"/>
    <s v="B+ve"/>
    <x v="7"/>
    <x v="2"/>
    <x v="597"/>
    <s v="Michael French"/>
    <x v="8538"/>
    <x v="4"/>
    <n v="20035.455000000002"/>
    <n v="107"/>
    <x v="2"/>
    <s v="Emergency"/>
    <d v="2018-12-18T00:00:00"/>
    <s v="Ibuprofen"/>
    <s v="Abnormal"/>
    <x v="9"/>
  </r>
  <r>
    <s v="Mr."/>
    <s v="Michael Martinez"/>
    <n v="85"/>
    <x v="0"/>
    <x v="1"/>
    <s v="A+ve"/>
    <x v="4"/>
    <x v="5"/>
    <x v="997"/>
    <s v="Monica Clark"/>
    <x v="4365"/>
    <x v="0"/>
    <n v="6119.2873"/>
    <n v="382"/>
    <x v="0"/>
    <s v="Elective"/>
    <d v="2020-05-18T00:00:00"/>
    <s v="Penicillin"/>
    <s v="Normal"/>
    <x v="0"/>
  </r>
  <r>
    <s v="Mr."/>
    <s v="John Miller"/>
    <n v="50"/>
    <x v="1"/>
    <x v="1"/>
    <s v="B-"/>
    <x v="2"/>
    <x v="1"/>
    <x v="878"/>
    <s v="James Mccormick"/>
    <x v="8539"/>
    <x v="1"/>
    <n v="5369.0456999999997"/>
    <n v="236"/>
    <x v="0"/>
    <s v="Elective"/>
    <d v="2023-05-24T00:00:00"/>
    <s v="Lipitor"/>
    <s v="Normal"/>
    <x v="3"/>
  </r>
  <r>
    <s v="Mr."/>
    <s v="Audrey Horne"/>
    <n v="78"/>
    <x v="0"/>
    <x v="1"/>
    <s v="O+ve"/>
    <x v="1"/>
    <x v="3"/>
    <x v="47"/>
    <s v="Bruce Moreno"/>
    <x v="8540"/>
    <x v="0"/>
    <n v="17122.7644"/>
    <n v="232"/>
    <x v="2"/>
    <s v="Emergency"/>
    <d v="2020-04-21T00:00:00"/>
    <s v="Aspirin"/>
    <s v="Abnormal"/>
    <x v="26"/>
  </r>
  <r>
    <s v="Mr."/>
    <s v="Brenda Maynard"/>
    <n v="83"/>
    <x v="0"/>
    <x v="1"/>
    <s v="B+ve"/>
    <x v="7"/>
    <x v="3"/>
    <x v="1700"/>
    <s v="Larry King"/>
    <x v="8541"/>
    <x v="0"/>
    <n v="5996.8"/>
    <n v="265"/>
    <x v="1"/>
    <s v="Urgent"/>
    <d v="2023-06-10T00:00:00"/>
    <s v="Ibuprofen"/>
    <s v="Abnormal"/>
    <x v="28"/>
  </r>
  <r>
    <s v="Mrs."/>
    <s v="Ethan Craig"/>
    <n v="40"/>
    <x v="1"/>
    <x v="0"/>
    <s v="A-"/>
    <x v="6"/>
    <x v="3"/>
    <x v="492"/>
    <s v="Theresa Griffin"/>
    <x v="8542"/>
    <x v="3"/>
    <n v="13088.784600000001"/>
    <n v="373"/>
    <x v="2"/>
    <s v="Emergency"/>
    <d v="2023-09-28T00:00:00"/>
    <s v="Aspirin"/>
    <s v="Inconclusive"/>
    <x v="26"/>
  </r>
  <r>
    <s v="Mrs."/>
    <s v="Jamie Williams"/>
    <n v="80"/>
    <x v="0"/>
    <x v="0"/>
    <s v="B+ve"/>
    <x v="7"/>
    <x v="1"/>
    <x v="603"/>
    <s v="Amy Ward"/>
    <x v="8543"/>
    <x v="0"/>
    <n v="19430.727200000001"/>
    <n v="367"/>
    <x v="0"/>
    <s v="Elective"/>
    <d v="2023-05-15T00:00:00"/>
    <s v="Lipitor"/>
    <s v="Inconclusive"/>
    <x v="10"/>
  </r>
  <r>
    <s v="Mr."/>
    <s v="Jamie Daniel"/>
    <n v="30"/>
    <x v="2"/>
    <x v="1"/>
    <s v="AB-"/>
    <x v="5"/>
    <x v="3"/>
    <x v="862"/>
    <s v="Michelle Powell"/>
    <x v="8544"/>
    <x v="2"/>
    <n v="34522.7765"/>
    <n v="114"/>
    <x v="2"/>
    <s v="Emergency"/>
    <d v="2023-11-10T00:00:00"/>
    <s v="Lipitor"/>
    <s v="Normal"/>
    <x v="5"/>
  </r>
  <r>
    <s v="Mrs."/>
    <s v="Matthew Norris"/>
    <n v="83"/>
    <x v="0"/>
    <x v="0"/>
    <s v="AB+"/>
    <x v="3"/>
    <x v="0"/>
    <x v="480"/>
    <s v="Ashley Cain"/>
    <x v="8545"/>
    <x v="0"/>
    <n v="46628.712099999997"/>
    <n v="441"/>
    <x v="2"/>
    <s v="Emergency"/>
    <d v="2022-06-01T00:00:00"/>
    <s v="Ibuprofen"/>
    <s v="Inconclusive"/>
    <x v="9"/>
  </r>
  <r>
    <s v="Mr."/>
    <s v="Michael Parker"/>
    <n v="75"/>
    <x v="0"/>
    <x v="1"/>
    <s v="B+ve"/>
    <x v="7"/>
    <x v="3"/>
    <x v="229"/>
    <s v="Dustin Hobbs"/>
    <x v="8546"/>
    <x v="0"/>
    <n v="29731.6093"/>
    <n v="459"/>
    <x v="2"/>
    <s v="Emergency"/>
    <d v="2021-01-27T00:00:00"/>
    <s v="Ibuprofen"/>
    <s v="Abnormal"/>
    <x v="12"/>
  </r>
  <r>
    <s v="Mrs."/>
    <s v="James Ochoa"/>
    <n v="48"/>
    <x v="1"/>
    <x v="0"/>
    <s v="AB+"/>
    <x v="3"/>
    <x v="1"/>
    <x v="165"/>
    <s v="Timothy Lloyd"/>
    <x v="360"/>
    <x v="0"/>
    <n v="1850.7148999999999"/>
    <n v="153"/>
    <x v="0"/>
    <s v="Elective"/>
    <d v="2022-10-03T00:00:00"/>
    <s v="Penicillin"/>
    <s v="Inconclusive"/>
    <x v="2"/>
  </r>
  <r>
    <s v="Mr."/>
    <s v="Mark Reeves"/>
    <n v="64"/>
    <x v="0"/>
    <x v="1"/>
    <s v="A-"/>
    <x v="6"/>
    <x v="1"/>
    <x v="13"/>
    <s v="Sean Miller"/>
    <x v="3303"/>
    <x v="0"/>
    <n v="11468.1615"/>
    <n v="326"/>
    <x v="0"/>
    <s v="Elective"/>
    <d v="2020-12-23T00:00:00"/>
    <s v="Paracetamol"/>
    <s v="Inconclusive"/>
    <x v="27"/>
  </r>
  <r>
    <s v="Mr."/>
    <s v="Samantha James"/>
    <n v="75"/>
    <x v="0"/>
    <x v="1"/>
    <s v="AB+"/>
    <x v="3"/>
    <x v="3"/>
    <x v="943"/>
    <s v="Vanessa Marks"/>
    <x v="8547"/>
    <x v="0"/>
    <n v="9315.1432999999997"/>
    <n v="104"/>
    <x v="1"/>
    <s v="Urgent"/>
    <d v="2023-03-01T00:00:00"/>
    <s v="Paracetamol"/>
    <s v="Abnormal"/>
    <x v="4"/>
  </r>
  <r>
    <s v="Mrs."/>
    <s v="Jessica Schultz"/>
    <n v="52"/>
    <x v="1"/>
    <x v="0"/>
    <s v="O-"/>
    <x v="0"/>
    <x v="2"/>
    <x v="734"/>
    <s v="Kristin Mcknight"/>
    <x v="8548"/>
    <x v="1"/>
    <n v="20461.332999999999"/>
    <n v="374"/>
    <x v="2"/>
    <s v="Emergency"/>
    <d v="2020-08-03T00:00:00"/>
    <s v="Ibuprofen"/>
    <s v="Abnormal"/>
    <x v="21"/>
  </r>
  <r>
    <s v="Mr."/>
    <s v="Jeremy Rodriguez"/>
    <n v="53"/>
    <x v="1"/>
    <x v="1"/>
    <s v="AB+"/>
    <x v="3"/>
    <x v="0"/>
    <x v="359"/>
    <s v="Rebecca Graves"/>
    <x v="8549"/>
    <x v="0"/>
    <n v="35683.272799999999"/>
    <n v="398"/>
    <x v="2"/>
    <s v="Emergency"/>
    <d v="2022-12-24T00:00:00"/>
    <s v="Aspirin"/>
    <s v="Normal"/>
    <x v="11"/>
  </r>
  <r>
    <s v="Mrs."/>
    <s v="Charles Hernandez"/>
    <n v="78"/>
    <x v="0"/>
    <x v="0"/>
    <s v="B-"/>
    <x v="2"/>
    <x v="0"/>
    <x v="723"/>
    <s v="Shelby Boyd"/>
    <x v="8550"/>
    <x v="0"/>
    <n v="59580.807500000003"/>
    <n v="150"/>
    <x v="1"/>
    <s v="Urgent"/>
    <d v="2023-04-28T00:00:00"/>
    <s v="Paracetamol"/>
    <s v="Normal"/>
    <x v="0"/>
  </r>
  <r>
    <s v="Mr."/>
    <s v="Kevin Carpenter"/>
    <n v="39"/>
    <x v="1"/>
    <x v="1"/>
    <s v="B-"/>
    <x v="2"/>
    <x v="5"/>
    <x v="1578"/>
    <s v="Elizabeth Hawkins"/>
    <x v="8551"/>
    <x v="1"/>
    <n v="51453.798900000002"/>
    <n v="319"/>
    <x v="0"/>
    <s v="Elective"/>
    <d v="2020-11-22T00:00:00"/>
    <s v="Ibuprofen"/>
    <s v="Inconclusive"/>
    <x v="9"/>
  </r>
  <r>
    <s v="Mrs."/>
    <s v="Tyler Williams"/>
    <n v="57"/>
    <x v="1"/>
    <x v="0"/>
    <s v="AB-"/>
    <x v="5"/>
    <x v="5"/>
    <x v="810"/>
    <s v="Dr. Rachel Huffman"/>
    <x v="8552"/>
    <x v="0"/>
    <n v="24246.4087"/>
    <n v="327"/>
    <x v="2"/>
    <s v="Emergency"/>
    <d v="2022-08-27T00:00:00"/>
    <s v="Paracetamol"/>
    <s v="Inconclusive"/>
    <x v="5"/>
  </r>
  <r>
    <s v="Mrs."/>
    <s v="James Schmidt"/>
    <n v="70"/>
    <x v="0"/>
    <x v="0"/>
    <s v="AB-"/>
    <x v="5"/>
    <x v="1"/>
    <x v="318"/>
    <s v="Tyler Osborne"/>
    <x v="8553"/>
    <x v="0"/>
    <n v="31984.331399999999"/>
    <n v="142"/>
    <x v="0"/>
    <s v="Elective"/>
    <d v="2019-02-16T00:00:00"/>
    <s v="Aspirin"/>
    <s v="Normal"/>
    <x v="10"/>
  </r>
  <r>
    <s v="Mrs."/>
    <s v="Scott Smith"/>
    <n v="77"/>
    <x v="0"/>
    <x v="0"/>
    <s v="O+ve"/>
    <x v="1"/>
    <x v="1"/>
    <x v="1472"/>
    <s v="Robert Brennan"/>
    <x v="8554"/>
    <x v="0"/>
    <n v="28340.7088"/>
    <n v="133"/>
    <x v="0"/>
    <s v="Elective"/>
    <d v="2019-02-17T00:00:00"/>
    <s v="Lipitor"/>
    <s v="Normal"/>
    <x v="12"/>
  </r>
  <r>
    <s v="Mrs."/>
    <s v="Joseph Hall"/>
    <n v="84"/>
    <x v="0"/>
    <x v="0"/>
    <s v="B+ve"/>
    <x v="7"/>
    <x v="1"/>
    <x v="1512"/>
    <s v="Matthew Page"/>
    <x v="8555"/>
    <x v="0"/>
    <n v="5487.0316000000003"/>
    <n v="473"/>
    <x v="0"/>
    <s v="Elective"/>
    <d v="2019-12-05T00:00:00"/>
    <s v="Aspirin"/>
    <s v="Abnormal"/>
    <x v="13"/>
  </r>
  <r>
    <s v="Mr."/>
    <s v="Jonathan Collins"/>
    <n v="53"/>
    <x v="1"/>
    <x v="1"/>
    <s v="A-"/>
    <x v="6"/>
    <x v="0"/>
    <x v="291"/>
    <s v="Julie Kennedy"/>
    <x v="2842"/>
    <x v="1"/>
    <n v="35270.208700000003"/>
    <n v="218"/>
    <x v="2"/>
    <s v="Emergency"/>
    <d v="2021-01-18T00:00:00"/>
    <s v="Paracetamol"/>
    <s v="Inconclusive"/>
    <x v="11"/>
  </r>
  <r>
    <s v="Mr."/>
    <s v="Albert Galvan"/>
    <n v="83"/>
    <x v="0"/>
    <x v="1"/>
    <s v="AB-"/>
    <x v="5"/>
    <x v="5"/>
    <x v="1504"/>
    <s v="Andrea Arroyo"/>
    <x v="8556"/>
    <x v="0"/>
    <n v="12740.8935"/>
    <n v="409"/>
    <x v="0"/>
    <s v="Elective"/>
    <d v="2021-11-09T00:00:00"/>
    <s v="Penicillin"/>
    <s v="Inconclusive"/>
    <x v="0"/>
  </r>
  <r>
    <s v="Mrs."/>
    <s v="Samuel Garza"/>
    <n v="56"/>
    <x v="1"/>
    <x v="0"/>
    <s v="O+"/>
    <x v="1"/>
    <x v="4"/>
    <x v="1216"/>
    <s v="Allison Davis MD"/>
    <x v="8557"/>
    <x v="2"/>
    <n v="35849.479299999999"/>
    <n v="495"/>
    <x v="0"/>
    <s v="Elective"/>
    <d v="2022-03-06T00:00:00"/>
    <s v="Paracetamol"/>
    <s v="Normal"/>
    <x v="23"/>
  </r>
  <r>
    <s v="Mrs."/>
    <s v="David Wood"/>
    <n v="22"/>
    <x v="2"/>
    <x v="0"/>
    <s v="B+"/>
    <x v="7"/>
    <x v="1"/>
    <x v="1806"/>
    <s v="Cole Warren"/>
    <x v="8558"/>
    <x v="4"/>
    <n v="4351.2906000000003"/>
    <n v="359"/>
    <x v="1"/>
    <s v="Urgent"/>
    <d v="2019-10-25T00:00:00"/>
    <s v="Penicillin"/>
    <s v="Abnormal"/>
    <x v="14"/>
  </r>
  <r>
    <s v="Mrs."/>
    <s v="Melissa Greer"/>
    <n v="41"/>
    <x v="1"/>
    <x v="0"/>
    <s v="A-"/>
    <x v="6"/>
    <x v="0"/>
    <x v="1691"/>
    <s v="David Perez"/>
    <x v="1866"/>
    <x v="3"/>
    <n v="31156.988000000001"/>
    <n v="488"/>
    <x v="2"/>
    <s v="Emergency"/>
    <d v="2020-04-19T00:00:00"/>
    <s v="Lipitor"/>
    <s v="Inconclusive"/>
    <x v="14"/>
  </r>
  <r>
    <s v="Mrs."/>
    <s v="Tina Wiley"/>
    <n v="27"/>
    <x v="2"/>
    <x v="0"/>
    <s v="B+"/>
    <x v="7"/>
    <x v="2"/>
    <x v="714"/>
    <s v="Brandon Price"/>
    <x v="8559"/>
    <x v="2"/>
    <n v="12532.637199999999"/>
    <n v="259"/>
    <x v="0"/>
    <s v="Elective"/>
    <d v="2019-03-22T00:00:00"/>
    <s v="Ibuprofen"/>
    <s v="Abnormal"/>
    <x v="11"/>
  </r>
  <r>
    <s v="Mr."/>
    <s v="Arthur Murphy"/>
    <n v="79"/>
    <x v="0"/>
    <x v="1"/>
    <s v="B+"/>
    <x v="7"/>
    <x v="3"/>
    <x v="1015"/>
    <s v="Kelly Cherry"/>
    <x v="8560"/>
    <x v="0"/>
    <n v="2547.9319"/>
    <n v="113"/>
    <x v="2"/>
    <s v="Emergency"/>
    <d v="2023-03-02T00:00:00"/>
    <s v="Aspirin"/>
    <s v="Normal"/>
    <x v="27"/>
  </r>
  <r>
    <s v="Mrs."/>
    <s v="Anthony Warner"/>
    <n v="57"/>
    <x v="1"/>
    <x v="0"/>
    <s v="B-"/>
    <x v="2"/>
    <x v="1"/>
    <x v="1575"/>
    <s v="Tammy Washington"/>
    <x v="8561"/>
    <x v="3"/>
    <n v="23490.2778"/>
    <n v="448"/>
    <x v="0"/>
    <s v="Elective"/>
    <d v="2022-09-15T00:00:00"/>
    <s v="Lipitor"/>
    <s v="Abnormal"/>
    <x v="3"/>
  </r>
  <r>
    <s v="Mrs."/>
    <s v="Paul Henry"/>
    <n v="85"/>
    <x v="0"/>
    <x v="0"/>
    <s v="B+"/>
    <x v="7"/>
    <x v="0"/>
    <x v="739"/>
    <s v="Christine Miles"/>
    <x v="8562"/>
    <x v="0"/>
    <n v="33715.013200000001"/>
    <n v="251"/>
    <x v="1"/>
    <s v="Urgent"/>
    <d v="2018-12-18T00:00:00"/>
    <s v="Paracetamol"/>
    <s v="Inconclusive"/>
    <x v="5"/>
  </r>
  <r>
    <s v="Mrs."/>
    <s v="Jane Rich"/>
    <n v="64"/>
    <x v="0"/>
    <x v="0"/>
    <s v="B-"/>
    <x v="2"/>
    <x v="4"/>
    <x v="400"/>
    <s v="Elizabeth Gonzalez"/>
    <x v="8563"/>
    <x v="0"/>
    <n v="24127.253400000001"/>
    <n v="442"/>
    <x v="2"/>
    <s v="Emergency"/>
    <d v="2019-07-17T00:00:00"/>
    <s v="Ibuprofen"/>
    <s v="Inconclusive"/>
    <x v="27"/>
  </r>
  <r>
    <s v="Mrs."/>
    <s v="Douglas Acosta"/>
    <n v="27"/>
    <x v="2"/>
    <x v="0"/>
    <s v="AB-"/>
    <x v="5"/>
    <x v="0"/>
    <x v="869"/>
    <s v="Kenneth Woods"/>
    <x v="6124"/>
    <x v="3"/>
    <n v="6896.8710000000001"/>
    <n v="244"/>
    <x v="1"/>
    <s v="Urgent"/>
    <d v="2022-01-27T00:00:00"/>
    <s v="Ibuprofen"/>
    <s v="Inconclusive"/>
    <x v="7"/>
  </r>
  <r>
    <s v="Mr."/>
    <s v="Michelle Young"/>
    <n v="44"/>
    <x v="1"/>
    <x v="1"/>
    <s v="O+"/>
    <x v="1"/>
    <x v="2"/>
    <x v="1654"/>
    <s v="Miguel Stout"/>
    <x v="1184"/>
    <x v="3"/>
    <n v="23665.809600000001"/>
    <n v="454"/>
    <x v="0"/>
    <s v="Elective"/>
    <d v="2019-06-17T00:00:00"/>
    <s v="Lipitor"/>
    <s v="Inconclusive"/>
    <x v="20"/>
  </r>
  <r>
    <s v="Mr."/>
    <s v="Jonathan Perry"/>
    <n v="24"/>
    <x v="2"/>
    <x v="1"/>
    <s v="A-"/>
    <x v="6"/>
    <x v="4"/>
    <x v="1211"/>
    <s v="Michael Johnson"/>
    <x v="1791"/>
    <x v="4"/>
    <n v="25552.0396"/>
    <n v="198"/>
    <x v="2"/>
    <s v="Emergency"/>
    <d v="2022-01-29T00:00:00"/>
    <s v="Lipitor"/>
    <s v="Abnormal"/>
    <x v="25"/>
  </r>
  <r>
    <s v="Mrs."/>
    <s v="Heather Stewart"/>
    <n v="85"/>
    <x v="0"/>
    <x v="0"/>
    <s v="B+"/>
    <x v="7"/>
    <x v="1"/>
    <x v="203"/>
    <s v="Blake Lara"/>
    <x v="2166"/>
    <x v="0"/>
    <n v="28993.173200000001"/>
    <n v="495"/>
    <x v="1"/>
    <s v="Urgent"/>
    <d v="2018-11-22T00:00:00"/>
    <s v="Lipitor"/>
    <s v="Normal"/>
    <x v="13"/>
  </r>
  <r>
    <s v="Mrs."/>
    <s v="Ashley Johnson"/>
    <n v="83"/>
    <x v="0"/>
    <x v="0"/>
    <s v="AB-"/>
    <x v="5"/>
    <x v="3"/>
    <x v="640"/>
    <s v="Cathy Church"/>
    <x v="3455"/>
    <x v="0"/>
    <n v="9652.1054000000004"/>
    <n v="219"/>
    <x v="2"/>
    <s v="Emergency"/>
    <d v="2020-06-10T00:00:00"/>
    <s v="Lipitor"/>
    <s v="Abnormal"/>
    <x v="16"/>
  </r>
  <r>
    <s v="Mrs."/>
    <s v="Laura Mullen"/>
    <n v="32"/>
    <x v="2"/>
    <x v="0"/>
    <s v="AB-"/>
    <x v="5"/>
    <x v="4"/>
    <x v="78"/>
    <s v="Christopher White"/>
    <x v="8564"/>
    <x v="2"/>
    <n v="5091.2848000000004"/>
    <n v="234"/>
    <x v="2"/>
    <s v="Emergency"/>
    <d v="2021-02-06T00:00:00"/>
    <s v="Ibuprofen"/>
    <s v="Inconclusive"/>
    <x v="21"/>
  </r>
  <r>
    <s v="Mr."/>
    <s v="Paula Chang"/>
    <n v="77"/>
    <x v="0"/>
    <x v="1"/>
    <s v="AB-"/>
    <x v="5"/>
    <x v="3"/>
    <x v="278"/>
    <s v="Samantha Patterson"/>
    <x v="1104"/>
    <x v="2"/>
    <n v="19100.803400000001"/>
    <n v="485"/>
    <x v="2"/>
    <s v="Emergency"/>
    <d v="2019-05-02T00:00:00"/>
    <s v="Aspirin"/>
    <s v="Inconclusive"/>
    <x v="10"/>
  </r>
  <r>
    <s v="Mr."/>
    <s v="Jeffrey Soto"/>
    <n v="80"/>
    <x v="0"/>
    <x v="1"/>
    <s v="AB+"/>
    <x v="3"/>
    <x v="3"/>
    <x v="863"/>
    <s v="Renee Summers"/>
    <x v="1702"/>
    <x v="3"/>
    <n v="8255.9465"/>
    <n v="279"/>
    <x v="2"/>
    <s v="Emergency"/>
    <d v="2020-04-03T00:00:00"/>
    <s v="Aspirin"/>
    <s v="Inconclusive"/>
    <x v="28"/>
  </r>
  <r>
    <s v="Mr."/>
    <s v="Samuel Lawson"/>
    <n v="19"/>
    <x v="2"/>
    <x v="1"/>
    <s v="B-"/>
    <x v="2"/>
    <x v="0"/>
    <x v="1674"/>
    <s v="Holly Gordon"/>
    <x v="3171"/>
    <x v="3"/>
    <n v="24396.5798"/>
    <n v="296"/>
    <x v="0"/>
    <s v="Elective"/>
    <d v="2022-10-07T00:00:00"/>
    <s v="Penicillin"/>
    <s v="Normal"/>
    <x v="30"/>
  </r>
  <r>
    <s v="Mr."/>
    <s v="Erin Davis"/>
    <n v="65"/>
    <x v="0"/>
    <x v="1"/>
    <s v="O+"/>
    <x v="1"/>
    <x v="3"/>
    <x v="1466"/>
    <s v="Timothy Hanson"/>
    <x v="8565"/>
    <x v="0"/>
    <n v="18169.564399999999"/>
    <n v="199"/>
    <x v="2"/>
    <s v="Emergency"/>
    <d v="2021-02-27T00:00:00"/>
    <s v="Lipitor"/>
    <s v="Abnormal"/>
    <x v="11"/>
  </r>
  <r>
    <s v="Mr."/>
    <s v="Justin Morales"/>
    <n v="85"/>
    <x v="0"/>
    <x v="1"/>
    <s v="O-"/>
    <x v="0"/>
    <x v="3"/>
    <x v="731"/>
    <s v="Richard Horne"/>
    <x v="8566"/>
    <x v="0"/>
    <n v="23184.242699999999"/>
    <n v="219"/>
    <x v="2"/>
    <s v="Emergency"/>
    <d v="2019-08-11T00:00:00"/>
    <s v="Penicillin"/>
    <s v="Abnormal"/>
    <x v="16"/>
  </r>
  <r>
    <s v="Mr."/>
    <s v="Jenna Harrison"/>
    <n v="21"/>
    <x v="2"/>
    <x v="1"/>
    <s v="O-"/>
    <x v="0"/>
    <x v="3"/>
    <x v="429"/>
    <s v="Sandra Lester"/>
    <x v="8567"/>
    <x v="2"/>
    <n v="33730.422500000001"/>
    <n v="360"/>
    <x v="2"/>
    <s v="Emer "/>
    <d v="2019-03-07T00:00:00"/>
    <s v="Aspirin"/>
    <s v="Normal"/>
    <x v="11"/>
  </r>
  <r>
    <s v="Mrs."/>
    <s v="Jamie Brown"/>
    <n v="38"/>
    <x v="1"/>
    <x v="0"/>
    <s v="O-"/>
    <x v="0"/>
    <x v="4"/>
    <x v="1778"/>
    <s v="Lauren Campbell"/>
    <x v="8568"/>
    <x v="1"/>
    <n v="1552.6034"/>
    <n v="415"/>
    <x v="0"/>
    <s v="Elective"/>
    <d v="2019-02-11T00:00:00"/>
    <s v="Lipitor"/>
    <s v="Normal"/>
    <x v="10"/>
  </r>
  <r>
    <s v="Mr."/>
    <s v="Benjamin Stone"/>
    <n v="50"/>
    <x v="1"/>
    <x v="1"/>
    <s v="AB-"/>
    <x v="5"/>
    <x v="0"/>
    <x v="738"/>
    <s v="Jon Prince"/>
    <x v="8569"/>
    <x v="1"/>
    <n v="25183.678800000002"/>
    <n v="178"/>
    <x v="2"/>
    <s v="Emer "/>
    <d v="2018-12-04T00:00:00"/>
    <s v="Lipitor"/>
    <s v="Inconclusive"/>
    <x v="4"/>
  </r>
  <r>
    <s v="Mr."/>
    <s v="John Randolph"/>
    <n v="25"/>
    <x v="2"/>
    <x v="1"/>
    <s v="B-"/>
    <x v="2"/>
    <x v="2"/>
    <x v="1284"/>
    <s v="Brandon Delgado"/>
    <x v="4140"/>
    <x v="2"/>
    <n v="3826.9178999999999"/>
    <n v="131"/>
    <x v="0"/>
    <s v="Elective"/>
    <d v="2022-07-27T00:00:00"/>
    <s v="Aspirin"/>
    <s v="Abnormal"/>
    <x v="18"/>
  </r>
  <r>
    <s v="Mr."/>
    <s v="John Ramirez"/>
    <n v="67"/>
    <x v="0"/>
    <x v="1"/>
    <s v="O+"/>
    <x v="1"/>
    <x v="5"/>
    <x v="622"/>
    <s v="Brandon Murphy"/>
    <x v="8570"/>
    <x v="4"/>
    <n v="65167.404300000002"/>
    <n v="307"/>
    <x v="0"/>
    <s v="Elective"/>
    <d v="2020-05-02T00:00:00"/>
    <s v="Lipitor"/>
    <s v="Inconclusive"/>
    <x v="13"/>
  </r>
  <r>
    <s v="Mrs."/>
    <s v="Todd Evans"/>
    <n v="81"/>
    <x v="0"/>
    <x v="0"/>
    <s v="O-"/>
    <x v="0"/>
    <x v="1"/>
    <x v="398"/>
    <s v="James Gregory"/>
    <x v="1266"/>
    <x v="4"/>
    <n v="16395.200799999999"/>
    <n v="251"/>
    <x v="1"/>
    <s v="Urgent"/>
    <d v="2023-08-17T00:00:00"/>
    <s v="Paracetamol"/>
    <s v="Inconclusive"/>
    <x v="18"/>
  </r>
  <r>
    <s v="Mrs."/>
    <s v="William Thompson"/>
    <n v="39"/>
    <x v="1"/>
    <x v="0"/>
    <s v="A+ve"/>
    <x v="4"/>
    <x v="2"/>
    <x v="935"/>
    <s v="Barbara Warner"/>
    <x v="8571"/>
    <x v="4"/>
    <n v="3242.9852000000001"/>
    <n v="271"/>
    <x v="0"/>
    <s v="Elective"/>
    <d v="2021-01-26T00:00:00"/>
    <s v="Penicillin"/>
    <s v="Abnormal"/>
    <x v="11"/>
  </r>
  <r>
    <s v="Mr."/>
    <s v="Eric Allen"/>
    <n v="45"/>
    <x v="1"/>
    <x v="1"/>
    <s v="B-"/>
    <x v="2"/>
    <x v="2"/>
    <x v="1397"/>
    <s v="Adrian Benson"/>
    <x v="3918"/>
    <x v="2"/>
    <n v="1253.5293999999999"/>
    <n v="429"/>
    <x v="0"/>
    <s v="Elective"/>
    <d v="2022-03-16T00:00:00"/>
    <s v="Aspirin"/>
    <s v="Normal"/>
    <x v="25"/>
  </r>
  <r>
    <s v="Mr."/>
    <s v="Matthew Willis"/>
    <n v="30"/>
    <x v="2"/>
    <x v="1"/>
    <s v="AB-"/>
    <x v="5"/>
    <x v="4"/>
    <x v="920"/>
    <s v="Brandy Black"/>
    <x v="8572"/>
    <x v="1"/>
    <n v="42677.457799999996"/>
    <n v="201"/>
    <x v="2"/>
    <s v="Emer "/>
    <d v="2023-09-16T00:00:00"/>
    <s v="Paracetamol"/>
    <s v="Normal"/>
    <x v="3"/>
  </r>
  <r>
    <s v="Mr."/>
    <s v="Megan Walker"/>
    <n v="63"/>
    <x v="0"/>
    <x v="1"/>
    <s v="AB-"/>
    <x v="5"/>
    <x v="3"/>
    <x v="1289"/>
    <s v="Ryan Rogers"/>
    <x v="8573"/>
    <x v="2"/>
    <n v="7838.7520000000004"/>
    <n v="130"/>
    <x v="2"/>
    <s v="Emer "/>
    <d v="2023-08-27T00:00:00"/>
    <s v="Ibuprofen"/>
    <s v="Abnormal"/>
    <x v="13"/>
  </r>
  <r>
    <s v="Mr."/>
    <s v="Amy Tyler"/>
    <n v="84"/>
    <x v="0"/>
    <x v="1"/>
    <s v="O-"/>
    <x v="0"/>
    <x v="1"/>
    <x v="982"/>
    <s v="Sandra Hogan"/>
    <x v="2668"/>
    <x v="4"/>
    <n v="17000.358400000001"/>
    <n v="148"/>
    <x v="1"/>
    <s v="Urgent"/>
    <d v="2019-02-27T00:00:00"/>
    <s v="Paracetamol"/>
    <s v="Normal"/>
    <x v="7"/>
  </r>
  <r>
    <s v="Mr."/>
    <s v="Mariah Cox"/>
    <n v="81"/>
    <x v="0"/>
    <x v="1"/>
    <s v="O+"/>
    <x v="1"/>
    <x v="1"/>
    <x v="1331"/>
    <s v="Steven Pratt"/>
    <x v="8574"/>
    <x v="3"/>
    <n v="19795.989099999999"/>
    <n v="478"/>
    <x v="0"/>
    <s v="Elective"/>
    <d v="2021-10-01T00:00:00"/>
    <s v="Aspirin"/>
    <s v="Normal"/>
    <x v="24"/>
  </r>
  <r>
    <s v="Mrs."/>
    <s v="Earl Christensen"/>
    <n v="71"/>
    <x v="0"/>
    <x v="0"/>
    <s v="A+ve"/>
    <x v="4"/>
    <x v="2"/>
    <x v="1621"/>
    <s v="Corey Williams"/>
    <x v="8575"/>
    <x v="1"/>
    <n v="12323.467199999999"/>
    <n v="386"/>
    <x v="0"/>
    <s v="Elective"/>
    <d v="2022-12-14T00:00:00"/>
    <s v="Aspirin"/>
    <s v="Inconclusive"/>
    <x v="18"/>
  </r>
  <r>
    <s v="Mr."/>
    <s v="Jessica Johnson"/>
    <n v="36"/>
    <x v="1"/>
    <x v="1"/>
    <s v="AB-"/>
    <x v="5"/>
    <x v="4"/>
    <x v="1797"/>
    <s v="Shannon Fuentes"/>
    <x v="8576"/>
    <x v="3"/>
    <n v="19088.282800000001"/>
    <n v="360"/>
    <x v="1"/>
    <s v="Urgent"/>
    <d v="2021-01-26T00:00:00"/>
    <s v="Ibuprofen"/>
    <s v="Abnormal"/>
    <x v="9"/>
  </r>
  <r>
    <s v="Mrs."/>
    <s v="Logan Espinoza"/>
    <n v="84"/>
    <x v="0"/>
    <x v="0"/>
    <s v="AB+"/>
    <x v="3"/>
    <x v="3"/>
    <x v="1679"/>
    <s v="Jennifer Santos"/>
    <x v="1110"/>
    <x v="0"/>
    <n v="31112.206399999999"/>
    <n v="264"/>
    <x v="1"/>
    <s v="Urgent"/>
    <d v="2023-07-25T00:00:00"/>
    <s v="Lipitor"/>
    <s v="Abnormal"/>
    <x v="11"/>
  </r>
  <r>
    <s v="Mr."/>
    <s v="Angela Wade"/>
    <n v="35"/>
    <x v="1"/>
    <x v="1"/>
    <s v="A+ve"/>
    <x v="4"/>
    <x v="3"/>
    <x v="31"/>
    <s v="Misty Bailey"/>
    <x v="8577"/>
    <x v="0"/>
    <n v="13114.123100000001"/>
    <n v="154"/>
    <x v="2"/>
    <s v="Emer "/>
    <d v="2023-07-27T00:00:00"/>
    <s v="Ibuprofen"/>
    <s v="Abnormal"/>
    <x v="20"/>
  </r>
  <r>
    <s v="Mrs."/>
    <s v="Cynthia Pena"/>
    <n v="50"/>
    <x v="1"/>
    <x v="0"/>
    <s v="A+ve"/>
    <x v="4"/>
    <x v="5"/>
    <x v="1035"/>
    <s v="Jeffrey Morgan"/>
    <x v="8578"/>
    <x v="0"/>
    <n v="42523.7814"/>
    <n v="133"/>
    <x v="0"/>
    <s v="Elective"/>
    <d v="2019-10-30T00:00:00"/>
    <s v="Paracetamol"/>
    <s v="Inconclusive"/>
    <x v="25"/>
  </r>
  <r>
    <s v="Mr."/>
    <s v="Karen Rodriguez"/>
    <n v="61"/>
    <x v="0"/>
    <x v="1"/>
    <s v="AB-"/>
    <x v="5"/>
    <x v="1"/>
    <x v="271"/>
    <s v="Stephanie Cole"/>
    <x v="8579"/>
    <x v="0"/>
    <n v="11853"/>
    <n v="439"/>
    <x v="0"/>
    <s v="Elective"/>
    <d v="2021-03-07T00:00:00"/>
    <s v="Ibuprofen"/>
    <s v="Inconclusive"/>
    <x v="10"/>
  </r>
  <r>
    <s v="Mrs."/>
    <s v="Alicia Love MD"/>
    <n v="52"/>
    <x v="1"/>
    <x v="0"/>
    <s v="O-"/>
    <x v="0"/>
    <x v="2"/>
    <x v="512"/>
    <s v="Omar Kemp"/>
    <x v="7362"/>
    <x v="2"/>
    <n v="15265.035"/>
    <n v="185"/>
    <x v="0"/>
    <s v="Elective"/>
    <d v="2019-05-06T00:00:00"/>
    <s v="Ibuprofen"/>
    <s v="Abnormal"/>
    <x v="0"/>
  </r>
  <r>
    <s v="Mrs."/>
    <s v="Yvonne Lopez"/>
    <n v="57"/>
    <x v="1"/>
    <x v="0"/>
    <s v="A+ve"/>
    <x v="4"/>
    <x v="5"/>
    <x v="389"/>
    <s v="Samantha Coleman"/>
    <x v="8580"/>
    <x v="0"/>
    <n v="7165.6894000000002"/>
    <n v="308"/>
    <x v="0"/>
    <s v="Elective"/>
    <d v="2021-01-28T00:00:00"/>
    <s v="Paracetamol"/>
    <s v="Abnormal"/>
    <x v="26"/>
  </r>
  <r>
    <s v="Mrs."/>
    <s v="Christine Murphy"/>
    <n v="56"/>
    <x v="1"/>
    <x v="0"/>
    <s v="O-"/>
    <x v="0"/>
    <x v="5"/>
    <x v="646"/>
    <s v="Kirsten Casey"/>
    <x v="8581"/>
    <x v="3"/>
    <n v="49987.672899999998"/>
    <n v="315"/>
    <x v="2"/>
    <s v="Emer "/>
    <d v="2022-09-30T00:00:00"/>
    <s v="Lipitor"/>
    <s v="Abnormal"/>
    <x v="26"/>
  </r>
  <r>
    <s v="Mrs."/>
    <s v="Becky Roberts"/>
    <n v="70"/>
    <x v="0"/>
    <x v="0"/>
    <s v="B+"/>
    <x v="7"/>
    <x v="5"/>
    <x v="1167"/>
    <s v="Barry Robles"/>
    <x v="8582"/>
    <x v="4"/>
    <n v="18752.21"/>
    <n v="342"/>
    <x v="0"/>
    <s v="Elective"/>
    <d v="2023-02-21T00:00:00"/>
    <s v="Penicillin"/>
    <s v="Inconclusive"/>
    <x v="8"/>
  </r>
  <r>
    <s v="Mr."/>
    <s v="Matthew Jackson"/>
    <n v="81"/>
    <x v="0"/>
    <x v="1"/>
    <s v="O+"/>
    <x v="1"/>
    <x v="5"/>
    <x v="16"/>
    <s v="Mr. Thomas Peterson"/>
    <x v="8583"/>
    <x v="4"/>
    <n v="74004.620599999995"/>
    <n v="175"/>
    <x v="0"/>
    <s v="Elective"/>
    <d v="2019-11-19T00:00:00"/>
    <s v="Ibuprofen"/>
    <s v="Inconclusive"/>
    <x v="24"/>
  </r>
  <r>
    <s v="Mrs."/>
    <s v="Amanda Hall"/>
    <n v="57"/>
    <x v="1"/>
    <x v="0"/>
    <s v="B-"/>
    <x v="2"/>
    <x v="0"/>
    <x v="521"/>
    <s v="Tim Lynch"/>
    <x v="8584"/>
    <x v="4"/>
    <n v="44297.8099"/>
    <n v="156"/>
    <x v="2"/>
    <s v="Emer "/>
    <d v="2021-03-25T00:00:00"/>
    <s v="Lipitor"/>
    <s v="Inconclusive"/>
    <x v="26"/>
  </r>
  <r>
    <s v="Mr."/>
    <s v="Marisa Jennings"/>
    <n v="28"/>
    <x v="2"/>
    <x v="1"/>
    <s v="A-"/>
    <x v="6"/>
    <x v="4"/>
    <x v="108"/>
    <s v="Jessica Hamilton"/>
    <x v="585"/>
    <x v="2"/>
    <n v="15038.0733"/>
    <n v="214"/>
    <x v="1"/>
    <s v="Urgent"/>
    <d v="2020-11-29T00:00:00"/>
    <s v="Lipitor"/>
    <s v="Normal"/>
    <x v="20"/>
  </r>
  <r>
    <s v="Mr."/>
    <s v="Jacqueline Peterson"/>
    <n v="81"/>
    <x v="0"/>
    <x v="1"/>
    <s v="O+"/>
    <x v="1"/>
    <x v="1"/>
    <x v="380"/>
    <s v="Rhonda Curtis"/>
    <x v="8585"/>
    <x v="1"/>
    <n v="24159.324199999999"/>
    <n v="229"/>
    <x v="0"/>
    <s v="Elective"/>
    <d v="2019-12-14T00:00:00"/>
    <s v="Ibuprofen"/>
    <s v="Inconclusive"/>
    <x v="22"/>
  </r>
  <r>
    <s v="Mr."/>
    <s v="Victoria Lee"/>
    <n v="19"/>
    <x v="2"/>
    <x v="1"/>
    <s v="A+ve"/>
    <x v="4"/>
    <x v="3"/>
    <x v="1388"/>
    <s v="Michael Moody"/>
    <x v="8586"/>
    <x v="1"/>
    <n v="4707.5544"/>
    <n v="185"/>
    <x v="2"/>
    <s v="Emer "/>
    <d v="2022-04-30T00:00:00"/>
    <s v="Ibuprofen"/>
    <s v="Abnormal"/>
    <x v="20"/>
  </r>
  <r>
    <s v="Mrs."/>
    <s v="Benjamin Mcintyre"/>
    <n v="21"/>
    <x v="2"/>
    <x v="0"/>
    <s v="O-"/>
    <x v="0"/>
    <x v="1"/>
    <x v="651"/>
    <s v="Jeffery Ward"/>
    <x v="8587"/>
    <x v="3"/>
    <n v="19413.806499999999"/>
    <n v="306"/>
    <x v="0"/>
    <s v="Elective"/>
    <d v="2023-07-26T00:00:00"/>
    <s v="Lipitor"/>
    <s v="Normal"/>
    <x v="10"/>
  </r>
  <r>
    <s v="Mrs."/>
    <s v="Jennifer Russell"/>
    <n v="72"/>
    <x v="0"/>
    <x v="0"/>
    <s v="O-"/>
    <x v="0"/>
    <x v="3"/>
    <x v="323"/>
    <s v="Sara Lopez"/>
    <x v="8588"/>
    <x v="3"/>
    <n v="18296.3334"/>
    <n v="236"/>
    <x v="2"/>
    <s v="Emer "/>
    <d v="2019-06-18T00:00:00"/>
    <s v="Paracetamol"/>
    <s v="Abnormal"/>
    <x v="10"/>
  </r>
  <r>
    <s v="Mr."/>
    <s v="Jamie Thompson"/>
    <n v="34"/>
    <x v="2"/>
    <x v="1"/>
    <s v="B-"/>
    <x v="2"/>
    <x v="2"/>
    <x v="1231"/>
    <s v="Thomas Klein"/>
    <x v="8589"/>
    <x v="4"/>
    <n v="24397.9863"/>
    <n v="408"/>
    <x v="0"/>
    <s v="Elective"/>
    <d v="2019-05-18T00:00:00"/>
    <s v="Aspirin"/>
    <s v="Abnormal"/>
    <x v="5"/>
  </r>
  <r>
    <s v="Mrs."/>
    <s v="Alec Olson"/>
    <n v="54"/>
    <x v="1"/>
    <x v="0"/>
    <s v="AB+"/>
    <x v="3"/>
    <x v="3"/>
    <x v="184"/>
    <s v="Thomas Joseph"/>
    <x v="8590"/>
    <x v="4"/>
    <n v="19207.4509"/>
    <n v="125"/>
    <x v="1"/>
    <s v="Urgent"/>
    <d v="2020-01-10T00:00:00"/>
    <s v="Paracetamol"/>
    <s v="Normal"/>
    <x v="23"/>
  </r>
  <r>
    <s v="Mr."/>
    <s v="Dustin Garcia"/>
    <n v="24"/>
    <x v="2"/>
    <x v="1"/>
    <s v="B-"/>
    <x v="2"/>
    <x v="4"/>
    <x v="852"/>
    <s v="Angela Mathis"/>
    <x v="8591"/>
    <x v="3"/>
    <n v="4223.0526"/>
    <n v="451"/>
    <x v="1"/>
    <s v="Urgent"/>
    <d v="2022-03-10T00:00:00"/>
    <s v="Ibuprofen"/>
    <s v="Normal"/>
    <x v="1"/>
  </r>
  <r>
    <s v="Mr."/>
    <s v="Patricia Foley"/>
    <n v="37"/>
    <x v="1"/>
    <x v="1"/>
    <s v="AB-"/>
    <x v="5"/>
    <x v="3"/>
    <x v="1762"/>
    <s v="Elizabeth Higgins"/>
    <x v="1710"/>
    <x v="2"/>
    <n v="5177.9530000000004"/>
    <n v="118"/>
    <x v="1"/>
    <s v="Urgent"/>
    <d v="2023-02-07T00:00:00"/>
    <s v="Paracetamol"/>
    <s v="Abnormal"/>
    <x v="7"/>
  </r>
  <r>
    <s v="Mr."/>
    <s v="Katrina Beck"/>
    <n v="77"/>
    <x v="0"/>
    <x v="1"/>
    <s v="O+"/>
    <x v="1"/>
    <x v="1"/>
    <x v="760"/>
    <s v="Howard Butler"/>
    <x v="3295"/>
    <x v="1"/>
    <n v="37768.633800000003"/>
    <n v="233"/>
    <x v="1"/>
    <s v="Urgent"/>
    <d v="2023-02-28T00:00:00"/>
    <s v="Penicillin"/>
    <s v="Normal"/>
    <x v="21"/>
  </r>
  <r>
    <s v="Mrs."/>
    <s v="Omar Bailey"/>
    <n v="61"/>
    <x v="0"/>
    <x v="0"/>
    <s v="A-"/>
    <x v="6"/>
    <x v="2"/>
    <x v="1024"/>
    <s v="Cindy Maldonado"/>
    <x v="8592"/>
    <x v="3"/>
    <n v="10552.3979"/>
    <n v="258"/>
    <x v="0"/>
    <s v="Elective"/>
    <d v="2022-01-09T00:00:00"/>
    <s v="Ibuprofen"/>
    <s v="Abnormal"/>
    <x v="26"/>
  </r>
  <r>
    <s v="Mr."/>
    <s v="Thomas Lloyd"/>
    <n v="79"/>
    <x v="0"/>
    <x v="1"/>
    <s v="0+"/>
    <x v="1"/>
    <x v="3"/>
    <x v="1125"/>
    <s v="Charles Bradley"/>
    <x v="8593"/>
    <x v="3"/>
    <n v="7428.4070000000002"/>
    <n v="333"/>
    <x v="2"/>
    <s v="Emer "/>
    <d v="2019-08-03T00:00:00"/>
    <s v="Penicillin"/>
    <s v="Abnormal"/>
    <x v="4"/>
  </r>
  <r>
    <s v="Mr."/>
    <s v="David Woods"/>
    <n v="73"/>
    <x v="0"/>
    <x v="1"/>
    <s v="A+ve"/>
    <x v="4"/>
    <x v="3"/>
    <x v="278"/>
    <s v="Brian Moss"/>
    <x v="8594"/>
    <x v="1"/>
    <n v="20673.845099999999"/>
    <n v="450"/>
    <x v="1"/>
    <s v="Urgent"/>
    <d v="2019-05-03T00:00:00"/>
    <s v="Lipitor"/>
    <s v="Abnormal"/>
    <x v="27"/>
  </r>
  <r>
    <s v="Mr."/>
    <s v="Lindsay Gill"/>
    <n v="76"/>
    <x v="0"/>
    <x v="1"/>
    <s v="A-"/>
    <x v="6"/>
    <x v="1"/>
    <x v="105"/>
    <s v="Billy Johnson"/>
    <x v="8595"/>
    <x v="3"/>
    <n v="21356.357400000001"/>
    <n v="452"/>
    <x v="0"/>
    <s v="Elective"/>
    <d v="2023-03-16T00:00:00"/>
    <s v="Lipitor"/>
    <s v="Abnormal"/>
    <x v="10"/>
  </r>
  <r>
    <s v="Mrs."/>
    <s v="Anthony Mathews"/>
    <n v="25"/>
    <x v="2"/>
    <x v="0"/>
    <s v="B-"/>
    <x v="2"/>
    <x v="3"/>
    <x v="119"/>
    <s v="Robin Valdez"/>
    <x v="8596"/>
    <x v="1"/>
    <n v="24334.076700000001"/>
    <n v="204"/>
    <x v="2"/>
    <s v="Emer "/>
    <d v="2021-09-22T00:00:00"/>
    <s v="Ibuprofen"/>
    <s v="Normal"/>
    <x v="16"/>
  </r>
  <r>
    <s v="Mrs."/>
    <s v="Alicia Peters"/>
    <n v="71"/>
    <x v="0"/>
    <x v="0"/>
    <s v="O+"/>
    <x v="1"/>
    <x v="1"/>
    <x v="1160"/>
    <s v="Paul Wilson"/>
    <x v="8597"/>
    <x v="3"/>
    <n v="4849.9081999999999"/>
    <n v="447"/>
    <x v="0"/>
    <s v="Elective"/>
    <d v="2020-06-03T00:00:00"/>
    <s v="Paracetamol"/>
    <s v="Inconclusive"/>
    <x v="10"/>
  </r>
  <r>
    <s v="Mrs."/>
    <s v="Samuel Wilkins"/>
    <n v="19"/>
    <x v="2"/>
    <x v="0"/>
    <s v="B+"/>
    <x v="7"/>
    <x v="3"/>
    <x v="1465"/>
    <s v="Jennifer Miller"/>
    <x v="8598"/>
    <x v="4"/>
    <n v="14845.801600000001"/>
    <n v="478"/>
    <x v="1"/>
    <s v="Urgent"/>
    <d v="2022-01-13T00:00:00"/>
    <s v="Ibuprofen"/>
    <s v="Normal"/>
    <x v="13"/>
  </r>
  <r>
    <s v="Mrs."/>
    <s v="Oscar Burton"/>
    <n v="78"/>
    <x v="0"/>
    <x v="0"/>
    <s v="O-"/>
    <x v="0"/>
    <x v="2"/>
    <x v="1663"/>
    <s v="Eric York"/>
    <x v="8599"/>
    <x v="3"/>
    <n v="2331.4128999999998"/>
    <n v="464"/>
    <x v="0"/>
    <s v="Elective"/>
    <d v="2020-06-05T00:00:00"/>
    <s v="Lipitor"/>
    <s v="Normal"/>
    <x v="24"/>
  </r>
  <r>
    <s v="Mrs."/>
    <s v="Leslie Wood"/>
    <n v="62"/>
    <x v="0"/>
    <x v="0"/>
    <s v="B+"/>
    <x v="7"/>
    <x v="4"/>
    <x v="1149"/>
    <s v="Caitlin Mendez"/>
    <x v="5097"/>
    <x v="4"/>
    <n v="28315.910400000001"/>
    <n v="478"/>
    <x v="0"/>
    <s v="Elective"/>
    <d v="2019-07-15T00:00:00"/>
    <s v="Lipitor"/>
    <s v="Abnormal"/>
    <x v="5"/>
  </r>
  <r>
    <s v="Mrs."/>
    <s v="Joseph Wilson"/>
    <n v="78"/>
    <x v="0"/>
    <x v="0"/>
    <s v="A+ve"/>
    <x v="4"/>
    <x v="0"/>
    <x v="627"/>
    <s v="Sarah Novak"/>
    <x v="8600"/>
    <x v="4"/>
    <n v="25327.2176"/>
    <n v="340"/>
    <x v="0"/>
    <s v="Elective"/>
    <d v="2021-11-15T00:00:00"/>
    <s v="Penicillin"/>
    <s v="Inconclusive"/>
    <x v="2"/>
  </r>
  <r>
    <s v="Mr."/>
    <s v="Jenny Ho"/>
    <n v="48"/>
    <x v="1"/>
    <x v="1"/>
    <s v="AB-"/>
    <x v="5"/>
    <x v="0"/>
    <x v="1348"/>
    <s v="Julie Harrison"/>
    <x v="8601"/>
    <x v="1"/>
    <n v="23737.0857"/>
    <n v="120"/>
    <x v="0"/>
    <s v="Elective"/>
    <d v="2022-09-20T00:00:00"/>
    <s v="Ibuprofen"/>
    <s v="Inconclusive"/>
    <x v="0"/>
  </r>
  <r>
    <s v="Mr."/>
    <s v="Adrienne Goodman"/>
    <n v="54"/>
    <x v="1"/>
    <x v="1"/>
    <s v="AB+"/>
    <x v="3"/>
    <x v="5"/>
    <x v="1075"/>
    <s v="James Conner"/>
    <x v="8602"/>
    <x v="1"/>
    <n v="56115.750500000002"/>
    <n v="147"/>
    <x v="0"/>
    <s v="Elective"/>
    <d v="2022-12-06T00:00:00"/>
    <s v="Paracetamol"/>
    <s v="Abnormal"/>
    <x v="12"/>
  </r>
  <r>
    <s v="Mrs."/>
    <s v="Darren Jones"/>
    <n v="33"/>
    <x v="2"/>
    <x v="0"/>
    <s v="AB+"/>
    <x v="3"/>
    <x v="2"/>
    <x v="439"/>
    <s v="Tami Huerta"/>
    <x v="8603"/>
    <x v="4"/>
    <n v="5307.9858999999997"/>
    <n v="353"/>
    <x v="0"/>
    <s v="Elective"/>
    <d v="2022-12-08T00:00:00"/>
    <s v="Penicillin"/>
    <s v="Abnormal"/>
    <x v="26"/>
  </r>
  <r>
    <s v="Mr."/>
    <s v="Dawn Shah MD"/>
    <n v="31"/>
    <x v="2"/>
    <x v="1"/>
    <s v="B+"/>
    <x v="7"/>
    <x v="3"/>
    <x v="89"/>
    <s v="Justin Taylor"/>
    <x v="8604"/>
    <x v="2"/>
    <n v="8135.2118"/>
    <n v="245"/>
    <x v="2"/>
    <s v="Emer "/>
    <d v="2021-10-27T00:00:00"/>
    <s v="Paracetamol"/>
    <s v="Abnormal"/>
    <x v="24"/>
  </r>
  <r>
    <s v="Mr."/>
    <s v="Jane Cole"/>
    <n v="71"/>
    <x v="0"/>
    <x v="1"/>
    <s v="AB+"/>
    <x v="3"/>
    <x v="3"/>
    <x v="308"/>
    <s v="Tara Goodwin"/>
    <x v="8605"/>
    <x v="0"/>
    <n v="4850.8393999999998"/>
    <n v="235"/>
    <x v="1"/>
    <s v="Urgent"/>
    <d v="2021-02-22T00:00:00"/>
    <s v="Ibuprofen"/>
    <s v="Inconclusive"/>
    <x v="20"/>
  </r>
  <r>
    <s v="Mr."/>
    <s v="Alejandro Smith"/>
    <n v="27"/>
    <x v="2"/>
    <x v="1"/>
    <s v="O-"/>
    <x v="0"/>
    <x v="5"/>
    <x v="759"/>
    <s v="Patricia Castro"/>
    <x v="8606"/>
    <x v="1"/>
    <n v="75401.605100000001"/>
    <n v="256"/>
    <x v="0"/>
    <s v="Elective"/>
    <d v="2023-08-31T00:00:00"/>
    <s v="Aspirin"/>
    <s v="Normal"/>
    <x v="2"/>
  </r>
  <r>
    <s v="Mrs."/>
    <s v="Emma Mccann"/>
    <n v="51"/>
    <x v="1"/>
    <x v="0"/>
    <s v="O+"/>
    <x v="1"/>
    <x v="2"/>
    <x v="1475"/>
    <s v="Charles Martinez"/>
    <x v="8607"/>
    <x v="2"/>
    <n v="11310.8464"/>
    <n v="484"/>
    <x v="0"/>
    <s v="Elective"/>
    <d v="2022-08-19T00:00:00"/>
    <s v="Aspirin"/>
    <s v="Inconclusive"/>
    <x v="3"/>
  </r>
  <r>
    <s v="Mrs."/>
    <s v="Darius Smith"/>
    <n v="63"/>
    <x v="0"/>
    <x v="0"/>
    <s v="O+"/>
    <x v="1"/>
    <x v="4"/>
    <x v="366"/>
    <s v="Nicole Lopez"/>
    <x v="8608"/>
    <x v="3"/>
    <n v="6944.7271000000001"/>
    <n v="462"/>
    <x v="0"/>
    <s v="Elective"/>
    <d v="2023-09-13T00:00:00"/>
    <s v="Paracetamol"/>
    <s v="Inconclusive"/>
    <x v="3"/>
  </r>
  <r>
    <s v="Mrs."/>
    <s v="Steven Day"/>
    <n v="35"/>
    <x v="1"/>
    <x v="0"/>
    <s v="B-"/>
    <x v="2"/>
    <x v="1"/>
    <x v="986"/>
    <s v="Christopher Atkins"/>
    <x v="8609"/>
    <x v="4"/>
    <n v="7712.7988999999998"/>
    <n v="308"/>
    <x v="0"/>
    <s v="Elective"/>
    <d v="2020-10-27T00:00:00"/>
    <s v="Paracetamol"/>
    <s v="Abnormal"/>
    <x v="12"/>
  </r>
  <r>
    <s v="Mrs."/>
    <s v="Gregory Torres"/>
    <n v="56"/>
    <x v="1"/>
    <x v="0"/>
    <s v="A+ve"/>
    <x v="4"/>
    <x v="0"/>
    <x v="1208"/>
    <s v="Robert Wilson"/>
    <x v="8610"/>
    <x v="2"/>
    <n v="46598.049500000001"/>
    <n v="151"/>
    <x v="2"/>
    <s v="Emer "/>
    <d v="2021-08-11T00:00:00"/>
    <s v="Penicillin"/>
    <s v="Abnormal"/>
    <x v="4"/>
  </r>
  <r>
    <s v="Mr."/>
    <s v="Sharon Sanchez"/>
    <n v="43"/>
    <x v="1"/>
    <x v="1"/>
    <s v="A+ve"/>
    <x v="4"/>
    <x v="1"/>
    <x v="614"/>
    <s v="Debbie Baker"/>
    <x v="8611"/>
    <x v="1"/>
    <n v="22118.483899999999"/>
    <n v="134"/>
    <x v="0"/>
    <s v="Elective"/>
    <d v="2019-09-19T00:00:00"/>
    <s v="Paracetamol"/>
    <s v="Abnormal"/>
    <x v="24"/>
  </r>
  <r>
    <s v="Mrs."/>
    <s v="Thomas Weaver"/>
    <n v="69"/>
    <x v="0"/>
    <x v="0"/>
    <s v="A-"/>
    <x v="6"/>
    <x v="5"/>
    <x v="1704"/>
    <s v="Stephen Gibbs"/>
    <x v="7201"/>
    <x v="2"/>
    <n v="29783.151600000001"/>
    <n v="202"/>
    <x v="0"/>
    <s v="Elective"/>
    <d v="2020-12-01T00:00:00"/>
    <s v="Lipitor"/>
    <s v="Abnormal"/>
    <x v="5"/>
  </r>
  <r>
    <s v="Mrs."/>
    <s v="Nathaniel Hudson"/>
    <n v="32"/>
    <x v="2"/>
    <x v="0"/>
    <s v="AB+"/>
    <x v="3"/>
    <x v="2"/>
    <x v="980"/>
    <s v="Katherine Archer"/>
    <x v="8612"/>
    <x v="1"/>
    <n v="5010.9503999999997"/>
    <n v="298"/>
    <x v="0"/>
    <s v="Elective"/>
    <d v="2022-05-24T00:00:00"/>
    <s v="Ibuprofen"/>
    <s v="Abnormal"/>
    <x v="25"/>
  </r>
  <r>
    <s v="Mrs."/>
    <s v="Brett Frazier"/>
    <n v="80"/>
    <x v="0"/>
    <x v="0"/>
    <s v="B+"/>
    <x v="7"/>
    <x v="4"/>
    <x v="384"/>
    <s v="Phillip Nash"/>
    <x v="8613"/>
    <x v="2"/>
    <n v="18713.728200000001"/>
    <n v="351"/>
    <x v="1"/>
    <s v="Urgent"/>
    <d v="2023-09-21T00:00:00"/>
    <s v="Penicillin"/>
    <s v="Normal"/>
    <x v="11"/>
  </r>
  <r>
    <s v="Mrs."/>
    <s v="Colton Weaver"/>
    <n v="81"/>
    <x v="0"/>
    <x v="0"/>
    <s v="AB-"/>
    <x v="5"/>
    <x v="1"/>
    <x v="1783"/>
    <s v="Christian Dixon"/>
    <x v="8614"/>
    <x v="2"/>
    <n v="30180.945400000001"/>
    <n v="245"/>
    <x v="0"/>
    <s v="Elective"/>
    <d v="2019-03-29T00:00:00"/>
    <s v="Aspirin"/>
    <s v="Normal"/>
    <x v="14"/>
  </r>
  <r>
    <s v="Mr."/>
    <s v="James Calhoun"/>
    <n v="84"/>
    <x v="0"/>
    <x v="1"/>
    <s v="O+"/>
    <x v="1"/>
    <x v="5"/>
    <x v="1003"/>
    <s v="Joseph Perez"/>
    <x v="8615"/>
    <x v="1"/>
    <n v="35895.367400000003"/>
    <n v="103"/>
    <x v="2"/>
    <s v="Emer "/>
    <d v="2020-05-29T00:00:00"/>
    <s v="Penicillin"/>
    <s v="Abnormal"/>
    <x v="10"/>
  </r>
  <r>
    <s v="Mrs."/>
    <s v="Melissa Campbell"/>
    <n v="46"/>
    <x v="1"/>
    <x v="0"/>
    <s v="AB+"/>
    <x v="3"/>
    <x v="1"/>
    <x v="902"/>
    <s v="Richard Baker"/>
    <x v="8616"/>
    <x v="0"/>
    <n v="3998.0641999999998"/>
    <n v="170"/>
    <x v="0"/>
    <s v="Elective"/>
    <d v="2021-03-24T00:00:00"/>
    <s v="Penicillin"/>
    <s v="Normal"/>
    <x v="12"/>
  </r>
  <r>
    <s v="Mrs."/>
    <s v="Jacob Wade"/>
    <n v="63"/>
    <x v="0"/>
    <x v="0"/>
    <s v="B-"/>
    <x v="2"/>
    <x v="5"/>
    <x v="1087"/>
    <s v="Angela Baker"/>
    <x v="8617"/>
    <x v="2"/>
    <n v="23066.615900000001"/>
    <n v="307"/>
    <x v="1"/>
    <s v="Urgent"/>
    <d v="2022-02-19T00:00:00"/>
    <s v="Penicillin"/>
    <s v="Inconclusive"/>
    <x v="9"/>
  </r>
  <r>
    <s v="Mrs."/>
    <s v="Danielle Salinas"/>
    <n v="71"/>
    <x v="0"/>
    <x v="0"/>
    <s v="A+ve"/>
    <x v="4"/>
    <x v="5"/>
    <x v="1109"/>
    <s v="Brittney Curtis"/>
    <x v="61"/>
    <x v="0"/>
    <n v="65180.500800000002"/>
    <n v="298"/>
    <x v="1"/>
    <s v="Urgent"/>
    <d v="2023-01-31T00:00:00"/>
    <s v="Penicillin"/>
    <s v="Abnormal"/>
    <x v="21"/>
  </r>
  <r>
    <s v="Mr."/>
    <s v="Catherine Carrillo"/>
    <n v="54"/>
    <x v="1"/>
    <x v="1"/>
    <s v="B-"/>
    <x v="2"/>
    <x v="1"/>
    <x v="1759"/>
    <s v="Shawn Thompson"/>
    <x v="8618"/>
    <x v="1"/>
    <n v="37303.8174"/>
    <n v="151"/>
    <x v="0"/>
    <s v="Elective"/>
    <d v="2021-09-14T00:00:00"/>
    <s v="Penicillin"/>
    <s v="Abnormal"/>
    <x v="21"/>
  </r>
  <r>
    <s v="Mrs."/>
    <s v="Danielle White"/>
    <n v="78"/>
    <x v="0"/>
    <x v="0"/>
    <s v="B+"/>
    <x v="7"/>
    <x v="2"/>
    <x v="1428"/>
    <s v="Sally Mitchell"/>
    <x v="8619"/>
    <x v="2"/>
    <n v="14204.7556"/>
    <n v="235"/>
    <x v="0"/>
    <s v="Elective"/>
    <d v="2021-02-06T00:00:00"/>
    <s v="Ibuprofen"/>
    <s v="Abnormal"/>
    <x v="23"/>
  </r>
  <r>
    <s v="Mr."/>
    <s v="Mark Gross"/>
    <n v="74"/>
    <x v="0"/>
    <x v="1"/>
    <s v="AB-"/>
    <x v="5"/>
    <x v="3"/>
    <x v="1298"/>
    <s v="Thomas Huber"/>
    <x v="8620"/>
    <x v="0"/>
    <n v="1172.5619999999999"/>
    <n v="374"/>
    <x v="2"/>
    <s v="Emergency"/>
    <d v="2022-02-05T00:00:00"/>
    <s v="Aspirin"/>
    <s v="Abnormal"/>
    <x v="5"/>
  </r>
  <r>
    <s v="Mr."/>
    <s v="Erica Crawford"/>
    <n v="72"/>
    <x v="0"/>
    <x v="1"/>
    <s v="AB+"/>
    <x v="3"/>
    <x v="1"/>
    <x v="1168"/>
    <s v="Katie Huber"/>
    <x v="249"/>
    <x v="0"/>
    <n v="29745.473000000002"/>
    <n v="151"/>
    <x v="0"/>
    <s v="Elective"/>
    <d v="2021-09-25T00:00:00"/>
    <s v="Lipitor"/>
    <s v="Normal"/>
    <x v="11"/>
  </r>
  <r>
    <s v="Mr."/>
    <s v="Amanda Baker"/>
    <n v="72"/>
    <x v="0"/>
    <x v="1"/>
    <s v="AB+"/>
    <x v="3"/>
    <x v="1"/>
    <x v="643"/>
    <s v="Martin Lopez"/>
    <x v="976"/>
    <x v="4"/>
    <n v="21981.377400000001"/>
    <n v="351"/>
    <x v="0"/>
    <s v="Elective"/>
    <d v="2019-09-19T00:00:00"/>
    <s v="Lipitor"/>
    <s v="Inconclusive"/>
    <x v="10"/>
  </r>
  <r>
    <s v="Mr."/>
    <s v="Richard Mack"/>
    <n v="18"/>
    <x v="2"/>
    <x v="1"/>
    <s v="B+"/>
    <x v="7"/>
    <x v="2"/>
    <x v="1405"/>
    <s v="Jennifer Williams"/>
    <x v="8621"/>
    <x v="2"/>
    <n v="6745.9459999999999"/>
    <n v="286"/>
    <x v="0"/>
    <s v="Elective"/>
    <d v="2022-04-03T00:00:00"/>
    <s v="Ibuprofen"/>
    <s v="Abnormal"/>
    <x v="24"/>
  </r>
  <r>
    <s v="Mrs."/>
    <s v="Bobby Pierce"/>
    <n v="84"/>
    <x v="0"/>
    <x v="0"/>
    <s v="O-"/>
    <x v="0"/>
    <x v="2"/>
    <x v="1051"/>
    <s v="Mario Gomez"/>
    <x v="8622"/>
    <x v="4"/>
    <n v="13960.154699999999"/>
    <n v="128"/>
    <x v="0"/>
    <s v="Elective"/>
    <d v="2022-05-02T00:00:00"/>
    <s v="Ibuprofen"/>
    <s v="Inconclusive"/>
    <x v="5"/>
  </r>
  <r>
    <s v="Mrs."/>
    <s v="Julie Johnson"/>
    <n v="60"/>
    <x v="0"/>
    <x v="0"/>
    <s v="A-"/>
    <x v="6"/>
    <x v="5"/>
    <x v="653"/>
    <s v="Lindsay Mack"/>
    <x v="8623"/>
    <x v="1"/>
    <n v="10451.695400000001"/>
    <n v="255"/>
    <x v="2"/>
    <s v="Emergency"/>
    <d v="2023-05-02T00:00:00"/>
    <s v="Penicillin"/>
    <s v="Normal"/>
    <x v="21"/>
  </r>
  <r>
    <s v="Mrs."/>
    <s v="Amy Lucas"/>
    <n v="47"/>
    <x v="1"/>
    <x v="0"/>
    <s v="B+"/>
    <x v="7"/>
    <x v="1"/>
    <x v="1152"/>
    <s v="Jason Simmons"/>
    <x v="8624"/>
    <x v="1"/>
    <n v="28835.574000000001"/>
    <n v="137"/>
    <x v="0"/>
    <s v="Elective"/>
    <d v="2020-08-08T00:00:00"/>
    <s v="Aspirin"/>
    <s v="Abnormal"/>
    <x v="12"/>
  </r>
  <r>
    <s v="Mr."/>
    <s v="Tracy Johnson"/>
    <n v="35"/>
    <x v="1"/>
    <x v="1"/>
    <s v="A+ve"/>
    <x v="4"/>
    <x v="1"/>
    <x v="1767"/>
    <s v="Paul Bell"/>
    <x v="8625"/>
    <x v="2"/>
    <n v="39002.503199999999"/>
    <n v="179"/>
    <x v="0"/>
    <s v="Elective"/>
    <d v="2020-11-06T00:00:00"/>
    <s v="Lipitor"/>
    <s v="Inconclusive"/>
    <x v="0"/>
  </r>
  <r>
    <s v="Mrs."/>
    <s v="John Holder"/>
    <n v="56"/>
    <x v="1"/>
    <x v="0"/>
    <s v="A+ve"/>
    <x v="4"/>
    <x v="2"/>
    <x v="1665"/>
    <s v="James Schultz"/>
    <x v="8626"/>
    <x v="1"/>
    <n v="7213.2011000000002"/>
    <n v="265"/>
    <x v="0"/>
    <s v="Elective"/>
    <d v="2022-06-07T00:00:00"/>
    <s v="Ibuprofen"/>
    <s v="Normal"/>
    <x v="24"/>
  </r>
  <r>
    <s v="Mr."/>
    <s v="Gabriel Rodriguez"/>
    <n v="37"/>
    <x v="1"/>
    <x v="1"/>
    <s v="O+"/>
    <x v="1"/>
    <x v="3"/>
    <x v="822"/>
    <s v="James May"/>
    <x v="8627"/>
    <x v="1"/>
    <n v="5807.4094999999998"/>
    <n v="308"/>
    <x v="1"/>
    <s v="Urgent"/>
    <d v="2019-02-04T00:00:00"/>
    <s v="Penicillin"/>
    <s v="Normal"/>
    <x v="27"/>
  </r>
  <r>
    <s v="Mr."/>
    <s v="Michael Munoz"/>
    <n v="39"/>
    <x v="1"/>
    <x v="1"/>
    <s v="O-"/>
    <x v="0"/>
    <x v="3"/>
    <x v="772"/>
    <s v="Stephen Evans"/>
    <x v="8628"/>
    <x v="4"/>
    <n v="8665.3942000000006"/>
    <n v="380"/>
    <x v="1"/>
    <s v="Urgent"/>
    <d v="2023-10-20T00:00:00"/>
    <s v="Lipitor"/>
    <s v="Normal"/>
    <x v="23"/>
  </r>
  <r>
    <s v="Mr."/>
    <s v="Jorge Obrien"/>
    <n v="69"/>
    <x v="0"/>
    <x v="1"/>
    <s v="A+"/>
    <x v="4"/>
    <x v="3"/>
    <x v="783"/>
    <s v="Frank Miller"/>
    <x v="2491"/>
    <x v="1"/>
    <n v="11755.518899999999"/>
    <n v="341"/>
    <x v="0"/>
    <s v="Elective"/>
    <d v="2021-12-30T00:00:00"/>
    <s v="Penicillin"/>
    <s v="Inconclusive"/>
    <x v="10"/>
  </r>
  <r>
    <s v="Mr."/>
    <s v="James Hood"/>
    <n v="83"/>
    <x v="0"/>
    <x v="1"/>
    <s v="A+"/>
    <x v="4"/>
    <x v="2"/>
    <x v="1803"/>
    <s v="Samuel Moody"/>
    <x v="8629"/>
    <x v="1"/>
    <n v="19803.419999999998"/>
    <n v="110"/>
    <x v="0"/>
    <s v="Elective"/>
    <d v="2022-08-02T00:00:00"/>
    <s v="Ibuprofen"/>
    <s v="Abnormal"/>
    <x v="24"/>
  </r>
  <r>
    <s v="Mrs."/>
    <s v="Stephanie Evans"/>
    <n v="47"/>
    <x v="1"/>
    <x v="0"/>
    <s v="AB+"/>
    <x v="3"/>
    <x v="1"/>
    <x v="789"/>
    <s v="Christopher Yates"/>
    <x v="8630"/>
    <x v="2"/>
    <n v="4796.5739999999996"/>
    <n v="244"/>
    <x v="0"/>
    <s v="Elective"/>
    <d v="2022-01-22T00:00:00"/>
    <s v="Ibuprofen"/>
    <s v="Normal"/>
    <x v="12"/>
  </r>
  <r>
    <s v="Mr."/>
    <s v="Christopher Martinez"/>
    <n v="54"/>
    <x v="1"/>
    <x v="1"/>
    <s v="B-"/>
    <x v="2"/>
    <x v="1"/>
    <x v="1586"/>
    <s v="Robert Nicholson"/>
    <x v="2526"/>
    <x v="2"/>
    <n v="39647.362300000001"/>
    <n v="312"/>
    <x v="0"/>
    <s v="Elective"/>
    <d v="2022-07-08T00:00:00"/>
    <s v="Ibuprofen"/>
    <s v="Normal"/>
    <x v="0"/>
  </r>
  <r>
    <s v="Mr."/>
    <s v="Amanda Duke"/>
    <n v="84"/>
    <x v="0"/>
    <x v="1"/>
    <s v="A+"/>
    <x v="4"/>
    <x v="1"/>
    <x v="650"/>
    <s v="Jamie Lewis"/>
    <x v="8631"/>
    <x v="1"/>
    <n v="20189.075799999999"/>
    <n v="420"/>
    <x v="1"/>
    <s v="Urgent"/>
    <d v="2020-02-26T00:00:00"/>
    <s v="Penicillin"/>
    <s v="Normal"/>
    <x v="9"/>
  </r>
  <r>
    <s v="Mr."/>
    <s v="Eric King"/>
    <n v="20"/>
    <x v="2"/>
    <x v="1"/>
    <s v="B-"/>
    <x v="2"/>
    <x v="1"/>
    <x v="1606"/>
    <s v="Tasha Avila"/>
    <x v="8632"/>
    <x v="3"/>
    <n v="29779.172699999999"/>
    <n v="290"/>
    <x v="2"/>
    <s v="Emergency"/>
    <d v="2023-04-15T00:00:00"/>
    <s v="Penicillin"/>
    <s v="Abnormal"/>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818876-0CD5-405D-A90A-384142C9C4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11" firstHeaderRow="1" firstDataRow="2" firstDataCol="1"/>
  <pivotFields count="23">
    <pivotField showAll="0"/>
    <pivotField showAll="0"/>
    <pivotField showAll="0"/>
    <pivotField showAll="0"/>
    <pivotField showAll="0">
      <items count="3">
        <item x="0"/>
        <item x="1"/>
        <item t="default"/>
      </items>
    </pivotField>
    <pivotField showAll="0"/>
    <pivotField showAll="0"/>
    <pivotField axis="axisRow"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axis="axisCol" dataField="1" showAll="0">
      <items count="4">
        <item x="0"/>
        <item x="2"/>
        <item x="1"/>
        <item t="default"/>
      </items>
    </pivotField>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i>
    <i>
      <x v="1"/>
    </i>
    <i>
      <x v="2"/>
    </i>
    <i>
      <x v="3"/>
    </i>
    <i>
      <x v="4"/>
    </i>
    <i>
      <x v="5"/>
    </i>
    <i t="grand">
      <x/>
    </i>
  </rowItems>
  <colFields count="1">
    <field x="14"/>
  </colFields>
  <colItems count="4">
    <i>
      <x/>
    </i>
    <i>
      <x v="1"/>
    </i>
    <i>
      <x v="2"/>
    </i>
    <i t="grand">
      <x/>
    </i>
  </colItems>
  <dataFields count="1">
    <dataField name="Count of Admission Type" fld="14" subtotal="count" baseField="0" baseItem="0"/>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CF3215-1B5B-4A92-9565-A918E7DCA5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36:M43" firstHeaderRow="1" firstDataRow="1" firstDataCol="1"/>
  <pivotFields count="23">
    <pivotField showAll="0"/>
    <pivotField dataField="1"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22"/>
  </rowFields>
  <rowItems count="7">
    <i>
      <x v="1"/>
    </i>
    <i>
      <x v="2"/>
    </i>
    <i>
      <x v="3"/>
    </i>
    <i>
      <x v="4"/>
    </i>
    <i>
      <x v="5"/>
    </i>
    <i>
      <x v="6"/>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AB6EAA-8785-4568-BCE5-166232D5CF25}"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
  <location ref="R4:V12" firstHeaderRow="1" firstDataRow="2" firstDataCol="1"/>
  <pivotFields count="23">
    <pivotField showAll="0"/>
    <pivotField dataField="1" showAll="0"/>
    <pivotField showAll="0"/>
    <pivotField axis="axisCol" showAll="0" sortType="descending">
      <items count="4">
        <item x="2"/>
        <item x="0"/>
        <item x="1"/>
        <item t="default"/>
      </items>
    </pivotField>
    <pivotField showAll="0">
      <items count="3">
        <item x="0"/>
        <item x="1"/>
        <item t="default"/>
      </items>
    </pivotField>
    <pivotField showAll="0"/>
    <pivotField showAll="0"/>
    <pivotField axis="axisRow"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i>
    <i>
      <x v="1"/>
    </i>
    <i>
      <x v="2"/>
    </i>
    <i>
      <x v="3"/>
    </i>
    <i>
      <x v="4"/>
    </i>
    <i>
      <x v="5"/>
    </i>
    <i t="grand">
      <x/>
    </i>
  </rowItems>
  <colFields count="1">
    <field x="3"/>
  </colFields>
  <colItems count="4">
    <i>
      <x/>
    </i>
    <i>
      <x v="1"/>
    </i>
    <i>
      <x v="2"/>
    </i>
    <i t="grand">
      <x/>
    </i>
  </colItems>
  <dataFields count="1">
    <dataField name="Count of Name" fld="1" subtotal="count"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9CF3A8-4D3D-43C6-86C5-B4B02736409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2:U30" firstHeaderRow="1" firstDataRow="2" firstDataCol="1"/>
  <pivotFields count="23">
    <pivotField showAll="0"/>
    <pivotField dataField="1" showAll="0"/>
    <pivotField showAll="0"/>
    <pivotField showAll="0"/>
    <pivotField showAll="0">
      <items count="3">
        <item x="0"/>
        <item x="1"/>
        <item t="default"/>
      </items>
    </pivotField>
    <pivotField showAll="0"/>
    <pivotField axis="axisCol" showAll="0">
      <items count="9">
        <item x="6"/>
        <item x="4"/>
        <item x="5"/>
        <item x="3"/>
        <item x="2"/>
        <item x="7"/>
        <item x="0"/>
        <item x="1"/>
        <item t="default"/>
      </items>
    </pivotField>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6"/>
  </colFields>
  <colItems count="9">
    <i>
      <x/>
    </i>
    <i>
      <x v="1"/>
    </i>
    <i>
      <x v="2"/>
    </i>
    <i>
      <x v="3"/>
    </i>
    <i>
      <x v="4"/>
    </i>
    <i>
      <x v="5"/>
    </i>
    <i>
      <x v="6"/>
    </i>
    <i>
      <x v="7"/>
    </i>
    <i t="grand">
      <x/>
    </i>
  </colItems>
  <dataFields count="1">
    <dataField name="Count of Name" fld="1" subtotal="count" showDataAs="percentOfTotal" baseField="0" baseItem="0" numFmtId="9"/>
  </dataFields>
  <formats count="2">
    <format dxfId="8">
      <pivotArea collapsedLevelsAreSubtotals="1" fieldPosition="0">
        <references count="2">
          <reference field="6" count="1" selected="0">
            <x v="0"/>
          </reference>
          <reference field="7" count="1">
            <x v="0"/>
          </reference>
        </references>
      </pivotArea>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A5224E-98C3-4045-A482-830DE8B9F2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B31" firstHeaderRow="1" firstDataRow="1" firstDataCol="1"/>
  <pivotFields count="23">
    <pivotField showAll="0"/>
    <pivotField dataField="1"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axis="axisRow" showAll="0" measureFilter="1" sortType="descending">
      <items count="8634">
        <item x="1044"/>
        <item x="128"/>
        <item x="3135"/>
        <item x="6610"/>
        <item x="6169"/>
        <item x="2545"/>
        <item x="4647"/>
        <item x="842"/>
        <item x="374"/>
        <item x="5176"/>
        <item x="2570"/>
        <item x="4681"/>
        <item x="2591"/>
        <item x="2381"/>
        <item x="2934"/>
        <item x="1607"/>
        <item x="7092"/>
        <item x="3943"/>
        <item x="907"/>
        <item x="1709"/>
        <item x="843"/>
        <item x="3733"/>
        <item x="4260"/>
        <item x="2993"/>
        <item x="5969"/>
        <item x="6239"/>
        <item x="5155"/>
        <item x="6891"/>
        <item x="2810"/>
        <item x="4084"/>
        <item x="6670"/>
        <item x="2897"/>
        <item x="7148"/>
        <item x="4124"/>
        <item x="3824"/>
        <item x="5189"/>
        <item x="3345"/>
        <item x="5747"/>
        <item x="563"/>
        <item x="5606"/>
        <item x="4281"/>
        <item x="7921"/>
        <item x="5524"/>
        <item x="8088"/>
        <item x="5422"/>
        <item x="5329"/>
        <item x="2521"/>
        <item x="3156"/>
        <item x="8369"/>
        <item x="2150"/>
        <item x="2581"/>
        <item x="6031"/>
        <item x="4297"/>
        <item x="1923"/>
        <item x="3275"/>
        <item x="2829"/>
        <item x="6943"/>
        <item x="8343"/>
        <item x="6959"/>
        <item x="1542"/>
        <item x="2466"/>
        <item x="414"/>
        <item x="2943"/>
        <item x="6938"/>
        <item x="178"/>
        <item x="5654"/>
        <item x="2800"/>
        <item x="48"/>
        <item x="6298"/>
        <item x="6718"/>
        <item x="8624"/>
        <item x="6194"/>
        <item x="2220"/>
        <item x="3686"/>
        <item x="8162"/>
        <item x="5774"/>
        <item x="2709"/>
        <item x="496"/>
        <item x="2147"/>
        <item x="4427"/>
        <item x="1665"/>
        <item x="3544"/>
        <item x="3606"/>
        <item x="7657"/>
        <item x="2216"/>
        <item x="6283"/>
        <item x="1109"/>
        <item x="5303"/>
        <item x="4544"/>
        <item x="71"/>
        <item x="505"/>
        <item x="4031"/>
        <item x="4696"/>
        <item x="5781"/>
        <item x="1266"/>
        <item x="6872"/>
        <item x="6032"/>
        <item x="2406"/>
        <item x="1901"/>
        <item x="1840"/>
        <item x="6214"/>
        <item x="7163"/>
        <item x="4715"/>
        <item x="297"/>
        <item x="5813"/>
        <item x="441"/>
        <item x="6676"/>
        <item x="5096"/>
        <item x="4533"/>
        <item x="5025"/>
        <item x="6369"/>
        <item x="6207"/>
        <item x="2948"/>
        <item x="4968"/>
        <item x="1648"/>
        <item x="7435"/>
        <item x="4591"/>
        <item x="5049"/>
        <item x="5008"/>
        <item x="6447"/>
        <item x="3580"/>
        <item x="5507"/>
        <item x="7336"/>
        <item x="1373"/>
        <item x="8168"/>
        <item x="8048"/>
        <item x="7236"/>
        <item x="4847"/>
        <item x="8603"/>
        <item x="256"/>
        <item x="6793"/>
        <item x="3467"/>
        <item x="8405"/>
        <item x="6290"/>
        <item x="8173"/>
        <item x="8409"/>
        <item x="1200"/>
        <item x="4462"/>
        <item x="148"/>
        <item x="998"/>
        <item x="2826"/>
        <item x="4050"/>
        <item x="2155"/>
        <item x="1396"/>
        <item x="2284"/>
        <item x="1364"/>
        <item x="2951"/>
        <item x="3354"/>
        <item x="436"/>
        <item x="6696"/>
        <item x="1652"/>
        <item x="1065"/>
        <item x="8074"/>
        <item x="5161"/>
        <item x="8251"/>
        <item x="747"/>
        <item x="4067"/>
        <item x="4987"/>
        <item x="1309"/>
        <item x="761"/>
        <item x="1976"/>
        <item x="504"/>
        <item x="7462"/>
        <item x="3223"/>
        <item x="8065"/>
        <item x="7697"/>
        <item x="6464"/>
        <item x="277"/>
        <item x="1323"/>
        <item x="246"/>
        <item x="62"/>
        <item x="7172"/>
        <item x="1501"/>
        <item x="5119"/>
        <item x="5696"/>
        <item x="7686"/>
        <item x="4463"/>
        <item x="8145"/>
        <item x="3930"/>
        <item x="7373"/>
        <item x="1387"/>
        <item x="3882"/>
        <item x="2848"/>
        <item x="7833"/>
        <item x="6889"/>
        <item x="7673"/>
        <item x="4778"/>
        <item x="8361"/>
        <item x="4777"/>
        <item x="3620"/>
        <item x="1904"/>
        <item x="5302"/>
        <item x="3676"/>
        <item x="1550"/>
        <item x="2563"/>
        <item x="4104"/>
        <item x="1265"/>
        <item x="8334"/>
        <item x="7460"/>
        <item x="37"/>
        <item x="3915"/>
        <item x="2173"/>
        <item x="4820"/>
        <item x="8285"/>
        <item x="4559"/>
        <item x="1459"/>
        <item x="3447"/>
        <item x="4448"/>
        <item x="6985"/>
        <item x="8512"/>
        <item x="3377"/>
        <item x="2065"/>
        <item x="2745"/>
        <item x="6196"/>
        <item x="1572"/>
        <item x="4514"/>
        <item x="300"/>
        <item x="5970"/>
        <item x="6442"/>
        <item x="2468"/>
        <item x="5765"/>
        <item x="3022"/>
        <item x="6879"/>
        <item x="4387"/>
        <item x="6450"/>
        <item x="419"/>
        <item x="7570"/>
        <item x="7552"/>
        <item x="5387"/>
        <item x="4183"/>
        <item x="8268"/>
        <item x="6592"/>
        <item x="4178"/>
        <item x="7233"/>
        <item x="1408"/>
        <item x="5283"/>
        <item x="7674"/>
        <item x="3708"/>
        <item x="2393"/>
        <item x="7425"/>
        <item x="1236"/>
        <item x="6982"/>
        <item x="1121"/>
        <item x="5519"/>
        <item x="2883"/>
        <item x="4338"/>
        <item x="6272"/>
        <item x="975"/>
        <item x="958"/>
        <item x="4251"/>
        <item x="5746"/>
        <item x="7846"/>
        <item x="699"/>
        <item x="2260"/>
        <item x="1213"/>
        <item x="3297"/>
        <item x="485"/>
        <item x="2694"/>
        <item x="5401"/>
        <item x="6087"/>
        <item x="2444"/>
        <item x="8318"/>
        <item x="1747"/>
        <item x="4839"/>
        <item x="8321"/>
        <item x="6757"/>
        <item x="8459"/>
        <item x="5254"/>
        <item x="7547"/>
        <item x="8143"/>
        <item x="4742"/>
        <item x="5599"/>
        <item x="6121"/>
        <item x="6412"/>
        <item x="5859"/>
        <item x="5636"/>
        <item x="6152"/>
        <item x="7369"/>
        <item x="2680"/>
        <item x="5553"/>
        <item x="4964"/>
        <item x="6337"/>
        <item x="1159"/>
        <item x="8020"/>
        <item x="8194"/>
        <item x="955"/>
        <item x="2981"/>
        <item x="1992"/>
        <item x="6170"/>
        <item x="1772"/>
        <item x="3911"/>
        <item x="6692"/>
        <item x="7728"/>
        <item x="8431"/>
        <item x="243"/>
        <item x="6755"/>
        <item x="4288"/>
        <item x="5625"/>
        <item x="3257"/>
        <item x="1249"/>
        <item x="3381"/>
        <item x="7712"/>
        <item x="5939"/>
        <item x="5110"/>
        <item x="7412"/>
        <item x="7302"/>
        <item x="5853"/>
        <item x="7110"/>
        <item x="6456"/>
        <item x="2876"/>
        <item x="6665"/>
        <item x="353"/>
        <item x="4012"/>
        <item x="7758"/>
        <item x="4498"/>
        <item x="7348"/>
        <item x="4150"/>
        <item x="2652"/>
        <item x="3385"/>
        <item x="6013"/>
        <item x="3879"/>
        <item x="4522"/>
        <item x="2324"/>
        <item x="2434"/>
        <item x="5710"/>
        <item x="5434"/>
        <item x="4833"/>
        <item x="5661"/>
        <item x="4467"/>
        <item x="8519"/>
        <item x="5264"/>
        <item x="7936"/>
        <item x="1388"/>
        <item x="1541"/>
        <item x="4765"/>
        <item x="559"/>
        <item x="5534"/>
        <item x="2359"/>
        <item x="1035"/>
        <item x="716"/>
        <item x="3425"/>
        <item x="1305"/>
        <item x="5678"/>
        <item x="7794"/>
        <item x="2156"/>
        <item x="4797"/>
        <item x="1484"/>
        <item x="3916"/>
        <item x="6483"/>
        <item x="135"/>
        <item x="5128"/>
        <item x="6498"/>
        <item x="1943"/>
        <item x="4545"/>
        <item x="5038"/>
        <item x="6378"/>
        <item x="6760"/>
        <item x="3689"/>
        <item x="87"/>
        <item x="5061"/>
        <item x="2923"/>
        <item x="2713"/>
        <item x="8425"/>
        <item x="6362"/>
        <item x="5059"/>
        <item x="6814"/>
        <item x="4453"/>
        <item x="6350"/>
        <item x="5622"/>
        <item x="6877"/>
        <item x="2812"/>
        <item x="557"/>
        <item x="2455"/>
        <item x="5600"/>
        <item x="5546"/>
        <item x="3885"/>
        <item x="8331"/>
        <item x="4211"/>
        <item x="1621"/>
        <item x="1192"/>
        <item x="5520"/>
        <item x="4529"/>
        <item x="7277"/>
        <item x="8024"/>
        <item x="6819"/>
        <item x="3939"/>
        <item x="6436"/>
        <item x="7260"/>
        <item x="7294"/>
        <item x="3046"/>
        <item x="7378"/>
        <item x="3120"/>
        <item x="7220"/>
        <item x="2383"/>
        <item x="4065"/>
        <item x="6392"/>
        <item x="8010"/>
        <item x="3526"/>
        <item x="665"/>
        <item x="7211"/>
        <item x="5756"/>
        <item x="3038"/>
        <item x="8364"/>
        <item x="7065"/>
        <item x="5735"/>
        <item x="5363"/>
        <item x="7418"/>
        <item x="2458"/>
        <item x="6784"/>
        <item x="3077"/>
        <item x="1638"/>
        <item x="3815"/>
        <item x="1202"/>
        <item x="6108"/>
        <item x="1990"/>
        <item x="3304"/>
        <item x="1928"/>
        <item x="2019"/>
        <item x="3638"/>
        <item x="7406"/>
        <item x="8563"/>
        <item x="4959"/>
        <item x="3668"/>
        <item x="2690"/>
        <item x="7061"/>
        <item x="6409"/>
        <item x="2484"/>
        <item x="4582"/>
        <item x="7265"/>
        <item x="5299"/>
        <item x="5481"/>
        <item x="1081"/>
        <item x="6143"/>
        <item x="4270"/>
        <item x="3519"/>
        <item x="2611"/>
        <item x="94"/>
        <item x="2240"/>
        <item x="6694"/>
        <item x="5869"/>
        <item x="4381"/>
        <item x="4939"/>
        <item x="6607"/>
        <item x="4016"/>
        <item x="155"/>
        <item x="2899"/>
        <item x="6917"/>
        <item x="1470"/>
        <item x="3084"/>
        <item x="1130"/>
        <item x="8221"/>
        <item x="7738"/>
        <item x="1820"/>
        <item x="4857"/>
        <item x="5268"/>
        <item x="4799"/>
        <item x="506"/>
        <item x="6005"/>
        <item x="3660"/>
        <item x="3880"/>
        <item x="2479"/>
        <item x="1680"/>
        <item x="3711"/>
        <item x="7131"/>
        <item x="215"/>
        <item x="1982"/>
        <item x="7102"/>
        <item x="1750"/>
        <item x="201"/>
        <item x="2152"/>
        <item x="1522"/>
        <item x="5767"/>
        <item x="7759"/>
        <item x="6932"/>
        <item x="5578"/>
        <item x="2952"/>
        <item x="2157"/>
        <item x="4447"/>
        <item x="2282"/>
        <item x="5213"/>
        <item x="2737"/>
        <item x="3433"/>
        <item x="676"/>
        <item x="4152"/>
        <item x="7769"/>
        <item x="7358"/>
        <item x="6999"/>
        <item x="7815"/>
        <item x="6833"/>
        <item x="5809"/>
        <item x="2564"/>
        <item x="1801"/>
        <item x="5212"/>
        <item x="4095"/>
        <item x="4275"/>
        <item x="6297"/>
        <item x="1183"/>
        <item x="6336"/>
        <item x="2987"/>
        <item x="8316"/>
        <item x="7465"/>
        <item x="6241"/>
        <item x="5071"/>
        <item x="5475"/>
        <item x="6530"/>
        <item x="2411"/>
        <item x="483"/>
        <item x="776"/>
        <item x="118"/>
        <item x="3547"/>
        <item x="6022"/>
        <item x="1778"/>
        <item x="6070"/>
        <item x="4239"/>
        <item x="8223"/>
        <item x="3177"/>
        <item x="3300"/>
        <item x="6103"/>
        <item x="4085"/>
        <item x="6453"/>
        <item x="7643"/>
        <item x="2472"/>
        <item x="1432"/>
        <item x="458"/>
        <item x="7296"/>
        <item x="2494"/>
        <item x="4163"/>
        <item x="1644"/>
        <item x="6302"/>
        <item x="7306"/>
        <item x="3704"/>
        <item x="17"/>
        <item x="2736"/>
        <item x="5921"/>
        <item x="109"/>
        <item x="8486"/>
        <item x="7577"/>
        <item x="6748"/>
        <item x="2529"/>
        <item x="1052"/>
        <item x="8553"/>
        <item x="5427"/>
        <item x="8474"/>
        <item x="3054"/>
        <item x="3662"/>
        <item x="4698"/>
        <item x="3055"/>
        <item x="1521"/>
        <item x="8022"/>
        <item x="6316"/>
        <item x="3990"/>
        <item x="7099"/>
        <item x="7826"/>
        <item x="4909"/>
        <item x="1250"/>
        <item x="994"/>
        <item x="2224"/>
        <item x="503"/>
        <item x="8132"/>
        <item x="6137"/>
        <item x="1430"/>
        <item x="4006"/>
        <item x="5453"/>
        <item x="2413"/>
        <item x="3570"/>
        <item x="373"/>
        <item x="5785"/>
        <item x="250"/>
        <item x="4734"/>
        <item x="2336"/>
        <item x="470"/>
        <item x="6668"/>
        <item x="7678"/>
        <item x="292"/>
        <item x="7450"/>
        <item x="3591"/>
        <item x="646"/>
        <item x="5397"/>
        <item x="1790"/>
        <item x="3717"/>
        <item x="6687"/>
        <item x="158"/>
        <item x="282"/>
        <item x="1143"/>
        <item x="6850"/>
        <item x="7507"/>
        <item x="5106"/>
        <item x="2869"/>
        <item x="7930"/>
        <item x="8399"/>
        <item x="7922"/>
        <item x="3210"/>
        <item x="2663"/>
        <item x="8428"/>
        <item x="7455"/>
        <item x="6000"/>
        <item x="7195"/>
        <item x="1842"/>
        <item x="1655"/>
        <item x="7194"/>
        <item x="3932"/>
        <item x="3109"/>
        <item x="3897"/>
        <item x="8579"/>
        <item x="8310"/>
        <item x="1941"/>
        <item x="3382"/>
        <item x="97"/>
        <item x="60"/>
        <item x="7973"/>
        <item x="6958"/>
        <item x="7608"/>
        <item x="4851"/>
        <item x="3728"/>
        <item x="3797"/>
        <item x="3971"/>
        <item x="4546"/>
        <item x="7289"/>
        <item x="7273"/>
        <item x="2217"/>
        <item x="6620"/>
        <item x="1229"/>
        <item x="660"/>
        <item x="3290"/>
        <item x="3129"/>
        <item x="3407"/>
        <item x="2845"/>
        <item x="3767"/>
        <item x="2158"/>
        <item x="6910"/>
        <item x="2341"/>
        <item x="3272"/>
        <item x="4003"/>
        <item x="6386"/>
        <item x="1075"/>
        <item x="8079"/>
        <item x="8124"/>
        <item x="7782"/>
        <item x="3144"/>
        <item x="2830"/>
        <item x="2415"/>
        <item x="1218"/>
        <item x="5715"/>
        <item x="5279"/>
        <item x="4021"/>
        <item x="4282"/>
        <item x="5421"/>
        <item x="8103"/>
        <item x="6088"/>
        <item x="5601"/>
        <item x="7482"/>
        <item x="7117"/>
        <item x="2103"/>
        <item x="6628"/>
        <item x="7112"/>
        <item x="2034"/>
        <item x="7332"/>
        <item x="3490"/>
        <item x="2749"/>
        <item x="8576"/>
        <item x="2177"/>
        <item x="1979"/>
        <item x="562"/>
        <item x="7475"/>
        <item x="3181"/>
        <item x="4328"/>
        <item x="635"/>
        <item x="6400"/>
        <item x="4932"/>
        <item x="6544"/>
        <item x="1624"/>
        <item x="656"/>
        <item x="3436"/>
        <item x="3998"/>
        <item x="7664"/>
        <item x="4105"/>
        <item x="2902"/>
        <item x="8072"/>
        <item x="221"/>
        <item x="5831"/>
        <item x="7228"/>
        <item x="3317"/>
        <item x="7140"/>
        <item x="4960"/>
        <item x="3060"/>
        <item x="6584"/>
        <item x="6949"/>
        <item x="6408"/>
        <item x="4054"/>
        <item x="6041"/>
        <item x="2358"/>
        <item x="7871"/>
        <item x="6947"/>
        <item x="6911"/>
        <item x="1703"/>
        <item x="5371"/>
        <item x="2007"/>
        <item x="2722"/>
        <item x="7743"/>
        <item x="4464"/>
        <item x="238"/>
        <item x="2487"/>
        <item x="3680"/>
        <item x="3765"/>
        <item x="6539"/>
        <item x="6522"/>
        <item x="961"/>
        <item x="3102"/>
        <item x="7980"/>
        <item x="8091"/>
        <item x="1566"/>
        <item x="1357"/>
        <item x="2705"/>
        <item x="5749"/>
        <item x="2268"/>
        <item x="5677"/>
        <item x="3755"/>
        <item x="7866"/>
        <item x="10"/>
        <item x="4135"/>
        <item x="7688"/>
        <item x="177"/>
        <item x="2133"/>
        <item x="7431"/>
        <item x="3048"/>
        <item x="6457"/>
        <item x="4724"/>
        <item x="3294"/>
        <item x="6779"/>
        <item x="4167"/>
        <item x="3558"/>
        <item x="2718"/>
        <item x="2395"/>
        <item x="6952"/>
        <item x="3506"/>
        <item x="8127"/>
        <item x="993"/>
        <item x="4308"/>
        <item x="3851"/>
        <item x="3437"/>
        <item x="6124"/>
        <item x="4268"/>
        <item x="3545"/>
        <item x="4474"/>
        <item x="6986"/>
        <item x="7181"/>
        <item x="1622"/>
        <item x="4500"/>
        <item x="996"/>
        <item x="1524"/>
        <item x="8319"/>
        <item x="4658"/>
        <item x="3342"/>
        <item x="3778"/>
        <item x="2049"/>
        <item x="196"/>
        <item x="2084"/>
        <item x="5070"/>
        <item x="7817"/>
        <item x="2853"/>
        <item x="2131"/>
        <item x="6418"/>
        <item x="3182"/>
        <item x="7017"/>
        <item x="2343"/>
        <item x="5505"/>
        <item x="1537"/>
        <item x="5935"/>
        <item x="3311"/>
        <item x="1261"/>
        <item x="7308"/>
        <item x="8373"/>
        <item x="1596"/>
        <item x="1344"/>
        <item x="3350"/>
        <item x="3806"/>
        <item x="6449"/>
        <item x="819"/>
        <item x="5307"/>
        <item x="3488"/>
        <item x="5021"/>
        <item x="1395"/>
        <item x="4554"/>
        <item x="3267"/>
        <item x="6364"/>
        <item x="4287"/>
        <item x="7604"/>
        <item x="599"/>
        <item x="5219"/>
        <item x="5039"/>
        <item x="2151"/>
        <item x="6030"/>
        <item x="7445"/>
        <item x="381"/>
        <item x="881"/>
        <item x="5366"/>
        <item x="6168"/>
        <item x="181"/>
        <item x="4618"/>
        <item x="5139"/>
        <item x="5887"/>
        <item x="702"/>
        <item x="5358"/>
        <item x="2839"/>
        <item x="2063"/>
        <item x="3612"/>
        <item x="2600"/>
        <item x="4722"/>
        <item x="7286"/>
        <item x="3576"/>
        <item x="7371"/>
        <item x="2757"/>
        <item x="5997"/>
        <item x="1847"/>
        <item x="3031"/>
        <item x="352"/>
        <item x="3537"/>
        <item x="7097"/>
        <item x="3309"/>
        <item x="1899"/>
        <item x="2880"/>
        <item x="4027"/>
        <item x="4078"/>
        <item x="2039"/>
        <item x="7449"/>
        <item x="5787"/>
        <item x="3864"/>
        <item x="815"/>
        <item x="1030"/>
        <item x="2"/>
        <item x="61"/>
        <item x="890"/>
        <item x="225"/>
        <item x="6401"/>
        <item x="5285"/>
        <item x="3922"/>
        <item x="1890"/>
        <item x="1802"/>
        <item x="460"/>
        <item x="4563"/>
        <item x="7136"/>
        <item x="2501"/>
        <item x="5880"/>
        <item x="2571"/>
        <item x="7486"/>
        <item x="410"/>
        <item x="6785"/>
        <item x="1429"/>
        <item x="4028"/>
        <item x="5487"/>
        <item x="5672"/>
        <item x="5962"/>
        <item x="2873"/>
        <item x="7177"/>
        <item x="5638"/>
        <item x="1942"/>
        <item x="7836"/>
        <item x="5594"/>
        <item x="6484"/>
        <item x="8216"/>
        <item x="2706"/>
        <item x="2654"/>
        <item x="7750"/>
        <item x="2566"/>
        <item x="7473"/>
        <item x="2076"/>
        <item x="5783"/>
        <item x="7784"/>
        <item x="8000"/>
        <item x="999"/>
        <item x="6173"/>
        <item x="7329"/>
        <item x="8401"/>
        <item x="6617"/>
        <item x="1980"/>
        <item x="7840"/>
        <item x="1991"/>
        <item x="7245"/>
        <item x="8456"/>
        <item x="1690"/>
        <item x="3906"/>
        <item x="974"/>
        <item x="6753"/>
        <item x="2860"/>
        <item x="3347"/>
        <item x="7123"/>
        <item x="7908"/>
        <item x="375"/>
        <item x="264"/>
        <item x="3868"/>
        <item x="3420"/>
        <item x="3203"/>
        <item x="6798"/>
        <item x="539"/>
        <item x="4366"/>
        <item x="726"/>
        <item x="3"/>
        <item x="7028"/>
        <item x="807"/>
        <item x="2189"/>
        <item x="3174"/>
        <item x="69"/>
        <item x="5888"/>
        <item x="3684"/>
        <item x="5647"/>
        <item x="901"/>
        <item x="3709"/>
        <item x="7787"/>
        <item x="8470"/>
        <item x="169"/>
        <item x="6839"/>
        <item x="3656"/>
        <item x="2791"/>
        <item x="2288"/>
        <item x="2878"/>
        <item x="5063"/>
        <item x="1961"/>
        <item x="5400"/>
        <item x="2021"/>
        <item x="7372"/>
        <item x="1684"/>
        <item x="7768"/>
        <item x="4273"/>
        <item x="3517"/>
        <item x="4096"/>
        <item x="1998"/>
        <item x="4267"/>
        <item x="5565"/>
        <item x="8427"/>
        <item x="1022"/>
        <item x="7659"/>
        <item x="7381"/>
        <item x="5148"/>
        <item x="7222"/>
        <item x="690"/>
        <item x="104"/>
        <item x="3977"/>
        <item x="1150"/>
        <item x="156"/>
        <item x="7376"/>
        <item x="8108"/>
        <item x="8210"/>
        <item x="3466"/>
        <item x="4887"/>
        <item x="7950"/>
        <item x="2885"/>
        <item x="6723"/>
        <item x="6820"/>
        <item x="1876"/>
        <item x="5700"/>
        <item x="5388"/>
        <item x="4757"/>
        <item x="8535"/>
        <item x="3585"/>
        <item x="5398"/>
        <item x="3248"/>
        <item x="2937"/>
        <item x="8560"/>
        <item x="6591"/>
        <item x="6"/>
        <item x="3863"/>
        <item x="5468"/>
        <item x="6422"/>
        <item x="2451"/>
        <item x="245"/>
        <item x="5470"/>
        <item x="4602"/>
        <item x="7534"/>
        <item x="1480"/>
        <item x="8012"/>
        <item x="7544"/>
        <item x="4361"/>
        <item x="5"/>
        <item x="7564"/>
        <item x="4276"/>
        <item x="3226"/>
        <item x="4637"/>
        <item x="3813"/>
        <item x="4295"/>
        <item x="7596"/>
        <item x="86"/>
        <item x="5218"/>
        <item x="7583"/>
        <item x="1189"/>
        <item x="7485"/>
        <item x="7909"/>
        <item x="4571"/>
        <item x="4670"/>
        <item x="2560"/>
        <item x="1167"/>
        <item x="4695"/>
        <item x="2465"/>
        <item x="6306"/>
        <item x="4318"/>
        <item x="931"/>
        <item x="6470"/>
        <item x="8454"/>
        <item x="1642"/>
        <item x="3846"/>
        <item x="4725"/>
        <item x="3672"/>
        <item x="5416"/>
        <item x="3942"/>
        <item x="500"/>
        <item x="5663"/>
        <item x="2629"/>
        <item x="3974"/>
        <item x="194"/>
        <item x="7068"/>
        <item x="6050"/>
        <item x="1112"/>
        <item x="2230"/>
        <item x="915"/>
        <item x="8086"/>
        <item x="8544"/>
        <item x="7280"/>
        <item x="2894"/>
        <item x="3130"/>
        <item x="6735"/>
        <item x="6638"/>
        <item x="6818"/>
        <item x="4168"/>
        <item x="1846"/>
        <item x="2328"/>
        <item x="7229"/>
        <item x="3811"/>
        <item x="2764"/>
        <item x="7668"/>
        <item x="6525"/>
        <item x="5386"/>
        <item x="7141"/>
        <item x="3574"/>
        <item x="4623"/>
        <item x="3318"/>
        <item x="269"/>
        <item x="7650"/>
        <item x="2689"/>
        <item x="5214"/>
        <item x="1439"/>
        <item x="1086"/>
        <item x="8561"/>
        <item x="3273"/>
        <item x="2585"/>
        <item x="8293"/>
        <item x="5961"/>
        <item x="5297"/>
        <item x="651"/>
        <item x="5324"/>
        <item x="1506"/>
        <item x="4354"/>
        <item x="4432"/>
        <item x="6300"/>
        <item x="6451"/>
        <item x="4493"/>
        <item x="1382"/>
        <item x="605"/>
        <item x="3777"/>
        <item x="757"/>
        <item x="3900"/>
        <item x="2261"/>
        <item x="3218"/>
        <item x="1898"/>
        <item x="1513"/>
        <item x="3907"/>
        <item x="5829"/>
        <item x="2390"/>
        <item x="4263"/>
        <item x="2954"/>
        <item x="760"/>
        <item x="6500"/>
        <item x="2141"/>
        <item x="4981"/>
        <item x="469"/>
        <item x="2016"/>
        <item x="1356"/>
        <item x="5539"/>
        <item x="7251"/>
        <item x="4115"/>
        <item x="2227"/>
        <item x="648"/>
        <item x="950"/>
        <item x="5911"/>
        <item x="3004"/>
        <item x="963"/>
        <item x="8294"/>
        <item x="3351"/>
        <item x="8002"/>
        <item x="920"/>
        <item x="7426"/>
        <item x="8324"/>
        <item x="2022"/>
        <item x="5886"/>
        <item x="4099"/>
        <item x="3057"/>
        <item x="8445"/>
        <item x="5912"/>
        <item x="2550"/>
        <item x="3280"/>
        <item x="5635"/>
        <item x="8452"/>
        <item x="6729"/>
        <item x="1452"/>
        <item x="527"/>
        <item x="6127"/>
        <item x="2540"/>
        <item x="7409"/>
        <item x="2389"/>
        <item x="4416"/>
        <item x="4720"/>
        <item x="7693"/>
        <item x="3196"/>
        <item x="1440"/>
        <item x="3430"/>
        <item x="2361"/>
        <item x="1037"/>
        <item x="5845"/>
        <item x="6651"/>
        <item x="2117"/>
        <item x="6826"/>
        <item x="7770"/>
        <item x="6026"/>
        <item x="6634"/>
        <item x="3732"/>
        <item x="6004"/>
        <item x="3886"/>
        <item x="6937"/>
        <item x="3827"/>
        <item x="318"/>
        <item x="1230"/>
        <item x="5101"/>
        <item x="2760"/>
        <item x="740"/>
        <item x="8377"/>
        <item x="1676"/>
        <item x="3394"/>
        <item x="2818"/>
        <item x="6048"/>
        <item x="2096"/>
        <item x="677"/>
        <item x="4301"/>
        <item x="6246"/>
        <item x="5403"/>
        <item x="1515"/>
        <item x="7276"/>
        <item x="4372"/>
        <item x="4998"/>
        <item x="5757"/>
        <item x="4502"/>
        <item x="6269"/>
        <item x="4353"/>
        <item x="2968"/>
        <item x="502"/>
        <item x="2000"/>
        <item x="1909"/>
        <item x="6506"/>
        <item x="1721"/>
        <item x="1611"/>
        <item x="5743"/>
        <item x="4819"/>
        <item x="2707"/>
        <item x="3870"/>
        <item x="3371"/>
        <item x="2190"/>
        <item x="8418"/>
        <item x="5211"/>
        <item x="7291"/>
        <item x="2572"/>
        <item x="3478"/>
        <item x="2634"/>
        <item x="6338"/>
        <item x="3592"/>
        <item x="4556"/>
        <item x="5996"/>
        <item x="5472"/>
        <item x="3103"/>
        <item x="1361"/>
        <item x="6206"/>
        <item x="6038"/>
        <item x="1285"/>
        <item x="5103"/>
        <item x="7428"/>
        <item x="7366"/>
        <item x="2060"/>
        <item x="2041"/>
        <item x="5446"/>
        <item x="860"/>
        <item x="4936"/>
        <item x="4622"/>
        <item x="3737"/>
        <item x="1944"/>
        <item x="2213"/>
        <item x="1002"/>
        <item x="5782"/>
        <item x="3564"/>
        <item x="5084"/>
        <item x="8169"/>
        <item x="4834"/>
        <item x="7288"/>
        <item x="8070"/>
        <item x="1077"/>
        <item x="5652"/>
        <item x="3018"/>
        <item x="2867"/>
        <item x="850"/>
        <item x="3569"/>
        <item x="8333"/>
        <item x="5718"/>
        <item x="5936"/>
        <item x="7191"/>
        <item x="240"/>
        <item x="4032"/>
        <item x="6896"/>
        <item x="7232"/>
        <item x="2407"/>
        <item x="3739"/>
        <item x="468"/>
        <item x="6199"/>
        <item x="3951"/>
        <item x="4515"/>
        <item x="8598"/>
        <item x="7299"/>
        <item x="321"/>
        <item x="3419"/>
        <item x="4505"/>
        <item x="7927"/>
        <item x="283"/>
        <item x="8317"/>
        <item x="611"/>
        <item x="1716"/>
        <item x="5648"/>
        <item x="2061"/>
        <item x="12"/>
        <item x="2933"/>
        <item x="185"/>
        <item x="7008"/>
        <item x="4951"/>
        <item x="4617"/>
        <item x="2497"/>
        <item x="4481"/>
        <item x="329"/>
        <item x="1859"/>
        <item x="73"/>
        <item x="3329"/>
        <item x="4808"/>
        <item x="577"/>
        <item x="5028"/>
        <item x="5580"/>
        <item x="2481"/>
        <item x="2201"/>
        <item x="6444"/>
        <item x="1238"/>
        <item x="8468"/>
        <item x="3214"/>
        <item x="3756"/>
        <item x="846"/>
        <item x="366"/>
        <item x="2091"/>
        <item x="981"/>
        <item x="1113"/>
        <item x="4083"/>
        <item x="7002"/>
        <item x="610"/>
        <item x="198"/>
        <item x="8355"/>
        <item x="3167"/>
        <item x="455"/>
        <item x="1204"/>
        <item x="4175"/>
        <item x="4859"/>
        <item x="2576"/>
        <item x="6764"/>
        <item x="2743"/>
        <item x="2998"/>
        <item x="8055"/>
        <item x="5083"/>
        <item x="8446"/>
        <item x="7158"/>
        <item x="1088"/>
        <item x="7484"/>
        <item x="8346"/>
        <item x="3507"/>
        <item x="7301"/>
        <item x="6870"/>
        <item x="3807"/>
        <item x="5690"/>
        <item x="6131"/>
        <item x="1694"/>
        <item x="5801"/>
        <item x="1930"/>
        <item x="3679"/>
        <item x="6773"/>
        <item x="1806"/>
        <item x="3535"/>
        <item x="772"/>
        <item x="1188"/>
        <item x="7198"/>
        <item x="3241"/>
        <item x="6838"/>
        <item x="3785"/>
        <item x="2421"/>
        <item x="1649"/>
        <item x="3153"/>
        <item x="5770"/>
        <item x="7532"/>
        <item x="4169"/>
        <item x="4472"/>
        <item x="4897"/>
        <item x="3243"/>
        <item x="5474"/>
        <item x="3667"/>
        <item x="3331"/>
        <item x="1900"/>
        <item x="3042"/>
        <item x="2602"/>
        <item x="2031"/>
        <item x="1683"/>
        <item x="3603"/>
        <item x="625"/>
        <item x="2775"/>
        <item x="7281"/>
        <item x="5255"/>
        <item x="5116"/>
        <item x="1973"/>
        <item x="1784"/>
        <item x="1538"/>
        <item x="2699"/>
        <item x="8510"/>
        <item x="4645"/>
        <item x="2333"/>
        <item x="872"/>
        <item x="3480"/>
        <item x="6788"/>
        <item x="3070"/>
        <item x="2965"/>
        <item x="2500"/>
        <item x="7651"/>
        <item x="6802"/>
        <item x="867"/>
        <item x="4974"/>
        <item x="3039"/>
        <item x="5792"/>
        <item x="6652"/>
        <item x="7861"/>
        <item x="1593"/>
        <item x="1808"/>
        <item x="7067"/>
        <item x="1225"/>
        <item x="3368"/>
        <item x="3721"/>
        <item x="2302"/>
        <item x="1288"/>
        <item x="6596"/>
        <item x="4821"/>
        <item x="1889"/>
        <item x="7113"/>
        <item x="4562"/>
        <item x="895"/>
        <item x="1393"/>
        <item x="1866"/>
        <item x="719"/>
        <item x="6957"/>
        <item x="3400"/>
        <item x="2441"/>
        <item x="8382"/>
        <item x="3988"/>
        <item x="3659"/>
        <item x="7867"/>
        <item x="4144"/>
        <item x="6599"/>
        <item x="7863"/>
        <item x="7488"/>
        <item x="6492"/>
        <item x="6933"/>
        <item x="3890"/>
        <item x="2615"/>
        <item x="4641"/>
        <item x="6622"/>
        <item x="2305"/>
        <item x="4949"/>
        <item x="8539"/>
        <item x="6016"/>
        <item x="4656"/>
        <item x="5637"/>
        <item x="4871"/>
        <item x="4403"/>
        <item x="3315"/>
        <item x="7785"/>
        <item x="1063"/>
        <item x="1131"/>
        <item x="6233"/>
        <item x="7349"/>
        <item x="1762"/>
        <item x="6543"/>
        <item x="886"/>
        <item x="6047"/>
        <item x="5551"/>
        <item x="5542"/>
        <item x="1311"/>
        <item x="5857"/>
        <item x="1581"/>
        <item x="5043"/>
        <item x="7227"/>
        <item x="4944"/>
        <item x="3145"/>
        <item x="6496"/>
        <item x="7757"/>
        <item x="5165"/>
        <item x="956"/>
        <item x="2730"/>
        <item x="709"/>
        <item x="3510"/>
        <item x="267"/>
        <item x="4296"/>
        <item x="445"/>
        <item x="6014"/>
        <item x="1089"/>
        <item x="3694"/>
        <item x="8391"/>
        <item x="5240"/>
        <item x="5311"/>
        <item x="2835"/>
        <item x="7161"/>
        <item x="7216"/>
        <item x="6078"/>
        <item x="8476"/>
        <item x="7555"/>
        <item x="229"/>
        <item x="8522"/>
        <item x="3562"/>
        <item x="142"/>
        <item x="1366"/>
        <item x="6295"/>
        <item x="3983"/>
        <item x="8138"/>
        <item x="5332"/>
        <item x="4676"/>
        <item x="4770"/>
        <item x="1090"/>
        <item x="1639"/>
        <item x="1921"/>
        <item x="7874"/>
        <item x="180"/>
        <item x="2186"/>
        <item x="3386"/>
        <item x="5457"/>
        <item x="8496"/>
        <item x="1321"/>
        <item x="5179"/>
        <item x="4429"/>
        <item x="2593"/>
        <item x="7562"/>
        <item x="3237"/>
        <item x="200"/>
        <item x="5237"/>
        <item x="5497"/>
        <item x="6885"/>
        <item x="4198"/>
        <item x="774"/>
        <item x="3244"/>
        <item x="1679"/>
        <item x="4389"/>
        <item x="5919"/>
        <item x="6974"/>
        <item x="945"/>
        <item x="7402"/>
        <item x="5541"/>
        <item x="928"/>
        <item x="1958"/>
        <item x="3359"/>
        <item x="5242"/>
        <item x="4705"/>
        <item x="3483"/>
        <item x="7186"/>
        <item x="7342"/>
        <item x="5897"/>
        <item x="6183"/>
        <item x="2002"/>
        <item x="2962"/>
        <item x="8440"/>
        <item x="6082"/>
        <item x="309"/>
        <item x="494"/>
        <item x="861"/>
        <item x="8177"/>
        <item x="2727"/>
        <item x="4383"/>
        <item x="6984"/>
        <item x="2647"/>
        <item x="3284"/>
        <item x="2149"/>
        <item x="2294"/>
        <item x="6800"/>
        <item x="3556"/>
        <item x="234"/>
        <item x="531"/>
        <item x="1610"/>
        <item x="6365"/>
        <item x="1190"/>
        <item x="272"/>
        <item x="7798"/>
        <item x="2184"/>
        <item x="1488"/>
        <item x="7610"/>
        <item x="357"/>
        <item x="5167"/>
        <item x="217"/>
        <item x="8283"/>
        <item x="5405"/>
        <item x="5164"/>
        <item x="7962"/>
        <item x="5411"/>
        <item x="5671"/>
        <item x="2686"/>
        <item x="2454"/>
        <item x="1222"/>
        <item x="8434"/>
        <item x="5075"/>
        <item x="1313"/>
        <item x="1809"/>
        <item x="3045"/>
        <item x="1447"/>
        <item x="682"/>
        <item x="1146"/>
        <item x="3796"/>
        <item x="6983"/>
        <item x="6429"/>
        <item x="2219"/>
        <item x="7075"/>
        <item x="5079"/>
        <item x="4997"/>
        <item x="2841"/>
        <item x="7975"/>
        <item x="5082"/>
        <item x="5418"/>
        <item x="3481"/>
        <item x="5175"/>
        <item x="7355"/>
        <item x="8184"/>
        <item x="1653"/>
        <item x="4233"/>
        <item x="7367"/>
        <item x="7340"/>
        <item x="8152"/>
        <item x="2665"/>
        <item x="1418"/>
        <item x="8370"/>
        <item x="607"/>
        <item x="3935"/>
        <item x="1210"/>
        <item x="964"/>
        <item x="6923"/>
        <item x="3388"/>
        <item x="7957"/>
        <item x="722"/>
        <item x="8559"/>
        <item x="805"/>
        <item x="6656"/>
        <item x="440"/>
        <item x="8483"/>
        <item x="7324"/>
        <item x="654"/>
        <item x="2955"/>
        <item x="4159"/>
        <item x="5849"/>
        <item x="7217"/>
        <item x="8218"/>
        <item x="7469"/>
        <item x="7700"/>
        <item x="4479"/>
        <item x="4242"/>
        <item x="5954"/>
        <item x="8541"/>
        <item x="675"/>
        <item x="2185"/>
        <item x="51"/>
        <item x="3114"/>
        <item x="1343"/>
        <item x="3792"/>
        <item x="6224"/>
        <item x="5382"/>
        <item x="2179"/>
        <item x="1350"/>
        <item x="1441"/>
        <item x="7599"/>
        <item x="2378"/>
        <item x="3421"/>
        <item x="5667"/>
        <item x="1623"/>
        <item x="5591"/>
        <item x="2285"/>
        <item x="841"/>
        <item x="4995"/>
        <item x="4873"/>
        <item x="7005"/>
        <item x="5238"/>
        <item x="2345"/>
        <item x="667"/>
        <item x="2522"/>
        <item x="7492"/>
        <item x="4423"/>
        <item x="4209"/>
        <item x="6621"/>
        <item x="8475"/>
        <item x="3532"/>
        <item x="4805"/>
        <item x="2744"/>
        <item x="4177"/>
        <item x="2426"/>
        <item x="6648"/>
        <item x="403"/>
        <item x="2731"/>
        <item x="6555"/>
        <item x="4132"/>
        <item x="5163"/>
        <item x="1685"/>
        <item x="6280"/>
        <item x="3159"/>
        <item x="7779"/>
        <item x="4638"/>
        <item x="3730"/>
        <item x="4723"/>
        <item x="7979"/>
        <item x="3761"/>
        <item x="6349"/>
        <item x="4520"/>
        <item x="4020"/>
        <item x="2036"/>
        <item x="6851"/>
        <item x="6830"/>
        <item x="2058"/>
        <item x="4130"/>
        <item x="768"/>
        <item x="386"/>
        <item x="123"/>
        <item x="4984"/>
        <item x="7801"/>
        <item x="2787"/>
        <item x="766"/>
        <item x="1050"/>
        <item x="3197"/>
        <item x="7612"/>
        <item x="7264"/>
        <item x="7333"/>
        <item x="2754"/>
        <item x="312"/>
        <item x="4521"/>
        <item x="790"/>
        <item x="8057"/>
        <item x="4420"/>
        <item x="8129"/>
        <item x="8087"/>
        <item x="8188"/>
        <item x="6541"/>
        <item x="1242"/>
        <item x="2035"/>
        <item x="1001"/>
        <item x="7208"/>
        <item x="5308"/>
        <item x="5610"/>
        <item x="5668"/>
        <item x="121"/>
        <item x="5537"/>
        <item x="5047"/>
        <item x="3471"/>
        <item x="4232"/>
        <item x="891"/>
        <item x="388"/>
        <item x="6935"/>
        <item x="4278"/>
        <item x="8076"/>
        <item x="7593"/>
        <item x="224"/>
        <item x="2518"/>
        <item x="5140"/>
        <item x="5768"/>
        <item x="1228"/>
        <item x="7580"/>
        <item x="4786"/>
        <item x="7399"/>
        <item x="7325"/>
        <item x="1779"/>
        <item x="3357"/>
        <item x="7201"/>
        <item x="7858"/>
        <item x="3553"/>
        <item x="3101"/>
        <item x="291"/>
        <item x="3539"/>
        <item x="2257"/>
        <item x="5994"/>
        <item x="7481"/>
        <item x="727"/>
        <item x="5169"/>
        <item x="162"/>
        <item x="4253"/>
        <item x="431"/>
        <item x="1558"/>
        <item x="5589"/>
        <item x="3380"/>
        <item x="5180"/>
        <item x="1775"/>
        <item x="3427"/>
        <item x="1646"/>
        <item x="2198"/>
        <item x="3019"/>
        <item x="16"/>
        <item x="4277"/>
        <item x="844"/>
        <item x="4460"/>
        <item x="854"/>
        <item x="5415"/>
        <item x="4376"/>
        <item x="3271"/>
        <item x="2740"/>
        <item x="4094"/>
        <item x="3301"/>
        <item x="4648"/>
        <item x="3298"/>
        <item x="785"/>
        <item x="4501"/>
        <item x="4979"/>
        <item x="5901"/>
        <item x="1606"/>
        <item x="2025"/>
        <item x="8397"/>
        <item x="3024"/>
        <item x="5494"/>
        <item x="3090"/>
        <item x="7734"/>
        <item x="7698"/>
        <item x="7839"/>
        <item x="7027"/>
        <item x="4197"/>
        <item x="4815"/>
        <item x="7278"/>
        <item x="8619"/>
        <item x="1286"/>
        <item x="8263"/>
        <item x="7802"/>
        <item x="3138"/>
        <item x="6712"/>
        <item x="7882"/>
        <item x="584"/>
        <item x="438"/>
        <item x="3111"/>
        <item x="1431"/>
        <item x="8609"/>
        <item x="5112"/>
        <item x="8214"/>
        <item x="7602"/>
        <item x="3729"/>
        <item x="1978"/>
        <item x="2161"/>
        <item x="2247"/>
        <item x="4937"/>
        <item x="1635"/>
        <item x="1955"/>
        <item x="1525"/>
        <item x="5800"/>
        <item x="5817"/>
        <item x="2644"/>
        <item x="5959"/>
        <item x="1337"/>
        <item x="6636"/>
        <item x="2412"/>
        <item x="8490"/>
        <item x="2577"/>
        <item x="5265"/>
        <item x="5195"/>
        <item x="4649"/>
        <item x="3455"/>
        <item x="4614"/>
        <item x="1062"/>
        <item x="4042"/>
        <item x="2273"/>
        <item x="2495"/>
        <item x="2023"/>
        <item x="1510"/>
        <item x="4186"/>
        <item x="3736"/>
        <item x="216"/>
        <item x="111"/>
        <item x="3127"/>
        <item x="1625"/>
        <item x="1713"/>
        <item x="6072"/>
        <item x="508"/>
        <item x="1147"/>
        <item x="589"/>
        <item x="1185"/>
        <item x="4029"/>
        <item x="2001"/>
        <item x="4238"/>
        <item x="317"/>
        <item x="433"/>
        <item x="4307"/>
        <item x="4245"/>
        <item x="3509"/>
        <item x="120"/>
        <item x="1604"/>
        <item x="7166"/>
        <item x="1406"/>
        <item x="5270"/>
        <item x="2541"/>
        <item x="2077"/>
        <item x="4072"/>
        <item x="3071"/>
        <item x="5684"/>
        <item x="5799"/>
        <item x="7944"/>
        <item x="1039"/>
        <item x="5778"/>
        <item x="6594"/>
        <item x="1116"/>
        <item x="6318"/>
        <item x="6036"/>
        <item x="5712"/>
        <item x="5739"/>
        <item x="193"/>
        <item x="4862"/>
        <item x="1397"/>
        <item x="2815"/>
        <item x="2935"/>
        <item x="8590"/>
        <item x="1145"/>
        <item x="2504"/>
        <item x="8105"/>
        <item x="4187"/>
        <item x="5257"/>
        <item x="7104"/>
        <item x="3099"/>
        <item x="1920"/>
        <item x="5985"/>
        <item x="4631"/>
        <item x="3508"/>
        <item x="1827"/>
        <item x="1647"/>
        <item x="2142"/>
        <item x="852"/>
        <item x="1409"/>
        <item x="1737"/>
        <item x="7153"/>
        <item x="5065"/>
        <item x="3285"/>
        <item x="5550"/>
        <item x="6268"/>
        <item x="5711"/>
        <item x="8220"/>
        <item x="422"/>
        <item x="1217"/>
        <item x="1761"/>
        <item x="5975"/>
        <item x="7512"/>
        <item x="1376"/>
        <item x="265"/>
        <item x="4912"/>
        <item x="537"/>
        <item x="8135"/>
        <item x="369"/>
        <item x="1326"/>
        <item x="5194"/>
        <item x="2774"/>
        <item x="5922"/>
        <item x="6276"/>
        <item x="2069"/>
        <item x="4444"/>
        <item x="8232"/>
        <item x="5356"/>
        <item x="5462"/>
        <item x="2120"/>
        <item x="131"/>
        <item x="7249"/>
        <item x="3614"/>
        <item x="6240"/>
        <item x="5769"/>
        <item x="6951"/>
        <item x="5360"/>
        <item x="1926"/>
        <item x="6863"/>
        <item x="742"/>
        <item x="8542"/>
        <item x="6707"/>
        <item x="2573"/>
        <item x="7128"/>
        <item x="7259"/>
        <item x="7940"/>
        <item x="8444"/>
        <item x="1399"/>
        <item x="2032"/>
        <item x="8366"/>
        <item x="8062"/>
        <item x="894"/>
        <item x="3633"/>
        <item x="7835"/>
        <item x="4230"/>
        <item x="3945"/>
        <item x="4077"/>
        <item x="7393"/>
        <item x="2112"/>
        <item x="7989"/>
        <item x="8618"/>
        <item x="8363"/>
        <item x="1314"/>
        <item x="7040"/>
        <item x="4726"/>
        <item x="593"/>
        <item x="302"/>
        <item x="3914"/>
        <item x="4636"/>
        <item x="7809"/>
        <item x="1360"/>
        <item x="550"/>
        <item x="8202"/>
        <item x="3839"/>
        <item x="4702"/>
        <item x="6162"/>
        <item x="3410"/>
        <item x="8599"/>
        <item x="54"/>
        <item x="7972"/>
        <item x="3417"/>
        <item x="3037"/>
        <item x="2467"/>
        <item x="525"/>
        <item x="3702"/>
        <item x="76"/>
        <item x="5977"/>
        <item x="6252"/>
        <item x="4806"/>
        <item x="7884"/>
        <item x="509"/>
        <item x="2037"/>
        <item x="7587"/>
        <item x="8204"/>
        <item x="2314"/>
        <item x="3353"/>
        <item x="7483"/>
        <item x="5282"/>
        <item x="6556"/>
        <item x="1985"/>
        <item x="2917"/>
        <item x="7427"/>
        <item x="5816"/>
        <item x="6705"/>
        <item x="3650"/>
        <item x="5883"/>
        <item x="6632"/>
        <item x="8051"/>
        <item x="7514"/>
        <item x="4449"/>
        <item x="5855"/>
        <item x="3784"/>
        <item x="4523"/>
        <item x="7089"/>
        <item x="991"/>
        <item x="2464"/>
        <item x="7360"/>
        <item x="349"/>
        <item x="1562"/>
        <item x="5906"/>
        <item x="707"/>
        <item x="2004"/>
        <item x="6010"/>
        <item x="3947"/>
        <item x="5564"/>
        <item x="7967"/>
        <item x="2939"/>
        <item x="1519"/>
        <item x="3292"/>
        <item x="5447"/>
        <item x="7537"/>
        <item x="1100"/>
        <item x="7531"/>
        <item x="7727"/>
        <item x="3320"/>
        <item x="8348"/>
        <item x="8109"/>
        <item x="4662"/>
        <item x="4490"/>
        <item x="3924"/>
        <item x="5033"/>
        <item x="417"/>
        <item x="4654"/>
        <item x="7667"/>
        <item x="7499"/>
        <item x="7047"/>
        <item x="6684"/>
        <item x="1258"/>
        <item x="5699"/>
        <item x="2176"/>
        <item x="7331"/>
        <item x="6140"/>
        <item x="7744"/>
        <item x="3567"/>
        <item x="8495"/>
        <item x="3823"/>
        <item x="3675"/>
        <item x="949"/>
        <item x="7566"/>
        <item x="1937"/>
        <item x="3270"/>
        <item x="3030"/>
        <item x="335"/>
        <item x="7039"/>
        <item x="1340"/>
        <item x="6260"/>
        <item x="7019"/>
        <item x="1780"/>
        <item x="858"/>
        <item x="1315"/>
        <item x="35"/>
        <item x="4329"/>
        <item x="6145"/>
        <item x="88"/>
        <item x="1543"/>
        <item x="4758"/>
        <item x="7614"/>
        <item x="8209"/>
        <item x="2852"/>
        <item x="535"/>
        <item x="6110"/>
        <item x="5225"/>
        <item x="6321"/>
        <item x="2243"/>
        <item x="3206"/>
        <item x="2608"/>
        <item x="8415"/>
        <item x="3117"/>
        <item x="1735"/>
        <item x="2510"/>
        <item x="6588"/>
        <item x="2339"/>
        <item x="3356"/>
        <item x="5717"/>
        <item x="5458"/>
        <item x="1564"/>
        <item x="7522"/>
        <item x="8136"/>
        <item x="6861"/>
        <item x="4858"/>
        <item x="8198"/>
        <item x="2854"/>
        <item x="4100"/>
        <item x="8297"/>
        <item x="6006"/>
        <item x="2377"/>
        <item x="8007"/>
        <item x="7315"/>
        <item x="4779"/>
        <item x="1105"/>
        <item x="7453"/>
        <item x="3986"/>
        <item x="8611"/>
        <item x="3009"/>
        <item x="6384"/>
        <item x="2235"/>
        <item x="3860"/>
        <item x="4131"/>
        <item x="4119"/>
        <item x="6474"/>
        <item x="791"/>
        <item x="7214"/>
        <item x="2331"/>
        <item x="7864"/>
        <item x="5281"/>
        <item x="3826"/>
        <item x="3604"/>
        <item x="5967"/>
        <item x="6440"/>
        <item x="5974"/>
        <item x="2747"/>
        <item x="6020"/>
        <item x="340"/>
        <item x="7353"/>
        <item x="7202"/>
        <item x="6185"/>
        <item x="4428"/>
        <item x="802"/>
        <item x="5394"/>
        <item x="1454"/>
        <item x="1743"/>
        <item x="2210"/>
        <item x="4266"/>
        <item x="2271"/>
        <item x="3408"/>
        <item x="3627"/>
        <item x="4574"/>
        <item x="4762"/>
        <item x="1082"/>
        <item x="8270"/>
        <item x="5884"/>
        <item x="1187"/>
        <item x="8267"/>
        <item x="3700"/>
        <item x="1481"/>
        <item x="5991"/>
        <item x="7010"/>
        <item x="4109"/>
        <item x="1763"/>
        <item x="4390"/>
        <item x="1045"/>
        <item x="3027"/>
        <item x="7326"/>
        <item x="7118"/>
        <item x="4489"/>
        <item x="2143"/>
        <item x="341"/>
        <item x="6467"/>
        <item x="4933"/>
        <item x="6101"/>
        <item x="4519"/>
        <item x="8156"/>
        <item x="7146"/>
        <item x="1322"/>
        <item x="323"/>
        <item x="7788"/>
        <item x="8166"/>
        <item x="343"/>
        <item x="3313"/>
        <item x="1720"/>
        <item x="5655"/>
        <item x="4950"/>
        <item x="8442"/>
        <item x="8094"/>
        <item x="1962"/>
        <item x="8549"/>
        <item x="5341"/>
        <item x="6387"/>
        <item x="2619"/>
        <item x="7938"/>
        <item x="4580"/>
        <item x="363"/>
        <item x="5811"/>
        <item x="944"/>
        <item x="6189"/>
        <item x="2459"/>
        <item x="6197"/>
        <item x="552"/>
        <item x="4666"/>
        <item x="1509"/>
        <item x="6146"/>
        <item x="2959"/>
        <item x="1984"/>
        <item x="1587"/>
        <item x="6708"/>
        <item x="7164"/>
        <item x="3972"/>
        <item x="315"/>
        <item x="1489"/>
        <item x="6488"/>
        <item x="6653"/>
        <item x="1117"/>
        <item x="821"/>
        <item x="5575"/>
        <item x="1677"/>
        <item x="1754"/>
        <item x="7400"/>
        <item x="7477"/>
        <item x="1080"/>
        <item x="5396"/>
        <item x="4323"/>
        <item x="3973"/>
        <item x="6249"/>
        <item x="1726"/>
        <item x="7041"/>
        <item x="1072"/>
        <item x="1084"/>
        <item x="5605"/>
        <item x="4218"/>
        <item x="2898"/>
        <item x="568"/>
        <item x="7763"/>
        <item x="718"/>
        <item x="5357"/>
        <item x="8429"/>
        <item x="311"/>
        <item x="2306"/>
        <item x="4689"/>
        <item x="4196"/>
        <item x="6862"/>
        <item x="5473"/>
        <item x="4173"/>
        <item x="4879"/>
        <item x="1774"/>
        <item x="5335"/>
        <item x="6105"/>
        <item x="3305"/>
        <item x="3468"/>
        <item x="1759"/>
        <item x="4708"/>
        <item x="5941"/>
        <item x="5147"/>
        <item x="6274"/>
        <item x="2092"/>
        <item x="6683"/>
        <item x="6816"/>
        <item x="5459"/>
        <item x="2940"/>
        <item x="4629"/>
        <item x="4732"/>
        <item x="2440"/>
        <item x="2125"/>
        <item x="834"/>
        <item x="8555"/>
        <item x="5392"/>
        <item x="801"/>
        <item x="1546"/>
        <item x="4326"/>
        <item x="2984"/>
        <item x="8254"/>
        <item x="2115"/>
        <item x="2610"/>
        <item x="3759"/>
        <item x="3344"/>
        <item x="6742"/>
        <item x="7984"/>
        <item x="1445"/>
        <item x="4605"/>
        <item x="8085"/>
        <item x="6089"/>
        <item x="8005"/>
        <item x="1804"/>
        <item x="2086"/>
        <item x="6509"/>
        <item x="1704"/>
        <item x="8243"/>
        <item x="7184"/>
        <item x="220"/>
        <item x="2976"/>
        <item x="3287"/>
        <item x="7629"/>
        <item x="8047"/>
        <item x="2865"/>
        <item x="5000"/>
        <item x="4038"/>
        <item x="4023"/>
        <item x="8123"/>
        <item x="6940"/>
        <item x="6547"/>
        <item x="4491"/>
        <item x="1272"/>
        <item x="3015"/>
        <item x="2825"/>
        <item x="4340"/>
        <item x="6811"/>
        <item x="8477"/>
        <item x="4669"/>
        <item x="7881"/>
        <item x="5584"/>
        <item x="3279"/>
        <item x="6981"/>
        <item x="7682"/>
        <item x="2424"/>
        <item x="2556"/>
        <item x="2977"/>
        <item x="5500"/>
        <item x="2027"/>
        <item x="657"/>
        <item x="1377"/>
        <item x="1813"/>
        <item x="7916"/>
        <item x="1884"/>
        <item x="773"/>
        <item x="4405"/>
        <item x="2657"/>
        <item x="6355"/>
        <item x="572"/>
        <item x="100"/>
        <item x="5738"/>
        <item x="6175"/>
        <item x="8033"/>
        <item x="3491"/>
        <item x="8049"/>
        <item x="3097"/>
        <item x="2335"/>
        <item x="8412"/>
        <item x="7345"/>
        <item x="543"/>
        <item x="7275"/>
        <item x="4456"/>
        <item x="598"/>
        <item x="4039"/>
        <item x="6372"/>
        <item x="8604"/>
        <item x="4547"/>
        <item x="5013"/>
        <item x="995"/>
        <item x="2008"/>
        <item x="4324"/>
        <item x="8269"/>
        <item x="5217"/>
        <item x="6277"/>
        <item x="4010"/>
        <item x="5643"/>
        <item x="7023"/>
        <item x="5701"/>
        <item x="8114"/>
        <item x="4046"/>
        <item x="7749"/>
        <item x="3706"/>
        <item x="2208"/>
        <item x="2020"/>
        <item x="7448"/>
        <item x="5227"/>
        <item x="672"/>
        <item x="2245"/>
        <item x="3550"/>
        <item x="2094"/>
        <item x="6463"/>
        <item x="6511"/>
        <item x="2605"/>
        <item x="695"/>
        <item x="5402"/>
        <item x="7080"/>
        <item x="3762"/>
        <item x="6172"/>
        <item x="5001"/>
        <item x="2834"/>
        <item x="2402"/>
        <item x="130"/>
        <item x="804"/>
        <item x="7270"/>
        <item x="5662"/>
        <item x="3747"/>
        <item x="293"/>
        <item x="2098"/>
        <item x="5928"/>
        <item x="8341"/>
        <item x="1999"/>
        <item x="1552"/>
        <item x="4322"/>
        <item x="5958"/>
        <item x="489"/>
        <item x="8264"/>
        <item x="7176"/>
        <item x="7221"/>
        <item x="5295"/>
        <item x="8121"/>
        <item x="734"/>
        <item x="7774"/>
        <item x="986"/>
        <item x="4469"/>
        <item x="4063"/>
        <item x="7795"/>
        <item x="2748"/>
        <item x="8605"/>
        <item x="1615"/>
        <item x="5862"/>
        <item x="5020"/>
        <item x="3511"/>
        <item x="7581"/>
        <item x="1046"/>
        <item x="3439"/>
        <item x="1108"/>
        <item x="5875"/>
        <item x="5754"/>
        <item x="4957"/>
        <item x="6808"/>
        <item x="5226"/>
        <item x="6680"/>
        <item x="4336"/>
        <item x="4255"/>
        <item x="497"/>
        <item x="2254"/>
        <item x="3110"/>
        <item x="2439"/>
        <item x="2225"/>
        <item x="4721"/>
        <item x="5691"/>
        <item x="2535"/>
        <item x="5115"/>
        <item x="8487"/>
        <item x="6292"/>
        <item x="85"/>
        <item x="762"/>
        <item x="6685"/>
        <item x="4476"/>
        <item x="1024"/>
        <item x="5018"/>
        <item x="6540"/>
        <item x="1874"/>
        <item x="3941"/>
        <item x="2817"/>
        <item x="2928"/>
        <item x="6288"/>
        <item x="2887"/>
        <item x="826"/>
        <item x="705"/>
        <item x="8367"/>
        <item x="7617"/>
        <item x="5705"/>
        <item x="4071"/>
        <item x="7330"/>
        <item x="4406"/>
        <item x="6416"/>
        <item x="6153"/>
        <item x="632"/>
        <item x="3391"/>
        <item x="564"/>
        <item x="1929"/>
        <item x="2868"/>
        <item x="7130"/>
        <item x="4592"/>
        <item x="8625"/>
        <item x="7687"/>
        <item x="8174"/>
        <item x="2496"/>
        <item x="5658"/>
        <item x="75"/>
        <item x="5288"/>
        <item x="1453"/>
        <item x="6147"/>
        <item x="6987"/>
        <item x="4314"/>
        <item x="5866"/>
        <item x="6743"/>
        <item x="6358"/>
        <item x="2595"/>
        <item x="6294"/>
        <item x="6180"/>
        <item x="4236"/>
        <item x="4087"/>
        <item x="2477"/>
        <item x="2446"/>
        <item x="5562"/>
        <item x="3548"/>
        <item x="2122"/>
        <item x="4019"/>
        <item x="2221"/>
        <item x="6822"/>
        <item x="8573"/>
        <item x="3896"/>
        <item x="7889"/>
        <item x="8410"/>
        <item x="5588"/>
        <item x="1797"/>
        <item x="4052"/>
        <item x="4111"/>
        <item x="1748"/>
        <item x="4733"/>
        <item x="2392"/>
        <item x="6505"/>
        <item x="5509"/>
        <item x="2119"/>
        <item x="4457"/>
        <item x="7079"/>
        <item x="3557"/>
        <item x="7528"/>
        <item x="7235"/>
        <item x="1825"/>
        <item x="8396"/>
        <item x="1965"/>
        <item x="8393"/>
        <item x="7633"/>
        <item x="5278"/>
        <item x="8099"/>
        <item x="1946"/>
        <item x="7692"/>
        <item x="706"/>
        <item x="44"/>
        <item x="5488"/>
        <item x="5145"/>
        <item x="4907"/>
        <item x="6102"/>
        <item x="3995"/>
        <item x="8301"/>
        <item x="4293"/>
        <item x="3683"/>
        <item x="2637"/>
        <item x="2232"/>
        <item x="1689"/>
        <item x="6679"/>
        <item x="8404"/>
        <item x="6804"/>
        <item x="2480"/>
        <item x="1472"/>
        <item x="1036"/>
        <item x="8"/>
        <item x="1386"/>
        <item x="4736"/>
        <item x="6308"/>
        <item x="6810"/>
        <item x="2554"/>
        <item x="6219"/>
        <item x="3809"/>
        <item x="6259"/>
        <item x="1223"/>
        <item x="7725"/>
        <item x="5834"/>
        <item x="4650"/>
        <item x="7574"/>
        <item x="6573"/>
        <item x="4911"/>
        <item x="8617"/>
        <item x="4713"/>
        <item x="5330"/>
        <item x="4872"/>
        <item x="2797"/>
        <item x="5224"/>
        <item x="5498"/>
        <item x="2485"/>
        <item x="3192"/>
        <item x="4915"/>
        <item x="4861"/>
        <item x="6529"/>
        <item x="5786"/>
        <item x="6107"/>
        <item x="5012"/>
        <item x="2805"/>
        <item x="3477"/>
        <item x="1494"/>
        <item x="4290"/>
        <item x="3364"/>
        <item x="4906"/>
        <item x="2132"/>
        <item x="4466"/>
        <item x="3502"/>
        <item x="7997"/>
        <item x="2604"/>
        <item x="3632"/>
        <item x="5234"/>
        <item x="3531"/>
        <item x="767"/>
        <item x="1614"/>
        <item x="4319"/>
        <item x="3949"/>
        <item x="8472"/>
        <item x="6775"/>
        <item x="1516"/>
        <item x="5868"/>
        <item x="4332"/>
        <item x="3033"/>
        <item x="7193"/>
        <item x="4527"/>
        <item x="1878"/>
        <item x="8528"/>
        <item x="7588"/>
        <item x="6231"/>
        <item x="749"/>
        <item x="8506"/>
        <item x="7760"/>
        <item x="4440"/>
        <item x="1949"/>
        <item x="3573"/>
        <item x="4076"/>
        <item x="4397"/>
        <item x="6609"/>
        <item x="6161"/>
        <item x="1544"/>
        <item x="4227"/>
        <item x="2533"/>
        <item x="339"/>
        <item x="7793"/>
        <item x="5220"/>
        <item x="7691"/>
        <item x="1155"/>
        <item x="816"/>
        <item x="3901"/>
        <item x="4199"/>
        <item x="4171"/>
        <item x="7035"/>
        <item x="2249"/>
        <item x="361"/>
        <item x="2986"/>
        <item x="6431"/>
        <item x="8509"/>
        <item x="6568"/>
        <item x="5683"/>
        <item x="6176"/>
        <item x="546"/>
        <item x="5482"/>
        <item x="2721"/>
        <item x="547"/>
        <item x="5478"/>
        <item x="2384"/>
        <item x="7021"/>
        <item x="284"/>
        <item x="2773"/>
        <item x="5073"/>
        <item x="7045"/>
        <item x="8014"/>
        <item x="5450"/>
        <item x="6783"/>
        <item x="5378"/>
        <item x="4827"/>
        <item x="1136"/>
        <item x="1826"/>
        <item x="7142"/>
        <item x="4946"/>
        <item x="7662"/>
        <item x="684"/>
        <item x="4710"/>
        <item x="4908"/>
        <item x="4068"/>
        <item x="5902"/>
        <item x="26"/>
        <item x="1174"/>
        <item x="5810"/>
        <item x="5348"/>
        <item x="5623"/>
        <item x="3106"/>
        <item x="7595"/>
        <item x="782"/>
        <item x="7414"/>
        <item x="6390"/>
        <item x="2046"/>
        <item x="3518"/>
        <item x="96"/>
        <item x="1673"/>
        <item x="5763"/>
        <item x="5015"/>
        <item x="2367"/>
        <item x="5321"/>
        <item x="4049"/>
        <item x="8011"/>
        <item x="8326"/>
        <item x="1551"/>
        <item x="4191"/>
        <item x="2645"/>
        <item x="8303"/>
        <item x="5333"/>
        <item x="6523"/>
        <item x="6823"/>
        <item x="566"/>
        <item x="4220"/>
        <item x="5125"/>
        <item x="5604"/>
        <item x="5615"/>
        <item x="5309"/>
        <item x="6202"/>
        <item x="2850"/>
        <item x="4920"/>
        <item x="251"/>
        <item x="6560"/>
        <item x="1284"/>
        <item x="5501"/>
        <item x="3040"/>
        <item x="8387"/>
        <item x="1282"/>
        <item x="3195"/>
        <item x="5766"/>
        <item x="7879"/>
        <item x="1448"/>
        <item x="8578"/>
        <item x="7579"/>
        <item x="7133"/>
        <item x="1666"/>
        <item x="8064"/>
        <item x="6334"/>
        <item x="6714"/>
        <item x="7799"/>
        <item x="5010"/>
        <item x="7196"/>
        <item x="4540"/>
        <item x="3307"/>
        <item x="3903"/>
        <item x="2823"/>
        <item x="6849"/>
        <item x="1291"/>
        <item x="4486"/>
        <item x="5531"/>
        <item x="3224"/>
        <item x="1919"/>
        <item x="7736"/>
        <item x="4473"/>
        <item x="5104"/>
        <item x="3934"/>
        <item x="3374"/>
        <item x="1897"/>
        <item x="2708"/>
        <item x="6865"/>
        <item x="7647"/>
        <item x="1104"/>
        <item x="38"/>
        <item x="1370"/>
        <item x="3293"/>
        <item x="1464"/>
        <item x="6853"/>
        <item x="3842"/>
        <item x="1731"/>
        <item x="1987"/>
        <item x="7713"/>
        <item x="7100"/>
        <item x="8026"/>
        <item x="1021"/>
        <item x="6476"/>
        <item x="1603"/>
        <item x="798"/>
        <item x="3681"/>
        <item x="4419"/>
        <item x="6900"/>
        <item x="8466"/>
        <item x="6452"/>
        <item x="242"/>
        <item x="4122"/>
        <item x="8030"/>
        <item x="8092"/>
        <item x="1171"/>
        <item x="8125"/>
        <item x="4274"/>
        <item x="3735"/>
        <item x="4398"/>
        <item x="7756"/>
        <item x="4134"/>
        <item x="8016"/>
        <item x="6693"/>
        <item x="6281"/>
        <item x="6856"/>
        <item x="6458"/>
        <item x="2244"/>
        <item x="1867"/>
        <item x="7834"/>
        <item x="4675"/>
        <item x="4142"/>
        <item x="513"/>
        <item x="3742"/>
        <item x="1956"/>
        <item x="696"/>
        <item x="1555"/>
        <item x="8558"/>
        <item x="787"/>
        <item x="6578"/>
        <item x="3069"/>
        <item x="3958"/>
        <item x="574"/>
        <item x="4129"/>
        <item x="3324"/>
        <item x="590"/>
        <item x="6114"/>
        <item x="7491"/>
        <item x="3170"/>
        <item x="4837"/>
        <item x="4272"/>
        <item x="3917"/>
        <item x="5848"/>
        <item x="6587"/>
        <item x="3337"/>
        <item x="1696"/>
        <item x="8175"/>
        <item x="1028"/>
        <item x="6428"/>
        <item x="3171"/>
        <item x="2163"/>
        <item x="8530"/>
        <item x="3221"/>
        <item x="4009"/>
        <item x="3222"/>
        <item x="1020"/>
        <item x="7114"/>
        <item x="1915"/>
        <item x="8277"/>
        <item x="6099"/>
        <item x="8238"/>
        <item x="5893"/>
        <item x="1892"/>
        <item x="1591"/>
        <item x="4471"/>
        <item x="7464"/>
        <item x="7586"/>
        <item x="6595"/>
        <item x="554"/>
        <item x="8461"/>
        <item x="1306"/>
        <item x="3392"/>
        <item x="4882"/>
        <item x="1241"/>
        <item x="6091"/>
        <item x="56"/>
        <item x="2265"/>
        <item x="1565"/>
        <item x="594"/>
        <item x="2901"/>
        <item x="4127"/>
        <item x="2992"/>
        <item x="1733"/>
        <item x="1895"/>
        <item x="4701"/>
        <item x="383"/>
        <item x="207"/>
        <item x="6209"/>
        <item x="1963"/>
        <item x="6344"/>
        <item x="2416"/>
        <item x="6699"/>
        <item x="4929"/>
        <item x="1092"/>
        <item x="2310"/>
        <item x="3278"/>
        <item x="6786"/>
        <item x="8113"/>
        <item x="3950"/>
        <item x="4884"/>
        <item x="4685"/>
        <item x="153"/>
        <item x="8481"/>
        <item x="878"/>
        <item x="8500"/>
        <item x="4886"/>
        <item x="3601"/>
        <item x="1798"/>
        <item x="7672"/>
        <item x="5390"/>
        <item x="5086"/>
        <item x="7568"/>
        <item x="3276"/>
        <item x="5367"/>
        <item x="1461"/>
        <item x="1612"/>
        <item x="8592"/>
        <item x="1419"/>
        <item x="6122"/>
        <item x="4848"/>
        <item x="3413"/>
        <item x="7956"/>
        <item x="6251"/>
        <item x="6710"/>
        <item x="2669"/>
        <item x="8471"/>
        <item x="2264"/>
        <item x="1936"/>
        <item x="6875"/>
        <item x="2470"/>
        <item x="7800"/>
        <item x="4313"/>
        <item x="1097"/>
        <item x="270"/>
        <item x="7924"/>
        <item x="4749"/>
        <item x="425"/>
        <item x="6314"/>
        <item x="4835"/>
        <item x="7384"/>
        <item x="1561"/>
        <item x="2635"/>
        <item x="3819"/>
        <item x="3303"/>
        <item x="5916"/>
        <item x="7548"/>
        <item x="4395"/>
        <item x="7421"/>
        <item x="8420"/>
        <item x="7407"/>
        <item x="4996"/>
        <item x="2513"/>
        <item x="7200"/>
        <item x="430"/>
        <item x="2735"/>
        <item x="7850"/>
        <item x="1135"/>
        <item x="4399"/>
        <item x="5609"/>
        <item x="6383"/>
        <item x="5014"/>
        <item x="2153"/>
        <item x="7683"/>
        <item x="5722"/>
        <item x="517"/>
        <item x="2957"/>
        <item x="2915"/>
        <item x="7525"/>
        <item x="8078"/>
        <item x="2626"/>
        <item x="3067"/>
        <item x="7050"/>
        <item x="7312"/>
        <item x="8312"/>
        <item x="3719"/>
        <item x="4446"/>
        <item x="4836"/>
        <item x="2785"/>
        <item x="4869"/>
        <item x="5162"/>
        <item x="4235"/>
        <item x="7820"/>
        <item x="7392"/>
        <item x="6071"/>
        <item x="3238"/>
        <item x="4814"/>
        <item x="1193"/>
        <item x="6516"/>
        <item x="4140"/>
        <item x="4569"/>
        <item x="870"/>
        <item x="1277"/>
        <item x="4782"/>
        <item x="3423"/>
        <item x="7364"/>
        <item x="5024"/>
        <item x="1341"/>
        <item x="7389"/>
        <item x="4117"/>
        <item x="2318"/>
        <item x="3968"/>
        <item x="1835"/>
        <item x="7321"/>
        <item x="883"/>
        <item x="1061"/>
        <item x="125"/>
        <item x="2537"/>
        <item x="7501"/>
        <item x="2555"/>
        <item x="3848"/>
        <item x="3140"/>
        <item x="7929"/>
        <item x="6084"/>
        <item x="6166"/>
        <item x="8066"/>
        <item x="5174"/>
        <item x="8545"/>
        <item x="2503"/>
        <item x="6977"/>
        <item x="6728"/>
        <item x="4768"/>
        <item x="1053"/>
        <item x="618"/>
        <item x="8571"/>
        <item x="4265"/>
        <item x="5896"/>
        <item x="510"/>
        <item x="3678"/>
        <item x="2670"/>
        <item x="6771"/>
        <item x="5984"/>
        <item x="6526"/>
        <item x="2145"/>
        <item x="1079"/>
        <item x="2517"/>
        <item x="4510"/>
        <item x="3036"/>
        <item x="1060"/>
        <item x="542"/>
        <item x="5528"/>
        <item x="814"/>
        <item x="4433"/>
        <item x="7103"/>
        <item x="8272"/>
        <item x="2445"/>
        <item x="4413"/>
        <item x="2603"/>
        <item x="1298"/>
        <item x="8275"/>
        <item x="1674"/>
        <item x="596"/>
        <item x="1997"/>
        <item x="2944"/>
        <item x="1483"/>
        <item x="1410"/>
        <item x="6068"/>
        <item x="1369"/>
        <item x="144"/>
        <item x="4587"/>
        <item x="3749"/>
        <item x="1412"/>
        <item x="4431"/>
        <item x="3836"/>
        <item x="8524"/>
        <item x="6043"/>
        <item x="3322"/>
        <item x="3957"/>
        <item x="7726"/>
        <item x="6944"/>
        <item x="7953"/>
        <item x="5044"/>
        <item x="184"/>
        <item x="392"/>
        <item x="3818"/>
        <item x="1128"/>
        <item x="5420"/>
        <item x="4665"/>
        <item x="6654"/>
        <item x="3980"/>
        <item x="4088"/>
        <item x="2912"/>
        <item x="6053"/>
        <item x="4097"/>
        <item x="990"/>
        <item x="105"/>
        <item x="495"/>
        <item x="1129"/>
        <item x="8155"/>
        <item x="2315"/>
        <item x="5259"/>
        <item x="753"/>
        <item x="7398"/>
        <item x="518"/>
        <item x="1548"/>
        <item x="1993"/>
        <item x="7344"/>
        <item x="3965"/>
        <item x="7878"/>
        <item x="6374"/>
        <item x="4231"/>
        <item x="4450"/>
        <item x="1989"/>
        <item x="3724"/>
        <item x="2856"/>
        <item x="3239"/>
        <item x="8021"/>
        <item x="7413"/>
        <item x="5574"/>
        <item x="5777"/>
        <item x="1460"/>
        <item x="5826"/>
        <item x="659"/>
        <item x="2746"/>
        <item x="6305"/>
        <item x="7557"/>
        <item x="7049"/>
        <item x="2293"/>
        <item x="1465"/>
        <item x="1512"/>
        <item x="1633"/>
        <item x="8160"/>
        <item x="1933"/>
        <item x="4973"/>
        <item x="4729"/>
        <item x="1618"/>
        <item x="6507"/>
        <item x="2558"/>
        <item x="6460"/>
        <item x="7458"/>
        <item x="7401"/>
        <item x="7182"/>
        <item x="8308"/>
        <item x="5979"/>
        <item x="462"/>
        <item x="2892"/>
        <item x="526"/>
        <item x="2447"/>
        <item x="1742"/>
        <item x="190"/>
        <item x="4107"/>
        <item x="5724"/>
        <item x="4258"/>
        <item x="3528"/>
        <item x="2301"/>
        <item x="1059"/>
        <item x="8256"/>
        <item x="5538"/>
        <item x="2771"/>
        <item x="7111"/>
        <item x="6876"/>
        <item x="8164"/>
        <item x="6332"/>
        <item x="1706"/>
        <item x="3802"/>
        <item x="45"/>
        <item x="1110"/>
        <item x="5502"/>
        <item x="521"/>
        <item x="2081"/>
        <item x="1164"/>
        <item x="154"/>
        <item x="8046"/>
        <item x="8621"/>
        <item x="4824"/>
        <item x="4484"/>
        <item x="4407"/>
        <item x="4791"/>
        <item x="3623"/>
        <item x="6623"/>
        <item x="6688"/>
        <item x="1970"/>
        <item x="7542"/>
        <item x="2499"/>
        <item x="8443"/>
        <item x="2130"/>
        <item x="6327"/>
        <item x="1502"/>
        <item x="1773"/>
        <item x="788"/>
        <item x="2780"/>
        <item x="2768"/>
        <item x="6672"/>
        <item x="7598"/>
        <item x="1402"/>
        <item x="6081"/>
        <item x="5525"/>
        <item x="758"/>
        <item x="1422"/>
        <item x="633"/>
        <item x="5719"/>
        <item x="5296"/>
        <item x="655"/>
        <item x="3328"/>
        <item x="1300"/>
        <item x="1879"/>
        <item x="7946"/>
        <item x="4509"/>
        <item x="8139"/>
        <item x="5521"/>
        <item x="927"/>
        <item x="6141"/>
        <item x="4073"/>
        <item x="4781"/>
        <item x="2833"/>
        <item x="1589"/>
        <item x="8406"/>
        <item x="5676"/>
        <item x="3565"/>
        <item x="3961"/>
        <item x="6382"/>
        <item x="1240"/>
        <item x="1033"/>
        <item x="4116"/>
        <item x="5353"/>
        <item x="7219"/>
        <item x="4633"/>
        <item x="365"/>
        <item x="6312"/>
        <item x="5863"/>
        <item x="6234"/>
        <item x="1292"/>
        <item x="2888"/>
        <item x="314"/>
        <item x="969"/>
        <item x="7848"/>
        <item x="7935"/>
        <item x="8015"/>
        <item x="7269"/>
        <item x="3175"/>
        <item x="6608"/>
        <item x="2269"/>
        <item x="7961"/>
        <item x="6633"/>
        <item x="28"/>
        <item x="5629"/>
        <item x="7468"/>
        <item x="2594"/>
        <item x="923"/>
        <item x="3546"/>
        <item x="7493"/>
        <item x="6057"/>
        <item x="7567"/>
        <item x="7062"/>
        <item x="5639"/>
        <item x="4699"/>
        <item x="328"/>
        <item x="8593"/>
        <item x="697"/>
        <item x="6700"/>
        <item x="2511"/>
        <item x="487"/>
        <item x="2126"/>
        <item x="1394"/>
        <item x="968"/>
        <item x="5934"/>
        <item x="8594"/>
        <item x="8325"/>
        <item x="5207"/>
        <item x="3393"/>
        <item x="8247"/>
        <item x="7423"/>
        <item x="6893"/>
        <item x="4286"/>
        <item x="7897"/>
        <item x="4193"/>
        <item x="1805"/>
        <item x="7575"/>
        <item x="3843"/>
        <item x="6285"/>
        <item x="211"/>
        <item x="2568"/>
        <item x="7648"/>
        <item x="2332"/>
        <item x="4539"/>
        <item x="5215"/>
        <item x="6018"/>
        <item x="7255"/>
        <item x="7238"/>
        <item x="2427"/>
        <item x="395"/>
        <item x="2523"/>
        <item x="1529"/>
        <item x="1767"/>
        <item x="6039"/>
        <item x="7860"/>
        <item x="3184"/>
        <item x="7267"/>
        <item x="3422"/>
        <item x="3029"/>
        <item x="3489"/>
        <item x="4112"/>
        <item x="2194"/>
        <item x="6491"/>
        <item x="4317"/>
        <item x="3254"/>
        <item x="1968"/>
        <item x="448"/>
        <item x="5929"/>
        <item x="5005"/>
        <item x="4542"/>
        <item x="3255"/>
        <item x="304"/>
        <item x="1254"/>
        <item x="6391"/>
        <item x="1886"/>
        <item x="1413"/>
        <item x="4938"/>
        <item x="2918"/>
        <item x="7386"/>
        <item x="4080"/>
        <item x="2717"/>
        <item x="6310"/>
        <item x="3183"/>
        <item x="6225"/>
        <item x="4583"/>
        <item x="6641"/>
        <item x="1215"/>
        <item x="4386"/>
        <item x="57"/>
        <item x="6521"/>
        <item x="1391"/>
        <item x="2921"/>
        <item x="114"/>
        <item x="1279"/>
        <item x="6991"/>
        <item x="4123"/>
        <item x="2967"/>
        <item x="1917"/>
        <item x="2622"/>
        <item x="6340"/>
        <item x="1730"/>
        <item x="5595"/>
        <item x="3636"/>
        <item x="32"/>
        <item x="4686"/>
        <item x="2003"/>
        <item x="164"/>
        <item x="8038"/>
        <item x="6201"/>
        <item x="4624"/>
        <item x="7963"/>
        <item x="6402"/>
        <item x="5815"/>
        <item x="3770"/>
        <item x="2512"/>
        <item x="231"/>
        <item x="1372"/>
        <item x="8003"/>
        <item x="4661"/>
        <item x="6216"/>
        <item x="1469"/>
        <item x="7681"/>
        <item x="8552"/>
        <item x="6898"/>
        <item x="5027"/>
        <item x="327"/>
        <item x="7619"/>
        <item x="4047"/>
        <item x="8458"/>
        <item x="8384"/>
        <item x="4537"/>
        <item x="4465"/>
        <item x="6646"/>
        <item x="781"/>
        <item x="698"/>
        <item x="851"/>
        <item x="1807"/>
        <item x="6836"/>
        <item x="7780"/>
        <item x="3534"/>
        <item x="5454"/>
        <item x="1828"/>
        <item x="2099"/>
        <item x="6612"/>
        <item x="52"/>
        <item x="1085"/>
        <item x="4956"/>
        <item x="8480"/>
        <item x="7624"/>
        <item x="7585"/>
        <item x="8309"/>
        <item x="7090"/>
        <item x="27"/>
        <item x="6640"/>
        <item x="484"/>
        <item x="1197"/>
        <item x="5554"/>
        <item x="409"/>
        <item x="7244"/>
        <item x="5342"/>
        <item x="1935"/>
        <item x="3044"/>
        <item x="3652"/>
        <item x="6536"/>
        <item x="5286"/>
        <item x="7701"/>
        <item x="4940"/>
        <item x="1294"/>
        <item x="6215"/>
        <item x="7705"/>
        <item x="1476"/>
        <item x="6222"/>
        <item x="2320"/>
        <item x="2893"/>
        <item x="5250"/>
        <item x="6993"/>
        <item x="7971"/>
        <item x="8276"/>
        <item x="7773"/>
        <item x="3857"/>
        <item x="6360"/>
        <item x="5314"/>
        <item x="8119"/>
        <item x="5496"/>
        <item x="6954"/>
        <item x="663"/>
        <item x="396"/>
        <item x="362"/>
        <item x="541"/>
        <item x="3536"/>
        <item x="6490"/>
        <item x="3691"/>
        <item x="5156"/>
        <item x="7775"/>
        <item x="7318"/>
        <item x="7519"/>
        <item x="1714"/>
        <item x="5438"/>
        <item x="5558"/>
        <item x="4826"/>
        <item x="3492"/>
        <item x="6821"/>
        <item x="139"/>
        <item x="8514"/>
        <item x="644"/>
        <item x="3538"/>
        <item x="1508"/>
        <item x="4943"/>
        <item x="3251"/>
        <item x="2297"/>
        <item x="6855"/>
        <item x="2075"/>
        <item x="6545"/>
        <item x="1005"/>
        <item x="5561"/>
        <item x="6267"/>
        <item x="1579"/>
        <item x="7064"/>
        <item x="5640"/>
        <item x="400"/>
        <item x="921"/>
        <item x="3486"/>
        <item x="4880"/>
        <item x="7474"/>
        <item x="7272"/>
        <item x="6996"/>
        <item x="6098"/>
        <item x="6673"/>
        <item x="5108"/>
        <item x="2291"/>
        <item x="7813"/>
        <item x="5247"/>
        <item x="2278"/>
        <item x="4382"/>
        <item x="6580"/>
        <item x="7105"/>
        <item x="7084"/>
        <item x="5476"/>
        <item x="2054"/>
        <item x="1822"/>
        <item x="5761"/>
        <item x="3403"/>
        <item x="4110"/>
        <item x="8081"/>
        <item x="6929"/>
        <item x="1969"/>
        <item x="7078"/>
        <item x="4040"/>
        <item x="3773"/>
        <item x="6832"/>
        <item x="1939"/>
        <item x="2569"/>
        <item x="4121"/>
        <item x="6430"/>
        <item x="7451"/>
        <item x="6126"/>
        <item x="6394"/>
        <item x="2387"/>
        <item x="4217"/>
        <item x="8536"/>
        <item x="2909"/>
        <item x="5129"/>
        <item x="3959"/>
        <item x="7368"/>
        <item x="6097"/>
        <item x="4261"/>
        <item x="2438"/>
        <item x="2365"/>
        <item x="6339"/>
        <item x="5058"/>
        <item x="1248"/>
        <item x="3126"/>
        <item x="1414"/>
        <item x="2989"/>
        <item x="1160"/>
        <item x="1482"/>
        <item x="2044"/>
        <item x="5123"/>
        <item x="533"/>
        <item x="4513"/>
        <item x="6988"/>
        <item x="3013"/>
        <item x="2064"/>
        <item x="4999"/>
        <item x="1616"/>
        <item x="95"/>
        <item x="2431"/>
        <item x="8414"/>
        <item x="5590"/>
        <item x="5968"/>
        <item x="3910"/>
        <item x="2688"/>
        <item x="7923"/>
        <item x="7165"/>
        <item x="4002"/>
        <item x="7772"/>
        <item x="6915"/>
        <item x="7014"/>
        <item x="7699"/>
        <item x="4188"/>
        <item x="4608"/>
        <item x="248"/>
        <item x="6395"/>
        <item x="6852"/>
        <item x="1290"/>
        <item x="6531"/>
        <item x="6229"/>
        <item x="5913"/>
        <item x="370"/>
        <item x="2379"/>
        <item x="6067"/>
        <item x="6571"/>
        <item x="5549"/>
        <item x="258"/>
        <item x="3772"/>
        <item x="4494"/>
        <item x="7434"/>
        <item x="866"/>
        <item x="6055"/>
        <item x="2212"/>
        <item x="5898"/>
        <item x="6549"/>
        <item x="3754"/>
        <item x="5828"/>
        <item x="1114"/>
        <item x="4831"/>
        <item x="2696"/>
        <item x="1115"/>
        <item x="7520"/>
        <item x="3398"/>
        <item x="893"/>
        <item x="6307"/>
        <item x="2801"/>
        <item x="6637"/>
        <item x="1389"/>
        <item x="6842"/>
        <item x="3858"/>
        <item x="8032"/>
        <item x="2490"/>
        <item x="2765"/>
        <item x="3169"/>
        <item x="6404"/>
        <item x="2233"/>
        <item x="236"/>
        <item x="1858"/>
        <item x="4090"/>
        <item x="8058"/>
        <item x="8383"/>
        <item x="7199"/>
        <item x="2010"/>
        <item x="8433"/>
        <item x="3086"/>
        <item x="2250"/>
        <item x="6927"/>
        <item x="6090"/>
        <item x="1947"/>
        <item x="8149"/>
        <item x="7365"/>
        <item x="2803"/>
        <item x="6069"/>
        <item x="7055"/>
        <item x="6562"/>
        <item x="5823"/>
        <item x="1837"/>
        <item x="8511"/>
        <item x="8517"/>
        <item x="5937"/>
        <item x="4788"/>
        <item x="3065"/>
        <item x="6446"/>
        <item x="7892"/>
        <item x="6266"/>
        <item x="6518"/>
        <item x="262"/>
        <item x="1302"/>
        <item x="6843"/>
        <item x="3783"/>
        <item x="2661"/>
        <item x="7551"/>
        <item x="6963"/>
        <item x="117"/>
        <item x="110"/>
        <item x="7721"/>
        <item x="1259"/>
        <item x="115"/>
        <item x="8200"/>
        <item x="5750"/>
        <item x="6577"/>
        <item x="725"/>
        <item x="2712"/>
        <item x="1220"/>
        <item x="3609"/>
        <item x="492"/>
        <item x="3011"/>
        <item x="8380"/>
        <item x="5854"/>
        <item x="712"/>
        <item x="810"/>
        <item x="1916"/>
        <item x="5728"/>
        <item x="8362"/>
        <item x="454"/>
        <item x="7679"/>
        <item x="459"/>
        <item x="7611"/>
        <item x="8029"/>
        <item x="7565"/>
        <item x="622"/>
        <item x="5568"/>
        <item x="6590"/>
        <item x="1849"/>
        <item x="6739"/>
        <item x="2289"/>
        <item x="3718"/>
        <item x="5124"/>
        <item x="8374"/>
        <item x="2666"/>
        <item x="2204"/>
        <item x="4536"/>
        <item x="2643"/>
        <item x="1687"/>
        <item x="8150"/>
        <item x="2938"/>
        <item x="3365"/>
        <item x="2980"/>
        <item x="6177"/>
        <item x="1746"/>
        <item x="2394"/>
        <item x="3207"/>
        <item x="2788"/>
        <item x="3150"/>
        <item x="1375"/>
        <item x="3179"/>
        <item x="5694"/>
        <item x="7124"/>
        <item x="6441"/>
        <item x="6777"/>
        <item x="4667"/>
        <item x="4093"/>
        <item x="4719"/>
        <item x="1752"/>
        <item x="2321"/>
        <item x="7361"/>
        <item x="6950"/>
        <item x="8413"/>
        <item x="2734"/>
        <item x="6559"/>
        <item x="5581"/>
        <item x="8320"/>
        <item x="8133"/>
        <item x="588"/>
        <item x="416"/>
        <item x="2889"/>
        <item x="2255"/>
        <item x="5157"/>
        <item x="6703"/>
        <item x="2207"/>
        <item x="4626"/>
        <item x="2102"/>
        <item x="4657"/>
        <item x="7513"/>
        <item x="4243"/>
        <item x="5293"/>
        <item x="3137"/>
        <item x="5729"/>
        <item x="8028"/>
        <item x="3899"/>
        <item x="6469"/>
        <item x="4640"/>
        <item x="5409"/>
        <item x="8147"/>
        <item x="4867"/>
        <item x="355"/>
        <item x="3383"/>
        <item x="3731"/>
        <item x="4606"/>
        <item x="4789"/>
        <item x="2766"/>
        <item x="5221"/>
        <item x="5136"/>
        <item x="4613"/>
        <item x="4596"/>
        <item x="3625"/>
        <item x="6471"/>
        <item x="520"/>
        <item x="6375"/>
        <item x="6882"/>
        <item x="4022"/>
        <item x="2229"/>
        <item x="824"/>
        <item x="3741"/>
        <item x="6059"/>
        <item x="6425"/>
        <item x="7516"/>
        <item x="1582"/>
        <item x="912"/>
        <item x="1490"/>
        <item x="2360"/>
        <item x="2525"/>
        <item x="4237"/>
        <item x="2354"/>
        <item x="3050"/>
        <item x="4980"/>
        <item x="914"/>
        <item x="3790"/>
        <item x="7183"/>
        <item x="6664"/>
        <item x="5771"/>
        <item x="6945"/>
        <item x="8482"/>
        <item x="253"/>
        <item x="5714"/>
        <item x="2146"/>
        <item x="77"/>
        <item x="6557"/>
        <item x="7948"/>
        <item x="5571"/>
        <item x="6193"/>
        <item x="1235"/>
        <item x="7422"/>
        <item x="5355"/>
        <item x="8120"/>
        <item x="1627"/>
        <item x="82"/>
        <item x="5631"/>
        <item x="5951"/>
        <item x="6192"/>
        <item x="1785"/>
        <item x="1049"/>
        <item x="5276"/>
        <item x="2488"/>
        <item x="965"/>
        <item x="5827"/>
        <item x="6356"/>
        <item x="3464"/>
        <item x="8118"/>
        <item x="7970"/>
        <item x="8455"/>
        <item x="6919"/>
        <item x="4532"/>
        <item x="970"/>
        <item x="3152"/>
        <item x="1911"/>
        <item x="2139"/>
        <item x="6515"/>
        <item x="7821"/>
        <item x="2673"/>
        <item x="7928"/>
        <item x="33"/>
        <item x="6343"/>
        <item x="1486"/>
        <item x="4745"/>
        <item x="5808"/>
        <item x="6554"/>
        <item x="780"/>
        <item x="2129"/>
        <item x="2903"/>
        <item x="7837"/>
        <item x="8504"/>
        <item x="7859"/>
        <item x="5154"/>
        <item x="5068"/>
        <item x="6971"/>
        <item x="5716"/>
        <item x="2820"/>
        <item x="356"/>
        <item x="5864"/>
        <item x="6721"/>
        <item x="83"/>
        <item x="2704"/>
        <item x="7812"/>
        <item x="6317"/>
        <item x="4595"/>
        <item x="296"/>
        <item x="5685"/>
        <item x="6119"/>
        <item x="5504"/>
        <item x="7797"/>
        <item x="3262"/>
        <item x="4844"/>
        <item x="5347"/>
        <item x="1695"/>
        <item x="5325"/>
        <item x="6532"/>
        <item x="4102"/>
        <item x="237"/>
        <item x="3085"/>
        <item x="1749"/>
        <item x="4672"/>
        <item x="6319"/>
        <item x="4451"/>
        <item x="2925"/>
        <item x="1231"/>
        <item x="7665"/>
        <item x="6083"/>
        <item x="7192"/>
        <item x="6724"/>
        <item x="3006"/>
        <item x="2203"/>
        <item x="6631"/>
        <item x="1996"/>
        <item x="7503"/>
        <item x="7576"/>
        <item x="1383"/>
        <item x="2792"/>
        <item x="8161"/>
        <item x="783"/>
        <item x="1093"/>
        <item x="2542"/>
        <item x="6840"/>
        <item x="1556"/>
        <item x="1836"/>
        <item x="2549"/>
        <item x="661"/>
        <item x="5510"/>
        <item x="4630"/>
        <item x="443"/>
        <item x="4017"/>
        <item x="2362"/>
        <item x="3887"/>
        <item x="4817"/>
        <item x="6769"/>
        <item x="127"/>
        <item x="2256"/>
        <item x="2128"/>
        <item x="8516"/>
        <item x="5587"/>
        <item x="6220"/>
        <item x="7535"/>
        <item x="3821"/>
        <item x="6181"/>
        <item x="1924"/>
        <item x="5798"/>
        <item x="4216"/>
        <item x="3800"/>
        <item x="6524"/>
        <item x="5795"/>
        <item x="157"/>
        <item x="471"/>
        <item x="479"/>
        <item x="1702"/>
        <item x="298"/>
        <item x="2270"/>
        <item x="6781"/>
        <item x="6965"/>
        <item x="3162"/>
        <item x="5122"/>
        <item x="50"/>
        <item x="6733"/>
        <item x="600"/>
        <item x="4628"/>
        <item x="1736"/>
        <item x="223"/>
        <item x="7634"/>
        <item x="7311"/>
        <item x="1803"/>
        <item x="274"/>
        <item x="8329"/>
        <item x="3047"/>
        <item x="7559"/>
        <item x="6328"/>
        <item x="7518"/>
        <item x="534"/>
        <item x="6782"/>
        <item x="3628"/>
        <item x="2808"/>
        <item x="7357"/>
        <item x="66"/>
        <item x="2837"/>
        <item x="7831"/>
        <item x="5552"/>
        <item x="5618"/>
        <item x="3996"/>
        <item x="5518"/>
        <item x="2642"/>
        <item x="4842"/>
        <item x="818"/>
        <item x="4176"/>
        <item x="636"/>
        <item x="2942"/>
        <item x="7849"/>
        <item x="5814"/>
        <item x="1296"/>
        <item x="4926"/>
        <item x="5456"/>
        <item x="1796"/>
        <item x="3277"/>
        <item x="5141"/>
        <item x="5322"/>
        <item x="3989"/>
        <item x="2228"/>
        <item x="6942"/>
        <item x="7933"/>
        <item x="2700"/>
        <item x="4584"/>
        <item x="218"/>
        <item x="4931"/>
        <item x="8569"/>
        <item x="7411"/>
        <item x="6686"/>
        <item x="7594"/>
        <item x="43"/>
        <item x="1873"/>
        <item x="3673"/>
        <item x="849"/>
        <item x="4164"/>
        <item x="4731"/>
        <item x="1263"/>
        <item x="4358"/>
        <item x="7573"/>
        <item x="4162"/>
        <item x="3166"/>
        <item x="2782"/>
        <item x="1390"/>
        <item x="5582"/>
        <item x="7225"/>
        <item x="8229"/>
        <item x="7415"/>
        <item x="8227"/>
        <item x="7814"/>
        <item x="235"/>
        <item x="6611"/>
        <item x="3954"/>
        <item x="6439"/>
        <item x="6725"/>
        <item x="8042"/>
        <item x="5069"/>
        <item x="5626"/>
        <item x="4229"/>
        <item x="8212"/>
        <item x="8158"/>
        <item x="5832"/>
        <item x="5682"/>
        <item x="1367"/>
        <item x="7966"/>
        <item x="4704"/>
        <item x="172"/>
        <item x="4442"/>
        <item x="6767"/>
        <item x="2776"/>
        <item x="5733"/>
        <item x="434"/>
        <item x="3475"/>
        <item x="8591"/>
        <item x="1162"/>
        <item x="642"/>
        <item x="612"/>
        <item x="257"/>
        <item x="4811"/>
        <item x="3874"/>
        <item x="2620"/>
        <item x="8097"/>
        <item x="1101"/>
        <item x="5381"/>
        <item x="7284"/>
        <item x="8063"/>
        <item x="1691"/>
        <item x="8347"/>
        <item x="6438"/>
        <item x="1608"/>
        <item x="2337"/>
        <item x="5536"/>
        <item x="4425"/>
        <item x="2836"/>
        <item x="5779"/>
        <item x="8400"/>
        <item x="6056"/>
        <item x="5448"/>
        <item x="6655"/>
        <item x="4311"/>
        <item x="751"/>
        <item x="1000"/>
        <item x="692"/>
        <item x="1514"/>
        <item x="516"/>
        <item x="4334"/>
        <item x="6125"/>
        <item x="6493"/>
        <item x="6179"/>
        <item x="4335"/>
        <item x="1"/>
        <item x="3028"/>
        <item x="960"/>
        <item x="4543"/>
        <item x="5272"/>
        <item x="6744"/>
        <item x="4902"/>
        <item x="6357"/>
        <item x="7781"/>
        <item x="4179"/>
        <item x="2090"/>
        <item x="6994"/>
        <item x="1988"/>
        <item x="2786"/>
        <item x="817"/>
        <item x="5249"/>
        <item x="617"/>
        <item x="3160"/>
        <item x="8289"/>
        <item x="1504"/>
        <item x="3352"/>
        <item x="1744"/>
        <item x="6324"/>
        <item x="3563"/>
        <item x="8222"/>
        <item x="3078"/>
        <item x="3745"/>
        <item x="6966"/>
        <item x="1957"/>
        <item x="7696"/>
        <item x="7297"/>
        <item x="7057"/>
        <item x="8282"/>
        <item x="1401"/>
        <item x="3776"/>
        <item x="2536"/>
        <item x="5796"/>
        <item x="580"/>
        <item x="792"/>
        <item x="1678"/>
        <item x="6156"/>
        <item x="6478"/>
        <item x="6629"/>
        <item x="7994"/>
        <item x="4074"/>
        <item x="4717"/>
        <item x="6602"/>
        <item x="1896"/>
        <item x="2251"/>
        <item x="3296"/>
        <item x="5846"/>
        <item x="6922"/>
        <item x="2281"/>
        <item x="608"/>
        <item x="8497"/>
        <item x="6066"/>
        <item x="3798"/>
        <item x="1421"/>
        <item x="2140"/>
        <item x="1237"/>
        <item x="2136"/>
        <item x="6796"/>
        <item x="4590"/>
        <item x="7382"/>
        <item x="22"/>
        <item x="3875"/>
        <item x="3590"/>
        <item x="7438"/>
        <item x="4421"/>
        <item x="1398"/>
        <item x="3723"/>
        <item x="3611"/>
        <item x="160"/>
        <item x="4711"/>
        <item x="623"/>
        <item x="3975"/>
        <item x="4550"/>
        <item x="8556"/>
        <item x="5484"/>
        <item x="680"/>
        <item x="7476"/>
        <item x="5742"/>
        <item x="2741"/>
        <item x="7912"/>
        <item x="3690"/>
        <item x="2113"/>
        <item x="1682"/>
        <item x="3997"/>
        <item x="6322"/>
        <item x="7471"/>
        <item x="3288"/>
        <item x="4283"/>
        <item x="4783"/>
        <item x="7467"/>
        <item x="1553"/>
        <item x="8001"/>
        <item x="5807"/>
        <item x="953"/>
        <item x="2974"/>
        <item x="8130"/>
        <item x="6756"/>
        <item x="6414"/>
        <item x="7739"/>
        <item x="2524"/>
        <item x="230"/>
        <item x="3925"/>
        <item x="1257"/>
        <item x="6437"/>
        <item x="7356"/>
        <item x="1583"/>
        <item x="8059"/>
        <item x="8408"/>
        <item x="2456"/>
        <item x="786"/>
        <item x="3444"/>
        <item x="1492"/>
        <item x="4976"/>
        <item x="3970"/>
        <item x="5380"/>
        <item x="8271"/>
        <item x="8368"/>
        <item x="5080"/>
        <item x="4572"/>
        <item x="7174"/>
        <item x="7173"/>
        <item x="499"/>
        <item x="6897"/>
        <item x="5882"/>
        <item x="8570"/>
        <item x="5337"/>
        <item x="6077"/>
        <item x="7529"/>
        <item x="2958"/>
        <item x="6271"/>
        <item x="8386"/>
        <item x="7824"/>
        <item x="7996"/>
        <item x="2443"/>
        <item x="631"/>
        <item x="1613"/>
        <item x="1099"/>
        <item x="7521"/>
        <item x="6188"/>
        <item x="3955"/>
        <item x="7652"/>
        <item x="4599"/>
        <item x="2790"/>
        <item x="6647"/>
        <item x="4800"/>
        <item x="4774"/>
        <item x="889"/>
        <item x="1557"/>
        <item x="5512"/>
        <item x="3710"/>
        <item x="2005"/>
        <item x="1770"/>
        <item x="2405"/>
        <item x="6713"/>
        <item x="6809"/>
        <item x="614"/>
        <item x="5741"/>
        <item x="2056"/>
        <item x="1769"/>
        <item x="4802"/>
        <item x="8115"/>
        <item x="2667"/>
        <item x="3227"/>
        <item x="3058"/>
        <item x="3720"/>
        <item x="444"/>
        <item x="46"/>
        <item x="4585"/>
        <item x="2200"/>
        <item x="6878"/>
        <item x="7263"/>
        <item x="4890"/>
        <item x="1505"/>
        <item x="671"/>
        <item x="2026"/>
        <item x="7941"/>
        <item x="8206"/>
        <item x="1216"/>
        <item x="1336"/>
        <item x="6210"/>
        <item x="4234"/>
        <item x="168"/>
        <item x="3082"/>
        <item x="8381"/>
        <item x="1549"/>
        <item x="530"/>
        <item x="689"/>
        <item x="3760"/>
        <item x="3474"/>
        <item x="1487"/>
        <item x="7654"/>
        <item x="3540"/>
        <item x="7334"/>
        <item x="7218"/>
        <item x="5697"/>
        <item x="5736"/>
        <item x="1407"/>
        <item x="2950"/>
        <item x="2199"/>
        <item x="408"/>
        <item x="7101"/>
        <item x="1850"/>
        <item x="2028"/>
        <item x="4430"/>
        <item x="4254"/>
        <item x="4248"/>
        <item x="4195"/>
        <item x="3795"/>
        <item x="3764"/>
        <item x="1170"/>
        <item x="391"/>
        <item x="7151"/>
        <item x="3158"/>
        <item x="4846"/>
        <item x="4458"/>
        <item x="6466"/>
        <item x="7226"/>
        <item x="5159"/>
        <item x="3105"/>
        <item x="7135"/>
        <item x="3495"/>
        <item x="6434"/>
        <item x="4435"/>
        <item x="3746"/>
        <item x="1662"/>
        <item x="4114"/>
        <item x="7452"/>
        <item x="1908"/>
        <item x="2471"/>
        <item x="4895"/>
        <item x="7203"/>
        <item x="3059"/>
        <item x="2422"/>
        <item x="3100"/>
        <item x="6807"/>
        <item x="2650"/>
        <item x="2457"/>
        <item x="3594"/>
        <item x="6666"/>
        <item x="8564"/>
        <item x="5665"/>
        <item x="3774"/>
        <item x="3216"/>
        <item x="5245"/>
        <item x="7533"/>
        <item x="7295"/>
        <item x="8601"/>
        <item x="919"/>
        <item x="6204"/>
        <item x="3840"/>
        <item x="8460"/>
        <item x="6426"/>
        <item x="6410"/>
        <item x="5117"/>
        <item x="4477"/>
        <item x="324"/>
        <item x="5619"/>
        <item x="4609"/>
        <item x="6806"/>
        <item x="4581"/>
        <item x="4145"/>
        <item x="2006"/>
        <item x="4342"/>
        <item x="6859"/>
        <item x="6504"/>
        <item x="5377"/>
        <item x="58"/>
        <item x="6363"/>
        <item x="2298"/>
        <item x="637"/>
        <item x="4874"/>
        <item x="7271"/>
        <item x="7388"/>
        <item x="8286"/>
        <item x="2223"/>
        <item x="6675"/>
        <item x="2473"/>
        <item x="150"/>
        <item x="900"/>
        <item x="7527"/>
        <item x="2317"/>
        <item x="2931"/>
        <item x="3449"/>
        <item x="601"/>
        <item x="3200"/>
        <item x="6864"/>
        <item x="3583"/>
        <item x="5931"/>
        <item x="3892"/>
        <item x="7343"/>
        <item x="2884"/>
        <item x="136"/>
        <item x="1203"/>
        <item x="8075"/>
        <item x="8314"/>
        <item x="8328"/>
        <item x="3533"/>
        <item x="3786"/>
        <item x="8252"/>
        <item x="2475"/>
        <item x="4330"/>
        <item x="2526"/>
        <item x="1590"/>
        <item x="5721"/>
        <item x="2357"/>
        <item x="6265"/>
        <item x="8521"/>
        <item x="7886"/>
        <item x="587"/>
        <item x="4033"/>
        <item x="3479"/>
        <item x="6313"/>
        <item x="3001"/>
        <item x="908"/>
        <item x="3212"/>
        <item x="2758"/>
        <item x="4422"/>
        <item x="603"/>
        <item x="161"/>
        <item x="544"/>
        <item x="5899"/>
        <item x="507"/>
        <item x="5413"/>
        <item x="4241"/>
        <item x="2575"/>
        <item x="6812"/>
        <item x="465"/>
        <item x="6730"/>
        <item x="4487"/>
        <item x="7807"/>
        <item x="3589"/>
        <item x="6200"/>
        <item x="159"/>
        <item x="3524"/>
        <item x="3236"/>
        <item x="3165"/>
        <item x="1600"/>
        <item x="4780"/>
        <item x="3302"/>
        <item x="3460"/>
        <item x="4945"/>
        <item x="6187"/>
        <item x="1954"/>
        <item x="1106"/>
        <item x="2373"/>
        <item x="2391"/>
        <item x="2668"/>
        <item x="5773"/>
        <item x="7143"/>
        <item x="1007"/>
        <item x="4396"/>
        <item x="7791"/>
        <item x="8249"/>
        <item x="7607"/>
        <item x="5940"/>
        <item x="7914"/>
        <item x="5567"/>
        <item x="183"/>
        <item x="2323"/>
        <item x="7903"/>
        <item x="2295"/>
        <item x="3967"/>
        <item x="65"/>
        <item x="3891"/>
        <item x="5440"/>
        <item x="1670"/>
        <item x="3909"/>
        <item x="2024"/>
        <item x="865"/>
        <item x="5920"/>
        <item x="5284"/>
        <item x="3441"/>
        <item x="437"/>
        <item x="4677"/>
        <item x="3482"/>
        <item x="2532"/>
        <item x="4913"/>
        <item x="5137"/>
        <item x="6860"/>
        <item x="1975"/>
        <item x="2366"/>
        <item x="4994"/>
        <item x="5818"/>
        <item x="4357"/>
        <item x="3599"/>
        <item x="6502"/>
        <item x="7156"/>
        <item x="7517"/>
        <item x="1142"/>
        <item x="132"/>
        <item x="3146"/>
        <item x="3088"/>
        <item x="3787"/>
        <item x="3259"/>
        <item x="1181"/>
        <item x="7188"/>
        <item x="5723"/>
        <item x="6058"/>
        <item x="7828"/>
        <item x="8110"/>
        <item x="2543"/>
        <item x="7626"/>
        <item x="686"/>
        <item x="6598"/>
        <item x="7538"/>
        <item x="3663"/>
        <item x="879"/>
        <item x="1458"/>
        <item x="1316"/>
        <item x="799"/>
        <item x="4535"/>
        <item x="8491"/>
        <item x="5461"/>
        <item x="6567"/>
        <item x="8262"/>
        <item x="6311"/>
        <item x="4989"/>
        <item x="1227"/>
        <item x="174"/>
        <item x="4125"/>
        <item x="2598"/>
        <item x="913"/>
        <item x="1734"/>
        <item x="3933"/>
        <item x="2715"/>
        <item x="8478"/>
        <item x="5171"/>
        <item x="4607"/>
        <item x="7285"/>
        <item x="5927"/>
        <item x="1995"/>
        <item x="7383"/>
        <item x="1148"/>
        <item x="8432"/>
        <item x="2710"/>
        <item x="5118"/>
        <item x="5669"/>
        <item x="2538"/>
        <item x="7319"/>
        <item x="3310"/>
        <item x="68"/>
        <item x="3844"/>
        <item x="4853"/>
        <item x="4441"/>
        <item x="3908"/>
        <item x="1845"/>
        <item x="3073"/>
        <item x="5689"/>
        <item x="1478"/>
        <item x="23"/>
        <item x="6393"/>
        <item x="1023"/>
        <item x="5419"/>
        <item x="5216"/>
        <item x="3194"/>
        <item x="1531"/>
        <item x="7823"/>
        <item x="5089"/>
        <item x="2895"/>
        <item x="2418"/>
        <item x="334"/>
        <item x="1585"/>
        <item x="1032"/>
        <item x="7653"/>
        <item x="6790"/>
        <item x="6978"/>
        <item x="4408"/>
        <item x="359"/>
        <item x="6627"/>
        <item x="6907"/>
        <item x="5410"/>
        <item x="5425"/>
        <item x="9"/>
        <item x="405"/>
        <item x="7013"/>
        <item x="8017"/>
        <item x="938"/>
        <item x="7684"/>
        <item x="1812"/>
        <item x="7380"/>
        <item x="3399"/>
        <item x="1888"/>
        <item x="4056"/>
        <item x="3372"/>
        <item x="7042"/>
        <item x="3025"/>
        <item x="4289"/>
        <item x="873"/>
        <item x="5336"/>
        <item x="909"/>
        <item x="7134"/>
        <item x="4506"/>
        <item x="3927"/>
        <item x="2692"/>
        <item x="6606"/>
        <item x="5111"/>
        <item x="679"/>
        <item x="1325"/>
        <item x="3319"/>
        <item x="3446"/>
        <item x="5105"/>
        <item x="3346"/>
        <item x="2683"/>
        <item x="226"/>
        <item x="1353"/>
        <item x="5041"/>
        <item x="7224"/>
        <item x="7016"/>
        <item x="2761"/>
        <item x="197"/>
        <item x="604"/>
        <item x="2436"/>
        <item x="906"/>
        <item x="2739"/>
        <item x="6242"/>
        <item x="5222"/>
        <item x="8153"/>
        <item x="578"/>
        <item x="7959"/>
        <item x="5412"/>
        <item x="7396"/>
        <item x="5428"/>
        <item x="7107"/>
        <item x="4507"/>
        <item x="4551"/>
        <item x="2070"/>
        <item x="7168"/>
        <item x="7337"/>
        <item x="2703"/>
        <item x="3794"/>
        <item x="6012"/>
        <item x="5506"/>
        <item x="1500"/>
        <item x="8580"/>
        <item x="4567"/>
        <item x="5876"/>
        <item x="6939"/>
        <item x="5556"/>
        <item x="4604"/>
        <item x="2796"/>
        <item x="3249"/>
        <item x="3151"/>
        <item x="2154"/>
        <item x="4059"/>
        <item x="3366"/>
        <item x="4776"/>
        <item x="102"/>
        <item x="794"/>
        <item x="4856"/>
        <item x="720"/>
        <item x="1619"/>
        <item x="7256"/>
        <item x="6928"/>
        <item x="4066"/>
        <item x="8102"/>
        <item x="6482"/>
        <item x="7241"/>
        <item x="2946"/>
        <item x="8257"/>
        <item x="2448"/>
        <item x="8171"/>
        <item x="1378"/>
        <item x="6762"/>
        <item x="4982"/>
        <item x="1841"/>
        <item x="703"/>
        <item x="3133"/>
        <item x="4392"/>
        <item x="3472"/>
        <item x="3582"/>
        <item x="4202"/>
        <item x="5793"/>
        <item x="7638"/>
        <item x="4394"/>
        <item x="1974"/>
        <item x="5788"/>
        <item x="6424"/>
        <item x="4966"/>
        <item x="7379"/>
        <item x="6619"/>
        <item x="4593"/>
        <item x="5753"/>
        <item x="7947"/>
        <item x="8508"/>
        <item x="3438"/>
        <item x="6293"/>
        <item x="2551"/>
        <item x="6235"/>
        <item x="7729"/>
        <item x="2922"/>
        <item x="1771"/>
        <item x="358"/>
        <item x="8245"/>
        <item x="8179"/>
        <item x="4925"/>
        <item x="5850"/>
        <item x="6158"/>
        <item x="4832"/>
        <item x="266"/>
        <item x="8100"/>
        <item x="538"/>
        <item x="7054"/>
        <item x="1031"/>
        <item x="1338"/>
        <item x="1466"/>
        <item x="7671"/>
        <item x="7404"/>
        <item x="5485"/>
        <item x="278"/>
        <item x="5344"/>
        <item x="5326"/>
        <item x="5379"/>
        <item x="4092"/>
        <item x="670"/>
        <item x="5202"/>
        <item x="4653"/>
        <item x="4635"/>
        <item x="3801"/>
        <item x="5602"/>
        <item x="5185"/>
        <item x="1026"/>
        <item x="730"/>
        <item x="3461"/>
        <item x="6625"/>
        <item x="1789"/>
        <item x="5780"/>
        <item x="5611"/>
        <item x="7132"/>
        <item x="1950"/>
        <item x="6142"/>
        <item x="7880"/>
        <item x="5035"/>
        <item x="7677"/>
        <item x="5986"/>
        <item x="6869"/>
        <item x="2180"/>
        <item x="649"/>
        <item x="3395"/>
        <item x="3543"/>
        <item x="6111"/>
        <item x="8027"/>
        <item x="6501"/>
        <item x="2048"/>
        <item x="354"/>
        <item x="7628"/>
        <item x="14"/>
        <item x="5840"/>
        <item x="4741"/>
        <item x="5391"/>
        <item x="4760"/>
        <item x="1938"/>
        <item x="874"/>
        <item x="926"/>
        <item x="6123"/>
        <item x="688"/>
        <item x="930"/>
        <item x="4919"/>
        <item x="3615"/>
        <item x="8435"/>
        <item x="5273"/>
        <item x="1304"/>
        <item x="7374"/>
        <item x="4205"/>
        <item x="6643"/>
        <item x="5208"/>
        <item x="1374"/>
        <item x="3250"/>
        <item x="6093"/>
        <item x="647"/>
        <item x="4967"/>
        <item x="2183"/>
        <item x="4483"/>
        <item x="8612"/>
        <item x="5744"/>
        <item x="7556"/>
        <item x="6658"/>
        <item x="6690"/>
        <item x="2043"/>
        <item x="880"/>
        <item x="3295"/>
        <item x="570"/>
        <item x="5698"/>
        <item x="8112"/>
        <item x="5988"/>
        <item x="7162"/>
        <item x="7776"/>
        <item x="5022"/>
        <item x="6844"/>
        <item x="5034"/>
        <item x="8385"/>
        <item x="7424"/>
        <item x="4942"/>
        <item x="8230"/>
        <item x="3343"/>
        <item x="241"/>
        <item x="2609"/>
        <item x="2106"/>
        <item x="626"/>
        <item x="2544"/>
        <item x="2371"/>
        <item x="6558"/>
        <item x="917"/>
        <item x="7051"/>
        <item x="6007"/>
        <item x="4600"/>
        <item x="2277"/>
        <item x="7913"/>
        <item x="778"/>
        <item x="7983"/>
        <item x="6745"/>
        <item x="4166"/>
        <item x="3323"/>
        <item x="3513"/>
        <item x="7906"/>
        <item x="3225"/>
        <item x="2162"/>
        <item x="3232"/>
        <item x="2400"/>
        <item x="6037"/>
        <item x="6132"/>
        <item x="2687"/>
        <item x="1074"/>
        <item x="5513"/>
        <item x="6969"/>
        <item x="591"/>
        <item x="3079"/>
        <item x="1198"/>
        <item x="4365"/>
        <item x="173"/>
        <item x="829"/>
        <item x="3450"/>
        <item x="2806"/>
        <item x="3639"/>
        <item x="6583"/>
        <item x="7601"/>
        <item x="3108"/>
        <item x="330"/>
        <item x="7446"/>
        <item x="565"/>
        <item x="5263"/>
        <item x="3325"/>
        <item x="1363"/>
        <item x="4037"/>
        <item x="5338"/>
        <item x="7549"/>
        <item x="3061"/>
        <item x="4154"/>
        <item x="1697"/>
        <item x="1855"/>
        <item x="3751"/>
        <item x="320"/>
        <item x="1339"/>
        <item x="5645"/>
        <item x="4737"/>
        <item x="3431"/>
        <item x="3198"/>
        <item x="5383"/>
        <item x="2311"/>
        <item x="2586"/>
        <item x="5764"/>
        <item x="5905"/>
        <item x="3938"/>
        <item x="5310"/>
        <item x="560"/>
        <item x="6351"/>
        <item x="2979"/>
        <item x="7430"/>
        <item x="947"/>
        <item x="8106"/>
        <item x="3791"/>
        <item x="3360"/>
        <item x="1330"/>
        <item x="2482"/>
        <item x="2089"/>
        <item x="6597"/>
        <item x="4518"/>
        <item x="1862"/>
        <item x="1765"/>
        <item x="1602"/>
        <item x="6245"/>
        <item x="336"/>
        <item x="5522"/>
        <item x="4688"/>
        <item x="1041"/>
        <item x="6980"/>
        <item x="5053"/>
        <item x="765"/>
        <item x="4156"/>
        <item x="7706"/>
        <item x="8234"/>
        <item x="634"/>
        <item x="5223"/>
        <item x="4439"/>
        <item x="859"/>
        <item x="4918"/>
        <item x="2625"/>
        <item x="2617"/>
        <item x="3123"/>
        <item x="6054"/>
        <item x="6601"/>
        <item x="5923"/>
        <item x="6160"/>
        <item x="3049"/>
        <item x="4730"/>
        <item x="7470"/>
        <item x="3593"/>
        <item x="5429"/>
        <item x="7724"/>
        <item x="6198"/>
        <item x="6485"/>
        <item x="1184"/>
        <item x="92"/>
        <item x="8142"/>
        <item x="2674"/>
        <item x="3340"/>
        <item x="6964"/>
        <item x="4601"/>
        <item x="3641"/>
        <item x="232"/>
        <item x="1426"/>
        <item x="7419"/>
        <item x="2246"/>
        <item x="2651"/>
        <item x="6564"/>
        <item x="3825"/>
        <item x="6465"/>
        <item x="5514"/>
        <item x="147"/>
        <item x="8437"/>
        <item x="2930"/>
        <item x="3454"/>
        <item x="5444"/>
        <item x="639"/>
        <item x="4557"/>
        <item x="7675"/>
        <item x="4480"/>
        <item x="7974"/>
        <item x="8006"/>
        <item x="3363"/>
        <item x="1875"/>
        <item x="2172"/>
        <item x="7894"/>
        <item x="2547"/>
        <item x="6253"/>
        <item x="7631"/>
        <item x="6017"/>
        <item x="2807"/>
        <item x="5130"/>
        <item x="724"/>
        <item x="5261"/>
        <item x="2824"/>
        <item x="6854"/>
        <item x="1526"/>
        <item x="1144"/>
        <item x="3571"/>
        <item x="3155"/>
        <item x="7690"/>
        <item x="4679"/>
        <item x="7167"/>
        <item x="6421"/>
        <item x="6029"/>
        <item x="5451"/>
        <item x="8306"/>
        <item x="1903"/>
        <item x="5331"/>
        <item x="3149"/>
        <item x="1368"/>
        <item x="2520"/>
        <item x="2795"/>
        <item x="1411"/>
        <item x="3581"/>
        <item x="2949"/>
        <item x="4754"/>
        <item x="6342"/>
        <item x="6406"/>
        <item x="4763"/>
        <item x="280"/>
        <item x="442"/>
        <item x="5891"/>
        <item x="165"/>
        <item x="8526"/>
        <item x="1289"/>
        <item x="7644"/>
        <item x="1768"/>
        <item x="2114"/>
        <item x="7461"/>
        <item x="6475"/>
        <item x="8501"/>
        <item x="5209"/>
        <item x="8378"/>
        <item x="4165"/>
        <item x="4055"/>
        <item x="501"/>
        <item x="592"/>
        <item x="5612"/>
        <item x="2875"/>
        <item x="6073"/>
        <item x="3330"/>
        <item x="4436"/>
        <item x="3527"/>
        <item x="5627"/>
        <item x="1854"/>
        <item x="4516"/>
        <item x="8207"/>
        <item x="2890"/>
        <item x="7670"/>
        <item x="1871"/>
        <item x="6116"/>
        <item x="549"/>
        <item x="5088"/>
        <item x="3621"/>
        <item x="7377"/>
        <item x="4664"/>
        <item x="6538"/>
        <item x="8217"/>
        <item x="5673"/>
        <item x="5707"/>
        <item x="6413"/>
        <item x="4691"/>
        <item x="836"/>
        <item x="6799"/>
        <item x="1027"/>
        <item x="7993"/>
        <item x="8464"/>
        <item x="2344"/>
        <item x="5269"/>
        <item x="4224"/>
        <item x="2029"/>
        <item x="7856"/>
        <item x="6890"/>
        <item x="1658"/>
        <item x="2732"/>
        <item x="4772"/>
        <item x="368"/>
        <item x="7223"/>
        <item x="1560"/>
        <item x="5229"/>
        <item x="3428"/>
        <item x="2515"/>
        <item x="7767"/>
        <item x="4214"/>
        <item x="2607"/>
        <item x="3409"/>
        <item x="7234"/>
        <item x="7323"/>
        <item x="1070"/>
        <item x="4866"/>
        <item x="91"/>
        <item x="7436"/>
        <item x="7899"/>
        <item x="5267"/>
        <item x="6513"/>
        <item x="7115"/>
        <item x="5914"/>
        <item x="2562"/>
        <item x="7509"/>
        <item x="7154"/>
        <item x="6747"/>
        <item x="2681"/>
        <item x="8137"/>
        <item x="4910"/>
        <item x="899"/>
        <item x="8462"/>
        <item x="25"/>
        <item x="2174"/>
        <item x="2396"/>
        <item x="4578"/>
        <item x="8043"/>
        <item x="3780"/>
        <item x="5172"/>
        <item x="6604"/>
        <item x="3845"/>
        <item x="2881"/>
        <item x="7554"/>
        <item x="490"/>
        <item x="4303"/>
        <item x="5066"/>
        <item x="3493"/>
        <item x="7033"/>
        <item x="5233"/>
        <item x="4743"/>
        <item x="8610"/>
        <item x="2300"/>
        <item x="2168"/>
        <item x="6715"/>
        <item x="3584"/>
        <item x="3994"/>
        <item x="6419"/>
        <item x="1119"/>
        <item x="7771"/>
        <item x="2702"/>
        <item x="6972"/>
        <item x="2588"/>
        <item x="7709"/>
        <item x="5872"/>
        <item x="6380"/>
        <item x="8421"/>
        <item x="6689"/>
        <item x="7048"/>
        <item x="8448"/>
        <item x="5483"/>
        <item x="1645"/>
        <item x="4333"/>
        <item x="4194"/>
        <item x="7999"/>
        <item x="5772"/>
        <item x="6155"/>
        <item x="3104"/>
        <item x="2679"/>
        <item x="5593"/>
        <item x="3128"/>
        <item x="2684"/>
        <item x="512"/>
        <item x="5577"/>
        <item x="5235"/>
        <item x="7746"/>
        <item x="2304"/>
        <item x="7676"/>
        <item x="3397"/>
        <item x="3630"/>
        <item x="1856"/>
        <item x="3115"/>
        <item x="305"/>
        <item x="6778"/>
        <item x="8261"/>
        <item x="167"/>
        <item x="8073"/>
        <item x="8060"/>
        <item x="2266"/>
        <item x="8195"/>
        <item x="308"/>
        <item x="4062"/>
        <item x="4642"/>
        <item x="3999"/>
        <item x="3487"/>
        <item x="5908"/>
        <item x="8335"/>
        <item x="2045"/>
        <item x="64"/>
        <item x="1711"/>
        <item x="5926"/>
        <item x="7018"/>
        <item x="143"/>
        <item x="4594"/>
        <item x="853"/>
        <item x="3503"/>
        <item x="3862"/>
        <item x="8098"/>
        <item x="2196"/>
        <item x="1728"/>
        <item x="1118"/>
        <item x="7827"/>
        <item x="6353"/>
        <item x="2397"/>
        <item x="2574"/>
        <item x="1792"/>
        <item x="3321"/>
        <item x="1795"/>
        <item x="3335"/>
        <item x="980"/>
        <item x="7656"/>
        <item x="3504"/>
        <item x="7937"/>
        <item x="3193"/>
        <item x="7121"/>
        <item x="5543"/>
        <item x="3596"/>
        <item x="4151"/>
        <item x="2813"/>
        <item x="5466"/>
        <item x="7127"/>
        <item x="447"/>
        <item x="8061"/>
        <item x="4128"/>
        <item x="6079"/>
        <item x="4930"/>
        <item x="2896"/>
        <item x="2226"/>
        <item x="342"/>
        <item x="3561"/>
        <item x="7316"/>
        <item x="398"/>
        <item x="6205"/>
        <item x="6455"/>
        <item x="8041"/>
        <item x="2237"/>
        <item x="260"/>
        <item x="2506"/>
        <item x="748"/>
        <item x="78"/>
        <item x="936"/>
        <item x="7489"/>
        <item x="5791"/>
        <item x="8587"/>
        <item x="8239"/>
        <item x="8025"/>
        <item x="113"/>
        <item x="2793"/>
        <item x="7627"/>
        <item x="1069"/>
        <item x="910"/>
        <item x="4991"/>
        <item x="8479"/>
        <item x="701"/>
        <item x="8018"/>
        <item x="1843"/>
        <item x="4893"/>
        <item x="4492"/>
        <item x="7853"/>
        <item x="4752"/>
        <item x="7649"/>
        <item x="2097"/>
        <item x="2138"/>
        <item x="8144"/>
        <item x="741"/>
        <item x="1620"/>
        <item x="5745"/>
        <item x="7890"/>
        <item x="4370"/>
        <item x="6104"/>
        <item x="620"/>
        <item x="609"/>
        <item x="1179"/>
        <item x="4415"/>
        <item x="3984"/>
        <item x="29"/>
        <item x="615"/>
        <item x="6792"/>
        <item x="7811"/>
        <item x="3725"/>
        <item x="4438"/>
        <item x="5545"/>
        <item x="6379"/>
        <item x="3242"/>
        <item x="89"/>
        <item x="8189"/>
        <item x="3671"/>
        <item x="5964"/>
        <item x="2592"/>
        <item x="5054"/>
        <item x="8375"/>
        <item x="6011"/>
        <item x="7007"/>
        <item x="8585"/>
        <item x="4101"/>
        <item x="8067"/>
        <item x="8226"/>
        <item x="5998"/>
        <item x="2169"/>
        <item x="2508"/>
        <item x="3136"/>
        <item x="7893"/>
        <item x="540"/>
        <item x="8233"/>
        <item x="5315"/>
        <item x="2639"/>
        <item x="561"/>
        <item x="6737"/>
        <item x="7689"/>
        <item x="5230"/>
        <item x="8323"/>
        <item x="674"/>
        <item x="2231"/>
        <item x="5160"/>
        <item x="6659"/>
        <item x="5532"/>
        <item x="2759"/>
        <item x="3952"/>
        <item x="4061"/>
        <item x="3367"/>
        <item x="3074"/>
        <item x="2072"/>
        <item x="1283"/>
        <item x="6117"/>
        <item x="3871"/>
        <item x="1474"/>
        <item x="5688"/>
        <item x="2242"/>
        <item x="1864"/>
        <item x="1009"/>
        <item x="5135"/>
        <item x="7081"/>
        <item x="5258"/>
        <item x="6970"/>
        <item x="3670"/>
        <item x="1539"/>
        <item x="7076"/>
        <item x="5491"/>
        <item x="1883"/>
        <item x="5566"/>
        <item x="2720"/>
        <item x="3258"/>
        <item x="871"/>
        <item x="4113"/>
        <item x="3010"/>
        <item x="876"/>
        <item x="5050"/>
        <item x="2509"/>
        <item x="7904"/>
        <item x="4813"/>
        <item x="7645"/>
        <item x="2656"/>
        <item x="6997"/>
        <item x="5624"/>
        <item x="279"/>
        <item x="2584"/>
        <item x="3913"/>
        <item x="5870"/>
        <item x="2342"/>
        <item x="7723"/>
        <item x="6096"/>
        <item x="1124"/>
        <item x="222"/>
        <item x="1224"/>
        <item x="8358"/>
        <item x="107"/>
        <item x="4344"/>
        <item x="4393"/>
        <item x="6320"/>
        <item x="122"/>
        <item x="3052"/>
        <item x="3142"/>
        <item x="2380"/>
        <item x="5393"/>
        <item x="5751"/>
        <item x="6858"/>
        <item x="5894"/>
        <item x="2783"/>
        <item x="5407"/>
        <item x="8531"/>
        <item x="5187"/>
        <item x="1095"/>
        <item x="803"/>
        <item x="3830"/>
        <item x="1830"/>
        <item x="3944"/>
        <item x="493"/>
        <item x="3775"/>
        <item x="2779"/>
        <item x="4759"/>
        <item x="713"/>
        <item x="1141"/>
        <item x="6645"/>
        <item x="4796"/>
        <item x="1925"/>
        <item x="2047"/>
        <item x="1467"/>
        <item x="7335"/>
        <item x="6697"/>
        <item x="978"/>
        <item x="1078"/>
        <item x="1959"/>
        <item x="8529"/>
        <item x="514"/>
        <item x="7239"/>
        <item x="6508"/>
        <item x="5327"/>
        <item x="1948"/>
        <item x="2222"/>
        <item x="863"/>
        <item x="7939"/>
        <item x="2267"/>
        <item x="4181"/>
        <item x="1017"/>
        <item x="6803"/>
        <item x="5508"/>
        <item x="1152"/>
        <item x="2900"/>
        <item x="6570"/>
        <item x="1727"/>
        <item x="8492"/>
        <item x="3213"/>
        <item x="2858"/>
        <item x="1342"/>
        <item x="5903"/>
        <item x="8008"/>
        <item x="3617"/>
        <item x="2802"/>
        <item x="4773"/>
        <item x="2676"/>
        <item x="5838"/>
        <item x="717"/>
        <item x="7009"/>
        <item x="2972"/>
        <item x="4459"/>
        <item x="5404"/>
        <item x="5306"/>
        <item x="7327"/>
        <item x="5399"/>
        <item x="1273"/>
        <item x="5181"/>
        <item x="1594"/>
        <item x="4528"/>
        <item x="5758"/>
        <item x="2828"/>
        <item x="3866"/>
        <item x="8628"/>
        <item x="171"/>
        <item x="1359"/>
        <item x="2844"/>
        <item x="2505"/>
        <item x="4331"/>
        <item x="6828"/>
        <item x="1287"/>
        <item x="3902"/>
        <item x="1601"/>
        <item x="384"/>
        <item x="1869"/>
        <item x="7206"/>
        <item x="4400"/>
        <item x="7253"/>
        <item x="5617"/>
        <item x="2452"/>
        <item x="5275"/>
        <item x="2733"/>
        <item x="244"/>
        <item x="8080"/>
        <item x="6257"/>
        <item x="5019"/>
        <item x="2678"/>
        <item x="3459"/>
        <item x="6766"/>
        <item x="5544"/>
        <item x="2599"/>
        <item x="1816"/>
        <item x="2349"/>
        <item x="6709"/>
        <item x="1592"/>
        <item x="3199"/>
        <item x="6992"/>
        <item x="4560"/>
        <item x="5095"/>
        <item x="8131"/>
        <item x="3186"/>
        <item x="922"/>
        <item x="4014"/>
        <item x="3712"/>
        <item x="4923"/>
        <item x="752"/>
        <item x="583"/>
        <item x="524"/>
        <item x="2966"/>
        <item x="896"/>
        <item x="7589"/>
        <item x="640"/>
        <item x="6635"/>
        <item x="5641"/>
        <item x="5953"/>
        <item x="7740"/>
        <item x="884"/>
        <item x="5666"/>
        <item x="1870"/>
        <item x="2100"/>
        <item x="5679"/>
        <item x="8550"/>
        <item x="6916"/>
        <item x="681"/>
        <item x="2258"/>
        <item x="2618"/>
        <item x="4714"/>
        <item x="4321"/>
        <item x="4455"/>
        <item x="4045"/>
        <item x="1195"/>
        <item x="2578"/>
        <item x="2920"/>
        <item x="7986"/>
        <item x="2171"/>
        <item x="3505"/>
        <item x="8090"/>
        <item x="4928"/>
        <item x="6291"/>
        <item x="1139"/>
        <item x="247"/>
        <item x="1588"/>
        <item x="5924"/>
        <item x="7037"/>
        <item x="259"/>
        <item x="6946"/>
        <item x="5613"/>
        <item x="1983"/>
        <item x="393"/>
        <item x="8419"/>
        <item x="8338"/>
        <item x="7147"/>
        <item x="1127"/>
        <item x="5406"/>
        <item x="3434"/>
        <item x="4351"/>
        <item x="2716"/>
        <item x="7204"/>
        <item x="3118"/>
        <item x="2847"/>
        <item x="1753"/>
        <item x="5980"/>
        <item x="418"/>
        <item x="6433"/>
        <item x="5144"/>
        <item x="3124"/>
        <item x="1643"/>
        <item x="6736"/>
        <item x="7011"/>
        <item x="5300"/>
        <item x="6514"/>
        <item x="6190"/>
        <item x="1137"/>
        <item x="1471"/>
        <item x="53"/>
        <item x="3595"/>
        <item x="2772"/>
        <item x="2018"/>
        <item x="756"/>
        <item x="7053"/>
        <item x="1328"/>
        <item x="5317"/>
        <item x="4089"/>
        <item x="1157"/>
        <item x="1154"/>
        <item x="6926"/>
        <item x="6182"/>
        <item x="3560"/>
        <item x="8614"/>
        <item x="350"/>
        <item x="4985"/>
        <item x="8371"/>
        <item x="6341"/>
        <item x="2376"/>
        <item x="905"/>
        <item x="5441"/>
        <item x="7901"/>
        <item x="8416"/>
        <item x="2682"/>
        <item x="4795"/>
        <item x="5477"/>
        <item x="5304"/>
        <item x="8457"/>
        <item x="8260"/>
        <item x="6023"/>
        <item x="316"/>
        <item x="6867"/>
        <item x="8036"/>
        <item x="5557"/>
        <item x="619"/>
        <item x="5239"/>
        <item x="5183"/>
        <item x="5950"/>
        <item x="1018"/>
        <item x="1416"/>
        <item x="4971"/>
        <item x="5036"/>
        <item x="1244"/>
        <item x="5244"/>
        <item x="3948"/>
        <item x="3852"/>
        <item x="4348"/>
        <item x="8182"/>
        <item x="3463"/>
        <item x="2971"/>
        <item x="5732"/>
        <item x="985"/>
        <item x="6751"/>
        <item x="3665"/>
        <item x="457"/>
        <item x="6489"/>
        <item x="4475"/>
        <item x="112"/>
        <item x="8096"/>
        <item x="1811"/>
        <item x="206"/>
        <item x="1640"/>
        <item x="8241"/>
        <item x="8538"/>
        <item x="4693"/>
        <item x="6901"/>
        <item x="868"/>
        <item x="7091"/>
        <item x="7992"/>
        <item x="2874"/>
        <item x="5368"/>
        <item x="7490"/>
        <item x="1819"/>
        <item x="8134"/>
        <item x="8630"/>
        <item x="4744"/>
        <item x="8525"/>
        <item x="6063"/>
        <item x="6866"/>
        <item x="4160"/>
        <item x="6040"/>
        <item x="6154"/>
        <item x="7096"/>
        <item x="7883"/>
        <item x="7618"/>
        <item x="6662"/>
        <item x="2187"/>
        <item x="476"/>
        <item x="3521"/>
        <item x="7212"/>
        <item x="7965"/>
        <item x="948"/>
        <item x="6772"/>
        <item x="7707"/>
        <item x="966"/>
        <item x="2612"/>
        <item x="2778"/>
        <item x="839"/>
        <item x="3440"/>
        <item x="8503"/>
        <item x="4687"/>
        <item x="796"/>
        <item x="8300"/>
        <item x="6427"/>
        <item x="5320"/>
        <item x="5262"/>
        <item x="5480"/>
        <item x="4380"/>
        <item x="6221"/>
        <item x="8438"/>
        <item x="482"/>
        <item x="3500"/>
        <item x="3820"/>
        <item x="7170"/>
        <item x="8240"/>
        <item x="645"/>
        <item x="5890"/>
        <item x="3726"/>
        <item x="402"/>
        <item x="3062"/>
        <item x="8597"/>
        <item x="6535"/>
        <item x="7905"/>
        <item x="4954"/>
        <item x="176"/>
        <item x="3956"/>
        <item x="3405"/>
        <item x="4639"/>
        <item x="6519"/>
        <item x="7478"/>
        <item x="6326"/>
        <item x="7751"/>
        <item x="2855"/>
        <item x="7395"/>
        <item x="2276"/>
        <item x="5945"/>
        <item x="5659"/>
        <item x="7711"/>
        <item x="413"/>
        <item x="5925"/>
        <item x="4503"/>
        <item x="5812"/>
        <item x="7290"/>
        <item x="1087"/>
        <item x="4228"/>
        <item x="4807"/>
        <item x="8322"/>
        <item x="3308"/>
        <item x="8045"/>
        <item x="8280"/>
        <item x="2714"/>
        <item x="595"/>
        <item x="3929"/>
        <item x="6520"/>
        <item x="2124"/>
        <item x="133"/>
        <item x="5062"/>
        <item x="286"/>
        <item x="6080"/>
        <item x="4804"/>
        <item x="857"/>
        <item x="1705"/>
        <item x="8185"/>
        <item x="2742"/>
        <item x="2606"/>
        <item x="2726"/>
        <item x="5547"/>
        <item x="212"/>
        <item x="3757"/>
        <item x="7663"/>
        <item x="3107"/>
        <item x="4320"/>
        <item x="55"/>
        <item x="1455"/>
        <item x="8567"/>
        <item x="6749"/>
        <item x="3664"/>
        <item x="3854"/>
        <item x="7338"/>
        <item x="2693"/>
        <item x="4603"/>
        <item x="7630"/>
        <item x="31"/>
        <item x="8236"/>
        <item x="4051"/>
        <item x="5503"/>
        <item x="916"/>
        <item x="1905"/>
        <item x="8353"/>
        <item x="6359"/>
        <item x="4917"/>
        <item x="6435"/>
        <item x="1206"/>
        <item x="1660"/>
        <item x="2356"/>
        <item x="2840"/>
        <item x="2631"/>
        <item x="4589"/>
        <item x="8111"/>
        <item x="4899"/>
        <item x="8513"/>
        <item x="7733"/>
        <item x="2062"/>
        <item x="74"/>
        <item x="8170"/>
        <item x="6553"/>
        <item x="3370"/>
        <item x="3484"/>
        <item x="7845"/>
        <item x="1636"/>
        <item x="4504"/>
        <item x="6138"/>
        <item x="2906"/>
        <item x="2241"/>
        <item x="7287"/>
        <item x="5439"/>
        <item x="5819"/>
        <item x="275"/>
        <item x="202"/>
        <item x="3253"/>
        <item x="1493"/>
        <item x="2587"/>
        <item x="7144"/>
        <item x="3889"/>
        <item x="5592"/>
        <item x="5797"/>
        <item x="1014"/>
        <item x="1794"/>
        <item x="2352"/>
        <item x="6920"/>
        <item x="4958"/>
        <item x="4558"/>
        <item x="3674"/>
        <item x="6589"/>
        <item x="1497"/>
        <item x="7660"/>
        <item x="7597"/>
        <item x="5323"/>
        <item x="4756"/>
        <item x="3076"/>
        <item x="8403"/>
        <item x="5060"/>
        <item x="7126"/>
        <item x="7895"/>
        <item x="1860"/>
        <item x="7942"/>
        <item x="7584"/>
        <item x="1575"/>
        <item x="2756"/>
        <item x="401"/>
        <item x="2596"/>
        <item x="2287"/>
        <item x="5516"/>
        <item x="882"/>
        <item x="683"/>
        <item x="5978"/>
        <item x="4257"/>
        <item x="187"/>
        <item x="8532"/>
        <item x="7810"/>
        <item x="3334"/>
        <item x="8219"/>
        <item x="4706"/>
        <item x="4053"/>
        <item x="4013"/>
        <item x="2597"/>
        <item x="5686"/>
        <item x="693"/>
        <item x="2936"/>
        <item x="5385"/>
        <item x="808"/>
        <item x="134"/>
        <item x="6323"/>
        <item x="4026"/>
        <item x="5844"/>
        <item x="1725"/>
        <item x="2978"/>
        <item x="289"/>
        <item x="3035"/>
        <item x="8290"/>
        <item x="5917"/>
        <item x="199"/>
        <item x="6136"/>
        <item x="952"/>
        <item x="6787"/>
        <item x="41"/>
        <item x="4316"/>
        <item x="4468"/>
        <item x="5127"/>
        <item x="8313"/>
        <item x="480"/>
        <item x="6813"/>
        <item x="833"/>
        <item x="1161"/>
        <item x="1491"/>
        <item x="4497"/>
        <item x="6348"/>
        <item x="1091"/>
        <item x="5032"/>
        <item x="7150"/>
        <item x="6203"/>
        <item x="4615"/>
        <item x="7982"/>
        <item x="5495"/>
        <item x="585"/>
        <item x="5051"/>
        <item x="5188"/>
        <item x="7915"/>
        <item x="3263"/>
        <item x="7639"/>
        <item x="7735"/>
        <item x="1881"/>
        <item x="2308"/>
        <item x="6605"/>
        <item x="6847"/>
        <item x="7266"/>
        <item x="976"/>
        <item x="8441"/>
        <item x="6770"/>
        <item x="1663"/>
        <item x="1208"/>
        <item x="3172"/>
        <item x="2437"/>
        <item x="7616"/>
        <item x="8586"/>
        <item x="6361"/>
        <item x="4418"/>
        <item x="3358"/>
        <item x="7397"/>
        <item x="7635"/>
        <item x="5760"/>
        <item x="2430"/>
        <item x="351"/>
        <item x="464"/>
        <item x="6035"/>
        <item x="4845"/>
        <item x="6309"/>
        <item x="3616"/>
        <item x="6448"/>
        <item x="4378"/>
        <item x="4755"/>
        <item x="6148"/>
        <item x="3176"/>
        <item x="5634"/>
        <item x="8140"/>
        <item x="962"/>
        <item x="6967"/>
        <item x="2804"/>
        <item x="7546"/>
        <item x="4264"/>
        <item x="1863"/>
        <item x="2567"/>
        <item x="6034"/>
        <item x="650"/>
        <item x="3552"/>
        <item x="3348"/>
        <item x="2218"/>
        <item x="451"/>
        <item x="2489"/>
        <item x="6732"/>
        <item x="4426"/>
        <item x="3286"/>
        <item x="2101"/>
        <item x="7149"/>
        <item x="2116"/>
        <item x="4377"/>
        <item x="8315"/>
        <item x="5933"/>
        <item x="3817"/>
        <item x="4548"/>
        <item x="4015"/>
        <item x="1415"/>
        <item x="6227"/>
        <item x="5318"/>
        <item x="5168"/>
        <item x="8450"/>
        <item x="2144"/>
        <item x="7157"/>
        <item x="1667"/>
        <item x="2368"/>
        <item x="337"/>
        <item x="1076"/>
        <item x="1832"/>
        <item x="4739"/>
        <item x="8104"/>
        <item x="5031"/>
        <item x="5650"/>
        <item x="4279"/>
        <item x="268"/>
        <item x="7976"/>
        <item x="629"/>
        <item x="918"/>
        <item x="4359"/>
        <item x="5702"/>
        <item x="2082"/>
        <item x="6650"/>
        <item x="4057"/>
        <item x="2322"/>
        <item x="6892"/>
        <item x="8606"/>
        <item x="4371"/>
        <item x="779"/>
        <item x="3799"/>
        <item x="6716"/>
        <item x="1598"/>
        <item x="2164"/>
        <item x="1722"/>
        <item x="2638"/>
        <item x="3743"/>
        <item x="3619"/>
        <item x="6157"/>
        <item x="1664"/>
        <item x="7454"/>
        <item x="8402"/>
        <item x="6805"/>
        <item x="8302"/>
        <item x="7025"/>
        <item x="7060"/>
        <item x="3734"/>
        <item x="1437"/>
        <item x="1637"/>
        <item x="2121"/>
        <item x="2530"/>
        <item x="8050"/>
        <item x="4036"/>
        <item x="2453"/>
        <item x="4900"/>
        <item x="4660"/>
        <item x="4620"/>
        <item x="6275"/>
        <item x="8436"/>
        <item x="529"/>
        <item x="2118"/>
        <item x="5830"/>
        <item x="4362"/>
        <item x="1877"/>
        <item x="4952"/>
        <item x="2095"/>
        <item x="5841"/>
        <item x="6044"/>
        <item x="4215"/>
        <item x="5952"/>
        <item x="1064"/>
        <item x="2014"/>
        <item x="7444"/>
        <item x="6561"/>
        <item x="7351"/>
        <item x="1123"/>
        <item x="7865"/>
        <item x="2827"/>
        <item x="5603"/>
        <item x="2627"/>
        <item x="7910"/>
        <item x="5197"/>
        <item x="5193"/>
        <item x="6512"/>
        <item x="428"/>
        <item x="4541"/>
        <item x="571"/>
        <item x="7603"/>
        <item x="5292"/>
        <item x="6263"/>
        <item x="6702"/>
        <item x="8141"/>
        <item x="1211"/>
        <item x="8351"/>
        <item x="7569"/>
        <item x="7320"/>
        <item x="7094"/>
        <item x="7508"/>
        <item x="2531"/>
        <item x="4424"/>
        <item x="6028"/>
        <item x="4718"/>
        <item x="5290"/>
        <item x="2087"/>
        <item x="3635"/>
        <item x="7070"/>
        <item x="5100"/>
        <item x="4075"/>
        <item x="5642"/>
        <item x="3005"/>
        <item x="1355"/>
        <item x="8467"/>
        <item x="7896"/>
        <item x="2861"/>
        <item x="6376"/>
        <item x="7313"/>
        <item x="6258"/>
        <item x="1221"/>
        <item x="20"/>
        <item x="2685"/>
        <item x="2632"/>
        <item x="5040"/>
        <item x="2419"/>
        <item x="1498"/>
        <item x="2326"/>
        <item x="7268"/>
        <item x="4271"/>
        <item x="7715"/>
        <item x="662"/>
        <item x="3716"/>
        <item x="5436"/>
        <item x="6144"/>
        <item x="2910"/>
        <item x="3905"/>
        <item x="7030"/>
        <item x="775"/>
        <item x="2105"/>
        <item x="2799"/>
        <item x="5445"/>
        <item x="7545"/>
        <item x="721"/>
        <item x="6871"/>
        <item x="7981"/>
        <item x="3578"/>
        <item x="3072"/>
        <item x="2476"/>
        <item x="3850"/>
        <item x="5752"/>
        <item x="6565"/>
        <item x="7086"/>
        <item x="394"/>
        <item x="3838"/>
        <item x="5535"/>
        <item x="7778"/>
        <item x="3872"/>
        <item x="8167"/>
        <item x="7541"/>
        <item x="3768"/>
        <item x="892"/>
        <item x="2351"/>
        <item x="2107"/>
        <item x="1347"/>
        <item x="6368"/>
        <item x="8053"/>
        <item x="7661"/>
        <item x="8117"/>
        <item x="4727"/>
        <item x="288"/>
        <item x="1810"/>
        <item x="5460"/>
        <item x="1831"/>
        <item x="8453"/>
        <item x="5004"/>
        <item x="6936"/>
        <item x="7292"/>
        <item x="5437"/>
        <item x="3064"/>
        <item x="3849"/>
        <item x="7511"/>
        <item x="3515"/>
        <item x="575"/>
        <item x="8235"/>
        <item x="1960"/>
        <item x="6626"/>
        <item x="6480"/>
        <item x="8151"/>
        <item x="6315"/>
        <item x="1268"/>
        <item x="1781"/>
        <item x="3056"/>
        <item x="3469"/>
        <item x="902"/>
        <item x="628"/>
        <item x="3283"/>
        <item x="4517"/>
        <item x="1403"/>
        <item x="4007"/>
        <item x="8365"/>
        <item x="5102"/>
        <item x="299"/>
        <item x="5178"/>
        <item x="1534"/>
        <item x="5479"/>
        <item x="6734"/>
        <item x="4864"/>
        <item x="7945"/>
        <item x="1251"/>
        <item x="3898"/>
        <item x="5090"/>
        <item x="2290"/>
        <item x="6582"/>
        <item x="7885"/>
        <item x="1922"/>
        <item x="7498"/>
        <item x="5191"/>
        <item x="954"/>
        <item x="4612"/>
        <item x="7215"/>
        <item x="8190"/>
        <item x="6663"/>
        <item x="3598"/>
        <item x="5569"/>
        <item x="8259"/>
        <item x="5560"/>
        <item x="6021"/>
        <item x="5981"/>
        <item x="1071"/>
        <item x="1710"/>
        <item x="3682"/>
        <item x="1681"/>
        <item x="8626"/>
        <item x="2723"/>
        <item x="3982"/>
        <item x="1641"/>
        <item x="8031"/>
        <item x="8040"/>
        <item x="4565"/>
        <item x="5334"/>
        <item x="310"/>
        <item x="1275"/>
        <item x="8608"/>
        <item x="6845"/>
        <item x="2404"/>
        <item x="1605"/>
        <item x="3443"/>
        <item x="287"/>
        <item x="8192"/>
        <item x="7403"/>
        <item x="4043"/>
        <item x="6834"/>
        <item x="1940"/>
        <item x="6563"/>
        <item x="6698"/>
        <item x="7510"/>
        <item x="5003"/>
        <item x="4060"/>
        <item x="8224"/>
        <item x="1629"/>
        <item x="1303"/>
        <item x="4064"/>
        <item x="5099"/>
        <item x="3299"/>
        <item x="3867"/>
        <item x="1280"/>
        <item x="2283"/>
        <item x="1851"/>
        <item x="3873"/>
        <item x="1628"/>
        <item x="8009"/>
        <item x="3831"/>
        <item x="7175"/>
        <item x="7918"/>
        <item x="4888"/>
        <item x="7015"/>
        <item x="5426"/>
        <item x="5523"/>
        <item x="1133"/>
        <item x="6046"/>
        <item x="7495"/>
        <item x="869"/>
        <item x="5078"/>
        <item x="763"/>
        <item x="7298"/>
        <item x="3373"/>
        <item x="390"/>
        <item x="4690"/>
        <item x="2811"/>
        <item x="5200"/>
        <item x="8447"/>
        <item x="3208"/>
        <item x="3722"/>
        <item x="2762"/>
        <item x="4070"/>
        <item x="5628"/>
        <item x="4203"/>
        <item x="7829"/>
        <item x="7964"/>
        <item x="2340"/>
        <item x="4801"/>
        <item x="5842"/>
        <item x="2751"/>
        <item x="5205"/>
        <item x="1345"/>
        <item x="5052"/>
        <item x="2963"/>
        <item x="3626"/>
        <item x="4785"/>
        <item x="7641"/>
        <item x="2386"/>
        <item x="2552"/>
        <item x="4180"/>
        <item x="4747"/>
        <item x="4410"/>
        <item x="2750"/>
        <item x="2073"/>
        <item x="8201"/>
        <item x="6791"/>
        <item x="6881"/>
        <item x="7934"/>
        <item x="6366"/>
        <item x="3497"/>
        <item x="2462"/>
        <item x="2927"/>
        <item x="4904"/>
        <item x="1756"/>
        <item x="4325"/>
        <item x="933"/>
        <item x="5151"/>
        <item x="5633"/>
        <item x="8515"/>
        <item x="856"/>
        <item x="769"/>
        <item x="7658"/>
        <item x="5042"/>
        <item x="8278"/>
        <item x="1381"/>
        <item x="2838"/>
        <item x="2078"/>
        <item x="3649"/>
        <item x="4838"/>
        <item x="812"/>
        <item x="4355"/>
        <item x="4555"/>
        <item x="6195"/>
        <item x="8186"/>
        <item x="8069"/>
        <item x="7466"/>
        <item x="7875"/>
        <item x="7841"/>
        <item x="1358"/>
        <item x="1239"/>
        <item x="3753"/>
        <item x="306"/>
        <item x="6517"/>
        <item x="1334"/>
        <item x="1083"/>
        <item x="1577"/>
        <item x="1751"/>
        <item x="5947"/>
        <item x="2914"/>
        <item x="7189"/>
        <item x="3613"/>
        <item x="7842"/>
        <item x="8284"/>
        <item x="8266"/>
        <item x="6546"/>
        <item x="1659"/>
        <item x="4485"/>
        <item x="845"/>
        <item x="3559"/>
        <item x="1270"/>
        <item x="303"/>
        <item x="4927"/>
        <item x="746"/>
        <item x="6691"/>
        <item x="3432"/>
        <item x="8489"/>
        <item x="5077"/>
        <item x="152"/>
        <item x="7416"/>
        <item x="840"/>
        <item x="1757"/>
        <item x="992"/>
        <item x="4692"/>
        <item x="4385"/>
        <item x="424"/>
        <item x="3465"/>
        <item x="3748"/>
        <item x="1327"/>
        <item x="5465"/>
        <item x="4849"/>
        <item x="2528"/>
        <item x="5133"/>
        <item x="7385"/>
        <item x="3829"/>
        <item x="5755"/>
        <item x="2017"/>
        <item x="523"/>
        <item x="7558"/>
        <item x="6417"/>
        <item x="5963"/>
        <item x="3655"/>
        <item x="18"/>
        <item x="5877"/>
        <item x="4674"/>
        <item x="4495"/>
        <item x="4360"/>
        <item x="7309"/>
        <item x="7160"/>
        <item x="179"/>
        <item x="6261"/>
        <item x="4291"/>
        <item x="4170"/>
        <item x="1138"/>
        <item x="40"/>
        <item x="3204"/>
        <item x="1880"/>
        <item x="249"/>
        <item x="8299"/>
        <item x="7732"/>
        <item x="6389"/>
        <item x="3993"/>
        <item x="7622"/>
        <item x="84"/>
        <item x="3555"/>
        <item x="3740"/>
        <item x="2580"/>
        <item x="2009"/>
        <item x="3921"/>
        <item x="771"/>
        <item x="6085"/>
        <item x="6574"/>
        <item x="8534"/>
        <item x="2519"/>
        <item x="6934"/>
        <item x="7978"/>
        <item x="8253"/>
        <item x="4206"/>
        <item x="5499"/>
        <item x="7951"/>
        <item x="3697"/>
        <item x="8589"/>
        <item x="6133"/>
        <item x="3803"/>
        <item x="1019"/>
        <item x="7279"/>
        <item x="5885"/>
        <item x="4993"/>
        <item x="7741"/>
        <item x="6669"/>
        <item x="5944"/>
        <item x="8039"/>
        <item x="8566"/>
        <item x="1523"/>
        <item x="7987"/>
        <item x="8101"/>
        <item x="2964"/>
        <item x="2969"/>
        <item x="1717"/>
        <item x="8330"/>
        <item x="553"/>
        <item x="4222"/>
        <item x="5228"/>
        <item x="5555"/>
        <item x="7001"/>
        <item x="2040"/>
        <item x="5114"/>
        <item x="1913"/>
        <item x="7020"/>
        <item x="1278"/>
        <item x="8307"/>
        <item x="2012"/>
        <item x="1335"/>
        <item x="3979"/>
        <item x="3396"/>
        <item x="4892"/>
        <item x="8422"/>
        <item x="252"/>
        <item x="3677"/>
        <item x="4553"/>
        <item x="4986"/>
        <item x="1688"/>
        <item x="3066"/>
        <item x="528"/>
        <item x="4651"/>
        <item x="1013"/>
        <item x="3230"/>
        <item x="6065"/>
        <item x="6423"/>
        <item x="3637"/>
        <item x="567"/>
        <item x="2990"/>
        <item x="7907"/>
        <item x="2648"/>
        <item x="2662"/>
        <item x="4709"/>
        <item x="8449"/>
        <item x="5376"/>
        <item x="940"/>
        <item x="770"/>
        <item x="8575"/>
        <item x="1463"/>
        <item x="2866"/>
        <item x="8360"/>
        <item x="6671"/>
        <item x="973"/>
        <item x="1518"/>
        <item x="2346"/>
        <item x="2262"/>
        <item x="1111"/>
        <item x="1048"/>
        <item x="5142"/>
        <item x="7995"/>
        <item x="2083"/>
        <item x="2478"/>
        <item x="7591"/>
        <item x="8494"/>
        <item x="2067"/>
        <item x="5423"/>
        <item x="6527"/>
        <item x="2975"/>
        <item x="4207"/>
        <item x="6279"/>
        <item x="837"/>
        <item x="2498"/>
        <item x="4586"/>
        <item x="5231"/>
        <item x="2623"/>
        <item x="7197"/>
        <item x="6479"/>
        <item x="4870"/>
        <item x="7932"/>
        <item x="4086"/>
        <item x="3698"/>
        <item x="3448"/>
        <item x="1708"/>
        <item x="5983"/>
        <item x="5790"/>
        <item x="6381"/>
        <item x="1626"/>
        <item x="6352"/>
        <item x="204"/>
        <item x="6644"/>
        <item x="4841"/>
        <item x="3705"/>
        <item x="627"/>
        <item x="333"/>
        <item x="6135"/>
        <item x="1468"/>
        <item x="4208"/>
        <item x="6094"/>
        <item x="1307"/>
        <item x="6746"/>
        <item x="446"/>
        <item x="6835"/>
        <item x="2079"/>
        <item x="4896"/>
        <item x="1952"/>
        <item x="2953"/>
        <item x="4953"/>
        <item x="5851"/>
        <item x="5328"/>
        <item x="8588"/>
        <item x="972"/>
        <item x="4766"/>
        <item x="744"/>
        <item x="5009"/>
        <item x="5820"/>
        <item x="2057"/>
        <item x="582"/>
        <item x="1707"/>
        <item x="6639"/>
        <item x="7463"/>
        <item x="1312"/>
        <item x="8376"/>
        <item x="6918"/>
        <item x="3233"/>
        <item x="6330"/>
        <item x="1424"/>
        <item x="1571"/>
        <item x="3991"/>
        <item x="3529"/>
        <item x="1267"/>
        <item x="4700"/>
        <item x="6223"/>
        <item x="3445"/>
        <item x="5414"/>
        <item x="4975"/>
        <item x="1073"/>
        <item x="273"/>
        <item x="2752"/>
        <item x="2539"/>
        <item x="5351"/>
        <item x="5349"/>
        <item x="6064"/>
        <item x="946"/>
        <item x="4646"/>
        <item x="332"/>
        <item x="6461"/>
        <item x="186"/>
        <item x="6282"/>
        <item x="2784"/>
        <item x="1739"/>
        <item x="8465"/>
        <item x="1799"/>
        <item x="3053"/>
        <item x="522"/>
        <item x="2051"/>
        <item x="8469"/>
        <item x="6979"/>
        <item x="687"/>
        <item x="2659"/>
        <item x="4312"/>
        <item x="3707"/>
        <item x="6151"/>
        <item x="5803"/>
        <item x="3390"/>
        <item x="6726"/>
        <item x="3894"/>
        <item x="6208"/>
        <item x="4149"/>
        <item x="3692"/>
        <item x="797"/>
        <item x="6912"/>
        <item x="6581"/>
        <item x="6738"/>
        <item x="382"/>
        <item x="4310"/>
        <item x="4488"/>
        <item x="2941"/>
        <item x="4767"/>
        <item x="3007"/>
        <item x="6542"/>
        <item x="1256"/>
        <item x="708"/>
        <item x="5354"/>
        <item x="4625"/>
        <item x="3202"/>
        <item x="8093"/>
        <item x="4155"/>
        <item x="348"/>
        <item x="15"/>
        <item x="4663"/>
        <item x="5150"/>
        <item x="6092"/>
        <item x="3021"/>
        <item x="5203"/>
        <item x="3415"/>
        <item x="6443"/>
        <item x="556"/>
        <item x="2879"/>
        <item x="5704"/>
        <item x="7803"/>
        <item x="2074"/>
        <item x="5656"/>
        <item x="7752"/>
        <item x="3134"/>
        <item x="5608"/>
        <item x="800"/>
        <item x="7480"/>
        <item x="3456"/>
        <item x="1365"/>
        <item x="5900"/>
        <item x="2399"/>
        <item x="4082"/>
        <item x="1617"/>
        <item x="4619"/>
        <item x="6130"/>
        <item x="5121"/>
        <item x="163"/>
        <item x="5280"/>
        <item x="5433"/>
        <item x="6415"/>
        <item x="7257"/>
        <item x="5573"/>
        <item x="2372"/>
        <item x="3643"/>
        <item x="5836"/>
        <item x="1473"/>
        <item x="4309"/>
        <item x="5340"/>
        <item x="4292"/>
        <item x="5511"/>
        <item x="4955"/>
        <item x="2088"/>
        <item x="1329"/>
        <item x="421"/>
        <item x="254"/>
        <item x="7300"/>
        <item x="2601"/>
        <item x="1175"/>
        <item x="411"/>
        <item x="1262"/>
        <item x="1650"/>
        <item x="6824"/>
        <item x="5726"/>
        <item x="3188"/>
        <item x="8411"/>
        <item x="2557"/>
        <item x="4411"/>
        <item x="5907"/>
        <item x="5614"/>
        <item x="3228"/>
        <item x="7145"/>
        <item x="1745"/>
        <item x="2675"/>
        <item x="8083"/>
        <item x="4965"/>
        <item x="6248"/>
        <item x="4454"/>
        <item x="8533"/>
        <item x="387"/>
        <item x="1462"/>
        <item x="2435"/>
        <item x="728"/>
        <item x="3260"/>
        <item x="8089"/>
        <item x="1586"/>
        <item x="864"/>
        <item x="2206"/>
        <item x="795"/>
        <item x="4240"/>
        <item x="4030"/>
        <item x="6388"/>
        <item x="3458"/>
        <item x="4379"/>
        <item x="2181"/>
        <item x="6062"/>
        <item x="1331"/>
        <item x="5016"/>
        <item x="4401"/>
        <item x="1479"/>
        <item x="8581"/>
        <item x="5570"/>
        <item x="1910"/>
        <item x="5693"/>
        <item x="2202"/>
        <item x="1400"/>
        <item x="848"/>
        <item x="6002"/>
        <item x="1788"/>
        <item x="7069"/>
        <item x="7307"/>
        <item x="99"/>
        <item x="5204"/>
        <item x="6178"/>
        <item x="6033"/>
        <item x="2259"/>
        <item x="3095"/>
        <item x="1158"/>
        <item x="7282"/>
        <item x="4269"/>
        <item x="4901"/>
        <item x="3895"/>
        <item x="6494"/>
        <item x="6100"/>
        <item x="1671"/>
        <item x="1964"/>
        <item x="1540"/>
        <item x="1511"/>
        <item x="935"/>
        <item x="7261"/>
        <item x="2109"/>
        <item x="2364"/>
        <item x="3966"/>
        <item x="367"/>
        <item x="7350"/>
        <item x="937"/>
        <item x="7524"/>
        <item x="8332"/>
        <item x="7969"/>
        <item x="8344"/>
        <item x="3695"/>
        <item x="3424"/>
        <item x="213"/>
        <item x="813"/>
        <item x="3185"/>
        <item x="3080"/>
        <item x="399"/>
        <item x="4947"/>
        <item x="8499"/>
        <item x="6284"/>
        <item x="5825"/>
        <item x="8199"/>
        <item x="4305"/>
        <item x="6086"/>
        <item x="3215"/>
        <item x="806"/>
        <item x="5029"/>
        <item x="5196"/>
        <item x="5596"/>
        <item x="1800"/>
        <item x="4716"/>
        <item x="1567"/>
        <item x="1528"/>
        <item x="1068"/>
        <item x="2516"/>
        <item x="8551"/>
        <item x="5527"/>
        <item x="5776"/>
        <item x="5861"/>
        <item x="6354"/>
        <item x="5687"/>
        <item x="478"/>
        <item x="1554"/>
        <item x="8392"/>
        <item x="6009"/>
        <item x="1054"/>
        <item x="3618"/>
        <item x="325"/>
        <item x="5858"/>
        <item x="7632"/>
        <item x="146"/>
        <item x="491"/>
        <item x="191"/>
        <item x="1384"/>
        <item x="3234"/>
        <item x="379"/>
        <item x="3587"/>
        <item x="4598"/>
        <item x="7869"/>
        <item x="8248"/>
        <item x="7572"/>
        <item x="2160"/>
        <item x="2188"/>
        <item x="319"/>
        <item x="3412"/>
        <item x="5598"/>
        <item x="4552"/>
        <item x="1894"/>
        <item x="6228"/>
        <item x="5120"/>
        <item x="8265"/>
        <item x="3810"/>
        <item x="5074"/>
        <item x="2991"/>
        <item x="7052"/>
        <item x="3119"/>
        <item x="2982"/>
        <item x="1058"/>
        <item x="3141"/>
        <item x="4141"/>
        <item x="5092"/>
        <item x="6167"/>
        <item x="2050"/>
        <item x="2553"/>
        <item x="4775"/>
        <item x="6613"/>
        <item x="8388"/>
        <item x="6846"/>
        <item x="3822"/>
        <item x="7071"/>
        <item x="6120"/>
        <item x="4784"/>
        <item x="3326"/>
        <item x="5087"/>
        <item x="2167"/>
        <item x="2999"/>
        <item x="4905"/>
        <item x="4153"/>
        <item x="1233"/>
        <item x="49"/>
        <item x="6165"/>
        <item x="3779"/>
        <item x="2711"/>
        <item x="456"/>
        <item x="3841"/>
        <item x="2789"/>
        <item x="5802"/>
        <item x="7293"/>
        <item x="8034"/>
        <item x="4531"/>
        <item x="6768"/>
        <item x="5067"/>
        <item x="4337"/>
        <item x="6758"/>
        <item x="3473"/>
        <item x="1692"/>
        <item x="6552"/>
        <item x="7059"/>
        <item x="3978"/>
        <item x="3856"/>
        <item x="4792"/>
        <item x="5576"/>
        <item x="7550"/>
        <item x="7786"/>
        <item x="5972"/>
        <item x="7754"/>
        <item x="6076"/>
        <item x="7764"/>
        <item x="5091"/>
        <item x="1371"/>
        <item x="545"/>
        <item x="823"/>
        <item x="3173"/>
        <item x="7274"/>
        <item x="7958"/>
        <item x="4137"/>
        <item x="8298"/>
        <item x="6759"/>
        <item x="5847"/>
        <item x="5471"/>
        <item x="1693"/>
        <item x="5277"/>
        <item x="1333"/>
        <item x="1293"/>
        <item x="5489"/>
        <item x="2546"/>
        <item x="5706"/>
        <item x="1153"/>
        <item x="2636"/>
        <item x="2325"/>
        <item x="7703"/>
        <item x="3485"/>
        <item x="1661"/>
        <item x="5559"/>
        <item x="1902"/>
        <item x="3274"/>
        <item x="4343"/>
        <item x="5373"/>
        <item x="4962"/>
        <item x="1434"/>
        <item x="2961"/>
        <item x="1686"/>
        <item x="7213"/>
        <item x="93"/>
        <item x="4341"/>
        <item x="548"/>
        <item x="2474"/>
        <item x="1015"/>
        <item x="8488"/>
        <item x="7851"/>
        <item x="2409"/>
        <item x="6060"/>
        <item x="5995"/>
        <item x="4"/>
        <item x="1787"/>
        <item x="3744"/>
        <item x="5805"/>
        <item x="5867"/>
        <item x="8004"/>
        <item x="8342"/>
        <item x="1299"/>
        <item x="7718"/>
        <item x="8537"/>
        <item x="789"/>
        <item x="1724"/>
        <item x="1609"/>
        <item x="4525"/>
        <item x="1196"/>
        <item x="3572"/>
        <item x="1324"/>
        <item x="2214"/>
        <item x="4139"/>
        <item x="3404"/>
        <item x="6837"/>
        <item x="8181"/>
        <item x="4041"/>
        <item x="5748"/>
        <item x="4809"/>
        <item x="3936"/>
        <item x="6789"/>
        <item x="137"/>
        <item x="7056"/>
        <item x="1320"/>
        <item x="8035"/>
        <item x="2882"/>
        <item x="750"/>
        <item x="2988"/>
        <item x="2338"/>
        <item x="3092"/>
        <item x="2809"/>
        <item x="7731"/>
        <item x="8197"/>
        <item x="5632"/>
        <item x="4810"/>
        <item x="4008"/>
        <item x="466"/>
        <item x="7310"/>
        <item x="3355"/>
        <item x="4549"/>
        <item x="3814"/>
        <item x="6825"/>
        <item x="6880"/>
        <item x="1569"/>
        <item x="2794"/>
        <item x="1634"/>
        <item x="5530"/>
        <item x="2507"/>
        <item x="3094"/>
        <item x="7854"/>
        <item x="4300"/>
        <item x="1385"/>
        <item x="3306"/>
        <item x="4223"/>
        <item x="1839"/>
        <item x="6895"/>
        <item x="19"/>
        <item x="822"/>
        <item x="1654"/>
        <item x="7832"/>
        <item x="731"/>
        <item x="5131"/>
        <item x="5350"/>
        <item x="8372"/>
        <item x="5720"/>
        <item x="6909"/>
        <item x="4470"/>
        <item x="2755"/>
        <item x="7822"/>
        <item x="4761"/>
        <item x="5294"/>
        <item x="5469"/>
        <item x="1352"/>
        <item x="307"/>
        <item x="4256"/>
        <item x="3231"/>
        <item x="4461"/>
        <item x="1176"/>
        <item x="6904"/>
        <item x="3647"/>
        <item x="732"/>
        <item x="1865"/>
        <item x="6930"/>
        <item x="3376"/>
        <item x="1547"/>
        <item x="4748"/>
        <item x="7868"/>
        <item x="7666"/>
        <item x="6238"/>
        <item x="3161"/>
        <item x="6884"/>
        <item x="5246"/>
        <item x="4244"/>
        <item x="4883"/>
        <item x="3268"/>
        <item x="6774"/>
        <item x="8288"/>
        <item x="6118"/>
        <item x="1444"/>
        <item x="3640"/>
        <item x="3789"/>
        <item x="4753"/>
        <item x="1016"/>
        <item x="1449"/>
        <item x="2280"/>
        <item x="2239"/>
        <item x="1351"/>
        <item x="138"/>
        <item x="6191"/>
        <item x="90"/>
        <item x="5417"/>
        <item x="7737"/>
        <item x="4566"/>
        <item x="2565"/>
        <item x="8052"/>
        <item x="3083"/>
        <item x="5695"/>
        <item x="8394"/>
        <item x="1755"/>
        <item x="3164"/>
        <item x="755"/>
        <item x="613"/>
        <item x="616"/>
        <item x="2275"/>
        <item x="2624"/>
        <item x="4524"/>
        <item x="7898"/>
        <item x="7680"/>
        <item x="2926"/>
        <item x="4496"/>
        <item x="3246"/>
        <item x="8527"/>
        <item x="7730"/>
        <item x="3893"/>
        <item x="2870"/>
        <item x="5873"/>
        <item x="3833"/>
        <item x="5804"/>
        <item x="3653"/>
        <item x="6801"/>
        <item x="7530"/>
        <item x="3522"/>
        <item x="2059"/>
        <item x="6831"/>
        <item x="7708"/>
        <item x="7210"/>
        <item x="4388"/>
        <item x="2583"/>
        <item x="1057"/>
        <item x="4751"/>
        <item x="6244"/>
        <item x="5076"/>
        <item x="2994"/>
        <item x="7240"/>
        <item x="1981"/>
        <item x="4091"/>
        <item x="7805"/>
        <item x="714"/>
        <item x="5681"/>
        <item x="5982"/>
        <item x="30"/>
        <item x="3316"/>
        <item x="3669"/>
        <item x="5852"/>
        <item x="4680"/>
        <item x="7536"/>
        <item x="6537"/>
        <item x="4213"/>
        <item x="397"/>
        <item x="4250"/>
        <item x="8389"/>
        <item x="2995"/>
        <item x="7717"/>
        <item x="1260"/>
        <item x="1417"/>
        <item x="7205"/>
        <item x="8430"/>
        <item x="4632"/>
        <item x="6134"/>
        <item x="3763"/>
        <item x="255"/>
        <item x="7843"/>
        <item x="1214"/>
        <item x="3256"/>
        <item x="5526"/>
        <item x="3530"/>
        <item x="6403"/>
        <item x="1332"/>
        <item x="2449"/>
        <item x="6003"/>
        <item x="8616"/>
        <item x="7998"/>
        <item x="685"/>
        <item x="3877"/>
        <item x="5467"/>
        <item x="4916"/>
        <item x="6008"/>
        <item x="4511"/>
        <item x="4302"/>
        <item x="2646"/>
        <item x="1760"/>
        <item x="70"/>
        <item x="658"/>
        <item x="116"/>
        <item x="2330"/>
        <item x="2677"/>
        <item x="1443"/>
        <item x="7155"/>
        <item x="8596"/>
        <item x="2872"/>
        <item x="5563"/>
        <item x="1527"/>
        <item x="4941"/>
        <item x="3610"/>
        <item x="2832"/>
        <item x="1732"/>
        <item x="7766"/>
        <item x="8126"/>
        <item x="4048"/>
        <item x="911"/>
        <item x="4024"/>
        <item x="5653"/>
        <item x="5910"/>
        <item x="7441"/>
        <item x="1893"/>
        <item x="7346"/>
        <item x="3163"/>
        <item x="2640"/>
        <item x="5956"/>
        <item x="5946"/>
        <item x="435"/>
        <item x="6345"/>
        <item x="3470"/>
        <item x="2947"/>
        <item x="472"/>
        <item x="5339"/>
        <item x="8159"/>
        <item x="7254"/>
        <item x="8345"/>
        <item x="5109"/>
        <item x="6528"/>
        <item x="7058"/>
        <item x="1276"/>
        <item x="5533"/>
        <item x="2777"/>
        <item x="3442"/>
        <item x="4098"/>
        <item x="4865"/>
        <item x="3981"/>
        <item x="6333"/>
        <item x="124"/>
        <item x="6572"/>
        <item x="5492"/>
        <item x="6468"/>
        <item x="4185"/>
        <item x="828"/>
        <item x="8228"/>
        <item x="1349"/>
        <item x="467"/>
        <item x="8044"/>
        <item x="2738"/>
        <item x="3247"/>
        <item x="1010"/>
        <item x="3148"/>
        <item x="1786"/>
        <item x="7777"/>
        <item x="5170"/>
        <item x="4921"/>
        <item x="4875"/>
        <item x="6486"/>
        <item x="21"/>
        <item x="3017"/>
        <item x="1945"/>
        <item x="261"/>
        <item x="477"/>
        <item x="8565"/>
        <item x="7243"/>
        <item x="6908"/>
        <item x="759"/>
        <item x="7605"/>
        <item x="3869"/>
        <item x="2491"/>
        <item x="360"/>
        <item x="1631"/>
        <item x="2253"/>
        <item x="643"/>
        <item x="4304"/>
        <item x="4855"/>
        <item x="551"/>
        <item x="1559"/>
        <item x="1885"/>
        <item x="1354"/>
        <item x="6405"/>
        <item x="4969"/>
        <item x="4146"/>
        <item x="6681"/>
        <item x="4352"/>
        <item x="7952"/>
        <item x="5651"/>
        <item x="2831"/>
        <item x="2649"/>
        <item x="8546"/>
        <item x="4081"/>
        <item x="1103"/>
        <item x="5806"/>
        <item x="8295"/>
        <item x="515"/>
        <item x="5708"/>
        <item x="3793"/>
        <item x="5452"/>
        <item x="4735"/>
        <item x="6533"/>
        <item x="3113"/>
        <item x="8037"/>
        <item x="5093"/>
        <item x="7876"/>
        <item x="7748"/>
        <item x="8548"/>
        <item x="1977"/>
        <item x="8583"/>
        <item x="1156"/>
        <item x="7637"/>
        <item x="2296"/>
        <item x="5856"/>
        <item x="5949"/>
        <item x="967"/>
        <item x="5670"/>
        <item x="2319"/>
        <item x="5966"/>
        <item x="8582"/>
        <item x="4004"/>
        <item x="8208"/>
        <item x="1630"/>
        <item x="6163"/>
        <item x="108"/>
        <item x="6420"/>
        <item x="4790"/>
        <item x="376"/>
        <item x="2420"/>
        <item x="1701"/>
        <item x="3597"/>
        <item x="977"/>
        <item x="7806"/>
        <item x="1253"/>
        <item x="5113"/>
        <item x="1006"/>
        <item x="5177"/>
        <item x="4822"/>
        <item x="1004"/>
        <item x="6445"/>
        <item x="2385"/>
        <item x="427"/>
        <item x="6273"/>
        <item x="602"/>
        <item x="1301"/>
        <item x="8350"/>
        <item x="7246"/>
        <item x="1096"/>
        <item x="4534"/>
        <item x="3023"/>
        <item x="1580"/>
        <item x="2628"/>
        <item x="7152"/>
        <item x="2911"/>
        <item x="7496"/>
        <item x="1994"/>
        <item x="7742"/>
        <item x="1428"/>
        <item x="4204"/>
        <item x="4437"/>
        <item x="2956"/>
        <item x="1446"/>
        <item x="1003"/>
        <item x="6829"/>
        <item x="3209"/>
        <item x="1852"/>
        <item x="2613"/>
        <item x="7561"/>
        <item x="855"/>
        <item x="932"/>
        <item x="5493"/>
        <item x="98"/>
        <item x="6304"/>
        <item x="8356"/>
        <item x="4189"/>
        <item x="558"/>
        <item x="364"/>
        <item x="3835"/>
        <item x="2195"/>
        <item x="825"/>
        <item x="7977"/>
        <item x="7695"/>
        <item x="6913"/>
        <item x="2375"/>
        <item x="2463"/>
        <item x="811"/>
        <item x="7792"/>
        <item x="7862"/>
        <item x="1533"/>
        <item x="209"/>
        <item x="1436"/>
        <item x="2123"/>
        <item x="290"/>
        <item x="5948"/>
        <item x="6236"/>
        <item x="6575"/>
        <item x="5006"/>
        <item x="2175"/>
        <item x="3661"/>
        <item x="5572"/>
        <item x="6711"/>
        <item x="1632"/>
        <item x="8577"/>
        <item x="5843"/>
        <item x="5443"/>
        <item x="5251"/>
        <item x="6499"/>
        <item x="5973"/>
        <item x="1857"/>
        <item x="1126"/>
        <item x="5727"/>
        <item x="1656"/>
        <item x="3093"/>
        <item x="4914"/>
        <item x="3201"/>
        <item x="8281"/>
        <item x="389"/>
        <item x="4769"/>
        <item x="3876"/>
        <item x="3000"/>
        <item x="7391"/>
        <item x="7363"/>
        <item x="736"/>
        <item x="3512"/>
        <item x="4079"/>
        <item x="3379"/>
        <item x="7119"/>
        <item x="2589"/>
        <item x="2263"/>
        <item x="5548"/>
        <item x="929"/>
        <item x="4850"/>
        <item x="4349"/>
        <item x="5703"/>
        <item x="2973"/>
        <item x="2248"/>
        <item x="2428"/>
        <item x="4972"/>
        <item x="830"/>
        <item x="3125"/>
        <item x="3016"/>
        <item x="5190"/>
        <item x="301"/>
        <item x="4894"/>
        <item x="5585"/>
        <item x="7563"/>
        <item x="1814"/>
        <item x="2327"/>
        <item x="1102"/>
        <item x="2053"/>
        <item x="8187"/>
        <item x="166"/>
        <item x="2363"/>
        <item x="7314"/>
        <item x="1723"/>
        <item x="3693"/>
        <item x="2292"/>
        <item x="5424"/>
        <item x="7237"/>
        <item x="7106"/>
        <item x="5048"/>
        <item x="6961"/>
        <item x="7702"/>
        <item x="1163"/>
        <item x="7410"/>
        <item x="4210"/>
        <item x="1906"/>
        <item x="573"/>
        <item x="294"/>
        <item x="313"/>
        <item x="439"/>
        <item x="715"/>
        <item x="1496"/>
        <item x="6579"/>
        <item x="1918"/>
        <item x="6015"/>
        <item x="1972"/>
        <item x="4452"/>
        <item x="7487"/>
        <item x="214"/>
        <item x="6722"/>
        <item x="5892"/>
        <item x="7375"/>
        <item x="8354"/>
        <item x="3266"/>
        <item x="6600"/>
        <item x="3112"/>
        <item x="13"/>
        <item x="3240"/>
        <item x="4157"/>
        <item x="987"/>
        <item x="1380"/>
        <item x="5597"/>
        <item x="7911"/>
        <item x="8337"/>
        <item x="6139"/>
        <item x="3333"/>
        <item x="6586"/>
        <item x="3332"/>
        <item x="5030"/>
        <item x="951"/>
        <item x="3919"/>
        <item x="1741"/>
        <item x="7790"/>
        <item x="1140"/>
        <item x="5132"/>
        <item x="2425"/>
        <item x="739"/>
        <item x="959"/>
        <item x="4684"/>
        <item x="4576"/>
        <item x="461"/>
        <item x="1098"/>
        <item x="2193"/>
        <item x="3883"/>
        <item x="2769"/>
        <item x="8250"/>
        <item x="4564"/>
        <item x="4823"/>
        <item x="4120"/>
        <item x="8148"/>
        <item x="2561"/>
        <item x="3014"/>
        <item x="5064"/>
        <item x="8493"/>
        <item x="4746"/>
        <item x="1971"/>
        <item x="982"/>
        <item x="621"/>
        <item x="4526"/>
        <item x="6237"/>
        <item x="6899"/>
        <item x="6385"/>
        <item x="8205"/>
        <item x="1818"/>
        <item x="1848"/>
        <item x="2653"/>
        <item x="7339"/>
        <item x="6399"/>
        <item x="6001"/>
        <item x="7745"/>
        <item x="5023"/>
        <item x="4184"/>
        <item x="4247"/>
        <item x="6497"/>
        <item x="2814"/>
        <item x="1570"/>
        <item x="3426"/>
        <item x="6159"/>
        <item x="4499"/>
        <item x="4172"/>
        <item x="8084"/>
        <item x="4011"/>
        <item x="2997"/>
        <item x="5182"/>
        <item x="5713"/>
        <item x="3139"/>
        <item x="5930"/>
        <item x="119"/>
        <item x="2905"/>
        <item x="7600"/>
        <item x="7322"/>
        <item x="6129"/>
        <item x="7095"/>
        <item x="1209"/>
        <item x="1668"/>
        <item x="8304"/>
        <item x="3265"/>
        <item x="8095"/>
        <item x="1038"/>
        <item x="5158"/>
        <item x="1817"/>
        <item x="809"/>
        <item x="4978"/>
        <item x="6243"/>
        <item x="2985"/>
        <item x="6074"/>
        <item x="5007"/>
        <item x="2055"/>
        <item x="3622"/>
        <item x="897"/>
        <item x="5709"/>
        <item x="4138"/>
        <item x="7655"/>
        <item x="3738"/>
        <item x="3976"/>
        <item x="754"/>
        <item x="101"/>
        <item x="3912"/>
        <item x="5374"/>
        <item x="4877"/>
        <item x="6377"/>
        <item x="942"/>
        <item x="7209"/>
        <item x="1212"/>
        <item x="6727"/>
        <item x="2165"/>
        <item x="511"/>
        <item x="1348"/>
        <item x="4404"/>
        <item x="5583"/>
        <item x="1907"/>
        <item x="7714"/>
        <item x="4816"/>
        <item x="4673"/>
        <item x="1435"/>
        <item x="6990"/>
        <item x="8584"/>
        <item x="5435"/>
        <item x="6407"/>
        <item x="1966"/>
        <item x="6411"/>
        <item x="1226"/>
        <item x="7230"/>
        <item x="1427"/>
        <item x="979"/>
        <item x="3837"/>
        <item x="6678"/>
        <item x="3696"/>
        <item x="36"/>
        <item x="1764"/>
        <item x="6827"/>
        <item x="7722"/>
        <item x="5579"/>
        <item x="1882"/>
        <item x="6956"/>
        <item x="346"/>
        <item x="5960"/>
        <item x="3384"/>
        <item x="723"/>
        <item x="3985"/>
        <item x="7761"/>
        <item x="2672"/>
        <item x="1308"/>
        <item x="429"/>
        <item x="4798"/>
        <item x="7304"/>
        <item x="2414"/>
        <item x="1295"/>
        <item x="2514"/>
        <item x="5138"/>
        <item x="704"/>
        <item x="7044"/>
        <item x="170"/>
        <item x="2655"/>
        <item x="5206"/>
        <item x="6566"/>
        <item x="3063"/>
        <item x="7082"/>
        <item x="3349"/>
        <item x="1040"/>
        <item x="6914"/>
        <item x="295"/>
        <item x="2719"/>
        <item x="1698"/>
        <item x="378"/>
        <item x="1844"/>
        <item x="5879"/>
        <item x="6164"/>
        <item x="6960"/>
        <item x="8305"/>
        <item x="6962"/>
        <item x="5620"/>
        <item x="2527"/>
        <item x="3685"/>
        <item x="1379"/>
        <item x="3805"/>
        <item x="4306"/>
        <item x="423"/>
        <item x="5143"/>
        <item x="2492"/>
        <item x="997"/>
        <item x="2863"/>
        <item x="8203"/>
        <item x="5865"/>
        <item x="5976"/>
        <item x="5243"/>
        <item x="4970"/>
        <item x="4350"/>
        <item x="6998"/>
        <item x="2398"/>
        <item x="1067"/>
        <item x="764"/>
        <item x="4374"/>
        <item x="2433"/>
        <item x="7405"/>
        <item x="7506"/>
        <item x="5943"/>
        <item x="7187"/>
        <item x="7804"/>
        <item x="3091"/>
        <item x="8231"/>
        <item x="6186"/>
        <item x="2350"/>
        <item x="5312"/>
        <item x="3928"/>
        <item x="8613"/>
        <item x="4812"/>
        <item x="7116"/>
        <item x="81"/>
        <item x="606"/>
        <item x="5992"/>
        <item x="8296"/>
        <item x="6397"/>
        <item x="7783"/>
        <item x="7443"/>
        <item x="5149"/>
        <item x="4881"/>
        <item x="2671"/>
        <item x="6883"/>
        <item x="5874"/>
        <item x="4402"/>
        <item x="2197"/>
        <item x="581"/>
        <item x="3964"/>
        <item x="2030"/>
        <item x="1252"/>
        <item x="4345"/>
        <item x="1821"/>
        <item x="8196"/>
        <item x="877"/>
        <item x="5173"/>
        <item x="5241"/>
        <item x="2369"/>
        <item x="3926"/>
        <item x="8473"/>
        <item x="6109"/>
        <item x="5002"/>
        <item x="1530"/>
        <item x="3568"/>
        <item x="1191"/>
        <item x="3651"/>
        <item x="1675"/>
        <item x="6534"/>
        <item x="463"/>
        <item x="2819"/>
        <item x="2209"/>
        <item x="3289"/>
        <item x="1182"/>
        <item x="7129"/>
        <item x="3416"/>
        <item x="3904"/>
        <item x="3542"/>
        <item x="228"/>
        <item x="5644"/>
        <item x="1180"/>
        <item x="6346"/>
        <item x="203"/>
        <item x="6976"/>
        <item x="4579"/>
        <item x="6763"/>
        <item x="3551"/>
        <item x="6255"/>
        <item x="7305"/>
        <item x="8258"/>
        <item x="1953"/>
        <item x="7252"/>
        <item x="2182"/>
        <item x="4148"/>
        <item x="6299"/>
        <item x="5680"/>
        <item x="6296"/>
        <item x="145"/>
        <item x="5184"/>
        <item x="3946"/>
        <item x="7502"/>
        <item x="6593"/>
        <item x="6616"/>
        <item x="8165"/>
        <item x="3940"/>
        <item x="8359"/>
        <item x="6325"/>
        <item x="700"/>
        <item x="4364"/>
        <item x="2135"/>
        <item x="5915"/>
        <item x="6052"/>
        <item x="8518"/>
        <item x="453"/>
        <item x="3496"/>
        <item x="3229"/>
        <item x="6250"/>
        <item x="4668"/>
        <item x="1166"/>
        <item x="4682"/>
        <item x="5789"/>
        <item x="5621"/>
        <item x="7354"/>
        <item x="3812"/>
        <item x="1405"/>
        <item x="7031"/>
        <item x="4327"/>
        <item x="7685"/>
        <item x="983"/>
        <item x="7540"/>
        <item x="2945"/>
        <item x="1931"/>
        <item x="8502"/>
        <item x="3608"/>
        <item x="4058"/>
        <item x="7317"/>
        <item x="8379"/>
        <item x="6481"/>
        <item x="4346"/>
        <item x="8622"/>
        <item x="6112"/>
        <item x="7646"/>
        <item x="7456"/>
        <item x="6254"/>
        <item x="5313"/>
        <item x="5490"/>
        <item x="7747"/>
        <item x="1729"/>
        <item x="4570"/>
        <item x="3339"/>
        <item x="2691"/>
        <item x="5431"/>
        <item x="6217"/>
        <item x="1967"/>
        <item x="3402"/>
        <item x="2728"/>
        <item x="2085"/>
        <item x="7891"/>
        <item x="129"/>
        <item x="3642"/>
        <item x="6303"/>
        <item x="555"/>
        <item x="6740"/>
        <item x="1317"/>
        <item x="5649"/>
        <item x="6432"/>
        <item x="2191"/>
        <item x="8627"/>
        <item x="6955"/>
        <item x="4828"/>
        <item x="5236"/>
        <item x="7789"/>
        <item x="4568"/>
        <item x="1574"/>
        <item x="3752"/>
        <item x="5289"/>
        <item x="2205"/>
        <item x="7185"/>
        <item x="4369"/>
        <item x="898"/>
        <item x="2469"/>
        <item x="7855"/>
        <item x="4787"/>
        <item x="885"/>
        <item x="7093"/>
        <item x="5361"/>
        <item x="6750"/>
        <item x="7925"/>
        <item x="205"/>
        <item x="2052"/>
        <item x="2104"/>
        <item x="2763"/>
        <item x="1823"/>
        <item x="412"/>
        <item x="1186"/>
        <item x="4922"/>
        <item x="3701"/>
        <item x="80"/>
        <item x="3281"/>
        <item x="1151"/>
        <item x="652"/>
        <item x="3132"/>
        <item x="1055"/>
        <item x="7505"/>
        <item x="2238"/>
        <item x="7931"/>
        <item x="7873"/>
        <item x="6968"/>
        <item x="1362"/>
        <item x="2621"/>
        <item x="7109"/>
        <item x="2042"/>
        <item x="8077"/>
        <item x="4750"/>
        <item x="6262"/>
        <item x="5646"/>
        <item x="1517"/>
        <item x="6247"/>
        <item x="233"/>
        <item x="4182"/>
        <item x="3369"/>
        <item x="1201"/>
        <item x="8390"/>
        <item x="79"/>
        <item x="8213"/>
        <item x="5675"/>
        <item x="5464"/>
        <item x="6495"/>
        <item x="3187"/>
        <item x="1700"/>
        <item x="8407"/>
        <item x="3401"/>
        <item x="8071"/>
        <item x="4829"/>
        <item x="6741"/>
        <item x="7370"/>
        <item x="426"/>
        <item x="404"/>
        <item x="6473"/>
        <item x="4793"/>
        <item x="4924"/>
        <item x="1232"/>
        <item x="4339"/>
        <item x="8623"/>
        <item x="3051"/>
        <item x="8292"/>
        <item x="3520"/>
        <item x="3658"/>
        <item x="8019"/>
        <item x="2410"/>
        <item x="3282"/>
        <item x="5734"/>
        <item x="1669"/>
        <item x="3834"/>
        <item x="47"/>
        <item x="710"/>
        <item x="5784"/>
        <item x="5909"/>
        <item x="5107"/>
        <item x="7472"/>
        <item x="6510"/>
        <item x="7902"/>
        <item x="3043"/>
        <item x="3245"/>
        <item x="4794"/>
        <item x="208"/>
        <item x="941"/>
        <item x="8523"/>
        <item x="7623"/>
        <item x="8336"/>
        <item x="1477"/>
        <item x="1599"/>
        <item x="5153"/>
        <item x="3406"/>
        <item x="3453"/>
        <item x="6019"/>
        <item x="7083"/>
        <item x="3498"/>
        <item x="6027"/>
        <item x="745"/>
        <item x="5256"/>
        <item x="6603"/>
        <item x="6780"/>
        <item x="432"/>
        <item x="7432"/>
        <item x="3828"/>
        <item x="347"/>
        <item x="957"/>
        <item x="5725"/>
        <item x="8180"/>
        <item x="8157"/>
        <item x="7262"/>
        <item x="4616"/>
        <item x="7636"/>
        <item x="2849"/>
        <item x="8191"/>
        <item x="5837"/>
        <item x="6396"/>
        <item x="5529"/>
        <item x="175"/>
        <item x="2134"/>
        <item x="3859"/>
        <item x="5989"/>
        <item x="2970"/>
        <item x="7408"/>
        <item x="4285"/>
        <item x="7362"/>
        <item x="3554"/>
        <item x="7877"/>
        <item x="4225"/>
        <item x="943"/>
        <item x="2698"/>
        <item x="1042"/>
        <item x="3026"/>
        <item x="7433"/>
        <item x="8183"/>
        <item x="1392"/>
        <item x="8620"/>
        <item x="2348"/>
        <item x="8357"/>
        <item x="7250"/>
        <item x="1914"/>
        <item x="3451"/>
        <item x="6171"/>
        <item x="3624"/>
        <item x="2658"/>
        <item x="3147"/>
        <item x="8082"/>
        <item x="831"/>
        <item x="4034"/>
        <item x="1715"/>
        <item x="1861"/>
        <item x="6817"/>
        <item x="3804"/>
        <item x="6550"/>
        <item x="7494"/>
        <item x="8128"/>
        <item x="6075"/>
        <item x="7442"/>
        <item x="3861"/>
        <item x="2502"/>
        <item x="3098"/>
        <item x="8274"/>
        <item x="6765"/>
        <item x="3087"/>
        <item x="6051"/>
        <item x="3963"/>
        <item x="8068"/>
        <item x="4508"/>
        <item x="3586"/>
        <item x="8246"/>
        <item x="4694"/>
        <item x="4126"/>
        <item x="3264"/>
        <item x="1281"/>
        <item x="3758"/>
        <item x="6270"/>
        <item x="8417"/>
        <item x="7816"/>
        <item x="4201"/>
        <item x="7137"/>
        <item x="4445"/>
        <item x="4707"/>
        <item x="3362"/>
        <item x="4363"/>
        <item x="4001"/>
        <item x="5740"/>
        <item x="6487"/>
        <item x="875"/>
        <item x="835"/>
        <item x="3341"/>
        <item x="6128"/>
        <item x="2442"/>
        <item x="7765"/>
        <item x="3121"/>
        <item x="3666"/>
        <item x="8056"/>
        <item x="8615"/>
        <item x="488"/>
        <item x="6720"/>
        <item x="8632"/>
        <item x="271"/>
        <item x="4644"/>
        <item x="2695"/>
        <item x="4891"/>
        <item x="6661"/>
        <item x="3012"/>
        <item x="4854"/>
        <item x="6278"/>
        <item x="2816"/>
        <item x="1125"/>
        <item x="2011"/>
        <item x="4803"/>
        <item x="5055"/>
        <item x="4903"/>
        <item x="7539"/>
        <item x="3269"/>
        <item x="192"/>
        <item x="6462"/>
        <item x="2110"/>
        <item x="5794"/>
        <item x="3312"/>
        <item x="2725"/>
        <item x="691"/>
        <item x="7515"/>
        <item x="2408"/>
        <item x="7328"/>
        <item x="4863"/>
        <item x="182"/>
        <item x="3631"/>
        <item x="2859"/>
        <item x="7985"/>
        <item x="8116"/>
        <item x="4412"/>
        <item x="4226"/>
        <item x="2767"/>
        <item x="4192"/>
        <item x="6906"/>
        <item x="8237"/>
        <item x="5730"/>
        <item x="8543"/>
        <item x="7500"/>
        <item x="4818"/>
        <item x="8255"/>
        <item x="7796"/>
        <item x="1503"/>
        <item x="2798"/>
        <item x="2877"/>
        <item x="2630"/>
        <item x="7074"/>
        <item x="3205"/>
        <item x="1012"/>
        <item x="2916"/>
        <item x="1485"/>
        <item x="4575"/>
        <item x="3116"/>
        <item x="939"/>
        <item x="6335"/>
        <item x="3189"/>
        <item x="8439"/>
        <item x="8602"/>
        <item x="3008"/>
        <item x="4367"/>
        <item x="6624"/>
        <item x="2279"/>
        <item x="6995"/>
        <item x="743"/>
        <item x="4200"/>
        <item x="1495"/>
        <item x="5274"/>
        <item x="8193"/>
        <item x="7988"/>
        <item x="3414"/>
        <item x="7283"/>
        <item x="6174"/>
        <item x="4158"/>
        <item x="2886"/>
        <item x="6948"/>
        <item x="668"/>
        <item x="7900"/>
        <item x="3713"/>
        <item x="3252"/>
        <item x="475"/>
        <item x="3969"/>
        <item x="5904"/>
        <item x="2461"/>
        <item x="3361"/>
        <item x="1868"/>
        <item x="4299"/>
        <item x="5186"/>
        <item x="4417"/>
        <item x="2272"/>
        <item x="8211"/>
        <item x="5134"/>
        <item x="5432"/>
        <item x="2286"/>
        <item x="7073"/>
        <item x="4221"/>
        <item x="7387"/>
        <item x="7085"/>
        <item x="7917"/>
        <item x="5305"/>
        <item x="7526"/>
        <item x="6184"/>
        <item x="1051"/>
        <item x="2660"/>
        <item x="6682"/>
        <item x="227"/>
        <item x="8176"/>
        <item x="2347"/>
        <item x="711"/>
        <item x="4990"/>
        <item x="3987"/>
        <item x="5540"/>
        <item x="5146"/>
        <item x="4356"/>
        <item x="3579"/>
        <item x="6042"/>
        <item x="2664"/>
        <item x="6677"/>
        <item x="4627"/>
        <item x="8547"/>
        <item x="8287"/>
        <item x="7642"/>
        <item x="3920"/>
        <item x="1043"/>
        <item x="5359"/>
        <item x="3629"/>
        <item x="3314"/>
        <item x="2307"/>
        <item x="8023"/>
        <item x="5895"/>
        <item x="5586"/>
        <item x="481"/>
        <item x="735"/>
        <item x="141"/>
        <item x="5990"/>
        <item x="5094"/>
        <item x="4738"/>
        <item x="3190"/>
        <item x="4825"/>
        <item x="6794"/>
        <item x="2015"/>
        <item x="5192"/>
        <item x="7819"/>
        <item x="8395"/>
        <item x="6761"/>
        <item x="6903"/>
        <item x="6614"/>
        <item x="24"/>
        <item x="7359"/>
        <item x="2013"/>
        <item x="3588"/>
        <item x="8013"/>
        <item x="5942"/>
        <item x="2192"/>
        <item x="7991"/>
        <item x="1107"/>
        <item x="2299"/>
        <item x="2080"/>
        <item x="2236"/>
        <item x="8339"/>
        <item x="3937"/>
        <item x="2068"/>
        <item x="2908"/>
        <item x="2303"/>
        <item x="6905"/>
        <item x="7179"/>
        <item x="6367"/>
        <item x="5762"/>
        <item x="5932"/>
        <item x="3853"/>
        <item x="1712"/>
        <item x="2932"/>
        <item x="4728"/>
        <item x="2919"/>
        <item x="7954"/>
        <item x="1165"/>
        <item x="7578"/>
        <item x="3157"/>
        <item x="3338"/>
        <item x="4898"/>
        <item x="7437"/>
        <item x="6289"/>
        <item x="2417"/>
        <item x="3657"/>
        <item x="1986"/>
        <item x="6841"/>
        <item x="7753"/>
        <item x="4740"/>
        <item x="4703"/>
        <item x="2857"/>
        <item x="3180"/>
        <item x="1245"/>
        <item x="5319"/>
        <item x="2633"/>
        <item x="1766"/>
        <item x="2355"/>
        <item x="4840"/>
        <item x="1782"/>
        <item x="6095"/>
        <item x="7447"/>
        <item x="4190"/>
        <item x="4280"/>
        <item x="1205"/>
        <item x="1578"/>
        <item x="624"/>
        <item x="7818"/>
        <item x="1573"/>
        <item x="7159"/>
        <item x="6113"/>
        <item x="5072"/>
        <item x="579"/>
        <item x="1912"/>
        <item x="5098"/>
        <item x="4538"/>
        <item x="6503"/>
        <item x="5370"/>
        <item x="984"/>
        <item x="6398"/>
        <item x="3992"/>
        <item x="3865"/>
        <item x="1719"/>
        <item x="1173"/>
        <item x="1815"/>
        <item x="1568"/>
        <item x="2033"/>
        <item x="6857"/>
        <item x="4671"/>
        <item x="2108"/>
        <item x="3499"/>
        <item x="7553"/>
        <item x="2148"/>
        <item x="6667"/>
        <item x="3931"/>
        <item x="5878"/>
        <item x="7920"/>
        <item x="7459"/>
        <item x="6569"/>
        <item x="4652"/>
        <item x="7108"/>
        <item x="7088"/>
        <item x="3336"/>
        <item x="8557"/>
        <item x="4573"/>
        <item x="2309"/>
        <item x="3261"/>
        <item x="3566"/>
        <item x="3020"/>
        <item x="285"/>
        <item x="5210"/>
        <item x="2864"/>
        <item x="7582"/>
        <item x="6706"/>
        <item x="5057"/>
        <item x="3832"/>
        <item x="1247"/>
        <item x="4368"/>
        <item x="934"/>
        <item x="3541"/>
        <item x="988"/>
        <item x="2701"/>
        <item x="2429"/>
        <item x="3703"/>
        <item x="6286"/>
        <item x="4678"/>
        <item x="7032"/>
        <item x="5352"/>
        <item x="5201"/>
        <item x="6886"/>
        <item x="7872"/>
        <item x="8398"/>
        <item x="0"/>
        <item x="6264"/>
        <item x="6888"/>
        <item x="838"/>
        <item x="4843"/>
        <item x="6331"/>
        <item x="2460"/>
        <item x="2353"/>
        <item x="6347"/>
        <item x="5232"/>
        <item x="5463"/>
        <item x="4384"/>
        <item x="4143"/>
        <item x="3878"/>
        <item x="450"/>
        <item x="3600"/>
        <item x="4655"/>
        <item x="6212"/>
        <item x="4025"/>
        <item x="5365"/>
        <item x="2127"/>
        <item x="5045"/>
        <item x="7139"/>
        <item x="3953"/>
        <item x="4868"/>
        <item x="8574"/>
        <item x="3075"/>
        <item x="3235"/>
        <item x="2370"/>
        <item x="406"/>
        <item x="5375"/>
        <item x="3771"/>
        <item x="1563"/>
        <item x="3855"/>
        <item x="2729"/>
        <item x="666"/>
        <item x="7"/>
        <item x="4246"/>
        <item x="4683"/>
        <item x="4249"/>
        <item x="7716"/>
        <item x="3387"/>
        <item x="8568"/>
        <item x="1346"/>
        <item x="6894"/>
        <item x="1194"/>
        <item x="1456"/>
        <item x="4512"/>
        <item x="7960"/>
        <item x="1699"/>
        <item x="3034"/>
        <item x="5957"/>
        <item x="3766"/>
        <item x="452"/>
        <item x="210"/>
        <item x="3575"/>
        <item x="1535"/>
        <item x="4284"/>
        <item x="3688"/>
        <item x="5026"/>
        <item x="4262"/>
        <item x="7429"/>
        <item x="239"/>
        <item x="5987"/>
        <item x="7710"/>
        <item x="2924"/>
        <item x="4044"/>
        <item x="1576"/>
        <item x="103"/>
        <item x="5692"/>
        <item x="1420"/>
        <item x="1932"/>
        <item x="4434"/>
        <item x="1011"/>
        <item x="1738"/>
        <item x="1094"/>
        <item x="3389"/>
        <item x="7352"/>
        <item x="6873"/>
        <item x="1838"/>
        <item x="474"/>
        <item x="5364"/>
        <item x="5017"/>
        <item x="3523"/>
        <item x="372"/>
        <item x="7523"/>
        <item x="1246"/>
        <item x="8498"/>
        <item x="3411"/>
        <item x="5965"/>
        <item x="1672"/>
        <item x="8463"/>
        <item x="2590"/>
        <item x="5198"/>
        <item x="8163"/>
        <item x="1499"/>
        <item x="8572"/>
        <item x="6301"/>
        <item x="4963"/>
        <item x="5046"/>
        <item x="1507"/>
        <item x="7247"/>
        <item x="5037"/>
        <item x="7852"/>
        <item x="5835"/>
        <item x="5971"/>
        <item x="7347"/>
        <item x="7169"/>
        <item x="4409"/>
        <item x="5152"/>
        <item x="3096"/>
        <item x="887"/>
        <item x="4118"/>
        <item x="6701"/>
        <item x="5372"/>
        <item x="2724"/>
        <item x="1718"/>
        <item x="1791"/>
        <item x="151"/>
        <item x="641"/>
        <item x="4347"/>
        <item x="371"/>
        <item x="7590"/>
        <item x="3960"/>
        <item x="4035"/>
        <item x="3646"/>
        <item x="195"/>
        <item x="1595"/>
        <item x="189"/>
        <item x="6731"/>
        <item x="6989"/>
        <item x="733"/>
        <item x="4977"/>
        <item x="3143"/>
        <item x="7592"/>
        <item x="4252"/>
        <item x="3602"/>
        <item x="3888"/>
        <item x="6618"/>
        <item x="1149"/>
        <item x="5384"/>
        <item x="7719"/>
        <item x="1783"/>
        <item x="5630"/>
        <item x="7034"/>
        <item x="1651"/>
        <item x="3291"/>
        <item x="694"/>
        <item x="2329"/>
        <item x="3644"/>
        <item x="6975"/>
        <item x="5199"/>
        <item x="738"/>
        <item x="7926"/>
        <item x="2211"/>
        <item x="3714"/>
        <item x="3769"/>
        <item x="1475"/>
        <item x="2316"/>
        <item x="8505"/>
        <item x="2450"/>
        <item x="4992"/>
        <item x="793"/>
        <item x="1243"/>
        <item x="5824"/>
        <item x="2697"/>
        <item x="2559"/>
        <item x="331"/>
        <item x="4577"/>
        <item x="3154"/>
        <item x="326"/>
        <item x="1172"/>
        <item x="4103"/>
        <item x="2432"/>
        <item x="2374"/>
        <item x="2871"/>
        <item x="1297"/>
        <item x="1438"/>
        <item x="3003"/>
        <item x="8273"/>
        <item x="2401"/>
        <item x="5674"/>
        <item x="2382"/>
        <item x="6454"/>
        <item x="7072"/>
        <item x="2753"/>
        <item x="6925"/>
        <item x="1433"/>
        <item x="4000"/>
        <item x="2891"/>
        <item x="3452"/>
        <item x="3634"/>
        <item x="5430"/>
        <item x="7024"/>
        <item x="6373"/>
        <item x="7063"/>
        <item x="1457"/>
        <item x="7669"/>
        <item x="4147"/>
        <item x="6472"/>
        <item x="6887"/>
        <item x="8178"/>
        <item x="6815"/>
        <item x="1178"/>
        <item x="6649"/>
        <item x="8595"/>
        <item x="5822"/>
        <item x="1219"/>
        <item x="7180"/>
        <item x="5918"/>
        <item x="1891"/>
        <item x="7120"/>
        <item x="1545"/>
        <item x="3089"/>
        <item x="8172"/>
        <item x="3418"/>
        <item x="1255"/>
        <item x="6211"/>
        <item x="8291"/>
        <item x="2983"/>
        <item x="4106"/>
        <item x="1520"/>
        <item x="7615"/>
        <item x="1234"/>
        <item x="1404"/>
        <item x="2234"/>
        <item x="3168"/>
        <item x="4830"/>
        <item x="4259"/>
        <item x="8484"/>
        <item x="8279"/>
        <item x="5871"/>
        <item x="4659"/>
        <item x="7704"/>
        <item x="4373"/>
        <item x="532"/>
        <item x="2641"/>
        <item x="1442"/>
        <item x="7609"/>
        <item x="2066"/>
        <item x="11"/>
        <item x="2038"/>
        <item x="519"/>
        <item x="7171"/>
        <item x="7242"/>
        <item x="2822"/>
        <item x="536"/>
        <item x="5126"/>
        <item x="664"/>
        <item x="8423"/>
        <item x="7847"/>
        <item x="420"/>
        <item x="5097"/>
        <item x="2166"/>
        <item x="820"/>
        <item x="126"/>
        <item x="1887"/>
        <item x="7207"/>
        <item x="6213"/>
        <item x="7830"/>
        <item x="4611"/>
        <item x="8540"/>
        <item x="6941"/>
        <item x="5775"/>
        <item x="7394"/>
        <item x="67"/>
        <item x="5607"/>
        <item x="7006"/>
        <item x="3884"/>
        <item x="3462"/>
        <item x="5737"/>
        <item x="4298"/>
        <item x="3041"/>
        <item x="4375"/>
        <item x="8311"/>
        <item x="1451"/>
        <item x="8340"/>
        <item x="3217"/>
        <item x="6149"/>
        <item x="4597"/>
        <item x="1657"/>
        <item x="6902"/>
        <item x="7504"/>
        <item x="7000"/>
        <item x="4530"/>
        <item x="1269"/>
        <item x="6232"/>
        <item x="2913"/>
        <item x="5056"/>
        <item x="4771"/>
        <item x="3782"/>
        <item x="3068"/>
        <item x="3516"/>
        <item x="5833"/>
        <item x="3816"/>
        <item x="3750"/>
        <item x="5081"/>
        <item x="1740"/>
        <item x="1029"/>
        <item x="39"/>
        <item x="2403"/>
        <item x="6695"/>
        <item x="2111"/>
        <item x="3002"/>
        <item x="8424"/>
        <item x="2781"/>
        <item x="4315"/>
        <item x="6025"/>
        <item x="3923"/>
        <item x="5298"/>
        <item x="4935"/>
        <item x="4219"/>
        <item x="6370"/>
        <item x="1310"/>
        <item x="2252"/>
        <item x="3648"/>
        <item x="4948"/>
        <item x="7943"/>
        <item x="3211"/>
        <item x="345"/>
        <item x="338"/>
        <item x="1829"/>
        <item x="486"/>
        <item x="903"/>
        <item x="263"/>
        <item x="322"/>
        <item x="1264"/>
        <item x="7613"/>
        <item x="8562"/>
        <item x="8520"/>
        <item x="2929"/>
        <item x="7440"/>
        <item x="4885"/>
        <item x="8107"/>
        <item x="8554"/>
        <item x="832"/>
        <item x="4934"/>
        <item x="8122"/>
        <item x="5999"/>
        <item x="4889"/>
        <item x="8244"/>
        <item x="415"/>
        <item x="3577"/>
        <item x="4005"/>
        <item x="8225"/>
        <item x="5271"/>
        <item x="1025"/>
        <item x="4852"/>
        <item x="6642"/>
        <item x="8154"/>
        <item x="7640"/>
        <item x="4161"/>
        <item x="5343"/>
        <item x="7038"/>
        <item x="7479"/>
        <item x="1758"/>
        <item x="7178"/>
        <item x="4069"/>
        <item x="6752"/>
        <item x="7560"/>
        <item x="3081"/>
        <item x="2170"/>
        <item x="847"/>
        <item x="1824"/>
        <item x="1532"/>
        <item x="7043"/>
        <item x="1132"/>
        <item x="6024"/>
        <item x="5260"/>
        <item x="5362"/>
        <item x="4108"/>
        <item x="5938"/>
        <item x="5408"/>
        <item x="576"/>
        <item x="4478"/>
        <item x="1271"/>
        <item x="2770"/>
        <item x="5993"/>
        <item x="2159"/>
        <item x="377"/>
        <item x="3494"/>
        <item x="7004"/>
        <item x="6973"/>
        <item x="630"/>
        <item x="1319"/>
        <item x="3375"/>
        <item x="8242"/>
        <item x="2534"/>
        <item x="3549"/>
        <item x="6674"/>
        <item x="3122"/>
        <item x="3429"/>
        <item x="4876"/>
        <item x="7303"/>
        <item x="5291"/>
        <item x="7968"/>
        <item x="6776"/>
        <item x="1536"/>
        <item x="6953"/>
        <item x="498"/>
        <item x="6717"/>
        <item x="4621"/>
        <item x="7190"/>
        <item x="4860"/>
        <item x="6754"/>
        <item x="7497"/>
        <item x="1872"/>
        <item x="7457"/>
        <item x="5266"/>
        <item x="586"/>
        <item x="106"/>
        <item x="4133"/>
        <item x="1584"/>
        <item x="3962"/>
        <item x="3327"/>
        <item x="5455"/>
        <item x="7543"/>
        <item x="2842"/>
        <item x="5252"/>
        <item x="1056"/>
        <item x="188"/>
        <item x="3220"/>
        <item x="72"/>
        <item x="2843"/>
        <item x="3808"/>
        <item x="3435"/>
        <item x="5839"/>
        <item x="3191"/>
        <item x="6115"/>
        <item x="7857"/>
        <item x="4610"/>
        <item x="1777"/>
        <item x="4697"/>
        <item x="1207"/>
        <item x="6061"/>
        <item x="2312"/>
        <item x="2582"/>
        <item x="5166"/>
        <item x="8352"/>
        <item x="4018"/>
        <item x="6795"/>
        <item x="7571"/>
        <item x="1318"/>
        <item x="7122"/>
        <item x="5889"/>
        <item x="4391"/>
        <item x="2548"/>
        <item x="1834"/>
        <item x="1934"/>
        <item x="638"/>
        <item x="5517"/>
        <item x="1008"/>
        <item x="5660"/>
        <item x="1168"/>
        <item x="8600"/>
        <item x="6874"/>
        <item x="3699"/>
        <item x="1034"/>
        <item x="5301"/>
        <item x="6218"/>
        <item x="8631"/>
        <item x="1274"/>
        <item x="6256"/>
        <item x="2334"/>
        <item x="8607"/>
        <item x="6719"/>
        <item x="5316"/>
        <item x="34"/>
        <item x="7003"/>
        <item x="3514"/>
        <item x="7606"/>
        <item x="5664"/>
        <item x="5759"/>
        <item x="6459"/>
        <item x="1423"/>
        <item x="7625"/>
        <item x="8426"/>
        <item x="5248"/>
        <item x="6226"/>
        <item x="3476"/>
        <item x="5616"/>
        <item x="4294"/>
        <item x="2388"/>
        <item x="8485"/>
        <item x="344"/>
        <item x="4878"/>
        <item x="8451"/>
        <item x="4712"/>
        <item x="6657"/>
        <item x="4136"/>
        <item x="2274"/>
        <item x="4643"/>
        <item x="5287"/>
        <item x="3881"/>
        <item x="6287"/>
        <item x="2486"/>
        <item x="1927"/>
        <item x="7026"/>
        <item x="6548"/>
        <item x="3178"/>
        <item x="784"/>
        <item x="7138"/>
        <item x="5253"/>
        <item x="5085"/>
        <item x="5442"/>
        <item x="5731"/>
        <item x="8054"/>
        <item x="971"/>
        <item x="6615"/>
        <item x="7231"/>
        <item x="7808"/>
        <item x="1425"/>
        <item x="6329"/>
        <item x="59"/>
        <item x="8629"/>
        <item x="6049"/>
        <item x="2851"/>
        <item x="1199"/>
        <item x="6551"/>
        <item x="4634"/>
        <item x="5657"/>
        <item x="7046"/>
        <item x="7417"/>
        <item x="7012"/>
        <item x="6848"/>
        <item x="777"/>
        <item x="2579"/>
        <item x="3788"/>
        <item x="5486"/>
        <item x="7844"/>
        <item x="7762"/>
        <item x="2493"/>
        <item x="42"/>
        <item x="3501"/>
        <item x="7949"/>
        <item x="4983"/>
        <item x="6660"/>
        <item x="4482"/>
        <item x="3918"/>
        <item x="737"/>
        <item x="5395"/>
        <item x="4588"/>
        <item x="4212"/>
        <item x="7420"/>
        <item x="8507"/>
        <item x="7258"/>
        <item x="5369"/>
        <item x="597"/>
        <item x="5345"/>
        <item x="2904"/>
        <item x="3654"/>
        <item x="7087"/>
        <item x="569"/>
        <item x="729"/>
        <item x="4961"/>
        <item x="276"/>
        <item x="5860"/>
        <item x="1793"/>
        <item x="2137"/>
        <item x="1177"/>
        <item x="1833"/>
        <item x="1951"/>
        <item x="6797"/>
        <item x="678"/>
        <item x="1122"/>
        <item x="1450"/>
        <item x="3378"/>
        <item x="1853"/>
        <item x="4764"/>
        <item x="2846"/>
        <item x="653"/>
        <item x="5515"/>
        <item x="8215"/>
        <item x="7720"/>
        <item x="7022"/>
        <item x="6477"/>
        <item x="3727"/>
        <item x="8146"/>
        <item x="7066"/>
        <item x="7125"/>
        <item x="7870"/>
        <item x="140"/>
        <item x="2862"/>
        <item x="3457"/>
        <item x="5881"/>
        <item x="3131"/>
        <item x="7077"/>
        <item x="2821"/>
        <item x="3687"/>
        <item x="6924"/>
        <item x="7755"/>
        <item x="6371"/>
        <item x="6585"/>
        <item x="3607"/>
        <item x="6576"/>
        <item x="7620"/>
        <item x="1120"/>
        <item x="5821"/>
        <item x="6150"/>
        <item x="149"/>
        <item x="281"/>
        <item x="4414"/>
        <item x="3645"/>
        <item x="2093"/>
        <item x="6921"/>
        <item x="2313"/>
        <item x="6630"/>
        <item x="673"/>
        <item x="3847"/>
        <item x="7248"/>
        <item x="5346"/>
        <item x="6106"/>
        <item x="473"/>
        <item x="7887"/>
        <item x="2178"/>
        <item x="380"/>
        <item x="219"/>
        <item x="1066"/>
        <item x="2483"/>
        <item x="2071"/>
        <item x="4174"/>
        <item x="2423"/>
        <item x="7990"/>
        <item x="449"/>
        <item x="989"/>
        <item x="862"/>
        <item x="5449"/>
        <item x="1597"/>
        <item x="888"/>
        <item x="6931"/>
        <item x="3032"/>
        <item x="7621"/>
        <item x="924"/>
        <item x="1134"/>
        <item x="3781"/>
        <item x="2960"/>
        <item x="925"/>
        <item x="3525"/>
        <item x="7098"/>
        <item x="6045"/>
        <item x="7888"/>
        <item x="2215"/>
        <item x="827"/>
        <item x="4561"/>
        <item x="8349"/>
        <item x="2996"/>
        <item x="7439"/>
        <item x="407"/>
        <item x="2614"/>
        <item x="7029"/>
        <item x="4988"/>
        <item x="2907"/>
        <item x="5955"/>
        <item x="1169"/>
        <item x="4443"/>
        <item x="7825"/>
        <item x="3219"/>
        <item x="6868"/>
        <item x="1776"/>
        <item x="6230"/>
        <item x="63"/>
        <item x="7838"/>
        <item x="904"/>
        <item x="7341"/>
        <item x="2616"/>
        <item x="7955"/>
        <item x="7919"/>
        <item x="7694"/>
        <item x="7390"/>
        <item x="5389"/>
        <item x="3715"/>
        <item x="1047"/>
        <item x="5011"/>
        <item x="7036"/>
        <item x="669"/>
        <item x="6704"/>
        <item x="3605"/>
        <item x="8327"/>
        <item x="3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0"/>
  </rowFields>
  <rowItems count="12">
    <i>
      <x v="7109"/>
    </i>
    <i>
      <x v="7104"/>
    </i>
    <i>
      <x v="7108"/>
    </i>
    <i>
      <x v="7106"/>
    </i>
    <i>
      <x v="3764"/>
    </i>
    <i>
      <x v="8278"/>
    </i>
    <i>
      <x v="8277"/>
    </i>
    <i>
      <x v="7105"/>
    </i>
    <i>
      <x v="3760"/>
    </i>
    <i>
      <x v="7556"/>
    </i>
    <i>
      <x v="3763"/>
    </i>
    <i t="grand">
      <x/>
    </i>
  </rowItems>
  <colItems count="1">
    <i/>
  </colItems>
  <dataFields count="1">
    <dataField name="Count of 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F2A3E1-F2DB-4CCC-AB21-1766CCBE735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21:G29" firstHeaderRow="1" firstDataRow="2" firstDataCol="1"/>
  <pivotFields count="23">
    <pivotField showAll="0"/>
    <pivotField dataField="1" showAll="0"/>
    <pivotField showAll="0"/>
    <pivotField showAll="0"/>
    <pivotField axis="axisCol" showAll="0">
      <items count="3">
        <item x="0"/>
        <item x="1"/>
        <item t="default"/>
      </items>
    </pivotField>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4"/>
  </colFields>
  <colItems count="3">
    <i>
      <x/>
    </i>
    <i>
      <x v="1"/>
    </i>
    <i t="grand">
      <x/>
    </i>
  </colItems>
  <dataFields count="1">
    <dataField name="Count of 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62B4FC-D554-45FE-BCB7-EF83BCD42D8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4:F12" firstHeaderRow="1" firstDataRow="2" firstDataCol="1"/>
  <pivotFields count="23">
    <pivotField showAll="0"/>
    <pivotField dataField="1" showAll="0"/>
    <pivotField showAll="0"/>
    <pivotField showAll="0"/>
    <pivotField axis="axisCol" showAll="0">
      <items count="3">
        <item x="0"/>
        <item x="1"/>
        <item t="default"/>
      </items>
    </pivotField>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4"/>
  </colFields>
  <colItems count="3">
    <i>
      <x/>
    </i>
    <i>
      <x v="1"/>
    </i>
    <i t="grand">
      <x/>
    </i>
  </colItems>
  <dataFields count="1">
    <dataField name="Count of Name" fld="1" subtotal="count" baseField="0" baseItem="0"/>
  </dataFields>
  <chartFormats count="2">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82374D-D098-4B46-B3B6-3AE3FA179E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H13" firstHeaderRow="1" firstDataRow="2" firstDataCol="1"/>
  <pivotFields count="23">
    <pivotField showAll="0"/>
    <pivotField showAll="0"/>
    <pivotField showAll="0"/>
    <pivotField showAll="0"/>
    <pivotField showAll="0">
      <items count="3">
        <item x="0"/>
        <item x="1"/>
        <item t="default"/>
      </items>
    </pivotField>
    <pivotField showAll="0"/>
    <pivotField axis="axisRow" dataField="1" showAll="0">
      <items count="9">
        <item x="6"/>
        <item x="4"/>
        <item x="5"/>
        <item x="3"/>
        <item x="2"/>
        <item x="7"/>
        <item x="0"/>
        <item x="1"/>
        <item t="default"/>
      </items>
    </pivotField>
    <pivotField axis="axisCol"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6"/>
  </rowFields>
  <rowItems count="9">
    <i>
      <x/>
    </i>
    <i>
      <x v="1"/>
    </i>
    <i>
      <x v="2"/>
    </i>
    <i>
      <x v="3"/>
    </i>
    <i>
      <x v="4"/>
    </i>
    <i>
      <x v="5"/>
    </i>
    <i>
      <x v="6"/>
    </i>
    <i>
      <x v="7"/>
    </i>
    <i t="grand">
      <x/>
    </i>
  </rowItems>
  <colFields count="1">
    <field x="7"/>
  </colFields>
  <colItems count="7">
    <i>
      <x/>
    </i>
    <i>
      <x v="1"/>
    </i>
    <i>
      <x v="2"/>
    </i>
    <i>
      <x v="3"/>
    </i>
    <i>
      <x v="4"/>
    </i>
    <i>
      <x v="5"/>
    </i>
    <i t="grand">
      <x/>
    </i>
  </colItems>
  <dataFields count="1">
    <dataField name="Count of Blood type updated" fld="6" subtotal="count" baseField="0" baseItem="0"/>
  </dataFields>
  <chartFormats count="21">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7" count="1" selected="0">
            <x v="0"/>
          </reference>
        </references>
      </pivotArea>
    </chartFormat>
    <chartFormat chart="0" format="9" series="1">
      <pivotArea type="data" outline="0" fieldPosition="0">
        <references count="2">
          <reference field="4294967294" count="1" selected="0">
            <x v="0"/>
          </reference>
          <reference field="7" count="1" selected="0">
            <x v="1"/>
          </reference>
        </references>
      </pivotArea>
    </chartFormat>
    <chartFormat chart="0" format="10"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 chart="0" format="12" series="1">
      <pivotArea type="data" outline="0" fieldPosition="0">
        <references count="2">
          <reference field="4294967294" count="1" selected="0">
            <x v="0"/>
          </reference>
          <reference field="7" count="1" selected="0">
            <x v="4"/>
          </reference>
        </references>
      </pivotArea>
    </chartFormat>
    <chartFormat chart="0" format="13" series="1">
      <pivotArea type="data" outline="0" fieldPosition="0">
        <references count="2">
          <reference field="4294967294" count="1" selected="0">
            <x v="0"/>
          </reference>
          <reference field="7" count="1" selected="0">
            <x v="5"/>
          </reference>
        </references>
      </pivotArea>
    </chartFormat>
    <chartFormat chart="13" format="20" series="1">
      <pivotArea type="data" outline="0" fieldPosition="0">
        <references count="2">
          <reference field="4294967294" count="1" selected="0">
            <x v="0"/>
          </reference>
          <reference field="7" count="1" selected="0">
            <x v="0"/>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2"/>
          </reference>
        </references>
      </pivotArea>
    </chartFormat>
    <chartFormat chart="13" format="23" series="1">
      <pivotArea type="data" outline="0" fieldPosition="0">
        <references count="2">
          <reference field="4294967294" count="1" selected="0">
            <x v="0"/>
          </reference>
          <reference field="7" count="1" selected="0">
            <x v="3"/>
          </reference>
        </references>
      </pivotArea>
    </chartFormat>
    <chartFormat chart="13" format="24" series="1">
      <pivotArea type="data" outline="0" fieldPosition="0">
        <references count="2">
          <reference field="4294967294" count="1" selected="0">
            <x v="0"/>
          </reference>
          <reference field="7" count="1" selected="0">
            <x v="4"/>
          </reference>
        </references>
      </pivotArea>
    </chartFormat>
    <chartFormat chart="13" format="25" series="1">
      <pivotArea type="data" outline="0" fieldPosition="0">
        <references count="2">
          <reference field="4294967294" count="1" selected="0">
            <x v="0"/>
          </reference>
          <reference field="7" count="1" selected="0">
            <x v="5"/>
          </reference>
        </references>
      </pivotArea>
    </chartFormat>
    <chartFormat chart="0" format="14">
      <pivotArea type="data" outline="0" fieldPosition="0">
        <references count="3">
          <reference field="4294967294" count="1" selected="0">
            <x v="0"/>
          </reference>
          <reference field="6" count="1" selected="0">
            <x v="7"/>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861BE-5385-45C0-A7A1-1C79BAA3A5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6:C10" firstHeaderRow="1" firstDataRow="1" firstDataCol="1"/>
  <pivotFields count="23">
    <pivotField showAll="0"/>
    <pivotField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14"/>
  </rowFields>
  <rowItems count="4">
    <i>
      <x v="1"/>
    </i>
    <i>
      <x/>
    </i>
    <i>
      <x v="2"/>
    </i>
    <i t="grand">
      <x/>
    </i>
  </rowItems>
  <colItems count="1">
    <i/>
  </colItems>
  <dataFields count="1">
    <dataField name="Average of  Billing Amount " fld="12" subtotal="average" baseField="14" baseItem="0" numFmtId="1"/>
  </dataFields>
  <formats count="1">
    <format dxfId="6">
      <pivotArea collapsedLevelsAreSubtotals="1" fieldPosition="0">
        <references count="1">
          <reference field="14" count="1">
            <x v="1"/>
          </reference>
        </references>
      </pivotArea>
    </format>
  </formats>
  <chartFormats count="4">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2F641F-1AE8-4F77-9CB9-F4D093BAF1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7:D14" firstHeaderRow="1" firstDataRow="1" firstDataCol="1"/>
  <pivotFields count="23">
    <pivotField showAll="0"/>
    <pivotField showAll="0"/>
    <pivotField showAll="0"/>
    <pivotField showAll="0"/>
    <pivotField showAll="0">
      <items count="3">
        <item x="0"/>
        <item x="1"/>
        <item t="default"/>
      </items>
    </pivotField>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7"/>
  </rowFields>
  <rowItems count="7">
    <i>
      <x v="2"/>
    </i>
    <i>
      <x v="3"/>
    </i>
    <i>
      <x v="1"/>
    </i>
    <i>
      <x/>
    </i>
    <i>
      <x v="4"/>
    </i>
    <i>
      <x v="5"/>
    </i>
    <i t="grand">
      <x/>
    </i>
  </rowItems>
  <colItems count="1">
    <i/>
  </colItems>
  <dataFields count="1">
    <dataField name="Average of  Billing Amount " fld="12" subtotal="average" showDataAs="percentOfTotal" baseField="14" baseItem="0" numFmtId="10"/>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CB9C95-3364-4159-B081-2D90B61CAE2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8:D12" firstHeaderRow="0" firstDataRow="1" firstDataCol="1"/>
  <pivotFields count="23">
    <pivotField showAll="0"/>
    <pivotField showAll="0"/>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3"/>
  </rowFields>
  <rowItems count="4">
    <i>
      <x v="1"/>
    </i>
    <i>
      <x/>
    </i>
    <i>
      <x v="2"/>
    </i>
    <i t="grand">
      <x/>
    </i>
  </rowItems>
  <colFields count="1">
    <field x="-2"/>
  </colFields>
  <colItems count="2">
    <i>
      <x/>
    </i>
    <i i="1">
      <x v="1"/>
    </i>
  </colItems>
  <dataFields count="2">
    <dataField name="Average of  Billing Amount " fld="12" subtotal="average" baseField="14" baseItem="0" numFmtId="1"/>
    <dataField name="Count of Age Bucket" fld="3" subtotal="count" baseField="0" baseItem="0"/>
  </dataField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08D17F-7429-46D2-A222-6666557D52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5:D11" firstHeaderRow="0" firstDataRow="1" firstDataCol="1"/>
  <pivotFields count="23">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axis="axisRow" showAll="0">
      <items count="6">
        <item x="3"/>
        <item x="2"/>
        <item x="4"/>
        <item x="0"/>
        <item x="1"/>
        <item t="default"/>
      </items>
    </pivotField>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11"/>
  </rowFields>
  <rowItems count="6">
    <i>
      <x/>
    </i>
    <i>
      <x v="1"/>
    </i>
    <i>
      <x v="2"/>
    </i>
    <i>
      <x v="3"/>
    </i>
    <i>
      <x v="4"/>
    </i>
    <i t="grand">
      <x/>
    </i>
  </rowItems>
  <colFields count="1">
    <field x="-2"/>
  </colFields>
  <colItems count="2">
    <i>
      <x/>
    </i>
    <i i="1">
      <x v="1"/>
    </i>
  </colItems>
  <dataFields count="2">
    <dataField name="Average of  Billing Amount " fld="12" subtotal="average" baseField="14" baseItem="0" numFmtId="1"/>
    <dataField name="Count of Patients" fld="3" subtotal="count" baseField="11" baseItem="0"/>
  </dataFields>
  <chartFormats count="8">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A6F953F-EA33-4D56-AF79-EF57B08191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1:F45" firstHeaderRow="1" firstDataRow="2" firstDataCol="1"/>
  <pivotFields count="23">
    <pivotField showAll="0"/>
    <pivotField dataField="1"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axis="axisCol" showAll="0">
      <items count="4">
        <item x="0"/>
        <item x="2"/>
        <item x="1"/>
        <item t="default"/>
      </items>
    </pivotField>
    <pivotField showAll="0"/>
    <pivotField numFmtId="14" showAll="0"/>
    <pivotField showAll="0"/>
    <pivotField showAll="0"/>
    <pivotField showAll="0">
      <items count="6">
        <item x="0"/>
        <item x="1"/>
        <item x="2"/>
        <item x="3"/>
        <item x="4"/>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s>
  <rowFields count="1">
    <field x="20"/>
  </rowFields>
  <rowItems count="13">
    <i>
      <x v="1"/>
    </i>
    <i>
      <x v="2"/>
    </i>
    <i>
      <x v="3"/>
    </i>
    <i>
      <x v="4"/>
    </i>
    <i>
      <x v="5"/>
    </i>
    <i>
      <x v="6"/>
    </i>
    <i>
      <x v="7"/>
    </i>
    <i>
      <x v="8"/>
    </i>
    <i>
      <x v="9"/>
    </i>
    <i>
      <x v="10"/>
    </i>
    <i>
      <x v="11"/>
    </i>
    <i>
      <x v="12"/>
    </i>
    <i t="grand">
      <x/>
    </i>
  </rowItems>
  <colFields count="1">
    <field x="14"/>
  </colFields>
  <colItems count="4">
    <i>
      <x/>
    </i>
    <i>
      <x v="1"/>
    </i>
    <i>
      <x v="2"/>
    </i>
    <i t="grand">
      <x/>
    </i>
  </colItems>
  <dataFields count="1">
    <dataField name="Count of Name" fld="1" subtotal="count" baseField="0" baseItem="0"/>
  </dataFields>
  <conditionalFormats count="12">
    <conditionalFormat priority="24">
      <pivotAreas count="1">
        <pivotArea type="data" collapsedLevelsAreSubtotals="1" fieldPosition="0">
          <references count="3">
            <reference field="4294967294" count="1" selected="0">
              <x v="0"/>
            </reference>
            <reference field="14" count="3" selected="0">
              <x v="0"/>
              <x v="1"/>
              <x v="2"/>
            </reference>
            <reference field="20" count="1">
              <x v="1"/>
            </reference>
          </references>
        </pivotArea>
      </pivotAreas>
    </conditionalFormat>
    <conditionalFormat priority="23">
      <pivotAreas count="1">
        <pivotArea type="data" collapsedLevelsAreSubtotals="1" fieldPosition="0">
          <references count="3">
            <reference field="4294967294" count="1" selected="0">
              <x v="0"/>
            </reference>
            <reference field="14" count="3" selected="0">
              <x v="0"/>
              <x v="1"/>
              <x v="2"/>
            </reference>
            <reference field="20" count="1">
              <x v="2"/>
            </reference>
          </references>
        </pivotArea>
      </pivotAreas>
    </conditionalFormat>
    <conditionalFormat priority="22">
      <pivotAreas count="1">
        <pivotArea type="data" collapsedLevelsAreSubtotals="1" fieldPosition="0">
          <references count="3">
            <reference field="4294967294" count="1" selected="0">
              <x v="0"/>
            </reference>
            <reference field="14" count="3" selected="0">
              <x v="0"/>
              <x v="1"/>
              <x v="2"/>
            </reference>
            <reference field="20" count="1">
              <x v="3"/>
            </reference>
          </references>
        </pivotArea>
      </pivotAreas>
    </conditionalFormat>
    <conditionalFormat priority="21">
      <pivotAreas count="1">
        <pivotArea type="data" collapsedLevelsAreSubtotals="1" fieldPosition="0">
          <references count="3">
            <reference field="4294967294" count="1" selected="0">
              <x v="0"/>
            </reference>
            <reference field="14" count="3" selected="0">
              <x v="0"/>
              <x v="1"/>
              <x v="2"/>
            </reference>
            <reference field="20" count="1">
              <x v="4"/>
            </reference>
          </references>
        </pivotArea>
      </pivotAreas>
    </conditionalFormat>
    <conditionalFormat priority="20">
      <pivotAreas count="1">
        <pivotArea type="data" collapsedLevelsAreSubtotals="1" fieldPosition="0">
          <references count="3">
            <reference field="4294967294" count="1" selected="0">
              <x v="0"/>
            </reference>
            <reference field="14" count="3" selected="0">
              <x v="0"/>
              <x v="1"/>
              <x v="2"/>
            </reference>
            <reference field="20" count="1">
              <x v="5"/>
            </reference>
          </references>
        </pivotArea>
      </pivotAreas>
    </conditionalFormat>
    <conditionalFormat priority="19">
      <pivotAreas count="1">
        <pivotArea type="data" collapsedLevelsAreSubtotals="1" fieldPosition="0">
          <references count="3">
            <reference field="4294967294" count="1" selected="0">
              <x v="0"/>
            </reference>
            <reference field="14" count="3" selected="0">
              <x v="0"/>
              <x v="1"/>
              <x v="2"/>
            </reference>
            <reference field="20" count="1">
              <x v="6"/>
            </reference>
          </references>
        </pivotArea>
      </pivotAreas>
    </conditionalFormat>
    <conditionalFormat priority="18">
      <pivotAreas count="1">
        <pivotArea type="data" collapsedLevelsAreSubtotals="1" fieldPosition="0">
          <references count="3">
            <reference field="4294967294" count="1" selected="0">
              <x v="0"/>
            </reference>
            <reference field="14" count="3" selected="0">
              <x v="0"/>
              <x v="1"/>
              <x v="2"/>
            </reference>
            <reference field="20" count="1">
              <x v="7"/>
            </reference>
          </references>
        </pivotArea>
      </pivotAreas>
    </conditionalFormat>
    <conditionalFormat priority="17">
      <pivotAreas count="1">
        <pivotArea type="data" collapsedLevelsAreSubtotals="1" fieldPosition="0">
          <references count="3">
            <reference field="4294967294" count="1" selected="0">
              <x v="0"/>
            </reference>
            <reference field="14" count="3" selected="0">
              <x v="0"/>
              <x v="1"/>
              <x v="2"/>
            </reference>
            <reference field="20" count="1">
              <x v="8"/>
            </reference>
          </references>
        </pivotArea>
      </pivotAreas>
    </conditionalFormat>
    <conditionalFormat priority="16">
      <pivotAreas count="1">
        <pivotArea type="data" collapsedLevelsAreSubtotals="1" fieldPosition="0">
          <references count="3">
            <reference field="4294967294" count="1" selected="0">
              <x v="0"/>
            </reference>
            <reference field="14" count="3" selected="0">
              <x v="0"/>
              <x v="1"/>
              <x v="2"/>
            </reference>
            <reference field="20" count="1">
              <x v="9"/>
            </reference>
          </references>
        </pivotArea>
      </pivotAreas>
    </conditionalFormat>
    <conditionalFormat priority="15">
      <pivotAreas count="1">
        <pivotArea type="data" collapsedLevelsAreSubtotals="1" fieldPosition="0">
          <references count="3">
            <reference field="4294967294" count="1" selected="0">
              <x v="0"/>
            </reference>
            <reference field="14" count="3" selected="0">
              <x v="0"/>
              <x v="1"/>
              <x v="2"/>
            </reference>
            <reference field="20" count="1">
              <x v="10"/>
            </reference>
          </references>
        </pivotArea>
      </pivotAreas>
    </conditionalFormat>
    <conditionalFormat priority="14">
      <pivotAreas count="1">
        <pivotArea type="data" collapsedLevelsAreSubtotals="1" fieldPosition="0">
          <references count="3">
            <reference field="4294967294" count="1" selected="0">
              <x v="0"/>
            </reference>
            <reference field="14" count="3" selected="0">
              <x v="0"/>
              <x v="1"/>
              <x v="2"/>
            </reference>
            <reference field="20" count="1">
              <x v="11"/>
            </reference>
          </references>
        </pivotArea>
      </pivotAreas>
    </conditionalFormat>
    <conditionalFormat priority="13">
      <pivotAreas count="1">
        <pivotArea type="data" collapsedLevelsAreSubtotals="1" fieldPosition="0">
          <references count="3">
            <reference field="4294967294" count="1" selected="0">
              <x v="0"/>
            </reference>
            <reference field="14" count="3" selected="0">
              <x v="0"/>
              <x v="1"/>
              <x v="2"/>
            </reference>
            <reference field="20" count="1">
              <x v="12"/>
            </reference>
          </references>
        </pivotArea>
      </pivotAreas>
    </conditionalFormat>
  </conditionalFormats>
  <chartFormats count="4">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4" count="1" selected="0">
            <x v="0"/>
          </reference>
        </references>
      </pivotArea>
    </chartFormat>
    <chartFormat chart="10" format="1" series="1">
      <pivotArea type="data" outline="0" fieldPosition="0">
        <references count="2">
          <reference field="4294967294" count="1" selected="0">
            <x v="0"/>
          </reference>
          <reference field="14" count="1" selected="0">
            <x v="1"/>
          </reference>
        </references>
      </pivotArea>
    </chartFormat>
    <chartFormat chart="1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EAA26F-750A-483F-BDA7-AE2FCBC247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6:C19" firstHeaderRow="1" firstDataRow="1" firstDataCol="1"/>
  <pivotFields count="23">
    <pivotField showAll="0"/>
    <pivotField dataField="1"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s>
  <rowFields count="1">
    <field x="20"/>
  </rowFields>
  <rowItems count="13">
    <i>
      <x v="1"/>
    </i>
    <i>
      <x v="2"/>
    </i>
    <i>
      <x v="3"/>
    </i>
    <i>
      <x v="4"/>
    </i>
    <i>
      <x v="5"/>
    </i>
    <i>
      <x v="6"/>
    </i>
    <i>
      <x v="7"/>
    </i>
    <i>
      <x v="8"/>
    </i>
    <i>
      <x v="9"/>
    </i>
    <i>
      <x v="10"/>
    </i>
    <i>
      <x v="11"/>
    </i>
    <i>
      <x v="12"/>
    </i>
    <i t="grand">
      <x/>
    </i>
  </rowItems>
  <colItems count="1">
    <i/>
  </colItems>
  <dataFields count="1">
    <dataField name="Count of Name" fld="1" subtotal="count" showDataAs="percentOfTotal" baseField="0" baseItem="0" numFmtId="1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D701D3-7A70-4C90-86FD-82678613483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63:C67" firstHeaderRow="1" firstDataRow="1" firstDataCol="1"/>
  <pivotFields count="23">
    <pivotField showAll="0"/>
    <pivotField dataField="1" showAll="0"/>
    <pivotField showAll="0"/>
    <pivotField showAll="0"/>
    <pivotField showAll="0">
      <items count="3">
        <item x="0"/>
        <item x="1"/>
        <item t="default"/>
      </items>
    </pivotField>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axis="axisRow" showAll="0">
      <items count="6">
        <item x="0"/>
        <item x="1"/>
        <item x="2"/>
        <item x="3"/>
        <item x="4"/>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numFmtId="14" showAll="0" defaultSubtotal="0">
      <items count="8">
        <item sd="0" x="0"/>
        <item sd="0" x="1"/>
        <item sd="0" x="2"/>
        <item sd="0" x="3"/>
        <item sd="0" x="4"/>
        <item sd="0" x="5"/>
        <item sd="0" x="6"/>
        <item sd="0" x="7"/>
      </items>
    </pivotField>
  </pivotFields>
  <rowFields count="1">
    <field x="19"/>
  </rowFields>
  <rowItems count="4">
    <i>
      <x v="1"/>
    </i>
    <i>
      <x v="2"/>
    </i>
    <i>
      <x v="3"/>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969833-69FC-474C-9BF0-5C3145CBA5FB}" autoFormatId="16" applyNumberFormats="0" applyBorderFormats="0" applyFontFormats="0" applyPatternFormats="0" applyAlignmentFormats="0" applyWidthHeightFormats="0">
  <queryTableRefresh nextId="36" unboundColumnsRight="1">
    <queryTableFields count="20">
      <queryTableField id="29" name="Prefix" tableColumnId="16"/>
      <queryTableField id="1" name="Name" tableColumnId="1"/>
      <queryTableField id="2" name="Age" tableColumnId="2"/>
      <queryTableField id="32" dataBound="0" tableColumnId="19"/>
      <queryTableField id="3" name="Gender" tableColumnId="3"/>
      <queryTableField id="4" name="Blood Type" tableColumnId="4"/>
      <queryTableField id="27" name="Blood type updated" tableColumnId="27"/>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dataBound="0" tableColumnId="12"/>
      <queryTableField id="34" name="Admission Type" tableColumnId="18"/>
      <queryTableField id="13" name="Discharge Date" tableColumnId="13"/>
      <queryTableField id="14" name="Medication" tableColumnId="14"/>
      <queryTableField id="15" name="Test Results" tableColumnId="15"/>
      <queryTableField id="33" dataBound="0" tableColumnId="17"/>
    </queryTableFields>
    <queryTableDeletedFields count="1">
      <deletedField name="Admission Typ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273730E-6B3F-4041-B695-5D4F2A31C994}" sourceName="Gender">
  <pivotTables>
    <pivotTable tabId="11" name="PivotTable2"/>
    <pivotTable tabId="15" name="PivotTable1"/>
    <pivotTable tabId="15" name="PivotTable2"/>
    <pivotTable tabId="15" name="PivotTable3"/>
    <pivotTable tabId="9" name="PivotTable7"/>
    <pivotTable tabId="10" name="PivotTable1"/>
    <pivotTable tabId="12" name="PivotTable3"/>
    <pivotTable tabId="13" name="PivotTable4"/>
    <pivotTable tabId="14" name="PivotTable5"/>
    <pivotTable tabId="8" name="PivotTable1"/>
    <pivotTable tabId="8" name="PivotTable2"/>
    <pivotTable tabId="8" name="PivotTable3"/>
    <pivotTable tabId="8" name="PivotTable4"/>
    <pivotTable tabId="8" name="PivotTable5"/>
    <pivotTable tabId="8" name="PivotTable6"/>
  </pivotTables>
  <data>
    <tabular pivotCacheId="115185601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FDEEE8F-2C98-426F-A502-6D8FB3CEAF22}" cache="Slicer_Gender" caption="Gender"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6421EB-BC95-40D4-97B1-AAE9A54B5E6D}" name="Table4" displayName="Table4" ref="B3:D19" totalsRowShown="0" headerRowDxfId="34" headerRowBorderDxfId="33" tableBorderDxfId="32" totalsRowBorderDxfId="31">
  <tableColumns count="3">
    <tableColumn id="1" xr3:uid="{C139EBD2-7C1E-47A0-BA6E-8D227EAE6DE6}" name="Column name" dataDxfId="30"/>
    <tableColumn id="2" xr3:uid="{54D05FA2-74B5-4080-88CC-4C360B6A8B39}" name="Information stored" dataDxfId="29"/>
    <tableColumn id="3" xr3:uid="{38CD26AA-9DCA-4EAB-A27A-1041679502B7}" name="data_type"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B66AF5-CA84-4C87-BE8E-9AD61B02E04D}" name="Raw_data_US_healthcare" displayName="Raw_data_US_healthcare" ref="A1:T10001" tableType="queryTable" totalsRowShown="0">
  <autoFilter ref="A1:T10001" xr:uid="{37B66AF5-CA84-4C87-BE8E-9AD61B02E04D}"/>
  <tableColumns count="20">
    <tableColumn id="16" xr3:uid="{E350A0B8-0484-41B1-9EFE-B71228225437}" uniqueName="16" name="Prefix" queryTableFieldId="29"/>
    <tableColumn id="1" xr3:uid="{64183F4E-91F7-4398-B910-D5D3D35AF280}" uniqueName="1" name="Name" queryTableFieldId="1" dataDxfId="27"/>
    <tableColumn id="2" xr3:uid="{B74282D1-BF4B-47B3-B7BE-6BD6DE545F5F}" uniqueName="2" name="Age" queryTableFieldId="2" dataDxfId="26"/>
    <tableColumn id="19" xr3:uid="{36E35A61-FC35-44D6-ADB8-E8EB52952E39}" uniqueName="19" name="Age Bucket" queryTableFieldId="32" dataDxfId="25">
      <calculatedColumnFormula>IF(Raw_data_US_healthcare[[#This Row],[Age]]&lt;35,"Young",IF(Raw_data_US_healthcare[[#This Row],[Age]]&lt;60,"Middle","Senior"))</calculatedColumnFormula>
    </tableColumn>
    <tableColumn id="3" xr3:uid="{90B5A6E4-E9AB-45AF-8912-9E25F2546F26}" uniqueName="3" name="Gender" queryTableFieldId="3" dataDxfId="24"/>
    <tableColumn id="4" xr3:uid="{47DCEE7A-C2B6-4DED-B04F-1E7C5C3D82DA}" uniqueName="4" name="Blood Type" queryTableFieldId="4" dataDxfId="23"/>
    <tableColumn id="27" xr3:uid="{C9F65EDC-67B7-423C-AA3E-FA6B7D461F29}" uniqueName="27" name="Blood type updated" queryTableFieldId="27" dataDxfId="22"/>
    <tableColumn id="5" xr3:uid="{54C2AF63-88C6-4308-B106-1FBFB5739661}" uniqueName="5" name="Medical Condition" queryTableFieldId="5" dataDxfId="21"/>
    <tableColumn id="6" xr3:uid="{1C3D98DC-C018-4148-A922-9A043C9FEBA7}" uniqueName="6" name="Date of Admission" queryTableFieldId="6" dataDxfId="20"/>
    <tableColumn id="7" xr3:uid="{DBDB1176-BFC5-4C69-88E3-52A66FFBDB57}" uniqueName="7" name="Doctor" queryTableFieldId="7" dataDxfId="19"/>
    <tableColumn id="8" xr3:uid="{E7B05B9C-9D60-45CD-B923-79278280DE31}" uniqueName="8" name="Hospital" queryTableFieldId="8" dataDxfId="18"/>
    <tableColumn id="9" xr3:uid="{08F0BFFD-7484-4F1C-B7ED-FC79FF7A81C4}" uniqueName="9" name="Insurance Provider" queryTableFieldId="9" dataDxfId="17"/>
    <tableColumn id="10" xr3:uid="{3C3107BA-0982-4892-AE94-3640F6DA31C7}" uniqueName="10" name=" Billing Amount " queryTableFieldId="10" dataDxfId="16"/>
    <tableColumn id="11" xr3:uid="{9332FDDB-39D2-4AB3-BFDF-9BAEE2A7C2B5}" uniqueName="11" name="Room Number" queryTableFieldId="11"/>
    <tableColumn id="12" xr3:uid="{98C2B289-601F-4AAC-B1F1-DF410DB87DF3}" uniqueName="12" name="Admission Type" queryTableFieldId="12" dataDxfId="15"/>
    <tableColumn id="18" xr3:uid="{30902011-E4AE-4B63-8A08-ED3780AA15EA}" uniqueName="18" name="Admission Type2" queryTableFieldId="34" dataDxfId="14"/>
    <tableColumn id="13" xr3:uid="{3E781769-22B0-4B66-A664-7A12365D3FAA}" uniqueName="13" name="Discharge Date" queryTableFieldId="13" dataDxfId="13"/>
    <tableColumn id="14" xr3:uid="{C01859A0-B12C-431C-9364-43B81105D06C}" uniqueName="14" name="Medication" queryTableFieldId="14" dataDxfId="12"/>
    <tableColumn id="15" xr3:uid="{62996769-B54C-4512-AAC5-CDFF37D70DD8}" uniqueName="15" name="Test Results" queryTableFieldId="15" dataDxfId="11"/>
    <tableColumn id="17" xr3:uid="{CA44D5BD-1B48-4A17-BC56-663BA8A150E9}" uniqueName="17" name="No od days admitted " queryTableFieldId="33" dataDxfId="10">
      <calculatedColumnFormula>_xlfn.DAYS(Raw_data_US_healthcare[[#This Row],[Discharge Date]],Raw_data_US_healthcare[[#This Row],[Date of Admission]])</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593DA4-69DE-48B9-A509-8379ECF65479}" name="Table2" displayName="Table2" ref="B1:C16" totalsRowShown="0">
  <autoFilter ref="B1:C16" xr:uid="{F9593DA4-69DE-48B9-A509-8379ECF65479}"/>
  <tableColumns count="2">
    <tableColumn id="1" xr3:uid="{6F7E3673-5ED0-477F-8E2C-46AC0084C294}" name="Blood_group" dataDxfId="9"/>
    <tableColumn id="2" xr3:uid="{ADE58881-CFF6-4304-99FA-8680A8F5E13B}" name="blood_group_upda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B4151-8FBF-44D6-B494-5F2DD8DAE8DF}">
  <dimension ref="A1"/>
  <sheetViews>
    <sheetView showGridLines="0" tabSelected="1" zoomScale="80" zoomScaleNormal="80" workbookViewId="0">
      <selection activeCell="K20" sqref="K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64695-61A4-40E1-A29E-021142364167}">
  <dimension ref="A3:X23"/>
  <sheetViews>
    <sheetView showGridLines="0" workbookViewId="0">
      <selection activeCell="K4" sqref="K4"/>
    </sheetView>
  </sheetViews>
  <sheetFormatPr defaultRowHeight="14.4" x14ac:dyDescent="0.3"/>
  <cols>
    <col min="2" max="2" width="8.88671875" customWidth="1"/>
  </cols>
  <sheetData>
    <row r="3" spans="1:24" ht="21" x14ac:dyDescent="0.3">
      <c r="C3" s="14" t="s">
        <v>26497</v>
      </c>
    </row>
    <row r="4" spans="1:24" ht="15.6" x14ac:dyDescent="0.3">
      <c r="C4" s="16"/>
    </row>
    <row r="5" spans="1:24" ht="85.2" customHeight="1" x14ac:dyDescent="0.3">
      <c r="A5" s="90" t="s">
        <v>26498</v>
      </c>
      <c r="B5" s="90"/>
      <c r="C5" s="90"/>
      <c r="D5" s="90"/>
      <c r="E5" s="90"/>
      <c r="F5" s="90"/>
      <c r="G5" s="90"/>
      <c r="H5" s="90"/>
      <c r="I5" s="90"/>
      <c r="J5" s="90"/>
      <c r="K5" s="90"/>
      <c r="L5" s="90"/>
      <c r="M5" s="90"/>
      <c r="N5" s="90"/>
      <c r="O5" s="90"/>
      <c r="P5" s="90"/>
      <c r="Q5" s="90"/>
      <c r="R5" s="90"/>
      <c r="S5" s="90"/>
      <c r="T5" s="90"/>
      <c r="U5" s="90"/>
      <c r="V5" s="90"/>
      <c r="W5" s="90"/>
      <c r="X5" s="90"/>
    </row>
    <row r="6" spans="1:24" ht="15.6" x14ac:dyDescent="0.3">
      <c r="C6" s="16"/>
    </row>
    <row r="7" spans="1:24" ht="15.6" x14ac:dyDescent="0.3">
      <c r="C7" s="17" t="s">
        <v>26499</v>
      </c>
    </row>
    <row r="8" spans="1:24" ht="15.6" x14ac:dyDescent="0.3">
      <c r="C8" s="15"/>
    </row>
    <row r="9" spans="1:24" ht="15.6" x14ac:dyDescent="0.3">
      <c r="C9" s="16" t="s">
        <v>26500</v>
      </c>
    </row>
    <row r="10" spans="1:24" ht="15.6" x14ac:dyDescent="0.3">
      <c r="C10" s="19"/>
    </row>
    <row r="11" spans="1:24" ht="15.6" x14ac:dyDescent="0.3">
      <c r="C11" s="19" t="s">
        <v>26501</v>
      </c>
    </row>
    <row r="12" spans="1:24" ht="15.6" x14ac:dyDescent="0.3">
      <c r="C12" s="18" t="s">
        <v>26502</v>
      </c>
    </row>
    <row r="13" spans="1:24" ht="15.6" x14ac:dyDescent="0.3">
      <c r="C13" s="18" t="s">
        <v>26503</v>
      </c>
    </row>
    <row r="14" spans="1:24" ht="15.6" x14ac:dyDescent="0.3">
      <c r="C14" s="16"/>
    </row>
    <row r="15" spans="1:24" ht="15.6" x14ac:dyDescent="0.3">
      <c r="C15" s="19"/>
    </row>
    <row r="16" spans="1:24" ht="15.6" x14ac:dyDescent="0.3">
      <c r="C16" s="19" t="s">
        <v>26504</v>
      </c>
    </row>
    <row r="17" spans="3:3" ht="15.6" x14ac:dyDescent="0.3">
      <c r="C17" s="18" t="s">
        <v>26505</v>
      </c>
    </row>
    <row r="18" spans="3:3" ht="15.6" x14ac:dyDescent="0.3">
      <c r="C18" s="18" t="s">
        <v>26506</v>
      </c>
    </row>
    <row r="19" spans="3:3" ht="15.6" x14ac:dyDescent="0.3">
      <c r="C19" s="20"/>
    </row>
    <row r="20" spans="3:3" ht="15.6" x14ac:dyDescent="0.3">
      <c r="C20" s="19"/>
    </row>
    <row r="21" spans="3:3" ht="15.6" x14ac:dyDescent="0.3">
      <c r="C21" s="19" t="s">
        <v>26507</v>
      </c>
    </row>
    <row r="22" spans="3:3" ht="15.6" x14ac:dyDescent="0.3">
      <c r="C22" s="18" t="s">
        <v>26508</v>
      </c>
    </row>
    <row r="23" spans="3:3" ht="15.6" x14ac:dyDescent="0.3">
      <c r="C23" s="18" t="s">
        <v>26509</v>
      </c>
    </row>
  </sheetData>
  <mergeCells count="1">
    <mergeCell ref="A5:X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8432-85D0-4E34-8EB2-62A49F87D5E9}">
  <dimension ref="B3:D19"/>
  <sheetViews>
    <sheetView showGridLines="0" workbookViewId="0">
      <selection activeCell="I7" sqref="I7"/>
    </sheetView>
  </sheetViews>
  <sheetFormatPr defaultRowHeight="14.4" x14ac:dyDescent="0.3"/>
  <cols>
    <col min="2" max="2" width="17.33203125" bestFit="1" customWidth="1"/>
    <col min="3" max="3" width="28.44140625" bestFit="1" customWidth="1"/>
    <col min="4" max="4" width="11.109375" customWidth="1"/>
  </cols>
  <sheetData>
    <row r="3" spans="2:4" x14ac:dyDescent="0.3">
      <c r="B3" s="5" t="s">
        <v>26490</v>
      </c>
      <c r="C3" s="6" t="s">
        <v>26492</v>
      </c>
      <c r="D3" s="7" t="s">
        <v>26491</v>
      </c>
    </row>
    <row r="4" spans="2:4" x14ac:dyDescent="0.3">
      <c r="B4" s="8" t="s">
        <v>0</v>
      </c>
      <c r="C4" s="9" t="s">
        <v>26474</v>
      </c>
      <c r="D4" s="10" t="s">
        <v>26493</v>
      </c>
    </row>
    <row r="5" spans="2:4" x14ac:dyDescent="0.3">
      <c r="B5" s="8" t="s">
        <v>1</v>
      </c>
      <c r="C5" s="9" t="s">
        <v>26475</v>
      </c>
      <c r="D5" s="10" t="s">
        <v>26494</v>
      </c>
    </row>
    <row r="6" spans="2:4" x14ac:dyDescent="0.3">
      <c r="B6" s="8" t="s">
        <v>2</v>
      </c>
      <c r="C6" s="9" t="s">
        <v>26476</v>
      </c>
      <c r="D6" s="10" t="s">
        <v>26493</v>
      </c>
    </row>
    <row r="7" spans="2:4" x14ac:dyDescent="0.3">
      <c r="B7" s="8" t="s">
        <v>3</v>
      </c>
      <c r="C7" s="9" t="s">
        <v>26483</v>
      </c>
      <c r="D7" s="10" t="s">
        <v>26493</v>
      </c>
    </row>
    <row r="8" spans="2:4" x14ac:dyDescent="0.3">
      <c r="B8" s="8" t="s">
        <v>26473</v>
      </c>
      <c r="C8" s="9" t="s">
        <v>26477</v>
      </c>
      <c r="D8" s="10" t="s">
        <v>26493</v>
      </c>
    </row>
    <row r="9" spans="2:4" x14ac:dyDescent="0.3">
      <c r="B9" s="8" t="s">
        <v>4</v>
      </c>
      <c r="C9" s="9" t="s">
        <v>26484</v>
      </c>
      <c r="D9" s="10" t="s">
        <v>26493</v>
      </c>
    </row>
    <row r="10" spans="2:4" x14ac:dyDescent="0.3">
      <c r="B10" s="8" t="s">
        <v>5</v>
      </c>
      <c r="C10" s="9" t="s">
        <v>26478</v>
      </c>
      <c r="D10" s="10" t="s">
        <v>26495</v>
      </c>
    </row>
    <row r="11" spans="2:4" x14ac:dyDescent="0.3">
      <c r="B11" s="8" t="s">
        <v>6</v>
      </c>
      <c r="C11" s="9" t="s">
        <v>26479</v>
      </c>
      <c r="D11" s="10" t="s">
        <v>26493</v>
      </c>
    </row>
    <row r="12" spans="2:4" x14ac:dyDescent="0.3">
      <c r="B12" s="8" t="s">
        <v>7</v>
      </c>
      <c r="C12" s="9" t="s">
        <v>26480</v>
      </c>
      <c r="D12" s="10" t="s">
        <v>26493</v>
      </c>
    </row>
    <row r="13" spans="2:4" x14ac:dyDescent="0.3">
      <c r="B13" s="8" t="s">
        <v>8</v>
      </c>
      <c r="C13" s="9" t="s">
        <v>26485</v>
      </c>
      <c r="D13" s="10" t="s">
        <v>26493</v>
      </c>
    </row>
    <row r="14" spans="2:4" x14ac:dyDescent="0.3">
      <c r="B14" s="8" t="s">
        <v>9</v>
      </c>
      <c r="C14" s="9" t="s">
        <v>26482</v>
      </c>
      <c r="D14" s="10" t="s">
        <v>26496</v>
      </c>
    </row>
    <row r="15" spans="2:4" x14ac:dyDescent="0.3">
      <c r="B15" s="8" t="s">
        <v>10</v>
      </c>
      <c r="C15" s="9" t="s">
        <v>26486</v>
      </c>
      <c r="D15" s="10" t="s">
        <v>26494</v>
      </c>
    </row>
    <row r="16" spans="2:4" x14ac:dyDescent="0.3">
      <c r="B16" s="8" t="s">
        <v>11</v>
      </c>
      <c r="C16" s="9" t="s">
        <v>26487</v>
      </c>
      <c r="D16" s="10" t="s">
        <v>26493</v>
      </c>
    </row>
    <row r="17" spans="2:4" x14ac:dyDescent="0.3">
      <c r="B17" s="8" t="s">
        <v>12</v>
      </c>
      <c r="C17" s="9" t="s">
        <v>26488</v>
      </c>
      <c r="D17" s="10" t="s">
        <v>26495</v>
      </c>
    </row>
    <row r="18" spans="2:4" x14ac:dyDescent="0.3">
      <c r="B18" s="8" t="s">
        <v>13</v>
      </c>
      <c r="C18" s="9" t="s">
        <v>26481</v>
      </c>
      <c r="D18" s="10" t="s">
        <v>26493</v>
      </c>
    </row>
    <row r="19" spans="2:4" x14ac:dyDescent="0.3">
      <c r="B19" s="11" t="s">
        <v>14</v>
      </c>
      <c r="C19" s="12" t="s">
        <v>26489</v>
      </c>
      <c r="D19" s="13" t="s">
        <v>26493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00413-A50B-4BBB-A164-8A498C73AFAF}">
  <dimension ref="A1:T10001"/>
  <sheetViews>
    <sheetView workbookViewId="0">
      <selection activeCell="S3" sqref="S3"/>
    </sheetView>
  </sheetViews>
  <sheetFormatPr defaultRowHeight="14.4" x14ac:dyDescent="0.3"/>
  <cols>
    <col min="1" max="1" width="8" bestFit="1" customWidth="1"/>
    <col min="2" max="2" width="23.6640625" style="1" bestFit="1" customWidth="1"/>
    <col min="3" max="3" width="6.21875" bestFit="1" customWidth="1"/>
    <col min="4" max="4" width="12.33203125" bestFit="1" customWidth="1"/>
    <col min="5" max="5" width="9.33203125" bestFit="1" customWidth="1"/>
    <col min="6" max="6" width="12.21875" bestFit="1" customWidth="1"/>
    <col min="7" max="7" width="19.5546875" style="2" bestFit="1" customWidth="1"/>
    <col min="8" max="8" width="18.44140625" bestFit="1" customWidth="1"/>
    <col min="9" max="9" width="18.21875" bestFit="1" customWidth="1"/>
    <col min="10" max="10" width="23.5546875" bestFit="1" customWidth="1"/>
    <col min="11" max="11" width="31.5546875" bestFit="1" customWidth="1"/>
    <col min="12" max="12" width="18.77734375" bestFit="1" customWidth="1"/>
    <col min="13" max="13" width="16" bestFit="1" customWidth="1"/>
    <col min="14" max="14" width="15.109375" bestFit="1" customWidth="1"/>
    <col min="15" max="15" width="16.33203125" bestFit="1" customWidth="1"/>
    <col min="16" max="16" width="17.33203125" bestFit="1" customWidth="1"/>
    <col min="17" max="17" width="15.77734375" bestFit="1" customWidth="1"/>
    <col min="18" max="18" width="12.5546875" bestFit="1" customWidth="1"/>
    <col min="19" max="19" width="13.109375" customWidth="1"/>
    <col min="20" max="20" width="20.88671875" bestFit="1" customWidth="1"/>
    <col min="21" max="29" width="5" bestFit="1" customWidth="1"/>
    <col min="30" max="30" width="6" bestFit="1" customWidth="1"/>
  </cols>
  <sheetData>
    <row r="1" spans="1:20" x14ac:dyDescent="0.3">
      <c r="A1" t="s">
        <v>26510</v>
      </c>
      <c r="B1" t="s">
        <v>0</v>
      </c>
      <c r="C1" s="1" t="s">
        <v>1</v>
      </c>
      <c r="D1" s="1" t="s">
        <v>26604</v>
      </c>
      <c r="E1" t="s">
        <v>2</v>
      </c>
      <c r="F1" t="s">
        <v>3</v>
      </c>
      <c r="G1" t="s">
        <v>26473</v>
      </c>
      <c r="H1" t="s">
        <v>4</v>
      </c>
      <c r="I1" s="2" t="s">
        <v>5</v>
      </c>
      <c r="J1" t="s">
        <v>6</v>
      </c>
      <c r="K1" t="s">
        <v>7</v>
      </c>
      <c r="L1" t="s">
        <v>8</v>
      </c>
      <c r="M1" t="s">
        <v>9</v>
      </c>
      <c r="N1" t="s">
        <v>10</v>
      </c>
      <c r="O1" t="s">
        <v>11</v>
      </c>
      <c r="P1" t="s">
        <v>26725</v>
      </c>
      <c r="Q1" t="s">
        <v>12</v>
      </c>
      <c r="R1" t="s">
        <v>13</v>
      </c>
      <c r="S1" t="s">
        <v>14</v>
      </c>
      <c r="T1" t="s">
        <v>26723</v>
      </c>
    </row>
    <row r="2" spans="1:20" x14ac:dyDescent="0.3">
      <c r="A2" t="s">
        <v>26511</v>
      </c>
      <c r="B2" t="s">
        <v>15</v>
      </c>
      <c r="C2">
        <v>81</v>
      </c>
      <c r="D2" t="str">
        <f>IF(Raw_data_US_healthcare[[#This Row],[Age]]&lt;35,"Young",IF(Raw_data_US_healthcare[[#This Row],[Age]]&lt;60,"Middle","Senior"))</f>
        <v>Senior</v>
      </c>
      <c r="E2" t="s">
        <v>16</v>
      </c>
      <c r="F2" t="s">
        <v>17</v>
      </c>
      <c r="G2" t="s">
        <v>17</v>
      </c>
      <c r="H2" t="s">
        <v>18</v>
      </c>
      <c r="I2" s="2">
        <v>44882</v>
      </c>
      <c r="J2" t="s">
        <v>19</v>
      </c>
      <c r="K2" t="s">
        <v>20</v>
      </c>
      <c r="L2" t="s">
        <v>21</v>
      </c>
      <c r="M2">
        <v>44989.18</v>
      </c>
      <c r="N2">
        <v>146</v>
      </c>
      <c r="O2" t="s">
        <v>22</v>
      </c>
      <c r="P2" t="s">
        <v>22</v>
      </c>
      <c r="Q2" s="2">
        <v>44889</v>
      </c>
      <c r="R2" t="s">
        <v>23</v>
      </c>
      <c r="S2" t="s">
        <v>24</v>
      </c>
      <c r="T2">
        <f>_xlfn.DAYS(Raw_data_US_healthcare[[#This Row],[Discharge Date]],Raw_data_US_healthcare[[#This Row],[Date of Admission]])</f>
        <v>7</v>
      </c>
    </row>
    <row r="3" spans="1:20" x14ac:dyDescent="0.3">
      <c r="A3" t="s">
        <v>26512</v>
      </c>
      <c r="B3" t="s">
        <v>26513</v>
      </c>
      <c r="C3">
        <v>51</v>
      </c>
      <c r="D3" t="str">
        <f>IF(Raw_data_US_healthcare[[#This Row],[Age]]&lt;35,"Young",IF(Raw_data_US_healthcare[[#This Row],[Age]]&lt;60,"Middle","Senior"))</f>
        <v>Middle</v>
      </c>
      <c r="E3" t="s">
        <v>26</v>
      </c>
      <c r="F3" t="s">
        <v>17</v>
      </c>
      <c r="G3" t="s">
        <v>17</v>
      </c>
      <c r="H3" t="s">
        <v>26514</v>
      </c>
      <c r="I3" s="2">
        <v>44386</v>
      </c>
      <c r="J3" t="s">
        <v>46</v>
      </c>
      <c r="K3" t="s">
        <v>47</v>
      </c>
      <c r="L3" t="s">
        <v>31</v>
      </c>
      <c r="M3">
        <v>14469.0754</v>
      </c>
      <c r="N3">
        <v>477</v>
      </c>
      <c r="O3" t="s">
        <v>43</v>
      </c>
      <c r="P3" t="s">
        <v>43</v>
      </c>
      <c r="Q3" s="2">
        <v>44410</v>
      </c>
      <c r="R3" t="s">
        <v>48</v>
      </c>
      <c r="S3" t="s">
        <v>33</v>
      </c>
      <c r="T3">
        <f>_xlfn.DAYS(Raw_data_US_healthcare[[#This Row],[Discharge Date]],Raw_data_US_healthcare[[#This Row],[Date of Admission]])</f>
        <v>24</v>
      </c>
    </row>
    <row r="4" spans="1:20" x14ac:dyDescent="0.3">
      <c r="A4" t="s">
        <v>26511</v>
      </c>
      <c r="B4" t="s">
        <v>57</v>
      </c>
      <c r="C4">
        <v>55</v>
      </c>
      <c r="D4" t="str">
        <f>IF(Raw_data_US_healthcare[[#This Row],[Age]]&lt;35,"Young",IF(Raw_data_US_healthcare[[#This Row],[Age]]&lt;60,"Middle","Senior"))</f>
        <v>Middle</v>
      </c>
      <c r="E4" t="s">
        <v>16</v>
      </c>
      <c r="F4" t="s">
        <v>17</v>
      </c>
      <c r="G4" t="s">
        <v>17</v>
      </c>
      <c r="H4" t="s">
        <v>26514</v>
      </c>
      <c r="I4" s="2">
        <v>43601</v>
      </c>
      <c r="J4" t="s">
        <v>58</v>
      </c>
      <c r="K4" t="s">
        <v>59</v>
      </c>
      <c r="L4" t="s">
        <v>60</v>
      </c>
      <c r="M4">
        <v>10837.453799999999</v>
      </c>
      <c r="N4">
        <v>384</v>
      </c>
      <c r="O4" t="s">
        <v>22</v>
      </c>
      <c r="P4" t="s">
        <v>22</v>
      </c>
      <c r="Q4" s="2">
        <v>43611</v>
      </c>
      <c r="R4" t="s">
        <v>23</v>
      </c>
      <c r="S4" t="s">
        <v>33</v>
      </c>
      <c r="T4">
        <f>_xlfn.DAYS(Raw_data_US_healthcare[[#This Row],[Discharge Date]],Raw_data_US_healthcare[[#This Row],[Date of Admission]])</f>
        <v>10</v>
      </c>
    </row>
    <row r="5" spans="1:20" x14ac:dyDescent="0.3">
      <c r="A5" t="s">
        <v>26511</v>
      </c>
      <c r="B5" t="s">
        <v>65</v>
      </c>
      <c r="C5">
        <v>39</v>
      </c>
      <c r="D5" t="str">
        <f>IF(Raw_data_US_healthcare[[#This Row],[Age]]&lt;35,"Young",IF(Raw_data_US_healthcare[[#This Row],[Age]]&lt;60,"Middle","Senior"))</f>
        <v>Middle</v>
      </c>
      <c r="E5" t="s">
        <v>16</v>
      </c>
      <c r="F5" t="s">
        <v>17</v>
      </c>
      <c r="G5" t="s">
        <v>17</v>
      </c>
      <c r="H5" t="s">
        <v>36</v>
      </c>
      <c r="I5" s="2">
        <v>44910</v>
      </c>
      <c r="J5" t="s">
        <v>66</v>
      </c>
      <c r="K5" t="s">
        <v>67</v>
      </c>
      <c r="L5" t="s">
        <v>60</v>
      </c>
      <c r="M5">
        <v>9571.0591000000004</v>
      </c>
      <c r="N5">
        <v>310</v>
      </c>
      <c r="O5" t="s">
        <v>43</v>
      </c>
      <c r="P5" t="s">
        <v>43</v>
      </c>
      <c r="Q5" s="2">
        <v>44911</v>
      </c>
      <c r="R5" t="s">
        <v>23</v>
      </c>
      <c r="S5" t="s">
        <v>33</v>
      </c>
      <c r="T5">
        <f>_xlfn.DAYS(Raw_data_US_healthcare[[#This Row],[Discharge Date]],Raw_data_US_healthcare[[#This Row],[Date of Admission]])</f>
        <v>1</v>
      </c>
    </row>
    <row r="6" spans="1:20" x14ac:dyDescent="0.3">
      <c r="A6" t="s">
        <v>26511</v>
      </c>
      <c r="B6" t="s">
        <v>26515</v>
      </c>
      <c r="C6">
        <v>23</v>
      </c>
      <c r="D6" t="str">
        <f>IF(Raw_data_US_healthcare[[#This Row],[Age]]&lt;35,"Young",IF(Raw_data_US_healthcare[[#This Row],[Age]]&lt;60,"Middle","Senior"))</f>
        <v>Young</v>
      </c>
      <c r="E6" t="s">
        <v>16</v>
      </c>
      <c r="F6" t="s">
        <v>17</v>
      </c>
      <c r="G6" t="s">
        <v>17</v>
      </c>
      <c r="H6" t="s">
        <v>26516</v>
      </c>
      <c r="I6" s="2">
        <v>43625</v>
      </c>
      <c r="J6" t="s">
        <v>72</v>
      </c>
      <c r="K6" t="s">
        <v>73</v>
      </c>
      <c r="L6" t="s">
        <v>21</v>
      </c>
      <c r="M6">
        <v>4330.1324999999997</v>
      </c>
      <c r="N6">
        <v>126</v>
      </c>
      <c r="O6" t="s">
        <v>39</v>
      </c>
      <c r="P6" t="s">
        <v>26724</v>
      </c>
      <c r="Q6" s="2">
        <v>43642</v>
      </c>
      <c r="R6" t="s">
        <v>48</v>
      </c>
      <c r="S6" t="s">
        <v>24</v>
      </c>
      <c r="T6">
        <f>_xlfn.DAYS(Raw_data_US_healthcare[[#This Row],[Discharge Date]],Raw_data_US_healthcare[[#This Row],[Date of Admission]])</f>
        <v>17</v>
      </c>
    </row>
    <row r="7" spans="1:20" x14ac:dyDescent="0.3">
      <c r="A7" t="s">
        <v>26512</v>
      </c>
      <c r="B7" t="s">
        <v>25</v>
      </c>
      <c r="C7">
        <v>35</v>
      </c>
      <c r="D7" t="str">
        <f>IF(Raw_data_US_healthcare[[#This Row],[Age]]&lt;35,"Young",IF(Raw_data_US_healthcare[[#This Row],[Age]]&lt;60,"Middle","Senior"))</f>
        <v>Middle</v>
      </c>
      <c r="E7" t="s">
        <v>26</v>
      </c>
      <c r="F7" t="s">
        <v>27</v>
      </c>
      <c r="G7" t="s">
        <v>27</v>
      </c>
      <c r="H7" t="s">
        <v>28</v>
      </c>
      <c r="I7" s="2">
        <v>45087</v>
      </c>
      <c r="J7" t="s">
        <v>29</v>
      </c>
      <c r="K7" t="s">
        <v>30</v>
      </c>
      <c r="L7" t="s">
        <v>31</v>
      </c>
      <c r="M7">
        <v>42573.6584</v>
      </c>
      <c r="N7">
        <v>404</v>
      </c>
      <c r="O7" t="s">
        <v>39</v>
      </c>
      <c r="P7" t="s">
        <v>26724</v>
      </c>
      <c r="Q7" s="2">
        <v>45101</v>
      </c>
      <c r="R7" t="s">
        <v>32</v>
      </c>
      <c r="S7" t="s">
        <v>33</v>
      </c>
      <c r="T7">
        <f>_xlfn.DAYS(Raw_data_US_healthcare[[#This Row],[Discharge Date]],Raw_data_US_healthcare[[#This Row],[Date of Admission]])</f>
        <v>14</v>
      </c>
    </row>
    <row r="8" spans="1:20" x14ac:dyDescent="0.3">
      <c r="A8" t="s">
        <v>26511</v>
      </c>
      <c r="B8" t="s">
        <v>84</v>
      </c>
      <c r="C8">
        <v>32</v>
      </c>
      <c r="D8" t="str">
        <f>IF(Raw_data_US_healthcare[[#This Row],[Age]]&lt;35,"Young",IF(Raw_data_US_healthcare[[#This Row],[Age]]&lt;60,"Middle","Senior"))</f>
        <v>Young</v>
      </c>
      <c r="E8" t="s">
        <v>16</v>
      </c>
      <c r="F8" t="s">
        <v>27</v>
      </c>
      <c r="G8" t="s">
        <v>27</v>
      </c>
      <c r="H8" t="s">
        <v>26514</v>
      </c>
      <c r="I8" s="2">
        <v>44424</v>
      </c>
      <c r="J8" t="s">
        <v>85</v>
      </c>
      <c r="K8" t="s">
        <v>86</v>
      </c>
      <c r="L8" t="s">
        <v>52</v>
      </c>
      <c r="M8">
        <v>21739.954300000001</v>
      </c>
      <c r="N8">
        <v>492</v>
      </c>
      <c r="O8" t="s">
        <v>39</v>
      </c>
      <c r="P8" t="s">
        <v>26724</v>
      </c>
      <c r="Q8" s="2">
        <v>44431</v>
      </c>
      <c r="R8" t="s">
        <v>23</v>
      </c>
      <c r="S8" t="s">
        <v>24</v>
      </c>
      <c r="T8">
        <f>_xlfn.DAYS(Raw_data_US_healthcare[[#This Row],[Discharge Date]],Raw_data_US_healthcare[[#This Row],[Date of Admission]])</f>
        <v>7</v>
      </c>
    </row>
    <row r="9" spans="1:20" x14ac:dyDescent="0.3">
      <c r="A9" t="s">
        <v>26512</v>
      </c>
      <c r="B9" t="s">
        <v>34</v>
      </c>
      <c r="C9">
        <v>61</v>
      </c>
      <c r="D9" t="str">
        <f>IF(Raw_data_US_healthcare[[#This Row],[Age]]&lt;35,"Young",IF(Raw_data_US_healthcare[[#This Row],[Age]]&lt;60,"Middle","Senior"))</f>
        <v>Senior</v>
      </c>
      <c r="E9" t="s">
        <v>26</v>
      </c>
      <c r="F9" t="s">
        <v>35</v>
      </c>
      <c r="G9" t="s">
        <v>35</v>
      </c>
      <c r="H9" t="s">
        <v>36</v>
      </c>
      <c r="I9" s="2">
        <v>43474</v>
      </c>
      <c r="J9" t="s">
        <v>37</v>
      </c>
      <c r="K9" t="s">
        <v>38</v>
      </c>
      <c r="L9" t="s">
        <v>21</v>
      </c>
      <c r="M9">
        <v>18437.448499999999</v>
      </c>
      <c r="N9">
        <v>292</v>
      </c>
      <c r="O9" t="s">
        <v>39</v>
      </c>
      <c r="P9" t="s">
        <v>39</v>
      </c>
      <c r="Q9" s="2">
        <v>43504</v>
      </c>
      <c r="R9" t="s">
        <v>32</v>
      </c>
      <c r="S9" t="s">
        <v>33</v>
      </c>
      <c r="T9">
        <f>_xlfn.DAYS(Raw_data_US_healthcare[[#This Row],[Discharge Date]],Raw_data_US_healthcare[[#This Row],[Date of Admission]])</f>
        <v>30</v>
      </c>
    </row>
    <row r="10" spans="1:20" x14ac:dyDescent="0.3">
      <c r="A10" t="s">
        <v>26512</v>
      </c>
      <c r="B10" t="s">
        <v>40</v>
      </c>
      <c r="C10">
        <v>49</v>
      </c>
      <c r="D10" t="str">
        <f>IF(Raw_data_US_healthcare[[#This Row],[Age]]&lt;35,"Young",IF(Raw_data_US_healthcare[[#This Row],[Age]]&lt;60,"Middle","Senior"))</f>
        <v>Middle</v>
      </c>
      <c r="E10" t="s">
        <v>26</v>
      </c>
      <c r="F10" t="s">
        <v>35</v>
      </c>
      <c r="G10" t="s">
        <v>35</v>
      </c>
      <c r="H10" t="s">
        <v>28</v>
      </c>
      <c r="I10" s="2">
        <v>43953</v>
      </c>
      <c r="J10" t="s">
        <v>41</v>
      </c>
      <c r="K10" t="s">
        <v>42</v>
      </c>
      <c r="L10" t="s">
        <v>21</v>
      </c>
      <c r="M10">
        <v>20972.9899</v>
      </c>
      <c r="N10">
        <v>480</v>
      </c>
      <c r="O10" t="s">
        <v>43</v>
      </c>
      <c r="P10" t="s">
        <v>43</v>
      </c>
      <c r="Q10" s="2">
        <v>43954</v>
      </c>
      <c r="R10" t="s">
        <v>44</v>
      </c>
      <c r="S10" t="s">
        <v>45</v>
      </c>
      <c r="T10">
        <f>_xlfn.DAYS(Raw_data_US_healthcare[[#This Row],[Discharge Date]],Raw_data_US_healthcare[[#This Row],[Date of Admission]])</f>
        <v>1</v>
      </c>
    </row>
    <row r="11" spans="1:20" x14ac:dyDescent="0.3">
      <c r="A11" t="s">
        <v>26512</v>
      </c>
      <c r="B11" t="s">
        <v>68</v>
      </c>
      <c r="C11">
        <v>45</v>
      </c>
      <c r="D11" t="str">
        <f>IF(Raw_data_US_healthcare[[#This Row],[Age]]&lt;35,"Young",IF(Raw_data_US_healthcare[[#This Row],[Age]]&lt;60,"Middle","Senior"))</f>
        <v>Middle</v>
      </c>
      <c r="E11" t="s">
        <v>26</v>
      </c>
      <c r="F11" t="s">
        <v>35</v>
      </c>
      <c r="G11" t="s">
        <v>35</v>
      </c>
      <c r="H11" t="s">
        <v>69</v>
      </c>
      <c r="I11" s="2">
        <v>44299</v>
      </c>
      <c r="J11" t="s">
        <v>70</v>
      </c>
      <c r="K11" t="s">
        <v>71</v>
      </c>
      <c r="L11" t="s">
        <v>52</v>
      </c>
      <c r="M11">
        <v>64520</v>
      </c>
      <c r="N11">
        <v>306</v>
      </c>
      <c r="O11" t="s">
        <v>39</v>
      </c>
      <c r="P11" t="s">
        <v>39</v>
      </c>
      <c r="Q11" s="2">
        <v>44327</v>
      </c>
      <c r="R11" t="s">
        <v>44</v>
      </c>
      <c r="S11" t="s">
        <v>45</v>
      </c>
      <c r="T11">
        <f>_xlfn.DAYS(Raw_data_US_healthcare[[#This Row],[Discharge Date]],Raw_data_US_healthcare[[#This Row],[Date of Admission]])</f>
        <v>28</v>
      </c>
    </row>
    <row r="12" spans="1:20" x14ac:dyDescent="0.3">
      <c r="A12" t="s">
        <v>26512</v>
      </c>
      <c r="B12" t="s">
        <v>19</v>
      </c>
      <c r="C12">
        <v>41</v>
      </c>
      <c r="D12" t="str">
        <f>IF(Raw_data_US_healthcare[[#This Row],[Age]]&lt;35,"Young",IF(Raw_data_US_healthcare[[#This Row],[Age]]&lt;60,"Middle","Senior"))</f>
        <v>Middle</v>
      </c>
      <c r="E12" t="s">
        <v>26</v>
      </c>
      <c r="F12" t="s">
        <v>49</v>
      </c>
      <c r="G12" t="s">
        <v>49</v>
      </c>
      <c r="H12" t="s">
        <v>26514</v>
      </c>
      <c r="I12" s="2">
        <v>44063</v>
      </c>
      <c r="J12" t="s">
        <v>50</v>
      </c>
      <c r="K12" t="s">
        <v>51</v>
      </c>
      <c r="L12" t="s">
        <v>52</v>
      </c>
      <c r="M12">
        <v>18017.8907</v>
      </c>
      <c r="N12">
        <v>180</v>
      </c>
      <c r="O12" t="s">
        <v>43</v>
      </c>
      <c r="P12" t="s">
        <v>43</v>
      </c>
      <c r="Q12" s="2">
        <v>44066</v>
      </c>
      <c r="R12" t="s">
        <v>23</v>
      </c>
      <c r="S12" t="s">
        <v>45</v>
      </c>
      <c r="T12">
        <f>_xlfn.DAYS(Raw_data_US_healthcare[[#This Row],[Discharge Date]],Raw_data_US_healthcare[[#This Row],[Date of Admission]])</f>
        <v>3</v>
      </c>
    </row>
    <row r="13" spans="1:20" x14ac:dyDescent="0.3">
      <c r="A13" t="s">
        <v>26512</v>
      </c>
      <c r="B13" t="s">
        <v>53</v>
      </c>
      <c r="C13">
        <v>82</v>
      </c>
      <c r="D13" t="str">
        <f>IF(Raw_data_US_healthcare[[#This Row],[Age]]&lt;35,"Young",IF(Raw_data_US_healthcare[[#This Row],[Age]]&lt;60,"Middle","Senior"))</f>
        <v>Senior</v>
      </c>
      <c r="E13" t="s">
        <v>26</v>
      </c>
      <c r="F13" t="s">
        <v>49</v>
      </c>
      <c r="G13" t="s">
        <v>49</v>
      </c>
      <c r="H13" t="s">
        <v>26516</v>
      </c>
      <c r="I13" s="2">
        <v>44277</v>
      </c>
      <c r="J13" t="s">
        <v>54</v>
      </c>
      <c r="K13" t="s">
        <v>55</v>
      </c>
      <c r="L13" t="s">
        <v>56</v>
      </c>
      <c r="M13">
        <v>27715.404999999999</v>
      </c>
      <c r="N13">
        <v>161</v>
      </c>
      <c r="O13" t="s">
        <v>43</v>
      </c>
      <c r="P13" t="s">
        <v>43</v>
      </c>
      <c r="Q13" s="2">
        <v>44301</v>
      </c>
      <c r="R13" t="s">
        <v>32</v>
      </c>
      <c r="S13" t="s">
        <v>45</v>
      </c>
      <c r="T13">
        <f>_xlfn.DAYS(Raw_data_US_healthcare[[#This Row],[Discharge Date]],Raw_data_US_healthcare[[#This Row],[Date of Admission]])</f>
        <v>24</v>
      </c>
    </row>
    <row r="14" spans="1:20" x14ac:dyDescent="0.3">
      <c r="A14" t="s">
        <v>26511</v>
      </c>
      <c r="B14" t="s">
        <v>80</v>
      </c>
      <c r="C14">
        <v>65</v>
      </c>
      <c r="D14" t="str">
        <f>IF(Raw_data_US_healthcare[[#This Row],[Age]]&lt;35,"Young",IF(Raw_data_US_healthcare[[#This Row],[Age]]&lt;60,"Middle","Senior"))</f>
        <v>Senior</v>
      </c>
      <c r="E14" t="s">
        <v>16</v>
      </c>
      <c r="F14" t="s">
        <v>49</v>
      </c>
      <c r="G14" t="s">
        <v>49</v>
      </c>
      <c r="H14" t="s">
        <v>69</v>
      </c>
      <c r="I14" s="2">
        <v>44361</v>
      </c>
      <c r="J14" t="s">
        <v>81</v>
      </c>
      <c r="K14" t="s">
        <v>82</v>
      </c>
      <c r="L14" t="s">
        <v>21</v>
      </c>
      <c r="M14">
        <v>14066.257100000001</v>
      </c>
      <c r="N14">
        <v>120</v>
      </c>
      <c r="O14" t="s">
        <v>39</v>
      </c>
      <c r="P14" t="s">
        <v>26724</v>
      </c>
      <c r="Q14" s="2">
        <v>44381</v>
      </c>
      <c r="R14" t="s">
        <v>83</v>
      </c>
      <c r="S14" t="s">
        <v>24</v>
      </c>
      <c r="T14">
        <f>_xlfn.DAYS(Raw_data_US_healthcare[[#This Row],[Discharge Date]],Raw_data_US_healthcare[[#This Row],[Date of Admission]])</f>
        <v>20</v>
      </c>
    </row>
    <row r="15" spans="1:20" x14ac:dyDescent="0.3">
      <c r="A15" t="s">
        <v>26512</v>
      </c>
      <c r="B15" t="s">
        <v>61</v>
      </c>
      <c r="C15">
        <v>33</v>
      </c>
      <c r="D15" t="str">
        <f>IF(Raw_data_US_healthcare[[#This Row],[Age]]&lt;35,"Young",IF(Raw_data_US_healthcare[[#This Row],[Age]]&lt;60,"Middle","Senior"))</f>
        <v>Young</v>
      </c>
      <c r="E15" t="s">
        <v>26</v>
      </c>
      <c r="F15" t="s">
        <v>62</v>
      </c>
      <c r="G15" t="s">
        <v>62</v>
      </c>
      <c r="H15" t="s">
        <v>18</v>
      </c>
      <c r="I15" s="2">
        <v>44182</v>
      </c>
      <c r="J15" t="s">
        <v>63</v>
      </c>
      <c r="K15" t="s">
        <v>64</v>
      </c>
      <c r="L15" t="s">
        <v>52</v>
      </c>
      <c r="M15">
        <v>29883.644700000001</v>
      </c>
      <c r="N15">
        <v>215</v>
      </c>
      <c r="O15" t="s">
        <v>22</v>
      </c>
      <c r="P15" t="s">
        <v>22</v>
      </c>
      <c r="Q15" s="2">
        <v>44187</v>
      </c>
      <c r="R15" t="s">
        <v>23</v>
      </c>
      <c r="S15" t="s">
        <v>45</v>
      </c>
      <c r="T15">
        <f>_xlfn.DAYS(Raw_data_US_healthcare[[#This Row],[Discharge Date]],Raw_data_US_healthcare[[#This Row],[Date of Admission]])</f>
        <v>5</v>
      </c>
    </row>
    <row r="16" spans="1:20" x14ac:dyDescent="0.3">
      <c r="A16" t="s">
        <v>26511</v>
      </c>
      <c r="B16" t="s">
        <v>74</v>
      </c>
      <c r="C16">
        <v>85</v>
      </c>
      <c r="D16" t="str">
        <f>IF(Raw_data_US_healthcare[[#This Row],[Age]]&lt;35,"Young",IF(Raw_data_US_healthcare[[#This Row],[Age]]&lt;60,"Middle","Senior"))</f>
        <v>Senior</v>
      </c>
      <c r="E16" t="s">
        <v>16</v>
      </c>
      <c r="F16" t="s">
        <v>62</v>
      </c>
      <c r="G16" t="s">
        <v>62</v>
      </c>
      <c r="H16" t="s">
        <v>18</v>
      </c>
      <c r="I16" s="2">
        <v>44529</v>
      </c>
      <c r="J16" t="s">
        <v>75</v>
      </c>
      <c r="K16" t="s">
        <v>76</v>
      </c>
      <c r="L16" t="s">
        <v>52</v>
      </c>
      <c r="M16">
        <v>5803.1347999999998</v>
      </c>
      <c r="N16">
        <v>444</v>
      </c>
      <c r="O16" t="s">
        <v>22</v>
      </c>
      <c r="P16" t="s">
        <v>22</v>
      </c>
      <c r="Q16" s="2">
        <v>44537</v>
      </c>
      <c r="R16" t="s">
        <v>23</v>
      </c>
      <c r="S16" t="s">
        <v>24</v>
      </c>
      <c r="T16">
        <f>_xlfn.DAYS(Raw_data_US_healthcare[[#This Row],[Discharge Date]],Raw_data_US_healthcare[[#This Row],[Date of Admission]])</f>
        <v>8</v>
      </c>
    </row>
    <row r="17" spans="1:20" x14ac:dyDescent="0.3">
      <c r="A17" t="s">
        <v>26511</v>
      </c>
      <c r="B17" t="s">
        <v>77</v>
      </c>
      <c r="C17">
        <v>72</v>
      </c>
      <c r="D17" t="str">
        <f>IF(Raw_data_US_healthcare[[#This Row],[Age]]&lt;35,"Young",IF(Raw_data_US_healthcare[[#This Row],[Age]]&lt;60,"Middle","Senior"))</f>
        <v>Senior</v>
      </c>
      <c r="E17" t="s">
        <v>16</v>
      </c>
      <c r="F17" t="s">
        <v>62</v>
      </c>
      <c r="G17" t="s">
        <v>62</v>
      </c>
      <c r="H17" t="s">
        <v>18</v>
      </c>
      <c r="I17" s="2">
        <v>44406</v>
      </c>
      <c r="J17" t="s">
        <v>78</v>
      </c>
      <c r="K17" t="s">
        <v>79</v>
      </c>
      <c r="L17" t="s">
        <v>56</v>
      </c>
      <c r="M17">
        <v>16403.2533</v>
      </c>
      <c r="N17">
        <v>492</v>
      </c>
      <c r="O17" t="s">
        <v>39</v>
      </c>
      <c r="P17" t="s">
        <v>26724</v>
      </c>
      <c r="Q17" s="2">
        <v>44422</v>
      </c>
      <c r="R17" t="s">
        <v>23</v>
      </c>
      <c r="S17" t="s">
        <v>33</v>
      </c>
      <c r="T17">
        <f>_xlfn.DAYS(Raw_data_US_healthcare[[#This Row],[Discharge Date]],Raw_data_US_healthcare[[#This Row],[Date of Admission]])</f>
        <v>16</v>
      </c>
    </row>
    <row r="18" spans="1:20" x14ac:dyDescent="0.3">
      <c r="A18" t="s">
        <v>26512</v>
      </c>
      <c r="B18" t="s">
        <v>87</v>
      </c>
      <c r="C18">
        <v>64</v>
      </c>
      <c r="D18" t="str">
        <f>IF(Raw_data_US_healthcare[[#This Row],[Age]]&lt;35,"Young",IF(Raw_data_US_healthcare[[#This Row],[Age]]&lt;60,"Middle","Senior"))</f>
        <v>Senior</v>
      </c>
      <c r="E18" t="s">
        <v>26</v>
      </c>
      <c r="F18" t="s">
        <v>88</v>
      </c>
      <c r="G18" t="s">
        <v>88</v>
      </c>
      <c r="H18" t="s">
        <v>18</v>
      </c>
      <c r="I18" s="2">
        <v>43784</v>
      </c>
      <c r="J18" t="s">
        <v>89</v>
      </c>
      <c r="K18" t="s">
        <v>90</v>
      </c>
      <c r="L18" t="s">
        <v>52</v>
      </c>
      <c r="M18">
        <v>20873.9931</v>
      </c>
      <c r="N18">
        <v>315</v>
      </c>
      <c r="O18" t="s">
        <v>22</v>
      </c>
      <c r="P18" t="s">
        <v>22</v>
      </c>
      <c r="Q18" s="2">
        <v>43796</v>
      </c>
      <c r="R18" t="s">
        <v>23</v>
      </c>
      <c r="S18" t="s">
        <v>24</v>
      </c>
      <c r="T18">
        <f>_xlfn.DAYS(Raw_data_US_healthcare[[#This Row],[Discharge Date]],Raw_data_US_healthcare[[#This Row],[Date of Admission]])</f>
        <v>12</v>
      </c>
    </row>
    <row r="19" spans="1:20" x14ac:dyDescent="0.3">
      <c r="A19" t="s">
        <v>26512</v>
      </c>
      <c r="B19" t="s">
        <v>91</v>
      </c>
      <c r="C19">
        <v>23</v>
      </c>
      <c r="D19" t="str">
        <f>IF(Raw_data_US_healthcare[[#This Row],[Age]]&lt;35,"Young",IF(Raw_data_US_healthcare[[#This Row],[Age]]&lt;60,"Middle","Senior"))</f>
        <v>Young</v>
      </c>
      <c r="E19" t="s">
        <v>26</v>
      </c>
      <c r="F19" t="s">
        <v>62</v>
      </c>
      <c r="G19" t="s">
        <v>62</v>
      </c>
      <c r="H19" t="s">
        <v>26514</v>
      </c>
      <c r="I19" s="2">
        <v>44628</v>
      </c>
      <c r="J19" t="s">
        <v>92</v>
      </c>
      <c r="K19" t="s">
        <v>93</v>
      </c>
      <c r="L19" t="s">
        <v>56</v>
      </c>
      <c r="M19">
        <v>36170.830099999999</v>
      </c>
      <c r="N19">
        <v>475</v>
      </c>
      <c r="O19" t="s">
        <v>22</v>
      </c>
      <c r="P19" t="s">
        <v>22</v>
      </c>
      <c r="Q19" s="2">
        <v>44629</v>
      </c>
      <c r="R19" t="s">
        <v>83</v>
      </c>
      <c r="S19" t="s">
        <v>24</v>
      </c>
      <c r="T19">
        <f>_xlfn.DAYS(Raw_data_US_healthcare[[#This Row],[Discharge Date]],Raw_data_US_healthcare[[#This Row],[Date of Admission]])</f>
        <v>1</v>
      </c>
    </row>
    <row r="20" spans="1:20" x14ac:dyDescent="0.3">
      <c r="A20" t="s">
        <v>26512</v>
      </c>
      <c r="B20" t="s">
        <v>94</v>
      </c>
      <c r="C20">
        <v>66</v>
      </c>
      <c r="D20" t="str">
        <f>IF(Raw_data_US_healthcare[[#This Row],[Age]]&lt;35,"Young",IF(Raw_data_US_healthcare[[#This Row],[Age]]&lt;60,"Middle","Senior"))</f>
        <v>Senior</v>
      </c>
      <c r="E20" t="s">
        <v>26</v>
      </c>
      <c r="F20" t="s">
        <v>27</v>
      </c>
      <c r="G20" t="s">
        <v>27</v>
      </c>
      <c r="H20" t="s">
        <v>36</v>
      </c>
      <c r="I20" s="2">
        <v>44731</v>
      </c>
      <c r="J20" t="s">
        <v>95</v>
      </c>
      <c r="K20" t="s">
        <v>96</v>
      </c>
      <c r="L20" t="s">
        <v>31</v>
      </c>
      <c r="M20">
        <v>2131.4558000000002</v>
      </c>
      <c r="N20">
        <v>125</v>
      </c>
      <c r="O20" t="s">
        <v>22</v>
      </c>
      <c r="P20" t="s">
        <v>22</v>
      </c>
      <c r="Q20" s="2">
        <v>44734</v>
      </c>
      <c r="R20" t="s">
        <v>23</v>
      </c>
      <c r="S20" t="s">
        <v>24</v>
      </c>
      <c r="T20">
        <f>_xlfn.DAYS(Raw_data_US_healthcare[[#This Row],[Discharge Date]],Raw_data_US_healthcare[[#This Row],[Date of Admission]])</f>
        <v>3</v>
      </c>
    </row>
    <row r="21" spans="1:20" x14ac:dyDescent="0.3">
      <c r="A21" t="s">
        <v>26512</v>
      </c>
      <c r="B21" t="s">
        <v>97</v>
      </c>
      <c r="C21">
        <v>80</v>
      </c>
      <c r="D21" t="str">
        <f>IF(Raw_data_US_healthcare[[#This Row],[Age]]&lt;35,"Young",IF(Raw_data_US_healthcare[[#This Row],[Age]]&lt;60,"Middle","Senior"))</f>
        <v>Senior</v>
      </c>
      <c r="E21" t="s">
        <v>26</v>
      </c>
      <c r="F21" t="s">
        <v>17</v>
      </c>
      <c r="G21" t="s">
        <v>17</v>
      </c>
      <c r="H21" t="s">
        <v>26514</v>
      </c>
      <c r="I21" s="2">
        <v>43656</v>
      </c>
      <c r="J21" t="s">
        <v>98</v>
      </c>
      <c r="K21" t="s">
        <v>99</v>
      </c>
      <c r="L21" t="s">
        <v>60</v>
      </c>
      <c r="M21">
        <v>13287.4494</v>
      </c>
      <c r="N21">
        <v>366</v>
      </c>
      <c r="O21" t="s">
        <v>39</v>
      </c>
      <c r="P21" t="s">
        <v>26724</v>
      </c>
      <c r="Q21" s="2">
        <v>43684</v>
      </c>
      <c r="R21" t="s">
        <v>83</v>
      </c>
      <c r="S21" t="s">
        <v>24</v>
      </c>
      <c r="T21">
        <f>_xlfn.DAYS(Raw_data_US_healthcare[[#This Row],[Discharge Date]],Raw_data_US_healthcare[[#This Row],[Date of Admission]])</f>
        <v>28</v>
      </c>
    </row>
    <row r="22" spans="1:20" x14ac:dyDescent="0.3">
      <c r="A22" t="s">
        <v>26511</v>
      </c>
      <c r="B22" t="s">
        <v>100</v>
      </c>
      <c r="C22">
        <v>55</v>
      </c>
      <c r="D22" t="str">
        <f>IF(Raw_data_US_healthcare[[#This Row],[Age]]&lt;35,"Young",IF(Raw_data_US_healthcare[[#This Row],[Age]]&lt;60,"Middle","Senior"))</f>
        <v>Middle</v>
      </c>
      <c r="E22" t="s">
        <v>16</v>
      </c>
      <c r="F22" t="s">
        <v>49</v>
      </c>
      <c r="G22" t="s">
        <v>49</v>
      </c>
      <c r="H22" t="s">
        <v>26514</v>
      </c>
      <c r="I22" s="2">
        <v>44982</v>
      </c>
      <c r="J22" t="s">
        <v>101</v>
      </c>
      <c r="K22" t="s">
        <v>102</v>
      </c>
      <c r="L22" t="s">
        <v>52</v>
      </c>
      <c r="M22">
        <v>25810.897700000001</v>
      </c>
      <c r="N22">
        <v>238</v>
      </c>
      <c r="O22" t="s">
        <v>22</v>
      </c>
      <c r="P22" t="s">
        <v>22</v>
      </c>
      <c r="Q22" s="2">
        <v>45005</v>
      </c>
      <c r="R22" t="s">
        <v>44</v>
      </c>
      <c r="S22" t="s">
        <v>33</v>
      </c>
      <c r="T22">
        <f>_xlfn.DAYS(Raw_data_US_healthcare[[#This Row],[Discharge Date]],Raw_data_US_healthcare[[#This Row],[Date of Admission]])</f>
        <v>23</v>
      </c>
    </row>
    <row r="23" spans="1:20" x14ac:dyDescent="0.3">
      <c r="A23" t="s">
        <v>26512</v>
      </c>
      <c r="B23" t="s">
        <v>103</v>
      </c>
      <c r="C23">
        <v>79</v>
      </c>
      <c r="D23" t="str">
        <f>IF(Raw_data_US_healthcare[[#This Row],[Age]]&lt;35,"Young",IF(Raw_data_US_healthcare[[#This Row],[Age]]&lt;60,"Middle","Senior"))</f>
        <v>Senior</v>
      </c>
      <c r="E23" t="s">
        <v>26</v>
      </c>
      <c r="F23" t="s">
        <v>17</v>
      </c>
      <c r="G23" t="s">
        <v>17</v>
      </c>
      <c r="H23" t="s">
        <v>28</v>
      </c>
      <c r="I23" s="2">
        <v>44907</v>
      </c>
      <c r="J23" t="s">
        <v>104</v>
      </c>
      <c r="K23" t="s">
        <v>105</v>
      </c>
      <c r="L23" t="s">
        <v>60</v>
      </c>
      <c r="M23">
        <v>38349.634100000003</v>
      </c>
      <c r="N23">
        <v>364</v>
      </c>
      <c r="O23" t="s">
        <v>43</v>
      </c>
      <c r="P23" t="s">
        <v>43</v>
      </c>
      <c r="Q23" s="2">
        <v>44921</v>
      </c>
      <c r="R23" t="s">
        <v>44</v>
      </c>
      <c r="S23" t="s">
        <v>45</v>
      </c>
      <c r="T23">
        <f>_xlfn.DAYS(Raw_data_US_healthcare[[#This Row],[Discharge Date]],Raw_data_US_healthcare[[#This Row],[Date of Admission]])</f>
        <v>14</v>
      </c>
    </row>
    <row r="24" spans="1:20" x14ac:dyDescent="0.3">
      <c r="A24" t="s">
        <v>26512</v>
      </c>
      <c r="B24" t="s">
        <v>106</v>
      </c>
      <c r="C24">
        <v>51</v>
      </c>
      <c r="D24" t="str">
        <f>IF(Raw_data_US_healthcare[[#This Row],[Age]]&lt;35,"Young",IF(Raw_data_US_healthcare[[#This Row],[Age]]&lt;60,"Middle","Senior"))</f>
        <v>Middle</v>
      </c>
      <c r="E24" t="s">
        <v>26</v>
      </c>
      <c r="F24" t="s">
        <v>35</v>
      </c>
      <c r="G24" t="s">
        <v>35</v>
      </c>
      <c r="H24" t="s">
        <v>36</v>
      </c>
      <c r="I24" s="2">
        <v>44843</v>
      </c>
      <c r="J24" t="s">
        <v>107</v>
      </c>
      <c r="K24" t="s">
        <v>108</v>
      </c>
      <c r="L24" t="s">
        <v>21</v>
      </c>
      <c r="M24">
        <v>8350.6736000000001</v>
      </c>
      <c r="N24">
        <v>130</v>
      </c>
      <c r="O24" t="s">
        <v>39</v>
      </c>
      <c r="P24" t="s">
        <v>26724</v>
      </c>
      <c r="Q24" s="2">
        <v>44866</v>
      </c>
      <c r="R24" t="s">
        <v>32</v>
      </c>
      <c r="S24" t="s">
        <v>45</v>
      </c>
      <c r="T24">
        <f>_xlfn.DAYS(Raw_data_US_healthcare[[#This Row],[Discharge Date]],Raw_data_US_healthcare[[#This Row],[Date of Admission]])</f>
        <v>23</v>
      </c>
    </row>
    <row r="25" spans="1:20" x14ac:dyDescent="0.3">
      <c r="A25" t="s">
        <v>26511</v>
      </c>
      <c r="B25" t="s">
        <v>109</v>
      </c>
      <c r="C25">
        <v>33</v>
      </c>
      <c r="D25" t="str">
        <f>IF(Raw_data_US_healthcare[[#This Row],[Age]]&lt;35,"Young",IF(Raw_data_US_healthcare[[#This Row],[Age]]&lt;60,"Middle","Senior"))</f>
        <v>Young</v>
      </c>
      <c r="E25" t="s">
        <v>16</v>
      </c>
      <c r="F25" t="s">
        <v>35</v>
      </c>
      <c r="G25" t="s">
        <v>35</v>
      </c>
      <c r="H25" t="s">
        <v>18</v>
      </c>
      <c r="I25" s="2">
        <v>43475</v>
      </c>
      <c r="J25" t="s">
        <v>110</v>
      </c>
      <c r="K25" t="s">
        <v>111</v>
      </c>
      <c r="L25" t="s">
        <v>31</v>
      </c>
      <c r="M25">
        <v>19562.201400000002</v>
      </c>
      <c r="N25">
        <v>120</v>
      </c>
      <c r="O25" t="s">
        <v>43</v>
      </c>
      <c r="P25" t="s">
        <v>43</v>
      </c>
      <c r="Q25" s="2">
        <v>43496</v>
      </c>
      <c r="R25" t="s">
        <v>23</v>
      </c>
      <c r="S25" t="s">
        <v>45</v>
      </c>
      <c r="T25">
        <f>_xlfn.DAYS(Raw_data_US_healthcare[[#This Row],[Discharge Date]],Raw_data_US_healthcare[[#This Row],[Date of Admission]])</f>
        <v>21</v>
      </c>
    </row>
    <row r="26" spans="1:20" x14ac:dyDescent="0.3">
      <c r="A26" t="s">
        <v>26512</v>
      </c>
      <c r="B26" t="s">
        <v>112</v>
      </c>
      <c r="C26">
        <v>54</v>
      </c>
      <c r="D26" t="str">
        <f>IF(Raw_data_US_healthcare[[#This Row],[Age]]&lt;35,"Young",IF(Raw_data_US_healthcare[[#This Row],[Age]]&lt;60,"Middle","Senior"))</f>
        <v>Middle</v>
      </c>
      <c r="E26" t="s">
        <v>26</v>
      </c>
      <c r="F26" t="s">
        <v>113</v>
      </c>
      <c r="G26" t="s">
        <v>113</v>
      </c>
      <c r="H26" t="s">
        <v>26516</v>
      </c>
      <c r="I26" s="2">
        <v>44778</v>
      </c>
      <c r="J26" t="s">
        <v>114</v>
      </c>
      <c r="K26" t="s">
        <v>115</v>
      </c>
      <c r="L26" t="s">
        <v>56</v>
      </c>
      <c r="M26">
        <v>28923.6502</v>
      </c>
      <c r="N26">
        <v>293</v>
      </c>
      <c r="O26" t="s">
        <v>43</v>
      </c>
      <c r="P26" t="s">
        <v>43</v>
      </c>
      <c r="Q26" s="2">
        <v>44807</v>
      </c>
      <c r="R26" t="s">
        <v>48</v>
      </c>
      <c r="S26" t="s">
        <v>33</v>
      </c>
      <c r="T26">
        <f>_xlfn.DAYS(Raw_data_US_healthcare[[#This Row],[Discharge Date]],Raw_data_US_healthcare[[#This Row],[Date of Admission]])</f>
        <v>29</v>
      </c>
    </row>
    <row r="27" spans="1:20" x14ac:dyDescent="0.3">
      <c r="A27" t="s">
        <v>26511</v>
      </c>
      <c r="B27" t="s">
        <v>116</v>
      </c>
      <c r="C27">
        <v>26</v>
      </c>
      <c r="D27" t="str">
        <f>IF(Raw_data_US_healthcare[[#This Row],[Age]]&lt;35,"Young",IF(Raw_data_US_healthcare[[#This Row],[Age]]&lt;60,"Middle","Senior"))</f>
        <v>Young</v>
      </c>
      <c r="E27" t="s">
        <v>16</v>
      </c>
      <c r="F27" t="s">
        <v>35</v>
      </c>
      <c r="G27" t="s">
        <v>35</v>
      </c>
      <c r="H27" t="s">
        <v>36</v>
      </c>
      <c r="I27" s="2">
        <v>44343</v>
      </c>
      <c r="J27" t="s">
        <v>117</v>
      </c>
      <c r="K27" t="s">
        <v>118</v>
      </c>
      <c r="L27" t="s">
        <v>31</v>
      </c>
      <c r="M27">
        <v>18883.260600000001</v>
      </c>
      <c r="N27">
        <v>292</v>
      </c>
      <c r="O27" t="s">
        <v>43</v>
      </c>
      <c r="P27" t="s">
        <v>43</v>
      </c>
      <c r="Q27" s="2">
        <v>44370</v>
      </c>
      <c r="R27" t="s">
        <v>48</v>
      </c>
      <c r="S27" t="s">
        <v>45</v>
      </c>
      <c r="T27">
        <f>_xlfn.DAYS(Raw_data_US_healthcare[[#This Row],[Discharge Date]],Raw_data_US_healthcare[[#This Row],[Date of Admission]])</f>
        <v>27</v>
      </c>
    </row>
    <row r="28" spans="1:20" x14ac:dyDescent="0.3">
      <c r="A28" t="s">
        <v>26511</v>
      </c>
      <c r="B28" t="s">
        <v>119</v>
      </c>
      <c r="C28">
        <v>70</v>
      </c>
      <c r="D28" t="str">
        <f>IF(Raw_data_US_healthcare[[#This Row],[Age]]&lt;35,"Young",IF(Raw_data_US_healthcare[[#This Row],[Age]]&lt;60,"Middle","Senior"))</f>
        <v>Senior</v>
      </c>
      <c r="E28" t="s">
        <v>16</v>
      </c>
      <c r="F28" t="s">
        <v>35</v>
      </c>
      <c r="G28" t="s">
        <v>35</v>
      </c>
      <c r="H28" t="s">
        <v>36</v>
      </c>
      <c r="I28" s="2">
        <v>44389</v>
      </c>
      <c r="J28" t="s">
        <v>120</v>
      </c>
      <c r="K28" t="s">
        <v>121</v>
      </c>
      <c r="L28" t="s">
        <v>52</v>
      </c>
      <c r="M28">
        <v>17917.1783</v>
      </c>
      <c r="N28">
        <v>379</v>
      </c>
      <c r="O28" t="s">
        <v>22</v>
      </c>
      <c r="P28" t="s">
        <v>22</v>
      </c>
      <c r="Q28" s="2">
        <v>44399</v>
      </c>
      <c r="R28" t="s">
        <v>48</v>
      </c>
      <c r="S28" t="s">
        <v>45</v>
      </c>
      <c r="T28">
        <f>_xlfn.DAYS(Raw_data_US_healthcare[[#This Row],[Discharge Date]],Raw_data_US_healthcare[[#This Row],[Date of Admission]])</f>
        <v>10</v>
      </c>
    </row>
    <row r="29" spans="1:20" x14ac:dyDescent="0.3">
      <c r="A29" t="s">
        <v>26511</v>
      </c>
      <c r="B29" t="s">
        <v>122</v>
      </c>
      <c r="C29">
        <v>74</v>
      </c>
      <c r="D29" t="str">
        <f>IF(Raw_data_US_healthcare[[#This Row],[Age]]&lt;35,"Young",IF(Raw_data_US_healthcare[[#This Row],[Age]]&lt;60,"Middle","Senior"))</f>
        <v>Senior</v>
      </c>
      <c r="E29" t="s">
        <v>16</v>
      </c>
      <c r="F29" t="s">
        <v>49</v>
      </c>
      <c r="G29" t="s">
        <v>49</v>
      </c>
      <c r="H29" t="s">
        <v>26516</v>
      </c>
      <c r="I29" s="2">
        <v>44341</v>
      </c>
      <c r="J29" t="s">
        <v>123</v>
      </c>
      <c r="K29" t="s">
        <v>124</v>
      </c>
      <c r="L29" t="s">
        <v>56</v>
      </c>
      <c r="M29">
        <v>8876.5113999999994</v>
      </c>
      <c r="N29">
        <v>298</v>
      </c>
      <c r="O29" t="s">
        <v>39</v>
      </c>
      <c r="P29" t="s">
        <v>26724</v>
      </c>
      <c r="Q29" s="2">
        <v>44355</v>
      </c>
      <c r="R29" t="s">
        <v>32</v>
      </c>
      <c r="S29" t="s">
        <v>45</v>
      </c>
      <c r="T29">
        <f>_xlfn.DAYS(Raw_data_US_healthcare[[#This Row],[Discharge Date]],Raw_data_US_healthcare[[#This Row],[Date of Admission]])</f>
        <v>14</v>
      </c>
    </row>
    <row r="30" spans="1:20" x14ac:dyDescent="0.3">
      <c r="A30" t="s">
        <v>26511</v>
      </c>
      <c r="B30" t="s">
        <v>125</v>
      </c>
      <c r="C30">
        <v>56</v>
      </c>
      <c r="D30" t="str">
        <f>IF(Raw_data_US_healthcare[[#This Row],[Age]]&lt;35,"Young",IF(Raw_data_US_healthcare[[#This Row],[Age]]&lt;60,"Middle","Senior"))</f>
        <v>Middle</v>
      </c>
      <c r="E30" t="s">
        <v>16</v>
      </c>
      <c r="F30" t="s">
        <v>113</v>
      </c>
      <c r="G30" t="s">
        <v>113</v>
      </c>
      <c r="H30" t="s">
        <v>69</v>
      </c>
      <c r="I30" s="2">
        <v>43599</v>
      </c>
      <c r="J30" t="s">
        <v>126</v>
      </c>
      <c r="K30" t="s">
        <v>127</v>
      </c>
      <c r="L30" t="s">
        <v>52</v>
      </c>
      <c r="M30">
        <v>20696.661199999999</v>
      </c>
      <c r="N30">
        <v>392</v>
      </c>
      <c r="O30" t="s">
        <v>22</v>
      </c>
      <c r="P30" t="s">
        <v>22</v>
      </c>
      <c r="Q30" s="2">
        <v>43620</v>
      </c>
      <c r="R30" t="s">
        <v>44</v>
      </c>
      <c r="S30" t="s">
        <v>45</v>
      </c>
      <c r="T30">
        <f>_xlfn.DAYS(Raw_data_US_healthcare[[#This Row],[Discharge Date]],Raw_data_US_healthcare[[#This Row],[Date of Admission]])</f>
        <v>21</v>
      </c>
    </row>
    <row r="31" spans="1:20" x14ac:dyDescent="0.3">
      <c r="A31" t="s">
        <v>26511</v>
      </c>
      <c r="B31" t="s">
        <v>128</v>
      </c>
      <c r="C31">
        <v>35</v>
      </c>
      <c r="D31" t="str">
        <f>IF(Raw_data_US_healthcare[[#This Row],[Age]]&lt;35,"Young",IF(Raw_data_US_healthcare[[#This Row],[Age]]&lt;60,"Middle","Senior"))</f>
        <v>Middle</v>
      </c>
      <c r="E31" t="s">
        <v>16</v>
      </c>
      <c r="F31" t="s">
        <v>27</v>
      </c>
      <c r="G31" t="s">
        <v>27</v>
      </c>
      <c r="H31" t="s">
        <v>26516</v>
      </c>
      <c r="I31" s="2">
        <v>44906</v>
      </c>
      <c r="J31" t="s">
        <v>129</v>
      </c>
      <c r="K31" t="s">
        <v>130</v>
      </c>
      <c r="L31" t="s">
        <v>31</v>
      </c>
      <c r="M31">
        <v>12875.395200000001</v>
      </c>
      <c r="N31">
        <v>162</v>
      </c>
      <c r="O31" t="s">
        <v>39</v>
      </c>
      <c r="P31" t="s">
        <v>26724</v>
      </c>
      <c r="Q31" s="2">
        <v>44922</v>
      </c>
      <c r="R31" t="s">
        <v>32</v>
      </c>
      <c r="S31" t="s">
        <v>24</v>
      </c>
      <c r="T31">
        <f>_xlfn.DAYS(Raw_data_US_healthcare[[#This Row],[Discharge Date]],Raw_data_US_healthcare[[#This Row],[Date of Admission]])</f>
        <v>16</v>
      </c>
    </row>
    <row r="32" spans="1:20" x14ac:dyDescent="0.3">
      <c r="A32" t="s">
        <v>26511</v>
      </c>
      <c r="B32" t="s">
        <v>131</v>
      </c>
      <c r="C32">
        <v>37</v>
      </c>
      <c r="D32" t="str">
        <f>IF(Raw_data_US_healthcare[[#This Row],[Age]]&lt;35,"Young",IF(Raw_data_US_healthcare[[#This Row],[Age]]&lt;60,"Middle","Senior"))</f>
        <v>Middle</v>
      </c>
      <c r="E32" t="s">
        <v>16</v>
      </c>
      <c r="F32" t="s">
        <v>35</v>
      </c>
      <c r="G32" t="s">
        <v>35</v>
      </c>
      <c r="H32" t="s">
        <v>26514</v>
      </c>
      <c r="I32" s="2">
        <v>44509</v>
      </c>
      <c r="J32" t="s">
        <v>132</v>
      </c>
      <c r="K32" t="s">
        <v>133</v>
      </c>
      <c r="L32" t="s">
        <v>21</v>
      </c>
      <c r="M32">
        <v>17884.8658</v>
      </c>
      <c r="N32">
        <v>456</v>
      </c>
      <c r="O32" t="s">
        <v>39</v>
      </c>
      <c r="P32" t="s">
        <v>26724</v>
      </c>
      <c r="Q32" s="2">
        <v>44528</v>
      </c>
      <c r="R32" t="s">
        <v>32</v>
      </c>
      <c r="S32" t="s">
        <v>45</v>
      </c>
      <c r="T32">
        <f>_xlfn.DAYS(Raw_data_US_healthcare[[#This Row],[Discharge Date]],Raw_data_US_healthcare[[#This Row],[Date of Admission]])</f>
        <v>19</v>
      </c>
    </row>
    <row r="33" spans="1:20" x14ac:dyDescent="0.3">
      <c r="A33" t="s">
        <v>26512</v>
      </c>
      <c r="B33" t="s">
        <v>134</v>
      </c>
      <c r="C33">
        <v>81</v>
      </c>
      <c r="D33" t="str">
        <f>IF(Raw_data_US_healthcare[[#This Row],[Age]]&lt;35,"Young",IF(Raw_data_US_healthcare[[#This Row],[Age]]&lt;60,"Middle","Senior"))</f>
        <v>Senior</v>
      </c>
      <c r="E33" t="s">
        <v>26</v>
      </c>
      <c r="F33" t="s">
        <v>88</v>
      </c>
      <c r="G33" t="s">
        <v>88</v>
      </c>
      <c r="H33" t="s">
        <v>36</v>
      </c>
      <c r="I33" s="2">
        <v>45116</v>
      </c>
      <c r="J33" t="s">
        <v>135</v>
      </c>
      <c r="K33" t="s">
        <v>136</v>
      </c>
      <c r="L33" t="s">
        <v>60</v>
      </c>
      <c r="M33">
        <v>8715.5290999999997</v>
      </c>
      <c r="N33">
        <v>197</v>
      </c>
      <c r="O33" t="s">
        <v>39</v>
      </c>
      <c r="P33" t="s">
        <v>26724</v>
      </c>
      <c r="Q33" s="2">
        <v>45124</v>
      </c>
      <c r="R33" t="s">
        <v>32</v>
      </c>
      <c r="S33" t="s">
        <v>33</v>
      </c>
      <c r="T33">
        <f>_xlfn.DAYS(Raw_data_US_healthcare[[#This Row],[Discharge Date]],Raw_data_US_healthcare[[#This Row],[Date of Admission]])</f>
        <v>8</v>
      </c>
    </row>
    <row r="34" spans="1:20" x14ac:dyDescent="0.3">
      <c r="A34" t="s">
        <v>26512</v>
      </c>
      <c r="B34" t="s">
        <v>137</v>
      </c>
      <c r="C34">
        <v>78</v>
      </c>
      <c r="D34" t="str">
        <f>IF(Raw_data_US_healthcare[[#This Row],[Age]]&lt;35,"Young",IF(Raw_data_US_healthcare[[#This Row],[Age]]&lt;60,"Middle","Senior"))</f>
        <v>Senior</v>
      </c>
      <c r="E34" t="s">
        <v>26</v>
      </c>
      <c r="F34" t="s">
        <v>17</v>
      </c>
      <c r="G34" t="s">
        <v>17</v>
      </c>
      <c r="H34" t="s">
        <v>28</v>
      </c>
      <c r="I34" s="2">
        <v>44233</v>
      </c>
      <c r="J34" t="s">
        <v>138</v>
      </c>
      <c r="K34" t="s">
        <v>139</v>
      </c>
      <c r="L34" t="s">
        <v>21</v>
      </c>
      <c r="M34">
        <v>8107.1710999999996</v>
      </c>
      <c r="N34">
        <v>247</v>
      </c>
      <c r="O34" t="s">
        <v>43</v>
      </c>
      <c r="P34" t="s">
        <v>43</v>
      </c>
      <c r="Q34" s="2">
        <v>44258</v>
      </c>
      <c r="R34" t="s">
        <v>32</v>
      </c>
      <c r="S34" t="s">
        <v>45</v>
      </c>
      <c r="T34">
        <f>_xlfn.DAYS(Raw_data_US_healthcare[[#This Row],[Discharge Date]],Raw_data_US_healthcare[[#This Row],[Date of Admission]])</f>
        <v>25</v>
      </c>
    </row>
    <row r="35" spans="1:20" x14ac:dyDescent="0.3">
      <c r="A35" t="s">
        <v>26512</v>
      </c>
      <c r="B35" t="s">
        <v>140</v>
      </c>
      <c r="C35">
        <v>51</v>
      </c>
      <c r="D35" t="str">
        <f>IF(Raw_data_US_healthcare[[#This Row],[Age]]&lt;35,"Young",IF(Raw_data_US_healthcare[[#This Row],[Age]]&lt;60,"Middle","Senior"))</f>
        <v>Middle</v>
      </c>
      <c r="E35" t="s">
        <v>26</v>
      </c>
      <c r="F35" t="s">
        <v>35</v>
      </c>
      <c r="G35" t="s">
        <v>35</v>
      </c>
      <c r="H35" t="s">
        <v>26516</v>
      </c>
      <c r="I35" s="2">
        <v>44225</v>
      </c>
      <c r="J35" t="s">
        <v>141</v>
      </c>
      <c r="K35" t="s">
        <v>142</v>
      </c>
      <c r="L35" t="s">
        <v>60</v>
      </c>
      <c r="M35">
        <v>27321.953799999999</v>
      </c>
      <c r="N35">
        <v>228</v>
      </c>
      <c r="O35" t="s">
        <v>22</v>
      </c>
      <c r="P35" t="s">
        <v>22</v>
      </c>
      <c r="Q35" s="2">
        <v>44243</v>
      </c>
      <c r="R35" t="s">
        <v>48</v>
      </c>
      <c r="S35" t="s">
        <v>45</v>
      </c>
      <c r="T35">
        <f>_xlfn.DAYS(Raw_data_US_healthcare[[#This Row],[Discharge Date]],Raw_data_US_healthcare[[#This Row],[Date of Admission]])</f>
        <v>18</v>
      </c>
    </row>
    <row r="36" spans="1:20" x14ac:dyDescent="0.3">
      <c r="A36" t="s">
        <v>26512</v>
      </c>
      <c r="B36" t="s">
        <v>143</v>
      </c>
      <c r="C36">
        <v>33</v>
      </c>
      <c r="D36" t="str">
        <f>IF(Raw_data_US_healthcare[[#This Row],[Age]]&lt;35,"Young",IF(Raw_data_US_healthcare[[#This Row],[Age]]&lt;60,"Middle","Senior"))</f>
        <v>Young</v>
      </c>
      <c r="E36" t="s">
        <v>26</v>
      </c>
      <c r="F36" t="s">
        <v>113</v>
      </c>
      <c r="G36" t="s">
        <v>113</v>
      </c>
      <c r="H36" t="s">
        <v>69</v>
      </c>
      <c r="I36" s="2">
        <v>43809</v>
      </c>
      <c r="J36" t="s">
        <v>144</v>
      </c>
      <c r="K36" t="s">
        <v>145</v>
      </c>
      <c r="L36" t="s">
        <v>56</v>
      </c>
      <c r="M36">
        <v>39374.999400000001</v>
      </c>
      <c r="N36">
        <v>137</v>
      </c>
      <c r="O36" t="s">
        <v>39</v>
      </c>
      <c r="P36" t="s">
        <v>26724</v>
      </c>
      <c r="Q36" s="2">
        <v>43826</v>
      </c>
      <c r="R36" t="s">
        <v>44</v>
      </c>
      <c r="S36" t="s">
        <v>45</v>
      </c>
      <c r="T36">
        <f>_xlfn.DAYS(Raw_data_US_healthcare[[#This Row],[Discharge Date]],Raw_data_US_healthcare[[#This Row],[Date of Admission]])</f>
        <v>17</v>
      </c>
    </row>
    <row r="37" spans="1:20" x14ac:dyDescent="0.3">
      <c r="A37" t="s">
        <v>26511</v>
      </c>
      <c r="B37" t="s">
        <v>146</v>
      </c>
      <c r="C37">
        <v>83</v>
      </c>
      <c r="D37" t="str">
        <f>IF(Raw_data_US_healthcare[[#This Row],[Age]]&lt;35,"Young",IF(Raw_data_US_healthcare[[#This Row],[Age]]&lt;60,"Middle","Senior"))</f>
        <v>Senior</v>
      </c>
      <c r="E37" t="s">
        <v>16</v>
      </c>
      <c r="F37" t="s">
        <v>88</v>
      </c>
      <c r="G37" t="s">
        <v>88</v>
      </c>
      <c r="H37" t="s">
        <v>28</v>
      </c>
      <c r="I37" s="2">
        <v>43781</v>
      </c>
      <c r="J37" t="s">
        <v>147</v>
      </c>
      <c r="K37" t="s">
        <v>148</v>
      </c>
      <c r="L37" t="s">
        <v>21</v>
      </c>
      <c r="M37">
        <v>4588.7968000000001</v>
      </c>
      <c r="N37">
        <v>192</v>
      </c>
      <c r="O37" t="s">
        <v>39</v>
      </c>
      <c r="P37" t="s">
        <v>26724</v>
      </c>
      <c r="Q37" s="2">
        <v>43793</v>
      </c>
      <c r="R37" t="s">
        <v>32</v>
      </c>
      <c r="S37" t="s">
        <v>45</v>
      </c>
      <c r="T37">
        <f>_xlfn.DAYS(Raw_data_US_healthcare[[#This Row],[Discharge Date]],Raw_data_US_healthcare[[#This Row],[Date of Admission]])</f>
        <v>12</v>
      </c>
    </row>
    <row r="38" spans="1:20" x14ac:dyDescent="0.3">
      <c r="A38" t="s">
        <v>26511</v>
      </c>
      <c r="B38" t="s">
        <v>149</v>
      </c>
      <c r="C38">
        <v>70</v>
      </c>
      <c r="D38" t="str">
        <f>IF(Raw_data_US_healthcare[[#This Row],[Age]]&lt;35,"Young",IF(Raw_data_US_healthcare[[#This Row],[Age]]&lt;60,"Middle","Senior"))</f>
        <v>Senior</v>
      </c>
      <c r="E38" t="s">
        <v>16</v>
      </c>
      <c r="F38" t="s">
        <v>150</v>
      </c>
      <c r="G38" t="s">
        <v>62</v>
      </c>
      <c r="H38" t="s">
        <v>36</v>
      </c>
      <c r="I38" s="2">
        <v>44819</v>
      </c>
      <c r="J38" t="s">
        <v>151</v>
      </c>
      <c r="K38" t="s">
        <v>152</v>
      </c>
      <c r="L38" t="s">
        <v>21</v>
      </c>
      <c r="M38">
        <v>500.09039999999999</v>
      </c>
      <c r="N38">
        <v>258</v>
      </c>
      <c r="O38" t="s">
        <v>39</v>
      </c>
      <c r="P38" t="s">
        <v>26724</v>
      </c>
      <c r="Q38" s="2">
        <v>44831</v>
      </c>
      <c r="R38" t="s">
        <v>48</v>
      </c>
      <c r="S38" t="s">
        <v>45</v>
      </c>
      <c r="T38">
        <f>_xlfn.DAYS(Raw_data_US_healthcare[[#This Row],[Discharge Date]],Raw_data_US_healthcare[[#This Row],[Date of Admission]])</f>
        <v>12</v>
      </c>
    </row>
    <row r="39" spans="1:20" x14ac:dyDescent="0.3">
      <c r="A39" t="s">
        <v>26512</v>
      </c>
      <c r="B39" t="s">
        <v>153</v>
      </c>
      <c r="C39">
        <v>72</v>
      </c>
      <c r="D39" t="str">
        <f>IF(Raw_data_US_healthcare[[#This Row],[Age]]&lt;35,"Young",IF(Raw_data_US_healthcare[[#This Row],[Age]]&lt;60,"Middle","Senior"))</f>
        <v>Senior</v>
      </c>
      <c r="E39" t="s">
        <v>26</v>
      </c>
      <c r="F39" t="s">
        <v>113</v>
      </c>
      <c r="G39" t="s">
        <v>113</v>
      </c>
      <c r="H39" t="s">
        <v>26516</v>
      </c>
      <c r="I39" s="2">
        <v>44274</v>
      </c>
      <c r="J39" t="s">
        <v>154</v>
      </c>
      <c r="K39" t="s">
        <v>155</v>
      </c>
      <c r="L39" t="s">
        <v>21</v>
      </c>
      <c r="M39">
        <v>17439.4869</v>
      </c>
      <c r="N39">
        <v>219</v>
      </c>
      <c r="O39" t="s">
        <v>22</v>
      </c>
      <c r="P39" t="s">
        <v>22</v>
      </c>
      <c r="Q39" s="2">
        <v>44275</v>
      </c>
      <c r="R39" t="s">
        <v>44</v>
      </c>
      <c r="S39" t="s">
        <v>33</v>
      </c>
      <c r="T39">
        <f>_xlfn.DAYS(Raw_data_US_healthcare[[#This Row],[Discharge Date]],Raw_data_US_healthcare[[#This Row],[Date of Admission]])</f>
        <v>1</v>
      </c>
    </row>
    <row r="40" spans="1:20" x14ac:dyDescent="0.3">
      <c r="A40" t="s">
        <v>26512</v>
      </c>
      <c r="B40" t="s">
        <v>156</v>
      </c>
      <c r="C40">
        <v>30</v>
      </c>
      <c r="D40" t="str">
        <f>IF(Raw_data_US_healthcare[[#This Row],[Age]]&lt;35,"Young",IF(Raw_data_US_healthcare[[#This Row],[Age]]&lt;60,"Middle","Senior"))</f>
        <v>Young</v>
      </c>
      <c r="E40" t="s">
        <v>26</v>
      </c>
      <c r="F40" t="s">
        <v>49</v>
      </c>
      <c r="G40" t="s">
        <v>49</v>
      </c>
      <c r="H40" t="s">
        <v>18</v>
      </c>
      <c r="I40" s="2">
        <v>44251</v>
      </c>
      <c r="J40" t="s">
        <v>157</v>
      </c>
      <c r="K40" t="s">
        <v>158</v>
      </c>
      <c r="L40" t="s">
        <v>31</v>
      </c>
      <c r="M40">
        <v>26216.072899999999</v>
      </c>
      <c r="N40">
        <v>364</v>
      </c>
      <c r="O40" t="s">
        <v>43</v>
      </c>
      <c r="P40" t="s">
        <v>43</v>
      </c>
      <c r="Q40" s="2">
        <v>44276</v>
      </c>
      <c r="R40" t="s">
        <v>48</v>
      </c>
      <c r="S40" t="s">
        <v>33</v>
      </c>
      <c r="T40">
        <f>_xlfn.DAYS(Raw_data_US_healthcare[[#This Row],[Discharge Date]],Raw_data_US_healthcare[[#This Row],[Date of Admission]])</f>
        <v>25</v>
      </c>
    </row>
    <row r="41" spans="1:20" x14ac:dyDescent="0.3">
      <c r="A41" t="s">
        <v>26512</v>
      </c>
      <c r="B41" t="s">
        <v>159</v>
      </c>
      <c r="C41">
        <v>19</v>
      </c>
      <c r="D41" t="str">
        <f>IF(Raw_data_US_healthcare[[#This Row],[Age]]&lt;35,"Young",IF(Raw_data_US_healthcare[[#This Row],[Age]]&lt;60,"Middle","Senior"))</f>
        <v>Young</v>
      </c>
      <c r="E41" t="s">
        <v>26</v>
      </c>
      <c r="F41" t="s">
        <v>35</v>
      </c>
      <c r="G41" t="s">
        <v>35</v>
      </c>
      <c r="H41" t="s">
        <v>69</v>
      </c>
      <c r="I41" s="2">
        <v>44377</v>
      </c>
      <c r="J41" t="s">
        <v>160</v>
      </c>
      <c r="K41" t="s">
        <v>161</v>
      </c>
      <c r="L41" t="s">
        <v>52</v>
      </c>
      <c r="M41">
        <v>25875.117699999999</v>
      </c>
      <c r="N41">
        <v>414</v>
      </c>
      <c r="O41" t="s">
        <v>39</v>
      </c>
      <c r="P41" t="s">
        <v>26724</v>
      </c>
      <c r="Q41" s="2">
        <v>44391</v>
      </c>
      <c r="R41" t="s">
        <v>32</v>
      </c>
      <c r="S41" t="s">
        <v>24</v>
      </c>
      <c r="T41">
        <f>_xlfn.DAYS(Raw_data_US_healthcare[[#This Row],[Discharge Date]],Raw_data_US_healthcare[[#This Row],[Date of Admission]])</f>
        <v>14</v>
      </c>
    </row>
    <row r="42" spans="1:20" x14ac:dyDescent="0.3">
      <c r="A42" t="s">
        <v>26512</v>
      </c>
      <c r="B42" t="s">
        <v>162</v>
      </c>
      <c r="C42">
        <v>23</v>
      </c>
      <c r="D42" t="str">
        <f>IF(Raw_data_US_healthcare[[#This Row],[Age]]&lt;35,"Young",IF(Raw_data_US_healthcare[[#This Row],[Age]]&lt;60,"Middle","Senior"))</f>
        <v>Young</v>
      </c>
      <c r="E42" t="s">
        <v>26</v>
      </c>
      <c r="F42" t="s">
        <v>17</v>
      </c>
      <c r="G42" t="s">
        <v>17</v>
      </c>
      <c r="H42" t="s">
        <v>28</v>
      </c>
      <c r="I42" s="2">
        <v>43549</v>
      </c>
      <c r="J42" t="s">
        <v>163</v>
      </c>
      <c r="K42" t="s">
        <v>164</v>
      </c>
      <c r="L42" t="s">
        <v>31</v>
      </c>
      <c r="M42">
        <v>35396.202899999997</v>
      </c>
      <c r="N42">
        <v>110</v>
      </c>
      <c r="O42" t="s">
        <v>43</v>
      </c>
      <c r="P42" t="s">
        <v>43</v>
      </c>
      <c r="Q42" s="2">
        <v>43563</v>
      </c>
      <c r="R42" t="s">
        <v>44</v>
      </c>
      <c r="S42" t="s">
        <v>24</v>
      </c>
      <c r="T42">
        <f>_xlfn.DAYS(Raw_data_US_healthcare[[#This Row],[Discharge Date]],Raw_data_US_healthcare[[#This Row],[Date of Admission]])</f>
        <v>14</v>
      </c>
    </row>
    <row r="43" spans="1:20" x14ac:dyDescent="0.3">
      <c r="A43" t="s">
        <v>26512</v>
      </c>
      <c r="B43" t="s">
        <v>2518</v>
      </c>
      <c r="C43">
        <v>81</v>
      </c>
      <c r="D43" t="str">
        <f>IF(Raw_data_US_healthcare[[#This Row],[Age]]&lt;35,"Young",IF(Raw_data_US_healthcare[[#This Row],[Age]]&lt;60,"Middle","Senior"))</f>
        <v>Senior</v>
      </c>
      <c r="E43" t="s">
        <v>26</v>
      </c>
      <c r="F43" t="s">
        <v>49</v>
      </c>
      <c r="G43" t="s">
        <v>49</v>
      </c>
      <c r="H43" t="s">
        <v>26516</v>
      </c>
      <c r="I43" s="2">
        <v>44423</v>
      </c>
      <c r="J43" t="s">
        <v>165</v>
      </c>
      <c r="K43" t="s">
        <v>166</v>
      </c>
      <c r="L43" t="s">
        <v>21</v>
      </c>
      <c r="M43">
        <v>15763.5353</v>
      </c>
      <c r="N43">
        <v>465</v>
      </c>
      <c r="O43" t="s">
        <v>39</v>
      </c>
      <c r="P43" t="s">
        <v>26724</v>
      </c>
      <c r="Q43" s="2">
        <v>44445</v>
      </c>
      <c r="R43" t="s">
        <v>32</v>
      </c>
      <c r="S43" t="s">
        <v>24</v>
      </c>
      <c r="T43">
        <f>_xlfn.DAYS(Raw_data_US_healthcare[[#This Row],[Discharge Date]],Raw_data_US_healthcare[[#This Row],[Date of Admission]])</f>
        <v>22</v>
      </c>
    </row>
    <row r="44" spans="1:20" x14ac:dyDescent="0.3">
      <c r="A44" t="s">
        <v>26511</v>
      </c>
      <c r="B44" t="s">
        <v>167</v>
      </c>
      <c r="C44">
        <v>46</v>
      </c>
      <c r="D44" t="str">
        <f>IF(Raw_data_US_healthcare[[#This Row],[Age]]&lt;35,"Young",IF(Raw_data_US_healthcare[[#This Row],[Age]]&lt;60,"Middle","Senior"))</f>
        <v>Middle</v>
      </c>
      <c r="E44" t="s">
        <v>16</v>
      </c>
      <c r="F44" t="s">
        <v>62</v>
      </c>
      <c r="G44" t="s">
        <v>62</v>
      </c>
      <c r="H44" t="s">
        <v>28</v>
      </c>
      <c r="I44" s="2">
        <v>44988</v>
      </c>
      <c r="J44" t="s">
        <v>168</v>
      </c>
      <c r="K44" t="s">
        <v>169</v>
      </c>
      <c r="L44" t="s">
        <v>52</v>
      </c>
      <c r="M44">
        <v>1796.6795999999999</v>
      </c>
      <c r="N44">
        <v>469</v>
      </c>
      <c r="O44" t="s">
        <v>43</v>
      </c>
      <c r="P44" t="s">
        <v>43</v>
      </c>
      <c r="Q44" s="2">
        <v>44990</v>
      </c>
      <c r="R44" t="s">
        <v>44</v>
      </c>
      <c r="S44" t="s">
        <v>24</v>
      </c>
      <c r="T44">
        <f>_xlfn.DAYS(Raw_data_US_healthcare[[#This Row],[Discharge Date]],Raw_data_US_healthcare[[#This Row],[Date of Admission]])</f>
        <v>2</v>
      </c>
    </row>
    <row r="45" spans="1:20" x14ac:dyDescent="0.3">
      <c r="A45" t="s">
        <v>26511</v>
      </c>
      <c r="B45" t="s">
        <v>170</v>
      </c>
      <c r="C45">
        <v>48</v>
      </c>
      <c r="D45" t="str">
        <f>IF(Raw_data_US_healthcare[[#This Row],[Age]]&lt;35,"Young",IF(Raw_data_US_healthcare[[#This Row],[Age]]&lt;60,"Middle","Senior"))</f>
        <v>Middle</v>
      </c>
      <c r="E45" t="s">
        <v>16</v>
      </c>
      <c r="F45" t="s">
        <v>35</v>
      </c>
      <c r="G45" t="s">
        <v>35</v>
      </c>
      <c r="H45" t="s">
        <v>18</v>
      </c>
      <c r="I45" s="2">
        <v>44424</v>
      </c>
      <c r="J45" t="s">
        <v>171</v>
      </c>
      <c r="K45" t="s">
        <v>172</v>
      </c>
      <c r="L45" t="s">
        <v>56</v>
      </c>
      <c r="M45">
        <v>6564.2515999999996</v>
      </c>
      <c r="N45">
        <v>182</v>
      </c>
      <c r="O45" t="s">
        <v>39</v>
      </c>
      <c r="P45" t="s">
        <v>26724</v>
      </c>
      <c r="Q45" s="2">
        <v>44426</v>
      </c>
      <c r="R45" t="s">
        <v>83</v>
      </c>
      <c r="S45" t="s">
        <v>24</v>
      </c>
      <c r="T45">
        <f>_xlfn.DAYS(Raw_data_US_healthcare[[#This Row],[Discharge Date]],Raw_data_US_healthcare[[#This Row],[Date of Admission]])</f>
        <v>2</v>
      </c>
    </row>
    <row r="46" spans="1:20" x14ac:dyDescent="0.3">
      <c r="A46" t="s">
        <v>26512</v>
      </c>
      <c r="B46" t="s">
        <v>173</v>
      </c>
      <c r="C46">
        <v>34</v>
      </c>
      <c r="D46" t="str">
        <f>IF(Raw_data_US_healthcare[[#This Row],[Age]]&lt;35,"Young",IF(Raw_data_US_healthcare[[#This Row],[Age]]&lt;60,"Middle","Senior"))</f>
        <v>Young</v>
      </c>
      <c r="E46" t="s">
        <v>26</v>
      </c>
      <c r="F46" t="s">
        <v>27</v>
      </c>
      <c r="G46" t="s">
        <v>27</v>
      </c>
      <c r="H46" t="s">
        <v>26516</v>
      </c>
      <c r="I46" s="2">
        <v>43631</v>
      </c>
      <c r="J46" t="s">
        <v>174</v>
      </c>
      <c r="K46" t="s">
        <v>175</v>
      </c>
      <c r="L46" t="s">
        <v>52</v>
      </c>
      <c r="M46">
        <v>11225.277</v>
      </c>
      <c r="N46">
        <v>119</v>
      </c>
      <c r="O46" t="s">
        <v>39</v>
      </c>
      <c r="P46" t="s">
        <v>26724</v>
      </c>
      <c r="Q46" s="2">
        <v>43655</v>
      </c>
      <c r="R46" t="s">
        <v>48</v>
      </c>
      <c r="S46" t="s">
        <v>33</v>
      </c>
      <c r="T46">
        <f>_xlfn.DAYS(Raw_data_US_healthcare[[#This Row],[Discharge Date]],Raw_data_US_healthcare[[#This Row],[Date of Admission]])</f>
        <v>24</v>
      </c>
    </row>
    <row r="47" spans="1:20" x14ac:dyDescent="0.3">
      <c r="A47" t="s">
        <v>26511</v>
      </c>
      <c r="B47" t="s">
        <v>176</v>
      </c>
      <c r="C47">
        <v>84</v>
      </c>
      <c r="D47" t="str">
        <f>IF(Raw_data_US_healthcare[[#This Row],[Age]]&lt;35,"Young",IF(Raw_data_US_healthcare[[#This Row],[Age]]&lt;60,"Middle","Senior"))</f>
        <v>Senior</v>
      </c>
      <c r="E47" t="s">
        <v>16</v>
      </c>
      <c r="F47" t="s">
        <v>27</v>
      </c>
      <c r="G47" t="s">
        <v>27</v>
      </c>
      <c r="H47" t="s">
        <v>26516</v>
      </c>
      <c r="I47" s="2">
        <v>43751</v>
      </c>
      <c r="J47" t="s">
        <v>177</v>
      </c>
      <c r="K47" t="s">
        <v>178</v>
      </c>
      <c r="L47" t="s">
        <v>21</v>
      </c>
      <c r="M47">
        <v>7562.6112000000003</v>
      </c>
      <c r="N47">
        <v>388</v>
      </c>
      <c r="O47" t="s">
        <v>39</v>
      </c>
      <c r="P47" t="s">
        <v>39</v>
      </c>
      <c r="Q47" s="2">
        <v>43767</v>
      </c>
      <c r="R47" t="s">
        <v>23</v>
      </c>
      <c r="S47" t="s">
        <v>24</v>
      </c>
      <c r="T47">
        <f>_xlfn.DAYS(Raw_data_US_healthcare[[#This Row],[Discharge Date]],Raw_data_US_healthcare[[#This Row],[Date of Admission]])</f>
        <v>16</v>
      </c>
    </row>
    <row r="48" spans="1:20" x14ac:dyDescent="0.3">
      <c r="A48" t="s">
        <v>26511</v>
      </c>
      <c r="B48" t="s">
        <v>179</v>
      </c>
      <c r="C48">
        <v>48</v>
      </c>
      <c r="D48" t="str">
        <f>IF(Raw_data_US_healthcare[[#This Row],[Age]]&lt;35,"Young",IF(Raw_data_US_healthcare[[#This Row],[Age]]&lt;60,"Middle","Senior"))</f>
        <v>Middle</v>
      </c>
      <c r="E48" t="s">
        <v>16</v>
      </c>
      <c r="F48" t="s">
        <v>35</v>
      </c>
      <c r="G48" t="s">
        <v>35</v>
      </c>
      <c r="H48" t="s">
        <v>26514</v>
      </c>
      <c r="I48" s="2">
        <v>44854</v>
      </c>
      <c r="J48" t="s">
        <v>180</v>
      </c>
      <c r="K48" t="s">
        <v>181</v>
      </c>
      <c r="L48" t="s">
        <v>52</v>
      </c>
      <c r="M48">
        <v>31098.1162</v>
      </c>
      <c r="N48">
        <v>412</v>
      </c>
      <c r="O48" t="s">
        <v>22</v>
      </c>
      <c r="P48" t="s">
        <v>22</v>
      </c>
      <c r="Q48" s="2">
        <v>44862</v>
      </c>
      <c r="R48" t="s">
        <v>44</v>
      </c>
      <c r="S48" t="s">
        <v>45</v>
      </c>
      <c r="T48">
        <f>_xlfn.DAYS(Raw_data_US_healthcare[[#This Row],[Discharge Date]],Raw_data_US_healthcare[[#This Row],[Date of Admission]])</f>
        <v>8</v>
      </c>
    </row>
    <row r="49" spans="1:20" x14ac:dyDescent="0.3">
      <c r="A49" t="s">
        <v>26512</v>
      </c>
      <c r="B49" t="s">
        <v>182</v>
      </c>
      <c r="C49">
        <v>37</v>
      </c>
      <c r="D49" t="str">
        <f>IF(Raw_data_US_healthcare[[#This Row],[Age]]&lt;35,"Young",IF(Raw_data_US_healthcare[[#This Row],[Age]]&lt;60,"Middle","Senior"))</f>
        <v>Middle</v>
      </c>
      <c r="E49" t="s">
        <v>26</v>
      </c>
      <c r="F49" t="s">
        <v>88</v>
      </c>
      <c r="G49" t="s">
        <v>88</v>
      </c>
      <c r="H49" t="s">
        <v>26516</v>
      </c>
      <c r="I49" s="2">
        <v>43642</v>
      </c>
      <c r="J49" t="s">
        <v>183</v>
      </c>
      <c r="K49" t="s">
        <v>184</v>
      </c>
      <c r="L49" t="s">
        <v>60</v>
      </c>
      <c r="M49">
        <v>23892.8361</v>
      </c>
      <c r="N49">
        <v>182</v>
      </c>
      <c r="O49" t="s">
        <v>39</v>
      </c>
      <c r="P49" t="s">
        <v>39</v>
      </c>
      <c r="Q49" s="2">
        <v>43670</v>
      </c>
      <c r="R49" t="s">
        <v>83</v>
      </c>
      <c r="S49" t="s">
        <v>33</v>
      </c>
      <c r="T49">
        <f>_xlfn.DAYS(Raw_data_US_healthcare[[#This Row],[Discharge Date]],Raw_data_US_healthcare[[#This Row],[Date of Admission]])</f>
        <v>28</v>
      </c>
    </row>
    <row r="50" spans="1:20" x14ac:dyDescent="0.3">
      <c r="A50" t="s">
        <v>26511</v>
      </c>
      <c r="B50" t="s">
        <v>185</v>
      </c>
      <c r="C50">
        <v>78</v>
      </c>
      <c r="D50" t="str">
        <f>IF(Raw_data_US_healthcare[[#This Row],[Age]]&lt;35,"Young",IF(Raw_data_US_healthcare[[#This Row],[Age]]&lt;60,"Middle","Senior"))</f>
        <v>Senior</v>
      </c>
      <c r="E50" t="s">
        <v>16</v>
      </c>
      <c r="F50" t="s">
        <v>35</v>
      </c>
      <c r="G50" t="s">
        <v>35</v>
      </c>
      <c r="H50" t="s">
        <v>69</v>
      </c>
      <c r="I50" s="2">
        <v>43933</v>
      </c>
      <c r="J50" t="s">
        <v>186</v>
      </c>
      <c r="K50" t="s">
        <v>187</v>
      </c>
      <c r="L50" t="s">
        <v>21</v>
      </c>
      <c r="M50">
        <v>38611.378700000001</v>
      </c>
      <c r="N50">
        <v>359</v>
      </c>
      <c r="O50" t="s">
        <v>39</v>
      </c>
      <c r="P50" t="s">
        <v>39</v>
      </c>
      <c r="Q50" s="2">
        <v>43936</v>
      </c>
      <c r="R50" t="s">
        <v>32</v>
      </c>
      <c r="S50" t="s">
        <v>33</v>
      </c>
      <c r="T50">
        <f>_xlfn.DAYS(Raw_data_US_healthcare[[#This Row],[Discharge Date]],Raw_data_US_healthcare[[#This Row],[Date of Admission]])</f>
        <v>3</v>
      </c>
    </row>
    <row r="51" spans="1:20" x14ac:dyDescent="0.3">
      <c r="A51" t="s">
        <v>26511</v>
      </c>
      <c r="B51" t="s">
        <v>188</v>
      </c>
      <c r="C51">
        <v>82</v>
      </c>
      <c r="D51" t="str">
        <f>IF(Raw_data_US_healthcare[[#This Row],[Age]]&lt;35,"Young",IF(Raw_data_US_healthcare[[#This Row],[Age]]&lt;60,"Middle","Senior"))</f>
        <v>Senior</v>
      </c>
      <c r="E51" t="s">
        <v>16</v>
      </c>
      <c r="F51" t="s">
        <v>88</v>
      </c>
      <c r="G51" t="s">
        <v>88</v>
      </c>
      <c r="H51" t="s">
        <v>18</v>
      </c>
      <c r="I51" s="2">
        <v>44245</v>
      </c>
      <c r="J51" t="s">
        <v>189</v>
      </c>
      <c r="K51" t="s">
        <v>190</v>
      </c>
      <c r="L51" t="s">
        <v>21</v>
      </c>
      <c r="M51">
        <v>55754.186999999998</v>
      </c>
      <c r="N51">
        <v>186</v>
      </c>
      <c r="O51" t="s">
        <v>43</v>
      </c>
      <c r="P51" t="s">
        <v>43</v>
      </c>
      <c r="Q51" s="2">
        <v>44261</v>
      </c>
      <c r="R51" t="s">
        <v>32</v>
      </c>
      <c r="S51" t="s">
        <v>45</v>
      </c>
      <c r="T51">
        <f>_xlfn.DAYS(Raw_data_US_healthcare[[#This Row],[Discharge Date]],Raw_data_US_healthcare[[#This Row],[Date of Admission]])</f>
        <v>16</v>
      </c>
    </row>
    <row r="52" spans="1:20" x14ac:dyDescent="0.3">
      <c r="A52" t="s">
        <v>26512</v>
      </c>
      <c r="B52" t="s">
        <v>191</v>
      </c>
      <c r="C52">
        <v>47</v>
      </c>
      <c r="D52" t="str">
        <f>IF(Raw_data_US_healthcare[[#This Row],[Age]]&lt;35,"Young",IF(Raw_data_US_healthcare[[#This Row],[Age]]&lt;60,"Middle","Senior"))</f>
        <v>Middle</v>
      </c>
      <c r="E52" t="s">
        <v>26</v>
      </c>
      <c r="F52" t="s">
        <v>35</v>
      </c>
      <c r="G52" t="s">
        <v>35</v>
      </c>
      <c r="H52" t="s">
        <v>26516</v>
      </c>
      <c r="I52" s="2">
        <v>43630</v>
      </c>
      <c r="J52" t="s">
        <v>192</v>
      </c>
      <c r="K52" t="s">
        <v>193</v>
      </c>
      <c r="L52" t="s">
        <v>21</v>
      </c>
      <c r="M52">
        <v>7493.5689000000002</v>
      </c>
      <c r="N52">
        <v>437</v>
      </c>
      <c r="O52" t="s">
        <v>39</v>
      </c>
      <c r="P52" t="s">
        <v>39</v>
      </c>
      <c r="Q52" s="2">
        <v>43659</v>
      </c>
      <c r="R52" t="s">
        <v>44</v>
      </c>
      <c r="S52" t="s">
        <v>24</v>
      </c>
      <c r="T52">
        <f>_xlfn.DAYS(Raw_data_US_healthcare[[#This Row],[Discharge Date]],Raw_data_US_healthcare[[#This Row],[Date of Admission]])</f>
        <v>29</v>
      </c>
    </row>
    <row r="53" spans="1:20" x14ac:dyDescent="0.3">
      <c r="A53" t="s">
        <v>26512</v>
      </c>
      <c r="B53" t="s">
        <v>194</v>
      </c>
      <c r="C53">
        <v>60</v>
      </c>
      <c r="D53" t="str">
        <f>IF(Raw_data_US_healthcare[[#This Row],[Age]]&lt;35,"Young",IF(Raw_data_US_healthcare[[#This Row],[Age]]&lt;60,"Middle","Senior"))</f>
        <v>Senior</v>
      </c>
      <c r="E53" t="s">
        <v>26</v>
      </c>
      <c r="F53" t="s">
        <v>113</v>
      </c>
      <c r="G53" t="s">
        <v>113</v>
      </c>
      <c r="H53" t="s">
        <v>26514</v>
      </c>
      <c r="I53" s="2">
        <v>44891</v>
      </c>
      <c r="J53" t="s">
        <v>195</v>
      </c>
      <c r="K53" t="s">
        <v>196</v>
      </c>
      <c r="L53" t="s">
        <v>21</v>
      </c>
      <c r="M53">
        <v>39661.499199999998</v>
      </c>
      <c r="N53">
        <v>132</v>
      </c>
      <c r="O53" t="s">
        <v>22</v>
      </c>
      <c r="P53" t="s">
        <v>22</v>
      </c>
      <c r="Q53" s="2">
        <v>44896</v>
      </c>
      <c r="R53" t="s">
        <v>44</v>
      </c>
      <c r="S53" t="s">
        <v>45</v>
      </c>
      <c r="T53">
        <f>_xlfn.DAYS(Raw_data_US_healthcare[[#This Row],[Discharge Date]],Raw_data_US_healthcare[[#This Row],[Date of Admission]])</f>
        <v>5</v>
      </c>
    </row>
    <row r="54" spans="1:20" x14ac:dyDescent="0.3">
      <c r="A54" t="s">
        <v>26512</v>
      </c>
      <c r="B54" t="s">
        <v>197</v>
      </c>
      <c r="C54">
        <v>70</v>
      </c>
      <c r="D54" t="str">
        <f>IF(Raw_data_US_healthcare[[#This Row],[Age]]&lt;35,"Young",IF(Raw_data_US_healthcare[[#This Row],[Age]]&lt;60,"Middle","Senior"))</f>
        <v>Senior</v>
      </c>
      <c r="E54" t="s">
        <v>26</v>
      </c>
      <c r="F54" t="s">
        <v>62</v>
      </c>
      <c r="G54" t="s">
        <v>62</v>
      </c>
      <c r="H54" t="s">
        <v>36</v>
      </c>
      <c r="I54" s="2">
        <v>45163</v>
      </c>
      <c r="J54" t="s">
        <v>198</v>
      </c>
      <c r="K54" t="s">
        <v>199</v>
      </c>
      <c r="L54" t="s">
        <v>21</v>
      </c>
      <c r="M54">
        <v>4002.9142000000002</v>
      </c>
      <c r="N54">
        <v>271</v>
      </c>
      <c r="O54" t="s">
        <v>22</v>
      </c>
      <c r="P54" t="s">
        <v>22</v>
      </c>
      <c r="Q54" s="2">
        <v>45174</v>
      </c>
      <c r="R54" t="s">
        <v>83</v>
      </c>
      <c r="S54" t="s">
        <v>24</v>
      </c>
      <c r="T54">
        <f>_xlfn.DAYS(Raw_data_US_healthcare[[#This Row],[Discharge Date]],Raw_data_US_healthcare[[#This Row],[Date of Admission]])</f>
        <v>11</v>
      </c>
    </row>
    <row r="55" spans="1:20" x14ac:dyDescent="0.3">
      <c r="A55" t="s">
        <v>26511</v>
      </c>
      <c r="B55" t="s">
        <v>200</v>
      </c>
      <c r="C55">
        <v>57</v>
      </c>
      <c r="D55" t="str">
        <f>IF(Raw_data_US_healthcare[[#This Row],[Age]]&lt;35,"Young",IF(Raw_data_US_healthcare[[#This Row],[Age]]&lt;60,"Middle","Senior"))</f>
        <v>Middle</v>
      </c>
      <c r="E55" t="s">
        <v>16</v>
      </c>
      <c r="F55" t="s">
        <v>17</v>
      </c>
      <c r="G55" t="s">
        <v>17</v>
      </c>
      <c r="H55" t="s">
        <v>69</v>
      </c>
      <c r="I55" s="2">
        <v>44649</v>
      </c>
      <c r="J55" t="s">
        <v>201</v>
      </c>
      <c r="K55" t="s">
        <v>202</v>
      </c>
      <c r="L55" t="s">
        <v>56</v>
      </c>
      <c r="M55">
        <v>66072.639599999995</v>
      </c>
      <c r="N55">
        <v>361</v>
      </c>
      <c r="O55" t="s">
        <v>39</v>
      </c>
      <c r="P55" t="s">
        <v>39</v>
      </c>
      <c r="Q55" s="2">
        <v>44653</v>
      </c>
      <c r="R55" t="s">
        <v>23</v>
      </c>
      <c r="S55" t="s">
        <v>33</v>
      </c>
      <c r="T55">
        <f>_xlfn.DAYS(Raw_data_US_healthcare[[#This Row],[Discharge Date]],Raw_data_US_healthcare[[#This Row],[Date of Admission]])</f>
        <v>4</v>
      </c>
    </row>
    <row r="56" spans="1:20" x14ac:dyDescent="0.3">
      <c r="A56" t="s">
        <v>26512</v>
      </c>
      <c r="B56" t="s">
        <v>203</v>
      </c>
      <c r="C56">
        <v>19</v>
      </c>
      <c r="D56" t="str">
        <f>IF(Raw_data_US_healthcare[[#This Row],[Age]]&lt;35,"Young",IF(Raw_data_US_healthcare[[#This Row],[Age]]&lt;60,"Middle","Senior"))</f>
        <v>Young</v>
      </c>
      <c r="E56" t="s">
        <v>26</v>
      </c>
      <c r="F56" t="s">
        <v>150</v>
      </c>
      <c r="G56" t="s">
        <v>62</v>
      </c>
      <c r="H56" t="s">
        <v>28</v>
      </c>
      <c r="I56" s="2">
        <v>44390</v>
      </c>
      <c r="J56" t="s">
        <v>204</v>
      </c>
      <c r="K56" t="s">
        <v>205</v>
      </c>
      <c r="L56" t="s">
        <v>60</v>
      </c>
      <c r="M56">
        <v>18072.267899999999</v>
      </c>
      <c r="N56">
        <v>303</v>
      </c>
      <c r="O56" t="s">
        <v>39</v>
      </c>
      <c r="P56" t="s">
        <v>39</v>
      </c>
      <c r="Q56" s="2">
        <v>44415</v>
      </c>
      <c r="R56" t="s">
        <v>83</v>
      </c>
      <c r="S56" t="s">
        <v>33</v>
      </c>
      <c r="T56">
        <f>_xlfn.DAYS(Raw_data_US_healthcare[[#This Row],[Discharge Date]],Raw_data_US_healthcare[[#This Row],[Date of Admission]])</f>
        <v>25</v>
      </c>
    </row>
    <row r="57" spans="1:20" x14ac:dyDescent="0.3">
      <c r="A57" t="s">
        <v>26511</v>
      </c>
      <c r="B57" t="s">
        <v>206</v>
      </c>
      <c r="C57">
        <v>61</v>
      </c>
      <c r="D57" t="str">
        <f>IF(Raw_data_US_healthcare[[#This Row],[Age]]&lt;35,"Young",IF(Raw_data_US_healthcare[[#This Row],[Age]]&lt;60,"Middle","Senior"))</f>
        <v>Senior</v>
      </c>
      <c r="E57" t="s">
        <v>16</v>
      </c>
      <c r="F57" t="s">
        <v>49</v>
      </c>
      <c r="G57" t="s">
        <v>49</v>
      </c>
      <c r="H57" t="s">
        <v>26514</v>
      </c>
      <c r="I57" s="2">
        <v>43782</v>
      </c>
      <c r="J57" t="s">
        <v>207</v>
      </c>
      <c r="K57" t="s">
        <v>208</v>
      </c>
      <c r="L57" t="s">
        <v>21</v>
      </c>
      <c r="M57">
        <v>1510.4016999999999</v>
      </c>
      <c r="N57">
        <v>317</v>
      </c>
      <c r="O57" t="s">
        <v>39</v>
      </c>
      <c r="P57" t="s">
        <v>39</v>
      </c>
      <c r="Q57" s="2">
        <v>43797</v>
      </c>
      <c r="R57" t="s">
        <v>44</v>
      </c>
      <c r="S57" t="s">
        <v>24</v>
      </c>
      <c r="T57">
        <f>_xlfn.DAYS(Raw_data_US_healthcare[[#This Row],[Discharge Date]],Raw_data_US_healthcare[[#This Row],[Date of Admission]])</f>
        <v>15</v>
      </c>
    </row>
    <row r="58" spans="1:20" x14ac:dyDescent="0.3">
      <c r="A58" t="s">
        <v>26512</v>
      </c>
      <c r="B58" t="s">
        <v>209</v>
      </c>
      <c r="C58">
        <v>21</v>
      </c>
      <c r="D58" t="str">
        <f>IF(Raw_data_US_healthcare[[#This Row],[Age]]&lt;35,"Young",IF(Raw_data_US_healthcare[[#This Row],[Age]]&lt;60,"Middle","Senior"))</f>
        <v>Young</v>
      </c>
      <c r="E58" t="s">
        <v>26</v>
      </c>
      <c r="F58" t="s">
        <v>150</v>
      </c>
      <c r="G58" t="s">
        <v>62</v>
      </c>
      <c r="H58" t="s">
        <v>69</v>
      </c>
      <c r="I58" s="2">
        <v>44558</v>
      </c>
      <c r="J58" t="s">
        <v>210</v>
      </c>
      <c r="K58" t="s">
        <v>211</v>
      </c>
      <c r="L58" t="s">
        <v>56</v>
      </c>
      <c r="M58">
        <v>71896.431500000006</v>
      </c>
      <c r="N58">
        <v>439</v>
      </c>
      <c r="O58" t="s">
        <v>39</v>
      </c>
      <c r="P58" t="s">
        <v>39</v>
      </c>
      <c r="Q58" s="2">
        <v>44570</v>
      </c>
      <c r="R58" t="s">
        <v>32</v>
      </c>
      <c r="S58" t="s">
        <v>45</v>
      </c>
      <c r="T58">
        <f>_xlfn.DAYS(Raw_data_US_healthcare[[#This Row],[Discharge Date]],Raw_data_US_healthcare[[#This Row],[Date of Admission]])</f>
        <v>12</v>
      </c>
    </row>
    <row r="59" spans="1:20" x14ac:dyDescent="0.3">
      <c r="A59" t="s">
        <v>26512</v>
      </c>
      <c r="B59" t="s">
        <v>212</v>
      </c>
      <c r="C59">
        <v>82</v>
      </c>
      <c r="D59" t="str">
        <f>IF(Raw_data_US_healthcare[[#This Row],[Age]]&lt;35,"Young",IF(Raw_data_US_healthcare[[#This Row],[Age]]&lt;60,"Middle","Senior"))</f>
        <v>Senior</v>
      </c>
      <c r="E59" t="s">
        <v>26</v>
      </c>
      <c r="F59" t="s">
        <v>17</v>
      </c>
      <c r="G59" t="s">
        <v>17</v>
      </c>
      <c r="H59" t="s">
        <v>26516</v>
      </c>
      <c r="I59" s="2">
        <v>44861</v>
      </c>
      <c r="J59" t="s">
        <v>213</v>
      </c>
      <c r="K59" t="s">
        <v>214</v>
      </c>
      <c r="L59" t="s">
        <v>21</v>
      </c>
      <c r="M59">
        <v>7506.8233</v>
      </c>
      <c r="N59">
        <v>153</v>
      </c>
      <c r="O59" t="s">
        <v>43</v>
      </c>
      <c r="P59" t="s">
        <v>43</v>
      </c>
      <c r="Q59" s="2">
        <v>44883</v>
      </c>
      <c r="R59" t="s">
        <v>23</v>
      </c>
      <c r="S59" t="s">
        <v>33</v>
      </c>
      <c r="T59">
        <f>_xlfn.DAYS(Raw_data_US_healthcare[[#This Row],[Discharge Date]],Raw_data_US_healthcare[[#This Row],[Date of Admission]])</f>
        <v>22</v>
      </c>
    </row>
    <row r="60" spans="1:20" x14ac:dyDescent="0.3">
      <c r="A60" t="s">
        <v>26512</v>
      </c>
      <c r="B60" t="s">
        <v>215</v>
      </c>
      <c r="C60">
        <v>61</v>
      </c>
      <c r="D60" t="str">
        <f>IF(Raw_data_US_healthcare[[#This Row],[Age]]&lt;35,"Young",IF(Raw_data_US_healthcare[[#This Row],[Age]]&lt;60,"Middle","Senior"))</f>
        <v>Senior</v>
      </c>
      <c r="E60" t="s">
        <v>26</v>
      </c>
      <c r="F60" t="s">
        <v>150</v>
      </c>
      <c r="G60" t="s">
        <v>62</v>
      </c>
      <c r="H60" t="s">
        <v>18</v>
      </c>
      <c r="I60" s="2">
        <v>45022</v>
      </c>
      <c r="J60" t="s">
        <v>216</v>
      </c>
      <c r="K60" t="s">
        <v>217</v>
      </c>
      <c r="L60" t="s">
        <v>21</v>
      </c>
      <c r="M60">
        <v>17629.5</v>
      </c>
      <c r="N60">
        <v>438</v>
      </c>
      <c r="O60" t="s">
        <v>22</v>
      </c>
      <c r="P60" t="s">
        <v>22</v>
      </c>
      <c r="Q60" s="2">
        <v>45031</v>
      </c>
      <c r="R60" t="s">
        <v>44</v>
      </c>
      <c r="S60" t="s">
        <v>24</v>
      </c>
      <c r="T60">
        <f>_xlfn.DAYS(Raw_data_US_healthcare[[#This Row],[Discharge Date]],Raw_data_US_healthcare[[#This Row],[Date of Admission]])</f>
        <v>9</v>
      </c>
    </row>
    <row r="61" spans="1:20" x14ac:dyDescent="0.3">
      <c r="A61" t="s">
        <v>26511</v>
      </c>
      <c r="B61" t="s">
        <v>218</v>
      </c>
      <c r="C61">
        <v>27</v>
      </c>
      <c r="D61" t="str">
        <f>IF(Raw_data_US_healthcare[[#This Row],[Age]]&lt;35,"Young",IF(Raw_data_US_healthcare[[#This Row],[Age]]&lt;60,"Middle","Senior"))</f>
        <v>Young</v>
      </c>
      <c r="E61" t="s">
        <v>16</v>
      </c>
      <c r="F61" t="s">
        <v>113</v>
      </c>
      <c r="G61" t="s">
        <v>113</v>
      </c>
      <c r="H61" t="s">
        <v>28</v>
      </c>
      <c r="I61" s="2">
        <v>43849</v>
      </c>
      <c r="J61" t="s">
        <v>219</v>
      </c>
      <c r="K61" t="s">
        <v>220</v>
      </c>
      <c r="L61" t="s">
        <v>56</v>
      </c>
      <c r="M61">
        <v>42757.200199999999</v>
      </c>
      <c r="N61">
        <v>120</v>
      </c>
      <c r="O61" t="s">
        <v>43</v>
      </c>
      <c r="P61" t="s">
        <v>43</v>
      </c>
      <c r="Q61" s="2">
        <v>43854</v>
      </c>
      <c r="R61" t="s">
        <v>83</v>
      </c>
      <c r="S61" t="s">
        <v>24</v>
      </c>
      <c r="T61">
        <f>_xlfn.DAYS(Raw_data_US_healthcare[[#This Row],[Discharge Date]],Raw_data_US_healthcare[[#This Row],[Date of Admission]])</f>
        <v>5</v>
      </c>
    </row>
    <row r="62" spans="1:20" x14ac:dyDescent="0.3">
      <c r="A62" t="s">
        <v>26512</v>
      </c>
      <c r="B62" t="s">
        <v>221</v>
      </c>
      <c r="C62">
        <v>68</v>
      </c>
      <c r="D62" t="str">
        <f>IF(Raw_data_US_healthcare[[#This Row],[Age]]&lt;35,"Young",IF(Raw_data_US_healthcare[[#This Row],[Age]]&lt;60,"Middle","Senior"))</f>
        <v>Senior</v>
      </c>
      <c r="E62" t="s">
        <v>26</v>
      </c>
      <c r="F62" t="s">
        <v>49</v>
      </c>
      <c r="G62" t="s">
        <v>49</v>
      </c>
      <c r="H62" t="s">
        <v>69</v>
      </c>
      <c r="I62" s="2">
        <v>43890</v>
      </c>
      <c r="J62" t="s">
        <v>222</v>
      </c>
      <c r="K62" t="s">
        <v>223</v>
      </c>
      <c r="L62" t="s">
        <v>21</v>
      </c>
      <c r="M62">
        <v>3449.1795000000002</v>
      </c>
      <c r="N62">
        <v>380</v>
      </c>
      <c r="O62" t="s">
        <v>39</v>
      </c>
      <c r="P62" t="s">
        <v>39</v>
      </c>
      <c r="Q62" s="2">
        <v>43902</v>
      </c>
      <c r="R62" t="s">
        <v>48</v>
      </c>
      <c r="S62" t="s">
        <v>33</v>
      </c>
      <c r="T62">
        <f>_xlfn.DAYS(Raw_data_US_healthcare[[#This Row],[Discharge Date]],Raw_data_US_healthcare[[#This Row],[Date of Admission]])</f>
        <v>12</v>
      </c>
    </row>
    <row r="63" spans="1:20" x14ac:dyDescent="0.3">
      <c r="A63" t="s">
        <v>26512</v>
      </c>
      <c r="B63" t="s">
        <v>224</v>
      </c>
      <c r="C63">
        <v>31</v>
      </c>
      <c r="D63" t="str">
        <f>IF(Raw_data_US_healthcare[[#This Row],[Age]]&lt;35,"Young",IF(Raw_data_US_healthcare[[#This Row],[Age]]&lt;60,"Middle","Senior"))</f>
        <v>Young</v>
      </c>
      <c r="E63" t="s">
        <v>26</v>
      </c>
      <c r="F63" t="s">
        <v>150</v>
      </c>
      <c r="G63" t="s">
        <v>62</v>
      </c>
      <c r="H63" t="s">
        <v>69</v>
      </c>
      <c r="I63" s="2">
        <v>44315</v>
      </c>
      <c r="J63" t="s">
        <v>225</v>
      </c>
      <c r="K63" t="s">
        <v>226</v>
      </c>
      <c r="L63" t="s">
        <v>52</v>
      </c>
      <c r="M63">
        <v>22071.5527</v>
      </c>
      <c r="N63">
        <v>194</v>
      </c>
      <c r="O63" t="s">
        <v>43</v>
      </c>
      <c r="P63" t="s">
        <v>43</v>
      </c>
      <c r="Q63" s="2">
        <v>44322</v>
      </c>
      <c r="R63" t="s">
        <v>23</v>
      </c>
      <c r="S63" t="s">
        <v>24</v>
      </c>
      <c r="T63">
        <f>_xlfn.DAYS(Raw_data_US_healthcare[[#This Row],[Discharge Date]],Raw_data_US_healthcare[[#This Row],[Date of Admission]])</f>
        <v>7</v>
      </c>
    </row>
    <row r="64" spans="1:20" x14ac:dyDescent="0.3">
      <c r="A64" t="s">
        <v>26511</v>
      </c>
      <c r="B64" t="s">
        <v>227</v>
      </c>
      <c r="C64">
        <v>42</v>
      </c>
      <c r="D64" t="str">
        <f>IF(Raw_data_US_healthcare[[#This Row],[Age]]&lt;35,"Young",IF(Raw_data_US_healthcare[[#This Row],[Age]]&lt;60,"Middle","Senior"))</f>
        <v>Middle</v>
      </c>
      <c r="E64" t="s">
        <v>16</v>
      </c>
      <c r="F64" t="s">
        <v>228</v>
      </c>
      <c r="G64" t="s">
        <v>228</v>
      </c>
      <c r="H64" t="s">
        <v>36</v>
      </c>
      <c r="I64" s="2">
        <v>44243</v>
      </c>
      <c r="J64" t="s">
        <v>229</v>
      </c>
      <c r="K64" t="s">
        <v>230</v>
      </c>
      <c r="L64" t="s">
        <v>21</v>
      </c>
      <c r="M64">
        <v>4995.5371999999998</v>
      </c>
      <c r="N64">
        <v>199</v>
      </c>
      <c r="O64" t="s">
        <v>39</v>
      </c>
      <c r="P64" t="s">
        <v>39</v>
      </c>
      <c r="Q64" s="2">
        <v>44270</v>
      </c>
      <c r="R64" t="s">
        <v>23</v>
      </c>
      <c r="S64" t="s">
        <v>33</v>
      </c>
      <c r="T64">
        <f>_xlfn.DAYS(Raw_data_US_healthcare[[#This Row],[Discharge Date]],Raw_data_US_healthcare[[#This Row],[Date of Admission]])</f>
        <v>27</v>
      </c>
    </row>
    <row r="65" spans="1:20" x14ac:dyDescent="0.3">
      <c r="A65" t="s">
        <v>26511</v>
      </c>
      <c r="B65" t="s">
        <v>231</v>
      </c>
      <c r="C65">
        <v>56</v>
      </c>
      <c r="D65" t="str">
        <f>IF(Raw_data_US_healthcare[[#This Row],[Age]]&lt;35,"Young",IF(Raw_data_US_healthcare[[#This Row],[Age]]&lt;60,"Middle","Senior"))</f>
        <v>Middle</v>
      </c>
      <c r="E65" t="s">
        <v>16</v>
      </c>
      <c r="F65" t="s">
        <v>27</v>
      </c>
      <c r="G65" t="s">
        <v>27</v>
      </c>
      <c r="H65" t="s">
        <v>18</v>
      </c>
      <c r="I65" s="2">
        <v>45227</v>
      </c>
      <c r="J65" t="s">
        <v>232</v>
      </c>
      <c r="K65" t="s">
        <v>233</v>
      </c>
      <c r="L65" t="s">
        <v>52</v>
      </c>
      <c r="M65">
        <v>22685.685799999999</v>
      </c>
      <c r="N65">
        <v>404</v>
      </c>
      <c r="O65" t="s">
        <v>43</v>
      </c>
      <c r="P65" t="s">
        <v>43</v>
      </c>
      <c r="Q65" s="2">
        <v>45255</v>
      </c>
      <c r="R65" t="s">
        <v>44</v>
      </c>
      <c r="S65" t="s">
        <v>24</v>
      </c>
      <c r="T65">
        <f>_xlfn.DAYS(Raw_data_US_healthcare[[#This Row],[Discharge Date]],Raw_data_US_healthcare[[#This Row],[Date of Admission]])</f>
        <v>28</v>
      </c>
    </row>
    <row r="66" spans="1:20" x14ac:dyDescent="0.3">
      <c r="A66" t="s">
        <v>26511</v>
      </c>
      <c r="B66" t="s">
        <v>234</v>
      </c>
      <c r="C66">
        <v>60</v>
      </c>
      <c r="D66" t="str">
        <f>IF(Raw_data_US_healthcare[[#This Row],[Age]]&lt;35,"Young",IF(Raw_data_US_healthcare[[#This Row],[Age]]&lt;60,"Middle","Senior"))</f>
        <v>Senior</v>
      </c>
      <c r="E66" t="s">
        <v>16</v>
      </c>
      <c r="F66" t="s">
        <v>150</v>
      </c>
      <c r="G66" t="s">
        <v>62</v>
      </c>
      <c r="H66" t="s">
        <v>26516</v>
      </c>
      <c r="I66" s="2">
        <v>44051</v>
      </c>
      <c r="J66" t="s">
        <v>235</v>
      </c>
      <c r="K66" t="s">
        <v>236</v>
      </c>
      <c r="L66" t="s">
        <v>21</v>
      </c>
      <c r="M66">
        <v>31096.1669</v>
      </c>
      <c r="N66">
        <v>301</v>
      </c>
      <c r="O66" t="s">
        <v>39</v>
      </c>
      <c r="P66" t="s">
        <v>39</v>
      </c>
      <c r="Q66" s="2">
        <v>44072</v>
      </c>
      <c r="R66" t="s">
        <v>23</v>
      </c>
      <c r="S66" t="s">
        <v>33</v>
      </c>
      <c r="T66">
        <f>_xlfn.DAYS(Raw_data_US_healthcare[[#This Row],[Discharge Date]],Raw_data_US_healthcare[[#This Row],[Date of Admission]])</f>
        <v>21</v>
      </c>
    </row>
    <row r="67" spans="1:20" x14ac:dyDescent="0.3">
      <c r="A67" t="s">
        <v>26512</v>
      </c>
      <c r="B67" t="s">
        <v>237</v>
      </c>
      <c r="C67">
        <v>42</v>
      </c>
      <c r="D67" t="str">
        <f>IF(Raw_data_US_healthcare[[#This Row],[Age]]&lt;35,"Young",IF(Raw_data_US_healthcare[[#This Row],[Age]]&lt;60,"Middle","Senior"))</f>
        <v>Middle</v>
      </c>
      <c r="E67" t="s">
        <v>26</v>
      </c>
      <c r="F67" t="s">
        <v>150</v>
      </c>
      <c r="G67" t="s">
        <v>62</v>
      </c>
      <c r="H67" t="s">
        <v>26516</v>
      </c>
      <c r="I67" s="2">
        <v>45116</v>
      </c>
      <c r="J67" t="s">
        <v>238</v>
      </c>
      <c r="K67" t="s">
        <v>239</v>
      </c>
      <c r="L67" t="s">
        <v>21</v>
      </c>
      <c r="M67">
        <v>15924.498900000001</v>
      </c>
      <c r="N67">
        <v>223</v>
      </c>
      <c r="O67" t="s">
        <v>43</v>
      </c>
      <c r="P67" t="s">
        <v>43</v>
      </c>
      <c r="Q67" s="2">
        <v>45137</v>
      </c>
      <c r="R67" t="s">
        <v>48</v>
      </c>
      <c r="S67" t="s">
        <v>24</v>
      </c>
      <c r="T67">
        <f>_xlfn.DAYS(Raw_data_US_healthcare[[#This Row],[Discharge Date]],Raw_data_US_healthcare[[#This Row],[Date of Admission]])</f>
        <v>21</v>
      </c>
    </row>
    <row r="68" spans="1:20" x14ac:dyDescent="0.3">
      <c r="A68" t="s">
        <v>26511</v>
      </c>
      <c r="B68" t="s">
        <v>240</v>
      </c>
      <c r="C68">
        <v>81</v>
      </c>
      <c r="D68" t="str">
        <f>IF(Raw_data_US_healthcare[[#This Row],[Age]]&lt;35,"Young",IF(Raw_data_US_healthcare[[#This Row],[Age]]&lt;60,"Middle","Senior"))</f>
        <v>Senior</v>
      </c>
      <c r="E68" t="s">
        <v>16</v>
      </c>
      <c r="F68" t="s">
        <v>17</v>
      </c>
      <c r="G68" t="s">
        <v>17</v>
      </c>
      <c r="H68" t="s">
        <v>26514</v>
      </c>
      <c r="I68" s="2">
        <v>44360</v>
      </c>
      <c r="J68" t="s">
        <v>241</v>
      </c>
      <c r="K68" t="s">
        <v>242</v>
      </c>
      <c r="L68" t="s">
        <v>21</v>
      </c>
      <c r="M68">
        <v>17572.063699999999</v>
      </c>
      <c r="N68">
        <v>410</v>
      </c>
      <c r="O68" t="s">
        <v>39</v>
      </c>
      <c r="P68" t="s">
        <v>39</v>
      </c>
      <c r="Q68" s="2">
        <v>44370</v>
      </c>
      <c r="R68" t="s">
        <v>44</v>
      </c>
      <c r="S68" t="s">
        <v>45</v>
      </c>
      <c r="T68">
        <f>_xlfn.DAYS(Raw_data_US_healthcare[[#This Row],[Discharge Date]],Raw_data_US_healthcare[[#This Row],[Date of Admission]])</f>
        <v>10</v>
      </c>
    </row>
    <row r="69" spans="1:20" x14ac:dyDescent="0.3">
      <c r="A69" t="s">
        <v>26511</v>
      </c>
      <c r="B69" t="s">
        <v>243</v>
      </c>
      <c r="C69">
        <v>71</v>
      </c>
      <c r="D69" t="str">
        <f>IF(Raw_data_US_healthcare[[#This Row],[Age]]&lt;35,"Young",IF(Raw_data_US_healthcare[[#This Row],[Age]]&lt;60,"Middle","Senior"))</f>
        <v>Senior</v>
      </c>
      <c r="E69" t="s">
        <v>16</v>
      </c>
      <c r="F69" t="s">
        <v>150</v>
      </c>
      <c r="G69" t="s">
        <v>62</v>
      </c>
      <c r="H69" t="s">
        <v>26514</v>
      </c>
      <c r="I69" s="2">
        <v>44888</v>
      </c>
      <c r="J69" t="s">
        <v>244</v>
      </c>
      <c r="K69" t="s">
        <v>245</v>
      </c>
      <c r="L69" t="s">
        <v>21</v>
      </c>
      <c r="M69">
        <v>6649.1179000000002</v>
      </c>
      <c r="N69">
        <v>205</v>
      </c>
      <c r="O69" t="s">
        <v>43</v>
      </c>
      <c r="P69" t="s">
        <v>43</v>
      </c>
      <c r="Q69" s="2">
        <v>44894</v>
      </c>
      <c r="R69" t="s">
        <v>32</v>
      </c>
      <c r="S69" t="s">
        <v>45</v>
      </c>
      <c r="T69">
        <f>_xlfn.DAYS(Raw_data_US_healthcare[[#This Row],[Discharge Date]],Raw_data_US_healthcare[[#This Row],[Date of Admission]])</f>
        <v>6</v>
      </c>
    </row>
    <row r="70" spans="1:20" x14ac:dyDescent="0.3">
      <c r="A70" t="s">
        <v>26512</v>
      </c>
      <c r="B70" t="s">
        <v>246</v>
      </c>
      <c r="C70">
        <v>78</v>
      </c>
      <c r="D70" t="str">
        <f>IF(Raw_data_US_healthcare[[#This Row],[Age]]&lt;35,"Young",IF(Raw_data_US_healthcare[[#This Row],[Age]]&lt;60,"Middle","Senior"))</f>
        <v>Senior</v>
      </c>
      <c r="E70" t="s">
        <v>26</v>
      </c>
      <c r="F70" t="s">
        <v>27</v>
      </c>
      <c r="G70" t="s">
        <v>27</v>
      </c>
      <c r="H70" t="s">
        <v>69</v>
      </c>
      <c r="I70" s="2">
        <v>44196</v>
      </c>
      <c r="J70" t="s">
        <v>247</v>
      </c>
      <c r="K70" t="s">
        <v>248</v>
      </c>
      <c r="L70" t="s">
        <v>21</v>
      </c>
      <c r="M70">
        <v>64102.320699999997</v>
      </c>
      <c r="N70">
        <v>134</v>
      </c>
      <c r="O70" t="s">
        <v>39</v>
      </c>
      <c r="P70" t="s">
        <v>39</v>
      </c>
      <c r="Q70" s="2">
        <v>44202</v>
      </c>
      <c r="R70" t="s">
        <v>32</v>
      </c>
      <c r="S70" t="s">
        <v>45</v>
      </c>
      <c r="T70">
        <f>_xlfn.DAYS(Raw_data_US_healthcare[[#This Row],[Discharge Date]],Raw_data_US_healthcare[[#This Row],[Date of Admission]])</f>
        <v>6</v>
      </c>
    </row>
    <row r="71" spans="1:20" x14ac:dyDescent="0.3">
      <c r="A71" t="s">
        <v>26512</v>
      </c>
      <c r="B71" t="s">
        <v>249</v>
      </c>
      <c r="C71">
        <v>38</v>
      </c>
      <c r="D71" t="str">
        <f>IF(Raw_data_US_healthcare[[#This Row],[Age]]&lt;35,"Young",IF(Raw_data_US_healthcare[[#This Row],[Age]]&lt;60,"Middle","Senior"))</f>
        <v>Middle</v>
      </c>
      <c r="E71" t="s">
        <v>26</v>
      </c>
      <c r="F71" t="s">
        <v>113</v>
      </c>
      <c r="G71" t="s">
        <v>113</v>
      </c>
      <c r="H71" t="s">
        <v>26516</v>
      </c>
      <c r="I71" s="2">
        <v>43881</v>
      </c>
      <c r="J71" t="s">
        <v>250</v>
      </c>
      <c r="K71" t="s">
        <v>251</v>
      </c>
      <c r="L71" t="s">
        <v>21</v>
      </c>
      <c r="M71">
        <v>17156.329300000001</v>
      </c>
      <c r="N71">
        <v>407</v>
      </c>
      <c r="O71" t="s">
        <v>43</v>
      </c>
      <c r="P71" t="s">
        <v>43</v>
      </c>
      <c r="Q71" s="2">
        <v>43888</v>
      </c>
      <c r="R71" t="s">
        <v>32</v>
      </c>
      <c r="S71" t="s">
        <v>24</v>
      </c>
      <c r="T71">
        <f>_xlfn.DAYS(Raw_data_US_healthcare[[#This Row],[Discharge Date]],Raw_data_US_healthcare[[#This Row],[Date of Admission]])</f>
        <v>7</v>
      </c>
    </row>
    <row r="72" spans="1:20" x14ac:dyDescent="0.3">
      <c r="A72" t="s">
        <v>26511</v>
      </c>
      <c r="B72" t="s">
        <v>252</v>
      </c>
      <c r="C72">
        <v>28</v>
      </c>
      <c r="D72" t="str">
        <f>IF(Raw_data_US_healthcare[[#This Row],[Age]]&lt;35,"Young",IF(Raw_data_US_healthcare[[#This Row],[Age]]&lt;60,"Middle","Senior"))</f>
        <v>Young</v>
      </c>
      <c r="E72" t="s">
        <v>16</v>
      </c>
      <c r="F72" t="s">
        <v>88</v>
      </c>
      <c r="G72" t="s">
        <v>88</v>
      </c>
      <c r="H72" t="s">
        <v>26514</v>
      </c>
      <c r="I72" s="2">
        <v>44195</v>
      </c>
      <c r="J72" t="s">
        <v>253</v>
      </c>
      <c r="K72" t="s">
        <v>254</v>
      </c>
      <c r="L72" t="s">
        <v>52</v>
      </c>
      <c r="M72">
        <v>1597.8661999999999</v>
      </c>
      <c r="N72">
        <v>188</v>
      </c>
      <c r="O72" t="s">
        <v>43</v>
      </c>
      <c r="P72" t="s">
        <v>43</v>
      </c>
      <c r="Q72" s="2">
        <v>44214</v>
      </c>
      <c r="R72" t="s">
        <v>48</v>
      </c>
      <c r="S72" t="s">
        <v>33</v>
      </c>
      <c r="T72">
        <f>_xlfn.DAYS(Raw_data_US_healthcare[[#This Row],[Discharge Date]],Raw_data_US_healthcare[[#This Row],[Date of Admission]])</f>
        <v>19</v>
      </c>
    </row>
    <row r="73" spans="1:20" x14ac:dyDescent="0.3">
      <c r="A73" t="s">
        <v>26512</v>
      </c>
      <c r="B73" t="s">
        <v>255</v>
      </c>
      <c r="C73">
        <v>84</v>
      </c>
      <c r="D73" t="str">
        <f>IF(Raw_data_US_healthcare[[#This Row],[Age]]&lt;35,"Young",IF(Raw_data_US_healthcare[[#This Row],[Age]]&lt;60,"Middle","Senior"))</f>
        <v>Senior</v>
      </c>
      <c r="E73" t="s">
        <v>26</v>
      </c>
      <c r="F73" t="s">
        <v>113</v>
      </c>
      <c r="G73" t="s">
        <v>113</v>
      </c>
      <c r="H73" t="s">
        <v>69</v>
      </c>
      <c r="I73" s="2">
        <v>43918</v>
      </c>
      <c r="J73" t="s">
        <v>256</v>
      </c>
      <c r="K73" t="s">
        <v>257</v>
      </c>
      <c r="L73" t="s">
        <v>21</v>
      </c>
      <c r="M73">
        <v>9362.9986000000008</v>
      </c>
      <c r="N73">
        <v>213</v>
      </c>
      <c r="O73" t="s">
        <v>39</v>
      </c>
      <c r="P73" t="s">
        <v>39</v>
      </c>
      <c r="Q73" s="2">
        <v>43924</v>
      </c>
      <c r="R73" t="s">
        <v>23</v>
      </c>
      <c r="S73" t="s">
        <v>45</v>
      </c>
      <c r="T73">
        <f>_xlfn.DAYS(Raw_data_US_healthcare[[#This Row],[Discharge Date]],Raw_data_US_healthcare[[#This Row],[Date of Admission]])</f>
        <v>6</v>
      </c>
    </row>
    <row r="74" spans="1:20" x14ac:dyDescent="0.3">
      <c r="A74" t="s">
        <v>26512</v>
      </c>
      <c r="B74" t="s">
        <v>258</v>
      </c>
      <c r="C74">
        <v>32</v>
      </c>
      <c r="D74" t="str">
        <f>IF(Raw_data_US_healthcare[[#This Row],[Age]]&lt;35,"Young",IF(Raw_data_US_healthcare[[#This Row],[Age]]&lt;60,"Middle","Senior"))</f>
        <v>Young</v>
      </c>
      <c r="E74" t="s">
        <v>26</v>
      </c>
      <c r="F74" t="s">
        <v>113</v>
      </c>
      <c r="G74" t="s">
        <v>113</v>
      </c>
      <c r="H74" t="s">
        <v>28</v>
      </c>
      <c r="I74" s="2">
        <v>43967</v>
      </c>
      <c r="J74" t="s">
        <v>259</v>
      </c>
      <c r="K74" t="s">
        <v>260</v>
      </c>
      <c r="L74" t="s">
        <v>60</v>
      </c>
      <c r="M74">
        <v>33679.167000000001</v>
      </c>
      <c r="N74">
        <v>405</v>
      </c>
      <c r="O74" t="s">
        <v>39</v>
      </c>
      <c r="P74" t="s">
        <v>39</v>
      </c>
      <c r="Q74" s="2">
        <v>43995</v>
      </c>
      <c r="R74" t="s">
        <v>32</v>
      </c>
      <c r="S74" t="s">
        <v>45</v>
      </c>
      <c r="T74">
        <f>_xlfn.DAYS(Raw_data_US_healthcare[[#This Row],[Discharge Date]],Raw_data_US_healthcare[[#This Row],[Date of Admission]])</f>
        <v>28</v>
      </c>
    </row>
    <row r="75" spans="1:20" x14ac:dyDescent="0.3">
      <c r="A75" t="s">
        <v>26512</v>
      </c>
      <c r="B75" t="s">
        <v>261</v>
      </c>
      <c r="C75">
        <v>57</v>
      </c>
      <c r="D75" t="str">
        <f>IF(Raw_data_US_healthcare[[#This Row],[Age]]&lt;35,"Young",IF(Raw_data_US_healthcare[[#This Row],[Age]]&lt;60,"Middle","Senior"))</f>
        <v>Middle</v>
      </c>
      <c r="E75" t="s">
        <v>26</v>
      </c>
      <c r="F75" t="s">
        <v>17</v>
      </c>
      <c r="G75" t="s">
        <v>17</v>
      </c>
      <c r="H75" t="s">
        <v>36</v>
      </c>
      <c r="I75" s="2">
        <v>44675</v>
      </c>
      <c r="J75" t="s">
        <v>262</v>
      </c>
      <c r="K75" t="s">
        <v>263</v>
      </c>
      <c r="L75" t="s">
        <v>21</v>
      </c>
      <c r="M75">
        <v>2339.5594999999998</v>
      </c>
      <c r="N75">
        <v>358</v>
      </c>
      <c r="O75" t="s">
        <v>22</v>
      </c>
      <c r="P75" t="s">
        <v>22</v>
      </c>
      <c r="Q75" s="2">
        <v>44696</v>
      </c>
      <c r="R75" t="s">
        <v>83</v>
      </c>
      <c r="S75" t="s">
        <v>33</v>
      </c>
      <c r="T75">
        <f>_xlfn.DAYS(Raw_data_US_healthcare[[#This Row],[Discharge Date]],Raw_data_US_healthcare[[#This Row],[Date of Admission]])</f>
        <v>21</v>
      </c>
    </row>
    <row r="76" spans="1:20" x14ac:dyDescent="0.3">
      <c r="A76" t="s">
        <v>26511</v>
      </c>
      <c r="B76" t="s">
        <v>264</v>
      </c>
      <c r="C76">
        <v>66</v>
      </c>
      <c r="D76" t="str">
        <f>IF(Raw_data_US_healthcare[[#This Row],[Age]]&lt;35,"Young",IF(Raw_data_US_healthcare[[#This Row],[Age]]&lt;60,"Middle","Senior"))</f>
        <v>Senior</v>
      </c>
      <c r="E76" t="s">
        <v>16</v>
      </c>
      <c r="F76" t="s">
        <v>88</v>
      </c>
      <c r="G76" t="s">
        <v>88</v>
      </c>
      <c r="H76" t="s">
        <v>18</v>
      </c>
      <c r="I76" s="2">
        <v>44407</v>
      </c>
      <c r="J76" t="s">
        <v>265</v>
      </c>
      <c r="K76" t="s">
        <v>266</v>
      </c>
      <c r="L76" t="s">
        <v>21</v>
      </c>
      <c r="M76">
        <v>27344.735100000002</v>
      </c>
      <c r="N76">
        <v>147</v>
      </c>
      <c r="O76" t="s">
        <v>43</v>
      </c>
      <c r="P76" t="s">
        <v>43</v>
      </c>
      <c r="Q76" s="2">
        <v>44435</v>
      </c>
      <c r="R76" t="s">
        <v>48</v>
      </c>
      <c r="S76" t="s">
        <v>45</v>
      </c>
      <c r="T76">
        <f>_xlfn.DAYS(Raw_data_US_healthcare[[#This Row],[Discharge Date]],Raw_data_US_healthcare[[#This Row],[Date of Admission]])</f>
        <v>28</v>
      </c>
    </row>
    <row r="77" spans="1:20" x14ac:dyDescent="0.3">
      <c r="A77" t="s">
        <v>26511</v>
      </c>
      <c r="B77" t="s">
        <v>267</v>
      </c>
      <c r="C77">
        <v>56</v>
      </c>
      <c r="D77" t="str">
        <f>IF(Raw_data_US_healthcare[[#This Row],[Age]]&lt;35,"Young",IF(Raw_data_US_healthcare[[#This Row],[Age]]&lt;60,"Middle","Senior"))</f>
        <v>Middle</v>
      </c>
      <c r="E77" t="s">
        <v>16</v>
      </c>
      <c r="F77" t="s">
        <v>35</v>
      </c>
      <c r="G77" t="s">
        <v>35</v>
      </c>
      <c r="H77" t="s">
        <v>18</v>
      </c>
      <c r="I77" s="2">
        <v>45150</v>
      </c>
      <c r="J77" t="s">
        <v>268</v>
      </c>
      <c r="K77" t="s">
        <v>269</v>
      </c>
      <c r="L77" t="s">
        <v>56</v>
      </c>
      <c r="M77">
        <v>40710.0242</v>
      </c>
      <c r="N77">
        <v>115</v>
      </c>
      <c r="O77" t="s">
        <v>22</v>
      </c>
      <c r="P77" t="s">
        <v>22</v>
      </c>
      <c r="Q77" s="2">
        <v>45160</v>
      </c>
      <c r="R77" t="s">
        <v>23</v>
      </c>
      <c r="S77" t="s">
        <v>33</v>
      </c>
      <c r="T77">
        <f>_xlfn.DAYS(Raw_data_US_healthcare[[#This Row],[Discharge Date]],Raw_data_US_healthcare[[#This Row],[Date of Admission]])</f>
        <v>10</v>
      </c>
    </row>
    <row r="78" spans="1:20" x14ac:dyDescent="0.3">
      <c r="A78" t="s">
        <v>26511</v>
      </c>
      <c r="B78" t="s">
        <v>270</v>
      </c>
      <c r="C78">
        <v>43</v>
      </c>
      <c r="D78" t="str">
        <f>IF(Raw_data_US_healthcare[[#This Row],[Age]]&lt;35,"Young",IF(Raw_data_US_healthcare[[#This Row],[Age]]&lt;60,"Middle","Senior"))</f>
        <v>Middle</v>
      </c>
      <c r="E78" t="s">
        <v>16</v>
      </c>
      <c r="F78" t="s">
        <v>17</v>
      </c>
      <c r="G78" t="s">
        <v>17</v>
      </c>
      <c r="H78" t="s">
        <v>69</v>
      </c>
      <c r="I78" s="2">
        <v>44393</v>
      </c>
      <c r="J78" t="s">
        <v>271</v>
      </c>
      <c r="K78" t="s">
        <v>272</v>
      </c>
      <c r="L78" t="s">
        <v>52</v>
      </c>
      <c r="M78">
        <v>68296.304000000004</v>
      </c>
      <c r="N78">
        <v>436</v>
      </c>
      <c r="O78" t="s">
        <v>39</v>
      </c>
      <c r="P78" t="s">
        <v>39</v>
      </c>
      <c r="Q78" s="2">
        <v>44402</v>
      </c>
      <c r="R78" t="s">
        <v>44</v>
      </c>
      <c r="S78" t="s">
        <v>45</v>
      </c>
      <c r="T78">
        <f>_xlfn.DAYS(Raw_data_US_healthcare[[#This Row],[Discharge Date]],Raw_data_US_healthcare[[#This Row],[Date of Admission]])</f>
        <v>9</v>
      </c>
    </row>
    <row r="79" spans="1:20" x14ac:dyDescent="0.3">
      <c r="A79" t="s">
        <v>26512</v>
      </c>
      <c r="B79" t="s">
        <v>273</v>
      </c>
      <c r="C79">
        <v>32</v>
      </c>
      <c r="D79" t="str">
        <f>IF(Raw_data_US_healthcare[[#This Row],[Age]]&lt;35,"Young",IF(Raw_data_US_healthcare[[#This Row],[Age]]&lt;60,"Middle","Senior"))</f>
        <v>Young</v>
      </c>
      <c r="E79" t="s">
        <v>26</v>
      </c>
      <c r="F79" t="s">
        <v>35</v>
      </c>
      <c r="G79" t="s">
        <v>35</v>
      </c>
      <c r="H79" t="s">
        <v>26516</v>
      </c>
      <c r="I79" s="2">
        <v>44067</v>
      </c>
      <c r="J79" t="s">
        <v>274</v>
      </c>
      <c r="K79" t="s">
        <v>275</v>
      </c>
      <c r="L79" t="s">
        <v>31</v>
      </c>
      <c r="M79">
        <v>6320.3883999999998</v>
      </c>
      <c r="N79">
        <v>263</v>
      </c>
      <c r="O79" t="s">
        <v>39</v>
      </c>
      <c r="P79" t="s">
        <v>39</v>
      </c>
      <c r="Q79" s="2">
        <v>44079</v>
      </c>
      <c r="R79" t="s">
        <v>83</v>
      </c>
      <c r="S79" t="s">
        <v>33</v>
      </c>
      <c r="T79">
        <f>_xlfn.DAYS(Raw_data_US_healthcare[[#This Row],[Discharge Date]],Raw_data_US_healthcare[[#This Row],[Date of Admission]])</f>
        <v>12</v>
      </c>
    </row>
    <row r="80" spans="1:20" x14ac:dyDescent="0.3">
      <c r="A80" t="s">
        <v>26512</v>
      </c>
      <c r="B80" t="s">
        <v>276</v>
      </c>
      <c r="C80">
        <v>34</v>
      </c>
      <c r="D80" t="str">
        <f>IF(Raw_data_US_healthcare[[#This Row],[Age]]&lt;35,"Young",IF(Raw_data_US_healthcare[[#This Row],[Age]]&lt;60,"Middle","Senior"))</f>
        <v>Young</v>
      </c>
      <c r="E80" t="s">
        <v>26</v>
      </c>
      <c r="F80" t="s">
        <v>27</v>
      </c>
      <c r="G80" t="s">
        <v>27</v>
      </c>
      <c r="H80" t="s">
        <v>28</v>
      </c>
      <c r="I80" s="2">
        <v>43673</v>
      </c>
      <c r="J80" t="s">
        <v>277</v>
      </c>
      <c r="K80" t="s">
        <v>278</v>
      </c>
      <c r="L80" t="s">
        <v>60</v>
      </c>
      <c r="M80">
        <v>6099.5064000000002</v>
      </c>
      <c r="N80">
        <v>493</v>
      </c>
      <c r="O80" t="s">
        <v>39</v>
      </c>
      <c r="P80" t="s">
        <v>39</v>
      </c>
      <c r="Q80" s="2">
        <v>43685</v>
      </c>
      <c r="R80" t="s">
        <v>83</v>
      </c>
      <c r="S80" t="s">
        <v>24</v>
      </c>
      <c r="T80">
        <f>_xlfn.DAYS(Raw_data_US_healthcare[[#This Row],[Discharge Date]],Raw_data_US_healthcare[[#This Row],[Date of Admission]])</f>
        <v>12</v>
      </c>
    </row>
    <row r="81" spans="1:20" x14ac:dyDescent="0.3">
      <c r="A81" t="s">
        <v>26511</v>
      </c>
      <c r="B81" t="s">
        <v>279</v>
      </c>
      <c r="C81">
        <v>51</v>
      </c>
      <c r="D81" t="str">
        <f>IF(Raw_data_US_healthcare[[#This Row],[Age]]&lt;35,"Young",IF(Raw_data_US_healthcare[[#This Row],[Age]]&lt;60,"Middle","Senior"))</f>
        <v>Middle</v>
      </c>
      <c r="E81" t="s">
        <v>16</v>
      </c>
      <c r="F81" t="s">
        <v>27</v>
      </c>
      <c r="G81" t="s">
        <v>27</v>
      </c>
      <c r="H81" t="s">
        <v>69</v>
      </c>
      <c r="I81" s="2">
        <v>45157</v>
      </c>
      <c r="J81" t="s">
        <v>280</v>
      </c>
      <c r="K81" t="s">
        <v>281</v>
      </c>
      <c r="L81" t="s">
        <v>31</v>
      </c>
      <c r="M81">
        <v>46068.211199999998</v>
      </c>
      <c r="N81">
        <v>460</v>
      </c>
      <c r="O81" t="s">
        <v>39</v>
      </c>
      <c r="P81" t="s">
        <v>39</v>
      </c>
      <c r="Q81" s="2">
        <v>45176</v>
      </c>
      <c r="R81" t="s">
        <v>83</v>
      </c>
      <c r="S81" t="s">
        <v>24</v>
      </c>
      <c r="T81">
        <f>_xlfn.DAYS(Raw_data_US_healthcare[[#This Row],[Discharge Date]],Raw_data_US_healthcare[[#This Row],[Date of Admission]])</f>
        <v>19</v>
      </c>
    </row>
    <row r="82" spans="1:20" x14ac:dyDescent="0.3">
      <c r="A82" t="s">
        <v>26511</v>
      </c>
      <c r="B82" t="s">
        <v>282</v>
      </c>
      <c r="C82">
        <v>69</v>
      </c>
      <c r="D82" t="str">
        <f>IF(Raw_data_US_healthcare[[#This Row],[Age]]&lt;35,"Young",IF(Raw_data_US_healthcare[[#This Row],[Age]]&lt;60,"Middle","Senior"))</f>
        <v>Senior</v>
      </c>
      <c r="E82" t="s">
        <v>16</v>
      </c>
      <c r="F82" t="s">
        <v>27</v>
      </c>
      <c r="G82" t="s">
        <v>27</v>
      </c>
      <c r="H82" t="s">
        <v>26514</v>
      </c>
      <c r="I82" s="2">
        <v>44211</v>
      </c>
      <c r="J82" t="s">
        <v>283</v>
      </c>
      <c r="K82" t="s">
        <v>284</v>
      </c>
      <c r="L82" t="s">
        <v>21</v>
      </c>
      <c r="M82">
        <v>17665.0226</v>
      </c>
      <c r="N82">
        <v>356</v>
      </c>
      <c r="O82" t="s">
        <v>39</v>
      </c>
      <c r="P82" t="s">
        <v>39</v>
      </c>
      <c r="Q82" s="2">
        <v>44222</v>
      </c>
      <c r="R82" t="s">
        <v>44</v>
      </c>
      <c r="S82" t="s">
        <v>45</v>
      </c>
      <c r="T82">
        <f>_xlfn.DAYS(Raw_data_US_healthcare[[#This Row],[Discharge Date]],Raw_data_US_healthcare[[#This Row],[Date of Admission]])</f>
        <v>11</v>
      </c>
    </row>
    <row r="83" spans="1:20" x14ac:dyDescent="0.3">
      <c r="A83" t="s">
        <v>26512</v>
      </c>
      <c r="B83" t="s">
        <v>285</v>
      </c>
      <c r="C83">
        <v>34</v>
      </c>
      <c r="D83" t="str">
        <f>IF(Raw_data_US_healthcare[[#This Row],[Age]]&lt;35,"Young",IF(Raw_data_US_healthcare[[#This Row],[Age]]&lt;60,"Middle","Senior"))</f>
        <v>Young</v>
      </c>
      <c r="E83" t="s">
        <v>26</v>
      </c>
      <c r="F83" t="s">
        <v>49</v>
      </c>
      <c r="G83" t="s">
        <v>49</v>
      </c>
      <c r="H83" t="s">
        <v>26514</v>
      </c>
      <c r="I83" s="2">
        <v>45154</v>
      </c>
      <c r="J83" t="s">
        <v>286</v>
      </c>
      <c r="K83" t="s">
        <v>287</v>
      </c>
      <c r="L83" t="s">
        <v>60</v>
      </c>
      <c r="M83">
        <v>21152.3174</v>
      </c>
      <c r="N83">
        <v>142</v>
      </c>
      <c r="O83" t="s">
        <v>22</v>
      </c>
      <c r="P83" t="s">
        <v>22</v>
      </c>
      <c r="Q83" s="2">
        <v>45177</v>
      </c>
      <c r="R83" t="s">
        <v>32</v>
      </c>
      <c r="S83" t="s">
        <v>45</v>
      </c>
      <c r="T83">
        <f>_xlfn.DAYS(Raw_data_US_healthcare[[#This Row],[Discharge Date]],Raw_data_US_healthcare[[#This Row],[Date of Admission]])</f>
        <v>23</v>
      </c>
    </row>
    <row r="84" spans="1:20" x14ac:dyDescent="0.3">
      <c r="A84" t="s">
        <v>26511</v>
      </c>
      <c r="B84" t="s">
        <v>288</v>
      </c>
      <c r="C84">
        <v>48</v>
      </c>
      <c r="D84" t="str">
        <f>IF(Raw_data_US_healthcare[[#This Row],[Age]]&lt;35,"Young",IF(Raw_data_US_healthcare[[#This Row],[Age]]&lt;60,"Middle","Senior"))</f>
        <v>Middle</v>
      </c>
      <c r="E84" t="s">
        <v>16</v>
      </c>
      <c r="F84" t="s">
        <v>27</v>
      </c>
      <c r="G84" t="s">
        <v>27</v>
      </c>
      <c r="H84" t="s">
        <v>28</v>
      </c>
      <c r="I84" s="2">
        <v>43760</v>
      </c>
      <c r="J84" t="s">
        <v>289</v>
      </c>
      <c r="K84" t="s">
        <v>290</v>
      </c>
      <c r="L84" t="s">
        <v>31</v>
      </c>
      <c r="M84">
        <v>41530.445800000001</v>
      </c>
      <c r="N84">
        <v>392</v>
      </c>
      <c r="O84" t="s">
        <v>39</v>
      </c>
      <c r="P84" t="s">
        <v>26724</v>
      </c>
      <c r="Q84" s="2">
        <v>43779</v>
      </c>
      <c r="R84" t="s">
        <v>23</v>
      </c>
      <c r="S84" t="s">
        <v>33</v>
      </c>
      <c r="T84">
        <f>_xlfn.DAYS(Raw_data_US_healthcare[[#This Row],[Discharge Date]],Raw_data_US_healthcare[[#This Row],[Date of Admission]])</f>
        <v>19</v>
      </c>
    </row>
    <row r="85" spans="1:20" x14ac:dyDescent="0.3">
      <c r="A85" t="s">
        <v>26511</v>
      </c>
      <c r="B85" t="s">
        <v>291</v>
      </c>
      <c r="C85">
        <v>27</v>
      </c>
      <c r="D85" t="str">
        <f>IF(Raw_data_US_healthcare[[#This Row],[Age]]&lt;35,"Young",IF(Raw_data_US_healthcare[[#This Row],[Age]]&lt;60,"Middle","Senior"))</f>
        <v>Young</v>
      </c>
      <c r="E85" t="s">
        <v>16</v>
      </c>
      <c r="F85" t="s">
        <v>228</v>
      </c>
      <c r="G85" t="s">
        <v>228</v>
      </c>
      <c r="H85" t="s">
        <v>36</v>
      </c>
      <c r="I85" s="2">
        <v>43462</v>
      </c>
      <c r="J85" t="s">
        <v>292</v>
      </c>
      <c r="K85" t="s">
        <v>293</v>
      </c>
      <c r="L85" t="s">
        <v>52</v>
      </c>
      <c r="M85">
        <v>2659.7714000000001</v>
      </c>
      <c r="N85">
        <v>139</v>
      </c>
      <c r="O85" t="s">
        <v>22</v>
      </c>
      <c r="P85" t="s">
        <v>22</v>
      </c>
      <c r="Q85" s="2">
        <v>43485</v>
      </c>
      <c r="R85" t="s">
        <v>23</v>
      </c>
      <c r="S85" t="s">
        <v>45</v>
      </c>
      <c r="T85">
        <f>_xlfn.DAYS(Raw_data_US_healthcare[[#This Row],[Discharge Date]],Raw_data_US_healthcare[[#This Row],[Date of Admission]])</f>
        <v>23</v>
      </c>
    </row>
    <row r="86" spans="1:20" x14ac:dyDescent="0.3">
      <c r="A86" t="s">
        <v>26511</v>
      </c>
      <c r="B86" t="s">
        <v>294</v>
      </c>
      <c r="C86">
        <v>70</v>
      </c>
      <c r="D86" t="str">
        <f>IF(Raw_data_US_healthcare[[#This Row],[Age]]&lt;35,"Young",IF(Raw_data_US_healthcare[[#This Row],[Age]]&lt;60,"Middle","Senior"))</f>
        <v>Senior</v>
      </c>
      <c r="E86" t="s">
        <v>16</v>
      </c>
      <c r="F86" t="s">
        <v>113</v>
      </c>
      <c r="G86" t="s">
        <v>113</v>
      </c>
      <c r="H86" t="s">
        <v>26514</v>
      </c>
      <c r="I86" s="2">
        <v>43477</v>
      </c>
      <c r="J86" t="s">
        <v>295</v>
      </c>
      <c r="K86" t="s">
        <v>296</v>
      </c>
      <c r="L86" t="s">
        <v>21</v>
      </c>
      <c r="M86">
        <v>35237.715400000001</v>
      </c>
      <c r="N86">
        <v>482</v>
      </c>
      <c r="O86" t="s">
        <v>22</v>
      </c>
      <c r="P86" t="s">
        <v>22</v>
      </c>
      <c r="Q86" s="2">
        <v>43500</v>
      </c>
      <c r="R86" t="s">
        <v>44</v>
      </c>
      <c r="S86" t="s">
        <v>33</v>
      </c>
      <c r="T86">
        <f>_xlfn.DAYS(Raw_data_US_healthcare[[#This Row],[Discharge Date]],Raw_data_US_healthcare[[#This Row],[Date of Admission]])</f>
        <v>23</v>
      </c>
    </row>
    <row r="87" spans="1:20" x14ac:dyDescent="0.3">
      <c r="A87" t="s">
        <v>26512</v>
      </c>
      <c r="B87" t="s">
        <v>297</v>
      </c>
      <c r="C87">
        <v>35</v>
      </c>
      <c r="D87" t="str">
        <f>IF(Raw_data_US_healthcare[[#This Row],[Age]]&lt;35,"Young",IF(Raw_data_US_healthcare[[#This Row],[Age]]&lt;60,"Middle","Senior"))</f>
        <v>Middle</v>
      </c>
      <c r="E87" t="s">
        <v>26</v>
      </c>
      <c r="F87" t="s">
        <v>150</v>
      </c>
      <c r="G87" t="s">
        <v>62</v>
      </c>
      <c r="H87" t="s">
        <v>69</v>
      </c>
      <c r="I87" s="2">
        <v>43646</v>
      </c>
      <c r="J87" t="s">
        <v>298</v>
      </c>
      <c r="K87" t="s">
        <v>278</v>
      </c>
      <c r="L87" t="s">
        <v>52</v>
      </c>
      <c r="M87">
        <v>75923.907000000007</v>
      </c>
      <c r="N87">
        <v>141</v>
      </c>
      <c r="O87" t="s">
        <v>43</v>
      </c>
      <c r="P87" t="s">
        <v>43</v>
      </c>
      <c r="Q87" s="2">
        <v>43666</v>
      </c>
      <c r="R87" t="s">
        <v>32</v>
      </c>
      <c r="S87" t="s">
        <v>45</v>
      </c>
      <c r="T87">
        <f>_xlfn.DAYS(Raw_data_US_healthcare[[#This Row],[Discharge Date]],Raw_data_US_healthcare[[#This Row],[Date of Admission]])</f>
        <v>20</v>
      </c>
    </row>
    <row r="88" spans="1:20" x14ac:dyDescent="0.3">
      <c r="A88" t="s">
        <v>26511</v>
      </c>
      <c r="B88" t="s">
        <v>299</v>
      </c>
      <c r="C88">
        <v>56</v>
      </c>
      <c r="D88" t="str">
        <f>IF(Raw_data_US_healthcare[[#This Row],[Age]]&lt;35,"Young",IF(Raw_data_US_healthcare[[#This Row],[Age]]&lt;60,"Middle","Senior"))</f>
        <v>Middle</v>
      </c>
      <c r="E88" t="s">
        <v>16</v>
      </c>
      <c r="F88" t="s">
        <v>35</v>
      </c>
      <c r="G88" t="s">
        <v>35</v>
      </c>
      <c r="H88" t="s">
        <v>18</v>
      </c>
      <c r="I88" s="2">
        <v>44177</v>
      </c>
      <c r="J88" t="s">
        <v>300</v>
      </c>
      <c r="K88" t="s">
        <v>301</v>
      </c>
      <c r="L88" t="s">
        <v>31</v>
      </c>
      <c r="M88">
        <v>35555.434800000003</v>
      </c>
      <c r="N88">
        <v>397</v>
      </c>
      <c r="O88" t="s">
        <v>39</v>
      </c>
      <c r="P88" t="s">
        <v>26724</v>
      </c>
      <c r="Q88" s="2">
        <v>44194</v>
      </c>
      <c r="R88" t="s">
        <v>48</v>
      </c>
      <c r="S88" t="s">
        <v>33</v>
      </c>
      <c r="T88">
        <f>_xlfn.DAYS(Raw_data_US_healthcare[[#This Row],[Discharge Date]],Raw_data_US_healthcare[[#This Row],[Date of Admission]])</f>
        <v>17</v>
      </c>
    </row>
    <row r="89" spans="1:20" x14ac:dyDescent="0.3">
      <c r="A89" t="s">
        <v>26512</v>
      </c>
      <c r="B89" t="s">
        <v>302</v>
      </c>
      <c r="C89">
        <v>73</v>
      </c>
      <c r="D89" t="str">
        <f>IF(Raw_data_US_healthcare[[#This Row],[Age]]&lt;35,"Young",IF(Raw_data_US_healthcare[[#This Row],[Age]]&lt;60,"Middle","Senior"))</f>
        <v>Senior</v>
      </c>
      <c r="E89" t="s">
        <v>26</v>
      </c>
      <c r="F89" t="s">
        <v>35</v>
      </c>
      <c r="G89" t="s">
        <v>35</v>
      </c>
      <c r="H89" t="s">
        <v>26514</v>
      </c>
      <c r="I89" s="2">
        <v>43759</v>
      </c>
      <c r="J89" t="s">
        <v>303</v>
      </c>
      <c r="K89" t="s">
        <v>304</v>
      </c>
      <c r="L89" t="s">
        <v>56</v>
      </c>
      <c r="M89">
        <v>13792.893099999999</v>
      </c>
      <c r="N89">
        <v>347</v>
      </c>
      <c r="O89" t="s">
        <v>43</v>
      </c>
      <c r="P89" t="s">
        <v>43</v>
      </c>
      <c r="Q89" s="2">
        <v>43760</v>
      </c>
      <c r="R89" t="s">
        <v>32</v>
      </c>
      <c r="S89" t="s">
        <v>45</v>
      </c>
      <c r="T89">
        <f>_xlfn.DAYS(Raw_data_US_healthcare[[#This Row],[Discharge Date]],Raw_data_US_healthcare[[#This Row],[Date of Admission]])</f>
        <v>1</v>
      </c>
    </row>
    <row r="90" spans="1:20" x14ac:dyDescent="0.3">
      <c r="A90" t="s">
        <v>26511</v>
      </c>
      <c r="B90" t="s">
        <v>305</v>
      </c>
      <c r="C90">
        <v>26</v>
      </c>
      <c r="D90" t="str">
        <f>IF(Raw_data_US_healthcare[[#This Row],[Age]]&lt;35,"Young",IF(Raw_data_US_healthcare[[#This Row],[Age]]&lt;60,"Middle","Senior"))</f>
        <v>Young</v>
      </c>
      <c r="E90" t="s">
        <v>16</v>
      </c>
      <c r="F90" t="s">
        <v>35</v>
      </c>
      <c r="G90" t="s">
        <v>35</v>
      </c>
      <c r="H90" t="s">
        <v>28</v>
      </c>
      <c r="I90" s="2">
        <v>44237</v>
      </c>
      <c r="J90" t="s">
        <v>306</v>
      </c>
      <c r="K90" t="s">
        <v>307</v>
      </c>
      <c r="L90" t="s">
        <v>60</v>
      </c>
      <c r="M90">
        <v>17008.743200000001</v>
      </c>
      <c r="N90">
        <v>245</v>
      </c>
      <c r="O90" t="s">
        <v>22</v>
      </c>
      <c r="P90" t="s">
        <v>22</v>
      </c>
      <c r="Q90" s="2">
        <v>44241</v>
      </c>
      <c r="R90" t="s">
        <v>83</v>
      </c>
      <c r="S90" t="s">
        <v>24</v>
      </c>
      <c r="T90">
        <f>_xlfn.DAYS(Raw_data_US_healthcare[[#This Row],[Discharge Date]],Raw_data_US_healthcare[[#This Row],[Date of Admission]])</f>
        <v>4</v>
      </c>
    </row>
    <row r="91" spans="1:20" x14ac:dyDescent="0.3">
      <c r="A91" t="s">
        <v>26511</v>
      </c>
      <c r="B91" t="s">
        <v>308</v>
      </c>
      <c r="C91">
        <v>74</v>
      </c>
      <c r="D91" t="str">
        <f>IF(Raw_data_US_healthcare[[#This Row],[Age]]&lt;35,"Young",IF(Raw_data_US_healthcare[[#This Row],[Age]]&lt;60,"Middle","Senior"))</f>
        <v>Senior</v>
      </c>
      <c r="E91" t="s">
        <v>16</v>
      </c>
      <c r="F91" t="s">
        <v>17</v>
      </c>
      <c r="G91" t="s">
        <v>17</v>
      </c>
      <c r="H91" t="s">
        <v>18</v>
      </c>
      <c r="I91" s="2">
        <v>44058</v>
      </c>
      <c r="J91" t="s">
        <v>309</v>
      </c>
      <c r="K91" t="s">
        <v>310</v>
      </c>
      <c r="L91" t="s">
        <v>31</v>
      </c>
      <c r="M91">
        <v>30991.167099999999</v>
      </c>
      <c r="N91">
        <v>143</v>
      </c>
      <c r="O91" t="s">
        <v>22</v>
      </c>
      <c r="P91" t="s">
        <v>22</v>
      </c>
      <c r="Q91" s="2">
        <v>44065</v>
      </c>
      <c r="R91" t="s">
        <v>48</v>
      </c>
      <c r="S91" t="s">
        <v>33</v>
      </c>
      <c r="T91">
        <f>_xlfn.DAYS(Raw_data_US_healthcare[[#This Row],[Discharge Date]],Raw_data_US_healthcare[[#This Row],[Date of Admission]])</f>
        <v>7</v>
      </c>
    </row>
    <row r="92" spans="1:20" x14ac:dyDescent="0.3">
      <c r="A92" t="s">
        <v>26511</v>
      </c>
      <c r="B92" t="s">
        <v>311</v>
      </c>
      <c r="C92">
        <v>71</v>
      </c>
      <c r="D92" t="str">
        <f>IF(Raw_data_US_healthcare[[#This Row],[Age]]&lt;35,"Young",IF(Raw_data_US_healthcare[[#This Row],[Age]]&lt;60,"Middle","Senior"))</f>
        <v>Senior</v>
      </c>
      <c r="E92" t="s">
        <v>16</v>
      </c>
      <c r="F92" t="s">
        <v>150</v>
      </c>
      <c r="G92" t="s">
        <v>62</v>
      </c>
      <c r="H92" t="s">
        <v>69</v>
      </c>
      <c r="I92" s="2">
        <v>44637</v>
      </c>
      <c r="J92" t="s">
        <v>312</v>
      </c>
      <c r="K92" t="s">
        <v>313</v>
      </c>
      <c r="L92" t="s">
        <v>52</v>
      </c>
      <c r="M92">
        <v>37695.353799999997</v>
      </c>
      <c r="N92">
        <v>405</v>
      </c>
      <c r="O92" t="s">
        <v>39</v>
      </c>
      <c r="P92" t="s">
        <v>26724</v>
      </c>
      <c r="Q92" s="2">
        <v>44660</v>
      </c>
      <c r="R92" t="s">
        <v>48</v>
      </c>
      <c r="S92" t="s">
        <v>24</v>
      </c>
      <c r="T92">
        <f>_xlfn.DAYS(Raw_data_US_healthcare[[#This Row],[Discharge Date]],Raw_data_US_healthcare[[#This Row],[Date of Admission]])</f>
        <v>23</v>
      </c>
    </row>
    <row r="93" spans="1:20" x14ac:dyDescent="0.3">
      <c r="A93" t="s">
        <v>26511</v>
      </c>
      <c r="B93" t="s">
        <v>314</v>
      </c>
      <c r="C93">
        <v>67</v>
      </c>
      <c r="D93" t="str">
        <f>IF(Raw_data_US_healthcare[[#This Row],[Age]]&lt;35,"Young",IF(Raw_data_US_healthcare[[#This Row],[Age]]&lt;60,"Middle","Senior"))</f>
        <v>Senior</v>
      </c>
      <c r="E93" t="s">
        <v>16</v>
      </c>
      <c r="F93" t="s">
        <v>35</v>
      </c>
      <c r="G93" t="s">
        <v>35</v>
      </c>
      <c r="H93" t="s">
        <v>26516</v>
      </c>
      <c r="I93" s="2">
        <v>44492</v>
      </c>
      <c r="J93" t="s">
        <v>315</v>
      </c>
      <c r="K93" t="s">
        <v>316</v>
      </c>
      <c r="L93" t="s">
        <v>21</v>
      </c>
      <c r="M93">
        <v>16644.456900000001</v>
      </c>
      <c r="N93">
        <v>142</v>
      </c>
      <c r="O93" t="s">
        <v>39</v>
      </c>
      <c r="P93" t="s">
        <v>26724</v>
      </c>
      <c r="Q93" s="2">
        <v>44521</v>
      </c>
      <c r="R93" t="s">
        <v>32</v>
      </c>
      <c r="S93" t="s">
        <v>45</v>
      </c>
      <c r="T93">
        <f>_xlfn.DAYS(Raw_data_US_healthcare[[#This Row],[Discharge Date]],Raw_data_US_healthcare[[#This Row],[Date of Admission]])</f>
        <v>29</v>
      </c>
    </row>
    <row r="94" spans="1:20" x14ac:dyDescent="0.3">
      <c r="A94" t="s">
        <v>26512</v>
      </c>
      <c r="B94" t="s">
        <v>317</v>
      </c>
      <c r="C94">
        <v>33</v>
      </c>
      <c r="D94" t="str">
        <f>IF(Raw_data_US_healthcare[[#This Row],[Age]]&lt;35,"Young",IF(Raw_data_US_healthcare[[#This Row],[Age]]&lt;60,"Middle","Senior"))</f>
        <v>Young</v>
      </c>
      <c r="E94" t="s">
        <v>26</v>
      </c>
      <c r="F94" t="s">
        <v>17</v>
      </c>
      <c r="G94" t="s">
        <v>17</v>
      </c>
      <c r="H94" t="s">
        <v>18</v>
      </c>
      <c r="I94" s="2">
        <v>44461</v>
      </c>
      <c r="J94" t="s">
        <v>318</v>
      </c>
      <c r="K94" t="s">
        <v>319</v>
      </c>
      <c r="L94" t="s">
        <v>52</v>
      </c>
      <c r="M94">
        <v>20317.963199999998</v>
      </c>
      <c r="N94">
        <v>108</v>
      </c>
      <c r="O94" t="s">
        <v>39</v>
      </c>
      <c r="P94" t="s">
        <v>26724</v>
      </c>
      <c r="Q94" s="2">
        <v>44491</v>
      </c>
      <c r="R94" t="s">
        <v>32</v>
      </c>
      <c r="S94" t="s">
        <v>33</v>
      </c>
      <c r="T94">
        <f>_xlfn.DAYS(Raw_data_US_healthcare[[#This Row],[Discharge Date]],Raw_data_US_healthcare[[#This Row],[Date of Admission]])</f>
        <v>30</v>
      </c>
    </row>
    <row r="95" spans="1:20" x14ac:dyDescent="0.3">
      <c r="A95" t="s">
        <v>26511</v>
      </c>
      <c r="B95" t="s">
        <v>320</v>
      </c>
      <c r="C95">
        <v>80</v>
      </c>
      <c r="D95" t="str">
        <f>IF(Raw_data_US_healthcare[[#This Row],[Age]]&lt;35,"Young",IF(Raw_data_US_healthcare[[#This Row],[Age]]&lt;60,"Middle","Senior"))</f>
        <v>Senior</v>
      </c>
      <c r="E95" t="s">
        <v>16</v>
      </c>
      <c r="F95" t="s">
        <v>228</v>
      </c>
      <c r="G95" t="s">
        <v>228</v>
      </c>
      <c r="H95" t="s">
        <v>26514</v>
      </c>
      <c r="I95" s="2">
        <v>44283</v>
      </c>
      <c r="J95" t="s">
        <v>321</v>
      </c>
      <c r="K95" t="s">
        <v>322</v>
      </c>
      <c r="L95" t="s">
        <v>31</v>
      </c>
      <c r="M95">
        <v>10458.6304</v>
      </c>
      <c r="N95">
        <v>268</v>
      </c>
      <c r="O95" t="s">
        <v>22</v>
      </c>
      <c r="P95" t="s">
        <v>22</v>
      </c>
      <c r="Q95" s="2">
        <v>44285</v>
      </c>
      <c r="R95" t="s">
        <v>44</v>
      </c>
      <c r="S95" t="s">
        <v>33</v>
      </c>
      <c r="T95">
        <f>_xlfn.DAYS(Raw_data_US_healthcare[[#This Row],[Discharge Date]],Raw_data_US_healthcare[[#This Row],[Date of Admission]])</f>
        <v>2</v>
      </c>
    </row>
    <row r="96" spans="1:20" x14ac:dyDescent="0.3">
      <c r="A96" t="s">
        <v>26511</v>
      </c>
      <c r="B96" t="s">
        <v>323</v>
      </c>
      <c r="C96">
        <v>81</v>
      </c>
      <c r="D96" t="str">
        <f>IF(Raw_data_US_healthcare[[#This Row],[Age]]&lt;35,"Young",IF(Raw_data_US_healthcare[[#This Row],[Age]]&lt;60,"Middle","Senior"))</f>
        <v>Senior</v>
      </c>
      <c r="E96" t="s">
        <v>16</v>
      </c>
      <c r="F96" t="s">
        <v>49</v>
      </c>
      <c r="G96" t="s">
        <v>49</v>
      </c>
      <c r="H96" t="s">
        <v>26514</v>
      </c>
      <c r="I96" s="2">
        <v>43422</v>
      </c>
      <c r="J96" t="s">
        <v>324</v>
      </c>
      <c r="K96" t="s">
        <v>325</v>
      </c>
      <c r="L96" t="s">
        <v>56</v>
      </c>
      <c r="M96">
        <v>4074.1997000000001</v>
      </c>
      <c r="N96">
        <v>182</v>
      </c>
      <c r="O96" t="s">
        <v>22</v>
      </c>
      <c r="P96" t="s">
        <v>22</v>
      </c>
      <c r="Q96" s="2">
        <v>43435</v>
      </c>
      <c r="R96" t="s">
        <v>23</v>
      </c>
      <c r="S96" t="s">
        <v>24</v>
      </c>
      <c r="T96">
        <f>_xlfn.DAYS(Raw_data_US_healthcare[[#This Row],[Discharge Date]],Raw_data_US_healthcare[[#This Row],[Date of Admission]])</f>
        <v>13</v>
      </c>
    </row>
    <row r="97" spans="1:20" x14ac:dyDescent="0.3">
      <c r="A97" t="s">
        <v>26512</v>
      </c>
      <c r="B97" t="s">
        <v>326</v>
      </c>
      <c r="C97">
        <v>44</v>
      </c>
      <c r="D97" t="str">
        <f>IF(Raw_data_US_healthcare[[#This Row],[Age]]&lt;35,"Young",IF(Raw_data_US_healthcare[[#This Row],[Age]]&lt;60,"Middle","Senior"))</f>
        <v>Middle</v>
      </c>
      <c r="E97" t="s">
        <v>26</v>
      </c>
      <c r="F97" t="s">
        <v>35</v>
      </c>
      <c r="G97" t="s">
        <v>35</v>
      </c>
      <c r="H97" t="s">
        <v>26516</v>
      </c>
      <c r="I97" s="2">
        <v>43887</v>
      </c>
      <c r="J97" t="s">
        <v>327</v>
      </c>
      <c r="K97" t="s">
        <v>328</v>
      </c>
      <c r="L97" t="s">
        <v>56</v>
      </c>
      <c r="M97">
        <v>15804.3218</v>
      </c>
      <c r="N97">
        <v>119</v>
      </c>
      <c r="O97" t="s">
        <v>39</v>
      </c>
      <c r="P97" t="s">
        <v>26724</v>
      </c>
      <c r="Q97" s="2">
        <v>43908</v>
      </c>
      <c r="R97" t="s">
        <v>23</v>
      </c>
      <c r="S97" t="s">
        <v>45</v>
      </c>
      <c r="T97">
        <f>_xlfn.DAYS(Raw_data_US_healthcare[[#This Row],[Discharge Date]],Raw_data_US_healthcare[[#This Row],[Date of Admission]])</f>
        <v>21</v>
      </c>
    </row>
    <row r="98" spans="1:20" x14ac:dyDescent="0.3">
      <c r="A98" t="s">
        <v>26512</v>
      </c>
      <c r="B98" t="s">
        <v>329</v>
      </c>
      <c r="C98">
        <v>38</v>
      </c>
      <c r="D98" t="str">
        <f>IF(Raw_data_US_healthcare[[#This Row],[Age]]&lt;35,"Young",IF(Raw_data_US_healthcare[[#This Row],[Age]]&lt;60,"Middle","Senior"))</f>
        <v>Middle</v>
      </c>
      <c r="E98" t="s">
        <v>26</v>
      </c>
      <c r="F98" t="s">
        <v>228</v>
      </c>
      <c r="G98" t="s">
        <v>228</v>
      </c>
      <c r="H98" t="s">
        <v>26514</v>
      </c>
      <c r="I98" s="2">
        <v>44175</v>
      </c>
      <c r="J98" t="s">
        <v>330</v>
      </c>
      <c r="K98" t="s">
        <v>331</v>
      </c>
      <c r="L98" t="s">
        <v>21</v>
      </c>
      <c r="M98">
        <v>8846.3804999999993</v>
      </c>
      <c r="N98">
        <v>176</v>
      </c>
      <c r="O98" t="s">
        <v>22</v>
      </c>
      <c r="P98" t="s">
        <v>22</v>
      </c>
      <c r="Q98" s="2">
        <v>44198</v>
      </c>
      <c r="R98" t="s">
        <v>83</v>
      </c>
      <c r="S98" t="s">
        <v>45</v>
      </c>
      <c r="T98">
        <f>_xlfn.DAYS(Raw_data_US_healthcare[[#This Row],[Discharge Date]],Raw_data_US_healthcare[[#This Row],[Date of Admission]])</f>
        <v>23</v>
      </c>
    </row>
    <row r="99" spans="1:20" x14ac:dyDescent="0.3">
      <c r="A99" t="s">
        <v>26512</v>
      </c>
      <c r="B99" t="s">
        <v>332</v>
      </c>
      <c r="C99">
        <v>81</v>
      </c>
      <c r="D99" t="str">
        <f>IF(Raw_data_US_healthcare[[#This Row],[Age]]&lt;35,"Young",IF(Raw_data_US_healthcare[[#This Row],[Age]]&lt;60,"Middle","Senior"))</f>
        <v>Senior</v>
      </c>
      <c r="E99" t="s">
        <v>26</v>
      </c>
      <c r="F99" t="s">
        <v>113</v>
      </c>
      <c r="G99" t="s">
        <v>113</v>
      </c>
      <c r="H99" t="s">
        <v>28</v>
      </c>
      <c r="I99" s="2">
        <v>44849</v>
      </c>
      <c r="J99" t="s">
        <v>333</v>
      </c>
      <c r="K99" t="s">
        <v>334</v>
      </c>
      <c r="L99" t="s">
        <v>60</v>
      </c>
      <c r="M99">
        <v>1731.5161000000001</v>
      </c>
      <c r="N99">
        <v>462</v>
      </c>
      <c r="O99" t="s">
        <v>22</v>
      </c>
      <c r="P99" t="s">
        <v>22</v>
      </c>
      <c r="Q99" s="2">
        <v>44853</v>
      </c>
      <c r="R99" t="s">
        <v>83</v>
      </c>
      <c r="S99" t="s">
        <v>45</v>
      </c>
      <c r="T99">
        <f>_xlfn.DAYS(Raw_data_US_healthcare[[#This Row],[Discharge Date]],Raw_data_US_healthcare[[#This Row],[Date of Admission]])</f>
        <v>4</v>
      </c>
    </row>
    <row r="100" spans="1:20" x14ac:dyDescent="0.3">
      <c r="A100" t="s">
        <v>26512</v>
      </c>
      <c r="B100" t="s">
        <v>335</v>
      </c>
      <c r="C100">
        <v>20</v>
      </c>
      <c r="D100" t="str">
        <f>IF(Raw_data_US_healthcare[[#This Row],[Age]]&lt;35,"Young",IF(Raw_data_US_healthcare[[#This Row],[Age]]&lt;60,"Middle","Senior"))</f>
        <v>Young</v>
      </c>
      <c r="E100" t="s">
        <v>26</v>
      </c>
      <c r="F100" t="s">
        <v>228</v>
      </c>
      <c r="G100" t="s">
        <v>228</v>
      </c>
      <c r="H100" t="s">
        <v>28</v>
      </c>
      <c r="I100" s="2">
        <v>45110</v>
      </c>
      <c r="J100" t="s">
        <v>336</v>
      </c>
      <c r="K100" t="s">
        <v>337</v>
      </c>
      <c r="L100" t="s">
        <v>60</v>
      </c>
      <c r="M100">
        <v>30399.119600000002</v>
      </c>
      <c r="N100">
        <v>484</v>
      </c>
      <c r="O100" t="s">
        <v>43</v>
      </c>
      <c r="P100" t="s">
        <v>43</v>
      </c>
      <c r="Q100" s="2">
        <v>45126</v>
      </c>
      <c r="R100" t="s">
        <v>23</v>
      </c>
      <c r="S100" t="s">
        <v>24</v>
      </c>
      <c r="T100">
        <f>_xlfn.DAYS(Raw_data_US_healthcare[[#This Row],[Discharge Date]],Raw_data_US_healthcare[[#This Row],[Date of Admission]])</f>
        <v>16</v>
      </c>
    </row>
    <row r="101" spans="1:20" x14ac:dyDescent="0.3">
      <c r="A101" t="s">
        <v>26512</v>
      </c>
      <c r="B101" t="s">
        <v>338</v>
      </c>
      <c r="C101">
        <v>81</v>
      </c>
      <c r="D101" t="str">
        <f>IF(Raw_data_US_healthcare[[#This Row],[Age]]&lt;35,"Young",IF(Raw_data_US_healthcare[[#This Row],[Age]]&lt;60,"Middle","Senior"))</f>
        <v>Senior</v>
      </c>
      <c r="E101" t="s">
        <v>26</v>
      </c>
      <c r="F101" t="s">
        <v>228</v>
      </c>
      <c r="G101" t="s">
        <v>228</v>
      </c>
      <c r="H101" t="s">
        <v>26516</v>
      </c>
      <c r="I101" s="2">
        <v>45039</v>
      </c>
      <c r="J101" t="s">
        <v>339</v>
      </c>
      <c r="K101" t="s">
        <v>340</v>
      </c>
      <c r="L101" t="s">
        <v>31</v>
      </c>
      <c r="M101">
        <v>26915.439200000001</v>
      </c>
      <c r="N101">
        <v>329</v>
      </c>
      <c r="O101" t="s">
        <v>43</v>
      </c>
      <c r="P101" t="s">
        <v>43</v>
      </c>
      <c r="Q101" s="2">
        <v>45047</v>
      </c>
      <c r="R101" t="s">
        <v>44</v>
      </c>
      <c r="S101" t="s">
        <v>33</v>
      </c>
      <c r="T101">
        <f>_xlfn.DAYS(Raw_data_US_healthcare[[#This Row],[Discharge Date]],Raw_data_US_healthcare[[#This Row],[Date of Admission]])</f>
        <v>8</v>
      </c>
    </row>
    <row r="102" spans="1:20" x14ac:dyDescent="0.3">
      <c r="A102" t="s">
        <v>26512</v>
      </c>
      <c r="B102" t="s">
        <v>341</v>
      </c>
      <c r="C102">
        <v>21</v>
      </c>
      <c r="D102" t="str">
        <f>IF(Raw_data_US_healthcare[[#This Row],[Age]]&lt;35,"Young",IF(Raw_data_US_healthcare[[#This Row],[Age]]&lt;60,"Middle","Senior"))</f>
        <v>Young</v>
      </c>
      <c r="E102" t="s">
        <v>26</v>
      </c>
      <c r="F102" t="s">
        <v>150</v>
      </c>
      <c r="G102" t="s">
        <v>62</v>
      </c>
      <c r="H102" t="s">
        <v>36</v>
      </c>
      <c r="I102" s="2">
        <v>44109</v>
      </c>
      <c r="J102" t="s">
        <v>342</v>
      </c>
      <c r="K102" t="s">
        <v>343</v>
      </c>
      <c r="L102" t="s">
        <v>56</v>
      </c>
      <c r="M102">
        <v>24189.531299999999</v>
      </c>
      <c r="N102">
        <v>335</v>
      </c>
      <c r="O102" t="s">
        <v>22</v>
      </c>
      <c r="P102" t="s">
        <v>22</v>
      </c>
      <c r="Q102" s="2">
        <v>44131</v>
      </c>
      <c r="R102" t="s">
        <v>23</v>
      </c>
      <c r="S102" t="s">
        <v>24</v>
      </c>
      <c r="T102">
        <f>_xlfn.DAYS(Raw_data_US_healthcare[[#This Row],[Discharge Date]],Raw_data_US_healthcare[[#This Row],[Date of Admission]])</f>
        <v>22</v>
      </c>
    </row>
    <row r="103" spans="1:20" x14ac:dyDescent="0.3">
      <c r="A103" t="s">
        <v>26511</v>
      </c>
      <c r="B103" t="s">
        <v>344</v>
      </c>
      <c r="C103">
        <v>38</v>
      </c>
      <c r="D103" t="str">
        <f>IF(Raw_data_US_healthcare[[#This Row],[Age]]&lt;35,"Young",IF(Raw_data_US_healthcare[[#This Row],[Age]]&lt;60,"Middle","Senior"))</f>
        <v>Middle</v>
      </c>
      <c r="E103" t="s">
        <v>16</v>
      </c>
      <c r="F103" t="s">
        <v>150</v>
      </c>
      <c r="G103" t="s">
        <v>62</v>
      </c>
      <c r="H103" t="s">
        <v>26516</v>
      </c>
      <c r="I103" s="2">
        <v>44451</v>
      </c>
      <c r="J103" t="s">
        <v>345</v>
      </c>
      <c r="K103" t="s">
        <v>346</v>
      </c>
      <c r="L103" t="s">
        <v>52</v>
      </c>
      <c r="M103">
        <v>28238.371299999999</v>
      </c>
      <c r="N103">
        <v>201</v>
      </c>
      <c r="O103" t="s">
        <v>39</v>
      </c>
      <c r="P103" t="s">
        <v>39</v>
      </c>
      <c r="Q103" s="2">
        <v>44466</v>
      </c>
      <c r="R103" t="s">
        <v>32</v>
      </c>
      <c r="S103" t="s">
        <v>24</v>
      </c>
      <c r="T103">
        <f>_xlfn.DAYS(Raw_data_US_healthcare[[#This Row],[Discharge Date]],Raw_data_US_healthcare[[#This Row],[Date of Admission]])</f>
        <v>15</v>
      </c>
    </row>
    <row r="104" spans="1:20" x14ac:dyDescent="0.3">
      <c r="A104" t="s">
        <v>26512</v>
      </c>
      <c r="B104" t="s">
        <v>347</v>
      </c>
      <c r="C104">
        <v>41</v>
      </c>
      <c r="D104" t="str">
        <f>IF(Raw_data_US_healthcare[[#This Row],[Age]]&lt;35,"Young",IF(Raw_data_US_healthcare[[#This Row],[Age]]&lt;60,"Middle","Senior"))</f>
        <v>Middle</v>
      </c>
      <c r="E104" t="s">
        <v>26</v>
      </c>
      <c r="F104" t="s">
        <v>27</v>
      </c>
      <c r="G104" t="s">
        <v>27</v>
      </c>
      <c r="H104" t="s">
        <v>18</v>
      </c>
      <c r="I104" s="2">
        <v>44865</v>
      </c>
      <c r="J104" t="s">
        <v>348</v>
      </c>
      <c r="K104" t="s">
        <v>349</v>
      </c>
      <c r="L104" t="s">
        <v>31</v>
      </c>
      <c r="M104">
        <v>17435.281900000002</v>
      </c>
      <c r="N104">
        <v>309</v>
      </c>
      <c r="O104" t="s">
        <v>39</v>
      </c>
      <c r="P104" t="s">
        <v>39</v>
      </c>
      <c r="Q104" s="2">
        <v>44894</v>
      </c>
      <c r="R104" t="s">
        <v>44</v>
      </c>
      <c r="S104" t="s">
        <v>24</v>
      </c>
      <c r="T104">
        <f>_xlfn.DAYS(Raw_data_US_healthcare[[#This Row],[Discharge Date]],Raw_data_US_healthcare[[#This Row],[Date of Admission]])</f>
        <v>29</v>
      </c>
    </row>
    <row r="105" spans="1:20" x14ac:dyDescent="0.3">
      <c r="A105" t="s">
        <v>26512</v>
      </c>
      <c r="B105" t="s">
        <v>350</v>
      </c>
      <c r="C105">
        <v>85</v>
      </c>
      <c r="D105" t="str">
        <f>IF(Raw_data_US_healthcare[[#This Row],[Age]]&lt;35,"Young",IF(Raw_data_US_healthcare[[#This Row],[Age]]&lt;60,"Middle","Senior"))</f>
        <v>Senior</v>
      </c>
      <c r="E105" t="s">
        <v>26</v>
      </c>
      <c r="F105" t="s">
        <v>150</v>
      </c>
      <c r="G105" t="s">
        <v>62</v>
      </c>
      <c r="H105" t="s">
        <v>26516</v>
      </c>
      <c r="I105" s="2">
        <v>44193</v>
      </c>
      <c r="J105" t="s">
        <v>351</v>
      </c>
      <c r="K105" t="s">
        <v>352</v>
      </c>
      <c r="L105" t="s">
        <v>60</v>
      </c>
      <c r="M105">
        <v>16462.223300000001</v>
      </c>
      <c r="N105">
        <v>389</v>
      </c>
      <c r="O105" t="s">
        <v>43</v>
      </c>
      <c r="P105" t="s">
        <v>43</v>
      </c>
      <c r="Q105" s="2">
        <v>44210</v>
      </c>
      <c r="R105" t="s">
        <v>48</v>
      </c>
      <c r="S105" t="s">
        <v>33</v>
      </c>
      <c r="T105">
        <f>_xlfn.DAYS(Raw_data_US_healthcare[[#This Row],[Discharge Date]],Raw_data_US_healthcare[[#This Row],[Date of Admission]])</f>
        <v>17</v>
      </c>
    </row>
    <row r="106" spans="1:20" x14ac:dyDescent="0.3">
      <c r="A106" t="s">
        <v>26511</v>
      </c>
      <c r="B106" t="s">
        <v>353</v>
      </c>
      <c r="C106">
        <v>69</v>
      </c>
      <c r="D106" t="str">
        <f>IF(Raw_data_US_healthcare[[#This Row],[Age]]&lt;35,"Young",IF(Raw_data_US_healthcare[[#This Row],[Age]]&lt;60,"Middle","Senior"))</f>
        <v>Senior</v>
      </c>
      <c r="E106" t="s">
        <v>16</v>
      </c>
      <c r="F106" t="s">
        <v>27</v>
      </c>
      <c r="G106" t="s">
        <v>27</v>
      </c>
      <c r="H106" t="s">
        <v>26514</v>
      </c>
      <c r="I106" s="2">
        <v>43702</v>
      </c>
      <c r="J106" t="s">
        <v>354</v>
      </c>
      <c r="K106" t="s">
        <v>355</v>
      </c>
      <c r="L106" t="s">
        <v>21</v>
      </c>
      <c r="M106">
        <v>19293.2798</v>
      </c>
      <c r="N106">
        <v>217</v>
      </c>
      <c r="O106" t="s">
        <v>22</v>
      </c>
      <c r="P106" t="s">
        <v>22</v>
      </c>
      <c r="Q106" s="2">
        <v>43724</v>
      </c>
      <c r="R106" t="s">
        <v>23</v>
      </c>
      <c r="S106" t="s">
        <v>24</v>
      </c>
      <c r="T106">
        <f>_xlfn.DAYS(Raw_data_US_healthcare[[#This Row],[Discharge Date]],Raw_data_US_healthcare[[#This Row],[Date of Admission]])</f>
        <v>22</v>
      </c>
    </row>
    <row r="107" spans="1:20" x14ac:dyDescent="0.3">
      <c r="A107" t="s">
        <v>26511</v>
      </c>
      <c r="B107" t="s">
        <v>356</v>
      </c>
      <c r="C107">
        <v>64</v>
      </c>
      <c r="D107" t="str">
        <f>IF(Raw_data_US_healthcare[[#This Row],[Age]]&lt;35,"Young",IF(Raw_data_US_healthcare[[#This Row],[Age]]&lt;60,"Middle","Senior"))</f>
        <v>Senior</v>
      </c>
      <c r="E107" t="s">
        <v>16</v>
      </c>
      <c r="F107" t="s">
        <v>150</v>
      </c>
      <c r="G107" t="s">
        <v>62</v>
      </c>
      <c r="H107" t="s">
        <v>28</v>
      </c>
      <c r="I107" s="2">
        <v>43877</v>
      </c>
      <c r="J107" t="s">
        <v>357</v>
      </c>
      <c r="K107" t="s">
        <v>358</v>
      </c>
      <c r="L107" t="s">
        <v>60</v>
      </c>
      <c r="M107">
        <v>8005.6235999999999</v>
      </c>
      <c r="N107">
        <v>137</v>
      </c>
      <c r="O107" t="s">
        <v>22</v>
      </c>
      <c r="P107" t="s">
        <v>22</v>
      </c>
      <c r="Q107" s="2">
        <v>43881</v>
      </c>
      <c r="R107" t="s">
        <v>23</v>
      </c>
      <c r="S107" t="s">
        <v>45</v>
      </c>
      <c r="T107">
        <f>_xlfn.DAYS(Raw_data_US_healthcare[[#This Row],[Discharge Date]],Raw_data_US_healthcare[[#This Row],[Date of Admission]])</f>
        <v>4</v>
      </c>
    </row>
    <row r="108" spans="1:20" x14ac:dyDescent="0.3">
      <c r="A108" t="s">
        <v>26511</v>
      </c>
      <c r="B108" t="s">
        <v>359</v>
      </c>
      <c r="C108">
        <v>30</v>
      </c>
      <c r="D108" t="str">
        <f>IF(Raw_data_US_healthcare[[#This Row],[Age]]&lt;35,"Young",IF(Raw_data_US_healthcare[[#This Row],[Age]]&lt;60,"Middle","Senior"))</f>
        <v>Young</v>
      </c>
      <c r="E108" t="s">
        <v>16</v>
      </c>
      <c r="F108" t="s">
        <v>88</v>
      </c>
      <c r="G108" t="s">
        <v>88</v>
      </c>
      <c r="H108" t="s">
        <v>36</v>
      </c>
      <c r="I108" s="2">
        <v>44726</v>
      </c>
      <c r="J108" t="s">
        <v>360</v>
      </c>
      <c r="K108" t="s">
        <v>361</v>
      </c>
      <c r="L108" t="s">
        <v>56</v>
      </c>
      <c r="M108">
        <v>24497.524399999998</v>
      </c>
      <c r="N108">
        <v>299</v>
      </c>
      <c r="O108" t="s">
        <v>39</v>
      </c>
      <c r="P108" t="s">
        <v>39</v>
      </c>
      <c r="Q108" s="2">
        <v>44755</v>
      </c>
      <c r="R108" t="s">
        <v>23</v>
      </c>
      <c r="S108" t="s">
        <v>24</v>
      </c>
      <c r="T108">
        <f>_xlfn.DAYS(Raw_data_US_healthcare[[#This Row],[Discharge Date]],Raw_data_US_healthcare[[#This Row],[Date of Admission]])</f>
        <v>29</v>
      </c>
    </row>
    <row r="109" spans="1:20" x14ac:dyDescent="0.3">
      <c r="A109" t="s">
        <v>26511</v>
      </c>
      <c r="B109" t="s">
        <v>362</v>
      </c>
      <c r="C109">
        <v>81</v>
      </c>
      <c r="D109" t="str">
        <f>IF(Raw_data_US_healthcare[[#This Row],[Age]]&lt;35,"Young",IF(Raw_data_US_healthcare[[#This Row],[Age]]&lt;60,"Middle","Senior"))</f>
        <v>Senior</v>
      </c>
      <c r="E109" t="s">
        <v>16</v>
      </c>
      <c r="F109" t="s">
        <v>150</v>
      </c>
      <c r="G109" t="s">
        <v>62</v>
      </c>
      <c r="H109" t="s">
        <v>18</v>
      </c>
      <c r="I109" s="2">
        <v>44424</v>
      </c>
      <c r="J109" t="s">
        <v>363</v>
      </c>
      <c r="K109" t="s">
        <v>364</v>
      </c>
      <c r="L109" t="s">
        <v>31</v>
      </c>
      <c r="M109">
        <v>16908.481100000001</v>
      </c>
      <c r="N109">
        <v>275</v>
      </c>
      <c r="O109" t="s">
        <v>43</v>
      </c>
      <c r="P109" t="s">
        <v>43</v>
      </c>
      <c r="Q109" s="2">
        <v>44440</v>
      </c>
      <c r="R109" t="s">
        <v>23</v>
      </c>
      <c r="S109" t="s">
        <v>33</v>
      </c>
      <c r="T109">
        <f>_xlfn.DAYS(Raw_data_US_healthcare[[#This Row],[Discharge Date]],Raw_data_US_healthcare[[#This Row],[Date of Admission]])</f>
        <v>16</v>
      </c>
    </row>
    <row r="110" spans="1:20" x14ac:dyDescent="0.3">
      <c r="A110" t="s">
        <v>26511</v>
      </c>
      <c r="B110" t="s">
        <v>365</v>
      </c>
      <c r="C110">
        <v>37</v>
      </c>
      <c r="D110" t="str">
        <f>IF(Raw_data_US_healthcare[[#This Row],[Age]]&lt;35,"Young",IF(Raw_data_US_healthcare[[#This Row],[Age]]&lt;60,"Middle","Senior"))</f>
        <v>Middle</v>
      </c>
      <c r="E110" t="s">
        <v>16</v>
      </c>
      <c r="F110" t="s">
        <v>27</v>
      </c>
      <c r="G110" t="s">
        <v>27</v>
      </c>
      <c r="H110" t="s">
        <v>36</v>
      </c>
      <c r="I110" s="2">
        <v>44996</v>
      </c>
      <c r="J110" t="s">
        <v>366</v>
      </c>
      <c r="K110" t="s">
        <v>367</v>
      </c>
      <c r="L110" t="s">
        <v>31</v>
      </c>
      <c r="M110">
        <v>18189.973600000001</v>
      </c>
      <c r="N110">
        <v>181</v>
      </c>
      <c r="O110" t="s">
        <v>39</v>
      </c>
      <c r="P110" t="s">
        <v>39</v>
      </c>
      <c r="Q110" s="2">
        <v>45021</v>
      </c>
      <c r="R110" t="s">
        <v>83</v>
      </c>
      <c r="S110" t="s">
        <v>45</v>
      </c>
      <c r="T110">
        <f>_xlfn.DAYS(Raw_data_US_healthcare[[#This Row],[Discharge Date]],Raw_data_US_healthcare[[#This Row],[Date of Admission]])</f>
        <v>25</v>
      </c>
    </row>
    <row r="111" spans="1:20" x14ac:dyDescent="0.3">
      <c r="A111" t="s">
        <v>26512</v>
      </c>
      <c r="B111" t="s">
        <v>368</v>
      </c>
      <c r="C111">
        <v>55</v>
      </c>
      <c r="D111" t="str">
        <f>IF(Raw_data_US_healthcare[[#This Row],[Age]]&lt;35,"Young",IF(Raw_data_US_healthcare[[#This Row],[Age]]&lt;60,"Middle","Senior"))</f>
        <v>Middle</v>
      </c>
      <c r="E111" t="s">
        <v>26</v>
      </c>
      <c r="F111" t="s">
        <v>150</v>
      </c>
      <c r="G111" t="s">
        <v>62</v>
      </c>
      <c r="H111" t="s">
        <v>36</v>
      </c>
      <c r="I111" s="2">
        <v>44218</v>
      </c>
      <c r="J111" t="s">
        <v>369</v>
      </c>
      <c r="K111" t="s">
        <v>370</v>
      </c>
      <c r="L111" t="s">
        <v>52</v>
      </c>
      <c r="M111">
        <v>11842.4578</v>
      </c>
      <c r="N111">
        <v>401</v>
      </c>
      <c r="O111" t="s">
        <v>39</v>
      </c>
      <c r="P111" t="s">
        <v>39</v>
      </c>
      <c r="Q111" s="2">
        <v>44246</v>
      </c>
      <c r="R111" t="s">
        <v>48</v>
      </c>
      <c r="S111" t="s">
        <v>45</v>
      </c>
      <c r="T111">
        <f>_xlfn.DAYS(Raw_data_US_healthcare[[#This Row],[Discharge Date]],Raw_data_US_healthcare[[#This Row],[Date of Admission]])</f>
        <v>28</v>
      </c>
    </row>
    <row r="112" spans="1:20" x14ac:dyDescent="0.3">
      <c r="A112" t="s">
        <v>26511</v>
      </c>
      <c r="B112" t="s">
        <v>371</v>
      </c>
      <c r="C112">
        <v>61</v>
      </c>
      <c r="D112" t="str">
        <f>IF(Raw_data_US_healthcare[[#This Row],[Age]]&lt;35,"Young",IF(Raw_data_US_healthcare[[#This Row],[Age]]&lt;60,"Middle","Senior"))</f>
        <v>Senior</v>
      </c>
      <c r="E112" t="s">
        <v>16</v>
      </c>
      <c r="F112" t="s">
        <v>35</v>
      </c>
      <c r="G112" t="s">
        <v>35</v>
      </c>
      <c r="H112" t="s">
        <v>36</v>
      </c>
      <c r="I112" s="2">
        <v>45071</v>
      </c>
      <c r="J112" t="s">
        <v>372</v>
      </c>
      <c r="K112" t="s">
        <v>343</v>
      </c>
      <c r="L112" t="s">
        <v>60</v>
      </c>
      <c r="M112">
        <v>7718.8525</v>
      </c>
      <c r="N112">
        <v>263</v>
      </c>
      <c r="O112" t="s">
        <v>22</v>
      </c>
      <c r="P112" t="s">
        <v>22</v>
      </c>
      <c r="Q112" s="2">
        <v>45085</v>
      </c>
      <c r="R112" t="s">
        <v>48</v>
      </c>
      <c r="S112" t="s">
        <v>24</v>
      </c>
      <c r="T112">
        <f>_xlfn.DAYS(Raw_data_US_healthcare[[#This Row],[Discharge Date]],Raw_data_US_healthcare[[#This Row],[Date of Admission]])</f>
        <v>14</v>
      </c>
    </row>
    <row r="113" spans="1:20" x14ac:dyDescent="0.3">
      <c r="A113" t="s">
        <v>26511</v>
      </c>
      <c r="B113" t="s">
        <v>373</v>
      </c>
      <c r="C113">
        <v>47</v>
      </c>
      <c r="D113" t="str">
        <f>IF(Raw_data_US_healthcare[[#This Row],[Age]]&lt;35,"Young",IF(Raw_data_US_healthcare[[#This Row],[Age]]&lt;60,"Middle","Senior"))</f>
        <v>Middle</v>
      </c>
      <c r="E113" t="s">
        <v>16</v>
      </c>
      <c r="F113" t="s">
        <v>113</v>
      </c>
      <c r="G113" t="s">
        <v>113</v>
      </c>
      <c r="H113" t="s">
        <v>26516</v>
      </c>
      <c r="I113" s="2">
        <v>44146</v>
      </c>
      <c r="J113" t="s">
        <v>374</v>
      </c>
      <c r="K113" t="s">
        <v>375</v>
      </c>
      <c r="L113" t="s">
        <v>56</v>
      </c>
      <c r="M113">
        <v>33599.864300000001</v>
      </c>
      <c r="N113">
        <v>214</v>
      </c>
      <c r="O113" t="s">
        <v>39</v>
      </c>
      <c r="P113" t="s">
        <v>39</v>
      </c>
      <c r="Q113" s="2">
        <v>44149</v>
      </c>
      <c r="R113" t="s">
        <v>32</v>
      </c>
      <c r="S113" t="s">
        <v>33</v>
      </c>
      <c r="T113">
        <f>_xlfn.DAYS(Raw_data_US_healthcare[[#This Row],[Discharge Date]],Raw_data_US_healthcare[[#This Row],[Date of Admission]])</f>
        <v>3</v>
      </c>
    </row>
    <row r="114" spans="1:20" x14ac:dyDescent="0.3">
      <c r="A114" t="s">
        <v>26512</v>
      </c>
      <c r="B114" t="s">
        <v>376</v>
      </c>
      <c r="C114">
        <v>56</v>
      </c>
      <c r="D114" t="str">
        <f>IF(Raw_data_US_healthcare[[#This Row],[Age]]&lt;35,"Young",IF(Raw_data_US_healthcare[[#This Row],[Age]]&lt;60,"Middle","Senior"))</f>
        <v>Middle</v>
      </c>
      <c r="E114" t="s">
        <v>26</v>
      </c>
      <c r="F114" t="s">
        <v>113</v>
      </c>
      <c r="G114" t="s">
        <v>113</v>
      </c>
      <c r="H114" t="s">
        <v>18</v>
      </c>
      <c r="I114" s="2">
        <v>43813</v>
      </c>
      <c r="J114" t="s">
        <v>377</v>
      </c>
      <c r="K114" t="s">
        <v>378</v>
      </c>
      <c r="L114" t="s">
        <v>21</v>
      </c>
      <c r="M114">
        <v>50177.309399999998</v>
      </c>
      <c r="N114">
        <v>267</v>
      </c>
      <c r="O114" t="s">
        <v>39</v>
      </c>
      <c r="P114" t="s">
        <v>39</v>
      </c>
      <c r="Q114" s="2">
        <v>43821</v>
      </c>
      <c r="R114" t="s">
        <v>44</v>
      </c>
      <c r="S114" t="s">
        <v>24</v>
      </c>
      <c r="T114">
        <f>_xlfn.DAYS(Raw_data_US_healthcare[[#This Row],[Discharge Date]],Raw_data_US_healthcare[[#This Row],[Date of Admission]])</f>
        <v>8</v>
      </c>
    </row>
    <row r="115" spans="1:20" x14ac:dyDescent="0.3">
      <c r="A115" t="s">
        <v>26512</v>
      </c>
      <c r="B115" t="s">
        <v>379</v>
      </c>
      <c r="C115">
        <v>19</v>
      </c>
      <c r="D115" t="str">
        <f>IF(Raw_data_US_healthcare[[#This Row],[Age]]&lt;35,"Young",IF(Raw_data_US_healthcare[[#This Row],[Age]]&lt;60,"Middle","Senior"))</f>
        <v>Young</v>
      </c>
      <c r="E115" t="s">
        <v>26</v>
      </c>
      <c r="F115" t="s">
        <v>49</v>
      </c>
      <c r="G115" t="s">
        <v>49</v>
      </c>
      <c r="H115" t="s">
        <v>28</v>
      </c>
      <c r="I115" s="2">
        <v>44347</v>
      </c>
      <c r="J115" t="s">
        <v>380</v>
      </c>
      <c r="K115" t="s">
        <v>381</v>
      </c>
      <c r="L115" t="s">
        <v>52</v>
      </c>
      <c r="M115">
        <v>22893.2952</v>
      </c>
      <c r="N115">
        <v>211</v>
      </c>
      <c r="O115" t="s">
        <v>43</v>
      </c>
      <c r="P115" t="s">
        <v>43</v>
      </c>
      <c r="Q115" s="2">
        <v>44348</v>
      </c>
      <c r="R115" t="s">
        <v>32</v>
      </c>
      <c r="S115" t="s">
        <v>24</v>
      </c>
      <c r="T115">
        <f>_xlfn.DAYS(Raw_data_US_healthcare[[#This Row],[Discharge Date]],Raw_data_US_healthcare[[#This Row],[Date of Admission]])</f>
        <v>1</v>
      </c>
    </row>
    <row r="116" spans="1:20" x14ac:dyDescent="0.3">
      <c r="A116" t="s">
        <v>26512</v>
      </c>
      <c r="B116" t="s">
        <v>382</v>
      </c>
      <c r="C116">
        <v>59</v>
      </c>
      <c r="D116" t="str">
        <f>IF(Raw_data_US_healthcare[[#This Row],[Age]]&lt;35,"Young",IF(Raw_data_US_healthcare[[#This Row],[Age]]&lt;60,"Middle","Senior"))</f>
        <v>Middle</v>
      </c>
      <c r="E116" t="s">
        <v>26</v>
      </c>
      <c r="F116" t="s">
        <v>27</v>
      </c>
      <c r="G116" t="s">
        <v>27</v>
      </c>
      <c r="H116" t="s">
        <v>18</v>
      </c>
      <c r="I116" s="2">
        <v>43898</v>
      </c>
      <c r="J116" t="s">
        <v>383</v>
      </c>
      <c r="K116" t="s">
        <v>384</v>
      </c>
      <c r="L116" t="s">
        <v>60</v>
      </c>
      <c r="M116">
        <v>26567.966400000001</v>
      </c>
      <c r="N116">
        <v>247</v>
      </c>
      <c r="O116" t="s">
        <v>22</v>
      </c>
      <c r="P116" t="s">
        <v>22</v>
      </c>
      <c r="Q116" s="2">
        <v>43920</v>
      </c>
      <c r="R116" t="s">
        <v>48</v>
      </c>
      <c r="S116" t="s">
        <v>33</v>
      </c>
      <c r="T116">
        <f>_xlfn.DAYS(Raw_data_US_healthcare[[#This Row],[Discharge Date]],Raw_data_US_healthcare[[#This Row],[Date of Admission]])</f>
        <v>22</v>
      </c>
    </row>
    <row r="117" spans="1:20" x14ac:dyDescent="0.3">
      <c r="A117" t="s">
        <v>26511</v>
      </c>
      <c r="B117" t="s">
        <v>385</v>
      </c>
      <c r="C117">
        <v>21</v>
      </c>
      <c r="D117" t="str">
        <f>IF(Raw_data_US_healthcare[[#This Row],[Age]]&lt;35,"Young",IF(Raw_data_US_healthcare[[#This Row],[Age]]&lt;60,"Middle","Senior"))</f>
        <v>Young</v>
      </c>
      <c r="E117" t="s">
        <v>16</v>
      </c>
      <c r="F117" t="s">
        <v>17</v>
      </c>
      <c r="G117" t="s">
        <v>17</v>
      </c>
      <c r="H117" t="s">
        <v>36</v>
      </c>
      <c r="I117" s="2">
        <v>43637</v>
      </c>
      <c r="J117" t="s">
        <v>386</v>
      </c>
      <c r="K117" t="s">
        <v>387</v>
      </c>
      <c r="L117" t="s">
        <v>52</v>
      </c>
      <c r="M117">
        <v>19833.120299999999</v>
      </c>
      <c r="N117">
        <v>482</v>
      </c>
      <c r="O117" t="s">
        <v>22</v>
      </c>
      <c r="P117" t="s">
        <v>22</v>
      </c>
      <c r="Q117" s="2">
        <v>43659</v>
      </c>
      <c r="R117" t="s">
        <v>44</v>
      </c>
      <c r="S117" t="s">
        <v>24</v>
      </c>
      <c r="T117">
        <f>_xlfn.DAYS(Raw_data_US_healthcare[[#This Row],[Discharge Date]],Raw_data_US_healthcare[[#This Row],[Date of Admission]])</f>
        <v>22</v>
      </c>
    </row>
    <row r="118" spans="1:20" x14ac:dyDescent="0.3">
      <c r="A118" t="s">
        <v>26511</v>
      </c>
      <c r="B118" t="s">
        <v>388</v>
      </c>
      <c r="C118">
        <v>76</v>
      </c>
      <c r="D118" t="str">
        <f>IF(Raw_data_US_healthcare[[#This Row],[Age]]&lt;35,"Young",IF(Raw_data_US_healthcare[[#This Row],[Age]]&lt;60,"Middle","Senior"))</f>
        <v>Senior</v>
      </c>
      <c r="E118" t="s">
        <v>16</v>
      </c>
      <c r="F118" t="s">
        <v>113</v>
      </c>
      <c r="G118" t="s">
        <v>113</v>
      </c>
      <c r="H118" t="s">
        <v>26514</v>
      </c>
      <c r="I118" s="2">
        <v>44647</v>
      </c>
      <c r="J118" t="s">
        <v>389</v>
      </c>
      <c r="K118" t="s">
        <v>390</v>
      </c>
      <c r="L118" t="s">
        <v>56</v>
      </c>
      <c r="M118">
        <v>20841.131600000001</v>
      </c>
      <c r="N118">
        <v>184</v>
      </c>
      <c r="O118" t="s">
        <v>22</v>
      </c>
      <c r="P118" t="s">
        <v>22</v>
      </c>
      <c r="Q118" s="2">
        <v>44651</v>
      </c>
      <c r="R118" t="s">
        <v>83</v>
      </c>
      <c r="S118" t="s">
        <v>24</v>
      </c>
      <c r="T118">
        <f>_xlfn.DAYS(Raw_data_US_healthcare[[#This Row],[Discharge Date]],Raw_data_US_healthcare[[#This Row],[Date of Admission]])</f>
        <v>4</v>
      </c>
    </row>
    <row r="119" spans="1:20" x14ac:dyDescent="0.3">
      <c r="A119" t="s">
        <v>26512</v>
      </c>
      <c r="B119" t="s">
        <v>391</v>
      </c>
      <c r="C119">
        <v>64</v>
      </c>
      <c r="D119" t="str">
        <f>IF(Raw_data_US_healthcare[[#This Row],[Age]]&lt;35,"Young",IF(Raw_data_US_healthcare[[#This Row],[Age]]&lt;60,"Middle","Senior"))</f>
        <v>Senior</v>
      </c>
      <c r="E119" t="s">
        <v>26</v>
      </c>
      <c r="F119" t="s">
        <v>228</v>
      </c>
      <c r="G119" t="s">
        <v>228</v>
      </c>
      <c r="H119" t="s">
        <v>26516</v>
      </c>
      <c r="I119" s="2">
        <v>43721</v>
      </c>
      <c r="J119" t="s">
        <v>392</v>
      </c>
      <c r="K119" t="s">
        <v>393</v>
      </c>
      <c r="L119" t="s">
        <v>60</v>
      </c>
      <c r="M119">
        <v>13495.4822</v>
      </c>
      <c r="N119">
        <v>140</v>
      </c>
      <c r="O119" t="s">
        <v>39</v>
      </c>
      <c r="P119" t="s">
        <v>39</v>
      </c>
      <c r="Q119" s="2">
        <v>43724</v>
      </c>
      <c r="R119" t="s">
        <v>23</v>
      </c>
      <c r="S119" t="s">
        <v>45</v>
      </c>
      <c r="T119">
        <f>_xlfn.DAYS(Raw_data_US_healthcare[[#This Row],[Discharge Date]],Raw_data_US_healthcare[[#This Row],[Date of Admission]])</f>
        <v>3</v>
      </c>
    </row>
    <row r="120" spans="1:20" x14ac:dyDescent="0.3">
      <c r="A120" t="s">
        <v>26512</v>
      </c>
      <c r="B120" t="s">
        <v>394</v>
      </c>
      <c r="C120">
        <v>67</v>
      </c>
      <c r="D120" t="str">
        <f>IF(Raw_data_US_healthcare[[#This Row],[Age]]&lt;35,"Young",IF(Raw_data_US_healthcare[[#This Row],[Age]]&lt;60,"Middle","Senior"))</f>
        <v>Senior</v>
      </c>
      <c r="E120" t="s">
        <v>26</v>
      </c>
      <c r="F120" t="s">
        <v>228</v>
      </c>
      <c r="G120" t="s">
        <v>228</v>
      </c>
      <c r="H120" t="s">
        <v>69</v>
      </c>
      <c r="I120" s="2">
        <v>44643</v>
      </c>
      <c r="J120" t="s">
        <v>395</v>
      </c>
      <c r="K120" t="s">
        <v>396</v>
      </c>
      <c r="L120" t="s">
        <v>60</v>
      </c>
      <c r="M120">
        <v>51211.764600000002</v>
      </c>
      <c r="N120">
        <v>416</v>
      </c>
      <c r="O120" t="s">
        <v>22</v>
      </c>
      <c r="P120" t="s">
        <v>22</v>
      </c>
      <c r="Q120" s="2">
        <v>44648</v>
      </c>
      <c r="R120" t="s">
        <v>83</v>
      </c>
      <c r="S120" t="s">
        <v>24</v>
      </c>
      <c r="T120">
        <f>_xlfn.DAYS(Raw_data_US_healthcare[[#This Row],[Discharge Date]],Raw_data_US_healthcare[[#This Row],[Date of Admission]])</f>
        <v>5</v>
      </c>
    </row>
    <row r="121" spans="1:20" x14ac:dyDescent="0.3">
      <c r="A121" t="s">
        <v>26512</v>
      </c>
      <c r="B121" t="s">
        <v>397</v>
      </c>
      <c r="C121">
        <v>35</v>
      </c>
      <c r="D121" t="str">
        <f>IF(Raw_data_US_healthcare[[#This Row],[Age]]&lt;35,"Young",IF(Raw_data_US_healthcare[[#This Row],[Age]]&lt;60,"Middle","Senior"))</f>
        <v>Middle</v>
      </c>
      <c r="E121" t="s">
        <v>26</v>
      </c>
      <c r="F121" t="s">
        <v>35</v>
      </c>
      <c r="G121" t="s">
        <v>35</v>
      </c>
      <c r="H121" t="s">
        <v>36</v>
      </c>
      <c r="I121" s="2">
        <v>44001</v>
      </c>
      <c r="J121" t="s">
        <v>398</v>
      </c>
      <c r="K121" t="s">
        <v>399</v>
      </c>
      <c r="L121" t="s">
        <v>52</v>
      </c>
      <c r="M121">
        <v>18411.964100000001</v>
      </c>
      <c r="N121">
        <v>179</v>
      </c>
      <c r="O121" t="s">
        <v>22</v>
      </c>
      <c r="P121" t="s">
        <v>22</v>
      </c>
      <c r="Q121" s="2">
        <v>44009</v>
      </c>
      <c r="R121" t="s">
        <v>48</v>
      </c>
      <c r="S121" t="s">
        <v>33</v>
      </c>
      <c r="T121">
        <f>_xlfn.DAYS(Raw_data_US_healthcare[[#This Row],[Discharge Date]],Raw_data_US_healthcare[[#This Row],[Date of Admission]])</f>
        <v>8</v>
      </c>
    </row>
    <row r="122" spans="1:20" x14ac:dyDescent="0.3">
      <c r="A122" t="s">
        <v>26512</v>
      </c>
      <c r="B122" t="s">
        <v>400</v>
      </c>
      <c r="C122">
        <v>65</v>
      </c>
      <c r="D122" t="str">
        <f>IF(Raw_data_US_healthcare[[#This Row],[Age]]&lt;35,"Young",IF(Raw_data_US_healthcare[[#This Row],[Age]]&lt;60,"Middle","Senior"))</f>
        <v>Senior</v>
      </c>
      <c r="E122" t="s">
        <v>26</v>
      </c>
      <c r="F122" t="s">
        <v>17</v>
      </c>
      <c r="G122" t="s">
        <v>17</v>
      </c>
      <c r="H122" t="s">
        <v>26516</v>
      </c>
      <c r="I122" s="2">
        <v>44386</v>
      </c>
      <c r="J122" t="s">
        <v>401</v>
      </c>
      <c r="K122" t="s">
        <v>402</v>
      </c>
      <c r="L122" t="s">
        <v>56</v>
      </c>
      <c r="M122">
        <v>25862.200199999999</v>
      </c>
      <c r="N122">
        <v>115</v>
      </c>
      <c r="O122" t="s">
        <v>43</v>
      </c>
      <c r="P122" t="s">
        <v>43</v>
      </c>
      <c r="Q122" s="2">
        <v>44387</v>
      </c>
      <c r="R122" t="s">
        <v>48</v>
      </c>
      <c r="S122" t="s">
        <v>33</v>
      </c>
      <c r="T122">
        <f>_xlfn.DAYS(Raw_data_US_healthcare[[#This Row],[Discharge Date]],Raw_data_US_healthcare[[#This Row],[Date of Admission]])</f>
        <v>1</v>
      </c>
    </row>
    <row r="123" spans="1:20" x14ac:dyDescent="0.3">
      <c r="A123" t="s">
        <v>26511</v>
      </c>
      <c r="B123" t="s">
        <v>403</v>
      </c>
      <c r="C123">
        <v>27</v>
      </c>
      <c r="D123" t="str">
        <f>IF(Raw_data_US_healthcare[[#This Row],[Age]]&lt;35,"Young",IF(Raw_data_US_healthcare[[#This Row],[Age]]&lt;60,"Middle","Senior"))</f>
        <v>Young</v>
      </c>
      <c r="E123" t="s">
        <v>16</v>
      </c>
      <c r="F123" t="s">
        <v>113</v>
      </c>
      <c r="G123" t="s">
        <v>113</v>
      </c>
      <c r="H123" t="s">
        <v>28</v>
      </c>
      <c r="I123" s="2">
        <v>43844</v>
      </c>
      <c r="J123" t="s">
        <v>404</v>
      </c>
      <c r="K123" t="s">
        <v>405</v>
      </c>
      <c r="L123" t="s">
        <v>56</v>
      </c>
      <c r="M123">
        <v>3011.1331</v>
      </c>
      <c r="N123">
        <v>292</v>
      </c>
      <c r="O123" t="s">
        <v>43</v>
      </c>
      <c r="P123" t="s">
        <v>43</v>
      </c>
      <c r="Q123" s="2">
        <v>43866</v>
      </c>
      <c r="R123" t="s">
        <v>44</v>
      </c>
      <c r="S123" t="s">
        <v>24</v>
      </c>
      <c r="T123">
        <f>_xlfn.DAYS(Raw_data_US_healthcare[[#This Row],[Discharge Date]],Raw_data_US_healthcare[[#This Row],[Date of Admission]])</f>
        <v>22</v>
      </c>
    </row>
    <row r="124" spans="1:20" x14ac:dyDescent="0.3">
      <c r="A124" t="s">
        <v>26511</v>
      </c>
      <c r="B124" t="s">
        <v>26517</v>
      </c>
      <c r="C124">
        <v>35</v>
      </c>
      <c r="D124" t="str">
        <f>IF(Raw_data_US_healthcare[[#This Row],[Age]]&lt;35,"Young",IF(Raw_data_US_healthcare[[#This Row],[Age]]&lt;60,"Middle","Senior"))</f>
        <v>Middle</v>
      </c>
      <c r="E124" t="s">
        <v>16</v>
      </c>
      <c r="F124" t="s">
        <v>49</v>
      </c>
      <c r="G124" t="s">
        <v>49</v>
      </c>
      <c r="H124" t="s">
        <v>26514</v>
      </c>
      <c r="I124" s="2">
        <v>44866</v>
      </c>
      <c r="J124" t="s">
        <v>406</v>
      </c>
      <c r="K124" t="s">
        <v>407</v>
      </c>
      <c r="L124" t="s">
        <v>60</v>
      </c>
      <c r="M124">
        <v>17273.4689</v>
      </c>
      <c r="N124">
        <v>289</v>
      </c>
      <c r="O124" t="s">
        <v>22</v>
      </c>
      <c r="P124" t="s">
        <v>22</v>
      </c>
      <c r="Q124" s="2">
        <v>44882</v>
      </c>
      <c r="R124" t="s">
        <v>83</v>
      </c>
      <c r="S124" t="s">
        <v>45</v>
      </c>
      <c r="T124">
        <f>_xlfn.DAYS(Raw_data_US_healthcare[[#This Row],[Discharge Date]],Raw_data_US_healthcare[[#This Row],[Date of Admission]])</f>
        <v>16</v>
      </c>
    </row>
    <row r="125" spans="1:20" x14ac:dyDescent="0.3">
      <c r="A125" t="s">
        <v>26512</v>
      </c>
      <c r="B125" t="s">
        <v>408</v>
      </c>
      <c r="C125">
        <v>46</v>
      </c>
      <c r="D125" t="str">
        <f>IF(Raw_data_US_healthcare[[#This Row],[Age]]&lt;35,"Young",IF(Raw_data_US_healthcare[[#This Row],[Age]]&lt;60,"Middle","Senior"))</f>
        <v>Middle</v>
      </c>
      <c r="E125" t="s">
        <v>26</v>
      </c>
      <c r="F125" t="s">
        <v>49</v>
      </c>
      <c r="G125" t="s">
        <v>49</v>
      </c>
      <c r="H125" t="s">
        <v>26516</v>
      </c>
      <c r="I125" s="2">
        <v>44432</v>
      </c>
      <c r="J125" t="s">
        <v>409</v>
      </c>
      <c r="K125" t="s">
        <v>410</v>
      </c>
      <c r="L125" t="s">
        <v>56</v>
      </c>
      <c r="M125">
        <v>9156.4657000000007</v>
      </c>
      <c r="N125">
        <v>293</v>
      </c>
      <c r="O125" t="s">
        <v>39</v>
      </c>
      <c r="P125" t="s">
        <v>39</v>
      </c>
      <c r="Q125" s="2">
        <v>44445</v>
      </c>
      <c r="R125" t="s">
        <v>83</v>
      </c>
      <c r="S125" t="s">
        <v>45</v>
      </c>
      <c r="T125">
        <f>_xlfn.DAYS(Raw_data_US_healthcare[[#This Row],[Discharge Date]],Raw_data_US_healthcare[[#This Row],[Date of Admission]])</f>
        <v>13</v>
      </c>
    </row>
    <row r="126" spans="1:20" x14ac:dyDescent="0.3">
      <c r="A126" t="s">
        <v>26511</v>
      </c>
      <c r="B126" t="s">
        <v>411</v>
      </c>
      <c r="C126">
        <v>43</v>
      </c>
      <c r="D126" t="str">
        <f>IF(Raw_data_US_healthcare[[#This Row],[Age]]&lt;35,"Young",IF(Raw_data_US_healthcare[[#This Row],[Age]]&lt;60,"Middle","Senior"))</f>
        <v>Middle</v>
      </c>
      <c r="E126" t="s">
        <v>16</v>
      </c>
      <c r="F126" t="s">
        <v>412</v>
      </c>
      <c r="G126" t="s">
        <v>228</v>
      </c>
      <c r="H126" t="s">
        <v>26514</v>
      </c>
      <c r="I126" s="2">
        <v>45044</v>
      </c>
      <c r="J126" t="s">
        <v>413</v>
      </c>
      <c r="K126" t="s">
        <v>414</v>
      </c>
      <c r="L126" t="s">
        <v>60</v>
      </c>
      <c r="M126">
        <v>24806.7834</v>
      </c>
      <c r="N126">
        <v>350</v>
      </c>
      <c r="O126" t="s">
        <v>22</v>
      </c>
      <c r="P126" t="s">
        <v>22</v>
      </c>
      <c r="Q126" s="2">
        <v>45050</v>
      </c>
      <c r="R126" t="s">
        <v>23</v>
      </c>
      <c r="S126" t="s">
        <v>45</v>
      </c>
      <c r="T126">
        <f>_xlfn.DAYS(Raw_data_US_healthcare[[#This Row],[Discharge Date]],Raw_data_US_healthcare[[#This Row],[Date of Admission]])</f>
        <v>6</v>
      </c>
    </row>
    <row r="127" spans="1:20" x14ac:dyDescent="0.3">
      <c r="A127" t="s">
        <v>26512</v>
      </c>
      <c r="B127" t="s">
        <v>415</v>
      </c>
      <c r="C127">
        <v>46</v>
      </c>
      <c r="D127" t="str">
        <f>IF(Raw_data_US_healthcare[[#This Row],[Age]]&lt;35,"Young",IF(Raw_data_US_healthcare[[#This Row],[Age]]&lt;60,"Middle","Senior"))</f>
        <v>Middle</v>
      </c>
      <c r="E127" t="s">
        <v>26</v>
      </c>
      <c r="F127" t="s">
        <v>17</v>
      </c>
      <c r="G127" t="s">
        <v>17</v>
      </c>
      <c r="H127" t="s">
        <v>26516</v>
      </c>
      <c r="I127" s="2">
        <v>44514</v>
      </c>
      <c r="J127" t="s">
        <v>416</v>
      </c>
      <c r="K127" t="s">
        <v>417</v>
      </c>
      <c r="L127" t="s">
        <v>56</v>
      </c>
      <c r="M127">
        <v>22082.5641</v>
      </c>
      <c r="N127">
        <v>104</v>
      </c>
      <c r="O127" t="s">
        <v>43</v>
      </c>
      <c r="P127" t="s">
        <v>43</v>
      </c>
      <c r="Q127" s="2">
        <v>44526</v>
      </c>
      <c r="R127" t="s">
        <v>23</v>
      </c>
      <c r="S127" t="s">
        <v>45</v>
      </c>
      <c r="T127">
        <f>_xlfn.DAYS(Raw_data_US_healthcare[[#This Row],[Discharge Date]],Raw_data_US_healthcare[[#This Row],[Date of Admission]])</f>
        <v>12</v>
      </c>
    </row>
    <row r="128" spans="1:20" x14ac:dyDescent="0.3">
      <c r="A128" t="s">
        <v>26511</v>
      </c>
      <c r="B128" t="s">
        <v>418</v>
      </c>
      <c r="C128">
        <v>40</v>
      </c>
      <c r="D128" t="str">
        <f>IF(Raw_data_US_healthcare[[#This Row],[Age]]&lt;35,"Young",IF(Raw_data_US_healthcare[[#This Row],[Age]]&lt;60,"Middle","Senior"))</f>
        <v>Middle</v>
      </c>
      <c r="E128" t="s">
        <v>16</v>
      </c>
      <c r="F128" t="s">
        <v>49</v>
      </c>
      <c r="G128" t="s">
        <v>49</v>
      </c>
      <c r="H128" t="s">
        <v>26514</v>
      </c>
      <c r="I128" s="2">
        <v>44028</v>
      </c>
      <c r="J128" t="s">
        <v>419</v>
      </c>
      <c r="K128" t="s">
        <v>420</v>
      </c>
      <c r="L128" t="s">
        <v>31</v>
      </c>
      <c r="M128">
        <v>7859.4120000000003</v>
      </c>
      <c r="N128">
        <v>238</v>
      </c>
      <c r="O128" t="s">
        <v>22</v>
      </c>
      <c r="P128" t="s">
        <v>22</v>
      </c>
      <c r="Q128" s="2">
        <v>44041</v>
      </c>
      <c r="R128" t="s">
        <v>44</v>
      </c>
      <c r="S128" t="s">
        <v>45</v>
      </c>
      <c r="T128">
        <f>_xlfn.DAYS(Raw_data_US_healthcare[[#This Row],[Discharge Date]],Raw_data_US_healthcare[[#This Row],[Date of Admission]])</f>
        <v>13</v>
      </c>
    </row>
    <row r="129" spans="1:20" x14ac:dyDescent="0.3">
      <c r="A129" t="s">
        <v>26511</v>
      </c>
      <c r="B129" t="s">
        <v>421</v>
      </c>
      <c r="C129">
        <v>79</v>
      </c>
      <c r="D129" t="str">
        <f>IF(Raw_data_US_healthcare[[#This Row],[Age]]&lt;35,"Young",IF(Raw_data_US_healthcare[[#This Row],[Age]]&lt;60,"Middle","Senior"))</f>
        <v>Senior</v>
      </c>
      <c r="E129" t="s">
        <v>16</v>
      </c>
      <c r="F129" t="s">
        <v>17</v>
      </c>
      <c r="G129" t="s">
        <v>17</v>
      </c>
      <c r="H129" t="s">
        <v>26514</v>
      </c>
      <c r="I129" s="2">
        <v>44679</v>
      </c>
      <c r="J129" t="s">
        <v>422</v>
      </c>
      <c r="K129" t="s">
        <v>423</v>
      </c>
      <c r="L129" t="s">
        <v>60</v>
      </c>
      <c r="M129">
        <v>35535.988299999997</v>
      </c>
      <c r="N129">
        <v>220</v>
      </c>
      <c r="O129" t="s">
        <v>22</v>
      </c>
      <c r="P129" t="s">
        <v>22</v>
      </c>
      <c r="Q129" s="2">
        <v>44694</v>
      </c>
      <c r="R129" t="s">
        <v>48</v>
      </c>
      <c r="S129" t="s">
        <v>33</v>
      </c>
      <c r="T129">
        <f>_xlfn.DAYS(Raw_data_US_healthcare[[#This Row],[Discharge Date]],Raw_data_US_healthcare[[#This Row],[Date of Admission]])</f>
        <v>15</v>
      </c>
    </row>
    <row r="130" spans="1:20" x14ac:dyDescent="0.3">
      <c r="A130" t="s">
        <v>26511</v>
      </c>
      <c r="B130" t="s">
        <v>424</v>
      </c>
      <c r="C130">
        <v>41</v>
      </c>
      <c r="D130" t="str">
        <f>IF(Raw_data_US_healthcare[[#This Row],[Age]]&lt;35,"Young",IF(Raw_data_US_healthcare[[#This Row],[Age]]&lt;60,"Middle","Senior"))</f>
        <v>Middle</v>
      </c>
      <c r="E130" t="s">
        <v>16</v>
      </c>
      <c r="F130" t="s">
        <v>49</v>
      </c>
      <c r="G130" t="s">
        <v>49</v>
      </c>
      <c r="H130" t="s">
        <v>26514</v>
      </c>
      <c r="I130" s="2">
        <v>45141</v>
      </c>
      <c r="J130" t="s">
        <v>425</v>
      </c>
      <c r="K130" t="s">
        <v>426</v>
      </c>
      <c r="L130" t="s">
        <v>31</v>
      </c>
      <c r="M130">
        <v>11007.875</v>
      </c>
      <c r="N130">
        <v>464</v>
      </c>
      <c r="O130" t="s">
        <v>22</v>
      </c>
      <c r="P130" t="s">
        <v>22</v>
      </c>
      <c r="Q130" s="2">
        <v>45153</v>
      </c>
      <c r="R130" t="s">
        <v>44</v>
      </c>
      <c r="S130" t="s">
        <v>24</v>
      </c>
      <c r="T130">
        <f>_xlfn.DAYS(Raw_data_US_healthcare[[#This Row],[Discharge Date]],Raw_data_US_healthcare[[#This Row],[Date of Admission]])</f>
        <v>12</v>
      </c>
    </row>
    <row r="131" spans="1:20" x14ac:dyDescent="0.3">
      <c r="A131" t="s">
        <v>26512</v>
      </c>
      <c r="B131" t="s">
        <v>427</v>
      </c>
      <c r="C131">
        <v>36</v>
      </c>
      <c r="D131" t="str">
        <f>IF(Raw_data_US_healthcare[[#This Row],[Age]]&lt;35,"Young",IF(Raw_data_US_healthcare[[#This Row],[Age]]&lt;60,"Middle","Senior"))</f>
        <v>Middle</v>
      </c>
      <c r="E131" t="s">
        <v>26</v>
      </c>
      <c r="F131" t="s">
        <v>17</v>
      </c>
      <c r="G131" t="s">
        <v>17</v>
      </c>
      <c r="H131" t="s">
        <v>18</v>
      </c>
      <c r="I131" s="2">
        <v>44681</v>
      </c>
      <c r="J131" t="s">
        <v>428</v>
      </c>
      <c r="K131" t="s">
        <v>429</v>
      </c>
      <c r="L131" t="s">
        <v>56</v>
      </c>
      <c r="M131">
        <v>27434.6502</v>
      </c>
      <c r="N131">
        <v>215</v>
      </c>
      <c r="O131" t="s">
        <v>43</v>
      </c>
      <c r="P131" t="s">
        <v>43</v>
      </c>
      <c r="Q131" s="2">
        <v>44692</v>
      </c>
      <c r="R131" t="s">
        <v>83</v>
      </c>
      <c r="S131" t="s">
        <v>33</v>
      </c>
      <c r="T131">
        <f>_xlfn.DAYS(Raw_data_US_healthcare[[#This Row],[Discharge Date]],Raw_data_US_healthcare[[#This Row],[Date of Admission]])</f>
        <v>11</v>
      </c>
    </row>
    <row r="132" spans="1:20" x14ac:dyDescent="0.3">
      <c r="A132" t="s">
        <v>26512</v>
      </c>
      <c r="B132" t="s">
        <v>430</v>
      </c>
      <c r="C132">
        <v>80</v>
      </c>
      <c r="D132" t="str">
        <f>IF(Raw_data_US_healthcare[[#This Row],[Age]]&lt;35,"Young",IF(Raw_data_US_healthcare[[#This Row],[Age]]&lt;60,"Middle","Senior"))</f>
        <v>Senior</v>
      </c>
      <c r="E132" t="s">
        <v>26</v>
      </c>
      <c r="F132" t="s">
        <v>49</v>
      </c>
      <c r="G132" t="s">
        <v>49</v>
      </c>
      <c r="H132" t="s">
        <v>26516</v>
      </c>
      <c r="I132" s="2">
        <v>44124</v>
      </c>
      <c r="J132" t="s">
        <v>431</v>
      </c>
      <c r="K132" t="s">
        <v>432</v>
      </c>
      <c r="L132" t="s">
        <v>52</v>
      </c>
      <c r="M132">
        <v>28260.4817</v>
      </c>
      <c r="N132">
        <v>419</v>
      </c>
      <c r="O132" t="s">
        <v>43</v>
      </c>
      <c r="P132" t="s">
        <v>43</v>
      </c>
      <c r="Q132" s="2">
        <v>44127</v>
      </c>
      <c r="R132" t="s">
        <v>48</v>
      </c>
      <c r="S132" t="s">
        <v>33</v>
      </c>
      <c r="T132">
        <f>_xlfn.DAYS(Raw_data_US_healthcare[[#This Row],[Discharge Date]],Raw_data_US_healthcare[[#This Row],[Date of Admission]])</f>
        <v>3</v>
      </c>
    </row>
    <row r="133" spans="1:20" x14ac:dyDescent="0.3">
      <c r="A133" t="s">
        <v>26511</v>
      </c>
      <c r="B133" t="s">
        <v>433</v>
      </c>
      <c r="C133">
        <v>29</v>
      </c>
      <c r="D133" t="str">
        <f>IF(Raw_data_US_healthcare[[#This Row],[Age]]&lt;35,"Young",IF(Raw_data_US_healthcare[[#This Row],[Age]]&lt;60,"Middle","Senior"))</f>
        <v>Young</v>
      </c>
      <c r="E133" t="s">
        <v>16</v>
      </c>
      <c r="F133" t="s">
        <v>113</v>
      </c>
      <c r="G133" t="s">
        <v>113</v>
      </c>
      <c r="H133" t="s">
        <v>18</v>
      </c>
      <c r="I133" s="2">
        <v>44059</v>
      </c>
      <c r="J133" t="s">
        <v>434</v>
      </c>
      <c r="K133" t="s">
        <v>435</v>
      </c>
      <c r="L133" t="s">
        <v>56</v>
      </c>
      <c r="M133">
        <v>45440.423199999997</v>
      </c>
      <c r="N133">
        <v>445</v>
      </c>
      <c r="O133" t="s">
        <v>39</v>
      </c>
      <c r="P133" t="s">
        <v>39</v>
      </c>
      <c r="Q133" s="2">
        <v>44080</v>
      </c>
      <c r="R133" t="s">
        <v>32</v>
      </c>
      <c r="S133" t="s">
        <v>33</v>
      </c>
      <c r="T133">
        <f>_xlfn.DAYS(Raw_data_US_healthcare[[#This Row],[Discharge Date]],Raw_data_US_healthcare[[#This Row],[Date of Admission]])</f>
        <v>21</v>
      </c>
    </row>
    <row r="134" spans="1:20" x14ac:dyDescent="0.3">
      <c r="A134" t="s">
        <v>26512</v>
      </c>
      <c r="B134" t="s">
        <v>436</v>
      </c>
      <c r="C134">
        <v>71</v>
      </c>
      <c r="D134" t="str">
        <f>IF(Raw_data_US_healthcare[[#This Row],[Age]]&lt;35,"Young",IF(Raw_data_US_healthcare[[#This Row],[Age]]&lt;60,"Middle","Senior"))</f>
        <v>Senior</v>
      </c>
      <c r="E134" t="s">
        <v>26</v>
      </c>
      <c r="F134" t="s">
        <v>113</v>
      </c>
      <c r="G134" t="s">
        <v>113</v>
      </c>
      <c r="H134" t="s">
        <v>26514</v>
      </c>
      <c r="I134" s="2">
        <v>44896</v>
      </c>
      <c r="J134" t="s">
        <v>437</v>
      </c>
      <c r="K134" t="s">
        <v>438</v>
      </c>
      <c r="L134" t="s">
        <v>52</v>
      </c>
      <c r="M134">
        <v>34374.618199999997</v>
      </c>
      <c r="N134">
        <v>401</v>
      </c>
      <c r="O134" t="s">
        <v>22</v>
      </c>
      <c r="P134" t="s">
        <v>22</v>
      </c>
      <c r="Q134" s="2">
        <v>44899</v>
      </c>
      <c r="R134" t="s">
        <v>83</v>
      </c>
      <c r="S134" t="s">
        <v>33</v>
      </c>
      <c r="T134">
        <f>_xlfn.DAYS(Raw_data_US_healthcare[[#This Row],[Discharge Date]],Raw_data_US_healthcare[[#This Row],[Date of Admission]])</f>
        <v>3</v>
      </c>
    </row>
    <row r="135" spans="1:20" x14ac:dyDescent="0.3">
      <c r="A135" t="s">
        <v>26512</v>
      </c>
      <c r="B135" t="s">
        <v>439</v>
      </c>
      <c r="C135">
        <v>55</v>
      </c>
      <c r="D135" t="str">
        <f>IF(Raw_data_US_healthcare[[#This Row],[Age]]&lt;35,"Young",IF(Raw_data_US_healthcare[[#This Row],[Age]]&lt;60,"Middle","Senior"))</f>
        <v>Middle</v>
      </c>
      <c r="E135" t="s">
        <v>26</v>
      </c>
      <c r="F135" t="s">
        <v>88</v>
      </c>
      <c r="G135" t="s">
        <v>88</v>
      </c>
      <c r="H135" t="s">
        <v>69</v>
      </c>
      <c r="I135" s="2">
        <v>43528</v>
      </c>
      <c r="J135" t="s">
        <v>440</v>
      </c>
      <c r="K135" t="s">
        <v>441</v>
      </c>
      <c r="L135" t="s">
        <v>31</v>
      </c>
      <c r="M135">
        <v>38251.736499999999</v>
      </c>
      <c r="N135">
        <v>247</v>
      </c>
      <c r="O135" t="s">
        <v>22</v>
      </c>
      <c r="P135" t="s">
        <v>22</v>
      </c>
      <c r="Q135" s="2">
        <v>43541</v>
      </c>
      <c r="R135" t="s">
        <v>44</v>
      </c>
      <c r="S135" t="s">
        <v>24</v>
      </c>
      <c r="T135">
        <f>_xlfn.DAYS(Raw_data_US_healthcare[[#This Row],[Discharge Date]],Raw_data_US_healthcare[[#This Row],[Date of Admission]])</f>
        <v>13</v>
      </c>
    </row>
    <row r="136" spans="1:20" x14ac:dyDescent="0.3">
      <c r="A136" t="s">
        <v>26511</v>
      </c>
      <c r="B136" t="s">
        <v>442</v>
      </c>
      <c r="C136">
        <v>31</v>
      </c>
      <c r="D136" t="str">
        <f>IF(Raw_data_US_healthcare[[#This Row],[Age]]&lt;35,"Young",IF(Raw_data_US_healthcare[[#This Row],[Age]]&lt;60,"Middle","Senior"))</f>
        <v>Young</v>
      </c>
      <c r="E136" t="s">
        <v>16</v>
      </c>
      <c r="F136" t="s">
        <v>113</v>
      </c>
      <c r="G136" t="s">
        <v>113</v>
      </c>
      <c r="H136" t="s">
        <v>36</v>
      </c>
      <c r="I136" s="2">
        <v>43982</v>
      </c>
      <c r="J136" t="s">
        <v>443</v>
      </c>
      <c r="K136" t="s">
        <v>444</v>
      </c>
      <c r="L136" t="s">
        <v>56</v>
      </c>
      <c r="M136">
        <v>8707.9879000000001</v>
      </c>
      <c r="N136">
        <v>398</v>
      </c>
      <c r="O136" t="s">
        <v>39</v>
      </c>
      <c r="P136" t="s">
        <v>39</v>
      </c>
      <c r="Q136" s="2">
        <v>44000</v>
      </c>
      <c r="R136" t="s">
        <v>23</v>
      </c>
      <c r="S136" t="s">
        <v>33</v>
      </c>
      <c r="T136">
        <f>_xlfn.DAYS(Raw_data_US_healthcare[[#This Row],[Discharge Date]],Raw_data_US_healthcare[[#This Row],[Date of Admission]])</f>
        <v>18</v>
      </c>
    </row>
    <row r="137" spans="1:20" x14ac:dyDescent="0.3">
      <c r="A137" t="s">
        <v>26512</v>
      </c>
      <c r="B137" t="s">
        <v>445</v>
      </c>
      <c r="C137">
        <v>53</v>
      </c>
      <c r="D137" t="str">
        <f>IF(Raw_data_US_healthcare[[#This Row],[Age]]&lt;35,"Young",IF(Raw_data_US_healthcare[[#This Row],[Age]]&lt;60,"Middle","Senior"))</f>
        <v>Middle</v>
      </c>
      <c r="E137" t="s">
        <v>26</v>
      </c>
      <c r="F137" t="s">
        <v>88</v>
      </c>
      <c r="G137" t="s">
        <v>88</v>
      </c>
      <c r="H137" t="s">
        <v>36</v>
      </c>
      <c r="I137" s="2">
        <v>44041</v>
      </c>
      <c r="J137" t="s">
        <v>446</v>
      </c>
      <c r="K137" t="s">
        <v>447</v>
      </c>
      <c r="L137" t="s">
        <v>60</v>
      </c>
      <c r="M137">
        <v>19687.683799999999</v>
      </c>
      <c r="N137">
        <v>146</v>
      </c>
      <c r="O137" t="s">
        <v>22</v>
      </c>
      <c r="P137" t="s">
        <v>22</v>
      </c>
      <c r="Q137" s="2">
        <v>44056</v>
      </c>
      <c r="R137" t="s">
        <v>48</v>
      </c>
      <c r="S137" t="s">
        <v>24</v>
      </c>
      <c r="T137">
        <f>_xlfn.DAYS(Raw_data_US_healthcare[[#This Row],[Discharge Date]],Raw_data_US_healthcare[[#This Row],[Date of Admission]])</f>
        <v>15</v>
      </c>
    </row>
    <row r="138" spans="1:20" x14ac:dyDescent="0.3">
      <c r="A138" t="s">
        <v>26512</v>
      </c>
      <c r="B138" t="s">
        <v>448</v>
      </c>
      <c r="C138">
        <v>46</v>
      </c>
      <c r="D138" t="str">
        <f>IF(Raw_data_US_healthcare[[#This Row],[Age]]&lt;35,"Young",IF(Raw_data_US_healthcare[[#This Row],[Age]]&lt;60,"Middle","Senior"))</f>
        <v>Middle</v>
      </c>
      <c r="E138" t="s">
        <v>26</v>
      </c>
      <c r="F138" t="s">
        <v>27</v>
      </c>
      <c r="G138" t="s">
        <v>27</v>
      </c>
      <c r="H138" t="s">
        <v>26516</v>
      </c>
      <c r="I138" s="2">
        <v>45034</v>
      </c>
      <c r="J138" t="s">
        <v>449</v>
      </c>
      <c r="K138" t="s">
        <v>450</v>
      </c>
      <c r="L138" t="s">
        <v>31</v>
      </c>
      <c r="M138">
        <v>4320.0199000000002</v>
      </c>
      <c r="N138">
        <v>153</v>
      </c>
      <c r="O138" t="s">
        <v>39</v>
      </c>
      <c r="P138" t="s">
        <v>39</v>
      </c>
      <c r="Q138" s="2">
        <v>45043</v>
      </c>
      <c r="R138" t="s">
        <v>44</v>
      </c>
      <c r="S138" t="s">
        <v>45</v>
      </c>
      <c r="T138">
        <f>_xlfn.DAYS(Raw_data_US_healthcare[[#This Row],[Discharge Date]],Raw_data_US_healthcare[[#This Row],[Date of Admission]])</f>
        <v>9</v>
      </c>
    </row>
    <row r="139" spans="1:20" x14ac:dyDescent="0.3">
      <c r="A139" t="s">
        <v>26511</v>
      </c>
      <c r="B139" t="s">
        <v>451</v>
      </c>
      <c r="C139">
        <v>59</v>
      </c>
      <c r="D139" t="str">
        <f>IF(Raw_data_US_healthcare[[#This Row],[Age]]&lt;35,"Young",IF(Raw_data_US_healthcare[[#This Row],[Age]]&lt;60,"Middle","Senior"))</f>
        <v>Middle</v>
      </c>
      <c r="E139" t="s">
        <v>16</v>
      </c>
      <c r="F139" t="s">
        <v>27</v>
      </c>
      <c r="G139" t="s">
        <v>27</v>
      </c>
      <c r="H139" t="s">
        <v>26514</v>
      </c>
      <c r="I139" s="2">
        <v>44063</v>
      </c>
      <c r="J139" t="s">
        <v>452</v>
      </c>
      <c r="K139" t="s">
        <v>453</v>
      </c>
      <c r="L139" t="s">
        <v>31</v>
      </c>
      <c r="M139">
        <v>25315.840800000002</v>
      </c>
      <c r="N139">
        <v>336</v>
      </c>
      <c r="O139" t="s">
        <v>22</v>
      </c>
      <c r="P139" t="s">
        <v>22</v>
      </c>
      <c r="Q139" s="2">
        <v>44065</v>
      </c>
      <c r="R139" t="s">
        <v>83</v>
      </c>
      <c r="S139" t="s">
        <v>33</v>
      </c>
      <c r="T139">
        <f>_xlfn.DAYS(Raw_data_US_healthcare[[#This Row],[Discharge Date]],Raw_data_US_healthcare[[#This Row],[Date of Admission]])</f>
        <v>2</v>
      </c>
    </row>
    <row r="140" spans="1:20" x14ac:dyDescent="0.3">
      <c r="A140" t="s">
        <v>26512</v>
      </c>
      <c r="B140" t="s">
        <v>454</v>
      </c>
      <c r="C140">
        <v>32</v>
      </c>
      <c r="D140" t="str">
        <f>IF(Raw_data_US_healthcare[[#This Row],[Age]]&lt;35,"Young",IF(Raw_data_US_healthcare[[#This Row],[Age]]&lt;60,"Middle","Senior"))</f>
        <v>Young</v>
      </c>
      <c r="E140" t="s">
        <v>26</v>
      </c>
      <c r="F140" t="s">
        <v>412</v>
      </c>
      <c r="G140" t="s">
        <v>228</v>
      </c>
      <c r="H140" t="s">
        <v>28</v>
      </c>
      <c r="I140" s="2">
        <v>45116</v>
      </c>
      <c r="J140" t="s">
        <v>455</v>
      </c>
      <c r="K140" t="s">
        <v>456</v>
      </c>
      <c r="L140" t="s">
        <v>60</v>
      </c>
      <c r="M140">
        <v>40081.727700000003</v>
      </c>
      <c r="N140">
        <v>413</v>
      </c>
      <c r="O140" t="s">
        <v>39</v>
      </c>
      <c r="P140" t="s">
        <v>39</v>
      </c>
      <c r="Q140" s="2">
        <v>45124</v>
      </c>
      <c r="R140" t="s">
        <v>44</v>
      </c>
      <c r="S140" t="s">
        <v>33</v>
      </c>
      <c r="T140">
        <f>_xlfn.DAYS(Raw_data_US_healthcare[[#This Row],[Discharge Date]],Raw_data_US_healthcare[[#This Row],[Date of Admission]])</f>
        <v>8</v>
      </c>
    </row>
    <row r="141" spans="1:20" x14ac:dyDescent="0.3">
      <c r="A141" t="s">
        <v>26511</v>
      </c>
      <c r="B141" t="s">
        <v>457</v>
      </c>
      <c r="C141">
        <v>85</v>
      </c>
      <c r="D141" t="str">
        <f>IF(Raw_data_US_healthcare[[#This Row],[Age]]&lt;35,"Young",IF(Raw_data_US_healthcare[[#This Row],[Age]]&lt;60,"Middle","Senior"))</f>
        <v>Senior</v>
      </c>
      <c r="E141" t="s">
        <v>16</v>
      </c>
      <c r="F141" t="s">
        <v>88</v>
      </c>
      <c r="G141" t="s">
        <v>88</v>
      </c>
      <c r="H141" t="s">
        <v>18</v>
      </c>
      <c r="I141" s="2">
        <v>45157</v>
      </c>
      <c r="J141" t="s">
        <v>458</v>
      </c>
      <c r="K141" t="s">
        <v>459</v>
      </c>
      <c r="L141" t="s">
        <v>21</v>
      </c>
      <c r="M141">
        <v>12709.5236</v>
      </c>
      <c r="N141">
        <v>115</v>
      </c>
      <c r="O141" t="s">
        <v>39</v>
      </c>
      <c r="P141" t="s">
        <v>39</v>
      </c>
      <c r="Q141" s="2">
        <v>45165</v>
      </c>
      <c r="R141" t="s">
        <v>44</v>
      </c>
      <c r="S141" t="s">
        <v>24</v>
      </c>
      <c r="T141">
        <f>_xlfn.DAYS(Raw_data_US_healthcare[[#This Row],[Discharge Date]],Raw_data_US_healthcare[[#This Row],[Date of Admission]])</f>
        <v>8</v>
      </c>
    </row>
    <row r="142" spans="1:20" x14ac:dyDescent="0.3">
      <c r="A142" t="s">
        <v>26511</v>
      </c>
      <c r="B142" t="s">
        <v>460</v>
      </c>
      <c r="C142">
        <v>71</v>
      </c>
      <c r="D142" t="str">
        <f>IF(Raw_data_US_healthcare[[#This Row],[Age]]&lt;35,"Young",IF(Raw_data_US_healthcare[[#This Row],[Age]]&lt;60,"Middle","Senior"))</f>
        <v>Senior</v>
      </c>
      <c r="E142" t="s">
        <v>16</v>
      </c>
      <c r="F142" t="s">
        <v>49</v>
      </c>
      <c r="G142" t="s">
        <v>49</v>
      </c>
      <c r="H142" t="s">
        <v>26514</v>
      </c>
      <c r="I142" s="2">
        <v>44325</v>
      </c>
      <c r="J142" t="s">
        <v>461</v>
      </c>
      <c r="K142" t="s">
        <v>462</v>
      </c>
      <c r="L142" t="s">
        <v>21</v>
      </c>
      <c r="M142">
        <v>34828.487200000003</v>
      </c>
      <c r="N142">
        <v>145</v>
      </c>
      <c r="O142" t="s">
        <v>22</v>
      </c>
      <c r="P142" t="s">
        <v>22</v>
      </c>
      <c r="Q142" s="2">
        <v>44333</v>
      </c>
      <c r="R142" t="s">
        <v>23</v>
      </c>
      <c r="S142" t="s">
        <v>33</v>
      </c>
      <c r="T142">
        <f>_xlfn.DAYS(Raw_data_US_healthcare[[#This Row],[Discharge Date]],Raw_data_US_healthcare[[#This Row],[Date of Admission]])</f>
        <v>8</v>
      </c>
    </row>
    <row r="143" spans="1:20" x14ac:dyDescent="0.3">
      <c r="A143" t="s">
        <v>26512</v>
      </c>
      <c r="B143" t="s">
        <v>463</v>
      </c>
      <c r="C143">
        <v>79</v>
      </c>
      <c r="D143" t="str">
        <f>IF(Raw_data_US_healthcare[[#This Row],[Age]]&lt;35,"Young",IF(Raw_data_US_healthcare[[#This Row],[Age]]&lt;60,"Middle","Senior"))</f>
        <v>Senior</v>
      </c>
      <c r="E143" t="s">
        <v>26</v>
      </c>
      <c r="F143" t="s">
        <v>49</v>
      </c>
      <c r="G143" t="s">
        <v>49</v>
      </c>
      <c r="H143" t="s">
        <v>26516</v>
      </c>
      <c r="I143" s="2">
        <v>43576</v>
      </c>
      <c r="J143" t="s">
        <v>464</v>
      </c>
      <c r="K143" t="s">
        <v>465</v>
      </c>
      <c r="L143" t="s">
        <v>52</v>
      </c>
      <c r="M143">
        <v>28740.7637</v>
      </c>
      <c r="N143">
        <v>148</v>
      </c>
      <c r="O143" t="s">
        <v>43</v>
      </c>
      <c r="P143" t="s">
        <v>43</v>
      </c>
      <c r="Q143" s="2">
        <v>43594</v>
      </c>
      <c r="R143" t="s">
        <v>23</v>
      </c>
      <c r="S143" t="s">
        <v>45</v>
      </c>
      <c r="T143">
        <f>_xlfn.DAYS(Raw_data_US_healthcare[[#This Row],[Discharge Date]],Raw_data_US_healthcare[[#This Row],[Date of Admission]])</f>
        <v>18</v>
      </c>
    </row>
    <row r="144" spans="1:20" x14ac:dyDescent="0.3">
      <c r="A144" t="s">
        <v>26512</v>
      </c>
      <c r="B144" t="s">
        <v>466</v>
      </c>
      <c r="C144">
        <v>36</v>
      </c>
      <c r="D144" t="str">
        <f>IF(Raw_data_US_healthcare[[#This Row],[Age]]&lt;35,"Young",IF(Raw_data_US_healthcare[[#This Row],[Age]]&lt;60,"Middle","Senior"))</f>
        <v>Middle</v>
      </c>
      <c r="E144" t="s">
        <v>26</v>
      </c>
      <c r="F144" t="s">
        <v>17</v>
      </c>
      <c r="G144" t="s">
        <v>17</v>
      </c>
      <c r="H144" t="s">
        <v>26514</v>
      </c>
      <c r="I144" s="2">
        <v>44370</v>
      </c>
      <c r="J144" t="s">
        <v>467</v>
      </c>
      <c r="K144" t="s">
        <v>468</v>
      </c>
      <c r="L144" t="s">
        <v>52</v>
      </c>
      <c r="M144">
        <v>5723.9654</v>
      </c>
      <c r="N144">
        <v>432</v>
      </c>
      <c r="O144" t="s">
        <v>22</v>
      </c>
      <c r="P144" t="s">
        <v>22</v>
      </c>
      <c r="Q144" s="2">
        <v>44373</v>
      </c>
      <c r="R144" t="s">
        <v>48</v>
      </c>
      <c r="S144" t="s">
        <v>24</v>
      </c>
      <c r="T144">
        <f>_xlfn.DAYS(Raw_data_US_healthcare[[#This Row],[Discharge Date]],Raw_data_US_healthcare[[#This Row],[Date of Admission]])</f>
        <v>3</v>
      </c>
    </row>
    <row r="145" spans="1:20" x14ac:dyDescent="0.3">
      <c r="A145" t="s">
        <v>26511</v>
      </c>
      <c r="B145" t="s">
        <v>469</v>
      </c>
      <c r="C145">
        <v>49</v>
      </c>
      <c r="D145" t="str">
        <f>IF(Raw_data_US_healthcare[[#This Row],[Age]]&lt;35,"Young",IF(Raw_data_US_healthcare[[#This Row],[Age]]&lt;60,"Middle","Senior"))</f>
        <v>Middle</v>
      </c>
      <c r="E145" t="s">
        <v>16</v>
      </c>
      <c r="F145" t="s">
        <v>27</v>
      </c>
      <c r="G145" t="s">
        <v>27</v>
      </c>
      <c r="H145" t="s">
        <v>26516</v>
      </c>
      <c r="I145" s="2">
        <v>44681</v>
      </c>
      <c r="J145" t="s">
        <v>470</v>
      </c>
      <c r="K145" t="s">
        <v>471</v>
      </c>
      <c r="L145" t="s">
        <v>60</v>
      </c>
      <c r="M145">
        <v>32291.749199999998</v>
      </c>
      <c r="N145">
        <v>430</v>
      </c>
      <c r="O145" t="s">
        <v>39</v>
      </c>
      <c r="P145" t="s">
        <v>39</v>
      </c>
      <c r="Q145" s="2">
        <v>44699</v>
      </c>
      <c r="R145" t="s">
        <v>32</v>
      </c>
      <c r="S145" t="s">
        <v>33</v>
      </c>
      <c r="T145">
        <f>_xlfn.DAYS(Raw_data_US_healthcare[[#This Row],[Discharge Date]],Raw_data_US_healthcare[[#This Row],[Date of Admission]])</f>
        <v>18</v>
      </c>
    </row>
    <row r="146" spans="1:20" x14ac:dyDescent="0.3">
      <c r="A146" t="s">
        <v>26512</v>
      </c>
      <c r="B146" t="s">
        <v>472</v>
      </c>
      <c r="C146">
        <v>81</v>
      </c>
      <c r="D146" t="str">
        <f>IF(Raw_data_US_healthcare[[#This Row],[Age]]&lt;35,"Young",IF(Raw_data_US_healthcare[[#This Row],[Age]]&lt;60,"Middle","Senior"))</f>
        <v>Senior</v>
      </c>
      <c r="E146" t="s">
        <v>26</v>
      </c>
      <c r="F146" t="s">
        <v>49</v>
      </c>
      <c r="G146" t="s">
        <v>49</v>
      </c>
      <c r="H146" t="s">
        <v>26516</v>
      </c>
      <c r="I146" s="2">
        <v>44296</v>
      </c>
      <c r="J146" t="s">
        <v>473</v>
      </c>
      <c r="K146" t="s">
        <v>474</v>
      </c>
      <c r="L146" t="s">
        <v>31</v>
      </c>
      <c r="M146">
        <v>11541.373799999999</v>
      </c>
      <c r="N146">
        <v>406</v>
      </c>
      <c r="O146" t="s">
        <v>39</v>
      </c>
      <c r="P146" t="s">
        <v>39</v>
      </c>
      <c r="Q146" s="2">
        <v>44326</v>
      </c>
      <c r="R146" t="s">
        <v>83</v>
      </c>
      <c r="S146" t="s">
        <v>45</v>
      </c>
      <c r="T146">
        <f>_xlfn.DAYS(Raw_data_US_healthcare[[#This Row],[Discharge Date]],Raw_data_US_healthcare[[#This Row],[Date of Admission]])</f>
        <v>30</v>
      </c>
    </row>
    <row r="147" spans="1:20" x14ac:dyDescent="0.3">
      <c r="A147" t="s">
        <v>26511</v>
      </c>
      <c r="B147" t="s">
        <v>475</v>
      </c>
      <c r="C147">
        <v>40</v>
      </c>
      <c r="D147" t="str">
        <f>IF(Raw_data_US_healthcare[[#This Row],[Age]]&lt;35,"Young",IF(Raw_data_US_healthcare[[#This Row],[Age]]&lt;60,"Middle","Senior"))</f>
        <v>Middle</v>
      </c>
      <c r="E147" t="s">
        <v>16</v>
      </c>
      <c r="F147" t="s">
        <v>150</v>
      </c>
      <c r="G147" t="s">
        <v>62</v>
      </c>
      <c r="H147" t="s">
        <v>28</v>
      </c>
      <c r="I147" s="2">
        <v>45043</v>
      </c>
      <c r="J147" t="s">
        <v>476</v>
      </c>
      <c r="K147" t="s">
        <v>477</v>
      </c>
      <c r="L147" t="s">
        <v>52</v>
      </c>
      <c r="M147">
        <v>28425.197499999998</v>
      </c>
      <c r="N147">
        <v>214</v>
      </c>
      <c r="O147" t="s">
        <v>39</v>
      </c>
      <c r="P147" t="s">
        <v>39</v>
      </c>
      <c r="Q147" s="2">
        <v>45044</v>
      </c>
      <c r="R147" t="s">
        <v>23</v>
      </c>
      <c r="S147" t="s">
        <v>45</v>
      </c>
      <c r="T147">
        <f>_xlfn.DAYS(Raw_data_US_healthcare[[#This Row],[Discharge Date]],Raw_data_US_healthcare[[#This Row],[Date of Admission]])</f>
        <v>1</v>
      </c>
    </row>
    <row r="148" spans="1:20" x14ac:dyDescent="0.3">
      <c r="A148" t="s">
        <v>26512</v>
      </c>
      <c r="B148" t="s">
        <v>478</v>
      </c>
      <c r="C148">
        <v>56</v>
      </c>
      <c r="D148" t="str">
        <f>IF(Raw_data_US_healthcare[[#This Row],[Age]]&lt;35,"Young",IF(Raw_data_US_healthcare[[#This Row],[Age]]&lt;60,"Middle","Senior"))</f>
        <v>Middle</v>
      </c>
      <c r="E148" t="s">
        <v>26</v>
      </c>
      <c r="F148" t="s">
        <v>35</v>
      </c>
      <c r="G148" t="s">
        <v>35</v>
      </c>
      <c r="H148" t="s">
        <v>28</v>
      </c>
      <c r="I148" s="2">
        <v>44428</v>
      </c>
      <c r="J148" t="s">
        <v>479</v>
      </c>
      <c r="K148" t="s">
        <v>480</v>
      </c>
      <c r="L148" t="s">
        <v>21</v>
      </c>
      <c r="M148">
        <v>26360.687300000001</v>
      </c>
      <c r="N148">
        <v>295</v>
      </c>
      <c r="O148" t="s">
        <v>22</v>
      </c>
      <c r="P148" t="s">
        <v>22</v>
      </c>
      <c r="Q148" s="2">
        <v>44429</v>
      </c>
      <c r="R148" t="s">
        <v>23</v>
      </c>
      <c r="S148" t="s">
        <v>45</v>
      </c>
      <c r="T148">
        <f>_xlfn.DAYS(Raw_data_US_healthcare[[#This Row],[Discharge Date]],Raw_data_US_healthcare[[#This Row],[Date of Admission]])</f>
        <v>1</v>
      </c>
    </row>
    <row r="149" spans="1:20" x14ac:dyDescent="0.3">
      <c r="A149" t="s">
        <v>26511</v>
      </c>
      <c r="B149" t="s">
        <v>481</v>
      </c>
      <c r="C149">
        <v>21</v>
      </c>
      <c r="D149" t="str">
        <f>IF(Raw_data_US_healthcare[[#This Row],[Age]]&lt;35,"Young",IF(Raw_data_US_healthcare[[#This Row],[Age]]&lt;60,"Middle","Senior"))</f>
        <v>Young</v>
      </c>
      <c r="E149" t="s">
        <v>16</v>
      </c>
      <c r="F149" t="s">
        <v>412</v>
      </c>
      <c r="G149" t="s">
        <v>228</v>
      </c>
      <c r="H149" t="s">
        <v>26516</v>
      </c>
      <c r="I149" s="2">
        <v>43803</v>
      </c>
      <c r="J149" t="s">
        <v>482</v>
      </c>
      <c r="K149" t="s">
        <v>483</v>
      </c>
      <c r="L149" t="s">
        <v>52</v>
      </c>
      <c r="M149">
        <v>18915.978800000001</v>
      </c>
      <c r="N149">
        <v>175</v>
      </c>
      <c r="O149" t="s">
        <v>43</v>
      </c>
      <c r="P149" t="s">
        <v>43</v>
      </c>
      <c r="Q149" s="2">
        <v>43818</v>
      </c>
      <c r="R149" t="s">
        <v>32</v>
      </c>
      <c r="S149" t="s">
        <v>33</v>
      </c>
      <c r="T149">
        <f>_xlfn.DAYS(Raw_data_US_healthcare[[#This Row],[Discharge Date]],Raw_data_US_healthcare[[#This Row],[Date of Admission]])</f>
        <v>15</v>
      </c>
    </row>
    <row r="150" spans="1:20" x14ac:dyDescent="0.3">
      <c r="A150" t="s">
        <v>26512</v>
      </c>
      <c r="B150" t="s">
        <v>484</v>
      </c>
      <c r="C150">
        <v>20</v>
      </c>
      <c r="D150" t="str">
        <f>IF(Raw_data_US_healthcare[[#This Row],[Age]]&lt;35,"Young",IF(Raw_data_US_healthcare[[#This Row],[Age]]&lt;60,"Middle","Senior"))</f>
        <v>Young</v>
      </c>
      <c r="E150" t="s">
        <v>26</v>
      </c>
      <c r="F150" t="s">
        <v>49</v>
      </c>
      <c r="G150" t="s">
        <v>49</v>
      </c>
      <c r="H150" t="s">
        <v>69</v>
      </c>
      <c r="I150" s="2">
        <v>44063</v>
      </c>
      <c r="J150" t="s">
        <v>485</v>
      </c>
      <c r="K150" t="s">
        <v>486</v>
      </c>
      <c r="L150" t="s">
        <v>31</v>
      </c>
      <c r="M150">
        <v>22339.884399999999</v>
      </c>
      <c r="N150">
        <v>409</v>
      </c>
      <c r="O150" t="s">
        <v>39</v>
      </c>
      <c r="P150" t="s">
        <v>39</v>
      </c>
      <c r="Q150" s="2">
        <v>44088</v>
      </c>
      <c r="R150" t="s">
        <v>32</v>
      </c>
      <c r="S150" t="s">
        <v>24</v>
      </c>
      <c r="T150">
        <f>_xlfn.DAYS(Raw_data_US_healthcare[[#This Row],[Discharge Date]],Raw_data_US_healthcare[[#This Row],[Date of Admission]])</f>
        <v>25</v>
      </c>
    </row>
    <row r="151" spans="1:20" x14ac:dyDescent="0.3">
      <c r="A151" t="s">
        <v>26511</v>
      </c>
      <c r="B151" t="s">
        <v>487</v>
      </c>
      <c r="C151">
        <v>65</v>
      </c>
      <c r="D151" t="str">
        <f>IF(Raw_data_US_healthcare[[#This Row],[Age]]&lt;35,"Young",IF(Raw_data_US_healthcare[[#This Row],[Age]]&lt;60,"Middle","Senior"))</f>
        <v>Senior</v>
      </c>
      <c r="E151" t="s">
        <v>16</v>
      </c>
      <c r="F151" t="s">
        <v>488</v>
      </c>
      <c r="G151" t="s">
        <v>27</v>
      </c>
      <c r="H151" t="s">
        <v>28</v>
      </c>
      <c r="I151" s="2">
        <v>44546</v>
      </c>
      <c r="J151" t="s">
        <v>489</v>
      </c>
      <c r="K151" t="s">
        <v>490</v>
      </c>
      <c r="L151" t="s">
        <v>31</v>
      </c>
      <c r="M151">
        <v>17091.965899999999</v>
      </c>
      <c r="N151">
        <v>424</v>
      </c>
      <c r="O151" t="s">
        <v>39</v>
      </c>
      <c r="P151" t="s">
        <v>39</v>
      </c>
      <c r="Q151" s="2">
        <v>44556</v>
      </c>
      <c r="R151" t="s">
        <v>83</v>
      </c>
      <c r="S151" t="s">
        <v>33</v>
      </c>
      <c r="T151">
        <f>_xlfn.DAYS(Raw_data_US_healthcare[[#This Row],[Discharge Date]],Raw_data_US_healthcare[[#This Row],[Date of Admission]])</f>
        <v>10</v>
      </c>
    </row>
    <row r="152" spans="1:20" x14ac:dyDescent="0.3">
      <c r="A152" t="s">
        <v>26511</v>
      </c>
      <c r="B152" t="s">
        <v>491</v>
      </c>
      <c r="C152">
        <v>42</v>
      </c>
      <c r="D152" t="str">
        <f>IF(Raw_data_US_healthcare[[#This Row],[Age]]&lt;35,"Young",IF(Raw_data_US_healthcare[[#This Row],[Age]]&lt;60,"Middle","Senior"))</f>
        <v>Middle</v>
      </c>
      <c r="E152" t="s">
        <v>16</v>
      </c>
      <c r="F152" t="s">
        <v>412</v>
      </c>
      <c r="G152" t="s">
        <v>228</v>
      </c>
      <c r="H152" t="s">
        <v>26516</v>
      </c>
      <c r="I152" s="2">
        <v>43641</v>
      </c>
      <c r="J152" t="s">
        <v>492</v>
      </c>
      <c r="K152" t="s">
        <v>493</v>
      </c>
      <c r="L152" t="s">
        <v>21</v>
      </c>
      <c r="M152">
        <v>6196.1261000000004</v>
      </c>
      <c r="N152">
        <v>168</v>
      </c>
      <c r="O152" t="s">
        <v>39</v>
      </c>
      <c r="P152" t="s">
        <v>39</v>
      </c>
      <c r="Q152" s="2">
        <v>43645</v>
      </c>
      <c r="R152" t="s">
        <v>83</v>
      </c>
      <c r="S152" t="s">
        <v>24</v>
      </c>
      <c r="T152">
        <f>_xlfn.DAYS(Raw_data_US_healthcare[[#This Row],[Discharge Date]],Raw_data_US_healthcare[[#This Row],[Date of Admission]])</f>
        <v>4</v>
      </c>
    </row>
    <row r="153" spans="1:20" x14ac:dyDescent="0.3">
      <c r="A153" t="s">
        <v>26512</v>
      </c>
      <c r="B153" t="s">
        <v>494</v>
      </c>
      <c r="C153">
        <v>47</v>
      </c>
      <c r="D153" t="str">
        <f>IF(Raw_data_US_healthcare[[#This Row],[Age]]&lt;35,"Young",IF(Raw_data_US_healthcare[[#This Row],[Age]]&lt;60,"Middle","Senior"))</f>
        <v>Middle</v>
      </c>
      <c r="E153" t="s">
        <v>26</v>
      </c>
      <c r="F153" t="s">
        <v>49</v>
      </c>
      <c r="G153" t="s">
        <v>49</v>
      </c>
      <c r="H153" t="s">
        <v>26514</v>
      </c>
      <c r="I153" s="2">
        <v>43923</v>
      </c>
      <c r="J153" t="s">
        <v>495</v>
      </c>
      <c r="K153" t="s">
        <v>496</v>
      </c>
      <c r="L153" t="s">
        <v>56</v>
      </c>
      <c r="M153">
        <v>25336.210599999999</v>
      </c>
      <c r="N153">
        <v>136</v>
      </c>
      <c r="O153" t="s">
        <v>22</v>
      </c>
      <c r="P153" t="s">
        <v>22</v>
      </c>
      <c r="Q153" s="2">
        <v>43936</v>
      </c>
      <c r="R153" t="s">
        <v>23</v>
      </c>
      <c r="S153" t="s">
        <v>24</v>
      </c>
      <c r="T153">
        <f>_xlfn.DAYS(Raw_data_US_healthcare[[#This Row],[Discharge Date]],Raw_data_US_healthcare[[#This Row],[Date of Admission]])</f>
        <v>13</v>
      </c>
    </row>
    <row r="154" spans="1:20" x14ac:dyDescent="0.3">
      <c r="A154" t="s">
        <v>26511</v>
      </c>
      <c r="B154" t="s">
        <v>497</v>
      </c>
      <c r="C154">
        <v>77</v>
      </c>
      <c r="D154" t="str">
        <f>IF(Raw_data_US_healthcare[[#This Row],[Age]]&lt;35,"Young",IF(Raw_data_US_healthcare[[#This Row],[Age]]&lt;60,"Middle","Senior"))</f>
        <v>Senior</v>
      </c>
      <c r="E154" t="s">
        <v>16</v>
      </c>
      <c r="F154" t="s">
        <v>35</v>
      </c>
      <c r="G154" t="s">
        <v>35</v>
      </c>
      <c r="H154" t="s">
        <v>26516</v>
      </c>
      <c r="I154" s="2">
        <v>43907</v>
      </c>
      <c r="J154" t="s">
        <v>498</v>
      </c>
      <c r="K154" t="s">
        <v>499</v>
      </c>
      <c r="L154" t="s">
        <v>56</v>
      </c>
      <c r="M154">
        <v>17590.423200000001</v>
      </c>
      <c r="N154">
        <v>459</v>
      </c>
      <c r="O154" t="s">
        <v>39</v>
      </c>
      <c r="P154" t="s">
        <v>39</v>
      </c>
      <c r="Q154" s="2">
        <v>43927</v>
      </c>
      <c r="R154" t="s">
        <v>83</v>
      </c>
      <c r="S154" t="s">
        <v>24</v>
      </c>
      <c r="T154">
        <f>_xlfn.DAYS(Raw_data_US_healthcare[[#This Row],[Discharge Date]],Raw_data_US_healthcare[[#This Row],[Date of Admission]])</f>
        <v>20</v>
      </c>
    </row>
    <row r="155" spans="1:20" x14ac:dyDescent="0.3">
      <c r="A155" t="s">
        <v>26512</v>
      </c>
      <c r="B155" t="s">
        <v>500</v>
      </c>
      <c r="C155">
        <v>20</v>
      </c>
      <c r="D155" t="str">
        <f>IF(Raw_data_US_healthcare[[#This Row],[Age]]&lt;35,"Young",IF(Raw_data_US_healthcare[[#This Row],[Age]]&lt;60,"Middle","Senior"))</f>
        <v>Young</v>
      </c>
      <c r="E155" t="s">
        <v>26</v>
      </c>
      <c r="F155" t="s">
        <v>35</v>
      </c>
      <c r="G155" t="s">
        <v>35</v>
      </c>
      <c r="H155" t="s">
        <v>28</v>
      </c>
      <c r="I155" s="2">
        <v>44773</v>
      </c>
      <c r="J155" t="s">
        <v>501</v>
      </c>
      <c r="K155" t="s">
        <v>502</v>
      </c>
      <c r="L155" t="s">
        <v>60</v>
      </c>
      <c r="M155">
        <v>6108.7806</v>
      </c>
      <c r="N155">
        <v>110</v>
      </c>
      <c r="O155" t="s">
        <v>43</v>
      </c>
      <c r="P155" t="s">
        <v>43</v>
      </c>
      <c r="Q155" s="2">
        <v>44793</v>
      </c>
      <c r="R155" t="s">
        <v>83</v>
      </c>
      <c r="S155" t="s">
        <v>24</v>
      </c>
      <c r="T155">
        <f>_xlfn.DAYS(Raw_data_US_healthcare[[#This Row],[Discharge Date]],Raw_data_US_healthcare[[#This Row],[Date of Admission]])</f>
        <v>20</v>
      </c>
    </row>
    <row r="156" spans="1:20" x14ac:dyDescent="0.3">
      <c r="A156" t="s">
        <v>26511</v>
      </c>
      <c r="B156" t="s">
        <v>503</v>
      </c>
      <c r="C156">
        <v>43</v>
      </c>
      <c r="D156" t="str">
        <f>IF(Raw_data_US_healthcare[[#This Row],[Age]]&lt;35,"Young",IF(Raw_data_US_healthcare[[#This Row],[Age]]&lt;60,"Middle","Senior"))</f>
        <v>Middle</v>
      </c>
      <c r="E156" t="s">
        <v>16</v>
      </c>
      <c r="F156" t="s">
        <v>27</v>
      </c>
      <c r="G156" t="s">
        <v>27</v>
      </c>
      <c r="H156" t="s">
        <v>28</v>
      </c>
      <c r="I156" s="2">
        <v>44660</v>
      </c>
      <c r="J156" t="s">
        <v>504</v>
      </c>
      <c r="K156" t="s">
        <v>505</v>
      </c>
      <c r="L156" t="s">
        <v>60</v>
      </c>
      <c r="M156">
        <v>5377.4732000000004</v>
      </c>
      <c r="N156">
        <v>238</v>
      </c>
      <c r="O156" t="s">
        <v>39</v>
      </c>
      <c r="P156" t="s">
        <v>39</v>
      </c>
      <c r="Q156" s="2">
        <v>44664</v>
      </c>
      <c r="R156" t="s">
        <v>83</v>
      </c>
      <c r="S156" t="s">
        <v>24</v>
      </c>
      <c r="T156">
        <f>_xlfn.DAYS(Raw_data_US_healthcare[[#This Row],[Discharge Date]],Raw_data_US_healthcare[[#This Row],[Date of Admission]])</f>
        <v>4</v>
      </c>
    </row>
    <row r="157" spans="1:20" x14ac:dyDescent="0.3">
      <c r="A157" t="s">
        <v>26511</v>
      </c>
      <c r="B157" t="s">
        <v>506</v>
      </c>
      <c r="C157">
        <v>19</v>
      </c>
      <c r="D157" t="str">
        <f>IF(Raw_data_US_healthcare[[#This Row],[Age]]&lt;35,"Young",IF(Raw_data_US_healthcare[[#This Row],[Age]]&lt;60,"Middle","Senior"))</f>
        <v>Young</v>
      </c>
      <c r="E157" t="s">
        <v>16</v>
      </c>
      <c r="F157" t="s">
        <v>49</v>
      </c>
      <c r="G157" t="s">
        <v>49</v>
      </c>
      <c r="H157" t="s">
        <v>18</v>
      </c>
      <c r="I157" s="2">
        <v>44651</v>
      </c>
      <c r="J157" t="s">
        <v>507</v>
      </c>
      <c r="K157" t="s">
        <v>508</v>
      </c>
      <c r="L157" t="s">
        <v>31</v>
      </c>
      <c r="M157">
        <v>19001.591400000001</v>
      </c>
      <c r="N157">
        <v>261</v>
      </c>
      <c r="O157" t="s">
        <v>43</v>
      </c>
      <c r="P157" t="s">
        <v>43</v>
      </c>
      <c r="Q157" s="2">
        <v>44657</v>
      </c>
      <c r="R157" t="s">
        <v>83</v>
      </c>
      <c r="S157" t="s">
        <v>45</v>
      </c>
      <c r="T157">
        <f>_xlfn.DAYS(Raw_data_US_healthcare[[#This Row],[Discharge Date]],Raw_data_US_healthcare[[#This Row],[Date of Admission]])</f>
        <v>6</v>
      </c>
    </row>
    <row r="158" spans="1:20" x14ac:dyDescent="0.3">
      <c r="A158" t="s">
        <v>26511</v>
      </c>
      <c r="B158" t="s">
        <v>509</v>
      </c>
      <c r="C158">
        <v>66</v>
      </c>
      <c r="D158" t="str">
        <f>IF(Raw_data_US_healthcare[[#This Row],[Age]]&lt;35,"Young",IF(Raw_data_US_healthcare[[#This Row],[Age]]&lt;60,"Middle","Senior"))</f>
        <v>Senior</v>
      </c>
      <c r="E158" t="s">
        <v>16</v>
      </c>
      <c r="F158" t="s">
        <v>150</v>
      </c>
      <c r="G158" t="s">
        <v>62</v>
      </c>
      <c r="H158" t="s">
        <v>28</v>
      </c>
      <c r="I158" s="2">
        <v>43796</v>
      </c>
      <c r="J158" t="s">
        <v>510</v>
      </c>
      <c r="K158" t="s">
        <v>511</v>
      </c>
      <c r="L158" t="s">
        <v>21</v>
      </c>
      <c r="M158">
        <v>9678.3819000000003</v>
      </c>
      <c r="N158">
        <v>145</v>
      </c>
      <c r="O158" t="s">
        <v>43</v>
      </c>
      <c r="P158" t="s">
        <v>43</v>
      </c>
      <c r="Q158" s="2">
        <v>43813</v>
      </c>
      <c r="R158" t="s">
        <v>48</v>
      </c>
      <c r="S158" t="s">
        <v>33</v>
      </c>
      <c r="T158">
        <f>_xlfn.DAYS(Raw_data_US_healthcare[[#This Row],[Discharge Date]],Raw_data_US_healthcare[[#This Row],[Date of Admission]])</f>
        <v>17</v>
      </c>
    </row>
    <row r="159" spans="1:20" x14ac:dyDescent="0.3">
      <c r="A159" t="s">
        <v>26511</v>
      </c>
      <c r="B159" t="s">
        <v>512</v>
      </c>
      <c r="C159">
        <v>74</v>
      </c>
      <c r="D159" t="str">
        <f>IF(Raw_data_US_healthcare[[#This Row],[Age]]&lt;35,"Young",IF(Raw_data_US_healthcare[[#This Row],[Age]]&lt;60,"Middle","Senior"))</f>
        <v>Senior</v>
      </c>
      <c r="E159" t="s">
        <v>16</v>
      </c>
      <c r="F159" t="s">
        <v>17</v>
      </c>
      <c r="G159" t="s">
        <v>17</v>
      </c>
      <c r="H159" t="s">
        <v>18</v>
      </c>
      <c r="I159" s="2">
        <v>44622</v>
      </c>
      <c r="J159" t="s">
        <v>513</v>
      </c>
      <c r="K159" t="s">
        <v>514</v>
      </c>
      <c r="L159" t="s">
        <v>56</v>
      </c>
      <c r="M159">
        <v>33605.209799999997</v>
      </c>
      <c r="N159">
        <v>261</v>
      </c>
      <c r="O159" t="s">
        <v>43</v>
      </c>
      <c r="P159" t="s">
        <v>43</v>
      </c>
      <c r="Q159" s="2">
        <v>44645</v>
      </c>
      <c r="R159" t="s">
        <v>83</v>
      </c>
      <c r="S159" t="s">
        <v>45</v>
      </c>
      <c r="T159">
        <f>_xlfn.DAYS(Raw_data_US_healthcare[[#This Row],[Discharge Date]],Raw_data_US_healthcare[[#This Row],[Date of Admission]])</f>
        <v>23</v>
      </c>
    </row>
    <row r="160" spans="1:20" x14ac:dyDescent="0.3">
      <c r="A160" t="s">
        <v>26512</v>
      </c>
      <c r="B160" t="s">
        <v>515</v>
      </c>
      <c r="C160">
        <v>72</v>
      </c>
      <c r="D160" t="str">
        <f>IF(Raw_data_US_healthcare[[#This Row],[Age]]&lt;35,"Young",IF(Raw_data_US_healthcare[[#This Row],[Age]]&lt;60,"Middle","Senior"))</f>
        <v>Senior</v>
      </c>
      <c r="E160" t="s">
        <v>26</v>
      </c>
      <c r="F160" t="s">
        <v>49</v>
      </c>
      <c r="G160" t="s">
        <v>49</v>
      </c>
      <c r="H160" t="s">
        <v>26516</v>
      </c>
      <c r="I160" s="2">
        <v>44755</v>
      </c>
      <c r="J160" t="s">
        <v>516</v>
      </c>
      <c r="K160" t="s">
        <v>517</v>
      </c>
      <c r="L160" t="s">
        <v>56</v>
      </c>
      <c r="M160">
        <v>29323.172500000001</v>
      </c>
      <c r="N160">
        <v>257</v>
      </c>
      <c r="O160" t="s">
        <v>39</v>
      </c>
      <c r="P160" t="s">
        <v>39</v>
      </c>
      <c r="Q160" s="2">
        <v>44768</v>
      </c>
      <c r="R160" t="s">
        <v>44</v>
      </c>
      <c r="S160" t="s">
        <v>24</v>
      </c>
      <c r="T160">
        <f>_xlfn.DAYS(Raw_data_US_healthcare[[#This Row],[Discharge Date]],Raw_data_US_healthcare[[#This Row],[Date of Admission]])</f>
        <v>13</v>
      </c>
    </row>
    <row r="161" spans="1:20" x14ac:dyDescent="0.3">
      <c r="A161" t="s">
        <v>26511</v>
      </c>
      <c r="B161" t="s">
        <v>518</v>
      </c>
      <c r="C161">
        <v>65</v>
      </c>
      <c r="D161" t="str">
        <f>IF(Raw_data_US_healthcare[[#This Row],[Age]]&lt;35,"Young",IF(Raw_data_US_healthcare[[#This Row],[Age]]&lt;60,"Middle","Senior"))</f>
        <v>Senior</v>
      </c>
      <c r="E161" t="s">
        <v>16</v>
      </c>
      <c r="F161" t="s">
        <v>17</v>
      </c>
      <c r="G161" t="s">
        <v>17</v>
      </c>
      <c r="H161" t="s">
        <v>36</v>
      </c>
      <c r="I161" s="2">
        <v>43949</v>
      </c>
      <c r="J161" t="s">
        <v>519</v>
      </c>
      <c r="K161" t="s">
        <v>520</v>
      </c>
      <c r="L161" t="s">
        <v>21</v>
      </c>
      <c r="M161">
        <v>11980.534900000001</v>
      </c>
      <c r="N161">
        <v>170</v>
      </c>
      <c r="O161" t="s">
        <v>22</v>
      </c>
      <c r="P161" t="s">
        <v>22</v>
      </c>
      <c r="Q161" s="2">
        <v>43968</v>
      </c>
      <c r="R161" t="s">
        <v>83</v>
      </c>
      <c r="S161" t="s">
        <v>24</v>
      </c>
      <c r="T161">
        <f>_xlfn.DAYS(Raw_data_US_healthcare[[#This Row],[Discharge Date]],Raw_data_US_healthcare[[#This Row],[Date of Admission]])</f>
        <v>19</v>
      </c>
    </row>
    <row r="162" spans="1:20" x14ac:dyDescent="0.3">
      <c r="A162" t="s">
        <v>26511</v>
      </c>
      <c r="B162" t="s">
        <v>521</v>
      </c>
      <c r="C162">
        <v>20</v>
      </c>
      <c r="D162" t="str">
        <f>IF(Raw_data_US_healthcare[[#This Row],[Age]]&lt;35,"Young",IF(Raw_data_US_healthcare[[#This Row],[Age]]&lt;60,"Middle","Senior"))</f>
        <v>Young</v>
      </c>
      <c r="E162" t="s">
        <v>16</v>
      </c>
      <c r="F162" t="s">
        <v>49</v>
      </c>
      <c r="G162" t="s">
        <v>49</v>
      </c>
      <c r="H162" t="s">
        <v>26516</v>
      </c>
      <c r="I162" s="2">
        <v>44490</v>
      </c>
      <c r="J162" t="s">
        <v>522</v>
      </c>
      <c r="K162" t="s">
        <v>523</v>
      </c>
      <c r="L162" t="s">
        <v>60</v>
      </c>
      <c r="M162">
        <v>29435.765899999999</v>
      </c>
      <c r="N162">
        <v>219</v>
      </c>
      <c r="O162" t="s">
        <v>39</v>
      </c>
      <c r="P162" t="s">
        <v>39</v>
      </c>
      <c r="Q162" s="2">
        <v>44509</v>
      </c>
      <c r="R162" t="s">
        <v>23</v>
      </c>
      <c r="S162" t="s">
        <v>45</v>
      </c>
      <c r="T162">
        <f>_xlfn.DAYS(Raw_data_US_healthcare[[#This Row],[Discharge Date]],Raw_data_US_healthcare[[#This Row],[Date of Admission]])</f>
        <v>19</v>
      </c>
    </row>
    <row r="163" spans="1:20" x14ac:dyDescent="0.3">
      <c r="A163" t="s">
        <v>26511</v>
      </c>
      <c r="B163" t="s">
        <v>524</v>
      </c>
      <c r="C163">
        <v>28</v>
      </c>
      <c r="D163" t="str">
        <f>IF(Raw_data_US_healthcare[[#This Row],[Age]]&lt;35,"Young",IF(Raw_data_US_healthcare[[#This Row],[Age]]&lt;60,"Middle","Senior"))</f>
        <v>Young</v>
      </c>
      <c r="E163" t="s">
        <v>16</v>
      </c>
      <c r="F163" t="s">
        <v>412</v>
      </c>
      <c r="G163" t="s">
        <v>228</v>
      </c>
      <c r="H163" t="s">
        <v>26516</v>
      </c>
      <c r="I163" s="2">
        <v>45027</v>
      </c>
      <c r="J163" t="s">
        <v>525</v>
      </c>
      <c r="K163" t="s">
        <v>526</v>
      </c>
      <c r="L163" t="s">
        <v>60</v>
      </c>
      <c r="M163">
        <v>22829.269100000001</v>
      </c>
      <c r="N163">
        <v>186</v>
      </c>
      <c r="O163" t="s">
        <v>39</v>
      </c>
      <c r="P163" t="s">
        <v>39</v>
      </c>
      <c r="Q163" s="2">
        <v>45050</v>
      </c>
      <c r="R163" t="s">
        <v>23</v>
      </c>
      <c r="S163" t="s">
        <v>45</v>
      </c>
      <c r="T163">
        <f>_xlfn.DAYS(Raw_data_US_healthcare[[#This Row],[Discharge Date]],Raw_data_US_healthcare[[#This Row],[Date of Admission]])</f>
        <v>23</v>
      </c>
    </row>
    <row r="164" spans="1:20" x14ac:dyDescent="0.3">
      <c r="A164" t="s">
        <v>26511</v>
      </c>
      <c r="B164" t="s">
        <v>527</v>
      </c>
      <c r="C164">
        <v>81</v>
      </c>
      <c r="D164" t="str">
        <f>IF(Raw_data_US_healthcare[[#This Row],[Age]]&lt;35,"Young",IF(Raw_data_US_healthcare[[#This Row],[Age]]&lt;60,"Middle","Senior"))</f>
        <v>Senior</v>
      </c>
      <c r="E164" t="s">
        <v>16</v>
      </c>
      <c r="F164" t="s">
        <v>113</v>
      </c>
      <c r="G164" t="s">
        <v>113</v>
      </c>
      <c r="H164" t="s">
        <v>36</v>
      </c>
      <c r="I164" s="2">
        <v>45065</v>
      </c>
      <c r="J164" t="s">
        <v>528</v>
      </c>
      <c r="K164" t="s">
        <v>529</v>
      </c>
      <c r="L164" t="s">
        <v>52</v>
      </c>
      <c r="M164">
        <v>18372.605200000002</v>
      </c>
      <c r="N164">
        <v>451</v>
      </c>
      <c r="O164" t="s">
        <v>22</v>
      </c>
      <c r="P164" t="s">
        <v>22</v>
      </c>
      <c r="Q164" s="2">
        <v>45068</v>
      </c>
      <c r="R164" t="s">
        <v>32</v>
      </c>
      <c r="S164" t="s">
        <v>45</v>
      </c>
      <c r="T164">
        <f>_xlfn.DAYS(Raw_data_US_healthcare[[#This Row],[Discharge Date]],Raw_data_US_healthcare[[#This Row],[Date of Admission]])</f>
        <v>3</v>
      </c>
    </row>
    <row r="165" spans="1:20" x14ac:dyDescent="0.3">
      <c r="A165" t="s">
        <v>26512</v>
      </c>
      <c r="B165" t="s">
        <v>530</v>
      </c>
      <c r="C165">
        <v>71</v>
      </c>
      <c r="D165" t="str">
        <f>IF(Raw_data_US_healthcare[[#This Row],[Age]]&lt;35,"Young",IF(Raw_data_US_healthcare[[#This Row],[Age]]&lt;60,"Middle","Senior"))</f>
        <v>Senior</v>
      </c>
      <c r="E165" t="s">
        <v>26</v>
      </c>
      <c r="F165" t="s">
        <v>150</v>
      </c>
      <c r="G165" t="s">
        <v>62</v>
      </c>
      <c r="H165" t="s">
        <v>26516</v>
      </c>
      <c r="I165" s="2">
        <v>43872</v>
      </c>
      <c r="J165" t="s">
        <v>531</v>
      </c>
      <c r="K165" t="s">
        <v>532</v>
      </c>
      <c r="L165" t="s">
        <v>31</v>
      </c>
      <c r="M165">
        <v>14938.867200000001</v>
      </c>
      <c r="N165">
        <v>372</v>
      </c>
      <c r="O165" t="s">
        <v>39</v>
      </c>
      <c r="P165" t="s">
        <v>39</v>
      </c>
      <c r="Q165" s="2">
        <v>43888</v>
      </c>
      <c r="R165" t="s">
        <v>44</v>
      </c>
      <c r="S165" t="s">
        <v>33</v>
      </c>
      <c r="T165">
        <f>_xlfn.DAYS(Raw_data_US_healthcare[[#This Row],[Discharge Date]],Raw_data_US_healthcare[[#This Row],[Date of Admission]])</f>
        <v>16</v>
      </c>
    </row>
    <row r="166" spans="1:20" x14ac:dyDescent="0.3">
      <c r="A166" t="s">
        <v>26512</v>
      </c>
      <c r="B166" t="s">
        <v>533</v>
      </c>
      <c r="C166">
        <v>84</v>
      </c>
      <c r="D166" t="str">
        <f>IF(Raw_data_US_healthcare[[#This Row],[Age]]&lt;35,"Young",IF(Raw_data_US_healthcare[[#This Row],[Age]]&lt;60,"Middle","Senior"))</f>
        <v>Senior</v>
      </c>
      <c r="E166" t="s">
        <v>26</v>
      </c>
      <c r="F166" t="s">
        <v>35</v>
      </c>
      <c r="G166" t="s">
        <v>35</v>
      </c>
      <c r="H166" t="s">
        <v>26516</v>
      </c>
      <c r="I166" s="2">
        <v>44610</v>
      </c>
      <c r="J166" t="s">
        <v>534</v>
      </c>
      <c r="K166" t="s">
        <v>535</v>
      </c>
      <c r="L166" t="s">
        <v>60</v>
      </c>
      <c r="M166">
        <v>18242.471399999999</v>
      </c>
      <c r="N166">
        <v>202</v>
      </c>
      <c r="O166" t="s">
        <v>39</v>
      </c>
      <c r="P166" t="s">
        <v>39</v>
      </c>
      <c r="Q166" s="2">
        <v>44615</v>
      </c>
      <c r="R166" t="s">
        <v>23</v>
      </c>
      <c r="S166" t="s">
        <v>45</v>
      </c>
      <c r="T166">
        <f>_xlfn.DAYS(Raw_data_US_healthcare[[#This Row],[Discharge Date]],Raw_data_US_healthcare[[#This Row],[Date of Admission]])</f>
        <v>5</v>
      </c>
    </row>
    <row r="167" spans="1:20" x14ac:dyDescent="0.3">
      <c r="A167" t="s">
        <v>26511</v>
      </c>
      <c r="B167" t="s">
        <v>536</v>
      </c>
      <c r="C167">
        <v>64</v>
      </c>
      <c r="D167" t="str">
        <f>IF(Raw_data_US_healthcare[[#This Row],[Age]]&lt;35,"Young",IF(Raw_data_US_healthcare[[#This Row],[Age]]&lt;60,"Middle","Senior"))</f>
        <v>Senior</v>
      </c>
      <c r="E167" t="s">
        <v>16</v>
      </c>
      <c r="F167" t="s">
        <v>412</v>
      </c>
      <c r="G167" t="s">
        <v>228</v>
      </c>
      <c r="H167" t="s">
        <v>28</v>
      </c>
      <c r="I167" s="2">
        <v>43950</v>
      </c>
      <c r="J167" t="s">
        <v>537</v>
      </c>
      <c r="K167" t="s">
        <v>538</v>
      </c>
      <c r="L167" t="s">
        <v>21</v>
      </c>
      <c r="M167">
        <v>21571.485199999999</v>
      </c>
      <c r="N167">
        <v>245</v>
      </c>
      <c r="O167" t="s">
        <v>43</v>
      </c>
      <c r="P167" t="s">
        <v>43</v>
      </c>
      <c r="Q167" s="2">
        <v>43969</v>
      </c>
      <c r="R167" t="s">
        <v>83</v>
      </c>
      <c r="S167" t="s">
        <v>33</v>
      </c>
      <c r="T167">
        <f>_xlfn.DAYS(Raw_data_US_healthcare[[#This Row],[Discharge Date]],Raw_data_US_healthcare[[#This Row],[Date of Admission]])</f>
        <v>19</v>
      </c>
    </row>
    <row r="168" spans="1:20" x14ac:dyDescent="0.3">
      <c r="A168" t="s">
        <v>26512</v>
      </c>
      <c r="B168" t="s">
        <v>539</v>
      </c>
      <c r="C168">
        <v>24</v>
      </c>
      <c r="D168" t="str">
        <f>IF(Raw_data_US_healthcare[[#This Row],[Age]]&lt;35,"Young",IF(Raw_data_US_healthcare[[#This Row],[Age]]&lt;60,"Middle","Senior"))</f>
        <v>Young</v>
      </c>
      <c r="E168" t="s">
        <v>26</v>
      </c>
      <c r="F168" t="s">
        <v>35</v>
      </c>
      <c r="G168" t="s">
        <v>35</v>
      </c>
      <c r="H168" t="s">
        <v>69</v>
      </c>
      <c r="I168" s="2">
        <v>44593</v>
      </c>
      <c r="J168" t="s">
        <v>540</v>
      </c>
      <c r="K168" t="s">
        <v>541</v>
      </c>
      <c r="L168" t="s">
        <v>52</v>
      </c>
      <c r="M168">
        <v>41483.117700000003</v>
      </c>
      <c r="N168">
        <v>394</v>
      </c>
      <c r="O168" t="s">
        <v>22</v>
      </c>
      <c r="P168" t="s">
        <v>22</v>
      </c>
      <c r="Q168" s="2">
        <v>44600</v>
      </c>
      <c r="R168" t="s">
        <v>23</v>
      </c>
      <c r="S168" t="s">
        <v>33</v>
      </c>
      <c r="T168">
        <f>_xlfn.DAYS(Raw_data_US_healthcare[[#This Row],[Discharge Date]],Raw_data_US_healthcare[[#This Row],[Date of Admission]])</f>
        <v>7</v>
      </c>
    </row>
    <row r="169" spans="1:20" x14ac:dyDescent="0.3">
      <c r="A169" t="s">
        <v>26512</v>
      </c>
      <c r="B169" t="s">
        <v>542</v>
      </c>
      <c r="C169">
        <v>38</v>
      </c>
      <c r="D169" t="str">
        <f>IF(Raw_data_US_healthcare[[#This Row],[Age]]&lt;35,"Young",IF(Raw_data_US_healthcare[[#This Row],[Age]]&lt;60,"Middle","Senior"))</f>
        <v>Middle</v>
      </c>
      <c r="E169" t="s">
        <v>26</v>
      </c>
      <c r="F169" t="s">
        <v>17</v>
      </c>
      <c r="G169" t="s">
        <v>17</v>
      </c>
      <c r="H169" t="s">
        <v>26516</v>
      </c>
      <c r="I169" s="2">
        <v>45207</v>
      </c>
      <c r="J169" t="s">
        <v>543</v>
      </c>
      <c r="K169" t="s">
        <v>544</v>
      </c>
      <c r="L169" t="s">
        <v>21</v>
      </c>
      <c r="M169">
        <v>9786.7788</v>
      </c>
      <c r="N169">
        <v>372</v>
      </c>
      <c r="O169" t="s">
        <v>39</v>
      </c>
      <c r="P169" t="s">
        <v>39</v>
      </c>
      <c r="Q169" s="2">
        <v>45226</v>
      </c>
      <c r="R169" t="s">
        <v>32</v>
      </c>
      <c r="S169" t="s">
        <v>45</v>
      </c>
      <c r="T169">
        <f>_xlfn.DAYS(Raw_data_US_healthcare[[#This Row],[Discharge Date]],Raw_data_US_healthcare[[#This Row],[Date of Admission]])</f>
        <v>19</v>
      </c>
    </row>
    <row r="170" spans="1:20" x14ac:dyDescent="0.3">
      <c r="A170" t="s">
        <v>26511</v>
      </c>
      <c r="B170" t="s">
        <v>545</v>
      </c>
      <c r="C170">
        <v>85</v>
      </c>
      <c r="D170" t="str">
        <f>IF(Raw_data_US_healthcare[[#This Row],[Age]]&lt;35,"Young",IF(Raw_data_US_healthcare[[#This Row],[Age]]&lt;60,"Middle","Senior"))</f>
        <v>Senior</v>
      </c>
      <c r="E170" t="s">
        <v>16</v>
      </c>
      <c r="F170" t="s">
        <v>412</v>
      </c>
      <c r="G170" t="s">
        <v>228</v>
      </c>
      <c r="H170" t="s">
        <v>28</v>
      </c>
      <c r="I170" s="2">
        <v>45070</v>
      </c>
      <c r="J170" t="s">
        <v>546</v>
      </c>
      <c r="K170" t="s">
        <v>547</v>
      </c>
      <c r="L170" t="s">
        <v>31</v>
      </c>
      <c r="M170">
        <v>19323.376</v>
      </c>
      <c r="N170">
        <v>264</v>
      </c>
      <c r="O170" t="s">
        <v>43</v>
      </c>
      <c r="P170" t="s">
        <v>43</v>
      </c>
      <c r="Q170" s="2">
        <v>45073</v>
      </c>
      <c r="R170" t="s">
        <v>23</v>
      </c>
      <c r="S170" t="s">
        <v>24</v>
      </c>
      <c r="T170">
        <f>_xlfn.DAYS(Raw_data_US_healthcare[[#This Row],[Discharge Date]],Raw_data_US_healthcare[[#This Row],[Date of Admission]])</f>
        <v>3</v>
      </c>
    </row>
    <row r="171" spans="1:20" x14ac:dyDescent="0.3">
      <c r="A171" t="s">
        <v>26511</v>
      </c>
      <c r="B171" t="s">
        <v>548</v>
      </c>
      <c r="C171">
        <v>34</v>
      </c>
      <c r="D171" t="str">
        <f>IF(Raw_data_US_healthcare[[#This Row],[Age]]&lt;35,"Young",IF(Raw_data_US_healthcare[[#This Row],[Age]]&lt;60,"Middle","Senior"))</f>
        <v>Young</v>
      </c>
      <c r="E171" t="s">
        <v>16</v>
      </c>
      <c r="F171" t="s">
        <v>49</v>
      </c>
      <c r="G171" t="s">
        <v>49</v>
      </c>
      <c r="H171" t="s">
        <v>28</v>
      </c>
      <c r="I171" s="2">
        <v>43457</v>
      </c>
      <c r="J171" t="s">
        <v>549</v>
      </c>
      <c r="K171" t="s">
        <v>550</v>
      </c>
      <c r="L171" t="s">
        <v>56</v>
      </c>
      <c r="M171">
        <v>40852.156199999998</v>
      </c>
      <c r="N171">
        <v>398</v>
      </c>
      <c r="O171" t="s">
        <v>43</v>
      </c>
      <c r="P171" t="s">
        <v>43</v>
      </c>
      <c r="Q171" s="2">
        <v>43478</v>
      </c>
      <c r="R171" t="s">
        <v>32</v>
      </c>
      <c r="S171" t="s">
        <v>33</v>
      </c>
      <c r="T171">
        <f>_xlfn.DAYS(Raw_data_US_healthcare[[#This Row],[Discharge Date]],Raw_data_US_healthcare[[#This Row],[Date of Admission]])</f>
        <v>21</v>
      </c>
    </row>
    <row r="172" spans="1:20" x14ac:dyDescent="0.3">
      <c r="A172" t="s">
        <v>26511</v>
      </c>
      <c r="B172" t="s">
        <v>551</v>
      </c>
      <c r="C172">
        <v>54</v>
      </c>
      <c r="D172" t="str">
        <f>IF(Raw_data_US_healthcare[[#This Row],[Age]]&lt;35,"Young",IF(Raw_data_US_healthcare[[#This Row],[Age]]&lt;60,"Middle","Senior"))</f>
        <v>Middle</v>
      </c>
      <c r="E172" t="s">
        <v>16</v>
      </c>
      <c r="F172" t="s">
        <v>17</v>
      </c>
      <c r="G172" t="s">
        <v>17</v>
      </c>
      <c r="H172" t="s">
        <v>26516</v>
      </c>
      <c r="I172" s="2">
        <v>43903</v>
      </c>
      <c r="J172" t="s">
        <v>552</v>
      </c>
      <c r="K172" t="s">
        <v>553</v>
      </c>
      <c r="L172" t="s">
        <v>56</v>
      </c>
      <c r="M172">
        <v>14648.408600000001</v>
      </c>
      <c r="N172">
        <v>279</v>
      </c>
      <c r="O172" t="s">
        <v>39</v>
      </c>
      <c r="P172" t="s">
        <v>39</v>
      </c>
      <c r="Q172" s="2">
        <v>43931</v>
      </c>
      <c r="R172" t="s">
        <v>32</v>
      </c>
      <c r="S172" t="s">
        <v>45</v>
      </c>
      <c r="T172">
        <f>_xlfn.DAYS(Raw_data_US_healthcare[[#This Row],[Discharge Date]],Raw_data_US_healthcare[[#This Row],[Date of Admission]])</f>
        <v>28</v>
      </c>
    </row>
    <row r="173" spans="1:20" x14ac:dyDescent="0.3">
      <c r="A173" t="s">
        <v>26512</v>
      </c>
      <c r="B173" t="s">
        <v>554</v>
      </c>
      <c r="C173">
        <v>68</v>
      </c>
      <c r="D173" t="str">
        <f>IF(Raw_data_US_healthcare[[#This Row],[Age]]&lt;35,"Young",IF(Raw_data_US_healthcare[[#This Row],[Age]]&lt;60,"Middle","Senior"))</f>
        <v>Senior</v>
      </c>
      <c r="E173" t="s">
        <v>26</v>
      </c>
      <c r="F173" t="s">
        <v>35</v>
      </c>
      <c r="G173" t="s">
        <v>35</v>
      </c>
      <c r="H173" t="s">
        <v>69</v>
      </c>
      <c r="I173" s="2">
        <v>43701</v>
      </c>
      <c r="J173" t="s">
        <v>555</v>
      </c>
      <c r="K173" t="s">
        <v>556</v>
      </c>
      <c r="L173" t="s">
        <v>56</v>
      </c>
      <c r="M173">
        <v>22446.731100000001</v>
      </c>
      <c r="N173">
        <v>260</v>
      </c>
      <c r="O173" t="s">
        <v>39</v>
      </c>
      <c r="P173" t="s">
        <v>39</v>
      </c>
      <c r="Q173" s="2">
        <v>43713</v>
      </c>
      <c r="R173" t="s">
        <v>48</v>
      </c>
      <c r="S173" t="s">
        <v>45</v>
      </c>
      <c r="T173">
        <f>_xlfn.DAYS(Raw_data_US_healthcare[[#This Row],[Discharge Date]],Raw_data_US_healthcare[[#This Row],[Date of Admission]])</f>
        <v>12</v>
      </c>
    </row>
    <row r="174" spans="1:20" x14ac:dyDescent="0.3">
      <c r="A174" t="s">
        <v>26511</v>
      </c>
      <c r="B174" t="s">
        <v>26518</v>
      </c>
      <c r="C174">
        <v>23</v>
      </c>
      <c r="D174" t="str">
        <f>IF(Raw_data_US_healthcare[[#This Row],[Age]]&lt;35,"Young",IF(Raw_data_US_healthcare[[#This Row],[Age]]&lt;60,"Middle","Senior"))</f>
        <v>Young</v>
      </c>
      <c r="E174" t="s">
        <v>16</v>
      </c>
      <c r="F174" t="s">
        <v>27</v>
      </c>
      <c r="G174" t="s">
        <v>27</v>
      </c>
      <c r="H174" t="s">
        <v>18</v>
      </c>
      <c r="I174" s="2">
        <v>44178</v>
      </c>
      <c r="J174" t="s">
        <v>557</v>
      </c>
      <c r="K174" t="s">
        <v>558</v>
      </c>
      <c r="L174" t="s">
        <v>56</v>
      </c>
      <c r="M174">
        <v>56441.392800000001</v>
      </c>
      <c r="N174">
        <v>499</v>
      </c>
      <c r="O174" t="s">
        <v>39</v>
      </c>
      <c r="P174" t="s">
        <v>39</v>
      </c>
      <c r="Q174" s="2">
        <v>44186</v>
      </c>
      <c r="R174" t="s">
        <v>48</v>
      </c>
      <c r="S174" t="s">
        <v>33</v>
      </c>
      <c r="T174">
        <f>_xlfn.DAYS(Raw_data_US_healthcare[[#This Row],[Discharge Date]],Raw_data_US_healthcare[[#This Row],[Date of Admission]])</f>
        <v>8</v>
      </c>
    </row>
    <row r="175" spans="1:20" x14ac:dyDescent="0.3">
      <c r="A175" t="s">
        <v>26512</v>
      </c>
      <c r="B175" t="s">
        <v>559</v>
      </c>
      <c r="C175">
        <v>75</v>
      </c>
      <c r="D175" t="str">
        <f>IF(Raw_data_US_healthcare[[#This Row],[Age]]&lt;35,"Young",IF(Raw_data_US_healthcare[[#This Row],[Age]]&lt;60,"Middle","Senior"))</f>
        <v>Senior</v>
      </c>
      <c r="E175" t="s">
        <v>26</v>
      </c>
      <c r="F175" t="s">
        <v>17</v>
      </c>
      <c r="G175" t="s">
        <v>17</v>
      </c>
      <c r="H175" t="s">
        <v>26516</v>
      </c>
      <c r="I175" s="2">
        <v>43603</v>
      </c>
      <c r="J175" t="s">
        <v>560</v>
      </c>
      <c r="K175" t="s">
        <v>561</v>
      </c>
      <c r="L175" t="s">
        <v>52</v>
      </c>
      <c r="M175">
        <v>34147.999400000001</v>
      </c>
      <c r="N175">
        <v>452</v>
      </c>
      <c r="O175" t="s">
        <v>39</v>
      </c>
      <c r="P175" t="s">
        <v>39</v>
      </c>
      <c r="Q175" s="2">
        <v>43616</v>
      </c>
      <c r="R175" t="s">
        <v>32</v>
      </c>
      <c r="S175" t="s">
        <v>33</v>
      </c>
      <c r="T175">
        <f>_xlfn.DAYS(Raw_data_US_healthcare[[#This Row],[Discharge Date]],Raw_data_US_healthcare[[#This Row],[Date of Admission]])</f>
        <v>13</v>
      </c>
    </row>
    <row r="176" spans="1:20" x14ac:dyDescent="0.3">
      <c r="A176" t="s">
        <v>26512</v>
      </c>
      <c r="B176" t="s">
        <v>562</v>
      </c>
      <c r="C176">
        <v>28</v>
      </c>
      <c r="D176" t="str">
        <f>IF(Raw_data_US_healthcare[[#This Row],[Age]]&lt;35,"Young",IF(Raw_data_US_healthcare[[#This Row],[Age]]&lt;60,"Middle","Senior"))</f>
        <v>Young</v>
      </c>
      <c r="E176" t="s">
        <v>26</v>
      </c>
      <c r="F176" t="s">
        <v>27</v>
      </c>
      <c r="G176" t="s">
        <v>27</v>
      </c>
      <c r="H176" t="s">
        <v>26516</v>
      </c>
      <c r="I176" s="2">
        <v>44827</v>
      </c>
      <c r="J176" t="s">
        <v>563</v>
      </c>
      <c r="K176" t="s">
        <v>564</v>
      </c>
      <c r="L176" t="s">
        <v>31</v>
      </c>
      <c r="M176">
        <v>28183.6181</v>
      </c>
      <c r="N176">
        <v>365</v>
      </c>
      <c r="O176" t="s">
        <v>43</v>
      </c>
      <c r="P176" t="s">
        <v>43</v>
      </c>
      <c r="Q176" s="2">
        <v>44853</v>
      </c>
      <c r="R176" t="s">
        <v>83</v>
      </c>
      <c r="S176" t="s">
        <v>24</v>
      </c>
      <c r="T176">
        <f>_xlfn.DAYS(Raw_data_US_healthcare[[#This Row],[Discharge Date]],Raw_data_US_healthcare[[#This Row],[Date of Admission]])</f>
        <v>26</v>
      </c>
    </row>
    <row r="177" spans="1:20" x14ac:dyDescent="0.3">
      <c r="A177" t="s">
        <v>26512</v>
      </c>
      <c r="B177" t="s">
        <v>565</v>
      </c>
      <c r="C177">
        <v>55</v>
      </c>
      <c r="D177" t="str">
        <f>IF(Raw_data_US_healthcare[[#This Row],[Age]]&lt;35,"Young",IF(Raw_data_US_healthcare[[#This Row],[Age]]&lt;60,"Middle","Senior"))</f>
        <v>Middle</v>
      </c>
      <c r="E177" t="s">
        <v>26</v>
      </c>
      <c r="F177" t="s">
        <v>113</v>
      </c>
      <c r="G177" t="s">
        <v>113</v>
      </c>
      <c r="H177" t="s">
        <v>26516</v>
      </c>
      <c r="I177" s="2">
        <v>44913</v>
      </c>
      <c r="J177" t="s">
        <v>566</v>
      </c>
      <c r="K177" t="s">
        <v>567</v>
      </c>
      <c r="L177" t="s">
        <v>56</v>
      </c>
      <c r="M177">
        <v>12531.852500000001</v>
      </c>
      <c r="N177">
        <v>267</v>
      </c>
      <c r="O177" t="s">
        <v>43</v>
      </c>
      <c r="P177" t="s">
        <v>43</v>
      </c>
      <c r="Q177" s="2">
        <v>44931</v>
      </c>
      <c r="R177" t="s">
        <v>48</v>
      </c>
      <c r="S177" t="s">
        <v>24</v>
      </c>
      <c r="T177">
        <f>_xlfn.DAYS(Raw_data_US_healthcare[[#This Row],[Discharge Date]],Raw_data_US_healthcare[[#This Row],[Date of Admission]])</f>
        <v>18</v>
      </c>
    </row>
    <row r="178" spans="1:20" x14ac:dyDescent="0.3">
      <c r="A178" t="s">
        <v>26512</v>
      </c>
      <c r="B178" t="s">
        <v>568</v>
      </c>
      <c r="C178">
        <v>78</v>
      </c>
      <c r="D178" t="str">
        <f>IF(Raw_data_US_healthcare[[#This Row],[Age]]&lt;35,"Young",IF(Raw_data_US_healthcare[[#This Row],[Age]]&lt;60,"Middle","Senior"))</f>
        <v>Senior</v>
      </c>
      <c r="E178" t="s">
        <v>26</v>
      </c>
      <c r="F178" t="s">
        <v>412</v>
      </c>
      <c r="G178" t="s">
        <v>228</v>
      </c>
      <c r="H178" t="s">
        <v>26516</v>
      </c>
      <c r="I178" s="2">
        <v>43964</v>
      </c>
      <c r="J178" t="s">
        <v>569</v>
      </c>
      <c r="K178" t="s">
        <v>570</v>
      </c>
      <c r="L178" t="s">
        <v>21</v>
      </c>
      <c r="M178">
        <v>11041.730799999999</v>
      </c>
      <c r="N178">
        <v>340</v>
      </c>
      <c r="O178" t="s">
        <v>39</v>
      </c>
      <c r="P178" t="s">
        <v>39</v>
      </c>
      <c r="Q178" s="2">
        <v>43985</v>
      </c>
      <c r="R178" t="s">
        <v>32</v>
      </c>
      <c r="S178" t="s">
        <v>24</v>
      </c>
      <c r="T178">
        <f>_xlfn.DAYS(Raw_data_US_healthcare[[#This Row],[Discharge Date]],Raw_data_US_healthcare[[#This Row],[Date of Admission]])</f>
        <v>21</v>
      </c>
    </row>
    <row r="179" spans="1:20" x14ac:dyDescent="0.3">
      <c r="A179" t="s">
        <v>26512</v>
      </c>
      <c r="B179" t="s">
        <v>571</v>
      </c>
      <c r="C179">
        <v>25</v>
      </c>
      <c r="D179" t="str">
        <f>IF(Raw_data_US_healthcare[[#This Row],[Age]]&lt;35,"Young",IF(Raw_data_US_healthcare[[#This Row],[Age]]&lt;60,"Middle","Senior"))</f>
        <v>Young</v>
      </c>
      <c r="E179" t="s">
        <v>26</v>
      </c>
      <c r="F179" t="s">
        <v>113</v>
      </c>
      <c r="G179" t="s">
        <v>113</v>
      </c>
      <c r="H179" t="s">
        <v>69</v>
      </c>
      <c r="I179" s="2">
        <v>44147</v>
      </c>
      <c r="J179" t="s">
        <v>572</v>
      </c>
      <c r="K179" t="s">
        <v>573</v>
      </c>
      <c r="L179" t="s">
        <v>60</v>
      </c>
      <c r="M179">
        <v>49848.646800000002</v>
      </c>
      <c r="N179">
        <v>360</v>
      </c>
      <c r="O179" t="s">
        <v>39</v>
      </c>
      <c r="P179" t="s">
        <v>39</v>
      </c>
      <c r="Q179" s="2">
        <v>44151</v>
      </c>
      <c r="R179" t="s">
        <v>48</v>
      </c>
      <c r="S179" t="s">
        <v>24</v>
      </c>
      <c r="T179">
        <f>_xlfn.DAYS(Raw_data_US_healthcare[[#This Row],[Discharge Date]],Raw_data_US_healthcare[[#This Row],[Date of Admission]])</f>
        <v>4</v>
      </c>
    </row>
    <row r="180" spans="1:20" x14ac:dyDescent="0.3">
      <c r="A180" t="s">
        <v>26511</v>
      </c>
      <c r="B180" t="s">
        <v>574</v>
      </c>
      <c r="C180">
        <v>75</v>
      </c>
      <c r="D180" t="str">
        <f>IF(Raw_data_US_healthcare[[#This Row],[Age]]&lt;35,"Young",IF(Raw_data_US_healthcare[[#This Row],[Age]]&lt;60,"Middle","Senior"))</f>
        <v>Senior</v>
      </c>
      <c r="E180" t="s">
        <v>16</v>
      </c>
      <c r="F180" t="s">
        <v>150</v>
      </c>
      <c r="G180" t="s">
        <v>62</v>
      </c>
      <c r="H180" t="s">
        <v>28</v>
      </c>
      <c r="I180" s="2">
        <v>43915</v>
      </c>
      <c r="J180" t="s">
        <v>575</v>
      </c>
      <c r="K180" t="s">
        <v>576</v>
      </c>
      <c r="L180" t="s">
        <v>52</v>
      </c>
      <c r="M180">
        <v>6426.6963999999998</v>
      </c>
      <c r="N180">
        <v>290</v>
      </c>
      <c r="O180" t="s">
        <v>43</v>
      </c>
      <c r="P180" t="s">
        <v>43</v>
      </c>
      <c r="Q180" s="2">
        <v>43931</v>
      </c>
      <c r="R180" t="s">
        <v>48</v>
      </c>
      <c r="S180" t="s">
        <v>33</v>
      </c>
      <c r="T180">
        <f>_xlfn.DAYS(Raw_data_US_healthcare[[#This Row],[Discharge Date]],Raw_data_US_healthcare[[#This Row],[Date of Admission]])</f>
        <v>16</v>
      </c>
    </row>
    <row r="181" spans="1:20" x14ac:dyDescent="0.3">
      <c r="A181" t="s">
        <v>26512</v>
      </c>
      <c r="B181" t="s">
        <v>577</v>
      </c>
      <c r="C181">
        <v>76</v>
      </c>
      <c r="D181" t="str">
        <f>IF(Raw_data_US_healthcare[[#This Row],[Age]]&lt;35,"Young",IF(Raw_data_US_healthcare[[#This Row],[Age]]&lt;60,"Middle","Senior"))</f>
        <v>Senior</v>
      </c>
      <c r="E181" t="s">
        <v>26</v>
      </c>
      <c r="F181" t="s">
        <v>113</v>
      </c>
      <c r="G181" t="s">
        <v>113</v>
      </c>
      <c r="H181" t="s">
        <v>26516</v>
      </c>
      <c r="I181" s="2">
        <v>45048</v>
      </c>
      <c r="J181" t="s">
        <v>578</v>
      </c>
      <c r="K181" t="s">
        <v>579</v>
      </c>
      <c r="L181" t="s">
        <v>31</v>
      </c>
      <c r="M181">
        <v>15331.2786</v>
      </c>
      <c r="N181">
        <v>103</v>
      </c>
      <c r="O181" t="s">
        <v>43</v>
      </c>
      <c r="P181" t="s">
        <v>43</v>
      </c>
      <c r="Q181" s="2">
        <v>45073</v>
      </c>
      <c r="R181" t="s">
        <v>32</v>
      </c>
      <c r="S181" t="s">
        <v>24</v>
      </c>
      <c r="T181">
        <f>_xlfn.DAYS(Raw_data_US_healthcare[[#This Row],[Discharge Date]],Raw_data_US_healthcare[[#This Row],[Date of Admission]])</f>
        <v>25</v>
      </c>
    </row>
    <row r="182" spans="1:20" x14ac:dyDescent="0.3">
      <c r="A182" t="s">
        <v>26511</v>
      </c>
      <c r="B182" t="s">
        <v>580</v>
      </c>
      <c r="C182">
        <v>77</v>
      </c>
      <c r="D182" t="str">
        <f>IF(Raw_data_US_healthcare[[#This Row],[Age]]&lt;35,"Young",IF(Raw_data_US_healthcare[[#This Row],[Age]]&lt;60,"Middle","Senior"))</f>
        <v>Senior</v>
      </c>
      <c r="E182" t="s">
        <v>16</v>
      </c>
      <c r="F182" t="s">
        <v>17</v>
      </c>
      <c r="G182" t="s">
        <v>17</v>
      </c>
      <c r="H182" t="s">
        <v>18</v>
      </c>
      <c r="I182" s="2">
        <v>44902</v>
      </c>
      <c r="J182" t="s">
        <v>581</v>
      </c>
      <c r="K182" t="s">
        <v>582</v>
      </c>
      <c r="L182" t="s">
        <v>56</v>
      </c>
      <c r="M182">
        <v>44092.845500000003</v>
      </c>
      <c r="N182">
        <v>187</v>
      </c>
      <c r="O182" t="s">
        <v>43</v>
      </c>
      <c r="P182" t="s">
        <v>43</v>
      </c>
      <c r="Q182" s="2">
        <v>44917</v>
      </c>
      <c r="R182" t="s">
        <v>23</v>
      </c>
      <c r="S182" t="s">
        <v>45</v>
      </c>
      <c r="T182">
        <f>_xlfn.DAYS(Raw_data_US_healthcare[[#This Row],[Discharge Date]],Raw_data_US_healthcare[[#This Row],[Date of Admission]])</f>
        <v>15</v>
      </c>
    </row>
    <row r="183" spans="1:20" x14ac:dyDescent="0.3">
      <c r="A183" t="s">
        <v>26511</v>
      </c>
      <c r="B183" t="s">
        <v>583</v>
      </c>
      <c r="C183">
        <v>64</v>
      </c>
      <c r="D183" t="str">
        <f>IF(Raw_data_US_healthcare[[#This Row],[Age]]&lt;35,"Young",IF(Raw_data_US_healthcare[[#This Row],[Age]]&lt;60,"Middle","Senior"))</f>
        <v>Senior</v>
      </c>
      <c r="E183" t="s">
        <v>16</v>
      </c>
      <c r="F183" t="s">
        <v>412</v>
      </c>
      <c r="G183" t="s">
        <v>228</v>
      </c>
      <c r="H183" t="s">
        <v>26516</v>
      </c>
      <c r="I183" s="2">
        <v>43977</v>
      </c>
      <c r="J183" t="s">
        <v>584</v>
      </c>
      <c r="K183" t="s">
        <v>585</v>
      </c>
      <c r="L183" t="s">
        <v>21</v>
      </c>
      <c r="M183">
        <v>25904.707399999999</v>
      </c>
      <c r="N183">
        <v>378</v>
      </c>
      <c r="O183" t="s">
        <v>39</v>
      </c>
      <c r="P183" t="s">
        <v>39</v>
      </c>
      <c r="Q183" s="2">
        <v>43987</v>
      </c>
      <c r="R183" t="s">
        <v>48</v>
      </c>
      <c r="S183" t="s">
        <v>24</v>
      </c>
      <c r="T183">
        <f>_xlfn.DAYS(Raw_data_US_healthcare[[#This Row],[Discharge Date]],Raw_data_US_healthcare[[#This Row],[Date of Admission]])</f>
        <v>10</v>
      </c>
    </row>
    <row r="184" spans="1:20" x14ac:dyDescent="0.3">
      <c r="A184" t="s">
        <v>26512</v>
      </c>
      <c r="B184" t="s">
        <v>586</v>
      </c>
      <c r="C184">
        <v>40</v>
      </c>
      <c r="D184" t="str">
        <f>IF(Raw_data_US_healthcare[[#This Row],[Age]]&lt;35,"Young",IF(Raw_data_US_healthcare[[#This Row],[Age]]&lt;60,"Middle","Senior"))</f>
        <v>Middle</v>
      </c>
      <c r="E184" t="s">
        <v>26</v>
      </c>
      <c r="F184" t="s">
        <v>27</v>
      </c>
      <c r="G184" t="s">
        <v>27</v>
      </c>
      <c r="H184" t="s">
        <v>26516</v>
      </c>
      <c r="I184" s="2">
        <v>44739</v>
      </c>
      <c r="J184" t="s">
        <v>587</v>
      </c>
      <c r="K184" t="s">
        <v>588</v>
      </c>
      <c r="L184" t="s">
        <v>56</v>
      </c>
      <c r="M184">
        <v>29701.973900000001</v>
      </c>
      <c r="N184">
        <v>334</v>
      </c>
      <c r="O184" t="s">
        <v>39</v>
      </c>
      <c r="P184" t="s">
        <v>39</v>
      </c>
      <c r="Q184" s="2">
        <v>44744</v>
      </c>
      <c r="R184" t="s">
        <v>32</v>
      </c>
      <c r="S184" t="s">
        <v>33</v>
      </c>
      <c r="T184">
        <f>_xlfn.DAYS(Raw_data_US_healthcare[[#This Row],[Discharge Date]],Raw_data_US_healthcare[[#This Row],[Date of Admission]])</f>
        <v>5</v>
      </c>
    </row>
    <row r="185" spans="1:20" x14ac:dyDescent="0.3">
      <c r="A185" t="s">
        <v>26511</v>
      </c>
      <c r="B185" t="s">
        <v>589</v>
      </c>
      <c r="C185">
        <v>68</v>
      </c>
      <c r="D185" t="str">
        <f>IF(Raw_data_US_healthcare[[#This Row],[Age]]&lt;35,"Young",IF(Raw_data_US_healthcare[[#This Row],[Age]]&lt;60,"Middle","Senior"))</f>
        <v>Senior</v>
      </c>
      <c r="E185" t="s">
        <v>16</v>
      </c>
      <c r="F185" t="s">
        <v>49</v>
      </c>
      <c r="G185" t="s">
        <v>49</v>
      </c>
      <c r="H185" t="s">
        <v>26516</v>
      </c>
      <c r="I185" s="2">
        <v>44022</v>
      </c>
      <c r="J185" t="s">
        <v>590</v>
      </c>
      <c r="K185" t="s">
        <v>591</v>
      </c>
      <c r="L185" t="s">
        <v>31</v>
      </c>
      <c r="M185">
        <v>10205.239100000001</v>
      </c>
      <c r="N185">
        <v>470</v>
      </c>
      <c r="O185" t="s">
        <v>43</v>
      </c>
      <c r="P185" t="s">
        <v>43</v>
      </c>
      <c r="Q185" s="2">
        <v>44047</v>
      </c>
      <c r="R185" t="s">
        <v>44</v>
      </c>
      <c r="S185" t="s">
        <v>33</v>
      </c>
      <c r="T185">
        <f>_xlfn.DAYS(Raw_data_US_healthcare[[#This Row],[Discharge Date]],Raw_data_US_healthcare[[#This Row],[Date of Admission]])</f>
        <v>25</v>
      </c>
    </row>
    <row r="186" spans="1:20" x14ac:dyDescent="0.3">
      <c r="A186" t="s">
        <v>26512</v>
      </c>
      <c r="B186" t="s">
        <v>592</v>
      </c>
      <c r="C186">
        <v>45</v>
      </c>
      <c r="D186" t="str">
        <f>IF(Raw_data_US_healthcare[[#This Row],[Age]]&lt;35,"Young",IF(Raw_data_US_healthcare[[#This Row],[Age]]&lt;60,"Middle","Senior"))</f>
        <v>Middle</v>
      </c>
      <c r="E186" t="s">
        <v>26</v>
      </c>
      <c r="F186" t="s">
        <v>113</v>
      </c>
      <c r="G186" t="s">
        <v>113</v>
      </c>
      <c r="H186" t="s">
        <v>26516</v>
      </c>
      <c r="I186" s="2">
        <v>44542</v>
      </c>
      <c r="J186" t="s">
        <v>593</v>
      </c>
      <c r="K186" t="s">
        <v>594</v>
      </c>
      <c r="L186" t="s">
        <v>21</v>
      </c>
      <c r="M186">
        <v>21592.047399999999</v>
      </c>
      <c r="N186">
        <v>252</v>
      </c>
      <c r="O186" t="s">
        <v>39</v>
      </c>
      <c r="P186" t="s">
        <v>39</v>
      </c>
      <c r="Q186" s="2">
        <v>44548</v>
      </c>
      <c r="R186" t="s">
        <v>23</v>
      </c>
      <c r="S186" t="s">
        <v>24</v>
      </c>
      <c r="T186">
        <f>_xlfn.DAYS(Raw_data_US_healthcare[[#This Row],[Discharge Date]],Raw_data_US_healthcare[[#This Row],[Date of Admission]])</f>
        <v>6</v>
      </c>
    </row>
    <row r="187" spans="1:20" x14ac:dyDescent="0.3">
      <c r="A187" t="s">
        <v>26511</v>
      </c>
      <c r="B187" t="s">
        <v>595</v>
      </c>
      <c r="C187">
        <v>45</v>
      </c>
      <c r="D187" t="str">
        <f>IF(Raw_data_US_healthcare[[#This Row],[Age]]&lt;35,"Young",IF(Raw_data_US_healthcare[[#This Row],[Age]]&lt;60,"Middle","Senior"))</f>
        <v>Middle</v>
      </c>
      <c r="E187" t="s">
        <v>16</v>
      </c>
      <c r="F187" t="s">
        <v>62</v>
      </c>
      <c r="G187" t="s">
        <v>62</v>
      </c>
      <c r="H187" t="s">
        <v>36</v>
      </c>
      <c r="I187" s="2">
        <v>45087</v>
      </c>
      <c r="J187" t="s">
        <v>596</v>
      </c>
      <c r="K187" t="s">
        <v>597</v>
      </c>
      <c r="L187" t="s">
        <v>21</v>
      </c>
      <c r="M187">
        <v>7438.1076999999996</v>
      </c>
      <c r="N187">
        <v>162</v>
      </c>
      <c r="O187" t="s">
        <v>39</v>
      </c>
      <c r="P187" t="s">
        <v>39</v>
      </c>
      <c r="Q187" s="2">
        <v>45099</v>
      </c>
      <c r="R187" t="s">
        <v>32</v>
      </c>
      <c r="S187" t="s">
        <v>45</v>
      </c>
      <c r="T187">
        <f>_xlfn.DAYS(Raw_data_US_healthcare[[#This Row],[Discharge Date]],Raw_data_US_healthcare[[#This Row],[Date of Admission]])</f>
        <v>12</v>
      </c>
    </row>
    <row r="188" spans="1:20" x14ac:dyDescent="0.3">
      <c r="A188" t="s">
        <v>26512</v>
      </c>
      <c r="B188" t="s">
        <v>533</v>
      </c>
      <c r="C188">
        <v>48</v>
      </c>
      <c r="D188" t="str">
        <f>IF(Raw_data_US_healthcare[[#This Row],[Age]]&lt;35,"Young",IF(Raw_data_US_healthcare[[#This Row],[Age]]&lt;60,"Middle","Senior"))</f>
        <v>Middle</v>
      </c>
      <c r="E188" t="s">
        <v>26</v>
      </c>
      <c r="F188" t="s">
        <v>49</v>
      </c>
      <c r="G188" t="s">
        <v>49</v>
      </c>
      <c r="H188" t="s">
        <v>26516</v>
      </c>
      <c r="I188" s="2">
        <v>44998</v>
      </c>
      <c r="J188" t="s">
        <v>598</v>
      </c>
      <c r="K188" t="s">
        <v>599</v>
      </c>
      <c r="L188" t="s">
        <v>21</v>
      </c>
      <c r="M188">
        <v>26122.965800000002</v>
      </c>
      <c r="N188">
        <v>372</v>
      </c>
      <c r="O188" t="s">
        <v>43</v>
      </c>
      <c r="P188" t="s">
        <v>43</v>
      </c>
      <c r="Q188" s="2">
        <v>45004</v>
      </c>
      <c r="R188" t="s">
        <v>32</v>
      </c>
      <c r="S188" t="s">
        <v>33</v>
      </c>
      <c r="T188">
        <f>_xlfn.DAYS(Raw_data_US_healthcare[[#This Row],[Discharge Date]],Raw_data_US_healthcare[[#This Row],[Date of Admission]])</f>
        <v>6</v>
      </c>
    </row>
    <row r="189" spans="1:20" x14ac:dyDescent="0.3">
      <c r="A189" t="s">
        <v>26512</v>
      </c>
      <c r="B189" t="s">
        <v>600</v>
      </c>
      <c r="C189">
        <v>47</v>
      </c>
      <c r="D189" t="str">
        <f>IF(Raw_data_US_healthcare[[#This Row],[Age]]&lt;35,"Young",IF(Raw_data_US_healthcare[[#This Row],[Age]]&lt;60,"Middle","Senior"))</f>
        <v>Middle</v>
      </c>
      <c r="E189" t="s">
        <v>26</v>
      </c>
      <c r="F189" t="s">
        <v>412</v>
      </c>
      <c r="G189" t="s">
        <v>228</v>
      </c>
      <c r="H189" t="s">
        <v>26516</v>
      </c>
      <c r="I189" s="2">
        <v>43661</v>
      </c>
      <c r="J189" t="s">
        <v>601</v>
      </c>
      <c r="K189" t="s">
        <v>602</v>
      </c>
      <c r="L189" t="s">
        <v>21</v>
      </c>
      <c r="M189">
        <v>4009.1367</v>
      </c>
      <c r="N189">
        <v>450</v>
      </c>
      <c r="O189" t="s">
        <v>39</v>
      </c>
      <c r="P189" t="s">
        <v>39</v>
      </c>
      <c r="Q189" s="2">
        <v>43677</v>
      </c>
      <c r="R189" t="s">
        <v>32</v>
      </c>
      <c r="S189" t="s">
        <v>45</v>
      </c>
      <c r="T189">
        <f>_xlfn.DAYS(Raw_data_US_healthcare[[#This Row],[Discharge Date]],Raw_data_US_healthcare[[#This Row],[Date of Admission]])</f>
        <v>16</v>
      </c>
    </row>
    <row r="190" spans="1:20" x14ac:dyDescent="0.3">
      <c r="A190" t="s">
        <v>26511</v>
      </c>
      <c r="B190" t="s">
        <v>603</v>
      </c>
      <c r="C190">
        <v>67</v>
      </c>
      <c r="D190" t="str">
        <f>IF(Raw_data_US_healthcare[[#This Row],[Age]]&lt;35,"Young",IF(Raw_data_US_healthcare[[#This Row],[Age]]&lt;60,"Middle","Senior"))</f>
        <v>Senior</v>
      </c>
      <c r="E190" t="s">
        <v>16</v>
      </c>
      <c r="F190" t="s">
        <v>88</v>
      </c>
      <c r="G190" t="s">
        <v>88</v>
      </c>
      <c r="H190" t="s">
        <v>18</v>
      </c>
      <c r="I190" s="2">
        <v>44882</v>
      </c>
      <c r="J190" t="s">
        <v>604</v>
      </c>
      <c r="K190" t="s">
        <v>605</v>
      </c>
      <c r="L190" t="s">
        <v>31</v>
      </c>
      <c r="M190">
        <v>32434.662</v>
      </c>
      <c r="N190">
        <v>106</v>
      </c>
      <c r="O190" t="s">
        <v>39</v>
      </c>
      <c r="P190" t="s">
        <v>39</v>
      </c>
      <c r="Q190" s="2">
        <v>44891</v>
      </c>
      <c r="R190" t="s">
        <v>23</v>
      </c>
      <c r="S190" t="s">
        <v>45</v>
      </c>
      <c r="T190">
        <f>_xlfn.DAYS(Raw_data_US_healthcare[[#This Row],[Discharge Date]],Raw_data_US_healthcare[[#This Row],[Date of Admission]])</f>
        <v>9</v>
      </c>
    </row>
    <row r="191" spans="1:20" x14ac:dyDescent="0.3">
      <c r="A191" t="s">
        <v>26512</v>
      </c>
      <c r="B191" t="s">
        <v>606</v>
      </c>
      <c r="C191">
        <v>55</v>
      </c>
      <c r="D191" t="str">
        <f>IF(Raw_data_US_healthcare[[#This Row],[Age]]&lt;35,"Young",IF(Raw_data_US_healthcare[[#This Row],[Age]]&lt;60,"Middle","Senior"))</f>
        <v>Middle</v>
      </c>
      <c r="E191" t="s">
        <v>26</v>
      </c>
      <c r="F191" t="s">
        <v>412</v>
      </c>
      <c r="G191" t="s">
        <v>228</v>
      </c>
      <c r="H191" t="s">
        <v>26516</v>
      </c>
      <c r="I191" s="2">
        <v>43488</v>
      </c>
      <c r="J191" t="s">
        <v>607</v>
      </c>
      <c r="K191" t="s">
        <v>608</v>
      </c>
      <c r="L191" t="s">
        <v>56</v>
      </c>
      <c r="M191">
        <v>14839.058300000001</v>
      </c>
      <c r="N191">
        <v>259</v>
      </c>
      <c r="O191" t="s">
        <v>43</v>
      </c>
      <c r="P191" t="s">
        <v>43</v>
      </c>
      <c r="Q191" s="2">
        <v>43498</v>
      </c>
      <c r="R191" t="s">
        <v>32</v>
      </c>
      <c r="S191" t="s">
        <v>45</v>
      </c>
      <c r="T191">
        <f>_xlfn.DAYS(Raw_data_US_healthcare[[#This Row],[Discharge Date]],Raw_data_US_healthcare[[#This Row],[Date of Admission]])</f>
        <v>10</v>
      </c>
    </row>
    <row r="192" spans="1:20" x14ac:dyDescent="0.3">
      <c r="A192" t="s">
        <v>26511</v>
      </c>
      <c r="B192" t="s">
        <v>609</v>
      </c>
      <c r="C192">
        <v>66</v>
      </c>
      <c r="D192" t="str">
        <f>IF(Raw_data_US_healthcare[[#This Row],[Age]]&lt;35,"Young",IF(Raw_data_US_healthcare[[#This Row],[Age]]&lt;60,"Middle","Senior"))</f>
        <v>Senior</v>
      </c>
      <c r="E192" t="s">
        <v>16</v>
      </c>
      <c r="F192" t="s">
        <v>27</v>
      </c>
      <c r="G192" t="s">
        <v>27</v>
      </c>
      <c r="H192" t="s">
        <v>26514</v>
      </c>
      <c r="I192" s="2">
        <v>44645</v>
      </c>
      <c r="J192" t="s">
        <v>610</v>
      </c>
      <c r="K192" t="s">
        <v>611</v>
      </c>
      <c r="L192" t="s">
        <v>56</v>
      </c>
      <c r="M192">
        <v>28332.5458</v>
      </c>
      <c r="N192">
        <v>344</v>
      </c>
      <c r="O192" t="s">
        <v>22</v>
      </c>
      <c r="P192" t="s">
        <v>22</v>
      </c>
      <c r="Q192" s="2">
        <v>44648</v>
      </c>
      <c r="R192" t="s">
        <v>32</v>
      </c>
      <c r="S192" t="s">
        <v>33</v>
      </c>
      <c r="T192">
        <f>_xlfn.DAYS(Raw_data_US_healthcare[[#This Row],[Discharge Date]],Raw_data_US_healthcare[[#This Row],[Date of Admission]])</f>
        <v>3</v>
      </c>
    </row>
    <row r="193" spans="1:20" x14ac:dyDescent="0.3">
      <c r="A193" t="s">
        <v>26512</v>
      </c>
      <c r="B193" t="s">
        <v>612</v>
      </c>
      <c r="C193">
        <v>53</v>
      </c>
      <c r="D193" t="str">
        <f>IF(Raw_data_US_healthcare[[#This Row],[Age]]&lt;35,"Young",IF(Raw_data_US_healthcare[[#This Row],[Age]]&lt;60,"Middle","Senior"))</f>
        <v>Middle</v>
      </c>
      <c r="E193" t="s">
        <v>26</v>
      </c>
      <c r="F193" t="s">
        <v>62</v>
      </c>
      <c r="G193" t="s">
        <v>62</v>
      </c>
      <c r="H193" t="s">
        <v>26516</v>
      </c>
      <c r="I193" s="2">
        <v>44859</v>
      </c>
      <c r="J193" t="s">
        <v>613</v>
      </c>
      <c r="K193" t="s">
        <v>614</v>
      </c>
      <c r="L193" t="s">
        <v>52</v>
      </c>
      <c r="M193">
        <v>2571.1300999999999</v>
      </c>
      <c r="N193">
        <v>489</v>
      </c>
      <c r="O193" t="s">
        <v>43</v>
      </c>
      <c r="P193" t="s">
        <v>43</v>
      </c>
      <c r="Q193" s="2">
        <v>44862</v>
      </c>
      <c r="R193" t="s">
        <v>44</v>
      </c>
      <c r="S193" t="s">
        <v>33</v>
      </c>
      <c r="T193">
        <f>_xlfn.DAYS(Raw_data_US_healthcare[[#This Row],[Discharge Date]],Raw_data_US_healthcare[[#This Row],[Date of Admission]])</f>
        <v>3</v>
      </c>
    </row>
    <row r="194" spans="1:20" x14ac:dyDescent="0.3">
      <c r="A194" t="s">
        <v>26512</v>
      </c>
      <c r="B194" t="s">
        <v>615</v>
      </c>
      <c r="C194">
        <v>62</v>
      </c>
      <c r="D194" t="str">
        <f>IF(Raw_data_US_healthcare[[#This Row],[Age]]&lt;35,"Young",IF(Raw_data_US_healthcare[[#This Row],[Age]]&lt;60,"Middle","Senior"))</f>
        <v>Senior</v>
      </c>
      <c r="E194" t="s">
        <v>26</v>
      </c>
      <c r="F194" t="s">
        <v>412</v>
      </c>
      <c r="G194" t="s">
        <v>228</v>
      </c>
      <c r="H194" t="s">
        <v>69</v>
      </c>
      <c r="I194" s="2">
        <v>43425</v>
      </c>
      <c r="J194" t="s">
        <v>616</v>
      </c>
      <c r="K194" t="s">
        <v>617</v>
      </c>
      <c r="L194" t="s">
        <v>52</v>
      </c>
      <c r="M194">
        <v>2573.9069</v>
      </c>
      <c r="N194">
        <v>153</v>
      </c>
      <c r="O194" t="s">
        <v>39</v>
      </c>
      <c r="P194" t="s">
        <v>39</v>
      </c>
      <c r="Q194" s="2">
        <v>43433</v>
      </c>
      <c r="R194" t="s">
        <v>44</v>
      </c>
      <c r="S194" t="s">
        <v>45</v>
      </c>
      <c r="T194">
        <f>_xlfn.DAYS(Raw_data_US_healthcare[[#This Row],[Discharge Date]],Raw_data_US_healthcare[[#This Row],[Date of Admission]])</f>
        <v>8</v>
      </c>
    </row>
    <row r="195" spans="1:20" x14ac:dyDescent="0.3">
      <c r="A195" t="s">
        <v>26512</v>
      </c>
      <c r="B195" t="s">
        <v>618</v>
      </c>
      <c r="C195">
        <v>61</v>
      </c>
      <c r="D195" t="str">
        <f>IF(Raw_data_US_healthcare[[#This Row],[Age]]&lt;35,"Young",IF(Raw_data_US_healthcare[[#This Row],[Age]]&lt;60,"Middle","Senior"))</f>
        <v>Senior</v>
      </c>
      <c r="E195" t="s">
        <v>26</v>
      </c>
      <c r="F195" t="s">
        <v>88</v>
      </c>
      <c r="G195" t="s">
        <v>88</v>
      </c>
      <c r="H195" t="s">
        <v>26516</v>
      </c>
      <c r="I195" s="2">
        <v>44834</v>
      </c>
      <c r="J195" t="s">
        <v>619</v>
      </c>
      <c r="K195" t="s">
        <v>620</v>
      </c>
      <c r="L195" t="s">
        <v>21</v>
      </c>
      <c r="M195">
        <v>17050.325499999999</v>
      </c>
      <c r="N195">
        <v>276</v>
      </c>
      <c r="O195" t="s">
        <v>43</v>
      </c>
      <c r="P195" t="s">
        <v>43</v>
      </c>
      <c r="Q195" s="2">
        <v>44839</v>
      </c>
      <c r="R195" t="s">
        <v>32</v>
      </c>
      <c r="S195" t="s">
        <v>45</v>
      </c>
      <c r="T195">
        <f>_xlfn.DAYS(Raw_data_US_healthcare[[#This Row],[Discharge Date]],Raw_data_US_healthcare[[#This Row],[Date of Admission]])</f>
        <v>5</v>
      </c>
    </row>
    <row r="196" spans="1:20" x14ac:dyDescent="0.3">
      <c r="A196" t="s">
        <v>26511</v>
      </c>
      <c r="B196" t="s">
        <v>621</v>
      </c>
      <c r="C196">
        <v>42</v>
      </c>
      <c r="D196" t="str">
        <f>IF(Raw_data_US_healthcare[[#This Row],[Age]]&lt;35,"Young",IF(Raw_data_US_healthcare[[#This Row],[Age]]&lt;60,"Middle","Senior"))</f>
        <v>Middle</v>
      </c>
      <c r="E196" t="s">
        <v>16</v>
      </c>
      <c r="F196" t="s">
        <v>228</v>
      </c>
      <c r="G196" t="s">
        <v>228</v>
      </c>
      <c r="H196" t="s">
        <v>18</v>
      </c>
      <c r="I196" s="2">
        <v>44616</v>
      </c>
      <c r="J196" t="s">
        <v>622</v>
      </c>
      <c r="K196" t="s">
        <v>623</v>
      </c>
      <c r="L196" t="s">
        <v>60</v>
      </c>
      <c r="M196">
        <v>34452.616699999999</v>
      </c>
      <c r="N196">
        <v>134</v>
      </c>
      <c r="O196" t="s">
        <v>43</v>
      </c>
      <c r="P196" t="s">
        <v>43</v>
      </c>
      <c r="Q196" s="2">
        <v>44618</v>
      </c>
      <c r="R196" t="s">
        <v>48</v>
      </c>
      <c r="S196" t="s">
        <v>45</v>
      </c>
      <c r="T196">
        <f>_xlfn.DAYS(Raw_data_US_healthcare[[#This Row],[Discharge Date]],Raw_data_US_healthcare[[#This Row],[Date of Admission]])</f>
        <v>2</v>
      </c>
    </row>
    <row r="197" spans="1:20" x14ac:dyDescent="0.3">
      <c r="A197" t="s">
        <v>26511</v>
      </c>
      <c r="B197" t="s">
        <v>624</v>
      </c>
      <c r="C197">
        <v>42</v>
      </c>
      <c r="D197" t="str">
        <f>IF(Raw_data_US_healthcare[[#This Row],[Age]]&lt;35,"Young",IF(Raw_data_US_healthcare[[#This Row],[Age]]&lt;60,"Middle","Senior"))</f>
        <v>Middle</v>
      </c>
      <c r="E197" t="s">
        <v>16</v>
      </c>
      <c r="F197" t="s">
        <v>62</v>
      </c>
      <c r="G197" t="s">
        <v>62</v>
      </c>
      <c r="H197" t="s">
        <v>28</v>
      </c>
      <c r="I197" s="2">
        <v>43829</v>
      </c>
      <c r="J197" t="s">
        <v>625</v>
      </c>
      <c r="K197" t="s">
        <v>626</v>
      </c>
      <c r="L197" t="s">
        <v>52</v>
      </c>
      <c r="M197">
        <v>7148.5680000000002</v>
      </c>
      <c r="N197">
        <v>155</v>
      </c>
      <c r="O197" t="s">
        <v>39</v>
      </c>
      <c r="P197" t="s">
        <v>39</v>
      </c>
      <c r="Q197" s="2">
        <v>43856</v>
      </c>
      <c r="R197" t="s">
        <v>44</v>
      </c>
      <c r="S197" t="s">
        <v>45</v>
      </c>
      <c r="T197">
        <f>_xlfn.DAYS(Raw_data_US_healthcare[[#This Row],[Discharge Date]],Raw_data_US_healthcare[[#This Row],[Date of Admission]])</f>
        <v>27</v>
      </c>
    </row>
    <row r="198" spans="1:20" x14ac:dyDescent="0.3">
      <c r="A198" t="s">
        <v>26511</v>
      </c>
      <c r="B198" t="s">
        <v>627</v>
      </c>
      <c r="C198">
        <v>54</v>
      </c>
      <c r="D198" t="str">
        <f>IF(Raw_data_US_healthcare[[#This Row],[Age]]&lt;35,"Young",IF(Raw_data_US_healthcare[[#This Row],[Age]]&lt;60,"Middle","Senior"))</f>
        <v>Middle</v>
      </c>
      <c r="E198" t="s">
        <v>16</v>
      </c>
      <c r="F198" t="s">
        <v>113</v>
      </c>
      <c r="G198" t="s">
        <v>113</v>
      </c>
      <c r="H198" t="s">
        <v>36</v>
      </c>
      <c r="I198" s="2">
        <v>43413</v>
      </c>
      <c r="J198" t="s">
        <v>628</v>
      </c>
      <c r="K198" t="s">
        <v>629</v>
      </c>
      <c r="L198" t="s">
        <v>31</v>
      </c>
      <c r="M198">
        <v>1811.7040999999999</v>
      </c>
      <c r="N198">
        <v>361</v>
      </c>
      <c r="O198" t="s">
        <v>22</v>
      </c>
      <c r="P198" t="s">
        <v>22</v>
      </c>
      <c r="Q198" s="2">
        <v>43416</v>
      </c>
      <c r="R198" t="s">
        <v>48</v>
      </c>
      <c r="S198" t="s">
        <v>45</v>
      </c>
      <c r="T198">
        <f>_xlfn.DAYS(Raw_data_US_healthcare[[#This Row],[Discharge Date]],Raw_data_US_healthcare[[#This Row],[Date of Admission]])</f>
        <v>3</v>
      </c>
    </row>
    <row r="199" spans="1:20" x14ac:dyDescent="0.3">
      <c r="A199" t="s">
        <v>26512</v>
      </c>
      <c r="B199" t="s">
        <v>630</v>
      </c>
      <c r="C199">
        <v>35</v>
      </c>
      <c r="D199" t="str">
        <f>IF(Raw_data_US_healthcare[[#This Row],[Age]]&lt;35,"Young",IF(Raw_data_US_healthcare[[#This Row],[Age]]&lt;60,"Middle","Senior"))</f>
        <v>Middle</v>
      </c>
      <c r="E199" t="s">
        <v>26</v>
      </c>
      <c r="F199" t="s">
        <v>62</v>
      </c>
      <c r="G199" t="s">
        <v>62</v>
      </c>
      <c r="H199" t="s">
        <v>26514</v>
      </c>
      <c r="I199" s="2">
        <v>44349</v>
      </c>
      <c r="J199" t="s">
        <v>631</v>
      </c>
      <c r="K199" t="s">
        <v>632</v>
      </c>
      <c r="L199" t="s">
        <v>60</v>
      </c>
      <c r="M199">
        <v>4413.3633</v>
      </c>
      <c r="N199">
        <v>155</v>
      </c>
      <c r="O199" t="s">
        <v>22</v>
      </c>
      <c r="P199" t="s">
        <v>22</v>
      </c>
      <c r="Q199" s="2">
        <v>44354</v>
      </c>
      <c r="R199" t="s">
        <v>23</v>
      </c>
      <c r="S199" t="s">
        <v>45</v>
      </c>
      <c r="T199">
        <f>_xlfn.DAYS(Raw_data_US_healthcare[[#This Row],[Discharge Date]],Raw_data_US_healthcare[[#This Row],[Date of Admission]])</f>
        <v>5</v>
      </c>
    </row>
    <row r="200" spans="1:20" x14ac:dyDescent="0.3">
      <c r="A200" t="s">
        <v>26512</v>
      </c>
      <c r="B200" t="s">
        <v>633</v>
      </c>
      <c r="C200">
        <v>52</v>
      </c>
      <c r="D200" t="str">
        <f>IF(Raw_data_US_healthcare[[#This Row],[Age]]&lt;35,"Young",IF(Raw_data_US_healthcare[[#This Row],[Age]]&lt;60,"Middle","Senior"))</f>
        <v>Middle</v>
      </c>
      <c r="E200" t="s">
        <v>26</v>
      </c>
      <c r="F200" t="s">
        <v>35</v>
      </c>
      <c r="G200" t="s">
        <v>35</v>
      </c>
      <c r="H200" t="s">
        <v>26514</v>
      </c>
      <c r="I200" s="2">
        <v>44512</v>
      </c>
      <c r="J200" t="s">
        <v>634</v>
      </c>
      <c r="K200" t="s">
        <v>635</v>
      </c>
      <c r="L200" t="s">
        <v>31</v>
      </c>
      <c r="M200">
        <v>1161.6431</v>
      </c>
      <c r="N200">
        <v>120</v>
      </c>
      <c r="O200" t="s">
        <v>22</v>
      </c>
      <c r="P200" t="s">
        <v>22</v>
      </c>
      <c r="Q200" s="2">
        <v>44521</v>
      </c>
      <c r="R200" t="s">
        <v>44</v>
      </c>
      <c r="S200" t="s">
        <v>45</v>
      </c>
      <c r="T200">
        <f>_xlfn.DAYS(Raw_data_US_healthcare[[#This Row],[Discharge Date]],Raw_data_US_healthcare[[#This Row],[Date of Admission]])</f>
        <v>9</v>
      </c>
    </row>
    <row r="201" spans="1:20" x14ac:dyDescent="0.3">
      <c r="A201" t="s">
        <v>26512</v>
      </c>
      <c r="B201" t="s">
        <v>636</v>
      </c>
      <c r="C201">
        <v>62</v>
      </c>
      <c r="D201" t="str">
        <f>IF(Raw_data_US_healthcare[[#This Row],[Age]]&lt;35,"Young",IF(Raw_data_US_healthcare[[#This Row],[Age]]&lt;60,"Middle","Senior"))</f>
        <v>Senior</v>
      </c>
      <c r="E201" t="s">
        <v>26</v>
      </c>
      <c r="F201" t="s">
        <v>27</v>
      </c>
      <c r="G201" t="s">
        <v>27</v>
      </c>
      <c r="H201" t="s">
        <v>26514</v>
      </c>
      <c r="I201" s="2">
        <v>43768</v>
      </c>
      <c r="J201" t="s">
        <v>637</v>
      </c>
      <c r="K201" t="s">
        <v>638</v>
      </c>
      <c r="L201" t="s">
        <v>56</v>
      </c>
      <c r="M201">
        <v>15704.5388</v>
      </c>
      <c r="N201">
        <v>455</v>
      </c>
      <c r="O201" t="s">
        <v>22</v>
      </c>
      <c r="P201" t="s">
        <v>22</v>
      </c>
      <c r="Q201" s="2">
        <v>43775</v>
      </c>
      <c r="R201" t="s">
        <v>23</v>
      </c>
      <c r="S201" t="s">
        <v>24</v>
      </c>
      <c r="T201">
        <f>_xlfn.DAYS(Raw_data_US_healthcare[[#This Row],[Discharge Date]],Raw_data_US_healthcare[[#This Row],[Date of Admission]])</f>
        <v>7</v>
      </c>
    </row>
    <row r="202" spans="1:20" x14ac:dyDescent="0.3">
      <c r="A202" t="s">
        <v>26511</v>
      </c>
      <c r="B202" t="s">
        <v>639</v>
      </c>
      <c r="C202">
        <v>37</v>
      </c>
      <c r="D202" t="str">
        <f>IF(Raw_data_US_healthcare[[#This Row],[Age]]&lt;35,"Young",IF(Raw_data_US_healthcare[[#This Row],[Age]]&lt;60,"Middle","Senior"))</f>
        <v>Middle</v>
      </c>
      <c r="E202" t="s">
        <v>16</v>
      </c>
      <c r="F202" t="s">
        <v>35</v>
      </c>
      <c r="G202" t="s">
        <v>35</v>
      </c>
      <c r="H202" t="s">
        <v>26514</v>
      </c>
      <c r="I202" s="2">
        <v>45187</v>
      </c>
      <c r="J202" t="s">
        <v>640</v>
      </c>
      <c r="K202" t="s">
        <v>641</v>
      </c>
      <c r="L202" t="s">
        <v>52</v>
      </c>
      <c r="M202">
        <v>5649.4740000000002</v>
      </c>
      <c r="N202">
        <v>425</v>
      </c>
      <c r="O202" t="s">
        <v>22</v>
      </c>
      <c r="P202" t="s">
        <v>22</v>
      </c>
      <c r="Q202" s="2">
        <v>45192</v>
      </c>
      <c r="R202" t="s">
        <v>83</v>
      </c>
      <c r="S202" t="s">
        <v>45</v>
      </c>
      <c r="T202">
        <f>_xlfn.DAYS(Raw_data_US_healthcare[[#This Row],[Discharge Date]],Raw_data_US_healthcare[[#This Row],[Date of Admission]])</f>
        <v>5</v>
      </c>
    </row>
    <row r="203" spans="1:20" x14ac:dyDescent="0.3">
      <c r="A203" t="s">
        <v>26512</v>
      </c>
      <c r="B203" t="s">
        <v>642</v>
      </c>
      <c r="C203">
        <v>73</v>
      </c>
      <c r="D203" t="str">
        <f>IF(Raw_data_US_healthcare[[#This Row],[Age]]&lt;35,"Young",IF(Raw_data_US_healthcare[[#This Row],[Age]]&lt;60,"Middle","Senior"))</f>
        <v>Senior</v>
      </c>
      <c r="E203" t="s">
        <v>26</v>
      </c>
      <c r="F203" t="s">
        <v>17</v>
      </c>
      <c r="G203" t="s">
        <v>17</v>
      </c>
      <c r="H203" t="s">
        <v>36</v>
      </c>
      <c r="I203" s="2">
        <v>43667</v>
      </c>
      <c r="J203" t="s">
        <v>643</v>
      </c>
      <c r="K203" t="s">
        <v>644</v>
      </c>
      <c r="L203" t="s">
        <v>60</v>
      </c>
      <c r="M203">
        <v>19707.137500000001</v>
      </c>
      <c r="N203">
        <v>108</v>
      </c>
      <c r="O203" t="s">
        <v>22</v>
      </c>
      <c r="P203" t="s">
        <v>22</v>
      </c>
      <c r="Q203" s="2">
        <v>43680</v>
      </c>
      <c r="R203" t="s">
        <v>32</v>
      </c>
      <c r="S203" t="s">
        <v>33</v>
      </c>
      <c r="T203">
        <f>_xlfn.DAYS(Raw_data_US_healthcare[[#This Row],[Discharge Date]],Raw_data_US_healthcare[[#This Row],[Date of Admission]])</f>
        <v>13</v>
      </c>
    </row>
    <row r="204" spans="1:20" x14ac:dyDescent="0.3">
      <c r="A204" t="s">
        <v>26512</v>
      </c>
      <c r="B204" t="s">
        <v>645</v>
      </c>
      <c r="C204">
        <v>80</v>
      </c>
      <c r="D204" t="str">
        <f>IF(Raw_data_US_healthcare[[#This Row],[Age]]&lt;35,"Young",IF(Raw_data_US_healthcare[[#This Row],[Age]]&lt;60,"Middle","Senior"))</f>
        <v>Senior</v>
      </c>
      <c r="E204" t="s">
        <v>26</v>
      </c>
      <c r="F204" t="s">
        <v>35</v>
      </c>
      <c r="G204" t="s">
        <v>35</v>
      </c>
      <c r="H204" t="s">
        <v>28</v>
      </c>
      <c r="I204" s="2">
        <v>44240</v>
      </c>
      <c r="J204" t="s">
        <v>646</v>
      </c>
      <c r="K204" t="s">
        <v>647</v>
      </c>
      <c r="L204" t="s">
        <v>52</v>
      </c>
      <c r="M204">
        <v>3922.1352000000002</v>
      </c>
      <c r="N204">
        <v>361</v>
      </c>
      <c r="O204" t="s">
        <v>39</v>
      </c>
      <c r="P204" t="s">
        <v>39</v>
      </c>
      <c r="Q204" s="2">
        <v>44257</v>
      </c>
      <c r="R204" t="s">
        <v>83</v>
      </c>
      <c r="S204" t="s">
        <v>45</v>
      </c>
      <c r="T204">
        <f>_xlfn.DAYS(Raw_data_US_healthcare[[#This Row],[Discharge Date]],Raw_data_US_healthcare[[#This Row],[Date of Admission]])</f>
        <v>17</v>
      </c>
    </row>
    <row r="205" spans="1:20" x14ac:dyDescent="0.3">
      <c r="A205" t="s">
        <v>26511</v>
      </c>
      <c r="B205" t="s">
        <v>648</v>
      </c>
      <c r="C205">
        <v>71</v>
      </c>
      <c r="D205" t="str">
        <f>IF(Raw_data_US_healthcare[[#This Row],[Age]]&lt;35,"Young",IF(Raw_data_US_healthcare[[#This Row],[Age]]&lt;60,"Middle","Senior"))</f>
        <v>Senior</v>
      </c>
      <c r="E205" t="s">
        <v>16</v>
      </c>
      <c r="F205" t="s">
        <v>113</v>
      </c>
      <c r="G205" t="s">
        <v>113</v>
      </c>
      <c r="H205" t="s">
        <v>18</v>
      </c>
      <c r="I205" s="2">
        <v>43873</v>
      </c>
      <c r="J205" t="s">
        <v>649</v>
      </c>
      <c r="K205" t="s">
        <v>650</v>
      </c>
      <c r="L205" t="s">
        <v>31</v>
      </c>
      <c r="M205">
        <v>17098.134900000001</v>
      </c>
      <c r="N205">
        <v>181</v>
      </c>
      <c r="O205" t="s">
        <v>43</v>
      </c>
      <c r="P205" t="s">
        <v>43</v>
      </c>
      <c r="Q205" s="2">
        <v>43896</v>
      </c>
      <c r="R205" t="s">
        <v>44</v>
      </c>
      <c r="S205" t="s">
        <v>45</v>
      </c>
      <c r="T205">
        <f>_xlfn.DAYS(Raw_data_US_healthcare[[#This Row],[Discharge Date]],Raw_data_US_healthcare[[#This Row],[Date of Admission]])</f>
        <v>23</v>
      </c>
    </row>
    <row r="206" spans="1:20" x14ac:dyDescent="0.3">
      <c r="A206" t="s">
        <v>26511</v>
      </c>
      <c r="B206" t="s">
        <v>651</v>
      </c>
      <c r="C206">
        <v>26</v>
      </c>
      <c r="D206" t="str">
        <f>IF(Raw_data_US_healthcare[[#This Row],[Age]]&lt;35,"Young",IF(Raw_data_US_healthcare[[#This Row],[Age]]&lt;60,"Middle","Senior"))</f>
        <v>Young</v>
      </c>
      <c r="E206" t="s">
        <v>16</v>
      </c>
      <c r="F206" t="s">
        <v>35</v>
      </c>
      <c r="G206" t="s">
        <v>35</v>
      </c>
      <c r="H206" t="s">
        <v>69</v>
      </c>
      <c r="I206" s="2">
        <v>45118</v>
      </c>
      <c r="J206" t="s">
        <v>652</v>
      </c>
      <c r="K206" t="s">
        <v>653</v>
      </c>
      <c r="L206" t="s">
        <v>56</v>
      </c>
      <c r="M206">
        <v>55352.525399999999</v>
      </c>
      <c r="N206">
        <v>205</v>
      </c>
      <c r="O206" t="s">
        <v>22</v>
      </c>
      <c r="P206" t="s">
        <v>22</v>
      </c>
      <c r="Q206" s="2">
        <v>45133</v>
      </c>
      <c r="R206" t="s">
        <v>44</v>
      </c>
      <c r="S206" t="s">
        <v>45</v>
      </c>
      <c r="T206">
        <f>_xlfn.DAYS(Raw_data_US_healthcare[[#This Row],[Discharge Date]],Raw_data_US_healthcare[[#This Row],[Date of Admission]])</f>
        <v>15</v>
      </c>
    </row>
    <row r="207" spans="1:20" x14ac:dyDescent="0.3">
      <c r="A207" t="s">
        <v>26512</v>
      </c>
      <c r="B207" t="s">
        <v>654</v>
      </c>
      <c r="C207">
        <v>76</v>
      </c>
      <c r="D207" t="str">
        <f>IF(Raw_data_US_healthcare[[#This Row],[Age]]&lt;35,"Young",IF(Raw_data_US_healthcare[[#This Row],[Age]]&lt;60,"Middle","Senior"))</f>
        <v>Senior</v>
      </c>
      <c r="E207" t="s">
        <v>26</v>
      </c>
      <c r="F207" t="s">
        <v>113</v>
      </c>
      <c r="G207" t="s">
        <v>113</v>
      </c>
      <c r="H207" t="s">
        <v>26514</v>
      </c>
      <c r="I207" s="2">
        <v>44943</v>
      </c>
      <c r="J207" t="s">
        <v>655</v>
      </c>
      <c r="K207" t="s">
        <v>656</v>
      </c>
      <c r="L207" t="s">
        <v>31</v>
      </c>
      <c r="M207">
        <v>3896.8105</v>
      </c>
      <c r="N207">
        <v>400</v>
      </c>
      <c r="O207" t="s">
        <v>22</v>
      </c>
      <c r="P207" t="s">
        <v>22</v>
      </c>
      <c r="Q207" s="2">
        <v>44944</v>
      </c>
      <c r="R207" t="s">
        <v>32</v>
      </c>
      <c r="S207" t="s">
        <v>45</v>
      </c>
      <c r="T207">
        <f>_xlfn.DAYS(Raw_data_US_healthcare[[#This Row],[Discharge Date]],Raw_data_US_healthcare[[#This Row],[Date of Admission]])</f>
        <v>1</v>
      </c>
    </row>
    <row r="208" spans="1:20" x14ac:dyDescent="0.3">
      <c r="A208" t="s">
        <v>26511</v>
      </c>
      <c r="B208" t="s">
        <v>657</v>
      </c>
      <c r="C208">
        <v>30</v>
      </c>
      <c r="D208" t="str">
        <f>IF(Raw_data_US_healthcare[[#This Row],[Age]]&lt;35,"Young",IF(Raw_data_US_healthcare[[#This Row],[Age]]&lt;60,"Middle","Senior"))</f>
        <v>Young</v>
      </c>
      <c r="E208" t="s">
        <v>16</v>
      </c>
      <c r="F208" t="s">
        <v>49</v>
      </c>
      <c r="G208" t="s">
        <v>49</v>
      </c>
      <c r="H208" t="s">
        <v>18</v>
      </c>
      <c r="I208" s="2">
        <v>44785</v>
      </c>
      <c r="J208" t="s">
        <v>658</v>
      </c>
      <c r="K208" t="s">
        <v>659</v>
      </c>
      <c r="L208" t="s">
        <v>56</v>
      </c>
      <c r="M208">
        <v>29656.937699999999</v>
      </c>
      <c r="N208">
        <v>127</v>
      </c>
      <c r="O208" t="s">
        <v>39</v>
      </c>
      <c r="P208" t="s">
        <v>39</v>
      </c>
      <c r="Q208" s="2">
        <v>44801</v>
      </c>
      <c r="R208" t="s">
        <v>44</v>
      </c>
      <c r="S208" t="s">
        <v>24</v>
      </c>
      <c r="T208">
        <f>_xlfn.DAYS(Raw_data_US_healthcare[[#This Row],[Discharge Date]],Raw_data_US_healthcare[[#This Row],[Date of Admission]])</f>
        <v>16</v>
      </c>
    </row>
    <row r="209" spans="1:20" x14ac:dyDescent="0.3">
      <c r="A209" t="s">
        <v>26512</v>
      </c>
      <c r="B209" t="s">
        <v>660</v>
      </c>
      <c r="C209">
        <v>37</v>
      </c>
      <c r="D209" t="str">
        <f>IF(Raw_data_US_healthcare[[#This Row],[Age]]&lt;35,"Young",IF(Raw_data_US_healthcare[[#This Row],[Age]]&lt;60,"Middle","Senior"))</f>
        <v>Middle</v>
      </c>
      <c r="E209" t="s">
        <v>26</v>
      </c>
      <c r="F209" t="s">
        <v>49</v>
      </c>
      <c r="G209" t="s">
        <v>49</v>
      </c>
      <c r="H209" t="s">
        <v>69</v>
      </c>
      <c r="I209" s="2">
        <v>44283</v>
      </c>
      <c r="J209" t="s">
        <v>661</v>
      </c>
      <c r="K209" t="s">
        <v>662</v>
      </c>
      <c r="L209" t="s">
        <v>21</v>
      </c>
      <c r="M209">
        <v>34602.2261</v>
      </c>
      <c r="N209">
        <v>148</v>
      </c>
      <c r="O209" t="s">
        <v>39</v>
      </c>
      <c r="P209" t="s">
        <v>39</v>
      </c>
      <c r="Q209" s="2">
        <v>44290</v>
      </c>
      <c r="R209" t="s">
        <v>32</v>
      </c>
      <c r="S209" t="s">
        <v>33</v>
      </c>
      <c r="T209">
        <f>_xlfn.DAYS(Raw_data_US_healthcare[[#This Row],[Discharge Date]],Raw_data_US_healthcare[[#This Row],[Date of Admission]])</f>
        <v>7</v>
      </c>
    </row>
    <row r="210" spans="1:20" x14ac:dyDescent="0.3">
      <c r="A210" t="s">
        <v>26512</v>
      </c>
      <c r="B210" t="s">
        <v>663</v>
      </c>
      <c r="C210">
        <v>45</v>
      </c>
      <c r="D210" t="str">
        <f>IF(Raw_data_US_healthcare[[#This Row],[Age]]&lt;35,"Young",IF(Raw_data_US_healthcare[[#This Row],[Age]]&lt;60,"Middle","Senior"))</f>
        <v>Middle</v>
      </c>
      <c r="E210" t="s">
        <v>26</v>
      </c>
      <c r="F210" t="s">
        <v>49</v>
      </c>
      <c r="G210" t="s">
        <v>49</v>
      </c>
      <c r="H210" t="s">
        <v>69</v>
      </c>
      <c r="I210" s="2">
        <v>43599</v>
      </c>
      <c r="J210" t="s">
        <v>664</v>
      </c>
      <c r="K210" t="s">
        <v>665</v>
      </c>
      <c r="L210" t="s">
        <v>31</v>
      </c>
      <c r="M210">
        <v>2436.9695999999999</v>
      </c>
      <c r="N210">
        <v>333</v>
      </c>
      <c r="O210" t="s">
        <v>22</v>
      </c>
      <c r="P210" t="s">
        <v>22</v>
      </c>
      <c r="Q210" s="2">
        <v>43600</v>
      </c>
      <c r="R210" t="s">
        <v>44</v>
      </c>
      <c r="S210" t="s">
        <v>33</v>
      </c>
      <c r="T210">
        <f>_xlfn.DAYS(Raw_data_US_healthcare[[#This Row],[Discharge Date]],Raw_data_US_healthcare[[#This Row],[Date of Admission]])</f>
        <v>1</v>
      </c>
    </row>
    <row r="211" spans="1:20" x14ac:dyDescent="0.3">
      <c r="A211" t="s">
        <v>26512</v>
      </c>
      <c r="B211" t="s">
        <v>666</v>
      </c>
      <c r="C211">
        <v>41</v>
      </c>
      <c r="D211" t="str">
        <f>IF(Raw_data_US_healthcare[[#This Row],[Age]]&lt;35,"Young",IF(Raw_data_US_healthcare[[#This Row],[Age]]&lt;60,"Middle","Senior"))</f>
        <v>Middle</v>
      </c>
      <c r="E211" t="s">
        <v>26</v>
      </c>
      <c r="F211" t="s">
        <v>62</v>
      </c>
      <c r="G211" t="s">
        <v>62</v>
      </c>
      <c r="H211" t="s">
        <v>28</v>
      </c>
      <c r="I211" s="2">
        <v>44284</v>
      </c>
      <c r="J211" t="s">
        <v>667</v>
      </c>
      <c r="K211" t="s">
        <v>668</v>
      </c>
      <c r="L211" t="s">
        <v>21</v>
      </c>
      <c r="M211">
        <v>37987.918899999997</v>
      </c>
      <c r="N211">
        <v>162</v>
      </c>
      <c r="O211" t="s">
        <v>43</v>
      </c>
      <c r="P211" t="s">
        <v>43</v>
      </c>
      <c r="Q211" s="2">
        <v>44311</v>
      </c>
      <c r="R211" t="s">
        <v>83</v>
      </c>
      <c r="S211" t="s">
        <v>24</v>
      </c>
      <c r="T211">
        <f>_xlfn.DAYS(Raw_data_US_healthcare[[#This Row],[Discharge Date]],Raw_data_US_healthcare[[#This Row],[Date of Admission]])</f>
        <v>27</v>
      </c>
    </row>
    <row r="212" spans="1:20" x14ac:dyDescent="0.3">
      <c r="A212" t="s">
        <v>26511</v>
      </c>
      <c r="B212" t="s">
        <v>669</v>
      </c>
      <c r="C212">
        <v>40</v>
      </c>
      <c r="D212" t="str">
        <f>IF(Raw_data_US_healthcare[[#This Row],[Age]]&lt;35,"Young",IF(Raw_data_US_healthcare[[#This Row],[Age]]&lt;60,"Middle","Senior"))</f>
        <v>Middle</v>
      </c>
      <c r="E212" t="s">
        <v>16</v>
      </c>
      <c r="F212" t="s">
        <v>17</v>
      </c>
      <c r="G212" t="s">
        <v>17</v>
      </c>
      <c r="H212" t="s">
        <v>69</v>
      </c>
      <c r="I212" s="2">
        <v>43597</v>
      </c>
      <c r="J212" t="s">
        <v>670</v>
      </c>
      <c r="K212" t="s">
        <v>671</v>
      </c>
      <c r="L212" t="s">
        <v>56</v>
      </c>
      <c r="M212">
        <v>28249.661400000001</v>
      </c>
      <c r="N212">
        <v>119</v>
      </c>
      <c r="O212" t="s">
        <v>39</v>
      </c>
      <c r="P212" t="s">
        <v>39</v>
      </c>
      <c r="Q212" s="2">
        <v>43610</v>
      </c>
      <c r="R212" t="s">
        <v>32</v>
      </c>
      <c r="S212" t="s">
        <v>33</v>
      </c>
      <c r="T212">
        <f>_xlfn.DAYS(Raw_data_US_healthcare[[#This Row],[Discharge Date]],Raw_data_US_healthcare[[#This Row],[Date of Admission]])</f>
        <v>13</v>
      </c>
    </row>
    <row r="213" spans="1:20" x14ac:dyDescent="0.3">
      <c r="A213" t="s">
        <v>26512</v>
      </c>
      <c r="B213" t="s">
        <v>672</v>
      </c>
      <c r="C213">
        <v>60</v>
      </c>
      <c r="D213" t="str">
        <f>IF(Raw_data_US_healthcare[[#This Row],[Age]]&lt;35,"Young",IF(Raw_data_US_healthcare[[#This Row],[Age]]&lt;60,"Middle","Senior"))</f>
        <v>Senior</v>
      </c>
      <c r="E213" t="s">
        <v>26</v>
      </c>
      <c r="F213" t="s">
        <v>62</v>
      </c>
      <c r="G213" t="s">
        <v>62</v>
      </c>
      <c r="H213" t="s">
        <v>28</v>
      </c>
      <c r="I213" s="2">
        <v>44340</v>
      </c>
      <c r="J213" t="s">
        <v>673</v>
      </c>
      <c r="K213" t="s">
        <v>674</v>
      </c>
      <c r="L213" t="s">
        <v>21</v>
      </c>
      <c r="M213">
        <v>17357.833600000002</v>
      </c>
      <c r="N213">
        <v>456</v>
      </c>
      <c r="O213" t="s">
        <v>43</v>
      </c>
      <c r="P213" t="s">
        <v>43</v>
      </c>
      <c r="Q213" s="2">
        <v>44368</v>
      </c>
      <c r="R213" t="s">
        <v>83</v>
      </c>
      <c r="S213" t="s">
        <v>33</v>
      </c>
      <c r="T213">
        <f>_xlfn.DAYS(Raw_data_US_healthcare[[#This Row],[Discharge Date]],Raw_data_US_healthcare[[#This Row],[Date of Admission]])</f>
        <v>28</v>
      </c>
    </row>
    <row r="214" spans="1:20" x14ac:dyDescent="0.3">
      <c r="A214" t="s">
        <v>26512</v>
      </c>
      <c r="B214" t="s">
        <v>675</v>
      </c>
      <c r="C214">
        <v>36</v>
      </c>
      <c r="D214" t="str">
        <f>IF(Raw_data_US_healthcare[[#This Row],[Age]]&lt;35,"Young",IF(Raw_data_US_healthcare[[#This Row],[Age]]&lt;60,"Middle","Senior"))</f>
        <v>Middle</v>
      </c>
      <c r="E214" t="s">
        <v>26</v>
      </c>
      <c r="F214" t="s">
        <v>49</v>
      </c>
      <c r="G214" t="s">
        <v>49</v>
      </c>
      <c r="H214" t="s">
        <v>36</v>
      </c>
      <c r="I214" s="2">
        <v>44801</v>
      </c>
      <c r="J214" t="s">
        <v>676</v>
      </c>
      <c r="K214" t="s">
        <v>677</v>
      </c>
      <c r="L214" t="s">
        <v>60</v>
      </c>
      <c r="M214">
        <v>4906.5465000000004</v>
      </c>
      <c r="N214">
        <v>443</v>
      </c>
      <c r="O214" t="s">
        <v>22</v>
      </c>
      <c r="P214" t="s">
        <v>22</v>
      </c>
      <c r="Q214" s="2">
        <v>44817</v>
      </c>
      <c r="R214" t="s">
        <v>23</v>
      </c>
      <c r="S214" t="s">
        <v>33</v>
      </c>
      <c r="T214">
        <f>_xlfn.DAYS(Raw_data_US_healthcare[[#This Row],[Discharge Date]],Raw_data_US_healthcare[[#This Row],[Date of Admission]])</f>
        <v>16</v>
      </c>
    </row>
    <row r="215" spans="1:20" x14ac:dyDescent="0.3">
      <c r="A215" t="s">
        <v>26511</v>
      </c>
      <c r="B215" t="s">
        <v>678</v>
      </c>
      <c r="C215">
        <v>81</v>
      </c>
      <c r="D215" t="str">
        <f>IF(Raw_data_US_healthcare[[#This Row],[Age]]&lt;35,"Young",IF(Raw_data_US_healthcare[[#This Row],[Age]]&lt;60,"Middle","Senior"))</f>
        <v>Senior</v>
      </c>
      <c r="E215" t="s">
        <v>16</v>
      </c>
      <c r="F215" t="s">
        <v>35</v>
      </c>
      <c r="G215" t="s">
        <v>35</v>
      </c>
      <c r="H215" t="s">
        <v>26516</v>
      </c>
      <c r="I215" s="2">
        <v>44768</v>
      </c>
      <c r="J215" t="s">
        <v>679</v>
      </c>
      <c r="K215" t="s">
        <v>680</v>
      </c>
      <c r="L215" t="s">
        <v>60</v>
      </c>
      <c r="M215">
        <v>16907.5965</v>
      </c>
      <c r="N215">
        <v>129</v>
      </c>
      <c r="O215" t="s">
        <v>43</v>
      </c>
      <c r="P215" t="s">
        <v>43</v>
      </c>
      <c r="Q215" s="2">
        <v>44794</v>
      </c>
      <c r="R215" t="s">
        <v>32</v>
      </c>
      <c r="S215" t="s">
        <v>33</v>
      </c>
      <c r="T215">
        <f>_xlfn.DAYS(Raw_data_US_healthcare[[#This Row],[Discharge Date]],Raw_data_US_healthcare[[#This Row],[Date of Admission]])</f>
        <v>26</v>
      </c>
    </row>
    <row r="216" spans="1:20" x14ac:dyDescent="0.3">
      <c r="A216" t="s">
        <v>26511</v>
      </c>
      <c r="B216" t="s">
        <v>681</v>
      </c>
      <c r="C216">
        <v>42</v>
      </c>
      <c r="D216" t="str">
        <f>IF(Raw_data_US_healthcare[[#This Row],[Age]]&lt;35,"Young",IF(Raw_data_US_healthcare[[#This Row],[Age]]&lt;60,"Middle","Senior"))</f>
        <v>Middle</v>
      </c>
      <c r="E216" t="s">
        <v>16</v>
      </c>
      <c r="F216" t="s">
        <v>27</v>
      </c>
      <c r="G216" t="s">
        <v>27</v>
      </c>
      <c r="H216" t="s">
        <v>69</v>
      </c>
      <c r="I216" s="2">
        <v>44010</v>
      </c>
      <c r="J216" t="s">
        <v>682</v>
      </c>
      <c r="K216" t="s">
        <v>683</v>
      </c>
      <c r="L216" t="s">
        <v>21</v>
      </c>
      <c r="M216">
        <v>43768.015800000001</v>
      </c>
      <c r="N216">
        <v>292</v>
      </c>
      <c r="O216" t="s">
        <v>22</v>
      </c>
      <c r="P216" t="s">
        <v>22</v>
      </c>
      <c r="Q216" s="2">
        <v>44028</v>
      </c>
      <c r="R216" t="s">
        <v>44</v>
      </c>
      <c r="S216" t="s">
        <v>33</v>
      </c>
      <c r="T216">
        <f>_xlfn.DAYS(Raw_data_US_healthcare[[#This Row],[Discharge Date]],Raw_data_US_healthcare[[#This Row],[Date of Admission]])</f>
        <v>18</v>
      </c>
    </row>
    <row r="217" spans="1:20" x14ac:dyDescent="0.3">
      <c r="A217" t="s">
        <v>26511</v>
      </c>
      <c r="B217" t="s">
        <v>684</v>
      </c>
      <c r="C217">
        <v>54</v>
      </c>
      <c r="D217" t="str">
        <f>IF(Raw_data_US_healthcare[[#This Row],[Age]]&lt;35,"Young",IF(Raw_data_US_healthcare[[#This Row],[Age]]&lt;60,"Middle","Senior"))</f>
        <v>Middle</v>
      </c>
      <c r="E217" t="s">
        <v>16</v>
      </c>
      <c r="F217" t="s">
        <v>113</v>
      </c>
      <c r="G217" t="s">
        <v>113</v>
      </c>
      <c r="H217" t="s">
        <v>36</v>
      </c>
      <c r="I217" s="2">
        <v>44331</v>
      </c>
      <c r="J217" t="s">
        <v>685</v>
      </c>
      <c r="K217" t="s">
        <v>686</v>
      </c>
      <c r="L217" t="s">
        <v>60</v>
      </c>
      <c r="M217">
        <v>15025.187900000001</v>
      </c>
      <c r="N217">
        <v>164</v>
      </c>
      <c r="O217" t="s">
        <v>39</v>
      </c>
      <c r="P217" t="s">
        <v>39</v>
      </c>
      <c r="Q217" s="2">
        <v>44355</v>
      </c>
      <c r="R217" t="s">
        <v>23</v>
      </c>
      <c r="S217" t="s">
        <v>24</v>
      </c>
      <c r="T217">
        <f>_xlfn.DAYS(Raw_data_US_healthcare[[#This Row],[Discharge Date]],Raw_data_US_healthcare[[#This Row],[Date of Admission]])</f>
        <v>24</v>
      </c>
    </row>
    <row r="218" spans="1:20" x14ac:dyDescent="0.3">
      <c r="A218" t="s">
        <v>26511</v>
      </c>
      <c r="B218" t="s">
        <v>687</v>
      </c>
      <c r="C218">
        <v>80</v>
      </c>
      <c r="D218" t="str">
        <f>IF(Raw_data_US_healthcare[[#This Row],[Age]]&lt;35,"Young",IF(Raw_data_US_healthcare[[#This Row],[Age]]&lt;60,"Middle","Senior"))</f>
        <v>Senior</v>
      </c>
      <c r="E218" t="s">
        <v>16</v>
      </c>
      <c r="F218" t="s">
        <v>35</v>
      </c>
      <c r="G218" t="s">
        <v>35</v>
      </c>
      <c r="H218" t="s">
        <v>36</v>
      </c>
      <c r="I218" s="2">
        <v>43414</v>
      </c>
      <c r="J218" t="s">
        <v>688</v>
      </c>
      <c r="K218" t="s">
        <v>689</v>
      </c>
      <c r="L218" t="s">
        <v>52</v>
      </c>
      <c r="M218">
        <v>13330.306200000001</v>
      </c>
      <c r="N218">
        <v>486</v>
      </c>
      <c r="O218" t="s">
        <v>22</v>
      </c>
      <c r="P218" t="s">
        <v>22</v>
      </c>
      <c r="Q218" s="2">
        <v>43418</v>
      </c>
      <c r="R218" t="s">
        <v>32</v>
      </c>
      <c r="S218" t="s">
        <v>45</v>
      </c>
      <c r="T218">
        <f>_xlfn.DAYS(Raw_data_US_healthcare[[#This Row],[Discharge Date]],Raw_data_US_healthcare[[#This Row],[Date of Admission]])</f>
        <v>4</v>
      </c>
    </row>
    <row r="219" spans="1:20" x14ac:dyDescent="0.3">
      <c r="A219" t="s">
        <v>26512</v>
      </c>
      <c r="B219" t="s">
        <v>690</v>
      </c>
      <c r="C219">
        <v>54</v>
      </c>
      <c r="D219" t="str">
        <f>IF(Raw_data_US_healthcare[[#This Row],[Age]]&lt;35,"Young",IF(Raw_data_US_healthcare[[#This Row],[Age]]&lt;60,"Middle","Senior"))</f>
        <v>Middle</v>
      </c>
      <c r="E219" t="s">
        <v>26</v>
      </c>
      <c r="F219" t="s">
        <v>62</v>
      </c>
      <c r="G219" t="s">
        <v>62</v>
      </c>
      <c r="H219" t="s">
        <v>36</v>
      </c>
      <c r="I219" s="2">
        <v>44498</v>
      </c>
      <c r="J219" t="s">
        <v>691</v>
      </c>
      <c r="K219" t="s">
        <v>692</v>
      </c>
      <c r="L219" t="s">
        <v>52</v>
      </c>
      <c r="M219">
        <v>6293.2012999999997</v>
      </c>
      <c r="N219">
        <v>440</v>
      </c>
      <c r="O219" t="s">
        <v>22</v>
      </c>
      <c r="P219" t="s">
        <v>22</v>
      </c>
      <c r="Q219" s="2">
        <v>44505</v>
      </c>
      <c r="R219" t="s">
        <v>44</v>
      </c>
      <c r="S219" t="s">
        <v>24</v>
      </c>
      <c r="T219">
        <f>_xlfn.DAYS(Raw_data_US_healthcare[[#This Row],[Discharge Date]],Raw_data_US_healthcare[[#This Row],[Date of Admission]])</f>
        <v>7</v>
      </c>
    </row>
    <row r="220" spans="1:20" x14ac:dyDescent="0.3">
      <c r="A220" t="s">
        <v>26511</v>
      </c>
      <c r="B220" t="s">
        <v>693</v>
      </c>
      <c r="C220">
        <v>60</v>
      </c>
      <c r="D220" t="str">
        <f>IF(Raw_data_US_healthcare[[#This Row],[Age]]&lt;35,"Young",IF(Raw_data_US_healthcare[[#This Row],[Age]]&lt;60,"Middle","Senior"))</f>
        <v>Senior</v>
      </c>
      <c r="E220" t="s">
        <v>16</v>
      </c>
      <c r="F220" t="s">
        <v>228</v>
      </c>
      <c r="G220" t="s">
        <v>228</v>
      </c>
      <c r="H220" t="s">
        <v>28</v>
      </c>
      <c r="I220" s="2">
        <v>44250</v>
      </c>
      <c r="J220" t="s">
        <v>694</v>
      </c>
      <c r="K220" t="s">
        <v>695</v>
      </c>
      <c r="L220" t="s">
        <v>21</v>
      </c>
      <c r="M220">
        <v>33243.108999999997</v>
      </c>
      <c r="N220">
        <v>275</v>
      </c>
      <c r="O220" t="s">
        <v>43</v>
      </c>
      <c r="P220" t="s">
        <v>43</v>
      </c>
      <c r="Q220" s="2">
        <v>44261</v>
      </c>
      <c r="R220" t="s">
        <v>83</v>
      </c>
      <c r="S220" t="s">
        <v>45</v>
      </c>
      <c r="T220">
        <f>_xlfn.DAYS(Raw_data_US_healthcare[[#This Row],[Discharge Date]],Raw_data_US_healthcare[[#This Row],[Date of Admission]])</f>
        <v>11</v>
      </c>
    </row>
    <row r="221" spans="1:20" x14ac:dyDescent="0.3">
      <c r="A221" t="s">
        <v>26511</v>
      </c>
      <c r="B221" t="s">
        <v>696</v>
      </c>
      <c r="C221">
        <v>52</v>
      </c>
      <c r="D221" t="str">
        <f>IF(Raw_data_US_healthcare[[#This Row],[Age]]&lt;35,"Young",IF(Raw_data_US_healthcare[[#This Row],[Age]]&lt;60,"Middle","Senior"))</f>
        <v>Middle</v>
      </c>
      <c r="E221" t="s">
        <v>16</v>
      </c>
      <c r="F221" t="s">
        <v>228</v>
      </c>
      <c r="G221" t="s">
        <v>228</v>
      </c>
      <c r="H221" t="s">
        <v>18</v>
      </c>
      <c r="I221" s="2">
        <v>43836</v>
      </c>
      <c r="J221" t="s">
        <v>697</v>
      </c>
      <c r="K221" t="s">
        <v>698</v>
      </c>
      <c r="L221" t="s">
        <v>56</v>
      </c>
      <c r="M221">
        <v>4768.6193000000003</v>
      </c>
      <c r="N221">
        <v>265</v>
      </c>
      <c r="O221" t="s">
        <v>43</v>
      </c>
      <c r="P221" t="s">
        <v>43</v>
      </c>
      <c r="Q221" s="2">
        <v>43840</v>
      </c>
      <c r="R221" t="s">
        <v>83</v>
      </c>
      <c r="S221" t="s">
        <v>45</v>
      </c>
      <c r="T221">
        <f>_xlfn.DAYS(Raw_data_US_healthcare[[#This Row],[Discharge Date]],Raw_data_US_healthcare[[#This Row],[Date of Admission]])</f>
        <v>4</v>
      </c>
    </row>
    <row r="222" spans="1:20" x14ac:dyDescent="0.3">
      <c r="A222" t="s">
        <v>26511</v>
      </c>
      <c r="B222" t="s">
        <v>699</v>
      </c>
      <c r="C222">
        <v>62</v>
      </c>
      <c r="D222" t="str">
        <f>IF(Raw_data_US_healthcare[[#This Row],[Age]]&lt;35,"Young",IF(Raw_data_US_healthcare[[#This Row],[Age]]&lt;60,"Middle","Senior"))</f>
        <v>Senior</v>
      </c>
      <c r="E222" t="s">
        <v>16</v>
      </c>
      <c r="F222" t="s">
        <v>35</v>
      </c>
      <c r="G222" t="s">
        <v>35</v>
      </c>
      <c r="H222" t="s">
        <v>26516</v>
      </c>
      <c r="I222" s="2">
        <v>44784</v>
      </c>
      <c r="J222" t="s">
        <v>700</v>
      </c>
      <c r="K222" t="s">
        <v>701</v>
      </c>
      <c r="L222" t="s">
        <v>21</v>
      </c>
      <c r="M222">
        <v>5164.4008999999996</v>
      </c>
      <c r="N222">
        <v>459</v>
      </c>
      <c r="O222" t="s">
        <v>39</v>
      </c>
      <c r="P222" t="s">
        <v>39</v>
      </c>
      <c r="Q222" s="2">
        <v>44796</v>
      </c>
      <c r="R222" t="s">
        <v>23</v>
      </c>
      <c r="S222" t="s">
        <v>33</v>
      </c>
      <c r="T222">
        <f>_xlfn.DAYS(Raw_data_US_healthcare[[#This Row],[Discharge Date]],Raw_data_US_healthcare[[#This Row],[Date of Admission]])</f>
        <v>12</v>
      </c>
    </row>
    <row r="223" spans="1:20" x14ac:dyDescent="0.3">
      <c r="A223" t="s">
        <v>26512</v>
      </c>
      <c r="B223" t="s">
        <v>702</v>
      </c>
      <c r="C223">
        <v>54</v>
      </c>
      <c r="D223" t="str">
        <f>IF(Raw_data_US_healthcare[[#This Row],[Age]]&lt;35,"Young",IF(Raw_data_US_healthcare[[#This Row],[Age]]&lt;60,"Middle","Senior"))</f>
        <v>Middle</v>
      </c>
      <c r="E223" t="s">
        <v>26</v>
      </c>
      <c r="F223" t="s">
        <v>27</v>
      </c>
      <c r="G223" t="s">
        <v>27</v>
      </c>
      <c r="H223" t="s">
        <v>69</v>
      </c>
      <c r="I223" s="2">
        <v>43784</v>
      </c>
      <c r="J223" t="s">
        <v>703</v>
      </c>
      <c r="K223" t="s">
        <v>704</v>
      </c>
      <c r="L223" t="s">
        <v>52</v>
      </c>
      <c r="M223">
        <v>66733.454700000002</v>
      </c>
      <c r="N223">
        <v>193</v>
      </c>
      <c r="O223" t="s">
        <v>39</v>
      </c>
      <c r="P223" t="s">
        <v>39</v>
      </c>
      <c r="Q223" s="2">
        <v>43811</v>
      </c>
      <c r="R223" t="s">
        <v>83</v>
      </c>
      <c r="S223" t="s">
        <v>33</v>
      </c>
      <c r="T223">
        <f>_xlfn.DAYS(Raw_data_US_healthcare[[#This Row],[Discharge Date]],Raw_data_US_healthcare[[#This Row],[Date of Admission]])</f>
        <v>27</v>
      </c>
    </row>
    <row r="224" spans="1:20" x14ac:dyDescent="0.3">
      <c r="A224" t="s">
        <v>26511</v>
      </c>
      <c r="B224" t="s">
        <v>705</v>
      </c>
      <c r="C224">
        <v>21</v>
      </c>
      <c r="D224" t="str">
        <f>IF(Raw_data_US_healthcare[[#This Row],[Age]]&lt;35,"Young",IF(Raw_data_US_healthcare[[#This Row],[Age]]&lt;60,"Middle","Senior"))</f>
        <v>Young</v>
      </c>
      <c r="E224" t="s">
        <v>16</v>
      </c>
      <c r="F224" t="s">
        <v>228</v>
      </c>
      <c r="G224" t="s">
        <v>228</v>
      </c>
      <c r="H224" t="s">
        <v>69</v>
      </c>
      <c r="I224" s="2">
        <v>44527</v>
      </c>
      <c r="J224" t="s">
        <v>706</v>
      </c>
      <c r="K224" t="s">
        <v>707</v>
      </c>
      <c r="L224" t="s">
        <v>56</v>
      </c>
      <c r="M224">
        <v>62918.162100000001</v>
      </c>
      <c r="N224">
        <v>309</v>
      </c>
      <c r="O224" t="s">
        <v>39</v>
      </c>
      <c r="P224" t="s">
        <v>39</v>
      </c>
      <c r="Q224" s="2">
        <v>44541</v>
      </c>
      <c r="R224" t="s">
        <v>44</v>
      </c>
      <c r="S224" t="s">
        <v>24</v>
      </c>
      <c r="T224">
        <f>_xlfn.DAYS(Raw_data_US_healthcare[[#This Row],[Discharge Date]],Raw_data_US_healthcare[[#This Row],[Date of Admission]])</f>
        <v>14</v>
      </c>
    </row>
    <row r="225" spans="1:20" x14ac:dyDescent="0.3">
      <c r="A225" t="s">
        <v>26511</v>
      </c>
      <c r="B225" t="s">
        <v>708</v>
      </c>
      <c r="C225">
        <v>82</v>
      </c>
      <c r="D225" t="str">
        <f>IF(Raw_data_US_healthcare[[#This Row],[Age]]&lt;35,"Young",IF(Raw_data_US_healthcare[[#This Row],[Age]]&lt;60,"Middle","Senior"))</f>
        <v>Senior</v>
      </c>
      <c r="E225" t="s">
        <v>16</v>
      </c>
      <c r="F225" t="s">
        <v>88</v>
      </c>
      <c r="G225" t="s">
        <v>88</v>
      </c>
      <c r="H225" t="s">
        <v>26514</v>
      </c>
      <c r="I225" s="2">
        <v>43543</v>
      </c>
      <c r="J225" t="s">
        <v>709</v>
      </c>
      <c r="K225" t="s">
        <v>710</v>
      </c>
      <c r="L225" t="s">
        <v>21</v>
      </c>
      <c r="M225">
        <v>36775.688199999997</v>
      </c>
      <c r="N225">
        <v>222</v>
      </c>
      <c r="O225" t="s">
        <v>22</v>
      </c>
      <c r="P225" t="s">
        <v>22</v>
      </c>
      <c r="Q225" s="2">
        <v>43566</v>
      </c>
      <c r="R225" t="s">
        <v>83</v>
      </c>
      <c r="S225" t="s">
        <v>33</v>
      </c>
      <c r="T225">
        <f>_xlfn.DAYS(Raw_data_US_healthcare[[#This Row],[Discharge Date]],Raw_data_US_healthcare[[#This Row],[Date of Admission]])</f>
        <v>23</v>
      </c>
    </row>
    <row r="226" spans="1:20" x14ac:dyDescent="0.3">
      <c r="A226" t="s">
        <v>26511</v>
      </c>
      <c r="B226" t="s">
        <v>711</v>
      </c>
      <c r="C226">
        <v>72</v>
      </c>
      <c r="D226" t="str">
        <f>IF(Raw_data_US_healthcare[[#This Row],[Age]]&lt;35,"Young",IF(Raw_data_US_healthcare[[#This Row],[Age]]&lt;60,"Middle","Senior"))</f>
        <v>Senior</v>
      </c>
      <c r="E226" t="s">
        <v>16</v>
      </c>
      <c r="F226" t="s">
        <v>88</v>
      </c>
      <c r="G226" t="s">
        <v>88</v>
      </c>
      <c r="H226" t="s">
        <v>18</v>
      </c>
      <c r="I226" s="2">
        <v>44121</v>
      </c>
      <c r="J226" t="s">
        <v>712</v>
      </c>
      <c r="K226" t="s">
        <v>713</v>
      </c>
      <c r="L226" t="s">
        <v>21</v>
      </c>
      <c r="M226">
        <v>44848.831400000003</v>
      </c>
      <c r="N226">
        <v>488</v>
      </c>
      <c r="O226" t="s">
        <v>39</v>
      </c>
      <c r="P226" t="s">
        <v>39</v>
      </c>
      <c r="Q226" s="2">
        <v>44149</v>
      </c>
      <c r="R226" t="s">
        <v>32</v>
      </c>
      <c r="S226" t="s">
        <v>45</v>
      </c>
      <c r="T226">
        <f>_xlfn.DAYS(Raw_data_US_healthcare[[#This Row],[Discharge Date]],Raw_data_US_healthcare[[#This Row],[Date of Admission]])</f>
        <v>28</v>
      </c>
    </row>
    <row r="227" spans="1:20" x14ac:dyDescent="0.3">
      <c r="A227" t="s">
        <v>26512</v>
      </c>
      <c r="B227" t="s">
        <v>714</v>
      </c>
      <c r="C227">
        <v>41</v>
      </c>
      <c r="D227" t="str">
        <f>IF(Raw_data_US_healthcare[[#This Row],[Age]]&lt;35,"Young",IF(Raw_data_US_healthcare[[#This Row],[Age]]&lt;60,"Middle","Senior"))</f>
        <v>Middle</v>
      </c>
      <c r="E227" t="s">
        <v>26</v>
      </c>
      <c r="F227" t="s">
        <v>88</v>
      </c>
      <c r="G227" t="s">
        <v>88</v>
      </c>
      <c r="H227" t="s">
        <v>69</v>
      </c>
      <c r="I227" s="2">
        <v>45063</v>
      </c>
      <c r="J227" t="s">
        <v>715</v>
      </c>
      <c r="K227" t="s">
        <v>716</v>
      </c>
      <c r="L227" t="s">
        <v>31</v>
      </c>
      <c r="M227">
        <v>62539.1806</v>
      </c>
      <c r="N227">
        <v>472</v>
      </c>
      <c r="O227" t="s">
        <v>39</v>
      </c>
      <c r="P227" t="s">
        <v>39</v>
      </c>
      <c r="Q227" s="2">
        <v>45069</v>
      </c>
      <c r="R227" t="s">
        <v>83</v>
      </c>
      <c r="S227" t="s">
        <v>33</v>
      </c>
      <c r="T227">
        <f>_xlfn.DAYS(Raw_data_US_healthcare[[#This Row],[Discharge Date]],Raw_data_US_healthcare[[#This Row],[Date of Admission]])</f>
        <v>6</v>
      </c>
    </row>
    <row r="228" spans="1:20" x14ac:dyDescent="0.3">
      <c r="A228" t="s">
        <v>26511</v>
      </c>
      <c r="B228" t="s">
        <v>717</v>
      </c>
      <c r="C228">
        <v>66</v>
      </c>
      <c r="D228" t="str">
        <f>IF(Raw_data_US_healthcare[[#This Row],[Age]]&lt;35,"Young",IF(Raw_data_US_healthcare[[#This Row],[Age]]&lt;60,"Middle","Senior"))</f>
        <v>Senior</v>
      </c>
      <c r="E228" t="s">
        <v>16</v>
      </c>
      <c r="F228" t="s">
        <v>17</v>
      </c>
      <c r="G228" t="s">
        <v>17</v>
      </c>
      <c r="H228" t="s">
        <v>26516</v>
      </c>
      <c r="I228" s="2">
        <v>44109</v>
      </c>
      <c r="J228" t="s">
        <v>718</v>
      </c>
      <c r="K228" t="s">
        <v>719</v>
      </c>
      <c r="L228" t="s">
        <v>21</v>
      </c>
      <c r="M228">
        <v>28371.4918</v>
      </c>
      <c r="N228">
        <v>391</v>
      </c>
      <c r="O228" t="s">
        <v>43</v>
      </c>
      <c r="P228" t="s">
        <v>43</v>
      </c>
      <c r="Q228" s="2">
        <v>44120</v>
      </c>
      <c r="R228" t="s">
        <v>48</v>
      </c>
      <c r="S228" t="s">
        <v>33</v>
      </c>
      <c r="T228">
        <f>_xlfn.DAYS(Raw_data_US_healthcare[[#This Row],[Discharge Date]],Raw_data_US_healthcare[[#This Row],[Date of Admission]])</f>
        <v>11</v>
      </c>
    </row>
    <row r="229" spans="1:20" x14ac:dyDescent="0.3">
      <c r="A229" t="s">
        <v>26511</v>
      </c>
      <c r="B229" t="s">
        <v>720</v>
      </c>
      <c r="C229">
        <v>53</v>
      </c>
      <c r="D229" t="str">
        <f>IF(Raw_data_US_healthcare[[#This Row],[Age]]&lt;35,"Young",IF(Raw_data_US_healthcare[[#This Row],[Age]]&lt;60,"Middle","Senior"))</f>
        <v>Middle</v>
      </c>
      <c r="E229" t="s">
        <v>16</v>
      </c>
      <c r="F229" t="s">
        <v>35</v>
      </c>
      <c r="G229" t="s">
        <v>35</v>
      </c>
      <c r="H229" t="s">
        <v>26516</v>
      </c>
      <c r="I229" s="2">
        <v>44516</v>
      </c>
      <c r="J229" t="s">
        <v>721</v>
      </c>
      <c r="K229" t="s">
        <v>722</v>
      </c>
      <c r="L229" t="s">
        <v>60</v>
      </c>
      <c r="M229">
        <v>8100.0995000000003</v>
      </c>
      <c r="N229">
        <v>295</v>
      </c>
      <c r="O229" t="s">
        <v>39</v>
      </c>
      <c r="P229" t="s">
        <v>39</v>
      </c>
      <c r="Q229" s="2">
        <v>44531</v>
      </c>
      <c r="R229" t="s">
        <v>83</v>
      </c>
      <c r="S229" t="s">
        <v>24</v>
      </c>
      <c r="T229">
        <f>_xlfn.DAYS(Raw_data_US_healthcare[[#This Row],[Discharge Date]],Raw_data_US_healthcare[[#This Row],[Date of Admission]])</f>
        <v>15</v>
      </c>
    </row>
    <row r="230" spans="1:20" x14ac:dyDescent="0.3">
      <c r="A230" t="s">
        <v>26511</v>
      </c>
      <c r="B230" t="s">
        <v>723</v>
      </c>
      <c r="C230">
        <v>38</v>
      </c>
      <c r="D230" t="str">
        <f>IF(Raw_data_US_healthcare[[#This Row],[Age]]&lt;35,"Young",IF(Raw_data_US_healthcare[[#This Row],[Age]]&lt;60,"Middle","Senior"))</f>
        <v>Middle</v>
      </c>
      <c r="E230" t="s">
        <v>16</v>
      </c>
      <c r="F230" t="s">
        <v>27</v>
      </c>
      <c r="G230" t="s">
        <v>27</v>
      </c>
      <c r="H230" t="s">
        <v>18</v>
      </c>
      <c r="I230" s="2">
        <v>43409</v>
      </c>
      <c r="J230" t="s">
        <v>724</v>
      </c>
      <c r="K230" t="s">
        <v>725</v>
      </c>
      <c r="L230" t="s">
        <v>21</v>
      </c>
      <c r="M230">
        <v>53107.979200000002</v>
      </c>
      <c r="N230">
        <v>186</v>
      </c>
      <c r="O230" t="s">
        <v>43</v>
      </c>
      <c r="P230" t="s">
        <v>43</v>
      </c>
      <c r="Q230" s="2">
        <v>43422</v>
      </c>
      <c r="R230" t="s">
        <v>32</v>
      </c>
      <c r="S230" t="s">
        <v>33</v>
      </c>
      <c r="T230">
        <f>_xlfn.DAYS(Raw_data_US_healthcare[[#This Row],[Discharge Date]],Raw_data_US_healthcare[[#This Row],[Date of Admission]])</f>
        <v>13</v>
      </c>
    </row>
    <row r="231" spans="1:20" x14ac:dyDescent="0.3">
      <c r="A231" t="s">
        <v>26512</v>
      </c>
      <c r="B231" t="s">
        <v>726</v>
      </c>
      <c r="C231">
        <v>26</v>
      </c>
      <c r="D231" t="str">
        <f>IF(Raw_data_US_healthcare[[#This Row],[Age]]&lt;35,"Young",IF(Raw_data_US_healthcare[[#This Row],[Age]]&lt;60,"Middle","Senior"))</f>
        <v>Young</v>
      </c>
      <c r="E231" t="s">
        <v>26</v>
      </c>
      <c r="F231" t="s">
        <v>62</v>
      </c>
      <c r="G231" t="s">
        <v>62</v>
      </c>
      <c r="H231" t="s">
        <v>26516</v>
      </c>
      <c r="I231" s="2">
        <v>43805</v>
      </c>
      <c r="J231" t="s">
        <v>727</v>
      </c>
      <c r="K231" t="s">
        <v>728</v>
      </c>
      <c r="L231" t="s">
        <v>52</v>
      </c>
      <c r="M231">
        <v>7779.3616000000002</v>
      </c>
      <c r="N231">
        <v>162</v>
      </c>
      <c r="O231" t="s">
        <v>43</v>
      </c>
      <c r="P231" t="s">
        <v>43</v>
      </c>
      <c r="Q231" s="2">
        <v>43816</v>
      </c>
      <c r="R231" t="s">
        <v>83</v>
      </c>
      <c r="S231" t="s">
        <v>45</v>
      </c>
      <c r="T231">
        <f>_xlfn.DAYS(Raw_data_US_healthcare[[#This Row],[Discharge Date]],Raw_data_US_healthcare[[#This Row],[Date of Admission]])</f>
        <v>11</v>
      </c>
    </row>
    <row r="232" spans="1:20" x14ac:dyDescent="0.3">
      <c r="A232" t="s">
        <v>26512</v>
      </c>
      <c r="B232" t="s">
        <v>729</v>
      </c>
      <c r="C232">
        <v>43</v>
      </c>
      <c r="D232" t="str">
        <f>IF(Raw_data_US_healthcare[[#This Row],[Age]]&lt;35,"Young",IF(Raw_data_US_healthcare[[#This Row],[Age]]&lt;60,"Middle","Senior"))</f>
        <v>Middle</v>
      </c>
      <c r="E232" t="s">
        <v>26</v>
      </c>
      <c r="F232" t="s">
        <v>113</v>
      </c>
      <c r="G232" t="s">
        <v>113</v>
      </c>
      <c r="H232" t="s">
        <v>26516</v>
      </c>
      <c r="I232" s="2">
        <v>44275</v>
      </c>
      <c r="J232" t="s">
        <v>730</v>
      </c>
      <c r="K232" t="s">
        <v>731</v>
      </c>
      <c r="L232" t="s">
        <v>52</v>
      </c>
      <c r="M232">
        <v>13762.004800000001</v>
      </c>
      <c r="N232">
        <v>179</v>
      </c>
      <c r="O232" t="s">
        <v>39</v>
      </c>
      <c r="P232" t="s">
        <v>39</v>
      </c>
      <c r="Q232" s="2">
        <v>44289</v>
      </c>
      <c r="R232" t="s">
        <v>44</v>
      </c>
      <c r="S232" t="s">
        <v>24</v>
      </c>
      <c r="T232">
        <f>_xlfn.DAYS(Raw_data_US_healthcare[[#This Row],[Discharge Date]],Raw_data_US_healthcare[[#This Row],[Date of Admission]])</f>
        <v>14</v>
      </c>
    </row>
    <row r="233" spans="1:20" x14ac:dyDescent="0.3">
      <c r="A233" t="s">
        <v>26511</v>
      </c>
      <c r="B233" t="s">
        <v>732</v>
      </c>
      <c r="C233">
        <v>61</v>
      </c>
      <c r="D233" t="str">
        <f>IF(Raw_data_US_healthcare[[#This Row],[Age]]&lt;35,"Young",IF(Raw_data_US_healthcare[[#This Row],[Age]]&lt;60,"Middle","Senior"))</f>
        <v>Senior</v>
      </c>
      <c r="E233" t="s">
        <v>16</v>
      </c>
      <c r="F233" t="s">
        <v>88</v>
      </c>
      <c r="G233" t="s">
        <v>88</v>
      </c>
      <c r="H233" t="s">
        <v>69</v>
      </c>
      <c r="I233" s="2">
        <v>43842</v>
      </c>
      <c r="J233" t="s">
        <v>733</v>
      </c>
      <c r="K233" t="s">
        <v>734</v>
      </c>
      <c r="L233" t="s">
        <v>21</v>
      </c>
      <c r="M233">
        <v>59609.945599999999</v>
      </c>
      <c r="N233">
        <v>230</v>
      </c>
      <c r="O233" t="s">
        <v>39</v>
      </c>
      <c r="P233" t="s">
        <v>39</v>
      </c>
      <c r="Q233" s="2">
        <v>43869</v>
      </c>
      <c r="R233" t="s">
        <v>32</v>
      </c>
      <c r="S233" t="s">
        <v>45</v>
      </c>
      <c r="T233">
        <f>_xlfn.DAYS(Raw_data_US_healthcare[[#This Row],[Discharge Date]],Raw_data_US_healthcare[[#This Row],[Date of Admission]])</f>
        <v>27</v>
      </c>
    </row>
    <row r="234" spans="1:20" x14ac:dyDescent="0.3">
      <c r="A234" t="s">
        <v>26511</v>
      </c>
      <c r="B234" t="s">
        <v>735</v>
      </c>
      <c r="C234">
        <v>20</v>
      </c>
      <c r="D234" t="str">
        <f>IF(Raw_data_US_healthcare[[#This Row],[Age]]&lt;35,"Young",IF(Raw_data_US_healthcare[[#This Row],[Age]]&lt;60,"Middle","Senior"))</f>
        <v>Young</v>
      </c>
      <c r="E234" t="s">
        <v>16</v>
      </c>
      <c r="F234" t="s">
        <v>88</v>
      </c>
      <c r="G234" t="s">
        <v>88</v>
      </c>
      <c r="H234" t="s">
        <v>26514</v>
      </c>
      <c r="I234" s="2">
        <v>43524</v>
      </c>
      <c r="J234" t="s">
        <v>736</v>
      </c>
      <c r="K234" t="s">
        <v>737</v>
      </c>
      <c r="L234" t="s">
        <v>56</v>
      </c>
      <c r="M234">
        <v>39228.165500000003</v>
      </c>
      <c r="N234">
        <v>460</v>
      </c>
      <c r="O234" t="s">
        <v>22</v>
      </c>
      <c r="P234" t="s">
        <v>22</v>
      </c>
      <c r="Q234" s="2">
        <v>43543</v>
      </c>
      <c r="R234" t="s">
        <v>48</v>
      </c>
      <c r="S234" t="s">
        <v>24</v>
      </c>
      <c r="T234">
        <f>_xlfn.DAYS(Raw_data_US_healthcare[[#This Row],[Discharge Date]],Raw_data_US_healthcare[[#This Row],[Date of Admission]])</f>
        <v>19</v>
      </c>
    </row>
    <row r="235" spans="1:20" x14ac:dyDescent="0.3">
      <c r="A235" t="s">
        <v>26511</v>
      </c>
      <c r="B235" t="s">
        <v>738</v>
      </c>
      <c r="C235">
        <v>32</v>
      </c>
      <c r="D235" t="str">
        <f>IF(Raw_data_US_healthcare[[#This Row],[Age]]&lt;35,"Young",IF(Raw_data_US_healthcare[[#This Row],[Age]]&lt;60,"Middle","Senior"))</f>
        <v>Young</v>
      </c>
      <c r="E235" t="s">
        <v>16</v>
      </c>
      <c r="F235" t="s">
        <v>228</v>
      </c>
      <c r="G235" t="s">
        <v>228</v>
      </c>
      <c r="H235" t="s">
        <v>28</v>
      </c>
      <c r="I235" s="2">
        <v>45102</v>
      </c>
      <c r="J235" t="s">
        <v>739</v>
      </c>
      <c r="K235" t="s">
        <v>740</v>
      </c>
      <c r="L235" t="s">
        <v>52</v>
      </c>
      <c r="M235">
        <v>38988.956899999997</v>
      </c>
      <c r="N235">
        <v>322</v>
      </c>
      <c r="O235" t="s">
        <v>43</v>
      </c>
      <c r="P235" t="s">
        <v>43</v>
      </c>
      <c r="Q235" s="2">
        <v>45105</v>
      </c>
      <c r="R235" t="s">
        <v>23</v>
      </c>
      <c r="S235" t="s">
        <v>33</v>
      </c>
      <c r="T235">
        <f>_xlfn.DAYS(Raw_data_US_healthcare[[#This Row],[Discharge Date]],Raw_data_US_healthcare[[#This Row],[Date of Admission]])</f>
        <v>3</v>
      </c>
    </row>
    <row r="236" spans="1:20" x14ac:dyDescent="0.3">
      <c r="A236" t="s">
        <v>26511</v>
      </c>
      <c r="B236" t="s">
        <v>741</v>
      </c>
      <c r="C236">
        <v>32</v>
      </c>
      <c r="D236" t="str">
        <f>IF(Raw_data_US_healthcare[[#This Row],[Age]]&lt;35,"Young",IF(Raw_data_US_healthcare[[#This Row],[Age]]&lt;60,"Middle","Senior"))</f>
        <v>Young</v>
      </c>
      <c r="E236" t="s">
        <v>16</v>
      </c>
      <c r="F236" t="s">
        <v>62</v>
      </c>
      <c r="G236" t="s">
        <v>62</v>
      </c>
      <c r="H236" t="s">
        <v>18</v>
      </c>
      <c r="I236" s="2">
        <v>44573</v>
      </c>
      <c r="J236" t="s">
        <v>742</v>
      </c>
      <c r="K236" t="s">
        <v>743</v>
      </c>
      <c r="L236" t="s">
        <v>31</v>
      </c>
      <c r="M236">
        <v>42272.530899999998</v>
      </c>
      <c r="N236">
        <v>272</v>
      </c>
      <c r="O236" t="s">
        <v>39</v>
      </c>
      <c r="P236" t="s">
        <v>39</v>
      </c>
      <c r="Q236" s="2">
        <v>44582</v>
      </c>
      <c r="R236" t="s">
        <v>48</v>
      </c>
      <c r="S236" t="s">
        <v>45</v>
      </c>
      <c r="T236">
        <f>_xlfn.DAYS(Raw_data_US_healthcare[[#This Row],[Discharge Date]],Raw_data_US_healthcare[[#This Row],[Date of Admission]])</f>
        <v>9</v>
      </c>
    </row>
    <row r="237" spans="1:20" x14ac:dyDescent="0.3">
      <c r="A237" t="s">
        <v>26511</v>
      </c>
      <c r="B237" t="s">
        <v>744</v>
      </c>
      <c r="C237">
        <v>25</v>
      </c>
      <c r="D237" t="str">
        <f>IF(Raw_data_US_healthcare[[#This Row],[Age]]&lt;35,"Young",IF(Raw_data_US_healthcare[[#This Row],[Age]]&lt;60,"Middle","Senior"))</f>
        <v>Young</v>
      </c>
      <c r="E237" t="s">
        <v>16</v>
      </c>
      <c r="F237" t="s">
        <v>113</v>
      </c>
      <c r="G237" t="s">
        <v>113</v>
      </c>
      <c r="H237" t="s">
        <v>26514</v>
      </c>
      <c r="I237" s="2">
        <v>44428</v>
      </c>
      <c r="J237" t="s">
        <v>745</v>
      </c>
      <c r="K237" t="s">
        <v>746</v>
      </c>
      <c r="L237" t="s">
        <v>56</v>
      </c>
      <c r="M237">
        <v>29529.749400000001</v>
      </c>
      <c r="N237">
        <v>452</v>
      </c>
      <c r="O237" t="s">
        <v>39</v>
      </c>
      <c r="P237" t="s">
        <v>39</v>
      </c>
      <c r="Q237" s="2">
        <v>44440</v>
      </c>
      <c r="R237" t="s">
        <v>32</v>
      </c>
      <c r="S237" t="s">
        <v>33</v>
      </c>
      <c r="T237">
        <f>_xlfn.DAYS(Raw_data_US_healthcare[[#This Row],[Discharge Date]],Raw_data_US_healthcare[[#This Row],[Date of Admission]])</f>
        <v>12</v>
      </c>
    </row>
    <row r="238" spans="1:20" x14ac:dyDescent="0.3">
      <c r="A238" t="s">
        <v>26511</v>
      </c>
      <c r="B238" t="s">
        <v>747</v>
      </c>
      <c r="C238">
        <v>71</v>
      </c>
      <c r="D238" t="str">
        <f>IF(Raw_data_US_healthcare[[#This Row],[Age]]&lt;35,"Young",IF(Raw_data_US_healthcare[[#This Row],[Age]]&lt;60,"Middle","Senior"))</f>
        <v>Senior</v>
      </c>
      <c r="E238" t="s">
        <v>16</v>
      </c>
      <c r="F238" t="s">
        <v>27</v>
      </c>
      <c r="G238" t="s">
        <v>27</v>
      </c>
      <c r="H238" t="s">
        <v>26516</v>
      </c>
      <c r="I238" s="2">
        <v>44230</v>
      </c>
      <c r="J238" t="s">
        <v>748</v>
      </c>
      <c r="K238" t="s">
        <v>749</v>
      </c>
      <c r="L238" t="s">
        <v>21</v>
      </c>
      <c r="M238">
        <v>16374.255800000001</v>
      </c>
      <c r="N238">
        <v>301</v>
      </c>
      <c r="O238" t="s">
        <v>43</v>
      </c>
      <c r="P238" t="s">
        <v>43</v>
      </c>
      <c r="Q238" s="2">
        <v>44260</v>
      </c>
      <c r="R238" t="s">
        <v>32</v>
      </c>
      <c r="S238" t="s">
        <v>24</v>
      </c>
      <c r="T238">
        <f>_xlfn.DAYS(Raw_data_US_healthcare[[#This Row],[Discharge Date]],Raw_data_US_healthcare[[#This Row],[Date of Admission]])</f>
        <v>30</v>
      </c>
    </row>
    <row r="239" spans="1:20" x14ac:dyDescent="0.3">
      <c r="A239" t="s">
        <v>26511</v>
      </c>
      <c r="B239" t="s">
        <v>750</v>
      </c>
      <c r="C239">
        <v>48</v>
      </c>
      <c r="D239" t="str">
        <f>IF(Raw_data_US_healthcare[[#This Row],[Age]]&lt;35,"Young",IF(Raw_data_US_healthcare[[#This Row],[Age]]&lt;60,"Middle","Senior"))</f>
        <v>Middle</v>
      </c>
      <c r="E239" t="s">
        <v>16</v>
      </c>
      <c r="F239" t="s">
        <v>113</v>
      </c>
      <c r="G239" t="s">
        <v>113</v>
      </c>
      <c r="H239" t="s">
        <v>26514</v>
      </c>
      <c r="I239" s="2">
        <v>44660</v>
      </c>
      <c r="J239" t="s">
        <v>751</v>
      </c>
      <c r="K239" t="s">
        <v>752</v>
      </c>
      <c r="L239" t="s">
        <v>21</v>
      </c>
      <c r="M239">
        <v>10037.680700000001</v>
      </c>
      <c r="N239">
        <v>154</v>
      </c>
      <c r="O239" t="s">
        <v>22</v>
      </c>
      <c r="P239" t="s">
        <v>22</v>
      </c>
      <c r="Q239" s="2">
        <v>44679</v>
      </c>
      <c r="R239" t="s">
        <v>23</v>
      </c>
      <c r="S239" t="s">
        <v>33</v>
      </c>
      <c r="T239">
        <f>_xlfn.DAYS(Raw_data_US_healthcare[[#This Row],[Discharge Date]],Raw_data_US_healthcare[[#This Row],[Date of Admission]])</f>
        <v>19</v>
      </c>
    </row>
    <row r="240" spans="1:20" x14ac:dyDescent="0.3">
      <c r="A240" t="s">
        <v>26512</v>
      </c>
      <c r="B240" t="s">
        <v>753</v>
      </c>
      <c r="C240">
        <v>39</v>
      </c>
      <c r="D240" t="str">
        <f>IF(Raw_data_US_healthcare[[#This Row],[Age]]&lt;35,"Young",IF(Raw_data_US_healthcare[[#This Row],[Age]]&lt;60,"Middle","Senior"))</f>
        <v>Middle</v>
      </c>
      <c r="E240" t="s">
        <v>26</v>
      </c>
      <c r="F240" t="s">
        <v>113</v>
      </c>
      <c r="G240" t="s">
        <v>113</v>
      </c>
      <c r="H240" t="s">
        <v>69</v>
      </c>
      <c r="I240" s="2">
        <v>43872</v>
      </c>
      <c r="J240" t="s">
        <v>754</v>
      </c>
      <c r="K240" t="s">
        <v>755</v>
      </c>
      <c r="L240" t="s">
        <v>52</v>
      </c>
      <c r="M240">
        <v>46067.281000000003</v>
      </c>
      <c r="N240">
        <v>416</v>
      </c>
      <c r="O240" t="s">
        <v>39</v>
      </c>
      <c r="P240" t="s">
        <v>39</v>
      </c>
      <c r="Q240" s="2">
        <v>43885</v>
      </c>
      <c r="R240" t="s">
        <v>32</v>
      </c>
      <c r="S240" t="s">
        <v>45</v>
      </c>
      <c r="T240">
        <f>_xlfn.DAYS(Raw_data_US_healthcare[[#This Row],[Discharge Date]],Raw_data_US_healthcare[[#This Row],[Date of Admission]])</f>
        <v>13</v>
      </c>
    </row>
    <row r="241" spans="1:20" x14ac:dyDescent="0.3">
      <c r="A241" t="s">
        <v>26511</v>
      </c>
      <c r="B241" t="s">
        <v>756</v>
      </c>
      <c r="C241">
        <v>45</v>
      </c>
      <c r="D241" t="str">
        <f>IF(Raw_data_US_healthcare[[#This Row],[Age]]&lt;35,"Young",IF(Raw_data_US_healthcare[[#This Row],[Age]]&lt;60,"Middle","Senior"))</f>
        <v>Middle</v>
      </c>
      <c r="E241" t="s">
        <v>16</v>
      </c>
      <c r="F241" t="s">
        <v>88</v>
      </c>
      <c r="G241" t="s">
        <v>88</v>
      </c>
      <c r="H241" t="s">
        <v>26514</v>
      </c>
      <c r="I241" s="2">
        <v>44772</v>
      </c>
      <c r="J241" t="s">
        <v>757</v>
      </c>
      <c r="K241" t="s">
        <v>758</v>
      </c>
      <c r="L241" t="s">
        <v>60</v>
      </c>
      <c r="M241">
        <v>38438.122100000001</v>
      </c>
      <c r="N241">
        <v>414</v>
      </c>
      <c r="O241" t="s">
        <v>43</v>
      </c>
      <c r="P241" t="s">
        <v>43</v>
      </c>
      <c r="Q241" s="2">
        <v>44786</v>
      </c>
      <c r="R241" t="s">
        <v>48</v>
      </c>
      <c r="S241" t="s">
        <v>24</v>
      </c>
      <c r="T241">
        <f>_xlfn.DAYS(Raw_data_US_healthcare[[#This Row],[Discharge Date]],Raw_data_US_healthcare[[#This Row],[Date of Admission]])</f>
        <v>14</v>
      </c>
    </row>
    <row r="242" spans="1:20" x14ac:dyDescent="0.3">
      <c r="A242" t="s">
        <v>26512</v>
      </c>
      <c r="B242" t="s">
        <v>759</v>
      </c>
      <c r="C242">
        <v>23</v>
      </c>
      <c r="D242" t="str">
        <f>IF(Raw_data_US_healthcare[[#This Row],[Age]]&lt;35,"Young",IF(Raw_data_US_healthcare[[#This Row],[Age]]&lt;60,"Middle","Senior"))</f>
        <v>Young</v>
      </c>
      <c r="E242" t="s">
        <v>26</v>
      </c>
      <c r="F242" t="s">
        <v>17</v>
      </c>
      <c r="G242" t="s">
        <v>17</v>
      </c>
      <c r="H242" t="s">
        <v>26516</v>
      </c>
      <c r="I242" s="2">
        <v>44297</v>
      </c>
      <c r="J242" t="s">
        <v>760</v>
      </c>
      <c r="K242" t="s">
        <v>761</v>
      </c>
      <c r="L242" t="s">
        <v>60</v>
      </c>
      <c r="M242">
        <v>13148.069</v>
      </c>
      <c r="N242">
        <v>236</v>
      </c>
      <c r="O242" t="s">
        <v>39</v>
      </c>
      <c r="P242" t="s">
        <v>39</v>
      </c>
      <c r="Q242" s="2">
        <v>44307</v>
      </c>
      <c r="R242" t="s">
        <v>83</v>
      </c>
      <c r="S242" t="s">
        <v>45</v>
      </c>
      <c r="T242">
        <f>_xlfn.DAYS(Raw_data_US_healthcare[[#This Row],[Discharge Date]],Raw_data_US_healthcare[[#This Row],[Date of Admission]])</f>
        <v>10</v>
      </c>
    </row>
    <row r="243" spans="1:20" x14ac:dyDescent="0.3">
      <c r="A243" t="s">
        <v>26512</v>
      </c>
      <c r="B243" t="s">
        <v>762</v>
      </c>
      <c r="C243">
        <v>74</v>
      </c>
      <c r="D243" t="str">
        <f>IF(Raw_data_US_healthcare[[#This Row],[Age]]&lt;35,"Young",IF(Raw_data_US_healthcare[[#This Row],[Age]]&lt;60,"Middle","Senior"))</f>
        <v>Senior</v>
      </c>
      <c r="E243" t="s">
        <v>26</v>
      </c>
      <c r="F243" t="s">
        <v>62</v>
      </c>
      <c r="G243" t="s">
        <v>62</v>
      </c>
      <c r="H243" t="s">
        <v>26516</v>
      </c>
      <c r="I243" s="2">
        <v>45122</v>
      </c>
      <c r="J243" t="s">
        <v>763</v>
      </c>
      <c r="K243" t="s">
        <v>764</v>
      </c>
      <c r="L243" t="s">
        <v>21</v>
      </c>
      <c r="M243">
        <v>2706.4358999999999</v>
      </c>
      <c r="N243">
        <v>375</v>
      </c>
      <c r="O243" t="s">
        <v>39</v>
      </c>
      <c r="P243" t="s">
        <v>39</v>
      </c>
      <c r="Q243" s="2">
        <v>45128</v>
      </c>
      <c r="R243" t="s">
        <v>44</v>
      </c>
      <c r="S243" t="s">
        <v>45</v>
      </c>
      <c r="T243">
        <f>_xlfn.DAYS(Raw_data_US_healthcare[[#This Row],[Discharge Date]],Raw_data_US_healthcare[[#This Row],[Date of Admission]])</f>
        <v>6</v>
      </c>
    </row>
    <row r="244" spans="1:20" x14ac:dyDescent="0.3">
      <c r="A244" t="s">
        <v>26511</v>
      </c>
      <c r="B244" t="s">
        <v>765</v>
      </c>
      <c r="C244">
        <v>71</v>
      </c>
      <c r="D244" t="str">
        <f>IF(Raw_data_US_healthcare[[#This Row],[Age]]&lt;35,"Young",IF(Raw_data_US_healthcare[[#This Row],[Age]]&lt;60,"Middle","Senior"))</f>
        <v>Senior</v>
      </c>
      <c r="E244" t="s">
        <v>16</v>
      </c>
      <c r="F244" t="s">
        <v>228</v>
      </c>
      <c r="G244" t="s">
        <v>228</v>
      </c>
      <c r="H244" t="s">
        <v>36</v>
      </c>
      <c r="I244" s="2">
        <v>44324</v>
      </c>
      <c r="J244" t="s">
        <v>766</v>
      </c>
      <c r="K244" t="s">
        <v>767</v>
      </c>
      <c r="L244" t="s">
        <v>21</v>
      </c>
      <c r="M244">
        <v>11508.38</v>
      </c>
      <c r="N244">
        <v>141</v>
      </c>
      <c r="O244" t="s">
        <v>22</v>
      </c>
      <c r="P244" t="s">
        <v>22</v>
      </c>
      <c r="Q244" s="2">
        <v>44335</v>
      </c>
      <c r="R244" t="s">
        <v>23</v>
      </c>
      <c r="S244" t="s">
        <v>33</v>
      </c>
      <c r="T244">
        <f>_xlfn.DAYS(Raw_data_US_healthcare[[#This Row],[Discharge Date]],Raw_data_US_healthcare[[#This Row],[Date of Admission]])</f>
        <v>11</v>
      </c>
    </row>
    <row r="245" spans="1:20" x14ac:dyDescent="0.3">
      <c r="A245" t="s">
        <v>26511</v>
      </c>
      <c r="B245" t="s">
        <v>768</v>
      </c>
      <c r="C245">
        <v>57</v>
      </c>
      <c r="D245" t="str">
        <f>IF(Raw_data_US_healthcare[[#This Row],[Age]]&lt;35,"Young",IF(Raw_data_US_healthcare[[#This Row],[Age]]&lt;60,"Middle","Senior"))</f>
        <v>Middle</v>
      </c>
      <c r="E245" t="s">
        <v>16</v>
      </c>
      <c r="F245" t="s">
        <v>49</v>
      </c>
      <c r="G245" t="s">
        <v>49</v>
      </c>
      <c r="H245" t="s">
        <v>69</v>
      </c>
      <c r="I245" s="2">
        <v>44729</v>
      </c>
      <c r="J245" t="s">
        <v>769</v>
      </c>
      <c r="K245" t="s">
        <v>770</v>
      </c>
      <c r="L245" t="s">
        <v>60</v>
      </c>
      <c r="M245">
        <v>16255.4733</v>
      </c>
      <c r="N245">
        <v>221</v>
      </c>
      <c r="O245" t="s">
        <v>39</v>
      </c>
      <c r="P245" t="s">
        <v>39</v>
      </c>
      <c r="Q245" s="2">
        <v>44746</v>
      </c>
      <c r="R245" t="s">
        <v>44</v>
      </c>
      <c r="S245" t="s">
        <v>24</v>
      </c>
      <c r="T245">
        <f>_xlfn.DAYS(Raw_data_US_healthcare[[#This Row],[Discharge Date]],Raw_data_US_healthcare[[#This Row],[Date of Admission]])</f>
        <v>17</v>
      </c>
    </row>
    <row r="246" spans="1:20" x14ac:dyDescent="0.3">
      <c r="A246" t="s">
        <v>26511</v>
      </c>
      <c r="B246" t="s">
        <v>771</v>
      </c>
      <c r="C246">
        <v>65</v>
      </c>
      <c r="D246" t="str">
        <f>IF(Raw_data_US_healthcare[[#This Row],[Age]]&lt;35,"Young",IF(Raw_data_US_healthcare[[#This Row],[Age]]&lt;60,"Middle","Senior"))</f>
        <v>Senior</v>
      </c>
      <c r="E246" t="s">
        <v>16</v>
      </c>
      <c r="F246" t="s">
        <v>27</v>
      </c>
      <c r="G246" t="s">
        <v>27</v>
      </c>
      <c r="H246" t="s">
        <v>26514</v>
      </c>
      <c r="I246" s="2">
        <v>44559</v>
      </c>
      <c r="J246" t="s">
        <v>772</v>
      </c>
      <c r="K246" t="s">
        <v>178</v>
      </c>
      <c r="L246" t="s">
        <v>21</v>
      </c>
      <c r="M246">
        <v>1769.9822999999999</v>
      </c>
      <c r="N246">
        <v>244</v>
      </c>
      <c r="O246" t="s">
        <v>39</v>
      </c>
      <c r="P246" t="s">
        <v>39</v>
      </c>
      <c r="Q246" s="2">
        <v>44579</v>
      </c>
      <c r="R246" t="s">
        <v>48</v>
      </c>
      <c r="S246" t="s">
        <v>33</v>
      </c>
      <c r="T246">
        <f>_xlfn.DAYS(Raw_data_US_healthcare[[#This Row],[Discharge Date]],Raw_data_US_healthcare[[#This Row],[Date of Admission]])</f>
        <v>20</v>
      </c>
    </row>
    <row r="247" spans="1:20" x14ac:dyDescent="0.3">
      <c r="A247" t="s">
        <v>26512</v>
      </c>
      <c r="B247" t="s">
        <v>773</v>
      </c>
      <c r="C247">
        <v>80</v>
      </c>
      <c r="D247" t="str">
        <f>IF(Raw_data_US_healthcare[[#This Row],[Age]]&lt;35,"Young",IF(Raw_data_US_healthcare[[#This Row],[Age]]&lt;60,"Middle","Senior"))</f>
        <v>Senior</v>
      </c>
      <c r="E247" t="s">
        <v>26</v>
      </c>
      <c r="F247" t="s">
        <v>49</v>
      </c>
      <c r="G247" t="s">
        <v>49</v>
      </c>
      <c r="H247" t="s">
        <v>26516</v>
      </c>
      <c r="I247" s="2">
        <v>44057</v>
      </c>
      <c r="J247" t="s">
        <v>774</v>
      </c>
      <c r="K247" t="s">
        <v>775</v>
      </c>
      <c r="L247" t="s">
        <v>21</v>
      </c>
      <c r="M247">
        <v>24352.7032</v>
      </c>
      <c r="N247">
        <v>201</v>
      </c>
      <c r="O247" t="s">
        <v>39</v>
      </c>
      <c r="P247" t="s">
        <v>39</v>
      </c>
      <c r="Q247" s="2">
        <v>44073</v>
      </c>
      <c r="R247" t="s">
        <v>32</v>
      </c>
      <c r="S247" t="s">
        <v>24</v>
      </c>
      <c r="T247">
        <f>_xlfn.DAYS(Raw_data_US_healthcare[[#This Row],[Discharge Date]],Raw_data_US_healthcare[[#This Row],[Date of Admission]])</f>
        <v>16</v>
      </c>
    </row>
    <row r="248" spans="1:20" x14ac:dyDescent="0.3">
      <c r="A248" t="s">
        <v>26512</v>
      </c>
      <c r="B248" t="s">
        <v>776</v>
      </c>
      <c r="C248">
        <v>62</v>
      </c>
      <c r="D248" t="str">
        <f>IF(Raw_data_US_healthcare[[#This Row],[Age]]&lt;35,"Young",IF(Raw_data_US_healthcare[[#This Row],[Age]]&lt;60,"Middle","Senior"))</f>
        <v>Senior</v>
      </c>
      <c r="E248" t="s">
        <v>26</v>
      </c>
      <c r="F248" t="s">
        <v>88</v>
      </c>
      <c r="G248" t="s">
        <v>88</v>
      </c>
      <c r="H248" t="s">
        <v>26516</v>
      </c>
      <c r="I248" s="2">
        <v>44762</v>
      </c>
      <c r="J248" t="s">
        <v>777</v>
      </c>
      <c r="K248" t="s">
        <v>778</v>
      </c>
      <c r="L248" t="s">
        <v>21</v>
      </c>
      <c r="M248">
        <v>34641.740599999997</v>
      </c>
      <c r="N248">
        <v>287</v>
      </c>
      <c r="O248" t="s">
        <v>43</v>
      </c>
      <c r="P248" t="s">
        <v>43</v>
      </c>
      <c r="Q248" s="2">
        <v>44769</v>
      </c>
      <c r="R248" t="s">
        <v>83</v>
      </c>
      <c r="S248" t="s">
        <v>33</v>
      </c>
      <c r="T248">
        <f>_xlfn.DAYS(Raw_data_US_healthcare[[#This Row],[Discharge Date]],Raw_data_US_healthcare[[#This Row],[Date of Admission]])</f>
        <v>7</v>
      </c>
    </row>
    <row r="249" spans="1:20" x14ac:dyDescent="0.3">
      <c r="A249" t="s">
        <v>26511</v>
      </c>
      <c r="B249" t="s">
        <v>779</v>
      </c>
      <c r="C249">
        <v>72</v>
      </c>
      <c r="D249" t="str">
        <f>IF(Raw_data_US_healthcare[[#This Row],[Age]]&lt;35,"Young",IF(Raw_data_US_healthcare[[#This Row],[Age]]&lt;60,"Middle","Senior"))</f>
        <v>Senior</v>
      </c>
      <c r="E249" t="s">
        <v>16</v>
      </c>
      <c r="F249" t="s">
        <v>62</v>
      </c>
      <c r="G249" t="s">
        <v>62</v>
      </c>
      <c r="H249" t="s">
        <v>18</v>
      </c>
      <c r="I249" s="2">
        <v>44207</v>
      </c>
      <c r="J249" t="s">
        <v>780</v>
      </c>
      <c r="K249" t="s">
        <v>781</v>
      </c>
      <c r="L249" t="s">
        <v>21</v>
      </c>
      <c r="M249">
        <v>36365.584600000002</v>
      </c>
      <c r="N249">
        <v>129</v>
      </c>
      <c r="O249" t="s">
        <v>43</v>
      </c>
      <c r="P249" t="s">
        <v>43</v>
      </c>
      <c r="Q249" s="2">
        <v>44225</v>
      </c>
      <c r="R249" t="s">
        <v>23</v>
      </c>
      <c r="S249" t="s">
        <v>24</v>
      </c>
      <c r="T249">
        <f>_xlfn.DAYS(Raw_data_US_healthcare[[#This Row],[Discharge Date]],Raw_data_US_healthcare[[#This Row],[Date of Admission]])</f>
        <v>18</v>
      </c>
    </row>
    <row r="250" spans="1:20" x14ac:dyDescent="0.3">
      <c r="A250" t="s">
        <v>26512</v>
      </c>
      <c r="B250" t="s">
        <v>782</v>
      </c>
      <c r="C250">
        <v>41</v>
      </c>
      <c r="D250" t="str">
        <f>IF(Raw_data_US_healthcare[[#This Row],[Age]]&lt;35,"Young",IF(Raw_data_US_healthcare[[#This Row],[Age]]&lt;60,"Middle","Senior"))</f>
        <v>Middle</v>
      </c>
      <c r="E250" t="s">
        <v>26</v>
      </c>
      <c r="F250" t="s">
        <v>17</v>
      </c>
      <c r="G250" t="s">
        <v>17</v>
      </c>
      <c r="H250" t="s">
        <v>18</v>
      </c>
      <c r="I250" s="2">
        <v>45227</v>
      </c>
      <c r="J250" t="s">
        <v>783</v>
      </c>
      <c r="K250" t="s">
        <v>784</v>
      </c>
      <c r="L250" t="s">
        <v>21</v>
      </c>
      <c r="M250">
        <v>29471.7111</v>
      </c>
      <c r="N250">
        <v>179</v>
      </c>
      <c r="O250" t="s">
        <v>39</v>
      </c>
      <c r="P250" t="s">
        <v>39</v>
      </c>
      <c r="Q250" s="2">
        <v>45232</v>
      </c>
      <c r="R250" t="s">
        <v>32</v>
      </c>
      <c r="S250" t="s">
        <v>45</v>
      </c>
      <c r="T250">
        <f>_xlfn.DAYS(Raw_data_US_healthcare[[#This Row],[Discharge Date]],Raw_data_US_healthcare[[#This Row],[Date of Admission]])</f>
        <v>5</v>
      </c>
    </row>
    <row r="251" spans="1:20" x14ac:dyDescent="0.3">
      <c r="A251" t="s">
        <v>26512</v>
      </c>
      <c r="B251" t="s">
        <v>785</v>
      </c>
      <c r="C251">
        <v>25</v>
      </c>
      <c r="D251" t="str">
        <f>IF(Raw_data_US_healthcare[[#This Row],[Age]]&lt;35,"Young",IF(Raw_data_US_healthcare[[#This Row],[Age]]&lt;60,"Middle","Senior"))</f>
        <v>Young</v>
      </c>
      <c r="E251" t="s">
        <v>26</v>
      </c>
      <c r="F251" t="s">
        <v>17</v>
      </c>
      <c r="G251" t="s">
        <v>17</v>
      </c>
      <c r="H251" t="s">
        <v>28</v>
      </c>
      <c r="I251" s="2">
        <v>44169</v>
      </c>
      <c r="J251" t="s">
        <v>786</v>
      </c>
      <c r="K251" t="s">
        <v>787</v>
      </c>
      <c r="L251" t="s">
        <v>52</v>
      </c>
      <c r="M251">
        <v>11986.375899999999</v>
      </c>
      <c r="N251">
        <v>181</v>
      </c>
      <c r="O251" t="s">
        <v>43</v>
      </c>
      <c r="P251" t="s">
        <v>43</v>
      </c>
      <c r="Q251" s="2">
        <v>44195</v>
      </c>
      <c r="R251" t="s">
        <v>23</v>
      </c>
      <c r="S251" t="s">
        <v>45</v>
      </c>
      <c r="T251">
        <f>_xlfn.DAYS(Raw_data_US_healthcare[[#This Row],[Discharge Date]],Raw_data_US_healthcare[[#This Row],[Date of Admission]])</f>
        <v>26</v>
      </c>
    </row>
    <row r="252" spans="1:20" x14ac:dyDescent="0.3">
      <c r="A252" t="s">
        <v>26511</v>
      </c>
      <c r="B252" t="s">
        <v>788</v>
      </c>
      <c r="C252">
        <v>41</v>
      </c>
      <c r="D252" t="str">
        <f>IF(Raw_data_US_healthcare[[#This Row],[Age]]&lt;35,"Young",IF(Raw_data_US_healthcare[[#This Row],[Age]]&lt;60,"Middle","Senior"))</f>
        <v>Middle</v>
      </c>
      <c r="E252" t="s">
        <v>16</v>
      </c>
      <c r="F252" t="s">
        <v>49</v>
      </c>
      <c r="G252" t="s">
        <v>49</v>
      </c>
      <c r="H252" t="s">
        <v>36</v>
      </c>
      <c r="I252" s="2">
        <v>45001</v>
      </c>
      <c r="J252" t="s">
        <v>789</v>
      </c>
      <c r="K252" t="s">
        <v>790</v>
      </c>
      <c r="L252" t="s">
        <v>52</v>
      </c>
      <c r="M252">
        <v>15285.450999999999</v>
      </c>
      <c r="N252">
        <v>243</v>
      </c>
      <c r="O252" t="s">
        <v>22</v>
      </c>
      <c r="P252" t="s">
        <v>22</v>
      </c>
      <c r="Q252" s="2">
        <v>45023</v>
      </c>
      <c r="R252" t="s">
        <v>48</v>
      </c>
      <c r="S252" t="s">
        <v>33</v>
      </c>
      <c r="T252">
        <f>_xlfn.DAYS(Raw_data_US_healthcare[[#This Row],[Discharge Date]],Raw_data_US_healthcare[[#This Row],[Date of Admission]])</f>
        <v>22</v>
      </c>
    </row>
    <row r="253" spans="1:20" x14ac:dyDescent="0.3">
      <c r="A253" t="s">
        <v>26511</v>
      </c>
      <c r="B253" t="s">
        <v>791</v>
      </c>
      <c r="C253">
        <v>83</v>
      </c>
      <c r="D253" t="str">
        <f>IF(Raw_data_US_healthcare[[#This Row],[Age]]&lt;35,"Young",IF(Raw_data_US_healthcare[[#This Row],[Age]]&lt;60,"Middle","Senior"))</f>
        <v>Senior</v>
      </c>
      <c r="E253" t="s">
        <v>16</v>
      </c>
      <c r="F253" t="s">
        <v>17</v>
      </c>
      <c r="G253" t="s">
        <v>17</v>
      </c>
      <c r="H253" t="s">
        <v>69</v>
      </c>
      <c r="I253" s="2">
        <v>43914</v>
      </c>
      <c r="J253" t="s">
        <v>792</v>
      </c>
      <c r="K253" t="s">
        <v>793</v>
      </c>
      <c r="L253" t="s">
        <v>21</v>
      </c>
      <c r="M253">
        <v>18476.706999999999</v>
      </c>
      <c r="N253">
        <v>370</v>
      </c>
      <c r="O253" t="s">
        <v>22</v>
      </c>
      <c r="P253" t="s">
        <v>22</v>
      </c>
      <c r="Q253" s="2">
        <v>43918</v>
      </c>
      <c r="R253" t="s">
        <v>32</v>
      </c>
      <c r="S253" t="s">
        <v>24</v>
      </c>
      <c r="T253">
        <f>_xlfn.DAYS(Raw_data_US_healthcare[[#This Row],[Discharge Date]],Raw_data_US_healthcare[[#This Row],[Date of Admission]])</f>
        <v>4</v>
      </c>
    </row>
    <row r="254" spans="1:20" x14ac:dyDescent="0.3">
      <c r="A254" t="s">
        <v>26512</v>
      </c>
      <c r="B254" t="s">
        <v>794</v>
      </c>
      <c r="C254">
        <v>50</v>
      </c>
      <c r="D254" t="str">
        <f>IF(Raw_data_US_healthcare[[#This Row],[Age]]&lt;35,"Young",IF(Raw_data_US_healthcare[[#This Row],[Age]]&lt;60,"Middle","Senior"))</f>
        <v>Middle</v>
      </c>
      <c r="E254" t="s">
        <v>26</v>
      </c>
      <c r="F254" t="s">
        <v>88</v>
      </c>
      <c r="G254" t="s">
        <v>88</v>
      </c>
      <c r="H254" t="s">
        <v>26516</v>
      </c>
      <c r="I254" s="2">
        <v>44491</v>
      </c>
      <c r="J254" t="s">
        <v>795</v>
      </c>
      <c r="K254" t="s">
        <v>796</v>
      </c>
      <c r="L254" t="s">
        <v>56</v>
      </c>
      <c r="M254">
        <v>1879.0812000000001</v>
      </c>
      <c r="N254">
        <v>147</v>
      </c>
      <c r="O254" t="s">
        <v>39</v>
      </c>
      <c r="P254" t="s">
        <v>39</v>
      </c>
      <c r="Q254" s="2">
        <v>44504</v>
      </c>
      <c r="R254" t="s">
        <v>48</v>
      </c>
      <c r="S254" t="s">
        <v>24</v>
      </c>
      <c r="T254">
        <f>_xlfn.DAYS(Raw_data_US_healthcare[[#This Row],[Discharge Date]],Raw_data_US_healthcare[[#This Row],[Date of Admission]])</f>
        <v>13</v>
      </c>
    </row>
    <row r="255" spans="1:20" x14ac:dyDescent="0.3">
      <c r="A255" t="s">
        <v>26511</v>
      </c>
      <c r="B255" t="s">
        <v>797</v>
      </c>
      <c r="C255">
        <v>80</v>
      </c>
      <c r="D255" t="str">
        <f>IF(Raw_data_US_healthcare[[#This Row],[Age]]&lt;35,"Young",IF(Raw_data_US_healthcare[[#This Row],[Age]]&lt;60,"Middle","Senior"))</f>
        <v>Senior</v>
      </c>
      <c r="E255" t="s">
        <v>16</v>
      </c>
      <c r="F255" t="s">
        <v>49</v>
      </c>
      <c r="G255" t="s">
        <v>49</v>
      </c>
      <c r="H255" t="s">
        <v>18</v>
      </c>
      <c r="I255" s="2">
        <v>44303</v>
      </c>
      <c r="J255" t="s">
        <v>798</v>
      </c>
      <c r="K255" t="s">
        <v>799</v>
      </c>
      <c r="L255" t="s">
        <v>21</v>
      </c>
      <c r="M255">
        <v>52242.027099999999</v>
      </c>
      <c r="N255">
        <v>237</v>
      </c>
      <c r="O255" t="s">
        <v>39</v>
      </c>
      <c r="P255" t="s">
        <v>39</v>
      </c>
      <c r="Q255" s="2">
        <v>44332</v>
      </c>
      <c r="R255" t="s">
        <v>32</v>
      </c>
      <c r="S255" t="s">
        <v>24</v>
      </c>
      <c r="T255">
        <f>_xlfn.DAYS(Raw_data_US_healthcare[[#This Row],[Discharge Date]],Raw_data_US_healthcare[[#This Row],[Date of Admission]])</f>
        <v>29</v>
      </c>
    </row>
    <row r="256" spans="1:20" x14ac:dyDescent="0.3">
      <c r="A256" t="s">
        <v>26512</v>
      </c>
      <c r="B256" t="s">
        <v>800</v>
      </c>
      <c r="C256">
        <v>28</v>
      </c>
      <c r="D256" t="str">
        <f>IF(Raw_data_US_healthcare[[#This Row],[Age]]&lt;35,"Young",IF(Raw_data_US_healthcare[[#This Row],[Age]]&lt;60,"Middle","Senior"))</f>
        <v>Young</v>
      </c>
      <c r="E256" t="s">
        <v>26</v>
      </c>
      <c r="F256" t="s">
        <v>88</v>
      </c>
      <c r="G256" t="s">
        <v>88</v>
      </c>
      <c r="H256" t="s">
        <v>28</v>
      </c>
      <c r="I256" s="2">
        <v>44032</v>
      </c>
      <c r="J256" t="s">
        <v>801</v>
      </c>
      <c r="K256" t="s">
        <v>802</v>
      </c>
      <c r="L256" t="s">
        <v>56</v>
      </c>
      <c r="M256">
        <v>37273.4879</v>
      </c>
      <c r="N256">
        <v>292</v>
      </c>
      <c r="O256" t="s">
        <v>43</v>
      </c>
      <c r="P256" t="s">
        <v>43</v>
      </c>
      <c r="Q256" s="2">
        <v>44052</v>
      </c>
      <c r="R256" t="s">
        <v>23</v>
      </c>
      <c r="S256" t="s">
        <v>45</v>
      </c>
      <c r="T256">
        <f>_xlfn.DAYS(Raw_data_US_healthcare[[#This Row],[Discharge Date]],Raw_data_US_healthcare[[#This Row],[Date of Admission]])</f>
        <v>20</v>
      </c>
    </row>
    <row r="257" spans="1:20" x14ac:dyDescent="0.3">
      <c r="A257" t="s">
        <v>26512</v>
      </c>
      <c r="B257" t="s">
        <v>803</v>
      </c>
      <c r="C257">
        <v>61</v>
      </c>
      <c r="D257" t="str">
        <f>IF(Raw_data_US_healthcare[[#This Row],[Age]]&lt;35,"Young",IF(Raw_data_US_healthcare[[#This Row],[Age]]&lt;60,"Middle","Senior"))</f>
        <v>Senior</v>
      </c>
      <c r="E257" t="s">
        <v>26</v>
      </c>
      <c r="F257" t="s">
        <v>88</v>
      </c>
      <c r="G257" t="s">
        <v>88</v>
      </c>
      <c r="H257" t="s">
        <v>28</v>
      </c>
      <c r="I257" s="2">
        <v>44679</v>
      </c>
      <c r="J257" t="s">
        <v>804</v>
      </c>
      <c r="K257" t="s">
        <v>805</v>
      </c>
      <c r="L257" t="s">
        <v>21</v>
      </c>
      <c r="M257">
        <v>14477.1638</v>
      </c>
      <c r="N257">
        <v>465</v>
      </c>
      <c r="O257" t="s">
        <v>43</v>
      </c>
      <c r="P257" t="s">
        <v>43</v>
      </c>
      <c r="Q257" s="2">
        <v>44706</v>
      </c>
      <c r="R257" t="s">
        <v>23</v>
      </c>
      <c r="S257" t="s">
        <v>33</v>
      </c>
      <c r="T257">
        <f>_xlfn.DAYS(Raw_data_US_healthcare[[#This Row],[Discharge Date]],Raw_data_US_healthcare[[#This Row],[Date of Admission]])</f>
        <v>27</v>
      </c>
    </row>
    <row r="258" spans="1:20" x14ac:dyDescent="0.3">
      <c r="A258" t="s">
        <v>26511</v>
      </c>
      <c r="B258" t="s">
        <v>806</v>
      </c>
      <c r="C258">
        <v>66</v>
      </c>
      <c r="D258" t="str">
        <f>IF(Raw_data_US_healthcare[[#This Row],[Age]]&lt;35,"Young",IF(Raw_data_US_healthcare[[#This Row],[Age]]&lt;60,"Middle","Senior"))</f>
        <v>Senior</v>
      </c>
      <c r="E258" t="s">
        <v>16</v>
      </c>
      <c r="F258" t="s">
        <v>62</v>
      </c>
      <c r="G258" t="s">
        <v>62</v>
      </c>
      <c r="H258" t="s">
        <v>69</v>
      </c>
      <c r="I258" s="2">
        <v>44279</v>
      </c>
      <c r="J258" t="s">
        <v>807</v>
      </c>
      <c r="K258" t="s">
        <v>808</v>
      </c>
      <c r="L258" t="s">
        <v>21</v>
      </c>
      <c r="M258">
        <v>22313.195899999999</v>
      </c>
      <c r="N258">
        <v>264</v>
      </c>
      <c r="O258" t="s">
        <v>39</v>
      </c>
      <c r="P258" t="s">
        <v>39</v>
      </c>
      <c r="Q258" s="2">
        <v>44298</v>
      </c>
      <c r="R258" t="s">
        <v>83</v>
      </c>
      <c r="S258" t="s">
        <v>24</v>
      </c>
      <c r="T258">
        <f>_xlfn.DAYS(Raw_data_US_healthcare[[#This Row],[Discharge Date]],Raw_data_US_healthcare[[#This Row],[Date of Admission]])</f>
        <v>19</v>
      </c>
    </row>
    <row r="259" spans="1:20" x14ac:dyDescent="0.3">
      <c r="A259" t="s">
        <v>26511</v>
      </c>
      <c r="B259" t="s">
        <v>809</v>
      </c>
      <c r="C259">
        <v>37</v>
      </c>
      <c r="D259" t="str">
        <f>IF(Raw_data_US_healthcare[[#This Row],[Age]]&lt;35,"Young",IF(Raw_data_US_healthcare[[#This Row],[Age]]&lt;60,"Middle","Senior"))</f>
        <v>Middle</v>
      </c>
      <c r="E259" t="s">
        <v>16</v>
      </c>
      <c r="F259" t="s">
        <v>35</v>
      </c>
      <c r="G259" t="s">
        <v>35</v>
      </c>
      <c r="H259" t="s">
        <v>18</v>
      </c>
      <c r="I259" s="2">
        <v>44300</v>
      </c>
      <c r="J259" t="s">
        <v>810</v>
      </c>
      <c r="K259" t="s">
        <v>811</v>
      </c>
      <c r="L259" t="s">
        <v>60</v>
      </c>
      <c r="M259">
        <v>40574.022900000004</v>
      </c>
      <c r="N259">
        <v>234</v>
      </c>
      <c r="O259" t="s">
        <v>39</v>
      </c>
      <c r="P259" t="s">
        <v>39</v>
      </c>
      <c r="Q259" s="2">
        <v>44314</v>
      </c>
      <c r="R259" t="s">
        <v>44</v>
      </c>
      <c r="S259" t="s">
        <v>45</v>
      </c>
      <c r="T259">
        <f>_xlfn.DAYS(Raw_data_US_healthcare[[#This Row],[Discharge Date]],Raw_data_US_healthcare[[#This Row],[Date of Admission]])</f>
        <v>14</v>
      </c>
    </row>
    <row r="260" spans="1:20" x14ac:dyDescent="0.3">
      <c r="A260" t="s">
        <v>26511</v>
      </c>
      <c r="B260" t="s">
        <v>812</v>
      </c>
      <c r="C260">
        <v>57</v>
      </c>
      <c r="D260" t="str">
        <f>IF(Raw_data_US_healthcare[[#This Row],[Age]]&lt;35,"Young",IF(Raw_data_US_healthcare[[#This Row],[Age]]&lt;60,"Middle","Senior"))</f>
        <v>Middle</v>
      </c>
      <c r="E260" t="s">
        <v>16</v>
      </c>
      <c r="F260" t="s">
        <v>62</v>
      </c>
      <c r="G260" t="s">
        <v>62</v>
      </c>
      <c r="H260" t="s">
        <v>36</v>
      </c>
      <c r="I260" s="2">
        <v>44887</v>
      </c>
      <c r="J260" t="s">
        <v>813</v>
      </c>
      <c r="K260" t="s">
        <v>814</v>
      </c>
      <c r="L260" t="s">
        <v>21</v>
      </c>
      <c r="M260">
        <v>15955.5646</v>
      </c>
      <c r="N260">
        <v>458</v>
      </c>
      <c r="O260" t="s">
        <v>22</v>
      </c>
      <c r="P260" t="s">
        <v>22</v>
      </c>
      <c r="Q260" s="2">
        <v>44897</v>
      </c>
      <c r="R260" t="s">
        <v>48</v>
      </c>
      <c r="S260" t="s">
        <v>33</v>
      </c>
      <c r="T260">
        <f>_xlfn.DAYS(Raw_data_US_healthcare[[#This Row],[Discharge Date]],Raw_data_US_healthcare[[#This Row],[Date of Admission]])</f>
        <v>10</v>
      </c>
    </row>
    <row r="261" spans="1:20" x14ac:dyDescent="0.3">
      <c r="A261" t="s">
        <v>26512</v>
      </c>
      <c r="B261" t="s">
        <v>815</v>
      </c>
      <c r="C261">
        <v>52</v>
      </c>
      <c r="D261" t="str">
        <f>IF(Raw_data_US_healthcare[[#This Row],[Age]]&lt;35,"Young",IF(Raw_data_US_healthcare[[#This Row],[Age]]&lt;60,"Middle","Senior"))</f>
        <v>Middle</v>
      </c>
      <c r="E261" t="s">
        <v>26</v>
      </c>
      <c r="F261" t="s">
        <v>88</v>
      </c>
      <c r="G261" t="s">
        <v>88</v>
      </c>
      <c r="H261" t="s">
        <v>26516</v>
      </c>
      <c r="I261" s="2">
        <v>44469</v>
      </c>
      <c r="J261" t="s">
        <v>816</v>
      </c>
      <c r="K261" t="s">
        <v>817</v>
      </c>
      <c r="L261" t="s">
        <v>60</v>
      </c>
      <c r="M261">
        <v>11061</v>
      </c>
      <c r="N261">
        <v>226</v>
      </c>
      <c r="O261" t="s">
        <v>43</v>
      </c>
      <c r="P261" t="s">
        <v>43</v>
      </c>
      <c r="Q261" s="2">
        <v>44497</v>
      </c>
      <c r="R261" t="s">
        <v>44</v>
      </c>
      <c r="S261" t="s">
        <v>45</v>
      </c>
      <c r="T261">
        <f>_xlfn.DAYS(Raw_data_US_healthcare[[#This Row],[Discharge Date]],Raw_data_US_healthcare[[#This Row],[Date of Admission]])</f>
        <v>28</v>
      </c>
    </row>
    <row r="262" spans="1:20" x14ac:dyDescent="0.3">
      <c r="A262" t="s">
        <v>26512</v>
      </c>
      <c r="B262" t="s">
        <v>818</v>
      </c>
      <c r="C262">
        <v>70</v>
      </c>
      <c r="D262" t="str">
        <f>IF(Raw_data_US_healthcare[[#This Row],[Age]]&lt;35,"Young",IF(Raw_data_US_healthcare[[#This Row],[Age]]&lt;60,"Middle","Senior"))</f>
        <v>Senior</v>
      </c>
      <c r="E262" t="s">
        <v>26</v>
      </c>
      <c r="F262" t="s">
        <v>88</v>
      </c>
      <c r="G262" t="s">
        <v>88</v>
      </c>
      <c r="H262" t="s">
        <v>26514</v>
      </c>
      <c r="I262" s="2">
        <v>44174</v>
      </c>
      <c r="J262" t="s">
        <v>819</v>
      </c>
      <c r="K262" t="s">
        <v>820</v>
      </c>
      <c r="L262" t="s">
        <v>21</v>
      </c>
      <c r="M262">
        <v>18252.713</v>
      </c>
      <c r="N262">
        <v>478</v>
      </c>
      <c r="O262" t="s">
        <v>43</v>
      </c>
      <c r="P262" t="s">
        <v>43</v>
      </c>
      <c r="Q262" s="2">
        <v>44182</v>
      </c>
      <c r="R262" t="s">
        <v>32</v>
      </c>
      <c r="S262" t="s">
        <v>45</v>
      </c>
      <c r="T262">
        <f>_xlfn.DAYS(Raw_data_US_healthcare[[#This Row],[Discharge Date]],Raw_data_US_healthcare[[#This Row],[Date of Admission]])</f>
        <v>8</v>
      </c>
    </row>
    <row r="263" spans="1:20" x14ac:dyDescent="0.3">
      <c r="A263" t="s">
        <v>26512</v>
      </c>
      <c r="B263" t="s">
        <v>821</v>
      </c>
      <c r="C263">
        <v>51</v>
      </c>
      <c r="D263" t="str">
        <f>IF(Raw_data_US_healthcare[[#This Row],[Age]]&lt;35,"Young",IF(Raw_data_US_healthcare[[#This Row],[Age]]&lt;60,"Middle","Senior"))</f>
        <v>Middle</v>
      </c>
      <c r="E263" t="s">
        <v>26</v>
      </c>
      <c r="F263" t="s">
        <v>49</v>
      </c>
      <c r="G263" t="s">
        <v>49</v>
      </c>
      <c r="H263" t="s">
        <v>18</v>
      </c>
      <c r="I263" s="2">
        <v>45014</v>
      </c>
      <c r="J263" t="s">
        <v>822</v>
      </c>
      <c r="K263" t="s">
        <v>823</v>
      </c>
      <c r="L263" t="s">
        <v>21</v>
      </c>
      <c r="M263">
        <v>31831.192599999998</v>
      </c>
      <c r="N263">
        <v>204</v>
      </c>
      <c r="O263" t="s">
        <v>43</v>
      </c>
      <c r="P263" t="s">
        <v>43</v>
      </c>
      <c r="Q263" s="2">
        <v>45038</v>
      </c>
      <c r="R263" t="s">
        <v>48</v>
      </c>
      <c r="S263" t="s">
        <v>45</v>
      </c>
      <c r="T263">
        <f>_xlfn.DAYS(Raw_data_US_healthcare[[#This Row],[Discharge Date]],Raw_data_US_healthcare[[#This Row],[Date of Admission]])</f>
        <v>24</v>
      </c>
    </row>
    <row r="264" spans="1:20" x14ac:dyDescent="0.3">
      <c r="A264" t="s">
        <v>26511</v>
      </c>
      <c r="B264" t="s">
        <v>824</v>
      </c>
      <c r="C264">
        <v>57</v>
      </c>
      <c r="D264" t="str">
        <f>IF(Raw_data_US_healthcare[[#This Row],[Age]]&lt;35,"Young",IF(Raw_data_US_healthcare[[#This Row],[Age]]&lt;60,"Middle","Senior"))</f>
        <v>Middle</v>
      </c>
      <c r="E264" t="s">
        <v>16</v>
      </c>
      <c r="F264" t="s">
        <v>88</v>
      </c>
      <c r="G264" t="s">
        <v>88</v>
      </c>
      <c r="H264" t="s">
        <v>36</v>
      </c>
      <c r="I264" s="2">
        <v>43532</v>
      </c>
      <c r="J264" t="s">
        <v>825</v>
      </c>
      <c r="K264" t="s">
        <v>826</v>
      </c>
      <c r="L264" t="s">
        <v>60</v>
      </c>
      <c r="M264">
        <v>8734.5342999999993</v>
      </c>
      <c r="N264">
        <v>366</v>
      </c>
      <c r="O264" t="s">
        <v>22</v>
      </c>
      <c r="P264" t="s">
        <v>22</v>
      </c>
      <c r="Q264" s="2">
        <v>43542</v>
      </c>
      <c r="R264" t="s">
        <v>83</v>
      </c>
      <c r="S264" t="s">
        <v>24</v>
      </c>
      <c r="T264">
        <f>_xlfn.DAYS(Raw_data_US_healthcare[[#This Row],[Discharge Date]],Raw_data_US_healthcare[[#This Row],[Date of Admission]])</f>
        <v>10</v>
      </c>
    </row>
    <row r="265" spans="1:20" x14ac:dyDescent="0.3">
      <c r="A265" t="s">
        <v>26511</v>
      </c>
      <c r="B265" t="s">
        <v>827</v>
      </c>
      <c r="C265">
        <v>56</v>
      </c>
      <c r="D265" t="str">
        <f>IF(Raw_data_US_healthcare[[#This Row],[Age]]&lt;35,"Young",IF(Raw_data_US_healthcare[[#This Row],[Age]]&lt;60,"Middle","Senior"))</f>
        <v>Middle</v>
      </c>
      <c r="E265" t="s">
        <v>16</v>
      </c>
      <c r="F265" t="s">
        <v>88</v>
      </c>
      <c r="G265" t="s">
        <v>88</v>
      </c>
      <c r="H265" t="s">
        <v>18</v>
      </c>
      <c r="I265" s="2">
        <v>45162</v>
      </c>
      <c r="J265" t="s">
        <v>828</v>
      </c>
      <c r="K265" t="s">
        <v>829</v>
      </c>
      <c r="L265" t="s">
        <v>56</v>
      </c>
      <c r="M265">
        <v>47488.225700000003</v>
      </c>
      <c r="N265">
        <v>196</v>
      </c>
      <c r="O265" t="s">
        <v>39</v>
      </c>
      <c r="P265" t="s">
        <v>39</v>
      </c>
      <c r="Q265" s="2">
        <v>45190</v>
      </c>
      <c r="R265" t="s">
        <v>48</v>
      </c>
      <c r="S265" t="s">
        <v>24</v>
      </c>
      <c r="T265">
        <f>_xlfn.DAYS(Raw_data_US_healthcare[[#This Row],[Discharge Date]],Raw_data_US_healthcare[[#This Row],[Date of Admission]])</f>
        <v>28</v>
      </c>
    </row>
    <row r="266" spans="1:20" x14ac:dyDescent="0.3">
      <c r="A266" t="s">
        <v>26511</v>
      </c>
      <c r="B266" t="s">
        <v>830</v>
      </c>
      <c r="C266">
        <v>21</v>
      </c>
      <c r="D266" t="str">
        <f>IF(Raw_data_US_healthcare[[#This Row],[Age]]&lt;35,"Young",IF(Raw_data_US_healthcare[[#This Row],[Age]]&lt;60,"Middle","Senior"))</f>
        <v>Young</v>
      </c>
      <c r="E266" t="s">
        <v>16</v>
      </c>
      <c r="F266" t="s">
        <v>88</v>
      </c>
      <c r="G266" t="s">
        <v>88</v>
      </c>
      <c r="H266" t="s">
        <v>28</v>
      </c>
      <c r="I266" s="2">
        <v>44553</v>
      </c>
      <c r="J266" t="s">
        <v>831</v>
      </c>
      <c r="K266" t="s">
        <v>832</v>
      </c>
      <c r="L266" t="s">
        <v>60</v>
      </c>
      <c r="M266">
        <v>33522.137199999997</v>
      </c>
      <c r="N266">
        <v>294</v>
      </c>
      <c r="O266" t="s">
        <v>43</v>
      </c>
      <c r="P266" t="s">
        <v>43</v>
      </c>
      <c r="Q266" s="2">
        <v>44568</v>
      </c>
      <c r="R266" t="s">
        <v>44</v>
      </c>
      <c r="S266" t="s">
        <v>33</v>
      </c>
      <c r="T266">
        <f>_xlfn.DAYS(Raw_data_US_healthcare[[#This Row],[Discharge Date]],Raw_data_US_healthcare[[#This Row],[Date of Admission]])</f>
        <v>15</v>
      </c>
    </row>
    <row r="267" spans="1:20" x14ac:dyDescent="0.3">
      <c r="A267" t="s">
        <v>26512</v>
      </c>
      <c r="B267" t="s">
        <v>833</v>
      </c>
      <c r="C267">
        <v>35</v>
      </c>
      <c r="D267" t="str">
        <f>IF(Raw_data_US_healthcare[[#This Row],[Age]]&lt;35,"Young",IF(Raw_data_US_healthcare[[#This Row],[Age]]&lt;60,"Middle","Senior"))</f>
        <v>Middle</v>
      </c>
      <c r="E267" t="s">
        <v>26</v>
      </c>
      <c r="F267" t="s">
        <v>88</v>
      </c>
      <c r="G267" t="s">
        <v>88</v>
      </c>
      <c r="H267" t="s">
        <v>28</v>
      </c>
      <c r="I267" s="2">
        <v>44903</v>
      </c>
      <c r="J267" t="s">
        <v>834</v>
      </c>
      <c r="K267" t="s">
        <v>835</v>
      </c>
      <c r="L267" t="s">
        <v>52</v>
      </c>
      <c r="M267">
        <v>44423.812899999997</v>
      </c>
      <c r="N267">
        <v>462</v>
      </c>
      <c r="O267" t="s">
        <v>39</v>
      </c>
      <c r="P267" t="s">
        <v>39</v>
      </c>
      <c r="Q267" s="2">
        <v>44911</v>
      </c>
      <c r="R267" t="s">
        <v>83</v>
      </c>
      <c r="S267" t="s">
        <v>45</v>
      </c>
      <c r="T267">
        <f>_xlfn.DAYS(Raw_data_US_healthcare[[#This Row],[Discharge Date]],Raw_data_US_healthcare[[#This Row],[Date of Admission]])</f>
        <v>8</v>
      </c>
    </row>
    <row r="268" spans="1:20" x14ac:dyDescent="0.3">
      <c r="A268" t="s">
        <v>26512</v>
      </c>
      <c r="B268" t="s">
        <v>836</v>
      </c>
      <c r="C268">
        <v>48</v>
      </c>
      <c r="D268" t="str">
        <f>IF(Raw_data_US_healthcare[[#This Row],[Age]]&lt;35,"Young",IF(Raw_data_US_healthcare[[#This Row],[Age]]&lt;60,"Middle","Senior"))</f>
        <v>Middle</v>
      </c>
      <c r="E268" t="s">
        <v>26</v>
      </c>
      <c r="F268" t="s">
        <v>17</v>
      </c>
      <c r="G268" t="s">
        <v>17</v>
      </c>
      <c r="H268" t="s">
        <v>28</v>
      </c>
      <c r="I268" s="2">
        <v>44752</v>
      </c>
      <c r="J268" t="s">
        <v>837</v>
      </c>
      <c r="K268" t="s">
        <v>838</v>
      </c>
      <c r="L268" t="s">
        <v>52</v>
      </c>
      <c r="M268">
        <v>38359.304700000001</v>
      </c>
      <c r="N268">
        <v>297</v>
      </c>
      <c r="O268" t="s">
        <v>43</v>
      </c>
      <c r="P268" t="s">
        <v>43</v>
      </c>
      <c r="Q268" s="2">
        <v>44770</v>
      </c>
      <c r="R268" t="s">
        <v>44</v>
      </c>
      <c r="S268" t="s">
        <v>24</v>
      </c>
      <c r="T268">
        <f>_xlfn.DAYS(Raw_data_US_healthcare[[#This Row],[Discharge Date]],Raw_data_US_healthcare[[#This Row],[Date of Admission]])</f>
        <v>18</v>
      </c>
    </row>
    <row r="269" spans="1:20" x14ac:dyDescent="0.3">
      <c r="A269" t="s">
        <v>26512</v>
      </c>
      <c r="B269" t="s">
        <v>839</v>
      </c>
      <c r="C269">
        <v>77</v>
      </c>
      <c r="D269" t="str">
        <f>IF(Raw_data_US_healthcare[[#This Row],[Age]]&lt;35,"Young",IF(Raw_data_US_healthcare[[#This Row],[Age]]&lt;60,"Middle","Senior"))</f>
        <v>Senior</v>
      </c>
      <c r="E269" t="s">
        <v>26</v>
      </c>
      <c r="F269" t="s">
        <v>35</v>
      </c>
      <c r="G269" t="s">
        <v>35</v>
      </c>
      <c r="H269" t="s">
        <v>26514</v>
      </c>
      <c r="I269" s="2">
        <v>44282</v>
      </c>
      <c r="J269" t="s">
        <v>840</v>
      </c>
      <c r="K269" t="s">
        <v>841</v>
      </c>
      <c r="L269" t="s">
        <v>21</v>
      </c>
      <c r="M269">
        <v>18928.173299999999</v>
      </c>
      <c r="N269">
        <v>280</v>
      </c>
      <c r="O269" t="s">
        <v>22</v>
      </c>
      <c r="P269" t="s">
        <v>22</v>
      </c>
      <c r="Q269" s="2">
        <v>44286</v>
      </c>
      <c r="R269" t="s">
        <v>44</v>
      </c>
      <c r="S269" t="s">
        <v>33</v>
      </c>
      <c r="T269">
        <f>_xlfn.DAYS(Raw_data_US_healthcare[[#This Row],[Discharge Date]],Raw_data_US_healthcare[[#This Row],[Date of Admission]])</f>
        <v>4</v>
      </c>
    </row>
    <row r="270" spans="1:20" x14ac:dyDescent="0.3">
      <c r="A270" t="s">
        <v>26511</v>
      </c>
      <c r="B270" t="s">
        <v>842</v>
      </c>
      <c r="C270">
        <v>40</v>
      </c>
      <c r="D270" t="str">
        <f>IF(Raw_data_US_healthcare[[#This Row],[Age]]&lt;35,"Young",IF(Raw_data_US_healthcare[[#This Row],[Age]]&lt;60,"Middle","Senior"))</f>
        <v>Middle</v>
      </c>
      <c r="E270" t="s">
        <v>16</v>
      </c>
      <c r="F270" t="s">
        <v>62</v>
      </c>
      <c r="G270" t="s">
        <v>62</v>
      </c>
      <c r="H270" t="s">
        <v>18</v>
      </c>
      <c r="I270" s="2">
        <v>44553</v>
      </c>
      <c r="J270" t="s">
        <v>843</v>
      </c>
      <c r="K270" t="s">
        <v>844</v>
      </c>
      <c r="L270" t="s">
        <v>56</v>
      </c>
      <c r="M270">
        <v>42950.347600000001</v>
      </c>
      <c r="N270">
        <v>238</v>
      </c>
      <c r="O270" t="s">
        <v>43</v>
      </c>
      <c r="P270" t="s">
        <v>43</v>
      </c>
      <c r="Q270" s="2">
        <v>44571</v>
      </c>
      <c r="R270" t="s">
        <v>44</v>
      </c>
      <c r="S270" t="s">
        <v>24</v>
      </c>
      <c r="T270">
        <f>_xlfn.DAYS(Raw_data_US_healthcare[[#This Row],[Discharge Date]],Raw_data_US_healthcare[[#This Row],[Date of Admission]])</f>
        <v>18</v>
      </c>
    </row>
    <row r="271" spans="1:20" x14ac:dyDescent="0.3">
      <c r="A271" t="s">
        <v>26512</v>
      </c>
      <c r="B271" t="s">
        <v>845</v>
      </c>
      <c r="C271">
        <v>31</v>
      </c>
      <c r="D271" t="str">
        <f>IF(Raw_data_US_healthcare[[#This Row],[Age]]&lt;35,"Young",IF(Raw_data_US_healthcare[[#This Row],[Age]]&lt;60,"Middle","Senior"))</f>
        <v>Young</v>
      </c>
      <c r="E271" t="s">
        <v>26</v>
      </c>
      <c r="F271" t="s">
        <v>17</v>
      </c>
      <c r="G271" t="s">
        <v>17</v>
      </c>
      <c r="H271" t="s">
        <v>28</v>
      </c>
      <c r="I271" s="2">
        <v>44781</v>
      </c>
      <c r="J271" t="s">
        <v>846</v>
      </c>
      <c r="K271" t="s">
        <v>847</v>
      </c>
      <c r="L271" t="s">
        <v>56</v>
      </c>
      <c r="M271">
        <v>39494.305800000002</v>
      </c>
      <c r="N271">
        <v>374</v>
      </c>
      <c r="O271" t="s">
        <v>43</v>
      </c>
      <c r="P271" t="s">
        <v>43</v>
      </c>
      <c r="Q271" s="2">
        <v>44787</v>
      </c>
      <c r="R271" t="s">
        <v>23</v>
      </c>
      <c r="S271" t="s">
        <v>45</v>
      </c>
      <c r="T271">
        <f>_xlfn.DAYS(Raw_data_US_healthcare[[#This Row],[Discharge Date]],Raw_data_US_healthcare[[#This Row],[Date of Admission]])</f>
        <v>6</v>
      </c>
    </row>
    <row r="272" spans="1:20" x14ac:dyDescent="0.3">
      <c r="A272" t="s">
        <v>26512</v>
      </c>
      <c r="B272" t="s">
        <v>848</v>
      </c>
      <c r="C272">
        <v>62</v>
      </c>
      <c r="D272" t="str">
        <f>IF(Raw_data_US_healthcare[[#This Row],[Age]]&lt;35,"Young",IF(Raw_data_US_healthcare[[#This Row],[Age]]&lt;60,"Middle","Senior"))</f>
        <v>Senior</v>
      </c>
      <c r="E272" t="s">
        <v>26</v>
      </c>
      <c r="F272" t="s">
        <v>62</v>
      </c>
      <c r="G272" t="s">
        <v>62</v>
      </c>
      <c r="H272" t="s">
        <v>26516</v>
      </c>
      <c r="I272" s="2">
        <v>44704</v>
      </c>
      <c r="J272" t="s">
        <v>849</v>
      </c>
      <c r="K272" t="s">
        <v>850</v>
      </c>
      <c r="L272" t="s">
        <v>21</v>
      </c>
      <c r="M272">
        <v>16085.449500000001</v>
      </c>
      <c r="N272">
        <v>216</v>
      </c>
      <c r="O272" t="s">
        <v>39</v>
      </c>
      <c r="P272" t="s">
        <v>39</v>
      </c>
      <c r="Q272" s="2">
        <v>44723</v>
      </c>
      <c r="R272" t="s">
        <v>44</v>
      </c>
      <c r="S272" t="s">
        <v>45</v>
      </c>
      <c r="T272">
        <f>_xlfn.DAYS(Raw_data_US_healthcare[[#This Row],[Discharge Date]],Raw_data_US_healthcare[[#This Row],[Date of Admission]])</f>
        <v>19</v>
      </c>
    </row>
    <row r="273" spans="1:20" x14ac:dyDescent="0.3">
      <c r="A273" t="s">
        <v>26511</v>
      </c>
      <c r="B273" t="s">
        <v>851</v>
      </c>
      <c r="C273">
        <v>27</v>
      </c>
      <c r="D273" t="str">
        <f>IF(Raw_data_US_healthcare[[#This Row],[Age]]&lt;35,"Young",IF(Raw_data_US_healthcare[[#This Row],[Age]]&lt;60,"Middle","Senior"))</f>
        <v>Young</v>
      </c>
      <c r="E273" t="s">
        <v>16</v>
      </c>
      <c r="F273" t="s">
        <v>113</v>
      </c>
      <c r="G273" t="s">
        <v>113</v>
      </c>
      <c r="H273" t="s">
        <v>36</v>
      </c>
      <c r="I273" s="2">
        <v>44458</v>
      </c>
      <c r="J273" t="s">
        <v>852</v>
      </c>
      <c r="K273" t="s">
        <v>178</v>
      </c>
      <c r="L273" t="s">
        <v>56</v>
      </c>
      <c r="M273">
        <v>18680.319800000001</v>
      </c>
      <c r="N273">
        <v>135</v>
      </c>
      <c r="O273" t="s">
        <v>22</v>
      </c>
      <c r="P273" t="s">
        <v>22</v>
      </c>
      <c r="Q273" s="2">
        <v>44461</v>
      </c>
      <c r="R273" t="s">
        <v>23</v>
      </c>
      <c r="S273" t="s">
        <v>33</v>
      </c>
      <c r="T273">
        <f>_xlfn.DAYS(Raw_data_US_healthcare[[#This Row],[Discharge Date]],Raw_data_US_healthcare[[#This Row],[Date of Admission]])</f>
        <v>3</v>
      </c>
    </row>
    <row r="274" spans="1:20" x14ac:dyDescent="0.3">
      <c r="A274" t="s">
        <v>26512</v>
      </c>
      <c r="B274" t="s">
        <v>853</v>
      </c>
      <c r="C274">
        <v>67</v>
      </c>
      <c r="D274" t="str">
        <f>IF(Raw_data_US_healthcare[[#This Row],[Age]]&lt;35,"Young",IF(Raw_data_US_healthcare[[#This Row],[Age]]&lt;60,"Middle","Senior"))</f>
        <v>Senior</v>
      </c>
      <c r="E274" t="s">
        <v>26</v>
      </c>
      <c r="F274" t="s">
        <v>488</v>
      </c>
      <c r="G274" t="s">
        <v>27</v>
      </c>
      <c r="H274" t="s">
        <v>36</v>
      </c>
      <c r="I274" s="2">
        <v>44697</v>
      </c>
      <c r="J274" t="s">
        <v>854</v>
      </c>
      <c r="K274" t="s">
        <v>855</v>
      </c>
      <c r="L274" t="s">
        <v>21</v>
      </c>
      <c r="M274">
        <v>20378.9555</v>
      </c>
      <c r="N274">
        <v>303</v>
      </c>
      <c r="O274" t="s">
        <v>22</v>
      </c>
      <c r="P274" t="s">
        <v>22</v>
      </c>
      <c r="Q274" s="2">
        <v>44714</v>
      </c>
      <c r="R274" t="s">
        <v>44</v>
      </c>
      <c r="S274" t="s">
        <v>24</v>
      </c>
      <c r="T274">
        <f>_xlfn.DAYS(Raw_data_US_healthcare[[#This Row],[Discharge Date]],Raw_data_US_healthcare[[#This Row],[Date of Admission]])</f>
        <v>17</v>
      </c>
    </row>
    <row r="275" spans="1:20" x14ac:dyDescent="0.3">
      <c r="A275" t="s">
        <v>26511</v>
      </c>
      <c r="B275" t="s">
        <v>856</v>
      </c>
      <c r="C275">
        <v>51</v>
      </c>
      <c r="D275" t="str">
        <f>IF(Raw_data_US_healthcare[[#This Row],[Age]]&lt;35,"Young",IF(Raw_data_US_healthcare[[#This Row],[Age]]&lt;60,"Middle","Senior"))</f>
        <v>Middle</v>
      </c>
      <c r="E275" t="s">
        <v>16</v>
      </c>
      <c r="F275" t="s">
        <v>62</v>
      </c>
      <c r="G275" t="s">
        <v>62</v>
      </c>
      <c r="H275" t="s">
        <v>36</v>
      </c>
      <c r="I275" s="2">
        <v>44953</v>
      </c>
      <c r="J275" t="s">
        <v>857</v>
      </c>
      <c r="K275" t="s">
        <v>858</v>
      </c>
      <c r="L275" t="s">
        <v>31</v>
      </c>
      <c r="M275">
        <v>11665.640600000001</v>
      </c>
      <c r="N275">
        <v>225</v>
      </c>
      <c r="O275" t="s">
        <v>22</v>
      </c>
      <c r="P275" t="s">
        <v>22</v>
      </c>
      <c r="Q275" s="2">
        <v>44962</v>
      </c>
      <c r="R275" t="s">
        <v>44</v>
      </c>
      <c r="S275" t="s">
        <v>45</v>
      </c>
      <c r="T275">
        <f>_xlfn.DAYS(Raw_data_US_healthcare[[#This Row],[Discharge Date]],Raw_data_US_healthcare[[#This Row],[Date of Admission]])</f>
        <v>9</v>
      </c>
    </row>
    <row r="276" spans="1:20" x14ac:dyDescent="0.3">
      <c r="A276" t="s">
        <v>26511</v>
      </c>
      <c r="B276" t="s">
        <v>859</v>
      </c>
      <c r="C276">
        <v>79</v>
      </c>
      <c r="D276" t="str">
        <f>IF(Raw_data_US_healthcare[[#This Row],[Age]]&lt;35,"Young",IF(Raw_data_US_healthcare[[#This Row],[Age]]&lt;60,"Middle","Senior"))</f>
        <v>Senior</v>
      </c>
      <c r="E276" t="s">
        <v>16</v>
      </c>
      <c r="F276" t="s">
        <v>88</v>
      </c>
      <c r="G276" t="s">
        <v>88</v>
      </c>
      <c r="H276" t="s">
        <v>69</v>
      </c>
      <c r="I276" s="2">
        <v>44179</v>
      </c>
      <c r="J276" t="s">
        <v>860</v>
      </c>
      <c r="K276" t="s">
        <v>861</v>
      </c>
      <c r="L276" t="s">
        <v>21</v>
      </c>
      <c r="M276">
        <v>9438.7790999999997</v>
      </c>
      <c r="N276">
        <v>152</v>
      </c>
      <c r="O276" t="s">
        <v>22</v>
      </c>
      <c r="P276" t="s">
        <v>22</v>
      </c>
      <c r="Q276" s="2">
        <v>44181</v>
      </c>
      <c r="R276" t="s">
        <v>83</v>
      </c>
      <c r="S276" t="s">
        <v>45</v>
      </c>
      <c r="T276">
        <f>_xlfn.DAYS(Raw_data_US_healthcare[[#This Row],[Discharge Date]],Raw_data_US_healthcare[[#This Row],[Date of Admission]])</f>
        <v>2</v>
      </c>
    </row>
    <row r="277" spans="1:20" x14ac:dyDescent="0.3">
      <c r="A277" t="s">
        <v>26512</v>
      </c>
      <c r="B277" t="s">
        <v>862</v>
      </c>
      <c r="C277">
        <v>46</v>
      </c>
      <c r="D277" t="str">
        <f>IF(Raw_data_US_healthcare[[#This Row],[Age]]&lt;35,"Young",IF(Raw_data_US_healthcare[[#This Row],[Age]]&lt;60,"Middle","Senior"))</f>
        <v>Middle</v>
      </c>
      <c r="E277" t="s">
        <v>26</v>
      </c>
      <c r="F277" t="s">
        <v>113</v>
      </c>
      <c r="G277" t="s">
        <v>113</v>
      </c>
      <c r="H277" t="s">
        <v>26516</v>
      </c>
      <c r="I277" s="2">
        <v>44100</v>
      </c>
      <c r="J277" t="s">
        <v>863</v>
      </c>
      <c r="K277" t="s">
        <v>864</v>
      </c>
      <c r="L277" t="s">
        <v>56</v>
      </c>
      <c r="M277">
        <v>8729.5386999999992</v>
      </c>
      <c r="N277">
        <v>444</v>
      </c>
      <c r="O277" t="s">
        <v>39</v>
      </c>
      <c r="P277" t="s">
        <v>39</v>
      </c>
      <c r="Q277" s="2">
        <v>44122</v>
      </c>
      <c r="R277" t="s">
        <v>48</v>
      </c>
      <c r="S277" t="s">
        <v>45</v>
      </c>
      <c r="T277">
        <f>_xlfn.DAYS(Raw_data_US_healthcare[[#This Row],[Discharge Date]],Raw_data_US_healthcare[[#This Row],[Date of Admission]])</f>
        <v>22</v>
      </c>
    </row>
    <row r="278" spans="1:20" x14ac:dyDescent="0.3">
      <c r="A278" t="s">
        <v>26512</v>
      </c>
      <c r="B278" t="s">
        <v>865</v>
      </c>
      <c r="C278">
        <v>29</v>
      </c>
      <c r="D278" t="str">
        <f>IF(Raw_data_US_healthcare[[#This Row],[Age]]&lt;35,"Young",IF(Raw_data_US_healthcare[[#This Row],[Age]]&lt;60,"Middle","Senior"))</f>
        <v>Young</v>
      </c>
      <c r="E278" t="s">
        <v>26</v>
      </c>
      <c r="F278" t="s">
        <v>113</v>
      </c>
      <c r="G278" t="s">
        <v>113</v>
      </c>
      <c r="H278" t="s">
        <v>36</v>
      </c>
      <c r="I278" s="2">
        <v>44616</v>
      </c>
      <c r="J278" t="s">
        <v>866</v>
      </c>
      <c r="K278" t="s">
        <v>867</v>
      </c>
      <c r="L278" t="s">
        <v>60</v>
      </c>
      <c r="M278">
        <v>3166.8429000000001</v>
      </c>
      <c r="N278">
        <v>270</v>
      </c>
      <c r="O278" t="s">
        <v>22</v>
      </c>
      <c r="P278" t="s">
        <v>22</v>
      </c>
      <c r="Q278" s="2">
        <v>44618</v>
      </c>
      <c r="R278" t="s">
        <v>32</v>
      </c>
      <c r="S278" t="s">
        <v>24</v>
      </c>
      <c r="T278">
        <f>_xlfn.DAYS(Raw_data_US_healthcare[[#This Row],[Discharge Date]],Raw_data_US_healthcare[[#This Row],[Date of Admission]])</f>
        <v>2</v>
      </c>
    </row>
    <row r="279" spans="1:20" x14ac:dyDescent="0.3">
      <c r="A279" t="s">
        <v>26511</v>
      </c>
      <c r="B279" t="s">
        <v>868</v>
      </c>
      <c r="C279">
        <v>34</v>
      </c>
      <c r="D279" t="str">
        <f>IF(Raw_data_US_healthcare[[#This Row],[Age]]&lt;35,"Young",IF(Raw_data_US_healthcare[[#This Row],[Age]]&lt;60,"Middle","Senior"))</f>
        <v>Young</v>
      </c>
      <c r="E279" t="s">
        <v>16</v>
      </c>
      <c r="F279" t="s">
        <v>49</v>
      </c>
      <c r="G279" t="s">
        <v>49</v>
      </c>
      <c r="H279" t="s">
        <v>36</v>
      </c>
      <c r="I279" s="2">
        <v>44714</v>
      </c>
      <c r="J279" t="s">
        <v>869</v>
      </c>
      <c r="K279" t="s">
        <v>870</v>
      </c>
      <c r="L279" t="s">
        <v>60</v>
      </c>
      <c r="M279">
        <v>795.12080000000003</v>
      </c>
      <c r="N279">
        <v>454</v>
      </c>
      <c r="O279" t="s">
        <v>22</v>
      </c>
      <c r="P279" t="s">
        <v>22</v>
      </c>
      <c r="Q279" s="2">
        <v>44723</v>
      </c>
      <c r="R279" t="s">
        <v>48</v>
      </c>
      <c r="S279" t="s">
        <v>33</v>
      </c>
      <c r="T279">
        <f>_xlfn.DAYS(Raw_data_US_healthcare[[#This Row],[Discharge Date]],Raw_data_US_healthcare[[#This Row],[Date of Admission]])</f>
        <v>9</v>
      </c>
    </row>
    <row r="280" spans="1:20" x14ac:dyDescent="0.3">
      <c r="A280" t="s">
        <v>26511</v>
      </c>
      <c r="B280" t="s">
        <v>871</v>
      </c>
      <c r="C280">
        <v>81</v>
      </c>
      <c r="D280" t="str">
        <f>IF(Raw_data_US_healthcare[[#This Row],[Age]]&lt;35,"Young",IF(Raw_data_US_healthcare[[#This Row],[Age]]&lt;60,"Middle","Senior"))</f>
        <v>Senior</v>
      </c>
      <c r="E280" t="s">
        <v>16</v>
      </c>
      <c r="F280" t="s">
        <v>228</v>
      </c>
      <c r="G280" t="s">
        <v>228</v>
      </c>
      <c r="H280" t="s">
        <v>69</v>
      </c>
      <c r="I280" s="2">
        <v>43860</v>
      </c>
      <c r="J280" t="s">
        <v>872</v>
      </c>
      <c r="K280" t="s">
        <v>873</v>
      </c>
      <c r="L280" t="s">
        <v>21</v>
      </c>
      <c r="M280">
        <v>5828.1120000000001</v>
      </c>
      <c r="N280">
        <v>425</v>
      </c>
      <c r="O280" t="s">
        <v>39</v>
      </c>
      <c r="P280" t="s">
        <v>39</v>
      </c>
      <c r="Q280" s="2">
        <v>43862</v>
      </c>
      <c r="R280" t="s">
        <v>23</v>
      </c>
      <c r="S280" t="s">
        <v>24</v>
      </c>
      <c r="T280">
        <f>_xlfn.DAYS(Raw_data_US_healthcare[[#This Row],[Discharge Date]],Raw_data_US_healthcare[[#This Row],[Date of Admission]])</f>
        <v>2</v>
      </c>
    </row>
    <row r="281" spans="1:20" x14ac:dyDescent="0.3">
      <c r="A281" t="s">
        <v>26512</v>
      </c>
      <c r="B281" t="s">
        <v>874</v>
      </c>
      <c r="C281">
        <v>39</v>
      </c>
      <c r="D281" t="str">
        <f>IF(Raw_data_US_healthcare[[#This Row],[Age]]&lt;35,"Young",IF(Raw_data_US_healthcare[[#This Row],[Age]]&lt;60,"Middle","Senior"))</f>
        <v>Middle</v>
      </c>
      <c r="E281" t="s">
        <v>26</v>
      </c>
      <c r="F281" t="s">
        <v>49</v>
      </c>
      <c r="G281" t="s">
        <v>49</v>
      </c>
      <c r="H281" t="s">
        <v>26514</v>
      </c>
      <c r="I281" s="2">
        <v>44720</v>
      </c>
      <c r="J281" t="s">
        <v>875</v>
      </c>
      <c r="K281" t="s">
        <v>876</v>
      </c>
      <c r="L281" t="s">
        <v>21</v>
      </c>
      <c r="M281">
        <v>22715.519199999999</v>
      </c>
      <c r="N281">
        <v>442</v>
      </c>
      <c r="O281" t="s">
        <v>39</v>
      </c>
      <c r="P281" t="s">
        <v>39</v>
      </c>
      <c r="Q281" s="2">
        <v>44750</v>
      </c>
      <c r="R281" t="s">
        <v>23</v>
      </c>
      <c r="S281" t="s">
        <v>33</v>
      </c>
      <c r="T281">
        <f>_xlfn.DAYS(Raw_data_US_healthcare[[#This Row],[Discharge Date]],Raw_data_US_healthcare[[#This Row],[Date of Admission]])</f>
        <v>30</v>
      </c>
    </row>
    <row r="282" spans="1:20" x14ac:dyDescent="0.3">
      <c r="A282" t="s">
        <v>26512</v>
      </c>
      <c r="B282" t="s">
        <v>877</v>
      </c>
      <c r="C282">
        <v>30</v>
      </c>
      <c r="D282" t="str">
        <f>IF(Raw_data_US_healthcare[[#This Row],[Age]]&lt;35,"Young",IF(Raw_data_US_healthcare[[#This Row],[Age]]&lt;60,"Middle","Senior"))</f>
        <v>Young</v>
      </c>
      <c r="E282" t="s">
        <v>26</v>
      </c>
      <c r="F282" t="s">
        <v>228</v>
      </c>
      <c r="G282" t="s">
        <v>228</v>
      </c>
      <c r="H282" t="s">
        <v>69</v>
      </c>
      <c r="I282" s="2">
        <v>45179</v>
      </c>
      <c r="J282" t="s">
        <v>878</v>
      </c>
      <c r="K282" t="s">
        <v>879</v>
      </c>
      <c r="L282" t="s">
        <v>56</v>
      </c>
      <c r="M282">
        <v>75672.892000000007</v>
      </c>
      <c r="N282">
        <v>189</v>
      </c>
      <c r="O282" t="s">
        <v>39</v>
      </c>
      <c r="P282" t="s">
        <v>39</v>
      </c>
      <c r="Q282" s="2">
        <v>45185</v>
      </c>
      <c r="R282" t="s">
        <v>48</v>
      </c>
      <c r="S282" t="s">
        <v>33</v>
      </c>
      <c r="T282">
        <f>_xlfn.DAYS(Raw_data_US_healthcare[[#This Row],[Discharge Date]],Raw_data_US_healthcare[[#This Row],[Date of Admission]])</f>
        <v>6</v>
      </c>
    </row>
    <row r="283" spans="1:20" x14ac:dyDescent="0.3">
      <c r="A283" t="s">
        <v>26511</v>
      </c>
      <c r="B283" t="s">
        <v>880</v>
      </c>
      <c r="C283">
        <v>22</v>
      </c>
      <c r="D283" t="str">
        <f>IF(Raw_data_US_healthcare[[#This Row],[Age]]&lt;35,"Young",IF(Raw_data_US_healthcare[[#This Row],[Age]]&lt;60,"Middle","Senior"))</f>
        <v>Young</v>
      </c>
      <c r="E283" t="s">
        <v>16</v>
      </c>
      <c r="F283" t="s">
        <v>88</v>
      </c>
      <c r="G283" t="s">
        <v>88</v>
      </c>
      <c r="H283" t="s">
        <v>26516</v>
      </c>
      <c r="I283" s="2">
        <v>44728</v>
      </c>
      <c r="J283" t="s">
        <v>881</v>
      </c>
      <c r="K283" t="s">
        <v>882</v>
      </c>
      <c r="L283" t="s">
        <v>52</v>
      </c>
      <c r="M283">
        <v>9624.9778000000006</v>
      </c>
      <c r="N283">
        <v>487</v>
      </c>
      <c r="O283" t="s">
        <v>39</v>
      </c>
      <c r="P283" t="s">
        <v>39</v>
      </c>
      <c r="Q283" s="2">
        <v>44736</v>
      </c>
      <c r="R283" t="s">
        <v>83</v>
      </c>
      <c r="S283" t="s">
        <v>33</v>
      </c>
      <c r="T283">
        <f>_xlfn.DAYS(Raw_data_US_healthcare[[#This Row],[Discharge Date]],Raw_data_US_healthcare[[#This Row],[Date of Admission]])</f>
        <v>8</v>
      </c>
    </row>
    <row r="284" spans="1:20" x14ac:dyDescent="0.3">
      <c r="A284" t="s">
        <v>26511</v>
      </c>
      <c r="B284" t="s">
        <v>883</v>
      </c>
      <c r="C284">
        <v>33</v>
      </c>
      <c r="D284" t="str">
        <f>IF(Raw_data_US_healthcare[[#This Row],[Age]]&lt;35,"Young",IF(Raw_data_US_healthcare[[#This Row],[Age]]&lt;60,"Middle","Senior"))</f>
        <v>Young</v>
      </c>
      <c r="E284" t="s">
        <v>16</v>
      </c>
      <c r="F284" t="s">
        <v>88</v>
      </c>
      <c r="G284" t="s">
        <v>88</v>
      </c>
      <c r="H284" t="s">
        <v>18</v>
      </c>
      <c r="I284" s="2">
        <v>43509</v>
      </c>
      <c r="J284" t="s">
        <v>884</v>
      </c>
      <c r="K284" t="s">
        <v>885</v>
      </c>
      <c r="L284" t="s">
        <v>60</v>
      </c>
      <c r="M284">
        <v>51060.746200000001</v>
      </c>
      <c r="N284">
        <v>119</v>
      </c>
      <c r="O284" t="s">
        <v>43</v>
      </c>
      <c r="P284" t="s">
        <v>43</v>
      </c>
      <c r="Q284" s="2">
        <v>43519</v>
      </c>
      <c r="R284" t="s">
        <v>32</v>
      </c>
      <c r="S284" t="s">
        <v>45</v>
      </c>
      <c r="T284">
        <f>_xlfn.DAYS(Raw_data_US_healthcare[[#This Row],[Discharge Date]],Raw_data_US_healthcare[[#This Row],[Date of Admission]])</f>
        <v>10</v>
      </c>
    </row>
    <row r="285" spans="1:20" x14ac:dyDescent="0.3">
      <c r="A285" t="s">
        <v>26511</v>
      </c>
      <c r="B285" t="s">
        <v>886</v>
      </c>
      <c r="C285">
        <v>37</v>
      </c>
      <c r="D285" t="str">
        <f>IF(Raw_data_US_healthcare[[#This Row],[Age]]&lt;35,"Young",IF(Raw_data_US_healthcare[[#This Row],[Age]]&lt;60,"Middle","Senior"))</f>
        <v>Middle</v>
      </c>
      <c r="E285" t="s">
        <v>16</v>
      </c>
      <c r="F285" t="s">
        <v>88</v>
      </c>
      <c r="G285" t="s">
        <v>88</v>
      </c>
      <c r="H285" t="s">
        <v>26516</v>
      </c>
      <c r="I285" s="2">
        <v>44070</v>
      </c>
      <c r="J285" t="s">
        <v>887</v>
      </c>
      <c r="K285" t="s">
        <v>888</v>
      </c>
      <c r="L285" t="s">
        <v>21</v>
      </c>
      <c r="M285">
        <v>29527.924800000001</v>
      </c>
      <c r="N285">
        <v>356</v>
      </c>
      <c r="O285" t="s">
        <v>39</v>
      </c>
      <c r="P285" t="s">
        <v>39</v>
      </c>
      <c r="Q285" s="2">
        <v>44091</v>
      </c>
      <c r="R285" t="s">
        <v>23</v>
      </c>
      <c r="S285" t="s">
        <v>33</v>
      </c>
      <c r="T285">
        <f>_xlfn.DAYS(Raw_data_US_healthcare[[#This Row],[Discharge Date]],Raw_data_US_healthcare[[#This Row],[Date of Admission]])</f>
        <v>21</v>
      </c>
    </row>
    <row r="286" spans="1:20" x14ac:dyDescent="0.3">
      <c r="A286" t="s">
        <v>26512</v>
      </c>
      <c r="B286" t="s">
        <v>889</v>
      </c>
      <c r="C286">
        <v>46</v>
      </c>
      <c r="D286" t="str">
        <f>IF(Raw_data_US_healthcare[[#This Row],[Age]]&lt;35,"Young",IF(Raw_data_US_healthcare[[#This Row],[Age]]&lt;60,"Middle","Senior"))</f>
        <v>Middle</v>
      </c>
      <c r="E286" t="s">
        <v>26</v>
      </c>
      <c r="F286" t="s">
        <v>113</v>
      </c>
      <c r="G286" t="s">
        <v>113</v>
      </c>
      <c r="H286" t="s">
        <v>26516</v>
      </c>
      <c r="I286" s="2">
        <v>43449</v>
      </c>
      <c r="J286" t="s">
        <v>890</v>
      </c>
      <c r="K286" t="s">
        <v>891</v>
      </c>
      <c r="L286" t="s">
        <v>52</v>
      </c>
      <c r="M286">
        <v>4130.8015999999998</v>
      </c>
      <c r="N286">
        <v>104</v>
      </c>
      <c r="O286" t="s">
        <v>43</v>
      </c>
      <c r="P286" t="s">
        <v>43</v>
      </c>
      <c r="Q286" s="2">
        <v>43453</v>
      </c>
      <c r="R286" t="s">
        <v>83</v>
      </c>
      <c r="S286" t="s">
        <v>24</v>
      </c>
      <c r="T286">
        <f>_xlfn.DAYS(Raw_data_US_healthcare[[#This Row],[Discharge Date]],Raw_data_US_healthcare[[#This Row],[Date of Admission]])</f>
        <v>4</v>
      </c>
    </row>
    <row r="287" spans="1:20" x14ac:dyDescent="0.3">
      <c r="A287" t="s">
        <v>26512</v>
      </c>
      <c r="B287" t="s">
        <v>892</v>
      </c>
      <c r="C287">
        <v>31</v>
      </c>
      <c r="D287" t="str">
        <f>IF(Raw_data_US_healthcare[[#This Row],[Age]]&lt;35,"Young",IF(Raw_data_US_healthcare[[#This Row],[Age]]&lt;60,"Middle","Senior"))</f>
        <v>Young</v>
      </c>
      <c r="E287" t="s">
        <v>26</v>
      </c>
      <c r="F287" t="s">
        <v>88</v>
      </c>
      <c r="G287" t="s">
        <v>88</v>
      </c>
      <c r="H287" t="s">
        <v>26516</v>
      </c>
      <c r="I287" s="2">
        <v>43444</v>
      </c>
      <c r="J287" t="s">
        <v>893</v>
      </c>
      <c r="K287" t="s">
        <v>894</v>
      </c>
      <c r="L287" t="s">
        <v>31</v>
      </c>
      <c r="M287">
        <v>7233.1013000000003</v>
      </c>
      <c r="N287">
        <v>184</v>
      </c>
      <c r="O287" t="s">
        <v>43</v>
      </c>
      <c r="P287" t="s">
        <v>43</v>
      </c>
      <c r="Q287" s="2">
        <v>43456</v>
      </c>
      <c r="R287" t="s">
        <v>23</v>
      </c>
      <c r="S287" t="s">
        <v>24</v>
      </c>
      <c r="T287">
        <f>_xlfn.DAYS(Raw_data_US_healthcare[[#This Row],[Discharge Date]],Raw_data_US_healthcare[[#This Row],[Date of Admission]])</f>
        <v>12</v>
      </c>
    </row>
    <row r="288" spans="1:20" x14ac:dyDescent="0.3">
      <c r="A288" t="s">
        <v>26511</v>
      </c>
      <c r="B288" t="s">
        <v>895</v>
      </c>
      <c r="C288">
        <v>74</v>
      </c>
      <c r="D288" t="str">
        <f>IF(Raw_data_US_healthcare[[#This Row],[Age]]&lt;35,"Young",IF(Raw_data_US_healthcare[[#This Row],[Age]]&lt;60,"Middle","Senior"))</f>
        <v>Senior</v>
      </c>
      <c r="E288" t="s">
        <v>16</v>
      </c>
      <c r="F288" t="s">
        <v>49</v>
      </c>
      <c r="G288" t="s">
        <v>49</v>
      </c>
      <c r="H288" t="s">
        <v>28</v>
      </c>
      <c r="I288" s="2">
        <v>44506</v>
      </c>
      <c r="J288" t="s">
        <v>896</v>
      </c>
      <c r="K288" t="s">
        <v>897</v>
      </c>
      <c r="L288" t="s">
        <v>56</v>
      </c>
      <c r="M288">
        <v>6448.3976000000002</v>
      </c>
      <c r="N288">
        <v>130</v>
      </c>
      <c r="O288" t="s">
        <v>43</v>
      </c>
      <c r="P288" t="s">
        <v>43</v>
      </c>
      <c r="Q288" s="2">
        <v>44525</v>
      </c>
      <c r="R288" t="s">
        <v>83</v>
      </c>
      <c r="S288" t="s">
        <v>33</v>
      </c>
      <c r="T288">
        <f>_xlfn.DAYS(Raw_data_US_healthcare[[#This Row],[Discharge Date]],Raw_data_US_healthcare[[#This Row],[Date of Admission]])</f>
        <v>19</v>
      </c>
    </row>
    <row r="289" spans="1:20" x14ac:dyDescent="0.3">
      <c r="A289" t="s">
        <v>26512</v>
      </c>
      <c r="B289" t="s">
        <v>898</v>
      </c>
      <c r="C289">
        <v>53</v>
      </c>
      <c r="D289" t="str">
        <f>IF(Raw_data_US_healthcare[[#This Row],[Age]]&lt;35,"Young",IF(Raw_data_US_healthcare[[#This Row],[Age]]&lt;60,"Middle","Senior"))</f>
        <v>Middle</v>
      </c>
      <c r="E289" t="s">
        <v>26</v>
      </c>
      <c r="F289" t="s">
        <v>49</v>
      </c>
      <c r="G289" t="s">
        <v>49</v>
      </c>
      <c r="H289" t="s">
        <v>26516</v>
      </c>
      <c r="I289" s="2">
        <v>44030</v>
      </c>
      <c r="J289" t="s">
        <v>899</v>
      </c>
      <c r="K289" t="s">
        <v>900</v>
      </c>
      <c r="L289" t="s">
        <v>60</v>
      </c>
      <c r="M289">
        <v>10935.8856</v>
      </c>
      <c r="N289">
        <v>485</v>
      </c>
      <c r="O289" t="s">
        <v>39</v>
      </c>
      <c r="P289" t="s">
        <v>39</v>
      </c>
      <c r="Q289" s="2">
        <v>44034</v>
      </c>
      <c r="R289" t="s">
        <v>83</v>
      </c>
      <c r="S289" t="s">
        <v>45</v>
      </c>
      <c r="T289">
        <f>_xlfn.DAYS(Raw_data_US_healthcare[[#This Row],[Discharge Date]],Raw_data_US_healthcare[[#This Row],[Date of Admission]])</f>
        <v>4</v>
      </c>
    </row>
    <row r="290" spans="1:20" x14ac:dyDescent="0.3">
      <c r="A290" t="s">
        <v>26511</v>
      </c>
      <c r="B290" t="s">
        <v>901</v>
      </c>
      <c r="C290">
        <v>54</v>
      </c>
      <c r="D290" t="str">
        <f>IF(Raw_data_US_healthcare[[#This Row],[Age]]&lt;35,"Young",IF(Raw_data_US_healthcare[[#This Row],[Age]]&lt;60,"Middle","Senior"))</f>
        <v>Middle</v>
      </c>
      <c r="E290" t="s">
        <v>16</v>
      </c>
      <c r="F290" t="s">
        <v>62</v>
      </c>
      <c r="G290" t="s">
        <v>62</v>
      </c>
      <c r="H290" t="s">
        <v>36</v>
      </c>
      <c r="I290" s="2">
        <v>43982</v>
      </c>
      <c r="J290" t="s">
        <v>902</v>
      </c>
      <c r="K290" t="s">
        <v>903</v>
      </c>
      <c r="L290" t="s">
        <v>21</v>
      </c>
      <c r="M290">
        <v>10349.9067</v>
      </c>
      <c r="N290">
        <v>218</v>
      </c>
      <c r="O290" t="s">
        <v>22</v>
      </c>
      <c r="P290" t="s">
        <v>22</v>
      </c>
      <c r="Q290" s="2">
        <v>43992</v>
      </c>
      <c r="R290" t="s">
        <v>48</v>
      </c>
      <c r="S290" t="s">
        <v>24</v>
      </c>
      <c r="T290">
        <f>_xlfn.DAYS(Raw_data_US_healthcare[[#This Row],[Discharge Date]],Raw_data_US_healthcare[[#This Row],[Date of Admission]])</f>
        <v>10</v>
      </c>
    </row>
    <row r="291" spans="1:20" x14ac:dyDescent="0.3">
      <c r="A291" t="s">
        <v>26511</v>
      </c>
      <c r="B291" t="s">
        <v>904</v>
      </c>
      <c r="C291">
        <v>63</v>
      </c>
      <c r="D291" t="str">
        <f>IF(Raw_data_US_healthcare[[#This Row],[Age]]&lt;35,"Young",IF(Raw_data_US_healthcare[[#This Row],[Age]]&lt;60,"Middle","Senior"))</f>
        <v>Senior</v>
      </c>
      <c r="E291" t="s">
        <v>16</v>
      </c>
      <c r="F291" t="s">
        <v>49</v>
      </c>
      <c r="G291" t="s">
        <v>49</v>
      </c>
      <c r="H291" t="s">
        <v>26514</v>
      </c>
      <c r="I291" s="2">
        <v>43492</v>
      </c>
      <c r="J291" t="s">
        <v>905</v>
      </c>
      <c r="K291" t="s">
        <v>906</v>
      </c>
      <c r="L291" t="s">
        <v>56</v>
      </c>
      <c r="M291">
        <v>20336.169000000002</v>
      </c>
      <c r="N291">
        <v>445</v>
      </c>
      <c r="O291" t="s">
        <v>43</v>
      </c>
      <c r="P291" t="s">
        <v>43</v>
      </c>
      <c r="Q291" s="2">
        <v>43504</v>
      </c>
      <c r="R291" t="s">
        <v>23</v>
      </c>
      <c r="S291" t="s">
        <v>45</v>
      </c>
      <c r="T291">
        <f>_xlfn.DAYS(Raw_data_US_healthcare[[#This Row],[Discharge Date]],Raw_data_US_healthcare[[#This Row],[Date of Admission]])</f>
        <v>12</v>
      </c>
    </row>
    <row r="292" spans="1:20" x14ac:dyDescent="0.3">
      <c r="A292" t="s">
        <v>26511</v>
      </c>
      <c r="B292" t="s">
        <v>907</v>
      </c>
      <c r="C292">
        <v>26</v>
      </c>
      <c r="D292" t="str">
        <f>IF(Raw_data_US_healthcare[[#This Row],[Age]]&lt;35,"Young",IF(Raw_data_US_healthcare[[#This Row],[Age]]&lt;60,"Middle","Senior"))</f>
        <v>Young</v>
      </c>
      <c r="E292" t="s">
        <v>16</v>
      </c>
      <c r="F292" t="s">
        <v>228</v>
      </c>
      <c r="G292" t="s">
        <v>228</v>
      </c>
      <c r="H292" t="s">
        <v>26514</v>
      </c>
      <c r="I292" s="2">
        <v>43449</v>
      </c>
      <c r="J292" t="s">
        <v>908</v>
      </c>
      <c r="K292" t="s">
        <v>909</v>
      </c>
      <c r="L292" t="s">
        <v>31</v>
      </c>
      <c r="M292">
        <v>14024.9702</v>
      </c>
      <c r="N292">
        <v>111</v>
      </c>
      <c r="O292" t="s">
        <v>39</v>
      </c>
      <c r="P292" t="s">
        <v>39</v>
      </c>
      <c r="Q292" s="2">
        <v>43462</v>
      </c>
      <c r="R292" t="s">
        <v>23</v>
      </c>
      <c r="S292" t="s">
        <v>24</v>
      </c>
      <c r="T292">
        <f>_xlfn.DAYS(Raw_data_US_healthcare[[#This Row],[Discharge Date]],Raw_data_US_healthcare[[#This Row],[Date of Admission]])</f>
        <v>13</v>
      </c>
    </row>
    <row r="293" spans="1:20" x14ac:dyDescent="0.3">
      <c r="A293" t="s">
        <v>26512</v>
      </c>
      <c r="B293" t="s">
        <v>910</v>
      </c>
      <c r="C293">
        <v>22</v>
      </c>
      <c r="D293" t="str">
        <f>IF(Raw_data_US_healthcare[[#This Row],[Age]]&lt;35,"Young",IF(Raw_data_US_healthcare[[#This Row],[Age]]&lt;60,"Middle","Senior"))</f>
        <v>Young</v>
      </c>
      <c r="E293" t="s">
        <v>26</v>
      </c>
      <c r="F293" t="s">
        <v>35</v>
      </c>
      <c r="G293" t="s">
        <v>35</v>
      </c>
      <c r="H293" t="s">
        <v>28</v>
      </c>
      <c r="I293" s="2">
        <v>43567</v>
      </c>
      <c r="J293" t="s">
        <v>911</v>
      </c>
      <c r="K293" t="s">
        <v>912</v>
      </c>
      <c r="L293" t="s">
        <v>56</v>
      </c>
      <c r="M293">
        <v>15969.5717</v>
      </c>
      <c r="N293">
        <v>119</v>
      </c>
      <c r="O293" t="s">
        <v>39</v>
      </c>
      <c r="P293" t="s">
        <v>39</v>
      </c>
      <c r="Q293" s="2">
        <v>43580</v>
      </c>
      <c r="R293" t="s">
        <v>83</v>
      </c>
      <c r="S293" t="s">
        <v>45</v>
      </c>
      <c r="T293">
        <f>_xlfn.DAYS(Raw_data_US_healthcare[[#This Row],[Discharge Date]],Raw_data_US_healthcare[[#This Row],[Date of Admission]])</f>
        <v>13</v>
      </c>
    </row>
    <row r="294" spans="1:20" x14ac:dyDescent="0.3">
      <c r="A294" t="s">
        <v>26511</v>
      </c>
      <c r="B294" t="s">
        <v>913</v>
      </c>
      <c r="C294">
        <v>62</v>
      </c>
      <c r="D294" t="str">
        <f>IF(Raw_data_US_healthcare[[#This Row],[Age]]&lt;35,"Young",IF(Raw_data_US_healthcare[[#This Row],[Age]]&lt;60,"Middle","Senior"))</f>
        <v>Senior</v>
      </c>
      <c r="E294" t="s">
        <v>16</v>
      </c>
      <c r="F294" t="s">
        <v>35</v>
      </c>
      <c r="G294" t="s">
        <v>35</v>
      </c>
      <c r="H294" t="s">
        <v>26514</v>
      </c>
      <c r="I294" s="2">
        <v>44135</v>
      </c>
      <c r="J294" t="s">
        <v>914</v>
      </c>
      <c r="K294" t="s">
        <v>915</v>
      </c>
      <c r="L294" t="s">
        <v>56</v>
      </c>
      <c r="M294">
        <v>36382.327299999997</v>
      </c>
      <c r="N294">
        <v>482</v>
      </c>
      <c r="O294" t="s">
        <v>39</v>
      </c>
      <c r="P294" t="s">
        <v>39</v>
      </c>
      <c r="Q294" s="2">
        <v>44162</v>
      </c>
      <c r="R294" t="s">
        <v>44</v>
      </c>
      <c r="S294" t="s">
        <v>33</v>
      </c>
      <c r="T294">
        <f>_xlfn.DAYS(Raw_data_US_healthcare[[#This Row],[Discharge Date]],Raw_data_US_healthcare[[#This Row],[Date of Admission]])</f>
        <v>27</v>
      </c>
    </row>
    <row r="295" spans="1:20" x14ac:dyDescent="0.3">
      <c r="A295" t="s">
        <v>26512</v>
      </c>
      <c r="B295" t="s">
        <v>916</v>
      </c>
      <c r="C295">
        <v>44</v>
      </c>
      <c r="D295" t="str">
        <f>IF(Raw_data_US_healthcare[[#This Row],[Age]]&lt;35,"Young",IF(Raw_data_US_healthcare[[#This Row],[Age]]&lt;60,"Middle","Senior"))</f>
        <v>Middle</v>
      </c>
      <c r="E295" t="s">
        <v>26</v>
      </c>
      <c r="F295" t="s">
        <v>228</v>
      </c>
      <c r="G295" t="s">
        <v>228</v>
      </c>
      <c r="H295" t="s">
        <v>26516</v>
      </c>
      <c r="I295" s="2">
        <v>45032</v>
      </c>
      <c r="J295" t="s">
        <v>917</v>
      </c>
      <c r="K295" t="s">
        <v>918</v>
      </c>
      <c r="L295" t="s">
        <v>21</v>
      </c>
      <c r="M295">
        <v>18643.415300000001</v>
      </c>
      <c r="N295">
        <v>105</v>
      </c>
      <c r="O295" t="s">
        <v>39</v>
      </c>
      <c r="P295" t="s">
        <v>39</v>
      </c>
      <c r="Q295" s="2">
        <v>45054</v>
      </c>
      <c r="R295" t="s">
        <v>23</v>
      </c>
      <c r="S295" t="s">
        <v>24</v>
      </c>
      <c r="T295">
        <f>_xlfn.DAYS(Raw_data_US_healthcare[[#This Row],[Discharge Date]],Raw_data_US_healthcare[[#This Row],[Date of Admission]])</f>
        <v>22</v>
      </c>
    </row>
    <row r="296" spans="1:20" x14ac:dyDescent="0.3">
      <c r="A296" t="s">
        <v>26512</v>
      </c>
      <c r="B296" t="s">
        <v>919</v>
      </c>
      <c r="C296">
        <v>36</v>
      </c>
      <c r="D296" t="str">
        <f>IF(Raw_data_US_healthcare[[#This Row],[Age]]&lt;35,"Young",IF(Raw_data_US_healthcare[[#This Row],[Age]]&lt;60,"Middle","Senior"))</f>
        <v>Middle</v>
      </c>
      <c r="E296" t="s">
        <v>26</v>
      </c>
      <c r="F296" t="s">
        <v>35</v>
      </c>
      <c r="G296" t="s">
        <v>35</v>
      </c>
      <c r="H296" t="s">
        <v>26516</v>
      </c>
      <c r="I296" s="2">
        <v>44874</v>
      </c>
      <c r="J296" t="s">
        <v>920</v>
      </c>
      <c r="K296" t="s">
        <v>921</v>
      </c>
      <c r="L296" t="s">
        <v>60</v>
      </c>
      <c r="M296">
        <v>29397.1106</v>
      </c>
      <c r="N296">
        <v>362</v>
      </c>
      <c r="O296" t="s">
        <v>43</v>
      </c>
      <c r="P296" t="s">
        <v>43</v>
      </c>
      <c r="Q296" s="2">
        <v>44885</v>
      </c>
      <c r="R296" t="s">
        <v>23</v>
      </c>
      <c r="S296" t="s">
        <v>33</v>
      </c>
      <c r="T296">
        <f>_xlfn.DAYS(Raw_data_US_healthcare[[#This Row],[Discharge Date]],Raw_data_US_healthcare[[#This Row],[Date of Admission]])</f>
        <v>11</v>
      </c>
    </row>
    <row r="297" spans="1:20" x14ac:dyDescent="0.3">
      <c r="A297" t="s">
        <v>26511</v>
      </c>
      <c r="B297" t="s">
        <v>922</v>
      </c>
      <c r="C297">
        <v>43</v>
      </c>
      <c r="D297" t="str">
        <f>IF(Raw_data_US_healthcare[[#This Row],[Age]]&lt;35,"Young",IF(Raw_data_US_healthcare[[#This Row],[Age]]&lt;60,"Middle","Senior"))</f>
        <v>Middle</v>
      </c>
      <c r="E297" t="s">
        <v>16</v>
      </c>
      <c r="F297" t="s">
        <v>88</v>
      </c>
      <c r="G297" t="s">
        <v>88</v>
      </c>
      <c r="H297" t="s">
        <v>69</v>
      </c>
      <c r="I297" s="2">
        <v>43567</v>
      </c>
      <c r="J297" t="s">
        <v>923</v>
      </c>
      <c r="K297" t="s">
        <v>924</v>
      </c>
      <c r="L297" t="s">
        <v>60</v>
      </c>
      <c r="M297">
        <v>47513.906600000002</v>
      </c>
      <c r="N297">
        <v>425</v>
      </c>
      <c r="O297" t="s">
        <v>22</v>
      </c>
      <c r="P297" t="s">
        <v>22</v>
      </c>
      <c r="Q297" s="2">
        <v>43586</v>
      </c>
      <c r="R297" t="s">
        <v>83</v>
      </c>
      <c r="S297" t="s">
        <v>33</v>
      </c>
      <c r="T297">
        <f>_xlfn.DAYS(Raw_data_US_healthcare[[#This Row],[Discharge Date]],Raw_data_US_healthcare[[#This Row],[Date of Admission]])</f>
        <v>19</v>
      </c>
    </row>
    <row r="298" spans="1:20" x14ac:dyDescent="0.3">
      <c r="A298" t="s">
        <v>26511</v>
      </c>
      <c r="B298" t="s">
        <v>925</v>
      </c>
      <c r="C298">
        <v>75</v>
      </c>
      <c r="D298" t="str">
        <f>IF(Raw_data_US_healthcare[[#This Row],[Age]]&lt;35,"Young",IF(Raw_data_US_healthcare[[#This Row],[Age]]&lt;60,"Middle","Senior"))</f>
        <v>Senior</v>
      </c>
      <c r="E298" t="s">
        <v>16</v>
      </c>
      <c r="F298" t="s">
        <v>88</v>
      </c>
      <c r="G298" t="s">
        <v>88</v>
      </c>
      <c r="H298" t="s">
        <v>26516</v>
      </c>
      <c r="I298" s="2">
        <v>44257</v>
      </c>
      <c r="J298" t="s">
        <v>926</v>
      </c>
      <c r="K298" t="s">
        <v>927</v>
      </c>
      <c r="L298" t="s">
        <v>56</v>
      </c>
      <c r="M298">
        <v>7023.6368000000002</v>
      </c>
      <c r="N298">
        <v>347</v>
      </c>
      <c r="O298" t="s">
        <v>43</v>
      </c>
      <c r="P298" t="s">
        <v>43</v>
      </c>
      <c r="Q298" s="2">
        <v>44262</v>
      </c>
      <c r="R298" t="s">
        <v>83</v>
      </c>
      <c r="S298" t="s">
        <v>45</v>
      </c>
      <c r="T298">
        <f>_xlfn.DAYS(Raw_data_US_healthcare[[#This Row],[Discharge Date]],Raw_data_US_healthcare[[#This Row],[Date of Admission]])</f>
        <v>5</v>
      </c>
    </row>
    <row r="299" spans="1:20" x14ac:dyDescent="0.3">
      <c r="A299" t="s">
        <v>26511</v>
      </c>
      <c r="B299" t="s">
        <v>928</v>
      </c>
      <c r="C299">
        <v>80</v>
      </c>
      <c r="D299" t="str">
        <f>IF(Raw_data_US_healthcare[[#This Row],[Age]]&lt;35,"Young",IF(Raw_data_US_healthcare[[#This Row],[Age]]&lt;60,"Middle","Senior"))</f>
        <v>Senior</v>
      </c>
      <c r="E299" t="s">
        <v>16</v>
      </c>
      <c r="F299" t="s">
        <v>488</v>
      </c>
      <c r="G299" t="s">
        <v>27</v>
      </c>
      <c r="H299" t="s">
        <v>36</v>
      </c>
      <c r="I299" s="2">
        <v>43727</v>
      </c>
      <c r="J299" t="s">
        <v>929</v>
      </c>
      <c r="K299" t="s">
        <v>930</v>
      </c>
      <c r="L299" t="s">
        <v>52</v>
      </c>
      <c r="M299">
        <v>20708.922200000001</v>
      </c>
      <c r="N299">
        <v>230</v>
      </c>
      <c r="O299" t="s">
        <v>22</v>
      </c>
      <c r="P299" t="s">
        <v>22</v>
      </c>
      <c r="Q299" s="2">
        <v>43749</v>
      </c>
      <c r="R299" t="s">
        <v>23</v>
      </c>
      <c r="S299" t="s">
        <v>45</v>
      </c>
      <c r="T299">
        <f>_xlfn.DAYS(Raw_data_US_healthcare[[#This Row],[Discharge Date]],Raw_data_US_healthcare[[#This Row],[Date of Admission]])</f>
        <v>22</v>
      </c>
    </row>
    <row r="300" spans="1:20" x14ac:dyDescent="0.3">
      <c r="A300" t="s">
        <v>26512</v>
      </c>
      <c r="B300" t="s">
        <v>931</v>
      </c>
      <c r="C300">
        <v>30</v>
      </c>
      <c r="D300" t="str">
        <f>IF(Raw_data_US_healthcare[[#This Row],[Age]]&lt;35,"Young",IF(Raw_data_US_healthcare[[#This Row],[Age]]&lt;60,"Middle","Senior"))</f>
        <v>Young</v>
      </c>
      <c r="E300" t="s">
        <v>26</v>
      </c>
      <c r="F300" t="s">
        <v>35</v>
      </c>
      <c r="G300" t="s">
        <v>35</v>
      </c>
      <c r="H300" t="s">
        <v>36</v>
      </c>
      <c r="I300" s="2">
        <v>43896</v>
      </c>
      <c r="J300" t="s">
        <v>932</v>
      </c>
      <c r="K300" t="s">
        <v>933</v>
      </c>
      <c r="L300" t="s">
        <v>60</v>
      </c>
      <c r="M300">
        <v>7134.5652</v>
      </c>
      <c r="N300">
        <v>223</v>
      </c>
      <c r="O300" t="s">
        <v>22</v>
      </c>
      <c r="P300" t="s">
        <v>22</v>
      </c>
      <c r="Q300" s="2">
        <v>43905</v>
      </c>
      <c r="R300" t="s">
        <v>44</v>
      </c>
      <c r="S300" t="s">
        <v>45</v>
      </c>
      <c r="T300">
        <f>_xlfn.DAYS(Raw_data_US_healthcare[[#This Row],[Discharge Date]],Raw_data_US_healthcare[[#This Row],[Date of Admission]])</f>
        <v>9</v>
      </c>
    </row>
    <row r="301" spans="1:20" x14ac:dyDescent="0.3">
      <c r="A301" t="s">
        <v>26511</v>
      </c>
      <c r="B301" t="s">
        <v>934</v>
      </c>
      <c r="C301">
        <v>34</v>
      </c>
      <c r="D301" t="str">
        <f>IF(Raw_data_US_healthcare[[#This Row],[Age]]&lt;35,"Young",IF(Raw_data_US_healthcare[[#This Row],[Age]]&lt;60,"Middle","Senior"))</f>
        <v>Young</v>
      </c>
      <c r="E301" t="s">
        <v>16</v>
      </c>
      <c r="F301" t="s">
        <v>49</v>
      </c>
      <c r="G301" t="s">
        <v>49</v>
      </c>
      <c r="H301" t="s">
        <v>69</v>
      </c>
      <c r="I301" s="2">
        <v>44426</v>
      </c>
      <c r="J301" t="s">
        <v>935</v>
      </c>
      <c r="K301" t="s">
        <v>936</v>
      </c>
      <c r="L301" t="s">
        <v>56</v>
      </c>
      <c r="M301">
        <v>12573.438</v>
      </c>
      <c r="N301">
        <v>199</v>
      </c>
      <c r="O301" t="s">
        <v>39</v>
      </c>
      <c r="P301" t="s">
        <v>39</v>
      </c>
      <c r="Q301" s="2">
        <v>44448</v>
      </c>
      <c r="R301" t="s">
        <v>44</v>
      </c>
      <c r="S301" t="s">
        <v>45</v>
      </c>
      <c r="T301">
        <f>_xlfn.DAYS(Raw_data_US_healthcare[[#This Row],[Discharge Date]],Raw_data_US_healthcare[[#This Row],[Date of Admission]])</f>
        <v>22</v>
      </c>
    </row>
    <row r="302" spans="1:20" x14ac:dyDescent="0.3">
      <c r="A302" t="s">
        <v>26512</v>
      </c>
      <c r="B302" t="s">
        <v>937</v>
      </c>
      <c r="C302">
        <v>22</v>
      </c>
      <c r="D302" t="str">
        <f>IF(Raw_data_US_healthcare[[#This Row],[Age]]&lt;35,"Young",IF(Raw_data_US_healthcare[[#This Row],[Age]]&lt;60,"Middle","Senior"))</f>
        <v>Young</v>
      </c>
      <c r="E302" t="s">
        <v>26</v>
      </c>
      <c r="F302" t="s">
        <v>113</v>
      </c>
      <c r="G302" t="s">
        <v>113</v>
      </c>
      <c r="H302" t="s">
        <v>28</v>
      </c>
      <c r="I302" s="2">
        <v>44471</v>
      </c>
      <c r="J302" t="s">
        <v>938</v>
      </c>
      <c r="K302" t="s">
        <v>278</v>
      </c>
      <c r="L302" t="s">
        <v>60</v>
      </c>
      <c r="M302">
        <v>7638.6948000000002</v>
      </c>
      <c r="N302">
        <v>497</v>
      </c>
      <c r="O302" t="s">
        <v>43</v>
      </c>
      <c r="P302" t="s">
        <v>43</v>
      </c>
      <c r="Q302" s="2">
        <v>44484</v>
      </c>
      <c r="R302" t="s">
        <v>83</v>
      </c>
      <c r="S302" t="s">
        <v>24</v>
      </c>
      <c r="T302">
        <f>_xlfn.DAYS(Raw_data_US_healthcare[[#This Row],[Discharge Date]],Raw_data_US_healthcare[[#This Row],[Date of Admission]])</f>
        <v>13</v>
      </c>
    </row>
    <row r="303" spans="1:20" x14ac:dyDescent="0.3">
      <c r="A303" t="s">
        <v>26511</v>
      </c>
      <c r="B303" t="s">
        <v>939</v>
      </c>
      <c r="C303">
        <v>58</v>
      </c>
      <c r="D303" t="str">
        <f>IF(Raw_data_US_healthcare[[#This Row],[Age]]&lt;35,"Young",IF(Raw_data_US_healthcare[[#This Row],[Age]]&lt;60,"Middle","Senior"))</f>
        <v>Middle</v>
      </c>
      <c r="E303" t="s">
        <v>16</v>
      </c>
      <c r="F303" t="s">
        <v>228</v>
      </c>
      <c r="G303" t="s">
        <v>228</v>
      </c>
      <c r="H303" t="s">
        <v>36</v>
      </c>
      <c r="I303" s="2">
        <v>44458</v>
      </c>
      <c r="J303" t="s">
        <v>940</v>
      </c>
      <c r="K303" t="s">
        <v>941</v>
      </c>
      <c r="L303" t="s">
        <v>21</v>
      </c>
      <c r="M303">
        <v>16071.498799999999</v>
      </c>
      <c r="N303">
        <v>420</v>
      </c>
      <c r="O303" t="s">
        <v>22</v>
      </c>
      <c r="P303" t="s">
        <v>22</v>
      </c>
      <c r="Q303" s="2">
        <v>44460</v>
      </c>
      <c r="R303" t="s">
        <v>44</v>
      </c>
      <c r="S303" t="s">
        <v>33</v>
      </c>
      <c r="T303">
        <f>_xlfn.DAYS(Raw_data_US_healthcare[[#This Row],[Discharge Date]],Raw_data_US_healthcare[[#This Row],[Date of Admission]])</f>
        <v>2</v>
      </c>
    </row>
    <row r="304" spans="1:20" x14ac:dyDescent="0.3">
      <c r="A304" t="s">
        <v>26512</v>
      </c>
      <c r="B304" t="s">
        <v>942</v>
      </c>
      <c r="C304">
        <v>52</v>
      </c>
      <c r="D304" t="str">
        <f>IF(Raw_data_US_healthcare[[#This Row],[Age]]&lt;35,"Young",IF(Raw_data_US_healthcare[[#This Row],[Age]]&lt;60,"Middle","Senior"))</f>
        <v>Middle</v>
      </c>
      <c r="E304" t="s">
        <v>26</v>
      </c>
      <c r="F304" t="s">
        <v>62</v>
      </c>
      <c r="G304" t="s">
        <v>62</v>
      </c>
      <c r="H304" t="s">
        <v>26516</v>
      </c>
      <c r="I304" s="2">
        <v>43658</v>
      </c>
      <c r="J304" t="s">
        <v>943</v>
      </c>
      <c r="K304" t="s">
        <v>944</v>
      </c>
      <c r="L304" t="s">
        <v>56</v>
      </c>
      <c r="M304">
        <v>30318.231599999999</v>
      </c>
      <c r="N304">
        <v>432</v>
      </c>
      <c r="O304" t="s">
        <v>39</v>
      </c>
      <c r="P304" t="s">
        <v>39</v>
      </c>
      <c r="Q304" s="2">
        <v>43676</v>
      </c>
      <c r="R304" t="s">
        <v>83</v>
      </c>
      <c r="S304" t="s">
        <v>33</v>
      </c>
      <c r="T304">
        <f>_xlfn.DAYS(Raw_data_US_healthcare[[#This Row],[Discharge Date]],Raw_data_US_healthcare[[#This Row],[Date of Admission]])</f>
        <v>18</v>
      </c>
    </row>
    <row r="305" spans="1:20" x14ac:dyDescent="0.3">
      <c r="A305" t="s">
        <v>26511</v>
      </c>
      <c r="B305" t="s">
        <v>945</v>
      </c>
      <c r="C305">
        <v>42</v>
      </c>
      <c r="D305" t="str">
        <f>IF(Raw_data_US_healthcare[[#This Row],[Age]]&lt;35,"Young",IF(Raw_data_US_healthcare[[#This Row],[Age]]&lt;60,"Middle","Senior"))</f>
        <v>Middle</v>
      </c>
      <c r="E305" t="s">
        <v>16</v>
      </c>
      <c r="F305" t="s">
        <v>35</v>
      </c>
      <c r="G305" t="s">
        <v>35</v>
      </c>
      <c r="H305" t="s">
        <v>69</v>
      </c>
      <c r="I305" s="2">
        <v>43841</v>
      </c>
      <c r="J305" t="s">
        <v>946</v>
      </c>
      <c r="K305" t="s">
        <v>947</v>
      </c>
      <c r="L305" t="s">
        <v>21</v>
      </c>
      <c r="M305">
        <v>35507.5726</v>
      </c>
      <c r="N305">
        <v>483</v>
      </c>
      <c r="O305" t="s">
        <v>39</v>
      </c>
      <c r="P305" t="s">
        <v>39</v>
      </c>
      <c r="Q305" s="2">
        <v>43869</v>
      </c>
      <c r="R305" t="s">
        <v>83</v>
      </c>
      <c r="S305" t="s">
        <v>24</v>
      </c>
      <c r="T305">
        <f>_xlfn.DAYS(Raw_data_US_healthcare[[#This Row],[Discharge Date]],Raw_data_US_healthcare[[#This Row],[Date of Admission]])</f>
        <v>28</v>
      </c>
    </row>
    <row r="306" spans="1:20" x14ac:dyDescent="0.3">
      <c r="A306" t="s">
        <v>26512</v>
      </c>
      <c r="B306" t="s">
        <v>948</v>
      </c>
      <c r="C306">
        <v>76</v>
      </c>
      <c r="D306" t="str">
        <f>IF(Raw_data_US_healthcare[[#This Row],[Age]]&lt;35,"Young",IF(Raw_data_US_healthcare[[#This Row],[Age]]&lt;60,"Middle","Senior"))</f>
        <v>Senior</v>
      </c>
      <c r="E306" t="s">
        <v>26</v>
      </c>
      <c r="F306" t="s">
        <v>17</v>
      </c>
      <c r="G306" t="s">
        <v>17</v>
      </c>
      <c r="H306" t="s">
        <v>28</v>
      </c>
      <c r="I306" s="2">
        <v>43582</v>
      </c>
      <c r="J306" t="s">
        <v>949</v>
      </c>
      <c r="K306" t="s">
        <v>950</v>
      </c>
      <c r="L306" t="s">
        <v>21</v>
      </c>
      <c r="M306">
        <v>10393.9475</v>
      </c>
      <c r="N306">
        <v>162</v>
      </c>
      <c r="O306" t="s">
        <v>43</v>
      </c>
      <c r="P306" t="s">
        <v>43</v>
      </c>
      <c r="Q306" s="2">
        <v>43601</v>
      </c>
      <c r="R306" t="s">
        <v>83</v>
      </c>
      <c r="S306" t="s">
        <v>33</v>
      </c>
      <c r="T306">
        <f>_xlfn.DAYS(Raw_data_US_healthcare[[#This Row],[Discharge Date]],Raw_data_US_healthcare[[#This Row],[Date of Admission]])</f>
        <v>19</v>
      </c>
    </row>
    <row r="307" spans="1:20" x14ac:dyDescent="0.3">
      <c r="A307" t="s">
        <v>26512</v>
      </c>
      <c r="B307" t="s">
        <v>951</v>
      </c>
      <c r="C307">
        <v>33</v>
      </c>
      <c r="D307" t="str">
        <f>IF(Raw_data_US_healthcare[[#This Row],[Age]]&lt;35,"Young",IF(Raw_data_US_healthcare[[#This Row],[Age]]&lt;60,"Middle","Senior"))</f>
        <v>Young</v>
      </c>
      <c r="E307" t="s">
        <v>26</v>
      </c>
      <c r="F307" t="s">
        <v>49</v>
      </c>
      <c r="G307" t="s">
        <v>49</v>
      </c>
      <c r="H307" t="s">
        <v>28</v>
      </c>
      <c r="I307" s="2">
        <v>43418</v>
      </c>
      <c r="J307" t="s">
        <v>952</v>
      </c>
      <c r="K307" t="s">
        <v>953</v>
      </c>
      <c r="L307" t="s">
        <v>56</v>
      </c>
      <c r="M307">
        <v>24834.280599999998</v>
      </c>
      <c r="N307">
        <v>161</v>
      </c>
      <c r="O307" t="s">
        <v>43</v>
      </c>
      <c r="P307" t="s">
        <v>43</v>
      </c>
      <c r="Q307" s="2">
        <v>43435</v>
      </c>
      <c r="R307" t="s">
        <v>83</v>
      </c>
      <c r="S307" t="s">
        <v>45</v>
      </c>
      <c r="T307">
        <f>_xlfn.DAYS(Raw_data_US_healthcare[[#This Row],[Discharge Date]],Raw_data_US_healthcare[[#This Row],[Date of Admission]])</f>
        <v>17</v>
      </c>
    </row>
    <row r="308" spans="1:20" x14ac:dyDescent="0.3">
      <c r="A308" t="s">
        <v>26512</v>
      </c>
      <c r="B308" t="s">
        <v>954</v>
      </c>
      <c r="C308">
        <v>33</v>
      </c>
      <c r="D308" t="str">
        <f>IF(Raw_data_US_healthcare[[#This Row],[Age]]&lt;35,"Young",IF(Raw_data_US_healthcare[[#This Row],[Age]]&lt;60,"Middle","Senior"))</f>
        <v>Young</v>
      </c>
      <c r="E308" t="s">
        <v>26</v>
      </c>
      <c r="F308" t="s">
        <v>17</v>
      </c>
      <c r="G308" t="s">
        <v>17</v>
      </c>
      <c r="H308" t="s">
        <v>26514</v>
      </c>
      <c r="I308" s="2">
        <v>45118</v>
      </c>
      <c r="J308" t="s">
        <v>955</v>
      </c>
      <c r="K308" t="s">
        <v>956</v>
      </c>
      <c r="L308" t="s">
        <v>31</v>
      </c>
      <c r="M308">
        <v>6503.4867999999997</v>
      </c>
      <c r="N308">
        <v>436</v>
      </c>
      <c r="O308" t="s">
        <v>39</v>
      </c>
      <c r="P308" t="s">
        <v>39</v>
      </c>
      <c r="Q308" s="2">
        <v>45124</v>
      </c>
      <c r="R308" t="s">
        <v>32</v>
      </c>
      <c r="S308" t="s">
        <v>45</v>
      </c>
      <c r="T308">
        <f>_xlfn.DAYS(Raw_data_US_healthcare[[#This Row],[Discharge Date]],Raw_data_US_healthcare[[#This Row],[Date of Admission]])</f>
        <v>6</v>
      </c>
    </row>
    <row r="309" spans="1:20" x14ac:dyDescent="0.3">
      <c r="A309" t="s">
        <v>26511</v>
      </c>
      <c r="B309" t="s">
        <v>957</v>
      </c>
      <c r="C309">
        <v>71</v>
      </c>
      <c r="D309" t="str">
        <f>IF(Raw_data_US_healthcare[[#This Row],[Age]]&lt;35,"Young",IF(Raw_data_US_healthcare[[#This Row],[Age]]&lt;60,"Middle","Senior"))</f>
        <v>Senior</v>
      </c>
      <c r="E309" t="s">
        <v>16</v>
      </c>
      <c r="F309" t="s">
        <v>17</v>
      </c>
      <c r="G309" t="s">
        <v>17</v>
      </c>
      <c r="H309" t="s">
        <v>69</v>
      </c>
      <c r="I309" s="2">
        <v>44540</v>
      </c>
      <c r="J309" t="s">
        <v>958</v>
      </c>
      <c r="K309" t="s">
        <v>959</v>
      </c>
      <c r="L309" t="s">
        <v>21</v>
      </c>
      <c r="M309">
        <v>59681.953999999998</v>
      </c>
      <c r="N309">
        <v>485</v>
      </c>
      <c r="O309" t="s">
        <v>39</v>
      </c>
      <c r="P309" t="s">
        <v>39</v>
      </c>
      <c r="Q309" s="2">
        <v>44542</v>
      </c>
      <c r="R309" t="s">
        <v>23</v>
      </c>
      <c r="S309" t="s">
        <v>24</v>
      </c>
      <c r="T309">
        <f>_xlfn.DAYS(Raw_data_US_healthcare[[#This Row],[Discharge Date]],Raw_data_US_healthcare[[#This Row],[Date of Admission]])</f>
        <v>2</v>
      </c>
    </row>
    <row r="310" spans="1:20" x14ac:dyDescent="0.3">
      <c r="A310" t="s">
        <v>26512</v>
      </c>
      <c r="B310" t="s">
        <v>960</v>
      </c>
      <c r="C310">
        <v>59</v>
      </c>
      <c r="D310" t="str">
        <f>IF(Raw_data_US_healthcare[[#This Row],[Age]]&lt;35,"Young",IF(Raw_data_US_healthcare[[#This Row],[Age]]&lt;60,"Middle","Senior"))</f>
        <v>Middle</v>
      </c>
      <c r="E310" t="s">
        <v>26</v>
      </c>
      <c r="F310" t="s">
        <v>35</v>
      </c>
      <c r="G310" t="s">
        <v>35</v>
      </c>
      <c r="H310" t="s">
        <v>26516</v>
      </c>
      <c r="I310" s="2">
        <v>43580</v>
      </c>
      <c r="J310" t="s">
        <v>961</v>
      </c>
      <c r="K310" t="s">
        <v>962</v>
      </c>
      <c r="L310" t="s">
        <v>56</v>
      </c>
      <c r="M310">
        <v>12855.0903</v>
      </c>
      <c r="N310">
        <v>288</v>
      </c>
      <c r="O310" t="s">
        <v>39</v>
      </c>
      <c r="P310" t="s">
        <v>39</v>
      </c>
      <c r="Q310" s="2">
        <v>43605</v>
      </c>
      <c r="R310" t="s">
        <v>32</v>
      </c>
      <c r="S310" t="s">
        <v>45</v>
      </c>
      <c r="T310">
        <f>_xlfn.DAYS(Raw_data_US_healthcare[[#This Row],[Discharge Date]],Raw_data_US_healthcare[[#This Row],[Date of Admission]])</f>
        <v>25</v>
      </c>
    </row>
    <row r="311" spans="1:20" x14ac:dyDescent="0.3">
      <c r="A311" t="s">
        <v>26511</v>
      </c>
      <c r="B311" t="s">
        <v>963</v>
      </c>
      <c r="C311">
        <v>76</v>
      </c>
      <c r="D311" t="str">
        <f>IF(Raw_data_US_healthcare[[#This Row],[Age]]&lt;35,"Young",IF(Raw_data_US_healthcare[[#This Row],[Age]]&lt;60,"Middle","Senior"))</f>
        <v>Senior</v>
      </c>
      <c r="E311" t="s">
        <v>16</v>
      </c>
      <c r="F311" t="s">
        <v>17</v>
      </c>
      <c r="G311" t="s">
        <v>17</v>
      </c>
      <c r="H311" t="s">
        <v>26514</v>
      </c>
      <c r="I311" s="2">
        <v>43781</v>
      </c>
      <c r="J311" t="s">
        <v>804</v>
      </c>
      <c r="K311" t="s">
        <v>964</v>
      </c>
      <c r="L311" t="s">
        <v>21</v>
      </c>
      <c r="M311">
        <v>33605.7955</v>
      </c>
      <c r="N311">
        <v>440</v>
      </c>
      <c r="O311" t="s">
        <v>39</v>
      </c>
      <c r="P311" t="s">
        <v>39</v>
      </c>
      <c r="Q311" s="2">
        <v>43806</v>
      </c>
      <c r="R311" t="s">
        <v>48</v>
      </c>
      <c r="S311" t="s">
        <v>33</v>
      </c>
      <c r="T311">
        <f>_xlfn.DAYS(Raw_data_US_healthcare[[#This Row],[Discharge Date]],Raw_data_US_healthcare[[#This Row],[Date of Admission]])</f>
        <v>25</v>
      </c>
    </row>
    <row r="312" spans="1:20" x14ac:dyDescent="0.3">
      <c r="A312" t="s">
        <v>26512</v>
      </c>
      <c r="B312" t="s">
        <v>965</v>
      </c>
      <c r="C312">
        <v>57</v>
      </c>
      <c r="D312" t="str">
        <f>IF(Raw_data_US_healthcare[[#This Row],[Age]]&lt;35,"Young",IF(Raw_data_US_healthcare[[#This Row],[Age]]&lt;60,"Middle","Senior"))</f>
        <v>Middle</v>
      </c>
      <c r="E312" t="s">
        <v>26</v>
      </c>
      <c r="F312" t="s">
        <v>88</v>
      </c>
      <c r="G312" t="s">
        <v>88</v>
      </c>
      <c r="H312" t="s">
        <v>26516</v>
      </c>
      <c r="I312" s="2">
        <v>44736</v>
      </c>
      <c r="J312" t="s">
        <v>966</v>
      </c>
      <c r="K312" t="s">
        <v>967</v>
      </c>
      <c r="L312" t="s">
        <v>56</v>
      </c>
      <c r="M312">
        <v>24323.089</v>
      </c>
      <c r="N312">
        <v>133</v>
      </c>
      <c r="O312" t="s">
        <v>39</v>
      </c>
      <c r="P312" t="s">
        <v>39</v>
      </c>
      <c r="Q312" s="2">
        <v>44745</v>
      </c>
      <c r="R312" t="s">
        <v>32</v>
      </c>
      <c r="S312" t="s">
        <v>24</v>
      </c>
      <c r="T312">
        <f>_xlfn.DAYS(Raw_data_US_healthcare[[#This Row],[Discharge Date]],Raw_data_US_healthcare[[#This Row],[Date of Admission]])</f>
        <v>9</v>
      </c>
    </row>
    <row r="313" spans="1:20" x14ac:dyDescent="0.3">
      <c r="A313" t="s">
        <v>26512</v>
      </c>
      <c r="B313" t="s">
        <v>968</v>
      </c>
      <c r="C313">
        <v>42</v>
      </c>
      <c r="D313" t="str">
        <f>IF(Raw_data_US_healthcare[[#This Row],[Age]]&lt;35,"Young",IF(Raw_data_US_healthcare[[#This Row],[Age]]&lt;60,"Middle","Senior"))</f>
        <v>Middle</v>
      </c>
      <c r="E313" t="s">
        <v>26</v>
      </c>
      <c r="F313" t="s">
        <v>488</v>
      </c>
      <c r="G313" t="s">
        <v>27</v>
      </c>
      <c r="H313" t="s">
        <v>28</v>
      </c>
      <c r="I313" s="2">
        <v>45091</v>
      </c>
      <c r="J313" t="s">
        <v>969</v>
      </c>
      <c r="K313" t="s">
        <v>970</v>
      </c>
      <c r="L313" t="s">
        <v>21</v>
      </c>
      <c r="M313">
        <v>4266.0981000000002</v>
      </c>
      <c r="N313">
        <v>425</v>
      </c>
      <c r="O313" t="s">
        <v>39</v>
      </c>
      <c r="P313" t="s">
        <v>39</v>
      </c>
      <c r="Q313" s="2">
        <v>45095</v>
      </c>
      <c r="R313" t="s">
        <v>23</v>
      </c>
      <c r="S313" t="s">
        <v>45</v>
      </c>
      <c r="T313">
        <f>_xlfn.DAYS(Raw_data_US_healthcare[[#This Row],[Discharge Date]],Raw_data_US_healthcare[[#This Row],[Date of Admission]])</f>
        <v>4</v>
      </c>
    </row>
    <row r="314" spans="1:20" x14ac:dyDescent="0.3">
      <c r="A314" t="s">
        <v>26512</v>
      </c>
      <c r="B314" t="s">
        <v>971</v>
      </c>
      <c r="C314">
        <v>23</v>
      </c>
      <c r="D314" t="str">
        <f>IF(Raw_data_US_healthcare[[#This Row],[Age]]&lt;35,"Young",IF(Raw_data_US_healthcare[[#This Row],[Age]]&lt;60,"Middle","Senior"))</f>
        <v>Young</v>
      </c>
      <c r="E314" t="s">
        <v>26</v>
      </c>
      <c r="F314" t="s">
        <v>228</v>
      </c>
      <c r="G314" t="s">
        <v>228</v>
      </c>
      <c r="H314" t="s">
        <v>69</v>
      </c>
      <c r="I314" s="2">
        <v>43719</v>
      </c>
      <c r="J314" t="s">
        <v>972</v>
      </c>
      <c r="K314" t="s">
        <v>973</v>
      </c>
      <c r="L314" t="s">
        <v>60</v>
      </c>
      <c r="M314">
        <v>50561.2353</v>
      </c>
      <c r="N314">
        <v>237</v>
      </c>
      <c r="O314" t="s">
        <v>39</v>
      </c>
      <c r="P314" t="s">
        <v>39</v>
      </c>
      <c r="Q314" s="2">
        <v>43729</v>
      </c>
      <c r="R314" t="s">
        <v>32</v>
      </c>
      <c r="S314" t="s">
        <v>33</v>
      </c>
      <c r="T314">
        <f>_xlfn.DAYS(Raw_data_US_healthcare[[#This Row],[Discharge Date]],Raw_data_US_healthcare[[#This Row],[Date of Admission]])</f>
        <v>10</v>
      </c>
    </row>
    <row r="315" spans="1:20" x14ac:dyDescent="0.3">
      <c r="A315" t="s">
        <v>26511</v>
      </c>
      <c r="B315" t="s">
        <v>974</v>
      </c>
      <c r="C315">
        <v>52</v>
      </c>
      <c r="D315" t="str">
        <f>IF(Raw_data_US_healthcare[[#This Row],[Age]]&lt;35,"Young",IF(Raw_data_US_healthcare[[#This Row],[Age]]&lt;60,"Middle","Senior"))</f>
        <v>Middle</v>
      </c>
      <c r="E315" t="s">
        <v>16</v>
      </c>
      <c r="F315" t="s">
        <v>88</v>
      </c>
      <c r="G315" t="s">
        <v>88</v>
      </c>
      <c r="H315" t="s">
        <v>36</v>
      </c>
      <c r="I315" s="2">
        <v>43905</v>
      </c>
      <c r="J315" t="s">
        <v>975</v>
      </c>
      <c r="K315" t="s">
        <v>976</v>
      </c>
      <c r="L315" t="s">
        <v>56</v>
      </c>
      <c r="M315">
        <v>12714.9154</v>
      </c>
      <c r="N315">
        <v>104</v>
      </c>
      <c r="O315" t="s">
        <v>22</v>
      </c>
      <c r="P315" t="s">
        <v>22</v>
      </c>
      <c r="Q315" s="2">
        <v>43925</v>
      </c>
      <c r="R315" t="s">
        <v>48</v>
      </c>
      <c r="S315" t="s">
        <v>45</v>
      </c>
      <c r="T315">
        <f>_xlfn.DAYS(Raw_data_US_healthcare[[#This Row],[Discharge Date]],Raw_data_US_healthcare[[#This Row],[Date of Admission]])</f>
        <v>20</v>
      </c>
    </row>
    <row r="316" spans="1:20" x14ac:dyDescent="0.3">
      <c r="A316" t="s">
        <v>26512</v>
      </c>
      <c r="B316" t="s">
        <v>977</v>
      </c>
      <c r="C316">
        <v>18</v>
      </c>
      <c r="D316" t="str">
        <f>IF(Raw_data_US_healthcare[[#This Row],[Age]]&lt;35,"Young",IF(Raw_data_US_healthcare[[#This Row],[Age]]&lt;60,"Middle","Senior"))</f>
        <v>Young</v>
      </c>
      <c r="E316" t="s">
        <v>26</v>
      </c>
      <c r="F316" t="s">
        <v>49</v>
      </c>
      <c r="G316" t="s">
        <v>49</v>
      </c>
      <c r="H316" t="s">
        <v>28</v>
      </c>
      <c r="I316" s="2">
        <v>45117</v>
      </c>
      <c r="J316" t="s">
        <v>978</v>
      </c>
      <c r="K316" t="s">
        <v>979</v>
      </c>
      <c r="L316" t="s">
        <v>56</v>
      </c>
      <c r="M316">
        <v>40252.394399999997</v>
      </c>
      <c r="N316">
        <v>114</v>
      </c>
      <c r="O316" t="s">
        <v>39</v>
      </c>
      <c r="P316" t="s">
        <v>39</v>
      </c>
      <c r="Q316" s="2">
        <v>45142</v>
      </c>
      <c r="R316" t="s">
        <v>23</v>
      </c>
      <c r="S316" t="s">
        <v>45</v>
      </c>
      <c r="T316">
        <f>_xlfn.DAYS(Raw_data_US_healthcare[[#This Row],[Discharge Date]],Raw_data_US_healthcare[[#This Row],[Date of Admission]])</f>
        <v>25</v>
      </c>
    </row>
    <row r="317" spans="1:20" x14ac:dyDescent="0.3">
      <c r="A317" t="s">
        <v>26512</v>
      </c>
      <c r="B317" t="s">
        <v>980</v>
      </c>
      <c r="C317">
        <v>71</v>
      </c>
      <c r="D317" t="str">
        <f>IF(Raw_data_US_healthcare[[#This Row],[Age]]&lt;35,"Young",IF(Raw_data_US_healthcare[[#This Row],[Age]]&lt;60,"Middle","Senior"))</f>
        <v>Senior</v>
      </c>
      <c r="E317" t="s">
        <v>26</v>
      </c>
      <c r="F317" t="s">
        <v>88</v>
      </c>
      <c r="G317" t="s">
        <v>88</v>
      </c>
      <c r="H317" t="s">
        <v>36</v>
      </c>
      <c r="I317" s="2">
        <v>45175</v>
      </c>
      <c r="J317" t="s">
        <v>981</v>
      </c>
      <c r="K317" t="s">
        <v>982</v>
      </c>
      <c r="L317" t="s">
        <v>31</v>
      </c>
      <c r="M317">
        <v>14836.504199999999</v>
      </c>
      <c r="N317">
        <v>253</v>
      </c>
      <c r="O317" t="s">
        <v>22</v>
      </c>
      <c r="P317" t="s">
        <v>22</v>
      </c>
      <c r="Q317" s="2">
        <v>45192</v>
      </c>
      <c r="R317" t="s">
        <v>32</v>
      </c>
      <c r="S317" t="s">
        <v>45</v>
      </c>
      <c r="T317">
        <f>_xlfn.DAYS(Raw_data_US_healthcare[[#This Row],[Discharge Date]],Raw_data_US_healthcare[[#This Row],[Date of Admission]])</f>
        <v>17</v>
      </c>
    </row>
    <row r="318" spans="1:20" x14ac:dyDescent="0.3">
      <c r="A318" t="s">
        <v>26511</v>
      </c>
      <c r="B318" t="s">
        <v>983</v>
      </c>
      <c r="C318">
        <v>52</v>
      </c>
      <c r="D318" t="str">
        <f>IF(Raw_data_US_healthcare[[#This Row],[Age]]&lt;35,"Young",IF(Raw_data_US_healthcare[[#This Row],[Age]]&lt;60,"Middle","Senior"))</f>
        <v>Middle</v>
      </c>
      <c r="E318" t="s">
        <v>16</v>
      </c>
      <c r="F318" t="s">
        <v>488</v>
      </c>
      <c r="G318" t="s">
        <v>27</v>
      </c>
      <c r="H318" t="s">
        <v>28</v>
      </c>
      <c r="I318" s="2">
        <v>44920</v>
      </c>
      <c r="J318" t="s">
        <v>984</v>
      </c>
      <c r="K318" t="s">
        <v>985</v>
      </c>
      <c r="L318" t="s">
        <v>52</v>
      </c>
      <c r="M318">
        <v>42181.5674</v>
      </c>
      <c r="N318">
        <v>244</v>
      </c>
      <c r="O318" t="s">
        <v>43</v>
      </c>
      <c r="P318" t="s">
        <v>43</v>
      </c>
      <c r="Q318" s="2">
        <v>44926</v>
      </c>
      <c r="R318" t="s">
        <v>48</v>
      </c>
      <c r="S318" t="s">
        <v>33</v>
      </c>
      <c r="T318">
        <f>_xlfn.DAYS(Raw_data_US_healthcare[[#This Row],[Discharge Date]],Raw_data_US_healthcare[[#This Row],[Date of Admission]])</f>
        <v>6</v>
      </c>
    </row>
    <row r="319" spans="1:20" x14ac:dyDescent="0.3">
      <c r="A319" t="s">
        <v>26511</v>
      </c>
      <c r="B319" t="s">
        <v>986</v>
      </c>
      <c r="C319">
        <v>38</v>
      </c>
      <c r="D319" t="str">
        <f>IF(Raw_data_US_healthcare[[#This Row],[Age]]&lt;35,"Young",IF(Raw_data_US_healthcare[[#This Row],[Age]]&lt;60,"Middle","Senior"))</f>
        <v>Middle</v>
      </c>
      <c r="E319" t="s">
        <v>16</v>
      </c>
      <c r="F319" t="s">
        <v>88</v>
      </c>
      <c r="G319" t="s">
        <v>88</v>
      </c>
      <c r="H319" t="s">
        <v>36</v>
      </c>
      <c r="I319" s="2">
        <v>44493</v>
      </c>
      <c r="J319" t="s">
        <v>987</v>
      </c>
      <c r="K319" t="s">
        <v>988</v>
      </c>
      <c r="L319" t="s">
        <v>56</v>
      </c>
      <c r="M319">
        <v>7248.0415000000003</v>
      </c>
      <c r="N319">
        <v>458</v>
      </c>
      <c r="O319" t="s">
        <v>22</v>
      </c>
      <c r="P319" t="s">
        <v>22</v>
      </c>
      <c r="Q319" s="2">
        <v>44505</v>
      </c>
      <c r="R319" t="s">
        <v>83</v>
      </c>
      <c r="S319" t="s">
        <v>24</v>
      </c>
      <c r="T319">
        <f>_xlfn.DAYS(Raw_data_US_healthcare[[#This Row],[Discharge Date]],Raw_data_US_healthcare[[#This Row],[Date of Admission]])</f>
        <v>12</v>
      </c>
    </row>
    <row r="320" spans="1:20" x14ac:dyDescent="0.3">
      <c r="A320" t="s">
        <v>26512</v>
      </c>
      <c r="B320" t="s">
        <v>989</v>
      </c>
      <c r="C320">
        <v>70</v>
      </c>
      <c r="D320" t="str">
        <f>IF(Raw_data_US_healthcare[[#This Row],[Age]]&lt;35,"Young",IF(Raw_data_US_healthcare[[#This Row],[Age]]&lt;60,"Middle","Senior"))</f>
        <v>Senior</v>
      </c>
      <c r="E320" t="s">
        <v>26</v>
      </c>
      <c r="F320" t="s">
        <v>88</v>
      </c>
      <c r="G320" t="s">
        <v>88</v>
      </c>
      <c r="H320" t="s">
        <v>26516</v>
      </c>
      <c r="I320" s="2">
        <v>43909</v>
      </c>
      <c r="J320" t="s">
        <v>990</v>
      </c>
      <c r="K320" t="s">
        <v>991</v>
      </c>
      <c r="L320" t="s">
        <v>52</v>
      </c>
      <c r="M320">
        <v>25547.742999999999</v>
      </c>
      <c r="N320">
        <v>286</v>
      </c>
      <c r="O320" t="s">
        <v>39</v>
      </c>
      <c r="P320" t="s">
        <v>39</v>
      </c>
      <c r="Q320" s="2">
        <v>43926</v>
      </c>
      <c r="R320" t="s">
        <v>44</v>
      </c>
      <c r="S320" t="s">
        <v>33</v>
      </c>
      <c r="T320">
        <f>_xlfn.DAYS(Raw_data_US_healthcare[[#This Row],[Discharge Date]],Raw_data_US_healthcare[[#This Row],[Date of Admission]])</f>
        <v>17</v>
      </c>
    </row>
    <row r="321" spans="1:20" x14ac:dyDescent="0.3">
      <c r="A321" t="s">
        <v>26512</v>
      </c>
      <c r="B321" t="s">
        <v>992</v>
      </c>
      <c r="C321">
        <v>19</v>
      </c>
      <c r="D321" t="str">
        <f>IF(Raw_data_US_healthcare[[#This Row],[Age]]&lt;35,"Young",IF(Raw_data_US_healthcare[[#This Row],[Age]]&lt;60,"Middle","Senior"))</f>
        <v>Young</v>
      </c>
      <c r="E321" t="s">
        <v>26</v>
      </c>
      <c r="F321" t="s">
        <v>228</v>
      </c>
      <c r="G321" t="s">
        <v>228</v>
      </c>
      <c r="H321" t="s">
        <v>28</v>
      </c>
      <c r="I321" s="2">
        <v>44206</v>
      </c>
      <c r="J321" t="s">
        <v>993</v>
      </c>
      <c r="K321" t="s">
        <v>994</v>
      </c>
      <c r="L321" t="s">
        <v>52</v>
      </c>
      <c r="M321">
        <v>6165.8755000000001</v>
      </c>
      <c r="N321">
        <v>270</v>
      </c>
      <c r="O321" t="s">
        <v>43</v>
      </c>
      <c r="P321" t="s">
        <v>43</v>
      </c>
      <c r="Q321" s="2">
        <v>44216</v>
      </c>
      <c r="R321" t="s">
        <v>83</v>
      </c>
      <c r="S321" t="s">
        <v>24</v>
      </c>
      <c r="T321">
        <f>_xlfn.DAYS(Raw_data_US_healthcare[[#This Row],[Discharge Date]],Raw_data_US_healthcare[[#This Row],[Date of Admission]])</f>
        <v>10</v>
      </c>
    </row>
    <row r="322" spans="1:20" x14ac:dyDescent="0.3">
      <c r="A322" t="s">
        <v>26511</v>
      </c>
      <c r="B322" t="s">
        <v>26519</v>
      </c>
      <c r="C322">
        <v>54</v>
      </c>
      <c r="D322" t="str">
        <f>IF(Raw_data_US_healthcare[[#This Row],[Age]]&lt;35,"Young",IF(Raw_data_US_healthcare[[#This Row],[Age]]&lt;60,"Middle","Senior"))</f>
        <v>Middle</v>
      </c>
      <c r="E322" t="s">
        <v>16</v>
      </c>
      <c r="F322" t="s">
        <v>17</v>
      </c>
      <c r="G322" t="s">
        <v>17</v>
      </c>
      <c r="H322" t="s">
        <v>26514</v>
      </c>
      <c r="I322" s="2">
        <v>44436</v>
      </c>
      <c r="J322" t="s">
        <v>995</v>
      </c>
      <c r="K322" t="s">
        <v>996</v>
      </c>
      <c r="L322" t="s">
        <v>56</v>
      </c>
      <c r="M322">
        <v>1005.1833</v>
      </c>
      <c r="N322">
        <v>265</v>
      </c>
      <c r="O322" t="s">
        <v>43</v>
      </c>
      <c r="P322" t="s">
        <v>43</v>
      </c>
      <c r="Q322" s="2">
        <v>44461</v>
      </c>
      <c r="R322" t="s">
        <v>32</v>
      </c>
      <c r="S322" t="s">
        <v>45</v>
      </c>
      <c r="T322">
        <f>_xlfn.DAYS(Raw_data_US_healthcare[[#This Row],[Discharge Date]],Raw_data_US_healthcare[[#This Row],[Date of Admission]])</f>
        <v>25</v>
      </c>
    </row>
    <row r="323" spans="1:20" x14ac:dyDescent="0.3">
      <c r="A323" t="s">
        <v>26512</v>
      </c>
      <c r="B323" t="s">
        <v>997</v>
      </c>
      <c r="C323">
        <v>20</v>
      </c>
      <c r="D323" t="str">
        <f>IF(Raw_data_US_healthcare[[#This Row],[Age]]&lt;35,"Young",IF(Raw_data_US_healthcare[[#This Row],[Age]]&lt;60,"Middle","Senior"))</f>
        <v>Young</v>
      </c>
      <c r="E323" t="s">
        <v>26</v>
      </c>
      <c r="F323" t="s">
        <v>62</v>
      </c>
      <c r="G323" t="s">
        <v>62</v>
      </c>
      <c r="H323" t="s">
        <v>69</v>
      </c>
      <c r="I323" s="2">
        <v>44322</v>
      </c>
      <c r="J323" t="s">
        <v>998</v>
      </c>
      <c r="K323" t="s">
        <v>999</v>
      </c>
      <c r="L323" t="s">
        <v>60</v>
      </c>
      <c r="M323">
        <v>15570.2325</v>
      </c>
      <c r="N323">
        <v>109</v>
      </c>
      <c r="O323" t="s">
        <v>22</v>
      </c>
      <c r="P323" t="s">
        <v>22</v>
      </c>
      <c r="Q323" s="2">
        <v>44322</v>
      </c>
      <c r="R323" t="s">
        <v>48</v>
      </c>
      <c r="S323" t="s">
        <v>24</v>
      </c>
      <c r="T323">
        <f>_xlfn.DAYS(Raw_data_US_healthcare[[#This Row],[Discharge Date]],Raw_data_US_healthcare[[#This Row],[Date of Admission]])</f>
        <v>0</v>
      </c>
    </row>
    <row r="324" spans="1:20" x14ac:dyDescent="0.3">
      <c r="A324" t="s">
        <v>26511</v>
      </c>
      <c r="B324" t="s">
        <v>1000</v>
      </c>
      <c r="C324">
        <v>66</v>
      </c>
      <c r="D324" t="str">
        <f>IF(Raw_data_US_healthcare[[#This Row],[Age]]&lt;35,"Young",IF(Raw_data_US_healthcare[[#This Row],[Age]]&lt;60,"Middle","Senior"))</f>
        <v>Senior</v>
      </c>
      <c r="E324" t="s">
        <v>16</v>
      </c>
      <c r="F324" t="s">
        <v>17</v>
      </c>
      <c r="G324" t="s">
        <v>17</v>
      </c>
      <c r="H324" t="s">
        <v>18</v>
      </c>
      <c r="I324" s="2">
        <v>45113</v>
      </c>
      <c r="J324" t="s">
        <v>1001</v>
      </c>
      <c r="K324" t="s">
        <v>1002</v>
      </c>
      <c r="L324" t="s">
        <v>21</v>
      </c>
      <c r="M324">
        <v>13932.4722</v>
      </c>
      <c r="N324">
        <v>390</v>
      </c>
      <c r="O324" t="s">
        <v>43</v>
      </c>
      <c r="P324" t="s">
        <v>43</v>
      </c>
      <c r="Q324" s="2">
        <v>45114</v>
      </c>
      <c r="R324" t="s">
        <v>83</v>
      </c>
      <c r="S324" t="s">
        <v>45</v>
      </c>
      <c r="T324">
        <f>_xlfn.DAYS(Raw_data_US_healthcare[[#This Row],[Discharge Date]],Raw_data_US_healthcare[[#This Row],[Date of Admission]])</f>
        <v>1</v>
      </c>
    </row>
    <row r="325" spans="1:20" x14ac:dyDescent="0.3">
      <c r="A325" t="s">
        <v>26511</v>
      </c>
      <c r="B325" t="s">
        <v>1003</v>
      </c>
      <c r="C325">
        <v>32</v>
      </c>
      <c r="D325" t="str">
        <f>IF(Raw_data_US_healthcare[[#This Row],[Age]]&lt;35,"Young",IF(Raw_data_US_healthcare[[#This Row],[Age]]&lt;60,"Middle","Senior"))</f>
        <v>Young</v>
      </c>
      <c r="E325" t="s">
        <v>16</v>
      </c>
      <c r="F325" t="s">
        <v>88</v>
      </c>
      <c r="G325" t="s">
        <v>88</v>
      </c>
      <c r="H325" t="s">
        <v>28</v>
      </c>
      <c r="I325" s="2">
        <v>44979</v>
      </c>
      <c r="J325" t="s">
        <v>1004</v>
      </c>
      <c r="K325" t="s">
        <v>1005</v>
      </c>
      <c r="L325" t="s">
        <v>56</v>
      </c>
      <c r="M325">
        <v>19673.7961</v>
      </c>
      <c r="N325">
        <v>207</v>
      </c>
      <c r="O325" t="s">
        <v>43</v>
      </c>
      <c r="P325" t="s">
        <v>43</v>
      </c>
      <c r="Q325" s="2">
        <v>45003</v>
      </c>
      <c r="R325" t="s">
        <v>32</v>
      </c>
      <c r="S325" t="s">
        <v>33</v>
      </c>
      <c r="T325">
        <f>_xlfn.DAYS(Raw_data_US_healthcare[[#This Row],[Discharge Date]],Raw_data_US_healthcare[[#This Row],[Date of Admission]])</f>
        <v>24</v>
      </c>
    </row>
    <row r="326" spans="1:20" x14ac:dyDescent="0.3">
      <c r="A326" t="s">
        <v>26512</v>
      </c>
      <c r="B326" t="s">
        <v>1006</v>
      </c>
      <c r="C326">
        <v>55</v>
      </c>
      <c r="D326" t="str">
        <f>IF(Raw_data_US_healthcare[[#This Row],[Age]]&lt;35,"Young",IF(Raw_data_US_healthcare[[#This Row],[Age]]&lt;60,"Middle","Senior"))</f>
        <v>Middle</v>
      </c>
      <c r="E326" t="s">
        <v>26</v>
      </c>
      <c r="F326" t="s">
        <v>113</v>
      </c>
      <c r="G326" t="s">
        <v>113</v>
      </c>
      <c r="H326" t="s">
        <v>69</v>
      </c>
      <c r="I326" s="2">
        <v>44093</v>
      </c>
      <c r="J326" t="s">
        <v>1007</v>
      </c>
      <c r="K326" t="s">
        <v>1008</v>
      </c>
      <c r="L326" t="s">
        <v>60</v>
      </c>
      <c r="M326">
        <v>42307.773999999998</v>
      </c>
      <c r="N326">
        <v>442</v>
      </c>
      <c r="O326" t="s">
        <v>39</v>
      </c>
      <c r="P326" t="s">
        <v>39</v>
      </c>
      <c r="Q326" s="2">
        <v>44122</v>
      </c>
      <c r="R326" t="s">
        <v>32</v>
      </c>
      <c r="S326" t="s">
        <v>45</v>
      </c>
      <c r="T326">
        <f>_xlfn.DAYS(Raw_data_US_healthcare[[#This Row],[Discharge Date]],Raw_data_US_healthcare[[#This Row],[Date of Admission]])</f>
        <v>29</v>
      </c>
    </row>
    <row r="327" spans="1:20" x14ac:dyDescent="0.3">
      <c r="A327" t="s">
        <v>26511</v>
      </c>
      <c r="B327" t="s">
        <v>1009</v>
      </c>
      <c r="C327">
        <v>42</v>
      </c>
      <c r="D327" t="str">
        <f>IF(Raw_data_US_healthcare[[#This Row],[Age]]&lt;35,"Young",IF(Raw_data_US_healthcare[[#This Row],[Age]]&lt;60,"Middle","Senior"))</f>
        <v>Middle</v>
      </c>
      <c r="E327" t="s">
        <v>16</v>
      </c>
      <c r="F327" t="s">
        <v>49</v>
      </c>
      <c r="G327" t="s">
        <v>49</v>
      </c>
      <c r="H327" t="s">
        <v>28</v>
      </c>
      <c r="I327" s="2">
        <v>43697</v>
      </c>
      <c r="J327" t="s">
        <v>1010</v>
      </c>
      <c r="K327" t="s">
        <v>1011</v>
      </c>
      <c r="L327" t="s">
        <v>56</v>
      </c>
      <c r="M327">
        <v>11058.425499999999</v>
      </c>
      <c r="N327">
        <v>384</v>
      </c>
      <c r="O327" t="s">
        <v>43</v>
      </c>
      <c r="P327" t="s">
        <v>43</v>
      </c>
      <c r="Q327" s="2">
        <v>43715</v>
      </c>
      <c r="R327" t="s">
        <v>32</v>
      </c>
      <c r="S327" t="s">
        <v>24</v>
      </c>
      <c r="T327">
        <f>_xlfn.DAYS(Raw_data_US_healthcare[[#This Row],[Discharge Date]],Raw_data_US_healthcare[[#This Row],[Date of Admission]])</f>
        <v>18</v>
      </c>
    </row>
    <row r="328" spans="1:20" x14ac:dyDescent="0.3">
      <c r="A328" t="s">
        <v>26511</v>
      </c>
      <c r="B328" t="s">
        <v>1012</v>
      </c>
      <c r="C328">
        <v>37</v>
      </c>
      <c r="D328" t="str">
        <f>IF(Raw_data_US_healthcare[[#This Row],[Age]]&lt;35,"Young",IF(Raw_data_US_healthcare[[#This Row],[Age]]&lt;60,"Middle","Senior"))</f>
        <v>Middle</v>
      </c>
      <c r="E328" t="s">
        <v>16</v>
      </c>
      <c r="F328" t="s">
        <v>488</v>
      </c>
      <c r="G328" t="s">
        <v>27</v>
      </c>
      <c r="H328" t="s">
        <v>36</v>
      </c>
      <c r="I328" s="2">
        <v>43960</v>
      </c>
      <c r="J328" t="s">
        <v>1013</v>
      </c>
      <c r="K328" t="s">
        <v>1014</v>
      </c>
      <c r="L328" t="s">
        <v>21</v>
      </c>
      <c r="M328">
        <v>20224.923200000001</v>
      </c>
      <c r="N328">
        <v>411</v>
      </c>
      <c r="O328" t="s">
        <v>39</v>
      </c>
      <c r="P328" t="s">
        <v>39</v>
      </c>
      <c r="Q328" s="2">
        <v>43987</v>
      </c>
      <c r="R328" t="s">
        <v>48</v>
      </c>
      <c r="S328" t="s">
        <v>33</v>
      </c>
      <c r="T328">
        <f>_xlfn.DAYS(Raw_data_US_healthcare[[#This Row],[Discharge Date]],Raw_data_US_healthcare[[#This Row],[Date of Admission]])</f>
        <v>27</v>
      </c>
    </row>
    <row r="329" spans="1:20" x14ac:dyDescent="0.3">
      <c r="A329" t="s">
        <v>26511</v>
      </c>
      <c r="B329" t="s">
        <v>1015</v>
      </c>
      <c r="C329">
        <v>37</v>
      </c>
      <c r="D329" t="str">
        <f>IF(Raw_data_US_healthcare[[#This Row],[Age]]&lt;35,"Young",IF(Raw_data_US_healthcare[[#This Row],[Age]]&lt;60,"Middle","Senior"))</f>
        <v>Middle</v>
      </c>
      <c r="E329" t="s">
        <v>16</v>
      </c>
      <c r="F329" t="s">
        <v>49</v>
      </c>
      <c r="G329" t="s">
        <v>49</v>
      </c>
      <c r="H329" t="s">
        <v>26516</v>
      </c>
      <c r="I329" s="2">
        <v>43429</v>
      </c>
      <c r="J329" t="s">
        <v>1016</v>
      </c>
      <c r="K329" t="s">
        <v>1017</v>
      </c>
      <c r="L329" t="s">
        <v>52</v>
      </c>
      <c r="M329">
        <v>25157.6024</v>
      </c>
      <c r="N329">
        <v>324</v>
      </c>
      <c r="O329" t="s">
        <v>39</v>
      </c>
      <c r="P329" t="s">
        <v>39</v>
      </c>
      <c r="Q329" s="2">
        <v>43451</v>
      </c>
      <c r="R329" t="s">
        <v>32</v>
      </c>
      <c r="S329" t="s">
        <v>33</v>
      </c>
      <c r="T329">
        <f>_xlfn.DAYS(Raw_data_US_healthcare[[#This Row],[Discharge Date]],Raw_data_US_healthcare[[#This Row],[Date of Admission]])</f>
        <v>22</v>
      </c>
    </row>
    <row r="330" spans="1:20" x14ac:dyDescent="0.3">
      <c r="A330" t="s">
        <v>26511</v>
      </c>
      <c r="B330" t="s">
        <v>1018</v>
      </c>
      <c r="C330">
        <v>79</v>
      </c>
      <c r="D330" t="str">
        <f>IF(Raw_data_US_healthcare[[#This Row],[Age]]&lt;35,"Young",IF(Raw_data_US_healthcare[[#This Row],[Age]]&lt;60,"Middle","Senior"))</f>
        <v>Senior</v>
      </c>
      <c r="E330" t="s">
        <v>16</v>
      </c>
      <c r="F330" t="s">
        <v>113</v>
      </c>
      <c r="G330" t="s">
        <v>113</v>
      </c>
      <c r="H330" t="s">
        <v>36</v>
      </c>
      <c r="I330" s="2">
        <v>44512</v>
      </c>
      <c r="J330" t="s">
        <v>1019</v>
      </c>
      <c r="K330" t="s">
        <v>1020</v>
      </c>
      <c r="L330" t="s">
        <v>31</v>
      </c>
      <c r="M330">
        <v>7115.2331999999997</v>
      </c>
      <c r="N330">
        <v>357</v>
      </c>
      <c r="O330" t="s">
        <v>22</v>
      </c>
      <c r="P330" t="s">
        <v>22</v>
      </c>
      <c r="Q330" s="2">
        <v>44521</v>
      </c>
      <c r="R330" t="s">
        <v>23</v>
      </c>
      <c r="S330" t="s">
        <v>33</v>
      </c>
      <c r="T330">
        <f>_xlfn.DAYS(Raw_data_US_healthcare[[#This Row],[Discharge Date]],Raw_data_US_healthcare[[#This Row],[Date of Admission]])</f>
        <v>9</v>
      </c>
    </row>
    <row r="331" spans="1:20" x14ac:dyDescent="0.3">
      <c r="A331" t="s">
        <v>26512</v>
      </c>
      <c r="B331" t="s">
        <v>1021</v>
      </c>
      <c r="C331">
        <v>73</v>
      </c>
      <c r="D331" t="str">
        <f>IF(Raw_data_US_healthcare[[#This Row],[Age]]&lt;35,"Young",IF(Raw_data_US_healthcare[[#This Row],[Age]]&lt;60,"Middle","Senior"))</f>
        <v>Senior</v>
      </c>
      <c r="E331" t="s">
        <v>26</v>
      </c>
      <c r="F331" t="s">
        <v>228</v>
      </c>
      <c r="G331" t="s">
        <v>228</v>
      </c>
      <c r="H331" t="s">
        <v>28</v>
      </c>
      <c r="I331" s="2">
        <v>44800</v>
      </c>
      <c r="J331" t="s">
        <v>1022</v>
      </c>
      <c r="K331" t="s">
        <v>1023</v>
      </c>
      <c r="L331" t="s">
        <v>31</v>
      </c>
      <c r="M331">
        <v>3042.6950999999999</v>
      </c>
      <c r="N331">
        <v>153</v>
      </c>
      <c r="O331" t="s">
        <v>43</v>
      </c>
      <c r="P331" t="s">
        <v>43</v>
      </c>
      <c r="Q331" s="2">
        <v>44817</v>
      </c>
      <c r="R331" t="s">
        <v>23</v>
      </c>
      <c r="S331" t="s">
        <v>24</v>
      </c>
      <c r="T331">
        <f>_xlfn.DAYS(Raw_data_US_healthcare[[#This Row],[Discharge Date]],Raw_data_US_healthcare[[#This Row],[Date of Admission]])</f>
        <v>17</v>
      </c>
    </row>
    <row r="332" spans="1:20" x14ac:dyDescent="0.3">
      <c r="A332" t="s">
        <v>26512</v>
      </c>
      <c r="B332" t="s">
        <v>1024</v>
      </c>
      <c r="C332">
        <v>42</v>
      </c>
      <c r="D332" t="str">
        <f>IF(Raw_data_US_healthcare[[#This Row],[Age]]&lt;35,"Young",IF(Raw_data_US_healthcare[[#This Row],[Age]]&lt;60,"Middle","Senior"))</f>
        <v>Middle</v>
      </c>
      <c r="E332" t="s">
        <v>26</v>
      </c>
      <c r="F332" t="s">
        <v>35</v>
      </c>
      <c r="G332" t="s">
        <v>35</v>
      </c>
      <c r="H332" t="s">
        <v>69</v>
      </c>
      <c r="I332" s="2">
        <v>43998</v>
      </c>
      <c r="J332" t="s">
        <v>1025</v>
      </c>
      <c r="K332" t="s">
        <v>1026</v>
      </c>
      <c r="L332" t="s">
        <v>56</v>
      </c>
      <c r="M332">
        <v>59330.337599999999</v>
      </c>
      <c r="N332">
        <v>283</v>
      </c>
      <c r="O332" t="s">
        <v>39</v>
      </c>
      <c r="P332" t="s">
        <v>39</v>
      </c>
      <c r="Q332" s="2">
        <v>44002</v>
      </c>
      <c r="R332" t="s">
        <v>23</v>
      </c>
      <c r="S332" t="s">
        <v>24</v>
      </c>
      <c r="T332">
        <f>_xlfn.DAYS(Raw_data_US_healthcare[[#This Row],[Discharge Date]],Raw_data_US_healthcare[[#This Row],[Date of Admission]])</f>
        <v>4</v>
      </c>
    </row>
    <row r="333" spans="1:20" x14ac:dyDescent="0.3">
      <c r="A333" t="s">
        <v>26511</v>
      </c>
      <c r="B333" t="s">
        <v>1027</v>
      </c>
      <c r="C333">
        <v>68</v>
      </c>
      <c r="D333" t="str">
        <f>IF(Raw_data_US_healthcare[[#This Row],[Age]]&lt;35,"Young",IF(Raw_data_US_healthcare[[#This Row],[Age]]&lt;60,"Middle","Senior"))</f>
        <v>Senior</v>
      </c>
      <c r="E333" t="s">
        <v>16</v>
      </c>
      <c r="F333" t="s">
        <v>17</v>
      </c>
      <c r="G333" t="s">
        <v>17</v>
      </c>
      <c r="H333" t="s">
        <v>36</v>
      </c>
      <c r="I333" s="2">
        <v>43905</v>
      </c>
      <c r="J333" t="s">
        <v>1028</v>
      </c>
      <c r="K333" t="s">
        <v>1029</v>
      </c>
      <c r="L333" t="s">
        <v>60</v>
      </c>
      <c r="M333">
        <v>9909.2754000000004</v>
      </c>
      <c r="N333">
        <v>315</v>
      </c>
      <c r="O333" t="s">
        <v>22</v>
      </c>
      <c r="P333" t="s">
        <v>22</v>
      </c>
      <c r="Q333" s="2">
        <v>43918</v>
      </c>
      <c r="R333" t="s">
        <v>44</v>
      </c>
      <c r="S333" t="s">
        <v>24</v>
      </c>
      <c r="T333">
        <f>_xlfn.DAYS(Raw_data_US_healthcare[[#This Row],[Discharge Date]],Raw_data_US_healthcare[[#This Row],[Date of Admission]])</f>
        <v>13</v>
      </c>
    </row>
    <row r="334" spans="1:20" x14ac:dyDescent="0.3">
      <c r="A334" t="s">
        <v>26511</v>
      </c>
      <c r="B334" t="s">
        <v>1030</v>
      </c>
      <c r="C334">
        <v>83</v>
      </c>
      <c r="D334" t="str">
        <f>IF(Raw_data_US_healthcare[[#This Row],[Age]]&lt;35,"Young",IF(Raw_data_US_healthcare[[#This Row],[Age]]&lt;60,"Middle","Senior"))</f>
        <v>Senior</v>
      </c>
      <c r="E334" t="s">
        <v>16</v>
      </c>
      <c r="F334" t="s">
        <v>488</v>
      </c>
      <c r="G334" t="s">
        <v>27</v>
      </c>
      <c r="H334" t="s">
        <v>26516</v>
      </c>
      <c r="I334" s="2">
        <v>45135</v>
      </c>
      <c r="J334" t="s">
        <v>1031</v>
      </c>
      <c r="K334" t="s">
        <v>1032</v>
      </c>
      <c r="L334" t="s">
        <v>31</v>
      </c>
      <c r="M334">
        <v>26421.009699999999</v>
      </c>
      <c r="N334">
        <v>471</v>
      </c>
      <c r="O334" t="s">
        <v>39</v>
      </c>
      <c r="P334" t="s">
        <v>39</v>
      </c>
      <c r="Q334" s="2">
        <v>45136</v>
      </c>
      <c r="R334" t="s">
        <v>23</v>
      </c>
      <c r="S334" t="s">
        <v>45</v>
      </c>
      <c r="T334">
        <f>_xlfn.DAYS(Raw_data_US_healthcare[[#This Row],[Discharge Date]],Raw_data_US_healthcare[[#This Row],[Date of Admission]])</f>
        <v>1</v>
      </c>
    </row>
    <row r="335" spans="1:20" x14ac:dyDescent="0.3">
      <c r="A335" t="s">
        <v>26511</v>
      </c>
      <c r="B335" t="s">
        <v>1033</v>
      </c>
      <c r="C335">
        <v>81</v>
      </c>
      <c r="D335" t="str">
        <f>IF(Raw_data_US_healthcare[[#This Row],[Age]]&lt;35,"Young",IF(Raw_data_US_healthcare[[#This Row],[Age]]&lt;60,"Middle","Senior"))</f>
        <v>Senior</v>
      </c>
      <c r="E335" t="s">
        <v>16</v>
      </c>
      <c r="F335" t="s">
        <v>113</v>
      </c>
      <c r="G335" t="s">
        <v>113</v>
      </c>
      <c r="H335" t="s">
        <v>36</v>
      </c>
      <c r="I335" s="2">
        <v>45106</v>
      </c>
      <c r="J335" t="s">
        <v>1034</v>
      </c>
      <c r="K335" t="s">
        <v>1035</v>
      </c>
      <c r="L335" t="s">
        <v>60</v>
      </c>
      <c r="M335">
        <v>13526.783600000001</v>
      </c>
      <c r="N335">
        <v>274</v>
      </c>
      <c r="O335" t="s">
        <v>22</v>
      </c>
      <c r="P335" t="s">
        <v>22</v>
      </c>
      <c r="Q335" s="2">
        <v>45109</v>
      </c>
      <c r="R335" t="s">
        <v>23</v>
      </c>
      <c r="S335" t="s">
        <v>45</v>
      </c>
      <c r="T335">
        <f>_xlfn.DAYS(Raw_data_US_healthcare[[#This Row],[Discharge Date]],Raw_data_US_healthcare[[#This Row],[Date of Admission]])</f>
        <v>3</v>
      </c>
    </row>
    <row r="336" spans="1:20" x14ac:dyDescent="0.3">
      <c r="A336" t="s">
        <v>26512</v>
      </c>
      <c r="B336" t="s">
        <v>1036</v>
      </c>
      <c r="C336">
        <v>51</v>
      </c>
      <c r="D336" t="str">
        <f>IF(Raw_data_US_healthcare[[#This Row],[Age]]&lt;35,"Young",IF(Raw_data_US_healthcare[[#This Row],[Age]]&lt;60,"Middle","Senior"))</f>
        <v>Middle</v>
      </c>
      <c r="E336" t="s">
        <v>26</v>
      </c>
      <c r="F336" t="s">
        <v>113</v>
      </c>
      <c r="G336" t="s">
        <v>113</v>
      </c>
      <c r="H336" t="s">
        <v>26516</v>
      </c>
      <c r="I336" s="2">
        <v>44702</v>
      </c>
      <c r="J336" t="s">
        <v>1037</v>
      </c>
      <c r="K336" t="s">
        <v>1038</v>
      </c>
      <c r="L336" t="s">
        <v>31</v>
      </c>
      <c r="M336">
        <v>23921.117699999999</v>
      </c>
      <c r="N336">
        <v>353</v>
      </c>
      <c r="O336" t="s">
        <v>39</v>
      </c>
      <c r="P336" t="s">
        <v>39</v>
      </c>
      <c r="Q336" s="2">
        <v>44716</v>
      </c>
      <c r="R336" t="s">
        <v>23</v>
      </c>
      <c r="S336" t="s">
        <v>45</v>
      </c>
      <c r="T336">
        <f>_xlfn.DAYS(Raw_data_US_healthcare[[#This Row],[Discharge Date]],Raw_data_US_healthcare[[#This Row],[Date of Admission]])</f>
        <v>14</v>
      </c>
    </row>
    <row r="337" spans="1:20" x14ac:dyDescent="0.3">
      <c r="A337" t="s">
        <v>26512</v>
      </c>
      <c r="B337" t="s">
        <v>1039</v>
      </c>
      <c r="C337">
        <v>51</v>
      </c>
      <c r="D337" t="str">
        <f>IF(Raw_data_US_healthcare[[#This Row],[Age]]&lt;35,"Young",IF(Raw_data_US_healthcare[[#This Row],[Age]]&lt;60,"Middle","Senior"))</f>
        <v>Middle</v>
      </c>
      <c r="E337" t="s">
        <v>26</v>
      </c>
      <c r="F337" t="s">
        <v>35</v>
      </c>
      <c r="G337" t="s">
        <v>35</v>
      </c>
      <c r="H337" t="s">
        <v>36</v>
      </c>
      <c r="I337" s="2">
        <v>44089</v>
      </c>
      <c r="J337" t="s">
        <v>1040</v>
      </c>
      <c r="K337" t="s">
        <v>1041</v>
      </c>
      <c r="L337" t="s">
        <v>60</v>
      </c>
      <c r="M337">
        <v>19246.911100000001</v>
      </c>
      <c r="N337">
        <v>311</v>
      </c>
      <c r="O337" t="s">
        <v>22</v>
      </c>
      <c r="P337" t="s">
        <v>22</v>
      </c>
      <c r="Q337" s="2">
        <v>44092</v>
      </c>
      <c r="R337" t="s">
        <v>48</v>
      </c>
      <c r="S337" t="s">
        <v>33</v>
      </c>
      <c r="T337">
        <f>_xlfn.DAYS(Raw_data_US_healthcare[[#This Row],[Discharge Date]],Raw_data_US_healthcare[[#This Row],[Date of Admission]])</f>
        <v>3</v>
      </c>
    </row>
    <row r="338" spans="1:20" x14ac:dyDescent="0.3">
      <c r="A338" t="s">
        <v>26512</v>
      </c>
      <c r="B338" t="s">
        <v>1042</v>
      </c>
      <c r="C338">
        <v>22</v>
      </c>
      <c r="D338" t="str">
        <f>IF(Raw_data_US_healthcare[[#This Row],[Age]]&lt;35,"Young",IF(Raw_data_US_healthcare[[#This Row],[Age]]&lt;60,"Middle","Senior"))</f>
        <v>Young</v>
      </c>
      <c r="E338" t="s">
        <v>26</v>
      </c>
      <c r="F338" t="s">
        <v>62</v>
      </c>
      <c r="G338" t="s">
        <v>62</v>
      </c>
      <c r="H338" t="s">
        <v>26514</v>
      </c>
      <c r="I338" s="2">
        <v>44863</v>
      </c>
      <c r="J338" t="s">
        <v>1043</v>
      </c>
      <c r="K338" t="s">
        <v>1044</v>
      </c>
      <c r="L338" t="s">
        <v>56</v>
      </c>
      <c r="M338">
        <v>24162.846099999999</v>
      </c>
      <c r="N338">
        <v>490</v>
      </c>
      <c r="O338" t="s">
        <v>39</v>
      </c>
      <c r="P338" t="s">
        <v>39</v>
      </c>
      <c r="Q338" s="2">
        <v>44885</v>
      </c>
      <c r="R338" t="s">
        <v>83</v>
      </c>
      <c r="S338" t="s">
        <v>24</v>
      </c>
      <c r="T338">
        <f>_xlfn.DAYS(Raw_data_US_healthcare[[#This Row],[Discharge Date]],Raw_data_US_healthcare[[#This Row],[Date of Admission]])</f>
        <v>22</v>
      </c>
    </row>
    <row r="339" spans="1:20" x14ac:dyDescent="0.3">
      <c r="A339" t="s">
        <v>26511</v>
      </c>
      <c r="B339" t="s">
        <v>1045</v>
      </c>
      <c r="C339">
        <v>48</v>
      </c>
      <c r="D339" t="str">
        <f>IF(Raw_data_US_healthcare[[#This Row],[Age]]&lt;35,"Young",IF(Raw_data_US_healthcare[[#This Row],[Age]]&lt;60,"Middle","Senior"))</f>
        <v>Middle</v>
      </c>
      <c r="E339" t="s">
        <v>16</v>
      </c>
      <c r="F339" t="s">
        <v>88</v>
      </c>
      <c r="G339" t="s">
        <v>88</v>
      </c>
      <c r="H339" t="s">
        <v>18</v>
      </c>
      <c r="I339" s="2">
        <v>43853</v>
      </c>
      <c r="J339" t="s">
        <v>1046</v>
      </c>
      <c r="K339" t="s">
        <v>1047</v>
      </c>
      <c r="L339" t="s">
        <v>56</v>
      </c>
      <c r="M339">
        <v>29166.6404</v>
      </c>
      <c r="N339">
        <v>135</v>
      </c>
      <c r="O339" t="s">
        <v>43</v>
      </c>
      <c r="P339" t="s">
        <v>43</v>
      </c>
      <c r="Q339" s="2">
        <v>43858</v>
      </c>
      <c r="R339" t="s">
        <v>48</v>
      </c>
      <c r="S339" t="s">
        <v>24</v>
      </c>
      <c r="T339">
        <f>_xlfn.DAYS(Raw_data_US_healthcare[[#This Row],[Discharge Date]],Raw_data_US_healthcare[[#This Row],[Date of Admission]])</f>
        <v>5</v>
      </c>
    </row>
    <row r="340" spans="1:20" x14ac:dyDescent="0.3">
      <c r="A340" t="s">
        <v>26511</v>
      </c>
      <c r="B340" t="s">
        <v>1048</v>
      </c>
      <c r="C340">
        <v>79</v>
      </c>
      <c r="D340" t="str">
        <f>IF(Raw_data_US_healthcare[[#This Row],[Age]]&lt;35,"Young",IF(Raw_data_US_healthcare[[#This Row],[Age]]&lt;60,"Middle","Senior"))</f>
        <v>Senior</v>
      </c>
      <c r="E340" t="s">
        <v>16</v>
      </c>
      <c r="F340" t="s">
        <v>488</v>
      </c>
      <c r="G340" t="s">
        <v>27</v>
      </c>
      <c r="H340" t="s">
        <v>69</v>
      </c>
      <c r="I340" s="2">
        <v>44649</v>
      </c>
      <c r="J340" t="s">
        <v>1049</v>
      </c>
      <c r="K340" t="s">
        <v>1050</v>
      </c>
      <c r="L340" t="s">
        <v>56</v>
      </c>
      <c r="M340">
        <v>72710.87</v>
      </c>
      <c r="N340">
        <v>368</v>
      </c>
      <c r="O340" t="s">
        <v>22</v>
      </c>
      <c r="P340" t="s">
        <v>22</v>
      </c>
      <c r="Q340" s="2">
        <v>44665</v>
      </c>
      <c r="R340" t="s">
        <v>32</v>
      </c>
      <c r="S340" t="s">
        <v>45</v>
      </c>
      <c r="T340">
        <f>_xlfn.DAYS(Raw_data_US_healthcare[[#This Row],[Discharge Date]],Raw_data_US_healthcare[[#This Row],[Date of Admission]])</f>
        <v>16</v>
      </c>
    </row>
    <row r="341" spans="1:20" x14ac:dyDescent="0.3">
      <c r="A341" t="s">
        <v>26511</v>
      </c>
      <c r="B341" t="s">
        <v>590</v>
      </c>
      <c r="C341">
        <v>74</v>
      </c>
      <c r="D341" t="str">
        <f>IF(Raw_data_US_healthcare[[#This Row],[Age]]&lt;35,"Young",IF(Raw_data_US_healthcare[[#This Row],[Age]]&lt;60,"Middle","Senior"))</f>
        <v>Senior</v>
      </c>
      <c r="E341" t="s">
        <v>16</v>
      </c>
      <c r="F341" t="s">
        <v>228</v>
      </c>
      <c r="G341" t="s">
        <v>228</v>
      </c>
      <c r="H341" t="s">
        <v>69</v>
      </c>
      <c r="I341" s="2">
        <v>44231</v>
      </c>
      <c r="J341" t="s">
        <v>1051</v>
      </c>
      <c r="K341" t="s">
        <v>1052</v>
      </c>
      <c r="L341" t="s">
        <v>21</v>
      </c>
      <c r="M341">
        <v>3284.9717999999998</v>
      </c>
      <c r="N341">
        <v>284</v>
      </c>
      <c r="O341" t="s">
        <v>22</v>
      </c>
      <c r="P341" t="s">
        <v>22</v>
      </c>
      <c r="Q341" s="2">
        <v>44242</v>
      </c>
      <c r="R341" t="s">
        <v>44</v>
      </c>
      <c r="S341" t="s">
        <v>24</v>
      </c>
      <c r="T341">
        <f>_xlfn.DAYS(Raw_data_US_healthcare[[#This Row],[Discharge Date]],Raw_data_US_healthcare[[#This Row],[Date of Admission]])</f>
        <v>11</v>
      </c>
    </row>
    <row r="342" spans="1:20" x14ac:dyDescent="0.3">
      <c r="A342" t="s">
        <v>26511</v>
      </c>
      <c r="B342" t="s">
        <v>1053</v>
      </c>
      <c r="C342">
        <v>35</v>
      </c>
      <c r="D342" t="str">
        <f>IF(Raw_data_US_healthcare[[#This Row],[Age]]&lt;35,"Young",IF(Raw_data_US_healthcare[[#This Row],[Age]]&lt;60,"Middle","Senior"))</f>
        <v>Middle</v>
      </c>
      <c r="E342" t="s">
        <v>16</v>
      </c>
      <c r="F342" t="s">
        <v>62</v>
      </c>
      <c r="G342" t="s">
        <v>62</v>
      </c>
      <c r="H342" t="s">
        <v>36</v>
      </c>
      <c r="I342" s="2">
        <v>43503</v>
      </c>
      <c r="J342" t="s">
        <v>1054</v>
      </c>
      <c r="K342" t="s">
        <v>1055</v>
      </c>
      <c r="L342" t="s">
        <v>21</v>
      </c>
      <c r="M342">
        <v>13838.168600000001</v>
      </c>
      <c r="N342">
        <v>242</v>
      </c>
      <c r="O342" t="s">
        <v>22</v>
      </c>
      <c r="P342" t="s">
        <v>22</v>
      </c>
      <c r="Q342" s="2">
        <v>43511</v>
      </c>
      <c r="R342" t="s">
        <v>44</v>
      </c>
      <c r="S342" t="s">
        <v>33</v>
      </c>
      <c r="T342">
        <f>_xlfn.DAYS(Raw_data_US_healthcare[[#This Row],[Discharge Date]],Raw_data_US_healthcare[[#This Row],[Date of Admission]])</f>
        <v>8</v>
      </c>
    </row>
    <row r="343" spans="1:20" x14ac:dyDescent="0.3">
      <c r="A343" t="s">
        <v>26511</v>
      </c>
      <c r="B343" t="s">
        <v>1056</v>
      </c>
      <c r="C343">
        <v>47</v>
      </c>
      <c r="D343" t="str">
        <f>IF(Raw_data_US_healthcare[[#This Row],[Age]]&lt;35,"Young",IF(Raw_data_US_healthcare[[#This Row],[Age]]&lt;60,"Middle","Senior"))</f>
        <v>Middle</v>
      </c>
      <c r="E343" t="s">
        <v>16</v>
      </c>
      <c r="F343" t="s">
        <v>49</v>
      </c>
      <c r="G343" t="s">
        <v>49</v>
      </c>
      <c r="H343" t="s">
        <v>69</v>
      </c>
      <c r="I343" s="2">
        <v>43442</v>
      </c>
      <c r="J343" t="s">
        <v>1057</v>
      </c>
      <c r="K343" t="s">
        <v>1058</v>
      </c>
      <c r="L343" t="s">
        <v>56</v>
      </c>
      <c r="M343">
        <v>9078.7428999999993</v>
      </c>
      <c r="N343">
        <v>209</v>
      </c>
      <c r="O343" t="s">
        <v>39</v>
      </c>
      <c r="P343" t="s">
        <v>39</v>
      </c>
      <c r="Q343" s="2">
        <v>43449</v>
      </c>
      <c r="R343" t="s">
        <v>83</v>
      </c>
      <c r="S343" t="s">
        <v>45</v>
      </c>
      <c r="T343">
        <f>_xlfn.DAYS(Raw_data_US_healthcare[[#This Row],[Discharge Date]],Raw_data_US_healthcare[[#This Row],[Date of Admission]])</f>
        <v>7</v>
      </c>
    </row>
    <row r="344" spans="1:20" x14ac:dyDescent="0.3">
      <c r="A344" t="s">
        <v>26512</v>
      </c>
      <c r="B344" t="s">
        <v>1059</v>
      </c>
      <c r="C344">
        <v>29</v>
      </c>
      <c r="D344" t="str">
        <f>IF(Raw_data_US_healthcare[[#This Row],[Age]]&lt;35,"Young",IF(Raw_data_US_healthcare[[#This Row],[Age]]&lt;60,"Middle","Senior"))</f>
        <v>Young</v>
      </c>
      <c r="E344" t="s">
        <v>26</v>
      </c>
      <c r="F344" t="s">
        <v>17</v>
      </c>
      <c r="G344" t="s">
        <v>17</v>
      </c>
      <c r="H344" t="s">
        <v>28</v>
      </c>
      <c r="I344" s="2">
        <v>43810</v>
      </c>
      <c r="J344" t="s">
        <v>1060</v>
      </c>
      <c r="K344" t="s">
        <v>1061</v>
      </c>
      <c r="L344" t="s">
        <v>52</v>
      </c>
      <c r="M344">
        <v>39127.756600000001</v>
      </c>
      <c r="N344">
        <v>404</v>
      </c>
      <c r="O344" t="s">
        <v>43</v>
      </c>
      <c r="P344" t="s">
        <v>43</v>
      </c>
      <c r="Q344" s="2">
        <v>43812</v>
      </c>
      <c r="R344" t="s">
        <v>44</v>
      </c>
      <c r="S344" t="s">
        <v>45</v>
      </c>
      <c r="T344">
        <f>_xlfn.DAYS(Raw_data_US_healthcare[[#This Row],[Discharge Date]],Raw_data_US_healthcare[[#This Row],[Date of Admission]])</f>
        <v>2</v>
      </c>
    </row>
    <row r="345" spans="1:20" x14ac:dyDescent="0.3">
      <c r="A345" t="s">
        <v>26511</v>
      </c>
      <c r="B345" t="s">
        <v>1062</v>
      </c>
      <c r="C345">
        <v>18</v>
      </c>
      <c r="D345" t="str">
        <f>IF(Raw_data_US_healthcare[[#This Row],[Age]]&lt;35,"Young",IF(Raw_data_US_healthcare[[#This Row],[Age]]&lt;60,"Middle","Senior"))</f>
        <v>Young</v>
      </c>
      <c r="E345" t="s">
        <v>16</v>
      </c>
      <c r="F345" t="s">
        <v>62</v>
      </c>
      <c r="G345" t="s">
        <v>62</v>
      </c>
      <c r="H345" t="s">
        <v>28</v>
      </c>
      <c r="I345" s="2">
        <v>43676</v>
      </c>
      <c r="J345" t="s">
        <v>1063</v>
      </c>
      <c r="K345" t="s">
        <v>1064</v>
      </c>
      <c r="L345" t="s">
        <v>52</v>
      </c>
      <c r="M345">
        <v>6513.3365000000003</v>
      </c>
      <c r="N345">
        <v>442</v>
      </c>
      <c r="O345" t="s">
        <v>39</v>
      </c>
      <c r="P345" t="s">
        <v>39</v>
      </c>
      <c r="Q345" s="2">
        <v>43705</v>
      </c>
      <c r="R345" t="s">
        <v>48</v>
      </c>
      <c r="S345" t="s">
        <v>33</v>
      </c>
      <c r="T345">
        <f>_xlfn.DAYS(Raw_data_US_healthcare[[#This Row],[Discharge Date]],Raw_data_US_healthcare[[#This Row],[Date of Admission]])</f>
        <v>29</v>
      </c>
    </row>
    <row r="346" spans="1:20" x14ac:dyDescent="0.3">
      <c r="A346" t="s">
        <v>26512</v>
      </c>
      <c r="B346" t="s">
        <v>1065</v>
      </c>
      <c r="C346">
        <v>84</v>
      </c>
      <c r="D346" t="str">
        <f>IF(Raw_data_US_healthcare[[#This Row],[Age]]&lt;35,"Young",IF(Raw_data_US_healthcare[[#This Row],[Age]]&lt;60,"Middle","Senior"))</f>
        <v>Senior</v>
      </c>
      <c r="E346" t="s">
        <v>26</v>
      </c>
      <c r="F346" t="s">
        <v>488</v>
      </c>
      <c r="G346" t="s">
        <v>27</v>
      </c>
      <c r="H346" t="s">
        <v>18</v>
      </c>
      <c r="I346" s="2">
        <v>44477</v>
      </c>
      <c r="J346" t="s">
        <v>1066</v>
      </c>
      <c r="K346" t="s">
        <v>1067</v>
      </c>
      <c r="L346" t="s">
        <v>21</v>
      </c>
      <c r="M346">
        <v>54644.633300000001</v>
      </c>
      <c r="N346">
        <v>110</v>
      </c>
      <c r="O346" t="s">
        <v>43</v>
      </c>
      <c r="P346" t="s">
        <v>43</v>
      </c>
      <c r="Q346" s="2">
        <v>44501</v>
      </c>
      <c r="R346" t="s">
        <v>48</v>
      </c>
      <c r="S346" t="s">
        <v>33</v>
      </c>
      <c r="T346">
        <f>_xlfn.DAYS(Raw_data_US_healthcare[[#This Row],[Discharge Date]],Raw_data_US_healthcare[[#This Row],[Date of Admission]])</f>
        <v>24</v>
      </c>
    </row>
    <row r="347" spans="1:20" x14ac:dyDescent="0.3">
      <c r="A347" t="s">
        <v>26511</v>
      </c>
      <c r="B347" t="s">
        <v>1068</v>
      </c>
      <c r="C347">
        <v>42</v>
      </c>
      <c r="D347" t="str">
        <f>IF(Raw_data_US_healthcare[[#This Row],[Age]]&lt;35,"Young",IF(Raw_data_US_healthcare[[#This Row],[Age]]&lt;60,"Middle","Senior"))</f>
        <v>Middle</v>
      </c>
      <c r="E347" t="s">
        <v>16</v>
      </c>
      <c r="F347" t="s">
        <v>17</v>
      </c>
      <c r="G347" t="s">
        <v>17</v>
      </c>
      <c r="H347" t="s">
        <v>28</v>
      </c>
      <c r="I347" s="2">
        <v>44471</v>
      </c>
      <c r="J347" t="s">
        <v>276</v>
      </c>
      <c r="K347" t="s">
        <v>1069</v>
      </c>
      <c r="L347" t="s">
        <v>56</v>
      </c>
      <c r="M347">
        <v>33401.763200000001</v>
      </c>
      <c r="N347">
        <v>226</v>
      </c>
      <c r="O347" t="s">
        <v>43</v>
      </c>
      <c r="P347" t="s">
        <v>43</v>
      </c>
      <c r="Q347" s="2">
        <v>44476</v>
      </c>
      <c r="R347" t="s">
        <v>44</v>
      </c>
      <c r="S347" t="s">
        <v>24</v>
      </c>
      <c r="T347">
        <f>_xlfn.DAYS(Raw_data_US_healthcare[[#This Row],[Discharge Date]],Raw_data_US_healthcare[[#This Row],[Date of Admission]])</f>
        <v>5</v>
      </c>
    </row>
    <row r="348" spans="1:20" x14ac:dyDescent="0.3">
      <c r="A348" t="s">
        <v>26512</v>
      </c>
      <c r="B348" t="s">
        <v>1070</v>
      </c>
      <c r="C348">
        <v>40</v>
      </c>
      <c r="D348" t="str">
        <f>IF(Raw_data_US_healthcare[[#This Row],[Age]]&lt;35,"Young",IF(Raw_data_US_healthcare[[#This Row],[Age]]&lt;60,"Middle","Senior"))</f>
        <v>Middle</v>
      </c>
      <c r="E348" t="s">
        <v>26</v>
      </c>
      <c r="F348" t="s">
        <v>113</v>
      </c>
      <c r="G348" t="s">
        <v>113</v>
      </c>
      <c r="H348" t="s">
        <v>36</v>
      </c>
      <c r="I348" s="2">
        <v>45014</v>
      </c>
      <c r="J348" t="s">
        <v>1071</v>
      </c>
      <c r="K348" t="s">
        <v>1072</v>
      </c>
      <c r="L348" t="s">
        <v>56</v>
      </c>
      <c r="M348">
        <v>15365.446599999999</v>
      </c>
      <c r="N348">
        <v>400</v>
      </c>
      <c r="O348" t="s">
        <v>22</v>
      </c>
      <c r="P348" t="s">
        <v>22</v>
      </c>
      <c r="Q348" s="2">
        <v>45023</v>
      </c>
      <c r="R348" t="s">
        <v>44</v>
      </c>
      <c r="S348" t="s">
        <v>24</v>
      </c>
      <c r="T348">
        <f>_xlfn.DAYS(Raw_data_US_healthcare[[#This Row],[Discharge Date]],Raw_data_US_healthcare[[#This Row],[Date of Admission]])</f>
        <v>9</v>
      </c>
    </row>
    <row r="349" spans="1:20" x14ac:dyDescent="0.3">
      <c r="A349" t="s">
        <v>26512</v>
      </c>
      <c r="B349" t="s">
        <v>1073</v>
      </c>
      <c r="C349">
        <v>77</v>
      </c>
      <c r="D349" t="str">
        <f>IF(Raw_data_US_healthcare[[#This Row],[Age]]&lt;35,"Young",IF(Raw_data_US_healthcare[[#This Row],[Age]]&lt;60,"Middle","Senior"))</f>
        <v>Senior</v>
      </c>
      <c r="E349" t="s">
        <v>26</v>
      </c>
      <c r="F349" t="s">
        <v>88</v>
      </c>
      <c r="G349" t="s">
        <v>88</v>
      </c>
      <c r="H349" t="s">
        <v>18</v>
      </c>
      <c r="I349" s="2">
        <v>44607</v>
      </c>
      <c r="J349" t="s">
        <v>1074</v>
      </c>
      <c r="K349" t="s">
        <v>1075</v>
      </c>
      <c r="L349" t="s">
        <v>52</v>
      </c>
      <c r="M349">
        <v>27327.757300000001</v>
      </c>
      <c r="N349">
        <v>433</v>
      </c>
      <c r="O349" t="s">
        <v>39</v>
      </c>
      <c r="P349" t="s">
        <v>39</v>
      </c>
      <c r="Q349" s="2">
        <v>44622</v>
      </c>
      <c r="R349" t="s">
        <v>44</v>
      </c>
      <c r="S349" t="s">
        <v>33</v>
      </c>
      <c r="T349">
        <f>_xlfn.DAYS(Raw_data_US_healthcare[[#This Row],[Discharge Date]],Raw_data_US_healthcare[[#This Row],[Date of Admission]])</f>
        <v>15</v>
      </c>
    </row>
    <row r="350" spans="1:20" x14ac:dyDescent="0.3">
      <c r="A350" t="s">
        <v>26511</v>
      </c>
      <c r="B350" t="s">
        <v>1076</v>
      </c>
      <c r="C350">
        <v>29</v>
      </c>
      <c r="D350" t="str">
        <f>IF(Raw_data_US_healthcare[[#This Row],[Age]]&lt;35,"Young",IF(Raw_data_US_healthcare[[#This Row],[Age]]&lt;60,"Middle","Senior"))</f>
        <v>Young</v>
      </c>
      <c r="E350" t="s">
        <v>16</v>
      </c>
      <c r="F350" t="s">
        <v>49</v>
      </c>
      <c r="G350" t="s">
        <v>49</v>
      </c>
      <c r="H350" t="s">
        <v>18</v>
      </c>
      <c r="I350" s="2">
        <v>44525</v>
      </c>
      <c r="J350" t="s">
        <v>1077</v>
      </c>
      <c r="K350" t="s">
        <v>1078</v>
      </c>
      <c r="L350" t="s">
        <v>52</v>
      </c>
      <c r="M350">
        <v>37564.377399999998</v>
      </c>
      <c r="N350">
        <v>116</v>
      </c>
      <c r="O350" t="s">
        <v>39</v>
      </c>
      <c r="P350" t="s">
        <v>39</v>
      </c>
      <c r="Q350" s="2">
        <v>44554</v>
      </c>
      <c r="R350" t="s">
        <v>23</v>
      </c>
      <c r="S350" t="s">
        <v>45</v>
      </c>
      <c r="T350">
        <f>_xlfn.DAYS(Raw_data_US_healthcare[[#This Row],[Discharge Date]],Raw_data_US_healthcare[[#This Row],[Date of Admission]])</f>
        <v>29</v>
      </c>
    </row>
    <row r="351" spans="1:20" x14ac:dyDescent="0.3">
      <c r="A351" t="s">
        <v>26512</v>
      </c>
      <c r="B351" t="s">
        <v>1079</v>
      </c>
      <c r="C351">
        <v>36</v>
      </c>
      <c r="D351" t="str">
        <f>IF(Raw_data_US_healthcare[[#This Row],[Age]]&lt;35,"Young",IF(Raw_data_US_healthcare[[#This Row],[Age]]&lt;60,"Middle","Senior"))</f>
        <v>Middle</v>
      </c>
      <c r="E351" t="s">
        <v>26</v>
      </c>
      <c r="F351" t="s">
        <v>488</v>
      </c>
      <c r="G351" t="s">
        <v>27</v>
      </c>
      <c r="H351" t="s">
        <v>69</v>
      </c>
      <c r="I351" s="2">
        <v>43841</v>
      </c>
      <c r="J351" t="s">
        <v>1080</v>
      </c>
      <c r="K351" t="s">
        <v>1081</v>
      </c>
      <c r="L351" t="s">
        <v>60</v>
      </c>
      <c r="M351">
        <v>60044.338400000001</v>
      </c>
      <c r="N351">
        <v>247</v>
      </c>
      <c r="O351" t="s">
        <v>39</v>
      </c>
      <c r="P351" t="s">
        <v>39</v>
      </c>
      <c r="Q351" s="2">
        <v>43866</v>
      </c>
      <c r="R351" t="s">
        <v>32</v>
      </c>
      <c r="S351" t="s">
        <v>24</v>
      </c>
      <c r="T351">
        <f>_xlfn.DAYS(Raw_data_US_healthcare[[#This Row],[Discharge Date]],Raw_data_US_healthcare[[#This Row],[Date of Admission]])</f>
        <v>25</v>
      </c>
    </row>
    <row r="352" spans="1:20" x14ac:dyDescent="0.3">
      <c r="A352" t="s">
        <v>26512</v>
      </c>
      <c r="B352" t="s">
        <v>1082</v>
      </c>
      <c r="C352">
        <v>74</v>
      </c>
      <c r="D352" t="str">
        <f>IF(Raw_data_US_healthcare[[#This Row],[Age]]&lt;35,"Young",IF(Raw_data_US_healthcare[[#This Row],[Age]]&lt;60,"Middle","Senior"))</f>
        <v>Senior</v>
      </c>
      <c r="E352" t="s">
        <v>26</v>
      </c>
      <c r="F352" t="s">
        <v>35</v>
      </c>
      <c r="G352" t="s">
        <v>35</v>
      </c>
      <c r="H352" t="s">
        <v>26514</v>
      </c>
      <c r="I352" s="2">
        <v>44728</v>
      </c>
      <c r="J352" t="s">
        <v>1083</v>
      </c>
      <c r="K352" t="s">
        <v>1084</v>
      </c>
      <c r="L352" t="s">
        <v>21</v>
      </c>
      <c r="M352">
        <v>23988.893</v>
      </c>
      <c r="N352">
        <v>439</v>
      </c>
      <c r="O352" t="s">
        <v>39</v>
      </c>
      <c r="P352" t="s">
        <v>39</v>
      </c>
      <c r="Q352" s="2">
        <v>44731</v>
      </c>
      <c r="R352" t="s">
        <v>48</v>
      </c>
      <c r="S352" t="s">
        <v>24</v>
      </c>
      <c r="T352">
        <f>_xlfn.DAYS(Raw_data_US_healthcare[[#This Row],[Discharge Date]],Raw_data_US_healthcare[[#This Row],[Date of Admission]])</f>
        <v>3</v>
      </c>
    </row>
    <row r="353" spans="1:20" x14ac:dyDescent="0.3">
      <c r="A353" t="s">
        <v>26512</v>
      </c>
      <c r="B353" t="s">
        <v>1085</v>
      </c>
      <c r="C353">
        <v>41</v>
      </c>
      <c r="D353" t="str">
        <f>IF(Raw_data_US_healthcare[[#This Row],[Age]]&lt;35,"Young",IF(Raw_data_US_healthcare[[#This Row],[Age]]&lt;60,"Middle","Senior"))</f>
        <v>Middle</v>
      </c>
      <c r="E353" t="s">
        <v>26</v>
      </c>
      <c r="F353" t="s">
        <v>35</v>
      </c>
      <c r="G353" t="s">
        <v>35</v>
      </c>
      <c r="H353" t="s">
        <v>69</v>
      </c>
      <c r="I353" s="2">
        <v>45087</v>
      </c>
      <c r="J353" t="s">
        <v>1086</v>
      </c>
      <c r="K353" t="s">
        <v>1087</v>
      </c>
      <c r="L353" t="s">
        <v>60</v>
      </c>
      <c r="M353">
        <v>37377.053800000002</v>
      </c>
      <c r="N353">
        <v>460</v>
      </c>
      <c r="O353" t="s">
        <v>22</v>
      </c>
      <c r="P353" t="s">
        <v>22</v>
      </c>
      <c r="Q353" s="2">
        <v>45101</v>
      </c>
      <c r="R353" t="s">
        <v>44</v>
      </c>
      <c r="S353" t="s">
        <v>24</v>
      </c>
      <c r="T353">
        <f>_xlfn.DAYS(Raw_data_US_healthcare[[#This Row],[Discharge Date]],Raw_data_US_healthcare[[#This Row],[Date of Admission]])</f>
        <v>14</v>
      </c>
    </row>
    <row r="354" spans="1:20" x14ac:dyDescent="0.3">
      <c r="A354" t="s">
        <v>26511</v>
      </c>
      <c r="B354" t="s">
        <v>1088</v>
      </c>
      <c r="C354">
        <v>70</v>
      </c>
      <c r="D354" t="str">
        <f>IF(Raw_data_US_healthcare[[#This Row],[Age]]&lt;35,"Young",IF(Raw_data_US_healthcare[[#This Row],[Age]]&lt;60,"Middle","Senior"))</f>
        <v>Senior</v>
      </c>
      <c r="E354" t="s">
        <v>16</v>
      </c>
      <c r="F354" t="s">
        <v>35</v>
      </c>
      <c r="G354" t="s">
        <v>35</v>
      </c>
      <c r="H354" t="s">
        <v>36</v>
      </c>
      <c r="I354" s="2">
        <v>44666</v>
      </c>
      <c r="J354" t="s">
        <v>1089</v>
      </c>
      <c r="K354" t="s">
        <v>1090</v>
      </c>
      <c r="L354" t="s">
        <v>60</v>
      </c>
      <c r="M354">
        <v>9878.9976999999999</v>
      </c>
      <c r="N354">
        <v>275</v>
      </c>
      <c r="O354" t="s">
        <v>22</v>
      </c>
      <c r="P354" t="s">
        <v>22</v>
      </c>
      <c r="Q354" s="2">
        <v>44686</v>
      </c>
      <c r="R354" t="s">
        <v>44</v>
      </c>
      <c r="S354" t="s">
        <v>33</v>
      </c>
      <c r="T354">
        <f>_xlfn.DAYS(Raw_data_US_healthcare[[#This Row],[Discharge Date]],Raw_data_US_healthcare[[#This Row],[Date of Admission]])</f>
        <v>20</v>
      </c>
    </row>
    <row r="355" spans="1:20" x14ac:dyDescent="0.3">
      <c r="A355" t="s">
        <v>26512</v>
      </c>
      <c r="B355" t="s">
        <v>1091</v>
      </c>
      <c r="C355">
        <v>66</v>
      </c>
      <c r="D355" t="str">
        <f>IF(Raw_data_US_healthcare[[#This Row],[Age]]&lt;35,"Young",IF(Raw_data_US_healthcare[[#This Row],[Age]]&lt;60,"Middle","Senior"))</f>
        <v>Senior</v>
      </c>
      <c r="E355" t="s">
        <v>26</v>
      </c>
      <c r="F355" t="s">
        <v>62</v>
      </c>
      <c r="G355" t="s">
        <v>62</v>
      </c>
      <c r="H355" t="s">
        <v>26514</v>
      </c>
      <c r="I355" s="2">
        <v>43675</v>
      </c>
      <c r="J355" t="s">
        <v>149</v>
      </c>
      <c r="K355" t="s">
        <v>1092</v>
      </c>
      <c r="L355" t="s">
        <v>60</v>
      </c>
      <c r="M355">
        <v>27572.659899999999</v>
      </c>
      <c r="N355">
        <v>361</v>
      </c>
      <c r="O355" t="s">
        <v>39</v>
      </c>
      <c r="P355" t="s">
        <v>39</v>
      </c>
      <c r="Q355" s="2">
        <v>43704</v>
      </c>
      <c r="R355" t="s">
        <v>48</v>
      </c>
      <c r="S355" t="s">
        <v>24</v>
      </c>
      <c r="T355">
        <f>_xlfn.DAYS(Raw_data_US_healthcare[[#This Row],[Discharge Date]],Raw_data_US_healthcare[[#This Row],[Date of Admission]])</f>
        <v>29</v>
      </c>
    </row>
    <row r="356" spans="1:20" x14ac:dyDescent="0.3">
      <c r="A356" t="s">
        <v>26512</v>
      </c>
      <c r="B356" t="s">
        <v>1093</v>
      </c>
      <c r="C356">
        <v>19</v>
      </c>
      <c r="D356" t="str">
        <f>IF(Raw_data_US_healthcare[[#This Row],[Age]]&lt;35,"Young",IF(Raw_data_US_healthcare[[#This Row],[Age]]&lt;60,"Middle","Senior"))</f>
        <v>Young</v>
      </c>
      <c r="E356" t="s">
        <v>26</v>
      </c>
      <c r="F356" t="s">
        <v>17</v>
      </c>
      <c r="G356" t="s">
        <v>17</v>
      </c>
      <c r="H356" t="s">
        <v>69</v>
      </c>
      <c r="I356" s="2">
        <v>43507</v>
      </c>
      <c r="J356" t="s">
        <v>1094</v>
      </c>
      <c r="K356" t="s">
        <v>1095</v>
      </c>
      <c r="L356" t="s">
        <v>60</v>
      </c>
      <c r="M356">
        <v>58302.525500000003</v>
      </c>
      <c r="N356">
        <v>303</v>
      </c>
      <c r="O356" t="s">
        <v>39</v>
      </c>
      <c r="P356" t="s">
        <v>39</v>
      </c>
      <c r="Q356" s="2">
        <v>43510</v>
      </c>
      <c r="R356" t="s">
        <v>32</v>
      </c>
      <c r="S356" t="s">
        <v>45</v>
      </c>
      <c r="T356">
        <f>_xlfn.DAYS(Raw_data_US_healthcare[[#This Row],[Discharge Date]],Raw_data_US_healthcare[[#This Row],[Date of Admission]])</f>
        <v>3</v>
      </c>
    </row>
    <row r="357" spans="1:20" x14ac:dyDescent="0.3">
      <c r="A357" t="s">
        <v>26511</v>
      </c>
      <c r="B357" t="s">
        <v>1096</v>
      </c>
      <c r="C357">
        <v>57</v>
      </c>
      <c r="D357" t="str">
        <f>IF(Raw_data_US_healthcare[[#This Row],[Age]]&lt;35,"Young",IF(Raw_data_US_healthcare[[#This Row],[Age]]&lt;60,"Middle","Senior"))</f>
        <v>Middle</v>
      </c>
      <c r="E357" t="s">
        <v>16</v>
      </c>
      <c r="F357" t="s">
        <v>49</v>
      </c>
      <c r="G357" t="s">
        <v>49</v>
      </c>
      <c r="H357" t="s">
        <v>69</v>
      </c>
      <c r="I357" s="2">
        <v>45065</v>
      </c>
      <c r="J357" t="s">
        <v>1097</v>
      </c>
      <c r="K357" t="s">
        <v>1098</v>
      </c>
      <c r="L357" t="s">
        <v>52</v>
      </c>
      <c r="M357">
        <v>73858.732699999993</v>
      </c>
      <c r="N357">
        <v>278</v>
      </c>
      <c r="O357" t="s">
        <v>22</v>
      </c>
      <c r="P357" t="s">
        <v>22</v>
      </c>
      <c r="Q357" s="2">
        <v>45083</v>
      </c>
      <c r="R357" t="s">
        <v>44</v>
      </c>
      <c r="S357" t="s">
        <v>45</v>
      </c>
      <c r="T357">
        <f>_xlfn.DAYS(Raw_data_US_healthcare[[#This Row],[Discharge Date]],Raw_data_US_healthcare[[#This Row],[Date of Admission]])</f>
        <v>18</v>
      </c>
    </row>
    <row r="358" spans="1:20" x14ac:dyDescent="0.3">
      <c r="A358" t="s">
        <v>26512</v>
      </c>
      <c r="B358" t="s">
        <v>1099</v>
      </c>
      <c r="C358">
        <v>75</v>
      </c>
      <c r="D358" t="str">
        <f>IF(Raw_data_US_healthcare[[#This Row],[Age]]&lt;35,"Young",IF(Raw_data_US_healthcare[[#This Row],[Age]]&lt;60,"Middle","Senior"))</f>
        <v>Senior</v>
      </c>
      <c r="E358" t="s">
        <v>26</v>
      </c>
      <c r="F358" t="s">
        <v>35</v>
      </c>
      <c r="G358" t="s">
        <v>35</v>
      </c>
      <c r="H358" t="s">
        <v>26514</v>
      </c>
      <c r="I358" s="2">
        <v>44848</v>
      </c>
      <c r="J358" t="s">
        <v>1100</v>
      </c>
      <c r="K358" t="s">
        <v>1101</v>
      </c>
      <c r="L358" t="s">
        <v>60</v>
      </c>
      <c r="M358">
        <v>38554.118900000001</v>
      </c>
      <c r="N358">
        <v>490</v>
      </c>
      <c r="O358" t="s">
        <v>43</v>
      </c>
      <c r="P358" t="s">
        <v>43</v>
      </c>
      <c r="Q358" s="2">
        <v>44868</v>
      </c>
      <c r="R358" t="s">
        <v>32</v>
      </c>
      <c r="S358" t="s">
        <v>24</v>
      </c>
      <c r="T358">
        <f>_xlfn.DAYS(Raw_data_US_healthcare[[#This Row],[Discharge Date]],Raw_data_US_healthcare[[#This Row],[Date of Admission]])</f>
        <v>20</v>
      </c>
    </row>
    <row r="359" spans="1:20" x14ac:dyDescent="0.3">
      <c r="A359" t="s">
        <v>26511</v>
      </c>
      <c r="B359" t="s">
        <v>1102</v>
      </c>
      <c r="C359">
        <v>59</v>
      </c>
      <c r="D359" t="str">
        <f>IF(Raw_data_US_healthcare[[#This Row],[Age]]&lt;35,"Young",IF(Raw_data_US_healthcare[[#This Row],[Age]]&lt;60,"Middle","Senior"))</f>
        <v>Middle</v>
      </c>
      <c r="E359" t="s">
        <v>16</v>
      </c>
      <c r="F359" t="s">
        <v>49</v>
      </c>
      <c r="G359" t="s">
        <v>49</v>
      </c>
      <c r="H359" t="s">
        <v>69</v>
      </c>
      <c r="I359" s="2">
        <v>44766</v>
      </c>
      <c r="J359" t="s">
        <v>1103</v>
      </c>
      <c r="K359" t="s">
        <v>1104</v>
      </c>
      <c r="L359" t="s">
        <v>56</v>
      </c>
      <c r="M359">
        <v>8098.5492999999997</v>
      </c>
      <c r="N359">
        <v>249</v>
      </c>
      <c r="O359" t="s">
        <v>39</v>
      </c>
      <c r="P359" t="s">
        <v>39</v>
      </c>
      <c r="Q359" s="2">
        <v>44770</v>
      </c>
      <c r="R359" t="s">
        <v>83</v>
      </c>
      <c r="S359" t="s">
        <v>33</v>
      </c>
      <c r="T359">
        <f>_xlfn.DAYS(Raw_data_US_healthcare[[#This Row],[Discharge Date]],Raw_data_US_healthcare[[#This Row],[Date of Admission]])</f>
        <v>4</v>
      </c>
    </row>
    <row r="360" spans="1:20" x14ac:dyDescent="0.3">
      <c r="A360" t="s">
        <v>26512</v>
      </c>
      <c r="B360" t="s">
        <v>26520</v>
      </c>
      <c r="C360">
        <v>53</v>
      </c>
      <c r="D360" t="str">
        <f>IF(Raw_data_US_healthcare[[#This Row],[Age]]&lt;35,"Young",IF(Raw_data_US_healthcare[[#This Row],[Age]]&lt;60,"Middle","Senior"))</f>
        <v>Middle</v>
      </c>
      <c r="E360" t="s">
        <v>26</v>
      </c>
      <c r="F360" t="s">
        <v>88</v>
      </c>
      <c r="G360" t="s">
        <v>88</v>
      </c>
      <c r="H360" t="s">
        <v>26516</v>
      </c>
      <c r="I360" s="2">
        <v>44088</v>
      </c>
      <c r="J360" t="s">
        <v>1105</v>
      </c>
      <c r="K360" t="s">
        <v>1106</v>
      </c>
      <c r="L360" t="s">
        <v>56</v>
      </c>
      <c r="M360">
        <v>8249.4590000000007</v>
      </c>
      <c r="N360">
        <v>176</v>
      </c>
      <c r="O360" t="s">
        <v>39</v>
      </c>
      <c r="P360" t="s">
        <v>39</v>
      </c>
      <c r="Q360" s="2">
        <v>44101</v>
      </c>
      <c r="R360" t="s">
        <v>23</v>
      </c>
      <c r="S360" t="s">
        <v>45</v>
      </c>
      <c r="T360">
        <f>_xlfn.DAYS(Raw_data_US_healthcare[[#This Row],[Discharge Date]],Raw_data_US_healthcare[[#This Row],[Date of Admission]])</f>
        <v>13</v>
      </c>
    </row>
    <row r="361" spans="1:20" x14ac:dyDescent="0.3">
      <c r="A361" t="s">
        <v>26511</v>
      </c>
      <c r="B361" t="s">
        <v>26521</v>
      </c>
      <c r="C361">
        <v>23</v>
      </c>
      <c r="D361" t="str">
        <f>IF(Raw_data_US_healthcare[[#This Row],[Age]]&lt;35,"Young",IF(Raw_data_US_healthcare[[#This Row],[Age]]&lt;60,"Middle","Senior"))</f>
        <v>Young</v>
      </c>
      <c r="E361" t="s">
        <v>16</v>
      </c>
      <c r="F361" t="s">
        <v>27</v>
      </c>
      <c r="G361" t="s">
        <v>27</v>
      </c>
      <c r="H361" t="s">
        <v>26516</v>
      </c>
      <c r="I361" s="2">
        <v>43734</v>
      </c>
      <c r="J361" t="s">
        <v>1107</v>
      </c>
      <c r="K361" t="s">
        <v>1108</v>
      </c>
      <c r="L361" t="s">
        <v>31</v>
      </c>
      <c r="M361">
        <v>4510.0778</v>
      </c>
      <c r="N361">
        <v>498</v>
      </c>
      <c r="O361" t="s">
        <v>43</v>
      </c>
      <c r="P361" t="s">
        <v>43</v>
      </c>
      <c r="Q361" s="2">
        <v>43740</v>
      </c>
      <c r="R361" t="s">
        <v>44</v>
      </c>
      <c r="S361" t="s">
        <v>24</v>
      </c>
      <c r="T361">
        <f>_xlfn.DAYS(Raw_data_US_healthcare[[#This Row],[Discharge Date]],Raw_data_US_healthcare[[#This Row],[Date of Admission]])</f>
        <v>6</v>
      </c>
    </row>
    <row r="362" spans="1:20" x14ac:dyDescent="0.3">
      <c r="A362" t="s">
        <v>26512</v>
      </c>
      <c r="B362" t="s">
        <v>1109</v>
      </c>
      <c r="C362">
        <v>44</v>
      </c>
      <c r="D362" t="str">
        <f>IF(Raw_data_US_healthcare[[#This Row],[Age]]&lt;35,"Young",IF(Raw_data_US_healthcare[[#This Row],[Age]]&lt;60,"Middle","Senior"))</f>
        <v>Middle</v>
      </c>
      <c r="E362" t="s">
        <v>26</v>
      </c>
      <c r="F362" t="s">
        <v>49</v>
      </c>
      <c r="G362" t="s">
        <v>49</v>
      </c>
      <c r="H362" t="s">
        <v>36</v>
      </c>
      <c r="I362" s="2">
        <v>43629</v>
      </c>
      <c r="J362" t="s">
        <v>1110</v>
      </c>
      <c r="K362" t="s">
        <v>1111</v>
      </c>
      <c r="L362" t="s">
        <v>52</v>
      </c>
      <c r="M362">
        <v>6795.5214999999998</v>
      </c>
      <c r="N362">
        <v>240</v>
      </c>
      <c r="O362" t="s">
        <v>22</v>
      </c>
      <c r="P362" t="s">
        <v>22</v>
      </c>
      <c r="Q362" s="2">
        <v>43641</v>
      </c>
      <c r="R362" t="s">
        <v>32</v>
      </c>
      <c r="S362" t="s">
        <v>24</v>
      </c>
      <c r="T362">
        <f>_xlfn.DAYS(Raw_data_US_healthcare[[#This Row],[Discharge Date]],Raw_data_US_healthcare[[#This Row],[Date of Admission]])</f>
        <v>12</v>
      </c>
    </row>
    <row r="363" spans="1:20" x14ac:dyDescent="0.3">
      <c r="A363" t="s">
        <v>26511</v>
      </c>
      <c r="B363" t="s">
        <v>1112</v>
      </c>
      <c r="C363">
        <v>50</v>
      </c>
      <c r="D363" t="str">
        <f>IF(Raw_data_US_healthcare[[#This Row],[Age]]&lt;35,"Young",IF(Raw_data_US_healthcare[[#This Row],[Age]]&lt;60,"Middle","Senior"))</f>
        <v>Middle</v>
      </c>
      <c r="E363" t="s">
        <v>16</v>
      </c>
      <c r="F363" t="s">
        <v>62</v>
      </c>
      <c r="G363" t="s">
        <v>62</v>
      </c>
      <c r="H363" t="s">
        <v>69</v>
      </c>
      <c r="I363" s="2">
        <v>45164</v>
      </c>
      <c r="J363" t="s">
        <v>1113</v>
      </c>
      <c r="K363" t="s">
        <v>1114</v>
      </c>
      <c r="L363" t="s">
        <v>31</v>
      </c>
      <c r="M363">
        <v>31536.856500000002</v>
      </c>
      <c r="N363">
        <v>107</v>
      </c>
      <c r="O363" t="s">
        <v>39</v>
      </c>
      <c r="P363" t="s">
        <v>39</v>
      </c>
      <c r="Q363" s="2">
        <v>45185</v>
      </c>
      <c r="R363" t="s">
        <v>83</v>
      </c>
      <c r="S363" t="s">
        <v>24</v>
      </c>
      <c r="T363">
        <f>_xlfn.DAYS(Raw_data_US_healthcare[[#This Row],[Discharge Date]],Raw_data_US_healthcare[[#This Row],[Date of Admission]])</f>
        <v>21</v>
      </c>
    </row>
    <row r="364" spans="1:20" x14ac:dyDescent="0.3">
      <c r="A364" t="s">
        <v>26511</v>
      </c>
      <c r="B364" t="s">
        <v>1115</v>
      </c>
      <c r="C364">
        <v>84</v>
      </c>
      <c r="D364" t="str">
        <f>IF(Raw_data_US_healthcare[[#This Row],[Age]]&lt;35,"Young",IF(Raw_data_US_healthcare[[#This Row],[Age]]&lt;60,"Middle","Senior"))</f>
        <v>Senior</v>
      </c>
      <c r="E364" t="s">
        <v>16</v>
      </c>
      <c r="F364" t="s">
        <v>17</v>
      </c>
      <c r="G364" t="s">
        <v>17</v>
      </c>
      <c r="H364" t="s">
        <v>26514</v>
      </c>
      <c r="I364" s="2">
        <v>44515</v>
      </c>
      <c r="J364" t="s">
        <v>1116</v>
      </c>
      <c r="K364" t="s">
        <v>1117</v>
      </c>
      <c r="L364" t="s">
        <v>52</v>
      </c>
      <c r="M364">
        <v>16677.1067</v>
      </c>
      <c r="N364">
        <v>407</v>
      </c>
      <c r="O364" t="s">
        <v>22</v>
      </c>
      <c r="P364" t="s">
        <v>22</v>
      </c>
      <c r="Q364" s="2">
        <v>44521</v>
      </c>
      <c r="R364" t="s">
        <v>48</v>
      </c>
      <c r="S364" t="s">
        <v>33</v>
      </c>
      <c r="T364">
        <f>_xlfn.DAYS(Raw_data_US_healthcare[[#This Row],[Discharge Date]],Raw_data_US_healthcare[[#This Row],[Date of Admission]])</f>
        <v>6</v>
      </c>
    </row>
    <row r="365" spans="1:20" x14ac:dyDescent="0.3">
      <c r="A365" t="s">
        <v>26512</v>
      </c>
      <c r="B365" t="s">
        <v>1118</v>
      </c>
      <c r="C365">
        <v>55</v>
      </c>
      <c r="D365" t="str">
        <f>IF(Raw_data_US_healthcare[[#This Row],[Age]]&lt;35,"Young",IF(Raw_data_US_healthcare[[#This Row],[Age]]&lt;60,"Middle","Senior"))</f>
        <v>Middle</v>
      </c>
      <c r="E365" t="s">
        <v>26</v>
      </c>
      <c r="F365" t="s">
        <v>49</v>
      </c>
      <c r="G365" t="s">
        <v>49</v>
      </c>
      <c r="H365" t="s">
        <v>26514</v>
      </c>
      <c r="I365" s="2">
        <v>43439</v>
      </c>
      <c r="J365" t="s">
        <v>1119</v>
      </c>
      <c r="K365" t="s">
        <v>1120</v>
      </c>
      <c r="L365" t="s">
        <v>31</v>
      </c>
      <c r="M365">
        <v>19408.929400000001</v>
      </c>
      <c r="N365">
        <v>383</v>
      </c>
      <c r="O365" t="s">
        <v>43</v>
      </c>
      <c r="P365" t="s">
        <v>43</v>
      </c>
      <c r="Q365" s="2">
        <v>43450</v>
      </c>
      <c r="R365" t="s">
        <v>32</v>
      </c>
      <c r="S365" t="s">
        <v>33</v>
      </c>
      <c r="T365">
        <f>_xlfn.DAYS(Raw_data_US_healthcare[[#This Row],[Discharge Date]],Raw_data_US_healthcare[[#This Row],[Date of Admission]])</f>
        <v>11</v>
      </c>
    </row>
    <row r="366" spans="1:20" x14ac:dyDescent="0.3">
      <c r="A366" t="s">
        <v>26512</v>
      </c>
      <c r="B366" t="s">
        <v>1121</v>
      </c>
      <c r="C366">
        <v>53</v>
      </c>
      <c r="D366" t="str">
        <f>IF(Raw_data_US_healthcare[[#This Row],[Age]]&lt;35,"Young",IF(Raw_data_US_healthcare[[#This Row],[Age]]&lt;60,"Middle","Senior"))</f>
        <v>Middle</v>
      </c>
      <c r="E366" t="s">
        <v>26</v>
      </c>
      <c r="F366" t="s">
        <v>88</v>
      </c>
      <c r="G366" t="s">
        <v>88</v>
      </c>
      <c r="H366" t="s">
        <v>28</v>
      </c>
      <c r="I366" s="2">
        <v>43678</v>
      </c>
      <c r="J366" t="s">
        <v>1122</v>
      </c>
      <c r="K366" t="s">
        <v>1123</v>
      </c>
      <c r="L366" t="s">
        <v>31</v>
      </c>
      <c r="M366">
        <v>39145.707300000002</v>
      </c>
      <c r="N366">
        <v>493</v>
      </c>
      <c r="O366" t="s">
        <v>43</v>
      </c>
      <c r="P366" t="s">
        <v>43</v>
      </c>
      <c r="Q366" s="2">
        <v>43700</v>
      </c>
      <c r="R366" t="s">
        <v>23</v>
      </c>
      <c r="S366" t="s">
        <v>45</v>
      </c>
      <c r="T366">
        <f>_xlfn.DAYS(Raw_data_US_healthcare[[#This Row],[Discharge Date]],Raw_data_US_healthcare[[#This Row],[Date of Admission]])</f>
        <v>22</v>
      </c>
    </row>
    <row r="367" spans="1:20" x14ac:dyDescent="0.3">
      <c r="A367" t="s">
        <v>26512</v>
      </c>
      <c r="B367" t="s">
        <v>1124</v>
      </c>
      <c r="C367">
        <v>31</v>
      </c>
      <c r="D367" t="str">
        <f>IF(Raw_data_US_healthcare[[#This Row],[Age]]&lt;35,"Young",IF(Raw_data_US_healthcare[[#This Row],[Age]]&lt;60,"Middle","Senior"))</f>
        <v>Young</v>
      </c>
      <c r="E367" t="s">
        <v>26</v>
      </c>
      <c r="F367" t="s">
        <v>27</v>
      </c>
      <c r="G367" t="s">
        <v>27</v>
      </c>
      <c r="H367" t="s">
        <v>26516</v>
      </c>
      <c r="I367" s="2">
        <v>45103</v>
      </c>
      <c r="J367" t="s">
        <v>1125</v>
      </c>
      <c r="K367" t="s">
        <v>1126</v>
      </c>
      <c r="L367" t="s">
        <v>52</v>
      </c>
      <c r="M367">
        <v>24288.951799999999</v>
      </c>
      <c r="N367">
        <v>338</v>
      </c>
      <c r="O367" t="s">
        <v>43</v>
      </c>
      <c r="P367" t="s">
        <v>43</v>
      </c>
      <c r="Q367" s="2">
        <v>45117</v>
      </c>
      <c r="R367" t="s">
        <v>44</v>
      </c>
      <c r="S367" t="s">
        <v>24</v>
      </c>
      <c r="T367">
        <f>_xlfn.DAYS(Raw_data_US_healthcare[[#This Row],[Discharge Date]],Raw_data_US_healthcare[[#This Row],[Date of Admission]])</f>
        <v>14</v>
      </c>
    </row>
    <row r="368" spans="1:20" x14ac:dyDescent="0.3">
      <c r="A368" t="s">
        <v>26512</v>
      </c>
      <c r="B368" t="s">
        <v>1127</v>
      </c>
      <c r="C368">
        <v>57</v>
      </c>
      <c r="D368" t="str">
        <f>IF(Raw_data_US_healthcare[[#This Row],[Age]]&lt;35,"Young",IF(Raw_data_US_healthcare[[#This Row],[Age]]&lt;60,"Middle","Senior"))</f>
        <v>Middle</v>
      </c>
      <c r="E368" t="s">
        <v>26</v>
      </c>
      <c r="F368" t="s">
        <v>35</v>
      </c>
      <c r="G368" t="s">
        <v>35</v>
      </c>
      <c r="H368" t="s">
        <v>69</v>
      </c>
      <c r="I368" s="2">
        <v>43996</v>
      </c>
      <c r="J368" t="s">
        <v>1128</v>
      </c>
      <c r="K368" t="s">
        <v>1129</v>
      </c>
      <c r="L368" t="s">
        <v>52</v>
      </c>
      <c r="M368">
        <v>29639.5903</v>
      </c>
      <c r="N368">
        <v>115</v>
      </c>
      <c r="O368" t="s">
        <v>22</v>
      </c>
      <c r="P368" t="s">
        <v>22</v>
      </c>
      <c r="Q368" s="2">
        <v>44003</v>
      </c>
      <c r="R368" t="s">
        <v>83</v>
      </c>
      <c r="S368" t="s">
        <v>33</v>
      </c>
      <c r="T368">
        <f>_xlfn.DAYS(Raw_data_US_healthcare[[#This Row],[Discharge Date]],Raw_data_US_healthcare[[#This Row],[Date of Admission]])</f>
        <v>7</v>
      </c>
    </row>
    <row r="369" spans="1:20" x14ac:dyDescent="0.3">
      <c r="A369" t="s">
        <v>26512</v>
      </c>
      <c r="B369" t="s">
        <v>1130</v>
      </c>
      <c r="C369">
        <v>57</v>
      </c>
      <c r="D369" t="str">
        <f>IF(Raw_data_US_healthcare[[#This Row],[Age]]&lt;35,"Young",IF(Raw_data_US_healthcare[[#This Row],[Age]]&lt;60,"Middle","Senior"))</f>
        <v>Middle</v>
      </c>
      <c r="E369" t="s">
        <v>26</v>
      </c>
      <c r="F369" t="s">
        <v>62</v>
      </c>
      <c r="G369" t="s">
        <v>62</v>
      </c>
      <c r="H369" t="s">
        <v>28</v>
      </c>
      <c r="I369" s="2">
        <v>44343</v>
      </c>
      <c r="J369" t="s">
        <v>1131</v>
      </c>
      <c r="K369" t="s">
        <v>1132</v>
      </c>
      <c r="L369" t="s">
        <v>21</v>
      </c>
      <c r="M369">
        <v>15354.941999999999</v>
      </c>
      <c r="N369">
        <v>357</v>
      </c>
      <c r="O369" t="s">
        <v>43</v>
      </c>
      <c r="P369" t="s">
        <v>43</v>
      </c>
      <c r="Q369" s="2">
        <v>44359</v>
      </c>
      <c r="R369" t="s">
        <v>48</v>
      </c>
      <c r="S369" t="s">
        <v>45</v>
      </c>
      <c r="T369">
        <f>_xlfn.DAYS(Raw_data_US_healthcare[[#This Row],[Discharge Date]],Raw_data_US_healthcare[[#This Row],[Date of Admission]])</f>
        <v>16</v>
      </c>
    </row>
    <row r="370" spans="1:20" x14ac:dyDescent="0.3">
      <c r="A370" t="s">
        <v>26511</v>
      </c>
      <c r="B370" t="s">
        <v>1133</v>
      </c>
      <c r="C370">
        <v>75</v>
      </c>
      <c r="D370" t="str">
        <f>IF(Raw_data_US_healthcare[[#This Row],[Age]]&lt;35,"Young",IF(Raw_data_US_healthcare[[#This Row],[Age]]&lt;60,"Middle","Senior"))</f>
        <v>Senior</v>
      </c>
      <c r="E370" t="s">
        <v>16</v>
      </c>
      <c r="F370" t="s">
        <v>35</v>
      </c>
      <c r="G370" t="s">
        <v>35</v>
      </c>
      <c r="H370" t="s">
        <v>69</v>
      </c>
      <c r="I370" s="2">
        <v>45041</v>
      </c>
      <c r="J370" t="s">
        <v>1134</v>
      </c>
      <c r="K370" t="s">
        <v>1135</v>
      </c>
      <c r="L370" t="s">
        <v>21</v>
      </c>
      <c r="M370">
        <v>5146.9772999999996</v>
      </c>
      <c r="N370">
        <v>130</v>
      </c>
      <c r="O370" t="s">
        <v>22</v>
      </c>
      <c r="P370" t="s">
        <v>22</v>
      </c>
      <c r="Q370" s="2">
        <v>45046</v>
      </c>
      <c r="R370" t="s">
        <v>32</v>
      </c>
      <c r="S370" t="s">
        <v>45</v>
      </c>
      <c r="T370">
        <f>_xlfn.DAYS(Raw_data_US_healthcare[[#This Row],[Discharge Date]],Raw_data_US_healthcare[[#This Row],[Date of Admission]])</f>
        <v>5</v>
      </c>
    </row>
    <row r="371" spans="1:20" x14ac:dyDescent="0.3">
      <c r="A371" t="s">
        <v>26511</v>
      </c>
      <c r="B371" t="s">
        <v>1136</v>
      </c>
      <c r="C371">
        <v>55</v>
      </c>
      <c r="D371" t="str">
        <f>IF(Raw_data_US_healthcare[[#This Row],[Age]]&lt;35,"Young",IF(Raw_data_US_healthcare[[#This Row],[Age]]&lt;60,"Middle","Senior"))</f>
        <v>Middle</v>
      </c>
      <c r="E371" t="s">
        <v>16</v>
      </c>
      <c r="F371" t="s">
        <v>49</v>
      </c>
      <c r="G371" t="s">
        <v>49</v>
      </c>
      <c r="H371" t="s">
        <v>69</v>
      </c>
      <c r="I371" s="2">
        <v>44159</v>
      </c>
      <c r="J371" t="s">
        <v>1137</v>
      </c>
      <c r="K371" t="s">
        <v>1138</v>
      </c>
      <c r="L371" t="s">
        <v>60</v>
      </c>
      <c r="M371">
        <v>50175.230300000003</v>
      </c>
      <c r="N371">
        <v>262</v>
      </c>
      <c r="O371" t="s">
        <v>39</v>
      </c>
      <c r="P371" t="s">
        <v>39</v>
      </c>
      <c r="Q371" s="2">
        <v>44182</v>
      </c>
      <c r="R371" t="s">
        <v>44</v>
      </c>
      <c r="S371" t="s">
        <v>45</v>
      </c>
      <c r="T371">
        <f>_xlfn.DAYS(Raw_data_US_healthcare[[#This Row],[Discharge Date]],Raw_data_US_healthcare[[#This Row],[Date of Admission]])</f>
        <v>23</v>
      </c>
    </row>
    <row r="372" spans="1:20" x14ac:dyDescent="0.3">
      <c r="A372" t="s">
        <v>26511</v>
      </c>
      <c r="B372" t="s">
        <v>1139</v>
      </c>
      <c r="C372">
        <v>55</v>
      </c>
      <c r="D372" t="str">
        <f>IF(Raw_data_US_healthcare[[#This Row],[Age]]&lt;35,"Young",IF(Raw_data_US_healthcare[[#This Row],[Age]]&lt;60,"Middle","Senior"))</f>
        <v>Middle</v>
      </c>
      <c r="E372" t="s">
        <v>16</v>
      </c>
      <c r="F372" t="s">
        <v>62</v>
      </c>
      <c r="G372" t="s">
        <v>62</v>
      </c>
      <c r="H372" t="s">
        <v>26516</v>
      </c>
      <c r="I372" s="2">
        <v>44336</v>
      </c>
      <c r="J372" t="s">
        <v>1140</v>
      </c>
      <c r="K372" t="s">
        <v>1141</v>
      </c>
      <c r="L372" t="s">
        <v>60</v>
      </c>
      <c r="M372">
        <v>26193.311600000001</v>
      </c>
      <c r="N372">
        <v>496</v>
      </c>
      <c r="O372" t="s">
        <v>39</v>
      </c>
      <c r="P372" t="s">
        <v>39</v>
      </c>
      <c r="Q372" s="2">
        <v>44355</v>
      </c>
      <c r="R372" t="s">
        <v>83</v>
      </c>
      <c r="S372" t="s">
        <v>24</v>
      </c>
      <c r="T372">
        <f>_xlfn.DAYS(Raw_data_US_healthcare[[#This Row],[Discharge Date]],Raw_data_US_healthcare[[#This Row],[Date of Admission]])</f>
        <v>19</v>
      </c>
    </row>
    <row r="373" spans="1:20" x14ac:dyDescent="0.3">
      <c r="A373" t="s">
        <v>26511</v>
      </c>
      <c r="B373" t="s">
        <v>1142</v>
      </c>
      <c r="C373">
        <v>71</v>
      </c>
      <c r="D373" t="str">
        <f>IF(Raw_data_US_healthcare[[#This Row],[Age]]&lt;35,"Young",IF(Raw_data_US_healthcare[[#This Row],[Age]]&lt;60,"Middle","Senior"))</f>
        <v>Senior</v>
      </c>
      <c r="E373" t="s">
        <v>16</v>
      </c>
      <c r="F373" t="s">
        <v>49</v>
      </c>
      <c r="G373" t="s">
        <v>49</v>
      </c>
      <c r="H373" t="s">
        <v>26514</v>
      </c>
      <c r="I373" s="2">
        <v>44359</v>
      </c>
      <c r="J373" t="s">
        <v>1143</v>
      </c>
      <c r="K373" t="s">
        <v>1144</v>
      </c>
      <c r="L373" t="s">
        <v>56</v>
      </c>
      <c r="M373">
        <v>18157.932700000001</v>
      </c>
      <c r="N373">
        <v>447</v>
      </c>
      <c r="O373" t="s">
        <v>39</v>
      </c>
      <c r="P373" t="s">
        <v>39</v>
      </c>
      <c r="Q373" s="2">
        <v>44376</v>
      </c>
      <c r="R373" t="s">
        <v>32</v>
      </c>
      <c r="S373" t="s">
        <v>24</v>
      </c>
      <c r="T373">
        <f>_xlfn.DAYS(Raw_data_US_healthcare[[#This Row],[Discharge Date]],Raw_data_US_healthcare[[#This Row],[Date of Admission]])</f>
        <v>17</v>
      </c>
    </row>
    <row r="374" spans="1:20" x14ac:dyDescent="0.3">
      <c r="A374" t="s">
        <v>26511</v>
      </c>
      <c r="B374" t="s">
        <v>1145</v>
      </c>
      <c r="C374">
        <v>81</v>
      </c>
      <c r="D374" t="str">
        <f>IF(Raw_data_US_healthcare[[#This Row],[Age]]&lt;35,"Young",IF(Raw_data_US_healthcare[[#This Row],[Age]]&lt;60,"Middle","Senior"))</f>
        <v>Senior</v>
      </c>
      <c r="E374" t="s">
        <v>16</v>
      </c>
      <c r="F374" t="s">
        <v>27</v>
      </c>
      <c r="G374" t="s">
        <v>27</v>
      </c>
      <c r="H374" t="s">
        <v>36</v>
      </c>
      <c r="I374" s="2">
        <v>43750</v>
      </c>
      <c r="J374" t="s">
        <v>1146</v>
      </c>
      <c r="K374" t="s">
        <v>1147</v>
      </c>
      <c r="L374" t="s">
        <v>60</v>
      </c>
      <c r="M374">
        <v>8053.2610000000004</v>
      </c>
      <c r="N374">
        <v>246</v>
      </c>
      <c r="O374" t="s">
        <v>22</v>
      </c>
      <c r="P374" t="s">
        <v>22</v>
      </c>
      <c r="Q374" s="2">
        <v>43755</v>
      </c>
      <c r="R374" t="s">
        <v>48</v>
      </c>
      <c r="S374" t="s">
        <v>45</v>
      </c>
      <c r="T374">
        <f>_xlfn.DAYS(Raw_data_US_healthcare[[#This Row],[Discharge Date]],Raw_data_US_healthcare[[#This Row],[Date of Admission]])</f>
        <v>5</v>
      </c>
    </row>
    <row r="375" spans="1:20" x14ac:dyDescent="0.3">
      <c r="A375" t="s">
        <v>26512</v>
      </c>
      <c r="B375" t="s">
        <v>1148</v>
      </c>
      <c r="C375">
        <v>26</v>
      </c>
      <c r="D375" t="str">
        <f>IF(Raw_data_US_healthcare[[#This Row],[Age]]&lt;35,"Young",IF(Raw_data_US_healthcare[[#This Row],[Age]]&lt;60,"Middle","Senior"))</f>
        <v>Young</v>
      </c>
      <c r="E375" t="s">
        <v>26</v>
      </c>
      <c r="F375" t="s">
        <v>228</v>
      </c>
      <c r="G375" t="s">
        <v>228</v>
      </c>
      <c r="H375" t="s">
        <v>26514</v>
      </c>
      <c r="I375" s="2">
        <v>43506</v>
      </c>
      <c r="J375" t="s">
        <v>1149</v>
      </c>
      <c r="K375" t="s">
        <v>1150</v>
      </c>
      <c r="L375" t="s">
        <v>31</v>
      </c>
      <c r="M375">
        <v>23790.108700000001</v>
      </c>
      <c r="N375">
        <v>275</v>
      </c>
      <c r="O375" t="s">
        <v>22</v>
      </c>
      <c r="P375" t="s">
        <v>22</v>
      </c>
      <c r="Q375" s="2">
        <v>43512</v>
      </c>
      <c r="R375" t="s">
        <v>48</v>
      </c>
      <c r="S375" t="s">
        <v>45</v>
      </c>
      <c r="T375">
        <f>_xlfn.DAYS(Raw_data_US_healthcare[[#This Row],[Discharge Date]],Raw_data_US_healthcare[[#This Row],[Date of Admission]])</f>
        <v>6</v>
      </c>
    </row>
    <row r="376" spans="1:20" x14ac:dyDescent="0.3">
      <c r="A376" t="s">
        <v>26512</v>
      </c>
      <c r="B376" t="s">
        <v>1151</v>
      </c>
      <c r="C376">
        <v>57</v>
      </c>
      <c r="D376" t="str">
        <f>IF(Raw_data_US_healthcare[[#This Row],[Age]]&lt;35,"Young",IF(Raw_data_US_healthcare[[#This Row],[Age]]&lt;60,"Middle","Senior"))</f>
        <v>Middle</v>
      </c>
      <c r="E376" t="s">
        <v>26</v>
      </c>
      <c r="F376" t="s">
        <v>228</v>
      </c>
      <c r="G376" t="s">
        <v>228</v>
      </c>
      <c r="H376" t="s">
        <v>26514</v>
      </c>
      <c r="I376" s="2">
        <v>45111</v>
      </c>
      <c r="J376" t="s">
        <v>1152</v>
      </c>
      <c r="K376" t="s">
        <v>1153</v>
      </c>
      <c r="L376" t="s">
        <v>56</v>
      </c>
      <c r="M376">
        <v>35215.262000000002</v>
      </c>
      <c r="N376">
        <v>111</v>
      </c>
      <c r="O376" t="s">
        <v>43</v>
      </c>
      <c r="P376" t="s">
        <v>43</v>
      </c>
      <c r="Q376" s="2">
        <v>45122</v>
      </c>
      <c r="R376" t="s">
        <v>23</v>
      </c>
      <c r="S376" t="s">
        <v>24</v>
      </c>
      <c r="T376">
        <f>_xlfn.DAYS(Raw_data_US_healthcare[[#This Row],[Discharge Date]],Raw_data_US_healthcare[[#This Row],[Date of Admission]])</f>
        <v>11</v>
      </c>
    </row>
    <row r="377" spans="1:20" x14ac:dyDescent="0.3">
      <c r="A377" t="s">
        <v>26512</v>
      </c>
      <c r="B377" t="s">
        <v>1154</v>
      </c>
      <c r="C377">
        <v>61</v>
      </c>
      <c r="D377" t="str">
        <f>IF(Raw_data_US_healthcare[[#This Row],[Age]]&lt;35,"Young",IF(Raw_data_US_healthcare[[#This Row],[Age]]&lt;60,"Middle","Senior"))</f>
        <v>Senior</v>
      </c>
      <c r="E377" t="s">
        <v>26</v>
      </c>
      <c r="F377" t="s">
        <v>113</v>
      </c>
      <c r="G377" t="s">
        <v>113</v>
      </c>
      <c r="H377" t="s">
        <v>36</v>
      </c>
      <c r="I377" s="2">
        <v>43981</v>
      </c>
      <c r="J377" t="s">
        <v>1155</v>
      </c>
      <c r="K377" t="s">
        <v>1156</v>
      </c>
      <c r="L377" t="s">
        <v>60</v>
      </c>
      <c r="M377">
        <v>7761.7236000000003</v>
      </c>
      <c r="N377">
        <v>406</v>
      </c>
      <c r="O377" t="s">
        <v>22</v>
      </c>
      <c r="P377" t="s">
        <v>22</v>
      </c>
      <c r="Q377" s="2">
        <v>43990</v>
      </c>
      <c r="R377" t="s">
        <v>32</v>
      </c>
      <c r="S377" t="s">
        <v>24</v>
      </c>
      <c r="T377">
        <f>_xlfn.DAYS(Raw_data_US_healthcare[[#This Row],[Discharge Date]],Raw_data_US_healthcare[[#This Row],[Date of Admission]])</f>
        <v>9</v>
      </c>
    </row>
    <row r="378" spans="1:20" x14ac:dyDescent="0.3">
      <c r="A378" t="s">
        <v>26512</v>
      </c>
      <c r="B378" t="s">
        <v>1157</v>
      </c>
      <c r="C378">
        <v>27</v>
      </c>
      <c r="D378" t="str">
        <f>IF(Raw_data_US_healthcare[[#This Row],[Age]]&lt;35,"Young",IF(Raw_data_US_healthcare[[#This Row],[Age]]&lt;60,"Middle","Senior"))</f>
        <v>Young</v>
      </c>
      <c r="E378" t="s">
        <v>26</v>
      </c>
      <c r="F378" t="s">
        <v>88</v>
      </c>
      <c r="G378" t="s">
        <v>88</v>
      </c>
      <c r="H378" t="s">
        <v>26516</v>
      </c>
      <c r="I378" s="2">
        <v>44602</v>
      </c>
      <c r="J378" t="s">
        <v>1158</v>
      </c>
      <c r="K378" t="s">
        <v>1159</v>
      </c>
      <c r="L378" t="s">
        <v>31</v>
      </c>
      <c r="M378">
        <v>10828.776900000001</v>
      </c>
      <c r="N378">
        <v>305</v>
      </c>
      <c r="O378" t="s">
        <v>39</v>
      </c>
      <c r="P378" t="s">
        <v>39</v>
      </c>
      <c r="Q378" s="2">
        <v>44626</v>
      </c>
      <c r="R378" t="s">
        <v>32</v>
      </c>
      <c r="S378" t="s">
        <v>45</v>
      </c>
      <c r="T378">
        <f>_xlfn.DAYS(Raw_data_US_healthcare[[#This Row],[Discharge Date]],Raw_data_US_healthcare[[#This Row],[Date of Admission]])</f>
        <v>24</v>
      </c>
    </row>
    <row r="379" spans="1:20" x14ac:dyDescent="0.3">
      <c r="A379" t="s">
        <v>26511</v>
      </c>
      <c r="B379" t="s">
        <v>1160</v>
      </c>
      <c r="C379">
        <v>51</v>
      </c>
      <c r="D379" t="str">
        <f>IF(Raw_data_US_healthcare[[#This Row],[Age]]&lt;35,"Young",IF(Raw_data_US_healthcare[[#This Row],[Age]]&lt;60,"Middle","Senior"))</f>
        <v>Middle</v>
      </c>
      <c r="E379" t="s">
        <v>16</v>
      </c>
      <c r="F379" t="s">
        <v>17</v>
      </c>
      <c r="G379" t="s">
        <v>17</v>
      </c>
      <c r="H379" t="s">
        <v>36</v>
      </c>
      <c r="I379" s="2">
        <v>45171</v>
      </c>
      <c r="J379" t="s">
        <v>1161</v>
      </c>
      <c r="K379" t="s">
        <v>1162</v>
      </c>
      <c r="L379" t="s">
        <v>60</v>
      </c>
      <c r="M379">
        <v>10098.501200000001</v>
      </c>
      <c r="N379">
        <v>252</v>
      </c>
      <c r="O379" t="s">
        <v>22</v>
      </c>
      <c r="P379" t="s">
        <v>22</v>
      </c>
      <c r="Q379" s="2">
        <v>45172</v>
      </c>
      <c r="R379" t="s">
        <v>83</v>
      </c>
      <c r="S379" t="s">
        <v>45</v>
      </c>
      <c r="T379">
        <f>_xlfn.DAYS(Raw_data_US_healthcare[[#This Row],[Discharge Date]],Raw_data_US_healthcare[[#This Row],[Date of Admission]])</f>
        <v>1</v>
      </c>
    </row>
    <row r="380" spans="1:20" x14ac:dyDescent="0.3">
      <c r="A380" t="s">
        <v>26512</v>
      </c>
      <c r="B380" t="s">
        <v>1163</v>
      </c>
      <c r="C380">
        <v>45</v>
      </c>
      <c r="D380" t="str">
        <f>IF(Raw_data_US_healthcare[[#This Row],[Age]]&lt;35,"Young",IF(Raw_data_US_healthcare[[#This Row],[Age]]&lt;60,"Middle","Senior"))</f>
        <v>Middle</v>
      </c>
      <c r="E380" t="s">
        <v>26</v>
      </c>
      <c r="F380" t="s">
        <v>113</v>
      </c>
      <c r="G380" t="s">
        <v>113</v>
      </c>
      <c r="H380" t="s">
        <v>28</v>
      </c>
      <c r="I380" s="2">
        <v>44668</v>
      </c>
      <c r="J380" t="s">
        <v>1164</v>
      </c>
      <c r="K380" t="s">
        <v>1165</v>
      </c>
      <c r="L380" t="s">
        <v>60</v>
      </c>
      <c r="M380">
        <v>23554.871200000001</v>
      </c>
      <c r="N380">
        <v>155</v>
      </c>
      <c r="O380" t="s">
        <v>39</v>
      </c>
      <c r="P380" t="s">
        <v>39</v>
      </c>
      <c r="Q380" s="2">
        <v>44685</v>
      </c>
      <c r="R380" t="s">
        <v>44</v>
      </c>
      <c r="S380" t="s">
        <v>24</v>
      </c>
      <c r="T380">
        <f>_xlfn.DAYS(Raw_data_US_healthcare[[#This Row],[Discharge Date]],Raw_data_US_healthcare[[#This Row],[Date of Admission]])</f>
        <v>17</v>
      </c>
    </row>
    <row r="381" spans="1:20" x14ac:dyDescent="0.3">
      <c r="A381" t="s">
        <v>26512</v>
      </c>
      <c r="B381" t="s">
        <v>1166</v>
      </c>
      <c r="C381">
        <v>22</v>
      </c>
      <c r="D381" t="str">
        <f>IF(Raw_data_US_healthcare[[#This Row],[Age]]&lt;35,"Young",IF(Raw_data_US_healthcare[[#This Row],[Age]]&lt;60,"Middle","Senior"))</f>
        <v>Young</v>
      </c>
      <c r="E381" t="s">
        <v>26</v>
      </c>
      <c r="F381" t="s">
        <v>113</v>
      </c>
      <c r="G381" t="s">
        <v>113</v>
      </c>
      <c r="H381" t="s">
        <v>26516</v>
      </c>
      <c r="I381" s="2">
        <v>44068</v>
      </c>
      <c r="J381" t="s">
        <v>1167</v>
      </c>
      <c r="K381" t="s">
        <v>1168</v>
      </c>
      <c r="L381" t="s">
        <v>52</v>
      </c>
      <c r="M381">
        <v>31250.137999999999</v>
      </c>
      <c r="N381">
        <v>152</v>
      </c>
      <c r="O381" t="s">
        <v>39</v>
      </c>
      <c r="P381" t="s">
        <v>39</v>
      </c>
      <c r="Q381" s="2">
        <v>44080</v>
      </c>
      <c r="R381" t="s">
        <v>44</v>
      </c>
      <c r="S381" t="s">
        <v>24</v>
      </c>
      <c r="T381">
        <f>_xlfn.DAYS(Raw_data_US_healthcare[[#This Row],[Discharge Date]],Raw_data_US_healthcare[[#This Row],[Date of Admission]])</f>
        <v>12</v>
      </c>
    </row>
    <row r="382" spans="1:20" x14ac:dyDescent="0.3">
      <c r="A382" t="s">
        <v>26512</v>
      </c>
      <c r="B382" t="s">
        <v>1169</v>
      </c>
      <c r="C382">
        <v>36</v>
      </c>
      <c r="D382" t="str">
        <f>IF(Raw_data_US_healthcare[[#This Row],[Age]]&lt;35,"Young",IF(Raw_data_US_healthcare[[#This Row],[Age]]&lt;60,"Middle","Senior"))</f>
        <v>Middle</v>
      </c>
      <c r="E382" t="s">
        <v>26</v>
      </c>
      <c r="F382" t="s">
        <v>49</v>
      </c>
      <c r="G382" t="s">
        <v>49</v>
      </c>
      <c r="H382" t="s">
        <v>26514</v>
      </c>
      <c r="I382" s="2">
        <v>44340</v>
      </c>
      <c r="J382" t="s">
        <v>1170</v>
      </c>
      <c r="K382" t="s">
        <v>1171</v>
      </c>
      <c r="L382" t="s">
        <v>21</v>
      </c>
      <c r="M382">
        <v>31626.702600000001</v>
      </c>
      <c r="N382">
        <v>315</v>
      </c>
      <c r="O382" t="s">
        <v>43</v>
      </c>
      <c r="P382" t="s">
        <v>43</v>
      </c>
      <c r="Q382" s="2">
        <v>44360</v>
      </c>
      <c r="R382" t="s">
        <v>44</v>
      </c>
      <c r="S382" t="s">
        <v>33</v>
      </c>
      <c r="T382">
        <f>_xlfn.DAYS(Raw_data_US_healthcare[[#This Row],[Discharge Date]],Raw_data_US_healthcare[[#This Row],[Date of Admission]])</f>
        <v>20</v>
      </c>
    </row>
    <row r="383" spans="1:20" x14ac:dyDescent="0.3">
      <c r="A383" t="s">
        <v>26512</v>
      </c>
      <c r="B383" t="s">
        <v>1172</v>
      </c>
      <c r="C383">
        <v>50</v>
      </c>
      <c r="D383" t="str">
        <f>IF(Raw_data_US_healthcare[[#This Row],[Age]]&lt;35,"Young",IF(Raw_data_US_healthcare[[#This Row],[Age]]&lt;60,"Middle","Senior"))</f>
        <v>Middle</v>
      </c>
      <c r="E383" t="s">
        <v>26</v>
      </c>
      <c r="F383" t="s">
        <v>228</v>
      </c>
      <c r="G383" t="s">
        <v>228</v>
      </c>
      <c r="H383" t="s">
        <v>69</v>
      </c>
      <c r="I383" s="2">
        <v>44581</v>
      </c>
      <c r="J383" t="s">
        <v>1173</v>
      </c>
      <c r="K383" t="s">
        <v>1174</v>
      </c>
      <c r="L383" t="s">
        <v>56</v>
      </c>
      <c r="M383">
        <v>47806.210099999997</v>
      </c>
      <c r="N383">
        <v>479</v>
      </c>
      <c r="O383" t="s">
        <v>22</v>
      </c>
      <c r="P383" t="s">
        <v>22</v>
      </c>
      <c r="Q383" s="2">
        <v>44583</v>
      </c>
      <c r="R383" t="s">
        <v>44</v>
      </c>
      <c r="S383" t="s">
        <v>45</v>
      </c>
      <c r="T383">
        <f>_xlfn.DAYS(Raw_data_US_healthcare[[#This Row],[Discharge Date]],Raw_data_US_healthcare[[#This Row],[Date of Admission]])</f>
        <v>2</v>
      </c>
    </row>
    <row r="384" spans="1:20" x14ac:dyDescent="0.3">
      <c r="A384" t="s">
        <v>26511</v>
      </c>
      <c r="B384" t="s">
        <v>26522</v>
      </c>
      <c r="C384">
        <v>22</v>
      </c>
      <c r="D384" t="str">
        <f>IF(Raw_data_US_healthcare[[#This Row],[Age]]&lt;35,"Young",IF(Raw_data_US_healthcare[[#This Row],[Age]]&lt;60,"Middle","Senior"))</f>
        <v>Young</v>
      </c>
      <c r="E384" t="s">
        <v>16</v>
      </c>
      <c r="F384" t="s">
        <v>35</v>
      </c>
      <c r="G384" t="s">
        <v>35</v>
      </c>
      <c r="H384" t="s">
        <v>69</v>
      </c>
      <c r="I384" s="2">
        <v>45111</v>
      </c>
      <c r="J384" t="s">
        <v>1175</v>
      </c>
      <c r="K384" t="s">
        <v>1176</v>
      </c>
      <c r="L384" t="s">
        <v>52</v>
      </c>
      <c r="M384">
        <v>55018.538200000003</v>
      </c>
      <c r="N384">
        <v>462</v>
      </c>
      <c r="O384" t="s">
        <v>22</v>
      </c>
      <c r="P384" t="s">
        <v>22</v>
      </c>
      <c r="Q384" s="2">
        <v>45126</v>
      </c>
      <c r="R384" t="s">
        <v>48</v>
      </c>
      <c r="S384" t="s">
        <v>33</v>
      </c>
      <c r="T384">
        <f>_xlfn.DAYS(Raw_data_US_healthcare[[#This Row],[Discharge Date]],Raw_data_US_healthcare[[#This Row],[Date of Admission]])</f>
        <v>15</v>
      </c>
    </row>
    <row r="385" spans="1:20" x14ac:dyDescent="0.3">
      <c r="A385" t="s">
        <v>26512</v>
      </c>
      <c r="B385" t="s">
        <v>1177</v>
      </c>
      <c r="C385">
        <v>35</v>
      </c>
      <c r="D385" t="str">
        <f>IF(Raw_data_US_healthcare[[#This Row],[Age]]&lt;35,"Young",IF(Raw_data_US_healthcare[[#This Row],[Age]]&lt;60,"Middle","Senior"))</f>
        <v>Middle</v>
      </c>
      <c r="E385" t="s">
        <v>26</v>
      </c>
      <c r="F385" t="s">
        <v>62</v>
      </c>
      <c r="G385" t="s">
        <v>62</v>
      </c>
      <c r="H385" t="s">
        <v>18</v>
      </c>
      <c r="I385" s="2">
        <v>45148</v>
      </c>
      <c r="J385" t="s">
        <v>1178</v>
      </c>
      <c r="K385" t="s">
        <v>1179</v>
      </c>
      <c r="L385" t="s">
        <v>60</v>
      </c>
      <c r="M385">
        <v>53586.838900000002</v>
      </c>
      <c r="N385">
        <v>363</v>
      </c>
      <c r="O385" t="s">
        <v>39</v>
      </c>
      <c r="P385" t="s">
        <v>39</v>
      </c>
      <c r="Q385" s="2">
        <v>45163</v>
      </c>
      <c r="R385" t="s">
        <v>23</v>
      </c>
      <c r="S385" t="s">
        <v>24</v>
      </c>
      <c r="T385">
        <f>_xlfn.DAYS(Raw_data_US_healthcare[[#This Row],[Discharge Date]],Raw_data_US_healthcare[[#This Row],[Date of Admission]])</f>
        <v>15</v>
      </c>
    </row>
    <row r="386" spans="1:20" x14ac:dyDescent="0.3">
      <c r="A386" t="s">
        <v>26512</v>
      </c>
      <c r="B386" t="s">
        <v>1180</v>
      </c>
      <c r="C386">
        <v>78</v>
      </c>
      <c r="D386" t="str">
        <f>IF(Raw_data_US_healthcare[[#This Row],[Age]]&lt;35,"Young",IF(Raw_data_US_healthcare[[#This Row],[Age]]&lt;60,"Middle","Senior"))</f>
        <v>Senior</v>
      </c>
      <c r="E386" t="s">
        <v>26</v>
      </c>
      <c r="F386" t="s">
        <v>228</v>
      </c>
      <c r="G386" t="s">
        <v>228</v>
      </c>
      <c r="H386" t="s">
        <v>69</v>
      </c>
      <c r="I386" s="2">
        <v>44332</v>
      </c>
      <c r="J386" t="s">
        <v>1181</v>
      </c>
      <c r="K386" t="s">
        <v>1182</v>
      </c>
      <c r="L386" t="s">
        <v>56</v>
      </c>
      <c r="M386">
        <v>46835.639199999998</v>
      </c>
      <c r="N386">
        <v>153</v>
      </c>
      <c r="O386" t="s">
        <v>39</v>
      </c>
      <c r="P386" t="s">
        <v>39</v>
      </c>
      <c r="Q386" s="2">
        <v>44344</v>
      </c>
      <c r="R386" t="s">
        <v>44</v>
      </c>
      <c r="S386" t="s">
        <v>24</v>
      </c>
      <c r="T386">
        <f>_xlfn.DAYS(Raw_data_US_healthcare[[#This Row],[Discharge Date]],Raw_data_US_healthcare[[#This Row],[Date of Admission]])</f>
        <v>12</v>
      </c>
    </row>
    <row r="387" spans="1:20" x14ac:dyDescent="0.3">
      <c r="A387" t="s">
        <v>26511</v>
      </c>
      <c r="B387" t="s">
        <v>1183</v>
      </c>
      <c r="C387">
        <v>56</v>
      </c>
      <c r="D387" t="str">
        <f>IF(Raw_data_US_healthcare[[#This Row],[Age]]&lt;35,"Young",IF(Raw_data_US_healthcare[[#This Row],[Age]]&lt;60,"Middle","Senior"))</f>
        <v>Middle</v>
      </c>
      <c r="E387" t="s">
        <v>16</v>
      </c>
      <c r="F387" t="s">
        <v>27</v>
      </c>
      <c r="G387" t="s">
        <v>27</v>
      </c>
      <c r="H387" t="s">
        <v>28</v>
      </c>
      <c r="I387" s="2">
        <v>44179</v>
      </c>
      <c r="J387" t="s">
        <v>971</v>
      </c>
      <c r="K387" t="s">
        <v>1184</v>
      </c>
      <c r="L387" t="s">
        <v>60</v>
      </c>
      <c r="M387">
        <v>21763.073499999999</v>
      </c>
      <c r="N387">
        <v>394</v>
      </c>
      <c r="O387" t="s">
        <v>39</v>
      </c>
      <c r="P387" t="s">
        <v>39</v>
      </c>
      <c r="Q387" s="2">
        <v>44192</v>
      </c>
      <c r="R387" t="s">
        <v>48</v>
      </c>
      <c r="S387" t="s">
        <v>45</v>
      </c>
      <c r="T387">
        <f>_xlfn.DAYS(Raw_data_US_healthcare[[#This Row],[Discharge Date]],Raw_data_US_healthcare[[#This Row],[Date of Admission]])</f>
        <v>13</v>
      </c>
    </row>
    <row r="388" spans="1:20" x14ac:dyDescent="0.3">
      <c r="A388" t="s">
        <v>26512</v>
      </c>
      <c r="B388" t="s">
        <v>26523</v>
      </c>
      <c r="C388">
        <v>64</v>
      </c>
      <c r="D388" t="str">
        <f>IF(Raw_data_US_healthcare[[#This Row],[Age]]&lt;35,"Young",IF(Raw_data_US_healthcare[[#This Row],[Age]]&lt;60,"Middle","Senior"))</f>
        <v>Senior</v>
      </c>
      <c r="E388" t="s">
        <v>26</v>
      </c>
      <c r="F388" t="s">
        <v>113</v>
      </c>
      <c r="G388" t="s">
        <v>113</v>
      </c>
      <c r="H388" t="s">
        <v>69</v>
      </c>
      <c r="I388" s="2">
        <v>44120</v>
      </c>
      <c r="J388" t="s">
        <v>1185</v>
      </c>
      <c r="K388" t="s">
        <v>1186</v>
      </c>
      <c r="L388" t="s">
        <v>56</v>
      </c>
      <c r="M388">
        <v>28942.6129</v>
      </c>
      <c r="N388">
        <v>239</v>
      </c>
      <c r="O388" t="s">
        <v>39</v>
      </c>
      <c r="P388" t="s">
        <v>39</v>
      </c>
      <c r="Q388" s="2">
        <v>44137</v>
      </c>
      <c r="R388" t="s">
        <v>48</v>
      </c>
      <c r="S388" t="s">
        <v>33</v>
      </c>
      <c r="T388">
        <f>_xlfn.DAYS(Raw_data_US_healthcare[[#This Row],[Discharge Date]],Raw_data_US_healthcare[[#This Row],[Date of Admission]])</f>
        <v>17</v>
      </c>
    </row>
    <row r="389" spans="1:20" x14ac:dyDescent="0.3">
      <c r="A389" t="s">
        <v>26512</v>
      </c>
      <c r="B389" t="s">
        <v>1187</v>
      </c>
      <c r="C389">
        <v>79</v>
      </c>
      <c r="D389" t="str">
        <f>IF(Raw_data_US_healthcare[[#This Row],[Age]]&lt;35,"Young",IF(Raw_data_US_healthcare[[#This Row],[Age]]&lt;60,"Middle","Senior"))</f>
        <v>Senior</v>
      </c>
      <c r="E389" t="s">
        <v>26</v>
      </c>
      <c r="F389" t="s">
        <v>35</v>
      </c>
      <c r="G389" t="s">
        <v>35</v>
      </c>
      <c r="H389" t="s">
        <v>18</v>
      </c>
      <c r="I389" s="2">
        <v>44285</v>
      </c>
      <c r="J389" t="s">
        <v>1188</v>
      </c>
      <c r="K389" t="s">
        <v>1189</v>
      </c>
      <c r="L389" t="s">
        <v>60</v>
      </c>
      <c r="M389">
        <v>2982.7397000000001</v>
      </c>
      <c r="N389">
        <v>145</v>
      </c>
      <c r="O389" t="s">
        <v>39</v>
      </c>
      <c r="P389" t="s">
        <v>39</v>
      </c>
      <c r="Q389" s="2">
        <v>44303</v>
      </c>
      <c r="R389" t="s">
        <v>48</v>
      </c>
      <c r="S389" t="s">
        <v>33</v>
      </c>
      <c r="T389">
        <f>_xlfn.DAYS(Raw_data_US_healthcare[[#This Row],[Discharge Date]],Raw_data_US_healthcare[[#This Row],[Date of Admission]])</f>
        <v>18</v>
      </c>
    </row>
    <row r="390" spans="1:20" x14ac:dyDescent="0.3">
      <c r="A390" t="s">
        <v>26511</v>
      </c>
      <c r="B390" t="s">
        <v>1190</v>
      </c>
      <c r="C390">
        <v>74</v>
      </c>
      <c r="D390" t="str">
        <f>IF(Raw_data_US_healthcare[[#This Row],[Age]]&lt;35,"Young",IF(Raw_data_US_healthcare[[#This Row],[Age]]&lt;60,"Middle","Senior"))</f>
        <v>Senior</v>
      </c>
      <c r="E390" t="s">
        <v>16</v>
      </c>
      <c r="F390" t="s">
        <v>49</v>
      </c>
      <c r="G390" t="s">
        <v>49</v>
      </c>
      <c r="H390" t="s">
        <v>26516</v>
      </c>
      <c r="I390" s="2">
        <v>45090</v>
      </c>
      <c r="J390" t="s">
        <v>1191</v>
      </c>
      <c r="K390" t="s">
        <v>1192</v>
      </c>
      <c r="L390" t="s">
        <v>21</v>
      </c>
      <c r="M390">
        <v>11282.7166</v>
      </c>
      <c r="N390">
        <v>192</v>
      </c>
      <c r="O390" t="s">
        <v>43</v>
      </c>
      <c r="P390" t="s">
        <v>43</v>
      </c>
      <c r="Q390" s="2">
        <v>45118</v>
      </c>
      <c r="R390" t="s">
        <v>44</v>
      </c>
      <c r="S390" t="s">
        <v>45</v>
      </c>
      <c r="T390">
        <f>_xlfn.DAYS(Raw_data_US_healthcare[[#This Row],[Discharge Date]],Raw_data_US_healthcare[[#This Row],[Date of Admission]])</f>
        <v>28</v>
      </c>
    </row>
    <row r="391" spans="1:20" x14ac:dyDescent="0.3">
      <c r="A391" t="s">
        <v>26511</v>
      </c>
      <c r="B391" t="s">
        <v>1193</v>
      </c>
      <c r="C391">
        <v>47</v>
      </c>
      <c r="D391" t="str">
        <f>IF(Raw_data_US_healthcare[[#This Row],[Age]]&lt;35,"Young",IF(Raw_data_US_healthcare[[#This Row],[Age]]&lt;60,"Middle","Senior"))</f>
        <v>Middle</v>
      </c>
      <c r="E391" t="s">
        <v>16</v>
      </c>
      <c r="F391" t="s">
        <v>27</v>
      </c>
      <c r="G391" t="s">
        <v>27</v>
      </c>
      <c r="H391" t="s">
        <v>28</v>
      </c>
      <c r="I391" s="2">
        <v>44996</v>
      </c>
      <c r="J391" t="s">
        <v>1194</v>
      </c>
      <c r="K391" t="s">
        <v>1195</v>
      </c>
      <c r="L391" t="s">
        <v>56</v>
      </c>
      <c r="M391">
        <v>18923.0101</v>
      </c>
      <c r="N391">
        <v>142</v>
      </c>
      <c r="O391" t="s">
        <v>43</v>
      </c>
      <c r="P391" t="s">
        <v>43</v>
      </c>
      <c r="Q391" s="2">
        <v>45017</v>
      </c>
      <c r="R391" t="s">
        <v>32</v>
      </c>
      <c r="S391" t="s">
        <v>45</v>
      </c>
      <c r="T391">
        <f>_xlfn.DAYS(Raw_data_US_healthcare[[#This Row],[Discharge Date]],Raw_data_US_healthcare[[#This Row],[Date of Admission]])</f>
        <v>21</v>
      </c>
    </row>
    <row r="392" spans="1:20" x14ac:dyDescent="0.3">
      <c r="A392" t="s">
        <v>26512</v>
      </c>
      <c r="B392" t="s">
        <v>1196</v>
      </c>
      <c r="C392">
        <v>43</v>
      </c>
      <c r="D392" t="str">
        <f>IF(Raw_data_US_healthcare[[#This Row],[Age]]&lt;35,"Young",IF(Raw_data_US_healthcare[[#This Row],[Age]]&lt;60,"Middle","Senior"))</f>
        <v>Middle</v>
      </c>
      <c r="E392" t="s">
        <v>26</v>
      </c>
      <c r="F392" t="s">
        <v>228</v>
      </c>
      <c r="G392" t="s">
        <v>228</v>
      </c>
      <c r="H392" t="s">
        <v>36</v>
      </c>
      <c r="I392" s="2">
        <v>44627</v>
      </c>
      <c r="J392" t="s">
        <v>1197</v>
      </c>
      <c r="K392" t="s">
        <v>1198</v>
      </c>
      <c r="L392" t="s">
        <v>52</v>
      </c>
      <c r="M392">
        <v>11312.002699999999</v>
      </c>
      <c r="N392">
        <v>158</v>
      </c>
      <c r="O392" t="s">
        <v>22</v>
      </c>
      <c r="P392" t="s">
        <v>22</v>
      </c>
      <c r="Q392" s="2">
        <v>44629</v>
      </c>
      <c r="R392" t="s">
        <v>48</v>
      </c>
      <c r="S392" t="s">
        <v>33</v>
      </c>
      <c r="T392">
        <f>_xlfn.DAYS(Raw_data_US_healthcare[[#This Row],[Discharge Date]],Raw_data_US_healthcare[[#This Row],[Date of Admission]])</f>
        <v>2</v>
      </c>
    </row>
    <row r="393" spans="1:20" x14ac:dyDescent="0.3">
      <c r="A393" t="s">
        <v>26512</v>
      </c>
      <c r="B393" t="s">
        <v>1199</v>
      </c>
      <c r="C393">
        <v>35</v>
      </c>
      <c r="D393" t="str">
        <f>IF(Raw_data_US_healthcare[[#This Row],[Age]]&lt;35,"Young",IF(Raw_data_US_healthcare[[#This Row],[Age]]&lt;60,"Middle","Senior"))</f>
        <v>Middle</v>
      </c>
      <c r="E393" t="s">
        <v>26</v>
      </c>
      <c r="F393" t="s">
        <v>88</v>
      </c>
      <c r="G393" t="s">
        <v>88</v>
      </c>
      <c r="H393" t="s">
        <v>26514</v>
      </c>
      <c r="I393" s="2">
        <v>45179</v>
      </c>
      <c r="J393" t="s">
        <v>1200</v>
      </c>
      <c r="K393" t="s">
        <v>1201</v>
      </c>
      <c r="L393" t="s">
        <v>52</v>
      </c>
      <c r="M393">
        <v>3279.0834</v>
      </c>
      <c r="N393">
        <v>168</v>
      </c>
      <c r="O393" t="s">
        <v>22</v>
      </c>
      <c r="P393" t="s">
        <v>22</v>
      </c>
      <c r="Q393" s="2">
        <v>45180</v>
      </c>
      <c r="R393" t="s">
        <v>48</v>
      </c>
      <c r="S393" t="s">
        <v>24</v>
      </c>
      <c r="T393">
        <f>_xlfn.DAYS(Raw_data_US_healthcare[[#This Row],[Discharge Date]],Raw_data_US_healthcare[[#This Row],[Date of Admission]])</f>
        <v>1</v>
      </c>
    </row>
    <row r="394" spans="1:20" x14ac:dyDescent="0.3">
      <c r="A394" t="s">
        <v>26511</v>
      </c>
      <c r="B394" t="s">
        <v>1202</v>
      </c>
      <c r="C394">
        <v>79</v>
      </c>
      <c r="D394" t="str">
        <f>IF(Raw_data_US_healthcare[[#This Row],[Age]]&lt;35,"Young",IF(Raw_data_US_healthcare[[#This Row],[Age]]&lt;60,"Middle","Senior"))</f>
        <v>Senior</v>
      </c>
      <c r="E394" t="s">
        <v>16</v>
      </c>
      <c r="F394" t="s">
        <v>113</v>
      </c>
      <c r="G394" t="s">
        <v>113</v>
      </c>
      <c r="H394" t="s">
        <v>26514</v>
      </c>
      <c r="I394" s="2">
        <v>44724</v>
      </c>
      <c r="J394" t="s">
        <v>1203</v>
      </c>
      <c r="K394" t="s">
        <v>1204</v>
      </c>
      <c r="L394" t="s">
        <v>21</v>
      </c>
      <c r="M394">
        <v>15964.276</v>
      </c>
      <c r="N394">
        <v>379</v>
      </c>
      <c r="O394" t="s">
        <v>39</v>
      </c>
      <c r="P394" t="s">
        <v>39</v>
      </c>
      <c r="Q394" s="2">
        <v>44725</v>
      </c>
      <c r="R394" t="s">
        <v>23</v>
      </c>
      <c r="S394" t="s">
        <v>24</v>
      </c>
      <c r="T394">
        <f>_xlfn.DAYS(Raw_data_US_healthcare[[#This Row],[Discharge Date]],Raw_data_US_healthcare[[#This Row],[Date of Admission]])</f>
        <v>1</v>
      </c>
    </row>
    <row r="395" spans="1:20" x14ac:dyDescent="0.3">
      <c r="A395" t="s">
        <v>26511</v>
      </c>
      <c r="B395" t="s">
        <v>1205</v>
      </c>
      <c r="C395">
        <v>60</v>
      </c>
      <c r="D395" t="str">
        <f>IF(Raw_data_US_healthcare[[#This Row],[Age]]&lt;35,"Young",IF(Raw_data_US_healthcare[[#This Row],[Age]]&lt;60,"Middle","Senior"))</f>
        <v>Senior</v>
      </c>
      <c r="E395" t="s">
        <v>16</v>
      </c>
      <c r="F395" t="s">
        <v>88</v>
      </c>
      <c r="G395" t="s">
        <v>88</v>
      </c>
      <c r="H395" t="s">
        <v>26514</v>
      </c>
      <c r="I395" s="2">
        <v>43790</v>
      </c>
      <c r="J395" t="s">
        <v>1206</v>
      </c>
      <c r="K395" t="s">
        <v>1207</v>
      </c>
      <c r="L395" t="s">
        <v>21</v>
      </c>
      <c r="M395">
        <v>8143.8050999999996</v>
      </c>
      <c r="N395">
        <v>126</v>
      </c>
      <c r="O395" t="s">
        <v>39</v>
      </c>
      <c r="P395" t="s">
        <v>39</v>
      </c>
      <c r="Q395" s="2">
        <v>43808</v>
      </c>
      <c r="R395" t="s">
        <v>32</v>
      </c>
      <c r="S395" t="s">
        <v>45</v>
      </c>
      <c r="T395">
        <f>_xlfn.DAYS(Raw_data_US_healthcare[[#This Row],[Discharge Date]],Raw_data_US_healthcare[[#This Row],[Date of Admission]])</f>
        <v>18</v>
      </c>
    </row>
    <row r="396" spans="1:20" x14ac:dyDescent="0.3">
      <c r="A396" t="s">
        <v>26511</v>
      </c>
      <c r="B396" t="s">
        <v>1208</v>
      </c>
      <c r="C396">
        <v>73</v>
      </c>
      <c r="D396" t="str">
        <f>IF(Raw_data_US_healthcare[[#This Row],[Age]]&lt;35,"Young",IF(Raw_data_US_healthcare[[#This Row],[Age]]&lt;60,"Middle","Senior"))</f>
        <v>Senior</v>
      </c>
      <c r="E396" t="s">
        <v>16</v>
      </c>
      <c r="F396" t="s">
        <v>62</v>
      </c>
      <c r="G396" t="s">
        <v>62</v>
      </c>
      <c r="H396" t="s">
        <v>36</v>
      </c>
      <c r="I396" s="2">
        <v>44865</v>
      </c>
      <c r="J396" t="s">
        <v>1209</v>
      </c>
      <c r="K396" t="s">
        <v>1210</v>
      </c>
      <c r="L396" t="s">
        <v>21</v>
      </c>
      <c r="M396">
        <v>8592.5972000000002</v>
      </c>
      <c r="N396">
        <v>369</v>
      </c>
      <c r="O396" t="s">
        <v>22</v>
      </c>
      <c r="P396" t="s">
        <v>22</v>
      </c>
      <c r="Q396" s="2">
        <v>44884</v>
      </c>
      <c r="R396" t="s">
        <v>32</v>
      </c>
      <c r="S396" t="s">
        <v>33</v>
      </c>
      <c r="T396">
        <f>_xlfn.DAYS(Raw_data_US_healthcare[[#This Row],[Discharge Date]],Raw_data_US_healthcare[[#This Row],[Date of Admission]])</f>
        <v>19</v>
      </c>
    </row>
    <row r="397" spans="1:20" x14ac:dyDescent="0.3">
      <c r="A397" t="s">
        <v>26512</v>
      </c>
      <c r="B397" t="s">
        <v>1211</v>
      </c>
      <c r="C397">
        <v>84</v>
      </c>
      <c r="D397" t="str">
        <f>IF(Raw_data_US_healthcare[[#This Row],[Age]]&lt;35,"Young",IF(Raw_data_US_healthcare[[#This Row],[Age]]&lt;60,"Middle","Senior"))</f>
        <v>Senior</v>
      </c>
      <c r="E397" t="s">
        <v>26</v>
      </c>
      <c r="F397" t="s">
        <v>17</v>
      </c>
      <c r="G397" t="s">
        <v>17</v>
      </c>
      <c r="H397" t="s">
        <v>69</v>
      </c>
      <c r="I397" s="2">
        <v>45027</v>
      </c>
      <c r="J397" t="s">
        <v>1212</v>
      </c>
      <c r="K397" t="s">
        <v>1213</v>
      </c>
      <c r="L397" t="s">
        <v>21</v>
      </c>
      <c r="M397">
        <v>7359.5237999999999</v>
      </c>
      <c r="N397">
        <v>270</v>
      </c>
      <c r="O397" t="s">
        <v>22</v>
      </c>
      <c r="P397" t="s">
        <v>22</v>
      </c>
      <c r="Q397" s="2">
        <v>45045</v>
      </c>
      <c r="R397" t="s">
        <v>44</v>
      </c>
      <c r="S397" t="s">
        <v>33</v>
      </c>
      <c r="T397">
        <f>_xlfn.DAYS(Raw_data_US_healthcare[[#This Row],[Discharge Date]],Raw_data_US_healthcare[[#This Row],[Date of Admission]])</f>
        <v>18</v>
      </c>
    </row>
    <row r="398" spans="1:20" x14ac:dyDescent="0.3">
      <c r="A398" t="s">
        <v>26512</v>
      </c>
      <c r="B398" t="s">
        <v>1214</v>
      </c>
      <c r="C398">
        <v>19</v>
      </c>
      <c r="D398" t="str">
        <f>IF(Raw_data_US_healthcare[[#This Row],[Age]]&lt;35,"Young",IF(Raw_data_US_healthcare[[#This Row],[Age]]&lt;60,"Middle","Senior"))</f>
        <v>Young</v>
      </c>
      <c r="E398" t="s">
        <v>26</v>
      </c>
      <c r="F398" t="s">
        <v>62</v>
      </c>
      <c r="G398" t="s">
        <v>62</v>
      </c>
      <c r="H398" t="s">
        <v>26516</v>
      </c>
      <c r="I398" s="2">
        <v>44802</v>
      </c>
      <c r="J398" t="s">
        <v>1215</v>
      </c>
      <c r="K398" t="s">
        <v>1216</v>
      </c>
      <c r="L398" t="s">
        <v>56</v>
      </c>
      <c r="M398">
        <v>24715.038199999999</v>
      </c>
      <c r="N398">
        <v>229</v>
      </c>
      <c r="O398" t="s">
        <v>43</v>
      </c>
      <c r="P398" t="s">
        <v>43</v>
      </c>
      <c r="Q398" s="2">
        <v>44811</v>
      </c>
      <c r="R398" t="s">
        <v>48</v>
      </c>
      <c r="S398" t="s">
        <v>45</v>
      </c>
      <c r="T398">
        <f>_xlfn.DAYS(Raw_data_US_healthcare[[#This Row],[Discharge Date]],Raw_data_US_healthcare[[#This Row],[Date of Admission]])</f>
        <v>9</v>
      </c>
    </row>
    <row r="399" spans="1:20" x14ac:dyDescent="0.3">
      <c r="A399" t="s">
        <v>26512</v>
      </c>
      <c r="B399" t="s">
        <v>1217</v>
      </c>
      <c r="C399">
        <v>54</v>
      </c>
      <c r="D399" t="str">
        <f>IF(Raw_data_US_healthcare[[#This Row],[Age]]&lt;35,"Young",IF(Raw_data_US_healthcare[[#This Row],[Age]]&lt;60,"Middle","Senior"))</f>
        <v>Middle</v>
      </c>
      <c r="E399" t="s">
        <v>26</v>
      </c>
      <c r="F399" t="s">
        <v>228</v>
      </c>
      <c r="G399" t="s">
        <v>228</v>
      </c>
      <c r="H399" t="s">
        <v>26516</v>
      </c>
      <c r="I399" s="2">
        <v>44587</v>
      </c>
      <c r="J399" t="s">
        <v>1218</v>
      </c>
      <c r="K399" t="s">
        <v>1219</v>
      </c>
      <c r="L399" t="s">
        <v>21</v>
      </c>
      <c r="M399">
        <v>7344.9597000000003</v>
      </c>
      <c r="N399">
        <v>497</v>
      </c>
      <c r="O399" t="s">
        <v>39</v>
      </c>
      <c r="P399" t="s">
        <v>39</v>
      </c>
      <c r="Q399" s="2">
        <v>44598</v>
      </c>
      <c r="R399" t="s">
        <v>44</v>
      </c>
      <c r="S399" t="s">
        <v>33</v>
      </c>
      <c r="T399">
        <f>_xlfn.DAYS(Raw_data_US_healthcare[[#This Row],[Discharge Date]],Raw_data_US_healthcare[[#This Row],[Date of Admission]])</f>
        <v>11</v>
      </c>
    </row>
    <row r="400" spans="1:20" x14ac:dyDescent="0.3">
      <c r="A400" t="s">
        <v>26512</v>
      </c>
      <c r="B400" t="s">
        <v>1220</v>
      </c>
      <c r="C400">
        <v>44</v>
      </c>
      <c r="D400" t="str">
        <f>IF(Raw_data_US_healthcare[[#This Row],[Age]]&lt;35,"Young",IF(Raw_data_US_healthcare[[#This Row],[Age]]&lt;60,"Middle","Senior"))</f>
        <v>Middle</v>
      </c>
      <c r="E400" t="s">
        <v>26</v>
      </c>
      <c r="F400" t="s">
        <v>88</v>
      </c>
      <c r="G400" t="s">
        <v>88</v>
      </c>
      <c r="H400" t="s">
        <v>26516</v>
      </c>
      <c r="I400" s="2">
        <v>43513</v>
      </c>
      <c r="J400" t="s">
        <v>1221</v>
      </c>
      <c r="K400" t="s">
        <v>1222</v>
      </c>
      <c r="L400" t="s">
        <v>52</v>
      </c>
      <c r="M400">
        <v>9290.2016999999996</v>
      </c>
      <c r="N400">
        <v>425</v>
      </c>
      <c r="O400" t="s">
        <v>39</v>
      </c>
      <c r="P400" t="s">
        <v>39</v>
      </c>
      <c r="Q400" s="2">
        <v>43523</v>
      </c>
      <c r="R400" t="s">
        <v>48</v>
      </c>
      <c r="S400" t="s">
        <v>24</v>
      </c>
      <c r="T400">
        <f>_xlfn.DAYS(Raw_data_US_healthcare[[#This Row],[Discharge Date]],Raw_data_US_healthcare[[#This Row],[Date of Admission]])</f>
        <v>10</v>
      </c>
    </row>
    <row r="401" spans="1:20" x14ac:dyDescent="0.3">
      <c r="A401" t="s">
        <v>26511</v>
      </c>
      <c r="B401" t="s">
        <v>1223</v>
      </c>
      <c r="C401">
        <v>35</v>
      </c>
      <c r="D401" t="str">
        <f>IF(Raw_data_US_healthcare[[#This Row],[Age]]&lt;35,"Young",IF(Raw_data_US_healthcare[[#This Row],[Age]]&lt;60,"Middle","Senior"))</f>
        <v>Middle</v>
      </c>
      <c r="E401" t="s">
        <v>16</v>
      </c>
      <c r="F401" t="s">
        <v>49</v>
      </c>
      <c r="G401" t="s">
        <v>49</v>
      </c>
      <c r="H401" t="s">
        <v>26514</v>
      </c>
      <c r="I401" s="2">
        <v>43519</v>
      </c>
      <c r="J401" t="s">
        <v>1224</v>
      </c>
      <c r="K401" t="s">
        <v>1225</v>
      </c>
      <c r="L401" t="s">
        <v>21</v>
      </c>
      <c r="M401">
        <v>5775.5730000000003</v>
      </c>
      <c r="N401">
        <v>483</v>
      </c>
      <c r="O401" t="s">
        <v>43</v>
      </c>
      <c r="P401" t="s">
        <v>43</v>
      </c>
      <c r="Q401" s="2">
        <v>43530</v>
      </c>
      <c r="R401" t="s">
        <v>83</v>
      </c>
      <c r="S401" t="s">
        <v>33</v>
      </c>
      <c r="T401">
        <f>_xlfn.DAYS(Raw_data_US_healthcare[[#This Row],[Discharge Date]],Raw_data_US_healthcare[[#This Row],[Date of Admission]])</f>
        <v>11</v>
      </c>
    </row>
    <row r="402" spans="1:20" x14ac:dyDescent="0.3">
      <c r="A402" t="s">
        <v>26512</v>
      </c>
      <c r="B402" t="s">
        <v>1226</v>
      </c>
      <c r="C402">
        <v>57</v>
      </c>
      <c r="D402" t="str">
        <f>IF(Raw_data_US_healthcare[[#This Row],[Age]]&lt;35,"Young",IF(Raw_data_US_healthcare[[#This Row],[Age]]&lt;60,"Middle","Senior"))</f>
        <v>Middle</v>
      </c>
      <c r="E402" t="s">
        <v>26</v>
      </c>
      <c r="F402" t="s">
        <v>35</v>
      </c>
      <c r="G402" t="s">
        <v>35</v>
      </c>
      <c r="H402" t="s">
        <v>26516</v>
      </c>
      <c r="I402" s="2">
        <v>43839</v>
      </c>
      <c r="J402" t="s">
        <v>1227</v>
      </c>
      <c r="K402" t="s">
        <v>1228</v>
      </c>
      <c r="L402" t="s">
        <v>31</v>
      </c>
      <c r="M402">
        <v>4268.9222</v>
      </c>
      <c r="N402">
        <v>372</v>
      </c>
      <c r="O402" t="s">
        <v>43</v>
      </c>
      <c r="P402" t="s">
        <v>43</v>
      </c>
      <c r="Q402" s="2">
        <v>43847</v>
      </c>
      <c r="R402" t="s">
        <v>32</v>
      </c>
      <c r="S402" t="s">
        <v>33</v>
      </c>
      <c r="T402">
        <f>_xlfn.DAYS(Raw_data_US_healthcare[[#This Row],[Discharge Date]],Raw_data_US_healthcare[[#This Row],[Date of Admission]])</f>
        <v>8</v>
      </c>
    </row>
    <row r="403" spans="1:20" x14ac:dyDescent="0.3">
      <c r="A403" t="s">
        <v>26512</v>
      </c>
      <c r="B403" t="s">
        <v>1229</v>
      </c>
      <c r="C403">
        <v>71</v>
      </c>
      <c r="D403" t="str">
        <f>IF(Raw_data_US_healthcare[[#This Row],[Age]]&lt;35,"Young",IF(Raw_data_US_healthcare[[#This Row],[Age]]&lt;60,"Middle","Senior"))</f>
        <v>Senior</v>
      </c>
      <c r="E403" t="s">
        <v>26</v>
      </c>
      <c r="F403" t="s">
        <v>113</v>
      </c>
      <c r="G403" t="s">
        <v>113</v>
      </c>
      <c r="H403" t="s">
        <v>26514</v>
      </c>
      <c r="I403" s="2">
        <v>44428</v>
      </c>
      <c r="J403" t="s">
        <v>1230</v>
      </c>
      <c r="K403" t="s">
        <v>1231</v>
      </c>
      <c r="L403" t="s">
        <v>21</v>
      </c>
      <c r="M403">
        <v>23428.2752</v>
      </c>
      <c r="N403">
        <v>162</v>
      </c>
      <c r="O403" t="s">
        <v>39</v>
      </c>
      <c r="P403" t="s">
        <v>39</v>
      </c>
      <c r="Q403" s="2">
        <v>44454</v>
      </c>
      <c r="R403" t="s">
        <v>23</v>
      </c>
      <c r="S403" t="s">
        <v>45</v>
      </c>
      <c r="T403">
        <f>_xlfn.DAYS(Raw_data_US_healthcare[[#This Row],[Discharge Date]],Raw_data_US_healthcare[[#This Row],[Date of Admission]])</f>
        <v>26</v>
      </c>
    </row>
    <row r="404" spans="1:20" x14ac:dyDescent="0.3">
      <c r="A404" t="s">
        <v>26512</v>
      </c>
      <c r="B404" t="s">
        <v>1232</v>
      </c>
      <c r="C404">
        <v>44</v>
      </c>
      <c r="D404" t="str">
        <f>IF(Raw_data_US_healthcare[[#This Row],[Age]]&lt;35,"Young",IF(Raw_data_US_healthcare[[#This Row],[Age]]&lt;60,"Middle","Senior"))</f>
        <v>Middle</v>
      </c>
      <c r="E404" t="s">
        <v>26</v>
      </c>
      <c r="F404" t="s">
        <v>27</v>
      </c>
      <c r="G404" t="s">
        <v>27</v>
      </c>
      <c r="H404" t="s">
        <v>26516</v>
      </c>
      <c r="I404" s="2">
        <v>45002</v>
      </c>
      <c r="J404" t="s">
        <v>1233</v>
      </c>
      <c r="K404" t="s">
        <v>1234</v>
      </c>
      <c r="L404" t="s">
        <v>21</v>
      </c>
      <c r="M404">
        <v>24843.1839</v>
      </c>
      <c r="N404">
        <v>403</v>
      </c>
      <c r="O404" t="s">
        <v>43</v>
      </c>
      <c r="P404" t="s">
        <v>43</v>
      </c>
      <c r="Q404" s="2">
        <v>45010</v>
      </c>
      <c r="R404" t="s">
        <v>44</v>
      </c>
      <c r="S404" t="s">
        <v>45</v>
      </c>
      <c r="T404">
        <f>_xlfn.DAYS(Raw_data_US_healthcare[[#This Row],[Discharge Date]],Raw_data_US_healthcare[[#This Row],[Date of Admission]])</f>
        <v>8</v>
      </c>
    </row>
    <row r="405" spans="1:20" x14ac:dyDescent="0.3">
      <c r="A405" t="s">
        <v>26511</v>
      </c>
      <c r="B405" t="s">
        <v>1235</v>
      </c>
      <c r="C405">
        <v>52</v>
      </c>
      <c r="D405" t="str">
        <f>IF(Raw_data_US_healthcare[[#This Row],[Age]]&lt;35,"Young",IF(Raw_data_US_healthcare[[#This Row],[Age]]&lt;60,"Middle","Senior"))</f>
        <v>Middle</v>
      </c>
      <c r="E405" t="s">
        <v>16</v>
      </c>
      <c r="F405" t="s">
        <v>49</v>
      </c>
      <c r="G405" t="s">
        <v>49</v>
      </c>
      <c r="H405" t="s">
        <v>18</v>
      </c>
      <c r="I405" s="2">
        <v>44241</v>
      </c>
      <c r="J405" t="s">
        <v>1236</v>
      </c>
      <c r="K405" t="s">
        <v>1237</v>
      </c>
      <c r="L405" t="s">
        <v>31</v>
      </c>
      <c r="M405">
        <v>29412.057199999999</v>
      </c>
      <c r="N405">
        <v>205</v>
      </c>
      <c r="O405" t="s">
        <v>39</v>
      </c>
      <c r="P405" t="s">
        <v>39</v>
      </c>
      <c r="Q405" s="2">
        <v>44251</v>
      </c>
      <c r="R405" t="s">
        <v>83</v>
      </c>
      <c r="S405" t="s">
        <v>45</v>
      </c>
      <c r="T405">
        <f>_xlfn.DAYS(Raw_data_US_healthcare[[#This Row],[Discharge Date]],Raw_data_US_healthcare[[#This Row],[Date of Admission]])</f>
        <v>10</v>
      </c>
    </row>
    <row r="406" spans="1:20" x14ac:dyDescent="0.3">
      <c r="A406" t="s">
        <v>26512</v>
      </c>
      <c r="B406" t="s">
        <v>1238</v>
      </c>
      <c r="C406">
        <v>81</v>
      </c>
      <c r="D406" t="str">
        <f>IF(Raw_data_US_healthcare[[#This Row],[Age]]&lt;35,"Young",IF(Raw_data_US_healthcare[[#This Row],[Age]]&lt;60,"Middle","Senior"))</f>
        <v>Senior</v>
      </c>
      <c r="E406" t="s">
        <v>26</v>
      </c>
      <c r="F406" t="s">
        <v>27</v>
      </c>
      <c r="G406" t="s">
        <v>27</v>
      </c>
      <c r="H406" t="s">
        <v>36</v>
      </c>
      <c r="I406" s="2">
        <v>43859</v>
      </c>
      <c r="J406" t="s">
        <v>1239</v>
      </c>
      <c r="K406" t="s">
        <v>1240</v>
      </c>
      <c r="L406" t="s">
        <v>21</v>
      </c>
      <c r="M406">
        <v>5650.2636000000002</v>
      </c>
      <c r="N406">
        <v>497</v>
      </c>
      <c r="O406" t="s">
        <v>22</v>
      </c>
      <c r="P406" t="s">
        <v>22</v>
      </c>
      <c r="Q406" s="2">
        <v>43869</v>
      </c>
      <c r="R406" t="s">
        <v>32</v>
      </c>
      <c r="S406" t="s">
        <v>45</v>
      </c>
      <c r="T406">
        <f>_xlfn.DAYS(Raw_data_US_healthcare[[#This Row],[Discharge Date]],Raw_data_US_healthcare[[#This Row],[Date of Admission]])</f>
        <v>10</v>
      </c>
    </row>
    <row r="407" spans="1:20" x14ac:dyDescent="0.3">
      <c r="A407" t="s">
        <v>26511</v>
      </c>
      <c r="B407" t="s">
        <v>1241</v>
      </c>
      <c r="C407">
        <v>74</v>
      </c>
      <c r="D407" t="str">
        <f>IF(Raw_data_US_healthcare[[#This Row],[Age]]&lt;35,"Young",IF(Raw_data_US_healthcare[[#This Row],[Age]]&lt;60,"Middle","Senior"))</f>
        <v>Senior</v>
      </c>
      <c r="E407" t="s">
        <v>16</v>
      </c>
      <c r="F407" t="s">
        <v>49</v>
      </c>
      <c r="G407" t="s">
        <v>49</v>
      </c>
      <c r="H407" t="s">
        <v>26516</v>
      </c>
      <c r="I407" s="2">
        <v>44911</v>
      </c>
      <c r="J407" t="s">
        <v>1242</v>
      </c>
      <c r="K407" t="s">
        <v>1243</v>
      </c>
      <c r="L407" t="s">
        <v>21</v>
      </c>
      <c r="M407">
        <v>11192.1477</v>
      </c>
      <c r="N407">
        <v>353</v>
      </c>
      <c r="O407" t="s">
        <v>39</v>
      </c>
      <c r="P407" t="s">
        <v>39</v>
      </c>
      <c r="Q407" s="2">
        <v>44933</v>
      </c>
      <c r="R407" t="s">
        <v>44</v>
      </c>
      <c r="S407" t="s">
        <v>24</v>
      </c>
      <c r="T407">
        <f>_xlfn.DAYS(Raw_data_US_healthcare[[#This Row],[Discharge Date]],Raw_data_US_healthcare[[#This Row],[Date of Admission]])</f>
        <v>22</v>
      </c>
    </row>
    <row r="408" spans="1:20" x14ac:dyDescent="0.3">
      <c r="A408" t="s">
        <v>26511</v>
      </c>
      <c r="B408" t="s">
        <v>1244</v>
      </c>
      <c r="C408">
        <v>47</v>
      </c>
      <c r="D408" t="str">
        <f>IF(Raw_data_US_healthcare[[#This Row],[Age]]&lt;35,"Young",IF(Raw_data_US_healthcare[[#This Row],[Age]]&lt;60,"Middle","Senior"))</f>
        <v>Middle</v>
      </c>
      <c r="E408" t="s">
        <v>16</v>
      </c>
      <c r="F408" t="s">
        <v>113</v>
      </c>
      <c r="G408" t="s">
        <v>113</v>
      </c>
      <c r="H408" t="s">
        <v>69</v>
      </c>
      <c r="I408" s="2">
        <v>44364</v>
      </c>
      <c r="J408" t="s">
        <v>1245</v>
      </c>
      <c r="K408" t="s">
        <v>1246</v>
      </c>
      <c r="L408" t="s">
        <v>52</v>
      </c>
      <c r="M408">
        <v>48220.154000000002</v>
      </c>
      <c r="N408">
        <v>196</v>
      </c>
      <c r="O408" t="s">
        <v>39</v>
      </c>
      <c r="P408" t="s">
        <v>39</v>
      </c>
      <c r="Q408" s="2">
        <v>44381</v>
      </c>
      <c r="R408" t="s">
        <v>32</v>
      </c>
      <c r="S408" t="s">
        <v>33</v>
      </c>
      <c r="T408">
        <f>_xlfn.DAYS(Raw_data_US_healthcare[[#This Row],[Discharge Date]],Raw_data_US_healthcare[[#This Row],[Date of Admission]])</f>
        <v>17</v>
      </c>
    </row>
    <row r="409" spans="1:20" x14ac:dyDescent="0.3">
      <c r="A409" t="s">
        <v>26511</v>
      </c>
      <c r="B409" t="s">
        <v>1247</v>
      </c>
      <c r="C409">
        <v>53</v>
      </c>
      <c r="D409" t="str">
        <f>IF(Raw_data_US_healthcare[[#This Row],[Age]]&lt;35,"Young",IF(Raw_data_US_healthcare[[#This Row],[Age]]&lt;60,"Middle","Senior"))</f>
        <v>Middle</v>
      </c>
      <c r="E409" t="s">
        <v>16</v>
      </c>
      <c r="F409" t="s">
        <v>35</v>
      </c>
      <c r="G409" t="s">
        <v>35</v>
      </c>
      <c r="H409" t="s">
        <v>36</v>
      </c>
      <c r="I409" s="2">
        <v>44625</v>
      </c>
      <c r="J409" t="s">
        <v>1248</v>
      </c>
      <c r="K409" t="s">
        <v>1249</v>
      </c>
      <c r="L409" t="s">
        <v>52</v>
      </c>
      <c r="M409">
        <v>5022.5015999999996</v>
      </c>
      <c r="N409">
        <v>349</v>
      </c>
      <c r="O409" t="s">
        <v>22</v>
      </c>
      <c r="P409" t="s">
        <v>22</v>
      </c>
      <c r="Q409" s="2">
        <v>44647</v>
      </c>
      <c r="R409" t="s">
        <v>32</v>
      </c>
      <c r="S409" t="s">
        <v>33</v>
      </c>
      <c r="T409">
        <f>_xlfn.DAYS(Raw_data_US_healthcare[[#This Row],[Discharge Date]],Raw_data_US_healthcare[[#This Row],[Date of Admission]])</f>
        <v>22</v>
      </c>
    </row>
    <row r="410" spans="1:20" x14ac:dyDescent="0.3">
      <c r="A410" t="s">
        <v>26511</v>
      </c>
      <c r="B410" t="s">
        <v>1250</v>
      </c>
      <c r="C410">
        <v>57</v>
      </c>
      <c r="D410" t="str">
        <f>IF(Raw_data_US_healthcare[[#This Row],[Age]]&lt;35,"Young",IF(Raw_data_US_healthcare[[#This Row],[Age]]&lt;60,"Middle","Senior"))</f>
        <v>Middle</v>
      </c>
      <c r="E410" t="s">
        <v>16</v>
      </c>
      <c r="F410" t="s">
        <v>88</v>
      </c>
      <c r="G410" t="s">
        <v>88</v>
      </c>
      <c r="H410" t="s">
        <v>28</v>
      </c>
      <c r="I410" s="2">
        <v>44126</v>
      </c>
      <c r="J410" t="s">
        <v>1251</v>
      </c>
      <c r="K410" t="s">
        <v>1252</v>
      </c>
      <c r="L410" t="s">
        <v>31</v>
      </c>
      <c r="M410">
        <v>43844.660199999998</v>
      </c>
      <c r="N410">
        <v>476</v>
      </c>
      <c r="O410" t="s">
        <v>39</v>
      </c>
      <c r="P410" t="s">
        <v>39</v>
      </c>
      <c r="Q410" s="2">
        <v>44154</v>
      </c>
      <c r="R410" t="s">
        <v>44</v>
      </c>
      <c r="S410" t="s">
        <v>33</v>
      </c>
      <c r="T410">
        <f>_xlfn.DAYS(Raw_data_US_healthcare[[#This Row],[Discharge Date]],Raw_data_US_healthcare[[#This Row],[Date of Admission]])</f>
        <v>28</v>
      </c>
    </row>
    <row r="411" spans="1:20" x14ac:dyDescent="0.3">
      <c r="A411" t="s">
        <v>26512</v>
      </c>
      <c r="B411" t="s">
        <v>1253</v>
      </c>
      <c r="C411">
        <v>70</v>
      </c>
      <c r="D411" t="str">
        <f>IF(Raw_data_US_healthcare[[#This Row],[Age]]&lt;35,"Young",IF(Raw_data_US_healthcare[[#This Row],[Age]]&lt;60,"Middle","Senior"))</f>
        <v>Senior</v>
      </c>
      <c r="E411" t="s">
        <v>26</v>
      </c>
      <c r="F411" t="s">
        <v>113</v>
      </c>
      <c r="G411" t="s">
        <v>113</v>
      </c>
      <c r="H411" t="s">
        <v>28</v>
      </c>
      <c r="I411" s="2">
        <v>44678</v>
      </c>
      <c r="J411" t="s">
        <v>1254</v>
      </c>
      <c r="K411" t="s">
        <v>1255</v>
      </c>
      <c r="L411" t="s">
        <v>21</v>
      </c>
      <c r="M411">
        <v>43093.152999999998</v>
      </c>
      <c r="N411">
        <v>144</v>
      </c>
      <c r="O411" t="s">
        <v>43</v>
      </c>
      <c r="P411" t="s">
        <v>43</v>
      </c>
      <c r="Q411" s="2">
        <v>44693</v>
      </c>
      <c r="R411" t="s">
        <v>32</v>
      </c>
      <c r="S411" t="s">
        <v>45</v>
      </c>
      <c r="T411">
        <f>_xlfn.DAYS(Raw_data_US_healthcare[[#This Row],[Discharge Date]],Raw_data_US_healthcare[[#This Row],[Date of Admission]])</f>
        <v>15</v>
      </c>
    </row>
    <row r="412" spans="1:20" x14ac:dyDescent="0.3">
      <c r="A412" t="s">
        <v>26512</v>
      </c>
      <c r="B412" t="s">
        <v>1256</v>
      </c>
      <c r="C412">
        <v>49</v>
      </c>
      <c r="D412" t="str">
        <f>IF(Raw_data_US_healthcare[[#This Row],[Age]]&lt;35,"Young",IF(Raw_data_US_healthcare[[#This Row],[Age]]&lt;60,"Middle","Senior"))</f>
        <v>Middle</v>
      </c>
      <c r="E412" t="s">
        <v>26</v>
      </c>
      <c r="F412" t="s">
        <v>113</v>
      </c>
      <c r="G412" t="s">
        <v>113</v>
      </c>
      <c r="H412" t="s">
        <v>26516</v>
      </c>
      <c r="I412" s="2">
        <v>45115</v>
      </c>
      <c r="J412" t="s">
        <v>1257</v>
      </c>
      <c r="K412" t="s">
        <v>1258</v>
      </c>
      <c r="L412" t="s">
        <v>31</v>
      </c>
      <c r="M412">
        <v>22111.0488</v>
      </c>
      <c r="N412">
        <v>406</v>
      </c>
      <c r="O412" t="s">
        <v>43</v>
      </c>
      <c r="P412" t="s">
        <v>43</v>
      </c>
      <c r="Q412" s="2">
        <v>45124</v>
      </c>
      <c r="R412" t="s">
        <v>23</v>
      </c>
      <c r="S412" t="s">
        <v>45</v>
      </c>
      <c r="T412">
        <f>_xlfn.DAYS(Raw_data_US_healthcare[[#This Row],[Discharge Date]],Raw_data_US_healthcare[[#This Row],[Date of Admission]])</f>
        <v>9</v>
      </c>
    </row>
    <row r="413" spans="1:20" x14ac:dyDescent="0.3">
      <c r="A413" t="s">
        <v>26511</v>
      </c>
      <c r="B413" t="s">
        <v>1259</v>
      </c>
      <c r="C413">
        <v>70</v>
      </c>
      <c r="D413" t="str">
        <f>IF(Raw_data_US_healthcare[[#This Row],[Age]]&lt;35,"Young",IF(Raw_data_US_healthcare[[#This Row],[Age]]&lt;60,"Middle","Senior"))</f>
        <v>Senior</v>
      </c>
      <c r="E413" t="s">
        <v>16</v>
      </c>
      <c r="F413" t="s">
        <v>88</v>
      </c>
      <c r="G413" t="s">
        <v>88</v>
      </c>
      <c r="H413" t="s">
        <v>36</v>
      </c>
      <c r="I413" s="2">
        <v>43652</v>
      </c>
      <c r="J413" t="s">
        <v>1260</v>
      </c>
      <c r="K413" t="s">
        <v>1261</v>
      </c>
      <c r="L413" t="s">
        <v>21</v>
      </c>
      <c r="M413">
        <v>9712.9838999999993</v>
      </c>
      <c r="N413">
        <v>257</v>
      </c>
      <c r="O413" t="s">
        <v>22</v>
      </c>
      <c r="P413" t="s">
        <v>22</v>
      </c>
      <c r="Q413" s="2">
        <v>43664</v>
      </c>
      <c r="R413" t="s">
        <v>48</v>
      </c>
      <c r="S413" t="s">
        <v>33</v>
      </c>
      <c r="T413">
        <f>_xlfn.DAYS(Raw_data_US_healthcare[[#This Row],[Discharge Date]],Raw_data_US_healthcare[[#This Row],[Date of Admission]])</f>
        <v>12</v>
      </c>
    </row>
    <row r="414" spans="1:20" x14ac:dyDescent="0.3">
      <c r="A414" t="s">
        <v>26512</v>
      </c>
      <c r="B414" t="s">
        <v>1262</v>
      </c>
      <c r="C414">
        <v>55</v>
      </c>
      <c r="D414" t="str">
        <f>IF(Raw_data_US_healthcare[[#This Row],[Age]]&lt;35,"Young",IF(Raw_data_US_healthcare[[#This Row],[Age]]&lt;60,"Middle","Senior"))</f>
        <v>Middle</v>
      </c>
      <c r="E414" t="s">
        <v>26</v>
      </c>
      <c r="F414" t="s">
        <v>27</v>
      </c>
      <c r="G414" t="s">
        <v>27</v>
      </c>
      <c r="H414" t="s">
        <v>26516</v>
      </c>
      <c r="I414" s="2">
        <v>45181</v>
      </c>
      <c r="J414" t="s">
        <v>1263</v>
      </c>
      <c r="K414" t="s">
        <v>1264</v>
      </c>
      <c r="L414" t="s">
        <v>60</v>
      </c>
      <c r="M414">
        <v>27114.369500000001</v>
      </c>
      <c r="N414">
        <v>259</v>
      </c>
      <c r="O414" t="s">
        <v>39</v>
      </c>
      <c r="P414" t="s">
        <v>39</v>
      </c>
      <c r="Q414" s="2">
        <v>45188</v>
      </c>
      <c r="R414" t="s">
        <v>44</v>
      </c>
      <c r="S414" t="s">
        <v>45</v>
      </c>
      <c r="T414">
        <f>_xlfn.DAYS(Raw_data_US_healthcare[[#This Row],[Discharge Date]],Raw_data_US_healthcare[[#This Row],[Date of Admission]])</f>
        <v>7</v>
      </c>
    </row>
    <row r="415" spans="1:20" x14ac:dyDescent="0.3">
      <c r="A415" t="s">
        <v>26511</v>
      </c>
      <c r="B415" t="s">
        <v>1265</v>
      </c>
      <c r="C415">
        <v>34</v>
      </c>
      <c r="D415" t="str">
        <f>IF(Raw_data_US_healthcare[[#This Row],[Age]]&lt;35,"Young",IF(Raw_data_US_healthcare[[#This Row],[Age]]&lt;60,"Middle","Senior"))</f>
        <v>Young</v>
      </c>
      <c r="E415" t="s">
        <v>16</v>
      </c>
      <c r="F415" t="s">
        <v>113</v>
      </c>
      <c r="G415" t="s">
        <v>113</v>
      </c>
      <c r="H415" t="s">
        <v>18</v>
      </c>
      <c r="I415" s="2">
        <v>43540</v>
      </c>
      <c r="J415" t="s">
        <v>1266</v>
      </c>
      <c r="K415" t="s">
        <v>1267</v>
      </c>
      <c r="L415" t="s">
        <v>60</v>
      </c>
      <c r="M415">
        <v>47709.178500000002</v>
      </c>
      <c r="N415">
        <v>330</v>
      </c>
      <c r="O415" t="s">
        <v>39</v>
      </c>
      <c r="P415" t="s">
        <v>39</v>
      </c>
      <c r="Q415" s="2">
        <v>43553</v>
      </c>
      <c r="R415" t="s">
        <v>32</v>
      </c>
      <c r="S415" t="s">
        <v>33</v>
      </c>
      <c r="T415">
        <f>_xlfn.DAYS(Raw_data_US_healthcare[[#This Row],[Discharge Date]],Raw_data_US_healthcare[[#This Row],[Date of Admission]])</f>
        <v>13</v>
      </c>
    </row>
    <row r="416" spans="1:20" x14ac:dyDescent="0.3">
      <c r="A416" t="s">
        <v>26512</v>
      </c>
      <c r="B416" t="s">
        <v>1268</v>
      </c>
      <c r="C416">
        <v>51</v>
      </c>
      <c r="D416" t="str">
        <f>IF(Raw_data_US_healthcare[[#This Row],[Age]]&lt;35,"Young",IF(Raw_data_US_healthcare[[#This Row],[Age]]&lt;60,"Middle","Senior"))</f>
        <v>Middle</v>
      </c>
      <c r="E416" t="s">
        <v>26</v>
      </c>
      <c r="F416" t="s">
        <v>17</v>
      </c>
      <c r="G416" t="s">
        <v>17</v>
      </c>
      <c r="H416" t="s">
        <v>26516</v>
      </c>
      <c r="I416" s="2">
        <v>43640</v>
      </c>
      <c r="J416" t="s">
        <v>1269</v>
      </c>
      <c r="K416" t="s">
        <v>1270</v>
      </c>
      <c r="L416" t="s">
        <v>31</v>
      </c>
      <c r="M416">
        <v>6439.7677999999996</v>
      </c>
      <c r="N416">
        <v>291</v>
      </c>
      <c r="O416" t="s">
        <v>39</v>
      </c>
      <c r="P416" t="s">
        <v>39</v>
      </c>
      <c r="Q416" s="2">
        <v>43655</v>
      </c>
      <c r="R416" t="s">
        <v>44</v>
      </c>
      <c r="S416" t="s">
        <v>45</v>
      </c>
      <c r="T416">
        <f>_xlfn.DAYS(Raw_data_US_healthcare[[#This Row],[Discharge Date]],Raw_data_US_healthcare[[#This Row],[Date of Admission]])</f>
        <v>15</v>
      </c>
    </row>
    <row r="417" spans="1:20" x14ac:dyDescent="0.3">
      <c r="A417" t="s">
        <v>26511</v>
      </c>
      <c r="B417" t="s">
        <v>1271</v>
      </c>
      <c r="C417">
        <v>31</v>
      </c>
      <c r="D417" t="str">
        <f>IF(Raw_data_US_healthcare[[#This Row],[Age]]&lt;35,"Young",IF(Raw_data_US_healthcare[[#This Row],[Age]]&lt;60,"Middle","Senior"))</f>
        <v>Young</v>
      </c>
      <c r="E417" t="s">
        <v>16</v>
      </c>
      <c r="F417" t="s">
        <v>88</v>
      </c>
      <c r="G417" t="s">
        <v>88</v>
      </c>
      <c r="H417" t="s">
        <v>36</v>
      </c>
      <c r="I417" s="2">
        <v>44851</v>
      </c>
      <c r="J417" t="s">
        <v>1272</v>
      </c>
      <c r="K417" t="s">
        <v>1273</v>
      </c>
      <c r="L417" t="s">
        <v>56</v>
      </c>
      <c r="M417">
        <v>11055.727800000001</v>
      </c>
      <c r="N417">
        <v>334</v>
      </c>
      <c r="O417" t="s">
        <v>22</v>
      </c>
      <c r="P417" t="s">
        <v>22</v>
      </c>
      <c r="Q417" s="2">
        <v>44867</v>
      </c>
      <c r="R417" t="s">
        <v>32</v>
      </c>
      <c r="S417" t="s">
        <v>45</v>
      </c>
      <c r="T417">
        <f>_xlfn.DAYS(Raw_data_US_healthcare[[#This Row],[Discharge Date]],Raw_data_US_healthcare[[#This Row],[Date of Admission]])</f>
        <v>16</v>
      </c>
    </row>
    <row r="418" spans="1:20" x14ac:dyDescent="0.3">
      <c r="A418" t="s">
        <v>26511</v>
      </c>
      <c r="B418" t="s">
        <v>1274</v>
      </c>
      <c r="C418">
        <v>79</v>
      </c>
      <c r="D418" t="str">
        <f>IF(Raw_data_US_healthcare[[#This Row],[Age]]&lt;35,"Young",IF(Raw_data_US_healthcare[[#This Row],[Age]]&lt;60,"Middle","Senior"))</f>
        <v>Senior</v>
      </c>
      <c r="E418" t="s">
        <v>16</v>
      </c>
      <c r="F418" t="s">
        <v>49</v>
      </c>
      <c r="G418" t="s">
        <v>49</v>
      </c>
      <c r="H418" t="s">
        <v>69</v>
      </c>
      <c r="I418" s="2">
        <v>45185</v>
      </c>
      <c r="J418" t="s">
        <v>1275</v>
      </c>
      <c r="K418" t="s">
        <v>1276</v>
      </c>
      <c r="L418" t="s">
        <v>21</v>
      </c>
      <c r="M418">
        <v>16038.7</v>
      </c>
      <c r="N418">
        <v>180</v>
      </c>
      <c r="O418" t="s">
        <v>39</v>
      </c>
      <c r="P418" t="s">
        <v>39</v>
      </c>
      <c r="Q418" s="2">
        <v>45196</v>
      </c>
      <c r="R418" t="s">
        <v>48</v>
      </c>
      <c r="S418" t="s">
        <v>24</v>
      </c>
      <c r="T418">
        <f>_xlfn.DAYS(Raw_data_US_healthcare[[#This Row],[Discharge Date]],Raw_data_US_healthcare[[#This Row],[Date of Admission]])</f>
        <v>11</v>
      </c>
    </row>
    <row r="419" spans="1:20" x14ac:dyDescent="0.3">
      <c r="A419" t="s">
        <v>26511</v>
      </c>
      <c r="B419" t="s">
        <v>1277</v>
      </c>
      <c r="C419">
        <v>71</v>
      </c>
      <c r="D419" t="str">
        <f>IF(Raw_data_US_healthcare[[#This Row],[Age]]&lt;35,"Young",IF(Raw_data_US_healthcare[[#This Row],[Age]]&lt;60,"Middle","Senior"))</f>
        <v>Senior</v>
      </c>
      <c r="E419" t="s">
        <v>16</v>
      </c>
      <c r="F419" t="s">
        <v>49</v>
      </c>
      <c r="G419" t="s">
        <v>49</v>
      </c>
      <c r="H419" t="s">
        <v>36</v>
      </c>
      <c r="I419" s="2">
        <v>44264</v>
      </c>
      <c r="J419" t="s">
        <v>1278</v>
      </c>
      <c r="K419" t="s">
        <v>1279</v>
      </c>
      <c r="L419" t="s">
        <v>21</v>
      </c>
      <c r="M419">
        <v>16976.304599999999</v>
      </c>
      <c r="N419">
        <v>407</v>
      </c>
      <c r="O419" t="s">
        <v>22</v>
      </c>
      <c r="P419" t="s">
        <v>22</v>
      </c>
      <c r="Q419" s="2">
        <v>44287</v>
      </c>
      <c r="R419" t="s">
        <v>23</v>
      </c>
      <c r="S419" t="s">
        <v>24</v>
      </c>
      <c r="T419">
        <f>_xlfn.DAYS(Raw_data_US_healthcare[[#This Row],[Discharge Date]],Raw_data_US_healthcare[[#This Row],[Date of Admission]])</f>
        <v>23</v>
      </c>
    </row>
    <row r="420" spans="1:20" x14ac:dyDescent="0.3">
      <c r="A420" t="s">
        <v>26512</v>
      </c>
      <c r="B420" t="s">
        <v>1280</v>
      </c>
      <c r="C420">
        <v>18</v>
      </c>
      <c r="D420" t="str">
        <f>IF(Raw_data_US_healthcare[[#This Row],[Age]]&lt;35,"Young",IF(Raw_data_US_healthcare[[#This Row],[Age]]&lt;60,"Middle","Senior"))</f>
        <v>Young</v>
      </c>
      <c r="E420" t="s">
        <v>26</v>
      </c>
      <c r="F420" t="s">
        <v>49</v>
      </c>
      <c r="G420" t="s">
        <v>49</v>
      </c>
      <c r="H420" t="s">
        <v>26514</v>
      </c>
      <c r="I420" s="2">
        <v>44912</v>
      </c>
      <c r="J420" t="s">
        <v>1281</v>
      </c>
      <c r="K420" t="s">
        <v>1282</v>
      </c>
      <c r="L420" t="s">
        <v>31</v>
      </c>
      <c r="M420">
        <v>31900.172699999999</v>
      </c>
      <c r="N420">
        <v>230</v>
      </c>
      <c r="O420" t="s">
        <v>22</v>
      </c>
      <c r="P420" t="s">
        <v>22</v>
      </c>
      <c r="Q420" s="2">
        <v>44930</v>
      </c>
      <c r="R420" t="s">
        <v>83</v>
      </c>
      <c r="S420" t="s">
        <v>24</v>
      </c>
      <c r="T420">
        <f>_xlfn.DAYS(Raw_data_US_healthcare[[#This Row],[Discharge Date]],Raw_data_US_healthcare[[#This Row],[Date of Admission]])</f>
        <v>18</v>
      </c>
    </row>
    <row r="421" spans="1:20" x14ac:dyDescent="0.3">
      <c r="A421" t="s">
        <v>26511</v>
      </c>
      <c r="B421" t="s">
        <v>1283</v>
      </c>
      <c r="C421">
        <v>40</v>
      </c>
      <c r="D421" t="str">
        <f>IF(Raw_data_US_healthcare[[#This Row],[Age]]&lt;35,"Young",IF(Raw_data_US_healthcare[[#This Row],[Age]]&lt;60,"Middle","Senior"))</f>
        <v>Middle</v>
      </c>
      <c r="E421" t="s">
        <v>16</v>
      </c>
      <c r="F421" t="s">
        <v>88</v>
      </c>
      <c r="G421" t="s">
        <v>88</v>
      </c>
      <c r="H421" t="s">
        <v>69</v>
      </c>
      <c r="I421" s="2">
        <v>44133</v>
      </c>
      <c r="J421" t="s">
        <v>1284</v>
      </c>
      <c r="K421" t="s">
        <v>1285</v>
      </c>
      <c r="L421" t="s">
        <v>56</v>
      </c>
      <c r="M421">
        <v>73813.666599999997</v>
      </c>
      <c r="N421">
        <v>325</v>
      </c>
      <c r="O421" t="s">
        <v>22</v>
      </c>
      <c r="P421" t="s">
        <v>22</v>
      </c>
      <c r="Q421" s="2">
        <v>44136</v>
      </c>
      <c r="R421" t="s">
        <v>83</v>
      </c>
      <c r="S421" t="s">
        <v>24</v>
      </c>
      <c r="T421">
        <f>_xlfn.DAYS(Raw_data_US_healthcare[[#This Row],[Discharge Date]],Raw_data_US_healthcare[[#This Row],[Date of Admission]])</f>
        <v>3</v>
      </c>
    </row>
    <row r="422" spans="1:20" x14ac:dyDescent="0.3">
      <c r="A422" t="s">
        <v>26511</v>
      </c>
      <c r="B422" t="s">
        <v>1286</v>
      </c>
      <c r="C422">
        <v>34</v>
      </c>
      <c r="D422" t="str">
        <f>IF(Raw_data_US_healthcare[[#This Row],[Age]]&lt;35,"Young",IF(Raw_data_US_healthcare[[#This Row],[Age]]&lt;60,"Middle","Senior"))</f>
        <v>Young</v>
      </c>
      <c r="E422" t="s">
        <v>16</v>
      </c>
      <c r="F422" t="s">
        <v>27</v>
      </c>
      <c r="G422" t="s">
        <v>27</v>
      </c>
      <c r="H422" t="s">
        <v>28</v>
      </c>
      <c r="I422" s="2">
        <v>43874</v>
      </c>
      <c r="J422" t="s">
        <v>1287</v>
      </c>
      <c r="K422" t="s">
        <v>1288</v>
      </c>
      <c r="L422" t="s">
        <v>56</v>
      </c>
      <c r="M422">
        <v>17575.561600000001</v>
      </c>
      <c r="N422">
        <v>268</v>
      </c>
      <c r="O422" t="s">
        <v>43</v>
      </c>
      <c r="P422" t="s">
        <v>43</v>
      </c>
      <c r="Q422" s="2">
        <v>43881</v>
      </c>
      <c r="R422" t="s">
        <v>44</v>
      </c>
      <c r="S422" t="s">
        <v>24</v>
      </c>
      <c r="T422">
        <f>_xlfn.DAYS(Raw_data_US_healthcare[[#This Row],[Discharge Date]],Raw_data_US_healthcare[[#This Row],[Date of Admission]])</f>
        <v>7</v>
      </c>
    </row>
    <row r="423" spans="1:20" x14ac:dyDescent="0.3">
      <c r="A423" t="s">
        <v>26512</v>
      </c>
      <c r="B423" t="s">
        <v>1289</v>
      </c>
      <c r="C423">
        <v>73</v>
      </c>
      <c r="D423" t="str">
        <f>IF(Raw_data_US_healthcare[[#This Row],[Age]]&lt;35,"Young",IF(Raw_data_US_healthcare[[#This Row],[Age]]&lt;60,"Middle","Senior"))</f>
        <v>Senior</v>
      </c>
      <c r="E423" t="s">
        <v>26</v>
      </c>
      <c r="F423" t="s">
        <v>17</v>
      </c>
      <c r="G423" t="s">
        <v>17</v>
      </c>
      <c r="H423" t="s">
        <v>28</v>
      </c>
      <c r="I423" s="2">
        <v>44995</v>
      </c>
      <c r="J423" t="s">
        <v>1290</v>
      </c>
      <c r="K423" t="s">
        <v>1291</v>
      </c>
      <c r="L423" t="s">
        <v>21</v>
      </c>
      <c r="M423">
        <v>41332.564599999998</v>
      </c>
      <c r="N423">
        <v>224</v>
      </c>
      <c r="O423" t="s">
        <v>43</v>
      </c>
      <c r="P423" t="s">
        <v>43</v>
      </c>
      <c r="Q423" s="2">
        <v>45012</v>
      </c>
      <c r="R423" t="s">
        <v>48</v>
      </c>
      <c r="S423" t="s">
        <v>45</v>
      </c>
      <c r="T423">
        <f>_xlfn.DAYS(Raw_data_US_healthcare[[#This Row],[Discharge Date]],Raw_data_US_healthcare[[#This Row],[Date of Admission]])</f>
        <v>17</v>
      </c>
    </row>
    <row r="424" spans="1:20" x14ac:dyDescent="0.3">
      <c r="A424" t="s">
        <v>26511</v>
      </c>
      <c r="B424" t="s">
        <v>1292</v>
      </c>
      <c r="C424">
        <v>35</v>
      </c>
      <c r="D424" t="str">
        <f>IF(Raw_data_US_healthcare[[#This Row],[Age]]&lt;35,"Young",IF(Raw_data_US_healthcare[[#This Row],[Age]]&lt;60,"Middle","Senior"))</f>
        <v>Middle</v>
      </c>
      <c r="E424" t="s">
        <v>16</v>
      </c>
      <c r="F424" t="s">
        <v>228</v>
      </c>
      <c r="G424" t="s">
        <v>228</v>
      </c>
      <c r="H424" t="s">
        <v>28</v>
      </c>
      <c r="I424" s="2">
        <v>45210</v>
      </c>
      <c r="J424" t="s">
        <v>1293</v>
      </c>
      <c r="K424" t="s">
        <v>1294</v>
      </c>
      <c r="L424" t="s">
        <v>60</v>
      </c>
      <c r="M424">
        <v>16445.543000000001</v>
      </c>
      <c r="N424">
        <v>359</v>
      </c>
      <c r="O424" t="s">
        <v>39</v>
      </c>
      <c r="P424" t="s">
        <v>39</v>
      </c>
      <c r="Q424" s="2">
        <v>45226</v>
      </c>
      <c r="R424" t="s">
        <v>44</v>
      </c>
      <c r="S424" t="s">
        <v>45</v>
      </c>
      <c r="T424">
        <f>_xlfn.DAYS(Raw_data_US_healthcare[[#This Row],[Discharge Date]],Raw_data_US_healthcare[[#This Row],[Date of Admission]])</f>
        <v>16</v>
      </c>
    </row>
    <row r="425" spans="1:20" x14ac:dyDescent="0.3">
      <c r="A425" t="s">
        <v>26511</v>
      </c>
      <c r="B425" t="s">
        <v>1295</v>
      </c>
      <c r="C425">
        <v>42</v>
      </c>
      <c r="D425" t="str">
        <f>IF(Raw_data_US_healthcare[[#This Row],[Age]]&lt;35,"Young",IF(Raw_data_US_healthcare[[#This Row],[Age]]&lt;60,"Middle","Senior"))</f>
        <v>Middle</v>
      </c>
      <c r="E425" t="s">
        <v>16</v>
      </c>
      <c r="F425" t="s">
        <v>88</v>
      </c>
      <c r="G425" t="s">
        <v>88</v>
      </c>
      <c r="H425" t="s">
        <v>18</v>
      </c>
      <c r="I425" s="2">
        <v>44865</v>
      </c>
      <c r="J425" t="s">
        <v>1296</v>
      </c>
      <c r="K425" t="s">
        <v>1297</v>
      </c>
      <c r="L425" t="s">
        <v>56</v>
      </c>
      <c r="M425">
        <v>38462.669600000001</v>
      </c>
      <c r="N425">
        <v>213</v>
      </c>
      <c r="O425" t="s">
        <v>39</v>
      </c>
      <c r="P425" t="s">
        <v>39</v>
      </c>
      <c r="Q425" s="2">
        <v>44881</v>
      </c>
      <c r="R425" t="s">
        <v>83</v>
      </c>
      <c r="S425" t="s">
        <v>45</v>
      </c>
      <c r="T425">
        <f>_xlfn.DAYS(Raw_data_US_healthcare[[#This Row],[Discharge Date]],Raw_data_US_healthcare[[#This Row],[Date of Admission]])</f>
        <v>16</v>
      </c>
    </row>
    <row r="426" spans="1:20" x14ac:dyDescent="0.3">
      <c r="A426" t="s">
        <v>26512</v>
      </c>
      <c r="B426" t="s">
        <v>1298</v>
      </c>
      <c r="C426">
        <v>18</v>
      </c>
      <c r="D426" t="str">
        <f>IF(Raw_data_US_healthcare[[#This Row],[Age]]&lt;35,"Young",IF(Raw_data_US_healthcare[[#This Row],[Age]]&lt;60,"Middle","Senior"))</f>
        <v>Young</v>
      </c>
      <c r="E426" t="s">
        <v>26</v>
      </c>
      <c r="F426" t="s">
        <v>17</v>
      </c>
      <c r="G426" t="s">
        <v>17</v>
      </c>
      <c r="H426" t="s">
        <v>26514</v>
      </c>
      <c r="I426" s="2">
        <v>43505</v>
      </c>
      <c r="J426" t="s">
        <v>1299</v>
      </c>
      <c r="K426" t="s">
        <v>1300</v>
      </c>
      <c r="L426" t="s">
        <v>52</v>
      </c>
      <c r="M426">
        <v>14884.688399999999</v>
      </c>
      <c r="N426">
        <v>433</v>
      </c>
      <c r="O426" t="s">
        <v>39</v>
      </c>
      <c r="P426" t="s">
        <v>39</v>
      </c>
      <c r="Q426" s="2">
        <v>43521</v>
      </c>
      <c r="R426" t="s">
        <v>83</v>
      </c>
      <c r="S426" t="s">
        <v>33</v>
      </c>
      <c r="T426">
        <f>_xlfn.DAYS(Raw_data_US_healthcare[[#This Row],[Discharge Date]],Raw_data_US_healthcare[[#This Row],[Date of Admission]])</f>
        <v>16</v>
      </c>
    </row>
    <row r="427" spans="1:20" x14ac:dyDescent="0.3">
      <c r="A427" t="s">
        <v>26511</v>
      </c>
      <c r="B427" t="s">
        <v>1301</v>
      </c>
      <c r="C427">
        <v>84</v>
      </c>
      <c r="D427" t="str">
        <f>IF(Raw_data_US_healthcare[[#This Row],[Age]]&lt;35,"Young",IF(Raw_data_US_healthcare[[#This Row],[Age]]&lt;60,"Middle","Senior"))</f>
        <v>Senior</v>
      </c>
      <c r="E427" t="s">
        <v>16</v>
      </c>
      <c r="F427" t="s">
        <v>49</v>
      </c>
      <c r="G427" t="s">
        <v>49</v>
      </c>
      <c r="H427" t="s">
        <v>36</v>
      </c>
      <c r="I427" s="2">
        <v>44626</v>
      </c>
      <c r="J427" t="s">
        <v>1302</v>
      </c>
      <c r="K427" t="s">
        <v>1303</v>
      </c>
      <c r="L427" t="s">
        <v>21</v>
      </c>
      <c r="M427">
        <v>22782.874899999999</v>
      </c>
      <c r="N427">
        <v>340</v>
      </c>
      <c r="O427" t="s">
        <v>22</v>
      </c>
      <c r="P427" t="s">
        <v>22</v>
      </c>
      <c r="Q427" s="2">
        <v>44642</v>
      </c>
      <c r="R427" t="s">
        <v>44</v>
      </c>
      <c r="S427" t="s">
        <v>24</v>
      </c>
      <c r="T427">
        <f>_xlfn.DAYS(Raw_data_US_healthcare[[#This Row],[Discharge Date]],Raw_data_US_healthcare[[#This Row],[Date of Admission]])</f>
        <v>16</v>
      </c>
    </row>
    <row r="428" spans="1:20" x14ac:dyDescent="0.3">
      <c r="A428" t="s">
        <v>26511</v>
      </c>
      <c r="B428" t="s">
        <v>1304</v>
      </c>
      <c r="C428">
        <v>23</v>
      </c>
      <c r="D428" t="str">
        <f>IF(Raw_data_US_healthcare[[#This Row],[Age]]&lt;35,"Young",IF(Raw_data_US_healthcare[[#This Row],[Age]]&lt;60,"Middle","Senior"))</f>
        <v>Young</v>
      </c>
      <c r="E428" t="s">
        <v>16</v>
      </c>
      <c r="F428" t="s">
        <v>62</v>
      </c>
      <c r="G428" t="s">
        <v>62</v>
      </c>
      <c r="H428" t="s">
        <v>18</v>
      </c>
      <c r="I428" s="2">
        <v>44619</v>
      </c>
      <c r="J428" t="s">
        <v>1305</v>
      </c>
      <c r="K428" t="s">
        <v>1306</v>
      </c>
      <c r="L428" t="s">
        <v>56</v>
      </c>
      <c r="M428">
        <v>59056.622000000003</v>
      </c>
      <c r="N428">
        <v>406</v>
      </c>
      <c r="O428" t="s">
        <v>39</v>
      </c>
      <c r="P428" t="s">
        <v>39</v>
      </c>
      <c r="Q428" s="2">
        <v>44641</v>
      </c>
      <c r="R428" t="s">
        <v>48</v>
      </c>
      <c r="S428" t="s">
        <v>24</v>
      </c>
      <c r="T428">
        <f>_xlfn.DAYS(Raw_data_US_healthcare[[#This Row],[Discharge Date]],Raw_data_US_healthcare[[#This Row],[Date of Admission]])</f>
        <v>22</v>
      </c>
    </row>
    <row r="429" spans="1:20" x14ac:dyDescent="0.3">
      <c r="A429" t="s">
        <v>26512</v>
      </c>
      <c r="B429" t="s">
        <v>1307</v>
      </c>
      <c r="C429">
        <v>24</v>
      </c>
      <c r="D429" t="str">
        <f>IF(Raw_data_US_healthcare[[#This Row],[Age]]&lt;35,"Young",IF(Raw_data_US_healthcare[[#This Row],[Age]]&lt;60,"Middle","Senior"))</f>
        <v>Young</v>
      </c>
      <c r="E429" t="s">
        <v>26</v>
      </c>
      <c r="F429" t="s">
        <v>113</v>
      </c>
      <c r="G429" t="s">
        <v>113</v>
      </c>
      <c r="H429" t="s">
        <v>26516</v>
      </c>
      <c r="I429" s="2">
        <v>43811</v>
      </c>
      <c r="J429" t="s">
        <v>1308</v>
      </c>
      <c r="K429" t="s">
        <v>1309</v>
      </c>
      <c r="L429" t="s">
        <v>52</v>
      </c>
      <c r="M429">
        <v>29237.048599999998</v>
      </c>
      <c r="N429">
        <v>286</v>
      </c>
      <c r="O429" t="s">
        <v>39</v>
      </c>
      <c r="P429" t="s">
        <v>39</v>
      </c>
      <c r="Q429" s="2">
        <v>43815</v>
      </c>
      <c r="R429" t="s">
        <v>48</v>
      </c>
      <c r="S429" t="s">
        <v>24</v>
      </c>
      <c r="T429">
        <f>_xlfn.DAYS(Raw_data_US_healthcare[[#This Row],[Discharge Date]],Raw_data_US_healthcare[[#This Row],[Date of Admission]])</f>
        <v>4</v>
      </c>
    </row>
    <row r="430" spans="1:20" x14ac:dyDescent="0.3">
      <c r="A430" t="s">
        <v>26511</v>
      </c>
      <c r="B430" t="s">
        <v>6410</v>
      </c>
      <c r="C430">
        <v>79</v>
      </c>
      <c r="D430" t="str">
        <f>IF(Raw_data_US_healthcare[[#This Row],[Age]]&lt;35,"Young",IF(Raw_data_US_healthcare[[#This Row],[Age]]&lt;60,"Middle","Senior"))</f>
        <v>Senior</v>
      </c>
      <c r="E430" t="s">
        <v>16</v>
      </c>
      <c r="F430" t="s">
        <v>113</v>
      </c>
      <c r="G430" t="s">
        <v>113</v>
      </c>
      <c r="H430" t="s">
        <v>69</v>
      </c>
      <c r="I430" s="2">
        <v>44588</v>
      </c>
      <c r="J430" t="s">
        <v>1310</v>
      </c>
      <c r="K430" t="s">
        <v>1311</v>
      </c>
      <c r="L430" t="s">
        <v>21</v>
      </c>
      <c r="M430">
        <v>39196.392200000002</v>
      </c>
      <c r="N430">
        <v>374</v>
      </c>
      <c r="O430" t="s">
        <v>39</v>
      </c>
      <c r="P430" t="s">
        <v>39</v>
      </c>
      <c r="Q430" s="2">
        <v>44607</v>
      </c>
      <c r="R430" t="s">
        <v>48</v>
      </c>
      <c r="S430" t="s">
        <v>45</v>
      </c>
      <c r="T430">
        <f>_xlfn.DAYS(Raw_data_US_healthcare[[#This Row],[Discharge Date]],Raw_data_US_healthcare[[#This Row],[Date of Admission]])</f>
        <v>19</v>
      </c>
    </row>
    <row r="431" spans="1:20" x14ac:dyDescent="0.3">
      <c r="A431" t="s">
        <v>26511</v>
      </c>
      <c r="B431" t="s">
        <v>1312</v>
      </c>
      <c r="C431">
        <v>52</v>
      </c>
      <c r="D431" t="str">
        <f>IF(Raw_data_US_healthcare[[#This Row],[Age]]&lt;35,"Young",IF(Raw_data_US_healthcare[[#This Row],[Age]]&lt;60,"Middle","Senior"))</f>
        <v>Middle</v>
      </c>
      <c r="E431" t="s">
        <v>16</v>
      </c>
      <c r="F431" t="s">
        <v>35</v>
      </c>
      <c r="G431" t="s">
        <v>35</v>
      </c>
      <c r="H431" t="s">
        <v>18</v>
      </c>
      <c r="I431" s="2">
        <v>44665</v>
      </c>
      <c r="J431" t="s">
        <v>1313</v>
      </c>
      <c r="K431" t="s">
        <v>1314</v>
      </c>
      <c r="L431" t="s">
        <v>21</v>
      </c>
      <c r="M431">
        <v>28666.027999999998</v>
      </c>
      <c r="N431">
        <v>336</v>
      </c>
      <c r="O431" t="s">
        <v>43</v>
      </c>
      <c r="P431" t="s">
        <v>43</v>
      </c>
      <c r="Q431" s="2">
        <v>44670</v>
      </c>
      <c r="R431" t="s">
        <v>23</v>
      </c>
      <c r="S431" t="s">
        <v>45</v>
      </c>
      <c r="T431">
        <f>_xlfn.DAYS(Raw_data_US_healthcare[[#This Row],[Discharge Date]],Raw_data_US_healthcare[[#This Row],[Date of Admission]])</f>
        <v>5</v>
      </c>
    </row>
    <row r="432" spans="1:20" x14ac:dyDescent="0.3">
      <c r="A432" t="s">
        <v>26512</v>
      </c>
      <c r="B432" t="s">
        <v>1315</v>
      </c>
      <c r="C432">
        <v>66</v>
      </c>
      <c r="D432" t="str">
        <f>IF(Raw_data_US_healthcare[[#This Row],[Age]]&lt;35,"Young",IF(Raw_data_US_healthcare[[#This Row],[Age]]&lt;60,"Middle","Senior"))</f>
        <v>Senior</v>
      </c>
      <c r="E432" t="s">
        <v>26</v>
      </c>
      <c r="F432" t="s">
        <v>88</v>
      </c>
      <c r="G432" t="s">
        <v>88</v>
      </c>
      <c r="H432" t="s">
        <v>28</v>
      </c>
      <c r="I432" s="2">
        <v>45045</v>
      </c>
      <c r="J432" t="s">
        <v>1316</v>
      </c>
      <c r="K432" t="s">
        <v>1317</v>
      </c>
      <c r="L432" t="s">
        <v>21</v>
      </c>
      <c r="M432">
        <v>3592.5801999999999</v>
      </c>
      <c r="N432">
        <v>252</v>
      </c>
      <c r="O432" t="s">
        <v>43</v>
      </c>
      <c r="P432" t="s">
        <v>43</v>
      </c>
      <c r="Q432" s="2">
        <v>45064</v>
      </c>
      <c r="R432" t="s">
        <v>48</v>
      </c>
      <c r="S432" t="s">
        <v>45</v>
      </c>
      <c r="T432">
        <f>_xlfn.DAYS(Raw_data_US_healthcare[[#This Row],[Discharge Date]],Raw_data_US_healthcare[[#This Row],[Date of Admission]])</f>
        <v>19</v>
      </c>
    </row>
    <row r="433" spans="1:20" x14ac:dyDescent="0.3">
      <c r="A433" t="s">
        <v>26511</v>
      </c>
      <c r="B433" t="s">
        <v>26524</v>
      </c>
      <c r="C433">
        <v>39</v>
      </c>
      <c r="D433" t="str">
        <f>IF(Raw_data_US_healthcare[[#This Row],[Age]]&lt;35,"Young",IF(Raw_data_US_healthcare[[#This Row],[Age]]&lt;60,"Middle","Senior"))</f>
        <v>Middle</v>
      </c>
      <c r="E433" t="s">
        <v>16</v>
      </c>
      <c r="F433" t="s">
        <v>228</v>
      </c>
      <c r="G433" t="s">
        <v>228</v>
      </c>
      <c r="H433" t="s">
        <v>18</v>
      </c>
      <c r="I433" s="2">
        <v>45182</v>
      </c>
      <c r="J433" t="s">
        <v>1318</v>
      </c>
      <c r="K433" t="s">
        <v>1319</v>
      </c>
      <c r="L433" t="s">
        <v>56</v>
      </c>
      <c r="M433">
        <v>26777.272700000001</v>
      </c>
      <c r="N433">
        <v>386</v>
      </c>
      <c r="O433" t="s">
        <v>39</v>
      </c>
      <c r="P433" t="s">
        <v>39</v>
      </c>
      <c r="Q433" s="2">
        <v>45195</v>
      </c>
      <c r="R433" t="s">
        <v>48</v>
      </c>
      <c r="S433" t="s">
        <v>45</v>
      </c>
      <c r="T433">
        <f>_xlfn.DAYS(Raw_data_US_healthcare[[#This Row],[Discharge Date]],Raw_data_US_healthcare[[#This Row],[Date of Admission]])</f>
        <v>13</v>
      </c>
    </row>
    <row r="434" spans="1:20" x14ac:dyDescent="0.3">
      <c r="A434" t="s">
        <v>26512</v>
      </c>
      <c r="B434" t="s">
        <v>1320</v>
      </c>
      <c r="C434">
        <v>58</v>
      </c>
      <c r="D434" t="str">
        <f>IF(Raw_data_US_healthcare[[#This Row],[Age]]&lt;35,"Young",IF(Raw_data_US_healthcare[[#This Row],[Age]]&lt;60,"Middle","Senior"))</f>
        <v>Middle</v>
      </c>
      <c r="E434" t="s">
        <v>26</v>
      </c>
      <c r="F434" t="s">
        <v>27</v>
      </c>
      <c r="G434" t="s">
        <v>27</v>
      </c>
      <c r="H434" t="s">
        <v>36</v>
      </c>
      <c r="I434" s="2">
        <v>43672</v>
      </c>
      <c r="J434" t="s">
        <v>1321</v>
      </c>
      <c r="K434" t="s">
        <v>1322</v>
      </c>
      <c r="L434" t="s">
        <v>56</v>
      </c>
      <c r="M434">
        <v>24809.9313</v>
      </c>
      <c r="N434">
        <v>428</v>
      </c>
      <c r="O434" t="s">
        <v>22</v>
      </c>
      <c r="P434" t="s">
        <v>22</v>
      </c>
      <c r="Q434" s="2">
        <v>43695</v>
      </c>
      <c r="R434" t="s">
        <v>32</v>
      </c>
      <c r="S434" t="s">
        <v>45</v>
      </c>
      <c r="T434">
        <f>_xlfn.DAYS(Raw_data_US_healthcare[[#This Row],[Discharge Date]],Raw_data_US_healthcare[[#This Row],[Date of Admission]])</f>
        <v>23</v>
      </c>
    </row>
    <row r="435" spans="1:20" x14ac:dyDescent="0.3">
      <c r="A435" t="s">
        <v>26511</v>
      </c>
      <c r="B435" t="s">
        <v>1323</v>
      </c>
      <c r="C435">
        <v>59</v>
      </c>
      <c r="D435" t="str">
        <f>IF(Raw_data_US_healthcare[[#This Row],[Age]]&lt;35,"Young",IF(Raw_data_US_healthcare[[#This Row],[Age]]&lt;60,"Middle","Senior"))</f>
        <v>Middle</v>
      </c>
      <c r="E435" t="s">
        <v>16</v>
      </c>
      <c r="F435" t="s">
        <v>35</v>
      </c>
      <c r="G435" t="s">
        <v>35</v>
      </c>
      <c r="H435" t="s">
        <v>69</v>
      </c>
      <c r="I435" s="2">
        <v>44371</v>
      </c>
      <c r="J435" t="s">
        <v>1324</v>
      </c>
      <c r="K435" t="s">
        <v>1325</v>
      </c>
      <c r="L435" t="s">
        <v>60</v>
      </c>
      <c r="M435">
        <v>76313.492899999997</v>
      </c>
      <c r="N435">
        <v>439</v>
      </c>
      <c r="O435" t="s">
        <v>39</v>
      </c>
      <c r="P435" t="s">
        <v>39</v>
      </c>
      <c r="Q435" s="2">
        <v>44388</v>
      </c>
      <c r="R435" t="s">
        <v>83</v>
      </c>
      <c r="S435" t="s">
        <v>24</v>
      </c>
      <c r="T435">
        <f>_xlfn.DAYS(Raw_data_US_healthcare[[#This Row],[Discharge Date]],Raw_data_US_healthcare[[#This Row],[Date of Admission]])</f>
        <v>17</v>
      </c>
    </row>
    <row r="436" spans="1:20" x14ac:dyDescent="0.3">
      <c r="A436" t="s">
        <v>26511</v>
      </c>
      <c r="B436" t="s">
        <v>1326</v>
      </c>
      <c r="C436">
        <v>81</v>
      </c>
      <c r="D436" t="str">
        <f>IF(Raw_data_US_healthcare[[#This Row],[Age]]&lt;35,"Young",IF(Raw_data_US_healthcare[[#This Row],[Age]]&lt;60,"Middle","Senior"))</f>
        <v>Senior</v>
      </c>
      <c r="E436" t="s">
        <v>16</v>
      </c>
      <c r="F436" t="s">
        <v>27</v>
      </c>
      <c r="G436" t="s">
        <v>27</v>
      </c>
      <c r="H436" t="s">
        <v>26514</v>
      </c>
      <c r="I436" s="2">
        <v>44792</v>
      </c>
      <c r="J436" t="s">
        <v>1327</v>
      </c>
      <c r="K436" t="s">
        <v>1328</v>
      </c>
      <c r="L436" t="s">
        <v>21</v>
      </c>
      <c r="M436">
        <v>3502.0816</v>
      </c>
      <c r="N436">
        <v>265</v>
      </c>
      <c r="O436" t="s">
        <v>22</v>
      </c>
      <c r="P436" t="s">
        <v>22</v>
      </c>
      <c r="Q436" s="2">
        <v>44806</v>
      </c>
      <c r="R436" t="s">
        <v>32</v>
      </c>
      <c r="S436" t="s">
        <v>45</v>
      </c>
      <c r="T436">
        <f>_xlfn.DAYS(Raw_data_US_healthcare[[#This Row],[Discharge Date]],Raw_data_US_healthcare[[#This Row],[Date of Admission]])</f>
        <v>14</v>
      </c>
    </row>
    <row r="437" spans="1:20" x14ac:dyDescent="0.3">
      <c r="A437" t="s">
        <v>26511</v>
      </c>
      <c r="B437" t="s">
        <v>1329</v>
      </c>
      <c r="C437">
        <v>53</v>
      </c>
      <c r="D437" t="str">
        <f>IF(Raw_data_US_healthcare[[#This Row],[Age]]&lt;35,"Young",IF(Raw_data_US_healthcare[[#This Row],[Age]]&lt;60,"Middle","Senior"))</f>
        <v>Middle</v>
      </c>
      <c r="E437" t="s">
        <v>16</v>
      </c>
      <c r="F437" t="s">
        <v>88</v>
      </c>
      <c r="G437" t="s">
        <v>88</v>
      </c>
      <c r="H437" t="s">
        <v>36</v>
      </c>
      <c r="I437" s="2">
        <v>44144</v>
      </c>
      <c r="J437" t="s">
        <v>1330</v>
      </c>
      <c r="K437" t="s">
        <v>1331</v>
      </c>
      <c r="L437" t="s">
        <v>56</v>
      </c>
      <c r="M437">
        <v>16959.940699999999</v>
      </c>
      <c r="N437">
        <v>153</v>
      </c>
      <c r="O437" t="s">
        <v>22</v>
      </c>
      <c r="P437" t="s">
        <v>22</v>
      </c>
      <c r="Q437" s="2">
        <v>44145</v>
      </c>
      <c r="R437" t="s">
        <v>48</v>
      </c>
      <c r="S437" t="s">
        <v>45</v>
      </c>
      <c r="T437">
        <f>_xlfn.DAYS(Raw_data_US_healthcare[[#This Row],[Discharge Date]],Raw_data_US_healthcare[[#This Row],[Date of Admission]])</f>
        <v>1</v>
      </c>
    </row>
    <row r="438" spans="1:20" x14ac:dyDescent="0.3">
      <c r="A438" t="s">
        <v>26512</v>
      </c>
      <c r="B438" t="s">
        <v>1332</v>
      </c>
      <c r="C438">
        <v>79</v>
      </c>
      <c r="D438" t="str">
        <f>IF(Raw_data_US_healthcare[[#This Row],[Age]]&lt;35,"Young",IF(Raw_data_US_healthcare[[#This Row],[Age]]&lt;60,"Middle","Senior"))</f>
        <v>Senior</v>
      </c>
      <c r="E438" t="s">
        <v>26</v>
      </c>
      <c r="F438" t="s">
        <v>88</v>
      </c>
      <c r="G438" t="s">
        <v>88</v>
      </c>
      <c r="H438" t="s">
        <v>36</v>
      </c>
      <c r="I438" s="2">
        <v>44215</v>
      </c>
      <c r="J438" t="s">
        <v>1333</v>
      </c>
      <c r="K438" t="s">
        <v>1334</v>
      </c>
      <c r="L438" t="s">
        <v>21</v>
      </c>
      <c r="M438">
        <v>13008.659</v>
      </c>
      <c r="N438">
        <v>264</v>
      </c>
      <c r="O438" t="s">
        <v>22</v>
      </c>
      <c r="P438" t="s">
        <v>22</v>
      </c>
      <c r="Q438" s="2">
        <v>44234</v>
      </c>
      <c r="R438" t="s">
        <v>32</v>
      </c>
      <c r="S438" t="s">
        <v>24</v>
      </c>
      <c r="T438">
        <f>_xlfn.DAYS(Raw_data_US_healthcare[[#This Row],[Discharge Date]],Raw_data_US_healthcare[[#This Row],[Date of Admission]])</f>
        <v>19</v>
      </c>
    </row>
    <row r="439" spans="1:20" x14ac:dyDescent="0.3">
      <c r="A439" t="s">
        <v>26512</v>
      </c>
      <c r="B439" t="s">
        <v>1335</v>
      </c>
      <c r="C439">
        <v>55</v>
      </c>
      <c r="D439" t="str">
        <f>IF(Raw_data_US_healthcare[[#This Row],[Age]]&lt;35,"Young",IF(Raw_data_US_healthcare[[#This Row],[Age]]&lt;60,"Middle","Senior"))</f>
        <v>Middle</v>
      </c>
      <c r="E439" t="s">
        <v>26</v>
      </c>
      <c r="F439" t="s">
        <v>88</v>
      </c>
      <c r="G439" t="s">
        <v>88</v>
      </c>
      <c r="H439" t="s">
        <v>18</v>
      </c>
      <c r="I439" s="2">
        <v>44057</v>
      </c>
      <c r="J439" t="s">
        <v>1336</v>
      </c>
      <c r="K439" t="s">
        <v>1337</v>
      </c>
      <c r="L439" t="s">
        <v>60</v>
      </c>
      <c r="M439">
        <v>29246.0789</v>
      </c>
      <c r="N439">
        <v>234</v>
      </c>
      <c r="O439" t="s">
        <v>39</v>
      </c>
      <c r="P439" t="s">
        <v>39</v>
      </c>
      <c r="Q439" s="2">
        <v>44065</v>
      </c>
      <c r="R439" t="s">
        <v>48</v>
      </c>
      <c r="S439" t="s">
        <v>33</v>
      </c>
      <c r="T439">
        <f>_xlfn.DAYS(Raw_data_US_healthcare[[#This Row],[Discharge Date]],Raw_data_US_healthcare[[#This Row],[Date of Admission]])</f>
        <v>8</v>
      </c>
    </row>
    <row r="440" spans="1:20" x14ac:dyDescent="0.3">
      <c r="A440" t="s">
        <v>26511</v>
      </c>
      <c r="B440" t="s">
        <v>1338</v>
      </c>
      <c r="C440">
        <v>79</v>
      </c>
      <c r="D440" t="str">
        <f>IF(Raw_data_US_healthcare[[#This Row],[Age]]&lt;35,"Young",IF(Raw_data_US_healthcare[[#This Row],[Age]]&lt;60,"Middle","Senior"))</f>
        <v>Senior</v>
      </c>
      <c r="E440" t="s">
        <v>16</v>
      </c>
      <c r="F440" t="s">
        <v>228</v>
      </c>
      <c r="G440" t="s">
        <v>228</v>
      </c>
      <c r="H440" t="s">
        <v>26514</v>
      </c>
      <c r="I440" s="2">
        <v>44653</v>
      </c>
      <c r="J440" t="s">
        <v>1339</v>
      </c>
      <c r="K440" t="s">
        <v>1340</v>
      </c>
      <c r="L440" t="s">
        <v>21</v>
      </c>
      <c r="M440">
        <v>10178.7364</v>
      </c>
      <c r="N440">
        <v>174</v>
      </c>
      <c r="O440" t="s">
        <v>22</v>
      </c>
      <c r="P440" t="s">
        <v>22</v>
      </c>
      <c r="Q440" s="2">
        <v>44653</v>
      </c>
      <c r="R440" t="s">
        <v>48</v>
      </c>
      <c r="S440" t="s">
        <v>24</v>
      </c>
      <c r="T440">
        <f>_xlfn.DAYS(Raw_data_US_healthcare[[#This Row],[Discharge Date]],Raw_data_US_healthcare[[#This Row],[Date of Admission]])</f>
        <v>0</v>
      </c>
    </row>
    <row r="441" spans="1:20" x14ac:dyDescent="0.3">
      <c r="A441" t="s">
        <v>26511</v>
      </c>
      <c r="B441" t="s">
        <v>1341</v>
      </c>
      <c r="C441">
        <v>26</v>
      </c>
      <c r="D441" t="str">
        <f>IF(Raw_data_US_healthcare[[#This Row],[Age]]&lt;35,"Young",IF(Raw_data_US_healthcare[[#This Row],[Age]]&lt;60,"Middle","Senior"))</f>
        <v>Young</v>
      </c>
      <c r="E441" t="s">
        <v>16</v>
      </c>
      <c r="F441" t="s">
        <v>113</v>
      </c>
      <c r="G441" t="s">
        <v>113</v>
      </c>
      <c r="H441" t="s">
        <v>28</v>
      </c>
      <c r="I441" s="2">
        <v>44971</v>
      </c>
      <c r="J441" t="s">
        <v>1342</v>
      </c>
      <c r="K441" t="s">
        <v>1343</v>
      </c>
      <c r="L441" t="s">
        <v>56</v>
      </c>
      <c r="M441">
        <v>3990.5558999999998</v>
      </c>
      <c r="N441">
        <v>445</v>
      </c>
      <c r="O441" t="s">
        <v>39</v>
      </c>
      <c r="P441" t="s">
        <v>39</v>
      </c>
      <c r="Q441" s="2">
        <v>44984</v>
      </c>
      <c r="R441" t="s">
        <v>83</v>
      </c>
      <c r="S441" t="s">
        <v>45</v>
      </c>
      <c r="T441">
        <f>_xlfn.DAYS(Raw_data_US_healthcare[[#This Row],[Discharge Date]],Raw_data_US_healthcare[[#This Row],[Date of Admission]])</f>
        <v>13</v>
      </c>
    </row>
    <row r="442" spans="1:20" x14ac:dyDescent="0.3">
      <c r="A442" t="s">
        <v>26512</v>
      </c>
      <c r="B442" t="s">
        <v>1344</v>
      </c>
      <c r="C442">
        <v>23</v>
      </c>
      <c r="D442" t="str">
        <f>IF(Raw_data_US_healthcare[[#This Row],[Age]]&lt;35,"Young",IF(Raw_data_US_healthcare[[#This Row],[Age]]&lt;60,"Middle","Senior"))</f>
        <v>Young</v>
      </c>
      <c r="E442" t="s">
        <v>26</v>
      </c>
      <c r="F442" t="s">
        <v>49</v>
      </c>
      <c r="G442" t="s">
        <v>49</v>
      </c>
      <c r="H442" t="s">
        <v>69</v>
      </c>
      <c r="I442" s="2">
        <v>43737</v>
      </c>
      <c r="J442" t="s">
        <v>1345</v>
      </c>
      <c r="K442" t="s">
        <v>1346</v>
      </c>
      <c r="L442" t="s">
        <v>31</v>
      </c>
      <c r="M442">
        <v>10958.4244</v>
      </c>
      <c r="N442">
        <v>110</v>
      </c>
      <c r="O442" t="s">
        <v>39</v>
      </c>
      <c r="P442" t="s">
        <v>39</v>
      </c>
      <c r="Q442" s="2">
        <v>43762</v>
      </c>
      <c r="R442" t="s">
        <v>23</v>
      </c>
      <c r="S442" t="s">
        <v>24</v>
      </c>
      <c r="T442">
        <f>_xlfn.DAYS(Raw_data_US_healthcare[[#This Row],[Discharge Date]],Raw_data_US_healthcare[[#This Row],[Date of Admission]])</f>
        <v>25</v>
      </c>
    </row>
    <row r="443" spans="1:20" x14ac:dyDescent="0.3">
      <c r="A443" t="s">
        <v>26511</v>
      </c>
      <c r="B443" t="s">
        <v>1347</v>
      </c>
      <c r="C443">
        <v>52</v>
      </c>
      <c r="D443" t="str">
        <f>IF(Raw_data_US_healthcare[[#This Row],[Age]]&lt;35,"Young",IF(Raw_data_US_healthcare[[#This Row],[Age]]&lt;60,"Middle","Senior"))</f>
        <v>Middle</v>
      </c>
      <c r="E443" t="s">
        <v>16</v>
      </c>
      <c r="F443" t="s">
        <v>88</v>
      </c>
      <c r="G443" t="s">
        <v>88</v>
      </c>
      <c r="H443" t="s">
        <v>18</v>
      </c>
      <c r="I443" s="2">
        <v>44234</v>
      </c>
      <c r="J443" t="s">
        <v>1348</v>
      </c>
      <c r="K443" t="s">
        <v>1349</v>
      </c>
      <c r="L443" t="s">
        <v>52</v>
      </c>
      <c r="M443">
        <v>20663.007000000001</v>
      </c>
      <c r="N443">
        <v>101</v>
      </c>
      <c r="O443" t="s">
        <v>43</v>
      </c>
      <c r="P443" t="s">
        <v>43</v>
      </c>
      <c r="Q443" s="2">
        <v>44248</v>
      </c>
      <c r="R443" t="s">
        <v>23</v>
      </c>
      <c r="S443" t="s">
        <v>45</v>
      </c>
      <c r="T443">
        <f>_xlfn.DAYS(Raw_data_US_healthcare[[#This Row],[Discharge Date]],Raw_data_US_healthcare[[#This Row],[Date of Admission]])</f>
        <v>14</v>
      </c>
    </row>
    <row r="444" spans="1:20" x14ac:dyDescent="0.3">
      <c r="A444" t="s">
        <v>26512</v>
      </c>
      <c r="B444" t="s">
        <v>1350</v>
      </c>
      <c r="C444">
        <v>50</v>
      </c>
      <c r="D444" t="str">
        <f>IF(Raw_data_US_healthcare[[#This Row],[Age]]&lt;35,"Young",IF(Raw_data_US_healthcare[[#This Row],[Age]]&lt;60,"Middle","Senior"))</f>
        <v>Middle</v>
      </c>
      <c r="E444" t="s">
        <v>26</v>
      </c>
      <c r="F444" t="s">
        <v>228</v>
      </c>
      <c r="G444" t="s">
        <v>228</v>
      </c>
      <c r="H444" t="s">
        <v>18</v>
      </c>
      <c r="I444" s="2">
        <v>44003</v>
      </c>
      <c r="J444" t="s">
        <v>1351</v>
      </c>
      <c r="K444" t="s">
        <v>1352</v>
      </c>
      <c r="L444" t="s">
        <v>31</v>
      </c>
      <c r="M444">
        <v>13558.036700000001</v>
      </c>
      <c r="N444">
        <v>145</v>
      </c>
      <c r="O444" t="s">
        <v>43</v>
      </c>
      <c r="P444" t="s">
        <v>43</v>
      </c>
      <c r="Q444" s="2">
        <v>44032</v>
      </c>
      <c r="R444" t="s">
        <v>23</v>
      </c>
      <c r="S444" t="s">
        <v>45</v>
      </c>
      <c r="T444">
        <f>_xlfn.DAYS(Raw_data_US_healthcare[[#This Row],[Discharge Date]],Raw_data_US_healthcare[[#This Row],[Date of Admission]])</f>
        <v>29</v>
      </c>
    </row>
    <row r="445" spans="1:20" x14ac:dyDescent="0.3">
      <c r="A445" t="s">
        <v>26512</v>
      </c>
      <c r="B445" t="s">
        <v>1353</v>
      </c>
      <c r="C445">
        <v>81</v>
      </c>
      <c r="D445" t="str">
        <f>IF(Raw_data_US_healthcare[[#This Row],[Age]]&lt;35,"Young",IF(Raw_data_US_healthcare[[#This Row],[Age]]&lt;60,"Middle","Senior"))</f>
        <v>Senior</v>
      </c>
      <c r="E445" t="s">
        <v>26</v>
      </c>
      <c r="F445" t="s">
        <v>62</v>
      </c>
      <c r="G445" t="s">
        <v>62</v>
      </c>
      <c r="H445" t="s">
        <v>28</v>
      </c>
      <c r="I445" s="2">
        <v>44748</v>
      </c>
      <c r="J445" t="s">
        <v>1354</v>
      </c>
      <c r="K445" t="s">
        <v>1355</v>
      </c>
      <c r="L445" t="s">
        <v>21</v>
      </c>
      <c r="M445">
        <v>44576.0291</v>
      </c>
      <c r="N445">
        <v>382</v>
      </c>
      <c r="O445" t="s">
        <v>22</v>
      </c>
      <c r="P445" t="s">
        <v>22</v>
      </c>
      <c r="Q445" s="2">
        <v>44748</v>
      </c>
      <c r="R445" t="s">
        <v>83</v>
      </c>
      <c r="S445" t="s">
        <v>24</v>
      </c>
      <c r="T445">
        <f>_xlfn.DAYS(Raw_data_US_healthcare[[#This Row],[Discharge Date]],Raw_data_US_healthcare[[#This Row],[Date of Admission]])</f>
        <v>0</v>
      </c>
    </row>
    <row r="446" spans="1:20" x14ac:dyDescent="0.3">
      <c r="A446" t="s">
        <v>26512</v>
      </c>
      <c r="B446" t="s">
        <v>1356</v>
      </c>
      <c r="C446">
        <v>50</v>
      </c>
      <c r="D446" t="str">
        <f>IF(Raw_data_US_healthcare[[#This Row],[Age]]&lt;35,"Young",IF(Raw_data_US_healthcare[[#This Row],[Age]]&lt;60,"Middle","Senior"))</f>
        <v>Middle</v>
      </c>
      <c r="E446" t="s">
        <v>26</v>
      </c>
      <c r="F446" t="s">
        <v>35</v>
      </c>
      <c r="G446" t="s">
        <v>35</v>
      </c>
      <c r="H446" t="s">
        <v>28</v>
      </c>
      <c r="I446" s="2">
        <v>44330</v>
      </c>
      <c r="J446" t="s">
        <v>1357</v>
      </c>
      <c r="K446" t="s">
        <v>1358</v>
      </c>
      <c r="L446" t="s">
        <v>21</v>
      </c>
      <c r="M446">
        <v>35761.495600000002</v>
      </c>
      <c r="N446">
        <v>496</v>
      </c>
      <c r="O446" t="s">
        <v>39</v>
      </c>
      <c r="P446" t="s">
        <v>39</v>
      </c>
      <c r="Q446" s="2">
        <v>44339</v>
      </c>
      <c r="R446" t="s">
        <v>83</v>
      </c>
      <c r="S446" t="s">
        <v>45</v>
      </c>
      <c r="T446">
        <f>_xlfn.DAYS(Raw_data_US_healthcare[[#This Row],[Discharge Date]],Raw_data_US_healthcare[[#This Row],[Date of Admission]])</f>
        <v>9</v>
      </c>
    </row>
    <row r="447" spans="1:20" x14ac:dyDescent="0.3">
      <c r="A447" t="s">
        <v>26512</v>
      </c>
      <c r="B447" t="s">
        <v>1359</v>
      </c>
      <c r="C447">
        <v>54</v>
      </c>
      <c r="D447" t="str">
        <f>IF(Raw_data_US_healthcare[[#This Row],[Age]]&lt;35,"Young",IF(Raw_data_US_healthcare[[#This Row],[Age]]&lt;60,"Middle","Senior"))</f>
        <v>Middle</v>
      </c>
      <c r="E447" t="s">
        <v>26</v>
      </c>
      <c r="F447" t="s">
        <v>49</v>
      </c>
      <c r="G447" t="s">
        <v>49</v>
      </c>
      <c r="H447" t="s">
        <v>36</v>
      </c>
      <c r="I447" s="2">
        <v>44069</v>
      </c>
      <c r="J447" t="s">
        <v>1360</v>
      </c>
      <c r="K447" t="s">
        <v>1361</v>
      </c>
      <c r="L447" t="s">
        <v>60</v>
      </c>
      <c r="M447">
        <v>857.46220000000005</v>
      </c>
      <c r="N447">
        <v>485</v>
      </c>
      <c r="O447" t="s">
        <v>43</v>
      </c>
      <c r="P447" t="s">
        <v>43</v>
      </c>
      <c r="Q447" s="2">
        <v>44093</v>
      </c>
      <c r="R447" t="s">
        <v>44</v>
      </c>
      <c r="S447" t="s">
        <v>33</v>
      </c>
      <c r="T447">
        <f>_xlfn.DAYS(Raw_data_US_healthcare[[#This Row],[Discharge Date]],Raw_data_US_healthcare[[#This Row],[Date of Admission]])</f>
        <v>24</v>
      </c>
    </row>
    <row r="448" spans="1:20" x14ac:dyDescent="0.3">
      <c r="A448" t="s">
        <v>26511</v>
      </c>
      <c r="B448" t="s">
        <v>1362</v>
      </c>
      <c r="C448">
        <v>65</v>
      </c>
      <c r="D448" t="str">
        <f>IF(Raw_data_US_healthcare[[#This Row],[Age]]&lt;35,"Young",IF(Raw_data_US_healthcare[[#This Row],[Age]]&lt;60,"Middle","Senior"))</f>
        <v>Senior</v>
      </c>
      <c r="E448" t="s">
        <v>16</v>
      </c>
      <c r="F448" t="s">
        <v>88</v>
      </c>
      <c r="G448" t="s">
        <v>88</v>
      </c>
      <c r="H448" t="s">
        <v>26514</v>
      </c>
      <c r="I448" s="2">
        <v>45136</v>
      </c>
      <c r="J448" t="s">
        <v>1363</v>
      </c>
      <c r="K448" t="s">
        <v>1364</v>
      </c>
      <c r="L448" t="s">
        <v>21</v>
      </c>
      <c r="M448">
        <v>21225.3586</v>
      </c>
      <c r="N448">
        <v>375</v>
      </c>
      <c r="O448" t="s">
        <v>22</v>
      </c>
      <c r="P448" t="s">
        <v>22</v>
      </c>
      <c r="Q448" s="2">
        <v>45141</v>
      </c>
      <c r="R448" t="s">
        <v>48</v>
      </c>
      <c r="S448" t="s">
        <v>45</v>
      </c>
      <c r="T448">
        <f>_xlfn.DAYS(Raw_data_US_healthcare[[#This Row],[Discharge Date]],Raw_data_US_healthcare[[#This Row],[Date of Admission]])</f>
        <v>5</v>
      </c>
    </row>
    <row r="449" spans="1:20" x14ac:dyDescent="0.3">
      <c r="A449" t="s">
        <v>26512</v>
      </c>
      <c r="B449" t="s">
        <v>1365</v>
      </c>
      <c r="C449">
        <v>60</v>
      </c>
      <c r="D449" t="str">
        <f>IF(Raw_data_US_healthcare[[#This Row],[Age]]&lt;35,"Young",IF(Raw_data_US_healthcare[[#This Row],[Age]]&lt;60,"Middle","Senior"))</f>
        <v>Senior</v>
      </c>
      <c r="E449" t="s">
        <v>26</v>
      </c>
      <c r="F449" t="s">
        <v>62</v>
      </c>
      <c r="G449" t="s">
        <v>62</v>
      </c>
      <c r="H449" t="s">
        <v>26514</v>
      </c>
      <c r="I449" s="2">
        <v>44027</v>
      </c>
      <c r="J449" t="s">
        <v>1366</v>
      </c>
      <c r="K449" t="s">
        <v>1367</v>
      </c>
      <c r="L449" t="s">
        <v>52</v>
      </c>
      <c r="M449">
        <v>26058.979800000001</v>
      </c>
      <c r="N449">
        <v>435</v>
      </c>
      <c r="O449" t="s">
        <v>43</v>
      </c>
      <c r="P449" t="s">
        <v>43</v>
      </c>
      <c r="Q449" s="2">
        <v>44057</v>
      </c>
      <c r="R449" t="s">
        <v>83</v>
      </c>
      <c r="S449" t="s">
        <v>33</v>
      </c>
      <c r="T449">
        <f>_xlfn.DAYS(Raw_data_US_healthcare[[#This Row],[Discharge Date]],Raw_data_US_healthcare[[#This Row],[Date of Admission]])</f>
        <v>30</v>
      </c>
    </row>
    <row r="450" spans="1:20" x14ac:dyDescent="0.3">
      <c r="A450" t="s">
        <v>26511</v>
      </c>
      <c r="B450" t="s">
        <v>1368</v>
      </c>
      <c r="C450">
        <v>37</v>
      </c>
      <c r="D450" t="str">
        <f>IF(Raw_data_US_healthcare[[#This Row],[Age]]&lt;35,"Young",IF(Raw_data_US_healthcare[[#This Row],[Age]]&lt;60,"Middle","Senior"))</f>
        <v>Middle</v>
      </c>
      <c r="E450" t="s">
        <v>16</v>
      </c>
      <c r="F450" t="s">
        <v>88</v>
      </c>
      <c r="G450" t="s">
        <v>88</v>
      </c>
      <c r="H450" t="s">
        <v>69</v>
      </c>
      <c r="I450" s="2">
        <v>43657</v>
      </c>
      <c r="J450" t="s">
        <v>1369</v>
      </c>
      <c r="K450" t="s">
        <v>1370</v>
      </c>
      <c r="L450" t="s">
        <v>56</v>
      </c>
      <c r="M450">
        <v>15808.629000000001</v>
      </c>
      <c r="N450">
        <v>235</v>
      </c>
      <c r="O450" t="s">
        <v>39</v>
      </c>
      <c r="P450" t="s">
        <v>39</v>
      </c>
      <c r="Q450" s="2">
        <v>43673</v>
      </c>
      <c r="R450" t="s">
        <v>83</v>
      </c>
      <c r="S450" t="s">
        <v>33</v>
      </c>
      <c r="T450">
        <f>_xlfn.DAYS(Raw_data_US_healthcare[[#This Row],[Discharge Date]],Raw_data_US_healthcare[[#This Row],[Date of Admission]])</f>
        <v>16</v>
      </c>
    </row>
    <row r="451" spans="1:20" x14ac:dyDescent="0.3">
      <c r="A451" t="s">
        <v>26512</v>
      </c>
      <c r="B451" t="s">
        <v>137</v>
      </c>
      <c r="C451">
        <v>74</v>
      </c>
      <c r="D451" t="str">
        <f>IF(Raw_data_US_healthcare[[#This Row],[Age]]&lt;35,"Young",IF(Raw_data_US_healthcare[[#This Row],[Age]]&lt;60,"Middle","Senior"))</f>
        <v>Senior</v>
      </c>
      <c r="E451" t="s">
        <v>26</v>
      </c>
      <c r="F451" t="s">
        <v>35</v>
      </c>
      <c r="G451" t="s">
        <v>35</v>
      </c>
      <c r="H451" t="s">
        <v>69</v>
      </c>
      <c r="I451" s="2">
        <v>44844</v>
      </c>
      <c r="J451" t="s">
        <v>1371</v>
      </c>
      <c r="K451" t="s">
        <v>1372</v>
      </c>
      <c r="L451" t="s">
        <v>60</v>
      </c>
      <c r="M451">
        <v>9130.3009999999995</v>
      </c>
      <c r="N451">
        <v>492</v>
      </c>
      <c r="O451" t="s">
        <v>39</v>
      </c>
      <c r="P451" t="s">
        <v>39</v>
      </c>
      <c r="Q451" s="2">
        <v>44871</v>
      </c>
      <c r="R451" t="s">
        <v>83</v>
      </c>
      <c r="S451" t="s">
        <v>45</v>
      </c>
      <c r="T451">
        <f>_xlfn.DAYS(Raw_data_US_healthcare[[#This Row],[Discharge Date]],Raw_data_US_healthcare[[#This Row],[Date of Admission]])</f>
        <v>27</v>
      </c>
    </row>
    <row r="452" spans="1:20" x14ac:dyDescent="0.3">
      <c r="A452" t="s">
        <v>26511</v>
      </c>
      <c r="B452" t="s">
        <v>1373</v>
      </c>
      <c r="C452">
        <v>28</v>
      </c>
      <c r="D452" t="str">
        <f>IF(Raw_data_US_healthcare[[#This Row],[Age]]&lt;35,"Young",IF(Raw_data_US_healthcare[[#This Row],[Age]]&lt;60,"Middle","Senior"))</f>
        <v>Young</v>
      </c>
      <c r="E452" t="s">
        <v>16</v>
      </c>
      <c r="F452" t="s">
        <v>35</v>
      </c>
      <c r="G452" t="s">
        <v>35</v>
      </c>
      <c r="H452" t="s">
        <v>28</v>
      </c>
      <c r="I452" s="2">
        <v>43784</v>
      </c>
      <c r="J452" t="s">
        <v>1374</v>
      </c>
      <c r="K452" t="s">
        <v>1375</v>
      </c>
      <c r="L452" t="s">
        <v>31</v>
      </c>
      <c r="M452">
        <v>25625.7281</v>
      </c>
      <c r="N452">
        <v>353</v>
      </c>
      <c r="O452" t="s">
        <v>43</v>
      </c>
      <c r="P452" t="s">
        <v>43</v>
      </c>
      <c r="Q452" s="2">
        <v>43794</v>
      </c>
      <c r="R452" t="s">
        <v>44</v>
      </c>
      <c r="S452" t="s">
        <v>45</v>
      </c>
      <c r="T452">
        <f>_xlfn.DAYS(Raw_data_US_healthcare[[#This Row],[Discharge Date]],Raw_data_US_healthcare[[#This Row],[Date of Admission]])</f>
        <v>10</v>
      </c>
    </row>
    <row r="453" spans="1:20" x14ac:dyDescent="0.3">
      <c r="A453" t="s">
        <v>26512</v>
      </c>
      <c r="B453" t="s">
        <v>1376</v>
      </c>
      <c r="C453">
        <v>33</v>
      </c>
      <c r="D453" t="str">
        <f>IF(Raw_data_US_healthcare[[#This Row],[Age]]&lt;35,"Young",IF(Raw_data_US_healthcare[[#This Row],[Age]]&lt;60,"Middle","Senior"))</f>
        <v>Young</v>
      </c>
      <c r="E453" t="s">
        <v>26</v>
      </c>
      <c r="F453" t="s">
        <v>17</v>
      </c>
      <c r="G453" t="s">
        <v>17</v>
      </c>
      <c r="H453" t="s">
        <v>69</v>
      </c>
      <c r="I453" s="2">
        <v>45223</v>
      </c>
      <c r="J453" t="s">
        <v>1377</v>
      </c>
      <c r="K453" t="s">
        <v>1378</v>
      </c>
      <c r="L453" t="s">
        <v>31</v>
      </c>
      <c r="M453">
        <v>66859.501000000004</v>
      </c>
      <c r="N453">
        <v>474</v>
      </c>
      <c r="O453" t="s">
        <v>39</v>
      </c>
      <c r="P453" t="s">
        <v>39</v>
      </c>
      <c r="Q453" s="2">
        <v>45226</v>
      </c>
      <c r="R453" t="s">
        <v>23</v>
      </c>
      <c r="S453" t="s">
        <v>45</v>
      </c>
      <c r="T453">
        <f>_xlfn.DAYS(Raw_data_US_healthcare[[#This Row],[Discharge Date]],Raw_data_US_healthcare[[#This Row],[Date of Admission]])</f>
        <v>3</v>
      </c>
    </row>
    <row r="454" spans="1:20" x14ac:dyDescent="0.3">
      <c r="A454" t="s">
        <v>26512</v>
      </c>
      <c r="B454" t="s">
        <v>1379</v>
      </c>
      <c r="C454">
        <v>20</v>
      </c>
      <c r="D454" t="str">
        <f>IF(Raw_data_US_healthcare[[#This Row],[Age]]&lt;35,"Young",IF(Raw_data_US_healthcare[[#This Row],[Age]]&lt;60,"Middle","Senior"))</f>
        <v>Young</v>
      </c>
      <c r="E454" t="s">
        <v>26</v>
      </c>
      <c r="F454" t="s">
        <v>35</v>
      </c>
      <c r="G454" t="s">
        <v>35</v>
      </c>
      <c r="H454" t="s">
        <v>18</v>
      </c>
      <c r="I454" s="2">
        <v>44744</v>
      </c>
      <c r="J454" t="s">
        <v>1380</v>
      </c>
      <c r="K454" t="s">
        <v>1381</v>
      </c>
      <c r="L454" t="s">
        <v>31</v>
      </c>
      <c r="M454">
        <v>44285.549700000003</v>
      </c>
      <c r="N454">
        <v>443</v>
      </c>
      <c r="O454" t="s">
        <v>43</v>
      </c>
      <c r="P454" t="s">
        <v>43</v>
      </c>
      <c r="Q454" s="2">
        <v>44764</v>
      </c>
      <c r="R454" t="s">
        <v>32</v>
      </c>
      <c r="S454" t="s">
        <v>45</v>
      </c>
      <c r="T454">
        <f>_xlfn.DAYS(Raw_data_US_healthcare[[#This Row],[Discharge Date]],Raw_data_US_healthcare[[#This Row],[Date of Admission]])</f>
        <v>20</v>
      </c>
    </row>
    <row r="455" spans="1:20" x14ac:dyDescent="0.3">
      <c r="A455" t="s">
        <v>26512</v>
      </c>
      <c r="B455" t="s">
        <v>1382</v>
      </c>
      <c r="C455">
        <v>77</v>
      </c>
      <c r="D455" t="str">
        <f>IF(Raw_data_US_healthcare[[#This Row],[Age]]&lt;35,"Young",IF(Raw_data_US_healthcare[[#This Row],[Age]]&lt;60,"Middle","Senior"))</f>
        <v>Senior</v>
      </c>
      <c r="E455" t="s">
        <v>26</v>
      </c>
      <c r="F455" t="s">
        <v>113</v>
      </c>
      <c r="G455" t="s">
        <v>113</v>
      </c>
      <c r="H455" t="s">
        <v>69</v>
      </c>
      <c r="I455" s="2">
        <v>44042</v>
      </c>
      <c r="J455" t="s">
        <v>1383</v>
      </c>
      <c r="K455" t="s">
        <v>1384</v>
      </c>
      <c r="L455" t="s">
        <v>60</v>
      </c>
      <c r="M455">
        <v>2831.1671000000001</v>
      </c>
      <c r="N455">
        <v>344</v>
      </c>
      <c r="O455" t="s">
        <v>39</v>
      </c>
      <c r="P455" t="s">
        <v>39</v>
      </c>
      <c r="Q455" s="2">
        <v>44047</v>
      </c>
      <c r="R455" t="s">
        <v>48</v>
      </c>
      <c r="S455" t="s">
        <v>45</v>
      </c>
      <c r="T455">
        <f>_xlfn.DAYS(Raw_data_US_healthcare[[#This Row],[Discharge Date]],Raw_data_US_healthcare[[#This Row],[Date of Admission]])</f>
        <v>5</v>
      </c>
    </row>
    <row r="456" spans="1:20" x14ac:dyDescent="0.3">
      <c r="A456" t="s">
        <v>26512</v>
      </c>
      <c r="B456" t="s">
        <v>1385</v>
      </c>
      <c r="C456">
        <v>61</v>
      </c>
      <c r="D456" t="str">
        <f>IF(Raw_data_US_healthcare[[#This Row],[Age]]&lt;35,"Young",IF(Raw_data_US_healthcare[[#This Row],[Age]]&lt;60,"Middle","Senior"))</f>
        <v>Senior</v>
      </c>
      <c r="E456" t="s">
        <v>26</v>
      </c>
      <c r="F456" t="s">
        <v>17</v>
      </c>
      <c r="G456" t="s">
        <v>17</v>
      </c>
      <c r="H456" t="s">
        <v>36</v>
      </c>
      <c r="I456" s="2">
        <v>43613</v>
      </c>
      <c r="J456" t="s">
        <v>1386</v>
      </c>
      <c r="K456" t="s">
        <v>1387</v>
      </c>
      <c r="L456" t="s">
        <v>52</v>
      </c>
      <c r="M456">
        <v>11469.030699999999</v>
      </c>
      <c r="N456">
        <v>363</v>
      </c>
      <c r="O456" t="s">
        <v>22</v>
      </c>
      <c r="P456" t="s">
        <v>22</v>
      </c>
      <c r="Q456" s="2">
        <v>43621</v>
      </c>
      <c r="R456" t="s">
        <v>23</v>
      </c>
      <c r="S456" t="s">
        <v>33</v>
      </c>
      <c r="T456">
        <f>_xlfn.DAYS(Raw_data_US_healthcare[[#This Row],[Discharge Date]],Raw_data_US_healthcare[[#This Row],[Date of Admission]])</f>
        <v>8</v>
      </c>
    </row>
    <row r="457" spans="1:20" x14ac:dyDescent="0.3">
      <c r="A457" t="s">
        <v>26512</v>
      </c>
      <c r="B457" t="s">
        <v>1388</v>
      </c>
      <c r="C457">
        <v>50</v>
      </c>
      <c r="D457" t="str">
        <f>IF(Raw_data_US_healthcare[[#This Row],[Age]]&lt;35,"Young",IF(Raw_data_US_healthcare[[#This Row],[Age]]&lt;60,"Middle","Senior"))</f>
        <v>Middle</v>
      </c>
      <c r="E457" t="s">
        <v>26</v>
      </c>
      <c r="F457" t="s">
        <v>88</v>
      </c>
      <c r="G457" t="s">
        <v>88</v>
      </c>
      <c r="H457" t="s">
        <v>26516</v>
      </c>
      <c r="I457" s="2">
        <v>43918</v>
      </c>
      <c r="J457" t="s">
        <v>1389</v>
      </c>
      <c r="K457" t="s">
        <v>1390</v>
      </c>
      <c r="L457" t="s">
        <v>56</v>
      </c>
      <c r="M457">
        <v>20404.833600000002</v>
      </c>
      <c r="N457">
        <v>301</v>
      </c>
      <c r="O457" t="s">
        <v>39</v>
      </c>
      <c r="P457" t="s">
        <v>39</v>
      </c>
      <c r="Q457" s="2">
        <v>43932</v>
      </c>
      <c r="R457" t="s">
        <v>48</v>
      </c>
      <c r="S457" t="s">
        <v>45</v>
      </c>
      <c r="T457">
        <f>_xlfn.DAYS(Raw_data_US_healthcare[[#This Row],[Discharge Date]],Raw_data_US_healthcare[[#This Row],[Date of Admission]])</f>
        <v>14</v>
      </c>
    </row>
    <row r="458" spans="1:20" x14ac:dyDescent="0.3">
      <c r="A458" t="s">
        <v>26511</v>
      </c>
      <c r="B458" t="s">
        <v>1391</v>
      </c>
      <c r="C458">
        <v>59</v>
      </c>
      <c r="D458" t="str">
        <f>IF(Raw_data_US_healthcare[[#This Row],[Age]]&lt;35,"Young",IF(Raw_data_US_healthcare[[#This Row],[Age]]&lt;60,"Middle","Senior"))</f>
        <v>Middle</v>
      </c>
      <c r="E458" t="s">
        <v>16</v>
      </c>
      <c r="F458" t="s">
        <v>88</v>
      </c>
      <c r="G458" t="s">
        <v>88</v>
      </c>
      <c r="H458" t="s">
        <v>26516</v>
      </c>
      <c r="I458" s="2">
        <v>44543</v>
      </c>
      <c r="J458" t="s">
        <v>1392</v>
      </c>
      <c r="K458" t="s">
        <v>1393</v>
      </c>
      <c r="L458" t="s">
        <v>21</v>
      </c>
      <c r="M458">
        <v>25007.511200000001</v>
      </c>
      <c r="N458">
        <v>246</v>
      </c>
      <c r="O458" t="s">
        <v>39</v>
      </c>
      <c r="P458" t="s">
        <v>39</v>
      </c>
      <c r="Q458" s="2">
        <v>44552</v>
      </c>
      <c r="R458" t="s">
        <v>44</v>
      </c>
      <c r="S458" t="s">
        <v>45</v>
      </c>
      <c r="T458">
        <f>_xlfn.DAYS(Raw_data_US_healthcare[[#This Row],[Discharge Date]],Raw_data_US_healthcare[[#This Row],[Date of Admission]])</f>
        <v>9</v>
      </c>
    </row>
    <row r="459" spans="1:20" x14ac:dyDescent="0.3">
      <c r="A459" t="s">
        <v>26511</v>
      </c>
      <c r="B459" t="s">
        <v>1394</v>
      </c>
      <c r="C459">
        <v>73</v>
      </c>
      <c r="D459" t="str">
        <f>IF(Raw_data_US_healthcare[[#This Row],[Age]]&lt;35,"Young",IF(Raw_data_US_healthcare[[#This Row],[Age]]&lt;60,"Middle","Senior"))</f>
        <v>Senior</v>
      </c>
      <c r="E459" t="s">
        <v>16</v>
      </c>
      <c r="F459" t="s">
        <v>27</v>
      </c>
      <c r="G459" t="s">
        <v>27</v>
      </c>
      <c r="H459" t="s">
        <v>26516</v>
      </c>
      <c r="I459" s="2">
        <v>45110</v>
      </c>
      <c r="J459" t="s">
        <v>1395</v>
      </c>
      <c r="K459" t="s">
        <v>1396</v>
      </c>
      <c r="L459" t="s">
        <v>52</v>
      </c>
      <c r="M459">
        <v>32178.066200000001</v>
      </c>
      <c r="N459">
        <v>242</v>
      </c>
      <c r="O459" t="s">
        <v>22</v>
      </c>
      <c r="P459" t="s">
        <v>22</v>
      </c>
      <c r="Q459" s="2">
        <v>45113</v>
      </c>
      <c r="R459" t="s">
        <v>23</v>
      </c>
      <c r="S459" t="s">
        <v>45</v>
      </c>
      <c r="T459">
        <f>_xlfn.DAYS(Raw_data_US_healthcare[[#This Row],[Discharge Date]],Raw_data_US_healthcare[[#This Row],[Date of Admission]])</f>
        <v>3</v>
      </c>
    </row>
    <row r="460" spans="1:20" x14ac:dyDescent="0.3">
      <c r="A460" t="s">
        <v>26511</v>
      </c>
      <c r="B460" t="s">
        <v>1397</v>
      </c>
      <c r="C460">
        <v>26</v>
      </c>
      <c r="D460" t="str">
        <f>IF(Raw_data_US_healthcare[[#This Row],[Age]]&lt;35,"Young",IF(Raw_data_US_healthcare[[#This Row],[Age]]&lt;60,"Middle","Senior"))</f>
        <v>Young</v>
      </c>
      <c r="E460" t="s">
        <v>16</v>
      </c>
      <c r="F460" t="s">
        <v>228</v>
      </c>
      <c r="G460" t="s">
        <v>228</v>
      </c>
      <c r="H460" t="s">
        <v>28</v>
      </c>
      <c r="I460" s="2">
        <v>44773</v>
      </c>
      <c r="J460" t="s">
        <v>1398</v>
      </c>
      <c r="K460" t="s">
        <v>1399</v>
      </c>
      <c r="L460" t="s">
        <v>60</v>
      </c>
      <c r="M460">
        <v>42869.876499999998</v>
      </c>
      <c r="N460">
        <v>467</v>
      </c>
      <c r="O460" t="s">
        <v>22</v>
      </c>
      <c r="P460" t="s">
        <v>22</v>
      </c>
      <c r="Q460" s="2">
        <v>44776</v>
      </c>
      <c r="R460" t="s">
        <v>44</v>
      </c>
      <c r="S460" t="s">
        <v>24</v>
      </c>
      <c r="T460">
        <f>_xlfn.DAYS(Raw_data_US_healthcare[[#This Row],[Discharge Date]],Raw_data_US_healthcare[[#This Row],[Date of Admission]])</f>
        <v>3</v>
      </c>
    </row>
    <row r="461" spans="1:20" x14ac:dyDescent="0.3">
      <c r="A461" t="s">
        <v>26511</v>
      </c>
      <c r="B461" t="s">
        <v>1400</v>
      </c>
      <c r="C461">
        <v>59</v>
      </c>
      <c r="D461" t="str">
        <f>IF(Raw_data_US_healthcare[[#This Row],[Age]]&lt;35,"Young",IF(Raw_data_US_healthcare[[#This Row],[Age]]&lt;60,"Middle","Senior"))</f>
        <v>Middle</v>
      </c>
      <c r="E461" t="s">
        <v>16</v>
      </c>
      <c r="F461" t="s">
        <v>35</v>
      </c>
      <c r="G461" t="s">
        <v>35</v>
      </c>
      <c r="H461" t="s">
        <v>18</v>
      </c>
      <c r="I461" s="2">
        <v>44644</v>
      </c>
      <c r="J461" t="s">
        <v>1401</v>
      </c>
      <c r="K461" t="s">
        <v>1402</v>
      </c>
      <c r="L461" t="s">
        <v>60</v>
      </c>
      <c r="M461">
        <v>14204.869699999999</v>
      </c>
      <c r="N461">
        <v>439</v>
      </c>
      <c r="O461" t="s">
        <v>39</v>
      </c>
      <c r="P461" t="s">
        <v>39</v>
      </c>
      <c r="Q461" s="2">
        <v>44664</v>
      </c>
      <c r="R461" t="s">
        <v>23</v>
      </c>
      <c r="S461" t="s">
        <v>24</v>
      </c>
      <c r="T461">
        <f>_xlfn.DAYS(Raw_data_US_healthcare[[#This Row],[Discharge Date]],Raw_data_US_healthcare[[#This Row],[Date of Admission]])</f>
        <v>20</v>
      </c>
    </row>
    <row r="462" spans="1:20" x14ac:dyDescent="0.3">
      <c r="A462" t="s">
        <v>26512</v>
      </c>
      <c r="B462" t="s">
        <v>1403</v>
      </c>
      <c r="C462">
        <v>84</v>
      </c>
      <c r="D462" t="str">
        <f>IF(Raw_data_US_healthcare[[#This Row],[Age]]&lt;35,"Young",IF(Raw_data_US_healthcare[[#This Row],[Age]]&lt;60,"Middle","Senior"))</f>
        <v>Senior</v>
      </c>
      <c r="E462" t="s">
        <v>26</v>
      </c>
      <c r="F462" t="s">
        <v>35</v>
      </c>
      <c r="G462" t="s">
        <v>35</v>
      </c>
      <c r="H462" t="s">
        <v>28</v>
      </c>
      <c r="I462" s="2">
        <v>45087</v>
      </c>
      <c r="J462" t="s">
        <v>1404</v>
      </c>
      <c r="K462" t="s">
        <v>1405</v>
      </c>
      <c r="L462" t="s">
        <v>52</v>
      </c>
      <c r="M462">
        <v>30866.237499999999</v>
      </c>
      <c r="N462">
        <v>435</v>
      </c>
      <c r="O462" t="s">
        <v>43</v>
      </c>
      <c r="P462" t="s">
        <v>43</v>
      </c>
      <c r="Q462" s="2">
        <v>45117</v>
      </c>
      <c r="R462" t="s">
        <v>83</v>
      </c>
      <c r="S462" t="s">
        <v>33</v>
      </c>
      <c r="T462">
        <f>_xlfn.DAYS(Raw_data_US_healthcare[[#This Row],[Discharge Date]],Raw_data_US_healthcare[[#This Row],[Date of Admission]])</f>
        <v>30</v>
      </c>
    </row>
    <row r="463" spans="1:20" x14ac:dyDescent="0.3">
      <c r="A463" t="s">
        <v>26511</v>
      </c>
      <c r="B463" t="s">
        <v>1406</v>
      </c>
      <c r="C463">
        <v>20</v>
      </c>
      <c r="D463" t="str">
        <f>IF(Raw_data_US_healthcare[[#This Row],[Age]]&lt;35,"Young",IF(Raw_data_US_healthcare[[#This Row],[Age]]&lt;60,"Middle","Senior"))</f>
        <v>Young</v>
      </c>
      <c r="E463" t="s">
        <v>16</v>
      </c>
      <c r="F463" t="s">
        <v>27</v>
      </c>
      <c r="G463" t="s">
        <v>27</v>
      </c>
      <c r="H463" t="s">
        <v>36</v>
      </c>
      <c r="I463" s="2">
        <v>43511</v>
      </c>
      <c r="J463" t="s">
        <v>1407</v>
      </c>
      <c r="K463" t="s">
        <v>1408</v>
      </c>
      <c r="L463" t="s">
        <v>60</v>
      </c>
      <c r="M463">
        <v>16249.5152</v>
      </c>
      <c r="N463">
        <v>146</v>
      </c>
      <c r="O463" t="s">
        <v>22</v>
      </c>
      <c r="P463" t="s">
        <v>22</v>
      </c>
      <c r="Q463" s="2">
        <v>43528</v>
      </c>
      <c r="R463" t="s">
        <v>44</v>
      </c>
      <c r="S463" t="s">
        <v>24</v>
      </c>
      <c r="T463">
        <f>_xlfn.DAYS(Raw_data_US_healthcare[[#This Row],[Discharge Date]],Raw_data_US_healthcare[[#This Row],[Date of Admission]])</f>
        <v>17</v>
      </c>
    </row>
    <row r="464" spans="1:20" x14ac:dyDescent="0.3">
      <c r="A464" t="s">
        <v>26511</v>
      </c>
      <c r="B464" t="s">
        <v>1409</v>
      </c>
      <c r="C464">
        <v>82</v>
      </c>
      <c r="D464" t="str">
        <f>IF(Raw_data_US_healthcare[[#This Row],[Age]]&lt;35,"Young",IF(Raw_data_US_healthcare[[#This Row],[Age]]&lt;60,"Middle","Senior"))</f>
        <v>Senior</v>
      </c>
      <c r="E464" t="s">
        <v>16</v>
      </c>
      <c r="F464" t="s">
        <v>27</v>
      </c>
      <c r="G464" t="s">
        <v>27</v>
      </c>
      <c r="H464" t="s">
        <v>26514</v>
      </c>
      <c r="I464" s="2">
        <v>44355</v>
      </c>
      <c r="J464" t="s">
        <v>1410</v>
      </c>
      <c r="K464" t="s">
        <v>1411</v>
      </c>
      <c r="L464" t="s">
        <v>21</v>
      </c>
      <c r="M464">
        <v>25381.277699999999</v>
      </c>
      <c r="N464">
        <v>118</v>
      </c>
      <c r="O464" t="s">
        <v>22</v>
      </c>
      <c r="P464" t="s">
        <v>22</v>
      </c>
      <c r="Q464" s="2">
        <v>44374</v>
      </c>
      <c r="R464" t="s">
        <v>48</v>
      </c>
      <c r="S464" t="s">
        <v>45</v>
      </c>
      <c r="T464">
        <f>_xlfn.DAYS(Raw_data_US_healthcare[[#This Row],[Discharge Date]],Raw_data_US_healthcare[[#This Row],[Date of Admission]])</f>
        <v>19</v>
      </c>
    </row>
    <row r="465" spans="1:20" x14ac:dyDescent="0.3">
      <c r="A465" t="s">
        <v>26511</v>
      </c>
      <c r="B465" t="s">
        <v>1412</v>
      </c>
      <c r="C465">
        <v>79</v>
      </c>
      <c r="D465" t="str">
        <f>IF(Raw_data_US_healthcare[[#This Row],[Age]]&lt;35,"Young",IF(Raw_data_US_healthcare[[#This Row],[Age]]&lt;60,"Middle","Senior"))</f>
        <v>Senior</v>
      </c>
      <c r="E465" t="s">
        <v>16</v>
      </c>
      <c r="F465" t="s">
        <v>35</v>
      </c>
      <c r="G465" t="s">
        <v>35</v>
      </c>
      <c r="H465" t="s">
        <v>36</v>
      </c>
      <c r="I465" s="2">
        <v>44714</v>
      </c>
      <c r="J465" t="s">
        <v>1413</v>
      </c>
      <c r="K465" t="s">
        <v>1414</v>
      </c>
      <c r="L465" t="s">
        <v>21</v>
      </c>
      <c r="M465">
        <v>6399.1772000000001</v>
      </c>
      <c r="N465">
        <v>206</v>
      </c>
      <c r="O465" t="s">
        <v>22</v>
      </c>
      <c r="P465" t="s">
        <v>22</v>
      </c>
      <c r="Q465" s="2">
        <v>44720</v>
      </c>
      <c r="R465" t="s">
        <v>44</v>
      </c>
      <c r="S465" t="s">
        <v>24</v>
      </c>
      <c r="T465">
        <f>_xlfn.DAYS(Raw_data_US_healthcare[[#This Row],[Discharge Date]],Raw_data_US_healthcare[[#This Row],[Date of Admission]])</f>
        <v>6</v>
      </c>
    </row>
    <row r="466" spans="1:20" x14ac:dyDescent="0.3">
      <c r="A466" t="s">
        <v>26511</v>
      </c>
      <c r="B466" t="s">
        <v>1415</v>
      </c>
      <c r="C466">
        <v>71</v>
      </c>
      <c r="D466" t="str">
        <f>IF(Raw_data_US_healthcare[[#This Row],[Age]]&lt;35,"Young",IF(Raw_data_US_healthcare[[#This Row],[Age]]&lt;60,"Middle","Senior"))</f>
        <v>Senior</v>
      </c>
      <c r="E466" t="s">
        <v>16</v>
      </c>
      <c r="F466" t="s">
        <v>49</v>
      </c>
      <c r="G466" t="s">
        <v>49</v>
      </c>
      <c r="H466" t="s">
        <v>18</v>
      </c>
      <c r="I466" s="2">
        <v>44881</v>
      </c>
      <c r="J466" t="s">
        <v>1416</v>
      </c>
      <c r="K466" t="s">
        <v>1417</v>
      </c>
      <c r="L466" t="s">
        <v>60</v>
      </c>
      <c r="M466">
        <v>16037.1417</v>
      </c>
      <c r="N466">
        <v>233</v>
      </c>
      <c r="O466" t="s">
        <v>39</v>
      </c>
      <c r="P466" t="s">
        <v>39</v>
      </c>
      <c r="Q466" s="2">
        <v>44895</v>
      </c>
      <c r="R466" t="s">
        <v>83</v>
      </c>
      <c r="S466" t="s">
        <v>33</v>
      </c>
      <c r="T466">
        <f>_xlfn.DAYS(Raw_data_US_healthcare[[#This Row],[Discharge Date]],Raw_data_US_healthcare[[#This Row],[Date of Admission]])</f>
        <v>14</v>
      </c>
    </row>
    <row r="467" spans="1:20" x14ac:dyDescent="0.3">
      <c r="A467" t="s">
        <v>26511</v>
      </c>
      <c r="B467" t="s">
        <v>1418</v>
      </c>
      <c r="C467">
        <v>68</v>
      </c>
      <c r="D467" t="str">
        <f>IF(Raw_data_US_healthcare[[#This Row],[Age]]&lt;35,"Young",IF(Raw_data_US_healthcare[[#This Row],[Age]]&lt;60,"Middle","Senior"))</f>
        <v>Senior</v>
      </c>
      <c r="E467" t="s">
        <v>16</v>
      </c>
      <c r="F467" t="s">
        <v>49</v>
      </c>
      <c r="G467" t="s">
        <v>49</v>
      </c>
      <c r="H467" t="s">
        <v>26516</v>
      </c>
      <c r="I467" s="2">
        <v>43745</v>
      </c>
      <c r="J467" t="s">
        <v>1419</v>
      </c>
      <c r="K467" t="s">
        <v>1420</v>
      </c>
      <c r="L467" t="s">
        <v>31</v>
      </c>
      <c r="M467">
        <v>6438.6498000000001</v>
      </c>
      <c r="N467">
        <v>158</v>
      </c>
      <c r="O467" t="s">
        <v>22</v>
      </c>
      <c r="P467" t="s">
        <v>22</v>
      </c>
      <c r="Q467" s="2">
        <v>43760</v>
      </c>
      <c r="R467" t="s">
        <v>44</v>
      </c>
      <c r="S467" t="s">
        <v>24</v>
      </c>
      <c r="T467">
        <f>_xlfn.DAYS(Raw_data_US_healthcare[[#This Row],[Discharge Date]],Raw_data_US_healthcare[[#This Row],[Date of Admission]])</f>
        <v>15</v>
      </c>
    </row>
    <row r="468" spans="1:20" x14ac:dyDescent="0.3">
      <c r="A468" t="s">
        <v>26512</v>
      </c>
      <c r="B468" t="s">
        <v>1421</v>
      </c>
      <c r="C468">
        <v>63</v>
      </c>
      <c r="D468" t="str">
        <f>IF(Raw_data_US_healthcare[[#This Row],[Age]]&lt;35,"Young",IF(Raw_data_US_healthcare[[#This Row],[Age]]&lt;60,"Middle","Senior"))</f>
        <v>Senior</v>
      </c>
      <c r="E468" t="s">
        <v>26</v>
      </c>
      <c r="F468" t="s">
        <v>35</v>
      </c>
      <c r="G468" t="s">
        <v>35</v>
      </c>
      <c r="H468" t="s">
        <v>69</v>
      </c>
      <c r="I468" s="2">
        <v>44100</v>
      </c>
      <c r="J468" t="s">
        <v>1422</v>
      </c>
      <c r="K468" t="s">
        <v>1423</v>
      </c>
      <c r="L468" t="s">
        <v>21</v>
      </c>
      <c r="M468">
        <v>61497.019699999997</v>
      </c>
      <c r="N468">
        <v>269</v>
      </c>
      <c r="O468" t="s">
        <v>22</v>
      </c>
      <c r="P468" t="s">
        <v>22</v>
      </c>
      <c r="Q468" s="2">
        <v>44102</v>
      </c>
      <c r="R468" t="s">
        <v>32</v>
      </c>
      <c r="S468" t="s">
        <v>24</v>
      </c>
      <c r="T468">
        <f>_xlfn.DAYS(Raw_data_US_healthcare[[#This Row],[Discharge Date]],Raw_data_US_healthcare[[#This Row],[Date of Admission]])</f>
        <v>2</v>
      </c>
    </row>
    <row r="469" spans="1:20" x14ac:dyDescent="0.3">
      <c r="A469" t="s">
        <v>26511</v>
      </c>
      <c r="B469" t="s">
        <v>1424</v>
      </c>
      <c r="C469">
        <v>36</v>
      </c>
      <c r="D469" t="str">
        <f>IF(Raw_data_US_healthcare[[#This Row],[Age]]&lt;35,"Young",IF(Raw_data_US_healthcare[[#This Row],[Age]]&lt;60,"Middle","Senior"))</f>
        <v>Middle</v>
      </c>
      <c r="E469" t="s">
        <v>16</v>
      </c>
      <c r="F469" t="s">
        <v>27</v>
      </c>
      <c r="G469" t="s">
        <v>27</v>
      </c>
      <c r="H469" t="s">
        <v>36</v>
      </c>
      <c r="I469" s="2">
        <v>44798</v>
      </c>
      <c r="J469" t="s">
        <v>1425</v>
      </c>
      <c r="K469" t="s">
        <v>1426</v>
      </c>
      <c r="L469" t="s">
        <v>56</v>
      </c>
      <c r="M469">
        <v>3906.6194999999998</v>
      </c>
      <c r="N469">
        <v>422</v>
      </c>
      <c r="O469" t="s">
        <v>22</v>
      </c>
      <c r="P469" t="s">
        <v>22</v>
      </c>
      <c r="Q469" s="2">
        <v>44800</v>
      </c>
      <c r="R469" t="s">
        <v>83</v>
      </c>
      <c r="S469" t="s">
        <v>45</v>
      </c>
      <c r="T469">
        <f>_xlfn.DAYS(Raw_data_US_healthcare[[#This Row],[Discharge Date]],Raw_data_US_healthcare[[#This Row],[Date of Admission]])</f>
        <v>2</v>
      </c>
    </row>
    <row r="470" spans="1:20" x14ac:dyDescent="0.3">
      <c r="A470" t="s">
        <v>26511</v>
      </c>
      <c r="B470" t="s">
        <v>1427</v>
      </c>
      <c r="C470">
        <v>43</v>
      </c>
      <c r="D470" t="str">
        <f>IF(Raw_data_US_healthcare[[#This Row],[Age]]&lt;35,"Young",IF(Raw_data_US_healthcare[[#This Row],[Age]]&lt;60,"Middle","Senior"))</f>
        <v>Middle</v>
      </c>
      <c r="E470" t="s">
        <v>16</v>
      </c>
      <c r="F470" t="s">
        <v>27</v>
      </c>
      <c r="G470" t="s">
        <v>27</v>
      </c>
      <c r="H470" t="s">
        <v>18</v>
      </c>
      <c r="I470" s="2">
        <v>44081</v>
      </c>
      <c r="J470" t="s">
        <v>1428</v>
      </c>
      <c r="K470" t="s">
        <v>1429</v>
      </c>
      <c r="L470" t="s">
        <v>31</v>
      </c>
      <c r="M470">
        <v>15193.171</v>
      </c>
      <c r="N470">
        <v>441</v>
      </c>
      <c r="O470" t="s">
        <v>43</v>
      </c>
      <c r="P470" t="s">
        <v>43</v>
      </c>
      <c r="Q470" s="2">
        <v>44095</v>
      </c>
      <c r="R470" t="s">
        <v>32</v>
      </c>
      <c r="S470" t="s">
        <v>24</v>
      </c>
      <c r="T470">
        <f>_xlfn.DAYS(Raw_data_US_healthcare[[#This Row],[Discharge Date]],Raw_data_US_healthcare[[#This Row],[Date of Admission]])</f>
        <v>14</v>
      </c>
    </row>
    <row r="471" spans="1:20" x14ac:dyDescent="0.3">
      <c r="A471" t="s">
        <v>26511</v>
      </c>
      <c r="B471" t="s">
        <v>1430</v>
      </c>
      <c r="C471">
        <v>18</v>
      </c>
      <c r="D471" t="str">
        <f>IF(Raw_data_US_healthcare[[#This Row],[Age]]&lt;35,"Young",IF(Raw_data_US_healthcare[[#This Row],[Age]]&lt;60,"Middle","Senior"))</f>
        <v>Young</v>
      </c>
      <c r="E471" t="s">
        <v>16</v>
      </c>
      <c r="F471" t="s">
        <v>228</v>
      </c>
      <c r="G471" t="s">
        <v>228</v>
      </c>
      <c r="H471" t="s">
        <v>28</v>
      </c>
      <c r="I471" s="2">
        <v>44049</v>
      </c>
      <c r="J471" t="s">
        <v>1431</v>
      </c>
      <c r="K471" t="s">
        <v>1432</v>
      </c>
      <c r="L471" t="s">
        <v>52</v>
      </c>
      <c r="M471">
        <v>25572.953600000001</v>
      </c>
      <c r="N471">
        <v>136</v>
      </c>
      <c r="O471" t="s">
        <v>22</v>
      </c>
      <c r="P471" t="s">
        <v>22</v>
      </c>
      <c r="Q471" s="2">
        <v>44066</v>
      </c>
      <c r="R471" t="s">
        <v>83</v>
      </c>
      <c r="S471" t="s">
        <v>33</v>
      </c>
      <c r="T471">
        <f>_xlfn.DAYS(Raw_data_US_healthcare[[#This Row],[Discharge Date]],Raw_data_US_healthcare[[#This Row],[Date of Admission]])</f>
        <v>17</v>
      </c>
    </row>
    <row r="472" spans="1:20" x14ac:dyDescent="0.3">
      <c r="A472" t="s">
        <v>26511</v>
      </c>
      <c r="B472" t="s">
        <v>1433</v>
      </c>
      <c r="C472">
        <v>37</v>
      </c>
      <c r="D472" t="str">
        <f>IF(Raw_data_US_healthcare[[#This Row],[Age]]&lt;35,"Young",IF(Raw_data_US_healthcare[[#This Row],[Age]]&lt;60,"Middle","Senior"))</f>
        <v>Middle</v>
      </c>
      <c r="E472" t="s">
        <v>16</v>
      </c>
      <c r="F472" t="s">
        <v>88</v>
      </c>
      <c r="G472" t="s">
        <v>88</v>
      </c>
      <c r="H472" t="s">
        <v>26516</v>
      </c>
      <c r="I472" s="2">
        <v>43785</v>
      </c>
      <c r="J472" t="s">
        <v>1434</v>
      </c>
      <c r="K472" t="s">
        <v>1435</v>
      </c>
      <c r="L472" t="s">
        <v>21</v>
      </c>
      <c r="M472">
        <v>16520.077700000002</v>
      </c>
      <c r="N472">
        <v>289</v>
      </c>
      <c r="O472" t="s">
        <v>39</v>
      </c>
      <c r="P472" t="s">
        <v>39</v>
      </c>
      <c r="Q472" s="2">
        <v>43788</v>
      </c>
      <c r="R472" t="s">
        <v>32</v>
      </c>
      <c r="S472" t="s">
        <v>33</v>
      </c>
      <c r="T472">
        <f>_xlfn.DAYS(Raw_data_US_healthcare[[#This Row],[Discharge Date]],Raw_data_US_healthcare[[#This Row],[Date of Admission]])</f>
        <v>3</v>
      </c>
    </row>
    <row r="473" spans="1:20" x14ac:dyDescent="0.3">
      <c r="A473" t="s">
        <v>26511</v>
      </c>
      <c r="B473" t="s">
        <v>1436</v>
      </c>
      <c r="C473">
        <v>79</v>
      </c>
      <c r="D473" t="str">
        <f>IF(Raw_data_US_healthcare[[#This Row],[Age]]&lt;35,"Young",IF(Raw_data_US_healthcare[[#This Row],[Age]]&lt;60,"Middle","Senior"))</f>
        <v>Senior</v>
      </c>
      <c r="E473" t="s">
        <v>16</v>
      </c>
      <c r="F473" t="s">
        <v>88</v>
      </c>
      <c r="G473" t="s">
        <v>88</v>
      </c>
      <c r="H473" t="s">
        <v>26514</v>
      </c>
      <c r="I473" s="2">
        <v>43877</v>
      </c>
      <c r="J473" t="s">
        <v>1437</v>
      </c>
      <c r="K473" t="s">
        <v>1438</v>
      </c>
      <c r="L473" t="s">
        <v>21</v>
      </c>
      <c r="M473">
        <v>17652.2251</v>
      </c>
      <c r="N473">
        <v>320</v>
      </c>
      <c r="O473" t="s">
        <v>22</v>
      </c>
      <c r="P473" t="s">
        <v>22</v>
      </c>
      <c r="Q473" s="2">
        <v>43890</v>
      </c>
      <c r="R473" t="s">
        <v>83</v>
      </c>
      <c r="S473" t="s">
        <v>45</v>
      </c>
      <c r="T473">
        <f>_xlfn.DAYS(Raw_data_US_healthcare[[#This Row],[Discharge Date]],Raw_data_US_healthcare[[#This Row],[Date of Admission]])</f>
        <v>13</v>
      </c>
    </row>
    <row r="474" spans="1:20" x14ac:dyDescent="0.3">
      <c r="A474" t="s">
        <v>26511</v>
      </c>
      <c r="B474" t="s">
        <v>1439</v>
      </c>
      <c r="C474">
        <v>42</v>
      </c>
      <c r="D474" t="str">
        <f>IF(Raw_data_US_healthcare[[#This Row],[Age]]&lt;35,"Young",IF(Raw_data_US_healthcare[[#This Row],[Age]]&lt;60,"Middle","Senior"))</f>
        <v>Middle</v>
      </c>
      <c r="E474" t="s">
        <v>16</v>
      </c>
      <c r="F474" t="s">
        <v>49</v>
      </c>
      <c r="G474" t="s">
        <v>49</v>
      </c>
      <c r="H474" t="s">
        <v>18</v>
      </c>
      <c r="I474" s="2">
        <v>44551</v>
      </c>
      <c r="J474" t="s">
        <v>1440</v>
      </c>
      <c r="K474" t="s">
        <v>1441</v>
      </c>
      <c r="L474" t="s">
        <v>31</v>
      </c>
      <c r="M474">
        <v>28369.0648</v>
      </c>
      <c r="N474">
        <v>173</v>
      </c>
      <c r="O474" t="s">
        <v>39</v>
      </c>
      <c r="P474" t="s">
        <v>39</v>
      </c>
      <c r="Q474" s="2">
        <v>44555</v>
      </c>
      <c r="R474" t="s">
        <v>44</v>
      </c>
      <c r="S474" t="s">
        <v>45</v>
      </c>
      <c r="T474">
        <f>_xlfn.DAYS(Raw_data_US_healthcare[[#This Row],[Discharge Date]],Raw_data_US_healthcare[[#This Row],[Date of Admission]])</f>
        <v>4</v>
      </c>
    </row>
    <row r="475" spans="1:20" x14ac:dyDescent="0.3">
      <c r="A475" t="s">
        <v>26512</v>
      </c>
      <c r="B475" t="s">
        <v>1442</v>
      </c>
      <c r="C475">
        <v>45</v>
      </c>
      <c r="D475" t="str">
        <f>IF(Raw_data_US_healthcare[[#This Row],[Age]]&lt;35,"Young",IF(Raw_data_US_healthcare[[#This Row],[Age]]&lt;60,"Middle","Senior"))</f>
        <v>Middle</v>
      </c>
      <c r="E475" t="s">
        <v>26</v>
      </c>
      <c r="F475" t="s">
        <v>88</v>
      </c>
      <c r="G475" t="s">
        <v>88</v>
      </c>
      <c r="H475" t="s">
        <v>28</v>
      </c>
      <c r="I475" s="2">
        <v>44758</v>
      </c>
      <c r="J475" t="s">
        <v>1443</v>
      </c>
      <c r="K475" t="s">
        <v>1444</v>
      </c>
      <c r="L475" t="s">
        <v>31</v>
      </c>
      <c r="M475">
        <v>10052.369500000001</v>
      </c>
      <c r="N475">
        <v>269</v>
      </c>
      <c r="O475" t="s">
        <v>43</v>
      </c>
      <c r="P475" t="s">
        <v>43</v>
      </c>
      <c r="Q475" s="2">
        <v>44775</v>
      </c>
      <c r="R475" t="s">
        <v>23</v>
      </c>
      <c r="S475" t="s">
        <v>45</v>
      </c>
      <c r="T475">
        <f>_xlfn.DAYS(Raw_data_US_healthcare[[#This Row],[Discharge Date]],Raw_data_US_healthcare[[#This Row],[Date of Admission]])</f>
        <v>17</v>
      </c>
    </row>
    <row r="476" spans="1:20" x14ac:dyDescent="0.3">
      <c r="A476" t="s">
        <v>26512</v>
      </c>
      <c r="B476" t="s">
        <v>1445</v>
      </c>
      <c r="C476">
        <v>28</v>
      </c>
      <c r="D476" t="str">
        <f>IF(Raw_data_US_healthcare[[#This Row],[Age]]&lt;35,"Young",IF(Raw_data_US_healthcare[[#This Row],[Age]]&lt;60,"Middle","Senior"))</f>
        <v>Young</v>
      </c>
      <c r="E476" t="s">
        <v>26</v>
      </c>
      <c r="F476" t="s">
        <v>27</v>
      </c>
      <c r="G476" t="s">
        <v>27</v>
      </c>
      <c r="H476" t="s">
        <v>26516</v>
      </c>
      <c r="I476" s="2">
        <v>45229</v>
      </c>
      <c r="J476" t="s">
        <v>1446</v>
      </c>
      <c r="K476" t="s">
        <v>1447</v>
      </c>
      <c r="L476" t="s">
        <v>31</v>
      </c>
      <c r="M476">
        <v>26533.076700000001</v>
      </c>
      <c r="N476">
        <v>359</v>
      </c>
      <c r="O476" t="s">
        <v>22</v>
      </c>
      <c r="P476" t="s">
        <v>22</v>
      </c>
      <c r="Q476" s="2">
        <v>45231</v>
      </c>
      <c r="R476" t="s">
        <v>32</v>
      </c>
      <c r="S476" t="s">
        <v>45</v>
      </c>
      <c r="T476">
        <f>_xlfn.DAYS(Raw_data_US_healthcare[[#This Row],[Discharge Date]],Raw_data_US_healthcare[[#This Row],[Date of Admission]])</f>
        <v>2</v>
      </c>
    </row>
    <row r="477" spans="1:20" x14ac:dyDescent="0.3">
      <c r="A477" t="s">
        <v>26511</v>
      </c>
      <c r="B477" t="s">
        <v>1448</v>
      </c>
      <c r="C477">
        <v>72</v>
      </c>
      <c r="D477" t="str">
        <f>IF(Raw_data_US_healthcare[[#This Row],[Age]]&lt;35,"Young",IF(Raw_data_US_healthcare[[#This Row],[Age]]&lt;60,"Middle","Senior"))</f>
        <v>Senior</v>
      </c>
      <c r="E477" t="s">
        <v>16</v>
      </c>
      <c r="F477" t="s">
        <v>17</v>
      </c>
      <c r="G477" t="s">
        <v>17</v>
      </c>
      <c r="H477" t="s">
        <v>69</v>
      </c>
      <c r="I477" s="2">
        <v>44950</v>
      </c>
      <c r="J477" t="s">
        <v>1449</v>
      </c>
      <c r="K477" t="s">
        <v>1450</v>
      </c>
      <c r="L477" t="s">
        <v>21</v>
      </c>
      <c r="M477">
        <v>24179.978200000001</v>
      </c>
      <c r="N477">
        <v>334</v>
      </c>
      <c r="O477" t="s">
        <v>39</v>
      </c>
      <c r="P477" t="s">
        <v>39</v>
      </c>
      <c r="Q477" s="2">
        <v>44975</v>
      </c>
      <c r="R477" t="s">
        <v>48</v>
      </c>
      <c r="S477" t="s">
        <v>45</v>
      </c>
      <c r="T477">
        <f>_xlfn.DAYS(Raw_data_US_healthcare[[#This Row],[Discharge Date]],Raw_data_US_healthcare[[#This Row],[Date of Admission]])</f>
        <v>25</v>
      </c>
    </row>
    <row r="478" spans="1:20" x14ac:dyDescent="0.3">
      <c r="A478" t="s">
        <v>26511</v>
      </c>
      <c r="B478" t="s">
        <v>1451</v>
      </c>
      <c r="C478">
        <v>81</v>
      </c>
      <c r="D478" t="str">
        <f>IF(Raw_data_US_healthcare[[#This Row],[Age]]&lt;35,"Young",IF(Raw_data_US_healthcare[[#This Row],[Age]]&lt;60,"Middle","Senior"))</f>
        <v>Senior</v>
      </c>
      <c r="E478" t="s">
        <v>16</v>
      </c>
      <c r="F478" t="s">
        <v>49</v>
      </c>
      <c r="G478" t="s">
        <v>49</v>
      </c>
      <c r="H478" t="s">
        <v>69</v>
      </c>
      <c r="I478" s="2">
        <v>45215</v>
      </c>
      <c r="J478" t="s">
        <v>1452</v>
      </c>
      <c r="K478" t="s">
        <v>1453</v>
      </c>
      <c r="L478" t="s">
        <v>31</v>
      </c>
      <c r="M478">
        <v>67991.453599999993</v>
      </c>
      <c r="N478">
        <v>180</v>
      </c>
      <c r="O478" t="s">
        <v>39</v>
      </c>
      <c r="P478" t="s">
        <v>39</v>
      </c>
      <c r="Q478" s="2">
        <v>45228</v>
      </c>
      <c r="R478" t="s">
        <v>48</v>
      </c>
      <c r="S478" t="s">
        <v>45</v>
      </c>
      <c r="T478">
        <f>_xlfn.DAYS(Raw_data_US_healthcare[[#This Row],[Discharge Date]],Raw_data_US_healthcare[[#This Row],[Date of Admission]])</f>
        <v>13</v>
      </c>
    </row>
    <row r="479" spans="1:20" x14ac:dyDescent="0.3">
      <c r="A479" t="s">
        <v>26512</v>
      </c>
      <c r="B479" t="s">
        <v>1454</v>
      </c>
      <c r="C479">
        <v>32</v>
      </c>
      <c r="D479" t="str">
        <f>IF(Raw_data_US_healthcare[[#This Row],[Age]]&lt;35,"Young",IF(Raw_data_US_healthcare[[#This Row],[Age]]&lt;60,"Middle","Senior"))</f>
        <v>Young</v>
      </c>
      <c r="E479" t="s">
        <v>26</v>
      </c>
      <c r="F479" t="s">
        <v>88</v>
      </c>
      <c r="G479" t="s">
        <v>88</v>
      </c>
      <c r="H479" t="s">
        <v>28</v>
      </c>
      <c r="I479" s="2">
        <v>45070</v>
      </c>
      <c r="J479" t="s">
        <v>1455</v>
      </c>
      <c r="K479" t="s">
        <v>1456</v>
      </c>
      <c r="L479" t="s">
        <v>56</v>
      </c>
      <c r="M479">
        <v>3345.7795000000001</v>
      </c>
      <c r="N479">
        <v>412</v>
      </c>
      <c r="O479" t="s">
        <v>22</v>
      </c>
      <c r="P479" t="s">
        <v>22</v>
      </c>
      <c r="Q479" s="2">
        <v>45082</v>
      </c>
      <c r="R479" t="s">
        <v>48</v>
      </c>
      <c r="S479" t="s">
        <v>33</v>
      </c>
      <c r="T479">
        <f>_xlfn.DAYS(Raw_data_US_healthcare[[#This Row],[Discharge Date]],Raw_data_US_healthcare[[#This Row],[Date of Admission]])</f>
        <v>12</v>
      </c>
    </row>
    <row r="480" spans="1:20" x14ac:dyDescent="0.3">
      <c r="A480" t="s">
        <v>26512</v>
      </c>
      <c r="B480" t="s">
        <v>1457</v>
      </c>
      <c r="C480">
        <v>23</v>
      </c>
      <c r="D480" t="str">
        <f>IF(Raw_data_US_healthcare[[#This Row],[Age]]&lt;35,"Young",IF(Raw_data_US_healthcare[[#This Row],[Age]]&lt;60,"Middle","Senior"))</f>
        <v>Young</v>
      </c>
      <c r="E480" t="s">
        <v>26</v>
      </c>
      <c r="F480" t="s">
        <v>35</v>
      </c>
      <c r="G480" t="s">
        <v>35</v>
      </c>
      <c r="H480" t="s">
        <v>26514</v>
      </c>
      <c r="I480" s="2">
        <v>44391</v>
      </c>
      <c r="J480" t="s">
        <v>1458</v>
      </c>
      <c r="K480" t="s">
        <v>1459</v>
      </c>
      <c r="L480" t="s">
        <v>56</v>
      </c>
      <c r="M480">
        <v>4145.4378999999999</v>
      </c>
      <c r="N480">
        <v>277</v>
      </c>
      <c r="O480" t="s">
        <v>43</v>
      </c>
      <c r="P480" t="s">
        <v>43</v>
      </c>
      <c r="Q480" s="2">
        <v>44398</v>
      </c>
      <c r="R480" t="s">
        <v>83</v>
      </c>
      <c r="S480" t="s">
        <v>33</v>
      </c>
      <c r="T480">
        <f>_xlfn.DAYS(Raw_data_US_healthcare[[#This Row],[Discharge Date]],Raw_data_US_healthcare[[#This Row],[Date of Admission]])</f>
        <v>7</v>
      </c>
    </row>
    <row r="481" spans="1:20" x14ac:dyDescent="0.3">
      <c r="A481" t="s">
        <v>26512</v>
      </c>
      <c r="B481" t="s">
        <v>1460</v>
      </c>
      <c r="C481">
        <v>64</v>
      </c>
      <c r="D481" t="str">
        <f>IF(Raw_data_US_healthcare[[#This Row],[Age]]&lt;35,"Young",IF(Raw_data_US_healthcare[[#This Row],[Age]]&lt;60,"Middle","Senior"))</f>
        <v>Senior</v>
      </c>
      <c r="E481" t="s">
        <v>26</v>
      </c>
      <c r="F481" t="s">
        <v>88</v>
      </c>
      <c r="G481" t="s">
        <v>88</v>
      </c>
      <c r="H481" t="s">
        <v>26516</v>
      </c>
      <c r="I481" s="2">
        <v>43769</v>
      </c>
      <c r="J481" t="s">
        <v>1461</v>
      </c>
      <c r="K481" t="s">
        <v>1462</v>
      </c>
      <c r="L481" t="s">
        <v>56</v>
      </c>
      <c r="M481">
        <v>26869.383699999998</v>
      </c>
      <c r="N481">
        <v>423</v>
      </c>
      <c r="O481" t="s">
        <v>22</v>
      </c>
      <c r="P481" t="s">
        <v>22</v>
      </c>
      <c r="Q481" s="2">
        <v>43791</v>
      </c>
      <c r="R481" t="s">
        <v>83</v>
      </c>
      <c r="S481" t="s">
        <v>24</v>
      </c>
      <c r="T481">
        <f>_xlfn.DAYS(Raw_data_US_healthcare[[#This Row],[Discharge Date]],Raw_data_US_healthcare[[#This Row],[Date of Admission]])</f>
        <v>22</v>
      </c>
    </row>
    <row r="482" spans="1:20" x14ac:dyDescent="0.3">
      <c r="A482" t="s">
        <v>26511</v>
      </c>
      <c r="B482" t="s">
        <v>1463</v>
      </c>
      <c r="C482">
        <v>43</v>
      </c>
      <c r="D482" t="str">
        <f>IF(Raw_data_US_healthcare[[#This Row],[Age]]&lt;35,"Young",IF(Raw_data_US_healthcare[[#This Row],[Age]]&lt;60,"Middle","Senior"))</f>
        <v>Middle</v>
      </c>
      <c r="E482" t="s">
        <v>16</v>
      </c>
      <c r="F482" t="s">
        <v>35</v>
      </c>
      <c r="G482" t="s">
        <v>35</v>
      </c>
      <c r="H482" t="s">
        <v>26516</v>
      </c>
      <c r="I482" s="2">
        <v>43780</v>
      </c>
      <c r="J482" t="s">
        <v>1464</v>
      </c>
      <c r="K482" t="s">
        <v>1465</v>
      </c>
      <c r="L482" t="s">
        <v>52</v>
      </c>
      <c r="M482">
        <v>1310.8368</v>
      </c>
      <c r="N482">
        <v>249</v>
      </c>
      <c r="O482" t="s">
        <v>39</v>
      </c>
      <c r="P482" t="s">
        <v>39</v>
      </c>
      <c r="Q482" s="2">
        <v>43803</v>
      </c>
      <c r="R482" t="s">
        <v>83</v>
      </c>
      <c r="S482" t="s">
        <v>33</v>
      </c>
      <c r="T482">
        <f>_xlfn.DAYS(Raw_data_US_healthcare[[#This Row],[Discharge Date]],Raw_data_US_healthcare[[#This Row],[Date of Admission]])</f>
        <v>23</v>
      </c>
    </row>
    <row r="483" spans="1:20" x14ac:dyDescent="0.3">
      <c r="A483" t="s">
        <v>26512</v>
      </c>
      <c r="B483" t="s">
        <v>1466</v>
      </c>
      <c r="C483">
        <v>79</v>
      </c>
      <c r="D483" t="str">
        <f>IF(Raw_data_US_healthcare[[#This Row],[Age]]&lt;35,"Young",IF(Raw_data_US_healthcare[[#This Row],[Age]]&lt;60,"Middle","Senior"))</f>
        <v>Senior</v>
      </c>
      <c r="E483" t="s">
        <v>26</v>
      </c>
      <c r="F483" t="s">
        <v>27</v>
      </c>
      <c r="G483" t="s">
        <v>27</v>
      </c>
      <c r="H483" t="s">
        <v>28</v>
      </c>
      <c r="I483" s="2">
        <v>44435</v>
      </c>
      <c r="J483" t="s">
        <v>1467</v>
      </c>
      <c r="K483" t="s">
        <v>1468</v>
      </c>
      <c r="L483" t="s">
        <v>56</v>
      </c>
      <c r="M483">
        <v>23978.626700000001</v>
      </c>
      <c r="N483">
        <v>265</v>
      </c>
      <c r="O483" t="s">
        <v>39</v>
      </c>
      <c r="P483" t="s">
        <v>39</v>
      </c>
      <c r="Q483" s="2">
        <v>44445</v>
      </c>
      <c r="R483" t="s">
        <v>44</v>
      </c>
      <c r="S483" t="s">
        <v>24</v>
      </c>
      <c r="T483">
        <f>_xlfn.DAYS(Raw_data_US_healthcare[[#This Row],[Discharge Date]],Raw_data_US_healthcare[[#This Row],[Date of Admission]])</f>
        <v>10</v>
      </c>
    </row>
    <row r="484" spans="1:20" x14ac:dyDescent="0.3">
      <c r="A484" t="s">
        <v>26512</v>
      </c>
      <c r="B484" t="s">
        <v>1469</v>
      </c>
      <c r="C484">
        <v>56</v>
      </c>
      <c r="D484" t="str">
        <f>IF(Raw_data_US_healthcare[[#This Row],[Age]]&lt;35,"Young",IF(Raw_data_US_healthcare[[#This Row],[Age]]&lt;60,"Middle","Senior"))</f>
        <v>Middle</v>
      </c>
      <c r="E484" t="s">
        <v>26</v>
      </c>
      <c r="F484" t="s">
        <v>88</v>
      </c>
      <c r="G484" t="s">
        <v>88</v>
      </c>
      <c r="H484" t="s">
        <v>69</v>
      </c>
      <c r="I484" s="2">
        <v>43785</v>
      </c>
      <c r="J484" t="s">
        <v>1470</v>
      </c>
      <c r="K484" t="s">
        <v>1471</v>
      </c>
      <c r="L484" t="s">
        <v>60</v>
      </c>
      <c r="M484">
        <v>20027.812999999998</v>
      </c>
      <c r="N484">
        <v>112</v>
      </c>
      <c r="O484" t="s">
        <v>22</v>
      </c>
      <c r="P484" t="s">
        <v>22</v>
      </c>
      <c r="Q484" s="2">
        <v>43786</v>
      </c>
      <c r="R484" t="s">
        <v>44</v>
      </c>
      <c r="S484" t="s">
        <v>45</v>
      </c>
      <c r="T484">
        <f>_xlfn.DAYS(Raw_data_US_healthcare[[#This Row],[Discharge Date]],Raw_data_US_healthcare[[#This Row],[Date of Admission]])</f>
        <v>1</v>
      </c>
    </row>
    <row r="485" spans="1:20" x14ac:dyDescent="0.3">
      <c r="A485" t="s">
        <v>26511</v>
      </c>
      <c r="B485" t="s">
        <v>1472</v>
      </c>
      <c r="C485">
        <v>35</v>
      </c>
      <c r="D485" t="str">
        <f>IF(Raw_data_US_healthcare[[#This Row],[Age]]&lt;35,"Young",IF(Raw_data_US_healthcare[[#This Row],[Age]]&lt;60,"Middle","Senior"))</f>
        <v>Middle</v>
      </c>
      <c r="E485" t="s">
        <v>16</v>
      </c>
      <c r="F485" t="s">
        <v>35</v>
      </c>
      <c r="G485" t="s">
        <v>35</v>
      </c>
      <c r="H485" t="s">
        <v>18</v>
      </c>
      <c r="I485" s="2">
        <v>43429</v>
      </c>
      <c r="J485" t="s">
        <v>1473</v>
      </c>
      <c r="K485" t="s">
        <v>1474</v>
      </c>
      <c r="L485" t="s">
        <v>52</v>
      </c>
      <c r="M485">
        <v>2514.1871000000001</v>
      </c>
      <c r="N485">
        <v>433</v>
      </c>
      <c r="O485" t="s">
        <v>39</v>
      </c>
      <c r="P485" t="s">
        <v>39</v>
      </c>
      <c r="Q485" s="2">
        <v>43452</v>
      </c>
      <c r="R485" t="s">
        <v>32</v>
      </c>
      <c r="S485" t="s">
        <v>45</v>
      </c>
      <c r="T485">
        <f>_xlfn.DAYS(Raw_data_US_healthcare[[#This Row],[Discharge Date]],Raw_data_US_healthcare[[#This Row],[Date of Admission]])</f>
        <v>23</v>
      </c>
    </row>
    <row r="486" spans="1:20" x14ac:dyDescent="0.3">
      <c r="A486" t="s">
        <v>26512</v>
      </c>
      <c r="B486" t="s">
        <v>1475</v>
      </c>
      <c r="C486">
        <v>60</v>
      </c>
      <c r="D486" t="str">
        <f>IF(Raw_data_US_healthcare[[#This Row],[Age]]&lt;35,"Young",IF(Raw_data_US_healthcare[[#This Row],[Age]]&lt;60,"Middle","Senior"))</f>
        <v>Senior</v>
      </c>
      <c r="E486" t="s">
        <v>26</v>
      </c>
      <c r="F486" t="s">
        <v>228</v>
      </c>
      <c r="G486" t="s">
        <v>228</v>
      </c>
      <c r="H486" t="s">
        <v>26514</v>
      </c>
      <c r="I486" s="2">
        <v>43687</v>
      </c>
      <c r="J486" t="s">
        <v>1476</v>
      </c>
      <c r="K486" t="s">
        <v>1477</v>
      </c>
      <c r="L486" t="s">
        <v>31</v>
      </c>
      <c r="M486">
        <v>1386.692</v>
      </c>
      <c r="N486">
        <v>139</v>
      </c>
      <c r="O486" t="s">
        <v>43</v>
      </c>
      <c r="P486" t="s">
        <v>43</v>
      </c>
      <c r="Q486" s="2">
        <v>43693</v>
      </c>
      <c r="R486" t="s">
        <v>23</v>
      </c>
      <c r="S486" t="s">
        <v>45</v>
      </c>
      <c r="T486">
        <f>_xlfn.DAYS(Raw_data_US_healthcare[[#This Row],[Discharge Date]],Raw_data_US_healthcare[[#This Row],[Date of Admission]])</f>
        <v>6</v>
      </c>
    </row>
    <row r="487" spans="1:20" x14ac:dyDescent="0.3">
      <c r="A487" t="s">
        <v>26511</v>
      </c>
      <c r="B487" t="s">
        <v>1478</v>
      </c>
      <c r="C487">
        <v>29</v>
      </c>
      <c r="D487" t="str">
        <f>IF(Raw_data_US_healthcare[[#This Row],[Age]]&lt;35,"Young",IF(Raw_data_US_healthcare[[#This Row],[Age]]&lt;60,"Middle","Senior"))</f>
        <v>Young</v>
      </c>
      <c r="E487" t="s">
        <v>16</v>
      </c>
      <c r="F487" t="s">
        <v>35</v>
      </c>
      <c r="G487" t="s">
        <v>35</v>
      </c>
      <c r="H487" t="s">
        <v>18</v>
      </c>
      <c r="I487" s="2">
        <v>45122</v>
      </c>
      <c r="J487" t="s">
        <v>1479</v>
      </c>
      <c r="K487" t="s">
        <v>1480</v>
      </c>
      <c r="L487" t="s">
        <v>56</v>
      </c>
      <c r="M487">
        <v>56427.222399999999</v>
      </c>
      <c r="N487">
        <v>304</v>
      </c>
      <c r="O487" t="s">
        <v>43</v>
      </c>
      <c r="P487" t="s">
        <v>43</v>
      </c>
      <c r="Q487" s="2">
        <v>45141</v>
      </c>
      <c r="R487" t="s">
        <v>23</v>
      </c>
      <c r="S487" t="s">
        <v>45</v>
      </c>
      <c r="T487">
        <f>_xlfn.DAYS(Raw_data_US_healthcare[[#This Row],[Discharge Date]],Raw_data_US_healthcare[[#This Row],[Date of Admission]])</f>
        <v>19</v>
      </c>
    </row>
    <row r="488" spans="1:20" x14ac:dyDescent="0.3">
      <c r="A488" t="s">
        <v>26511</v>
      </c>
      <c r="B488" t="s">
        <v>1481</v>
      </c>
      <c r="C488">
        <v>54</v>
      </c>
      <c r="D488" t="str">
        <f>IF(Raw_data_US_healthcare[[#This Row],[Age]]&lt;35,"Young",IF(Raw_data_US_healthcare[[#This Row],[Age]]&lt;60,"Middle","Senior"))</f>
        <v>Middle</v>
      </c>
      <c r="E488" t="s">
        <v>16</v>
      </c>
      <c r="F488" t="s">
        <v>113</v>
      </c>
      <c r="G488" t="s">
        <v>113</v>
      </c>
      <c r="H488" t="s">
        <v>26516</v>
      </c>
      <c r="I488" s="2">
        <v>44624</v>
      </c>
      <c r="J488" t="s">
        <v>1482</v>
      </c>
      <c r="K488" t="s">
        <v>1483</v>
      </c>
      <c r="L488" t="s">
        <v>31</v>
      </c>
      <c r="M488">
        <v>26448.934600000001</v>
      </c>
      <c r="N488">
        <v>120</v>
      </c>
      <c r="O488" t="s">
        <v>43</v>
      </c>
      <c r="P488" t="s">
        <v>43</v>
      </c>
      <c r="Q488" s="2">
        <v>44632</v>
      </c>
      <c r="R488" t="s">
        <v>44</v>
      </c>
      <c r="S488" t="s">
        <v>24</v>
      </c>
      <c r="T488">
        <f>_xlfn.DAYS(Raw_data_US_healthcare[[#This Row],[Discharge Date]],Raw_data_US_healthcare[[#This Row],[Date of Admission]])</f>
        <v>8</v>
      </c>
    </row>
    <row r="489" spans="1:20" x14ac:dyDescent="0.3">
      <c r="A489" t="s">
        <v>26511</v>
      </c>
      <c r="B489" t="s">
        <v>1484</v>
      </c>
      <c r="C489">
        <v>52</v>
      </c>
      <c r="D489" t="str">
        <f>IF(Raw_data_US_healthcare[[#This Row],[Age]]&lt;35,"Young",IF(Raw_data_US_healthcare[[#This Row],[Age]]&lt;60,"Middle","Senior"))</f>
        <v>Middle</v>
      </c>
      <c r="E489" t="s">
        <v>16</v>
      </c>
      <c r="F489" t="s">
        <v>88</v>
      </c>
      <c r="G489" t="s">
        <v>88</v>
      </c>
      <c r="H489" t="s">
        <v>36</v>
      </c>
      <c r="I489" s="2">
        <v>44425</v>
      </c>
      <c r="J489" t="s">
        <v>1485</v>
      </c>
      <c r="K489" t="s">
        <v>1486</v>
      </c>
      <c r="L489" t="s">
        <v>21</v>
      </c>
      <c r="M489">
        <v>24083.232499999998</v>
      </c>
      <c r="N489">
        <v>215</v>
      </c>
      <c r="O489" t="s">
        <v>22</v>
      </c>
      <c r="P489" t="s">
        <v>22</v>
      </c>
      <c r="Q489" s="2">
        <v>44436</v>
      </c>
      <c r="R489" t="s">
        <v>48</v>
      </c>
      <c r="S489" t="s">
        <v>24</v>
      </c>
      <c r="T489">
        <f>_xlfn.DAYS(Raw_data_US_healthcare[[#This Row],[Discharge Date]],Raw_data_US_healthcare[[#This Row],[Date of Admission]])</f>
        <v>11</v>
      </c>
    </row>
    <row r="490" spans="1:20" x14ac:dyDescent="0.3">
      <c r="A490" t="s">
        <v>26512</v>
      </c>
      <c r="B490" t="s">
        <v>1487</v>
      </c>
      <c r="C490">
        <v>20</v>
      </c>
      <c r="D490" t="str">
        <f>IF(Raw_data_US_healthcare[[#This Row],[Age]]&lt;35,"Young",IF(Raw_data_US_healthcare[[#This Row],[Age]]&lt;60,"Middle","Senior"))</f>
        <v>Young</v>
      </c>
      <c r="E490" t="s">
        <v>26</v>
      </c>
      <c r="F490" t="s">
        <v>49</v>
      </c>
      <c r="G490" t="s">
        <v>49</v>
      </c>
      <c r="H490" t="s">
        <v>26516</v>
      </c>
      <c r="I490" s="2">
        <v>44244</v>
      </c>
      <c r="J490" t="s">
        <v>1488</v>
      </c>
      <c r="K490" t="s">
        <v>1489</v>
      </c>
      <c r="L490" t="s">
        <v>56</v>
      </c>
      <c r="M490">
        <v>6139.9835999999996</v>
      </c>
      <c r="N490">
        <v>478</v>
      </c>
      <c r="O490" t="s">
        <v>39</v>
      </c>
      <c r="P490" t="s">
        <v>39</v>
      </c>
      <c r="Q490" s="2">
        <v>44258</v>
      </c>
      <c r="R490" t="s">
        <v>48</v>
      </c>
      <c r="S490" t="s">
        <v>45</v>
      </c>
      <c r="T490">
        <f>_xlfn.DAYS(Raw_data_US_healthcare[[#This Row],[Discharge Date]],Raw_data_US_healthcare[[#This Row],[Date of Admission]])</f>
        <v>14</v>
      </c>
    </row>
    <row r="491" spans="1:20" x14ac:dyDescent="0.3">
      <c r="A491" t="s">
        <v>26512</v>
      </c>
      <c r="B491" t="s">
        <v>1490</v>
      </c>
      <c r="C491">
        <v>82</v>
      </c>
      <c r="D491" t="str">
        <f>IF(Raw_data_US_healthcare[[#This Row],[Age]]&lt;35,"Young",IF(Raw_data_US_healthcare[[#This Row],[Age]]&lt;60,"Middle","Senior"))</f>
        <v>Senior</v>
      </c>
      <c r="E491" t="s">
        <v>26</v>
      </c>
      <c r="F491" t="s">
        <v>35</v>
      </c>
      <c r="G491" t="s">
        <v>35</v>
      </c>
      <c r="H491" t="s">
        <v>28</v>
      </c>
      <c r="I491" s="2">
        <v>43523</v>
      </c>
      <c r="J491" t="s">
        <v>1491</v>
      </c>
      <c r="K491" t="s">
        <v>1492</v>
      </c>
      <c r="L491" t="s">
        <v>56</v>
      </c>
      <c r="M491">
        <v>26460.9123</v>
      </c>
      <c r="N491">
        <v>450</v>
      </c>
      <c r="O491" t="s">
        <v>22</v>
      </c>
      <c r="P491" t="s">
        <v>22</v>
      </c>
      <c r="Q491" s="2">
        <v>43539</v>
      </c>
      <c r="R491" t="s">
        <v>32</v>
      </c>
      <c r="S491" t="s">
        <v>33</v>
      </c>
      <c r="T491">
        <f>_xlfn.DAYS(Raw_data_US_healthcare[[#This Row],[Discharge Date]],Raw_data_US_healthcare[[#This Row],[Date of Admission]])</f>
        <v>16</v>
      </c>
    </row>
    <row r="492" spans="1:20" x14ac:dyDescent="0.3">
      <c r="A492" t="s">
        <v>26511</v>
      </c>
      <c r="B492" t="s">
        <v>1493</v>
      </c>
      <c r="C492">
        <v>38</v>
      </c>
      <c r="D492" t="str">
        <f>IF(Raw_data_US_healthcare[[#This Row],[Age]]&lt;35,"Young",IF(Raw_data_US_healthcare[[#This Row],[Age]]&lt;60,"Middle","Senior"))</f>
        <v>Middle</v>
      </c>
      <c r="E492" t="s">
        <v>16</v>
      </c>
      <c r="F492" t="s">
        <v>27</v>
      </c>
      <c r="G492" t="s">
        <v>27</v>
      </c>
      <c r="H492" t="s">
        <v>36</v>
      </c>
      <c r="I492" s="2">
        <v>44717</v>
      </c>
      <c r="J492" t="s">
        <v>1494</v>
      </c>
      <c r="K492" t="s">
        <v>1495</v>
      </c>
      <c r="L492" t="s">
        <v>31</v>
      </c>
      <c r="M492">
        <v>12884.0746</v>
      </c>
      <c r="N492">
        <v>105</v>
      </c>
      <c r="O492" t="s">
        <v>22</v>
      </c>
      <c r="P492" t="s">
        <v>22</v>
      </c>
      <c r="Q492" s="2">
        <v>44730</v>
      </c>
      <c r="R492" t="s">
        <v>48</v>
      </c>
      <c r="S492" t="s">
        <v>33</v>
      </c>
      <c r="T492">
        <f>_xlfn.DAYS(Raw_data_US_healthcare[[#This Row],[Discharge Date]],Raw_data_US_healthcare[[#This Row],[Date of Admission]])</f>
        <v>13</v>
      </c>
    </row>
    <row r="493" spans="1:20" x14ac:dyDescent="0.3">
      <c r="A493" t="s">
        <v>26512</v>
      </c>
      <c r="B493" t="s">
        <v>1496</v>
      </c>
      <c r="C493">
        <v>81</v>
      </c>
      <c r="D493" t="str">
        <f>IF(Raw_data_US_healthcare[[#This Row],[Age]]&lt;35,"Young",IF(Raw_data_US_healthcare[[#This Row],[Age]]&lt;60,"Middle","Senior"))</f>
        <v>Senior</v>
      </c>
      <c r="E493" t="s">
        <v>26</v>
      </c>
      <c r="F493" t="s">
        <v>17</v>
      </c>
      <c r="G493" t="s">
        <v>17</v>
      </c>
      <c r="H493" t="s">
        <v>36</v>
      </c>
      <c r="I493" s="2">
        <v>44537</v>
      </c>
      <c r="J493" t="s">
        <v>1497</v>
      </c>
      <c r="K493" t="s">
        <v>1498</v>
      </c>
      <c r="L493" t="s">
        <v>56</v>
      </c>
      <c r="M493">
        <v>12465.7554</v>
      </c>
      <c r="N493">
        <v>129</v>
      </c>
      <c r="O493" t="s">
        <v>43</v>
      </c>
      <c r="P493" t="s">
        <v>43</v>
      </c>
      <c r="Q493" s="2">
        <v>44555</v>
      </c>
      <c r="R493" t="s">
        <v>44</v>
      </c>
      <c r="S493" t="s">
        <v>33</v>
      </c>
      <c r="T493">
        <f>_xlfn.DAYS(Raw_data_US_healthcare[[#This Row],[Discharge Date]],Raw_data_US_healthcare[[#This Row],[Date of Admission]])</f>
        <v>18</v>
      </c>
    </row>
    <row r="494" spans="1:20" x14ac:dyDescent="0.3">
      <c r="A494" t="s">
        <v>26512</v>
      </c>
      <c r="B494" t="s">
        <v>1499</v>
      </c>
      <c r="C494">
        <v>73</v>
      </c>
      <c r="D494" t="str">
        <f>IF(Raw_data_US_healthcare[[#This Row],[Age]]&lt;35,"Young",IF(Raw_data_US_healthcare[[#This Row],[Age]]&lt;60,"Middle","Senior"))</f>
        <v>Senior</v>
      </c>
      <c r="E494" t="s">
        <v>26</v>
      </c>
      <c r="F494" t="s">
        <v>35</v>
      </c>
      <c r="G494" t="s">
        <v>35</v>
      </c>
      <c r="H494" t="s">
        <v>28</v>
      </c>
      <c r="I494" s="2">
        <v>44552</v>
      </c>
      <c r="J494" t="s">
        <v>1500</v>
      </c>
      <c r="K494" t="s">
        <v>1501</v>
      </c>
      <c r="L494" t="s">
        <v>56</v>
      </c>
      <c r="M494">
        <v>22862.938900000001</v>
      </c>
      <c r="N494">
        <v>436</v>
      </c>
      <c r="O494" t="s">
        <v>43</v>
      </c>
      <c r="P494" t="s">
        <v>43</v>
      </c>
      <c r="Q494" s="2">
        <v>44576</v>
      </c>
      <c r="R494" t="s">
        <v>83</v>
      </c>
      <c r="S494" t="s">
        <v>33</v>
      </c>
      <c r="T494">
        <f>_xlfn.DAYS(Raw_data_US_healthcare[[#This Row],[Discharge Date]],Raw_data_US_healthcare[[#This Row],[Date of Admission]])</f>
        <v>24</v>
      </c>
    </row>
    <row r="495" spans="1:20" x14ac:dyDescent="0.3">
      <c r="A495" t="s">
        <v>26511</v>
      </c>
      <c r="B495" t="s">
        <v>1502</v>
      </c>
      <c r="C495">
        <v>78</v>
      </c>
      <c r="D495" t="str">
        <f>IF(Raw_data_US_healthcare[[#This Row],[Age]]&lt;35,"Young",IF(Raw_data_US_healthcare[[#This Row],[Age]]&lt;60,"Middle","Senior"))</f>
        <v>Senior</v>
      </c>
      <c r="E495" t="s">
        <v>16</v>
      </c>
      <c r="F495" t="s">
        <v>62</v>
      </c>
      <c r="G495" t="s">
        <v>62</v>
      </c>
      <c r="H495" t="s">
        <v>36</v>
      </c>
      <c r="I495" s="2">
        <v>44794</v>
      </c>
      <c r="J495" t="s">
        <v>1503</v>
      </c>
      <c r="K495" t="s">
        <v>1504</v>
      </c>
      <c r="L495" t="s">
        <v>21</v>
      </c>
      <c r="M495">
        <v>2436.261</v>
      </c>
      <c r="N495">
        <v>300</v>
      </c>
      <c r="O495" t="s">
        <v>22</v>
      </c>
      <c r="P495" t="s">
        <v>22</v>
      </c>
      <c r="Q495" s="2">
        <v>44796</v>
      </c>
      <c r="R495" t="s">
        <v>23</v>
      </c>
      <c r="S495" t="s">
        <v>33</v>
      </c>
      <c r="T495">
        <f>_xlfn.DAYS(Raw_data_US_healthcare[[#This Row],[Discharge Date]],Raw_data_US_healthcare[[#This Row],[Date of Admission]])</f>
        <v>2</v>
      </c>
    </row>
    <row r="496" spans="1:20" x14ac:dyDescent="0.3">
      <c r="A496" t="s">
        <v>26511</v>
      </c>
      <c r="B496" t="s">
        <v>1505</v>
      </c>
      <c r="C496">
        <v>59</v>
      </c>
      <c r="D496" t="str">
        <f>IF(Raw_data_US_healthcare[[#This Row],[Age]]&lt;35,"Young",IF(Raw_data_US_healthcare[[#This Row],[Age]]&lt;60,"Middle","Senior"))</f>
        <v>Middle</v>
      </c>
      <c r="E496" t="s">
        <v>16</v>
      </c>
      <c r="F496" t="s">
        <v>113</v>
      </c>
      <c r="G496" t="s">
        <v>113</v>
      </c>
      <c r="H496" t="s">
        <v>69</v>
      </c>
      <c r="I496" s="2">
        <v>44262</v>
      </c>
      <c r="J496" t="s">
        <v>1506</v>
      </c>
      <c r="K496" t="s">
        <v>1453</v>
      </c>
      <c r="L496" t="s">
        <v>21</v>
      </c>
      <c r="M496">
        <v>23609.240900000001</v>
      </c>
      <c r="N496">
        <v>181</v>
      </c>
      <c r="O496" t="s">
        <v>22</v>
      </c>
      <c r="P496" t="s">
        <v>22</v>
      </c>
      <c r="Q496" s="2">
        <v>44262</v>
      </c>
      <c r="R496" t="s">
        <v>44</v>
      </c>
      <c r="S496" t="s">
        <v>45</v>
      </c>
      <c r="T496">
        <f>_xlfn.DAYS(Raw_data_US_healthcare[[#This Row],[Discharge Date]],Raw_data_US_healthcare[[#This Row],[Date of Admission]])</f>
        <v>0</v>
      </c>
    </row>
    <row r="497" spans="1:20" x14ac:dyDescent="0.3">
      <c r="A497" t="s">
        <v>26511</v>
      </c>
      <c r="B497" t="s">
        <v>1507</v>
      </c>
      <c r="C497">
        <v>21</v>
      </c>
      <c r="D497" t="str">
        <f>IF(Raw_data_US_healthcare[[#This Row],[Age]]&lt;35,"Young",IF(Raw_data_US_healthcare[[#This Row],[Age]]&lt;60,"Middle","Senior"))</f>
        <v>Young</v>
      </c>
      <c r="E497" t="s">
        <v>16</v>
      </c>
      <c r="F497" t="s">
        <v>228</v>
      </c>
      <c r="G497" t="s">
        <v>228</v>
      </c>
      <c r="H497" t="s">
        <v>28</v>
      </c>
      <c r="I497" s="2">
        <v>43677</v>
      </c>
      <c r="J497" t="s">
        <v>1508</v>
      </c>
      <c r="K497" t="s">
        <v>1509</v>
      </c>
      <c r="L497" t="s">
        <v>56</v>
      </c>
      <c r="M497">
        <v>32640.776999999998</v>
      </c>
      <c r="N497">
        <v>359</v>
      </c>
      <c r="O497" t="s">
        <v>22</v>
      </c>
      <c r="P497" t="s">
        <v>22</v>
      </c>
      <c r="Q497" s="2">
        <v>43678</v>
      </c>
      <c r="R497" t="s">
        <v>32</v>
      </c>
      <c r="S497" t="s">
        <v>24</v>
      </c>
      <c r="T497">
        <f>_xlfn.DAYS(Raw_data_US_healthcare[[#This Row],[Discharge Date]],Raw_data_US_healthcare[[#This Row],[Date of Admission]])</f>
        <v>1</v>
      </c>
    </row>
    <row r="498" spans="1:20" x14ac:dyDescent="0.3">
      <c r="A498" t="s">
        <v>26511</v>
      </c>
      <c r="B498" t="s">
        <v>1510</v>
      </c>
      <c r="C498">
        <v>71</v>
      </c>
      <c r="D498" t="str">
        <f>IF(Raw_data_US_healthcare[[#This Row],[Age]]&lt;35,"Young",IF(Raw_data_US_healthcare[[#This Row],[Age]]&lt;60,"Middle","Senior"))</f>
        <v>Senior</v>
      </c>
      <c r="E498" t="s">
        <v>16</v>
      </c>
      <c r="F498" t="s">
        <v>35</v>
      </c>
      <c r="G498" t="s">
        <v>35</v>
      </c>
      <c r="H498" t="s">
        <v>18</v>
      </c>
      <c r="I498" s="2">
        <v>43572</v>
      </c>
      <c r="J498" t="s">
        <v>1511</v>
      </c>
      <c r="K498" t="s">
        <v>1512</v>
      </c>
      <c r="L498" t="s">
        <v>21</v>
      </c>
      <c r="M498">
        <v>17557.106400000001</v>
      </c>
      <c r="N498">
        <v>243</v>
      </c>
      <c r="O498" t="s">
        <v>39</v>
      </c>
      <c r="P498" t="s">
        <v>39</v>
      </c>
      <c r="Q498" s="2">
        <v>43574</v>
      </c>
      <c r="R498" t="s">
        <v>44</v>
      </c>
      <c r="S498" t="s">
        <v>24</v>
      </c>
      <c r="T498">
        <f>_xlfn.DAYS(Raw_data_US_healthcare[[#This Row],[Discharge Date]],Raw_data_US_healthcare[[#This Row],[Date of Admission]])</f>
        <v>2</v>
      </c>
    </row>
    <row r="499" spans="1:20" x14ac:dyDescent="0.3">
      <c r="A499" t="s">
        <v>26512</v>
      </c>
      <c r="B499" t="s">
        <v>1513</v>
      </c>
      <c r="C499">
        <v>18</v>
      </c>
      <c r="D499" t="str">
        <f>IF(Raw_data_US_healthcare[[#This Row],[Age]]&lt;35,"Young",IF(Raw_data_US_healthcare[[#This Row],[Age]]&lt;60,"Middle","Senior"))</f>
        <v>Young</v>
      </c>
      <c r="E499" t="s">
        <v>26</v>
      </c>
      <c r="F499" t="s">
        <v>113</v>
      </c>
      <c r="G499" t="s">
        <v>113</v>
      </c>
      <c r="H499" t="s">
        <v>28</v>
      </c>
      <c r="I499" s="2">
        <v>44261</v>
      </c>
      <c r="J499" t="s">
        <v>1514</v>
      </c>
      <c r="K499" t="s">
        <v>1515</v>
      </c>
      <c r="L499" t="s">
        <v>56</v>
      </c>
      <c r="M499">
        <v>18853.981599999999</v>
      </c>
      <c r="N499">
        <v>451</v>
      </c>
      <c r="O499" t="s">
        <v>22</v>
      </c>
      <c r="P499" t="s">
        <v>22</v>
      </c>
      <c r="Q499" s="2">
        <v>44263</v>
      </c>
      <c r="R499" t="s">
        <v>32</v>
      </c>
      <c r="S499" t="s">
        <v>24</v>
      </c>
      <c r="T499">
        <f>_xlfn.DAYS(Raw_data_US_healthcare[[#This Row],[Discharge Date]],Raw_data_US_healthcare[[#This Row],[Date of Admission]])</f>
        <v>2</v>
      </c>
    </row>
    <row r="500" spans="1:20" x14ac:dyDescent="0.3">
      <c r="A500" t="s">
        <v>26512</v>
      </c>
      <c r="B500" t="s">
        <v>1516</v>
      </c>
      <c r="C500">
        <v>52</v>
      </c>
      <c r="D500" t="str">
        <f>IF(Raw_data_US_healthcare[[#This Row],[Age]]&lt;35,"Young",IF(Raw_data_US_healthcare[[#This Row],[Age]]&lt;60,"Middle","Senior"))</f>
        <v>Middle</v>
      </c>
      <c r="E500" t="s">
        <v>26</v>
      </c>
      <c r="F500" t="s">
        <v>17</v>
      </c>
      <c r="G500" t="s">
        <v>17</v>
      </c>
      <c r="H500" t="s">
        <v>69</v>
      </c>
      <c r="I500" s="2">
        <v>43641</v>
      </c>
      <c r="J500" t="s">
        <v>736</v>
      </c>
      <c r="K500" t="s">
        <v>1517</v>
      </c>
      <c r="L500" t="s">
        <v>60</v>
      </c>
      <c r="M500">
        <v>26432.6417</v>
      </c>
      <c r="N500">
        <v>454</v>
      </c>
      <c r="O500" t="s">
        <v>39</v>
      </c>
      <c r="P500" t="s">
        <v>39</v>
      </c>
      <c r="Q500" s="2">
        <v>43652</v>
      </c>
      <c r="R500" t="s">
        <v>48</v>
      </c>
      <c r="S500" t="s">
        <v>45</v>
      </c>
      <c r="T500">
        <f>_xlfn.DAYS(Raw_data_US_healthcare[[#This Row],[Discharge Date]],Raw_data_US_healthcare[[#This Row],[Date of Admission]])</f>
        <v>11</v>
      </c>
    </row>
    <row r="501" spans="1:20" x14ac:dyDescent="0.3">
      <c r="A501" t="s">
        <v>26512</v>
      </c>
      <c r="B501" t="s">
        <v>1518</v>
      </c>
      <c r="C501">
        <v>45</v>
      </c>
      <c r="D501" t="str">
        <f>IF(Raw_data_US_healthcare[[#This Row],[Age]]&lt;35,"Young",IF(Raw_data_US_healthcare[[#This Row],[Age]]&lt;60,"Middle","Senior"))</f>
        <v>Middle</v>
      </c>
      <c r="E501" t="s">
        <v>26</v>
      </c>
      <c r="F501" t="s">
        <v>49</v>
      </c>
      <c r="G501" t="s">
        <v>49</v>
      </c>
      <c r="H501" t="s">
        <v>26514</v>
      </c>
      <c r="I501" s="2">
        <v>44235</v>
      </c>
      <c r="J501" t="s">
        <v>1519</v>
      </c>
      <c r="K501" t="s">
        <v>1520</v>
      </c>
      <c r="L501" t="s">
        <v>60</v>
      </c>
      <c r="M501">
        <v>32715.369699999999</v>
      </c>
      <c r="N501">
        <v>324</v>
      </c>
      <c r="O501" t="s">
        <v>43</v>
      </c>
      <c r="P501" t="s">
        <v>43</v>
      </c>
      <c r="Q501" s="2">
        <v>44258</v>
      </c>
      <c r="R501" t="s">
        <v>32</v>
      </c>
      <c r="S501" t="s">
        <v>45</v>
      </c>
      <c r="T501">
        <f>_xlfn.DAYS(Raw_data_US_healthcare[[#This Row],[Discharge Date]],Raw_data_US_healthcare[[#This Row],[Date of Admission]])</f>
        <v>23</v>
      </c>
    </row>
    <row r="502" spans="1:20" x14ac:dyDescent="0.3">
      <c r="A502" t="s">
        <v>26512</v>
      </c>
      <c r="B502" t="s">
        <v>1521</v>
      </c>
      <c r="C502">
        <v>43</v>
      </c>
      <c r="D502" t="str">
        <f>IF(Raw_data_US_healthcare[[#This Row],[Age]]&lt;35,"Young",IF(Raw_data_US_healthcare[[#This Row],[Age]]&lt;60,"Middle","Senior"))</f>
        <v>Middle</v>
      </c>
      <c r="E502" t="s">
        <v>26</v>
      </c>
      <c r="F502" t="s">
        <v>113</v>
      </c>
      <c r="G502" t="s">
        <v>113</v>
      </c>
      <c r="H502" t="s">
        <v>26516</v>
      </c>
      <c r="I502" s="2">
        <v>44894</v>
      </c>
      <c r="J502" t="s">
        <v>1522</v>
      </c>
      <c r="K502" t="s">
        <v>1523</v>
      </c>
      <c r="L502" t="s">
        <v>31</v>
      </c>
      <c r="M502">
        <v>15234.5416</v>
      </c>
      <c r="N502">
        <v>413</v>
      </c>
      <c r="O502" t="s">
        <v>22</v>
      </c>
      <c r="P502" t="s">
        <v>22</v>
      </c>
      <c r="Q502" s="2">
        <v>44908</v>
      </c>
      <c r="R502" t="s">
        <v>23</v>
      </c>
      <c r="S502" t="s">
        <v>45</v>
      </c>
      <c r="T502">
        <f>_xlfn.DAYS(Raw_data_US_healthcare[[#This Row],[Discharge Date]],Raw_data_US_healthcare[[#This Row],[Date of Admission]])</f>
        <v>14</v>
      </c>
    </row>
    <row r="503" spans="1:20" x14ac:dyDescent="0.3">
      <c r="A503" t="s">
        <v>26511</v>
      </c>
      <c r="B503" t="s">
        <v>1524</v>
      </c>
      <c r="C503">
        <v>73</v>
      </c>
      <c r="D503" t="str">
        <f>IF(Raw_data_US_healthcare[[#This Row],[Age]]&lt;35,"Young",IF(Raw_data_US_healthcare[[#This Row],[Age]]&lt;60,"Middle","Senior"))</f>
        <v>Senior</v>
      </c>
      <c r="E503" t="s">
        <v>16</v>
      </c>
      <c r="F503" t="s">
        <v>113</v>
      </c>
      <c r="G503" t="s">
        <v>113</v>
      </c>
      <c r="H503" t="s">
        <v>69</v>
      </c>
      <c r="I503" s="2">
        <v>43697</v>
      </c>
      <c r="J503" t="s">
        <v>1525</v>
      </c>
      <c r="K503" t="s">
        <v>1526</v>
      </c>
      <c r="L503" t="s">
        <v>21</v>
      </c>
      <c r="M503">
        <v>26887.080399999999</v>
      </c>
      <c r="N503">
        <v>233</v>
      </c>
      <c r="O503" t="s">
        <v>39</v>
      </c>
      <c r="P503" t="s">
        <v>39</v>
      </c>
      <c r="Q503" s="2">
        <v>43714</v>
      </c>
      <c r="R503" t="s">
        <v>44</v>
      </c>
      <c r="S503" t="s">
        <v>45</v>
      </c>
      <c r="T503">
        <f>_xlfn.DAYS(Raw_data_US_healthcare[[#This Row],[Discharge Date]],Raw_data_US_healthcare[[#This Row],[Date of Admission]])</f>
        <v>17</v>
      </c>
    </row>
    <row r="504" spans="1:20" x14ac:dyDescent="0.3">
      <c r="A504" t="s">
        <v>26512</v>
      </c>
      <c r="B504" t="s">
        <v>1527</v>
      </c>
      <c r="C504">
        <v>54</v>
      </c>
      <c r="D504" t="str">
        <f>IF(Raw_data_US_healthcare[[#This Row],[Age]]&lt;35,"Young",IF(Raw_data_US_healthcare[[#This Row],[Age]]&lt;60,"Middle","Senior"))</f>
        <v>Middle</v>
      </c>
      <c r="E504" t="s">
        <v>26</v>
      </c>
      <c r="F504" t="s">
        <v>17</v>
      </c>
      <c r="G504" t="s">
        <v>17</v>
      </c>
      <c r="H504" t="s">
        <v>26516</v>
      </c>
      <c r="I504" s="2">
        <v>45028</v>
      </c>
      <c r="J504" t="s">
        <v>1528</v>
      </c>
      <c r="K504" t="s">
        <v>1529</v>
      </c>
      <c r="L504" t="s">
        <v>21</v>
      </c>
      <c r="M504">
        <v>25657.463100000001</v>
      </c>
      <c r="N504">
        <v>279</v>
      </c>
      <c r="O504" t="s">
        <v>43</v>
      </c>
      <c r="P504" t="s">
        <v>43</v>
      </c>
      <c r="Q504" s="2">
        <v>45056</v>
      </c>
      <c r="R504" t="s">
        <v>32</v>
      </c>
      <c r="S504" t="s">
        <v>33</v>
      </c>
      <c r="T504">
        <f>_xlfn.DAYS(Raw_data_US_healthcare[[#This Row],[Discharge Date]],Raw_data_US_healthcare[[#This Row],[Date of Admission]])</f>
        <v>28</v>
      </c>
    </row>
    <row r="505" spans="1:20" x14ac:dyDescent="0.3">
      <c r="A505" t="s">
        <v>26511</v>
      </c>
      <c r="B505" t="s">
        <v>1530</v>
      </c>
      <c r="C505">
        <v>80</v>
      </c>
      <c r="D505" t="str">
        <f>IF(Raw_data_US_healthcare[[#This Row],[Age]]&lt;35,"Young",IF(Raw_data_US_healthcare[[#This Row],[Age]]&lt;60,"Middle","Senior"))</f>
        <v>Senior</v>
      </c>
      <c r="E505" t="s">
        <v>16</v>
      </c>
      <c r="F505" t="s">
        <v>88</v>
      </c>
      <c r="G505" t="s">
        <v>88</v>
      </c>
      <c r="H505" t="s">
        <v>18</v>
      </c>
      <c r="I505" s="2">
        <v>44499</v>
      </c>
      <c r="J505" t="s">
        <v>1531</v>
      </c>
      <c r="K505" t="s">
        <v>1532</v>
      </c>
      <c r="L505" t="s">
        <v>21</v>
      </c>
      <c r="M505">
        <v>8910.0259999999998</v>
      </c>
      <c r="N505">
        <v>257</v>
      </c>
      <c r="O505" t="s">
        <v>39</v>
      </c>
      <c r="P505" t="s">
        <v>39</v>
      </c>
      <c r="Q505" s="2">
        <v>44514</v>
      </c>
      <c r="R505" t="s">
        <v>48</v>
      </c>
      <c r="S505" t="s">
        <v>33</v>
      </c>
      <c r="T505">
        <f>_xlfn.DAYS(Raw_data_US_healthcare[[#This Row],[Discharge Date]],Raw_data_US_healthcare[[#This Row],[Date of Admission]])</f>
        <v>15</v>
      </c>
    </row>
    <row r="506" spans="1:20" x14ac:dyDescent="0.3">
      <c r="A506" t="s">
        <v>26512</v>
      </c>
      <c r="B506" t="s">
        <v>1533</v>
      </c>
      <c r="C506">
        <v>65</v>
      </c>
      <c r="D506" t="str">
        <f>IF(Raw_data_US_healthcare[[#This Row],[Age]]&lt;35,"Young",IF(Raw_data_US_healthcare[[#This Row],[Age]]&lt;60,"Middle","Senior"))</f>
        <v>Senior</v>
      </c>
      <c r="E506" t="s">
        <v>26</v>
      </c>
      <c r="F506" t="s">
        <v>62</v>
      </c>
      <c r="G506" t="s">
        <v>62</v>
      </c>
      <c r="H506" t="s">
        <v>28</v>
      </c>
      <c r="I506" s="2">
        <v>44712</v>
      </c>
      <c r="J506" t="s">
        <v>1534</v>
      </c>
      <c r="K506" t="s">
        <v>1535</v>
      </c>
      <c r="L506" t="s">
        <v>56</v>
      </c>
      <c r="M506">
        <v>7174.1841000000004</v>
      </c>
      <c r="N506">
        <v>227</v>
      </c>
      <c r="O506" t="s">
        <v>22</v>
      </c>
      <c r="P506" t="s">
        <v>22</v>
      </c>
      <c r="Q506" s="2">
        <v>44729</v>
      </c>
      <c r="R506" t="s">
        <v>44</v>
      </c>
      <c r="S506" t="s">
        <v>24</v>
      </c>
      <c r="T506">
        <f>_xlfn.DAYS(Raw_data_US_healthcare[[#This Row],[Discharge Date]],Raw_data_US_healthcare[[#This Row],[Date of Admission]])</f>
        <v>17</v>
      </c>
    </row>
    <row r="507" spans="1:20" x14ac:dyDescent="0.3">
      <c r="A507" t="s">
        <v>26512</v>
      </c>
      <c r="B507" t="s">
        <v>1536</v>
      </c>
      <c r="C507">
        <v>40</v>
      </c>
      <c r="D507" t="str">
        <f>IF(Raw_data_US_healthcare[[#This Row],[Age]]&lt;35,"Young",IF(Raw_data_US_healthcare[[#This Row],[Age]]&lt;60,"Middle","Senior"))</f>
        <v>Middle</v>
      </c>
      <c r="E507" t="s">
        <v>26</v>
      </c>
      <c r="F507" t="s">
        <v>88</v>
      </c>
      <c r="G507" t="s">
        <v>88</v>
      </c>
      <c r="H507" t="s">
        <v>36</v>
      </c>
      <c r="I507" s="2">
        <v>44010</v>
      </c>
      <c r="J507" t="s">
        <v>1537</v>
      </c>
      <c r="K507" t="s">
        <v>1538</v>
      </c>
      <c r="L507" t="s">
        <v>60</v>
      </c>
      <c r="M507">
        <v>13969.9966</v>
      </c>
      <c r="N507">
        <v>458</v>
      </c>
      <c r="O507" t="s">
        <v>43</v>
      </c>
      <c r="P507" t="s">
        <v>43</v>
      </c>
      <c r="Q507" s="2">
        <v>44021</v>
      </c>
      <c r="R507" t="s">
        <v>44</v>
      </c>
      <c r="S507" t="s">
        <v>24</v>
      </c>
      <c r="T507">
        <f>_xlfn.DAYS(Raw_data_US_healthcare[[#This Row],[Discharge Date]],Raw_data_US_healthcare[[#This Row],[Date of Admission]])</f>
        <v>11</v>
      </c>
    </row>
    <row r="508" spans="1:20" x14ac:dyDescent="0.3">
      <c r="A508" t="s">
        <v>26511</v>
      </c>
      <c r="B508" t="s">
        <v>1539</v>
      </c>
      <c r="C508">
        <v>32</v>
      </c>
      <c r="D508" t="str">
        <f>IF(Raw_data_US_healthcare[[#This Row],[Age]]&lt;35,"Young",IF(Raw_data_US_healthcare[[#This Row],[Age]]&lt;60,"Middle","Senior"))</f>
        <v>Young</v>
      </c>
      <c r="E508" t="s">
        <v>16</v>
      </c>
      <c r="F508" t="s">
        <v>228</v>
      </c>
      <c r="G508" t="s">
        <v>228</v>
      </c>
      <c r="H508" t="s">
        <v>28</v>
      </c>
      <c r="I508" s="2">
        <v>44114</v>
      </c>
      <c r="J508" t="s">
        <v>1540</v>
      </c>
      <c r="K508" t="s">
        <v>1541</v>
      </c>
      <c r="L508" t="s">
        <v>60</v>
      </c>
      <c r="M508">
        <v>6402.9512999999997</v>
      </c>
      <c r="N508">
        <v>209</v>
      </c>
      <c r="O508" t="s">
        <v>43</v>
      </c>
      <c r="P508" t="s">
        <v>43</v>
      </c>
      <c r="Q508" s="2">
        <v>44118</v>
      </c>
      <c r="R508" t="s">
        <v>23</v>
      </c>
      <c r="S508" t="s">
        <v>33</v>
      </c>
      <c r="T508">
        <f>_xlfn.DAYS(Raw_data_US_healthcare[[#This Row],[Discharge Date]],Raw_data_US_healthcare[[#This Row],[Date of Admission]])</f>
        <v>4</v>
      </c>
    </row>
    <row r="509" spans="1:20" x14ac:dyDescent="0.3">
      <c r="A509" t="s">
        <v>26512</v>
      </c>
      <c r="B509" t="s">
        <v>1542</v>
      </c>
      <c r="C509">
        <v>63</v>
      </c>
      <c r="D509" t="str">
        <f>IF(Raw_data_US_healthcare[[#This Row],[Age]]&lt;35,"Young",IF(Raw_data_US_healthcare[[#This Row],[Age]]&lt;60,"Middle","Senior"))</f>
        <v>Senior</v>
      </c>
      <c r="E509" t="s">
        <v>26</v>
      </c>
      <c r="F509" t="s">
        <v>113</v>
      </c>
      <c r="G509" t="s">
        <v>113</v>
      </c>
      <c r="H509" t="s">
        <v>26516</v>
      </c>
      <c r="I509" s="2">
        <v>43786</v>
      </c>
      <c r="J509" t="s">
        <v>1543</v>
      </c>
      <c r="K509" t="s">
        <v>1544</v>
      </c>
      <c r="L509" t="s">
        <v>52</v>
      </c>
      <c r="M509">
        <v>24608.965</v>
      </c>
      <c r="N509">
        <v>148</v>
      </c>
      <c r="O509" t="s">
        <v>43</v>
      </c>
      <c r="P509" t="s">
        <v>43</v>
      </c>
      <c r="Q509" s="2">
        <v>43787</v>
      </c>
      <c r="R509" t="s">
        <v>32</v>
      </c>
      <c r="S509" t="s">
        <v>45</v>
      </c>
      <c r="T509">
        <f>_xlfn.DAYS(Raw_data_US_healthcare[[#This Row],[Discharge Date]],Raw_data_US_healthcare[[#This Row],[Date of Admission]])</f>
        <v>1</v>
      </c>
    </row>
    <row r="510" spans="1:20" x14ac:dyDescent="0.3">
      <c r="A510" t="s">
        <v>26512</v>
      </c>
      <c r="B510" t="s">
        <v>1545</v>
      </c>
      <c r="C510">
        <v>24</v>
      </c>
      <c r="D510" t="str">
        <f>IF(Raw_data_US_healthcare[[#This Row],[Age]]&lt;35,"Young",IF(Raw_data_US_healthcare[[#This Row],[Age]]&lt;60,"Middle","Senior"))</f>
        <v>Young</v>
      </c>
      <c r="E510" t="s">
        <v>26</v>
      </c>
      <c r="F510" t="s">
        <v>17</v>
      </c>
      <c r="G510" t="s">
        <v>17</v>
      </c>
      <c r="H510" t="s">
        <v>26516</v>
      </c>
      <c r="I510" s="2">
        <v>43621</v>
      </c>
      <c r="J510" t="s">
        <v>1546</v>
      </c>
      <c r="K510" t="s">
        <v>1547</v>
      </c>
      <c r="L510" t="s">
        <v>60</v>
      </c>
      <c r="M510">
        <v>2058.2986999999998</v>
      </c>
      <c r="N510">
        <v>121</v>
      </c>
      <c r="O510" t="s">
        <v>22</v>
      </c>
      <c r="P510" t="s">
        <v>22</v>
      </c>
      <c r="Q510" s="2">
        <v>43632</v>
      </c>
      <c r="R510" t="s">
        <v>48</v>
      </c>
      <c r="S510" t="s">
        <v>24</v>
      </c>
      <c r="T510">
        <f>_xlfn.DAYS(Raw_data_US_healthcare[[#This Row],[Discharge Date]],Raw_data_US_healthcare[[#This Row],[Date of Admission]])</f>
        <v>11</v>
      </c>
    </row>
    <row r="511" spans="1:20" x14ac:dyDescent="0.3">
      <c r="A511" t="s">
        <v>26512</v>
      </c>
      <c r="B511" t="s">
        <v>1548</v>
      </c>
      <c r="C511">
        <v>54</v>
      </c>
      <c r="D511" t="str">
        <f>IF(Raw_data_US_healthcare[[#This Row],[Age]]&lt;35,"Young",IF(Raw_data_US_healthcare[[#This Row],[Age]]&lt;60,"Middle","Senior"))</f>
        <v>Middle</v>
      </c>
      <c r="E511" t="s">
        <v>26</v>
      </c>
      <c r="F511" t="s">
        <v>228</v>
      </c>
      <c r="G511" t="s">
        <v>228</v>
      </c>
      <c r="H511" t="s">
        <v>18</v>
      </c>
      <c r="I511" s="2">
        <v>44464</v>
      </c>
      <c r="J511" t="s">
        <v>1549</v>
      </c>
      <c r="K511" t="s">
        <v>1550</v>
      </c>
      <c r="L511" t="s">
        <v>56</v>
      </c>
      <c r="M511">
        <v>24999.217499999999</v>
      </c>
      <c r="N511">
        <v>461</v>
      </c>
      <c r="O511" t="s">
        <v>39</v>
      </c>
      <c r="P511" t="s">
        <v>39</v>
      </c>
      <c r="Q511" s="2">
        <v>44490</v>
      </c>
      <c r="R511" t="s">
        <v>32</v>
      </c>
      <c r="S511" t="s">
        <v>24</v>
      </c>
      <c r="T511">
        <f>_xlfn.DAYS(Raw_data_US_healthcare[[#This Row],[Discharge Date]],Raw_data_US_healthcare[[#This Row],[Date of Admission]])</f>
        <v>26</v>
      </c>
    </row>
    <row r="512" spans="1:20" x14ac:dyDescent="0.3">
      <c r="A512" t="s">
        <v>26512</v>
      </c>
      <c r="B512" t="s">
        <v>1551</v>
      </c>
      <c r="C512">
        <v>74</v>
      </c>
      <c r="D512" t="str">
        <f>IF(Raw_data_US_healthcare[[#This Row],[Age]]&lt;35,"Young",IF(Raw_data_US_healthcare[[#This Row],[Age]]&lt;60,"Middle","Senior"))</f>
        <v>Senior</v>
      </c>
      <c r="E512" t="s">
        <v>26</v>
      </c>
      <c r="F512" t="s">
        <v>88</v>
      </c>
      <c r="G512" t="s">
        <v>88</v>
      </c>
      <c r="H512" t="s">
        <v>18</v>
      </c>
      <c r="I512" s="2">
        <v>44745</v>
      </c>
      <c r="J512" t="s">
        <v>1552</v>
      </c>
      <c r="K512" t="s">
        <v>1553</v>
      </c>
      <c r="L512" t="s">
        <v>52</v>
      </c>
      <c r="M512">
        <v>32148.462899999999</v>
      </c>
      <c r="N512">
        <v>228</v>
      </c>
      <c r="O512" t="s">
        <v>43</v>
      </c>
      <c r="P512" t="s">
        <v>43</v>
      </c>
      <c r="Q512" s="2">
        <v>44754</v>
      </c>
      <c r="R512" t="s">
        <v>44</v>
      </c>
      <c r="S512" t="s">
        <v>33</v>
      </c>
      <c r="T512">
        <f>_xlfn.DAYS(Raw_data_US_healthcare[[#This Row],[Discharge Date]],Raw_data_US_healthcare[[#This Row],[Date of Admission]])</f>
        <v>9</v>
      </c>
    </row>
    <row r="513" spans="1:20" x14ac:dyDescent="0.3">
      <c r="A513" t="s">
        <v>26512</v>
      </c>
      <c r="B513" t="s">
        <v>1554</v>
      </c>
      <c r="C513">
        <v>37</v>
      </c>
      <c r="D513" t="str">
        <f>IF(Raw_data_US_healthcare[[#This Row],[Age]]&lt;35,"Young",IF(Raw_data_US_healthcare[[#This Row],[Age]]&lt;60,"Middle","Senior"))</f>
        <v>Middle</v>
      </c>
      <c r="E513" t="s">
        <v>26</v>
      </c>
      <c r="F513" t="s">
        <v>228</v>
      </c>
      <c r="G513" t="s">
        <v>228</v>
      </c>
      <c r="H513" t="s">
        <v>26514</v>
      </c>
      <c r="I513" s="2">
        <v>44012</v>
      </c>
      <c r="J513" t="s">
        <v>1555</v>
      </c>
      <c r="K513" t="s">
        <v>1556</v>
      </c>
      <c r="L513" t="s">
        <v>52</v>
      </c>
      <c r="M513">
        <v>5660.0339999999997</v>
      </c>
      <c r="N513">
        <v>216</v>
      </c>
      <c r="O513" t="s">
        <v>22</v>
      </c>
      <c r="P513" t="s">
        <v>22</v>
      </c>
      <c r="Q513" s="2">
        <v>44030</v>
      </c>
      <c r="R513" t="s">
        <v>32</v>
      </c>
      <c r="S513" t="s">
        <v>24</v>
      </c>
      <c r="T513">
        <f>_xlfn.DAYS(Raw_data_US_healthcare[[#This Row],[Discharge Date]],Raw_data_US_healthcare[[#This Row],[Date of Admission]])</f>
        <v>18</v>
      </c>
    </row>
    <row r="514" spans="1:20" x14ac:dyDescent="0.3">
      <c r="A514" t="s">
        <v>26512</v>
      </c>
      <c r="B514" t="s">
        <v>1557</v>
      </c>
      <c r="C514">
        <v>26</v>
      </c>
      <c r="D514" t="str">
        <f>IF(Raw_data_US_healthcare[[#This Row],[Age]]&lt;35,"Young",IF(Raw_data_US_healthcare[[#This Row],[Age]]&lt;60,"Middle","Senior"))</f>
        <v>Young</v>
      </c>
      <c r="E514" t="s">
        <v>26</v>
      </c>
      <c r="F514" t="s">
        <v>49</v>
      </c>
      <c r="G514" t="s">
        <v>49</v>
      </c>
      <c r="H514" t="s">
        <v>26516</v>
      </c>
      <c r="I514" s="2">
        <v>44475</v>
      </c>
      <c r="J514" t="s">
        <v>1558</v>
      </c>
      <c r="K514" t="s">
        <v>1559</v>
      </c>
      <c r="L514" t="s">
        <v>31</v>
      </c>
      <c r="M514">
        <v>29269.379700000001</v>
      </c>
      <c r="N514">
        <v>302</v>
      </c>
      <c r="O514" t="s">
        <v>43</v>
      </c>
      <c r="P514" t="s">
        <v>43</v>
      </c>
      <c r="Q514" s="2">
        <v>44490</v>
      </c>
      <c r="R514" t="s">
        <v>83</v>
      </c>
      <c r="S514" t="s">
        <v>45</v>
      </c>
      <c r="T514">
        <f>_xlfn.DAYS(Raw_data_US_healthcare[[#This Row],[Discharge Date]],Raw_data_US_healthcare[[#This Row],[Date of Admission]])</f>
        <v>15</v>
      </c>
    </row>
    <row r="515" spans="1:20" x14ac:dyDescent="0.3">
      <c r="A515" t="s">
        <v>26511</v>
      </c>
      <c r="B515" t="s">
        <v>1560</v>
      </c>
      <c r="C515">
        <v>58</v>
      </c>
      <c r="D515" t="str">
        <f>IF(Raw_data_US_healthcare[[#This Row],[Age]]&lt;35,"Young",IF(Raw_data_US_healthcare[[#This Row],[Age]]&lt;60,"Middle","Senior"))</f>
        <v>Middle</v>
      </c>
      <c r="E515" t="s">
        <v>16</v>
      </c>
      <c r="F515" t="s">
        <v>113</v>
      </c>
      <c r="G515" t="s">
        <v>113</v>
      </c>
      <c r="H515" t="s">
        <v>26514</v>
      </c>
      <c r="I515" s="2">
        <v>43693</v>
      </c>
      <c r="J515" t="s">
        <v>171</v>
      </c>
      <c r="K515" t="s">
        <v>1561</v>
      </c>
      <c r="L515" t="s">
        <v>21</v>
      </c>
      <c r="M515">
        <v>21540.716100000001</v>
      </c>
      <c r="N515">
        <v>266</v>
      </c>
      <c r="O515" t="s">
        <v>22</v>
      </c>
      <c r="P515" t="s">
        <v>22</v>
      </c>
      <c r="Q515" s="2">
        <v>43713</v>
      </c>
      <c r="R515" t="s">
        <v>44</v>
      </c>
      <c r="S515" t="s">
        <v>24</v>
      </c>
      <c r="T515">
        <f>_xlfn.DAYS(Raw_data_US_healthcare[[#This Row],[Discharge Date]],Raw_data_US_healthcare[[#This Row],[Date of Admission]])</f>
        <v>20</v>
      </c>
    </row>
    <row r="516" spans="1:20" x14ac:dyDescent="0.3">
      <c r="A516" t="s">
        <v>26511</v>
      </c>
      <c r="B516" t="s">
        <v>1562</v>
      </c>
      <c r="C516">
        <v>23</v>
      </c>
      <c r="D516" t="str">
        <f>IF(Raw_data_US_healthcare[[#This Row],[Age]]&lt;35,"Young",IF(Raw_data_US_healthcare[[#This Row],[Age]]&lt;60,"Middle","Senior"))</f>
        <v>Young</v>
      </c>
      <c r="E516" t="s">
        <v>16</v>
      </c>
      <c r="F516" t="s">
        <v>113</v>
      </c>
      <c r="G516" t="s">
        <v>113</v>
      </c>
      <c r="H516" t="s">
        <v>36</v>
      </c>
      <c r="I516" s="2">
        <v>43566</v>
      </c>
      <c r="J516" t="s">
        <v>1563</v>
      </c>
      <c r="K516" t="s">
        <v>1564</v>
      </c>
      <c r="L516" t="s">
        <v>52</v>
      </c>
      <c r="M516">
        <v>17355.021499999999</v>
      </c>
      <c r="N516">
        <v>115</v>
      </c>
      <c r="O516" t="s">
        <v>22</v>
      </c>
      <c r="P516" t="s">
        <v>22</v>
      </c>
      <c r="Q516" s="2">
        <v>43567</v>
      </c>
      <c r="R516" t="s">
        <v>44</v>
      </c>
      <c r="S516" t="s">
        <v>24</v>
      </c>
      <c r="T516">
        <f>_xlfn.DAYS(Raw_data_US_healthcare[[#This Row],[Discharge Date]],Raw_data_US_healthcare[[#This Row],[Date of Admission]])</f>
        <v>1</v>
      </c>
    </row>
    <row r="517" spans="1:20" x14ac:dyDescent="0.3">
      <c r="A517" t="s">
        <v>26512</v>
      </c>
      <c r="B517" t="s">
        <v>1565</v>
      </c>
      <c r="C517">
        <v>43</v>
      </c>
      <c r="D517" t="str">
        <f>IF(Raw_data_US_healthcare[[#This Row],[Age]]&lt;35,"Young",IF(Raw_data_US_healthcare[[#This Row],[Age]]&lt;60,"Middle","Senior"))</f>
        <v>Middle</v>
      </c>
      <c r="E517" t="s">
        <v>26</v>
      </c>
      <c r="F517" t="s">
        <v>88</v>
      </c>
      <c r="G517" t="s">
        <v>88</v>
      </c>
      <c r="H517" t="s">
        <v>18</v>
      </c>
      <c r="I517" s="2">
        <v>44691</v>
      </c>
      <c r="J517" t="s">
        <v>1566</v>
      </c>
      <c r="K517" t="s">
        <v>1567</v>
      </c>
      <c r="L517" t="s">
        <v>21</v>
      </c>
      <c r="M517">
        <v>29287.254799999999</v>
      </c>
      <c r="N517">
        <v>417</v>
      </c>
      <c r="O517" t="s">
        <v>39</v>
      </c>
      <c r="P517" t="s">
        <v>39</v>
      </c>
      <c r="Q517" s="2">
        <v>44708</v>
      </c>
      <c r="R517" t="s">
        <v>48</v>
      </c>
      <c r="S517" t="s">
        <v>45</v>
      </c>
      <c r="T517">
        <f>_xlfn.DAYS(Raw_data_US_healthcare[[#This Row],[Discharge Date]],Raw_data_US_healthcare[[#This Row],[Date of Admission]])</f>
        <v>17</v>
      </c>
    </row>
    <row r="518" spans="1:20" x14ac:dyDescent="0.3">
      <c r="A518" t="s">
        <v>26512</v>
      </c>
      <c r="B518" t="s">
        <v>1568</v>
      </c>
      <c r="C518">
        <v>36</v>
      </c>
      <c r="D518" t="str">
        <f>IF(Raw_data_US_healthcare[[#This Row],[Age]]&lt;35,"Young",IF(Raw_data_US_healthcare[[#This Row],[Age]]&lt;60,"Middle","Senior"))</f>
        <v>Middle</v>
      </c>
      <c r="E518" t="s">
        <v>26</v>
      </c>
      <c r="F518" t="s">
        <v>17</v>
      </c>
      <c r="G518" t="s">
        <v>17</v>
      </c>
      <c r="H518" t="s">
        <v>69</v>
      </c>
      <c r="I518" s="2">
        <v>43903</v>
      </c>
      <c r="J518" t="s">
        <v>1569</v>
      </c>
      <c r="K518" t="s">
        <v>1570</v>
      </c>
      <c r="L518" t="s">
        <v>56</v>
      </c>
      <c r="M518">
        <v>52291.0213</v>
      </c>
      <c r="N518">
        <v>450</v>
      </c>
      <c r="O518" t="s">
        <v>22</v>
      </c>
      <c r="P518" t="s">
        <v>22</v>
      </c>
      <c r="Q518" s="2">
        <v>43915</v>
      </c>
      <c r="R518" t="s">
        <v>23</v>
      </c>
      <c r="S518" t="s">
        <v>33</v>
      </c>
      <c r="T518">
        <f>_xlfn.DAYS(Raw_data_US_healthcare[[#This Row],[Discharge Date]],Raw_data_US_healthcare[[#This Row],[Date of Admission]])</f>
        <v>12</v>
      </c>
    </row>
    <row r="519" spans="1:20" x14ac:dyDescent="0.3">
      <c r="A519" t="s">
        <v>26511</v>
      </c>
      <c r="B519" t="s">
        <v>1571</v>
      </c>
      <c r="C519">
        <v>32</v>
      </c>
      <c r="D519" t="str">
        <f>IF(Raw_data_US_healthcare[[#This Row],[Age]]&lt;35,"Young",IF(Raw_data_US_healthcare[[#This Row],[Age]]&lt;60,"Middle","Senior"))</f>
        <v>Young</v>
      </c>
      <c r="E519" t="s">
        <v>16</v>
      </c>
      <c r="F519" t="s">
        <v>228</v>
      </c>
      <c r="G519" t="s">
        <v>228</v>
      </c>
      <c r="H519" t="s">
        <v>28</v>
      </c>
      <c r="I519" s="2">
        <v>44681</v>
      </c>
      <c r="J519" t="s">
        <v>1572</v>
      </c>
      <c r="K519" t="s">
        <v>1573</v>
      </c>
      <c r="L519" t="s">
        <v>52</v>
      </c>
      <c r="M519">
        <v>5463.7112999999999</v>
      </c>
      <c r="N519">
        <v>283</v>
      </c>
      <c r="O519" t="s">
        <v>43</v>
      </c>
      <c r="P519" t="s">
        <v>43</v>
      </c>
      <c r="Q519" s="2">
        <v>44690</v>
      </c>
      <c r="R519" t="s">
        <v>32</v>
      </c>
      <c r="S519" t="s">
        <v>24</v>
      </c>
      <c r="T519">
        <f>_xlfn.DAYS(Raw_data_US_healthcare[[#This Row],[Discharge Date]],Raw_data_US_healthcare[[#This Row],[Date of Admission]])</f>
        <v>9</v>
      </c>
    </row>
    <row r="520" spans="1:20" x14ac:dyDescent="0.3">
      <c r="A520" t="s">
        <v>26512</v>
      </c>
      <c r="B520" t="s">
        <v>1574</v>
      </c>
      <c r="C520">
        <v>34</v>
      </c>
      <c r="D520" t="str">
        <f>IF(Raw_data_US_healthcare[[#This Row],[Age]]&lt;35,"Young",IF(Raw_data_US_healthcare[[#This Row],[Age]]&lt;60,"Middle","Senior"))</f>
        <v>Young</v>
      </c>
      <c r="E520" t="s">
        <v>26</v>
      </c>
      <c r="F520" t="s">
        <v>113</v>
      </c>
      <c r="G520" t="s">
        <v>113</v>
      </c>
      <c r="H520" t="s">
        <v>28</v>
      </c>
      <c r="I520" s="2">
        <v>44922</v>
      </c>
      <c r="J520" t="s">
        <v>1575</v>
      </c>
      <c r="K520" t="s">
        <v>1576</v>
      </c>
      <c r="L520" t="s">
        <v>52</v>
      </c>
      <c r="M520">
        <v>7330.0499</v>
      </c>
      <c r="N520">
        <v>369</v>
      </c>
      <c r="O520" t="s">
        <v>39</v>
      </c>
      <c r="P520" t="s">
        <v>39</v>
      </c>
      <c r="Q520" s="2">
        <v>44937</v>
      </c>
      <c r="R520" t="s">
        <v>44</v>
      </c>
      <c r="S520" t="s">
        <v>33</v>
      </c>
      <c r="T520">
        <f>_xlfn.DAYS(Raw_data_US_healthcare[[#This Row],[Discharge Date]],Raw_data_US_healthcare[[#This Row],[Date of Admission]])</f>
        <v>15</v>
      </c>
    </row>
    <row r="521" spans="1:20" x14ac:dyDescent="0.3">
      <c r="A521" t="s">
        <v>26512</v>
      </c>
      <c r="B521" t="s">
        <v>1577</v>
      </c>
      <c r="C521">
        <v>70</v>
      </c>
      <c r="D521" t="str">
        <f>IF(Raw_data_US_healthcare[[#This Row],[Age]]&lt;35,"Young",IF(Raw_data_US_healthcare[[#This Row],[Age]]&lt;60,"Middle","Senior"))</f>
        <v>Senior</v>
      </c>
      <c r="E521" t="s">
        <v>26</v>
      </c>
      <c r="F521" t="s">
        <v>62</v>
      </c>
      <c r="G521" t="s">
        <v>62</v>
      </c>
      <c r="H521" t="s">
        <v>26516</v>
      </c>
      <c r="I521" s="2">
        <v>43573</v>
      </c>
      <c r="J521" t="s">
        <v>1578</v>
      </c>
      <c r="K521" t="s">
        <v>1579</v>
      </c>
      <c r="L521" t="s">
        <v>52</v>
      </c>
      <c r="M521">
        <v>23590.314699999999</v>
      </c>
      <c r="N521">
        <v>227</v>
      </c>
      <c r="O521" t="s">
        <v>43</v>
      </c>
      <c r="P521" t="s">
        <v>43</v>
      </c>
      <c r="Q521" s="2">
        <v>43597</v>
      </c>
      <c r="R521" t="s">
        <v>32</v>
      </c>
      <c r="S521" t="s">
        <v>24</v>
      </c>
      <c r="T521">
        <f>_xlfn.DAYS(Raw_data_US_healthcare[[#This Row],[Discharge Date]],Raw_data_US_healthcare[[#This Row],[Date of Admission]])</f>
        <v>24</v>
      </c>
    </row>
    <row r="522" spans="1:20" x14ac:dyDescent="0.3">
      <c r="A522" t="s">
        <v>26512</v>
      </c>
      <c r="B522" t="s">
        <v>1580</v>
      </c>
      <c r="C522">
        <v>51</v>
      </c>
      <c r="D522" t="str">
        <f>IF(Raw_data_US_healthcare[[#This Row],[Age]]&lt;35,"Young",IF(Raw_data_US_healthcare[[#This Row],[Age]]&lt;60,"Middle","Senior"))</f>
        <v>Middle</v>
      </c>
      <c r="E522" t="s">
        <v>26</v>
      </c>
      <c r="F522" t="s">
        <v>17</v>
      </c>
      <c r="G522" t="s">
        <v>17</v>
      </c>
      <c r="H522" t="s">
        <v>26516</v>
      </c>
      <c r="I522" s="2">
        <v>43447</v>
      </c>
      <c r="J522" t="s">
        <v>1581</v>
      </c>
      <c r="K522" t="s">
        <v>1582</v>
      </c>
      <c r="L522" t="s">
        <v>56</v>
      </c>
      <c r="M522">
        <v>16203.3634</v>
      </c>
      <c r="N522">
        <v>121</v>
      </c>
      <c r="O522" t="s">
        <v>39</v>
      </c>
      <c r="P522" t="s">
        <v>39</v>
      </c>
      <c r="Q522" s="2">
        <v>43450</v>
      </c>
      <c r="R522" t="s">
        <v>32</v>
      </c>
      <c r="S522" t="s">
        <v>24</v>
      </c>
      <c r="T522">
        <f>_xlfn.DAYS(Raw_data_US_healthcare[[#This Row],[Discharge Date]],Raw_data_US_healthcare[[#This Row],[Date of Admission]])</f>
        <v>3</v>
      </c>
    </row>
    <row r="523" spans="1:20" x14ac:dyDescent="0.3">
      <c r="A523" t="s">
        <v>26512</v>
      </c>
      <c r="B523" t="s">
        <v>1583</v>
      </c>
      <c r="C523">
        <v>72</v>
      </c>
      <c r="D523" t="str">
        <f>IF(Raw_data_US_healthcare[[#This Row],[Age]]&lt;35,"Young",IF(Raw_data_US_healthcare[[#This Row],[Age]]&lt;60,"Middle","Senior"))</f>
        <v>Senior</v>
      </c>
      <c r="E523" t="s">
        <v>26</v>
      </c>
      <c r="F523" t="s">
        <v>113</v>
      </c>
      <c r="G523" t="s">
        <v>113</v>
      </c>
      <c r="H523" t="s">
        <v>26516</v>
      </c>
      <c r="I523" s="2">
        <v>44336</v>
      </c>
      <c r="J523" t="s">
        <v>1584</v>
      </c>
      <c r="K523" t="s">
        <v>1585</v>
      </c>
      <c r="L523" t="s">
        <v>52</v>
      </c>
      <c r="M523">
        <v>3345.9259999999999</v>
      </c>
      <c r="N523">
        <v>382</v>
      </c>
      <c r="O523" t="s">
        <v>43</v>
      </c>
      <c r="P523" t="s">
        <v>43</v>
      </c>
      <c r="Q523" s="2">
        <v>44345</v>
      </c>
      <c r="R523" t="s">
        <v>23</v>
      </c>
      <c r="S523" t="s">
        <v>45</v>
      </c>
      <c r="T523">
        <f>_xlfn.DAYS(Raw_data_US_healthcare[[#This Row],[Discharge Date]],Raw_data_US_healthcare[[#This Row],[Date of Admission]])</f>
        <v>9</v>
      </c>
    </row>
    <row r="524" spans="1:20" x14ac:dyDescent="0.3">
      <c r="A524" t="s">
        <v>26511</v>
      </c>
      <c r="B524" t="s">
        <v>1586</v>
      </c>
      <c r="C524">
        <v>50</v>
      </c>
      <c r="D524" t="str">
        <f>IF(Raw_data_US_healthcare[[#This Row],[Age]]&lt;35,"Young",IF(Raw_data_US_healthcare[[#This Row],[Age]]&lt;60,"Middle","Senior"))</f>
        <v>Middle</v>
      </c>
      <c r="E524" t="s">
        <v>16</v>
      </c>
      <c r="F524" t="s">
        <v>228</v>
      </c>
      <c r="G524" t="s">
        <v>228</v>
      </c>
      <c r="H524" t="s">
        <v>26516</v>
      </c>
      <c r="I524" s="2">
        <v>44420</v>
      </c>
      <c r="J524" t="s">
        <v>1587</v>
      </c>
      <c r="K524" t="s">
        <v>1588</v>
      </c>
      <c r="L524" t="s">
        <v>52</v>
      </c>
      <c r="M524">
        <v>24875.784800000001</v>
      </c>
      <c r="N524">
        <v>231</v>
      </c>
      <c r="O524" t="s">
        <v>22</v>
      </c>
      <c r="P524" t="s">
        <v>22</v>
      </c>
      <c r="Q524" s="2">
        <v>44423</v>
      </c>
      <c r="R524" t="s">
        <v>23</v>
      </c>
      <c r="S524" t="s">
        <v>33</v>
      </c>
      <c r="T524">
        <f>_xlfn.DAYS(Raw_data_US_healthcare[[#This Row],[Discharge Date]],Raw_data_US_healthcare[[#This Row],[Date of Admission]])</f>
        <v>3</v>
      </c>
    </row>
    <row r="525" spans="1:20" x14ac:dyDescent="0.3">
      <c r="A525" t="s">
        <v>26512</v>
      </c>
      <c r="B525" t="s">
        <v>1589</v>
      </c>
      <c r="C525">
        <v>74</v>
      </c>
      <c r="D525" t="str">
        <f>IF(Raw_data_US_healthcare[[#This Row],[Age]]&lt;35,"Young",IF(Raw_data_US_healthcare[[#This Row],[Age]]&lt;60,"Middle","Senior"))</f>
        <v>Senior</v>
      </c>
      <c r="E525" t="s">
        <v>26</v>
      </c>
      <c r="F525" t="s">
        <v>17</v>
      </c>
      <c r="G525" t="s">
        <v>17</v>
      </c>
      <c r="H525" t="s">
        <v>69</v>
      </c>
      <c r="I525" s="2">
        <v>44641</v>
      </c>
      <c r="J525" t="s">
        <v>1590</v>
      </c>
      <c r="K525" t="s">
        <v>1591</v>
      </c>
      <c r="L525" t="s">
        <v>52</v>
      </c>
      <c r="M525">
        <v>15277.4419</v>
      </c>
      <c r="N525">
        <v>384</v>
      </c>
      <c r="O525" t="s">
        <v>39</v>
      </c>
      <c r="P525" t="s">
        <v>39</v>
      </c>
      <c r="Q525" s="2">
        <v>44670</v>
      </c>
      <c r="R525" t="s">
        <v>32</v>
      </c>
      <c r="S525" t="s">
        <v>33</v>
      </c>
      <c r="T525">
        <f>_xlfn.DAYS(Raw_data_US_healthcare[[#This Row],[Discharge Date]],Raw_data_US_healthcare[[#This Row],[Date of Admission]])</f>
        <v>29</v>
      </c>
    </row>
    <row r="526" spans="1:20" x14ac:dyDescent="0.3">
      <c r="A526" t="s">
        <v>26511</v>
      </c>
      <c r="B526" t="s">
        <v>1592</v>
      </c>
      <c r="C526">
        <v>84</v>
      </c>
      <c r="D526" t="str">
        <f>IF(Raw_data_US_healthcare[[#This Row],[Age]]&lt;35,"Young",IF(Raw_data_US_healthcare[[#This Row],[Age]]&lt;60,"Middle","Senior"))</f>
        <v>Senior</v>
      </c>
      <c r="E526" t="s">
        <v>16</v>
      </c>
      <c r="F526" t="s">
        <v>113</v>
      </c>
      <c r="G526" t="s">
        <v>113</v>
      </c>
      <c r="H526" t="s">
        <v>26514</v>
      </c>
      <c r="I526" s="2">
        <v>44411</v>
      </c>
      <c r="J526" t="s">
        <v>1593</v>
      </c>
      <c r="K526" t="s">
        <v>1594</v>
      </c>
      <c r="L526" t="s">
        <v>31</v>
      </c>
      <c r="M526">
        <v>30071.444599999999</v>
      </c>
      <c r="N526">
        <v>171</v>
      </c>
      <c r="O526" t="s">
        <v>43</v>
      </c>
      <c r="P526" t="s">
        <v>43</v>
      </c>
      <c r="Q526" s="2">
        <v>44425</v>
      </c>
      <c r="R526" t="s">
        <v>23</v>
      </c>
      <c r="S526" t="s">
        <v>33</v>
      </c>
      <c r="T526">
        <f>_xlfn.DAYS(Raw_data_US_healthcare[[#This Row],[Discharge Date]],Raw_data_US_healthcare[[#This Row],[Date of Admission]])</f>
        <v>14</v>
      </c>
    </row>
    <row r="527" spans="1:20" x14ac:dyDescent="0.3">
      <c r="A527" t="s">
        <v>26512</v>
      </c>
      <c r="B527" t="s">
        <v>1595</v>
      </c>
      <c r="C527">
        <v>82</v>
      </c>
      <c r="D527" t="str">
        <f>IF(Raw_data_US_healthcare[[#This Row],[Age]]&lt;35,"Young",IF(Raw_data_US_healthcare[[#This Row],[Age]]&lt;60,"Middle","Senior"))</f>
        <v>Senior</v>
      </c>
      <c r="E527" t="s">
        <v>26</v>
      </c>
      <c r="F527" t="s">
        <v>35</v>
      </c>
      <c r="G527" t="s">
        <v>35</v>
      </c>
      <c r="H527" t="s">
        <v>36</v>
      </c>
      <c r="I527" s="2">
        <v>44304</v>
      </c>
      <c r="J527" t="s">
        <v>1596</v>
      </c>
      <c r="K527" t="s">
        <v>1597</v>
      </c>
      <c r="L527" t="s">
        <v>21</v>
      </c>
      <c r="M527">
        <v>5740.2539999999999</v>
      </c>
      <c r="N527">
        <v>150</v>
      </c>
      <c r="O527" t="s">
        <v>22</v>
      </c>
      <c r="P527" t="s">
        <v>22</v>
      </c>
      <c r="Q527" s="2">
        <v>44315</v>
      </c>
      <c r="R527" t="s">
        <v>44</v>
      </c>
      <c r="S527" t="s">
        <v>33</v>
      </c>
      <c r="T527">
        <f>_xlfn.DAYS(Raw_data_US_healthcare[[#This Row],[Discharge Date]],Raw_data_US_healthcare[[#This Row],[Date of Admission]])</f>
        <v>11</v>
      </c>
    </row>
    <row r="528" spans="1:20" x14ac:dyDescent="0.3">
      <c r="A528" t="s">
        <v>26511</v>
      </c>
      <c r="B528" t="s">
        <v>1598</v>
      </c>
      <c r="C528">
        <v>59</v>
      </c>
      <c r="D528" t="str">
        <f>IF(Raw_data_US_healthcare[[#This Row],[Age]]&lt;35,"Young",IF(Raw_data_US_healthcare[[#This Row],[Age]]&lt;60,"Middle","Senior"))</f>
        <v>Middle</v>
      </c>
      <c r="E528" t="s">
        <v>16</v>
      </c>
      <c r="F528" t="s">
        <v>49</v>
      </c>
      <c r="G528" t="s">
        <v>49</v>
      </c>
      <c r="H528" t="s">
        <v>26516</v>
      </c>
      <c r="I528" s="2">
        <v>44498</v>
      </c>
      <c r="J528" t="s">
        <v>1599</v>
      </c>
      <c r="K528" t="s">
        <v>1600</v>
      </c>
      <c r="L528" t="s">
        <v>21</v>
      </c>
      <c r="M528">
        <v>34253.988499999999</v>
      </c>
      <c r="N528">
        <v>224</v>
      </c>
      <c r="O528" t="s">
        <v>22</v>
      </c>
      <c r="P528" t="s">
        <v>22</v>
      </c>
      <c r="Q528" s="2">
        <v>44502</v>
      </c>
      <c r="R528" t="s">
        <v>48</v>
      </c>
      <c r="S528" t="s">
        <v>45</v>
      </c>
      <c r="T528">
        <f>_xlfn.DAYS(Raw_data_US_healthcare[[#This Row],[Discharge Date]],Raw_data_US_healthcare[[#This Row],[Date of Admission]])</f>
        <v>4</v>
      </c>
    </row>
    <row r="529" spans="1:20" x14ac:dyDescent="0.3">
      <c r="A529" t="s">
        <v>26511</v>
      </c>
      <c r="B529" t="s">
        <v>1601</v>
      </c>
      <c r="C529">
        <v>69</v>
      </c>
      <c r="D529" t="str">
        <f>IF(Raw_data_US_healthcare[[#This Row],[Age]]&lt;35,"Young",IF(Raw_data_US_healthcare[[#This Row],[Age]]&lt;60,"Middle","Senior"))</f>
        <v>Senior</v>
      </c>
      <c r="E529" t="s">
        <v>16</v>
      </c>
      <c r="F529" t="s">
        <v>113</v>
      </c>
      <c r="G529" t="s">
        <v>113</v>
      </c>
      <c r="H529" t="s">
        <v>26514</v>
      </c>
      <c r="I529" s="2">
        <v>44355</v>
      </c>
      <c r="J529" t="s">
        <v>1602</v>
      </c>
      <c r="K529" t="s">
        <v>1603</v>
      </c>
      <c r="L529" t="s">
        <v>21</v>
      </c>
      <c r="M529">
        <v>33493.938199999997</v>
      </c>
      <c r="N529">
        <v>292</v>
      </c>
      <c r="O529" t="s">
        <v>22</v>
      </c>
      <c r="P529" t="s">
        <v>22</v>
      </c>
      <c r="Q529" s="2">
        <v>44360</v>
      </c>
      <c r="R529" t="s">
        <v>23</v>
      </c>
      <c r="S529" t="s">
        <v>33</v>
      </c>
      <c r="T529">
        <f>_xlfn.DAYS(Raw_data_US_healthcare[[#This Row],[Discharge Date]],Raw_data_US_healthcare[[#This Row],[Date of Admission]])</f>
        <v>5</v>
      </c>
    </row>
    <row r="530" spans="1:20" x14ac:dyDescent="0.3">
      <c r="A530" t="s">
        <v>26512</v>
      </c>
      <c r="B530" t="s">
        <v>1604</v>
      </c>
      <c r="C530">
        <v>53</v>
      </c>
      <c r="D530" t="str">
        <f>IF(Raw_data_US_healthcare[[#This Row],[Age]]&lt;35,"Young",IF(Raw_data_US_healthcare[[#This Row],[Age]]&lt;60,"Middle","Senior"))</f>
        <v>Middle</v>
      </c>
      <c r="E530" t="s">
        <v>26</v>
      </c>
      <c r="F530" t="s">
        <v>113</v>
      </c>
      <c r="G530" t="s">
        <v>113</v>
      </c>
      <c r="H530" t="s">
        <v>26516</v>
      </c>
      <c r="I530" s="2">
        <v>44081</v>
      </c>
      <c r="J530" t="s">
        <v>1605</v>
      </c>
      <c r="K530" t="s">
        <v>1606</v>
      </c>
      <c r="L530" t="s">
        <v>21</v>
      </c>
      <c r="M530">
        <v>21228.583699999999</v>
      </c>
      <c r="N530">
        <v>464</v>
      </c>
      <c r="O530" t="s">
        <v>43</v>
      </c>
      <c r="P530" t="s">
        <v>43</v>
      </c>
      <c r="Q530" s="2">
        <v>44106</v>
      </c>
      <c r="R530" t="s">
        <v>83</v>
      </c>
      <c r="S530" t="s">
        <v>45</v>
      </c>
      <c r="T530">
        <f>_xlfn.DAYS(Raw_data_US_healthcare[[#This Row],[Discharge Date]],Raw_data_US_healthcare[[#This Row],[Date of Admission]])</f>
        <v>25</v>
      </c>
    </row>
    <row r="531" spans="1:20" x14ac:dyDescent="0.3">
      <c r="A531" t="s">
        <v>26511</v>
      </c>
      <c r="B531" t="s">
        <v>1607</v>
      </c>
      <c r="C531">
        <v>58</v>
      </c>
      <c r="D531" t="str">
        <f>IF(Raw_data_US_healthcare[[#This Row],[Age]]&lt;35,"Young",IF(Raw_data_US_healthcare[[#This Row],[Age]]&lt;60,"Middle","Senior"))</f>
        <v>Middle</v>
      </c>
      <c r="E531" t="s">
        <v>16</v>
      </c>
      <c r="F531" t="s">
        <v>35</v>
      </c>
      <c r="G531" t="s">
        <v>35</v>
      </c>
      <c r="H531" t="s">
        <v>36</v>
      </c>
      <c r="I531" s="2">
        <v>43511</v>
      </c>
      <c r="J531" t="s">
        <v>1608</v>
      </c>
      <c r="K531" t="s">
        <v>1609</v>
      </c>
      <c r="L531" t="s">
        <v>21</v>
      </c>
      <c r="M531">
        <v>7825.4457000000002</v>
      </c>
      <c r="N531">
        <v>323</v>
      </c>
      <c r="O531" t="s">
        <v>22</v>
      </c>
      <c r="P531" t="s">
        <v>22</v>
      </c>
      <c r="Q531" s="2">
        <v>43530</v>
      </c>
      <c r="R531" t="s">
        <v>23</v>
      </c>
      <c r="S531" t="s">
        <v>45</v>
      </c>
      <c r="T531">
        <f>_xlfn.DAYS(Raw_data_US_healthcare[[#This Row],[Discharge Date]],Raw_data_US_healthcare[[#This Row],[Date of Admission]])</f>
        <v>19</v>
      </c>
    </row>
    <row r="532" spans="1:20" x14ac:dyDescent="0.3">
      <c r="A532" t="s">
        <v>26512</v>
      </c>
      <c r="B532" t="s">
        <v>1610</v>
      </c>
      <c r="C532">
        <v>32</v>
      </c>
      <c r="D532" t="str">
        <f>IF(Raw_data_US_healthcare[[#This Row],[Age]]&lt;35,"Young",IF(Raw_data_US_healthcare[[#This Row],[Age]]&lt;60,"Middle","Senior"))</f>
        <v>Young</v>
      </c>
      <c r="E532" t="s">
        <v>26</v>
      </c>
      <c r="F532" t="s">
        <v>35</v>
      </c>
      <c r="G532" t="s">
        <v>35</v>
      </c>
      <c r="H532" t="s">
        <v>28</v>
      </c>
      <c r="I532" s="2">
        <v>45123</v>
      </c>
      <c r="J532" t="s">
        <v>1611</v>
      </c>
      <c r="K532" t="s">
        <v>1612</v>
      </c>
      <c r="L532" t="s">
        <v>60</v>
      </c>
      <c r="M532">
        <v>21307.005000000001</v>
      </c>
      <c r="N532">
        <v>457</v>
      </c>
      <c r="O532" t="s">
        <v>39</v>
      </c>
      <c r="P532" t="s">
        <v>39</v>
      </c>
      <c r="Q532" s="2">
        <v>45124</v>
      </c>
      <c r="R532" t="s">
        <v>83</v>
      </c>
      <c r="S532" t="s">
        <v>33</v>
      </c>
      <c r="T532">
        <f>_xlfn.DAYS(Raw_data_US_healthcare[[#This Row],[Discharge Date]],Raw_data_US_healthcare[[#This Row],[Date of Admission]])</f>
        <v>1</v>
      </c>
    </row>
    <row r="533" spans="1:20" x14ac:dyDescent="0.3">
      <c r="A533" t="s">
        <v>26512</v>
      </c>
      <c r="B533" t="s">
        <v>1613</v>
      </c>
      <c r="C533">
        <v>39</v>
      </c>
      <c r="D533" t="str">
        <f>IF(Raw_data_US_healthcare[[#This Row],[Age]]&lt;35,"Young",IF(Raw_data_US_healthcare[[#This Row],[Age]]&lt;60,"Middle","Senior"))</f>
        <v>Middle</v>
      </c>
      <c r="E533" t="s">
        <v>26</v>
      </c>
      <c r="F533" t="s">
        <v>113</v>
      </c>
      <c r="G533" t="s">
        <v>113</v>
      </c>
      <c r="H533" t="s">
        <v>26516</v>
      </c>
      <c r="I533" s="2">
        <v>43887</v>
      </c>
      <c r="J533" t="s">
        <v>1614</v>
      </c>
      <c r="K533" t="s">
        <v>1615</v>
      </c>
      <c r="L533" t="s">
        <v>31</v>
      </c>
      <c r="M533">
        <v>3028.9050000000002</v>
      </c>
      <c r="N533">
        <v>443</v>
      </c>
      <c r="O533" t="s">
        <v>43</v>
      </c>
      <c r="P533" t="s">
        <v>43</v>
      </c>
      <c r="Q533" s="2">
        <v>43897</v>
      </c>
      <c r="R533" t="s">
        <v>23</v>
      </c>
      <c r="S533" t="s">
        <v>45</v>
      </c>
      <c r="T533">
        <f>_xlfn.DAYS(Raw_data_US_healthcare[[#This Row],[Discharge Date]],Raw_data_US_healthcare[[#This Row],[Date of Admission]])</f>
        <v>10</v>
      </c>
    </row>
    <row r="534" spans="1:20" x14ac:dyDescent="0.3">
      <c r="A534" t="s">
        <v>26511</v>
      </c>
      <c r="B534" t="s">
        <v>1616</v>
      </c>
      <c r="C534">
        <v>31</v>
      </c>
      <c r="D534" t="str">
        <f>IF(Raw_data_US_healthcare[[#This Row],[Age]]&lt;35,"Young",IF(Raw_data_US_healthcare[[#This Row],[Age]]&lt;60,"Middle","Senior"))</f>
        <v>Young</v>
      </c>
      <c r="E534" t="s">
        <v>16</v>
      </c>
      <c r="F534" t="s">
        <v>113</v>
      </c>
      <c r="G534" t="s">
        <v>113</v>
      </c>
      <c r="H534" t="s">
        <v>18</v>
      </c>
      <c r="I534" s="2">
        <v>44270</v>
      </c>
      <c r="J534" t="s">
        <v>1617</v>
      </c>
      <c r="K534" t="s">
        <v>1618</v>
      </c>
      <c r="L534" t="s">
        <v>60</v>
      </c>
      <c r="M534">
        <v>35571.266000000003</v>
      </c>
      <c r="N534">
        <v>349</v>
      </c>
      <c r="O534" t="s">
        <v>43</v>
      </c>
      <c r="P534" t="s">
        <v>43</v>
      </c>
      <c r="Q534" s="2">
        <v>44283</v>
      </c>
      <c r="R534" t="s">
        <v>23</v>
      </c>
      <c r="S534" t="s">
        <v>45</v>
      </c>
      <c r="T534">
        <f>_xlfn.DAYS(Raw_data_US_healthcare[[#This Row],[Discharge Date]],Raw_data_US_healthcare[[#This Row],[Date of Admission]])</f>
        <v>13</v>
      </c>
    </row>
    <row r="535" spans="1:20" x14ac:dyDescent="0.3">
      <c r="A535" t="s">
        <v>26511</v>
      </c>
      <c r="B535" t="s">
        <v>1619</v>
      </c>
      <c r="C535">
        <v>54</v>
      </c>
      <c r="D535" t="str">
        <f>IF(Raw_data_US_healthcare[[#This Row],[Age]]&lt;35,"Young",IF(Raw_data_US_healthcare[[#This Row],[Age]]&lt;60,"Middle","Senior"))</f>
        <v>Middle</v>
      </c>
      <c r="E535" t="s">
        <v>16</v>
      </c>
      <c r="F535" t="s">
        <v>27</v>
      </c>
      <c r="G535" t="s">
        <v>27</v>
      </c>
      <c r="H535" t="s">
        <v>36</v>
      </c>
      <c r="I535" s="2">
        <v>43646</v>
      </c>
      <c r="J535" t="s">
        <v>1620</v>
      </c>
      <c r="K535" t="s">
        <v>1621</v>
      </c>
      <c r="L535" t="s">
        <v>56</v>
      </c>
      <c r="M535">
        <v>11854.3235</v>
      </c>
      <c r="N535">
        <v>358</v>
      </c>
      <c r="O535" t="s">
        <v>22</v>
      </c>
      <c r="P535" t="s">
        <v>22</v>
      </c>
      <c r="Q535" s="2">
        <v>43662</v>
      </c>
      <c r="R535" t="s">
        <v>32</v>
      </c>
      <c r="S535" t="s">
        <v>45</v>
      </c>
      <c r="T535">
        <f>_xlfn.DAYS(Raw_data_US_healthcare[[#This Row],[Discharge Date]],Raw_data_US_healthcare[[#This Row],[Date of Admission]])</f>
        <v>16</v>
      </c>
    </row>
    <row r="536" spans="1:20" x14ac:dyDescent="0.3">
      <c r="A536" t="s">
        <v>26511</v>
      </c>
      <c r="B536" t="s">
        <v>1622</v>
      </c>
      <c r="C536">
        <v>47</v>
      </c>
      <c r="D536" t="str">
        <f>IF(Raw_data_US_healthcare[[#This Row],[Age]]&lt;35,"Young",IF(Raw_data_US_healthcare[[#This Row],[Age]]&lt;60,"Middle","Senior"))</f>
        <v>Middle</v>
      </c>
      <c r="E536" t="s">
        <v>16</v>
      </c>
      <c r="F536" t="s">
        <v>88</v>
      </c>
      <c r="G536" t="s">
        <v>88</v>
      </c>
      <c r="H536" t="s">
        <v>26516</v>
      </c>
      <c r="I536" s="2">
        <v>43586</v>
      </c>
      <c r="J536" t="s">
        <v>1623</v>
      </c>
      <c r="K536" t="s">
        <v>1624</v>
      </c>
      <c r="L536" t="s">
        <v>52</v>
      </c>
      <c r="M536">
        <v>17887.175899999998</v>
      </c>
      <c r="N536">
        <v>449</v>
      </c>
      <c r="O536" t="s">
        <v>43</v>
      </c>
      <c r="P536" t="s">
        <v>43</v>
      </c>
      <c r="Q536" s="2">
        <v>43603</v>
      </c>
      <c r="R536" t="s">
        <v>32</v>
      </c>
      <c r="S536" t="s">
        <v>45</v>
      </c>
      <c r="T536">
        <f>_xlfn.DAYS(Raw_data_US_healthcare[[#This Row],[Discharge Date]],Raw_data_US_healthcare[[#This Row],[Date of Admission]])</f>
        <v>17</v>
      </c>
    </row>
    <row r="537" spans="1:20" x14ac:dyDescent="0.3">
      <c r="A537" t="s">
        <v>26512</v>
      </c>
      <c r="B537" t="s">
        <v>1625</v>
      </c>
      <c r="C537">
        <v>25</v>
      </c>
      <c r="D537" t="str">
        <f>IF(Raw_data_US_healthcare[[#This Row],[Age]]&lt;35,"Young",IF(Raw_data_US_healthcare[[#This Row],[Age]]&lt;60,"Middle","Senior"))</f>
        <v>Young</v>
      </c>
      <c r="E537" t="s">
        <v>26</v>
      </c>
      <c r="F537" t="s">
        <v>17</v>
      </c>
      <c r="G537" t="s">
        <v>17</v>
      </c>
      <c r="H537" t="s">
        <v>18</v>
      </c>
      <c r="I537" s="2">
        <v>44459</v>
      </c>
      <c r="J537" t="s">
        <v>1626</v>
      </c>
      <c r="K537" t="s">
        <v>1627</v>
      </c>
      <c r="L537" t="s">
        <v>56</v>
      </c>
      <c r="M537">
        <v>3412.7480999999998</v>
      </c>
      <c r="N537">
        <v>223</v>
      </c>
      <c r="O537" t="s">
        <v>39</v>
      </c>
      <c r="P537" t="s">
        <v>39</v>
      </c>
      <c r="Q537" s="2">
        <v>44481</v>
      </c>
      <c r="R537" t="s">
        <v>44</v>
      </c>
      <c r="S537" t="s">
        <v>24</v>
      </c>
      <c r="T537">
        <f>_xlfn.DAYS(Raw_data_US_healthcare[[#This Row],[Discharge Date]],Raw_data_US_healthcare[[#This Row],[Date of Admission]])</f>
        <v>22</v>
      </c>
    </row>
    <row r="538" spans="1:20" x14ac:dyDescent="0.3">
      <c r="A538" t="s">
        <v>26511</v>
      </c>
      <c r="B538" t="s">
        <v>1628</v>
      </c>
      <c r="C538">
        <v>42</v>
      </c>
      <c r="D538" t="str">
        <f>IF(Raw_data_US_healthcare[[#This Row],[Age]]&lt;35,"Young",IF(Raw_data_US_healthcare[[#This Row],[Age]]&lt;60,"Middle","Senior"))</f>
        <v>Middle</v>
      </c>
      <c r="E538" t="s">
        <v>16</v>
      </c>
      <c r="F538" t="s">
        <v>27</v>
      </c>
      <c r="G538" t="s">
        <v>27</v>
      </c>
      <c r="H538" t="s">
        <v>26514</v>
      </c>
      <c r="I538" s="2">
        <v>45149</v>
      </c>
      <c r="J538" t="s">
        <v>1629</v>
      </c>
      <c r="K538" t="s">
        <v>1630</v>
      </c>
      <c r="L538" t="s">
        <v>31</v>
      </c>
      <c r="M538">
        <v>14011.4686</v>
      </c>
      <c r="N538">
        <v>418</v>
      </c>
      <c r="O538" t="s">
        <v>39</v>
      </c>
      <c r="P538" t="s">
        <v>39</v>
      </c>
      <c r="Q538" s="2">
        <v>45179</v>
      </c>
      <c r="R538" t="s">
        <v>44</v>
      </c>
      <c r="S538" t="s">
        <v>33</v>
      </c>
      <c r="T538">
        <f>_xlfn.DAYS(Raw_data_US_healthcare[[#This Row],[Discharge Date]],Raw_data_US_healthcare[[#This Row],[Date of Admission]])</f>
        <v>30</v>
      </c>
    </row>
    <row r="539" spans="1:20" x14ac:dyDescent="0.3">
      <c r="A539" t="s">
        <v>26512</v>
      </c>
      <c r="B539" t="s">
        <v>1631</v>
      </c>
      <c r="C539">
        <v>57</v>
      </c>
      <c r="D539" t="str">
        <f>IF(Raw_data_US_healthcare[[#This Row],[Age]]&lt;35,"Young",IF(Raw_data_US_healthcare[[#This Row],[Age]]&lt;60,"Middle","Senior"))</f>
        <v>Middle</v>
      </c>
      <c r="E539" t="s">
        <v>26</v>
      </c>
      <c r="F539" t="s">
        <v>62</v>
      </c>
      <c r="G539" t="s">
        <v>62</v>
      </c>
      <c r="H539" t="s">
        <v>26516</v>
      </c>
      <c r="I539" s="2">
        <v>43860</v>
      </c>
      <c r="J539" t="s">
        <v>1632</v>
      </c>
      <c r="K539" t="s">
        <v>1633</v>
      </c>
      <c r="L539" t="s">
        <v>52</v>
      </c>
      <c r="M539">
        <v>9223.7512000000006</v>
      </c>
      <c r="N539">
        <v>220</v>
      </c>
      <c r="O539" t="s">
        <v>43</v>
      </c>
      <c r="P539" t="s">
        <v>43</v>
      </c>
      <c r="Q539" s="2">
        <v>43862</v>
      </c>
      <c r="R539" t="s">
        <v>32</v>
      </c>
      <c r="S539" t="s">
        <v>45</v>
      </c>
      <c r="T539">
        <f>_xlfn.DAYS(Raw_data_US_healthcare[[#This Row],[Discharge Date]],Raw_data_US_healthcare[[#This Row],[Date of Admission]])</f>
        <v>2</v>
      </c>
    </row>
    <row r="540" spans="1:20" x14ac:dyDescent="0.3">
      <c r="A540" t="s">
        <v>26511</v>
      </c>
      <c r="B540" t="s">
        <v>1634</v>
      </c>
      <c r="C540">
        <v>54</v>
      </c>
      <c r="D540" t="str">
        <f>IF(Raw_data_US_healthcare[[#This Row],[Age]]&lt;35,"Young",IF(Raw_data_US_healthcare[[#This Row],[Age]]&lt;60,"Middle","Senior"))</f>
        <v>Middle</v>
      </c>
      <c r="E540" t="s">
        <v>16</v>
      </c>
      <c r="F540" t="s">
        <v>49</v>
      </c>
      <c r="G540" t="s">
        <v>49</v>
      </c>
      <c r="H540" t="s">
        <v>26516</v>
      </c>
      <c r="I540" s="2">
        <v>43581</v>
      </c>
      <c r="J540" t="s">
        <v>1635</v>
      </c>
      <c r="K540" t="s">
        <v>1636</v>
      </c>
      <c r="L540" t="s">
        <v>31</v>
      </c>
      <c r="M540">
        <v>18889.305</v>
      </c>
      <c r="N540">
        <v>370</v>
      </c>
      <c r="O540" t="s">
        <v>43</v>
      </c>
      <c r="P540" t="s">
        <v>43</v>
      </c>
      <c r="Q540" s="2">
        <v>43602</v>
      </c>
      <c r="R540" t="s">
        <v>48</v>
      </c>
      <c r="S540" t="s">
        <v>33</v>
      </c>
      <c r="T540">
        <f>_xlfn.DAYS(Raw_data_US_healthcare[[#This Row],[Discharge Date]],Raw_data_US_healthcare[[#This Row],[Date of Admission]])</f>
        <v>21</v>
      </c>
    </row>
    <row r="541" spans="1:20" x14ac:dyDescent="0.3">
      <c r="A541" t="s">
        <v>26512</v>
      </c>
      <c r="B541" t="s">
        <v>1637</v>
      </c>
      <c r="C541">
        <v>24</v>
      </c>
      <c r="D541" t="str">
        <f>IF(Raw_data_US_healthcare[[#This Row],[Age]]&lt;35,"Young",IF(Raw_data_US_healthcare[[#This Row],[Age]]&lt;60,"Middle","Senior"))</f>
        <v>Young</v>
      </c>
      <c r="E541" t="s">
        <v>26</v>
      </c>
      <c r="F541" t="s">
        <v>62</v>
      </c>
      <c r="G541" t="s">
        <v>62</v>
      </c>
      <c r="H541" t="s">
        <v>18</v>
      </c>
      <c r="I541" s="2">
        <v>44781</v>
      </c>
      <c r="J541" t="s">
        <v>1638</v>
      </c>
      <c r="K541" t="s">
        <v>1639</v>
      </c>
      <c r="L541" t="s">
        <v>56</v>
      </c>
      <c r="M541">
        <v>8366.5776000000005</v>
      </c>
      <c r="N541">
        <v>270</v>
      </c>
      <c r="O541" t="s">
        <v>43</v>
      </c>
      <c r="P541" t="s">
        <v>43</v>
      </c>
      <c r="Q541" s="2">
        <v>44806</v>
      </c>
      <c r="R541" t="s">
        <v>44</v>
      </c>
      <c r="S541" t="s">
        <v>24</v>
      </c>
      <c r="T541">
        <f>_xlfn.DAYS(Raw_data_US_healthcare[[#This Row],[Discharge Date]],Raw_data_US_healthcare[[#This Row],[Date of Admission]])</f>
        <v>25</v>
      </c>
    </row>
    <row r="542" spans="1:20" x14ac:dyDescent="0.3">
      <c r="A542" t="s">
        <v>26511</v>
      </c>
      <c r="B542" t="s">
        <v>1640</v>
      </c>
      <c r="C542">
        <v>75</v>
      </c>
      <c r="D542" t="str">
        <f>IF(Raw_data_US_healthcare[[#This Row],[Age]]&lt;35,"Young",IF(Raw_data_US_healthcare[[#This Row],[Age]]&lt;60,"Middle","Senior"))</f>
        <v>Senior</v>
      </c>
      <c r="E542" t="s">
        <v>16</v>
      </c>
      <c r="F542" t="s">
        <v>35</v>
      </c>
      <c r="G542" t="s">
        <v>35</v>
      </c>
      <c r="H542" t="s">
        <v>26514</v>
      </c>
      <c r="I542" s="2">
        <v>44728</v>
      </c>
      <c r="J542" t="s">
        <v>1641</v>
      </c>
      <c r="K542" t="s">
        <v>1642</v>
      </c>
      <c r="L542" t="s">
        <v>21</v>
      </c>
      <c r="M542">
        <v>18501.775600000001</v>
      </c>
      <c r="N542">
        <v>489</v>
      </c>
      <c r="O542" t="s">
        <v>39</v>
      </c>
      <c r="P542" t="s">
        <v>39</v>
      </c>
      <c r="Q542" s="2">
        <v>44748</v>
      </c>
      <c r="R542" t="s">
        <v>44</v>
      </c>
      <c r="S542" t="s">
        <v>45</v>
      </c>
      <c r="T542">
        <f>_xlfn.DAYS(Raw_data_US_healthcare[[#This Row],[Discharge Date]],Raw_data_US_healthcare[[#This Row],[Date of Admission]])</f>
        <v>20</v>
      </c>
    </row>
    <row r="543" spans="1:20" x14ac:dyDescent="0.3">
      <c r="A543" t="s">
        <v>26512</v>
      </c>
      <c r="B543" t="s">
        <v>1643</v>
      </c>
      <c r="C543">
        <v>26</v>
      </c>
      <c r="D543" t="str">
        <f>IF(Raw_data_US_healthcare[[#This Row],[Age]]&lt;35,"Young",IF(Raw_data_US_healthcare[[#This Row],[Age]]&lt;60,"Middle","Senior"))</f>
        <v>Young</v>
      </c>
      <c r="E543" t="s">
        <v>26</v>
      </c>
      <c r="F543" t="s">
        <v>113</v>
      </c>
      <c r="G543" t="s">
        <v>113</v>
      </c>
      <c r="H543" t="s">
        <v>28</v>
      </c>
      <c r="I543" s="2">
        <v>44602</v>
      </c>
      <c r="J543" t="s">
        <v>1644</v>
      </c>
      <c r="K543" t="s">
        <v>184</v>
      </c>
      <c r="L543" t="s">
        <v>52</v>
      </c>
      <c r="M543">
        <v>44148.020499999999</v>
      </c>
      <c r="N543">
        <v>383</v>
      </c>
      <c r="O543" t="s">
        <v>39</v>
      </c>
      <c r="P543" t="s">
        <v>39</v>
      </c>
      <c r="Q543" s="2">
        <v>44618</v>
      </c>
      <c r="R543" t="s">
        <v>44</v>
      </c>
      <c r="S543" t="s">
        <v>33</v>
      </c>
      <c r="T543">
        <f>_xlfn.DAYS(Raw_data_US_healthcare[[#This Row],[Discharge Date]],Raw_data_US_healthcare[[#This Row],[Date of Admission]])</f>
        <v>16</v>
      </c>
    </row>
    <row r="544" spans="1:20" x14ac:dyDescent="0.3">
      <c r="A544" t="s">
        <v>26511</v>
      </c>
      <c r="B544" t="s">
        <v>1645</v>
      </c>
      <c r="C544">
        <v>78</v>
      </c>
      <c r="D544" t="str">
        <f>IF(Raw_data_US_healthcare[[#This Row],[Age]]&lt;35,"Young",IF(Raw_data_US_healthcare[[#This Row],[Age]]&lt;60,"Middle","Senior"))</f>
        <v>Senior</v>
      </c>
      <c r="E544" t="s">
        <v>16</v>
      </c>
      <c r="F544" t="s">
        <v>49</v>
      </c>
      <c r="G544" t="s">
        <v>49</v>
      </c>
      <c r="H544" t="s">
        <v>18</v>
      </c>
      <c r="I544" s="2">
        <v>44245</v>
      </c>
      <c r="J544" t="s">
        <v>1646</v>
      </c>
      <c r="K544" t="s">
        <v>1647</v>
      </c>
      <c r="L544" t="s">
        <v>21</v>
      </c>
      <c r="M544">
        <v>32007.994600000002</v>
      </c>
      <c r="N544">
        <v>151</v>
      </c>
      <c r="O544" t="s">
        <v>39</v>
      </c>
      <c r="P544" t="s">
        <v>39</v>
      </c>
      <c r="Q544" s="2">
        <v>44252</v>
      </c>
      <c r="R544" t="s">
        <v>44</v>
      </c>
      <c r="S544" t="s">
        <v>45</v>
      </c>
      <c r="T544">
        <f>_xlfn.DAYS(Raw_data_US_healthcare[[#This Row],[Discharge Date]],Raw_data_US_healthcare[[#This Row],[Date of Admission]])</f>
        <v>7</v>
      </c>
    </row>
    <row r="545" spans="1:20" x14ac:dyDescent="0.3">
      <c r="A545" t="s">
        <v>26511</v>
      </c>
      <c r="B545" t="s">
        <v>1648</v>
      </c>
      <c r="C545">
        <v>85</v>
      </c>
      <c r="D545" t="str">
        <f>IF(Raw_data_US_healthcare[[#This Row],[Age]]&lt;35,"Young",IF(Raw_data_US_healthcare[[#This Row],[Age]]&lt;60,"Middle","Senior"))</f>
        <v>Senior</v>
      </c>
      <c r="E545" t="s">
        <v>16</v>
      </c>
      <c r="F545" t="s">
        <v>17</v>
      </c>
      <c r="G545" t="s">
        <v>17</v>
      </c>
      <c r="H545" t="s">
        <v>26514</v>
      </c>
      <c r="I545" s="2">
        <v>43760</v>
      </c>
      <c r="J545" t="s">
        <v>1649</v>
      </c>
      <c r="K545" t="s">
        <v>1650</v>
      </c>
      <c r="L545" t="s">
        <v>21</v>
      </c>
      <c r="M545">
        <v>21384.4264</v>
      </c>
      <c r="N545">
        <v>475</v>
      </c>
      <c r="O545" t="s">
        <v>22</v>
      </c>
      <c r="P545" t="s">
        <v>22</v>
      </c>
      <c r="Q545" s="2">
        <v>43776</v>
      </c>
      <c r="R545" t="s">
        <v>32</v>
      </c>
      <c r="S545" t="s">
        <v>33</v>
      </c>
      <c r="T545">
        <f>_xlfn.DAYS(Raw_data_US_healthcare[[#This Row],[Discharge Date]],Raw_data_US_healthcare[[#This Row],[Date of Admission]])</f>
        <v>16</v>
      </c>
    </row>
    <row r="546" spans="1:20" x14ac:dyDescent="0.3">
      <c r="A546" t="s">
        <v>26511</v>
      </c>
      <c r="B546" t="s">
        <v>1651</v>
      </c>
      <c r="C546">
        <v>18</v>
      </c>
      <c r="D546" t="str">
        <f>IF(Raw_data_US_healthcare[[#This Row],[Age]]&lt;35,"Young",IF(Raw_data_US_healthcare[[#This Row],[Age]]&lt;60,"Middle","Senior"))</f>
        <v>Young</v>
      </c>
      <c r="E546" t="s">
        <v>16</v>
      </c>
      <c r="F546" t="s">
        <v>17</v>
      </c>
      <c r="G546" t="s">
        <v>17</v>
      </c>
      <c r="H546" t="s">
        <v>26516</v>
      </c>
      <c r="I546" s="2">
        <v>43464</v>
      </c>
      <c r="J546" t="s">
        <v>1652</v>
      </c>
      <c r="K546" t="s">
        <v>1653</v>
      </c>
      <c r="L546" t="s">
        <v>56</v>
      </c>
      <c r="M546">
        <v>891.49440000000004</v>
      </c>
      <c r="N546">
        <v>193</v>
      </c>
      <c r="O546" t="s">
        <v>39</v>
      </c>
      <c r="P546" t="s">
        <v>39</v>
      </c>
      <c r="Q546" s="2">
        <v>43474</v>
      </c>
      <c r="R546" t="s">
        <v>23</v>
      </c>
      <c r="S546" t="s">
        <v>24</v>
      </c>
      <c r="T546">
        <f>_xlfn.DAYS(Raw_data_US_healthcare[[#This Row],[Discharge Date]],Raw_data_US_healthcare[[#This Row],[Date of Admission]])</f>
        <v>10</v>
      </c>
    </row>
    <row r="547" spans="1:20" x14ac:dyDescent="0.3">
      <c r="A547" t="s">
        <v>26512</v>
      </c>
      <c r="B547" t="s">
        <v>1654</v>
      </c>
      <c r="C547">
        <v>82</v>
      </c>
      <c r="D547" t="str">
        <f>IF(Raw_data_US_healthcare[[#This Row],[Age]]&lt;35,"Young",IF(Raw_data_US_healthcare[[#This Row],[Age]]&lt;60,"Middle","Senior"))</f>
        <v>Senior</v>
      </c>
      <c r="E547" t="s">
        <v>26</v>
      </c>
      <c r="F547" t="s">
        <v>49</v>
      </c>
      <c r="G547" t="s">
        <v>49</v>
      </c>
      <c r="H547" t="s">
        <v>26514</v>
      </c>
      <c r="I547" s="2">
        <v>43754</v>
      </c>
      <c r="J547" t="s">
        <v>1655</v>
      </c>
      <c r="K547" t="s">
        <v>1656</v>
      </c>
      <c r="L547" t="s">
        <v>21</v>
      </c>
      <c r="M547">
        <v>7624.3581999999997</v>
      </c>
      <c r="N547">
        <v>130</v>
      </c>
      <c r="O547" t="s">
        <v>39</v>
      </c>
      <c r="P547" t="s">
        <v>39</v>
      </c>
      <c r="Q547" s="2">
        <v>43764</v>
      </c>
      <c r="R547" t="s">
        <v>44</v>
      </c>
      <c r="S547" t="s">
        <v>33</v>
      </c>
      <c r="T547">
        <f>_xlfn.DAYS(Raw_data_US_healthcare[[#This Row],[Discharge Date]],Raw_data_US_healthcare[[#This Row],[Date of Admission]])</f>
        <v>10</v>
      </c>
    </row>
    <row r="548" spans="1:20" x14ac:dyDescent="0.3">
      <c r="A548" t="s">
        <v>26512</v>
      </c>
      <c r="B548" t="s">
        <v>1657</v>
      </c>
      <c r="C548">
        <v>21</v>
      </c>
      <c r="D548" t="str">
        <f>IF(Raw_data_US_healthcare[[#This Row],[Age]]&lt;35,"Young",IF(Raw_data_US_healthcare[[#This Row],[Age]]&lt;60,"Middle","Senior"))</f>
        <v>Young</v>
      </c>
      <c r="E548" t="s">
        <v>26</v>
      </c>
      <c r="F548" t="s">
        <v>35</v>
      </c>
      <c r="G548" t="s">
        <v>35</v>
      </c>
      <c r="H548" t="s">
        <v>18</v>
      </c>
      <c r="I548" s="2">
        <v>44267</v>
      </c>
      <c r="J548" t="s">
        <v>1658</v>
      </c>
      <c r="K548" t="s">
        <v>1659</v>
      </c>
      <c r="L548" t="s">
        <v>60</v>
      </c>
      <c r="M548">
        <v>49761.998399999997</v>
      </c>
      <c r="N548">
        <v>486</v>
      </c>
      <c r="O548" t="s">
        <v>43</v>
      </c>
      <c r="P548" t="s">
        <v>43</v>
      </c>
      <c r="Q548" s="2">
        <v>44268</v>
      </c>
      <c r="R548" t="s">
        <v>48</v>
      </c>
      <c r="S548" t="s">
        <v>24</v>
      </c>
      <c r="T548">
        <f>_xlfn.DAYS(Raw_data_US_healthcare[[#This Row],[Discharge Date]],Raw_data_US_healthcare[[#This Row],[Date of Admission]])</f>
        <v>1</v>
      </c>
    </row>
    <row r="549" spans="1:20" x14ac:dyDescent="0.3">
      <c r="A549" t="s">
        <v>26512</v>
      </c>
      <c r="B549" t="s">
        <v>1660</v>
      </c>
      <c r="C549">
        <v>41</v>
      </c>
      <c r="D549" t="str">
        <f>IF(Raw_data_US_healthcare[[#This Row],[Age]]&lt;35,"Young",IF(Raw_data_US_healthcare[[#This Row],[Age]]&lt;60,"Middle","Senior"))</f>
        <v>Middle</v>
      </c>
      <c r="E549" t="s">
        <v>26</v>
      </c>
      <c r="F549" t="s">
        <v>17</v>
      </c>
      <c r="G549" t="s">
        <v>17</v>
      </c>
      <c r="H549" t="s">
        <v>26516</v>
      </c>
      <c r="I549" s="2">
        <v>43433</v>
      </c>
      <c r="J549" t="s">
        <v>1661</v>
      </c>
      <c r="K549" t="s">
        <v>1662</v>
      </c>
      <c r="L549" t="s">
        <v>52</v>
      </c>
      <c r="M549">
        <v>20629.937000000002</v>
      </c>
      <c r="N549">
        <v>195</v>
      </c>
      <c r="O549" t="s">
        <v>39</v>
      </c>
      <c r="P549" t="s">
        <v>39</v>
      </c>
      <c r="Q549" s="2">
        <v>43463</v>
      </c>
      <c r="R549" t="s">
        <v>23</v>
      </c>
      <c r="S549" t="s">
        <v>33</v>
      </c>
      <c r="T549">
        <f>_xlfn.DAYS(Raw_data_US_healthcare[[#This Row],[Discharge Date]],Raw_data_US_healthcare[[#This Row],[Date of Admission]])</f>
        <v>30</v>
      </c>
    </row>
    <row r="550" spans="1:20" x14ac:dyDescent="0.3">
      <c r="A550" t="s">
        <v>26511</v>
      </c>
      <c r="B550" t="s">
        <v>1663</v>
      </c>
      <c r="C550">
        <v>32</v>
      </c>
      <c r="D550" t="str">
        <f>IF(Raw_data_US_healthcare[[#This Row],[Age]]&lt;35,"Young",IF(Raw_data_US_healthcare[[#This Row],[Age]]&lt;60,"Middle","Senior"))</f>
        <v>Young</v>
      </c>
      <c r="E550" t="s">
        <v>16</v>
      </c>
      <c r="F550" t="s">
        <v>35</v>
      </c>
      <c r="G550" t="s">
        <v>35</v>
      </c>
      <c r="H550" t="s">
        <v>36</v>
      </c>
      <c r="I550" s="2">
        <v>45135</v>
      </c>
      <c r="J550" t="s">
        <v>1664</v>
      </c>
      <c r="K550" t="s">
        <v>1665</v>
      </c>
      <c r="L550" t="s">
        <v>56</v>
      </c>
      <c r="M550">
        <v>6783.1369000000004</v>
      </c>
      <c r="N550">
        <v>370</v>
      </c>
      <c r="O550" t="s">
        <v>43</v>
      </c>
      <c r="P550" t="s">
        <v>43</v>
      </c>
      <c r="Q550" s="2">
        <v>45140</v>
      </c>
      <c r="R550" t="s">
        <v>48</v>
      </c>
      <c r="S550" t="s">
        <v>24</v>
      </c>
      <c r="T550">
        <f>_xlfn.DAYS(Raw_data_US_healthcare[[#This Row],[Discharge Date]],Raw_data_US_healthcare[[#This Row],[Date of Admission]])</f>
        <v>5</v>
      </c>
    </row>
    <row r="551" spans="1:20" x14ac:dyDescent="0.3">
      <c r="A551" t="s">
        <v>26511</v>
      </c>
      <c r="B551" t="s">
        <v>1666</v>
      </c>
      <c r="C551">
        <v>69</v>
      </c>
      <c r="D551" t="str">
        <f>IF(Raw_data_US_healthcare[[#This Row],[Age]]&lt;35,"Young",IF(Raw_data_US_healthcare[[#This Row],[Age]]&lt;60,"Middle","Senior"))</f>
        <v>Senior</v>
      </c>
      <c r="E551" t="s">
        <v>16</v>
      </c>
      <c r="F551" t="s">
        <v>113</v>
      </c>
      <c r="G551" t="s">
        <v>113</v>
      </c>
      <c r="H551" t="s">
        <v>26514</v>
      </c>
      <c r="I551" s="2">
        <v>43845</v>
      </c>
      <c r="J551" t="s">
        <v>1667</v>
      </c>
      <c r="K551" t="s">
        <v>1668</v>
      </c>
      <c r="L551" t="s">
        <v>21</v>
      </c>
      <c r="M551">
        <v>35878.650600000001</v>
      </c>
      <c r="N551">
        <v>394</v>
      </c>
      <c r="O551" t="s">
        <v>39</v>
      </c>
      <c r="P551" t="s">
        <v>39</v>
      </c>
      <c r="Q551" s="2">
        <v>43851</v>
      </c>
      <c r="R551" t="s">
        <v>23</v>
      </c>
      <c r="S551" t="s">
        <v>33</v>
      </c>
      <c r="T551">
        <f>_xlfn.DAYS(Raw_data_US_healthcare[[#This Row],[Discharge Date]],Raw_data_US_healthcare[[#This Row],[Date of Admission]])</f>
        <v>6</v>
      </c>
    </row>
    <row r="552" spans="1:20" x14ac:dyDescent="0.3">
      <c r="A552" t="s">
        <v>26511</v>
      </c>
      <c r="B552" t="s">
        <v>1669</v>
      </c>
      <c r="C552">
        <v>28</v>
      </c>
      <c r="D552" t="str">
        <f>IF(Raw_data_US_healthcare[[#This Row],[Age]]&lt;35,"Young",IF(Raw_data_US_healthcare[[#This Row],[Age]]&lt;60,"Middle","Senior"))</f>
        <v>Young</v>
      </c>
      <c r="E552" t="s">
        <v>16</v>
      </c>
      <c r="F552" t="s">
        <v>49</v>
      </c>
      <c r="G552" t="s">
        <v>49</v>
      </c>
      <c r="H552" t="s">
        <v>26516</v>
      </c>
      <c r="I552" s="2">
        <v>44272</v>
      </c>
      <c r="J552" t="s">
        <v>1670</v>
      </c>
      <c r="K552" t="s">
        <v>1671</v>
      </c>
      <c r="L552" t="s">
        <v>60</v>
      </c>
      <c r="M552">
        <v>31523.098999999998</v>
      </c>
      <c r="N552">
        <v>332</v>
      </c>
      <c r="O552" t="s">
        <v>43</v>
      </c>
      <c r="P552" t="s">
        <v>43</v>
      </c>
      <c r="Q552" s="2">
        <v>44288</v>
      </c>
      <c r="R552" t="s">
        <v>32</v>
      </c>
      <c r="S552" t="s">
        <v>33</v>
      </c>
      <c r="T552">
        <f>_xlfn.DAYS(Raw_data_US_healthcare[[#This Row],[Discharge Date]],Raw_data_US_healthcare[[#This Row],[Date of Admission]])</f>
        <v>16</v>
      </c>
    </row>
    <row r="553" spans="1:20" x14ac:dyDescent="0.3">
      <c r="A553" t="s">
        <v>26512</v>
      </c>
      <c r="B553" t="s">
        <v>1672</v>
      </c>
      <c r="C553">
        <v>38</v>
      </c>
      <c r="D553" t="str">
        <f>IF(Raw_data_US_healthcare[[#This Row],[Age]]&lt;35,"Young",IF(Raw_data_US_healthcare[[#This Row],[Age]]&lt;60,"Middle","Senior"))</f>
        <v>Middle</v>
      </c>
      <c r="E553" t="s">
        <v>26</v>
      </c>
      <c r="F553" t="s">
        <v>49</v>
      </c>
      <c r="G553" t="s">
        <v>49</v>
      </c>
      <c r="H553" t="s">
        <v>26516</v>
      </c>
      <c r="I553" s="2">
        <v>44879</v>
      </c>
      <c r="J553" t="s">
        <v>1673</v>
      </c>
      <c r="K553" t="s">
        <v>1674</v>
      </c>
      <c r="L553" t="s">
        <v>31</v>
      </c>
      <c r="M553">
        <v>25070.819100000001</v>
      </c>
      <c r="N553">
        <v>183</v>
      </c>
      <c r="O553" t="s">
        <v>39</v>
      </c>
      <c r="P553" t="s">
        <v>39</v>
      </c>
      <c r="Q553" s="2">
        <v>44908</v>
      </c>
      <c r="R553" t="s">
        <v>23</v>
      </c>
      <c r="S553" t="s">
        <v>33</v>
      </c>
      <c r="T553">
        <f>_xlfn.DAYS(Raw_data_US_healthcare[[#This Row],[Discharge Date]],Raw_data_US_healthcare[[#This Row],[Date of Admission]])</f>
        <v>29</v>
      </c>
    </row>
    <row r="554" spans="1:20" x14ac:dyDescent="0.3">
      <c r="A554" t="s">
        <v>26511</v>
      </c>
      <c r="B554" t="s">
        <v>1675</v>
      </c>
      <c r="C554">
        <v>27</v>
      </c>
      <c r="D554" t="str">
        <f>IF(Raw_data_US_healthcare[[#This Row],[Age]]&lt;35,"Young",IF(Raw_data_US_healthcare[[#This Row],[Age]]&lt;60,"Middle","Senior"))</f>
        <v>Young</v>
      </c>
      <c r="E554" t="s">
        <v>16</v>
      </c>
      <c r="F554" t="s">
        <v>35</v>
      </c>
      <c r="G554" t="s">
        <v>35</v>
      </c>
      <c r="H554" t="s">
        <v>26516</v>
      </c>
      <c r="I554" s="2">
        <v>43640</v>
      </c>
      <c r="J554" t="s">
        <v>1676</v>
      </c>
      <c r="K554" t="s">
        <v>1677</v>
      </c>
      <c r="L554" t="s">
        <v>56</v>
      </c>
      <c r="M554">
        <v>13672.772999999999</v>
      </c>
      <c r="N554">
        <v>482</v>
      </c>
      <c r="O554" t="s">
        <v>43</v>
      </c>
      <c r="P554" t="s">
        <v>43</v>
      </c>
      <c r="Q554" s="2">
        <v>43658</v>
      </c>
      <c r="R554" t="s">
        <v>23</v>
      </c>
      <c r="S554" t="s">
        <v>45</v>
      </c>
      <c r="T554">
        <f>_xlfn.DAYS(Raw_data_US_healthcare[[#This Row],[Discharge Date]],Raw_data_US_healthcare[[#This Row],[Date of Admission]])</f>
        <v>18</v>
      </c>
    </row>
    <row r="555" spans="1:20" x14ac:dyDescent="0.3">
      <c r="A555" t="s">
        <v>26511</v>
      </c>
      <c r="B555" t="s">
        <v>1678</v>
      </c>
      <c r="C555">
        <v>29</v>
      </c>
      <c r="D555" t="str">
        <f>IF(Raw_data_US_healthcare[[#This Row],[Age]]&lt;35,"Young",IF(Raw_data_US_healthcare[[#This Row],[Age]]&lt;60,"Middle","Senior"))</f>
        <v>Young</v>
      </c>
      <c r="E555" t="s">
        <v>16</v>
      </c>
      <c r="F555" t="s">
        <v>228</v>
      </c>
      <c r="G555" t="s">
        <v>228</v>
      </c>
      <c r="H555" t="s">
        <v>26516</v>
      </c>
      <c r="I555" s="2">
        <v>43803</v>
      </c>
      <c r="J555" t="s">
        <v>1679</v>
      </c>
      <c r="K555" t="s">
        <v>1680</v>
      </c>
      <c r="L555" t="s">
        <v>56</v>
      </c>
      <c r="M555">
        <v>32179.017800000001</v>
      </c>
      <c r="N555">
        <v>349</v>
      </c>
      <c r="O555" t="s">
        <v>43</v>
      </c>
      <c r="P555" t="s">
        <v>43</v>
      </c>
      <c r="Q555" s="2">
        <v>43830</v>
      </c>
      <c r="R555" t="s">
        <v>32</v>
      </c>
      <c r="S555" t="s">
        <v>45</v>
      </c>
      <c r="T555">
        <f>_xlfn.DAYS(Raw_data_US_healthcare[[#This Row],[Discharge Date]],Raw_data_US_healthcare[[#This Row],[Date of Admission]])</f>
        <v>27</v>
      </c>
    </row>
    <row r="556" spans="1:20" x14ac:dyDescent="0.3">
      <c r="A556" t="s">
        <v>26511</v>
      </c>
      <c r="B556" t="s">
        <v>1681</v>
      </c>
      <c r="C556">
        <v>71</v>
      </c>
      <c r="D556" t="str">
        <f>IF(Raw_data_US_healthcare[[#This Row],[Age]]&lt;35,"Young",IF(Raw_data_US_healthcare[[#This Row],[Age]]&lt;60,"Middle","Senior"))</f>
        <v>Senior</v>
      </c>
      <c r="E556" t="s">
        <v>16</v>
      </c>
      <c r="F556" t="s">
        <v>49</v>
      </c>
      <c r="G556" t="s">
        <v>49</v>
      </c>
      <c r="H556" t="s">
        <v>69</v>
      </c>
      <c r="I556" s="2">
        <v>44230</v>
      </c>
      <c r="J556" t="s">
        <v>1682</v>
      </c>
      <c r="K556" t="s">
        <v>1683</v>
      </c>
      <c r="L556" t="s">
        <v>21</v>
      </c>
      <c r="M556">
        <v>44497.6777</v>
      </c>
      <c r="N556">
        <v>129</v>
      </c>
      <c r="O556" t="s">
        <v>43</v>
      </c>
      <c r="P556" t="s">
        <v>43</v>
      </c>
      <c r="Q556" s="2">
        <v>44258</v>
      </c>
      <c r="R556" t="s">
        <v>44</v>
      </c>
      <c r="S556" t="s">
        <v>24</v>
      </c>
      <c r="T556">
        <f>_xlfn.DAYS(Raw_data_US_healthcare[[#This Row],[Discharge Date]],Raw_data_US_healthcare[[#This Row],[Date of Admission]])</f>
        <v>28</v>
      </c>
    </row>
    <row r="557" spans="1:20" x14ac:dyDescent="0.3">
      <c r="A557" t="s">
        <v>26511</v>
      </c>
      <c r="B557" t="s">
        <v>1684</v>
      </c>
      <c r="C557">
        <v>48</v>
      </c>
      <c r="D557" t="str">
        <f>IF(Raw_data_US_healthcare[[#This Row],[Age]]&lt;35,"Young",IF(Raw_data_US_healthcare[[#This Row],[Age]]&lt;60,"Middle","Senior"))</f>
        <v>Middle</v>
      </c>
      <c r="E557" t="s">
        <v>16</v>
      </c>
      <c r="F557" t="s">
        <v>35</v>
      </c>
      <c r="G557" t="s">
        <v>35</v>
      </c>
      <c r="H557" t="s">
        <v>36</v>
      </c>
      <c r="I557" s="2">
        <v>44671</v>
      </c>
      <c r="J557" t="s">
        <v>1685</v>
      </c>
      <c r="K557" t="s">
        <v>1686</v>
      </c>
      <c r="L557" t="s">
        <v>21</v>
      </c>
      <c r="M557">
        <v>23429.650399999999</v>
      </c>
      <c r="N557">
        <v>101</v>
      </c>
      <c r="O557" t="s">
        <v>43</v>
      </c>
      <c r="P557" t="s">
        <v>43</v>
      </c>
      <c r="Q557" s="2">
        <v>44686</v>
      </c>
      <c r="R557" t="s">
        <v>32</v>
      </c>
      <c r="S557" t="s">
        <v>33</v>
      </c>
      <c r="T557">
        <f>_xlfn.DAYS(Raw_data_US_healthcare[[#This Row],[Discharge Date]],Raw_data_US_healthcare[[#This Row],[Date of Admission]])</f>
        <v>15</v>
      </c>
    </row>
    <row r="558" spans="1:20" x14ac:dyDescent="0.3">
      <c r="A558" t="s">
        <v>26512</v>
      </c>
      <c r="B558" t="s">
        <v>1687</v>
      </c>
      <c r="C558">
        <v>61</v>
      </c>
      <c r="D558" t="str">
        <f>IF(Raw_data_US_healthcare[[#This Row],[Age]]&lt;35,"Young",IF(Raw_data_US_healthcare[[#This Row],[Age]]&lt;60,"Middle","Senior"))</f>
        <v>Senior</v>
      </c>
      <c r="E558" t="s">
        <v>26</v>
      </c>
      <c r="F558" t="s">
        <v>88</v>
      </c>
      <c r="G558" t="s">
        <v>88</v>
      </c>
      <c r="H558" t="s">
        <v>26514</v>
      </c>
      <c r="I558" s="2">
        <v>44528</v>
      </c>
      <c r="J558" t="s">
        <v>1688</v>
      </c>
      <c r="K558" t="s">
        <v>1689</v>
      </c>
      <c r="L558" t="s">
        <v>21</v>
      </c>
      <c r="M558">
        <v>9954.0458999999992</v>
      </c>
      <c r="N558">
        <v>437</v>
      </c>
      <c r="O558" t="s">
        <v>43</v>
      </c>
      <c r="P558" t="s">
        <v>43</v>
      </c>
      <c r="Q558" s="2">
        <v>44542</v>
      </c>
      <c r="R558" t="s">
        <v>44</v>
      </c>
      <c r="S558" t="s">
        <v>33</v>
      </c>
      <c r="T558">
        <f>_xlfn.DAYS(Raw_data_US_healthcare[[#This Row],[Discharge Date]],Raw_data_US_healthcare[[#This Row],[Date of Admission]])</f>
        <v>14</v>
      </c>
    </row>
    <row r="559" spans="1:20" x14ac:dyDescent="0.3">
      <c r="A559" t="s">
        <v>26511</v>
      </c>
      <c r="B559" t="s">
        <v>1690</v>
      </c>
      <c r="C559">
        <v>83</v>
      </c>
      <c r="D559" t="str">
        <f>IF(Raw_data_US_healthcare[[#This Row],[Age]]&lt;35,"Young",IF(Raw_data_US_healthcare[[#This Row],[Age]]&lt;60,"Middle","Senior"))</f>
        <v>Senior</v>
      </c>
      <c r="E559" t="s">
        <v>16</v>
      </c>
      <c r="F559" t="s">
        <v>49</v>
      </c>
      <c r="G559" t="s">
        <v>49</v>
      </c>
      <c r="H559" t="s">
        <v>26514</v>
      </c>
      <c r="I559" s="2">
        <v>44541</v>
      </c>
      <c r="J559" t="s">
        <v>1691</v>
      </c>
      <c r="K559" t="s">
        <v>1692</v>
      </c>
      <c r="L559" t="s">
        <v>21</v>
      </c>
      <c r="M559">
        <v>24530.448700000001</v>
      </c>
      <c r="N559">
        <v>350</v>
      </c>
      <c r="O559" t="s">
        <v>22</v>
      </c>
      <c r="P559" t="s">
        <v>22</v>
      </c>
      <c r="Q559" s="2">
        <v>44541</v>
      </c>
      <c r="R559" t="s">
        <v>23</v>
      </c>
      <c r="S559" t="s">
        <v>45</v>
      </c>
      <c r="T559">
        <f>_xlfn.DAYS(Raw_data_US_healthcare[[#This Row],[Discharge Date]],Raw_data_US_healthcare[[#This Row],[Date of Admission]])</f>
        <v>0</v>
      </c>
    </row>
    <row r="560" spans="1:20" x14ac:dyDescent="0.3">
      <c r="A560" t="s">
        <v>26512</v>
      </c>
      <c r="B560" t="s">
        <v>1693</v>
      </c>
      <c r="C560">
        <v>61</v>
      </c>
      <c r="D560" t="str">
        <f>IF(Raw_data_US_healthcare[[#This Row],[Age]]&lt;35,"Young",IF(Raw_data_US_healthcare[[#This Row],[Age]]&lt;60,"Middle","Senior"))</f>
        <v>Senior</v>
      </c>
      <c r="E560" t="s">
        <v>26</v>
      </c>
      <c r="F560" t="s">
        <v>88</v>
      </c>
      <c r="G560" t="s">
        <v>88</v>
      </c>
      <c r="H560" t="s">
        <v>18</v>
      </c>
      <c r="I560" s="2">
        <v>43563</v>
      </c>
      <c r="J560" t="s">
        <v>1694</v>
      </c>
      <c r="K560" t="s">
        <v>1695</v>
      </c>
      <c r="L560" t="s">
        <v>21</v>
      </c>
      <c r="M560">
        <v>55818.274899999997</v>
      </c>
      <c r="N560">
        <v>309</v>
      </c>
      <c r="O560" t="s">
        <v>39</v>
      </c>
      <c r="P560" t="s">
        <v>39</v>
      </c>
      <c r="Q560" s="2">
        <v>43589</v>
      </c>
      <c r="R560" t="s">
        <v>44</v>
      </c>
      <c r="S560" t="s">
        <v>24</v>
      </c>
      <c r="T560">
        <f>_xlfn.DAYS(Raw_data_US_healthcare[[#This Row],[Discharge Date]],Raw_data_US_healthcare[[#This Row],[Date of Admission]])</f>
        <v>26</v>
      </c>
    </row>
    <row r="561" spans="1:20" x14ac:dyDescent="0.3">
      <c r="A561" t="s">
        <v>26512</v>
      </c>
      <c r="B561" t="s">
        <v>1696</v>
      </c>
      <c r="C561">
        <v>56</v>
      </c>
      <c r="D561" t="str">
        <f>IF(Raw_data_US_healthcare[[#This Row],[Age]]&lt;35,"Young",IF(Raw_data_US_healthcare[[#This Row],[Age]]&lt;60,"Middle","Senior"))</f>
        <v>Middle</v>
      </c>
      <c r="E561" t="s">
        <v>26</v>
      </c>
      <c r="F561" t="s">
        <v>113</v>
      </c>
      <c r="G561" t="s">
        <v>113</v>
      </c>
      <c r="H561" t="s">
        <v>26516</v>
      </c>
      <c r="I561" s="2">
        <v>44966</v>
      </c>
      <c r="J561" t="s">
        <v>1697</v>
      </c>
      <c r="K561" t="s">
        <v>1698</v>
      </c>
      <c r="L561" t="s">
        <v>31</v>
      </c>
      <c r="M561">
        <v>7786.8453</v>
      </c>
      <c r="N561">
        <v>114</v>
      </c>
      <c r="O561" t="s">
        <v>43</v>
      </c>
      <c r="P561" t="s">
        <v>43</v>
      </c>
      <c r="Q561" s="2">
        <v>44979</v>
      </c>
      <c r="R561" t="s">
        <v>23</v>
      </c>
      <c r="S561" t="s">
        <v>24</v>
      </c>
      <c r="T561">
        <f>_xlfn.DAYS(Raw_data_US_healthcare[[#This Row],[Discharge Date]],Raw_data_US_healthcare[[#This Row],[Date of Admission]])</f>
        <v>13</v>
      </c>
    </row>
    <row r="562" spans="1:20" x14ac:dyDescent="0.3">
      <c r="A562" t="s">
        <v>26512</v>
      </c>
      <c r="B562" t="s">
        <v>1699</v>
      </c>
      <c r="C562">
        <v>80</v>
      </c>
      <c r="D562" t="str">
        <f>IF(Raw_data_US_healthcare[[#This Row],[Age]]&lt;35,"Young",IF(Raw_data_US_healthcare[[#This Row],[Age]]&lt;60,"Middle","Senior"))</f>
        <v>Senior</v>
      </c>
      <c r="E562" t="s">
        <v>26</v>
      </c>
      <c r="F562" t="s">
        <v>27</v>
      </c>
      <c r="G562" t="s">
        <v>27</v>
      </c>
      <c r="H562" t="s">
        <v>36</v>
      </c>
      <c r="I562" s="2">
        <v>44377</v>
      </c>
      <c r="J562" t="s">
        <v>1700</v>
      </c>
      <c r="K562" t="s">
        <v>477</v>
      </c>
      <c r="L562" t="s">
        <v>21</v>
      </c>
      <c r="M562">
        <v>23813.638900000002</v>
      </c>
      <c r="N562">
        <v>394</v>
      </c>
      <c r="O562" t="s">
        <v>43</v>
      </c>
      <c r="P562" t="s">
        <v>43</v>
      </c>
      <c r="Q562" s="2">
        <v>44386</v>
      </c>
      <c r="R562" t="s">
        <v>83</v>
      </c>
      <c r="S562" t="s">
        <v>24</v>
      </c>
      <c r="T562">
        <f>_xlfn.DAYS(Raw_data_US_healthcare[[#This Row],[Discharge Date]],Raw_data_US_healthcare[[#This Row],[Date of Admission]])</f>
        <v>9</v>
      </c>
    </row>
    <row r="563" spans="1:20" x14ac:dyDescent="0.3">
      <c r="A563" t="s">
        <v>26511</v>
      </c>
      <c r="B563" t="s">
        <v>1701</v>
      </c>
      <c r="C563">
        <v>67</v>
      </c>
      <c r="D563" t="str">
        <f>IF(Raw_data_US_healthcare[[#This Row],[Age]]&lt;35,"Young",IF(Raw_data_US_healthcare[[#This Row],[Age]]&lt;60,"Middle","Senior"))</f>
        <v>Senior</v>
      </c>
      <c r="E563" t="s">
        <v>16</v>
      </c>
      <c r="F563" t="s">
        <v>49</v>
      </c>
      <c r="G563" t="s">
        <v>49</v>
      </c>
      <c r="H563" t="s">
        <v>18</v>
      </c>
      <c r="I563" s="2">
        <v>43932</v>
      </c>
      <c r="J563" t="s">
        <v>1702</v>
      </c>
      <c r="K563" t="s">
        <v>1703</v>
      </c>
      <c r="L563" t="s">
        <v>21</v>
      </c>
      <c r="M563">
        <v>37516.005799999999</v>
      </c>
      <c r="N563">
        <v>359</v>
      </c>
      <c r="O563" t="s">
        <v>43</v>
      </c>
      <c r="P563" t="s">
        <v>43</v>
      </c>
      <c r="Q563" s="2">
        <v>43942</v>
      </c>
      <c r="R563" t="s">
        <v>44</v>
      </c>
      <c r="S563" t="s">
        <v>45</v>
      </c>
      <c r="T563">
        <f>_xlfn.DAYS(Raw_data_US_healthcare[[#This Row],[Discharge Date]],Raw_data_US_healthcare[[#This Row],[Date of Admission]])</f>
        <v>10</v>
      </c>
    </row>
    <row r="564" spans="1:20" x14ac:dyDescent="0.3">
      <c r="A564" t="s">
        <v>26512</v>
      </c>
      <c r="B564" t="s">
        <v>1704</v>
      </c>
      <c r="C564">
        <v>35</v>
      </c>
      <c r="D564" t="str">
        <f>IF(Raw_data_US_healthcare[[#This Row],[Age]]&lt;35,"Young",IF(Raw_data_US_healthcare[[#This Row],[Age]]&lt;60,"Middle","Senior"))</f>
        <v>Middle</v>
      </c>
      <c r="E564" t="s">
        <v>26</v>
      </c>
      <c r="F564" t="s">
        <v>49</v>
      </c>
      <c r="G564" t="s">
        <v>49</v>
      </c>
      <c r="H564" t="s">
        <v>26516</v>
      </c>
      <c r="I564" s="2">
        <v>44604</v>
      </c>
      <c r="J564" t="s">
        <v>1705</v>
      </c>
      <c r="K564" t="s">
        <v>1706</v>
      </c>
      <c r="L564" t="s">
        <v>31</v>
      </c>
      <c r="M564">
        <v>19846.690299999998</v>
      </c>
      <c r="N564">
        <v>469</v>
      </c>
      <c r="O564" t="s">
        <v>39</v>
      </c>
      <c r="P564" t="s">
        <v>39</v>
      </c>
      <c r="Q564" s="2">
        <v>44621</v>
      </c>
      <c r="R564" t="s">
        <v>48</v>
      </c>
      <c r="S564" t="s">
        <v>24</v>
      </c>
      <c r="T564">
        <f>_xlfn.DAYS(Raw_data_US_healthcare[[#This Row],[Discharge Date]],Raw_data_US_healthcare[[#This Row],[Date of Admission]])</f>
        <v>17</v>
      </c>
    </row>
    <row r="565" spans="1:20" x14ac:dyDescent="0.3">
      <c r="A565" t="s">
        <v>26512</v>
      </c>
      <c r="B565" t="s">
        <v>1707</v>
      </c>
      <c r="C565">
        <v>42</v>
      </c>
      <c r="D565" t="str">
        <f>IF(Raw_data_US_healthcare[[#This Row],[Age]]&lt;35,"Young",IF(Raw_data_US_healthcare[[#This Row],[Age]]&lt;60,"Middle","Senior"))</f>
        <v>Middle</v>
      </c>
      <c r="E565" t="s">
        <v>26</v>
      </c>
      <c r="F565" t="s">
        <v>228</v>
      </c>
      <c r="G565" t="s">
        <v>228</v>
      </c>
      <c r="H565" t="s">
        <v>26516</v>
      </c>
      <c r="I565" s="2">
        <v>44693</v>
      </c>
      <c r="J565" t="s">
        <v>1708</v>
      </c>
      <c r="K565" t="s">
        <v>1709</v>
      </c>
      <c r="L565" t="s">
        <v>31</v>
      </c>
      <c r="M565">
        <v>29858.949400000001</v>
      </c>
      <c r="N565">
        <v>366</v>
      </c>
      <c r="O565" t="s">
        <v>39</v>
      </c>
      <c r="P565" t="s">
        <v>39</v>
      </c>
      <c r="Q565" s="2">
        <v>44717</v>
      </c>
      <c r="R565" t="s">
        <v>83</v>
      </c>
      <c r="S565" t="s">
        <v>33</v>
      </c>
      <c r="T565">
        <f>_xlfn.DAYS(Raw_data_US_healthcare[[#This Row],[Discharge Date]],Raw_data_US_healthcare[[#This Row],[Date of Admission]])</f>
        <v>24</v>
      </c>
    </row>
    <row r="566" spans="1:20" x14ac:dyDescent="0.3">
      <c r="A566" t="s">
        <v>26511</v>
      </c>
      <c r="B566" t="s">
        <v>1710</v>
      </c>
      <c r="C566">
        <v>84</v>
      </c>
      <c r="D566" t="str">
        <f>IF(Raw_data_US_healthcare[[#This Row],[Age]]&lt;35,"Young",IF(Raw_data_US_healthcare[[#This Row],[Age]]&lt;60,"Middle","Senior"))</f>
        <v>Senior</v>
      </c>
      <c r="E566" t="s">
        <v>16</v>
      </c>
      <c r="F566" t="s">
        <v>27</v>
      </c>
      <c r="G566" t="s">
        <v>27</v>
      </c>
      <c r="H566" t="s">
        <v>69</v>
      </c>
      <c r="I566" s="2">
        <v>44005</v>
      </c>
      <c r="J566" t="s">
        <v>1711</v>
      </c>
      <c r="K566" t="s">
        <v>1712</v>
      </c>
      <c r="L566" t="s">
        <v>21</v>
      </c>
      <c r="M566">
        <v>33137.1008</v>
      </c>
      <c r="N566">
        <v>158</v>
      </c>
      <c r="O566" t="s">
        <v>39</v>
      </c>
      <c r="P566" t="s">
        <v>39</v>
      </c>
      <c r="Q566" s="2">
        <v>44020</v>
      </c>
      <c r="R566" t="s">
        <v>83</v>
      </c>
      <c r="S566" t="s">
        <v>45</v>
      </c>
      <c r="T566">
        <f>_xlfn.DAYS(Raw_data_US_healthcare[[#This Row],[Discharge Date]],Raw_data_US_healthcare[[#This Row],[Date of Admission]])</f>
        <v>15</v>
      </c>
    </row>
    <row r="567" spans="1:20" x14ac:dyDescent="0.3">
      <c r="A567" t="s">
        <v>26511</v>
      </c>
      <c r="B567" t="s">
        <v>26525</v>
      </c>
      <c r="C567">
        <v>33</v>
      </c>
      <c r="D567" t="str">
        <f>IF(Raw_data_US_healthcare[[#This Row],[Age]]&lt;35,"Young",IF(Raw_data_US_healthcare[[#This Row],[Age]]&lt;60,"Middle","Senior"))</f>
        <v>Young</v>
      </c>
      <c r="E567" t="s">
        <v>16</v>
      </c>
      <c r="F567" t="s">
        <v>17</v>
      </c>
      <c r="G567" t="s">
        <v>17</v>
      </c>
      <c r="H567" t="s">
        <v>28</v>
      </c>
      <c r="I567" s="2">
        <v>44324</v>
      </c>
      <c r="J567" t="s">
        <v>1713</v>
      </c>
      <c r="K567" t="s">
        <v>1714</v>
      </c>
      <c r="L567" t="s">
        <v>31</v>
      </c>
      <c r="M567">
        <v>38454.356299999999</v>
      </c>
      <c r="N567">
        <v>424</v>
      </c>
      <c r="O567" t="s">
        <v>39</v>
      </c>
      <c r="P567" t="s">
        <v>39</v>
      </c>
      <c r="Q567" s="2">
        <v>44332</v>
      </c>
      <c r="R567" t="s">
        <v>32</v>
      </c>
      <c r="S567" t="s">
        <v>24</v>
      </c>
      <c r="T567">
        <f>_xlfn.DAYS(Raw_data_US_healthcare[[#This Row],[Discharge Date]],Raw_data_US_healthcare[[#This Row],[Date of Admission]])</f>
        <v>8</v>
      </c>
    </row>
    <row r="568" spans="1:20" x14ac:dyDescent="0.3">
      <c r="A568" t="s">
        <v>26511</v>
      </c>
      <c r="B568" t="s">
        <v>1715</v>
      </c>
      <c r="C568">
        <v>26</v>
      </c>
      <c r="D568" t="str">
        <f>IF(Raw_data_US_healthcare[[#This Row],[Age]]&lt;35,"Young",IF(Raw_data_US_healthcare[[#This Row],[Age]]&lt;60,"Middle","Senior"))</f>
        <v>Young</v>
      </c>
      <c r="E568" t="s">
        <v>16</v>
      </c>
      <c r="F568" t="s">
        <v>113</v>
      </c>
      <c r="G568" t="s">
        <v>113</v>
      </c>
      <c r="H568" t="s">
        <v>28</v>
      </c>
      <c r="I568" s="2">
        <v>43621</v>
      </c>
      <c r="J568" t="s">
        <v>1716</v>
      </c>
      <c r="K568" t="s">
        <v>933</v>
      </c>
      <c r="L568" t="s">
        <v>52</v>
      </c>
      <c r="M568">
        <v>30269.6368</v>
      </c>
      <c r="N568">
        <v>359</v>
      </c>
      <c r="O568" t="s">
        <v>22</v>
      </c>
      <c r="P568" t="s">
        <v>22</v>
      </c>
      <c r="Q568" s="2">
        <v>43636</v>
      </c>
      <c r="R568" t="s">
        <v>48</v>
      </c>
      <c r="S568" t="s">
        <v>24</v>
      </c>
      <c r="T568">
        <f>_xlfn.DAYS(Raw_data_US_healthcare[[#This Row],[Discharge Date]],Raw_data_US_healthcare[[#This Row],[Date of Admission]])</f>
        <v>15</v>
      </c>
    </row>
    <row r="569" spans="1:20" x14ac:dyDescent="0.3">
      <c r="A569" t="s">
        <v>26511</v>
      </c>
      <c r="B569" t="s">
        <v>1717</v>
      </c>
      <c r="C569">
        <v>39</v>
      </c>
      <c r="D569" t="str">
        <f>IF(Raw_data_US_healthcare[[#This Row],[Age]]&lt;35,"Young",IF(Raw_data_US_healthcare[[#This Row],[Age]]&lt;60,"Middle","Senior"))</f>
        <v>Middle</v>
      </c>
      <c r="E569" t="s">
        <v>16</v>
      </c>
      <c r="F569" t="s">
        <v>17</v>
      </c>
      <c r="G569" t="s">
        <v>17</v>
      </c>
      <c r="H569" t="s">
        <v>36</v>
      </c>
      <c r="I569" s="2">
        <v>44329</v>
      </c>
      <c r="J569" t="s">
        <v>1718</v>
      </c>
      <c r="K569" t="s">
        <v>1719</v>
      </c>
      <c r="L569" t="s">
        <v>21</v>
      </c>
      <c r="M569">
        <v>17960.625</v>
      </c>
      <c r="N569">
        <v>312</v>
      </c>
      <c r="O569" t="s">
        <v>22</v>
      </c>
      <c r="P569" t="s">
        <v>22</v>
      </c>
      <c r="Q569" s="2">
        <v>44329</v>
      </c>
      <c r="R569" t="s">
        <v>44</v>
      </c>
      <c r="S569" t="s">
        <v>33</v>
      </c>
      <c r="T569">
        <f>_xlfn.DAYS(Raw_data_US_healthcare[[#This Row],[Discharge Date]],Raw_data_US_healthcare[[#This Row],[Date of Admission]])</f>
        <v>0</v>
      </c>
    </row>
    <row r="570" spans="1:20" x14ac:dyDescent="0.3">
      <c r="A570" t="s">
        <v>26512</v>
      </c>
      <c r="B570" t="s">
        <v>1720</v>
      </c>
      <c r="C570">
        <v>62</v>
      </c>
      <c r="D570" t="str">
        <f>IF(Raw_data_US_healthcare[[#This Row],[Age]]&lt;35,"Young",IF(Raw_data_US_healthcare[[#This Row],[Age]]&lt;60,"Middle","Senior"))</f>
        <v>Senior</v>
      </c>
      <c r="E570" t="s">
        <v>26</v>
      </c>
      <c r="F570" t="s">
        <v>17</v>
      </c>
      <c r="G570" t="s">
        <v>17</v>
      </c>
      <c r="H570" t="s">
        <v>26516</v>
      </c>
      <c r="I570" s="2">
        <v>43565</v>
      </c>
      <c r="J570" t="s">
        <v>1721</v>
      </c>
      <c r="K570" t="s">
        <v>1722</v>
      </c>
      <c r="L570" t="s">
        <v>21</v>
      </c>
      <c r="M570">
        <v>20340.136500000001</v>
      </c>
      <c r="N570">
        <v>292</v>
      </c>
      <c r="O570" t="s">
        <v>43</v>
      </c>
      <c r="P570" t="s">
        <v>43</v>
      </c>
      <c r="Q570" s="2">
        <v>43571</v>
      </c>
      <c r="R570" t="s">
        <v>32</v>
      </c>
      <c r="S570" t="s">
        <v>24</v>
      </c>
      <c r="T570">
        <f>_xlfn.DAYS(Raw_data_US_healthcare[[#This Row],[Discharge Date]],Raw_data_US_healthcare[[#This Row],[Date of Admission]])</f>
        <v>6</v>
      </c>
    </row>
    <row r="571" spans="1:20" x14ac:dyDescent="0.3">
      <c r="A571" t="s">
        <v>26511</v>
      </c>
      <c r="B571" t="s">
        <v>1723</v>
      </c>
      <c r="C571">
        <v>65</v>
      </c>
      <c r="D571" t="str">
        <f>IF(Raw_data_US_healthcare[[#This Row],[Age]]&lt;35,"Young",IF(Raw_data_US_healthcare[[#This Row],[Age]]&lt;60,"Middle","Senior"))</f>
        <v>Senior</v>
      </c>
      <c r="E571" t="s">
        <v>16</v>
      </c>
      <c r="F571" t="s">
        <v>113</v>
      </c>
      <c r="G571" t="s">
        <v>113</v>
      </c>
      <c r="H571" t="s">
        <v>18</v>
      </c>
      <c r="I571" s="2">
        <v>43884</v>
      </c>
      <c r="J571" t="s">
        <v>1724</v>
      </c>
      <c r="K571" t="s">
        <v>1725</v>
      </c>
      <c r="L571" t="s">
        <v>21</v>
      </c>
      <c r="M571">
        <v>14157.9272</v>
      </c>
      <c r="N571">
        <v>120</v>
      </c>
      <c r="O571" t="s">
        <v>43</v>
      </c>
      <c r="P571" t="s">
        <v>43</v>
      </c>
      <c r="Q571" s="2">
        <v>43890</v>
      </c>
      <c r="R571" t="s">
        <v>32</v>
      </c>
      <c r="S571" t="s">
        <v>33</v>
      </c>
      <c r="T571">
        <f>_xlfn.DAYS(Raw_data_US_healthcare[[#This Row],[Discharge Date]],Raw_data_US_healthcare[[#This Row],[Date of Admission]])</f>
        <v>6</v>
      </c>
    </row>
    <row r="572" spans="1:20" x14ac:dyDescent="0.3">
      <c r="A572" t="s">
        <v>26511</v>
      </c>
      <c r="B572" t="s">
        <v>1726</v>
      </c>
      <c r="C572">
        <v>22</v>
      </c>
      <c r="D572" t="str">
        <f>IF(Raw_data_US_healthcare[[#This Row],[Age]]&lt;35,"Young",IF(Raw_data_US_healthcare[[#This Row],[Age]]&lt;60,"Middle","Senior"))</f>
        <v>Young</v>
      </c>
      <c r="E572" t="s">
        <v>16</v>
      </c>
      <c r="F572" t="s">
        <v>35</v>
      </c>
      <c r="G572" t="s">
        <v>35</v>
      </c>
      <c r="H572" t="s">
        <v>28</v>
      </c>
      <c r="I572" s="2">
        <v>43501</v>
      </c>
      <c r="J572" t="s">
        <v>1727</v>
      </c>
      <c r="K572" t="s">
        <v>1728</v>
      </c>
      <c r="L572" t="s">
        <v>56</v>
      </c>
      <c r="M572">
        <v>26103.733499999998</v>
      </c>
      <c r="N572">
        <v>172</v>
      </c>
      <c r="O572" t="s">
        <v>43</v>
      </c>
      <c r="P572" t="s">
        <v>43</v>
      </c>
      <c r="Q572" s="2">
        <v>43505</v>
      </c>
      <c r="R572" t="s">
        <v>32</v>
      </c>
      <c r="S572" t="s">
        <v>45</v>
      </c>
      <c r="T572">
        <f>_xlfn.DAYS(Raw_data_US_healthcare[[#This Row],[Discharge Date]],Raw_data_US_healthcare[[#This Row],[Date of Admission]])</f>
        <v>4</v>
      </c>
    </row>
    <row r="573" spans="1:20" x14ac:dyDescent="0.3">
      <c r="A573" t="s">
        <v>26511</v>
      </c>
      <c r="B573" t="s">
        <v>26526</v>
      </c>
      <c r="C573">
        <v>35</v>
      </c>
      <c r="D573" t="str">
        <f>IF(Raw_data_US_healthcare[[#This Row],[Age]]&lt;35,"Young",IF(Raw_data_US_healthcare[[#This Row],[Age]]&lt;60,"Middle","Senior"))</f>
        <v>Middle</v>
      </c>
      <c r="E573" t="s">
        <v>16</v>
      </c>
      <c r="F573" t="s">
        <v>27</v>
      </c>
      <c r="G573" t="s">
        <v>27</v>
      </c>
      <c r="H573" t="s">
        <v>26516</v>
      </c>
      <c r="I573" s="2">
        <v>44776</v>
      </c>
      <c r="J573" t="s">
        <v>1729</v>
      </c>
      <c r="K573" t="s">
        <v>1730</v>
      </c>
      <c r="L573" t="s">
        <v>56</v>
      </c>
      <c r="M573">
        <v>24711.437999999998</v>
      </c>
      <c r="N573">
        <v>285</v>
      </c>
      <c r="O573" t="s">
        <v>22</v>
      </c>
      <c r="P573" t="s">
        <v>22</v>
      </c>
      <c r="Q573" s="2">
        <v>44796</v>
      </c>
      <c r="R573" t="s">
        <v>44</v>
      </c>
      <c r="S573" t="s">
        <v>24</v>
      </c>
      <c r="T573">
        <f>_xlfn.DAYS(Raw_data_US_healthcare[[#This Row],[Discharge Date]],Raw_data_US_healthcare[[#This Row],[Date of Admission]])</f>
        <v>20</v>
      </c>
    </row>
    <row r="574" spans="1:20" x14ac:dyDescent="0.3">
      <c r="A574" t="s">
        <v>26512</v>
      </c>
      <c r="B574" t="s">
        <v>1731</v>
      </c>
      <c r="C574">
        <v>70</v>
      </c>
      <c r="D574" t="str">
        <f>IF(Raw_data_US_healthcare[[#This Row],[Age]]&lt;35,"Young",IF(Raw_data_US_healthcare[[#This Row],[Age]]&lt;60,"Middle","Senior"))</f>
        <v>Senior</v>
      </c>
      <c r="E574" t="s">
        <v>26</v>
      </c>
      <c r="F574" t="s">
        <v>228</v>
      </c>
      <c r="G574" t="s">
        <v>228</v>
      </c>
      <c r="H574" t="s">
        <v>26516</v>
      </c>
      <c r="I574" s="2">
        <v>45078</v>
      </c>
      <c r="J574" t="s">
        <v>1732</v>
      </c>
      <c r="K574" t="s">
        <v>1733</v>
      </c>
      <c r="L574" t="s">
        <v>21</v>
      </c>
      <c r="M574">
        <v>28651.235700000001</v>
      </c>
      <c r="N574">
        <v>269</v>
      </c>
      <c r="O574" t="s">
        <v>22</v>
      </c>
      <c r="P574" t="s">
        <v>22</v>
      </c>
      <c r="Q574" s="2">
        <v>45097</v>
      </c>
      <c r="R574" t="s">
        <v>48</v>
      </c>
      <c r="S574" t="s">
        <v>45</v>
      </c>
      <c r="T574">
        <f>_xlfn.DAYS(Raw_data_US_healthcare[[#This Row],[Discharge Date]],Raw_data_US_healthcare[[#This Row],[Date of Admission]])</f>
        <v>19</v>
      </c>
    </row>
    <row r="575" spans="1:20" x14ac:dyDescent="0.3">
      <c r="A575" t="s">
        <v>26511</v>
      </c>
      <c r="B575" t="s">
        <v>1734</v>
      </c>
      <c r="C575">
        <v>29</v>
      </c>
      <c r="D575" t="str">
        <f>IF(Raw_data_US_healthcare[[#This Row],[Age]]&lt;35,"Young",IF(Raw_data_US_healthcare[[#This Row],[Age]]&lt;60,"Middle","Senior"))</f>
        <v>Young</v>
      </c>
      <c r="E575" t="s">
        <v>16</v>
      </c>
      <c r="F575" t="s">
        <v>62</v>
      </c>
      <c r="G575" t="s">
        <v>62</v>
      </c>
      <c r="H575" t="s">
        <v>18</v>
      </c>
      <c r="I575" s="2">
        <v>44117</v>
      </c>
      <c r="J575" t="s">
        <v>1735</v>
      </c>
      <c r="K575" t="s">
        <v>1736</v>
      </c>
      <c r="L575" t="s">
        <v>60</v>
      </c>
      <c r="M575">
        <v>21838.648499999999</v>
      </c>
      <c r="N575">
        <v>353</v>
      </c>
      <c r="O575" t="s">
        <v>43</v>
      </c>
      <c r="P575" t="s">
        <v>43</v>
      </c>
      <c r="Q575" s="2">
        <v>44139</v>
      </c>
      <c r="R575" t="s">
        <v>23</v>
      </c>
      <c r="S575" t="s">
        <v>45</v>
      </c>
      <c r="T575">
        <f>_xlfn.DAYS(Raw_data_US_healthcare[[#This Row],[Discharge Date]],Raw_data_US_healthcare[[#This Row],[Date of Admission]])</f>
        <v>22</v>
      </c>
    </row>
    <row r="576" spans="1:20" x14ac:dyDescent="0.3">
      <c r="A576" t="s">
        <v>26512</v>
      </c>
      <c r="B576" t="s">
        <v>1737</v>
      </c>
      <c r="C576">
        <v>77</v>
      </c>
      <c r="D576" t="str">
        <f>IF(Raw_data_US_healthcare[[#This Row],[Age]]&lt;35,"Young",IF(Raw_data_US_healthcare[[#This Row],[Age]]&lt;60,"Middle","Senior"))</f>
        <v>Senior</v>
      </c>
      <c r="E576" t="s">
        <v>26</v>
      </c>
      <c r="F576" t="s">
        <v>113</v>
      </c>
      <c r="G576" t="s">
        <v>113</v>
      </c>
      <c r="H576" t="s">
        <v>26516</v>
      </c>
      <c r="I576" s="2">
        <v>43874</v>
      </c>
      <c r="J576" t="s">
        <v>1738</v>
      </c>
      <c r="K576" t="s">
        <v>1739</v>
      </c>
      <c r="L576" t="s">
        <v>21</v>
      </c>
      <c r="M576">
        <v>1518.86</v>
      </c>
      <c r="N576">
        <v>250</v>
      </c>
      <c r="O576" t="s">
        <v>39</v>
      </c>
      <c r="P576" t="s">
        <v>39</v>
      </c>
      <c r="Q576" s="2">
        <v>43887</v>
      </c>
      <c r="R576" t="s">
        <v>32</v>
      </c>
      <c r="S576" t="s">
        <v>45</v>
      </c>
      <c r="T576">
        <f>_xlfn.DAYS(Raw_data_US_healthcare[[#This Row],[Discharge Date]],Raw_data_US_healthcare[[#This Row],[Date of Admission]])</f>
        <v>13</v>
      </c>
    </row>
    <row r="577" spans="1:20" x14ac:dyDescent="0.3">
      <c r="A577" t="s">
        <v>26512</v>
      </c>
      <c r="B577" t="s">
        <v>1740</v>
      </c>
      <c r="C577">
        <v>30</v>
      </c>
      <c r="D577" t="str">
        <f>IF(Raw_data_US_healthcare[[#This Row],[Age]]&lt;35,"Young",IF(Raw_data_US_healthcare[[#This Row],[Age]]&lt;60,"Middle","Senior"))</f>
        <v>Young</v>
      </c>
      <c r="E577" t="s">
        <v>26</v>
      </c>
      <c r="F577" t="s">
        <v>113</v>
      </c>
      <c r="G577" t="s">
        <v>113</v>
      </c>
      <c r="H577" t="s">
        <v>26514</v>
      </c>
      <c r="I577" s="2">
        <v>45182</v>
      </c>
      <c r="J577" t="s">
        <v>1741</v>
      </c>
      <c r="K577" t="s">
        <v>1742</v>
      </c>
      <c r="L577" t="s">
        <v>60</v>
      </c>
      <c r="M577">
        <v>17860.686799999999</v>
      </c>
      <c r="N577">
        <v>494</v>
      </c>
      <c r="O577" t="s">
        <v>39</v>
      </c>
      <c r="P577" t="s">
        <v>39</v>
      </c>
      <c r="Q577" s="2">
        <v>45194</v>
      </c>
      <c r="R577" t="s">
        <v>83</v>
      </c>
      <c r="S577" t="s">
        <v>33</v>
      </c>
      <c r="T577">
        <f>_xlfn.DAYS(Raw_data_US_healthcare[[#This Row],[Discharge Date]],Raw_data_US_healthcare[[#This Row],[Date of Admission]])</f>
        <v>12</v>
      </c>
    </row>
    <row r="578" spans="1:20" x14ac:dyDescent="0.3">
      <c r="A578" t="s">
        <v>26512</v>
      </c>
      <c r="B578" t="s">
        <v>1743</v>
      </c>
      <c r="C578">
        <v>59</v>
      </c>
      <c r="D578" t="str">
        <f>IF(Raw_data_US_healthcare[[#This Row],[Age]]&lt;35,"Young",IF(Raw_data_US_healthcare[[#This Row],[Age]]&lt;60,"Middle","Senior"))</f>
        <v>Middle</v>
      </c>
      <c r="E578" t="s">
        <v>26</v>
      </c>
      <c r="F578" t="s">
        <v>27</v>
      </c>
      <c r="G578" t="s">
        <v>27</v>
      </c>
      <c r="H578" t="s">
        <v>26516</v>
      </c>
      <c r="I578" s="2">
        <v>44029</v>
      </c>
      <c r="J578" t="s">
        <v>1744</v>
      </c>
      <c r="K578" t="s">
        <v>1745</v>
      </c>
      <c r="L578" t="s">
        <v>60</v>
      </c>
      <c r="M578">
        <v>27510.372500000001</v>
      </c>
      <c r="N578">
        <v>148</v>
      </c>
      <c r="O578" t="s">
        <v>43</v>
      </c>
      <c r="P578" t="s">
        <v>43</v>
      </c>
      <c r="Q578" s="2">
        <v>44034</v>
      </c>
      <c r="R578" t="s">
        <v>44</v>
      </c>
      <c r="S578" t="s">
        <v>33</v>
      </c>
      <c r="T578">
        <f>_xlfn.DAYS(Raw_data_US_healthcare[[#This Row],[Discharge Date]],Raw_data_US_healthcare[[#This Row],[Date of Admission]])</f>
        <v>5</v>
      </c>
    </row>
    <row r="579" spans="1:20" x14ac:dyDescent="0.3">
      <c r="A579" t="s">
        <v>26512</v>
      </c>
      <c r="B579" t="s">
        <v>1746</v>
      </c>
      <c r="C579">
        <v>44</v>
      </c>
      <c r="D579" t="str">
        <f>IF(Raw_data_US_healthcare[[#This Row],[Age]]&lt;35,"Young",IF(Raw_data_US_healthcare[[#This Row],[Age]]&lt;60,"Middle","Senior"))</f>
        <v>Middle</v>
      </c>
      <c r="E579" t="s">
        <v>26</v>
      </c>
      <c r="F579" t="s">
        <v>62</v>
      </c>
      <c r="G579" t="s">
        <v>62</v>
      </c>
      <c r="H579" t="s">
        <v>26516</v>
      </c>
      <c r="I579" s="2">
        <v>44448</v>
      </c>
      <c r="J579" t="s">
        <v>1747</v>
      </c>
      <c r="K579" t="s">
        <v>1748</v>
      </c>
      <c r="L579" t="s">
        <v>60</v>
      </c>
      <c r="M579">
        <v>34046.523200000003</v>
      </c>
      <c r="N579">
        <v>489</v>
      </c>
      <c r="O579" t="s">
        <v>43</v>
      </c>
      <c r="P579" t="s">
        <v>43</v>
      </c>
      <c r="Q579" s="2">
        <v>44469</v>
      </c>
      <c r="R579" t="s">
        <v>23</v>
      </c>
      <c r="S579" t="s">
        <v>24</v>
      </c>
      <c r="T579">
        <f>_xlfn.DAYS(Raw_data_US_healthcare[[#This Row],[Discharge Date]],Raw_data_US_healthcare[[#This Row],[Date of Admission]])</f>
        <v>21</v>
      </c>
    </row>
    <row r="580" spans="1:20" x14ac:dyDescent="0.3">
      <c r="A580" t="s">
        <v>26512</v>
      </c>
      <c r="B580" t="s">
        <v>1749</v>
      </c>
      <c r="C580">
        <v>41</v>
      </c>
      <c r="D580" t="str">
        <f>IF(Raw_data_US_healthcare[[#This Row],[Age]]&lt;35,"Young",IF(Raw_data_US_healthcare[[#This Row],[Age]]&lt;60,"Middle","Senior"))</f>
        <v>Middle</v>
      </c>
      <c r="E580" t="s">
        <v>26</v>
      </c>
      <c r="F580" t="s">
        <v>17</v>
      </c>
      <c r="G580" t="s">
        <v>17</v>
      </c>
      <c r="H580" t="s">
        <v>36</v>
      </c>
      <c r="I580" s="2">
        <v>43759</v>
      </c>
      <c r="J580" t="s">
        <v>1750</v>
      </c>
      <c r="K580" t="s">
        <v>1751</v>
      </c>
      <c r="L580" t="s">
        <v>31</v>
      </c>
      <c r="M580">
        <v>5727.8190999999997</v>
      </c>
      <c r="N580">
        <v>299</v>
      </c>
      <c r="O580" t="s">
        <v>22</v>
      </c>
      <c r="P580" t="s">
        <v>22</v>
      </c>
      <c r="Q580" s="2">
        <v>43769</v>
      </c>
      <c r="R580" t="s">
        <v>44</v>
      </c>
      <c r="S580" t="s">
        <v>45</v>
      </c>
      <c r="T580">
        <f>_xlfn.DAYS(Raw_data_US_healthcare[[#This Row],[Discharge Date]],Raw_data_US_healthcare[[#This Row],[Date of Admission]])</f>
        <v>10</v>
      </c>
    </row>
    <row r="581" spans="1:20" x14ac:dyDescent="0.3">
      <c r="A581" t="s">
        <v>26512</v>
      </c>
      <c r="B581" t="s">
        <v>1752</v>
      </c>
      <c r="C581">
        <v>60</v>
      </c>
      <c r="D581" t="str">
        <f>IF(Raw_data_US_healthcare[[#This Row],[Age]]&lt;35,"Young",IF(Raw_data_US_healthcare[[#This Row],[Age]]&lt;60,"Middle","Senior"))</f>
        <v>Senior</v>
      </c>
      <c r="E581" t="s">
        <v>26</v>
      </c>
      <c r="F581" t="s">
        <v>27</v>
      </c>
      <c r="G581" t="s">
        <v>27</v>
      </c>
      <c r="H581" t="s">
        <v>26516</v>
      </c>
      <c r="I581" s="2">
        <v>45152</v>
      </c>
      <c r="J581" t="s">
        <v>1753</v>
      </c>
      <c r="K581" t="s">
        <v>1754</v>
      </c>
      <c r="L581" t="s">
        <v>21</v>
      </c>
      <c r="M581">
        <v>20815.540099999998</v>
      </c>
      <c r="N581">
        <v>333</v>
      </c>
      <c r="O581" t="s">
        <v>43</v>
      </c>
      <c r="P581" t="s">
        <v>43</v>
      </c>
      <c r="Q581" s="2">
        <v>45171</v>
      </c>
      <c r="R581" t="s">
        <v>23</v>
      </c>
      <c r="S581" t="s">
        <v>33</v>
      </c>
      <c r="T581">
        <f>_xlfn.DAYS(Raw_data_US_healthcare[[#This Row],[Discharge Date]],Raw_data_US_healthcare[[#This Row],[Date of Admission]])</f>
        <v>19</v>
      </c>
    </row>
    <row r="582" spans="1:20" x14ac:dyDescent="0.3">
      <c r="A582" t="s">
        <v>26511</v>
      </c>
      <c r="B582" t="s">
        <v>1755</v>
      </c>
      <c r="C582">
        <v>27</v>
      </c>
      <c r="D582" t="str">
        <f>IF(Raw_data_US_healthcare[[#This Row],[Age]]&lt;35,"Young",IF(Raw_data_US_healthcare[[#This Row],[Age]]&lt;60,"Middle","Senior"))</f>
        <v>Young</v>
      </c>
      <c r="E582" t="s">
        <v>16</v>
      </c>
      <c r="F582" t="s">
        <v>17</v>
      </c>
      <c r="G582" t="s">
        <v>17</v>
      </c>
      <c r="H582" t="s">
        <v>36</v>
      </c>
      <c r="I582" s="2">
        <v>45188</v>
      </c>
      <c r="J582" t="s">
        <v>1756</v>
      </c>
      <c r="K582" t="s">
        <v>1757</v>
      </c>
      <c r="L582" t="s">
        <v>56</v>
      </c>
      <c r="M582">
        <v>15773.020200000001</v>
      </c>
      <c r="N582">
        <v>118</v>
      </c>
      <c r="O582" t="s">
        <v>22</v>
      </c>
      <c r="P582" t="s">
        <v>22</v>
      </c>
      <c r="Q582" s="2">
        <v>45192</v>
      </c>
      <c r="R582" t="s">
        <v>32</v>
      </c>
      <c r="S582" t="s">
        <v>24</v>
      </c>
      <c r="T582">
        <f>_xlfn.DAYS(Raw_data_US_healthcare[[#This Row],[Discharge Date]],Raw_data_US_healthcare[[#This Row],[Date of Admission]])</f>
        <v>4</v>
      </c>
    </row>
    <row r="583" spans="1:20" x14ac:dyDescent="0.3">
      <c r="A583" t="s">
        <v>26511</v>
      </c>
      <c r="B583" t="s">
        <v>1758</v>
      </c>
      <c r="C583">
        <v>25</v>
      </c>
      <c r="D583" t="str">
        <f>IF(Raw_data_US_healthcare[[#This Row],[Age]]&lt;35,"Young",IF(Raw_data_US_healthcare[[#This Row],[Age]]&lt;60,"Middle","Senior"))</f>
        <v>Young</v>
      </c>
      <c r="E583" t="s">
        <v>16</v>
      </c>
      <c r="F583" t="s">
        <v>49</v>
      </c>
      <c r="G583" t="s">
        <v>49</v>
      </c>
      <c r="H583" t="s">
        <v>28</v>
      </c>
      <c r="I583" s="2">
        <v>44996</v>
      </c>
      <c r="J583" t="s">
        <v>1759</v>
      </c>
      <c r="K583" t="s">
        <v>1760</v>
      </c>
      <c r="L583" t="s">
        <v>56</v>
      </c>
      <c r="M583">
        <v>26578.772000000001</v>
      </c>
      <c r="N583">
        <v>194</v>
      </c>
      <c r="O583" t="s">
        <v>43</v>
      </c>
      <c r="P583" t="s">
        <v>43</v>
      </c>
      <c r="Q583" s="2">
        <v>45023</v>
      </c>
      <c r="R583" t="s">
        <v>23</v>
      </c>
      <c r="S583" t="s">
        <v>45</v>
      </c>
      <c r="T583">
        <f>_xlfn.DAYS(Raw_data_US_healthcare[[#This Row],[Discharge Date]],Raw_data_US_healthcare[[#This Row],[Date of Admission]])</f>
        <v>27</v>
      </c>
    </row>
    <row r="584" spans="1:20" x14ac:dyDescent="0.3">
      <c r="A584" t="s">
        <v>26512</v>
      </c>
      <c r="B584" t="s">
        <v>1761</v>
      </c>
      <c r="C584">
        <v>24</v>
      </c>
      <c r="D584" t="str">
        <f>IF(Raw_data_US_healthcare[[#This Row],[Age]]&lt;35,"Young",IF(Raw_data_US_healthcare[[#This Row],[Age]]&lt;60,"Middle","Senior"))</f>
        <v>Young</v>
      </c>
      <c r="E584" t="s">
        <v>26</v>
      </c>
      <c r="F584" t="s">
        <v>49</v>
      </c>
      <c r="G584" t="s">
        <v>49</v>
      </c>
      <c r="H584" t="s">
        <v>26514</v>
      </c>
      <c r="I584" s="2">
        <v>44143</v>
      </c>
      <c r="J584" t="s">
        <v>1762</v>
      </c>
      <c r="K584" t="s">
        <v>1763</v>
      </c>
      <c r="L584" t="s">
        <v>31</v>
      </c>
      <c r="M584">
        <v>22235.099300000002</v>
      </c>
      <c r="N584">
        <v>354</v>
      </c>
      <c r="O584" t="s">
        <v>22</v>
      </c>
      <c r="P584" t="s">
        <v>22</v>
      </c>
      <c r="Q584" s="2">
        <v>44165</v>
      </c>
      <c r="R584" t="s">
        <v>32</v>
      </c>
      <c r="S584" t="s">
        <v>45</v>
      </c>
      <c r="T584">
        <f>_xlfn.DAYS(Raw_data_US_healthcare[[#This Row],[Discharge Date]],Raw_data_US_healthcare[[#This Row],[Date of Admission]])</f>
        <v>22</v>
      </c>
    </row>
    <row r="585" spans="1:20" x14ac:dyDescent="0.3">
      <c r="A585" t="s">
        <v>26511</v>
      </c>
      <c r="B585" t="s">
        <v>1732</v>
      </c>
      <c r="C585">
        <v>55</v>
      </c>
      <c r="D585" t="str">
        <f>IF(Raw_data_US_healthcare[[#This Row],[Age]]&lt;35,"Young",IF(Raw_data_US_healthcare[[#This Row],[Age]]&lt;60,"Middle","Senior"))</f>
        <v>Middle</v>
      </c>
      <c r="E585" t="s">
        <v>16</v>
      </c>
      <c r="F585" t="s">
        <v>35</v>
      </c>
      <c r="G585" t="s">
        <v>35</v>
      </c>
      <c r="H585" t="s">
        <v>36</v>
      </c>
      <c r="I585" s="2">
        <v>44916</v>
      </c>
      <c r="J585" t="s">
        <v>1764</v>
      </c>
      <c r="K585" t="s">
        <v>1765</v>
      </c>
      <c r="L585" t="s">
        <v>52</v>
      </c>
      <c r="M585">
        <v>12825.7621</v>
      </c>
      <c r="N585">
        <v>210</v>
      </c>
      <c r="O585" t="s">
        <v>43</v>
      </c>
      <c r="P585" t="s">
        <v>43</v>
      </c>
      <c r="Q585" s="2">
        <v>44922</v>
      </c>
      <c r="R585" t="s">
        <v>32</v>
      </c>
      <c r="S585" t="s">
        <v>45</v>
      </c>
      <c r="T585">
        <f>_xlfn.DAYS(Raw_data_US_healthcare[[#This Row],[Discharge Date]],Raw_data_US_healthcare[[#This Row],[Date of Admission]])</f>
        <v>6</v>
      </c>
    </row>
    <row r="586" spans="1:20" x14ac:dyDescent="0.3">
      <c r="A586" t="s">
        <v>26512</v>
      </c>
      <c r="B586" t="s">
        <v>1766</v>
      </c>
      <c r="C586">
        <v>61</v>
      </c>
      <c r="D586" t="str">
        <f>IF(Raw_data_US_healthcare[[#This Row],[Age]]&lt;35,"Young",IF(Raw_data_US_healthcare[[#This Row],[Age]]&lt;60,"Middle","Senior"))</f>
        <v>Senior</v>
      </c>
      <c r="E586" t="s">
        <v>26</v>
      </c>
      <c r="F586" t="s">
        <v>27</v>
      </c>
      <c r="G586" t="s">
        <v>27</v>
      </c>
      <c r="H586" t="s">
        <v>26516</v>
      </c>
      <c r="I586" s="2">
        <v>43636</v>
      </c>
      <c r="J586" t="s">
        <v>1767</v>
      </c>
      <c r="K586" t="s">
        <v>1768</v>
      </c>
      <c r="L586" t="s">
        <v>21</v>
      </c>
      <c r="M586">
        <v>1843.6551999999999</v>
      </c>
      <c r="N586">
        <v>459</v>
      </c>
      <c r="O586" t="s">
        <v>43</v>
      </c>
      <c r="P586" t="s">
        <v>43</v>
      </c>
      <c r="Q586" s="2">
        <v>43657</v>
      </c>
      <c r="R586" t="s">
        <v>48</v>
      </c>
      <c r="S586" t="s">
        <v>45</v>
      </c>
      <c r="T586">
        <f>_xlfn.DAYS(Raw_data_US_healthcare[[#This Row],[Discharge Date]],Raw_data_US_healthcare[[#This Row],[Date of Admission]])</f>
        <v>21</v>
      </c>
    </row>
    <row r="587" spans="1:20" x14ac:dyDescent="0.3">
      <c r="A587" t="s">
        <v>26511</v>
      </c>
      <c r="B587" t="s">
        <v>1769</v>
      </c>
      <c r="C587">
        <v>57</v>
      </c>
      <c r="D587" t="str">
        <f>IF(Raw_data_US_healthcare[[#This Row],[Age]]&lt;35,"Young",IF(Raw_data_US_healthcare[[#This Row],[Age]]&lt;60,"Middle","Senior"))</f>
        <v>Middle</v>
      </c>
      <c r="E587" t="s">
        <v>16</v>
      </c>
      <c r="F587" t="s">
        <v>88</v>
      </c>
      <c r="G587" t="s">
        <v>88</v>
      </c>
      <c r="H587" t="s">
        <v>69</v>
      </c>
      <c r="I587" s="2">
        <v>43756</v>
      </c>
      <c r="J587" t="s">
        <v>1770</v>
      </c>
      <c r="K587" t="s">
        <v>1771</v>
      </c>
      <c r="L587" t="s">
        <v>21</v>
      </c>
      <c r="M587">
        <v>52708.036899999999</v>
      </c>
      <c r="N587">
        <v>150</v>
      </c>
      <c r="O587" t="s">
        <v>22</v>
      </c>
      <c r="P587" t="s">
        <v>22</v>
      </c>
      <c r="Q587" s="2">
        <v>43769</v>
      </c>
      <c r="R587" t="s">
        <v>44</v>
      </c>
      <c r="S587" t="s">
        <v>24</v>
      </c>
      <c r="T587">
        <f>_xlfn.DAYS(Raw_data_US_healthcare[[#This Row],[Discharge Date]],Raw_data_US_healthcare[[#This Row],[Date of Admission]])</f>
        <v>13</v>
      </c>
    </row>
    <row r="588" spans="1:20" x14ac:dyDescent="0.3">
      <c r="A588" t="s">
        <v>26511</v>
      </c>
      <c r="B588" t="s">
        <v>1772</v>
      </c>
      <c r="C588">
        <v>37</v>
      </c>
      <c r="D588" t="str">
        <f>IF(Raw_data_US_healthcare[[#This Row],[Age]]&lt;35,"Young",IF(Raw_data_US_healthcare[[#This Row],[Age]]&lt;60,"Middle","Senior"))</f>
        <v>Middle</v>
      </c>
      <c r="E588" t="s">
        <v>16</v>
      </c>
      <c r="F588" t="s">
        <v>88</v>
      </c>
      <c r="G588" t="s">
        <v>88</v>
      </c>
      <c r="H588" t="s">
        <v>26514</v>
      </c>
      <c r="I588" s="2">
        <v>44821</v>
      </c>
      <c r="J588" t="s">
        <v>1773</v>
      </c>
      <c r="K588" t="s">
        <v>1774</v>
      </c>
      <c r="L588" t="s">
        <v>21</v>
      </c>
      <c r="M588">
        <v>22192.497500000001</v>
      </c>
      <c r="N588">
        <v>419</v>
      </c>
      <c r="O588" t="s">
        <v>22</v>
      </c>
      <c r="P588" t="s">
        <v>22</v>
      </c>
      <c r="Q588" s="2">
        <v>44822</v>
      </c>
      <c r="R588" t="s">
        <v>23</v>
      </c>
      <c r="S588" t="s">
        <v>45</v>
      </c>
      <c r="T588">
        <f>_xlfn.DAYS(Raw_data_US_healthcare[[#This Row],[Discharge Date]],Raw_data_US_healthcare[[#This Row],[Date of Admission]])</f>
        <v>1</v>
      </c>
    </row>
    <row r="589" spans="1:20" x14ac:dyDescent="0.3">
      <c r="A589" t="s">
        <v>26511</v>
      </c>
      <c r="B589" t="s">
        <v>1775</v>
      </c>
      <c r="C589">
        <v>38</v>
      </c>
      <c r="D589" t="str">
        <f>IF(Raw_data_US_healthcare[[#This Row],[Age]]&lt;35,"Young",IF(Raw_data_US_healthcare[[#This Row],[Age]]&lt;60,"Middle","Senior"))</f>
        <v>Middle</v>
      </c>
      <c r="E589" t="s">
        <v>16</v>
      </c>
      <c r="F589" t="s">
        <v>62</v>
      </c>
      <c r="G589" t="s">
        <v>62</v>
      </c>
      <c r="H589" t="s">
        <v>18</v>
      </c>
      <c r="I589" s="2">
        <v>45094</v>
      </c>
      <c r="J589" t="s">
        <v>1776</v>
      </c>
      <c r="K589" t="s">
        <v>1777</v>
      </c>
      <c r="L589" t="s">
        <v>60</v>
      </c>
      <c r="M589">
        <v>13130.696</v>
      </c>
      <c r="N589">
        <v>308</v>
      </c>
      <c r="O589" t="s">
        <v>43</v>
      </c>
      <c r="P589" t="s">
        <v>43</v>
      </c>
      <c r="Q589" s="2">
        <v>45112</v>
      </c>
      <c r="R589" t="s">
        <v>48</v>
      </c>
      <c r="S589" t="s">
        <v>33</v>
      </c>
      <c r="T589">
        <f>_xlfn.DAYS(Raw_data_US_healthcare[[#This Row],[Discharge Date]],Raw_data_US_healthcare[[#This Row],[Date of Admission]])</f>
        <v>18</v>
      </c>
    </row>
    <row r="590" spans="1:20" x14ac:dyDescent="0.3">
      <c r="A590" t="s">
        <v>26511</v>
      </c>
      <c r="B590" t="s">
        <v>1778</v>
      </c>
      <c r="C590">
        <v>31</v>
      </c>
      <c r="D590" t="str">
        <f>IF(Raw_data_US_healthcare[[#This Row],[Age]]&lt;35,"Young",IF(Raw_data_US_healthcare[[#This Row],[Age]]&lt;60,"Middle","Senior"))</f>
        <v>Young</v>
      </c>
      <c r="E590" t="s">
        <v>16</v>
      </c>
      <c r="F590" t="s">
        <v>27</v>
      </c>
      <c r="G590" t="s">
        <v>27</v>
      </c>
      <c r="H590" t="s">
        <v>28</v>
      </c>
      <c r="I590" s="2">
        <v>44831</v>
      </c>
      <c r="J590" t="s">
        <v>1779</v>
      </c>
      <c r="K590" t="s">
        <v>1780</v>
      </c>
      <c r="L590" t="s">
        <v>52</v>
      </c>
      <c r="M590">
        <v>1422.4715000000001</v>
      </c>
      <c r="N590">
        <v>385</v>
      </c>
      <c r="O590" t="s">
        <v>39</v>
      </c>
      <c r="P590" t="s">
        <v>39</v>
      </c>
      <c r="Q590" s="2">
        <v>44839</v>
      </c>
      <c r="R590" t="s">
        <v>83</v>
      </c>
      <c r="S590" t="s">
        <v>33</v>
      </c>
      <c r="T590">
        <f>_xlfn.DAYS(Raw_data_US_healthcare[[#This Row],[Discharge Date]],Raw_data_US_healthcare[[#This Row],[Date of Admission]])</f>
        <v>8</v>
      </c>
    </row>
    <row r="591" spans="1:20" x14ac:dyDescent="0.3">
      <c r="A591" t="s">
        <v>26512</v>
      </c>
      <c r="B591" t="s">
        <v>1781</v>
      </c>
      <c r="C591">
        <v>84</v>
      </c>
      <c r="D591" t="str">
        <f>IF(Raw_data_US_healthcare[[#This Row],[Age]]&lt;35,"Young",IF(Raw_data_US_healthcare[[#This Row],[Age]]&lt;60,"Middle","Senior"))</f>
        <v>Senior</v>
      </c>
      <c r="E591" t="s">
        <v>26</v>
      </c>
      <c r="F591" t="s">
        <v>17</v>
      </c>
      <c r="G591" t="s">
        <v>17</v>
      </c>
      <c r="H591" t="s">
        <v>26516</v>
      </c>
      <c r="I591" s="2">
        <v>44430</v>
      </c>
      <c r="J591" t="s">
        <v>1782</v>
      </c>
      <c r="K591" t="s">
        <v>1783</v>
      </c>
      <c r="L591" t="s">
        <v>21</v>
      </c>
      <c r="M591">
        <v>3101.6550000000002</v>
      </c>
      <c r="N591">
        <v>283</v>
      </c>
      <c r="O591" t="s">
        <v>43</v>
      </c>
      <c r="P591" t="s">
        <v>43</v>
      </c>
      <c r="Q591" s="2">
        <v>44451</v>
      </c>
      <c r="R591" t="s">
        <v>48</v>
      </c>
      <c r="S591" t="s">
        <v>45</v>
      </c>
      <c r="T591">
        <f>_xlfn.DAYS(Raw_data_US_healthcare[[#This Row],[Discharge Date]],Raw_data_US_healthcare[[#This Row],[Date of Admission]])</f>
        <v>21</v>
      </c>
    </row>
    <row r="592" spans="1:20" x14ac:dyDescent="0.3">
      <c r="A592" t="s">
        <v>26511</v>
      </c>
      <c r="B592" t="s">
        <v>1784</v>
      </c>
      <c r="C592">
        <v>70</v>
      </c>
      <c r="D592" t="str">
        <f>IF(Raw_data_US_healthcare[[#This Row],[Age]]&lt;35,"Young",IF(Raw_data_US_healthcare[[#This Row],[Age]]&lt;60,"Middle","Senior"))</f>
        <v>Senior</v>
      </c>
      <c r="E592" t="s">
        <v>16</v>
      </c>
      <c r="F592" t="s">
        <v>35</v>
      </c>
      <c r="G592" t="s">
        <v>35</v>
      </c>
      <c r="H592" t="s">
        <v>69</v>
      </c>
      <c r="I592" s="2">
        <v>43973</v>
      </c>
      <c r="J592" t="s">
        <v>1785</v>
      </c>
      <c r="K592" t="s">
        <v>1786</v>
      </c>
      <c r="L592" t="s">
        <v>21</v>
      </c>
      <c r="M592">
        <v>68711.819799999997</v>
      </c>
      <c r="N592">
        <v>150</v>
      </c>
      <c r="O592" t="s">
        <v>22</v>
      </c>
      <c r="P592" t="s">
        <v>22</v>
      </c>
      <c r="Q592" s="2">
        <v>43973</v>
      </c>
      <c r="R592" t="s">
        <v>23</v>
      </c>
      <c r="S592" t="s">
        <v>45</v>
      </c>
      <c r="T592">
        <f>_xlfn.DAYS(Raw_data_US_healthcare[[#This Row],[Discharge Date]],Raw_data_US_healthcare[[#This Row],[Date of Admission]])</f>
        <v>0</v>
      </c>
    </row>
    <row r="593" spans="1:20" x14ac:dyDescent="0.3">
      <c r="A593" t="s">
        <v>26512</v>
      </c>
      <c r="B593" t="s">
        <v>1787</v>
      </c>
      <c r="C593">
        <v>33</v>
      </c>
      <c r="D593" t="str">
        <f>IF(Raw_data_US_healthcare[[#This Row],[Age]]&lt;35,"Young",IF(Raw_data_US_healthcare[[#This Row],[Age]]&lt;60,"Middle","Senior"))</f>
        <v>Young</v>
      </c>
      <c r="E593" t="s">
        <v>26</v>
      </c>
      <c r="F593" t="s">
        <v>113</v>
      </c>
      <c r="G593" t="s">
        <v>113</v>
      </c>
      <c r="H593" t="s">
        <v>26516</v>
      </c>
      <c r="I593" s="2">
        <v>45122</v>
      </c>
      <c r="J593" t="s">
        <v>1788</v>
      </c>
      <c r="K593" t="s">
        <v>677</v>
      </c>
      <c r="L593" t="s">
        <v>56</v>
      </c>
      <c r="M593">
        <v>4835.5056000000004</v>
      </c>
      <c r="N593">
        <v>298</v>
      </c>
      <c r="O593" t="s">
        <v>39</v>
      </c>
      <c r="P593" t="s">
        <v>39</v>
      </c>
      <c r="Q593" s="2">
        <v>45136</v>
      </c>
      <c r="R593" t="s">
        <v>44</v>
      </c>
      <c r="S593" t="s">
        <v>33</v>
      </c>
      <c r="T593">
        <f>_xlfn.DAYS(Raw_data_US_healthcare[[#This Row],[Discharge Date]],Raw_data_US_healthcare[[#This Row],[Date of Admission]])</f>
        <v>14</v>
      </c>
    </row>
    <row r="594" spans="1:20" x14ac:dyDescent="0.3">
      <c r="A594" t="s">
        <v>26512</v>
      </c>
      <c r="B594" t="s">
        <v>1789</v>
      </c>
      <c r="C594">
        <v>70</v>
      </c>
      <c r="D594" t="str">
        <f>IF(Raw_data_US_healthcare[[#This Row],[Age]]&lt;35,"Young",IF(Raw_data_US_healthcare[[#This Row],[Age]]&lt;60,"Middle","Senior"))</f>
        <v>Senior</v>
      </c>
      <c r="E594" t="s">
        <v>26</v>
      </c>
      <c r="F594" t="s">
        <v>228</v>
      </c>
      <c r="G594" t="s">
        <v>228</v>
      </c>
      <c r="H594" t="s">
        <v>26516</v>
      </c>
      <c r="I594" s="2">
        <v>45042</v>
      </c>
      <c r="J594" t="s">
        <v>1790</v>
      </c>
      <c r="K594" t="s">
        <v>1791</v>
      </c>
      <c r="L594" t="s">
        <v>21</v>
      </c>
      <c r="M594">
        <v>26403.2762</v>
      </c>
      <c r="N594">
        <v>349</v>
      </c>
      <c r="O594" t="s">
        <v>43</v>
      </c>
      <c r="P594" t="s">
        <v>43</v>
      </c>
      <c r="Q594" s="2">
        <v>45055</v>
      </c>
      <c r="R594" t="s">
        <v>32</v>
      </c>
      <c r="S594" t="s">
        <v>24</v>
      </c>
      <c r="T594">
        <f>_xlfn.DAYS(Raw_data_US_healthcare[[#This Row],[Discharge Date]],Raw_data_US_healthcare[[#This Row],[Date of Admission]])</f>
        <v>13</v>
      </c>
    </row>
    <row r="595" spans="1:20" x14ac:dyDescent="0.3">
      <c r="A595" t="s">
        <v>26511</v>
      </c>
      <c r="B595" t="s">
        <v>1792</v>
      </c>
      <c r="C595">
        <v>79</v>
      </c>
      <c r="D595" t="str">
        <f>IF(Raw_data_US_healthcare[[#This Row],[Age]]&lt;35,"Young",IF(Raw_data_US_healthcare[[#This Row],[Age]]&lt;60,"Middle","Senior"))</f>
        <v>Senior</v>
      </c>
      <c r="E595" t="s">
        <v>16</v>
      </c>
      <c r="F595" t="s">
        <v>228</v>
      </c>
      <c r="G595" t="s">
        <v>228</v>
      </c>
      <c r="H595" t="s">
        <v>18</v>
      </c>
      <c r="I595" s="2">
        <v>44059</v>
      </c>
      <c r="J595" t="s">
        <v>1793</v>
      </c>
      <c r="K595" t="s">
        <v>184</v>
      </c>
      <c r="L595" t="s">
        <v>21</v>
      </c>
      <c r="M595">
        <v>24228.9712</v>
      </c>
      <c r="N595">
        <v>287</v>
      </c>
      <c r="O595" t="s">
        <v>39</v>
      </c>
      <c r="P595" t="s">
        <v>39</v>
      </c>
      <c r="Q595" s="2">
        <v>44075</v>
      </c>
      <c r="R595" t="s">
        <v>32</v>
      </c>
      <c r="S595" t="s">
        <v>33</v>
      </c>
      <c r="T595">
        <f>_xlfn.DAYS(Raw_data_US_healthcare[[#This Row],[Discharge Date]],Raw_data_US_healthcare[[#This Row],[Date of Admission]])</f>
        <v>16</v>
      </c>
    </row>
    <row r="596" spans="1:20" x14ac:dyDescent="0.3">
      <c r="A596" t="s">
        <v>26512</v>
      </c>
      <c r="B596" t="s">
        <v>1794</v>
      </c>
      <c r="C596">
        <v>22</v>
      </c>
      <c r="D596" t="str">
        <f>IF(Raw_data_US_healthcare[[#This Row],[Age]]&lt;35,"Young",IF(Raw_data_US_healthcare[[#This Row],[Age]]&lt;60,"Middle","Senior"))</f>
        <v>Young</v>
      </c>
      <c r="E596" t="s">
        <v>26</v>
      </c>
      <c r="F596" t="s">
        <v>27</v>
      </c>
      <c r="G596" t="s">
        <v>27</v>
      </c>
      <c r="H596" t="s">
        <v>26516</v>
      </c>
      <c r="I596" s="2">
        <v>43735</v>
      </c>
      <c r="J596" t="s">
        <v>1795</v>
      </c>
      <c r="K596" t="s">
        <v>1796</v>
      </c>
      <c r="L596" t="s">
        <v>56</v>
      </c>
      <c r="M596">
        <v>6270.0472</v>
      </c>
      <c r="N596">
        <v>486</v>
      </c>
      <c r="O596" t="s">
        <v>22</v>
      </c>
      <c r="P596" t="s">
        <v>22</v>
      </c>
      <c r="Q596" s="2">
        <v>43749</v>
      </c>
      <c r="R596" t="s">
        <v>32</v>
      </c>
      <c r="S596" t="s">
        <v>24</v>
      </c>
      <c r="T596">
        <f>_xlfn.DAYS(Raw_data_US_healthcare[[#This Row],[Discharge Date]],Raw_data_US_healthcare[[#This Row],[Date of Admission]])</f>
        <v>14</v>
      </c>
    </row>
    <row r="597" spans="1:20" x14ac:dyDescent="0.3">
      <c r="A597" t="s">
        <v>26512</v>
      </c>
      <c r="B597" t="s">
        <v>1611</v>
      </c>
      <c r="C597">
        <v>69</v>
      </c>
      <c r="D597" t="str">
        <f>IF(Raw_data_US_healthcare[[#This Row],[Age]]&lt;35,"Young",IF(Raw_data_US_healthcare[[#This Row],[Age]]&lt;60,"Middle","Senior"))</f>
        <v>Senior</v>
      </c>
      <c r="E597" t="s">
        <v>26</v>
      </c>
      <c r="F597" t="s">
        <v>113</v>
      </c>
      <c r="G597" t="s">
        <v>113</v>
      </c>
      <c r="H597" t="s">
        <v>26516</v>
      </c>
      <c r="I597" s="2">
        <v>44836</v>
      </c>
      <c r="J597" t="s">
        <v>1797</v>
      </c>
      <c r="K597" t="s">
        <v>1798</v>
      </c>
      <c r="L597" t="s">
        <v>21</v>
      </c>
      <c r="M597">
        <v>20280.4251</v>
      </c>
      <c r="N597">
        <v>124</v>
      </c>
      <c r="O597" t="s">
        <v>22</v>
      </c>
      <c r="P597" t="s">
        <v>22</v>
      </c>
      <c r="Q597" s="2">
        <v>44857</v>
      </c>
      <c r="R597" t="s">
        <v>44</v>
      </c>
      <c r="S597" t="s">
        <v>45</v>
      </c>
      <c r="T597">
        <f>_xlfn.DAYS(Raw_data_US_healthcare[[#This Row],[Discharge Date]],Raw_data_US_healthcare[[#This Row],[Date of Admission]])</f>
        <v>21</v>
      </c>
    </row>
    <row r="598" spans="1:20" x14ac:dyDescent="0.3">
      <c r="A598" t="s">
        <v>26511</v>
      </c>
      <c r="B598" t="s">
        <v>1799</v>
      </c>
      <c r="C598">
        <v>59</v>
      </c>
      <c r="D598" t="str">
        <f>IF(Raw_data_US_healthcare[[#This Row],[Age]]&lt;35,"Young",IF(Raw_data_US_healthcare[[#This Row],[Age]]&lt;60,"Middle","Senior"))</f>
        <v>Middle</v>
      </c>
      <c r="E598" t="s">
        <v>16</v>
      </c>
      <c r="F598" t="s">
        <v>35</v>
      </c>
      <c r="G598" t="s">
        <v>35</v>
      </c>
      <c r="H598" t="s">
        <v>26514</v>
      </c>
      <c r="I598" s="2">
        <v>43451</v>
      </c>
      <c r="J598" t="s">
        <v>1800</v>
      </c>
      <c r="K598" t="s">
        <v>1801</v>
      </c>
      <c r="L598" t="s">
        <v>31</v>
      </c>
      <c r="M598">
        <v>11896.5018</v>
      </c>
      <c r="N598">
        <v>493</v>
      </c>
      <c r="O598" t="s">
        <v>22</v>
      </c>
      <c r="P598" t="s">
        <v>22</v>
      </c>
      <c r="Q598" s="2">
        <v>43470</v>
      </c>
      <c r="R598" t="s">
        <v>48</v>
      </c>
      <c r="S598" t="s">
        <v>24</v>
      </c>
      <c r="T598">
        <f>_xlfn.DAYS(Raw_data_US_healthcare[[#This Row],[Discharge Date]],Raw_data_US_healthcare[[#This Row],[Date of Admission]])</f>
        <v>19</v>
      </c>
    </row>
    <row r="599" spans="1:20" x14ac:dyDescent="0.3">
      <c r="A599" t="s">
        <v>26512</v>
      </c>
      <c r="B599" t="s">
        <v>1802</v>
      </c>
      <c r="C599">
        <v>84</v>
      </c>
      <c r="D599" t="str">
        <f>IF(Raw_data_US_healthcare[[#This Row],[Age]]&lt;35,"Young",IF(Raw_data_US_healthcare[[#This Row],[Age]]&lt;60,"Middle","Senior"))</f>
        <v>Senior</v>
      </c>
      <c r="E599" t="s">
        <v>26</v>
      </c>
      <c r="F599" t="s">
        <v>35</v>
      </c>
      <c r="G599" t="s">
        <v>35</v>
      </c>
      <c r="H599" t="s">
        <v>26516</v>
      </c>
      <c r="I599" s="2">
        <v>44840</v>
      </c>
      <c r="J599" t="s">
        <v>1803</v>
      </c>
      <c r="K599" t="s">
        <v>1804</v>
      </c>
      <c r="L599" t="s">
        <v>21</v>
      </c>
      <c r="M599">
        <v>12127.965700000001</v>
      </c>
      <c r="N599">
        <v>356</v>
      </c>
      <c r="O599" t="s">
        <v>22</v>
      </c>
      <c r="P599" t="s">
        <v>22</v>
      </c>
      <c r="Q599" s="2">
        <v>44841</v>
      </c>
      <c r="R599" t="s">
        <v>32</v>
      </c>
      <c r="S599" t="s">
        <v>24</v>
      </c>
      <c r="T599">
        <f>_xlfn.DAYS(Raw_data_US_healthcare[[#This Row],[Discharge Date]],Raw_data_US_healthcare[[#This Row],[Date of Admission]])</f>
        <v>1</v>
      </c>
    </row>
    <row r="600" spans="1:20" x14ac:dyDescent="0.3">
      <c r="A600" t="s">
        <v>26511</v>
      </c>
      <c r="B600" t="s">
        <v>1805</v>
      </c>
      <c r="C600">
        <v>80</v>
      </c>
      <c r="D600" t="str">
        <f>IF(Raw_data_US_healthcare[[#This Row],[Age]]&lt;35,"Young",IF(Raw_data_US_healthcare[[#This Row],[Age]]&lt;60,"Middle","Senior"))</f>
        <v>Senior</v>
      </c>
      <c r="E600" t="s">
        <v>16</v>
      </c>
      <c r="F600" t="s">
        <v>113</v>
      </c>
      <c r="G600" t="s">
        <v>113</v>
      </c>
      <c r="H600" t="s">
        <v>26514</v>
      </c>
      <c r="I600" s="2">
        <v>44057</v>
      </c>
      <c r="J600" t="s">
        <v>1806</v>
      </c>
      <c r="K600" t="s">
        <v>1807</v>
      </c>
      <c r="L600" t="s">
        <v>21</v>
      </c>
      <c r="M600">
        <v>13736.9609</v>
      </c>
      <c r="N600">
        <v>471</v>
      </c>
      <c r="O600" t="s">
        <v>39</v>
      </c>
      <c r="P600" t="s">
        <v>39</v>
      </c>
      <c r="Q600" s="2">
        <v>44081</v>
      </c>
      <c r="R600" t="s">
        <v>23</v>
      </c>
      <c r="S600" t="s">
        <v>33</v>
      </c>
      <c r="T600">
        <f>_xlfn.DAYS(Raw_data_US_healthcare[[#This Row],[Discharge Date]],Raw_data_US_healthcare[[#This Row],[Date of Admission]])</f>
        <v>24</v>
      </c>
    </row>
    <row r="601" spans="1:20" x14ac:dyDescent="0.3">
      <c r="A601" t="s">
        <v>26512</v>
      </c>
      <c r="B601" t="s">
        <v>1808</v>
      </c>
      <c r="C601">
        <v>73</v>
      </c>
      <c r="D601" t="str">
        <f>IF(Raw_data_US_healthcare[[#This Row],[Age]]&lt;35,"Young",IF(Raw_data_US_healthcare[[#This Row],[Age]]&lt;60,"Middle","Senior"))</f>
        <v>Senior</v>
      </c>
      <c r="E601" t="s">
        <v>26</v>
      </c>
      <c r="F601" t="s">
        <v>228</v>
      </c>
      <c r="G601" t="s">
        <v>228</v>
      </c>
      <c r="H601" t="s">
        <v>69</v>
      </c>
      <c r="I601" s="2">
        <v>43712</v>
      </c>
      <c r="J601" t="s">
        <v>1809</v>
      </c>
      <c r="K601" t="s">
        <v>1810</v>
      </c>
      <c r="L601" t="s">
        <v>21</v>
      </c>
      <c r="M601">
        <v>2559.5365999999999</v>
      </c>
      <c r="N601">
        <v>197</v>
      </c>
      <c r="O601" t="s">
        <v>22</v>
      </c>
      <c r="P601" t="s">
        <v>22</v>
      </c>
      <c r="Q601" s="2">
        <v>43715</v>
      </c>
      <c r="R601" t="s">
        <v>44</v>
      </c>
      <c r="S601" t="s">
        <v>33</v>
      </c>
      <c r="T601">
        <f>_xlfn.DAYS(Raw_data_US_healthcare[[#This Row],[Discharge Date]],Raw_data_US_healthcare[[#This Row],[Date of Admission]])</f>
        <v>3</v>
      </c>
    </row>
    <row r="602" spans="1:20" x14ac:dyDescent="0.3">
      <c r="A602" t="s">
        <v>26511</v>
      </c>
      <c r="B602" t="s">
        <v>1811</v>
      </c>
      <c r="C602">
        <v>30</v>
      </c>
      <c r="D602" t="str">
        <f>IF(Raw_data_US_healthcare[[#This Row],[Age]]&lt;35,"Young",IF(Raw_data_US_healthcare[[#This Row],[Age]]&lt;60,"Middle","Senior"))</f>
        <v>Young</v>
      </c>
      <c r="E602" t="s">
        <v>16</v>
      </c>
      <c r="F602" t="s">
        <v>228</v>
      </c>
      <c r="G602" t="s">
        <v>228</v>
      </c>
      <c r="H602" t="s">
        <v>28</v>
      </c>
      <c r="I602" s="2">
        <v>44552</v>
      </c>
      <c r="J602" t="s">
        <v>1812</v>
      </c>
      <c r="K602" t="s">
        <v>1813</v>
      </c>
      <c r="L602" t="s">
        <v>52</v>
      </c>
      <c r="M602">
        <v>38852.884400000003</v>
      </c>
      <c r="N602">
        <v>190</v>
      </c>
      <c r="O602" t="s">
        <v>43</v>
      </c>
      <c r="P602" t="s">
        <v>43</v>
      </c>
      <c r="Q602" s="2">
        <v>44560</v>
      </c>
      <c r="R602" t="s">
        <v>48</v>
      </c>
      <c r="S602" t="s">
        <v>45</v>
      </c>
      <c r="T602">
        <f>_xlfn.DAYS(Raw_data_US_healthcare[[#This Row],[Discharge Date]],Raw_data_US_healthcare[[#This Row],[Date of Admission]])</f>
        <v>8</v>
      </c>
    </row>
    <row r="603" spans="1:20" x14ac:dyDescent="0.3">
      <c r="A603" t="s">
        <v>26511</v>
      </c>
      <c r="B603" t="s">
        <v>1814</v>
      </c>
      <c r="C603">
        <v>63</v>
      </c>
      <c r="D603" t="str">
        <f>IF(Raw_data_US_healthcare[[#This Row],[Age]]&lt;35,"Young",IF(Raw_data_US_healthcare[[#This Row],[Age]]&lt;60,"Middle","Senior"))</f>
        <v>Senior</v>
      </c>
      <c r="E603" t="s">
        <v>16</v>
      </c>
      <c r="F603" t="s">
        <v>27</v>
      </c>
      <c r="G603" t="s">
        <v>27</v>
      </c>
      <c r="H603" t="s">
        <v>26514</v>
      </c>
      <c r="I603" s="2">
        <v>44255</v>
      </c>
      <c r="J603" t="s">
        <v>1815</v>
      </c>
      <c r="K603" t="s">
        <v>1816</v>
      </c>
      <c r="L603" t="s">
        <v>21</v>
      </c>
      <c r="M603">
        <v>17452.667799999999</v>
      </c>
      <c r="N603">
        <v>497</v>
      </c>
      <c r="O603" t="s">
        <v>43</v>
      </c>
      <c r="P603" t="s">
        <v>43</v>
      </c>
      <c r="Q603" s="2">
        <v>44270</v>
      </c>
      <c r="R603" t="s">
        <v>44</v>
      </c>
      <c r="S603" t="s">
        <v>33</v>
      </c>
      <c r="T603">
        <f>_xlfn.DAYS(Raw_data_US_healthcare[[#This Row],[Discharge Date]],Raw_data_US_healthcare[[#This Row],[Date of Admission]])</f>
        <v>15</v>
      </c>
    </row>
    <row r="604" spans="1:20" x14ac:dyDescent="0.3">
      <c r="A604" t="s">
        <v>26511</v>
      </c>
      <c r="B604" t="s">
        <v>1817</v>
      </c>
      <c r="C604">
        <v>68</v>
      </c>
      <c r="D604" t="str">
        <f>IF(Raw_data_US_healthcare[[#This Row],[Age]]&lt;35,"Young",IF(Raw_data_US_healthcare[[#This Row],[Age]]&lt;60,"Middle","Senior"))</f>
        <v>Senior</v>
      </c>
      <c r="E604" t="s">
        <v>16</v>
      </c>
      <c r="F604" t="s">
        <v>88</v>
      </c>
      <c r="G604" t="s">
        <v>88</v>
      </c>
      <c r="H604" t="s">
        <v>18</v>
      </c>
      <c r="I604" s="2">
        <v>44923</v>
      </c>
      <c r="J604" t="s">
        <v>1818</v>
      </c>
      <c r="K604" t="s">
        <v>1819</v>
      </c>
      <c r="L604" t="s">
        <v>60</v>
      </c>
      <c r="M604">
        <v>18867.629400000002</v>
      </c>
      <c r="N604">
        <v>104</v>
      </c>
      <c r="O604" t="s">
        <v>39</v>
      </c>
      <c r="P604" t="s">
        <v>39</v>
      </c>
      <c r="Q604" s="2">
        <v>44952</v>
      </c>
      <c r="R604" t="s">
        <v>23</v>
      </c>
      <c r="S604" t="s">
        <v>33</v>
      </c>
      <c r="T604">
        <f>_xlfn.DAYS(Raw_data_US_healthcare[[#This Row],[Discharge Date]],Raw_data_US_healthcare[[#This Row],[Date of Admission]])</f>
        <v>29</v>
      </c>
    </row>
    <row r="605" spans="1:20" x14ac:dyDescent="0.3">
      <c r="A605" t="s">
        <v>26512</v>
      </c>
      <c r="B605" t="s">
        <v>1820</v>
      </c>
      <c r="C605">
        <v>22</v>
      </c>
      <c r="D605" t="str">
        <f>IF(Raw_data_US_healthcare[[#This Row],[Age]]&lt;35,"Young",IF(Raw_data_US_healthcare[[#This Row],[Age]]&lt;60,"Middle","Senior"))</f>
        <v>Young</v>
      </c>
      <c r="E605" t="s">
        <v>26</v>
      </c>
      <c r="F605" t="s">
        <v>27</v>
      </c>
      <c r="G605" t="s">
        <v>27</v>
      </c>
      <c r="H605" t="s">
        <v>36</v>
      </c>
      <c r="I605" s="2">
        <v>43694</v>
      </c>
      <c r="J605" t="s">
        <v>1821</v>
      </c>
      <c r="K605" t="s">
        <v>1822</v>
      </c>
      <c r="L605" t="s">
        <v>60</v>
      </c>
      <c r="M605">
        <v>11155.5506</v>
      </c>
      <c r="N605">
        <v>386</v>
      </c>
      <c r="O605" t="s">
        <v>43</v>
      </c>
      <c r="P605" t="s">
        <v>43</v>
      </c>
      <c r="Q605" s="2">
        <v>43707</v>
      </c>
      <c r="R605" t="s">
        <v>83</v>
      </c>
      <c r="S605" t="s">
        <v>33</v>
      </c>
      <c r="T605">
        <f>_xlfn.DAYS(Raw_data_US_healthcare[[#This Row],[Discharge Date]],Raw_data_US_healthcare[[#This Row],[Date of Admission]])</f>
        <v>13</v>
      </c>
    </row>
    <row r="606" spans="1:20" x14ac:dyDescent="0.3">
      <c r="A606" t="s">
        <v>26511</v>
      </c>
      <c r="B606" t="s">
        <v>1823</v>
      </c>
      <c r="C606">
        <v>67</v>
      </c>
      <c r="D606" t="str">
        <f>IF(Raw_data_US_healthcare[[#This Row],[Age]]&lt;35,"Young",IF(Raw_data_US_healthcare[[#This Row],[Age]]&lt;60,"Middle","Senior"))</f>
        <v>Senior</v>
      </c>
      <c r="E606" t="s">
        <v>16</v>
      </c>
      <c r="F606" t="s">
        <v>88</v>
      </c>
      <c r="G606" t="s">
        <v>88</v>
      </c>
      <c r="H606" t="s">
        <v>18</v>
      </c>
      <c r="I606" s="2">
        <v>44433</v>
      </c>
      <c r="J606" t="s">
        <v>1824</v>
      </c>
      <c r="K606" t="s">
        <v>1825</v>
      </c>
      <c r="L606" t="s">
        <v>60</v>
      </c>
      <c r="M606">
        <v>51764.736799999999</v>
      </c>
      <c r="N606">
        <v>291</v>
      </c>
      <c r="O606" t="s">
        <v>43</v>
      </c>
      <c r="P606" t="s">
        <v>43</v>
      </c>
      <c r="Q606" s="2">
        <v>44438</v>
      </c>
      <c r="R606" t="s">
        <v>23</v>
      </c>
      <c r="S606" t="s">
        <v>33</v>
      </c>
      <c r="T606">
        <f>_xlfn.DAYS(Raw_data_US_healthcare[[#This Row],[Discharge Date]],Raw_data_US_healthcare[[#This Row],[Date of Admission]])</f>
        <v>5</v>
      </c>
    </row>
    <row r="607" spans="1:20" x14ac:dyDescent="0.3">
      <c r="A607" t="s">
        <v>26511</v>
      </c>
      <c r="B607" t="s">
        <v>1826</v>
      </c>
      <c r="C607">
        <v>80</v>
      </c>
      <c r="D607" t="str">
        <f>IF(Raw_data_US_healthcare[[#This Row],[Age]]&lt;35,"Young",IF(Raw_data_US_healthcare[[#This Row],[Age]]&lt;60,"Middle","Senior"))</f>
        <v>Senior</v>
      </c>
      <c r="E607" t="s">
        <v>16</v>
      </c>
      <c r="F607" t="s">
        <v>17</v>
      </c>
      <c r="G607" t="s">
        <v>17</v>
      </c>
      <c r="H607" t="s">
        <v>36</v>
      </c>
      <c r="I607" s="2">
        <v>43584</v>
      </c>
      <c r="J607" t="s">
        <v>1827</v>
      </c>
      <c r="K607" t="s">
        <v>1204</v>
      </c>
      <c r="L607" t="s">
        <v>21</v>
      </c>
      <c r="M607">
        <v>10240.063700000001</v>
      </c>
      <c r="N607">
        <v>194</v>
      </c>
      <c r="O607" t="s">
        <v>22</v>
      </c>
      <c r="P607" t="s">
        <v>22</v>
      </c>
      <c r="Q607" s="2">
        <v>43589</v>
      </c>
      <c r="R607" t="s">
        <v>44</v>
      </c>
      <c r="S607" t="s">
        <v>33</v>
      </c>
      <c r="T607">
        <f>_xlfn.DAYS(Raw_data_US_healthcare[[#This Row],[Discharge Date]],Raw_data_US_healthcare[[#This Row],[Date of Admission]])</f>
        <v>5</v>
      </c>
    </row>
    <row r="608" spans="1:20" x14ac:dyDescent="0.3">
      <c r="A608" t="s">
        <v>26511</v>
      </c>
      <c r="B608" t="s">
        <v>1828</v>
      </c>
      <c r="C608">
        <v>29</v>
      </c>
      <c r="D608" t="str">
        <f>IF(Raw_data_US_healthcare[[#This Row],[Age]]&lt;35,"Young",IF(Raw_data_US_healthcare[[#This Row],[Age]]&lt;60,"Middle","Senior"))</f>
        <v>Young</v>
      </c>
      <c r="E608" t="s">
        <v>16</v>
      </c>
      <c r="F608" t="s">
        <v>17</v>
      </c>
      <c r="G608" t="s">
        <v>17</v>
      </c>
      <c r="H608" t="s">
        <v>28</v>
      </c>
      <c r="I608" s="2">
        <v>44873</v>
      </c>
      <c r="J608" t="s">
        <v>1829</v>
      </c>
      <c r="K608" t="s">
        <v>1830</v>
      </c>
      <c r="L608" t="s">
        <v>56</v>
      </c>
      <c r="M608">
        <v>37574.227299999999</v>
      </c>
      <c r="N608">
        <v>358</v>
      </c>
      <c r="O608" t="s">
        <v>43</v>
      </c>
      <c r="P608" t="s">
        <v>43</v>
      </c>
      <c r="Q608" s="2">
        <v>44882</v>
      </c>
      <c r="R608" t="s">
        <v>32</v>
      </c>
      <c r="S608" t="s">
        <v>45</v>
      </c>
      <c r="T608">
        <f>_xlfn.DAYS(Raw_data_US_healthcare[[#This Row],[Discharge Date]],Raw_data_US_healthcare[[#This Row],[Date of Admission]])</f>
        <v>9</v>
      </c>
    </row>
    <row r="609" spans="1:20" x14ac:dyDescent="0.3">
      <c r="A609" t="s">
        <v>26511</v>
      </c>
      <c r="B609" t="s">
        <v>1831</v>
      </c>
      <c r="C609">
        <v>82</v>
      </c>
      <c r="D609" t="str">
        <f>IF(Raw_data_US_healthcare[[#This Row],[Age]]&lt;35,"Young",IF(Raw_data_US_healthcare[[#This Row],[Age]]&lt;60,"Middle","Senior"))</f>
        <v>Senior</v>
      </c>
      <c r="E609" t="s">
        <v>16</v>
      </c>
      <c r="F609" t="s">
        <v>35</v>
      </c>
      <c r="G609" t="s">
        <v>35</v>
      </c>
      <c r="H609" t="s">
        <v>36</v>
      </c>
      <c r="I609" s="2">
        <v>44439</v>
      </c>
      <c r="J609" t="s">
        <v>1832</v>
      </c>
      <c r="K609" t="s">
        <v>1833</v>
      </c>
      <c r="L609" t="s">
        <v>60</v>
      </c>
      <c r="M609">
        <v>9469.7744000000002</v>
      </c>
      <c r="N609">
        <v>163</v>
      </c>
      <c r="O609" t="s">
        <v>43</v>
      </c>
      <c r="P609" t="s">
        <v>43</v>
      </c>
      <c r="Q609" s="2">
        <v>44468</v>
      </c>
      <c r="R609" t="s">
        <v>32</v>
      </c>
      <c r="S609" t="s">
        <v>45</v>
      </c>
      <c r="T609">
        <f>_xlfn.DAYS(Raw_data_US_healthcare[[#This Row],[Discharge Date]],Raw_data_US_healthcare[[#This Row],[Date of Admission]])</f>
        <v>29</v>
      </c>
    </row>
    <row r="610" spans="1:20" x14ac:dyDescent="0.3">
      <c r="A610" t="s">
        <v>26512</v>
      </c>
      <c r="B610" t="s">
        <v>1834</v>
      </c>
      <c r="C610">
        <v>30</v>
      </c>
      <c r="D610" t="str">
        <f>IF(Raw_data_US_healthcare[[#This Row],[Age]]&lt;35,"Young",IF(Raw_data_US_healthcare[[#This Row],[Age]]&lt;60,"Middle","Senior"))</f>
        <v>Young</v>
      </c>
      <c r="E610" t="s">
        <v>26</v>
      </c>
      <c r="F610" t="s">
        <v>27</v>
      </c>
      <c r="G610" t="s">
        <v>27</v>
      </c>
      <c r="H610" t="s">
        <v>18</v>
      </c>
      <c r="I610" s="2">
        <v>44304</v>
      </c>
      <c r="J610" t="s">
        <v>1835</v>
      </c>
      <c r="K610" t="s">
        <v>1836</v>
      </c>
      <c r="L610" t="s">
        <v>60</v>
      </c>
      <c r="M610">
        <v>9478.0925000000007</v>
      </c>
      <c r="N610">
        <v>152</v>
      </c>
      <c r="O610" t="s">
        <v>39</v>
      </c>
      <c r="P610" t="s">
        <v>39</v>
      </c>
      <c r="Q610" s="2">
        <v>44319</v>
      </c>
      <c r="R610" t="s">
        <v>23</v>
      </c>
      <c r="S610" t="s">
        <v>24</v>
      </c>
      <c r="T610">
        <f>_xlfn.DAYS(Raw_data_US_healthcare[[#This Row],[Discharge Date]],Raw_data_US_healthcare[[#This Row],[Date of Admission]])</f>
        <v>15</v>
      </c>
    </row>
    <row r="611" spans="1:20" x14ac:dyDescent="0.3">
      <c r="A611" t="s">
        <v>26511</v>
      </c>
      <c r="B611" t="s">
        <v>1837</v>
      </c>
      <c r="C611">
        <v>56</v>
      </c>
      <c r="D611" t="str">
        <f>IF(Raw_data_US_healthcare[[#This Row],[Age]]&lt;35,"Young",IF(Raw_data_US_healthcare[[#This Row],[Age]]&lt;60,"Middle","Senior"))</f>
        <v>Middle</v>
      </c>
      <c r="E611" t="s">
        <v>16</v>
      </c>
      <c r="F611" t="s">
        <v>17</v>
      </c>
      <c r="G611" t="s">
        <v>17</v>
      </c>
      <c r="H611" t="s">
        <v>18</v>
      </c>
      <c r="I611" s="2">
        <v>43444</v>
      </c>
      <c r="J611" t="s">
        <v>1838</v>
      </c>
      <c r="K611" t="s">
        <v>1839</v>
      </c>
      <c r="L611" t="s">
        <v>60</v>
      </c>
      <c r="M611">
        <v>31982.4316</v>
      </c>
      <c r="N611">
        <v>339</v>
      </c>
      <c r="O611" t="s">
        <v>39</v>
      </c>
      <c r="P611" t="s">
        <v>39</v>
      </c>
      <c r="Q611" s="2">
        <v>43445</v>
      </c>
      <c r="R611" t="s">
        <v>44</v>
      </c>
      <c r="S611" t="s">
        <v>24</v>
      </c>
      <c r="T611">
        <f>_xlfn.DAYS(Raw_data_US_healthcare[[#This Row],[Discharge Date]],Raw_data_US_healthcare[[#This Row],[Date of Admission]])</f>
        <v>1</v>
      </c>
    </row>
    <row r="612" spans="1:20" x14ac:dyDescent="0.3">
      <c r="A612" t="s">
        <v>26512</v>
      </c>
      <c r="B612" t="s">
        <v>1840</v>
      </c>
      <c r="C612">
        <v>18</v>
      </c>
      <c r="D612" t="str">
        <f>IF(Raw_data_US_healthcare[[#This Row],[Age]]&lt;35,"Young",IF(Raw_data_US_healthcare[[#This Row],[Age]]&lt;60,"Middle","Senior"))</f>
        <v>Young</v>
      </c>
      <c r="E612" t="s">
        <v>26</v>
      </c>
      <c r="F612" t="s">
        <v>17</v>
      </c>
      <c r="G612" t="s">
        <v>17</v>
      </c>
      <c r="H612" t="s">
        <v>28</v>
      </c>
      <c r="I612" s="2">
        <v>43424</v>
      </c>
      <c r="J612" t="s">
        <v>1841</v>
      </c>
      <c r="K612" t="s">
        <v>1842</v>
      </c>
      <c r="L612" t="s">
        <v>56</v>
      </c>
      <c r="M612">
        <v>20668.061699999998</v>
      </c>
      <c r="N612">
        <v>142</v>
      </c>
      <c r="O612" t="s">
        <v>43</v>
      </c>
      <c r="P612" t="s">
        <v>43</v>
      </c>
      <c r="Q612" s="2">
        <v>43441</v>
      </c>
      <c r="R612" t="s">
        <v>48</v>
      </c>
      <c r="S612" t="s">
        <v>33</v>
      </c>
      <c r="T612">
        <f>_xlfn.DAYS(Raw_data_US_healthcare[[#This Row],[Discharge Date]],Raw_data_US_healthcare[[#This Row],[Date of Admission]])</f>
        <v>17</v>
      </c>
    </row>
    <row r="613" spans="1:20" x14ac:dyDescent="0.3">
      <c r="A613" t="s">
        <v>26511</v>
      </c>
      <c r="B613" t="s">
        <v>1843</v>
      </c>
      <c r="C613">
        <v>80</v>
      </c>
      <c r="D613" t="str">
        <f>IF(Raw_data_US_healthcare[[#This Row],[Age]]&lt;35,"Young",IF(Raw_data_US_healthcare[[#This Row],[Age]]&lt;60,"Middle","Senior"))</f>
        <v>Senior</v>
      </c>
      <c r="E613" t="s">
        <v>16</v>
      </c>
      <c r="F613" t="s">
        <v>228</v>
      </c>
      <c r="G613" t="s">
        <v>228</v>
      </c>
      <c r="H613" t="s">
        <v>26514</v>
      </c>
      <c r="I613" s="2">
        <v>44864</v>
      </c>
      <c r="J613" t="s">
        <v>1844</v>
      </c>
      <c r="K613" t="s">
        <v>1845</v>
      </c>
      <c r="L613" t="s">
        <v>60</v>
      </c>
      <c r="M613">
        <v>32070.601500000001</v>
      </c>
      <c r="N613">
        <v>445</v>
      </c>
      <c r="O613" t="s">
        <v>39</v>
      </c>
      <c r="P613" t="s">
        <v>39</v>
      </c>
      <c r="Q613" s="2">
        <v>44889</v>
      </c>
      <c r="R613" t="s">
        <v>32</v>
      </c>
      <c r="S613" t="s">
        <v>45</v>
      </c>
      <c r="T613">
        <f>_xlfn.DAYS(Raw_data_US_healthcare[[#This Row],[Discharge Date]],Raw_data_US_healthcare[[#This Row],[Date of Admission]])</f>
        <v>25</v>
      </c>
    </row>
    <row r="614" spans="1:20" x14ac:dyDescent="0.3">
      <c r="A614" t="s">
        <v>26511</v>
      </c>
      <c r="B614" t="s">
        <v>1846</v>
      </c>
      <c r="C614">
        <v>45</v>
      </c>
      <c r="D614" t="str">
        <f>IF(Raw_data_US_healthcare[[#This Row],[Age]]&lt;35,"Young",IF(Raw_data_US_healthcare[[#This Row],[Age]]&lt;60,"Middle","Senior"))</f>
        <v>Middle</v>
      </c>
      <c r="E614" t="s">
        <v>16</v>
      </c>
      <c r="F614" t="s">
        <v>113</v>
      </c>
      <c r="G614" t="s">
        <v>113</v>
      </c>
      <c r="H614" t="s">
        <v>26516</v>
      </c>
      <c r="I614" s="2">
        <v>44000</v>
      </c>
      <c r="J614" t="s">
        <v>1847</v>
      </c>
      <c r="K614" t="s">
        <v>1848</v>
      </c>
      <c r="L614" t="s">
        <v>56</v>
      </c>
      <c r="M614">
        <v>15150.1692</v>
      </c>
      <c r="N614">
        <v>441</v>
      </c>
      <c r="O614" t="s">
        <v>43</v>
      </c>
      <c r="P614" t="s">
        <v>43</v>
      </c>
      <c r="Q614" s="2">
        <v>44030</v>
      </c>
      <c r="R614" t="s">
        <v>23</v>
      </c>
      <c r="S614" t="s">
        <v>24</v>
      </c>
      <c r="T614">
        <f>_xlfn.DAYS(Raw_data_US_healthcare[[#This Row],[Discharge Date]],Raw_data_US_healthcare[[#This Row],[Date of Admission]])</f>
        <v>30</v>
      </c>
    </row>
    <row r="615" spans="1:20" x14ac:dyDescent="0.3">
      <c r="A615" t="s">
        <v>26511</v>
      </c>
      <c r="B615" t="s">
        <v>1849</v>
      </c>
      <c r="C615">
        <v>81</v>
      </c>
      <c r="D615" t="str">
        <f>IF(Raw_data_US_healthcare[[#This Row],[Age]]&lt;35,"Young",IF(Raw_data_US_healthcare[[#This Row],[Age]]&lt;60,"Middle","Senior"))</f>
        <v>Senior</v>
      </c>
      <c r="E615" t="s">
        <v>16</v>
      </c>
      <c r="F615" t="s">
        <v>49</v>
      </c>
      <c r="G615" t="s">
        <v>49</v>
      </c>
      <c r="H615" t="s">
        <v>36</v>
      </c>
      <c r="I615" s="2">
        <v>44099</v>
      </c>
      <c r="J615" t="s">
        <v>1850</v>
      </c>
      <c r="K615" t="s">
        <v>1851</v>
      </c>
      <c r="L615" t="s">
        <v>56</v>
      </c>
      <c r="M615">
        <v>22923.560700000002</v>
      </c>
      <c r="N615">
        <v>303</v>
      </c>
      <c r="O615" t="s">
        <v>22</v>
      </c>
      <c r="P615" t="s">
        <v>22</v>
      </c>
      <c r="Q615" s="2">
        <v>44101</v>
      </c>
      <c r="R615" t="s">
        <v>48</v>
      </c>
      <c r="S615" t="s">
        <v>45</v>
      </c>
      <c r="T615">
        <f>_xlfn.DAYS(Raw_data_US_healthcare[[#This Row],[Discharge Date]],Raw_data_US_healthcare[[#This Row],[Date of Admission]])</f>
        <v>2</v>
      </c>
    </row>
    <row r="616" spans="1:20" x14ac:dyDescent="0.3">
      <c r="A616" t="s">
        <v>26512</v>
      </c>
      <c r="B616" t="s">
        <v>1852</v>
      </c>
      <c r="C616">
        <v>83</v>
      </c>
      <c r="D616" t="str">
        <f>IF(Raw_data_US_healthcare[[#This Row],[Age]]&lt;35,"Young",IF(Raw_data_US_healthcare[[#This Row],[Age]]&lt;60,"Middle","Senior"))</f>
        <v>Senior</v>
      </c>
      <c r="E616" t="s">
        <v>26</v>
      </c>
      <c r="F616" t="s">
        <v>62</v>
      </c>
      <c r="G616" t="s">
        <v>62</v>
      </c>
      <c r="H616" t="s">
        <v>26516</v>
      </c>
      <c r="I616" s="2">
        <v>43871</v>
      </c>
      <c r="J616" t="s">
        <v>1853</v>
      </c>
      <c r="K616" t="s">
        <v>1854</v>
      </c>
      <c r="L616" t="s">
        <v>31</v>
      </c>
      <c r="M616">
        <v>15251.5638</v>
      </c>
      <c r="N616">
        <v>221</v>
      </c>
      <c r="O616" t="s">
        <v>39</v>
      </c>
      <c r="P616" t="s">
        <v>39</v>
      </c>
      <c r="Q616" s="2">
        <v>43895</v>
      </c>
      <c r="R616" t="s">
        <v>48</v>
      </c>
      <c r="S616" t="s">
        <v>33</v>
      </c>
      <c r="T616">
        <f>_xlfn.DAYS(Raw_data_US_healthcare[[#This Row],[Discharge Date]],Raw_data_US_healthcare[[#This Row],[Date of Admission]])</f>
        <v>24</v>
      </c>
    </row>
    <row r="617" spans="1:20" x14ac:dyDescent="0.3">
      <c r="A617" t="s">
        <v>26511</v>
      </c>
      <c r="B617" t="s">
        <v>1855</v>
      </c>
      <c r="C617">
        <v>21</v>
      </c>
      <c r="D617" t="str">
        <f>IF(Raw_data_US_healthcare[[#This Row],[Age]]&lt;35,"Young",IF(Raw_data_US_healthcare[[#This Row],[Age]]&lt;60,"Middle","Senior"))</f>
        <v>Young</v>
      </c>
      <c r="E617" t="s">
        <v>16</v>
      </c>
      <c r="F617" t="s">
        <v>113</v>
      </c>
      <c r="G617" t="s">
        <v>113</v>
      </c>
      <c r="H617" t="s">
        <v>28</v>
      </c>
      <c r="I617" s="2">
        <v>43660</v>
      </c>
      <c r="J617" t="s">
        <v>1856</v>
      </c>
      <c r="K617" t="s">
        <v>1857</v>
      </c>
      <c r="L617" t="s">
        <v>31</v>
      </c>
      <c r="M617">
        <v>1177.6054999999999</v>
      </c>
      <c r="N617">
        <v>203</v>
      </c>
      <c r="O617" t="s">
        <v>43</v>
      </c>
      <c r="P617" t="s">
        <v>43</v>
      </c>
      <c r="Q617" s="2">
        <v>43661</v>
      </c>
      <c r="R617" t="s">
        <v>32</v>
      </c>
      <c r="S617" t="s">
        <v>45</v>
      </c>
      <c r="T617">
        <f>_xlfn.DAYS(Raw_data_US_healthcare[[#This Row],[Discharge Date]],Raw_data_US_healthcare[[#This Row],[Date of Admission]])</f>
        <v>1</v>
      </c>
    </row>
    <row r="618" spans="1:20" x14ac:dyDescent="0.3">
      <c r="A618" t="s">
        <v>26512</v>
      </c>
      <c r="B618" t="s">
        <v>1858</v>
      </c>
      <c r="C618">
        <v>37</v>
      </c>
      <c r="D618" t="str">
        <f>IF(Raw_data_US_healthcare[[#This Row],[Age]]&lt;35,"Young",IF(Raw_data_US_healthcare[[#This Row],[Age]]&lt;60,"Middle","Senior"))</f>
        <v>Middle</v>
      </c>
      <c r="E618" t="s">
        <v>26</v>
      </c>
      <c r="F618" t="s">
        <v>62</v>
      </c>
      <c r="G618" t="s">
        <v>62</v>
      </c>
      <c r="H618" t="s">
        <v>26516</v>
      </c>
      <c r="I618" s="2">
        <v>44785</v>
      </c>
      <c r="J618" t="s">
        <v>1859</v>
      </c>
      <c r="K618" t="s">
        <v>1860</v>
      </c>
      <c r="L618" t="s">
        <v>56</v>
      </c>
      <c r="M618">
        <v>11657.7029</v>
      </c>
      <c r="N618">
        <v>233</v>
      </c>
      <c r="O618" t="s">
        <v>22</v>
      </c>
      <c r="P618" t="s">
        <v>22</v>
      </c>
      <c r="Q618" s="2">
        <v>44805</v>
      </c>
      <c r="R618" t="s">
        <v>44</v>
      </c>
      <c r="S618" t="s">
        <v>45</v>
      </c>
      <c r="T618">
        <f>_xlfn.DAYS(Raw_data_US_healthcare[[#This Row],[Discharge Date]],Raw_data_US_healthcare[[#This Row],[Date of Admission]])</f>
        <v>20</v>
      </c>
    </row>
    <row r="619" spans="1:20" x14ac:dyDescent="0.3">
      <c r="A619" t="s">
        <v>26511</v>
      </c>
      <c r="B619" t="s">
        <v>1861</v>
      </c>
      <c r="C619">
        <v>41</v>
      </c>
      <c r="D619" t="str">
        <f>IF(Raw_data_US_healthcare[[#This Row],[Age]]&lt;35,"Young",IF(Raw_data_US_healthcare[[#This Row],[Age]]&lt;60,"Middle","Senior"))</f>
        <v>Middle</v>
      </c>
      <c r="E619" t="s">
        <v>16</v>
      </c>
      <c r="F619" t="s">
        <v>88</v>
      </c>
      <c r="G619" t="s">
        <v>88</v>
      </c>
      <c r="H619" t="s">
        <v>69</v>
      </c>
      <c r="I619" s="2">
        <v>44271</v>
      </c>
      <c r="J619" t="s">
        <v>1862</v>
      </c>
      <c r="K619" t="s">
        <v>1863</v>
      </c>
      <c r="L619" t="s">
        <v>21</v>
      </c>
      <c r="M619">
        <v>6808.2061999999996</v>
      </c>
      <c r="N619">
        <v>355</v>
      </c>
      <c r="O619" t="s">
        <v>39</v>
      </c>
      <c r="P619" t="s">
        <v>39</v>
      </c>
      <c r="Q619" s="2">
        <v>44300</v>
      </c>
      <c r="R619" t="s">
        <v>44</v>
      </c>
      <c r="S619" t="s">
        <v>45</v>
      </c>
      <c r="T619">
        <f>_xlfn.DAYS(Raw_data_US_healthcare[[#This Row],[Discharge Date]],Raw_data_US_healthcare[[#This Row],[Date of Admission]])</f>
        <v>29</v>
      </c>
    </row>
    <row r="620" spans="1:20" x14ac:dyDescent="0.3">
      <c r="A620" t="s">
        <v>26512</v>
      </c>
      <c r="B620" t="s">
        <v>1864</v>
      </c>
      <c r="C620">
        <v>64</v>
      </c>
      <c r="D620" t="str">
        <f>IF(Raw_data_US_healthcare[[#This Row],[Age]]&lt;35,"Young",IF(Raw_data_US_healthcare[[#This Row],[Age]]&lt;60,"Middle","Senior"))</f>
        <v>Senior</v>
      </c>
      <c r="E620" t="s">
        <v>26</v>
      </c>
      <c r="F620" t="s">
        <v>17</v>
      </c>
      <c r="G620" t="s">
        <v>17</v>
      </c>
      <c r="H620" t="s">
        <v>26516</v>
      </c>
      <c r="I620" s="2">
        <v>44444</v>
      </c>
      <c r="J620" t="s">
        <v>1865</v>
      </c>
      <c r="K620" t="s">
        <v>1866</v>
      </c>
      <c r="L620" t="s">
        <v>31</v>
      </c>
      <c r="M620">
        <v>2570.6174999999998</v>
      </c>
      <c r="N620">
        <v>287</v>
      </c>
      <c r="O620" t="s">
        <v>43</v>
      </c>
      <c r="P620" t="s">
        <v>43</v>
      </c>
      <c r="Q620" s="2">
        <v>44452</v>
      </c>
      <c r="R620" t="s">
        <v>32</v>
      </c>
      <c r="S620" t="s">
        <v>24</v>
      </c>
      <c r="T620">
        <f>_xlfn.DAYS(Raw_data_US_healthcare[[#This Row],[Discharge Date]],Raw_data_US_healthcare[[#This Row],[Date of Admission]])</f>
        <v>8</v>
      </c>
    </row>
    <row r="621" spans="1:20" x14ac:dyDescent="0.3">
      <c r="A621" t="s">
        <v>26511</v>
      </c>
      <c r="B621" t="s">
        <v>1867</v>
      </c>
      <c r="C621">
        <v>48</v>
      </c>
      <c r="D621" t="str">
        <f>IF(Raw_data_US_healthcare[[#This Row],[Age]]&lt;35,"Young",IF(Raw_data_US_healthcare[[#This Row],[Age]]&lt;60,"Middle","Senior"))</f>
        <v>Middle</v>
      </c>
      <c r="E621" t="s">
        <v>16</v>
      </c>
      <c r="F621" t="s">
        <v>27</v>
      </c>
      <c r="G621" t="s">
        <v>27</v>
      </c>
      <c r="H621" t="s">
        <v>36</v>
      </c>
      <c r="I621" s="2">
        <v>44744</v>
      </c>
      <c r="J621" t="s">
        <v>1868</v>
      </c>
      <c r="K621" t="s">
        <v>1869</v>
      </c>
      <c r="L621" t="s">
        <v>56</v>
      </c>
      <c r="M621">
        <v>1377.1206999999999</v>
      </c>
      <c r="N621">
        <v>496</v>
      </c>
      <c r="O621" t="s">
        <v>43</v>
      </c>
      <c r="P621" t="s">
        <v>43</v>
      </c>
      <c r="Q621" s="2">
        <v>44767</v>
      </c>
      <c r="R621" t="s">
        <v>44</v>
      </c>
      <c r="S621" t="s">
        <v>45</v>
      </c>
      <c r="T621">
        <f>_xlfn.DAYS(Raw_data_US_healthcare[[#This Row],[Discharge Date]],Raw_data_US_healthcare[[#This Row],[Date of Admission]])</f>
        <v>23</v>
      </c>
    </row>
    <row r="622" spans="1:20" x14ac:dyDescent="0.3">
      <c r="A622" t="s">
        <v>26511</v>
      </c>
      <c r="B622" t="s">
        <v>1870</v>
      </c>
      <c r="C622">
        <v>29</v>
      </c>
      <c r="D622" t="str">
        <f>IF(Raw_data_US_healthcare[[#This Row],[Age]]&lt;35,"Young",IF(Raw_data_US_healthcare[[#This Row],[Age]]&lt;60,"Middle","Senior"))</f>
        <v>Young</v>
      </c>
      <c r="E622" t="s">
        <v>16</v>
      </c>
      <c r="F622" t="s">
        <v>62</v>
      </c>
      <c r="G622" t="s">
        <v>62</v>
      </c>
      <c r="H622" t="s">
        <v>28</v>
      </c>
      <c r="I622" s="2">
        <v>44624</v>
      </c>
      <c r="J622" t="s">
        <v>1871</v>
      </c>
      <c r="K622" t="s">
        <v>1872</v>
      </c>
      <c r="L622" t="s">
        <v>56</v>
      </c>
      <c r="M622">
        <v>6638.1324000000004</v>
      </c>
      <c r="N622">
        <v>469</v>
      </c>
      <c r="O622" t="s">
        <v>43</v>
      </c>
      <c r="P622" t="s">
        <v>43</v>
      </c>
      <c r="Q622" s="2">
        <v>44640</v>
      </c>
      <c r="R622" t="s">
        <v>83</v>
      </c>
      <c r="S622" t="s">
        <v>33</v>
      </c>
      <c r="T622">
        <f>_xlfn.DAYS(Raw_data_US_healthcare[[#This Row],[Discharge Date]],Raw_data_US_healthcare[[#This Row],[Date of Admission]])</f>
        <v>16</v>
      </c>
    </row>
    <row r="623" spans="1:20" x14ac:dyDescent="0.3">
      <c r="A623" t="s">
        <v>26512</v>
      </c>
      <c r="B623" t="s">
        <v>1873</v>
      </c>
      <c r="C623">
        <v>42</v>
      </c>
      <c r="D623" t="str">
        <f>IF(Raw_data_US_healthcare[[#This Row],[Age]]&lt;35,"Young",IF(Raw_data_US_healthcare[[#This Row],[Age]]&lt;60,"Middle","Senior"))</f>
        <v>Middle</v>
      </c>
      <c r="E623" t="s">
        <v>26</v>
      </c>
      <c r="F623" t="s">
        <v>228</v>
      </c>
      <c r="G623" t="s">
        <v>228</v>
      </c>
      <c r="H623" t="s">
        <v>26514</v>
      </c>
      <c r="I623" s="2">
        <v>43455</v>
      </c>
      <c r="J623" t="s">
        <v>1874</v>
      </c>
      <c r="K623" t="s">
        <v>1875</v>
      </c>
      <c r="L623" t="s">
        <v>60</v>
      </c>
      <c r="M623">
        <v>14219.6108</v>
      </c>
      <c r="N623">
        <v>315</v>
      </c>
      <c r="O623" t="s">
        <v>39</v>
      </c>
      <c r="P623" t="s">
        <v>39</v>
      </c>
      <c r="Q623" s="2">
        <v>43462</v>
      </c>
      <c r="R623" t="s">
        <v>44</v>
      </c>
      <c r="S623" t="s">
        <v>33</v>
      </c>
      <c r="T623">
        <f>_xlfn.DAYS(Raw_data_US_healthcare[[#This Row],[Discharge Date]],Raw_data_US_healthcare[[#This Row],[Date of Admission]])</f>
        <v>7</v>
      </c>
    </row>
    <row r="624" spans="1:20" x14ac:dyDescent="0.3">
      <c r="A624" t="s">
        <v>26511</v>
      </c>
      <c r="B624" t="s">
        <v>1876</v>
      </c>
      <c r="C624">
        <v>21</v>
      </c>
      <c r="D624" t="str">
        <f>IF(Raw_data_US_healthcare[[#This Row],[Age]]&lt;35,"Young",IF(Raw_data_US_healthcare[[#This Row],[Age]]&lt;60,"Middle","Senior"))</f>
        <v>Young</v>
      </c>
      <c r="E624" t="s">
        <v>16</v>
      </c>
      <c r="F624" t="s">
        <v>62</v>
      </c>
      <c r="G624" t="s">
        <v>62</v>
      </c>
      <c r="H624" t="s">
        <v>28</v>
      </c>
      <c r="I624" s="2">
        <v>44713</v>
      </c>
      <c r="J624" t="s">
        <v>1877</v>
      </c>
      <c r="K624" t="s">
        <v>1878</v>
      </c>
      <c r="L624" t="s">
        <v>52</v>
      </c>
      <c r="M624">
        <v>34035.619299999998</v>
      </c>
      <c r="N624">
        <v>245</v>
      </c>
      <c r="O624" t="s">
        <v>43</v>
      </c>
      <c r="P624" t="s">
        <v>43</v>
      </c>
      <c r="Q624" s="2">
        <v>44741</v>
      </c>
      <c r="R624" t="s">
        <v>83</v>
      </c>
      <c r="S624" t="s">
        <v>45</v>
      </c>
      <c r="T624">
        <f>_xlfn.DAYS(Raw_data_US_healthcare[[#This Row],[Discharge Date]],Raw_data_US_healthcare[[#This Row],[Date of Admission]])</f>
        <v>28</v>
      </c>
    </row>
    <row r="625" spans="1:20" x14ac:dyDescent="0.3">
      <c r="A625" t="s">
        <v>26512</v>
      </c>
      <c r="B625" t="s">
        <v>1879</v>
      </c>
      <c r="C625">
        <v>52</v>
      </c>
      <c r="D625" t="str">
        <f>IF(Raw_data_US_healthcare[[#This Row],[Age]]&lt;35,"Young",IF(Raw_data_US_healthcare[[#This Row],[Age]]&lt;60,"Middle","Senior"))</f>
        <v>Middle</v>
      </c>
      <c r="E625" t="s">
        <v>26</v>
      </c>
      <c r="F625" t="s">
        <v>49</v>
      </c>
      <c r="G625" t="s">
        <v>49</v>
      </c>
      <c r="H625" t="s">
        <v>69</v>
      </c>
      <c r="I625" s="2">
        <v>44863</v>
      </c>
      <c r="J625" t="s">
        <v>1880</v>
      </c>
      <c r="K625" t="s">
        <v>1881</v>
      </c>
      <c r="L625" t="s">
        <v>52</v>
      </c>
      <c r="M625">
        <v>56523.994899999998</v>
      </c>
      <c r="N625">
        <v>187</v>
      </c>
      <c r="O625" t="s">
        <v>22</v>
      </c>
      <c r="P625" t="s">
        <v>22</v>
      </c>
      <c r="Q625" s="2">
        <v>44863</v>
      </c>
      <c r="R625" t="s">
        <v>44</v>
      </c>
      <c r="S625" t="s">
        <v>45</v>
      </c>
      <c r="T625">
        <f>_xlfn.DAYS(Raw_data_US_healthcare[[#This Row],[Discharge Date]],Raw_data_US_healthcare[[#This Row],[Date of Admission]])</f>
        <v>0</v>
      </c>
    </row>
    <row r="626" spans="1:20" x14ac:dyDescent="0.3">
      <c r="A626" t="s">
        <v>26512</v>
      </c>
      <c r="B626" t="s">
        <v>1882</v>
      </c>
      <c r="C626">
        <v>67</v>
      </c>
      <c r="D626" t="str">
        <f>IF(Raw_data_US_healthcare[[#This Row],[Age]]&lt;35,"Young",IF(Raw_data_US_healthcare[[#This Row],[Age]]&lt;60,"Middle","Senior"))</f>
        <v>Senior</v>
      </c>
      <c r="E626" t="s">
        <v>26</v>
      </c>
      <c r="F626" t="s">
        <v>62</v>
      </c>
      <c r="G626" t="s">
        <v>62</v>
      </c>
      <c r="H626" t="s">
        <v>69</v>
      </c>
      <c r="I626" s="2">
        <v>43885</v>
      </c>
      <c r="J626" t="s">
        <v>1883</v>
      </c>
      <c r="K626" t="s">
        <v>1884</v>
      </c>
      <c r="L626" t="s">
        <v>52</v>
      </c>
      <c r="M626">
        <v>12024.1708</v>
      </c>
      <c r="N626">
        <v>118</v>
      </c>
      <c r="O626" t="s">
        <v>43</v>
      </c>
      <c r="P626" t="s">
        <v>43</v>
      </c>
      <c r="Q626" s="2">
        <v>43908</v>
      </c>
      <c r="R626" t="s">
        <v>32</v>
      </c>
      <c r="S626" t="s">
        <v>45</v>
      </c>
      <c r="T626">
        <f>_xlfn.DAYS(Raw_data_US_healthcare[[#This Row],[Discharge Date]],Raw_data_US_healthcare[[#This Row],[Date of Admission]])</f>
        <v>23</v>
      </c>
    </row>
    <row r="627" spans="1:20" x14ac:dyDescent="0.3">
      <c r="A627" t="s">
        <v>26511</v>
      </c>
      <c r="B627" t="s">
        <v>1885</v>
      </c>
      <c r="C627">
        <v>51</v>
      </c>
      <c r="D627" t="str">
        <f>IF(Raw_data_US_healthcare[[#This Row],[Age]]&lt;35,"Young",IF(Raw_data_US_healthcare[[#This Row],[Age]]&lt;60,"Middle","Senior"))</f>
        <v>Middle</v>
      </c>
      <c r="E627" t="s">
        <v>16</v>
      </c>
      <c r="F627" t="s">
        <v>49</v>
      </c>
      <c r="G627" t="s">
        <v>49</v>
      </c>
      <c r="H627" t="s">
        <v>36</v>
      </c>
      <c r="I627" s="2">
        <v>44920</v>
      </c>
      <c r="J627" t="s">
        <v>1886</v>
      </c>
      <c r="K627" t="s">
        <v>1887</v>
      </c>
      <c r="L627" t="s">
        <v>31</v>
      </c>
      <c r="M627">
        <v>13095.927799999999</v>
      </c>
      <c r="N627">
        <v>250</v>
      </c>
      <c r="O627" t="s">
        <v>22</v>
      </c>
      <c r="P627" t="s">
        <v>22</v>
      </c>
      <c r="Q627" s="2">
        <v>44925</v>
      </c>
      <c r="R627" t="s">
        <v>44</v>
      </c>
      <c r="S627" t="s">
        <v>24</v>
      </c>
      <c r="T627">
        <f>_xlfn.DAYS(Raw_data_US_healthcare[[#This Row],[Discharge Date]],Raw_data_US_healthcare[[#This Row],[Date of Admission]])</f>
        <v>5</v>
      </c>
    </row>
    <row r="628" spans="1:20" x14ac:dyDescent="0.3">
      <c r="A628" t="s">
        <v>26512</v>
      </c>
      <c r="B628" t="s">
        <v>1888</v>
      </c>
      <c r="C628">
        <v>40</v>
      </c>
      <c r="D628" t="str">
        <f>IF(Raw_data_US_healthcare[[#This Row],[Age]]&lt;35,"Young",IF(Raw_data_US_healthcare[[#This Row],[Age]]&lt;60,"Middle","Senior"))</f>
        <v>Middle</v>
      </c>
      <c r="E628" t="s">
        <v>26</v>
      </c>
      <c r="F628" t="s">
        <v>113</v>
      </c>
      <c r="G628" t="s">
        <v>113</v>
      </c>
      <c r="H628" t="s">
        <v>18</v>
      </c>
      <c r="I628" s="2">
        <v>44089</v>
      </c>
      <c r="J628" t="s">
        <v>1889</v>
      </c>
      <c r="K628" t="s">
        <v>1890</v>
      </c>
      <c r="L628" t="s">
        <v>21</v>
      </c>
      <c r="M628">
        <v>48442.356899999999</v>
      </c>
      <c r="N628">
        <v>467</v>
      </c>
      <c r="O628" t="s">
        <v>39</v>
      </c>
      <c r="P628" t="s">
        <v>39</v>
      </c>
      <c r="Q628" s="2">
        <v>44102</v>
      </c>
      <c r="R628" t="s">
        <v>32</v>
      </c>
      <c r="S628" t="s">
        <v>45</v>
      </c>
      <c r="T628">
        <f>_xlfn.DAYS(Raw_data_US_healthcare[[#This Row],[Discharge Date]],Raw_data_US_healthcare[[#This Row],[Date of Admission]])</f>
        <v>13</v>
      </c>
    </row>
    <row r="629" spans="1:20" x14ac:dyDescent="0.3">
      <c r="A629" t="s">
        <v>26511</v>
      </c>
      <c r="B629" t="s">
        <v>1891</v>
      </c>
      <c r="C629">
        <v>52</v>
      </c>
      <c r="D629" t="str">
        <f>IF(Raw_data_US_healthcare[[#This Row],[Age]]&lt;35,"Young",IF(Raw_data_US_healthcare[[#This Row],[Age]]&lt;60,"Middle","Senior"))</f>
        <v>Middle</v>
      </c>
      <c r="E629" t="s">
        <v>16</v>
      </c>
      <c r="F629" t="s">
        <v>88</v>
      </c>
      <c r="G629" t="s">
        <v>88</v>
      </c>
      <c r="H629" t="s">
        <v>26514</v>
      </c>
      <c r="I629" s="2">
        <v>44481</v>
      </c>
      <c r="J629" t="s">
        <v>1892</v>
      </c>
      <c r="K629" t="s">
        <v>1893</v>
      </c>
      <c r="L629" t="s">
        <v>52</v>
      </c>
      <c r="M629">
        <v>9854.7221000000009</v>
      </c>
      <c r="N629">
        <v>444</v>
      </c>
      <c r="O629" t="s">
        <v>22</v>
      </c>
      <c r="P629" t="s">
        <v>22</v>
      </c>
      <c r="Q629" s="2">
        <v>44485</v>
      </c>
      <c r="R629" t="s">
        <v>48</v>
      </c>
      <c r="S629" t="s">
        <v>45</v>
      </c>
      <c r="T629">
        <f>_xlfn.DAYS(Raw_data_US_healthcare[[#This Row],[Discharge Date]],Raw_data_US_healthcare[[#This Row],[Date of Admission]])</f>
        <v>4</v>
      </c>
    </row>
    <row r="630" spans="1:20" x14ac:dyDescent="0.3">
      <c r="A630" t="s">
        <v>26511</v>
      </c>
      <c r="B630" t="s">
        <v>1894</v>
      </c>
      <c r="C630">
        <v>35</v>
      </c>
      <c r="D630" t="str">
        <f>IF(Raw_data_US_healthcare[[#This Row],[Age]]&lt;35,"Young",IF(Raw_data_US_healthcare[[#This Row],[Age]]&lt;60,"Middle","Senior"))</f>
        <v>Middle</v>
      </c>
      <c r="E630" t="s">
        <v>16</v>
      </c>
      <c r="F630" t="s">
        <v>228</v>
      </c>
      <c r="G630" t="s">
        <v>228</v>
      </c>
      <c r="H630" t="s">
        <v>26514</v>
      </c>
      <c r="I630" s="2">
        <v>43821</v>
      </c>
      <c r="J630" t="s">
        <v>1895</v>
      </c>
      <c r="K630" t="s">
        <v>1896</v>
      </c>
      <c r="L630" t="s">
        <v>60</v>
      </c>
      <c r="M630">
        <v>20546.069299999999</v>
      </c>
      <c r="N630">
        <v>500</v>
      </c>
      <c r="O630" t="s">
        <v>22</v>
      </c>
      <c r="P630" t="s">
        <v>22</v>
      </c>
      <c r="Q630" s="2">
        <v>43826</v>
      </c>
      <c r="R630" t="s">
        <v>44</v>
      </c>
      <c r="S630" t="s">
        <v>45</v>
      </c>
      <c r="T630">
        <f>_xlfn.DAYS(Raw_data_US_healthcare[[#This Row],[Discharge Date]],Raw_data_US_healthcare[[#This Row],[Date of Admission]])</f>
        <v>5</v>
      </c>
    </row>
    <row r="631" spans="1:20" x14ac:dyDescent="0.3">
      <c r="A631" t="s">
        <v>26511</v>
      </c>
      <c r="B631" t="s">
        <v>1897</v>
      </c>
      <c r="C631">
        <v>27</v>
      </c>
      <c r="D631" t="str">
        <f>IF(Raw_data_US_healthcare[[#This Row],[Age]]&lt;35,"Young",IF(Raw_data_US_healthcare[[#This Row],[Age]]&lt;60,"Middle","Senior"))</f>
        <v>Young</v>
      </c>
      <c r="E631" t="s">
        <v>16</v>
      </c>
      <c r="F631" t="s">
        <v>113</v>
      </c>
      <c r="G631" t="s">
        <v>113</v>
      </c>
      <c r="H631" t="s">
        <v>28</v>
      </c>
      <c r="I631" s="2">
        <v>45110</v>
      </c>
      <c r="J631" t="s">
        <v>1898</v>
      </c>
      <c r="K631" t="s">
        <v>1899</v>
      </c>
      <c r="L631" t="s">
        <v>31</v>
      </c>
      <c r="M631">
        <v>1050.0942</v>
      </c>
      <c r="N631">
        <v>212</v>
      </c>
      <c r="O631" t="s">
        <v>43</v>
      </c>
      <c r="P631" t="s">
        <v>43</v>
      </c>
      <c r="Q631" s="2">
        <v>45140</v>
      </c>
      <c r="R631" t="s">
        <v>48</v>
      </c>
      <c r="S631" t="s">
        <v>45</v>
      </c>
      <c r="T631">
        <f>_xlfn.DAYS(Raw_data_US_healthcare[[#This Row],[Discharge Date]],Raw_data_US_healthcare[[#This Row],[Date of Admission]])</f>
        <v>30</v>
      </c>
    </row>
    <row r="632" spans="1:20" x14ac:dyDescent="0.3">
      <c r="A632" t="s">
        <v>26512</v>
      </c>
      <c r="B632" t="s">
        <v>1900</v>
      </c>
      <c r="C632">
        <v>80</v>
      </c>
      <c r="D632" t="str">
        <f>IF(Raw_data_US_healthcare[[#This Row],[Age]]&lt;35,"Young",IF(Raw_data_US_healthcare[[#This Row],[Age]]&lt;60,"Middle","Senior"))</f>
        <v>Senior</v>
      </c>
      <c r="E632" t="s">
        <v>26</v>
      </c>
      <c r="F632" t="s">
        <v>49</v>
      </c>
      <c r="G632" t="s">
        <v>49</v>
      </c>
      <c r="H632" t="s">
        <v>26514</v>
      </c>
      <c r="I632" s="2">
        <v>44889</v>
      </c>
      <c r="J632" t="s">
        <v>1901</v>
      </c>
      <c r="K632" t="s">
        <v>1902</v>
      </c>
      <c r="L632" t="s">
        <v>56</v>
      </c>
      <c r="M632">
        <v>20909.718400000002</v>
      </c>
      <c r="N632">
        <v>405</v>
      </c>
      <c r="O632" t="s">
        <v>43</v>
      </c>
      <c r="P632" t="s">
        <v>43</v>
      </c>
      <c r="Q632" s="2">
        <v>44913</v>
      </c>
      <c r="R632" t="s">
        <v>44</v>
      </c>
      <c r="S632" t="s">
        <v>33</v>
      </c>
      <c r="T632">
        <f>_xlfn.DAYS(Raw_data_US_healthcare[[#This Row],[Discharge Date]],Raw_data_US_healthcare[[#This Row],[Date of Admission]])</f>
        <v>24</v>
      </c>
    </row>
    <row r="633" spans="1:20" x14ac:dyDescent="0.3">
      <c r="A633" t="s">
        <v>26511</v>
      </c>
      <c r="B633" t="s">
        <v>1903</v>
      </c>
      <c r="C633">
        <v>18</v>
      </c>
      <c r="D633" t="str">
        <f>IF(Raw_data_US_healthcare[[#This Row],[Age]]&lt;35,"Young",IF(Raw_data_US_healthcare[[#This Row],[Age]]&lt;60,"Middle","Senior"))</f>
        <v>Young</v>
      </c>
      <c r="E633" t="s">
        <v>16</v>
      </c>
      <c r="F633" t="s">
        <v>35</v>
      </c>
      <c r="G633" t="s">
        <v>35</v>
      </c>
      <c r="H633" t="s">
        <v>36</v>
      </c>
      <c r="I633" s="2">
        <v>44852</v>
      </c>
      <c r="J633" t="s">
        <v>1904</v>
      </c>
      <c r="K633" t="s">
        <v>1905</v>
      </c>
      <c r="L633" t="s">
        <v>52</v>
      </c>
      <c r="M633">
        <v>15248.2755</v>
      </c>
      <c r="N633">
        <v>270</v>
      </c>
      <c r="O633" t="s">
        <v>22</v>
      </c>
      <c r="P633" t="s">
        <v>22</v>
      </c>
      <c r="Q633" s="2">
        <v>44866</v>
      </c>
      <c r="R633" t="s">
        <v>44</v>
      </c>
      <c r="S633" t="s">
        <v>45</v>
      </c>
      <c r="T633">
        <f>_xlfn.DAYS(Raw_data_US_healthcare[[#This Row],[Discharge Date]],Raw_data_US_healthcare[[#This Row],[Date of Admission]])</f>
        <v>14</v>
      </c>
    </row>
    <row r="634" spans="1:20" x14ac:dyDescent="0.3">
      <c r="A634" t="s">
        <v>26512</v>
      </c>
      <c r="B634" t="s">
        <v>1906</v>
      </c>
      <c r="C634">
        <v>36</v>
      </c>
      <c r="D634" t="str">
        <f>IF(Raw_data_US_healthcare[[#This Row],[Age]]&lt;35,"Young",IF(Raw_data_US_healthcare[[#This Row],[Age]]&lt;60,"Middle","Senior"))</f>
        <v>Middle</v>
      </c>
      <c r="E634" t="s">
        <v>26</v>
      </c>
      <c r="F634" t="s">
        <v>113</v>
      </c>
      <c r="G634" t="s">
        <v>113</v>
      </c>
      <c r="H634" t="s">
        <v>69</v>
      </c>
      <c r="I634" s="2">
        <v>43862</v>
      </c>
      <c r="J634" t="s">
        <v>1907</v>
      </c>
      <c r="K634" t="s">
        <v>1908</v>
      </c>
      <c r="L634" t="s">
        <v>60</v>
      </c>
      <c r="M634">
        <v>36489.404399999999</v>
      </c>
      <c r="N634">
        <v>226</v>
      </c>
      <c r="O634" t="s">
        <v>43</v>
      </c>
      <c r="P634" t="s">
        <v>43</v>
      </c>
      <c r="Q634" s="2">
        <v>43883</v>
      </c>
      <c r="R634" t="s">
        <v>32</v>
      </c>
      <c r="S634" t="s">
        <v>45</v>
      </c>
      <c r="T634">
        <f>_xlfn.DAYS(Raw_data_US_healthcare[[#This Row],[Discharge Date]],Raw_data_US_healthcare[[#This Row],[Date of Admission]])</f>
        <v>21</v>
      </c>
    </row>
    <row r="635" spans="1:20" x14ac:dyDescent="0.3">
      <c r="A635" t="s">
        <v>26511</v>
      </c>
      <c r="B635" t="s">
        <v>1909</v>
      </c>
      <c r="C635">
        <v>23</v>
      </c>
      <c r="D635" t="str">
        <f>IF(Raw_data_US_healthcare[[#This Row],[Age]]&lt;35,"Young",IF(Raw_data_US_healthcare[[#This Row],[Age]]&lt;60,"Middle","Senior"))</f>
        <v>Young</v>
      </c>
      <c r="E635" t="s">
        <v>16</v>
      </c>
      <c r="F635" t="s">
        <v>88</v>
      </c>
      <c r="G635" t="s">
        <v>88</v>
      </c>
      <c r="H635" t="s">
        <v>28</v>
      </c>
      <c r="I635" s="2">
        <v>43592</v>
      </c>
      <c r="J635" t="s">
        <v>1910</v>
      </c>
      <c r="K635" t="s">
        <v>1911</v>
      </c>
      <c r="L635" t="s">
        <v>31</v>
      </c>
      <c r="M635">
        <v>44343.065300000002</v>
      </c>
      <c r="N635">
        <v>133</v>
      </c>
      <c r="O635" t="s">
        <v>43</v>
      </c>
      <c r="P635" t="s">
        <v>43</v>
      </c>
      <c r="Q635" s="2">
        <v>43598</v>
      </c>
      <c r="R635" t="s">
        <v>32</v>
      </c>
      <c r="S635" t="s">
        <v>45</v>
      </c>
      <c r="T635">
        <f>_xlfn.DAYS(Raw_data_US_healthcare[[#This Row],[Discharge Date]],Raw_data_US_healthcare[[#This Row],[Date of Admission]])</f>
        <v>6</v>
      </c>
    </row>
    <row r="636" spans="1:20" x14ac:dyDescent="0.3">
      <c r="A636" t="s">
        <v>26512</v>
      </c>
      <c r="B636" t="s">
        <v>1912</v>
      </c>
      <c r="C636">
        <v>65</v>
      </c>
      <c r="D636" t="str">
        <f>IF(Raw_data_US_healthcare[[#This Row],[Age]]&lt;35,"Young",IF(Raw_data_US_healthcare[[#This Row],[Age]]&lt;60,"Middle","Senior"))</f>
        <v>Senior</v>
      </c>
      <c r="E636" t="s">
        <v>26</v>
      </c>
      <c r="F636" t="s">
        <v>228</v>
      </c>
      <c r="G636" t="s">
        <v>228</v>
      </c>
      <c r="H636" t="s">
        <v>26514</v>
      </c>
      <c r="I636" s="2">
        <v>43916</v>
      </c>
      <c r="J636" t="s">
        <v>1913</v>
      </c>
      <c r="K636" t="s">
        <v>1914</v>
      </c>
      <c r="L636" t="s">
        <v>21</v>
      </c>
      <c r="M636">
        <v>3886.5459999999998</v>
      </c>
      <c r="N636">
        <v>261</v>
      </c>
      <c r="O636" t="s">
        <v>43</v>
      </c>
      <c r="P636" t="s">
        <v>43</v>
      </c>
      <c r="Q636" s="2">
        <v>43924</v>
      </c>
      <c r="R636" t="s">
        <v>32</v>
      </c>
      <c r="S636" t="s">
        <v>45</v>
      </c>
      <c r="T636">
        <f>_xlfn.DAYS(Raw_data_US_healthcare[[#This Row],[Discharge Date]],Raw_data_US_healthcare[[#This Row],[Date of Admission]])</f>
        <v>8</v>
      </c>
    </row>
    <row r="637" spans="1:20" x14ac:dyDescent="0.3">
      <c r="A637" t="s">
        <v>26512</v>
      </c>
      <c r="B637" t="s">
        <v>1915</v>
      </c>
      <c r="C637">
        <v>72</v>
      </c>
      <c r="D637" t="str">
        <f>IF(Raw_data_US_healthcare[[#This Row],[Age]]&lt;35,"Young",IF(Raw_data_US_healthcare[[#This Row],[Age]]&lt;60,"Middle","Senior"))</f>
        <v>Senior</v>
      </c>
      <c r="E637" t="s">
        <v>26</v>
      </c>
      <c r="F637" t="s">
        <v>88</v>
      </c>
      <c r="G637" t="s">
        <v>88</v>
      </c>
      <c r="H637" t="s">
        <v>69</v>
      </c>
      <c r="I637" s="2">
        <v>43533</v>
      </c>
      <c r="J637" t="s">
        <v>1916</v>
      </c>
      <c r="K637" t="s">
        <v>1917</v>
      </c>
      <c r="L637" t="s">
        <v>31</v>
      </c>
      <c r="M637">
        <v>14754.5124</v>
      </c>
      <c r="N637">
        <v>415</v>
      </c>
      <c r="O637" t="s">
        <v>22</v>
      </c>
      <c r="P637" t="s">
        <v>22</v>
      </c>
      <c r="Q637" s="2">
        <v>43533</v>
      </c>
      <c r="R637" t="s">
        <v>44</v>
      </c>
      <c r="S637" t="s">
        <v>45</v>
      </c>
      <c r="T637">
        <f>_xlfn.DAYS(Raw_data_US_healthcare[[#This Row],[Discharge Date]],Raw_data_US_healthcare[[#This Row],[Date of Admission]])</f>
        <v>0</v>
      </c>
    </row>
    <row r="638" spans="1:20" x14ac:dyDescent="0.3">
      <c r="A638" t="s">
        <v>26511</v>
      </c>
      <c r="B638" t="s">
        <v>1918</v>
      </c>
      <c r="C638">
        <v>46</v>
      </c>
      <c r="D638" t="str">
        <f>IF(Raw_data_US_healthcare[[#This Row],[Age]]&lt;35,"Young",IF(Raw_data_US_healthcare[[#This Row],[Age]]&lt;60,"Middle","Senior"))</f>
        <v>Middle</v>
      </c>
      <c r="E638" t="s">
        <v>16</v>
      </c>
      <c r="F638" t="s">
        <v>35</v>
      </c>
      <c r="G638" t="s">
        <v>35</v>
      </c>
      <c r="H638" t="s">
        <v>18</v>
      </c>
      <c r="I638" s="2">
        <v>44362</v>
      </c>
      <c r="J638" t="s">
        <v>1919</v>
      </c>
      <c r="K638" t="s">
        <v>1920</v>
      </c>
      <c r="L638" t="s">
        <v>60</v>
      </c>
      <c r="M638">
        <v>8732.8780000000006</v>
      </c>
      <c r="N638">
        <v>450</v>
      </c>
      <c r="O638" t="s">
        <v>39</v>
      </c>
      <c r="P638" t="s">
        <v>39</v>
      </c>
      <c r="Q638" s="2">
        <v>44380</v>
      </c>
      <c r="R638" t="s">
        <v>44</v>
      </c>
      <c r="S638" t="s">
        <v>45</v>
      </c>
      <c r="T638">
        <f>_xlfn.DAYS(Raw_data_US_healthcare[[#This Row],[Discharge Date]],Raw_data_US_healthcare[[#This Row],[Date of Admission]])</f>
        <v>18</v>
      </c>
    </row>
    <row r="639" spans="1:20" x14ac:dyDescent="0.3">
      <c r="A639" t="s">
        <v>26512</v>
      </c>
      <c r="B639" t="s">
        <v>1921</v>
      </c>
      <c r="C639">
        <v>68</v>
      </c>
      <c r="D639" t="str">
        <f>IF(Raw_data_US_healthcare[[#This Row],[Age]]&lt;35,"Young",IF(Raw_data_US_healthcare[[#This Row],[Age]]&lt;60,"Middle","Senior"))</f>
        <v>Senior</v>
      </c>
      <c r="E639" t="s">
        <v>26</v>
      </c>
      <c r="F639" t="s">
        <v>88</v>
      </c>
      <c r="G639" t="s">
        <v>88</v>
      </c>
      <c r="H639" t="s">
        <v>69</v>
      </c>
      <c r="I639" s="2">
        <v>45014</v>
      </c>
      <c r="J639" t="s">
        <v>1922</v>
      </c>
      <c r="K639" t="s">
        <v>1923</v>
      </c>
      <c r="L639" t="s">
        <v>21</v>
      </c>
      <c r="M639">
        <v>64354.571600000003</v>
      </c>
      <c r="N639">
        <v>153</v>
      </c>
      <c r="O639" t="s">
        <v>39</v>
      </c>
      <c r="P639" t="s">
        <v>39</v>
      </c>
      <c r="Q639" s="2">
        <v>45042</v>
      </c>
      <c r="R639" t="s">
        <v>48</v>
      </c>
      <c r="S639" t="s">
        <v>33</v>
      </c>
      <c r="T639">
        <f>_xlfn.DAYS(Raw_data_US_healthcare[[#This Row],[Discharge Date]],Raw_data_US_healthcare[[#This Row],[Date of Admission]])</f>
        <v>28</v>
      </c>
    </row>
    <row r="640" spans="1:20" x14ac:dyDescent="0.3">
      <c r="A640" t="s">
        <v>26511</v>
      </c>
      <c r="B640" t="s">
        <v>1924</v>
      </c>
      <c r="C640">
        <v>59</v>
      </c>
      <c r="D640" t="str">
        <f>IF(Raw_data_US_healthcare[[#This Row],[Age]]&lt;35,"Young",IF(Raw_data_US_healthcare[[#This Row],[Age]]&lt;60,"Middle","Senior"))</f>
        <v>Middle</v>
      </c>
      <c r="E640" t="s">
        <v>16</v>
      </c>
      <c r="F640" t="s">
        <v>17</v>
      </c>
      <c r="G640" t="s">
        <v>17</v>
      </c>
      <c r="H640" t="s">
        <v>26516</v>
      </c>
      <c r="I640" s="2">
        <v>43754</v>
      </c>
      <c r="J640" t="s">
        <v>1925</v>
      </c>
      <c r="K640" t="s">
        <v>1926</v>
      </c>
      <c r="L640" t="s">
        <v>60</v>
      </c>
      <c r="M640">
        <v>2911.8962000000001</v>
      </c>
      <c r="N640">
        <v>240</v>
      </c>
      <c r="O640" t="s">
        <v>43</v>
      </c>
      <c r="P640" t="s">
        <v>43</v>
      </c>
      <c r="Q640" s="2">
        <v>43784</v>
      </c>
      <c r="R640" t="s">
        <v>48</v>
      </c>
      <c r="S640" t="s">
        <v>24</v>
      </c>
      <c r="T640">
        <f>_xlfn.DAYS(Raw_data_US_healthcare[[#This Row],[Discharge Date]],Raw_data_US_healthcare[[#This Row],[Date of Admission]])</f>
        <v>30</v>
      </c>
    </row>
    <row r="641" spans="1:20" x14ac:dyDescent="0.3">
      <c r="A641" t="s">
        <v>26511</v>
      </c>
      <c r="B641" t="s">
        <v>1927</v>
      </c>
      <c r="C641">
        <v>77</v>
      </c>
      <c r="D641" t="str">
        <f>IF(Raw_data_US_healthcare[[#This Row],[Age]]&lt;35,"Young",IF(Raw_data_US_healthcare[[#This Row],[Age]]&lt;60,"Middle","Senior"))</f>
        <v>Senior</v>
      </c>
      <c r="E641" t="s">
        <v>16</v>
      </c>
      <c r="F641" t="s">
        <v>17</v>
      </c>
      <c r="G641" t="s">
        <v>17</v>
      </c>
      <c r="H641" t="s">
        <v>69</v>
      </c>
      <c r="I641" s="2">
        <v>44619</v>
      </c>
      <c r="J641" t="s">
        <v>1928</v>
      </c>
      <c r="K641" t="s">
        <v>1929</v>
      </c>
      <c r="L641" t="s">
        <v>56</v>
      </c>
      <c r="M641">
        <v>62413.265399999997</v>
      </c>
      <c r="N641">
        <v>231</v>
      </c>
      <c r="O641" t="s">
        <v>39</v>
      </c>
      <c r="P641" t="s">
        <v>39</v>
      </c>
      <c r="Q641" s="2">
        <v>44643</v>
      </c>
      <c r="R641" t="s">
        <v>83</v>
      </c>
      <c r="S641" t="s">
        <v>45</v>
      </c>
      <c r="T641">
        <f>_xlfn.DAYS(Raw_data_US_healthcare[[#This Row],[Discharge Date]],Raw_data_US_healthcare[[#This Row],[Date of Admission]])</f>
        <v>24</v>
      </c>
    </row>
    <row r="642" spans="1:20" x14ac:dyDescent="0.3">
      <c r="A642" t="s">
        <v>26512</v>
      </c>
      <c r="B642" t="s">
        <v>1930</v>
      </c>
      <c r="C642">
        <v>27</v>
      </c>
      <c r="D642" t="str">
        <f>IF(Raw_data_US_healthcare[[#This Row],[Age]]&lt;35,"Young",IF(Raw_data_US_healthcare[[#This Row],[Age]]&lt;60,"Middle","Senior"))</f>
        <v>Young</v>
      </c>
      <c r="E642" t="s">
        <v>26</v>
      </c>
      <c r="F642" t="s">
        <v>49</v>
      </c>
      <c r="G642" t="s">
        <v>49</v>
      </c>
      <c r="H642" t="s">
        <v>18</v>
      </c>
      <c r="I642" s="2">
        <v>43995</v>
      </c>
      <c r="J642" t="s">
        <v>1931</v>
      </c>
      <c r="K642" t="s">
        <v>1932</v>
      </c>
      <c r="L642" t="s">
        <v>56</v>
      </c>
      <c r="M642">
        <v>7031.56</v>
      </c>
      <c r="N642">
        <v>136</v>
      </c>
      <c r="O642" t="s">
        <v>39</v>
      </c>
      <c r="P642" t="s">
        <v>39</v>
      </c>
      <c r="Q642" s="2">
        <v>44006</v>
      </c>
      <c r="R642" t="s">
        <v>48</v>
      </c>
      <c r="S642" t="s">
        <v>45</v>
      </c>
      <c r="T642">
        <f>_xlfn.DAYS(Raw_data_US_healthcare[[#This Row],[Discharge Date]],Raw_data_US_healthcare[[#This Row],[Date of Admission]])</f>
        <v>11</v>
      </c>
    </row>
    <row r="643" spans="1:20" x14ac:dyDescent="0.3">
      <c r="A643" t="s">
        <v>26511</v>
      </c>
      <c r="B643" t="s">
        <v>1933</v>
      </c>
      <c r="C643">
        <v>84</v>
      </c>
      <c r="D643" t="str">
        <f>IF(Raw_data_US_healthcare[[#This Row],[Age]]&lt;35,"Young",IF(Raw_data_US_healthcare[[#This Row],[Age]]&lt;60,"Middle","Senior"))</f>
        <v>Senior</v>
      </c>
      <c r="E643" t="s">
        <v>16</v>
      </c>
      <c r="F643" t="s">
        <v>88</v>
      </c>
      <c r="G643" t="s">
        <v>88</v>
      </c>
      <c r="H643" t="s">
        <v>69</v>
      </c>
      <c r="I643" s="2">
        <v>43420</v>
      </c>
      <c r="J643" t="s">
        <v>1934</v>
      </c>
      <c r="K643" t="s">
        <v>1935</v>
      </c>
      <c r="L643" t="s">
        <v>56</v>
      </c>
      <c r="M643">
        <v>18406.7896</v>
      </c>
      <c r="N643">
        <v>304</v>
      </c>
      <c r="O643" t="s">
        <v>39</v>
      </c>
      <c r="P643" t="s">
        <v>39</v>
      </c>
      <c r="Q643" s="2">
        <v>43430</v>
      </c>
      <c r="R643" t="s">
        <v>32</v>
      </c>
      <c r="S643" t="s">
        <v>45</v>
      </c>
      <c r="T643">
        <f>_xlfn.DAYS(Raw_data_US_healthcare[[#This Row],[Discharge Date]],Raw_data_US_healthcare[[#This Row],[Date of Admission]])</f>
        <v>10</v>
      </c>
    </row>
    <row r="644" spans="1:20" x14ac:dyDescent="0.3">
      <c r="A644" t="s">
        <v>26512</v>
      </c>
      <c r="B644" t="s">
        <v>1699</v>
      </c>
      <c r="C644">
        <v>59</v>
      </c>
      <c r="D644" t="str">
        <f>IF(Raw_data_US_healthcare[[#This Row],[Age]]&lt;35,"Young",IF(Raw_data_US_healthcare[[#This Row],[Age]]&lt;60,"Middle","Senior"))</f>
        <v>Middle</v>
      </c>
      <c r="E644" t="s">
        <v>26</v>
      </c>
      <c r="F644" t="s">
        <v>35</v>
      </c>
      <c r="G644" t="s">
        <v>35</v>
      </c>
      <c r="H644" t="s">
        <v>26514</v>
      </c>
      <c r="I644" s="2">
        <v>44729</v>
      </c>
      <c r="J644" t="s">
        <v>1936</v>
      </c>
      <c r="K644" t="s">
        <v>1937</v>
      </c>
      <c r="L644" t="s">
        <v>31</v>
      </c>
      <c r="M644">
        <v>23769.158800000001</v>
      </c>
      <c r="N644">
        <v>171</v>
      </c>
      <c r="O644" t="s">
        <v>22</v>
      </c>
      <c r="P644" t="s">
        <v>22</v>
      </c>
      <c r="Q644" s="2">
        <v>44747</v>
      </c>
      <c r="R644" t="s">
        <v>32</v>
      </c>
      <c r="S644" t="s">
        <v>45</v>
      </c>
      <c r="T644">
        <f>_xlfn.DAYS(Raw_data_US_healthcare[[#This Row],[Discharge Date]],Raw_data_US_healthcare[[#This Row],[Date of Admission]])</f>
        <v>18</v>
      </c>
    </row>
    <row r="645" spans="1:20" x14ac:dyDescent="0.3">
      <c r="A645" t="s">
        <v>26511</v>
      </c>
      <c r="B645" t="s">
        <v>1938</v>
      </c>
      <c r="C645">
        <v>70</v>
      </c>
      <c r="D645" t="str">
        <f>IF(Raw_data_US_healthcare[[#This Row],[Age]]&lt;35,"Young",IF(Raw_data_US_healthcare[[#This Row],[Age]]&lt;60,"Middle","Senior"))</f>
        <v>Senior</v>
      </c>
      <c r="E645" t="s">
        <v>16</v>
      </c>
      <c r="F645" t="s">
        <v>27</v>
      </c>
      <c r="G645" t="s">
        <v>27</v>
      </c>
      <c r="H645" t="s">
        <v>18</v>
      </c>
      <c r="I645" s="2">
        <v>44753</v>
      </c>
      <c r="J645" t="s">
        <v>1939</v>
      </c>
      <c r="K645" t="s">
        <v>1940</v>
      </c>
      <c r="L645" t="s">
        <v>31</v>
      </c>
      <c r="M645">
        <v>10734.712</v>
      </c>
      <c r="N645">
        <v>139</v>
      </c>
      <c r="O645" t="s">
        <v>43</v>
      </c>
      <c r="P645" t="s">
        <v>43</v>
      </c>
      <c r="Q645" s="2">
        <v>44757</v>
      </c>
      <c r="R645" t="s">
        <v>32</v>
      </c>
      <c r="S645" t="s">
        <v>33</v>
      </c>
      <c r="T645">
        <f>_xlfn.DAYS(Raw_data_US_healthcare[[#This Row],[Discharge Date]],Raw_data_US_healthcare[[#This Row],[Date of Admission]])</f>
        <v>4</v>
      </c>
    </row>
    <row r="646" spans="1:20" x14ac:dyDescent="0.3">
      <c r="A646" t="s">
        <v>26511</v>
      </c>
      <c r="B646" t="s">
        <v>1941</v>
      </c>
      <c r="C646">
        <v>37</v>
      </c>
      <c r="D646" t="str">
        <f>IF(Raw_data_US_healthcare[[#This Row],[Age]]&lt;35,"Young",IF(Raw_data_US_healthcare[[#This Row],[Age]]&lt;60,"Middle","Senior"))</f>
        <v>Middle</v>
      </c>
      <c r="E646" t="s">
        <v>16</v>
      </c>
      <c r="F646" t="s">
        <v>113</v>
      </c>
      <c r="G646" t="s">
        <v>113</v>
      </c>
      <c r="H646" t="s">
        <v>26516</v>
      </c>
      <c r="I646" s="2">
        <v>44391</v>
      </c>
      <c r="J646" t="s">
        <v>1942</v>
      </c>
      <c r="K646" t="s">
        <v>1943</v>
      </c>
      <c r="L646" t="s">
        <v>52</v>
      </c>
      <c r="M646">
        <v>25922.167600000001</v>
      </c>
      <c r="N646">
        <v>464</v>
      </c>
      <c r="O646" t="s">
        <v>43</v>
      </c>
      <c r="P646" t="s">
        <v>43</v>
      </c>
      <c r="Q646" s="2">
        <v>44401</v>
      </c>
      <c r="R646" t="s">
        <v>83</v>
      </c>
      <c r="S646" t="s">
        <v>33</v>
      </c>
      <c r="T646">
        <f>_xlfn.DAYS(Raw_data_US_healthcare[[#This Row],[Discharge Date]],Raw_data_US_healthcare[[#This Row],[Date of Admission]])</f>
        <v>10</v>
      </c>
    </row>
    <row r="647" spans="1:20" x14ac:dyDescent="0.3">
      <c r="A647" t="s">
        <v>26512</v>
      </c>
      <c r="B647" t="s">
        <v>1944</v>
      </c>
      <c r="C647">
        <v>76</v>
      </c>
      <c r="D647" t="str">
        <f>IF(Raw_data_US_healthcare[[#This Row],[Age]]&lt;35,"Young",IF(Raw_data_US_healthcare[[#This Row],[Age]]&lt;60,"Middle","Senior"))</f>
        <v>Senior</v>
      </c>
      <c r="E647" t="s">
        <v>26</v>
      </c>
      <c r="F647" t="s">
        <v>88</v>
      </c>
      <c r="G647" t="s">
        <v>88</v>
      </c>
      <c r="H647" t="s">
        <v>69</v>
      </c>
      <c r="I647" s="2">
        <v>43546</v>
      </c>
      <c r="J647" t="s">
        <v>1945</v>
      </c>
      <c r="K647" t="s">
        <v>1946</v>
      </c>
      <c r="L647" t="s">
        <v>31</v>
      </c>
      <c r="M647">
        <v>56474.571799999998</v>
      </c>
      <c r="N647">
        <v>478</v>
      </c>
      <c r="O647" t="s">
        <v>22</v>
      </c>
      <c r="P647" t="s">
        <v>22</v>
      </c>
      <c r="Q647" s="2">
        <v>43560</v>
      </c>
      <c r="R647" t="s">
        <v>32</v>
      </c>
      <c r="S647" t="s">
        <v>24</v>
      </c>
      <c r="T647">
        <f>_xlfn.DAYS(Raw_data_US_healthcare[[#This Row],[Discharge Date]],Raw_data_US_healthcare[[#This Row],[Date of Admission]])</f>
        <v>14</v>
      </c>
    </row>
    <row r="648" spans="1:20" x14ac:dyDescent="0.3">
      <c r="A648" t="s">
        <v>26511</v>
      </c>
      <c r="B648" t="s">
        <v>1947</v>
      </c>
      <c r="C648">
        <v>62</v>
      </c>
      <c r="D648" t="str">
        <f>IF(Raw_data_US_healthcare[[#This Row],[Age]]&lt;35,"Young",IF(Raw_data_US_healthcare[[#This Row],[Age]]&lt;60,"Middle","Senior"))</f>
        <v>Senior</v>
      </c>
      <c r="E648" t="s">
        <v>16</v>
      </c>
      <c r="F648" t="s">
        <v>113</v>
      </c>
      <c r="G648" t="s">
        <v>113</v>
      </c>
      <c r="H648" t="s">
        <v>26516</v>
      </c>
      <c r="I648" s="2">
        <v>44164</v>
      </c>
      <c r="J648" t="s">
        <v>1948</v>
      </c>
      <c r="K648" t="s">
        <v>1949</v>
      </c>
      <c r="L648" t="s">
        <v>52</v>
      </c>
      <c r="M648">
        <v>9276.3515000000007</v>
      </c>
      <c r="N648">
        <v>272</v>
      </c>
      <c r="O648" t="s">
        <v>43</v>
      </c>
      <c r="P648" t="s">
        <v>43</v>
      </c>
      <c r="Q648" s="2">
        <v>44176</v>
      </c>
      <c r="R648" t="s">
        <v>23</v>
      </c>
      <c r="S648" t="s">
        <v>33</v>
      </c>
      <c r="T648">
        <f>_xlfn.DAYS(Raw_data_US_healthcare[[#This Row],[Discharge Date]],Raw_data_US_healthcare[[#This Row],[Date of Admission]])</f>
        <v>12</v>
      </c>
    </row>
    <row r="649" spans="1:20" x14ac:dyDescent="0.3">
      <c r="A649" t="s">
        <v>26511</v>
      </c>
      <c r="B649" t="s">
        <v>1950</v>
      </c>
      <c r="C649">
        <v>41</v>
      </c>
      <c r="D649" t="str">
        <f>IF(Raw_data_US_healthcare[[#This Row],[Age]]&lt;35,"Young",IF(Raw_data_US_healthcare[[#This Row],[Age]]&lt;60,"Middle","Senior"))</f>
        <v>Middle</v>
      </c>
      <c r="E649" t="s">
        <v>16</v>
      </c>
      <c r="F649" t="s">
        <v>17</v>
      </c>
      <c r="G649" t="s">
        <v>17</v>
      </c>
      <c r="H649" t="s">
        <v>26516</v>
      </c>
      <c r="I649" s="2">
        <v>43634</v>
      </c>
      <c r="J649" t="s">
        <v>1951</v>
      </c>
      <c r="K649" t="s">
        <v>1952</v>
      </c>
      <c r="L649" t="s">
        <v>56</v>
      </c>
      <c r="M649">
        <v>7279.1890000000003</v>
      </c>
      <c r="N649">
        <v>263</v>
      </c>
      <c r="O649" t="s">
        <v>43</v>
      </c>
      <c r="P649" t="s">
        <v>43</v>
      </c>
      <c r="Q649" s="2">
        <v>43660</v>
      </c>
      <c r="R649" t="s">
        <v>48</v>
      </c>
      <c r="S649" t="s">
        <v>45</v>
      </c>
      <c r="T649">
        <f>_xlfn.DAYS(Raw_data_US_healthcare[[#This Row],[Discharge Date]],Raw_data_US_healthcare[[#This Row],[Date of Admission]])</f>
        <v>26</v>
      </c>
    </row>
    <row r="650" spans="1:20" x14ac:dyDescent="0.3">
      <c r="A650" t="s">
        <v>26512</v>
      </c>
      <c r="B650" t="s">
        <v>1953</v>
      </c>
      <c r="C650">
        <v>48</v>
      </c>
      <c r="D650" t="str">
        <f>IF(Raw_data_US_healthcare[[#This Row],[Age]]&lt;35,"Young",IF(Raw_data_US_healthcare[[#This Row],[Age]]&lt;60,"Middle","Senior"))</f>
        <v>Middle</v>
      </c>
      <c r="E650" t="s">
        <v>26</v>
      </c>
      <c r="F650" t="s">
        <v>49</v>
      </c>
      <c r="G650" t="s">
        <v>49</v>
      </c>
      <c r="H650" t="s">
        <v>36</v>
      </c>
      <c r="I650" s="2">
        <v>43425</v>
      </c>
      <c r="J650" t="s">
        <v>1954</v>
      </c>
      <c r="K650" t="s">
        <v>1955</v>
      </c>
      <c r="L650" t="s">
        <v>56</v>
      </c>
      <c r="M650">
        <v>17912.138599999998</v>
      </c>
      <c r="N650">
        <v>147</v>
      </c>
      <c r="O650" t="s">
        <v>22</v>
      </c>
      <c r="P650" t="s">
        <v>22</v>
      </c>
      <c r="Q650" s="2">
        <v>43444</v>
      </c>
      <c r="R650" t="s">
        <v>48</v>
      </c>
      <c r="S650" t="s">
        <v>45</v>
      </c>
      <c r="T650">
        <f>_xlfn.DAYS(Raw_data_US_healthcare[[#This Row],[Discharge Date]],Raw_data_US_healthcare[[#This Row],[Date of Admission]])</f>
        <v>19</v>
      </c>
    </row>
    <row r="651" spans="1:20" x14ac:dyDescent="0.3">
      <c r="A651" t="s">
        <v>26512</v>
      </c>
      <c r="B651" t="s">
        <v>1956</v>
      </c>
      <c r="C651">
        <v>69</v>
      </c>
      <c r="D651" t="str">
        <f>IF(Raw_data_US_healthcare[[#This Row],[Age]]&lt;35,"Young",IF(Raw_data_US_healthcare[[#This Row],[Age]]&lt;60,"Middle","Senior"))</f>
        <v>Senior</v>
      </c>
      <c r="E651" t="s">
        <v>26</v>
      </c>
      <c r="F651" t="s">
        <v>228</v>
      </c>
      <c r="G651" t="s">
        <v>228</v>
      </c>
      <c r="H651" t="s">
        <v>26514</v>
      </c>
      <c r="I651" s="2">
        <v>44498</v>
      </c>
      <c r="J651" t="s">
        <v>1957</v>
      </c>
      <c r="K651" t="s">
        <v>1958</v>
      </c>
      <c r="L651" t="s">
        <v>52</v>
      </c>
      <c r="M651">
        <v>20517.586200000002</v>
      </c>
      <c r="N651">
        <v>384</v>
      </c>
      <c r="O651" t="s">
        <v>39</v>
      </c>
      <c r="P651" t="s">
        <v>39</v>
      </c>
      <c r="Q651" s="2">
        <v>44504</v>
      </c>
      <c r="R651" t="s">
        <v>23</v>
      </c>
      <c r="S651" t="s">
        <v>33</v>
      </c>
      <c r="T651">
        <f>_xlfn.DAYS(Raw_data_US_healthcare[[#This Row],[Discharge Date]],Raw_data_US_healthcare[[#This Row],[Date of Admission]])</f>
        <v>6</v>
      </c>
    </row>
    <row r="652" spans="1:20" x14ac:dyDescent="0.3">
      <c r="A652" t="s">
        <v>26512</v>
      </c>
      <c r="B652" t="s">
        <v>1959</v>
      </c>
      <c r="C652">
        <v>74</v>
      </c>
      <c r="D652" t="str">
        <f>IF(Raw_data_US_healthcare[[#This Row],[Age]]&lt;35,"Young",IF(Raw_data_US_healthcare[[#This Row],[Age]]&lt;60,"Middle","Senior"))</f>
        <v>Senior</v>
      </c>
      <c r="E652" t="s">
        <v>26</v>
      </c>
      <c r="F652" t="s">
        <v>49</v>
      </c>
      <c r="G652" t="s">
        <v>49</v>
      </c>
      <c r="H652" t="s">
        <v>26514</v>
      </c>
      <c r="I652" s="2">
        <v>45149</v>
      </c>
      <c r="J652" t="s">
        <v>1960</v>
      </c>
      <c r="K652" t="s">
        <v>1961</v>
      </c>
      <c r="L652" t="s">
        <v>56</v>
      </c>
      <c r="M652">
        <v>31038.056100000002</v>
      </c>
      <c r="N652">
        <v>443</v>
      </c>
      <c r="O652" t="s">
        <v>39</v>
      </c>
      <c r="P652" t="s">
        <v>39</v>
      </c>
      <c r="Q652" s="2">
        <v>45168</v>
      </c>
      <c r="R652" t="s">
        <v>44</v>
      </c>
      <c r="S652" t="s">
        <v>24</v>
      </c>
      <c r="T652">
        <f>_xlfn.DAYS(Raw_data_US_healthcare[[#This Row],[Discharge Date]],Raw_data_US_healthcare[[#This Row],[Date of Admission]])</f>
        <v>19</v>
      </c>
    </row>
    <row r="653" spans="1:20" x14ac:dyDescent="0.3">
      <c r="A653" t="s">
        <v>26512</v>
      </c>
      <c r="B653" t="s">
        <v>1962</v>
      </c>
      <c r="C653">
        <v>54</v>
      </c>
      <c r="D653" t="str">
        <f>IF(Raw_data_US_healthcare[[#This Row],[Age]]&lt;35,"Young",IF(Raw_data_US_healthcare[[#This Row],[Age]]&lt;60,"Middle","Senior"))</f>
        <v>Middle</v>
      </c>
      <c r="E653" t="s">
        <v>26</v>
      </c>
      <c r="F653" t="s">
        <v>17</v>
      </c>
      <c r="G653" t="s">
        <v>17</v>
      </c>
      <c r="H653" t="s">
        <v>28</v>
      </c>
      <c r="I653" s="2">
        <v>44827</v>
      </c>
      <c r="J653" t="s">
        <v>1963</v>
      </c>
      <c r="K653" t="s">
        <v>1964</v>
      </c>
      <c r="L653" t="s">
        <v>21</v>
      </c>
      <c r="M653">
        <v>35368.482600000003</v>
      </c>
      <c r="N653">
        <v>499</v>
      </c>
      <c r="O653" t="s">
        <v>39</v>
      </c>
      <c r="P653" t="s">
        <v>39</v>
      </c>
      <c r="Q653" s="2">
        <v>44833</v>
      </c>
      <c r="R653" t="s">
        <v>44</v>
      </c>
      <c r="S653" t="s">
        <v>33</v>
      </c>
      <c r="T653">
        <f>_xlfn.DAYS(Raw_data_US_healthcare[[#This Row],[Discharge Date]],Raw_data_US_healthcare[[#This Row],[Date of Admission]])</f>
        <v>6</v>
      </c>
    </row>
    <row r="654" spans="1:20" x14ac:dyDescent="0.3">
      <c r="A654" t="s">
        <v>26511</v>
      </c>
      <c r="B654" t="s">
        <v>1965</v>
      </c>
      <c r="C654">
        <v>29</v>
      </c>
      <c r="D654" t="str">
        <f>IF(Raw_data_US_healthcare[[#This Row],[Age]]&lt;35,"Young",IF(Raw_data_US_healthcare[[#This Row],[Age]]&lt;60,"Middle","Senior"))</f>
        <v>Young</v>
      </c>
      <c r="E654" t="s">
        <v>16</v>
      </c>
      <c r="F654" t="s">
        <v>35</v>
      </c>
      <c r="G654" t="s">
        <v>35</v>
      </c>
      <c r="H654" t="s">
        <v>18</v>
      </c>
      <c r="I654" s="2">
        <v>44592</v>
      </c>
      <c r="J654" t="s">
        <v>1966</v>
      </c>
      <c r="K654" t="s">
        <v>1182</v>
      </c>
      <c r="L654" t="s">
        <v>52</v>
      </c>
      <c r="M654">
        <v>16688.243399999999</v>
      </c>
      <c r="N654">
        <v>254</v>
      </c>
      <c r="O654" t="s">
        <v>43</v>
      </c>
      <c r="P654" t="s">
        <v>43</v>
      </c>
      <c r="Q654" s="2">
        <v>44613</v>
      </c>
      <c r="R654" t="s">
        <v>44</v>
      </c>
      <c r="S654" t="s">
        <v>45</v>
      </c>
      <c r="T654">
        <f>_xlfn.DAYS(Raw_data_US_healthcare[[#This Row],[Discharge Date]],Raw_data_US_healthcare[[#This Row],[Date of Admission]])</f>
        <v>21</v>
      </c>
    </row>
    <row r="655" spans="1:20" x14ac:dyDescent="0.3">
      <c r="A655" t="s">
        <v>26511</v>
      </c>
      <c r="B655" t="s">
        <v>1967</v>
      </c>
      <c r="C655">
        <v>50</v>
      </c>
      <c r="D655" t="str">
        <f>IF(Raw_data_US_healthcare[[#This Row],[Age]]&lt;35,"Young",IF(Raw_data_US_healthcare[[#This Row],[Age]]&lt;60,"Middle","Senior"))</f>
        <v>Middle</v>
      </c>
      <c r="E655" t="s">
        <v>16</v>
      </c>
      <c r="F655" t="s">
        <v>113</v>
      </c>
      <c r="G655" t="s">
        <v>113</v>
      </c>
      <c r="H655" t="s">
        <v>69</v>
      </c>
      <c r="I655" s="2">
        <v>43439</v>
      </c>
      <c r="J655" t="s">
        <v>1968</v>
      </c>
      <c r="K655" t="s">
        <v>1969</v>
      </c>
      <c r="L655" t="s">
        <v>60</v>
      </c>
      <c r="M655">
        <v>5184.4958999999999</v>
      </c>
      <c r="N655">
        <v>310</v>
      </c>
      <c r="O655" t="s">
        <v>43</v>
      </c>
      <c r="P655" t="s">
        <v>43</v>
      </c>
      <c r="Q655" s="2">
        <v>43446</v>
      </c>
      <c r="R655" t="s">
        <v>44</v>
      </c>
      <c r="S655" t="s">
        <v>24</v>
      </c>
      <c r="T655">
        <f>_xlfn.DAYS(Raw_data_US_healthcare[[#This Row],[Discharge Date]],Raw_data_US_healthcare[[#This Row],[Date of Admission]])</f>
        <v>7</v>
      </c>
    </row>
    <row r="656" spans="1:20" x14ac:dyDescent="0.3">
      <c r="A656" t="s">
        <v>26512</v>
      </c>
      <c r="B656" t="s">
        <v>1970</v>
      </c>
      <c r="C656">
        <v>67</v>
      </c>
      <c r="D656" t="str">
        <f>IF(Raw_data_US_healthcare[[#This Row],[Age]]&lt;35,"Young",IF(Raw_data_US_healthcare[[#This Row],[Age]]&lt;60,"Middle","Senior"))</f>
        <v>Senior</v>
      </c>
      <c r="E656" t="s">
        <v>26</v>
      </c>
      <c r="F656" t="s">
        <v>228</v>
      </c>
      <c r="G656" t="s">
        <v>228</v>
      </c>
      <c r="H656" t="s">
        <v>26516</v>
      </c>
      <c r="I656" s="2">
        <v>44147</v>
      </c>
      <c r="J656" t="s">
        <v>1971</v>
      </c>
      <c r="K656" t="s">
        <v>1972</v>
      </c>
      <c r="L656" t="s">
        <v>31</v>
      </c>
      <c r="M656">
        <v>13223.42</v>
      </c>
      <c r="N656">
        <v>323</v>
      </c>
      <c r="O656" t="s">
        <v>39</v>
      </c>
      <c r="P656" t="s">
        <v>39</v>
      </c>
      <c r="Q656" s="2">
        <v>44176</v>
      </c>
      <c r="R656" t="s">
        <v>32</v>
      </c>
      <c r="S656" t="s">
        <v>24</v>
      </c>
      <c r="T656">
        <f>_xlfn.DAYS(Raw_data_US_healthcare[[#This Row],[Discharge Date]],Raw_data_US_healthcare[[#This Row],[Date of Admission]])</f>
        <v>29</v>
      </c>
    </row>
    <row r="657" spans="1:20" x14ac:dyDescent="0.3">
      <c r="A657" t="s">
        <v>26512</v>
      </c>
      <c r="B657" t="s">
        <v>1973</v>
      </c>
      <c r="C657">
        <v>65</v>
      </c>
      <c r="D657" t="str">
        <f>IF(Raw_data_US_healthcare[[#This Row],[Age]]&lt;35,"Young",IF(Raw_data_US_healthcare[[#This Row],[Age]]&lt;60,"Middle","Senior"))</f>
        <v>Senior</v>
      </c>
      <c r="E657" t="s">
        <v>26</v>
      </c>
      <c r="F657" t="s">
        <v>228</v>
      </c>
      <c r="G657" t="s">
        <v>228</v>
      </c>
      <c r="H657" t="s">
        <v>26516</v>
      </c>
      <c r="I657" s="2">
        <v>44490</v>
      </c>
      <c r="J657" t="s">
        <v>1974</v>
      </c>
      <c r="K657" t="s">
        <v>1975</v>
      </c>
      <c r="L657" t="s">
        <v>31</v>
      </c>
      <c r="M657">
        <v>1283.0766000000001</v>
      </c>
      <c r="N657">
        <v>308</v>
      </c>
      <c r="O657" t="s">
        <v>43</v>
      </c>
      <c r="P657" t="s">
        <v>43</v>
      </c>
      <c r="Q657" s="2">
        <v>44514</v>
      </c>
      <c r="R657" t="s">
        <v>83</v>
      </c>
      <c r="S657" t="s">
        <v>45</v>
      </c>
      <c r="T657">
        <f>_xlfn.DAYS(Raw_data_US_healthcare[[#This Row],[Discharge Date]],Raw_data_US_healthcare[[#This Row],[Date of Admission]])</f>
        <v>24</v>
      </c>
    </row>
    <row r="658" spans="1:20" x14ac:dyDescent="0.3">
      <c r="A658" t="s">
        <v>26512</v>
      </c>
      <c r="B658" t="s">
        <v>1976</v>
      </c>
      <c r="C658">
        <v>66</v>
      </c>
      <c r="D658" t="str">
        <f>IF(Raw_data_US_healthcare[[#This Row],[Age]]&lt;35,"Young",IF(Raw_data_US_healthcare[[#This Row],[Age]]&lt;60,"Middle","Senior"))</f>
        <v>Senior</v>
      </c>
      <c r="E658" t="s">
        <v>26</v>
      </c>
      <c r="F658" t="s">
        <v>35</v>
      </c>
      <c r="G658" t="s">
        <v>35</v>
      </c>
      <c r="H658" t="s">
        <v>69</v>
      </c>
      <c r="I658" s="2">
        <v>44479</v>
      </c>
      <c r="J658" t="s">
        <v>1977</v>
      </c>
      <c r="K658" t="s">
        <v>1978</v>
      </c>
      <c r="L658" t="s">
        <v>60</v>
      </c>
      <c r="M658">
        <v>15649.964599999999</v>
      </c>
      <c r="N658">
        <v>145</v>
      </c>
      <c r="O658" t="s">
        <v>22</v>
      </c>
      <c r="P658" t="s">
        <v>22</v>
      </c>
      <c r="Q658" s="2">
        <v>44483</v>
      </c>
      <c r="R658" t="s">
        <v>48</v>
      </c>
      <c r="S658" t="s">
        <v>45</v>
      </c>
      <c r="T658">
        <f>_xlfn.DAYS(Raw_data_US_healthcare[[#This Row],[Discharge Date]],Raw_data_US_healthcare[[#This Row],[Date of Admission]])</f>
        <v>4</v>
      </c>
    </row>
    <row r="659" spans="1:20" x14ac:dyDescent="0.3">
      <c r="A659" t="s">
        <v>26511</v>
      </c>
      <c r="B659" t="s">
        <v>1979</v>
      </c>
      <c r="C659">
        <v>83</v>
      </c>
      <c r="D659" t="str">
        <f>IF(Raw_data_US_healthcare[[#This Row],[Age]]&lt;35,"Young",IF(Raw_data_US_healthcare[[#This Row],[Age]]&lt;60,"Middle","Senior"))</f>
        <v>Senior</v>
      </c>
      <c r="E659" t="s">
        <v>16</v>
      </c>
      <c r="F659" t="s">
        <v>35</v>
      </c>
      <c r="G659" t="s">
        <v>35</v>
      </c>
      <c r="H659" t="s">
        <v>26514</v>
      </c>
      <c r="I659" s="2">
        <v>44069</v>
      </c>
      <c r="J659" t="s">
        <v>1980</v>
      </c>
      <c r="K659" t="s">
        <v>1981</v>
      </c>
      <c r="L659" t="s">
        <v>52</v>
      </c>
      <c r="M659">
        <v>2787.9337999999998</v>
      </c>
      <c r="N659">
        <v>287</v>
      </c>
      <c r="O659" t="s">
        <v>22</v>
      </c>
      <c r="P659" t="s">
        <v>22</v>
      </c>
      <c r="Q659" s="2">
        <v>44088</v>
      </c>
      <c r="R659" t="s">
        <v>48</v>
      </c>
      <c r="S659" t="s">
        <v>33</v>
      </c>
      <c r="T659">
        <f>_xlfn.DAYS(Raw_data_US_healthcare[[#This Row],[Discharge Date]],Raw_data_US_healthcare[[#This Row],[Date of Admission]])</f>
        <v>19</v>
      </c>
    </row>
    <row r="660" spans="1:20" x14ac:dyDescent="0.3">
      <c r="A660" t="s">
        <v>26512</v>
      </c>
      <c r="B660" t="s">
        <v>1982</v>
      </c>
      <c r="C660">
        <v>26</v>
      </c>
      <c r="D660" t="str">
        <f>IF(Raw_data_US_healthcare[[#This Row],[Age]]&lt;35,"Young",IF(Raw_data_US_healthcare[[#This Row],[Age]]&lt;60,"Middle","Senior"))</f>
        <v>Young</v>
      </c>
      <c r="E660" t="s">
        <v>26</v>
      </c>
      <c r="F660" t="s">
        <v>17</v>
      </c>
      <c r="G660" t="s">
        <v>17</v>
      </c>
      <c r="H660" t="s">
        <v>18</v>
      </c>
      <c r="I660" s="2">
        <v>44393</v>
      </c>
      <c r="J660" t="s">
        <v>1983</v>
      </c>
      <c r="K660" t="s">
        <v>1984</v>
      </c>
      <c r="L660" t="s">
        <v>60</v>
      </c>
      <c r="M660">
        <v>33983.610699999997</v>
      </c>
      <c r="N660">
        <v>223</v>
      </c>
      <c r="O660" t="s">
        <v>39</v>
      </c>
      <c r="P660" t="s">
        <v>39</v>
      </c>
      <c r="Q660" s="2">
        <v>44407</v>
      </c>
      <c r="R660" t="s">
        <v>48</v>
      </c>
      <c r="S660" t="s">
        <v>33</v>
      </c>
      <c r="T660">
        <f>_xlfn.DAYS(Raw_data_US_healthcare[[#This Row],[Discharge Date]],Raw_data_US_healthcare[[#This Row],[Date of Admission]])</f>
        <v>14</v>
      </c>
    </row>
    <row r="661" spans="1:20" x14ac:dyDescent="0.3">
      <c r="A661" t="s">
        <v>26511</v>
      </c>
      <c r="B661" t="s">
        <v>1985</v>
      </c>
      <c r="C661">
        <v>82</v>
      </c>
      <c r="D661" t="str">
        <f>IF(Raw_data_US_healthcare[[#This Row],[Age]]&lt;35,"Young",IF(Raw_data_US_healthcare[[#This Row],[Age]]&lt;60,"Middle","Senior"))</f>
        <v>Senior</v>
      </c>
      <c r="E661" t="s">
        <v>16</v>
      </c>
      <c r="F661" t="s">
        <v>17</v>
      </c>
      <c r="G661" t="s">
        <v>17</v>
      </c>
      <c r="H661" t="s">
        <v>18</v>
      </c>
      <c r="I661" s="2">
        <v>44427</v>
      </c>
      <c r="J661" t="s">
        <v>1986</v>
      </c>
      <c r="K661" t="s">
        <v>1987</v>
      </c>
      <c r="L661" t="s">
        <v>56</v>
      </c>
      <c r="M661">
        <v>27247.401000000002</v>
      </c>
      <c r="N661">
        <v>253</v>
      </c>
      <c r="O661" t="s">
        <v>39</v>
      </c>
      <c r="P661" t="s">
        <v>39</v>
      </c>
      <c r="Q661" s="2">
        <v>44430</v>
      </c>
      <c r="R661" t="s">
        <v>83</v>
      </c>
      <c r="S661" t="s">
        <v>45</v>
      </c>
      <c r="T661">
        <f>_xlfn.DAYS(Raw_data_US_healthcare[[#This Row],[Discharge Date]],Raw_data_US_healthcare[[#This Row],[Date of Admission]])</f>
        <v>3</v>
      </c>
    </row>
    <row r="662" spans="1:20" x14ac:dyDescent="0.3">
      <c r="A662" t="s">
        <v>26511</v>
      </c>
      <c r="B662" t="s">
        <v>1988</v>
      </c>
      <c r="C662">
        <v>67</v>
      </c>
      <c r="D662" t="str">
        <f>IF(Raw_data_US_healthcare[[#This Row],[Age]]&lt;35,"Young",IF(Raw_data_US_healthcare[[#This Row],[Age]]&lt;60,"Middle","Senior"))</f>
        <v>Senior</v>
      </c>
      <c r="E662" t="s">
        <v>16</v>
      </c>
      <c r="F662" t="s">
        <v>27</v>
      </c>
      <c r="G662" t="s">
        <v>27</v>
      </c>
      <c r="H662" t="s">
        <v>26516</v>
      </c>
      <c r="I662" s="2">
        <v>43841</v>
      </c>
      <c r="J662" t="s">
        <v>1458</v>
      </c>
      <c r="K662" t="s">
        <v>1989</v>
      </c>
      <c r="L662" t="s">
        <v>56</v>
      </c>
      <c r="M662">
        <v>6259.0286999999998</v>
      </c>
      <c r="N662">
        <v>155</v>
      </c>
      <c r="O662" t="s">
        <v>39</v>
      </c>
      <c r="P662" t="s">
        <v>39</v>
      </c>
      <c r="Q662" s="2">
        <v>43847</v>
      </c>
      <c r="R662" t="s">
        <v>32</v>
      </c>
      <c r="S662" t="s">
        <v>45</v>
      </c>
      <c r="T662">
        <f>_xlfn.DAYS(Raw_data_US_healthcare[[#This Row],[Discharge Date]],Raw_data_US_healthcare[[#This Row],[Date of Admission]])</f>
        <v>6</v>
      </c>
    </row>
    <row r="663" spans="1:20" x14ac:dyDescent="0.3">
      <c r="A663" t="s">
        <v>26511</v>
      </c>
      <c r="B663" t="s">
        <v>1990</v>
      </c>
      <c r="C663">
        <v>46</v>
      </c>
      <c r="D663" t="str">
        <f>IF(Raw_data_US_healthcare[[#This Row],[Age]]&lt;35,"Young",IF(Raw_data_US_healthcare[[#This Row],[Age]]&lt;60,"Middle","Senior"))</f>
        <v>Middle</v>
      </c>
      <c r="E663" t="s">
        <v>16</v>
      </c>
      <c r="F663" t="s">
        <v>27</v>
      </c>
      <c r="G663" t="s">
        <v>27</v>
      </c>
      <c r="H663" t="s">
        <v>69</v>
      </c>
      <c r="I663" s="2">
        <v>44066</v>
      </c>
      <c r="J663" t="s">
        <v>1991</v>
      </c>
      <c r="K663" t="s">
        <v>1992</v>
      </c>
      <c r="L663" t="s">
        <v>60</v>
      </c>
      <c r="M663">
        <v>10459.435100000001</v>
      </c>
      <c r="N663">
        <v>213</v>
      </c>
      <c r="O663" t="s">
        <v>43</v>
      </c>
      <c r="P663" t="s">
        <v>43</v>
      </c>
      <c r="Q663" s="2">
        <v>44086</v>
      </c>
      <c r="R663" t="s">
        <v>32</v>
      </c>
      <c r="S663" t="s">
        <v>24</v>
      </c>
      <c r="T663">
        <f>_xlfn.DAYS(Raw_data_US_healthcare[[#This Row],[Discharge Date]],Raw_data_US_healthcare[[#This Row],[Date of Admission]])</f>
        <v>20</v>
      </c>
    </row>
    <row r="664" spans="1:20" x14ac:dyDescent="0.3">
      <c r="A664" t="s">
        <v>26511</v>
      </c>
      <c r="B664" t="s">
        <v>1993</v>
      </c>
      <c r="C664">
        <v>45</v>
      </c>
      <c r="D664" t="str">
        <f>IF(Raw_data_US_healthcare[[#This Row],[Age]]&lt;35,"Young",IF(Raw_data_US_healthcare[[#This Row],[Age]]&lt;60,"Middle","Senior"))</f>
        <v>Middle</v>
      </c>
      <c r="E664" t="s">
        <v>16</v>
      </c>
      <c r="F664" t="s">
        <v>35</v>
      </c>
      <c r="G664" t="s">
        <v>35</v>
      </c>
      <c r="H664" t="s">
        <v>69</v>
      </c>
      <c r="I664" s="2">
        <v>44209</v>
      </c>
      <c r="J664" t="s">
        <v>1994</v>
      </c>
      <c r="K664" t="s">
        <v>1995</v>
      </c>
      <c r="L664" t="s">
        <v>31</v>
      </c>
      <c r="M664">
        <v>3343.8741</v>
      </c>
      <c r="N664">
        <v>287</v>
      </c>
      <c r="O664" t="s">
        <v>39</v>
      </c>
      <c r="P664" t="s">
        <v>39</v>
      </c>
      <c r="Q664" s="2">
        <v>44220</v>
      </c>
      <c r="R664" t="s">
        <v>48</v>
      </c>
      <c r="S664" t="s">
        <v>24</v>
      </c>
      <c r="T664">
        <f>_xlfn.DAYS(Raw_data_US_healthcare[[#This Row],[Discharge Date]],Raw_data_US_healthcare[[#This Row],[Date of Admission]])</f>
        <v>11</v>
      </c>
    </row>
    <row r="665" spans="1:20" x14ac:dyDescent="0.3">
      <c r="A665" t="s">
        <v>26512</v>
      </c>
      <c r="B665" t="s">
        <v>1996</v>
      </c>
      <c r="C665">
        <v>56</v>
      </c>
      <c r="D665" t="str">
        <f>IF(Raw_data_US_healthcare[[#This Row],[Age]]&lt;35,"Young",IF(Raw_data_US_healthcare[[#This Row],[Age]]&lt;60,"Middle","Senior"))</f>
        <v>Middle</v>
      </c>
      <c r="E665" t="s">
        <v>26</v>
      </c>
      <c r="F665" t="s">
        <v>228</v>
      </c>
      <c r="G665" t="s">
        <v>228</v>
      </c>
      <c r="H665" t="s">
        <v>26514</v>
      </c>
      <c r="I665" s="2">
        <v>44372</v>
      </c>
      <c r="J665" t="s">
        <v>1997</v>
      </c>
      <c r="K665" t="s">
        <v>1998</v>
      </c>
      <c r="L665" t="s">
        <v>21</v>
      </c>
      <c r="M665">
        <v>5429.5999000000002</v>
      </c>
      <c r="N665">
        <v>451</v>
      </c>
      <c r="O665" t="s">
        <v>22</v>
      </c>
      <c r="P665" t="s">
        <v>22</v>
      </c>
      <c r="Q665" s="2">
        <v>44392</v>
      </c>
      <c r="R665" t="s">
        <v>23</v>
      </c>
      <c r="S665" t="s">
        <v>24</v>
      </c>
      <c r="T665">
        <f>_xlfn.DAYS(Raw_data_US_healthcare[[#This Row],[Discharge Date]],Raw_data_US_healthcare[[#This Row],[Date of Admission]])</f>
        <v>20</v>
      </c>
    </row>
    <row r="666" spans="1:20" x14ac:dyDescent="0.3">
      <c r="A666" t="s">
        <v>26512</v>
      </c>
      <c r="B666" t="s">
        <v>1999</v>
      </c>
      <c r="C666">
        <v>71</v>
      </c>
      <c r="D666" t="str">
        <f>IF(Raw_data_US_healthcare[[#This Row],[Age]]&lt;35,"Young",IF(Raw_data_US_healthcare[[#This Row],[Age]]&lt;60,"Middle","Senior"))</f>
        <v>Senior</v>
      </c>
      <c r="E666" t="s">
        <v>26</v>
      </c>
      <c r="F666" t="s">
        <v>49</v>
      </c>
      <c r="G666" t="s">
        <v>49</v>
      </c>
      <c r="H666" t="s">
        <v>26514</v>
      </c>
      <c r="I666" s="2">
        <v>44040</v>
      </c>
      <c r="J666" t="s">
        <v>2000</v>
      </c>
      <c r="K666" t="s">
        <v>2001</v>
      </c>
      <c r="L666" t="s">
        <v>31</v>
      </c>
      <c r="M666">
        <v>5708.0708000000004</v>
      </c>
      <c r="N666">
        <v>413</v>
      </c>
      <c r="O666" t="s">
        <v>39</v>
      </c>
      <c r="P666" t="s">
        <v>39</v>
      </c>
      <c r="Q666" s="2">
        <v>44054</v>
      </c>
      <c r="R666" t="s">
        <v>44</v>
      </c>
      <c r="S666" t="s">
        <v>33</v>
      </c>
      <c r="T666">
        <f>_xlfn.DAYS(Raw_data_US_healthcare[[#This Row],[Discharge Date]],Raw_data_US_healthcare[[#This Row],[Date of Admission]])</f>
        <v>14</v>
      </c>
    </row>
    <row r="667" spans="1:20" x14ac:dyDescent="0.3">
      <c r="A667" t="s">
        <v>26512</v>
      </c>
      <c r="B667" t="s">
        <v>2002</v>
      </c>
      <c r="C667">
        <v>77</v>
      </c>
      <c r="D667" t="str">
        <f>IF(Raw_data_US_healthcare[[#This Row],[Age]]&lt;35,"Young",IF(Raw_data_US_healthcare[[#This Row],[Age]]&lt;60,"Middle","Senior"))</f>
        <v>Senior</v>
      </c>
      <c r="E667" t="s">
        <v>26</v>
      </c>
      <c r="F667" t="s">
        <v>49</v>
      </c>
      <c r="G667" t="s">
        <v>49</v>
      </c>
      <c r="H667" t="s">
        <v>26516</v>
      </c>
      <c r="I667" s="2">
        <v>43617</v>
      </c>
      <c r="J667" t="s">
        <v>2003</v>
      </c>
      <c r="K667" t="s">
        <v>2004</v>
      </c>
      <c r="L667" t="s">
        <v>56</v>
      </c>
      <c r="M667">
        <v>27294.590499999998</v>
      </c>
      <c r="N667">
        <v>471</v>
      </c>
      <c r="O667" t="s">
        <v>43</v>
      </c>
      <c r="P667" t="s">
        <v>43</v>
      </c>
      <c r="Q667" s="2">
        <v>43631</v>
      </c>
      <c r="R667" t="s">
        <v>23</v>
      </c>
      <c r="S667" t="s">
        <v>33</v>
      </c>
      <c r="T667">
        <f>_xlfn.DAYS(Raw_data_US_healthcare[[#This Row],[Discharge Date]],Raw_data_US_healthcare[[#This Row],[Date of Admission]])</f>
        <v>14</v>
      </c>
    </row>
    <row r="668" spans="1:20" x14ac:dyDescent="0.3">
      <c r="A668" t="s">
        <v>26511</v>
      </c>
      <c r="B668" t="s">
        <v>2005</v>
      </c>
      <c r="C668">
        <v>48</v>
      </c>
      <c r="D668" t="str">
        <f>IF(Raw_data_US_healthcare[[#This Row],[Age]]&lt;35,"Young",IF(Raw_data_US_healthcare[[#This Row],[Age]]&lt;60,"Middle","Senior"))</f>
        <v>Middle</v>
      </c>
      <c r="E668" t="s">
        <v>16</v>
      </c>
      <c r="F668" t="s">
        <v>62</v>
      </c>
      <c r="G668" t="s">
        <v>62</v>
      </c>
      <c r="H668" t="s">
        <v>36</v>
      </c>
      <c r="I668" s="2">
        <v>43586</v>
      </c>
      <c r="J668" t="s">
        <v>2006</v>
      </c>
      <c r="K668" t="s">
        <v>2007</v>
      </c>
      <c r="L668" t="s">
        <v>21</v>
      </c>
      <c r="M668">
        <v>12170.8812</v>
      </c>
      <c r="N668">
        <v>288</v>
      </c>
      <c r="O668" t="s">
        <v>22</v>
      </c>
      <c r="P668" t="s">
        <v>22</v>
      </c>
      <c r="Q668" s="2">
        <v>43589</v>
      </c>
      <c r="R668" t="s">
        <v>44</v>
      </c>
      <c r="S668" t="s">
        <v>33</v>
      </c>
      <c r="T668">
        <f>_xlfn.DAYS(Raw_data_US_healthcare[[#This Row],[Discharge Date]],Raw_data_US_healthcare[[#This Row],[Date of Admission]])</f>
        <v>3</v>
      </c>
    </row>
    <row r="669" spans="1:20" x14ac:dyDescent="0.3">
      <c r="A669" t="s">
        <v>26512</v>
      </c>
      <c r="B669" t="s">
        <v>2008</v>
      </c>
      <c r="C669">
        <v>36</v>
      </c>
      <c r="D669" t="str">
        <f>IF(Raw_data_US_healthcare[[#This Row],[Age]]&lt;35,"Young",IF(Raw_data_US_healthcare[[#This Row],[Age]]&lt;60,"Middle","Senior"))</f>
        <v>Middle</v>
      </c>
      <c r="E669" t="s">
        <v>26</v>
      </c>
      <c r="F669" t="s">
        <v>17</v>
      </c>
      <c r="G669" t="s">
        <v>17</v>
      </c>
      <c r="H669" t="s">
        <v>36</v>
      </c>
      <c r="I669" s="2">
        <v>44858</v>
      </c>
      <c r="J669" t="s">
        <v>2009</v>
      </c>
      <c r="K669" t="s">
        <v>2010</v>
      </c>
      <c r="L669" t="s">
        <v>60</v>
      </c>
      <c r="M669">
        <v>15359.053400000001</v>
      </c>
      <c r="N669">
        <v>381</v>
      </c>
      <c r="O669" t="s">
        <v>22</v>
      </c>
      <c r="P669" t="s">
        <v>22</v>
      </c>
      <c r="Q669" s="2">
        <v>44861</v>
      </c>
      <c r="R669" t="s">
        <v>23</v>
      </c>
      <c r="S669" t="s">
        <v>33</v>
      </c>
      <c r="T669">
        <f>_xlfn.DAYS(Raw_data_US_healthcare[[#This Row],[Discharge Date]],Raw_data_US_healthcare[[#This Row],[Date of Admission]])</f>
        <v>3</v>
      </c>
    </row>
    <row r="670" spans="1:20" x14ac:dyDescent="0.3">
      <c r="A670" t="s">
        <v>26512</v>
      </c>
      <c r="B670" t="s">
        <v>2011</v>
      </c>
      <c r="C670">
        <v>69</v>
      </c>
      <c r="D670" t="str">
        <f>IF(Raw_data_US_healthcare[[#This Row],[Age]]&lt;35,"Young",IF(Raw_data_US_healthcare[[#This Row],[Age]]&lt;60,"Middle","Senior"))</f>
        <v>Senior</v>
      </c>
      <c r="E670" t="s">
        <v>26</v>
      </c>
      <c r="F670" t="s">
        <v>228</v>
      </c>
      <c r="G670" t="s">
        <v>228</v>
      </c>
      <c r="H670" t="s">
        <v>26516</v>
      </c>
      <c r="I670" s="2">
        <v>44135</v>
      </c>
      <c r="J670" t="s">
        <v>2012</v>
      </c>
      <c r="K670" t="s">
        <v>2013</v>
      </c>
      <c r="L670" t="s">
        <v>52</v>
      </c>
      <c r="M670">
        <v>13870.5126</v>
      </c>
      <c r="N670">
        <v>225</v>
      </c>
      <c r="O670" t="s">
        <v>39</v>
      </c>
      <c r="P670" t="s">
        <v>39</v>
      </c>
      <c r="Q670" s="2">
        <v>44146</v>
      </c>
      <c r="R670" t="s">
        <v>32</v>
      </c>
      <c r="S670" t="s">
        <v>24</v>
      </c>
      <c r="T670">
        <f>_xlfn.DAYS(Raw_data_US_healthcare[[#This Row],[Discharge Date]],Raw_data_US_healthcare[[#This Row],[Date of Admission]])</f>
        <v>11</v>
      </c>
    </row>
    <row r="671" spans="1:20" x14ac:dyDescent="0.3">
      <c r="A671" t="s">
        <v>26511</v>
      </c>
      <c r="B671" t="s">
        <v>2014</v>
      </c>
      <c r="C671">
        <v>43</v>
      </c>
      <c r="D671" t="str">
        <f>IF(Raw_data_US_healthcare[[#This Row],[Age]]&lt;35,"Young",IF(Raw_data_US_healthcare[[#This Row],[Age]]&lt;60,"Middle","Senior"))</f>
        <v>Middle</v>
      </c>
      <c r="E671" t="s">
        <v>16</v>
      </c>
      <c r="F671" t="s">
        <v>17</v>
      </c>
      <c r="G671" t="s">
        <v>17</v>
      </c>
      <c r="H671" t="s">
        <v>69</v>
      </c>
      <c r="I671" s="2">
        <v>44492</v>
      </c>
      <c r="J671" t="s">
        <v>2015</v>
      </c>
      <c r="K671" t="s">
        <v>2016</v>
      </c>
      <c r="L671" t="s">
        <v>60</v>
      </c>
      <c r="M671">
        <v>70000.261299999998</v>
      </c>
      <c r="N671">
        <v>131</v>
      </c>
      <c r="O671" t="s">
        <v>43</v>
      </c>
      <c r="P671" t="s">
        <v>43</v>
      </c>
      <c r="Q671" s="2">
        <v>44510</v>
      </c>
      <c r="R671" t="s">
        <v>44</v>
      </c>
      <c r="S671" t="s">
        <v>24</v>
      </c>
      <c r="T671">
        <f>_xlfn.DAYS(Raw_data_US_healthcare[[#This Row],[Discharge Date]],Raw_data_US_healthcare[[#This Row],[Date of Admission]])</f>
        <v>18</v>
      </c>
    </row>
    <row r="672" spans="1:20" x14ac:dyDescent="0.3">
      <c r="A672" t="s">
        <v>26511</v>
      </c>
      <c r="B672" t="s">
        <v>2017</v>
      </c>
      <c r="C672">
        <v>60</v>
      </c>
      <c r="D672" t="str">
        <f>IF(Raw_data_US_healthcare[[#This Row],[Age]]&lt;35,"Young",IF(Raw_data_US_healthcare[[#This Row],[Age]]&lt;60,"Middle","Senior"))</f>
        <v>Senior</v>
      </c>
      <c r="E672" t="s">
        <v>16</v>
      </c>
      <c r="F672" t="s">
        <v>49</v>
      </c>
      <c r="G672" t="s">
        <v>49</v>
      </c>
      <c r="H672" t="s">
        <v>18</v>
      </c>
      <c r="I672" s="2">
        <v>44695</v>
      </c>
      <c r="J672" t="s">
        <v>2018</v>
      </c>
      <c r="K672" t="s">
        <v>2019</v>
      </c>
      <c r="L672" t="s">
        <v>60</v>
      </c>
      <c r="M672">
        <v>38746.767899999999</v>
      </c>
      <c r="N672">
        <v>191</v>
      </c>
      <c r="O672" t="s">
        <v>39</v>
      </c>
      <c r="P672" t="s">
        <v>39</v>
      </c>
      <c r="Q672" s="2">
        <v>44715</v>
      </c>
      <c r="R672" t="s">
        <v>48</v>
      </c>
      <c r="S672" t="s">
        <v>24</v>
      </c>
      <c r="T672">
        <f>_xlfn.DAYS(Raw_data_US_healthcare[[#This Row],[Discharge Date]],Raw_data_US_healthcare[[#This Row],[Date of Admission]])</f>
        <v>20</v>
      </c>
    </row>
    <row r="673" spans="1:20" x14ac:dyDescent="0.3">
      <c r="A673" t="s">
        <v>26512</v>
      </c>
      <c r="B673" t="s">
        <v>2020</v>
      </c>
      <c r="C673">
        <v>74</v>
      </c>
      <c r="D673" t="str">
        <f>IF(Raw_data_US_healthcare[[#This Row],[Age]]&lt;35,"Young",IF(Raw_data_US_healthcare[[#This Row],[Age]]&lt;60,"Middle","Senior"))</f>
        <v>Senior</v>
      </c>
      <c r="E673" t="s">
        <v>26</v>
      </c>
      <c r="F673" t="s">
        <v>228</v>
      </c>
      <c r="G673" t="s">
        <v>228</v>
      </c>
      <c r="H673" t="s">
        <v>26516</v>
      </c>
      <c r="I673" s="2">
        <v>44155</v>
      </c>
      <c r="J673" t="s">
        <v>2021</v>
      </c>
      <c r="K673" t="s">
        <v>2022</v>
      </c>
      <c r="L673" t="s">
        <v>56</v>
      </c>
      <c r="M673">
        <v>14703.944100000001</v>
      </c>
      <c r="N673">
        <v>425</v>
      </c>
      <c r="O673" t="s">
        <v>39</v>
      </c>
      <c r="P673" t="s">
        <v>39</v>
      </c>
      <c r="Q673" s="2">
        <v>44177</v>
      </c>
      <c r="R673" t="s">
        <v>83</v>
      </c>
      <c r="S673" t="s">
        <v>33</v>
      </c>
      <c r="T673">
        <f>_xlfn.DAYS(Raw_data_US_healthcare[[#This Row],[Discharge Date]],Raw_data_US_healthcare[[#This Row],[Date of Admission]])</f>
        <v>22</v>
      </c>
    </row>
    <row r="674" spans="1:20" x14ac:dyDescent="0.3">
      <c r="A674" t="s">
        <v>26511</v>
      </c>
      <c r="B674" t="s">
        <v>2023</v>
      </c>
      <c r="C674">
        <v>40</v>
      </c>
      <c r="D674" t="str">
        <f>IF(Raw_data_US_healthcare[[#This Row],[Age]]&lt;35,"Young",IF(Raw_data_US_healthcare[[#This Row],[Age]]&lt;60,"Middle","Senior"))</f>
        <v>Middle</v>
      </c>
      <c r="E674" t="s">
        <v>16</v>
      </c>
      <c r="F674" t="s">
        <v>17</v>
      </c>
      <c r="G674" t="s">
        <v>17</v>
      </c>
      <c r="H674" t="s">
        <v>69</v>
      </c>
      <c r="I674" s="2">
        <v>43632</v>
      </c>
      <c r="J674" t="s">
        <v>2024</v>
      </c>
      <c r="K674" t="s">
        <v>2025</v>
      </c>
      <c r="L674" t="s">
        <v>31</v>
      </c>
      <c r="M674">
        <v>55769.1636</v>
      </c>
      <c r="N674">
        <v>233</v>
      </c>
      <c r="O674" t="s">
        <v>43</v>
      </c>
      <c r="P674" t="s">
        <v>43</v>
      </c>
      <c r="Q674" s="2">
        <v>43651</v>
      </c>
      <c r="R674" t="s">
        <v>44</v>
      </c>
      <c r="S674" t="s">
        <v>33</v>
      </c>
      <c r="T674">
        <f>_xlfn.DAYS(Raw_data_US_healthcare[[#This Row],[Discharge Date]],Raw_data_US_healthcare[[#This Row],[Date of Admission]])</f>
        <v>19</v>
      </c>
    </row>
    <row r="675" spans="1:20" x14ac:dyDescent="0.3">
      <c r="A675" t="s">
        <v>26512</v>
      </c>
      <c r="B675" t="s">
        <v>2026</v>
      </c>
      <c r="C675">
        <v>45</v>
      </c>
      <c r="D675" t="str">
        <f>IF(Raw_data_US_healthcare[[#This Row],[Age]]&lt;35,"Young",IF(Raw_data_US_healthcare[[#This Row],[Age]]&lt;60,"Middle","Senior"))</f>
        <v>Middle</v>
      </c>
      <c r="E675" t="s">
        <v>26</v>
      </c>
      <c r="F675" t="s">
        <v>49</v>
      </c>
      <c r="G675" t="s">
        <v>49</v>
      </c>
      <c r="H675" t="s">
        <v>26516</v>
      </c>
      <c r="I675" s="2">
        <v>44779</v>
      </c>
      <c r="J675" t="s">
        <v>2027</v>
      </c>
      <c r="K675" t="s">
        <v>2028</v>
      </c>
      <c r="L675" t="s">
        <v>56</v>
      </c>
      <c r="M675">
        <v>18557.4398</v>
      </c>
      <c r="N675">
        <v>135</v>
      </c>
      <c r="O675" t="s">
        <v>43</v>
      </c>
      <c r="P675" t="s">
        <v>43</v>
      </c>
      <c r="Q675" s="2">
        <v>44808</v>
      </c>
      <c r="R675" t="s">
        <v>44</v>
      </c>
      <c r="S675" t="s">
        <v>24</v>
      </c>
      <c r="T675">
        <f>_xlfn.DAYS(Raw_data_US_healthcare[[#This Row],[Discharge Date]],Raw_data_US_healthcare[[#This Row],[Date of Admission]])</f>
        <v>29</v>
      </c>
    </row>
    <row r="676" spans="1:20" x14ac:dyDescent="0.3">
      <c r="A676" t="s">
        <v>26511</v>
      </c>
      <c r="B676" t="s">
        <v>2029</v>
      </c>
      <c r="C676">
        <v>80</v>
      </c>
      <c r="D676" t="str">
        <f>IF(Raw_data_US_healthcare[[#This Row],[Age]]&lt;35,"Young",IF(Raw_data_US_healthcare[[#This Row],[Age]]&lt;60,"Middle","Senior"))</f>
        <v>Senior</v>
      </c>
      <c r="E676" t="s">
        <v>16</v>
      </c>
      <c r="F676" t="s">
        <v>228</v>
      </c>
      <c r="G676" t="s">
        <v>228</v>
      </c>
      <c r="H676" t="s">
        <v>69</v>
      </c>
      <c r="I676" s="2">
        <v>44384</v>
      </c>
      <c r="J676" t="s">
        <v>2030</v>
      </c>
      <c r="K676" t="s">
        <v>2031</v>
      </c>
      <c r="L676" t="s">
        <v>60</v>
      </c>
      <c r="M676">
        <v>19267.854299999999</v>
      </c>
      <c r="N676">
        <v>385</v>
      </c>
      <c r="O676" t="s">
        <v>22</v>
      </c>
      <c r="P676" t="s">
        <v>22</v>
      </c>
      <c r="Q676" s="2">
        <v>44385</v>
      </c>
      <c r="R676" t="s">
        <v>32</v>
      </c>
      <c r="S676" t="s">
        <v>24</v>
      </c>
      <c r="T676">
        <f>_xlfn.DAYS(Raw_data_US_healthcare[[#This Row],[Discharge Date]],Raw_data_US_healthcare[[#This Row],[Date of Admission]])</f>
        <v>1</v>
      </c>
    </row>
    <row r="677" spans="1:20" x14ac:dyDescent="0.3">
      <c r="A677" t="s">
        <v>26512</v>
      </c>
      <c r="B677" t="s">
        <v>2032</v>
      </c>
      <c r="C677">
        <v>23</v>
      </c>
      <c r="D677" t="str">
        <f>IF(Raw_data_US_healthcare[[#This Row],[Age]]&lt;35,"Young",IF(Raw_data_US_healthcare[[#This Row],[Age]]&lt;60,"Middle","Senior"))</f>
        <v>Young</v>
      </c>
      <c r="E677" t="s">
        <v>26</v>
      </c>
      <c r="F677" t="s">
        <v>228</v>
      </c>
      <c r="G677" t="s">
        <v>228</v>
      </c>
      <c r="H677" t="s">
        <v>26516</v>
      </c>
      <c r="I677" s="2">
        <v>43925</v>
      </c>
      <c r="J677" t="s">
        <v>2033</v>
      </c>
      <c r="K677" t="s">
        <v>2034</v>
      </c>
      <c r="L677" t="s">
        <v>31</v>
      </c>
      <c r="M677">
        <v>28851.6738</v>
      </c>
      <c r="N677">
        <v>178</v>
      </c>
      <c r="O677" t="s">
        <v>43</v>
      </c>
      <c r="P677" t="s">
        <v>43</v>
      </c>
      <c r="Q677" s="2">
        <v>43949</v>
      </c>
      <c r="R677" t="s">
        <v>48</v>
      </c>
      <c r="S677" t="s">
        <v>45</v>
      </c>
      <c r="T677">
        <f>_xlfn.DAYS(Raw_data_US_healthcare[[#This Row],[Discharge Date]],Raw_data_US_healthcare[[#This Row],[Date of Admission]])</f>
        <v>24</v>
      </c>
    </row>
    <row r="678" spans="1:20" x14ac:dyDescent="0.3">
      <c r="A678" t="s">
        <v>26511</v>
      </c>
      <c r="B678" t="s">
        <v>2035</v>
      </c>
      <c r="C678">
        <v>36</v>
      </c>
      <c r="D678" t="str">
        <f>IF(Raw_data_US_healthcare[[#This Row],[Age]]&lt;35,"Young",IF(Raw_data_US_healthcare[[#This Row],[Age]]&lt;60,"Middle","Senior"))</f>
        <v>Middle</v>
      </c>
      <c r="E678" t="s">
        <v>16</v>
      </c>
      <c r="F678" t="s">
        <v>113</v>
      </c>
      <c r="G678" t="s">
        <v>113</v>
      </c>
      <c r="H678" t="s">
        <v>36</v>
      </c>
      <c r="I678" s="2">
        <v>43623</v>
      </c>
      <c r="J678" t="s">
        <v>2036</v>
      </c>
      <c r="K678" t="s">
        <v>2037</v>
      </c>
      <c r="L678" t="s">
        <v>60</v>
      </c>
      <c r="M678">
        <v>2565.9182000000001</v>
      </c>
      <c r="N678">
        <v>405</v>
      </c>
      <c r="O678" t="s">
        <v>43</v>
      </c>
      <c r="P678" t="s">
        <v>43</v>
      </c>
      <c r="Q678" s="2">
        <v>43627</v>
      </c>
      <c r="R678" t="s">
        <v>23</v>
      </c>
      <c r="S678" t="s">
        <v>33</v>
      </c>
      <c r="T678">
        <f>_xlfn.DAYS(Raw_data_US_healthcare[[#This Row],[Discharge Date]],Raw_data_US_healthcare[[#This Row],[Date of Admission]])</f>
        <v>4</v>
      </c>
    </row>
    <row r="679" spans="1:20" x14ac:dyDescent="0.3">
      <c r="A679" t="s">
        <v>26511</v>
      </c>
      <c r="B679" t="s">
        <v>2038</v>
      </c>
      <c r="C679">
        <v>29</v>
      </c>
      <c r="D679" t="str">
        <f>IF(Raw_data_US_healthcare[[#This Row],[Age]]&lt;35,"Young",IF(Raw_data_US_healthcare[[#This Row],[Age]]&lt;60,"Middle","Senior"))</f>
        <v>Young</v>
      </c>
      <c r="E679" t="s">
        <v>16</v>
      </c>
      <c r="F679" t="s">
        <v>17</v>
      </c>
      <c r="G679" t="s">
        <v>17</v>
      </c>
      <c r="H679" t="s">
        <v>36</v>
      </c>
      <c r="I679" s="2">
        <v>44994</v>
      </c>
      <c r="J679" t="s">
        <v>2039</v>
      </c>
      <c r="K679" t="s">
        <v>2040</v>
      </c>
      <c r="L679" t="s">
        <v>52</v>
      </c>
      <c r="M679">
        <v>12432.5738</v>
      </c>
      <c r="N679">
        <v>411</v>
      </c>
      <c r="O679" t="s">
        <v>22</v>
      </c>
      <c r="P679" t="s">
        <v>22</v>
      </c>
      <c r="Q679" s="2">
        <v>45000</v>
      </c>
      <c r="R679" t="s">
        <v>83</v>
      </c>
      <c r="S679" t="s">
        <v>24</v>
      </c>
      <c r="T679">
        <f>_xlfn.DAYS(Raw_data_US_healthcare[[#This Row],[Discharge Date]],Raw_data_US_healthcare[[#This Row],[Date of Admission]])</f>
        <v>6</v>
      </c>
    </row>
    <row r="680" spans="1:20" x14ac:dyDescent="0.3">
      <c r="A680" t="s">
        <v>26512</v>
      </c>
      <c r="B680" t="s">
        <v>2041</v>
      </c>
      <c r="C680">
        <v>75</v>
      </c>
      <c r="D680" t="str">
        <f>IF(Raw_data_US_healthcare[[#This Row],[Age]]&lt;35,"Young",IF(Raw_data_US_healthcare[[#This Row],[Age]]&lt;60,"Middle","Senior"))</f>
        <v>Senior</v>
      </c>
      <c r="E680" t="s">
        <v>26</v>
      </c>
      <c r="F680" t="s">
        <v>113</v>
      </c>
      <c r="G680" t="s">
        <v>113</v>
      </c>
      <c r="H680" t="s">
        <v>26516</v>
      </c>
      <c r="I680" s="2">
        <v>44348</v>
      </c>
      <c r="J680" t="s">
        <v>2042</v>
      </c>
      <c r="K680" t="s">
        <v>2043</v>
      </c>
      <c r="L680" t="s">
        <v>56</v>
      </c>
      <c r="M680">
        <v>31136.6273</v>
      </c>
      <c r="N680">
        <v>423</v>
      </c>
      <c r="O680" t="s">
        <v>43</v>
      </c>
      <c r="P680" t="s">
        <v>43</v>
      </c>
      <c r="Q680" s="2">
        <v>44376</v>
      </c>
      <c r="R680" t="s">
        <v>83</v>
      </c>
      <c r="S680" t="s">
        <v>33</v>
      </c>
      <c r="T680">
        <f>_xlfn.DAYS(Raw_data_US_healthcare[[#This Row],[Discharge Date]],Raw_data_US_healthcare[[#This Row],[Date of Admission]])</f>
        <v>28</v>
      </c>
    </row>
    <row r="681" spans="1:20" x14ac:dyDescent="0.3">
      <c r="A681" t="s">
        <v>26512</v>
      </c>
      <c r="B681" t="s">
        <v>2044</v>
      </c>
      <c r="C681">
        <v>78</v>
      </c>
      <c r="D681" t="str">
        <f>IF(Raw_data_US_healthcare[[#This Row],[Age]]&lt;35,"Young",IF(Raw_data_US_healthcare[[#This Row],[Age]]&lt;60,"Middle","Senior"))</f>
        <v>Senior</v>
      </c>
      <c r="E681" t="s">
        <v>26</v>
      </c>
      <c r="F681" t="s">
        <v>228</v>
      </c>
      <c r="G681" t="s">
        <v>228</v>
      </c>
      <c r="H681" t="s">
        <v>18</v>
      </c>
      <c r="I681" s="2">
        <v>43895</v>
      </c>
      <c r="J681" t="s">
        <v>2045</v>
      </c>
      <c r="K681" t="s">
        <v>2046</v>
      </c>
      <c r="L681" t="s">
        <v>56</v>
      </c>
      <c r="M681">
        <v>42839.173799999997</v>
      </c>
      <c r="N681">
        <v>329</v>
      </c>
      <c r="O681" t="s">
        <v>43</v>
      </c>
      <c r="P681" t="s">
        <v>43</v>
      </c>
      <c r="Q681" s="2">
        <v>43908</v>
      </c>
      <c r="R681" t="s">
        <v>23</v>
      </c>
      <c r="S681" t="s">
        <v>33</v>
      </c>
      <c r="T681">
        <f>_xlfn.DAYS(Raw_data_US_healthcare[[#This Row],[Discharge Date]],Raw_data_US_healthcare[[#This Row],[Date of Admission]])</f>
        <v>13</v>
      </c>
    </row>
    <row r="682" spans="1:20" x14ac:dyDescent="0.3">
      <c r="A682" t="s">
        <v>26511</v>
      </c>
      <c r="B682" t="s">
        <v>2047</v>
      </c>
      <c r="C682">
        <v>39</v>
      </c>
      <c r="D682" t="str">
        <f>IF(Raw_data_US_healthcare[[#This Row],[Age]]&lt;35,"Young",IF(Raw_data_US_healthcare[[#This Row],[Age]]&lt;60,"Middle","Senior"))</f>
        <v>Middle</v>
      </c>
      <c r="E682" t="s">
        <v>16</v>
      </c>
      <c r="F682" t="s">
        <v>17</v>
      </c>
      <c r="G682" t="s">
        <v>17</v>
      </c>
      <c r="H682" t="s">
        <v>69</v>
      </c>
      <c r="I682" s="2">
        <v>44116</v>
      </c>
      <c r="J682" t="s">
        <v>2048</v>
      </c>
      <c r="K682" t="s">
        <v>2049</v>
      </c>
      <c r="L682" t="s">
        <v>60</v>
      </c>
      <c r="M682">
        <v>37324.228300000002</v>
      </c>
      <c r="N682">
        <v>121</v>
      </c>
      <c r="O682" t="s">
        <v>39</v>
      </c>
      <c r="P682" t="s">
        <v>39</v>
      </c>
      <c r="Q682" s="2">
        <v>44131</v>
      </c>
      <c r="R682" t="s">
        <v>23</v>
      </c>
      <c r="S682" t="s">
        <v>33</v>
      </c>
      <c r="T682">
        <f>_xlfn.DAYS(Raw_data_US_healthcare[[#This Row],[Discharge Date]],Raw_data_US_healthcare[[#This Row],[Date of Admission]])</f>
        <v>15</v>
      </c>
    </row>
    <row r="683" spans="1:20" x14ac:dyDescent="0.3">
      <c r="A683" t="s">
        <v>26511</v>
      </c>
      <c r="B683" t="s">
        <v>2050</v>
      </c>
      <c r="C683">
        <v>69</v>
      </c>
      <c r="D683" t="str">
        <f>IF(Raw_data_US_healthcare[[#This Row],[Age]]&lt;35,"Young",IF(Raw_data_US_healthcare[[#This Row],[Age]]&lt;60,"Middle","Senior"))</f>
        <v>Senior</v>
      </c>
      <c r="E683" t="s">
        <v>16</v>
      </c>
      <c r="F683" t="s">
        <v>27</v>
      </c>
      <c r="G683" t="s">
        <v>27</v>
      </c>
      <c r="H683" t="s">
        <v>36</v>
      </c>
      <c r="I683" s="2">
        <v>44941</v>
      </c>
      <c r="J683" t="s">
        <v>2051</v>
      </c>
      <c r="K683" t="s">
        <v>2052</v>
      </c>
      <c r="L683" t="s">
        <v>21</v>
      </c>
      <c r="M683">
        <v>24244.089</v>
      </c>
      <c r="N683">
        <v>213</v>
      </c>
      <c r="O683" t="s">
        <v>22</v>
      </c>
      <c r="P683" t="s">
        <v>22</v>
      </c>
      <c r="Q683" s="2">
        <v>44942</v>
      </c>
      <c r="R683" t="s">
        <v>44</v>
      </c>
      <c r="S683" t="s">
        <v>45</v>
      </c>
      <c r="T683">
        <f>_xlfn.DAYS(Raw_data_US_healthcare[[#This Row],[Discharge Date]],Raw_data_US_healthcare[[#This Row],[Date of Admission]])</f>
        <v>1</v>
      </c>
    </row>
    <row r="684" spans="1:20" x14ac:dyDescent="0.3">
      <c r="A684" t="s">
        <v>26511</v>
      </c>
      <c r="B684" t="s">
        <v>2053</v>
      </c>
      <c r="C684">
        <v>43</v>
      </c>
      <c r="D684" t="str">
        <f>IF(Raw_data_US_healthcare[[#This Row],[Age]]&lt;35,"Young",IF(Raw_data_US_healthcare[[#This Row],[Age]]&lt;60,"Middle","Senior"))</f>
        <v>Middle</v>
      </c>
      <c r="E684" t="s">
        <v>16</v>
      </c>
      <c r="F684" t="s">
        <v>49</v>
      </c>
      <c r="G684" t="s">
        <v>49</v>
      </c>
      <c r="H684" t="s">
        <v>69</v>
      </c>
      <c r="I684" s="2">
        <v>44237</v>
      </c>
      <c r="J684" t="s">
        <v>2054</v>
      </c>
      <c r="K684" t="s">
        <v>2055</v>
      </c>
      <c r="L684" t="s">
        <v>56</v>
      </c>
      <c r="M684">
        <v>70636.469700000001</v>
      </c>
      <c r="N684">
        <v>315</v>
      </c>
      <c r="O684" t="s">
        <v>39</v>
      </c>
      <c r="P684" t="s">
        <v>39</v>
      </c>
      <c r="Q684" s="2">
        <v>44264</v>
      </c>
      <c r="R684" t="s">
        <v>23</v>
      </c>
      <c r="S684" t="s">
        <v>33</v>
      </c>
      <c r="T684">
        <f>_xlfn.DAYS(Raw_data_US_healthcare[[#This Row],[Discharge Date]],Raw_data_US_healthcare[[#This Row],[Date of Admission]])</f>
        <v>27</v>
      </c>
    </row>
    <row r="685" spans="1:20" x14ac:dyDescent="0.3">
      <c r="A685" t="s">
        <v>26512</v>
      </c>
      <c r="B685" t="s">
        <v>2056</v>
      </c>
      <c r="C685">
        <v>79</v>
      </c>
      <c r="D685" t="str">
        <f>IF(Raw_data_US_healthcare[[#This Row],[Age]]&lt;35,"Young",IF(Raw_data_US_healthcare[[#This Row],[Age]]&lt;60,"Middle","Senior"))</f>
        <v>Senior</v>
      </c>
      <c r="E685" t="s">
        <v>26</v>
      </c>
      <c r="F685" t="s">
        <v>62</v>
      </c>
      <c r="G685" t="s">
        <v>62</v>
      </c>
      <c r="H685" t="s">
        <v>26516</v>
      </c>
      <c r="I685" s="2">
        <v>44976</v>
      </c>
      <c r="J685" t="s">
        <v>2057</v>
      </c>
      <c r="K685" t="s">
        <v>2058</v>
      </c>
      <c r="L685" t="s">
        <v>56</v>
      </c>
      <c r="M685">
        <v>30589.365399999999</v>
      </c>
      <c r="N685">
        <v>460</v>
      </c>
      <c r="O685" t="s">
        <v>39</v>
      </c>
      <c r="P685" t="s">
        <v>39</v>
      </c>
      <c r="Q685" s="2">
        <v>44991</v>
      </c>
      <c r="R685" t="s">
        <v>44</v>
      </c>
      <c r="S685" t="s">
        <v>45</v>
      </c>
      <c r="T685">
        <f>_xlfn.DAYS(Raw_data_US_healthcare[[#This Row],[Discharge Date]],Raw_data_US_healthcare[[#This Row],[Date of Admission]])</f>
        <v>15</v>
      </c>
    </row>
    <row r="686" spans="1:20" x14ac:dyDescent="0.3">
      <c r="A686" t="s">
        <v>26511</v>
      </c>
      <c r="B686" t="s">
        <v>2059</v>
      </c>
      <c r="C686">
        <v>79</v>
      </c>
      <c r="D686" t="str">
        <f>IF(Raw_data_US_healthcare[[#This Row],[Age]]&lt;35,"Young",IF(Raw_data_US_healthcare[[#This Row],[Age]]&lt;60,"Middle","Senior"))</f>
        <v>Senior</v>
      </c>
      <c r="E686" t="s">
        <v>16</v>
      </c>
      <c r="F686" t="s">
        <v>62</v>
      </c>
      <c r="G686" t="s">
        <v>62</v>
      </c>
      <c r="H686" t="s">
        <v>36</v>
      </c>
      <c r="I686" s="2">
        <v>43803</v>
      </c>
      <c r="J686" t="s">
        <v>2060</v>
      </c>
      <c r="K686" t="s">
        <v>2061</v>
      </c>
      <c r="L686" t="s">
        <v>21</v>
      </c>
      <c r="M686">
        <v>17286.801100000001</v>
      </c>
      <c r="N686">
        <v>366</v>
      </c>
      <c r="O686" t="s">
        <v>22</v>
      </c>
      <c r="P686" t="s">
        <v>22</v>
      </c>
      <c r="Q686" s="2">
        <v>43804</v>
      </c>
      <c r="R686" t="s">
        <v>44</v>
      </c>
      <c r="S686" t="s">
        <v>45</v>
      </c>
      <c r="T686">
        <f>_xlfn.DAYS(Raw_data_US_healthcare[[#This Row],[Discharge Date]],Raw_data_US_healthcare[[#This Row],[Date of Admission]])</f>
        <v>1</v>
      </c>
    </row>
    <row r="687" spans="1:20" x14ac:dyDescent="0.3">
      <c r="A687" t="s">
        <v>26511</v>
      </c>
      <c r="B687" t="s">
        <v>2062</v>
      </c>
      <c r="C687">
        <v>45</v>
      </c>
      <c r="D687" t="str">
        <f>IF(Raw_data_US_healthcare[[#This Row],[Age]]&lt;35,"Young",IF(Raw_data_US_healthcare[[#This Row],[Age]]&lt;60,"Middle","Senior"))</f>
        <v>Middle</v>
      </c>
      <c r="E687" t="s">
        <v>16</v>
      </c>
      <c r="F687" t="s">
        <v>27</v>
      </c>
      <c r="G687" t="s">
        <v>27</v>
      </c>
      <c r="H687" t="s">
        <v>26514</v>
      </c>
      <c r="I687" s="2">
        <v>43721</v>
      </c>
      <c r="J687" t="s">
        <v>2063</v>
      </c>
      <c r="K687" t="s">
        <v>2064</v>
      </c>
      <c r="L687" t="s">
        <v>60</v>
      </c>
      <c r="M687">
        <v>20581.039100000002</v>
      </c>
      <c r="N687">
        <v>493</v>
      </c>
      <c r="O687" t="s">
        <v>39</v>
      </c>
      <c r="P687" t="s">
        <v>39</v>
      </c>
      <c r="Q687" s="2">
        <v>43728</v>
      </c>
      <c r="R687" t="s">
        <v>83</v>
      </c>
      <c r="S687" t="s">
        <v>24</v>
      </c>
      <c r="T687">
        <f>_xlfn.DAYS(Raw_data_US_healthcare[[#This Row],[Discharge Date]],Raw_data_US_healthcare[[#This Row],[Date of Admission]])</f>
        <v>7</v>
      </c>
    </row>
    <row r="688" spans="1:20" x14ac:dyDescent="0.3">
      <c r="A688" t="s">
        <v>26512</v>
      </c>
      <c r="B688" t="s">
        <v>2065</v>
      </c>
      <c r="C688">
        <v>81</v>
      </c>
      <c r="D688" t="str">
        <f>IF(Raw_data_US_healthcare[[#This Row],[Age]]&lt;35,"Young",IF(Raw_data_US_healthcare[[#This Row],[Age]]&lt;60,"Middle","Senior"))</f>
        <v>Senior</v>
      </c>
      <c r="E688" t="s">
        <v>26</v>
      </c>
      <c r="F688" t="s">
        <v>27</v>
      </c>
      <c r="G688" t="s">
        <v>27</v>
      </c>
      <c r="H688" t="s">
        <v>69</v>
      </c>
      <c r="I688" s="2">
        <v>45008</v>
      </c>
      <c r="J688" t="s">
        <v>2066</v>
      </c>
      <c r="K688" t="s">
        <v>2067</v>
      </c>
      <c r="L688" t="s">
        <v>21</v>
      </c>
      <c r="M688">
        <v>38181.769500000002</v>
      </c>
      <c r="N688">
        <v>326</v>
      </c>
      <c r="O688" t="s">
        <v>39</v>
      </c>
      <c r="P688" t="s">
        <v>39</v>
      </c>
      <c r="Q688" s="2">
        <v>45034</v>
      </c>
      <c r="R688" t="s">
        <v>83</v>
      </c>
      <c r="S688" t="s">
        <v>33</v>
      </c>
      <c r="T688">
        <f>_xlfn.DAYS(Raw_data_US_healthcare[[#This Row],[Discharge Date]],Raw_data_US_healthcare[[#This Row],[Date of Admission]])</f>
        <v>26</v>
      </c>
    </row>
    <row r="689" spans="1:20" x14ac:dyDescent="0.3">
      <c r="A689" t="s">
        <v>26512</v>
      </c>
      <c r="B689" t="s">
        <v>2068</v>
      </c>
      <c r="C689">
        <v>52</v>
      </c>
      <c r="D689" t="str">
        <f>IF(Raw_data_US_healthcare[[#This Row],[Age]]&lt;35,"Young",IF(Raw_data_US_healthcare[[#This Row],[Age]]&lt;60,"Middle","Senior"))</f>
        <v>Middle</v>
      </c>
      <c r="E689" t="s">
        <v>26</v>
      </c>
      <c r="F689" t="s">
        <v>88</v>
      </c>
      <c r="G689" t="s">
        <v>88</v>
      </c>
      <c r="H689" t="s">
        <v>18</v>
      </c>
      <c r="I689" s="2">
        <v>44831</v>
      </c>
      <c r="J689" t="s">
        <v>2069</v>
      </c>
      <c r="K689" t="s">
        <v>284</v>
      </c>
      <c r="L689" t="s">
        <v>52</v>
      </c>
      <c r="M689">
        <v>31864.778200000001</v>
      </c>
      <c r="N689">
        <v>268</v>
      </c>
      <c r="O689" t="s">
        <v>39</v>
      </c>
      <c r="P689" t="s">
        <v>39</v>
      </c>
      <c r="Q689" s="2">
        <v>44861</v>
      </c>
      <c r="R689" t="s">
        <v>48</v>
      </c>
      <c r="S689" t="s">
        <v>45</v>
      </c>
      <c r="T689">
        <f>_xlfn.DAYS(Raw_data_US_healthcare[[#This Row],[Discharge Date]],Raw_data_US_healthcare[[#This Row],[Date of Admission]])</f>
        <v>30</v>
      </c>
    </row>
    <row r="690" spans="1:20" x14ac:dyDescent="0.3">
      <c r="A690" t="s">
        <v>26512</v>
      </c>
      <c r="B690" t="s">
        <v>2070</v>
      </c>
      <c r="C690">
        <v>63</v>
      </c>
      <c r="D690" t="str">
        <f>IF(Raw_data_US_healthcare[[#This Row],[Age]]&lt;35,"Young",IF(Raw_data_US_healthcare[[#This Row],[Age]]&lt;60,"Middle","Senior"))</f>
        <v>Senior</v>
      </c>
      <c r="E690" t="s">
        <v>26</v>
      </c>
      <c r="F690" t="s">
        <v>62</v>
      </c>
      <c r="G690" t="s">
        <v>62</v>
      </c>
      <c r="H690" t="s">
        <v>28</v>
      </c>
      <c r="I690" s="2">
        <v>43688</v>
      </c>
      <c r="J690" t="s">
        <v>2071</v>
      </c>
      <c r="K690" t="s">
        <v>2072</v>
      </c>
      <c r="L690" t="s">
        <v>21</v>
      </c>
      <c r="M690">
        <v>31257.2081</v>
      </c>
      <c r="N690">
        <v>441</v>
      </c>
      <c r="O690" t="s">
        <v>39</v>
      </c>
      <c r="P690" t="s">
        <v>39</v>
      </c>
      <c r="Q690" s="2">
        <v>43711</v>
      </c>
      <c r="R690" t="s">
        <v>83</v>
      </c>
      <c r="S690" t="s">
        <v>24</v>
      </c>
      <c r="T690">
        <f>_xlfn.DAYS(Raw_data_US_healthcare[[#This Row],[Discharge Date]],Raw_data_US_healthcare[[#This Row],[Date of Admission]])</f>
        <v>23</v>
      </c>
    </row>
    <row r="691" spans="1:20" x14ac:dyDescent="0.3">
      <c r="A691" t="s">
        <v>26512</v>
      </c>
      <c r="B691" t="s">
        <v>2073</v>
      </c>
      <c r="C691">
        <v>30</v>
      </c>
      <c r="D691" t="str">
        <f>IF(Raw_data_US_healthcare[[#This Row],[Age]]&lt;35,"Young",IF(Raw_data_US_healthcare[[#This Row],[Age]]&lt;60,"Middle","Senior"))</f>
        <v>Young</v>
      </c>
      <c r="E691" t="s">
        <v>26</v>
      </c>
      <c r="F691" t="s">
        <v>228</v>
      </c>
      <c r="G691" t="s">
        <v>228</v>
      </c>
      <c r="H691" t="s">
        <v>28</v>
      </c>
      <c r="I691" s="2">
        <v>44004</v>
      </c>
      <c r="J691" t="s">
        <v>2074</v>
      </c>
      <c r="K691" t="s">
        <v>2075</v>
      </c>
      <c r="L691" t="s">
        <v>60</v>
      </c>
      <c r="M691">
        <v>30206.843000000001</v>
      </c>
      <c r="N691">
        <v>310</v>
      </c>
      <c r="O691" t="s">
        <v>43</v>
      </c>
      <c r="P691" t="s">
        <v>43</v>
      </c>
      <c r="Q691" s="2">
        <v>44025</v>
      </c>
      <c r="R691" t="s">
        <v>48</v>
      </c>
      <c r="S691" t="s">
        <v>24</v>
      </c>
      <c r="T691">
        <f>_xlfn.DAYS(Raw_data_US_healthcare[[#This Row],[Discharge Date]],Raw_data_US_healthcare[[#This Row],[Date of Admission]])</f>
        <v>21</v>
      </c>
    </row>
    <row r="692" spans="1:20" x14ac:dyDescent="0.3">
      <c r="A692" t="s">
        <v>26511</v>
      </c>
      <c r="B692" t="s">
        <v>2076</v>
      </c>
      <c r="C692">
        <v>79</v>
      </c>
      <c r="D692" t="str">
        <f>IF(Raw_data_US_healthcare[[#This Row],[Age]]&lt;35,"Young",IF(Raw_data_US_healthcare[[#This Row],[Age]]&lt;60,"Middle","Senior"))</f>
        <v>Senior</v>
      </c>
      <c r="E692" t="s">
        <v>16</v>
      </c>
      <c r="F692" t="s">
        <v>17</v>
      </c>
      <c r="G692" t="s">
        <v>17</v>
      </c>
      <c r="H692" t="s">
        <v>26514</v>
      </c>
      <c r="I692" s="2">
        <v>44283</v>
      </c>
      <c r="J692" t="s">
        <v>2077</v>
      </c>
      <c r="K692" t="s">
        <v>2078</v>
      </c>
      <c r="L692" t="s">
        <v>21</v>
      </c>
      <c r="M692">
        <v>32386.288700000001</v>
      </c>
      <c r="N692">
        <v>173</v>
      </c>
      <c r="O692" t="s">
        <v>22</v>
      </c>
      <c r="P692" t="s">
        <v>22</v>
      </c>
      <c r="Q692" s="2">
        <v>44292</v>
      </c>
      <c r="R692" t="s">
        <v>44</v>
      </c>
      <c r="S692" t="s">
        <v>24</v>
      </c>
      <c r="T692">
        <f>_xlfn.DAYS(Raw_data_US_healthcare[[#This Row],[Discharge Date]],Raw_data_US_healthcare[[#This Row],[Date of Admission]])</f>
        <v>9</v>
      </c>
    </row>
    <row r="693" spans="1:20" x14ac:dyDescent="0.3">
      <c r="A693" t="s">
        <v>26511</v>
      </c>
      <c r="B693" t="s">
        <v>2079</v>
      </c>
      <c r="C693">
        <v>74</v>
      </c>
      <c r="D693" t="str">
        <f>IF(Raw_data_US_healthcare[[#This Row],[Age]]&lt;35,"Young",IF(Raw_data_US_healthcare[[#This Row],[Age]]&lt;60,"Middle","Senior"))</f>
        <v>Senior</v>
      </c>
      <c r="E693" t="s">
        <v>16</v>
      </c>
      <c r="F693" t="s">
        <v>62</v>
      </c>
      <c r="G693" t="s">
        <v>62</v>
      </c>
      <c r="H693" t="s">
        <v>26514</v>
      </c>
      <c r="I693" s="2">
        <v>44064</v>
      </c>
      <c r="J693" t="s">
        <v>2080</v>
      </c>
      <c r="K693" t="s">
        <v>1414</v>
      </c>
      <c r="L693" t="s">
        <v>21</v>
      </c>
      <c r="M693">
        <v>8080.0623999999998</v>
      </c>
      <c r="N693">
        <v>229</v>
      </c>
      <c r="O693" t="s">
        <v>22</v>
      </c>
      <c r="P693" t="s">
        <v>22</v>
      </c>
      <c r="Q693" s="2">
        <v>44067</v>
      </c>
      <c r="R693" t="s">
        <v>48</v>
      </c>
      <c r="S693" t="s">
        <v>33</v>
      </c>
      <c r="T693">
        <f>_xlfn.DAYS(Raw_data_US_healthcare[[#This Row],[Discharge Date]],Raw_data_US_healthcare[[#This Row],[Date of Admission]])</f>
        <v>3</v>
      </c>
    </row>
    <row r="694" spans="1:20" x14ac:dyDescent="0.3">
      <c r="A694" t="s">
        <v>26512</v>
      </c>
      <c r="B694" t="s">
        <v>2081</v>
      </c>
      <c r="C694">
        <v>20</v>
      </c>
      <c r="D694" t="str">
        <f>IF(Raw_data_US_healthcare[[#This Row],[Age]]&lt;35,"Young",IF(Raw_data_US_healthcare[[#This Row],[Age]]&lt;60,"Middle","Senior"))</f>
        <v>Young</v>
      </c>
      <c r="E694" t="s">
        <v>26</v>
      </c>
      <c r="F694" t="s">
        <v>17</v>
      </c>
      <c r="G694" t="s">
        <v>17</v>
      </c>
      <c r="H694" t="s">
        <v>69</v>
      </c>
      <c r="I694" s="2">
        <v>44955</v>
      </c>
      <c r="J694" t="s">
        <v>2082</v>
      </c>
      <c r="K694" t="s">
        <v>2083</v>
      </c>
      <c r="L694" t="s">
        <v>60</v>
      </c>
      <c r="M694">
        <v>3835.5893999999998</v>
      </c>
      <c r="N694">
        <v>193</v>
      </c>
      <c r="O694" t="s">
        <v>22</v>
      </c>
      <c r="P694" t="s">
        <v>22</v>
      </c>
      <c r="Q694" s="2">
        <v>44959</v>
      </c>
      <c r="R694" t="s">
        <v>48</v>
      </c>
      <c r="S694" t="s">
        <v>33</v>
      </c>
      <c r="T694">
        <f>_xlfn.DAYS(Raw_data_US_healthcare[[#This Row],[Discharge Date]],Raw_data_US_healthcare[[#This Row],[Date of Admission]])</f>
        <v>4</v>
      </c>
    </row>
    <row r="695" spans="1:20" x14ac:dyDescent="0.3">
      <c r="A695" t="s">
        <v>26512</v>
      </c>
      <c r="B695" t="s">
        <v>2084</v>
      </c>
      <c r="C695">
        <v>65</v>
      </c>
      <c r="D695" t="str">
        <f>IF(Raw_data_US_healthcare[[#This Row],[Age]]&lt;35,"Young",IF(Raw_data_US_healthcare[[#This Row],[Age]]&lt;60,"Middle","Senior"))</f>
        <v>Senior</v>
      </c>
      <c r="E695" t="s">
        <v>26</v>
      </c>
      <c r="F695" t="s">
        <v>62</v>
      </c>
      <c r="G695" t="s">
        <v>62</v>
      </c>
      <c r="H695" t="s">
        <v>26514</v>
      </c>
      <c r="I695" s="2">
        <v>43841</v>
      </c>
      <c r="J695" t="s">
        <v>2085</v>
      </c>
      <c r="K695" t="s">
        <v>1453</v>
      </c>
      <c r="L695" t="s">
        <v>21</v>
      </c>
      <c r="M695">
        <v>5011.6423000000004</v>
      </c>
      <c r="N695">
        <v>483</v>
      </c>
      <c r="O695" t="s">
        <v>39</v>
      </c>
      <c r="P695" t="s">
        <v>39</v>
      </c>
      <c r="Q695" s="2">
        <v>43863</v>
      </c>
      <c r="R695" t="s">
        <v>83</v>
      </c>
      <c r="S695" t="s">
        <v>24</v>
      </c>
      <c r="T695">
        <f>_xlfn.DAYS(Raw_data_US_healthcare[[#This Row],[Discharge Date]],Raw_data_US_healthcare[[#This Row],[Date of Admission]])</f>
        <v>22</v>
      </c>
    </row>
    <row r="696" spans="1:20" x14ac:dyDescent="0.3">
      <c r="A696" t="s">
        <v>26511</v>
      </c>
      <c r="B696" t="s">
        <v>2086</v>
      </c>
      <c r="C696">
        <v>21</v>
      </c>
      <c r="D696" t="str">
        <f>IF(Raw_data_US_healthcare[[#This Row],[Age]]&lt;35,"Young",IF(Raw_data_US_healthcare[[#This Row],[Age]]&lt;60,"Middle","Senior"))</f>
        <v>Young</v>
      </c>
      <c r="E696" t="s">
        <v>16</v>
      </c>
      <c r="F696" t="s">
        <v>113</v>
      </c>
      <c r="G696" t="s">
        <v>113</v>
      </c>
      <c r="H696" t="s">
        <v>18</v>
      </c>
      <c r="I696" s="2">
        <v>43764</v>
      </c>
      <c r="J696" t="s">
        <v>2087</v>
      </c>
      <c r="K696" t="s">
        <v>2088</v>
      </c>
      <c r="L696" t="s">
        <v>52</v>
      </c>
      <c r="M696">
        <v>31431.850299999998</v>
      </c>
      <c r="N696">
        <v>324</v>
      </c>
      <c r="O696" t="s">
        <v>43</v>
      </c>
      <c r="P696" t="s">
        <v>43</v>
      </c>
      <c r="Q696" s="2">
        <v>43766</v>
      </c>
      <c r="R696" t="s">
        <v>32</v>
      </c>
      <c r="S696" t="s">
        <v>24</v>
      </c>
      <c r="T696">
        <f>_xlfn.DAYS(Raw_data_US_healthcare[[#This Row],[Discharge Date]],Raw_data_US_healthcare[[#This Row],[Date of Admission]])</f>
        <v>2</v>
      </c>
    </row>
    <row r="697" spans="1:20" x14ac:dyDescent="0.3">
      <c r="A697" t="s">
        <v>26511</v>
      </c>
      <c r="B697" t="s">
        <v>2089</v>
      </c>
      <c r="C697">
        <v>45</v>
      </c>
      <c r="D697" t="str">
        <f>IF(Raw_data_US_healthcare[[#This Row],[Age]]&lt;35,"Young",IF(Raw_data_US_healthcare[[#This Row],[Age]]&lt;60,"Middle","Senior"))</f>
        <v>Middle</v>
      </c>
      <c r="E697" t="s">
        <v>16</v>
      </c>
      <c r="F697" t="s">
        <v>35</v>
      </c>
      <c r="G697" t="s">
        <v>35</v>
      </c>
      <c r="H697" t="s">
        <v>26516</v>
      </c>
      <c r="I697" s="2">
        <v>45021</v>
      </c>
      <c r="J697" t="s">
        <v>1996</v>
      </c>
      <c r="K697" t="s">
        <v>2090</v>
      </c>
      <c r="L697" t="s">
        <v>52</v>
      </c>
      <c r="M697">
        <v>18812.5239</v>
      </c>
      <c r="N697">
        <v>103</v>
      </c>
      <c r="O697" t="s">
        <v>43</v>
      </c>
      <c r="P697" t="s">
        <v>43</v>
      </c>
      <c r="Q697" s="2">
        <v>45048</v>
      </c>
      <c r="R697" t="s">
        <v>44</v>
      </c>
      <c r="S697" t="s">
        <v>24</v>
      </c>
      <c r="T697">
        <f>_xlfn.DAYS(Raw_data_US_healthcare[[#This Row],[Discharge Date]],Raw_data_US_healthcare[[#This Row],[Date of Admission]])</f>
        <v>27</v>
      </c>
    </row>
    <row r="698" spans="1:20" x14ac:dyDescent="0.3">
      <c r="A698" t="s">
        <v>26512</v>
      </c>
      <c r="B698" t="s">
        <v>2091</v>
      </c>
      <c r="C698">
        <v>28</v>
      </c>
      <c r="D698" t="str">
        <f>IF(Raw_data_US_healthcare[[#This Row],[Age]]&lt;35,"Young",IF(Raw_data_US_healthcare[[#This Row],[Age]]&lt;60,"Middle","Senior"))</f>
        <v>Young</v>
      </c>
      <c r="E698" t="s">
        <v>26</v>
      </c>
      <c r="F698" t="s">
        <v>17</v>
      </c>
      <c r="G698" t="s">
        <v>17</v>
      </c>
      <c r="H698" t="s">
        <v>36</v>
      </c>
      <c r="I698" s="2">
        <v>45081</v>
      </c>
      <c r="J698" t="s">
        <v>2092</v>
      </c>
      <c r="K698" t="s">
        <v>2093</v>
      </c>
      <c r="L698" t="s">
        <v>52</v>
      </c>
      <c r="M698">
        <v>10394.928599999999</v>
      </c>
      <c r="N698">
        <v>179</v>
      </c>
      <c r="O698" t="s">
        <v>22</v>
      </c>
      <c r="P698" t="s">
        <v>22</v>
      </c>
      <c r="Q698" s="2">
        <v>45087</v>
      </c>
      <c r="R698" t="s">
        <v>23</v>
      </c>
      <c r="S698" t="s">
        <v>24</v>
      </c>
      <c r="T698">
        <f>_xlfn.DAYS(Raw_data_US_healthcare[[#This Row],[Discharge Date]],Raw_data_US_healthcare[[#This Row],[Date of Admission]])</f>
        <v>6</v>
      </c>
    </row>
    <row r="699" spans="1:20" x14ac:dyDescent="0.3">
      <c r="A699" t="s">
        <v>26511</v>
      </c>
      <c r="B699" t="s">
        <v>2094</v>
      </c>
      <c r="C699">
        <v>68</v>
      </c>
      <c r="D699" t="str">
        <f>IF(Raw_data_US_healthcare[[#This Row],[Age]]&lt;35,"Young",IF(Raw_data_US_healthcare[[#This Row],[Age]]&lt;60,"Middle","Senior"))</f>
        <v>Senior</v>
      </c>
      <c r="E699" t="s">
        <v>16</v>
      </c>
      <c r="F699" t="s">
        <v>27</v>
      </c>
      <c r="G699" t="s">
        <v>27</v>
      </c>
      <c r="H699" t="s">
        <v>18</v>
      </c>
      <c r="I699" s="2">
        <v>44206</v>
      </c>
      <c r="J699" t="s">
        <v>2095</v>
      </c>
      <c r="K699" t="s">
        <v>2096</v>
      </c>
      <c r="L699" t="s">
        <v>21</v>
      </c>
      <c r="M699">
        <v>53160.299700000003</v>
      </c>
      <c r="N699">
        <v>334</v>
      </c>
      <c r="O699" t="s">
        <v>39</v>
      </c>
      <c r="P699" t="s">
        <v>39</v>
      </c>
      <c r="Q699" s="2">
        <v>44217</v>
      </c>
      <c r="R699" t="s">
        <v>32</v>
      </c>
      <c r="S699" t="s">
        <v>33</v>
      </c>
      <c r="T699">
        <f>_xlfn.DAYS(Raw_data_US_healthcare[[#This Row],[Discharge Date]],Raw_data_US_healthcare[[#This Row],[Date of Admission]])</f>
        <v>11</v>
      </c>
    </row>
    <row r="700" spans="1:20" x14ac:dyDescent="0.3">
      <c r="A700" t="s">
        <v>26511</v>
      </c>
      <c r="B700" t="s">
        <v>2097</v>
      </c>
      <c r="C700">
        <v>26</v>
      </c>
      <c r="D700" t="str">
        <f>IF(Raw_data_US_healthcare[[#This Row],[Age]]&lt;35,"Young",IF(Raw_data_US_healthcare[[#This Row],[Age]]&lt;60,"Middle","Senior"))</f>
        <v>Young</v>
      </c>
      <c r="E700" t="s">
        <v>16</v>
      </c>
      <c r="F700" t="s">
        <v>88</v>
      </c>
      <c r="G700" t="s">
        <v>88</v>
      </c>
      <c r="H700" t="s">
        <v>26516</v>
      </c>
      <c r="I700" s="2">
        <v>44822</v>
      </c>
      <c r="J700" t="s">
        <v>2098</v>
      </c>
      <c r="K700" t="s">
        <v>2099</v>
      </c>
      <c r="L700" t="s">
        <v>52</v>
      </c>
      <c r="M700">
        <v>5960.5550999999996</v>
      </c>
      <c r="N700">
        <v>189</v>
      </c>
      <c r="O700" t="s">
        <v>39</v>
      </c>
      <c r="P700" t="s">
        <v>39</v>
      </c>
      <c r="Q700" s="2">
        <v>44825</v>
      </c>
      <c r="R700" t="s">
        <v>23</v>
      </c>
      <c r="S700" t="s">
        <v>24</v>
      </c>
      <c r="T700">
        <f>_xlfn.DAYS(Raw_data_US_healthcare[[#This Row],[Discharge Date]],Raw_data_US_healthcare[[#This Row],[Date of Admission]])</f>
        <v>3</v>
      </c>
    </row>
    <row r="701" spans="1:20" x14ac:dyDescent="0.3">
      <c r="A701" t="s">
        <v>26511</v>
      </c>
      <c r="B701" t="s">
        <v>2100</v>
      </c>
      <c r="C701">
        <v>84</v>
      </c>
      <c r="D701" t="str">
        <f>IF(Raw_data_US_healthcare[[#This Row],[Age]]&lt;35,"Young",IF(Raw_data_US_healthcare[[#This Row],[Age]]&lt;60,"Middle","Senior"))</f>
        <v>Senior</v>
      </c>
      <c r="E701" t="s">
        <v>16</v>
      </c>
      <c r="F701" t="s">
        <v>27</v>
      </c>
      <c r="G701" t="s">
        <v>27</v>
      </c>
      <c r="H701" t="s">
        <v>28</v>
      </c>
      <c r="I701" s="2">
        <v>44831</v>
      </c>
      <c r="J701" t="s">
        <v>2101</v>
      </c>
      <c r="K701" t="s">
        <v>2102</v>
      </c>
      <c r="L701" t="s">
        <v>21</v>
      </c>
      <c r="M701">
        <v>29641.0255</v>
      </c>
      <c r="N701">
        <v>357</v>
      </c>
      <c r="O701" t="s">
        <v>43</v>
      </c>
      <c r="P701" t="s">
        <v>43</v>
      </c>
      <c r="Q701" s="2">
        <v>44860</v>
      </c>
      <c r="R701" t="s">
        <v>83</v>
      </c>
      <c r="S701" t="s">
        <v>45</v>
      </c>
      <c r="T701">
        <f>_xlfn.DAYS(Raw_data_US_healthcare[[#This Row],[Discharge Date]],Raw_data_US_healthcare[[#This Row],[Date of Admission]])</f>
        <v>29</v>
      </c>
    </row>
    <row r="702" spans="1:20" x14ac:dyDescent="0.3">
      <c r="A702" t="s">
        <v>26511</v>
      </c>
      <c r="B702" t="s">
        <v>2103</v>
      </c>
      <c r="C702">
        <v>68</v>
      </c>
      <c r="D702" t="str">
        <f>IF(Raw_data_US_healthcare[[#This Row],[Age]]&lt;35,"Young",IF(Raw_data_US_healthcare[[#This Row],[Age]]&lt;60,"Middle","Senior"))</f>
        <v>Senior</v>
      </c>
      <c r="E702" t="s">
        <v>16</v>
      </c>
      <c r="F702" t="s">
        <v>27</v>
      </c>
      <c r="G702" t="s">
        <v>27</v>
      </c>
      <c r="H702" t="s">
        <v>26514</v>
      </c>
      <c r="I702" s="2">
        <v>44017</v>
      </c>
      <c r="J702" t="s">
        <v>2104</v>
      </c>
      <c r="K702" t="s">
        <v>2105</v>
      </c>
      <c r="L702" t="s">
        <v>21</v>
      </c>
      <c r="M702">
        <v>34507.523500000003</v>
      </c>
      <c r="N702">
        <v>138</v>
      </c>
      <c r="O702" t="s">
        <v>43</v>
      </c>
      <c r="P702" t="s">
        <v>43</v>
      </c>
      <c r="Q702" s="2">
        <v>44039</v>
      </c>
      <c r="R702" t="s">
        <v>32</v>
      </c>
      <c r="S702" t="s">
        <v>45</v>
      </c>
      <c r="T702">
        <f>_xlfn.DAYS(Raw_data_US_healthcare[[#This Row],[Discharge Date]],Raw_data_US_healthcare[[#This Row],[Date of Admission]])</f>
        <v>22</v>
      </c>
    </row>
    <row r="703" spans="1:20" x14ac:dyDescent="0.3">
      <c r="A703" t="s">
        <v>26511</v>
      </c>
      <c r="B703" t="s">
        <v>2106</v>
      </c>
      <c r="C703">
        <v>59</v>
      </c>
      <c r="D703" t="str">
        <f>IF(Raw_data_US_healthcare[[#This Row],[Age]]&lt;35,"Young",IF(Raw_data_US_healthcare[[#This Row],[Age]]&lt;60,"Middle","Senior"))</f>
        <v>Middle</v>
      </c>
      <c r="E703" t="s">
        <v>16</v>
      </c>
      <c r="F703" t="s">
        <v>228</v>
      </c>
      <c r="G703" t="s">
        <v>228</v>
      </c>
      <c r="H703" t="s">
        <v>69</v>
      </c>
      <c r="I703" s="2">
        <v>44708</v>
      </c>
      <c r="J703" t="s">
        <v>2107</v>
      </c>
      <c r="K703" t="s">
        <v>2108</v>
      </c>
      <c r="L703" t="s">
        <v>60</v>
      </c>
      <c r="M703">
        <v>42649.2336</v>
      </c>
      <c r="N703">
        <v>405</v>
      </c>
      <c r="O703" t="s">
        <v>39</v>
      </c>
      <c r="P703" t="s">
        <v>39</v>
      </c>
      <c r="Q703" s="2">
        <v>44730</v>
      </c>
      <c r="R703" t="s">
        <v>44</v>
      </c>
      <c r="S703" t="s">
        <v>45</v>
      </c>
      <c r="T703">
        <f>_xlfn.DAYS(Raw_data_US_healthcare[[#This Row],[Discharge Date]],Raw_data_US_healthcare[[#This Row],[Date of Admission]])</f>
        <v>22</v>
      </c>
    </row>
    <row r="704" spans="1:20" x14ac:dyDescent="0.3">
      <c r="A704" t="s">
        <v>26511</v>
      </c>
      <c r="B704" t="s">
        <v>2109</v>
      </c>
      <c r="C704">
        <v>62</v>
      </c>
      <c r="D704" t="str">
        <f>IF(Raw_data_US_healthcare[[#This Row],[Age]]&lt;35,"Young",IF(Raw_data_US_healthcare[[#This Row],[Age]]&lt;60,"Middle","Senior"))</f>
        <v>Senior</v>
      </c>
      <c r="E704" t="s">
        <v>16</v>
      </c>
      <c r="F704" t="s">
        <v>62</v>
      </c>
      <c r="G704" t="s">
        <v>62</v>
      </c>
      <c r="H704" t="s">
        <v>26514</v>
      </c>
      <c r="I704" s="2">
        <v>43870</v>
      </c>
      <c r="J704" t="s">
        <v>2110</v>
      </c>
      <c r="K704" t="s">
        <v>2111</v>
      </c>
      <c r="L704" t="s">
        <v>21</v>
      </c>
      <c r="M704">
        <v>24262.465199999999</v>
      </c>
      <c r="N704">
        <v>381</v>
      </c>
      <c r="O704" t="s">
        <v>43</v>
      </c>
      <c r="P704" t="s">
        <v>43</v>
      </c>
      <c r="Q704" s="2">
        <v>43873</v>
      </c>
      <c r="R704" t="s">
        <v>23</v>
      </c>
      <c r="S704" t="s">
        <v>33</v>
      </c>
      <c r="T704">
        <f>_xlfn.DAYS(Raw_data_US_healthcare[[#This Row],[Discharge Date]],Raw_data_US_healthcare[[#This Row],[Date of Admission]])</f>
        <v>3</v>
      </c>
    </row>
    <row r="705" spans="1:20" x14ac:dyDescent="0.3">
      <c r="A705" t="s">
        <v>26512</v>
      </c>
      <c r="B705" t="s">
        <v>2112</v>
      </c>
      <c r="C705">
        <v>62</v>
      </c>
      <c r="D705" t="str">
        <f>IF(Raw_data_US_healthcare[[#This Row],[Age]]&lt;35,"Young",IF(Raw_data_US_healthcare[[#This Row],[Age]]&lt;60,"Middle","Senior"))</f>
        <v>Senior</v>
      </c>
      <c r="E705" t="s">
        <v>26</v>
      </c>
      <c r="F705" t="s">
        <v>17</v>
      </c>
      <c r="G705" t="s">
        <v>17</v>
      </c>
      <c r="H705" t="s">
        <v>26514</v>
      </c>
      <c r="I705" s="2">
        <v>45188</v>
      </c>
      <c r="J705" t="s">
        <v>2113</v>
      </c>
      <c r="K705" t="s">
        <v>2114</v>
      </c>
      <c r="L705" t="s">
        <v>21</v>
      </c>
      <c r="M705">
        <v>39168.6728</v>
      </c>
      <c r="N705">
        <v>241</v>
      </c>
      <c r="O705" t="s">
        <v>43</v>
      </c>
      <c r="P705" t="s">
        <v>43</v>
      </c>
      <c r="Q705" s="2">
        <v>45204</v>
      </c>
      <c r="R705" t="s">
        <v>44</v>
      </c>
      <c r="S705" t="s">
        <v>24</v>
      </c>
      <c r="T705">
        <f>_xlfn.DAYS(Raw_data_US_healthcare[[#This Row],[Discharge Date]],Raw_data_US_healthcare[[#This Row],[Date of Admission]])</f>
        <v>16</v>
      </c>
    </row>
    <row r="706" spans="1:20" x14ac:dyDescent="0.3">
      <c r="A706" t="s">
        <v>26512</v>
      </c>
      <c r="B706" t="s">
        <v>2115</v>
      </c>
      <c r="C706">
        <v>33</v>
      </c>
      <c r="D706" t="str">
        <f>IF(Raw_data_US_healthcare[[#This Row],[Age]]&lt;35,"Young",IF(Raw_data_US_healthcare[[#This Row],[Age]]&lt;60,"Middle","Senior"))</f>
        <v>Young</v>
      </c>
      <c r="E706" t="s">
        <v>26</v>
      </c>
      <c r="F706" t="s">
        <v>49</v>
      </c>
      <c r="G706" t="s">
        <v>49</v>
      </c>
      <c r="H706" t="s">
        <v>26516</v>
      </c>
      <c r="I706" s="2">
        <v>43854</v>
      </c>
      <c r="J706" t="s">
        <v>2116</v>
      </c>
      <c r="K706" t="s">
        <v>2117</v>
      </c>
      <c r="L706" t="s">
        <v>60</v>
      </c>
      <c r="M706">
        <v>20567.1057</v>
      </c>
      <c r="N706">
        <v>478</v>
      </c>
      <c r="O706" t="s">
        <v>39</v>
      </c>
      <c r="P706" t="s">
        <v>39</v>
      </c>
      <c r="Q706" s="2">
        <v>43866</v>
      </c>
      <c r="R706" t="s">
        <v>32</v>
      </c>
      <c r="S706" t="s">
        <v>45</v>
      </c>
      <c r="T706">
        <f>_xlfn.DAYS(Raw_data_US_healthcare[[#This Row],[Discharge Date]],Raw_data_US_healthcare[[#This Row],[Date of Admission]])</f>
        <v>12</v>
      </c>
    </row>
    <row r="707" spans="1:20" x14ac:dyDescent="0.3">
      <c r="A707" t="s">
        <v>26512</v>
      </c>
      <c r="B707" t="s">
        <v>2118</v>
      </c>
      <c r="C707">
        <v>53</v>
      </c>
      <c r="D707" t="str">
        <f>IF(Raw_data_US_healthcare[[#This Row],[Age]]&lt;35,"Young",IF(Raw_data_US_healthcare[[#This Row],[Age]]&lt;60,"Middle","Senior"))</f>
        <v>Middle</v>
      </c>
      <c r="E707" t="s">
        <v>26</v>
      </c>
      <c r="F707" t="s">
        <v>88</v>
      </c>
      <c r="G707" t="s">
        <v>88</v>
      </c>
      <c r="H707" t="s">
        <v>26516</v>
      </c>
      <c r="I707" s="2">
        <v>44610</v>
      </c>
      <c r="J707" t="s">
        <v>2119</v>
      </c>
      <c r="K707" t="s">
        <v>2120</v>
      </c>
      <c r="L707" t="s">
        <v>31</v>
      </c>
      <c r="M707">
        <v>29615.445800000001</v>
      </c>
      <c r="N707">
        <v>306</v>
      </c>
      <c r="O707" t="s">
        <v>43</v>
      </c>
      <c r="P707" t="s">
        <v>43</v>
      </c>
      <c r="Q707" s="2">
        <v>44616</v>
      </c>
      <c r="R707" t="s">
        <v>48</v>
      </c>
      <c r="S707" t="s">
        <v>33</v>
      </c>
      <c r="T707">
        <f>_xlfn.DAYS(Raw_data_US_healthcare[[#This Row],[Discharge Date]],Raw_data_US_healthcare[[#This Row],[Date of Admission]])</f>
        <v>6</v>
      </c>
    </row>
    <row r="708" spans="1:20" x14ac:dyDescent="0.3">
      <c r="A708" t="s">
        <v>26511</v>
      </c>
      <c r="B708" t="s">
        <v>2121</v>
      </c>
      <c r="C708">
        <v>36</v>
      </c>
      <c r="D708" t="str">
        <f>IF(Raw_data_US_healthcare[[#This Row],[Age]]&lt;35,"Young",IF(Raw_data_US_healthcare[[#This Row],[Age]]&lt;60,"Middle","Senior"))</f>
        <v>Middle</v>
      </c>
      <c r="E708" t="s">
        <v>16</v>
      </c>
      <c r="F708" t="s">
        <v>49</v>
      </c>
      <c r="G708" t="s">
        <v>49</v>
      </c>
      <c r="H708" t="s">
        <v>26514</v>
      </c>
      <c r="I708" s="2">
        <v>44370</v>
      </c>
      <c r="J708" t="s">
        <v>2122</v>
      </c>
      <c r="K708" t="s">
        <v>1453</v>
      </c>
      <c r="L708" t="s">
        <v>21</v>
      </c>
      <c r="M708">
        <v>22051.487799999999</v>
      </c>
      <c r="N708">
        <v>244</v>
      </c>
      <c r="O708" t="s">
        <v>22</v>
      </c>
      <c r="P708" t="s">
        <v>22</v>
      </c>
      <c r="Q708" s="2">
        <v>44373</v>
      </c>
      <c r="R708" t="s">
        <v>48</v>
      </c>
      <c r="S708" t="s">
        <v>24</v>
      </c>
      <c r="T708">
        <f>_xlfn.DAYS(Raw_data_US_healthcare[[#This Row],[Discharge Date]],Raw_data_US_healthcare[[#This Row],[Date of Admission]])</f>
        <v>3</v>
      </c>
    </row>
    <row r="709" spans="1:20" x14ac:dyDescent="0.3">
      <c r="A709" t="s">
        <v>26512</v>
      </c>
      <c r="B709" t="s">
        <v>2123</v>
      </c>
      <c r="C709">
        <v>20</v>
      </c>
      <c r="D709" t="str">
        <f>IF(Raw_data_US_healthcare[[#This Row],[Age]]&lt;35,"Young",IF(Raw_data_US_healthcare[[#This Row],[Age]]&lt;60,"Middle","Senior"))</f>
        <v>Young</v>
      </c>
      <c r="E709" t="s">
        <v>26</v>
      </c>
      <c r="F709" t="s">
        <v>27</v>
      </c>
      <c r="G709" t="s">
        <v>27</v>
      </c>
      <c r="H709" t="s">
        <v>26516</v>
      </c>
      <c r="I709" s="2">
        <v>44526</v>
      </c>
      <c r="J709" t="s">
        <v>2124</v>
      </c>
      <c r="K709" t="s">
        <v>2125</v>
      </c>
      <c r="L709" t="s">
        <v>31</v>
      </c>
      <c r="M709">
        <v>14092.1549</v>
      </c>
      <c r="N709">
        <v>478</v>
      </c>
      <c r="O709" t="s">
        <v>39</v>
      </c>
      <c r="P709" t="s">
        <v>39</v>
      </c>
      <c r="Q709" s="2">
        <v>44531</v>
      </c>
      <c r="R709" t="s">
        <v>48</v>
      </c>
      <c r="S709" t="s">
        <v>45</v>
      </c>
      <c r="T709">
        <f>_xlfn.DAYS(Raw_data_US_healthcare[[#This Row],[Discharge Date]],Raw_data_US_healthcare[[#This Row],[Date of Admission]])</f>
        <v>5</v>
      </c>
    </row>
    <row r="710" spans="1:20" x14ac:dyDescent="0.3">
      <c r="A710" t="s">
        <v>26512</v>
      </c>
      <c r="B710" t="s">
        <v>2126</v>
      </c>
      <c r="C710">
        <v>57</v>
      </c>
      <c r="D710" t="str">
        <f>IF(Raw_data_US_healthcare[[#This Row],[Age]]&lt;35,"Young",IF(Raw_data_US_healthcare[[#This Row],[Age]]&lt;60,"Middle","Senior"))</f>
        <v>Middle</v>
      </c>
      <c r="E710" t="s">
        <v>26</v>
      </c>
      <c r="F710" t="s">
        <v>17</v>
      </c>
      <c r="G710" t="s">
        <v>17</v>
      </c>
      <c r="H710" t="s">
        <v>26516</v>
      </c>
      <c r="I710" s="2">
        <v>44048</v>
      </c>
      <c r="J710" t="s">
        <v>2127</v>
      </c>
      <c r="K710" t="s">
        <v>2128</v>
      </c>
      <c r="L710" t="s">
        <v>21</v>
      </c>
      <c r="M710">
        <v>7450.3463000000002</v>
      </c>
      <c r="N710">
        <v>444</v>
      </c>
      <c r="O710" t="s">
        <v>43</v>
      </c>
      <c r="P710" t="s">
        <v>43</v>
      </c>
      <c r="Q710" s="2">
        <v>44057</v>
      </c>
      <c r="R710" t="s">
        <v>83</v>
      </c>
      <c r="S710" t="s">
        <v>45</v>
      </c>
      <c r="T710">
        <f>_xlfn.DAYS(Raw_data_US_healthcare[[#This Row],[Discharge Date]],Raw_data_US_healthcare[[#This Row],[Date of Admission]])</f>
        <v>9</v>
      </c>
    </row>
    <row r="711" spans="1:20" x14ac:dyDescent="0.3">
      <c r="A711" t="s">
        <v>26512</v>
      </c>
      <c r="B711" t="s">
        <v>2129</v>
      </c>
      <c r="C711">
        <v>80</v>
      </c>
      <c r="D711" t="str">
        <f>IF(Raw_data_US_healthcare[[#This Row],[Age]]&lt;35,"Young",IF(Raw_data_US_healthcare[[#This Row],[Age]]&lt;60,"Middle","Senior"))</f>
        <v>Senior</v>
      </c>
      <c r="E711" t="s">
        <v>26</v>
      </c>
      <c r="F711" t="s">
        <v>88</v>
      </c>
      <c r="G711" t="s">
        <v>88</v>
      </c>
      <c r="H711" t="s">
        <v>36</v>
      </c>
      <c r="I711" s="2">
        <v>44497</v>
      </c>
      <c r="J711" t="s">
        <v>2130</v>
      </c>
      <c r="K711" t="s">
        <v>2131</v>
      </c>
      <c r="L711" t="s">
        <v>21</v>
      </c>
      <c r="M711">
        <v>19526.8115</v>
      </c>
      <c r="N711">
        <v>481</v>
      </c>
      <c r="O711" t="s">
        <v>22</v>
      </c>
      <c r="P711" t="s">
        <v>22</v>
      </c>
      <c r="Q711" s="2">
        <v>44497</v>
      </c>
      <c r="R711" t="s">
        <v>83</v>
      </c>
      <c r="S711" t="s">
        <v>45</v>
      </c>
      <c r="T711">
        <f>_xlfn.DAYS(Raw_data_US_healthcare[[#This Row],[Discharge Date]],Raw_data_US_healthcare[[#This Row],[Date of Admission]])</f>
        <v>0</v>
      </c>
    </row>
    <row r="712" spans="1:20" x14ac:dyDescent="0.3">
      <c r="A712" t="s">
        <v>26512</v>
      </c>
      <c r="B712" t="s">
        <v>2132</v>
      </c>
      <c r="C712">
        <v>24</v>
      </c>
      <c r="D712" t="str">
        <f>IF(Raw_data_US_healthcare[[#This Row],[Age]]&lt;35,"Young",IF(Raw_data_US_healthcare[[#This Row],[Age]]&lt;60,"Middle","Senior"))</f>
        <v>Young</v>
      </c>
      <c r="E712" t="s">
        <v>26</v>
      </c>
      <c r="F712" t="s">
        <v>88</v>
      </c>
      <c r="G712" t="s">
        <v>88</v>
      </c>
      <c r="H712" t="s">
        <v>28</v>
      </c>
      <c r="I712" s="2">
        <v>44868</v>
      </c>
      <c r="J712" t="s">
        <v>2133</v>
      </c>
      <c r="K712" t="s">
        <v>2134</v>
      </c>
      <c r="L712" t="s">
        <v>60</v>
      </c>
      <c r="M712">
        <v>17784.5118</v>
      </c>
      <c r="N712">
        <v>347</v>
      </c>
      <c r="O712" t="s">
        <v>43</v>
      </c>
      <c r="P712" t="s">
        <v>43</v>
      </c>
      <c r="Q712" s="2">
        <v>44874</v>
      </c>
      <c r="R712" t="s">
        <v>23</v>
      </c>
      <c r="S712" t="s">
        <v>45</v>
      </c>
      <c r="T712">
        <f>_xlfn.DAYS(Raw_data_US_healthcare[[#This Row],[Discharge Date]],Raw_data_US_healthcare[[#This Row],[Date of Admission]])</f>
        <v>6</v>
      </c>
    </row>
    <row r="713" spans="1:20" x14ac:dyDescent="0.3">
      <c r="A713" t="s">
        <v>26512</v>
      </c>
      <c r="B713" t="s">
        <v>2135</v>
      </c>
      <c r="C713">
        <v>37</v>
      </c>
      <c r="D713" t="str">
        <f>IF(Raw_data_US_healthcare[[#This Row],[Age]]&lt;35,"Young",IF(Raw_data_US_healthcare[[#This Row],[Age]]&lt;60,"Middle","Senior"))</f>
        <v>Middle</v>
      </c>
      <c r="E713" t="s">
        <v>26</v>
      </c>
      <c r="F713" t="s">
        <v>88</v>
      </c>
      <c r="G713" t="s">
        <v>88</v>
      </c>
      <c r="H713" t="s">
        <v>36</v>
      </c>
      <c r="I713" s="2">
        <v>44646</v>
      </c>
      <c r="J713" t="s">
        <v>2136</v>
      </c>
      <c r="K713" t="s">
        <v>2137</v>
      </c>
      <c r="L713" t="s">
        <v>56</v>
      </c>
      <c r="M713">
        <v>13863.3629</v>
      </c>
      <c r="N713">
        <v>313</v>
      </c>
      <c r="O713" t="s">
        <v>22</v>
      </c>
      <c r="P713" t="s">
        <v>22</v>
      </c>
      <c r="Q713" s="2">
        <v>44667</v>
      </c>
      <c r="R713" t="s">
        <v>23</v>
      </c>
      <c r="S713" t="s">
        <v>45</v>
      </c>
      <c r="T713">
        <f>_xlfn.DAYS(Raw_data_US_healthcare[[#This Row],[Discharge Date]],Raw_data_US_healthcare[[#This Row],[Date of Admission]])</f>
        <v>21</v>
      </c>
    </row>
    <row r="714" spans="1:20" x14ac:dyDescent="0.3">
      <c r="A714" t="s">
        <v>26512</v>
      </c>
      <c r="B714" t="s">
        <v>2138</v>
      </c>
      <c r="C714">
        <v>26</v>
      </c>
      <c r="D714" t="str">
        <f>IF(Raw_data_US_healthcare[[#This Row],[Age]]&lt;35,"Young",IF(Raw_data_US_healthcare[[#This Row],[Age]]&lt;60,"Middle","Senior"))</f>
        <v>Young</v>
      </c>
      <c r="E714" t="s">
        <v>26</v>
      </c>
      <c r="F714" t="s">
        <v>88</v>
      </c>
      <c r="G714" t="s">
        <v>88</v>
      </c>
      <c r="H714" t="s">
        <v>36</v>
      </c>
      <c r="I714" s="2">
        <v>43654</v>
      </c>
      <c r="J714" t="s">
        <v>2139</v>
      </c>
      <c r="K714" t="s">
        <v>2140</v>
      </c>
      <c r="L714" t="s">
        <v>60</v>
      </c>
      <c r="M714">
        <v>12014.8876</v>
      </c>
      <c r="N714">
        <v>313</v>
      </c>
      <c r="O714" t="s">
        <v>22</v>
      </c>
      <c r="P714" t="s">
        <v>22</v>
      </c>
      <c r="Q714" s="2">
        <v>43657</v>
      </c>
      <c r="R714" t="s">
        <v>32</v>
      </c>
      <c r="S714" t="s">
        <v>45</v>
      </c>
      <c r="T714">
        <f>_xlfn.DAYS(Raw_data_US_healthcare[[#This Row],[Discharge Date]],Raw_data_US_healthcare[[#This Row],[Date of Admission]])</f>
        <v>3</v>
      </c>
    </row>
    <row r="715" spans="1:20" x14ac:dyDescent="0.3">
      <c r="A715" t="s">
        <v>26511</v>
      </c>
      <c r="B715" t="s">
        <v>2141</v>
      </c>
      <c r="C715">
        <v>19</v>
      </c>
      <c r="D715" t="str">
        <f>IF(Raw_data_US_healthcare[[#This Row],[Age]]&lt;35,"Young",IF(Raw_data_US_healthcare[[#This Row],[Age]]&lt;60,"Middle","Senior"))</f>
        <v>Young</v>
      </c>
      <c r="E715" t="s">
        <v>16</v>
      </c>
      <c r="F715" t="s">
        <v>88</v>
      </c>
      <c r="G715" t="s">
        <v>88</v>
      </c>
      <c r="H715" t="s">
        <v>26516</v>
      </c>
      <c r="I715" s="2">
        <v>44928</v>
      </c>
      <c r="J715" t="s">
        <v>2142</v>
      </c>
      <c r="K715" t="s">
        <v>2143</v>
      </c>
      <c r="L715" t="s">
        <v>56</v>
      </c>
      <c r="M715">
        <v>5217.0483999999997</v>
      </c>
      <c r="N715">
        <v>161</v>
      </c>
      <c r="O715" t="s">
        <v>43</v>
      </c>
      <c r="P715" t="s">
        <v>43</v>
      </c>
      <c r="Q715" s="2">
        <v>44958</v>
      </c>
      <c r="R715" t="s">
        <v>44</v>
      </c>
      <c r="S715" t="s">
        <v>45</v>
      </c>
      <c r="T715">
        <f>_xlfn.DAYS(Raw_data_US_healthcare[[#This Row],[Discharge Date]],Raw_data_US_healthcare[[#This Row],[Date of Admission]])</f>
        <v>30</v>
      </c>
    </row>
    <row r="716" spans="1:20" x14ac:dyDescent="0.3">
      <c r="A716" t="s">
        <v>26512</v>
      </c>
      <c r="B716" t="s">
        <v>2144</v>
      </c>
      <c r="C716">
        <v>61</v>
      </c>
      <c r="D716" t="str">
        <f>IF(Raw_data_US_healthcare[[#This Row],[Age]]&lt;35,"Young",IF(Raw_data_US_healthcare[[#This Row],[Age]]&lt;60,"Middle","Senior"))</f>
        <v>Senior</v>
      </c>
      <c r="E716" t="s">
        <v>26</v>
      </c>
      <c r="F716" t="s">
        <v>228</v>
      </c>
      <c r="G716" t="s">
        <v>228</v>
      </c>
      <c r="H716" t="s">
        <v>28</v>
      </c>
      <c r="I716" s="2">
        <v>43532</v>
      </c>
      <c r="J716" t="s">
        <v>2145</v>
      </c>
      <c r="K716" t="s">
        <v>2146</v>
      </c>
      <c r="L716" t="s">
        <v>21</v>
      </c>
      <c r="M716">
        <v>31843.214199999999</v>
      </c>
      <c r="N716">
        <v>460</v>
      </c>
      <c r="O716" t="s">
        <v>43</v>
      </c>
      <c r="P716" t="s">
        <v>43</v>
      </c>
      <c r="Q716" s="2">
        <v>43548</v>
      </c>
      <c r="R716" t="s">
        <v>83</v>
      </c>
      <c r="S716" t="s">
        <v>33</v>
      </c>
      <c r="T716">
        <f>_xlfn.DAYS(Raw_data_US_healthcare[[#This Row],[Discharge Date]],Raw_data_US_healthcare[[#This Row],[Date of Admission]])</f>
        <v>16</v>
      </c>
    </row>
    <row r="717" spans="1:20" x14ac:dyDescent="0.3">
      <c r="A717" t="s">
        <v>26512</v>
      </c>
      <c r="B717" t="s">
        <v>2147</v>
      </c>
      <c r="C717">
        <v>46</v>
      </c>
      <c r="D717" t="str">
        <f>IF(Raw_data_US_healthcare[[#This Row],[Age]]&lt;35,"Young",IF(Raw_data_US_healthcare[[#This Row],[Age]]&lt;60,"Middle","Senior"))</f>
        <v>Middle</v>
      </c>
      <c r="E717" t="s">
        <v>26</v>
      </c>
      <c r="F717" t="s">
        <v>113</v>
      </c>
      <c r="G717" t="s">
        <v>113</v>
      </c>
      <c r="H717" t="s">
        <v>69</v>
      </c>
      <c r="I717" s="2">
        <v>45199</v>
      </c>
      <c r="J717" t="s">
        <v>2148</v>
      </c>
      <c r="K717" t="s">
        <v>2149</v>
      </c>
      <c r="L717" t="s">
        <v>52</v>
      </c>
      <c r="M717">
        <v>47838.231099999997</v>
      </c>
      <c r="N717">
        <v>164</v>
      </c>
      <c r="O717" t="s">
        <v>22</v>
      </c>
      <c r="P717" t="s">
        <v>22</v>
      </c>
      <c r="Q717" s="2">
        <v>45201</v>
      </c>
      <c r="R717" t="s">
        <v>32</v>
      </c>
      <c r="S717" t="s">
        <v>45</v>
      </c>
      <c r="T717">
        <f>_xlfn.DAYS(Raw_data_US_healthcare[[#This Row],[Discharge Date]],Raw_data_US_healthcare[[#This Row],[Date of Admission]])</f>
        <v>2</v>
      </c>
    </row>
    <row r="718" spans="1:20" x14ac:dyDescent="0.3">
      <c r="A718" t="s">
        <v>26511</v>
      </c>
      <c r="B718" t="s">
        <v>2150</v>
      </c>
      <c r="C718">
        <v>54</v>
      </c>
      <c r="D718" t="str">
        <f>IF(Raw_data_US_healthcare[[#This Row],[Age]]&lt;35,"Young",IF(Raw_data_US_healthcare[[#This Row],[Age]]&lt;60,"Middle","Senior"))</f>
        <v>Middle</v>
      </c>
      <c r="E718" t="s">
        <v>16</v>
      </c>
      <c r="F718" t="s">
        <v>27</v>
      </c>
      <c r="G718" t="s">
        <v>27</v>
      </c>
      <c r="H718" t="s">
        <v>18</v>
      </c>
      <c r="I718" s="2">
        <v>44450</v>
      </c>
      <c r="J718" t="s">
        <v>2151</v>
      </c>
      <c r="K718" t="s">
        <v>2152</v>
      </c>
      <c r="L718" t="s">
        <v>31</v>
      </c>
      <c r="M718">
        <v>21640.366000000002</v>
      </c>
      <c r="N718">
        <v>350</v>
      </c>
      <c r="O718" t="s">
        <v>39</v>
      </c>
      <c r="P718" t="s">
        <v>39</v>
      </c>
      <c r="Q718" s="2">
        <v>44480</v>
      </c>
      <c r="R718" t="s">
        <v>32</v>
      </c>
      <c r="S718" t="s">
        <v>24</v>
      </c>
      <c r="T718">
        <f>_xlfn.DAYS(Raw_data_US_healthcare[[#This Row],[Discharge Date]],Raw_data_US_healthcare[[#This Row],[Date of Admission]])</f>
        <v>30</v>
      </c>
    </row>
    <row r="719" spans="1:20" x14ac:dyDescent="0.3">
      <c r="A719" t="s">
        <v>26511</v>
      </c>
      <c r="B719" t="s">
        <v>2153</v>
      </c>
      <c r="C719">
        <v>82</v>
      </c>
      <c r="D719" t="str">
        <f>IF(Raw_data_US_healthcare[[#This Row],[Age]]&lt;35,"Young",IF(Raw_data_US_healthcare[[#This Row],[Age]]&lt;60,"Middle","Senior"))</f>
        <v>Senior</v>
      </c>
      <c r="E719" t="s">
        <v>16</v>
      </c>
      <c r="F719" t="s">
        <v>49</v>
      </c>
      <c r="G719" t="s">
        <v>49</v>
      </c>
      <c r="H719" t="s">
        <v>18</v>
      </c>
      <c r="I719" s="2">
        <v>43840</v>
      </c>
      <c r="J719" t="s">
        <v>2154</v>
      </c>
      <c r="K719" t="s">
        <v>2155</v>
      </c>
      <c r="L719" t="s">
        <v>21</v>
      </c>
      <c r="M719">
        <v>43933.114600000001</v>
      </c>
      <c r="N719">
        <v>445</v>
      </c>
      <c r="O719" t="s">
        <v>43</v>
      </c>
      <c r="P719" t="s">
        <v>43</v>
      </c>
      <c r="Q719" s="2">
        <v>43855</v>
      </c>
      <c r="R719" t="s">
        <v>48</v>
      </c>
      <c r="S719" t="s">
        <v>33</v>
      </c>
      <c r="T719">
        <f>_xlfn.DAYS(Raw_data_US_healthcare[[#This Row],[Discharge Date]],Raw_data_US_healthcare[[#This Row],[Date of Admission]])</f>
        <v>15</v>
      </c>
    </row>
    <row r="720" spans="1:20" x14ac:dyDescent="0.3">
      <c r="A720" t="s">
        <v>26511</v>
      </c>
      <c r="B720" t="s">
        <v>2156</v>
      </c>
      <c r="C720">
        <v>83</v>
      </c>
      <c r="D720" t="str">
        <f>IF(Raw_data_US_healthcare[[#This Row],[Age]]&lt;35,"Young",IF(Raw_data_US_healthcare[[#This Row],[Age]]&lt;60,"Middle","Senior"))</f>
        <v>Senior</v>
      </c>
      <c r="E720" t="s">
        <v>16</v>
      </c>
      <c r="F720" t="s">
        <v>35</v>
      </c>
      <c r="G720" t="s">
        <v>35</v>
      </c>
      <c r="H720" t="s">
        <v>26516</v>
      </c>
      <c r="I720" s="2">
        <v>45019</v>
      </c>
      <c r="J720" t="s">
        <v>2157</v>
      </c>
      <c r="K720" t="s">
        <v>2158</v>
      </c>
      <c r="L720" t="s">
        <v>21</v>
      </c>
      <c r="M720">
        <v>13852.4768</v>
      </c>
      <c r="N720">
        <v>413</v>
      </c>
      <c r="O720" t="s">
        <v>43</v>
      </c>
      <c r="P720" t="s">
        <v>43</v>
      </c>
      <c r="Q720" s="2">
        <v>45023</v>
      </c>
      <c r="R720" t="s">
        <v>83</v>
      </c>
      <c r="S720" t="s">
        <v>33</v>
      </c>
      <c r="T720">
        <f>_xlfn.DAYS(Raw_data_US_healthcare[[#This Row],[Discharge Date]],Raw_data_US_healthcare[[#This Row],[Date of Admission]])</f>
        <v>4</v>
      </c>
    </row>
    <row r="721" spans="1:20" x14ac:dyDescent="0.3">
      <c r="A721" t="s">
        <v>26511</v>
      </c>
      <c r="B721" t="s">
        <v>2159</v>
      </c>
      <c r="C721">
        <v>54</v>
      </c>
      <c r="D721" t="str">
        <f>IF(Raw_data_US_healthcare[[#This Row],[Age]]&lt;35,"Young",IF(Raw_data_US_healthcare[[#This Row],[Age]]&lt;60,"Middle","Senior"))</f>
        <v>Middle</v>
      </c>
      <c r="E721" t="s">
        <v>16</v>
      </c>
      <c r="F721" t="s">
        <v>35</v>
      </c>
      <c r="G721" t="s">
        <v>35</v>
      </c>
      <c r="H721" t="s">
        <v>69</v>
      </c>
      <c r="I721" s="2">
        <v>44547</v>
      </c>
      <c r="J721" t="s">
        <v>2160</v>
      </c>
      <c r="K721" t="s">
        <v>2161</v>
      </c>
      <c r="L721" t="s">
        <v>56</v>
      </c>
      <c r="M721">
        <v>26367.8351</v>
      </c>
      <c r="N721">
        <v>156</v>
      </c>
      <c r="O721" t="s">
        <v>22</v>
      </c>
      <c r="P721" t="s">
        <v>22</v>
      </c>
      <c r="Q721" s="2">
        <v>44550</v>
      </c>
      <c r="R721" t="s">
        <v>48</v>
      </c>
      <c r="S721" t="s">
        <v>33</v>
      </c>
      <c r="T721">
        <f>_xlfn.DAYS(Raw_data_US_healthcare[[#This Row],[Discharge Date]],Raw_data_US_healthcare[[#This Row],[Date of Admission]])</f>
        <v>3</v>
      </c>
    </row>
    <row r="722" spans="1:20" x14ac:dyDescent="0.3">
      <c r="A722" t="s">
        <v>26511</v>
      </c>
      <c r="B722" t="s">
        <v>2162</v>
      </c>
      <c r="C722">
        <v>48</v>
      </c>
      <c r="D722" t="str">
        <f>IF(Raw_data_US_healthcare[[#This Row],[Age]]&lt;35,"Young",IF(Raw_data_US_healthcare[[#This Row],[Age]]&lt;60,"Middle","Senior"))</f>
        <v>Middle</v>
      </c>
      <c r="E722" t="s">
        <v>16</v>
      </c>
      <c r="F722" t="s">
        <v>27</v>
      </c>
      <c r="G722" t="s">
        <v>27</v>
      </c>
      <c r="H722" t="s">
        <v>18</v>
      </c>
      <c r="I722" s="2">
        <v>44450</v>
      </c>
      <c r="J722" t="s">
        <v>2163</v>
      </c>
      <c r="K722" t="s">
        <v>2164</v>
      </c>
      <c r="L722" t="s">
        <v>21</v>
      </c>
      <c r="M722">
        <v>2428.2262000000001</v>
      </c>
      <c r="N722">
        <v>499</v>
      </c>
      <c r="O722" t="s">
        <v>39</v>
      </c>
      <c r="P722" t="s">
        <v>39</v>
      </c>
      <c r="Q722" s="2">
        <v>44475</v>
      </c>
      <c r="R722" t="s">
        <v>83</v>
      </c>
      <c r="S722" t="s">
        <v>45</v>
      </c>
      <c r="T722">
        <f>_xlfn.DAYS(Raw_data_US_healthcare[[#This Row],[Discharge Date]],Raw_data_US_healthcare[[#This Row],[Date of Admission]])</f>
        <v>25</v>
      </c>
    </row>
    <row r="723" spans="1:20" x14ac:dyDescent="0.3">
      <c r="A723" t="s">
        <v>26511</v>
      </c>
      <c r="B723" t="s">
        <v>2165</v>
      </c>
      <c r="C723">
        <v>50</v>
      </c>
      <c r="D723" t="str">
        <f>IF(Raw_data_US_healthcare[[#This Row],[Age]]&lt;35,"Young",IF(Raw_data_US_healthcare[[#This Row],[Age]]&lt;60,"Middle","Senior"))</f>
        <v>Middle</v>
      </c>
      <c r="E723" t="s">
        <v>16</v>
      </c>
      <c r="F723" t="s">
        <v>88</v>
      </c>
      <c r="G723" t="s">
        <v>88</v>
      </c>
      <c r="H723" t="s">
        <v>18</v>
      </c>
      <c r="I723" s="2">
        <v>44270</v>
      </c>
      <c r="J723" t="s">
        <v>2166</v>
      </c>
      <c r="K723" t="s">
        <v>2167</v>
      </c>
      <c r="L723" t="s">
        <v>52</v>
      </c>
      <c r="M723">
        <v>10315.865299999999</v>
      </c>
      <c r="N723">
        <v>498</v>
      </c>
      <c r="O723" t="s">
        <v>39</v>
      </c>
      <c r="P723" t="s">
        <v>39</v>
      </c>
      <c r="Q723" s="2">
        <v>44295</v>
      </c>
      <c r="R723" t="s">
        <v>44</v>
      </c>
      <c r="S723" t="s">
        <v>24</v>
      </c>
      <c r="T723">
        <f>_xlfn.DAYS(Raw_data_US_healthcare[[#This Row],[Discharge Date]],Raw_data_US_healthcare[[#This Row],[Date of Admission]])</f>
        <v>25</v>
      </c>
    </row>
    <row r="724" spans="1:20" x14ac:dyDescent="0.3">
      <c r="A724" t="s">
        <v>26512</v>
      </c>
      <c r="B724" t="s">
        <v>2168</v>
      </c>
      <c r="C724">
        <v>34</v>
      </c>
      <c r="D724" t="str">
        <f>IF(Raw_data_US_healthcare[[#This Row],[Age]]&lt;35,"Young",IF(Raw_data_US_healthcare[[#This Row],[Age]]&lt;60,"Middle","Senior"))</f>
        <v>Young</v>
      </c>
      <c r="E724" t="s">
        <v>26</v>
      </c>
      <c r="F724" t="s">
        <v>113</v>
      </c>
      <c r="G724" t="s">
        <v>113</v>
      </c>
      <c r="H724" t="s">
        <v>28</v>
      </c>
      <c r="I724" s="2">
        <v>44440</v>
      </c>
      <c r="J724" t="s">
        <v>2169</v>
      </c>
      <c r="K724" t="s">
        <v>2170</v>
      </c>
      <c r="L724" t="s">
        <v>56</v>
      </c>
      <c r="M724">
        <v>15554.5051</v>
      </c>
      <c r="N724">
        <v>210</v>
      </c>
      <c r="O724" t="s">
        <v>43</v>
      </c>
      <c r="P724" t="s">
        <v>43</v>
      </c>
      <c r="Q724" s="2">
        <v>44450</v>
      </c>
      <c r="R724" t="s">
        <v>44</v>
      </c>
      <c r="S724" t="s">
        <v>24</v>
      </c>
      <c r="T724">
        <f>_xlfn.DAYS(Raw_data_US_healthcare[[#This Row],[Discharge Date]],Raw_data_US_healthcare[[#This Row],[Date of Admission]])</f>
        <v>10</v>
      </c>
    </row>
    <row r="725" spans="1:20" x14ac:dyDescent="0.3">
      <c r="A725" t="s">
        <v>26511</v>
      </c>
      <c r="B725" t="s">
        <v>2171</v>
      </c>
      <c r="C725">
        <v>79</v>
      </c>
      <c r="D725" t="str">
        <f>IF(Raw_data_US_healthcare[[#This Row],[Age]]&lt;35,"Young",IF(Raw_data_US_healthcare[[#This Row],[Age]]&lt;60,"Middle","Senior"))</f>
        <v>Senior</v>
      </c>
      <c r="E725" t="s">
        <v>16</v>
      </c>
      <c r="F725" t="s">
        <v>228</v>
      </c>
      <c r="G725" t="s">
        <v>228</v>
      </c>
      <c r="H725" t="s">
        <v>26514</v>
      </c>
      <c r="I725" s="2">
        <v>43756</v>
      </c>
      <c r="J725" t="s">
        <v>2172</v>
      </c>
      <c r="K725" t="s">
        <v>2173</v>
      </c>
      <c r="L725" t="s">
        <v>21</v>
      </c>
      <c r="M725">
        <v>36671.201800000003</v>
      </c>
      <c r="N725">
        <v>175</v>
      </c>
      <c r="O725" t="s">
        <v>22</v>
      </c>
      <c r="P725" t="s">
        <v>22</v>
      </c>
      <c r="Q725" s="2">
        <v>43760</v>
      </c>
      <c r="R725" t="s">
        <v>83</v>
      </c>
      <c r="S725" t="s">
        <v>45</v>
      </c>
      <c r="T725">
        <f>_xlfn.DAYS(Raw_data_US_healthcare[[#This Row],[Discharge Date]],Raw_data_US_healthcare[[#This Row],[Date of Admission]])</f>
        <v>4</v>
      </c>
    </row>
    <row r="726" spans="1:20" x14ac:dyDescent="0.3">
      <c r="A726" t="s">
        <v>26511</v>
      </c>
      <c r="B726" t="s">
        <v>2174</v>
      </c>
      <c r="C726">
        <v>20</v>
      </c>
      <c r="D726" t="str">
        <f>IF(Raw_data_US_healthcare[[#This Row],[Age]]&lt;35,"Young",IF(Raw_data_US_healthcare[[#This Row],[Age]]&lt;60,"Middle","Senior"))</f>
        <v>Young</v>
      </c>
      <c r="E726" t="s">
        <v>16</v>
      </c>
      <c r="F726" t="s">
        <v>27</v>
      </c>
      <c r="G726" t="s">
        <v>27</v>
      </c>
      <c r="H726" t="s">
        <v>69</v>
      </c>
      <c r="I726" s="2">
        <v>43565</v>
      </c>
      <c r="J726" t="s">
        <v>2175</v>
      </c>
      <c r="K726" t="s">
        <v>2176</v>
      </c>
      <c r="L726" t="s">
        <v>52</v>
      </c>
      <c r="M726">
        <v>70185.439899999998</v>
      </c>
      <c r="N726">
        <v>360</v>
      </c>
      <c r="O726" t="s">
        <v>22</v>
      </c>
      <c r="P726" t="s">
        <v>22</v>
      </c>
      <c r="Q726" s="2">
        <v>43587</v>
      </c>
      <c r="R726" t="s">
        <v>83</v>
      </c>
      <c r="S726" t="s">
        <v>33</v>
      </c>
      <c r="T726">
        <f>_xlfn.DAYS(Raw_data_US_healthcare[[#This Row],[Discharge Date]],Raw_data_US_healthcare[[#This Row],[Date of Admission]])</f>
        <v>22</v>
      </c>
    </row>
    <row r="727" spans="1:20" x14ac:dyDescent="0.3">
      <c r="A727" t="s">
        <v>26512</v>
      </c>
      <c r="B727" t="s">
        <v>2177</v>
      </c>
      <c r="C727">
        <v>69</v>
      </c>
      <c r="D727" t="str">
        <f>IF(Raw_data_US_healthcare[[#This Row],[Age]]&lt;35,"Young",IF(Raw_data_US_healthcare[[#This Row],[Age]]&lt;60,"Middle","Senior"))</f>
        <v>Senior</v>
      </c>
      <c r="E727" t="s">
        <v>26</v>
      </c>
      <c r="F727" t="s">
        <v>35</v>
      </c>
      <c r="G727" t="s">
        <v>35</v>
      </c>
      <c r="H727" t="s">
        <v>69</v>
      </c>
      <c r="I727" s="2">
        <v>44242</v>
      </c>
      <c r="J727" t="s">
        <v>2178</v>
      </c>
      <c r="K727" t="s">
        <v>2179</v>
      </c>
      <c r="L727" t="s">
        <v>21</v>
      </c>
      <c r="M727">
        <v>6856.3545999999997</v>
      </c>
      <c r="N727">
        <v>362</v>
      </c>
      <c r="O727" t="s">
        <v>39</v>
      </c>
      <c r="P727" t="s">
        <v>39</v>
      </c>
      <c r="Q727" s="2">
        <v>44249</v>
      </c>
      <c r="R727" t="s">
        <v>83</v>
      </c>
      <c r="S727" t="s">
        <v>24</v>
      </c>
      <c r="T727">
        <f>_xlfn.DAYS(Raw_data_US_healthcare[[#This Row],[Discharge Date]],Raw_data_US_healthcare[[#This Row],[Date of Admission]])</f>
        <v>7</v>
      </c>
    </row>
    <row r="728" spans="1:20" x14ac:dyDescent="0.3">
      <c r="A728" t="s">
        <v>26511</v>
      </c>
      <c r="B728" t="s">
        <v>2180</v>
      </c>
      <c r="C728">
        <v>44</v>
      </c>
      <c r="D728" t="str">
        <f>IF(Raw_data_US_healthcare[[#This Row],[Age]]&lt;35,"Young",IF(Raw_data_US_healthcare[[#This Row],[Age]]&lt;60,"Middle","Senior"))</f>
        <v>Middle</v>
      </c>
      <c r="E728" t="s">
        <v>16</v>
      </c>
      <c r="F728" t="s">
        <v>88</v>
      </c>
      <c r="G728" t="s">
        <v>88</v>
      </c>
      <c r="H728" t="s">
        <v>18</v>
      </c>
      <c r="I728" s="2">
        <v>43506</v>
      </c>
      <c r="J728" t="s">
        <v>2181</v>
      </c>
      <c r="K728" t="s">
        <v>2182</v>
      </c>
      <c r="L728" t="s">
        <v>52</v>
      </c>
      <c r="M728">
        <v>50221.05</v>
      </c>
      <c r="N728">
        <v>180</v>
      </c>
      <c r="O728" t="s">
        <v>43</v>
      </c>
      <c r="P728" t="s">
        <v>43</v>
      </c>
      <c r="Q728" s="2">
        <v>43509</v>
      </c>
      <c r="R728" t="s">
        <v>23</v>
      </c>
      <c r="S728" t="s">
        <v>33</v>
      </c>
      <c r="T728">
        <f>_xlfn.DAYS(Raw_data_US_healthcare[[#This Row],[Discharge Date]],Raw_data_US_healthcare[[#This Row],[Date of Admission]])</f>
        <v>3</v>
      </c>
    </row>
    <row r="729" spans="1:20" x14ac:dyDescent="0.3">
      <c r="A729" t="s">
        <v>26512</v>
      </c>
      <c r="B729" t="s">
        <v>2183</v>
      </c>
      <c r="C729">
        <v>48</v>
      </c>
      <c r="D729" t="str">
        <f>IF(Raw_data_US_healthcare[[#This Row],[Age]]&lt;35,"Young",IF(Raw_data_US_healthcare[[#This Row],[Age]]&lt;60,"Middle","Senior"))</f>
        <v>Middle</v>
      </c>
      <c r="E729" t="s">
        <v>26</v>
      </c>
      <c r="F729" t="s">
        <v>88</v>
      </c>
      <c r="G729" t="s">
        <v>88</v>
      </c>
      <c r="H729" t="s">
        <v>28</v>
      </c>
      <c r="I729" s="2">
        <v>45185</v>
      </c>
      <c r="J729" t="s">
        <v>2184</v>
      </c>
      <c r="K729" t="s">
        <v>2185</v>
      </c>
      <c r="L729" t="s">
        <v>21</v>
      </c>
      <c r="M729">
        <v>23978.1309</v>
      </c>
      <c r="N729">
        <v>402</v>
      </c>
      <c r="O729" t="s">
        <v>39</v>
      </c>
      <c r="P729" t="s">
        <v>39</v>
      </c>
      <c r="Q729" s="2">
        <v>45213</v>
      </c>
      <c r="R729" t="s">
        <v>44</v>
      </c>
      <c r="S729" t="s">
        <v>45</v>
      </c>
      <c r="T729">
        <f>_xlfn.DAYS(Raw_data_US_healthcare[[#This Row],[Discharge Date]],Raw_data_US_healthcare[[#This Row],[Date of Admission]])</f>
        <v>28</v>
      </c>
    </row>
    <row r="730" spans="1:20" x14ac:dyDescent="0.3">
      <c r="A730" t="s">
        <v>26511</v>
      </c>
      <c r="B730" t="s">
        <v>2186</v>
      </c>
      <c r="C730">
        <v>31</v>
      </c>
      <c r="D730" t="str">
        <f>IF(Raw_data_US_healthcare[[#This Row],[Age]]&lt;35,"Young",IF(Raw_data_US_healthcare[[#This Row],[Age]]&lt;60,"Middle","Senior"))</f>
        <v>Young</v>
      </c>
      <c r="E730" t="s">
        <v>16</v>
      </c>
      <c r="F730" t="s">
        <v>27</v>
      </c>
      <c r="G730" t="s">
        <v>27</v>
      </c>
      <c r="H730" t="s">
        <v>28</v>
      </c>
      <c r="I730" s="2">
        <v>43653</v>
      </c>
      <c r="J730" t="s">
        <v>2187</v>
      </c>
      <c r="K730" t="s">
        <v>2188</v>
      </c>
      <c r="L730" t="s">
        <v>60</v>
      </c>
      <c r="M730">
        <v>8978.6121999999996</v>
      </c>
      <c r="N730">
        <v>272</v>
      </c>
      <c r="O730" t="s">
        <v>43</v>
      </c>
      <c r="P730" t="s">
        <v>43</v>
      </c>
      <c r="Q730" s="2">
        <v>43669</v>
      </c>
      <c r="R730" t="s">
        <v>32</v>
      </c>
      <c r="S730" t="s">
        <v>33</v>
      </c>
      <c r="T730">
        <f>_xlfn.DAYS(Raw_data_US_healthcare[[#This Row],[Discharge Date]],Raw_data_US_healthcare[[#This Row],[Date of Admission]])</f>
        <v>16</v>
      </c>
    </row>
    <row r="731" spans="1:20" x14ac:dyDescent="0.3">
      <c r="A731" t="s">
        <v>26511</v>
      </c>
      <c r="B731" t="s">
        <v>2189</v>
      </c>
      <c r="C731">
        <v>28</v>
      </c>
      <c r="D731" t="str">
        <f>IF(Raw_data_US_healthcare[[#This Row],[Age]]&lt;35,"Young",IF(Raw_data_US_healthcare[[#This Row],[Age]]&lt;60,"Middle","Senior"))</f>
        <v>Young</v>
      </c>
      <c r="E731" t="s">
        <v>16</v>
      </c>
      <c r="F731" t="s">
        <v>62</v>
      </c>
      <c r="G731" t="s">
        <v>62</v>
      </c>
      <c r="H731" t="s">
        <v>28</v>
      </c>
      <c r="I731" s="2">
        <v>43899</v>
      </c>
      <c r="J731" t="s">
        <v>2190</v>
      </c>
      <c r="K731" t="s">
        <v>2191</v>
      </c>
      <c r="L731" t="s">
        <v>56</v>
      </c>
      <c r="M731">
        <v>20502.114300000001</v>
      </c>
      <c r="N731">
        <v>155</v>
      </c>
      <c r="O731" t="s">
        <v>43</v>
      </c>
      <c r="P731" t="s">
        <v>43</v>
      </c>
      <c r="Q731" s="2">
        <v>43916</v>
      </c>
      <c r="R731" t="s">
        <v>23</v>
      </c>
      <c r="S731" t="s">
        <v>45</v>
      </c>
      <c r="T731">
        <f>_xlfn.DAYS(Raw_data_US_healthcare[[#This Row],[Discharge Date]],Raw_data_US_healthcare[[#This Row],[Date of Admission]])</f>
        <v>17</v>
      </c>
    </row>
    <row r="732" spans="1:20" x14ac:dyDescent="0.3">
      <c r="A732" t="s">
        <v>26512</v>
      </c>
      <c r="B732" t="s">
        <v>2192</v>
      </c>
      <c r="C732">
        <v>84</v>
      </c>
      <c r="D732" t="str">
        <f>IF(Raw_data_US_healthcare[[#This Row],[Age]]&lt;35,"Young",IF(Raw_data_US_healthcare[[#This Row],[Age]]&lt;60,"Middle","Senior"))</f>
        <v>Senior</v>
      </c>
      <c r="E732" t="s">
        <v>26</v>
      </c>
      <c r="F732" t="s">
        <v>27</v>
      </c>
      <c r="G732" t="s">
        <v>27</v>
      </c>
      <c r="H732" t="s">
        <v>69</v>
      </c>
      <c r="I732" s="2">
        <v>45027</v>
      </c>
      <c r="J732" t="s">
        <v>2193</v>
      </c>
      <c r="K732" t="s">
        <v>2194</v>
      </c>
      <c r="L732" t="s">
        <v>21</v>
      </c>
      <c r="M732">
        <v>27109.855599999999</v>
      </c>
      <c r="N732">
        <v>203</v>
      </c>
      <c r="O732" t="s">
        <v>22</v>
      </c>
      <c r="P732" t="s">
        <v>22</v>
      </c>
      <c r="Q732" s="2">
        <v>45048</v>
      </c>
      <c r="R732" t="s">
        <v>44</v>
      </c>
      <c r="S732" t="s">
        <v>45</v>
      </c>
      <c r="T732">
        <f>_xlfn.DAYS(Raw_data_US_healthcare[[#This Row],[Discharge Date]],Raw_data_US_healthcare[[#This Row],[Date of Admission]])</f>
        <v>21</v>
      </c>
    </row>
    <row r="733" spans="1:20" x14ac:dyDescent="0.3">
      <c r="A733" t="s">
        <v>26511</v>
      </c>
      <c r="B733" t="s">
        <v>2195</v>
      </c>
      <c r="C733">
        <v>61</v>
      </c>
      <c r="D733" t="str">
        <f>IF(Raw_data_US_healthcare[[#This Row],[Age]]&lt;35,"Young",IF(Raw_data_US_healthcare[[#This Row],[Age]]&lt;60,"Middle","Senior"))</f>
        <v>Senior</v>
      </c>
      <c r="E733" t="s">
        <v>16</v>
      </c>
      <c r="F733" t="s">
        <v>35</v>
      </c>
      <c r="G733" t="s">
        <v>35</v>
      </c>
      <c r="H733" t="s">
        <v>28</v>
      </c>
      <c r="I733" s="2">
        <v>45064</v>
      </c>
      <c r="J733" t="s">
        <v>2196</v>
      </c>
      <c r="K733" t="s">
        <v>2197</v>
      </c>
      <c r="L733" t="s">
        <v>21</v>
      </c>
      <c r="M733">
        <v>5343.1689999999999</v>
      </c>
      <c r="N733">
        <v>248</v>
      </c>
      <c r="O733" t="s">
        <v>39</v>
      </c>
      <c r="P733" t="s">
        <v>39</v>
      </c>
      <c r="Q733" s="2">
        <v>45065</v>
      </c>
      <c r="R733" t="s">
        <v>83</v>
      </c>
      <c r="S733" t="s">
        <v>24</v>
      </c>
      <c r="T733">
        <f>_xlfn.DAYS(Raw_data_US_healthcare[[#This Row],[Discharge Date]],Raw_data_US_healthcare[[#This Row],[Date of Admission]])</f>
        <v>1</v>
      </c>
    </row>
    <row r="734" spans="1:20" x14ac:dyDescent="0.3">
      <c r="A734" t="s">
        <v>26512</v>
      </c>
      <c r="B734" t="s">
        <v>2198</v>
      </c>
      <c r="C734">
        <v>78</v>
      </c>
      <c r="D734" t="str">
        <f>IF(Raw_data_US_healthcare[[#This Row],[Age]]&lt;35,"Young",IF(Raw_data_US_healthcare[[#This Row],[Age]]&lt;60,"Middle","Senior"))</f>
        <v>Senior</v>
      </c>
      <c r="E734" t="s">
        <v>26</v>
      </c>
      <c r="F734" t="s">
        <v>17</v>
      </c>
      <c r="G734" t="s">
        <v>17</v>
      </c>
      <c r="H734" t="s">
        <v>36</v>
      </c>
      <c r="I734" s="2">
        <v>44450</v>
      </c>
      <c r="J734" t="s">
        <v>2199</v>
      </c>
      <c r="K734" t="s">
        <v>2200</v>
      </c>
      <c r="L734" t="s">
        <v>31</v>
      </c>
      <c r="M734">
        <v>16604.592799999999</v>
      </c>
      <c r="N734">
        <v>331</v>
      </c>
      <c r="O734" t="s">
        <v>22</v>
      </c>
      <c r="P734" t="s">
        <v>22</v>
      </c>
      <c r="Q734" s="2">
        <v>44465</v>
      </c>
      <c r="R734" t="s">
        <v>32</v>
      </c>
      <c r="S734" t="s">
        <v>45</v>
      </c>
      <c r="T734">
        <f>_xlfn.DAYS(Raw_data_US_healthcare[[#This Row],[Discharge Date]],Raw_data_US_healthcare[[#This Row],[Date of Admission]])</f>
        <v>15</v>
      </c>
    </row>
    <row r="735" spans="1:20" x14ac:dyDescent="0.3">
      <c r="A735" t="s">
        <v>26511</v>
      </c>
      <c r="B735" t="s">
        <v>2201</v>
      </c>
      <c r="C735">
        <v>62</v>
      </c>
      <c r="D735" t="str">
        <f>IF(Raw_data_US_healthcare[[#This Row],[Age]]&lt;35,"Young",IF(Raw_data_US_healthcare[[#This Row],[Age]]&lt;60,"Middle","Senior"))</f>
        <v>Senior</v>
      </c>
      <c r="E735" t="s">
        <v>16</v>
      </c>
      <c r="F735" t="s">
        <v>27</v>
      </c>
      <c r="G735" t="s">
        <v>27</v>
      </c>
      <c r="H735" t="s">
        <v>26514</v>
      </c>
      <c r="I735" s="2">
        <v>44009</v>
      </c>
      <c r="J735" t="s">
        <v>2202</v>
      </c>
      <c r="K735" t="s">
        <v>2203</v>
      </c>
      <c r="L735" t="s">
        <v>52</v>
      </c>
      <c r="M735">
        <v>20391.4895</v>
      </c>
      <c r="N735">
        <v>430</v>
      </c>
      <c r="O735" t="s">
        <v>39</v>
      </c>
      <c r="P735" t="s">
        <v>39</v>
      </c>
      <c r="Q735" s="2">
        <v>44021</v>
      </c>
      <c r="R735" t="s">
        <v>83</v>
      </c>
      <c r="S735" t="s">
        <v>33</v>
      </c>
      <c r="T735">
        <f>_xlfn.DAYS(Raw_data_US_healthcare[[#This Row],[Discharge Date]],Raw_data_US_healthcare[[#This Row],[Date of Admission]])</f>
        <v>12</v>
      </c>
    </row>
    <row r="736" spans="1:20" x14ac:dyDescent="0.3">
      <c r="A736" t="s">
        <v>26512</v>
      </c>
      <c r="B736" t="s">
        <v>2204</v>
      </c>
      <c r="C736">
        <v>35</v>
      </c>
      <c r="D736" t="str">
        <f>IF(Raw_data_US_healthcare[[#This Row],[Age]]&lt;35,"Young",IF(Raw_data_US_healthcare[[#This Row],[Age]]&lt;60,"Middle","Senior"))</f>
        <v>Middle</v>
      </c>
      <c r="E736" t="s">
        <v>26</v>
      </c>
      <c r="F736" t="s">
        <v>62</v>
      </c>
      <c r="G736" t="s">
        <v>62</v>
      </c>
      <c r="H736" t="s">
        <v>26516</v>
      </c>
      <c r="I736" s="2">
        <v>44181</v>
      </c>
      <c r="J736" t="s">
        <v>2205</v>
      </c>
      <c r="K736" t="s">
        <v>2206</v>
      </c>
      <c r="L736" t="s">
        <v>21</v>
      </c>
      <c r="M736">
        <v>34982.364600000001</v>
      </c>
      <c r="N736">
        <v>390</v>
      </c>
      <c r="O736" t="s">
        <v>39</v>
      </c>
      <c r="P736" t="s">
        <v>39</v>
      </c>
      <c r="Q736" s="2">
        <v>44202</v>
      </c>
      <c r="R736" t="s">
        <v>32</v>
      </c>
      <c r="S736" t="s">
        <v>33</v>
      </c>
      <c r="T736">
        <f>_xlfn.DAYS(Raw_data_US_healthcare[[#This Row],[Discharge Date]],Raw_data_US_healthcare[[#This Row],[Date of Admission]])</f>
        <v>21</v>
      </c>
    </row>
    <row r="737" spans="1:20" x14ac:dyDescent="0.3">
      <c r="A737" t="s">
        <v>26512</v>
      </c>
      <c r="B737" t="s">
        <v>2207</v>
      </c>
      <c r="C737">
        <v>82</v>
      </c>
      <c r="D737" t="str">
        <f>IF(Raw_data_US_healthcare[[#This Row],[Age]]&lt;35,"Young",IF(Raw_data_US_healthcare[[#This Row],[Age]]&lt;60,"Middle","Senior"))</f>
        <v>Senior</v>
      </c>
      <c r="E737" t="s">
        <v>26</v>
      </c>
      <c r="F737" t="s">
        <v>228</v>
      </c>
      <c r="G737" t="s">
        <v>228</v>
      </c>
      <c r="H737" t="s">
        <v>18</v>
      </c>
      <c r="I737" s="2">
        <v>44478</v>
      </c>
      <c r="J737" t="s">
        <v>2208</v>
      </c>
      <c r="K737" t="s">
        <v>2209</v>
      </c>
      <c r="L737" t="s">
        <v>60</v>
      </c>
      <c r="M737">
        <v>25294.193899999998</v>
      </c>
      <c r="N737">
        <v>154</v>
      </c>
      <c r="O737" t="s">
        <v>43</v>
      </c>
      <c r="P737" t="s">
        <v>43</v>
      </c>
      <c r="Q737" s="2">
        <v>44508</v>
      </c>
      <c r="R737" t="s">
        <v>23</v>
      </c>
      <c r="S737" t="s">
        <v>45</v>
      </c>
      <c r="T737">
        <f>_xlfn.DAYS(Raw_data_US_healthcare[[#This Row],[Discharge Date]],Raw_data_US_healthcare[[#This Row],[Date of Admission]])</f>
        <v>30</v>
      </c>
    </row>
    <row r="738" spans="1:20" x14ac:dyDescent="0.3">
      <c r="A738" t="s">
        <v>26512</v>
      </c>
      <c r="B738" t="s">
        <v>2210</v>
      </c>
      <c r="C738">
        <v>79</v>
      </c>
      <c r="D738" t="str">
        <f>IF(Raw_data_US_healthcare[[#This Row],[Age]]&lt;35,"Young",IF(Raw_data_US_healthcare[[#This Row],[Age]]&lt;60,"Middle","Senior"))</f>
        <v>Senior</v>
      </c>
      <c r="E738" t="s">
        <v>26</v>
      </c>
      <c r="F738" t="s">
        <v>228</v>
      </c>
      <c r="G738" t="s">
        <v>228</v>
      </c>
      <c r="H738" t="s">
        <v>18</v>
      </c>
      <c r="I738" s="2">
        <v>45001</v>
      </c>
      <c r="J738" t="s">
        <v>709</v>
      </c>
      <c r="K738" t="s">
        <v>2211</v>
      </c>
      <c r="L738" t="s">
        <v>31</v>
      </c>
      <c r="M738">
        <v>28001.494999999999</v>
      </c>
      <c r="N738">
        <v>341</v>
      </c>
      <c r="O738" t="s">
        <v>39</v>
      </c>
      <c r="P738" t="s">
        <v>39</v>
      </c>
      <c r="Q738" s="2">
        <v>45020</v>
      </c>
      <c r="R738" t="s">
        <v>23</v>
      </c>
      <c r="S738" t="s">
        <v>24</v>
      </c>
      <c r="T738">
        <f>_xlfn.DAYS(Raw_data_US_healthcare[[#This Row],[Discharge Date]],Raw_data_US_healthcare[[#This Row],[Date of Admission]])</f>
        <v>19</v>
      </c>
    </row>
    <row r="739" spans="1:20" x14ac:dyDescent="0.3">
      <c r="A739" t="s">
        <v>26512</v>
      </c>
      <c r="B739" t="s">
        <v>2212</v>
      </c>
      <c r="C739">
        <v>55</v>
      </c>
      <c r="D739" t="str">
        <f>IF(Raw_data_US_healthcare[[#This Row],[Age]]&lt;35,"Young",IF(Raw_data_US_healthcare[[#This Row],[Age]]&lt;60,"Middle","Senior"))</f>
        <v>Middle</v>
      </c>
      <c r="E739" t="s">
        <v>26</v>
      </c>
      <c r="F739" t="s">
        <v>88</v>
      </c>
      <c r="G739" t="s">
        <v>88</v>
      </c>
      <c r="H739" t="s">
        <v>26516</v>
      </c>
      <c r="I739" s="2">
        <v>44437</v>
      </c>
      <c r="J739" t="s">
        <v>2213</v>
      </c>
      <c r="K739" t="s">
        <v>2214</v>
      </c>
      <c r="L739" t="s">
        <v>31</v>
      </c>
      <c r="M739">
        <v>29606.433700000001</v>
      </c>
      <c r="N739">
        <v>401</v>
      </c>
      <c r="O739" t="s">
        <v>43</v>
      </c>
      <c r="P739" t="s">
        <v>43</v>
      </c>
      <c r="Q739" s="2">
        <v>44438</v>
      </c>
      <c r="R739" t="s">
        <v>83</v>
      </c>
      <c r="S739" t="s">
        <v>24</v>
      </c>
      <c r="T739">
        <f>_xlfn.DAYS(Raw_data_US_healthcare[[#This Row],[Discharge Date]],Raw_data_US_healthcare[[#This Row],[Date of Admission]])</f>
        <v>1</v>
      </c>
    </row>
    <row r="740" spans="1:20" x14ac:dyDescent="0.3">
      <c r="A740" t="s">
        <v>26511</v>
      </c>
      <c r="B740" t="s">
        <v>736</v>
      </c>
      <c r="C740">
        <v>53</v>
      </c>
      <c r="D740" t="str">
        <f>IF(Raw_data_US_healthcare[[#This Row],[Age]]&lt;35,"Young",IF(Raw_data_US_healthcare[[#This Row],[Age]]&lt;60,"Middle","Senior"))</f>
        <v>Middle</v>
      </c>
      <c r="E740" t="s">
        <v>16</v>
      </c>
      <c r="F740" t="s">
        <v>228</v>
      </c>
      <c r="G740" t="s">
        <v>228</v>
      </c>
      <c r="H740" t="s">
        <v>26516</v>
      </c>
      <c r="I740" s="2">
        <v>43533</v>
      </c>
      <c r="J740" t="s">
        <v>2215</v>
      </c>
      <c r="K740" t="s">
        <v>2216</v>
      </c>
      <c r="L740" t="s">
        <v>56</v>
      </c>
      <c r="M740">
        <v>14339.5371</v>
      </c>
      <c r="N740">
        <v>312</v>
      </c>
      <c r="O740" t="s">
        <v>43</v>
      </c>
      <c r="P740" t="s">
        <v>43</v>
      </c>
      <c r="Q740" s="2">
        <v>43552</v>
      </c>
      <c r="R740" t="s">
        <v>44</v>
      </c>
      <c r="S740" t="s">
        <v>33</v>
      </c>
      <c r="T740">
        <f>_xlfn.DAYS(Raw_data_US_healthcare[[#This Row],[Discharge Date]],Raw_data_US_healthcare[[#This Row],[Date of Admission]])</f>
        <v>19</v>
      </c>
    </row>
    <row r="741" spans="1:20" x14ac:dyDescent="0.3">
      <c r="A741" t="s">
        <v>26512</v>
      </c>
      <c r="B741" t="s">
        <v>2217</v>
      </c>
      <c r="C741">
        <v>66</v>
      </c>
      <c r="D741" t="str">
        <f>IF(Raw_data_US_healthcare[[#This Row],[Age]]&lt;35,"Young",IF(Raw_data_US_healthcare[[#This Row],[Age]]&lt;60,"Middle","Senior"))</f>
        <v>Senior</v>
      </c>
      <c r="E741" t="s">
        <v>26</v>
      </c>
      <c r="F741" t="s">
        <v>49</v>
      </c>
      <c r="G741" t="s">
        <v>49</v>
      </c>
      <c r="H741" t="s">
        <v>36</v>
      </c>
      <c r="I741" s="2">
        <v>43432</v>
      </c>
      <c r="J741" t="s">
        <v>2218</v>
      </c>
      <c r="K741" t="s">
        <v>2219</v>
      </c>
      <c r="L741" t="s">
        <v>52</v>
      </c>
      <c r="M741">
        <v>12181.187</v>
      </c>
      <c r="N741">
        <v>424</v>
      </c>
      <c r="O741" t="s">
        <v>43</v>
      </c>
      <c r="P741" t="s">
        <v>43</v>
      </c>
      <c r="Q741" s="2">
        <v>43436</v>
      </c>
      <c r="R741" t="s">
        <v>83</v>
      </c>
      <c r="S741" t="s">
        <v>45</v>
      </c>
      <c r="T741">
        <f>_xlfn.DAYS(Raw_data_US_healthcare[[#This Row],[Discharge Date]],Raw_data_US_healthcare[[#This Row],[Date of Admission]])</f>
        <v>4</v>
      </c>
    </row>
    <row r="742" spans="1:20" x14ac:dyDescent="0.3">
      <c r="A742" t="s">
        <v>26511</v>
      </c>
      <c r="B742" t="s">
        <v>2220</v>
      </c>
      <c r="C742">
        <v>62</v>
      </c>
      <c r="D742" t="str">
        <f>IF(Raw_data_US_healthcare[[#This Row],[Age]]&lt;35,"Young",IF(Raw_data_US_healthcare[[#This Row],[Age]]&lt;60,"Middle","Senior"))</f>
        <v>Senior</v>
      </c>
      <c r="E742" t="s">
        <v>16</v>
      </c>
      <c r="F742" t="s">
        <v>27</v>
      </c>
      <c r="G742" t="s">
        <v>27</v>
      </c>
      <c r="H742" t="s">
        <v>69</v>
      </c>
      <c r="I742" s="2">
        <v>45081</v>
      </c>
      <c r="J742" t="s">
        <v>2221</v>
      </c>
      <c r="K742" t="s">
        <v>2222</v>
      </c>
      <c r="L742" t="s">
        <v>60</v>
      </c>
      <c r="M742">
        <v>48351.744899999998</v>
      </c>
      <c r="N742">
        <v>248</v>
      </c>
      <c r="O742" t="s">
        <v>22</v>
      </c>
      <c r="P742" t="s">
        <v>22</v>
      </c>
      <c r="Q742" s="2">
        <v>45099</v>
      </c>
      <c r="R742" t="s">
        <v>83</v>
      </c>
      <c r="S742" t="s">
        <v>33</v>
      </c>
      <c r="T742">
        <f>_xlfn.DAYS(Raw_data_US_healthcare[[#This Row],[Discharge Date]],Raw_data_US_healthcare[[#This Row],[Date of Admission]])</f>
        <v>18</v>
      </c>
    </row>
    <row r="743" spans="1:20" x14ac:dyDescent="0.3">
      <c r="A743" t="s">
        <v>26512</v>
      </c>
      <c r="B743" t="s">
        <v>2223</v>
      </c>
      <c r="C743">
        <v>56</v>
      </c>
      <c r="D743" t="str">
        <f>IF(Raw_data_US_healthcare[[#This Row],[Age]]&lt;35,"Young",IF(Raw_data_US_healthcare[[#This Row],[Age]]&lt;60,"Middle","Senior"))</f>
        <v>Middle</v>
      </c>
      <c r="E743" t="s">
        <v>26</v>
      </c>
      <c r="F743" t="s">
        <v>62</v>
      </c>
      <c r="G743" t="s">
        <v>62</v>
      </c>
      <c r="H743" t="s">
        <v>28</v>
      </c>
      <c r="I743" s="2">
        <v>44180</v>
      </c>
      <c r="J743" t="s">
        <v>2224</v>
      </c>
      <c r="K743" t="s">
        <v>2225</v>
      </c>
      <c r="L743" t="s">
        <v>56</v>
      </c>
      <c r="M743">
        <v>14438.834199999999</v>
      </c>
      <c r="N743">
        <v>231</v>
      </c>
      <c r="O743" t="s">
        <v>43</v>
      </c>
      <c r="P743" t="s">
        <v>43</v>
      </c>
      <c r="Q743" s="2">
        <v>44196</v>
      </c>
      <c r="R743" t="s">
        <v>23</v>
      </c>
      <c r="S743" t="s">
        <v>33</v>
      </c>
      <c r="T743">
        <f>_xlfn.DAYS(Raw_data_US_healthcare[[#This Row],[Discharge Date]],Raw_data_US_healthcare[[#This Row],[Date of Admission]])</f>
        <v>16</v>
      </c>
    </row>
    <row r="744" spans="1:20" x14ac:dyDescent="0.3">
      <c r="A744" t="s">
        <v>26512</v>
      </c>
      <c r="B744" t="s">
        <v>1792</v>
      </c>
      <c r="C744">
        <v>75</v>
      </c>
      <c r="D744" t="str">
        <f>IF(Raw_data_US_healthcare[[#This Row],[Age]]&lt;35,"Young",IF(Raw_data_US_healthcare[[#This Row],[Age]]&lt;60,"Middle","Senior"))</f>
        <v>Senior</v>
      </c>
      <c r="E744" t="s">
        <v>26</v>
      </c>
      <c r="F744" t="s">
        <v>88</v>
      </c>
      <c r="G744" t="s">
        <v>88</v>
      </c>
      <c r="H744" t="s">
        <v>26516</v>
      </c>
      <c r="I744" s="2">
        <v>44255</v>
      </c>
      <c r="J744" t="s">
        <v>2226</v>
      </c>
      <c r="K744" t="s">
        <v>2227</v>
      </c>
      <c r="L744" t="s">
        <v>60</v>
      </c>
      <c r="M744">
        <v>33531.226999999999</v>
      </c>
      <c r="N744">
        <v>336</v>
      </c>
      <c r="O744" t="s">
        <v>43</v>
      </c>
      <c r="P744" t="s">
        <v>43</v>
      </c>
      <c r="Q744" s="2">
        <v>44257</v>
      </c>
      <c r="R744" t="s">
        <v>32</v>
      </c>
      <c r="S744" t="s">
        <v>24</v>
      </c>
      <c r="T744">
        <f>_xlfn.DAYS(Raw_data_US_healthcare[[#This Row],[Discharge Date]],Raw_data_US_healthcare[[#This Row],[Date of Admission]])</f>
        <v>2</v>
      </c>
    </row>
    <row r="745" spans="1:20" x14ac:dyDescent="0.3">
      <c r="A745" t="s">
        <v>26512</v>
      </c>
      <c r="B745" t="s">
        <v>2228</v>
      </c>
      <c r="C745">
        <v>44</v>
      </c>
      <c r="D745" t="str">
        <f>IF(Raw_data_US_healthcare[[#This Row],[Age]]&lt;35,"Young",IF(Raw_data_US_healthcare[[#This Row],[Age]]&lt;60,"Middle","Senior"))</f>
        <v>Middle</v>
      </c>
      <c r="E745" t="s">
        <v>26</v>
      </c>
      <c r="F745" t="s">
        <v>88</v>
      </c>
      <c r="G745" t="s">
        <v>88</v>
      </c>
      <c r="H745" t="s">
        <v>36</v>
      </c>
      <c r="I745" s="2">
        <v>44780</v>
      </c>
      <c r="J745" t="s">
        <v>2229</v>
      </c>
      <c r="K745" t="s">
        <v>2230</v>
      </c>
      <c r="L745" t="s">
        <v>56</v>
      </c>
      <c r="M745">
        <v>23205.798999999999</v>
      </c>
      <c r="N745">
        <v>299</v>
      </c>
      <c r="O745" t="s">
        <v>22</v>
      </c>
      <c r="P745" t="s">
        <v>22</v>
      </c>
      <c r="Q745" s="2">
        <v>44799</v>
      </c>
      <c r="R745" t="s">
        <v>48</v>
      </c>
      <c r="S745" t="s">
        <v>45</v>
      </c>
      <c r="T745">
        <f>_xlfn.DAYS(Raw_data_US_healthcare[[#This Row],[Discharge Date]],Raw_data_US_healthcare[[#This Row],[Date of Admission]])</f>
        <v>19</v>
      </c>
    </row>
    <row r="746" spans="1:20" x14ac:dyDescent="0.3">
      <c r="A746" t="s">
        <v>26512</v>
      </c>
      <c r="B746" t="s">
        <v>2231</v>
      </c>
      <c r="C746">
        <v>83</v>
      </c>
      <c r="D746" t="str">
        <f>IF(Raw_data_US_healthcare[[#This Row],[Age]]&lt;35,"Young",IF(Raw_data_US_healthcare[[#This Row],[Age]]&lt;60,"Middle","Senior"))</f>
        <v>Senior</v>
      </c>
      <c r="E746" t="s">
        <v>26</v>
      </c>
      <c r="F746" t="s">
        <v>62</v>
      </c>
      <c r="G746" t="s">
        <v>62</v>
      </c>
      <c r="H746" t="s">
        <v>26514</v>
      </c>
      <c r="I746" s="2">
        <v>43573</v>
      </c>
      <c r="J746" t="s">
        <v>2232</v>
      </c>
      <c r="K746" t="s">
        <v>2233</v>
      </c>
      <c r="L746" t="s">
        <v>31</v>
      </c>
      <c r="M746">
        <v>4330.1512000000002</v>
      </c>
      <c r="N746">
        <v>495</v>
      </c>
      <c r="O746" t="s">
        <v>43</v>
      </c>
      <c r="P746" t="s">
        <v>43</v>
      </c>
      <c r="Q746" s="2">
        <v>43591</v>
      </c>
      <c r="R746" t="s">
        <v>23</v>
      </c>
      <c r="S746" t="s">
        <v>24</v>
      </c>
      <c r="T746">
        <f>_xlfn.DAYS(Raw_data_US_healthcare[[#This Row],[Discharge Date]],Raw_data_US_healthcare[[#This Row],[Date of Admission]])</f>
        <v>18</v>
      </c>
    </row>
    <row r="747" spans="1:20" x14ac:dyDescent="0.3">
      <c r="A747" t="s">
        <v>26512</v>
      </c>
      <c r="B747" t="s">
        <v>2234</v>
      </c>
      <c r="C747">
        <v>43</v>
      </c>
      <c r="D747" t="str">
        <f>IF(Raw_data_US_healthcare[[#This Row],[Age]]&lt;35,"Young",IF(Raw_data_US_healthcare[[#This Row],[Age]]&lt;60,"Middle","Senior"))</f>
        <v>Middle</v>
      </c>
      <c r="E747" t="s">
        <v>26</v>
      </c>
      <c r="F747" t="s">
        <v>49</v>
      </c>
      <c r="G747" t="s">
        <v>49</v>
      </c>
      <c r="H747" t="s">
        <v>26516</v>
      </c>
      <c r="I747" s="2">
        <v>43871</v>
      </c>
      <c r="J747" t="s">
        <v>2235</v>
      </c>
      <c r="K747" t="s">
        <v>2236</v>
      </c>
      <c r="L747" t="s">
        <v>60</v>
      </c>
      <c r="M747">
        <v>27366.2762</v>
      </c>
      <c r="N747">
        <v>180</v>
      </c>
      <c r="O747" t="s">
        <v>39</v>
      </c>
      <c r="P747" t="s">
        <v>39</v>
      </c>
      <c r="Q747" s="2">
        <v>43888</v>
      </c>
      <c r="R747" t="s">
        <v>23</v>
      </c>
      <c r="S747" t="s">
        <v>45</v>
      </c>
      <c r="T747">
        <f>_xlfn.DAYS(Raw_data_US_healthcare[[#This Row],[Discharge Date]],Raw_data_US_healthcare[[#This Row],[Date of Admission]])</f>
        <v>17</v>
      </c>
    </row>
    <row r="748" spans="1:20" x14ac:dyDescent="0.3">
      <c r="A748" t="s">
        <v>26512</v>
      </c>
      <c r="B748" t="s">
        <v>2237</v>
      </c>
      <c r="C748">
        <v>78</v>
      </c>
      <c r="D748" t="str">
        <f>IF(Raw_data_US_healthcare[[#This Row],[Age]]&lt;35,"Young",IF(Raw_data_US_healthcare[[#This Row],[Age]]&lt;60,"Middle","Senior"))</f>
        <v>Senior</v>
      </c>
      <c r="E748" t="s">
        <v>26</v>
      </c>
      <c r="F748" t="s">
        <v>49</v>
      </c>
      <c r="G748" t="s">
        <v>49</v>
      </c>
      <c r="H748" t="s">
        <v>36</v>
      </c>
      <c r="I748" s="2">
        <v>44725</v>
      </c>
      <c r="J748" t="s">
        <v>2238</v>
      </c>
      <c r="K748" t="s">
        <v>2239</v>
      </c>
      <c r="L748" t="s">
        <v>60</v>
      </c>
      <c r="M748">
        <v>15824.770699999999</v>
      </c>
      <c r="N748">
        <v>136</v>
      </c>
      <c r="O748" t="s">
        <v>43</v>
      </c>
      <c r="P748" t="s">
        <v>43</v>
      </c>
      <c r="Q748" s="2">
        <v>44727</v>
      </c>
      <c r="R748" t="s">
        <v>23</v>
      </c>
      <c r="S748" t="s">
        <v>45</v>
      </c>
      <c r="T748">
        <f>_xlfn.DAYS(Raw_data_US_healthcare[[#This Row],[Discharge Date]],Raw_data_US_healthcare[[#This Row],[Date of Admission]])</f>
        <v>2</v>
      </c>
    </row>
    <row r="749" spans="1:20" x14ac:dyDescent="0.3">
      <c r="A749" t="s">
        <v>26511</v>
      </c>
      <c r="B749" t="s">
        <v>2240</v>
      </c>
      <c r="C749">
        <v>72</v>
      </c>
      <c r="D749" t="str">
        <f>IF(Raw_data_US_healthcare[[#This Row],[Age]]&lt;35,"Young",IF(Raw_data_US_healthcare[[#This Row],[Age]]&lt;60,"Middle","Senior"))</f>
        <v>Senior</v>
      </c>
      <c r="E749" t="s">
        <v>16</v>
      </c>
      <c r="F749" t="s">
        <v>88</v>
      </c>
      <c r="G749" t="s">
        <v>88</v>
      </c>
      <c r="H749" t="s">
        <v>26516</v>
      </c>
      <c r="I749" s="2">
        <v>43899</v>
      </c>
      <c r="J749" t="s">
        <v>2241</v>
      </c>
      <c r="K749" t="s">
        <v>2242</v>
      </c>
      <c r="L749" t="s">
        <v>31</v>
      </c>
      <c r="M749">
        <v>19900.514899999998</v>
      </c>
      <c r="N749">
        <v>211</v>
      </c>
      <c r="O749" t="s">
        <v>43</v>
      </c>
      <c r="P749" t="s">
        <v>43</v>
      </c>
      <c r="Q749" s="2">
        <v>43928</v>
      </c>
      <c r="R749" t="s">
        <v>44</v>
      </c>
      <c r="S749" t="s">
        <v>24</v>
      </c>
      <c r="T749">
        <f>_xlfn.DAYS(Raw_data_US_healthcare[[#This Row],[Discharge Date]],Raw_data_US_healthcare[[#This Row],[Date of Admission]])</f>
        <v>29</v>
      </c>
    </row>
    <row r="750" spans="1:20" x14ac:dyDescent="0.3">
      <c r="A750" t="s">
        <v>26512</v>
      </c>
      <c r="B750" t="s">
        <v>2243</v>
      </c>
      <c r="C750">
        <v>56</v>
      </c>
      <c r="D750" t="str">
        <f>IF(Raw_data_US_healthcare[[#This Row],[Age]]&lt;35,"Young",IF(Raw_data_US_healthcare[[#This Row],[Age]]&lt;60,"Middle","Senior"))</f>
        <v>Middle</v>
      </c>
      <c r="E750" t="s">
        <v>26</v>
      </c>
      <c r="F750" t="s">
        <v>228</v>
      </c>
      <c r="G750" t="s">
        <v>228</v>
      </c>
      <c r="H750" t="s">
        <v>26514</v>
      </c>
      <c r="I750" s="2">
        <v>44419</v>
      </c>
      <c r="J750" t="s">
        <v>2244</v>
      </c>
      <c r="K750" t="s">
        <v>2245</v>
      </c>
      <c r="L750" t="s">
        <v>56</v>
      </c>
      <c r="M750">
        <v>35381.0743</v>
      </c>
      <c r="N750">
        <v>338</v>
      </c>
      <c r="O750" t="s">
        <v>22</v>
      </c>
      <c r="P750" t="s">
        <v>22</v>
      </c>
      <c r="Q750" s="2">
        <v>44441</v>
      </c>
      <c r="R750" t="s">
        <v>23</v>
      </c>
      <c r="S750" t="s">
        <v>33</v>
      </c>
      <c r="T750">
        <f>_xlfn.DAYS(Raw_data_US_healthcare[[#This Row],[Discharge Date]],Raw_data_US_healthcare[[#This Row],[Date of Admission]])</f>
        <v>22</v>
      </c>
    </row>
    <row r="751" spans="1:20" x14ac:dyDescent="0.3">
      <c r="A751" t="s">
        <v>26512</v>
      </c>
      <c r="B751" t="s">
        <v>2246</v>
      </c>
      <c r="C751">
        <v>36</v>
      </c>
      <c r="D751" t="str">
        <f>IF(Raw_data_US_healthcare[[#This Row],[Age]]&lt;35,"Young",IF(Raw_data_US_healthcare[[#This Row],[Age]]&lt;60,"Middle","Senior"))</f>
        <v>Middle</v>
      </c>
      <c r="E751" t="s">
        <v>26</v>
      </c>
      <c r="F751" t="s">
        <v>49</v>
      </c>
      <c r="G751" t="s">
        <v>49</v>
      </c>
      <c r="H751" t="s">
        <v>26514</v>
      </c>
      <c r="I751" s="2">
        <v>44999</v>
      </c>
      <c r="J751" t="s">
        <v>2247</v>
      </c>
      <c r="K751" t="s">
        <v>2248</v>
      </c>
      <c r="L751" t="s">
        <v>52</v>
      </c>
      <c r="M751">
        <v>19542.6414</v>
      </c>
      <c r="N751">
        <v>470</v>
      </c>
      <c r="O751" t="s">
        <v>22</v>
      </c>
      <c r="P751" t="s">
        <v>22</v>
      </c>
      <c r="Q751" s="2">
        <v>45012</v>
      </c>
      <c r="R751" t="s">
        <v>32</v>
      </c>
      <c r="S751" t="s">
        <v>45</v>
      </c>
      <c r="T751">
        <f>_xlfn.DAYS(Raw_data_US_healthcare[[#This Row],[Discharge Date]],Raw_data_US_healthcare[[#This Row],[Date of Admission]])</f>
        <v>13</v>
      </c>
    </row>
    <row r="752" spans="1:20" x14ac:dyDescent="0.3">
      <c r="A752" t="s">
        <v>26511</v>
      </c>
      <c r="B752" t="s">
        <v>2249</v>
      </c>
      <c r="C752">
        <v>65</v>
      </c>
      <c r="D752" t="str">
        <f>IF(Raw_data_US_healthcare[[#This Row],[Age]]&lt;35,"Young",IF(Raw_data_US_healthcare[[#This Row],[Age]]&lt;60,"Middle","Senior"))</f>
        <v>Senior</v>
      </c>
      <c r="E752" t="s">
        <v>16</v>
      </c>
      <c r="F752" t="s">
        <v>35</v>
      </c>
      <c r="G752" t="s">
        <v>35</v>
      </c>
      <c r="H752" t="s">
        <v>26516</v>
      </c>
      <c r="I752" s="2">
        <v>45056</v>
      </c>
      <c r="J752" t="s">
        <v>2250</v>
      </c>
      <c r="K752" t="s">
        <v>2251</v>
      </c>
      <c r="L752" t="s">
        <v>31</v>
      </c>
      <c r="M752">
        <v>13947.7528</v>
      </c>
      <c r="N752">
        <v>381</v>
      </c>
      <c r="O752" t="s">
        <v>39</v>
      </c>
      <c r="P752" t="s">
        <v>39</v>
      </c>
      <c r="Q752" s="2">
        <v>45080</v>
      </c>
      <c r="R752" t="s">
        <v>44</v>
      </c>
      <c r="S752" t="s">
        <v>24</v>
      </c>
      <c r="T752">
        <f>_xlfn.DAYS(Raw_data_US_healthcare[[#This Row],[Discharge Date]],Raw_data_US_healthcare[[#This Row],[Date of Admission]])</f>
        <v>24</v>
      </c>
    </row>
    <row r="753" spans="1:20" x14ac:dyDescent="0.3">
      <c r="A753" t="s">
        <v>26512</v>
      </c>
      <c r="B753" t="s">
        <v>2252</v>
      </c>
      <c r="C753">
        <v>60</v>
      </c>
      <c r="D753" t="str">
        <f>IF(Raw_data_US_healthcare[[#This Row],[Age]]&lt;35,"Young",IF(Raw_data_US_healthcare[[#This Row],[Age]]&lt;60,"Middle","Senior"))</f>
        <v>Senior</v>
      </c>
      <c r="E753" t="s">
        <v>26</v>
      </c>
      <c r="F753" t="s">
        <v>88</v>
      </c>
      <c r="G753" t="s">
        <v>88</v>
      </c>
      <c r="H753" t="s">
        <v>69</v>
      </c>
      <c r="I753" s="2">
        <v>45085</v>
      </c>
      <c r="J753" t="s">
        <v>2253</v>
      </c>
      <c r="K753" t="s">
        <v>2254</v>
      </c>
      <c r="L753" t="s">
        <v>31</v>
      </c>
      <c r="M753">
        <v>32947.525099999999</v>
      </c>
      <c r="N753">
        <v>230</v>
      </c>
      <c r="O753" t="s">
        <v>22</v>
      </c>
      <c r="P753" t="s">
        <v>22</v>
      </c>
      <c r="Q753" s="2">
        <v>45100</v>
      </c>
      <c r="R753" t="s">
        <v>83</v>
      </c>
      <c r="S753" t="s">
        <v>24</v>
      </c>
      <c r="T753">
        <f>_xlfn.DAYS(Raw_data_US_healthcare[[#This Row],[Discharge Date]],Raw_data_US_healthcare[[#This Row],[Date of Admission]])</f>
        <v>15</v>
      </c>
    </row>
    <row r="754" spans="1:20" x14ac:dyDescent="0.3">
      <c r="A754" t="s">
        <v>26511</v>
      </c>
      <c r="B754" t="s">
        <v>2255</v>
      </c>
      <c r="C754">
        <v>33</v>
      </c>
      <c r="D754" t="str">
        <f>IF(Raw_data_US_healthcare[[#This Row],[Age]]&lt;35,"Young",IF(Raw_data_US_healthcare[[#This Row],[Age]]&lt;60,"Middle","Senior"))</f>
        <v>Young</v>
      </c>
      <c r="E754" t="s">
        <v>16</v>
      </c>
      <c r="F754" t="s">
        <v>228</v>
      </c>
      <c r="G754" t="s">
        <v>228</v>
      </c>
      <c r="H754" t="s">
        <v>28</v>
      </c>
      <c r="I754" s="2">
        <v>44169</v>
      </c>
      <c r="J754" t="s">
        <v>2256</v>
      </c>
      <c r="K754" t="s">
        <v>2257</v>
      </c>
      <c r="L754" t="s">
        <v>52</v>
      </c>
      <c r="M754">
        <v>8830.9617999999991</v>
      </c>
      <c r="N754">
        <v>262</v>
      </c>
      <c r="O754" t="s">
        <v>43</v>
      </c>
      <c r="P754" t="s">
        <v>43</v>
      </c>
      <c r="Q754" s="2">
        <v>44178</v>
      </c>
      <c r="R754" t="s">
        <v>23</v>
      </c>
      <c r="S754" t="s">
        <v>45</v>
      </c>
      <c r="T754">
        <f>_xlfn.DAYS(Raw_data_US_healthcare[[#This Row],[Discharge Date]],Raw_data_US_healthcare[[#This Row],[Date of Admission]])</f>
        <v>9</v>
      </c>
    </row>
    <row r="755" spans="1:20" x14ac:dyDescent="0.3">
      <c r="A755" t="s">
        <v>26512</v>
      </c>
      <c r="B755" t="s">
        <v>2258</v>
      </c>
      <c r="C755">
        <v>52</v>
      </c>
      <c r="D755" t="str">
        <f>IF(Raw_data_US_healthcare[[#This Row],[Age]]&lt;35,"Young",IF(Raw_data_US_healthcare[[#This Row],[Age]]&lt;60,"Middle","Senior"))</f>
        <v>Middle</v>
      </c>
      <c r="E755" t="s">
        <v>26</v>
      </c>
      <c r="F755" t="s">
        <v>49</v>
      </c>
      <c r="G755" t="s">
        <v>49</v>
      </c>
      <c r="H755" t="s">
        <v>18</v>
      </c>
      <c r="I755" s="2">
        <v>43797</v>
      </c>
      <c r="J755" t="s">
        <v>2259</v>
      </c>
      <c r="K755" t="s">
        <v>2260</v>
      </c>
      <c r="L755" t="s">
        <v>21</v>
      </c>
      <c r="M755">
        <v>23967.521799999999</v>
      </c>
      <c r="N755">
        <v>139</v>
      </c>
      <c r="O755" t="s">
        <v>39</v>
      </c>
      <c r="P755" t="s">
        <v>39</v>
      </c>
      <c r="Q755" s="2">
        <v>43811</v>
      </c>
      <c r="R755" t="s">
        <v>23</v>
      </c>
      <c r="S755" t="s">
        <v>33</v>
      </c>
      <c r="T755">
        <f>_xlfn.DAYS(Raw_data_US_healthcare[[#This Row],[Discharge Date]],Raw_data_US_healthcare[[#This Row],[Date of Admission]])</f>
        <v>14</v>
      </c>
    </row>
    <row r="756" spans="1:20" x14ac:dyDescent="0.3">
      <c r="A756" t="s">
        <v>26512</v>
      </c>
      <c r="B756" t="s">
        <v>2261</v>
      </c>
      <c r="C756">
        <v>59</v>
      </c>
      <c r="D756" t="str">
        <f>IF(Raw_data_US_healthcare[[#This Row],[Age]]&lt;35,"Young",IF(Raw_data_US_healthcare[[#This Row],[Age]]&lt;60,"Middle","Senior"))</f>
        <v>Middle</v>
      </c>
      <c r="E756" t="s">
        <v>26</v>
      </c>
      <c r="F756" t="s">
        <v>88</v>
      </c>
      <c r="G756" t="s">
        <v>88</v>
      </c>
      <c r="H756" t="s">
        <v>36</v>
      </c>
      <c r="I756" s="2">
        <v>44788</v>
      </c>
      <c r="J756" t="s">
        <v>2262</v>
      </c>
      <c r="K756" t="s">
        <v>2263</v>
      </c>
      <c r="L756" t="s">
        <v>31</v>
      </c>
      <c r="M756">
        <v>20560.049500000001</v>
      </c>
      <c r="N756">
        <v>208</v>
      </c>
      <c r="O756" t="s">
        <v>22</v>
      </c>
      <c r="P756" t="s">
        <v>22</v>
      </c>
      <c r="Q756" s="2">
        <v>44796</v>
      </c>
      <c r="R756" t="s">
        <v>32</v>
      </c>
      <c r="S756" t="s">
        <v>24</v>
      </c>
      <c r="T756">
        <f>_xlfn.DAYS(Raw_data_US_healthcare[[#This Row],[Discharge Date]],Raw_data_US_healthcare[[#This Row],[Date of Admission]])</f>
        <v>8</v>
      </c>
    </row>
    <row r="757" spans="1:20" x14ac:dyDescent="0.3">
      <c r="A757" t="s">
        <v>26512</v>
      </c>
      <c r="B757" t="s">
        <v>2264</v>
      </c>
      <c r="C757">
        <v>40</v>
      </c>
      <c r="D757" t="str">
        <f>IF(Raw_data_US_healthcare[[#This Row],[Age]]&lt;35,"Young",IF(Raw_data_US_healthcare[[#This Row],[Age]]&lt;60,"Middle","Senior"))</f>
        <v>Middle</v>
      </c>
      <c r="E757" t="s">
        <v>26</v>
      </c>
      <c r="F757" t="s">
        <v>49</v>
      </c>
      <c r="G757" t="s">
        <v>49</v>
      </c>
      <c r="H757" t="s">
        <v>18</v>
      </c>
      <c r="I757" s="2">
        <v>45211</v>
      </c>
      <c r="J757" t="s">
        <v>2265</v>
      </c>
      <c r="K757" t="s">
        <v>226</v>
      </c>
      <c r="L757" t="s">
        <v>31</v>
      </c>
      <c r="M757">
        <v>11242.265799999999</v>
      </c>
      <c r="N757">
        <v>447</v>
      </c>
      <c r="O757" t="s">
        <v>43</v>
      </c>
      <c r="P757" t="s">
        <v>43</v>
      </c>
      <c r="Q757" s="2">
        <v>45220</v>
      </c>
      <c r="R757" t="s">
        <v>48</v>
      </c>
      <c r="S757" t="s">
        <v>45</v>
      </c>
      <c r="T757">
        <f>_xlfn.DAYS(Raw_data_US_healthcare[[#This Row],[Discharge Date]],Raw_data_US_healthcare[[#This Row],[Date of Admission]])</f>
        <v>9</v>
      </c>
    </row>
    <row r="758" spans="1:20" x14ac:dyDescent="0.3">
      <c r="A758" t="s">
        <v>26512</v>
      </c>
      <c r="B758" t="s">
        <v>2266</v>
      </c>
      <c r="C758">
        <v>84</v>
      </c>
      <c r="D758" t="str">
        <f>IF(Raw_data_US_healthcare[[#This Row],[Age]]&lt;35,"Young",IF(Raw_data_US_healthcare[[#This Row],[Age]]&lt;60,"Middle","Senior"))</f>
        <v>Senior</v>
      </c>
      <c r="E758" t="s">
        <v>26</v>
      </c>
      <c r="F758" t="s">
        <v>88</v>
      </c>
      <c r="G758" t="s">
        <v>88</v>
      </c>
      <c r="H758" t="s">
        <v>18</v>
      </c>
      <c r="I758" s="2">
        <v>44952</v>
      </c>
      <c r="J758" t="s">
        <v>2267</v>
      </c>
      <c r="K758" t="s">
        <v>2268</v>
      </c>
      <c r="L758" t="s">
        <v>21</v>
      </c>
      <c r="M758">
        <v>38088.589599999999</v>
      </c>
      <c r="N758">
        <v>174</v>
      </c>
      <c r="O758" t="s">
        <v>39</v>
      </c>
      <c r="P758" t="s">
        <v>39</v>
      </c>
      <c r="Q758" s="2">
        <v>44955</v>
      </c>
      <c r="R758" t="s">
        <v>83</v>
      </c>
      <c r="S758" t="s">
        <v>24</v>
      </c>
      <c r="T758">
        <f>_xlfn.DAYS(Raw_data_US_healthcare[[#This Row],[Discharge Date]],Raw_data_US_healthcare[[#This Row],[Date of Admission]])</f>
        <v>3</v>
      </c>
    </row>
    <row r="759" spans="1:20" x14ac:dyDescent="0.3">
      <c r="A759" t="s">
        <v>26512</v>
      </c>
      <c r="B759" t="s">
        <v>2269</v>
      </c>
      <c r="C759">
        <v>85</v>
      </c>
      <c r="D759" t="str">
        <f>IF(Raw_data_US_healthcare[[#This Row],[Age]]&lt;35,"Young",IF(Raw_data_US_healthcare[[#This Row],[Age]]&lt;60,"Middle","Senior"))</f>
        <v>Senior</v>
      </c>
      <c r="E759" t="s">
        <v>26</v>
      </c>
      <c r="F759" t="s">
        <v>62</v>
      </c>
      <c r="G759" t="s">
        <v>62</v>
      </c>
      <c r="H759" t="s">
        <v>26516</v>
      </c>
      <c r="I759" s="2">
        <v>44719</v>
      </c>
      <c r="J759" t="s">
        <v>2270</v>
      </c>
      <c r="K759" t="s">
        <v>2271</v>
      </c>
      <c r="L759" t="s">
        <v>31</v>
      </c>
      <c r="M759">
        <v>9363.3677000000007</v>
      </c>
      <c r="N759">
        <v>240</v>
      </c>
      <c r="O759" t="s">
        <v>43</v>
      </c>
      <c r="P759" t="s">
        <v>43</v>
      </c>
      <c r="Q759" s="2">
        <v>44741</v>
      </c>
      <c r="R759" t="s">
        <v>32</v>
      </c>
      <c r="S759" t="s">
        <v>33</v>
      </c>
      <c r="T759">
        <f>_xlfn.DAYS(Raw_data_US_healthcare[[#This Row],[Discharge Date]],Raw_data_US_healthcare[[#This Row],[Date of Admission]])</f>
        <v>22</v>
      </c>
    </row>
    <row r="760" spans="1:20" x14ac:dyDescent="0.3">
      <c r="A760" t="s">
        <v>26512</v>
      </c>
      <c r="B760" t="s">
        <v>157</v>
      </c>
      <c r="C760">
        <v>45</v>
      </c>
      <c r="D760" t="str">
        <f>IF(Raw_data_US_healthcare[[#This Row],[Age]]&lt;35,"Young",IF(Raw_data_US_healthcare[[#This Row],[Age]]&lt;60,"Middle","Senior"))</f>
        <v>Middle</v>
      </c>
      <c r="E760" t="s">
        <v>26</v>
      </c>
      <c r="F760" t="s">
        <v>62</v>
      </c>
      <c r="G760" t="s">
        <v>62</v>
      </c>
      <c r="H760" t="s">
        <v>36</v>
      </c>
      <c r="I760" s="2">
        <v>44634</v>
      </c>
      <c r="J760" t="s">
        <v>2272</v>
      </c>
      <c r="K760" t="s">
        <v>2273</v>
      </c>
      <c r="L760" t="s">
        <v>56</v>
      </c>
      <c r="M760">
        <v>13819.663</v>
      </c>
      <c r="N760">
        <v>162</v>
      </c>
      <c r="O760" t="s">
        <v>22</v>
      </c>
      <c r="P760" t="s">
        <v>22</v>
      </c>
      <c r="Q760" s="2">
        <v>44640</v>
      </c>
      <c r="R760" t="s">
        <v>48</v>
      </c>
      <c r="S760" t="s">
        <v>45</v>
      </c>
      <c r="T760">
        <f>_xlfn.DAYS(Raw_data_US_healthcare[[#This Row],[Discharge Date]],Raw_data_US_healthcare[[#This Row],[Date of Admission]])</f>
        <v>6</v>
      </c>
    </row>
    <row r="761" spans="1:20" x14ac:dyDescent="0.3">
      <c r="A761" t="s">
        <v>26512</v>
      </c>
      <c r="B761" t="s">
        <v>2274</v>
      </c>
      <c r="C761">
        <v>61</v>
      </c>
      <c r="D761" t="str">
        <f>IF(Raw_data_US_healthcare[[#This Row],[Age]]&lt;35,"Young",IF(Raw_data_US_healthcare[[#This Row],[Age]]&lt;60,"Middle","Senior"))</f>
        <v>Senior</v>
      </c>
      <c r="E761" t="s">
        <v>26</v>
      </c>
      <c r="F761" t="s">
        <v>27</v>
      </c>
      <c r="G761" t="s">
        <v>27</v>
      </c>
      <c r="H761" t="s">
        <v>69</v>
      </c>
      <c r="I761" s="2">
        <v>43693</v>
      </c>
      <c r="J761" t="s">
        <v>2275</v>
      </c>
      <c r="K761" t="s">
        <v>2276</v>
      </c>
      <c r="L761" t="s">
        <v>31</v>
      </c>
      <c r="M761">
        <v>30688.5723</v>
      </c>
      <c r="N761">
        <v>469</v>
      </c>
      <c r="O761" t="s">
        <v>22</v>
      </c>
      <c r="P761" t="s">
        <v>22</v>
      </c>
      <c r="Q761" s="2">
        <v>43711</v>
      </c>
      <c r="R761" t="s">
        <v>83</v>
      </c>
      <c r="S761" t="s">
        <v>33</v>
      </c>
      <c r="T761">
        <f>_xlfn.DAYS(Raw_data_US_healthcare[[#This Row],[Discharge Date]],Raw_data_US_healthcare[[#This Row],[Date of Admission]])</f>
        <v>18</v>
      </c>
    </row>
    <row r="762" spans="1:20" x14ac:dyDescent="0.3">
      <c r="A762" t="s">
        <v>26511</v>
      </c>
      <c r="B762" t="s">
        <v>2277</v>
      </c>
      <c r="C762">
        <v>25</v>
      </c>
      <c r="D762" t="str">
        <f>IF(Raw_data_US_healthcare[[#This Row],[Age]]&lt;35,"Young",IF(Raw_data_US_healthcare[[#This Row],[Age]]&lt;60,"Middle","Senior"))</f>
        <v>Young</v>
      </c>
      <c r="E762" t="s">
        <v>16</v>
      </c>
      <c r="F762" t="s">
        <v>35</v>
      </c>
      <c r="G762" t="s">
        <v>35</v>
      </c>
      <c r="H762" t="s">
        <v>36</v>
      </c>
      <c r="I762" s="2">
        <v>44416</v>
      </c>
      <c r="J762" t="s">
        <v>2278</v>
      </c>
      <c r="K762" t="s">
        <v>2279</v>
      </c>
      <c r="L762" t="s">
        <v>31</v>
      </c>
      <c r="M762">
        <v>20406.226999999999</v>
      </c>
      <c r="N762">
        <v>374</v>
      </c>
      <c r="O762" t="s">
        <v>22</v>
      </c>
      <c r="P762" t="s">
        <v>22</v>
      </c>
      <c r="Q762" s="2">
        <v>44423</v>
      </c>
      <c r="R762" t="s">
        <v>83</v>
      </c>
      <c r="S762" t="s">
        <v>33</v>
      </c>
      <c r="T762">
        <f>_xlfn.DAYS(Raw_data_US_healthcare[[#This Row],[Discharge Date]],Raw_data_US_healthcare[[#This Row],[Date of Admission]])</f>
        <v>7</v>
      </c>
    </row>
    <row r="763" spans="1:20" x14ac:dyDescent="0.3">
      <c r="A763" t="s">
        <v>26511</v>
      </c>
      <c r="B763" t="s">
        <v>2280</v>
      </c>
      <c r="C763">
        <v>50</v>
      </c>
      <c r="D763" t="str">
        <f>IF(Raw_data_US_healthcare[[#This Row],[Age]]&lt;35,"Young",IF(Raw_data_US_healthcare[[#This Row],[Age]]&lt;60,"Middle","Senior"))</f>
        <v>Middle</v>
      </c>
      <c r="E763" t="s">
        <v>16</v>
      </c>
      <c r="F763" t="s">
        <v>88</v>
      </c>
      <c r="G763" t="s">
        <v>88</v>
      </c>
      <c r="H763" t="s">
        <v>18</v>
      </c>
      <c r="I763" s="2">
        <v>44607</v>
      </c>
      <c r="J763" t="s">
        <v>2281</v>
      </c>
      <c r="K763" t="s">
        <v>2282</v>
      </c>
      <c r="L763" t="s">
        <v>52</v>
      </c>
      <c r="M763">
        <v>20911.6096</v>
      </c>
      <c r="N763">
        <v>341</v>
      </c>
      <c r="O763" t="s">
        <v>43</v>
      </c>
      <c r="P763" t="s">
        <v>43</v>
      </c>
      <c r="Q763" s="2">
        <v>44630</v>
      </c>
      <c r="R763" t="s">
        <v>23</v>
      </c>
      <c r="S763" t="s">
        <v>24</v>
      </c>
      <c r="T763">
        <f>_xlfn.DAYS(Raw_data_US_healthcare[[#This Row],[Discharge Date]],Raw_data_US_healthcare[[#This Row],[Date of Admission]])</f>
        <v>23</v>
      </c>
    </row>
    <row r="764" spans="1:20" x14ac:dyDescent="0.3">
      <c r="A764" t="s">
        <v>26511</v>
      </c>
      <c r="B764" t="s">
        <v>2283</v>
      </c>
      <c r="C764">
        <v>71</v>
      </c>
      <c r="D764" t="str">
        <f>IF(Raw_data_US_healthcare[[#This Row],[Age]]&lt;35,"Young",IF(Raw_data_US_healthcare[[#This Row],[Age]]&lt;60,"Middle","Senior"))</f>
        <v>Senior</v>
      </c>
      <c r="E764" t="s">
        <v>16</v>
      </c>
      <c r="F764" t="s">
        <v>35</v>
      </c>
      <c r="G764" t="s">
        <v>35</v>
      </c>
      <c r="H764" t="s">
        <v>26514</v>
      </c>
      <c r="I764" s="2">
        <v>43893</v>
      </c>
      <c r="J764" t="s">
        <v>2284</v>
      </c>
      <c r="K764" t="s">
        <v>2285</v>
      </c>
      <c r="L764" t="s">
        <v>56</v>
      </c>
      <c r="M764">
        <v>35985.600299999998</v>
      </c>
      <c r="N764">
        <v>299</v>
      </c>
      <c r="O764" t="s">
        <v>22</v>
      </c>
      <c r="P764" t="s">
        <v>22</v>
      </c>
      <c r="Q764" s="2">
        <v>43901</v>
      </c>
      <c r="R764" t="s">
        <v>44</v>
      </c>
      <c r="S764" t="s">
        <v>45</v>
      </c>
      <c r="T764">
        <f>_xlfn.DAYS(Raw_data_US_healthcare[[#This Row],[Discharge Date]],Raw_data_US_healthcare[[#This Row],[Date of Admission]])</f>
        <v>8</v>
      </c>
    </row>
    <row r="765" spans="1:20" x14ac:dyDescent="0.3">
      <c r="A765" t="s">
        <v>26512</v>
      </c>
      <c r="B765" t="s">
        <v>2286</v>
      </c>
      <c r="C765">
        <v>53</v>
      </c>
      <c r="D765" t="str">
        <f>IF(Raw_data_US_healthcare[[#This Row],[Age]]&lt;35,"Young",IF(Raw_data_US_healthcare[[#This Row],[Age]]&lt;60,"Middle","Senior"))</f>
        <v>Middle</v>
      </c>
      <c r="E765" t="s">
        <v>26</v>
      </c>
      <c r="F765" t="s">
        <v>27</v>
      </c>
      <c r="G765" t="s">
        <v>27</v>
      </c>
      <c r="H765" t="s">
        <v>26516</v>
      </c>
      <c r="I765" s="2">
        <v>43434</v>
      </c>
      <c r="J765" t="s">
        <v>2287</v>
      </c>
      <c r="K765" t="s">
        <v>2288</v>
      </c>
      <c r="L765" t="s">
        <v>60</v>
      </c>
      <c r="M765">
        <v>33355.566800000001</v>
      </c>
      <c r="N765">
        <v>364</v>
      </c>
      <c r="O765" t="s">
        <v>43</v>
      </c>
      <c r="P765" t="s">
        <v>43</v>
      </c>
      <c r="Q765" s="2">
        <v>43449</v>
      </c>
      <c r="R765" t="s">
        <v>32</v>
      </c>
      <c r="S765" t="s">
        <v>45</v>
      </c>
      <c r="T765">
        <f>_xlfn.DAYS(Raw_data_US_healthcare[[#This Row],[Discharge Date]],Raw_data_US_healthcare[[#This Row],[Date of Admission]])</f>
        <v>15</v>
      </c>
    </row>
    <row r="766" spans="1:20" x14ac:dyDescent="0.3">
      <c r="A766" t="s">
        <v>26511</v>
      </c>
      <c r="B766" t="s">
        <v>2289</v>
      </c>
      <c r="C766">
        <v>75</v>
      </c>
      <c r="D766" t="str">
        <f>IF(Raw_data_US_healthcare[[#This Row],[Age]]&lt;35,"Young",IF(Raw_data_US_healthcare[[#This Row],[Age]]&lt;60,"Middle","Senior"))</f>
        <v>Senior</v>
      </c>
      <c r="E766" t="s">
        <v>16</v>
      </c>
      <c r="F766" t="s">
        <v>49</v>
      </c>
      <c r="G766" t="s">
        <v>49</v>
      </c>
      <c r="H766" t="s">
        <v>26514</v>
      </c>
      <c r="I766" s="2">
        <v>43877</v>
      </c>
      <c r="J766" t="s">
        <v>1116</v>
      </c>
      <c r="K766" t="s">
        <v>2290</v>
      </c>
      <c r="L766" t="s">
        <v>60</v>
      </c>
      <c r="M766">
        <v>4882.7112999999999</v>
      </c>
      <c r="N766">
        <v>369</v>
      </c>
      <c r="O766" t="s">
        <v>22</v>
      </c>
      <c r="P766" t="s">
        <v>22</v>
      </c>
      <c r="Q766" s="2">
        <v>43894</v>
      </c>
      <c r="R766" t="s">
        <v>32</v>
      </c>
      <c r="S766" t="s">
        <v>33</v>
      </c>
      <c r="T766">
        <f>_xlfn.DAYS(Raw_data_US_healthcare[[#This Row],[Discharge Date]],Raw_data_US_healthcare[[#This Row],[Date of Admission]])</f>
        <v>17</v>
      </c>
    </row>
    <row r="767" spans="1:20" x14ac:dyDescent="0.3">
      <c r="A767" t="s">
        <v>26511</v>
      </c>
      <c r="B767" t="s">
        <v>2291</v>
      </c>
      <c r="C767">
        <v>52</v>
      </c>
      <c r="D767" t="str">
        <f>IF(Raw_data_US_healthcare[[#This Row],[Age]]&lt;35,"Young",IF(Raw_data_US_healthcare[[#This Row],[Age]]&lt;60,"Middle","Senior"))</f>
        <v>Middle</v>
      </c>
      <c r="E767" t="s">
        <v>16</v>
      </c>
      <c r="F767" t="s">
        <v>88</v>
      </c>
      <c r="G767" t="s">
        <v>88</v>
      </c>
      <c r="H767" t="s">
        <v>18</v>
      </c>
      <c r="I767" s="2">
        <v>43488</v>
      </c>
      <c r="J767" t="s">
        <v>2292</v>
      </c>
      <c r="K767" t="s">
        <v>2293</v>
      </c>
      <c r="L767" t="s">
        <v>21</v>
      </c>
      <c r="M767">
        <v>29905.578799999999</v>
      </c>
      <c r="N767">
        <v>235</v>
      </c>
      <c r="O767" t="s">
        <v>39</v>
      </c>
      <c r="P767" t="s">
        <v>39</v>
      </c>
      <c r="Q767" s="2">
        <v>43507</v>
      </c>
      <c r="R767" t="s">
        <v>32</v>
      </c>
      <c r="S767" t="s">
        <v>33</v>
      </c>
      <c r="T767">
        <f>_xlfn.DAYS(Raw_data_US_healthcare[[#This Row],[Discharge Date]],Raw_data_US_healthcare[[#This Row],[Date of Admission]])</f>
        <v>19</v>
      </c>
    </row>
    <row r="768" spans="1:20" x14ac:dyDescent="0.3">
      <c r="A768" t="s">
        <v>26512</v>
      </c>
      <c r="B768" t="s">
        <v>2294</v>
      </c>
      <c r="C768">
        <v>74</v>
      </c>
      <c r="D768" t="str">
        <f>IF(Raw_data_US_healthcare[[#This Row],[Age]]&lt;35,"Young",IF(Raw_data_US_healthcare[[#This Row],[Age]]&lt;60,"Middle","Senior"))</f>
        <v>Senior</v>
      </c>
      <c r="E768" t="s">
        <v>26</v>
      </c>
      <c r="F768" t="s">
        <v>49</v>
      </c>
      <c r="G768" t="s">
        <v>49</v>
      </c>
      <c r="H768" t="s">
        <v>28</v>
      </c>
      <c r="I768" s="2">
        <v>43447</v>
      </c>
      <c r="J768" t="s">
        <v>2295</v>
      </c>
      <c r="K768" t="s">
        <v>2296</v>
      </c>
      <c r="L768" t="s">
        <v>52</v>
      </c>
      <c r="M768">
        <v>929.03679999999997</v>
      </c>
      <c r="N768">
        <v>377</v>
      </c>
      <c r="O768" t="s">
        <v>43</v>
      </c>
      <c r="P768" t="s">
        <v>43</v>
      </c>
      <c r="Q768" s="2">
        <v>43448</v>
      </c>
      <c r="R768" t="s">
        <v>48</v>
      </c>
      <c r="S768" t="s">
        <v>33</v>
      </c>
      <c r="T768">
        <f>_xlfn.DAYS(Raw_data_US_healthcare[[#This Row],[Discharge Date]],Raw_data_US_healthcare[[#This Row],[Date of Admission]])</f>
        <v>1</v>
      </c>
    </row>
    <row r="769" spans="1:20" x14ac:dyDescent="0.3">
      <c r="A769" t="s">
        <v>26512</v>
      </c>
      <c r="B769" t="s">
        <v>2297</v>
      </c>
      <c r="C769">
        <v>26</v>
      </c>
      <c r="D769" t="str">
        <f>IF(Raw_data_US_healthcare[[#This Row],[Age]]&lt;35,"Young",IF(Raw_data_US_healthcare[[#This Row],[Age]]&lt;60,"Middle","Senior"))</f>
        <v>Young</v>
      </c>
      <c r="E769" t="s">
        <v>26</v>
      </c>
      <c r="F769" t="s">
        <v>228</v>
      </c>
      <c r="G769" t="s">
        <v>228</v>
      </c>
      <c r="H769" t="s">
        <v>36</v>
      </c>
      <c r="I769" s="2">
        <v>43723</v>
      </c>
      <c r="J769" t="s">
        <v>2298</v>
      </c>
      <c r="K769" t="s">
        <v>2299</v>
      </c>
      <c r="L769" t="s">
        <v>60</v>
      </c>
      <c r="M769">
        <v>15157.1747</v>
      </c>
      <c r="N769">
        <v>366</v>
      </c>
      <c r="O769" t="s">
        <v>43</v>
      </c>
      <c r="P769" t="s">
        <v>43</v>
      </c>
      <c r="Q769" s="2">
        <v>43745</v>
      </c>
      <c r="R769" t="s">
        <v>32</v>
      </c>
      <c r="S769" t="s">
        <v>33</v>
      </c>
      <c r="T769">
        <f>_xlfn.DAYS(Raw_data_US_healthcare[[#This Row],[Discharge Date]],Raw_data_US_healthcare[[#This Row],[Date of Admission]])</f>
        <v>22</v>
      </c>
    </row>
    <row r="770" spans="1:20" x14ac:dyDescent="0.3">
      <c r="A770" t="s">
        <v>26511</v>
      </c>
      <c r="B770" t="s">
        <v>2300</v>
      </c>
      <c r="C770">
        <v>82</v>
      </c>
      <c r="D770" t="str">
        <f>IF(Raw_data_US_healthcare[[#This Row],[Age]]&lt;35,"Young",IF(Raw_data_US_healthcare[[#This Row],[Age]]&lt;60,"Middle","Senior"))</f>
        <v>Senior</v>
      </c>
      <c r="E770" t="s">
        <v>16</v>
      </c>
      <c r="F770" t="s">
        <v>27</v>
      </c>
      <c r="G770" t="s">
        <v>27</v>
      </c>
      <c r="H770" t="s">
        <v>26514</v>
      </c>
      <c r="I770" s="2">
        <v>44543</v>
      </c>
      <c r="J770" t="s">
        <v>2301</v>
      </c>
      <c r="K770" t="s">
        <v>2302</v>
      </c>
      <c r="L770" t="s">
        <v>21</v>
      </c>
      <c r="M770">
        <v>19963.784899999999</v>
      </c>
      <c r="N770">
        <v>343</v>
      </c>
      <c r="O770" t="s">
        <v>22</v>
      </c>
      <c r="P770" t="s">
        <v>22</v>
      </c>
      <c r="Q770" s="2">
        <v>44562</v>
      </c>
      <c r="R770" t="s">
        <v>48</v>
      </c>
      <c r="S770" t="s">
        <v>33</v>
      </c>
      <c r="T770">
        <f>_xlfn.DAYS(Raw_data_US_healthcare[[#This Row],[Discharge Date]],Raw_data_US_healthcare[[#This Row],[Date of Admission]])</f>
        <v>19</v>
      </c>
    </row>
    <row r="771" spans="1:20" x14ac:dyDescent="0.3">
      <c r="A771" t="s">
        <v>26511</v>
      </c>
      <c r="B771" t="s">
        <v>2303</v>
      </c>
      <c r="C771">
        <v>19</v>
      </c>
      <c r="D771" t="str">
        <f>IF(Raw_data_US_healthcare[[#This Row],[Age]]&lt;35,"Young",IF(Raw_data_US_healthcare[[#This Row],[Age]]&lt;60,"Middle","Senior"))</f>
        <v>Young</v>
      </c>
      <c r="E771" t="s">
        <v>16</v>
      </c>
      <c r="F771" t="s">
        <v>27</v>
      </c>
      <c r="G771" t="s">
        <v>27</v>
      </c>
      <c r="H771" t="s">
        <v>26516</v>
      </c>
      <c r="I771" s="2">
        <v>44305</v>
      </c>
      <c r="J771" t="s">
        <v>2304</v>
      </c>
      <c r="K771" t="s">
        <v>2305</v>
      </c>
      <c r="L771" t="s">
        <v>56</v>
      </c>
      <c r="M771">
        <v>6528.2245000000003</v>
      </c>
      <c r="N771">
        <v>144</v>
      </c>
      <c r="O771" t="s">
        <v>43</v>
      </c>
      <c r="P771" t="s">
        <v>43</v>
      </c>
      <c r="Q771" s="2">
        <v>44325</v>
      </c>
      <c r="R771" t="s">
        <v>48</v>
      </c>
      <c r="S771" t="s">
        <v>24</v>
      </c>
      <c r="T771">
        <f>_xlfn.DAYS(Raw_data_US_healthcare[[#This Row],[Discharge Date]],Raw_data_US_healthcare[[#This Row],[Date of Admission]])</f>
        <v>20</v>
      </c>
    </row>
    <row r="772" spans="1:20" x14ac:dyDescent="0.3">
      <c r="A772" t="s">
        <v>26511</v>
      </c>
      <c r="B772" t="s">
        <v>2306</v>
      </c>
      <c r="C772">
        <v>60</v>
      </c>
      <c r="D772" t="str">
        <f>IF(Raw_data_US_healthcare[[#This Row],[Age]]&lt;35,"Young",IF(Raw_data_US_healthcare[[#This Row],[Age]]&lt;60,"Middle","Senior"))</f>
        <v>Senior</v>
      </c>
      <c r="E772" t="s">
        <v>16</v>
      </c>
      <c r="F772" t="s">
        <v>27</v>
      </c>
      <c r="G772" t="s">
        <v>27</v>
      </c>
      <c r="H772" t="s">
        <v>28</v>
      </c>
      <c r="I772" s="2">
        <v>44343</v>
      </c>
      <c r="J772" t="s">
        <v>2307</v>
      </c>
      <c r="K772" t="s">
        <v>2308</v>
      </c>
      <c r="L772" t="s">
        <v>60</v>
      </c>
      <c r="M772">
        <v>22826.0828</v>
      </c>
      <c r="N772">
        <v>148</v>
      </c>
      <c r="O772" t="s">
        <v>43</v>
      </c>
      <c r="P772" t="s">
        <v>43</v>
      </c>
      <c r="Q772" s="2">
        <v>44373</v>
      </c>
      <c r="R772" t="s">
        <v>32</v>
      </c>
      <c r="S772" t="s">
        <v>24</v>
      </c>
      <c r="T772">
        <f>_xlfn.DAYS(Raw_data_US_healthcare[[#This Row],[Discharge Date]],Raw_data_US_healthcare[[#This Row],[Date of Admission]])</f>
        <v>30</v>
      </c>
    </row>
    <row r="773" spans="1:20" x14ac:dyDescent="0.3">
      <c r="A773" t="s">
        <v>26512</v>
      </c>
      <c r="B773" t="s">
        <v>2309</v>
      </c>
      <c r="C773">
        <v>26</v>
      </c>
      <c r="D773" t="str">
        <f>IF(Raw_data_US_healthcare[[#This Row],[Age]]&lt;35,"Young",IF(Raw_data_US_healthcare[[#This Row],[Age]]&lt;60,"Middle","Senior"))</f>
        <v>Young</v>
      </c>
      <c r="E773" t="s">
        <v>26</v>
      </c>
      <c r="F773" t="s">
        <v>17</v>
      </c>
      <c r="G773" t="s">
        <v>17</v>
      </c>
      <c r="H773" t="s">
        <v>28</v>
      </c>
      <c r="I773" s="2">
        <v>43701</v>
      </c>
      <c r="J773" t="s">
        <v>2310</v>
      </c>
      <c r="K773" t="s">
        <v>2311</v>
      </c>
      <c r="L773" t="s">
        <v>31</v>
      </c>
      <c r="M773">
        <v>39902.642200000002</v>
      </c>
      <c r="N773">
        <v>401</v>
      </c>
      <c r="O773" t="s">
        <v>43</v>
      </c>
      <c r="P773" t="s">
        <v>43</v>
      </c>
      <c r="Q773" s="2">
        <v>43715</v>
      </c>
      <c r="R773" t="s">
        <v>23</v>
      </c>
      <c r="S773" t="s">
        <v>24</v>
      </c>
      <c r="T773">
        <f>_xlfn.DAYS(Raw_data_US_healthcare[[#This Row],[Discharge Date]],Raw_data_US_healthcare[[#This Row],[Date of Admission]])</f>
        <v>14</v>
      </c>
    </row>
    <row r="774" spans="1:20" x14ac:dyDescent="0.3">
      <c r="A774" t="s">
        <v>26511</v>
      </c>
      <c r="B774" t="s">
        <v>2312</v>
      </c>
      <c r="C774">
        <v>27</v>
      </c>
      <c r="D774" t="str">
        <f>IF(Raw_data_US_healthcare[[#This Row],[Age]]&lt;35,"Young",IF(Raw_data_US_healthcare[[#This Row],[Age]]&lt;60,"Middle","Senior"))</f>
        <v>Young</v>
      </c>
      <c r="E774" t="s">
        <v>16</v>
      </c>
      <c r="F774" t="s">
        <v>228</v>
      </c>
      <c r="G774" t="s">
        <v>228</v>
      </c>
      <c r="H774" t="s">
        <v>26516</v>
      </c>
      <c r="I774" s="2">
        <v>44632</v>
      </c>
      <c r="J774" t="s">
        <v>2313</v>
      </c>
      <c r="K774" t="s">
        <v>2314</v>
      </c>
      <c r="L774" t="s">
        <v>56</v>
      </c>
      <c r="M774">
        <v>3877.1333</v>
      </c>
      <c r="N774">
        <v>277</v>
      </c>
      <c r="O774" t="s">
        <v>39</v>
      </c>
      <c r="P774" t="s">
        <v>39</v>
      </c>
      <c r="Q774" s="2">
        <v>44647</v>
      </c>
      <c r="R774" t="s">
        <v>83</v>
      </c>
      <c r="S774" t="s">
        <v>33</v>
      </c>
      <c r="T774">
        <f>_xlfn.DAYS(Raw_data_US_healthcare[[#This Row],[Discharge Date]],Raw_data_US_healthcare[[#This Row],[Date of Admission]])</f>
        <v>15</v>
      </c>
    </row>
    <row r="775" spans="1:20" x14ac:dyDescent="0.3">
      <c r="A775" t="s">
        <v>26512</v>
      </c>
      <c r="B775" t="s">
        <v>2315</v>
      </c>
      <c r="C775">
        <v>56</v>
      </c>
      <c r="D775" t="str">
        <f>IF(Raw_data_US_healthcare[[#This Row],[Age]]&lt;35,"Young",IF(Raw_data_US_healthcare[[#This Row],[Age]]&lt;60,"Middle","Senior"))</f>
        <v>Middle</v>
      </c>
      <c r="E775" t="s">
        <v>26</v>
      </c>
      <c r="F775" t="s">
        <v>228</v>
      </c>
      <c r="G775" t="s">
        <v>228</v>
      </c>
      <c r="H775" t="s">
        <v>26516</v>
      </c>
      <c r="I775" s="2">
        <v>44853</v>
      </c>
      <c r="J775" t="s">
        <v>2316</v>
      </c>
      <c r="K775" t="s">
        <v>2317</v>
      </c>
      <c r="L775" t="s">
        <v>21</v>
      </c>
      <c r="M775">
        <v>11396.636399999999</v>
      </c>
      <c r="N775">
        <v>199</v>
      </c>
      <c r="O775" t="s">
        <v>43</v>
      </c>
      <c r="P775" t="s">
        <v>43</v>
      </c>
      <c r="Q775" s="2">
        <v>44865</v>
      </c>
      <c r="R775" t="s">
        <v>44</v>
      </c>
      <c r="S775" t="s">
        <v>24</v>
      </c>
      <c r="T775">
        <f>_xlfn.DAYS(Raw_data_US_healthcare[[#This Row],[Discharge Date]],Raw_data_US_healthcare[[#This Row],[Date of Admission]])</f>
        <v>12</v>
      </c>
    </row>
    <row r="776" spans="1:20" x14ac:dyDescent="0.3">
      <c r="A776" t="s">
        <v>26511</v>
      </c>
      <c r="B776" t="s">
        <v>2318</v>
      </c>
      <c r="C776">
        <v>53</v>
      </c>
      <c r="D776" t="str">
        <f>IF(Raw_data_US_healthcare[[#This Row],[Age]]&lt;35,"Young",IF(Raw_data_US_healthcare[[#This Row],[Age]]&lt;60,"Middle","Senior"))</f>
        <v>Middle</v>
      </c>
      <c r="E776" t="s">
        <v>16</v>
      </c>
      <c r="F776" t="s">
        <v>62</v>
      </c>
      <c r="G776" t="s">
        <v>62</v>
      </c>
      <c r="H776" t="s">
        <v>69</v>
      </c>
      <c r="I776" s="2">
        <v>44600</v>
      </c>
      <c r="J776" t="s">
        <v>2319</v>
      </c>
      <c r="K776" t="s">
        <v>2320</v>
      </c>
      <c r="L776" t="s">
        <v>31</v>
      </c>
      <c r="M776">
        <v>13613.0393</v>
      </c>
      <c r="N776">
        <v>183</v>
      </c>
      <c r="O776" t="s">
        <v>22</v>
      </c>
      <c r="P776" t="s">
        <v>22</v>
      </c>
      <c r="Q776" s="2">
        <v>44602</v>
      </c>
      <c r="R776" t="s">
        <v>32</v>
      </c>
      <c r="S776" t="s">
        <v>33</v>
      </c>
      <c r="T776">
        <f>_xlfn.DAYS(Raw_data_US_healthcare[[#This Row],[Discharge Date]],Raw_data_US_healthcare[[#This Row],[Date of Admission]])</f>
        <v>2</v>
      </c>
    </row>
    <row r="777" spans="1:20" x14ac:dyDescent="0.3">
      <c r="A777" t="s">
        <v>26512</v>
      </c>
      <c r="B777" t="s">
        <v>2321</v>
      </c>
      <c r="C777">
        <v>78</v>
      </c>
      <c r="D777" t="str">
        <f>IF(Raw_data_US_healthcare[[#This Row],[Age]]&lt;35,"Young",IF(Raw_data_US_healthcare[[#This Row],[Age]]&lt;60,"Middle","Senior"))</f>
        <v>Senior</v>
      </c>
      <c r="E777" t="s">
        <v>26</v>
      </c>
      <c r="F777" t="s">
        <v>113</v>
      </c>
      <c r="G777" t="s">
        <v>113</v>
      </c>
      <c r="H777" t="s">
        <v>69</v>
      </c>
      <c r="I777" s="2">
        <v>43833</v>
      </c>
      <c r="J777" t="s">
        <v>2322</v>
      </c>
      <c r="K777" t="s">
        <v>2323</v>
      </c>
      <c r="L777" t="s">
        <v>21</v>
      </c>
      <c r="M777">
        <v>14404.7292</v>
      </c>
      <c r="N777">
        <v>481</v>
      </c>
      <c r="O777" t="s">
        <v>22</v>
      </c>
      <c r="P777" t="s">
        <v>22</v>
      </c>
      <c r="Q777" s="2">
        <v>43853</v>
      </c>
      <c r="R777" t="s">
        <v>32</v>
      </c>
      <c r="S777" t="s">
        <v>33</v>
      </c>
      <c r="T777">
        <f>_xlfn.DAYS(Raw_data_US_healthcare[[#This Row],[Discharge Date]],Raw_data_US_healthcare[[#This Row],[Date of Admission]])</f>
        <v>20</v>
      </c>
    </row>
    <row r="778" spans="1:20" x14ac:dyDescent="0.3">
      <c r="A778" t="s">
        <v>26511</v>
      </c>
      <c r="B778" t="s">
        <v>2324</v>
      </c>
      <c r="C778">
        <v>47</v>
      </c>
      <c r="D778" t="str">
        <f>IF(Raw_data_US_healthcare[[#This Row],[Age]]&lt;35,"Young",IF(Raw_data_US_healthcare[[#This Row],[Age]]&lt;60,"Middle","Senior"))</f>
        <v>Middle</v>
      </c>
      <c r="E778" t="s">
        <v>16</v>
      </c>
      <c r="F778" t="s">
        <v>49</v>
      </c>
      <c r="G778" t="s">
        <v>49</v>
      </c>
      <c r="H778" t="s">
        <v>36</v>
      </c>
      <c r="I778" s="2">
        <v>43507</v>
      </c>
      <c r="J778" t="s">
        <v>2325</v>
      </c>
      <c r="K778" t="s">
        <v>2326</v>
      </c>
      <c r="L778" t="s">
        <v>31</v>
      </c>
      <c r="M778">
        <v>20525.8351</v>
      </c>
      <c r="N778">
        <v>329</v>
      </c>
      <c r="O778" t="s">
        <v>22</v>
      </c>
      <c r="P778" t="s">
        <v>22</v>
      </c>
      <c r="Q778" s="2">
        <v>43510</v>
      </c>
      <c r="R778" t="s">
        <v>44</v>
      </c>
      <c r="S778" t="s">
        <v>33</v>
      </c>
      <c r="T778">
        <f>_xlfn.DAYS(Raw_data_US_healthcare[[#This Row],[Discharge Date]],Raw_data_US_healthcare[[#This Row],[Date of Admission]])</f>
        <v>3</v>
      </c>
    </row>
    <row r="779" spans="1:20" x14ac:dyDescent="0.3">
      <c r="A779" t="s">
        <v>26511</v>
      </c>
      <c r="B779" t="s">
        <v>2327</v>
      </c>
      <c r="C779">
        <v>66</v>
      </c>
      <c r="D779" t="str">
        <f>IF(Raw_data_US_healthcare[[#This Row],[Age]]&lt;35,"Young",IF(Raw_data_US_healthcare[[#This Row],[Age]]&lt;60,"Middle","Senior"))</f>
        <v>Senior</v>
      </c>
      <c r="E779" t="s">
        <v>16</v>
      </c>
      <c r="F779" t="s">
        <v>17</v>
      </c>
      <c r="G779" t="s">
        <v>17</v>
      </c>
      <c r="H779" t="s">
        <v>26516</v>
      </c>
      <c r="I779" s="2">
        <v>43650</v>
      </c>
      <c r="J779" t="s">
        <v>2328</v>
      </c>
      <c r="K779" t="s">
        <v>2329</v>
      </c>
      <c r="L779" t="s">
        <v>52</v>
      </c>
      <c r="M779">
        <v>16292.0128</v>
      </c>
      <c r="N779">
        <v>427</v>
      </c>
      <c r="O779" t="s">
        <v>43</v>
      </c>
      <c r="P779" t="s">
        <v>43</v>
      </c>
      <c r="Q779" s="2">
        <v>43669</v>
      </c>
      <c r="R779" t="s">
        <v>83</v>
      </c>
      <c r="S779" t="s">
        <v>24</v>
      </c>
      <c r="T779">
        <f>_xlfn.DAYS(Raw_data_US_healthcare[[#This Row],[Discharge Date]],Raw_data_US_healthcare[[#This Row],[Date of Admission]])</f>
        <v>19</v>
      </c>
    </row>
    <row r="780" spans="1:20" x14ac:dyDescent="0.3">
      <c r="A780" t="s">
        <v>26511</v>
      </c>
      <c r="B780" t="s">
        <v>2330</v>
      </c>
      <c r="C780">
        <v>48</v>
      </c>
      <c r="D780" t="str">
        <f>IF(Raw_data_US_healthcare[[#This Row],[Age]]&lt;35,"Young",IF(Raw_data_US_healthcare[[#This Row],[Age]]&lt;60,"Middle","Senior"))</f>
        <v>Middle</v>
      </c>
      <c r="E780" t="s">
        <v>16</v>
      </c>
      <c r="F780" t="s">
        <v>88</v>
      </c>
      <c r="G780" t="s">
        <v>88</v>
      </c>
      <c r="H780" t="s">
        <v>18</v>
      </c>
      <c r="I780" s="2">
        <v>45029</v>
      </c>
      <c r="J780" t="s">
        <v>2331</v>
      </c>
      <c r="K780" t="s">
        <v>2332</v>
      </c>
      <c r="L780" t="s">
        <v>31</v>
      </c>
      <c r="M780">
        <v>37571.619400000003</v>
      </c>
      <c r="N780">
        <v>257</v>
      </c>
      <c r="O780" t="s">
        <v>39</v>
      </c>
      <c r="P780" t="s">
        <v>39</v>
      </c>
      <c r="Q780" s="2">
        <v>45052</v>
      </c>
      <c r="R780" t="s">
        <v>83</v>
      </c>
      <c r="S780" t="s">
        <v>45</v>
      </c>
      <c r="T780">
        <f>_xlfn.DAYS(Raw_data_US_healthcare[[#This Row],[Discharge Date]],Raw_data_US_healthcare[[#This Row],[Date of Admission]])</f>
        <v>23</v>
      </c>
    </row>
    <row r="781" spans="1:20" x14ac:dyDescent="0.3">
      <c r="A781" t="s">
        <v>26512</v>
      </c>
      <c r="B781" t="s">
        <v>2333</v>
      </c>
      <c r="C781">
        <v>68</v>
      </c>
      <c r="D781" t="str">
        <f>IF(Raw_data_US_healthcare[[#This Row],[Age]]&lt;35,"Young",IF(Raw_data_US_healthcare[[#This Row],[Age]]&lt;60,"Middle","Senior"))</f>
        <v>Senior</v>
      </c>
      <c r="E781" t="s">
        <v>26</v>
      </c>
      <c r="F781" t="s">
        <v>228</v>
      </c>
      <c r="G781" t="s">
        <v>228</v>
      </c>
      <c r="H781" t="s">
        <v>26516</v>
      </c>
      <c r="I781" s="2">
        <v>43941</v>
      </c>
      <c r="J781" t="s">
        <v>2334</v>
      </c>
      <c r="K781" t="s">
        <v>2335</v>
      </c>
      <c r="L781" t="s">
        <v>21</v>
      </c>
      <c r="M781">
        <v>32921.230000000003</v>
      </c>
      <c r="N781">
        <v>467</v>
      </c>
      <c r="O781" t="s">
        <v>39</v>
      </c>
      <c r="P781" t="s">
        <v>39</v>
      </c>
      <c r="Q781" s="2">
        <v>43961</v>
      </c>
      <c r="R781" t="s">
        <v>48</v>
      </c>
      <c r="S781" t="s">
        <v>45</v>
      </c>
      <c r="T781">
        <f>_xlfn.DAYS(Raw_data_US_healthcare[[#This Row],[Discharge Date]],Raw_data_US_healthcare[[#This Row],[Date of Admission]])</f>
        <v>20</v>
      </c>
    </row>
    <row r="782" spans="1:20" x14ac:dyDescent="0.3">
      <c r="A782" t="s">
        <v>26511</v>
      </c>
      <c r="B782" t="s">
        <v>2336</v>
      </c>
      <c r="C782">
        <v>36</v>
      </c>
      <c r="D782" t="str">
        <f>IF(Raw_data_US_healthcare[[#This Row],[Age]]&lt;35,"Young",IF(Raw_data_US_healthcare[[#This Row],[Age]]&lt;60,"Middle","Senior"))</f>
        <v>Middle</v>
      </c>
      <c r="E782" t="s">
        <v>16</v>
      </c>
      <c r="F782" t="s">
        <v>62</v>
      </c>
      <c r="G782" t="s">
        <v>62</v>
      </c>
      <c r="H782" t="s">
        <v>36</v>
      </c>
      <c r="I782" s="2">
        <v>44957</v>
      </c>
      <c r="J782" t="s">
        <v>2337</v>
      </c>
      <c r="K782" t="s">
        <v>2338</v>
      </c>
      <c r="L782" t="s">
        <v>52</v>
      </c>
      <c r="M782">
        <v>16327.4961</v>
      </c>
      <c r="N782">
        <v>289</v>
      </c>
      <c r="O782" t="s">
        <v>22</v>
      </c>
      <c r="P782" t="s">
        <v>22</v>
      </c>
      <c r="Q782" s="2">
        <v>44971</v>
      </c>
      <c r="R782" t="s">
        <v>32</v>
      </c>
      <c r="S782" t="s">
        <v>45</v>
      </c>
      <c r="T782">
        <f>_xlfn.DAYS(Raw_data_US_healthcare[[#This Row],[Discharge Date]],Raw_data_US_healthcare[[#This Row],[Date of Admission]])</f>
        <v>14</v>
      </c>
    </row>
    <row r="783" spans="1:20" x14ac:dyDescent="0.3">
      <c r="A783" t="s">
        <v>26512</v>
      </c>
      <c r="B783" t="s">
        <v>2339</v>
      </c>
      <c r="C783">
        <v>66</v>
      </c>
      <c r="D783" t="str">
        <f>IF(Raw_data_US_healthcare[[#This Row],[Age]]&lt;35,"Young",IF(Raw_data_US_healthcare[[#This Row],[Age]]&lt;60,"Middle","Senior"))</f>
        <v>Senior</v>
      </c>
      <c r="E783" t="s">
        <v>26</v>
      </c>
      <c r="F783" t="s">
        <v>17</v>
      </c>
      <c r="G783" t="s">
        <v>17</v>
      </c>
      <c r="H783" t="s">
        <v>18</v>
      </c>
      <c r="I783" s="2">
        <v>43559</v>
      </c>
      <c r="J783" t="s">
        <v>401</v>
      </c>
      <c r="K783" t="s">
        <v>2340</v>
      </c>
      <c r="L783" t="s">
        <v>52</v>
      </c>
      <c r="M783">
        <v>35396.8488</v>
      </c>
      <c r="N783">
        <v>244</v>
      </c>
      <c r="O783" t="s">
        <v>43</v>
      </c>
      <c r="P783" t="s">
        <v>43</v>
      </c>
      <c r="Q783" s="2">
        <v>43581</v>
      </c>
      <c r="R783" t="s">
        <v>23</v>
      </c>
      <c r="S783" t="s">
        <v>33</v>
      </c>
      <c r="T783">
        <f>_xlfn.DAYS(Raw_data_US_healthcare[[#This Row],[Discharge Date]],Raw_data_US_healthcare[[#This Row],[Date of Admission]])</f>
        <v>22</v>
      </c>
    </row>
    <row r="784" spans="1:20" x14ac:dyDescent="0.3">
      <c r="A784" t="s">
        <v>26512</v>
      </c>
      <c r="B784" t="s">
        <v>2341</v>
      </c>
      <c r="C784">
        <v>19</v>
      </c>
      <c r="D784" t="str">
        <f>IF(Raw_data_US_healthcare[[#This Row],[Age]]&lt;35,"Young",IF(Raw_data_US_healthcare[[#This Row],[Age]]&lt;60,"Middle","Senior"))</f>
        <v>Young</v>
      </c>
      <c r="E784" t="s">
        <v>26</v>
      </c>
      <c r="F784" t="s">
        <v>113</v>
      </c>
      <c r="G784" t="s">
        <v>113</v>
      </c>
      <c r="H784" t="s">
        <v>26516</v>
      </c>
      <c r="I784" s="2">
        <v>43603</v>
      </c>
      <c r="J784" t="s">
        <v>2342</v>
      </c>
      <c r="K784" t="s">
        <v>2343</v>
      </c>
      <c r="L784" t="s">
        <v>52</v>
      </c>
      <c r="M784">
        <v>19111.900600000001</v>
      </c>
      <c r="N784">
        <v>375</v>
      </c>
      <c r="O784" t="s">
        <v>39</v>
      </c>
      <c r="P784" t="s">
        <v>39</v>
      </c>
      <c r="Q784" s="2">
        <v>43614</v>
      </c>
      <c r="R784" t="s">
        <v>44</v>
      </c>
      <c r="S784" t="s">
        <v>45</v>
      </c>
      <c r="T784">
        <f>_xlfn.DAYS(Raw_data_US_healthcare[[#This Row],[Discharge Date]],Raw_data_US_healthcare[[#This Row],[Date of Admission]])</f>
        <v>11</v>
      </c>
    </row>
    <row r="785" spans="1:20" x14ac:dyDescent="0.3">
      <c r="A785" t="s">
        <v>26511</v>
      </c>
      <c r="B785" t="s">
        <v>2344</v>
      </c>
      <c r="C785">
        <v>21</v>
      </c>
      <c r="D785" t="str">
        <f>IF(Raw_data_US_healthcare[[#This Row],[Age]]&lt;35,"Young",IF(Raw_data_US_healthcare[[#This Row],[Age]]&lt;60,"Middle","Senior"))</f>
        <v>Young</v>
      </c>
      <c r="E785" t="s">
        <v>16</v>
      </c>
      <c r="F785" t="s">
        <v>17</v>
      </c>
      <c r="G785" t="s">
        <v>17</v>
      </c>
      <c r="H785" t="s">
        <v>18</v>
      </c>
      <c r="I785" s="2">
        <v>44159</v>
      </c>
      <c r="J785" t="s">
        <v>2345</v>
      </c>
      <c r="K785" t="s">
        <v>2346</v>
      </c>
      <c r="L785" t="s">
        <v>52</v>
      </c>
      <c r="M785">
        <v>57245.498200000002</v>
      </c>
      <c r="N785">
        <v>296</v>
      </c>
      <c r="O785" t="s">
        <v>43</v>
      </c>
      <c r="P785" t="s">
        <v>43</v>
      </c>
      <c r="Q785" s="2">
        <v>44164</v>
      </c>
      <c r="R785" t="s">
        <v>48</v>
      </c>
      <c r="S785" t="s">
        <v>24</v>
      </c>
      <c r="T785">
        <f>_xlfn.DAYS(Raw_data_US_healthcare[[#This Row],[Discharge Date]],Raw_data_US_healthcare[[#This Row],[Date of Admission]])</f>
        <v>5</v>
      </c>
    </row>
    <row r="786" spans="1:20" x14ac:dyDescent="0.3">
      <c r="A786" t="s">
        <v>26512</v>
      </c>
      <c r="B786" t="s">
        <v>2330</v>
      </c>
      <c r="C786">
        <v>48</v>
      </c>
      <c r="D786" t="str">
        <f>IF(Raw_data_US_healthcare[[#This Row],[Age]]&lt;35,"Young",IF(Raw_data_US_healthcare[[#This Row],[Age]]&lt;60,"Middle","Senior"))</f>
        <v>Middle</v>
      </c>
      <c r="E786" t="s">
        <v>26</v>
      </c>
      <c r="F786" t="s">
        <v>27</v>
      </c>
      <c r="G786" t="s">
        <v>27</v>
      </c>
      <c r="H786" t="s">
        <v>26516</v>
      </c>
      <c r="I786" s="2">
        <v>44566</v>
      </c>
      <c r="J786" t="s">
        <v>2347</v>
      </c>
      <c r="K786" t="s">
        <v>2348</v>
      </c>
      <c r="L786" t="s">
        <v>60</v>
      </c>
      <c r="M786">
        <v>34039.143300000003</v>
      </c>
      <c r="N786">
        <v>300</v>
      </c>
      <c r="O786" t="s">
        <v>43</v>
      </c>
      <c r="P786" t="s">
        <v>43</v>
      </c>
      <c r="Q786" s="2">
        <v>44571</v>
      </c>
      <c r="R786" t="s">
        <v>83</v>
      </c>
      <c r="S786" t="s">
        <v>33</v>
      </c>
      <c r="T786">
        <f>_xlfn.DAYS(Raw_data_US_healthcare[[#This Row],[Discharge Date]],Raw_data_US_healthcare[[#This Row],[Date of Admission]])</f>
        <v>5</v>
      </c>
    </row>
    <row r="787" spans="1:20" x14ac:dyDescent="0.3">
      <c r="A787" t="s">
        <v>26512</v>
      </c>
      <c r="B787" t="s">
        <v>2349</v>
      </c>
      <c r="C787">
        <v>33</v>
      </c>
      <c r="D787" t="str">
        <f>IF(Raw_data_US_healthcare[[#This Row],[Age]]&lt;35,"Young",IF(Raw_data_US_healthcare[[#This Row],[Age]]&lt;60,"Middle","Senior"))</f>
        <v>Young</v>
      </c>
      <c r="E787" t="s">
        <v>26</v>
      </c>
      <c r="F787" t="s">
        <v>228</v>
      </c>
      <c r="G787" t="s">
        <v>228</v>
      </c>
      <c r="H787" t="s">
        <v>26516</v>
      </c>
      <c r="I787" s="2">
        <v>43572</v>
      </c>
      <c r="J787" t="s">
        <v>2350</v>
      </c>
      <c r="K787" t="s">
        <v>2351</v>
      </c>
      <c r="L787" t="s">
        <v>56</v>
      </c>
      <c r="M787">
        <v>24740.178199999998</v>
      </c>
      <c r="N787">
        <v>189</v>
      </c>
      <c r="O787" t="s">
        <v>39</v>
      </c>
      <c r="P787" t="s">
        <v>39</v>
      </c>
      <c r="Q787" s="2">
        <v>43588</v>
      </c>
      <c r="R787" t="s">
        <v>32</v>
      </c>
      <c r="S787" t="s">
        <v>45</v>
      </c>
      <c r="T787">
        <f>_xlfn.DAYS(Raw_data_US_healthcare[[#This Row],[Discharge Date]],Raw_data_US_healthcare[[#This Row],[Date of Admission]])</f>
        <v>16</v>
      </c>
    </row>
    <row r="788" spans="1:20" x14ac:dyDescent="0.3">
      <c r="A788" t="s">
        <v>26511</v>
      </c>
      <c r="B788" t="s">
        <v>2352</v>
      </c>
      <c r="C788">
        <v>45</v>
      </c>
      <c r="D788" t="str">
        <f>IF(Raw_data_US_healthcare[[#This Row],[Age]]&lt;35,"Young",IF(Raw_data_US_healthcare[[#This Row],[Age]]&lt;60,"Middle","Senior"))</f>
        <v>Middle</v>
      </c>
      <c r="E788" t="s">
        <v>16</v>
      </c>
      <c r="F788" t="s">
        <v>113</v>
      </c>
      <c r="G788" t="s">
        <v>113</v>
      </c>
      <c r="H788" t="s">
        <v>26514</v>
      </c>
      <c r="I788" s="2">
        <v>43800</v>
      </c>
      <c r="J788" t="s">
        <v>2353</v>
      </c>
      <c r="K788" t="s">
        <v>2354</v>
      </c>
      <c r="L788" t="s">
        <v>21</v>
      </c>
      <c r="M788">
        <v>32866.091899999999</v>
      </c>
      <c r="N788">
        <v>359</v>
      </c>
      <c r="O788" t="s">
        <v>22</v>
      </c>
      <c r="P788" t="s">
        <v>22</v>
      </c>
      <c r="Q788" s="2">
        <v>43806</v>
      </c>
      <c r="R788" t="s">
        <v>48</v>
      </c>
      <c r="S788" t="s">
        <v>33</v>
      </c>
      <c r="T788">
        <f>_xlfn.DAYS(Raw_data_US_healthcare[[#This Row],[Discharge Date]],Raw_data_US_healthcare[[#This Row],[Date of Admission]])</f>
        <v>6</v>
      </c>
    </row>
    <row r="789" spans="1:20" x14ac:dyDescent="0.3">
      <c r="A789" t="s">
        <v>26511</v>
      </c>
      <c r="B789" t="s">
        <v>2355</v>
      </c>
      <c r="C789">
        <v>24</v>
      </c>
      <c r="D789" t="str">
        <f>IF(Raw_data_US_healthcare[[#This Row],[Age]]&lt;35,"Young",IF(Raw_data_US_healthcare[[#This Row],[Age]]&lt;60,"Middle","Senior"))</f>
        <v>Young</v>
      </c>
      <c r="E789" t="s">
        <v>16</v>
      </c>
      <c r="F789" t="s">
        <v>228</v>
      </c>
      <c r="G789" t="s">
        <v>228</v>
      </c>
      <c r="H789" t="s">
        <v>28</v>
      </c>
      <c r="I789" s="2">
        <v>44505</v>
      </c>
      <c r="J789" t="s">
        <v>2356</v>
      </c>
      <c r="K789" t="s">
        <v>2357</v>
      </c>
      <c r="L789" t="s">
        <v>31</v>
      </c>
      <c r="M789">
        <v>31240.972000000002</v>
      </c>
      <c r="N789">
        <v>104</v>
      </c>
      <c r="O789" t="s">
        <v>43</v>
      </c>
      <c r="P789" t="s">
        <v>43</v>
      </c>
      <c r="Q789" s="2">
        <v>44511</v>
      </c>
      <c r="R789" t="s">
        <v>32</v>
      </c>
      <c r="S789" t="s">
        <v>45</v>
      </c>
      <c r="T789">
        <f>_xlfn.DAYS(Raw_data_US_healthcare[[#This Row],[Discharge Date]],Raw_data_US_healthcare[[#This Row],[Date of Admission]])</f>
        <v>6</v>
      </c>
    </row>
    <row r="790" spans="1:20" x14ac:dyDescent="0.3">
      <c r="A790" t="s">
        <v>26511</v>
      </c>
      <c r="B790" t="s">
        <v>2358</v>
      </c>
      <c r="C790">
        <v>67</v>
      </c>
      <c r="D790" t="str">
        <f>IF(Raw_data_US_healthcare[[#This Row],[Age]]&lt;35,"Young",IF(Raw_data_US_healthcare[[#This Row],[Age]]&lt;60,"Middle","Senior"))</f>
        <v>Senior</v>
      </c>
      <c r="E790" t="s">
        <v>16</v>
      </c>
      <c r="F790" t="s">
        <v>88</v>
      </c>
      <c r="G790" t="s">
        <v>88</v>
      </c>
      <c r="H790" t="s">
        <v>26516</v>
      </c>
      <c r="I790" s="2">
        <v>43702</v>
      </c>
      <c r="J790" t="s">
        <v>2359</v>
      </c>
      <c r="K790" t="s">
        <v>2360</v>
      </c>
      <c r="L790" t="s">
        <v>56</v>
      </c>
      <c r="M790">
        <v>16743.168799999999</v>
      </c>
      <c r="N790">
        <v>165</v>
      </c>
      <c r="O790" t="s">
        <v>43</v>
      </c>
      <c r="P790" t="s">
        <v>43</v>
      </c>
      <c r="Q790" s="2">
        <v>43728</v>
      </c>
      <c r="R790" t="s">
        <v>23</v>
      </c>
      <c r="S790" t="s">
        <v>45</v>
      </c>
      <c r="T790">
        <f>_xlfn.DAYS(Raw_data_US_healthcare[[#This Row],[Discharge Date]],Raw_data_US_healthcare[[#This Row],[Date of Admission]])</f>
        <v>26</v>
      </c>
    </row>
    <row r="791" spans="1:20" x14ac:dyDescent="0.3">
      <c r="A791" t="s">
        <v>26512</v>
      </c>
      <c r="B791" t="s">
        <v>2361</v>
      </c>
      <c r="C791">
        <v>54</v>
      </c>
      <c r="D791" t="str">
        <f>IF(Raw_data_US_healthcare[[#This Row],[Age]]&lt;35,"Young",IF(Raw_data_US_healthcare[[#This Row],[Age]]&lt;60,"Middle","Senior"))</f>
        <v>Middle</v>
      </c>
      <c r="E791" t="s">
        <v>26</v>
      </c>
      <c r="F791" t="s">
        <v>228</v>
      </c>
      <c r="G791" t="s">
        <v>228</v>
      </c>
      <c r="H791" t="s">
        <v>36</v>
      </c>
      <c r="I791" s="2">
        <v>44738</v>
      </c>
      <c r="J791" t="s">
        <v>2362</v>
      </c>
      <c r="K791" t="s">
        <v>2363</v>
      </c>
      <c r="L791" t="s">
        <v>56</v>
      </c>
      <c r="M791">
        <v>4374.9619000000002</v>
      </c>
      <c r="N791">
        <v>295</v>
      </c>
      <c r="O791" t="s">
        <v>22</v>
      </c>
      <c r="P791" t="s">
        <v>22</v>
      </c>
      <c r="Q791" s="2">
        <v>44747</v>
      </c>
      <c r="R791" t="s">
        <v>83</v>
      </c>
      <c r="S791" t="s">
        <v>24</v>
      </c>
      <c r="T791">
        <f>_xlfn.DAYS(Raw_data_US_healthcare[[#This Row],[Discharge Date]],Raw_data_US_healthcare[[#This Row],[Date of Admission]])</f>
        <v>9</v>
      </c>
    </row>
    <row r="792" spans="1:20" x14ac:dyDescent="0.3">
      <c r="A792" t="s">
        <v>26512</v>
      </c>
      <c r="B792" t="s">
        <v>2364</v>
      </c>
      <c r="C792">
        <v>62</v>
      </c>
      <c r="D792" t="str">
        <f>IF(Raw_data_US_healthcare[[#This Row],[Age]]&lt;35,"Young",IF(Raw_data_US_healthcare[[#This Row],[Age]]&lt;60,"Middle","Senior"))</f>
        <v>Senior</v>
      </c>
      <c r="E792" t="s">
        <v>26</v>
      </c>
      <c r="F792" t="s">
        <v>35</v>
      </c>
      <c r="G792" t="s">
        <v>35</v>
      </c>
      <c r="H792" t="s">
        <v>28</v>
      </c>
      <c r="I792" s="2">
        <v>44029</v>
      </c>
      <c r="J792" t="s">
        <v>2365</v>
      </c>
      <c r="K792" t="s">
        <v>2366</v>
      </c>
      <c r="L792" t="s">
        <v>56</v>
      </c>
      <c r="M792">
        <v>23373.779500000001</v>
      </c>
      <c r="N792">
        <v>235</v>
      </c>
      <c r="O792" t="s">
        <v>43</v>
      </c>
      <c r="P792" t="s">
        <v>43</v>
      </c>
      <c r="Q792" s="2">
        <v>44037</v>
      </c>
      <c r="R792" t="s">
        <v>83</v>
      </c>
      <c r="S792" t="s">
        <v>24</v>
      </c>
      <c r="T792">
        <f>_xlfn.DAYS(Raw_data_US_healthcare[[#This Row],[Discharge Date]],Raw_data_US_healthcare[[#This Row],[Date of Admission]])</f>
        <v>8</v>
      </c>
    </row>
    <row r="793" spans="1:20" x14ac:dyDescent="0.3">
      <c r="A793" t="s">
        <v>26512</v>
      </c>
      <c r="B793" t="s">
        <v>2367</v>
      </c>
      <c r="C793">
        <v>82</v>
      </c>
      <c r="D793" t="str">
        <f>IF(Raw_data_US_healthcare[[#This Row],[Age]]&lt;35,"Young",IF(Raw_data_US_healthcare[[#This Row],[Age]]&lt;60,"Middle","Senior"))</f>
        <v>Senior</v>
      </c>
      <c r="E793" t="s">
        <v>26</v>
      </c>
      <c r="F793" t="s">
        <v>113</v>
      </c>
      <c r="G793" t="s">
        <v>113</v>
      </c>
      <c r="H793" t="s">
        <v>36</v>
      </c>
      <c r="I793" s="2">
        <v>43660</v>
      </c>
      <c r="J793" t="s">
        <v>2368</v>
      </c>
      <c r="K793" t="s">
        <v>2369</v>
      </c>
      <c r="L793" t="s">
        <v>21</v>
      </c>
      <c r="M793">
        <v>10268.0046</v>
      </c>
      <c r="N793">
        <v>119</v>
      </c>
      <c r="O793" t="s">
        <v>43</v>
      </c>
      <c r="P793" t="s">
        <v>43</v>
      </c>
      <c r="Q793" s="2">
        <v>43690</v>
      </c>
      <c r="R793" t="s">
        <v>83</v>
      </c>
      <c r="S793" t="s">
        <v>33</v>
      </c>
      <c r="T793">
        <f>_xlfn.DAYS(Raw_data_US_healthcare[[#This Row],[Discharge Date]],Raw_data_US_healthcare[[#This Row],[Date of Admission]])</f>
        <v>30</v>
      </c>
    </row>
    <row r="794" spans="1:20" x14ac:dyDescent="0.3">
      <c r="A794" t="s">
        <v>26512</v>
      </c>
      <c r="B794" t="s">
        <v>2370</v>
      </c>
      <c r="C794">
        <v>71</v>
      </c>
      <c r="D794" t="str">
        <f>IF(Raw_data_US_healthcare[[#This Row],[Age]]&lt;35,"Young",IF(Raw_data_US_healthcare[[#This Row],[Age]]&lt;60,"Middle","Senior"))</f>
        <v>Senior</v>
      </c>
      <c r="E794" t="s">
        <v>26</v>
      </c>
      <c r="F794" t="s">
        <v>228</v>
      </c>
      <c r="G794" t="s">
        <v>228</v>
      </c>
      <c r="H794" t="s">
        <v>18</v>
      </c>
      <c r="I794" s="2">
        <v>44191</v>
      </c>
      <c r="J794" t="s">
        <v>2371</v>
      </c>
      <c r="K794" t="s">
        <v>2372</v>
      </c>
      <c r="L794" t="s">
        <v>52</v>
      </c>
      <c r="M794">
        <v>20679.560600000001</v>
      </c>
      <c r="N794">
        <v>143</v>
      </c>
      <c r="O794" t="s">
        <v>43</v>
      </c>
      <c r="P794" t="s">
        <v>43</v>
      </c>
      <c r="Q794" s="2">
        <v>44204</v>
      </c>
      <c r="R794" t="s">
        <v>23</v>
      </c>
      <c r="S794" t="s">
        <v>24</v>
      </c>
      <c r="T794">
        <f>_xlfn.DAYS(Raw_data_US_healthcare[[#This Row],[Discharge Date]],Raw_data_US_healthcare[[#This Row],[Date of Admission]])</f>
        <v>13</v>
      </c>
    </row>
    <row r="795" spans="1:20" x14ac:dyDescent="0.3">
      <c r="A795" t="s">
        <v>26511</v>
      </c>
      <c r="B795" t="s">
        <v>2373</v>
      </c>
      <c r="C795">
        <v>46</v>
      </c>
      <c r="D795" t="str">
        <f>IF(Raw_data_US_healthcare[[#This Row],[Age]]&lt;35,"Young",IF(Raw_data_US_healthcare[[#This Row],[Age]]&lt;60,"Middle","Senior"))</f>
        <v>Middle</v>
      </c>
      <c r="E795" t="s">
        <v>16</v>
      </c>
      <c r="F795" t="s">
        <v>35</v>
      </c>
      <c r="G795" t="s">
        <v>35</v>
      </c>
      <c r="H795" t="s">
        <v>36</v>
      </c>
      <c r="I795" s="2">
        <v>45143</v>
      </c>
      <c r="J795" t="s">
        <v>1513</v>
      </c>
      <c r="K795" t="s">
        <v>2374</v>
      </c>
      <c r="L795" t="s">
        <v>31</v>
      </c>
      <c r="M795">
        <v>11210.2196</v>
      </c>
      <c r="N795">
        <v>200</v>
      </c>
      <c r="O795" t="s">
        <v>43</v>
      </c>
      <c r="P795" t="s">
        <v>43</v>
      </c>
      <c r="Q795" s="2">
        <v>45156</v>
      </c>
      <c r="R795" t="s">
        <v>83</v>
      </c>
      <c r="S795" t="s">
        <v>24</v>
      </c>
      <c r="T795">
        <f>_xlfn.DAYS(Raw_data_US_healthcare[[#This Row],[Discharge Date]],Raw_data_US_healthcare[[#This Row],[Date of Admission]])</f>
        <v>13</v>
      </c>
    </row>
    <row r="796" spans="1:20" x14ac:dyDescent="0.3">
      <c r="A796" t="s">
        <v>26512</v>
      </c>
      <c r="B796" t="s">
        <v>2375</v>
      </c>
      <c r="C796">
        <v>34</v>
      </c>
      <c r="D796" t="str">
        <f>IF(Raw_data_US_healthcare[[#This Row],[Age]]&lt;35,"Young",IF(Raw_data_US_healthcare[[#This Row],[Age]]&lt;60,"Middle","Senior"))</f>
        <v>Young</v>
      </c>
      <c r="E796" t="s">
        <v>26</v>
      </c>
      <c r="F796" t="s">
        <v>62</v>
      </c>
      <c r="G796" t="s">
        <v>62</v>
      </c>
      <c r="H796" t="s">
        <v>18</v>
      </c>
      <c r="I796" s="2">
        <v>44585</v>
      </c>
      <c r="J796" t="s">
        <v>2376</v>
      </c>
      <c r="K796" t="s">
        <v>2377</v>
      </c>
      <c r="L796" t="s">
        <v>52</v>
      </c>
      <c r="M796">
        <v>51885.153700000003</v>
      </c>
      <c r="N796">
        <v>472</v>
      </c>
      <c r="O796" t="s">
        <v>43</v>
      </c>
      <c r="P796" t="s">
        <v>43</v>
      </c>
      <c r="Q796" s="2">
        <v>44597</v>
      </c>
      <c r="R796" t="s">
        <v>83</v>
      </c>
      <c r="S796" t="s">
        <v>33</v>
      </c>
      <c r="T796">
        <f>_xlfn.DAYS(Raw_data_US_healthcare[[#This Row],[Discharge Date]],Raw_data_US_healthcare[[#This Row],[Date of Admission]])</f>
        <v>12</v>
      </c>
    </row>
    <row r="797" spans="1:20" x14ac:dyDescent="0.3">
      <c r="A797" t="s">
        <v>26511</v>
      </c>
      <c r="B797" t="s">
        <v>2378</v>
      </c>
      <c r="C797">
        <v>65</v>
      </c>
      <c r="D797" t="str">
        <f>IF(Raw_data_US_healthcare[[#This Row],[Age]]&lt;35,"Young",IF(Raw_data_US_healthcare[[#This Row],[Age]]&lt;60,"Middle","Senior"))</f>
        <v>Senior</v>
      </c>
      <c r="E797" t="s">
        <v>16</v>
      </c>
      <c r="F797" t="s">
        <v>49</v>
      </c>
      <c r="G797" t="s">
        <v>49</v>
      </c>
      <c r="H797" t="s">
        <v>26514</v>
      </c>
      <c r="I797" s="2">
        <v>44955</v>
      </c>
      <c r="J797" t="s">
        <v>2379</v>
      </c>
      <c r="K797" t="s">
        <v>2380</v>
      </c>
      <c r="L797" t="s">
        <v>21</v>
      </c>
      <c r="M797">
        <v>9037.2528000000002</v>
      </c>
      <c r="N797">
        <v>123</v>
      </c>
      <c r="O797" t="s">
        <v>22</v>
      </c>
      <c r="P797" t="s">
        <v>22</v>
      </c>
      <c r="Q797" s="2">
        <v>44961</v>
      </c>
      <c r="R797" t="s">
        <v>23</v>
      </c>
      <c r="S797" t="s">
        <v>45</v>
      </c>
      <c r="T797">
        <f>_xlfn.DAYS(Raw_data_US_healthcare[[#This Row],[Discharge Date]],Raw_data_US_healthcare[[#This Row],[Date of Admission]])</f>
        <v>6</v>
      </c>
    </row>
    <row r="798" spans="1:20" x14ac:dyDescent="0.3">
      <c r="A798" t="s">
        <v>26511</v>
      </c>
      <c r="B798" t="s">
        <v>2381</v>
      </c>
      <c r="C798">
        <v>79</v>
      </c>
      <c r="D798" t="str">
        <f>IF(Raw_data_US_healthcare[[#This Row],[Age]]&lt;35,"Young",IF(Raw_data_US_healthcare[[#This Row],[Age]]&lt;60,"Middle","Senior"))</f>
        <v>Senior</v>
      </c>
      <c r="E798" t="s">
        <v>16</v>
      </c>
      <c r="F798" t="s">
        <v>228</v>
      </c>
      <c r="G798" t="s">
        <v>228</v>
      </c>
      <c r="H798" t="s">
        <v>69</v>
      </c>
      <c r="I798" s="2">
        <v>43466</v>
      </c>
      <c r="J798" t="s">
        <v>2382</v>
      </c>
      <c r="K798" t="s">
        <v>2383</v>
      </c>
      <c r="L798" t="s">
        <v>21</v>
      </c>
      <c r="M798">
        <v>12477.7626</v>
      </c>
      <c r="N798">
        <v>262</v>
      </c>
      <c r="O798" t="s">
        <v>22</v>
      </c>
      <c r="P798" t="s">
        <v>22</v>
      </c>
      <c r="Q798" s="2">
        <v>43482</v>
      </c>
      <c r="R798" t="s">
        <v>23</v>
      </c>
      <c r="S798" t="s">
        <v>33</v>
      </c>
      <c r="T798">
        <f>_xlfn.DAYS(Raw_data_US_healthcare[[#This Row],[Discharge Date]],Raw_data_US_healthcare[[#This Row],[Date of Admission]])</f>
        <v>16</v>
      </c>
    </row>
    <row r="799" spans="1:20" x14ac:dyDescent="0.3">
      <c r="A799" t="s">
        <v>26512</v>
      </c>
      <c r="B799" t="s">
        <v>2384</v>
      </c>
      <c r="C799">
        <v>55</v>
      </c>
      <c r="D799" t="str">
        <f>IF(Raw_data_US_healthcare[[#This Row],[Age]]&lt;35,"Young",IF(Raw_data_US_healthcare[[#This Row],[Age]]&lt;60,"Middle","Senior"))</f>
        <v>Middle</v>
      </c>
      <c r="E799" t="s">
        <v>26</v>
      </c>
      <c r="F799" t="s">
        <v>62</v>
      </c>
      <c r="G799" t="s">
        <v>62</v>
      </c>
      <c r="H799" t="s">
        <v>36</v>
      </c>
      <c r="I799" s="2">
        <v>44545</v>
      </c>
      <c r="J799" t="s">
        <v>2385</v>
      </c>
      <c r="K799" t="s">
        <v>2386</v>
      </c>
      <c r="L799" t="s">
        <v>60</v>
      </c>
      <c r="M799">
        <v>16383.701800000001</v>
      </c>
      <c r="N799">
        <v>135</v>
      </c>
      <c r="O799" t="s">
        <v>22</v>
      </c>
      <c r="P799" t="s">
        <v>22</v>
      </c>
      <c r="Q799" s="2">
        <v>44564</v>
      </c>
      <c r="R799" t="s">
        <v>48</v>
      </c>
      <c r="S799" t="s">
        <v>24</v>
      </c>
      <c r="T799">
        <f>_xlfn.DAYS(Raw_data_US_healthcare[[#This Row],[Discharge Date]],Raw_data_US_healthcare[[#This Row],[Date of Admission]])</f>
        <v>19</v>
      </c>
    </row>
    <row r="800" spans="1:20" x14ac:dyDescent="0.3">
      <c r="A800" t="s">
        <v>26511</v>
      </c>
      <c r="B800" t="s">
        <v>2387</v>
      </c>
      <c r="C800">
        <v>74</v>
      </c>
      <c r="D800" t="str">
        <f>IF(Raw_data_US_healthcare[[#This Row],[Age]]&lt;35,"Young",IF(Raw_data_US_healthcare[[#This Row],[Age]]&lt;60,"Middle","Senior"))</f>
        <v>Senior</v>
      </c>
      <c r="E800" t="s">
        <v>16</v>
      </c>
      <c r="F800" t="s">
        <v>27</v>
      </c>
      <c r="G800" t="s">
        <v>27</v>
      </c>
      <c r="H800" t="s">
        <v>18</v>
      </c>
      <c r="I800" s="2">
        <v>44620</v>
      </c>
      <c r="J800" t="s">
        <v>2388</v>
      </c>
      <c r="K800" t="s">
        <v>2389</v>
      </c>
      <c r="L800" t="s">
        <v>21</v>
      </c>
      <c r="M800">
        <v>23380.861499999999</v>
      </c>
      <c r="N800">
        <v>242</v>
      </c>
      <c r="O800" t="s">
        <v>43</v>
      </c>
      <c r="P800" t="s">
        <v>43</v>
      </c>
      <c r="Q800" s="2">
        <v>44649</v>
      </c>
      <c r="R800" t="s">
        <v>48</v>
      </c>
      <c r="S800" t="s">
        <v>24</v>
      </c>
      <c r="T800">
        <f>_xlfn.DAYS(Raw_data_US_healthcare[[#This Row],[Discharge Date]],Raw_data_US_healthcare[[#This Row],[Date of Admission]])</f>
        <v>29</v>
      </c>
    </row>
    <row r="801" spans="1:20" x14ac:dyDescent="0.3">
      <c r="A801" t="s">
        <v>26512</v>
      </c>
      <c r="B801" t="s">
        <v>2390</v>
      </c>
      <c r="C801">
        <v>35</v>
      </c>
      <c r="D801" t="str">
        <f>IF(Raw_data_US_healthcare[[#This Row],[Age]]&lt;35,"Young",IF(Raw_data_US_healthcare[[#This Row],[Age]]&lt;60,"Middle","Senior"))</f>
        <v>Middle</v>
      </c>
      <c r="E801" t="s">
        <v>26</v>
      </c>
      <c r="F801" t="s">
        <v>62</v>
      </c>
      <c r="G801" t="s">
        <v>62</v>
      </c>
      <c r="H801" t="s">
        <v>26516</v>
      </c>
      <c r="I801" s="2">
        <v>44154</v>
      </c>
      <c r="J801" t="s">
        <v>2391</v>
      </c>
      <c r="K801" t="s">
        <v>879</v>
      </c>
      <c r="L801" t="s">
        <v>52</v>
      </c>
      <c r="M801">
        <v>9525.7253000000001</v>
      </c>
      <c r="N801">
        <v>304</v>
      </c>
      <c r="O801" t="s">
        <v>39</v>
      </c>
      <c r="P801" t="s">
        <v>39</v>
      </c>
      <c r="Q801" s="2">
        <v>44180</v>
      </c>
      <c r="R801" t="s">
        <v>83</v>
      </c>
      <c r="S801" t="s">
        <v>24</v>
      </c>
      <c r="T801">
        <f>_xlfn.DAYS(Raw_data_US_healthcare[[#This Row],[Discharge Date]],Raw_data_US_healthcare[[#This Row],[Date of Admission]])</f>
        <v>26</v>
      </c>
    </row>
    <row r="802" spans="1:20" x14ac:dyDescent="0.3">
      <c r="A802" t="s">
        <v>26512</v>
      </c>
      <c r="B802" t="s">
        <v>23557</v>
      </c>
      <c r="C802">
        <v>19</v>
      </c>
      <c r="D802" t="str">
        <f>IF(Raw_data_US_healthcare[[#This Row],[Age]]&lt;35,"Young",IF(Raw_data_US_healthcare[[#This Row],[Age]]&lt;60,"Middle","Senior"))</f>
        <v>Young</v>
      </c>
      <c r="E802" t="s">
        <v>26</v>
      </c>
      <c r="F802" t="s">
        <v>27</v>
      </c>
      <c r="G802" t="s">
        <v>27</v>
      </c>
      <c r="H802" t="s">
        <v>28</v>
      </c>
      <c r="I802" s="2">
        <v>44394</v>
      </c>
      <c r="J802" t="s">
        <v>2392</v>
      </c>
      <c r="K802" t="s">
        <v>2393</v>
      </c>
      <c r="L802" t="s">
        <v>31</v>
      </c>
      <c r="M802">
        <v>22503.841799999998</v>
      </c>
      <c r="N802">
        <v>416</v>
      </c>
      <c r="O802" t="s">
        <v>39</v>
      </c>
      <c r="P802" t="s">
        <v>39</v>
      </c>
      <c r="Q802" s="2">
        <v>44395</v>
      </c>
      <c r="R802" t="s">
        <v>23</v>
      </c>
      <c r="S802" t="s">
        <v>24</v>
      </c>
      <c r="T802">
        <f>_xlfn.DAYS(Raw_data_US_healthcare[[#This Row],[Discharge Date]],Raw_data_US_healthcare[[#This Row],[Date of Admission]])</f>
        <v>1</v>
      </c>
    </row>
    <row r="803" spans="1:20" x14ac:dyDescent="0.3">
      <c r="A803" t="s">
        <v>26511</v>
      </c>
      <c r="B803" t="s">
        <v>2394</v>
      </c>
      <c r="C803">
        <v>70</v>
      </c>
      <c r="D803" t="str">
        <f>IF(Raw_data_US_healthcare[[#This Row],[Age]]&lt;35,"Young",IF(Raw_data_US_healthcare[[#This Row],[Age]]&lt;60,"Middle","Senior"))</f>
        <v>Senior</v>
      </c>
      <c r="E803" t="s">
        <v>16</v>
      </c>
      <c r="F803" t="s">
        <v>17</v>
      </c>
      <c r="G803" t="s">
        <v>17</v>
      </c>
      <c r="H803" t="s">
        <v>69</v>
      </c>
      <c r="I803" s="2">
        <v>44225</v>
      </c>
      <c r="J803" t="s">
        <v>2395</v>
      </c>
      <c r="K803" t="s">
        <v>2396</v>
      </c>
      <c r="L803" t="s">
        <v>21</v>
      </c>
      <c r="M803">
        <v>50022.323499999999</v>
      </c>
      <c r="N803">
        <v>468</v>
      </c>
      <c r="O803" t="s">
        <v>39</v>
      </c>
      <c r="P803" t="s">
        <v>39</v>
      </c>
      <c r="Q803" s="2">
        <v>44242</v>
      </c>
      <c r="R803" t="s">
        <v>32</v>
      </c>
      <c r="S803" t="s">
        <v>24</v>
      </c>
      <c r="T803">
        <f>_xlfn.DAYS(Raw_data_US_healthcare[[#This Row],[Discharge Date]],Raw_data_US_healthcare[[#This Row],[Date of Admission]])</f>
        <v>17</v>
      </c>
    </row>
    <row r="804" spans="1:20" x14ac:dyDescent="0.3">
      <c r="A804" t="s">
        <v>26512</v>
      </c>
      <c r="B804" t="s">
        <v>2397</v>
      </c>
      <c r="C804">
        <v>31</v>
      </c>
      <c r="D804" t="str">
        <f>IF(Raw_data_US_healthcare[[#This Row],[Age]]&lt;35,"Young",IF(Raw_data_US_healthcare[[#This Row],[Age]]&lt;60,"Middle","Senior"))</f>
        <v>Young</v>
      </c>
      <c r="E804" t="s">
        <v>26</v>
      </c>
      <c r="F804" t="s">
        <v>228</v>
      </c>
      <c r="G804" t="s">
        <v>228</v>
      </c>
      <c r="H804" t="s">
        <v>26516</v>
      </c>
      <c r="I804" s="2">
        <v>43512</v>
      </c>
      <c r="J804" t="s">
        <v>2398</v>
      </c>
      <c r="K804" t="s">
        <v>2399</v>
      </c>
      <c r="L804" t="s">
        <v>56</v>
      </c>
      <c r="M804">
        <v>11365.2665</v>
      </c>
      <c r="N804">
        <v>273</v>
      </c>
      <c r="O804" t="s">
        <v>43</v>
      </c>
      <c r="P804" t="s">
        <v>43</v>
      </c>
      <c r="Q804" s="2">
        <v>43542</v>
      </c>
      <c r="R804" t="s">
        <v>23</v>
      </c>
      <c r="S804" t="s">
        <v>33</v>
      </c>
      <c r="T804">
        <f>_xlfn.DAYS(Raw_data_US_healthcare[[#This Row],[Discharge Date]],Raw_data_US_healthcare[[#This Row],[Date of Admission]])</f>
        <v>30</v>
      </c>
    </row>
    <row r="805" spans="1:20" x14ac:dyDescent="0.3">
      <c r="A805" t="s">
        <v>26511</v>
      </c>
      <c r="B805" t="s">
        <v>2400</v>
      </c>
      <c r="C805">
        <v>35</v>
      </c>
      <c r="D805" t="str">
        <f>IF(Raw_data_US_healthcare[[#This Row],[Age]]&lt;35,"Young",IF(Raw_data_US_healthcare[[#This Row],[Age]]&lt;60,"Middle","Senior"))</f>
        <v>Middle</v>
      </c>
      <c r="E805" t="s">
        <v>16</v>
      </c>
      <c r="F805" t="s">
        <v>27</v>
      </c>
      <c r="G805" t="s">
        <v>27</v>
      </c>
      <c r="H805" t="s">
        <v>26516</v>
      </c>
      <c r="I805" s="2">
        <v>44634</v>
      </c>
      <c r="J805" t="s">
        <v>2401</v>
      </c>
      <c r="K805" t="s">
        <v>2402</v>
      </c>
      <c r="L805" t="s">
        <v>60</v>
      </c>
      <c r="M805">
        <v>29122.576499999999</v>
      </c>
      <c r="N805">
        <v>396</v>
      </c>
      <c r="O805" t="s">
        <v>43</v>
      </c>
      <c r="P805" t="s">
        <v>43</v>
      </c>
      <c r="Q805" s="2">
        <v>44662</v>
      </c>
      <c r="R805" t="s">
        <v>23</v>
      </c>
      <c r="S805" t="s">
        <v>33</v>
      </c>
      <c r="T805">
        <f>_xlfn.DAYS(Raw_data_US_healthcare[[#This Row],[Discharge Date]],Raw_data_US_healthcare[[#This Row],[Date of Admission]])</f>
        <v>28</v>
      </c>
    </row>
    <row r="806" spans="1:20" x14ac:dyDescent="0.3">
      <c r="A806" t="s">
        <v>26511</v>
      </c>
      <c r="B806" t="s">
        <v>2403</v>
      </c>
      <c r="C806">
        <v>76</v>
      </c>
      <c r="D806" t="str">
        <f>IF(Raw_data_US_healthcare[[#This Row],[Age]]&lt;35,"Young",IF(Raw_data_US_healthcare[[#This Row],[Age]]&lt;60,"Middle","Senior"))</f>
        <v>Senior</v>
      </c>
      <c r="E806" t="s">
        <v>16</v>
      </c>
      <c r="F806" t="s">
        <v>88</v>
      </c>
      <c r="G806" t="s">
        <v>88</v>
      </c>
      <c r="H806" t="s">
        <v>26514</v>
      </c>
      <c r="I806" s="2">
        <v>44340</v>
      </c>
      <c r="J806" t="s">
        <v>2404</v>
      </c>
      <c r="K806" t="s">
        <v>2405</v>
      </c>
      <c r="L806" t="s">
        <v>21</v>
      </c>
      <c r="M806">
        <v>24586.1587</v>
      </c>
      <c r="N806">
        <v>292</v>
      </c>
      <c r="O806" t="s">
        <v>22</v>
      </c>
      <c r="P806" t="s">
        <v>22</v>
      </c>
      <c r="Q806" s="2">
        <v>44359</v>
      </c>
      <c r="R806" t="s">
        <v>48</v>
      </c>
      <c r="S806" t="s">
        <v>24</v>
      </c>
      <c r="T806">
        <f>_xlfn.DAYS(Raw_data_US_healthcare[[#This Row],[Discharge Date]],Raw_data_US_healthcare[[#This Row],[Date of Admission]])</f>
        <v>19</v>
      </c>
    </row>
    <row r="807" spans="1:20" x14ac:dyDescent="0.3">
      <c r="A807" t="s">
        <v>26511</v>
      </c>
      <c r="B807" t="s">
        <v>2406</v>
      </c>
      <c r="C807">
        <v>23</v>
      </c>
      <c r="D807" t="str">
        <f>IF(Raw_data_US_healthcare[[#This Row],[Age]]&lt;35,"Young",IF(Raw_data_US_healthcare[[#This Row],[Age]]&lt;60,"Middle","Senior"))</f>
        <v>Young</v>
      </c>
      <c r="E807" t="s">
        <v>16</v>
      </c>
      <c r="F807" t="s">
        <v>27</v>
      </c>
      <c r="G807" t="s">
        <v>27</v>
      </c>
      <c r="H807" t="s">
        <v>28</v>
      </c>
      <c r="I807" s="2">
        <v>43654</v>
      </c>
      <c r="J807" t="s">
        <v>2407</v>
      </c>
      <c r="K807" t="s">
        <v>2408</v>
      </c>
      <c r="L807" t="s">
        <v>52</v>
      </c>
      <c r="M807">
        <v>26300.094499999999</v>
      </c>
      <c r="N807">
        <v>355</v>
      </c>
      <c r="O807" t="s">
        <v>39</v>
      </c>
      <c r="P807" t="s">
        <v>39</v>
      </c>
      <c r="Q807" s="2">
        <v>43672</v>
      </c>
      <c r="R807" t="s">
        <v>32</v>
      </c>
      <c r="S807" t="s">
        <v>24</v>
      </c>
      <c r="T807">
        <f>_xlfn.DAYS(Raw_data_US_healthcare[[#This Row],[Discharge Date]],Raw_data_US_healthcare[[#This Row],[Date of Admission]])</f>
        <v>18</v>
      </c>
    </row>
    <row r="808" spans="1:20" x14ac:dyDescent="0.3">
      <c r="A808" t="s">
        <v>26511</v>
      </c>
      <c r="B808" t="s">
        <v>2409</v>
      </c>
      <c r="C808">
        <v>26</v>
      </c>
      <c r="D808" t="str">
        <f>IF(Raw_data_US_healthcare[[#This Row],[Age]]&lt;35,"Young",IF(Raw_data_US_healthcare[[#This Row],[Age]]&lt;60,"Middle","Senior"))</f>
        <v>Young</v>
      </c>
      <c r="E808" t="s">
        <v>16</v>
      </c>
      <c r="F808" t="s">
        <v>27</v>
      </c>
      <c r="G808" t="s">
        <v>27</v>
      </c>
      <c r="H808" t="s">
        <v>28</v>
      </c>
      <c r="I808" s="2">
        <v>44007</v>
      </c>
      <c r="J808" t="s">
        <v>2410</v>
      </c>
      <c r="K808" t="s">
        <v>2131</v>
      </c>
      <c r="L808" t="s">
        <v>56</v>
      </c>
      <c r="M808">
        <v>35587.497600000002</v>
      </c>
      <c r="N808">
        <v>351</v>
      </c>
      <c r="O808" t="s">
        <v>39</v>
      </c>
      <c r="P808" t="s">
        <v>39</v>
      </c>
      <c r="Q808" s="2">
        <v>44023</v>
      </c>
      <c r="R808" t="s">
        <v>83</v>
      </c>
      <c r="S808" t="s">
        <v>33</v>
      </c>
      <c r="T808">
        <f>_xlfn.DAYS(Raw_data_US_healthcare[[#This Row],[Discharge Date]],Raw_data_US_healthcare[[#This Row],[Date of Admission]])</f>
        <v>16</v>
      </c>
    </row>
    <row r="809" spans="1:20" x14ac:dyDescent="0.3">
      <c r="A809" t="s">
        <v>26512</v>
      </c>
      <c r="B809" t="s">
        <v>2411</v>
      </c>
      <c r="C809">
        <v>57</v>
      </c>
      <c r="D809" t="str">
        <f>IF(Raw_data_US_healthcare[[#This Row],[Age]]&lt;35,"Young",IF(Raw_data_US_healthcare[[#This Row],[Age]]&lt;60,"Middle","Senior"))</f>
        <v>Middle</v>
      </c>
      <c r="E809" t="s">
        <v>26</v>
      </c>
      <c r="F809" t="s">
        <v>17</v>
      </c>
      <c r="G809" t="s">
        <v>17</v>
      </c>
      <c r="H809" t="s">
        <v>26514</v>
      </c>
      <c r="I809" s="2">
        <v>43587</v>
      </c>
      <c r="J809" t="s">
        <v>2412</v>
      </c>
      <c r="K809" t="s">
        <v>2413</v>
      </c>
      <c r="L809" t="s">
        <v>56</v>
      </c>
      <c r="M809">
        <v>35676.1679</v>
      </c>
      <c r="N809">
        <v>240</v>
      </c>
      <c r="O809" t="s">
        <v>22</v>
      </c>
      <c r="P809" t="s">
        <v>22</v>
      </c>
      <c r="Q809" s="2">
        <v>43595</v>
      </c>
      <c r="R809" t="s">
        <v>32</v>
      </c>
      <c r="S809" t="s">
        <v>33</v>
      </c>
      <c r="T809">
        <f>_xlfn.DAYS(Raw_data_US_healthcare[[#This Row],[Discharge Date]],Raw_data_US_healthcare[[#This Row],[Date of Admission]])</f>
        <v>8</v>
      </c>
    </row>
    <row r="810" spans="1:20" x14ac:dyDescent="0.3">
      <c r="A810" t="s">
        <v>26511</v>
      </c>
      <c r="B810" t="s">
        <v>2414</v>
      </c>
      <c r="C810">
        <v>54</v>
      </c>
      <c r="D810" t="str">
        <f>IF(Raw_data_US_healthcare[[#This Row],[Age]]&lt;35,"Young",IF(Raw_data_US_healthcare[[#This Row],[Age]]&lt;60,"Middle","Senior"))</f>
        <v>Middle</v>
      </c>
      <c r="E810" t="s">
        <v>16</v>
      </c>
      <c r="F810" t="s">
        <v>113</v>
      </c>
      <c r="G810" t="s">
        <v>113</v>
      </c>
      <c r="H810" t="s">
        <v>36</v>
      </c>
      <c r="I810" s="2">
        <v>43963</v>
      </c>
      <c r="J810" t="s">
        <v>2415</v>
      </c>
      <c r="K810" t="s">
        <v>2416</v>
      </c>
      <c r="L810" t="s">
        <v>56</v>
      </c>
      <c r="M810">
        <v>5583.5919999999996</v>
      </c>
      <c r="N810">
        <v>395</v>
      </c>
      <c r="O810" t="s">
        <v>22</v>
      </c>
      <c r="P810" t="s">
        <v>22</v>
      </c>
      <c r="Q810" s="2">
        <v>43982</v>
      </c>
      <c r="R810" t="s">
        <v>83</v>
      </c>
      <c r="S810" t="s">
        <v>24</v>
      </c>
      <c r="T810">
        <f>_xlfn.DAYS(Raw_data_US_healthcare[[#This Row],[Discharge Date]],Raw_data_US_healthcare[[#This Row],[Date of Admission]])</f>
        <v>19</v>
      </c>
    </row>
    <row r="811" spans="1:20" x14ac:dyDescent="0.3">
      <c r="A811" t="s">
        <v>26511</v>
      </c>
      <c r="B811" t="s">
        <v>2417</v>
      </c>
      <c r="C811">
        <v>38</v>
      </c>
      <c r="D811" t="str">
        <f>IF(Raw_data_US_healthcare[[#This Row],[Age]]&lt;35,"Young",IF(Raw_data_US_healthcare[[#This Row],[Age]]&lt;60,"Middle","Senior"))</f>
        <v>Middle</v>
      </c>
      <c r="E811" t="s">
        <v>16</v>
      </c>
      <c r="F811" t="s">
        <v>49</v>
      </c>
      <c r="G811" t="s">
        <v>49</v>
      </c>
      <c r="H811" t="s">
        <v>26516</v>
      </c>
      <c r="I811" s="2">
        <v>44100</v>
      </c>
      <c r="J811" t="s">
        <v>2418</v>
      </c>
      <c r="K811" t="s">
        <v>2419</v>
      </c>
      <c r="L811" t="s">
        <v>56</v>
      </c>
      <c r="M811">
        <v>29666.935799999999</v>
      </c>
      <c r="N811">
        <v>194</v>
      </c>
      <c r="O811" t="s">
        <v>43</v>
      </c>
      <c r="P811" t="s">
        <v>43</v>
      </c>
      <c r="Q811" s="2">
        <v>44109</v>
      </c>
      <c r="R811" t="s">
        <v>32</v>
      </c>
      <c r="S811" t="s">
        <v>33</v>
      </c>
      <c r="T811">
        <f>_xlfn.DAYS(Raw_data_US_healthcare[[#This Row],[Discharge Date]],Raw_data_US_healthcare[[#This Row],[Date of Admission]])</f>
        <v>9</v>
      </c>
    </row>
    <row r="812" spans="1:20" x14ac:dyDescent="0.3">
      <c r="A812" t="s">
        <v>26511</v>
      </c>
      <c r="B812" t="s">
        <v>2420</v>
      </c>
      <c r="C812">
        <v>36</v>
      </c>
      <c r="D812" t="str">
        <f>IF(Raw_data_US_healthcare[[#This Row],[Age]]&lt;35,"Young",IF(Raw_data_US_healthcare[[#This Row],[Age]]&lt;60,"Middle","Senior"))</f>
        <v>Middle</v>
      </c>
      <c r="E812" t="s">
        <v>16</v>
      </c>
      <c r="F812" t="s">
        <v>88</v>
      </c>
      <c r="G812" t="s">
        <v>88</v>
      </c>
      <c r="H812" t="s">
        <v>69</v>
      </c>
      <c r="I812" s="2">
        <v>44641</v>
      </c>
      <c r="J812" t="s">
        <v>2421</v>
      </c>
      <c r="K812" t="s">
        <v>2422</v>
      </c>
      <c r="L812" t="s">
        <v>60</v>
      </c>
      <c r="M812">
        <v>18438.395199999999</v>
      </c>
      <c r="N812">
        <v>319</v>
      </c>
      <c r="O812" t="s">
        <v>22</v>
      </c>
      <c r="P812" t="s">
        <v>22</v>
      </c>
      <c r="Q812" s="2">
        <v>44647</v>
      </c>
      <c r="R812" t="s">
        <v>83</v>
      </c>
      <c r="S812" t="s">
        <v>33</v>
      </c>
      <c r="T812">
        <f>_xlfn.DAYS(Raw_data_US_healthcare[[#This Row],[Discharge Date]],Raw_data_US_healthcare[[#This Row],[Date of Admission]])</f>
        <v>6</v>
      </c>
    </row>
    <row r="813" spans="1:20" x14ac:dyDescent="0.3">
      <c r="A813" t="s">
        <v>26511</v>
      </c>
      <c r="B813" t="s">
        <v>2423</v>
      </c>
      <c r="C813">
        <v>33</v>
      </c>
      <c r="D813" t="str">
        <f>IF(Raw_data_US_healthcare[[#This Row],[Age]]&lt;35,"Young",IF(Raw_data_US_healthcare[[#This Row],[Age]]&lt;60,"Middle","Senior"))</f>
        <v>Young</v>
      </c>
      <c r="E813" t="s">
        <v>16</v>
      </c>
      <c r="F813" t="s">
        <v>62</v>
      </c>
      <c r="G813" t="s">
        <v>62</v>
      </c>
      <c r="H813" t="s">
        <v>28</v>
      </c>
      <c r="I813" s="2">
        <v>44632</v>
      </c>
      <c r="J813" t="s">
        <v>2424</v>
      </c>
      <c r="K813" t="s">
        <v>2425</v>
      </c>
      <c r="L813" t="s">
        <v>56</v>
      </c>
      <c r="M813">
        <v>34857.822</v>
      </c>
      <c r="N813">
        <v>130</v>
      </c>
      <c r="O813" t="s">
        <v>43</v>
      </c>
      <c r="P813" t="s">
        <v>43</v>
      </c>
      <c r="Q813" s="2">
        <v>44644</v>
      </c>
      <c r="R813" t="s">
        <v>44</v>
      </c>
      <c r="S813" t="s">
        <v>33</v>
      </c>
      <c r="T813">
        <f>_xlfn.DAYS(Raw_data_US_healthcare[[#This Row],[Discharge Date]],Raw_data_US_healthcare[[#This Row],[Date of Admission]])</f>
        <v>12</v>
      </c>
    </row>
    <row r="814" spans="1:20" x14ac:dyDescent="0.3">
      <c r="A814" t="s">
        <v>26511</v>
      </c>
      <c r="B814" t="s">
        <v>2426</v>
      </c>
      <c r="C814">
        <v>68</v>
      </c>
      <c r="D814" t="str">
        <f>IF(Raw_data_US_healthcare[[#This Row],[Age]]&lt;35,"Young",IF(Raw_data_US_healthcare[[#This Row],[Age]]&lt;60,"Middle","Senior"))</f>
        <v>Senior</v>
      </c>
      <c r="E814" t="s">
        <v>16</v>
      </c>
      <c r="F814" t="s">
        <v>35</v>
      </c>
      <c r="G814" t="s">
        <v>35</v>
      </c>
      <c r="H814" t="s">
        <v>28</v>
      </c>
      <c r="I814" s="2">
        <v>43892</v>
      </c>
      <c r="J814" t="s">
        <v>2427</v>
      </c>
      <c r="K814" t="s">
        <v>2428</v>
      </c>
      <c r="L814" t="s">
        <v>21</v>
      </c>
      <c r="M814">
        <v>15198.5723</v>
      </c>
      <c r="N814">
        <v>340</v>
      </c>
      <c r="O814" t="s">
        <v>43</v>
      </c>
      <c r="P814" t="s">
        <v>43</v>
      </c>
      <c r="Q814" s="2">
        <v>43910</v>
      </c>
      <c r="R814" t="s">
        <v>44</v>
      </c>
      <c r="S814" t="s">
        <v>24</v>
      </c>
      <c r="T814">
        <f>_xlfn.DAYS(Raw_data_US_healthcare[[#This Row],[Discharge Date]],Raw_data_US_healthcare[[#This Row],[Date of Admission]])</f>
        <v>18</v>
      </c>
    </row>
    <row r="815" spans="1:20" x14ac:dyDescent="0.3">
      <c r="A815" t="s">
        <v>26512</v>
      </c>
      <c r="B815" t="s">
        <v>2429</v>
      </c>
      <c r="C815">
        <v>78</v>
      </c>
      <c r="D815" t="str">
        <f>IF(Raw_data_US_healthcare[[#This Row],[Age]]&lt;35,"Young",IF(Raw_data_US_healthcare[[#This Row],[Age]]&lt;60,"Middle","Senior"))</f>
        <v>Senior</v>
      </c>
      <c r="E815" t="s">
        <v>26</v>
      </c>
      <c r="F815" t="s">
        <v>17</v>
      </c>
      <c r="G815" t="s">
        <v>17</v>
      </c>
      <c r="H815" t="s">
        <v>18</v>
      </c>
      <c r="I815" s="2">
        <v>44623</v>
      </c>
      <c r="J815" t="s">
        <v>2430</v>
      </c>
      <c r="K815" t="s">
        <v>2431</v>
      </c>
      <c r="L815" t="s">
        <v>21</v>
      </c>
      <c r="M815">
        <v>41487.282399999996</v>
      </c>
      <c r="N815">
        <v>393</v>
      </c>
      <c r="O815" t="s">
        <v>43</v>
      </c>
      <c r="P815" t="s">
        <v>43</v>
      </c>
      <c r="Q815" s="2">
        <v>44636</v>
      </c>
      <c r="R815" t="s">
        <v>44</v>
      </c>
      <c r="S815" t="s">
        <v>45</v>
      </c>
      <c r="T815">
        <f>_xlfn.DAYS(Raw_data_US_healthcare[[#This Row],[Discharge Date]],Raw_data_US_healthcare[[#This Row],[Date of Admission]])</f>
        <v>13</v>
      </c>
    </row>
    <row r="816" spans="1:20" x14ac:dyDescent="0.3">
      <c r="A816" t="s">
        <v>26512</v>
      </c>
      <c r="B816" t="s">
        <v>2432</v>
      </c>
      <c r="C816">
        <v>56</v>
      </c>
      <c r="D816" t="str">
        <f>IF(Raw_data_US_healthcare[[#This Row],[Age]]&lt;35,"Young",IF(Raw_data_US_healthcare[[#This Row],[Age]]&lt;60,"Middle","Senior"))</f>
        <v>Middle</v>
      </c>
      <c r="E816" t="s">
        <v>26</v>
      </c>
      <c r="F816" t="s">
        <v>49</v>
      </c>
      <c r="G816" t="s">
        <v>49</v>
      </c>
      <c r="H816" t="s">
        <v>69</v>
      </c>
      <c r="I816" s="2">
        <v>45113</v>
      </c>
      <c r="J816" t="s">
        <v>2433</v>
      </c>
      <c r="K816" t="s">
        <v>2434</v>
      </c>
      <c r="L816" t="s">
        <v>52</v>
      </c>
      <c r="M816">
        <v>76640.301800000001</v>
      </c>
      <c r="N816">
        <v>440</v>
      </c>
      <c r="O816" t="s">
        <v>22</v>
      </c>
      <c r="P816" t="s">
        <v>22</v>
      </c>
      <c r="Q816" s="2">
        <v>45120</v>
      </c>
      <c r="R816" t="s">
        <v>32</v>
      </c>
      <c r="S816" t="s">
        <v>33</v>
      </c>
      <c r="T816">
        <f>_xlfn.DAYS(Raw_data_US_healthcare[[#This Row],[Discharge Date]],Raw_data_US_healthcare[[#This Row],[Date of Admission]])</f>
        <v>7</v>
      </c>
    </row>
    <row r="817" spans="1:20" x14ac:dyDescent="0.3">
      <c r="A817" t="s">
        <v>26512</v>
      </c>
      <c r="B817" t="s">
        <v>2435</v>
      </c>
      <c r="C817">
        <v>62</v>
      </c>
      <c r="D817" t="str">
        <f>IF(Raw_data_US_healthcare[[#This Row],[Age]]&lt;35,"Young",IF(Raw_data_US_healthcare[[#This Row],[Age]]&lt;60,"Middle","Senior"))</f>
        <v>Senior</v>
      </c>
      <c r="E817" t="s">
        <v>26</v>
      </c>
      <c r="F817" t="s">
        <v>113</v>
      </c>
      <c r="G817" t="s">
        <v>113</v>
      </c>
      <c r="H817" t="s">
        <v>26516</v>
      </c>
      <c r="I817" s="2">
        <v>43722</v>
      </c>
      <c r="J817" t="s">
        <v>2436</v>
      </c>
      <c r="K817" t="s">
        <v>2437</v>
      </c>
      <c r="L817" t="s">
        <v>21</v>
      </c>
      <c r="M817">
        <v>16833.786599999999</v>
      </c>
      <c r="N817">
        <v>370</v>
      </c>
      <c r="O817" t="s">
        <v>39</v>
      </c>
      <c r="P817" t="s">
        <v>39</v>
      </c>
      <c r="Q817" s="2">
        <v>43728</v>
      </c>
      <c r="R817" t="s">
        <v>23</v>
      </c>
      <c r="S817" t="s">
        <v>33</v>
      </c>
      <c r="T817">
        <f>_xlfn.DAYS(Raw_data_US_healthcare[[#This Row],[Discharge Date]],Raw_data_US_healthcare[[#This Row],[Date of Admission]])</f>
        <v>6</v>
      </c>
    </row>
    <row r="818" spans="1:20" x14ac:dyDescent="0.3">
      <c r="A818" t="s">
        <v>26512</v>
      </c>
      <c r="B818" t="s">
        <v>2438</v>
      </c>
      <c r="C818">
        <v>62</v>
      </c>
      <c r="D818" t="str">
        <f>IF(Raw_data_US_healthcare[[#This Row],[Age]]&lt;35,"Young",IF(Raw_data_US_healthcare[[#This Row],[Age]]&lt;60,"Middle","Senior"))</f>
        <v>Senior</v>
      </c>
      <c r="E818" t="s">
        <v>26</v>
      </c>
      <c r="F818" t="s">
        <v>62</v>
      </c>
      <c r="G818" t="s">
        <v>62</v>
      </c>
      <c r="H818" t="s">
        <v>18</v>
      </c>
      <c r="I818" s="2">
        <v>45136</v>
      </c>
      <c r="J818" t="s">
        <v>2439</v>
      </c>
      <c r="K818" t="s">
        <v>2440</v>
      </c>
      <c r="L818" t="s">
        <v>21</v>
      </c>
      <c r="M818">
        <v>49213.342799999999</v>
      </c>
      <c r="N818">
        <v>268</v>
      </c>
      <c r="O818" t="s">
        <v>43</v>
      </c>
      <c r="P818" t="s">
        <v>43</v>
      </c>
      <c r="Q818" s="2">
        <v>45159</v>
      </c>
      <c r="R818" t="s">
        <v>32</v>
      </c>
      <c r="S818" t="s">
        <v>24</v>
      </c>
      <c r="T818">
        <f>_xlfn.DAYS(Raw_data_US_healthcare[[#This Row],[Discharge Date]],Raw_data_US_healthcare[[#This Row],[Date of Admission]])</f>
        <v>23</v>
      </c>
    </row>
    <row r="819" spans="1:20" x14ac:dyDescent="0.3">
      <c r="A819" t="s">
        <v>26511</v>
      </c>
      <c r="B819" t="s">
        <v>2441</v>
      </c>
      <c r="C819">
        <v>69</v>
      </c>
      <c r="D819" t="str">
        <f>IF(Raw_data_US_healthcare[[#This Row],[Age]]&lt;35,"Young",IF(Raw_data_US_healthcare[[#This Row],[Age]]&lt;60,"Middle","Senior"))</f>
        <v>Senior</v>
      </c>
      <c r="E819" t="s">
        <v>16</v>
      </c>
      <c r="F819" t="s">
        <v>49</v>
      </c>
      <c r="G819" t="s">
        <v>49</v>
      </c>
      <c r="H819" t="s">
        <v>28</v>
      </c>
      <c r="I819" s="2">
        <v>44001</v>
      </c>
      <c r="J819" t="s">
        <v>2442</v>
      </c>
      <c r="K819" t="s">
        <v>2004</v>
      </c>
      <c r="L819" t="s">
        <v>21</v>
      </c>
      <c r="M819">
        <v>8190.1682000000001</v>
      </c>
      <c r="N819">
        <v>303</v>
      </c>
      <c r="O819" t="s">
        <v>43</v>
      </c>
      <c r="P819" t="s">
        <v>43</v>
      </c>
      <c r="Q819" s="2">
        <v>44017</v>
      </c>
      <c r="R819" t="s">
        <v>44</v>
      </c>
      <c r="S819" t="s">
        <v>24</v>
      </c>
      <c r="T819">
        <f>_xlfn.DAYS(Raw_data_US_healthcare[[#This Row],[Discharge Date]],Raw_data_US_healthcare[[#This Row],[Date of Admission]])</f>
        <v>16</v>
      </c>
    </row>
    <row r="820" spans="1:20" x14ac:dyDescent="0.3">
      <c r="A820" t="s">
        <v>26512</v>
      </c>
      <c r="B820" t="s">
        <v>2443</v>
      </c>
      <c r="C820">
        <v>23</v>
      </c>
      <c r="D820" t="str">
        <f>IF(Raw_data_US_healthcare[[#This Row],[Age]]&lt;35,"Young",IF(Raw_data_US_healthcare[[#This Row],[Age]]&lt;60,"Middle","Senior"))</f>
        <v>Young</v>
      </c>
      <c r="E820" t="s">
        <v>26</v>
      </c>
      <c r="F820" t="s">
        <v>49</v>
      </c>
      <c r="G820" t="s">
        <v>49</v>
      </c>
      <c r="H820" t="s">
        <v>36</v>
      </c>
      <c r="I820" s="2">
        <v>45098</v>
      </c>
      <c r="J820" t="s">
        <v>2444</v>
      </c>
      <c r="K820" t="s">
        <v>2445</v>
      </c>
      <c r="L820" t="s">
        <v>56</v>
      </c>
      <c r="M820">
        <v>17717.9375</v>
      </c>
      <c r="N820">
        <v>363</v>
      </c>
      <c r="O820" t="s">
        <v>22</v>
      </c>
      <c r="P820" t="s">
        <v>22</v>
      </c>
      <c r="Q820" s="2">
        <v>45116</v>
      </c>
      <c r="R820" t="s">
        <v>32</v>
      </c>
      <c r="S820" t="s">
        <v>24</v>
      </c>
      <c r="T820">
        <f>_xlfn.DAYS(Raw_data_US_healthcare[[#This Row],[Discharge Date]],Raw_data_US_healthcare[[#This Row],[Date of Admission]])</f>
        <v>18</v>
      </c>
    </row>
    <row r="821" spans="1:20" x14ac:dyDescent="0.3">
      <c r="A821" t="s">
        <v>26511</v>
      </c>
      <c r="B821" t="s">
        <v>2446</v>
      </c>
      <c r="C821">
        <v>77</v>
      </c>
      <c r="D821" t="str">
        <f>IF(Raw_data_US_healthcare[[#This Row],[Age]]&lt;35,"Young",IF(Raw_data_US_healthcare[[#This Row],[Age]]&lt;60,"Middle","Senior"))</f>
        <v>Senior</v>
      </c>
      <c r="E821" t="s">
        <v>16</v>
      </c>
      <c r="F821" t="s">
        <v>35</v>
      </c>
      <c r="G821" t="s">
        <v>35</v>
      </c>
      <c r="H821" t="s">
        <v>69</v>
      </c>
      <c r="I821" s="2">
        <v>45055</v>
      </c>
      <c r="J821" t="s">
        <v>2447</v>
      </c>
      <c r="K821" t="s">
        <v>2448</v>
      </c>
      <c r="L821" t="s">
        <v>21</v>
      </c>
      <c r="M821">
        <v>41606.327799999999</v>
      </c>
      <c r="N821">
        <v>119</v>
      </c>
      <c r="O821" t="s">
        <v>22</v>
      </c>
      <c r="P821" t="s">
        <v>22</v>
      </c>
      <c r="Q821" s="2">
        <v>45076</v>
      </c>
      <c r="R821" t="s">
        <v>83</v>
      </c>
      <c r="S821" t="s">
        <v>33</v>
      </c>
      <c r="T821">
        <f>_xlfn.DAYS(Raw_data_US_healthcare[[#This Row],[Discharge Date]],Raw_data_US_healthcare[[#This Row],[Date of Admission]])</f>
        <v>21</v>
      </c>
    </row>
    <row r="822" spans="1:20" x14ac:dyDescent="0.3">
      <c r="A822" t="s">
        <v>26512</v>
      </c>
      <c r="B822" t="s">
        <v>2449</v>
      </c>
      <c r="C822">
        <v>34</v>
      </c>
      <c r="D822" t="str">
        <f>IF(Raw_data_US_healthcare[[#This Row],[Age]]&lt;35,"Young",IF(Raw_data_US_healthcare[[#This Row],[Age]]&lt;60,"Middle","Senior"))</f>
        <v>Young</v>
      </c>
      <c r="E822" t="s">
        <v>26</v>
      </c>
      <c r="F822" t="s">
        <v>88</v>
      </c>
      <c r="G822" t="s">
        <v>88</v>
      </c>
      <c r="H822" t="s">
        <v>18</v>
      </c>
      <c r="I822" s="2">
        <v>43701</v>
      </c>
      <c r="J822" t="s">
        <v>2450</v>
      </c>
      <c r="K822" t="s">
        <v>2451</v>
      </c>
      <c r="L822" t="s">
        <v>60</v>
      </c>
      <c r="M822">
        <v>1582.1162999999999</v>
      </c>
      <c r="N822">
        <v>129</v>
      </c>
      <c r="O822" t="s">
        <v>39</v>
      </c>
      <c r="P822" t="s">
        <v>39</v>
      </c>
      <c r="Q822" s="2">
        <v>43713</v>
      </c>
      <c r="R822" t="s">
        <v>44</v>
      </c>
      <c r="S822" t="s">
        <v>24</v>
      </c>
      <c r="T822">
        <f>_xlfn.DAYS(Raw_data_US_healthcare[[#This Row],[Discharge Date]],Raw_data_US_healthcare[[#This Row],[Date of Admission]])</f>
        <v>12</v>
      </c>
    </row>
    <row r="823" spans="1:20" x14ac:dyDescent="0.3">
      <c r="A823" t="s">
        <v>26511</v>
      </c>
      <c r="B823" t="s">
        <v>2452</v>
      </c>
      <c r="C823">
        <v>20</v>
      </c>
      <c r="D823" t="str">
        <f>IF(Raw_data_US_healthcare[[#This Row],[Age]]&lt;35,"Young",IF(Raw_data_US_healthcare[[#This Row],[Age]]&lt;60,"Middle","Senior"))</f>
        <v>Young</v>
      </c>
      <c r="E823" t="s">
        <v>16</v>
      </c>
      <c r="F823" t="s">
        <v>88</v>
      </c>
      <c r="G823" t="s">
        <v>88</v>
      </c>
      <c r="H823" t="s">
        <v>26516</v>
      </c>
      <c r="I823" s="2">
        <v>44825</v>
      </c>
      <c r="J823" t="s">
        <v>2453</v>
      </c>
      <c r="K823" t="s">
        <v>2454</v>
      </c>
      <c r="L823" t="s">
        <v>52</v>
      </c>
      <c r="M823">
        <v>30764.542600000001</v>
      </c>
      <c r="N823">
        <v>278</v>
      </c>
      <c r="O823" t="s">
        <v>39</v>
      </c>
      <c r="P823" t="s">
        <v>39</v>
      </c>
      <c r="Q823" s="2">
        <v>44834</v>
      </c>
      <c r="R823" t="s">
        <v>23</v>
      </c>
      <c r="S823" t="s">
        <v>24</v>
      </c>
      <c r="T823">
        <f>_xlfn.DAYS(Raw_data_US_healthcare[[#This Row],[Discharge Date]],Raw_data_US_healthcare[[#This Row],[Date of Admission]])</f>
        <v>9</v>
      </c>
    </row>
    <row r="824" spans="1:20" x14ac:dyDescent="0.3">
      <c r="A824" t="s">
        <v>26512</v>
      </c>
      <c r="B824" t="s">
        <v>2455</v>
      </c>
      <c r="C824">
        <v>29</v>
      </c>
      <c r="D824" t="str">
        <f>IF(Raw_data_US_healthcare[[#This Row],[Age]]&lt;35,"Young",IF(Raw_data_US_healthcare[[#This Row],[Age]]&lt;60,"Middle","Senior"))</f>
        <v>Young</v>
      </c>
      <c r="E824" t="s">
        <v>26</v>
      </c>
      <c r="F824" t="s">
        <v>88</v>
      </c>
      <c r="G824" t="s">
        <v>88</v>
      </c>
      <c r="H824" t="s">
        <v>28</v>
      </c>
      <c r="I824" s="2">
        <v>44267</v>
      </c>
      <c r="J824" t="s">
        <v>2456</v>
      </c>
      <c r="K824" t="s">
        <v>2457</v>
      </c>
      <c r="L824" t="s">
        <v>31</v>
      </c>
      <c r="M824">
        <v>15520.650600000001</v>
      </c>
      <c r="N824">
        <v>290</v>
      </c>
      <c r="O824" t="s">
        <v>39</v>
      </c>
      <c r="P824" t="s">
        <v>39</v>
      </c>
      <c r="Q824" s="2">
        <v>44273</v>
      </c>
      <c r="R824" t="s">
        <v>23</v>
      </c>
      <c r="S824" t="s">
        <v>45</v>
      </c>
      <c r="T824">
        <f>_xlfn.DAYS(Raw_data_US_healthcare[[#This Row],[Discharge Date]],Raw_data_US_healthcare[[#This Row],[Date of Admission]])</f>
        <v>6</v>
      </c>
    </row>
    <row r="825" spans="1:20" x14ac:dyDescent="0.3">
      <c r="A825" t="s">
        <v>26512</v>
      </c>
      <c r="B825" t="s">
        <v>2458</v>
      </c>
      <c r="C825">
        <v>78</v>
      </c>
      <c r="D825" t="str">
        <f>IF(Raw_data_US_healthcare[[#This Row],[Age]]&lt;35,"Young",IF(Raw_data_US_healthcare[[#This Row],[Age]]&lt;60,"Middle","Senior"))</f>
        <v>Senior</v>
      </c>
      <c r="E825" t="s">
        <v>26</v>
      </c>
      <c r="F825" t="s">
        <v>35</v>
      </c>
      <c r="G825" t="s">
        <v>35</v>
      </c>
      <c r="H825" t="s">
        <v>18</v>
      </c>
      <c r="I825" s="2">
        <v>45001</v>
      </c>
      <c r="J825" t="s">
        <v>2459</v>
      </c>
      <c r="K825" t="s">
        <v>2460</v>
      </c>
      <c r="L825" t="s">
        <v>21</v>
      </c>
      <c r="M825">
        <v>23475.4774</v>
      </c>
      <c r="N825">
        <v>326</v>
      </c>
      <c r="O825" t="s">
        <v>39</v>
      </c>
      <c r="P825" t="s">
        <v>39</v>
      </c>
      <c r="Q825" s="2">
        <v>45014</v>
      </c>
      <c r="R825" t="s">
        <v>83</v>
      </c>
      <c r="S825" t="s">
        <v>24</v>
      </c>
      <c r="T825">
        <f>_xlfn.DAYS(Raw_data_US_healthcare[[#This Row],[Discharge Date]],Raw_data_US_healthcare[[#This Row],[Date of Admission]])</f>
        <v>13</v>
      </c>
    </row>
    <row r="826" spans="1:20" x14ac:dyDescent="0.3">
      <c r="A826" t="s">
        <v>26512</v>
      </c>
      <c r="B826" t="s">
        <v>2461</v>
      </c>
      <c r="C826">
        <v>85</v>
      </c>
      <c r="D826" t="str">
        <f>IF(Raw_data_US_healthcare[[#This Row],[Age]]&lt;35,"Young",IF(Raw_data_US_healthcare[[#This Row],[Age]]&lt;60,"Middle","Senior"))</f>
        <v>Senior</v>
      </c>
      <c r="E826" t="s">
        <v>26</v>
      </c>
      <c r="F826" t="s">
        <v>62</v>
      </c>
      <c r="G826" t="s">
        <v>62</v>
      </c>
      <c r="H826" t="s">
        <v>26516</v>
      </c>
      <c r="I826" s="2">
        <v>44220</v>
      </c>
      <c r="J826" t="s">
        <v>2462</v>
      </c>
      <c r="K826" t="s">
        <v>2463</v>
      </c>
      <c r="L826" t="s">
        <v>21</v>
      </c>
      <c r="M826">
        <v>22554.0275</v>
      </c>
      <c r="N826">
        <v>201</v>
      </c>
      <c r="O826" t="s">
        <v>39</v>
      </c>
      <c r="P826" t="s">
        <v>39</v>
      </c>
      <c r="Q826" s="2">
        <v>44231</v>
      </c>
      <c r="R826" t="s">
        <v>48</v>
      </c>
      <c r="S826" t="s">
        <v>33</v>
      </c>
      <c r="T826">
        <f>_xlfn.DAYS(Raw_data_US_healthcare[[#This Row],[Discharge Date]],Raw_data_US_healthcare[[#This Row],[Date of Admission]])</f>
        <v>11</v>
      </c>
    </row>
    <row r="827" spans="1:20" x14ac:dyDescent="0.3">
      <c r="A827" t="s">
        <v>26512</v>
      </c>
      <c r="B827" t="s">
        <v>2464</v>
      </c>
      <c r="C827">
        <v>59</v>
      </c>
      <c r="D827" t="str">
        <f>IF(Raw_data_US_healthcare[[#This Row],[Age]]&lt;35,"Young",IF(Raw_data_US_healthcare[[#This Row],[Age]]&lt;60,"Middle","Senior"))</f>
        <v>Middle</v>
      </c>
      <c r="E827" t="s">
        <v>26</v>
      </c>
      <c r="F827" t="s">
        <v>62</v>
      </c>
      <c r="G827" t="s">
        <v>62</v>
      </c>
      <c r="H827" t="s">
        <v>36</v>
      </c>
      <c r="I827" s="2">
        <v>45132</v>
      </c>
      <c r="J827" t="s">
        <v>2465</v>
      </c>
      <c r="K827" t="s">
        <v>2466</v>
      </c>
      <c r="L827" t="s">
        <v>60</v>
      </c>
      <c r="M827">
        <v>14388.0762</v>
      </c>
      <c r="N827">
        <v>461</v>
      </c>
      <c r="O827" t="s">
        <v>22</v>
      </c>
      <c r="P827" t="s">
        <v>22</v>
      </c>
      <c r="Q827" s="2">
        <v>45150</v>
      </c>
      <c r="R827" t="s">
        <v>44</v>
      </c>
      <c r="S827" t="s">
        <v>45</v>
      </c>
      <c r="T827">
        <f>_xlfn.DAYS(Raw_data_US_healthcare[[#This Row],[Discharge Date]],Raw_data_US_healthcare[[#This Row],[Date of Admission]])</f>
        <v>18</v>
      </c>
    </row>
    <row r="828" spans="1:20" x14ac:dyDescent="0.3">
      <c r="A828" t="s">
        <v>26512</v>
      </c>
      <c r="B828" t="s">
        <v>2467</v>
      </c>
      <c r="C828">
        <v>74</v>
      </c>
      <c r="D828" t="str">
        <f>IF(Raw_data_US_healthcare[[#This Row],[Age]]&lt;35,"Young",IF(Raw_data_US_healthcare[[#This Row],[Age]]&lt;60,"Middle","Senior"))</f>
        <v>Senior</v>
      </c>
      <c r="E828" t="s">
        <v>26</v>
      </c>
      <c r="F828" t="s">
        <v>62</v>
      </c>
      <c r="G828" t="s">
        <v>62</v>
      </c>
      <c r="H828" t="s">
        <v>18</v>
      </c>
      <c r="I828" s="2">
        <v>43620</v>
      </c>
      <c r="J828" t="s">
        <v>2468</v>
      </c>
      <c r="K828" t="s">
        <v>2469</v>
      </c>
      <c r="L828" t="s">
        <v>21</v>
      </c>
      <c r="M828">
        <v>55124.341399999998</v>
      </c>
      <c r="N828">
        <v>244</v>
      </c>
      <c r="O828" t="s">
        <v>43</v>
      </c>
      <c r="P828" t="s">
        <v>43</v>
      </c>
      <c r="Q828" s="2">
        <v>43634</v>
      </c>
      <c r="R828" t="s">
        <v>23</v>
      </c>
      <c r="S828" t="s">
        <v>33</v>
      </c>
      <c r="T828">
        <f>_xlfn.DAYS(Raw_data_US_healthcare[[#This Row],[Discharge Date]],Raw_data_US_healthcare[[#This Row],[Date of Admission]])</f>
        <v>14</v>
      </c>
    </row>
    <row r="829" spans="1:20" x14ac:dyDescent="0.3">
      <c r="A829" t="s">
        <v>26512</v>
      </c>
      <c r="B829" t="s">
        <v>2470</v>
      </c>
      <c r="C829">
        <v>75</v>
      </c>
      <c r="D829" t="str">
        <f>IF(Raw_data_US_healthcare[[#This Row],[Age]]&lt;35,"Young",IF(Raw_data_US_healthcare[[#This Row],[Age]]&lt;60,"Middle","Senior"))</f>
        <v>Senior</v>
      </c>
      <c r="E829" t="s">
        <v>26</v>
      </c>
      <c r="F829" t="s">
        <v>49</v>
      </c>
      <c r="G829" t="s">
        <v>49</v>
      </c>
      <c r="H829" t="s">
        <v>28</v>
      </c>
      <c r="I829" s="2">
        <v>44717</v>
      </c>
      <c r="J829" t="s">
        <v>2471</v>
      </c>
      <c r="K829" t="s">
        <v>2472</v>
      </c>
      <c r="L829" t="s">
        <v>21</v>
      </c>
      <c r="M829">
        <v>29971.4679</v>
      </c>
      <c r="N829">
        <v>464</v>
      </c>
      <c r="O829" t="s">
        <v>43</v>
      </c>
      <c r="P829" t="s">
        <v>43</v>
      </c>
      <c r="Q829" s="2">
        <v>44730</v>
      </c>
      <c r="R829" t="s">
        <v>48</v>
      </c>
      <c r="S829" t="s">
        <v>45</v>
      </c>
      <c r="T829">
        <f>_xlfn.DAYS(Raw_data_US_healthcare[[#This Row],[Discharge Date]],Raw_data_US_healthcare[[#This Row],[Date of Admission]])</f>
        <v>13</v>
      </c>
    </row>
    <row r="830" spans="1:20" x14ac:dyDescent="0.3">
      <c r="A830" t="s">
        <v>26511</v>
      </c>
      <c r="B830" t="s">
        <v>2473</v>
      </c>
      <c r="C830">
        <v>66</v>
      </c>
      <c r="D830" t="str">
        <f>IF(Raw_data_US_healthcare[[#This Row],[Age]]&lt;35,"Young",IF(Raw_data_US_healthcare[[#This Row],[Age]]&lt;60,"Middle","Senior"))</f>
        <v>Senior</v>
      </c>
      <c r="E830" t="s">
        <v>16</v>
      </c>
      <c r="F830" t="s">
        <v>88</v>
      </c>
      <c r="G830" t="s">
        <v>88</v>
      </c>
      <c r="H830" t="s">
        <v>26516</v>
      </c>
      <c r="I830" s="2">
        <v>44283</v>
      </c>
      <c r="J830" t="s">
        <v>2474</v>
      </c>
      <c r="K830" t="s">
        <v>2475</v>
      </c>
      <c r="L830" t="s">
        <v>21</v>
      </c>
      <c r="M830">
        <v>1844.3305</v>
      </c>
      <c r="N830">
        <v>210</v>
      </c>
      <c r="O830" t="s">
        <v>43</v>
      </c>
      <c r="P830" t="s">
        <v>43</v>
      </c>
      <c r="Q830" s="2">
        <v>44294</v>
      </c>
      <c r="R830" t="s">
        <v>32</v>
      </c>
      <c r="S830" t="s">
        <v>33</v>
      </c>
      <c r="T830">
        <f>_xlfn.DAYS(Raw_data_US_healthcare[[#This Row],[Discharge Date]],Raw_data_US_healthcare[[#This Row],[Date of Admission]])</f>
        <v>11</v>
      </c>
    </row>
    <row r="831" spans="1:20" x14ac:dyDescent="0.3">
      <c r="A831" t="s">
        <v>26511</v>
      </c>
      <c r="B831" t="s">
        <v>2476</v>
      </c>
      <c r="C831">
        <v>52</v>
      </c>
      <c r="D831" t="str">
        <f>IF(Raw_data_US_healthcare[[#This Row],[Age]]&lt;35,"Young",IF(Raw_data_US_healthcare[[#This Row],[Age]]&lt;60,"Middle","Senior"))</f>
        <v>Middle</v>
      </c>
      <c r="E831" t="s">
        <v>16</v>
      </c>
      <c r="F831" t="s">
        <v>35</v>
      </c>
      <c r="G831" t="s">
        <v>35</v>
      </c>
      <c r="H831" t="s">
        <v>26516</v>
      </c>
      <c r="I831" s="2">
        <v>45188</v>
      </c>
      <c r="J831" t="s">
        <v>2477</v>
      </c>
      <c r="K831" t="s">
        <v>2478</v>
      </c>
      <c r="L831" t="s">
        <v>31</v>
      </c>
      <c r="M831">
        <v>30291.8488</v>
      </c>
      <c r="N831">
        <v>268</v>
      </c>
      <c r="O831" t="s">
        <v>22</v>
      </c>
      <c r="P831" t="s">
        <v>22</v>
      </c>
      <c r="Q831" s="2">
        <v>45206</v>
      </c>
      <c r="R831" t="s">
        <v>32</v>
      </c>
      <c r="S831" t="s">
        <v>33</v>
      </c>
      <c r="T831">
        <f>_xlfn.DAYS(Raw_data_US_healthcare[[#This Row],[Discharge Date]],Raw_data_US_healthcare[[#This Row],[Date of Admission]])</f>
        <v>18</v>
      </c>
    </row>
    <row r="832" spans="1:20" x14ac:dyDescent="0.3">
      <c r="A832" t="s">
        <v>26512</v>
      </c>
      <c r="B832" t="s">
        <v>2479</v>
      </c>
      <c r="C832">
        <v>82</v>
      </c>
      <c r="D832" t="str">
        <f>IF(Raw_data_US_healthcare[[#This Row],[Age]]&lt;35,"Young",IF(Raw_data_US_healthcare[[#This Row],[Age]]&lt;60,"Middle","Senior"))</f>
        <v>Senior</v>
      </c>
      <c r="E832" t="s">
        <v>26</v>
      </c>
      <c r="F832" t="s">
        <v>17</v>
      </c>
      <c r="G832" t="s">
        <v>17</v>
      </c>
      <c r="H832" t="s">
        <v>28</v>
      </c>
      <c r="I832" s="2">
        <v>43867</v>
      </c>
      <c r="J832" t="s">
        <v>2480</v>
      </c>
      <c r="K832" t="s">
        <v>2481</v>
      </c>
      <c r="L832" t="s">
        <v>21</v>
      </c>
      <c r="M832">
        <v>1445.6567</v>
      </c>
      <c r="N832">
        <v>491</v>
      </c>
      <c r="O832" t="s">
        <v>43</v>
      </c>
      <c r="P832" t="s">
        <v>43</v>
      </c>
      <c r="Q832" s="2">
        <v>43877</v>
      </c>
      <c r="R832" t="s">
        <v>23</v>
      </c>
      <c r="S832" t="s">
        <v>24</v>
      </c>
      <c r="T832">
        <f>_xlfn.DAYS(Raw_data_US_healthcare[[#This Row],[Discharge Date]],Raw_data_US_healthcare[[#This Row],[Date of Admission]])</f>
        <v>10</v>
      </c>
    </row>
    <row r="833" spans="1:20" x14ac:dyDescent="0.3">
      <c r="A833" t="s">
        <v>26512</v>
      </c>
      <c r="B833" t="s">
        <v>2482</v>
      </c>
      <c r="C833">
        <v>85</v>
      </c>
      <c r="D833" t="str">
        <f>IF(Raw_data_US_healthcare[[#This Row],[Age]]&lt;35,"Young",IF(Raw_data_US_healthcare[[#This Row],[Age]]&lt;60,"Middle","Senior"))</f>
        <v>Senior</v>
      </c>
      <c r="E833" t="s">
        <v>26</v>
      </c>
      <c r="F833" t="s">
        <v>113</v>
      </c>
      <c r="G833" t="s">
        <v>113</v>
      </c>
      <c r="H833" t="s">
        <v>26514</v>
      </c>
      <c r="I833" s="2">
        <v>43640</v>
      </c>
      <c r="J833" t="s">
        <v>2483</v>
      </c>
      <c r="K833" t="s">
        <v>2484</v>
      </c>
      <c r="L833" t="s">
        <v>21</v>
      </c>
      <c r="M833">
        <v>35486.421699999999</v>
      </c>
      <c r="N833">
        <v>108</v>
      </c>
      <c r="O833" t="s">
        <v>22</v>
      </c>
      <c r="P833" t="s">
        <v>22</v>
      </c>
      <c r="Q833" s="2">
        <v>43654</v>
      </c>
      <c r="R833" t="s">
        <v>32</v>
      </c>
      <c r="S833" t="s">
        <v>24</v>
      </c>
      <c r="T833">
        <f>_xlfn.DAYS(Raw_data_US_healthcare[[#This Row],[Discharge Date]],Raw_data_US_healthcare[[#This Row],[Date of Admission]])</f>
        <v>14</v>
      </c>
    </row>
    <row r="834" spans="1:20" x14ac:dyDescent="0.3">
      <c r="A834" t="s">
        <v>26511</v>
      </c>
      <c r="B834" t="s">
        <v>2485</v>
      </c>
      <c r="C834">
        <v>64</v>
      </c>
      <c r="D834" t="str">
        <f>IF(Raw_data_US_healthcare[[#This Row],[Age]]&lt;35,"Young",IF(Raw_data_US_healthcare[[#This Row],[Age]]&lt;60,"Middle","Senior"))</f>
        <v>Senior</v>
      </c>
      <c r="E834" t="s">
        <v>16</v>
      </c>
      <c r="F834" t="s">
        <v>17</v>
      </c>
      <c r="G834" t="s">
        <v>17</v>
      </c>
      <c r="H834" t="s">
        <v>69</v>
      </c>
      <c r="I834" s="2">
        <v>45128</v>
      </c>
      <c r="J834" t="s">
        <v>2486</v>
      </c>
      <c r="K834" t="s">
        <v>2487</v>
      </c>
      <c r="L834" t="s">
        <v>21</v>
      </c>
      <c r="M834">
        <v>33872.816099999996</v>
      </c>
      <c r="N834">
        <v>163</v>
      </c>
      <c r="O834" t="s">
        <v>39</v>
      </c>
      <c r="P834" t="s">
        <v>39</v>
      </c>
      <c r="Q834" s="2">
        <v>45129</v>
      </c>
      <c r="R834" t="s">
        <v>23</v>
      </c>
      <c r="S834" t="s">
        <v>45</v>
      </c>
      <c r="T834">
        <f>_xlfn.DAYS(Raw_data_US_healthcare[[#This Row],[Discharge Date]],Raw_data_US_healthcare[[#This Row],[Date of Admission]])</f>
        <v>1</v>
      </c>
    </row>
    <row r="835" spans="1:20" x14ac:dyDescent="0.3">
      <c r="A835" t="s">
        <v>26511</v>
      </c>
      <c r="B835" t="s">
        <v>2488</v>
      </c>
      <c r="C835">
        <v>76</v>
      </c>
      <c r="D835" t="str">
        <f>IF(Raw_data_US_healthcare[[#This Row],[Age]]&lt;35,"Young",IF(Raw_data_US_healthcare[[#This Row],[Age]]&lt;60,"Middle","Senior"))</f>
        <v>Senior</v>
      </c>
      <c r="E835" t="s">
        <v>16</v>
      </c>
      <c r="F835" t="s">
        <v>27</v>
      </c>
      <c r="G835" t="s">
        <v>27</v>
      </c>
      <c r="H835" t="s">
        <v>26516</v>
      </c>
      <c r="I835" s="2">
        <v>43407</v>
      </c>
      <c r="J835" t="s">
        <v>2489</v>
      </c>
      <c r="K835" t="s">
        <v>2490</v>
      </c>
      <c r="L835" t="s">
        <v>21</v>
      </c>
      <c r="M835">
        <v>30766.673200000001</v>
      </c>
      <c r="N835">
        <v>343</v>
      </c>
      <c r="O835" t="s">
        <v>43</v>
      </c>
      <c r="P835" t="s">
        <v>43</v>
      </c>
      <c r="Q835" s="2">
        <v>43417</v>
      </c>
      <c r="R835" t="s">
        <v>83</v>
      </c>
      <c r="S835" t="s">
        <v>24</v>
      </c>
      <c r="T835">
        <f>_xlfn.DAYS(Raw_data_US_healthcare[[#This Row],[Discharge Date]],Raw_data_US_healthcare[[#This Row],[Date of Admission]])</f>
        <v>10</v>
      </c>
    </row>
    <row r="836" spans="1:20" x14ac:dyDescent="0.3">
      <c r="A836" t="s">
        <v>26511</v>
      </c>
      <c r="B836" t="s">
        <v>2491</v>
      </c>
      <c r="C836">
        <v>63</v>
      </c>
      <c r="D836" t="str">
        <f>IF(Raw_data_US_healthcare[[#This Row],[Age]]&lt;35,"Young",IF(Raw_data_US_healthcare[[#This Row],[Age]]&lt;60,"Middle","Senior"))</f>
        <v>Senior</v>
      </c>
      <c r="E836" t="s">
        <v>16</v>
      </c>
      <c r="F836" t="s">
        <v>113</v>
      </c>
      <c r="G836" t="s">
        <v>113</v>
      </c>
      <c r="H836" t="s">
        <v>26514</v>
      </c>
      <c r="I836" s="2">
        <v>45026</v>
      </c>
      <c r="J836" t="s">
        <v>2492</v>
      </c>
      <c r="K836" t="s">
        <v>2493</v>
      </c>
      <c r="L836" t="s">
        <v>21</v>
      </c>
      <c r="M836">
        <v>18568.6499</v>
      </c>
      <c r="N836">
        <v>443</v>
      </c>
      <c r="O836" t="s">
        <v>22</v>
      </c>
      <c r="P836" t="s">
        <v>22</v>
      </c>
      <c r="Q836" s="2">
        <v>45034</v>
      </c>
      <c r="R836" t="s">
        <v>48</v>
      </c>
      <c r="S836" t="s">
        <v>45</v>
      </c>
      <c r="T836">
        <f>_xlfn.DAYS(Raw_data_US_healthcare[[#This Row],[Discharge Date]],Raw_data_US_healthcare[[#This Row],[Date of Admission]])</f>
        <v>8</v>
      </c>
    </row>
    <row r="837" spans="1:20" x14ac:dyDescent="0.3">
      <c r="A837" t="s">
        <v>26511</v>
      </c>
      <c r="B837" t="s">
        <v>2494</v>
      </c>
      <c r="C837">
        <v>74</v>
      </c>
      <c r="D837" t="str">
        <f>IF(Raw_data_US_healthcare[[#This Row],[Age]]&lt;35,"Young",IF(Raw_data_US_healthcare[[#This Row],[Age]]&lt;60,"Middle","Senior"))</f>
        <v>Senior</v>
      </c>
      <c r="E837" t="s">
        <v>16</v>
      </c>
      <c r="F837" t="s">
        <v>88</v>
      </c>
      <c r="G837" t="s">
        <v>88</v>
      </c>
      <c r="H837" t="s">
        <v>28</v>
      </c>
      <c r="I837" s="2">
        <v>44491</v>
      </c>
      <c r="J837" t="s">
        <v>2495</v>
      </c>
      <c r="K837" t="s">
        <v>2496</v>
      </c>
      <c r="L837" t="s">
        <v>21</v>
      </c>
      <c r="M837">
        <v>42722.174800000001</v>
      </c>
      <c r="N837">
        <v>355</v>
      </c>
      <c r="O837" t="s">
        <v>43</v>
      </c>
      <c r="P837" t="s">
        <v>43</v>
      </c>
      <c r="Q837" s="2">
        <v>44518</v>
      </c>
      <c r="R837" t="s">
        <v>32</v>
      </c>
      <c r="S837" t="s">
        <v>24</v>
      </c>
      <c r="T837">
        <f>_xlfn.DAYS(Raw_data_US_healthcare[[#This Row],[Discharge Date]],Raw_data_US_healthcare[[#This Row],[Date of Admission]])</f>
        <v>27</v>
      </c>
    </row>
    <row r="838" spans="1:20" x14ac:dyDescent="0.3">
      <c r="A838" t="s">
        <v>26512</v>
      </c>
      <c r="B838" t="s">
        <v>2497</v>
      </c>
      <c r="C838">
        <v>73</v>
      </c>
      <c r="D838" t="str">
        <f>IF(Raw_data_US_healthcare[[#This Row],[Age]]&lt;35,"Young",IF(Raw_data_US_healthcare[[#This Row],[Age]]&lt;60,"Middle","Senior"))</f>
        <v>Senior</v>
      </c>
      <c r="E838" t="s">
        <v>26</v>
      </c>
      <c r="F838" t="s">
        <v>27</v>
      </c>
      <c r="G838" t="s">
        <v>27</v>
      </c>
      <c r="H838" t="s">
        <v>18</v>
      </c>
      <c r="I838" s="2">
        <v>43520</v>
      </c>
      <c r="J838" t="s">
        <v>2498</v>
      </c>
      <c r="K838" t="s">
        <v>2499</v>
      </c>
      <c r="L838" t="s">
        <v>21</v>
      </c>
      <c r="M838">
        <v>10734.988300000001</v>
      </c>
      <c r="N838">
        <v>146</v>
      </c>
      <c r="O838" t="s">
        <v>43</v>
      </c>
      <c r="P838" t="s">
        <v>43</v>
      </c>
      <c r="Q838" s="2">
        <v>43547</v>
      </c>
      <c r="R838" t="s">
        <v>23</v>
      </c>
      <c r="S838" t="s">
        <v>45</v>
      </c>
      <c r="T838">
        <f>_xlfn.DAYS(Raw_data_US_healthcare[[#This Row],[Discharge Date]],Raw_data_US_healthcare[[#This Row],[Date of Admission]])</f>
        <v>27</v>
      </c>
    </row>
    <row r="839" spans="1:20" x14ac:dyDescent="0.3">
      <c r="A839" t="s">
        <v>26511</v>
      </c>
      <c r="B839" t="s">
        <v>2500</v>
      </c>
      <c r="C839">
        <v>74</v>
      </c>
      <c r="D839" t="str">
        <f>IF(Raw_data_US_healthcare[[#This Row],[Age]]&lt;35,"Young",IF(Raw_data_US_healthcare[[#This Row],[Age]]&lt;60,"Middle","Senior"))</f>
        <v>Senior</v>
      </c>
      <c r="E839" t="s">
        <v>16</v>
      </c>
      <c r="F839" t="s">
        <v>113</v>
      </c>
      <c r="G839" t="s">
        <v>113</v>
      </c>
      <c r="H839" t="s">
        <v>26516</v>
      </c>
      <c r="I839" s="2">
        <v>43556</v>
      </c>
      <c r="J839" t="s">
        <v>2501</v>
      </c>
      <c r="K839" t="s">
        <v>2502</v>
      </c>
      <c r="L839" t="s">
        <v>21</v>
      </c>
      <c r="M839">
        <v>32045.352599999998</v>
      </c>
      <c r="N839">
        <v>232</v>
      </c>
      <c r="O839" t="s">
        <v>43</v>
      </c>
      <c r="P839" t="s">
        <v>43</v>
      </c>
      <c r="Q839" s="2">
        <v>43579</v>
      </c>
      <c r="R839" t="s">
        <v>32</v>
      </c>
      <c r="S839" t="s">
        <v>33</v>
      </c>
      <c r="T839">
        <f>_xlfn.DAYS(Raw_data_US_healthcare[[#This Row],[Discharge Date]],Raw_data_US_healthcare[[#This Row],[Date of Admission]])</f>
        <v>23</v>
      </c>
    </row>
    <row r="840" spans="1:20" x14ac:dyDescent="0.3">
      <c r="A840" t="s">
        <v>26512</v>
      </c>
      <c r="B840" t="s">
        <v>2503</v>
      </c>
      <c r="C840">
        <v>19</v>
      </c>
      <c r="D840" t="str">
        <f>IF(Raw_data_US_healthcare[[#This Row],[Age]]&lt;35,"Young",IF(Raw_data_US_healthcare[[#This Row],[Age]]&lt;60,"Middle","Senior"))</f>
        <v>Young</v>
      </c>
      <c r="E840" t="s">
        <v>26</v>
      </c>
      <c r="F840" t="s">
        <v>49</v>
      </c>
      <c r="G840" t="s">
        <v>49</v>
      </c>
      <c r="H840" t="s">
        <v>18</v>
      </c>
      <c r="I840" s="2">
        <v>44544</v>
      </c>
      <c r="J840" t="s">
        <v>2504</v>
      </c>
      <c r="K840" t="s">
        <v>2505</v>
      </c>
      <c r="L840" t="s">
        <v>31</v>
      </c>
      <c r="M840">
        <v>14365.5087</v>
      </c>
      <c r="N840">
        <v>376</v>
      </c>
      <c r="O840" t="s">
        <v>43</v>
      </c>
      <c r="P840" t="s">
        <v>43</v>
      </c>
      <c r="Q840" s="2">
        <v>44571</v>
      </c>
      <c r="R840" t="s">
        <v>48</v>
      </c>
      <c r="S840" t="s">
        <v>24</v>
      </c>
      <c r="T840">
        <f>_xlfn.DAYS(Raw_data_US_healthcare[[#This Row],[Discharge Date]],Raw_data_US_healthcare[[#This Row],[Date of Admission]])</f>
        <v>27</v>
      </c>
    </row>
    <row r="841" spans="1:20" x14ac:dyDescent="0.3">
      <c r="A841" t="s">
        <v>26512</v>
      </c>
      <c r="B841" t="s">
        <v>2506</v>
      </c>
      <c r="C841">
        <v>26</v>
      </c>
      <c r="D841" t="str">
        <f>IF(Raw_data_US_healthcare[[#This Row],[Age]]&lt;35,"Young",IF(Raw_data_US_healthcare[[#This Row],[Age]]&lt;60,"Middle","Senior"))</f>
        <v>Young</v>
      </c>
      <c r="E841" t="s">
        <v>26</v>
      </c>
      <c r="F841" t="s">
        <v>88</v>
      </c>
      <c r="G841" t="s">
        <v>88</v>
      </c>
      <c r="H841" t="s">
        <v>36</v>
      </c>
      <c r="I841" s="2">
        <v>44636</v>
      </c>
      <c r="J841" t="s">
        <v>2507</v>
      </c>
      <c r="K841" t="s">
        <v>2508</v>
      </c>
      <c r="L841" t="s">
        <v>60</v>
      </c>
      <c r="M841">
        <v>11680.0715</v>
      </c>
      <c r="N841">
        <v>292</v>
      </c>
      <c r="O841" t="s">
        <v>22</v>
      </c>
      <c r="P841" t="s">
        <v>22</v>
      </c>
      <c r="Q841" s="2">
        <v>44644</v>
      </c>
      <c r="R841" t="s">
        <v>32</v>
      </c>
      <c r="S841" t="s">
        <v>33</v>
      </c>
      <c r="T841">
        <f>_xlfn.DAYS(Raw_data_US_healthcare[[#This Row],[Discharge Date]],Raw_data_US_healthcare[[#This Row],[Date of Admission]])</f>
        <v>8</v>
      </c>
    </row>
    <row r="842" spans="1:20" x14ac:dyDescent="0.3">
      <c r="A842" t="s">
        <v>26511</v>
      </c>
      <c r="B842" t="s">
        <v>2509</v>
      </c>
      <c r="C842">
        <v>46</v>
      </c>
      <c r="D842" t="str">
        <f>IF(Raw_data_US_healthcare[[#This Row],[Age]]&lt;35,"Young",IF(Raw_data_US_healthcare[[#This Row],[Age]]&lt;60,"Middle","Senior"))</f>
        <v>Middle</v>
      </c>
      <c r="E842" t="s">
        <v>16</v>
      </c>
      <c r="F842" t="s">
        <v>49</v>
      </c>
      <c r="G842" t="s">
        <v>49</v>
      </c>
      <c r="H842" t="s">
        <v>36</v>
      </c>
      <c r="I842" s="2">
        <v>44955</v>
      </c>
      <c r="J842" t="s">
        <v>2510</v>
      </c>
      <c r="K842" t="s">
        <v>2511</v>
      </c>
      <c r="L842" t="s">
        <v>60</v>
      </c>
      <c r="M842">
        <v>7385.3143</v>
      </c>
      <c r="N842">
        <v>266</v>
      </c>
      <c r="O842" t="s">
        <v>22</v>
      </c>
      <c r="P842" t="s">
        <v>22</v>
      </c>
      <c r="Q842" s="2">
        <v>44963</v>
      </c>
      <c r="R842" t="s">
        <v>44</v>
      </c>
      <c r="S842" t="s">
        <v>33</v>
      </c>
      <c r="T842">
        <f>_xlfn.DAYS(Raw_data_US_healthcare[[#This Row],[Discharge Date]],Raw_data_US_healthcare[[#This Row],[Date of Admission]])</f>
        <v>8</v>
      </c>
    </row>
    <row r="843" spans="1:20" x14ac:dyDescent="0.3">
      <c r="A843" t="s">
        <v>26511</v>
      </c>
      <c r="B843" t="s">
        <v>2512</v>
      </c>
      <c r="C843">
        <v>44</v>
      </c>
      <c r="D843" t="str">
        <f>IF(Raw_data_US_healthcare[[#This Row],[Age]]&lt;35,"Young",IF(Raw_data_US_healthcare[[#This Row],[Age]]&lt;60,"Middle","Senior"))</f>
        <v>Middle</v>
      </c>
      <c r="E843" t="s">
        <v>16</v>
      </c>
      <c r="F843" t="s">
        <v>88</v>
      </c>
      <c r="G843" t="s">
        <v>88</v>
      </c>
      <c r="H843" t="s">
        <v>36</v>
      </c>
      <c r="I843" s="2">
        <v>45113</v>
      </c>
      <c r="J843" t="s">
        <v>2513</v>
      </c>
      <c r="K843" t="s">
        <v>2514</v>
      </c>
      <c r="L843" t="s">
        <v>60</v>
      </c>
      <c r="M843">
        <v>5374.4894999999997</v>
      </c>
      <c r="N843">
        <v>209</v>
      </c>
      <c r="O843" t="s">
        <v>22</v>
      </c>
      <c r="P843" t="s">
        <v>22</v>
      </c>
      <c r="Q843" s="2">
        <v>45120</v>
      </c>
      <c r="R843" t="s">
        <v>48</v>
      </c>
      <c r="S843" t="s">
        <v>45</v>
      </c>
      <c r="T843">
        <f>_xlfn.DAYS(Raw_data_US_healthcare[[#This Row],[Discharge Date]],Raw_data_US_healthcare[[#This Row],[Date of Admission]])</f>
        <v>7</v>
      </c>
    </row>
    <row r="844" spans="1:20" x14ac:dyDescent="0.3">
      <c r="A844" t="s">
        <v>26512</v>
      </c>
      <c r="B844" t="s">
        <v>2515</v>
      </c>
      <c r="C844">
        <v>21</v>
      </c>
      <c r="D844" t="str">
        <f>IF(Raw_data_US_healthcare[[#This Row],[Age]]&lt;35,"Young",IF(Raw_data_US_healthcare[[#This Row],[Age]]&lt;60,"Middle","Senior"))</f>
        <v>Young</v>
      </c>
      <c r="E844" t="s">
        <v>26</v>
      </c>
      <c r="F844" t="s">
        <v>49</v>
      </c>
      <c r="G844" t="s">
        <v>49</v>
      </c>
      <c r="H844" t="s">
        <v>69</v>
      </c>
      <c r="I844" s="2">
        <v>43700</v>
      </c>
      <c r="J844" t="s">
        <v>2516</v>
      </c>
      <c r="K844" t="s">
        <v>2517</v>
      </c>
      <c r="L844" t="s">
        <v>52</v>
      </c>
      <c r="M844">
        <v>28628.688900000001</v>
      </c>
      <c r="N844">
        <v>230</v>
      </c>
      <c r="O844" t="s">
        <v>22</v>
      </c>
      <c r="P844" t="s">
        <v>22</v>
      </c>
      <c r="Q844" s="2">
        <v>43716</v>
      </c>
      <c r="R844" t="s">
        <v>44</v>
      </c>
      <c r="S844" t="s">
        <v>24</v>
      </c>
      <c r="T844">
        <f>_xlfn.DAYS(Raw_data_US_healthcare[[#This Row],[Discharge Date]],Raw_data_US_healthcare[[#This Row],[Date of Admission]])</f>
        <v>16</v>
      </c>
    </row>
    <row r="845" spans="1:20" x14ac:dyDescent="0.3">
      <c r="A845" t="s">
        <v>26512</v>
      </c>
      <c r="B845" t="s">
        <v>2518</v>
      </c>
      <c r="C845">
        <v>77</v>
      </c>
      <c r="D845" t="str">
        <f>IF(Raw_data_US_healthcare[[#This Row],[Age]]&lt;35,"Young",IF(Raw_data_US_healthcare[[#This Row],[Age]]&lt;60,"Middle","Senior"))</f>
        <v>Senior</v>
      </c>
      <c r="E845" t="s">
        <v>26</v>
      </c>
      <c r="F845" t="s">
        <v>62</v>
      </c>
      <c r="G845" t="s">
        <v>62</v>
      </c>
      <c r="H845" t="s">
        <v>18</v>
      </c>
      <c r="I845" s="2">
        <v>44934</v>
      </c>
      <c r="J845" t="s">
        <v>2519</v>
      </c>
      <c r="K845" t="s">
        <v>2520</v>
      </c>
      <c r="L845" t="s">
        <v>21</v>
      </c>
      <c r="M845">
        <v>39530.908799999997</v>
      </c>
      <c r="N845">
        <v>395</v>
      </c>
      <c r="O845" t="s">
        <v>43</v>
      </c>
      <c r="P845" t="s">
        <v>43</v>
      </c>
      <c r="Q845" s="2">
        <v>44949</v>
      </c>
      <c r="R845" t="s">
        <v>44</v>
      </c>
      <c r="S845" t="s">
        <v>33</v>
      </c>
      <c r="T845">
        <f>_xlfn.DAYS(Raw_data_US_healthcare[[#This Row],[Discharge Date]],Raw_data_US_healthcare[[#This Row],[Date of Admission]])</f>
        <v>15</v>
      </c>
    </row>
    <row r="846" spans="1:20" x14ac:dyDescent="0.3">
      <c r="A846" t="s">
        <v>26511</v>
      </c>
      <c r="B846" t="s">
        <v>2521</v>
      </c>
      <c r="C846">
        <v>80</v>
      </c>
      <c r="D846" t="str">
        <f>IF(Raw_data_US_healthcare[[#This Row],[Age]]&lt;35,"Young",IF(Raw_data_US_healthcare[[#This Row],[Age]]&lt;60,"Middle","Senior"))</f>
        <v>Senior</v>
      </c>
      <c r="E846" t="s">
        <v>16</v>
      </c>
      <c r="F846" t="s">
        <v>113</v>
      </c>
      <c r="G846" t="s">
        <v>113</v>
      </c>
      <c r="H846" t="s">
        <v>26516</v>
      </c>
      <c r="I846" s="2">
        <v>44891</v>
      </c>
      <c r="J846" t="s">
        <v>2522</v>
      </c>
      <c r="K846" t="s">
        <v>42</v>
      </c>
      <c r="L846" t="s">
        <v>21</v>
      </c>
      <c r="M846">
        <v>30529.441900000002</v>
      </c>
      <c r="N846">
        <v>315</v>
      </c>
      <c r="O846" t="s">
        <v>39</v>
      </c>
      <c r="P846" t="s">
        <v>39</v>
      </c>
      <c r="Q846" s="2">
        <v>44899</v>
      </c>
      <c r="R846" t="s">
        <v>48</v>
      </c>
      <c r="S846" t="s">
        <v>24</v>
      </c>
      <c r="T846">
        <f>_xlfn.DAYS(Raw_data_US_healthcare[[#This Row],[Discharge Date]],Raw_data_US_healthcare[[#This Row],[Date of Admission]])</f>
        <v>8</v>
      </c>
    </row>
    <row r="847" spans="1:20" x14ac:dyDescent="0.3">
      <c r="A847" t="s">
        <v>26512</v>
      </c>
      <c r="B847" t="s">
        <v>2523</v>
      </c>
      <c r="C847">
        <v>79</v>
      </c>
      <c r="D847" t="str">
        <f>IF(Raw_data_US_healthcare[[#This Row],[Age]]&lt;35,"Young",IF(Raw_data_US_healthcare[[#This Row],[Age]]&lt;60,"Middle","Senior"))</f>
        <v>Senior</v>
      </c>
      <c r="E847" t="s">
        <v>26</v>
      </c>
      <c r="F847" t="s">
        <v>228</v>
      </c>
      <c r="G847" t="s">
        <v>228</v>
      </c>
      <c r="H847" t="s">
        <v>69</v>
      </c>
      <c r="I847" s="2">
        <v>44977</v>
      </c>
      <c r="J847" t="s">
        <v>2524</v>
      </c>
      <c r="K847" t="s">
        <v>2525</v>
      </c>
      <c r="L847" t="s">
        <v>21</v>
      </c>
      <c r="M847">
        <v>29743.8819</v>
      </c>
      <c r="N847">
        <v>449</v>
      </c>
      <c r="O847" t="s">
        <v>22</v>
      </c>
      <c r="P847" t="s">
        <v>22</v>
      </c>
      <c r="Q847" s="2">
        <v>44992</v>
      </c>
      <c r="R847" t="s">
        <v>83</v>
      </c>
      <c r="S847" t="s">
        <v>45</v>
      </c>
      <c r="T847">
        <f>_xlfn.DAYS(Raw_data_US_healthcare[[#This Row],[Discharge Date]],Raw_data_US_healthcare[[#This Row],[Date of Admission]])</f>
        <v>15</v>
      </c>
    </row>
    <row r="848" spans="1:20" x14ac:dyDescent="0.3">
      <c r="A848" t="s">
        <v>26511</v>
      </c>
      <c r="B848" t="s">
        <v>2526</v>
      </c>
      <c r="C848">
        <v>21</v>
      </c>
      <c r="D848" t="str">
        <f>IF(Raw_data_US_healthcare[[#This Row],[Age]]&lt;35,"Young",IF(Raw_data_US_healthcare[[#This Row],[Age]]&lt;60,"Middle","Senior"))</f>
        <v>Young</v>
      </c>
      <c r="E848" t="s">
        <v>16</v>
      </c>
      <c r="F848" t="s">
        <v>62</v>
      </c>
      <c r="G848" t="s">
        <v>62</v>
      </c>
      <c r="H848" t="s">
        <v>69</v>
      </c>
      <c r="I848" s="2">
        <v>44656</v>
      </c>
      <c r="J848" t="s">
        <v>2527</v>
      </c>
      <c r="K848" t="s">
        <v>2528</v>
      </c>
      <c r="L848" t="s">
        <v>52</v>
      </c>
      <c r="M848">
        <v>73366.380799999999</v>
      </c>
      <c r="N848">
        <v>401</v>
      </c>
      <c r="O848" t="s">
        <v>43</v>
      </c>
      <c r="P848" t="s">
        <v>43</v>
      </c>
      <c r="Q848" s="2">
        <v>44672</v>
      </c>
      <c r="R848" t="s">
        <v>32</v>
      </c>
      <c r="S848" t="s">
        <v>33</v>
      </c>
      <c r="T848">
        <f>_xlfn.DAYS(Raw_data_US_healthcare[[#This Row],[Discharge Date]],Raw_data_US_healthcare[[#This Row],[Date of Admission]])</f>
        <v>16</v>
      </c>
    </row>
    <row r="849" spans="1:20" x14ac:dyDescent="0.3">
      <c r="A849" t="s">
        <v>26512</v>
      </c>
      <c r="B849" t="s">
        <v>2529</v>
      </c>
      <c r="C849">
        <v>26</v>
      </c>
      <c r="D849" t="str">
        <f>IF(Raw_data_US_healthcare[[#This Row],[Age]]&lt;35,"Young",IF(Raw_data_US_healthcare[[#This Row],[Age]]&lt;60,"Middle","Senior"))</f>
        <v>Young</v>
      </c>
      <c r="E849" t="s">
        <v>26</v>
      </c>
      <c r="F849" t="s">
        <v>88</v>
      </c>
      <c r="G849" t="s">
        <v>88</v>
      </c>
      <c r="H849" t="s">
        <v>28</v>
      </c>
      <c r="I849" s="2">
        <v>43486</v>
      </c>
      <c r="J849" t="s">
        <v>2530</v>
      </c>
      <c r="K849" t="s">
        <v>2531</v>
      </c>
      <c r="L849" t="s">
        <v>52</v>
      </c>
      <c r="M849">
        <v>18207.401000000002</v>
      </c>
      <c r="N849">
        <v>473</v>
      </c>
      <c r="O849" t="s">
        <v>43</v>
      </c>
      <c r="P849" t="s">
        <v>43</v>
      </c>
      <c r="Q849" s="2">
        <v>43502</v>
      </c>
      <c r="R849" t="s">
        <v>83</v>
      </c>
      <c r="S849" t="s">
        <v>33</v>
      </c>
      <c r="T849">
        <f>_xlfn.DAYS(Raw_data_US_healthcare[[#This Row],[Discharge Date]],Raw_data_US_healthcare[[#This Row],[Date of Admission]])</f>
        <v>16</v>
      </c>
    </row>
    <row r="850" spans="1:20" x14ac:dyDescent="0.3">
      <c r="A850" t="s">
        <v>26511</v>
      </c>
      <c r="B850" t="s">
        <v>2532</v>
      </c>
      <c r="C850">
        <v>52</v>
      </c>
      <c r="D850" t="str">
        <f>IF(Raw_data_US_healthcare[[#This Row],[Age]]&lt;35,"Young",IF(Raw_data_US_healthcare[[#This Row],[Age]]&lt;60,"Middle","Senior"))</f>
        <v>Middle</v>
      </c>
      <c r="E850" t="s">
        <v>16</v>
      </c>
      <c r="F850" t="s">
        <v>113</v>
      </c>
      <c r="G850" t="s">
        <v>113</v>
      </c>
      <c r="H850" t="s">
        <v>69</v>
      </c>
      <c r="I850" s="2">
        <v>44926</v>
      </c>
      <c r="J850" t="s">
        <v>2533</v>
      </c>
      <c r="K850" t="s">
        <v>2534</v>
      </c>
      <c r="L850" t="s">
        <v>56</v>
      </c>
      <c r="M850">
        <v>52913.287900000003</v>
      </c>
      <c r="N850">
        <v>265</v>
      </c>
      <c r="O850" t="s">
        <v>22</v>
      </c>
      <c r="P850" t="s">
        <v>22</v>
      </c>
      <c r="Q850" s="2">
        <v>44937</v>
      </c>
      <c r="R850" t="s">
        <v>32</v>
      </c>
      <c r="S850" t="s">
        <v>33</v>
      </c>
      <c r="T850">
        <f>_xlfn.DAYS(Raw_data_US_healthcare[[#This Row],[Discharge Date]],Raw_data_US_healthcare[[#This Row],[Date of Admission]])</f>
        <v>11</v>
      </c>
    </row>
    <row r="851" spans="1:20" x14ac:dyDescent="0.3">
      <c r="A851" t="s">
        <v>26512</v>
      </c>
      <c r="B851" t="s">
        <v>2535</v>
      </c>
      <c r="C851">
        <v>56</v>
      </c>
      <c r="D851" t="str">
        <f>IF(Raw_data_US_healthcare[[#This Row],[Age]]&lt;35,"Young",IF(Raw_data_US_healthcare[[#This Row],[Age]]&lt;60,"Middle","Senior"))</f>
        <v>Middle</v>
      </c>
      <c r="E851" t="s">
        <v>26</v>
      </c>
      <c r="F851" t="s">
        <v>17</v>
      </c>
      <c r="G851" t="s">
        <v>17</v>
      </c>
      <c r="H851" t="s">
        <v>26514</v>
      </c>
      <c r="I851" s="2">
        <v>44075</v>
      </c>
      <c r="J851" t="s">
        <v>2536</v>
      </c>
      <c r="K851" t="s">
        <v>2537</v>
      </c>
      <c r="L851" t="s">
        <v>31</v>
      </c>
      <c r="M851">
        <v>20884.114799999999</v>
      </c>
      <c r="N851">
        <v>185</v>
      </c>
      <c r="O851" t="s">
        <v>22</v>
      </c>
      <c r="P851" t="s">
        <v>22</v>
      </c>
      <c r="Q851" s="2">
        <v>44078</v>
      </c>
      <c r="R851" t="s">
        <v>44</v>
      </c>
      <c r="S851" t="s">
        <v>33</v>
      </c>
      <c r="T851">
        <f>_xlfn.DAYS(Raw_data_US_healthcare[[#This Row],[Discharge Date]],Raw_data_US_healthcare[[#This Row],[Date of Admission]])</f>
        <v>3</v>
      </c>
    </row>
    <row r="852" spans="1:20" x14ac:dyDescent="0.3">
      <c r="A852" t="s">
        <v>26511</v>
      </c>
      <c r="B852" t="s">
        <v>2538</v>
      </c>
      <c r="C852">
        <v>45</v>
      </c>
      <c r="D852" t="str">
        <f>IF(Raw_data_US_healthcare[[#This Row],[Age]]&lt;35,"Young",IF(Raw_data_US_healthcare[[#This Row],[Age]]&lt;60,"Middle","Senior"))</f>
        <v>Middle</v>
      </c>
      <c r="E852" t="s">
        <v>16</v>
      </c>
      <c r="F852" t="s">
        <v>88</v>
      </c>
      <c r="G852" t="s">
        <v>88</v>
      </c>
      <c r="H852" t="s">
        <v>26516</v>
      </c>
      <c r="I852" s="2">
        <v>44195</v>
      </c>
      <c r="J852" t="s">
        <v>2539</v>
      </c>
      <c r="K852" t="s">
        <v>2540</v>
      </c>
      <c r="L852" t="s">
        <v>52</v>
      </c>
      <c r="M852">
        <v>13885.0113</v>
      </c>
      <c r="N852">
        <v>289</v>
      </c>
      <c r="O852" t="s">
        <v>22</v>
      </c>
      <c r="P852" t="s">
        <v>22</v>
      </c>
      <c r="Q852" s="2">
        <v>44199</v>
      </c>
      <c r="R852" t="s">
        <v>23</v>
      </c>
      <c r="S852" t="s">
        <v>33</v>
      </c>
      <c r="T852">
        <f>_xlfn.DAYS(Raw_data_US_healthcare[[#This Row],[Discharge Date]],Raw_data_US_healthcare[[#This Row],[Date of Admission]])</f>
        <v>4</v>
      </c>
    </row>
    <row r="853" spans="1:20" x14ac:dyDescent="0.3">
      <c r="A853" t="s">
        <v>26512</v>
      </c>
      <c r="B853" t="s">
        <v>2541</v>
      </c>
      <c r="C853">
        <v>55</v>
      </c>
      <c r="D853" t="str">
        <f>IF(Raw_data_US_healthcare[[#This Row],[Age]]&lt;35,"Young",IF(Raw_data_US_healthcare[[#This Row],[Age]]&lt;60,"Middle","Senior"))</f>
        <v>Middle</v>
      </c>
      <c r="E853" t="s">
        <v>26</v>
      </c>
      <c r="F853" t="s">
        <v>62</v>
      </c>
      <c r="G853" t="s">
        <v>62</v>
      </c>
      <c r="H853" t="s">
        <v>69</v>
      </c>
      <c r="I853" s="2">
        <v>43686</v>
      </c>
      <c r="J853" t="s">
        <v>2542</v>
      </c>
      <c r="K853" t="s">
        <v>2543</v>
      </c>
      <c r="L853" t="s">
        <v>31</v>
      </c>
      <c r="M853">
        <v>59049.984799999998</v>
      </c>
      <c r="N853">
        <v>417</v>
      </c>
      <c r="O853" t="s">
        <v>43</v>
      </c>
      <c r="P853" t="s">
        <v>43</v>
      </c>
      <c r="Q853" s="2">
        <v>43705</v>
      </c>
      <c r="R853" t="s">
        <v>44</v>
      </c>
      <c r="S853" t="s">
        <v>45</v>
      </c>
      <c r="T853">
        <f>_xlfn.DAYS(Raw_data_US_healthcare[[#This Row],[Discharge Date]],Raw_data_US_healthcare[[#This Row],[Date of Admission]])</f>
        <v>19</v>
      </c>
    </row>
    <row r="854" spans="1:20" x14ac:dyDescent="0.3">
      <c r="A854" t="s">
        <v>26511</v>
      </c>
      <c r="B854" t="s">
        <v>2544</v>
      </c>
      <c r="C854">
        <v>21</v>
      </c>
      <c r="D854" t="str">
        <f>IF(Raw_data_US_healthcare[[#This Row],[Age]]&lt;35,"Young",IF(Raw_data_US_healthcare[[#This Row],[Age]]&lt;60,"Middle","Senior"))</f>
        <v>Young</v>
      </c>
      <c r="E854" t="s">
        <v>16</v>
      </c>
      <c r="F854" t="s">
        <v>35</v>
      </c>
      <c r="G854" t="s">
        <v>35</v>
      </c>
      <c r="H854" t="s">
        <v>18</v>
      </c>
      <c r="I854" s="2">
        <v>44681</v>
      </c>
      <c r="J854" t="s">
        <v>2545</v>
      </c>
      <c r="K854" t="s">
        <v>2305</v>
      </c>
      <c r="L854" t="s">
        <v>56</v>
      </c>
      <c r="M854">
        <v>36972.367299999998</v>
      </c>
      <c r="N854">
        <v>429</v>
      </c>
      <c r="O854" t="s">
        <v>39</v>
      </c>
      <c r="P854" t="s">
        <v>39</v>
      </c>
      <c r="Q854" s="2">
        <v>44706</v>
      </c>
      <c r="R854" t="s">
        <v>23</v>
      </c>
      <c r="S854" t="s">
        <v>33</v>
      </c>
      <c r="T854">
        <f>_xlfn.DAYS(Raw_data_US_healthcare[[#This Row],[Discharge Date]],Raw_data_US_healthcare[[#This Row],[Date of Admission]])</f>
        <v>25</v>
      </c>
    </row>
    <row r="855" spans="1:20" x14ac:dyDescent="0.3">
      <c r="A855" t="s">
        <v>26511</v>
      </c>
      <c r="B855" t="s">
        <v>2546</v>
      </c>
      <c r="C855">
        <v>35</v>
      </c>
      <c r="D855" t="str">
        <f>IF(Raw_data_US_healthcare[[#This Row],[Age]]&lt;35,"Young",IF(Raw_data_US_healthcare[[#This Row],[Age]]&lt;60,"Middle","Senior"))</f>
        <v>Middle</v>
      </c>
      <c r="E855" t="s">
        <v>16</v>
      </c>
      <c r="F855" t="s">
        <v>27</v>
      </c>
      <c r="G855" t="s">
        <v>27</v>
      </c>
      <c r="H855" t="s">
        <v>69</v>
      </c>
      <c r="I855" s="2">
        <v>43751</v>
      </c>
      <c r="J855" t="s">
        <v>2547</v>
      </c>
      <c r="K855" t="s">
        <v>2548</v>
      </c>
      <c r="L855" t="s">
        <v>52</v>
      </c>
      <c r="M855">
        <v>15626.9182</v>
      </c>
      <c r="N855">
        <v>133</v>
      </c>
      <c r="O855" t="s">
        <v>39</v>
      </c>
      <c r="P855" t="s">
        <v>39</v>
      </c>
      <c r="Q855" s="2">
        <v>43759</v>
      </c>
      <c r="R855" t="s">
        <v>23</v>
      </c>
      <c r="S855" t="s">
        <v>45</v>
      </c>
      <c r="T855">
        <f>_xlfn.DAYS(Raw_data_US_healthcare[[#This Row],[Discharge Date]],Raw_data_US_healthcare[[#This Row],[Date of Admission]])</f>
        <v>8</v>
      </c>
    </row>
    <row r="856" spans="1:20" x14ac:dyDescent="0.3">
      <c r="A856" t="s">
        <v>26511</v>
      </c>
      <c r="B856" t="s">
        <v>2549</v>
      </c>
      <c r="C856">
        <v>72</v>
      </c>
      <c r="D856" t="str">
        <f>IF(Raw_data_US_healthcare[[#This Row],[Age]]&lt;35,"Young",IF(Raw_data_US_healthcare[[#This Row],[Age]]&lt;60,"Middle","Senior"))</f>
        <v>Senior</v>
      </c>
      <c r="E856" t="s">
        <v>16</v>
      </c>
      <c r="F856" t="s">
        <v>113</v>
      </c>
      <c r="G856" t="s">
        <v>113</v>
      </c>
      <c r="H856" t="s">
        <v>28</v>
      </c>
      <c r="I856" s="2">
        <v>43603</v>
      </c>
      <c r="J856" t="s">
        <v>2550</v>
      </c>
      <c r="K856" t="s">
        <v>2551</v>
      </c>
      <c r="L856" t="s">
        <v>21</v>
      </c>
      <c r="M856">
        <v>32935.419699999999</v>
      </c>
      <c r="N856">
        <v>453</v>
      </c>
      <c r="O856" t="s">
        <v>43</v>
      </c>
      <c r="P856" t="s">
        <v>43</v>
      </c>
      <c r="Q856" s="2">
        <v>43612</v>
      </c>
      <c r="R856" t="s">
        <v>44</v>
      </c>
      <c r="S856" t="s">
        <v>33</v>
      </c>
      <c r="T856">
        <f>_xlfn.DAYS(Raw_data_US_healthcare[[#This Row],[Discharge Date]],Raw_data_US_healthcare[[#This Row],[Date of Admission]])</f>
        <v>9</v>
      </c>
    </row>
    <row r="857" spans="1:20" x14ac:dyDescent="0.3">
      <c r="A857" t="s">
        <v>26511</v>
      </c>
      <c r="B857" t="s">
        <v>1194</v>
      </c>
      <c r="C857">
        <v>25</v>
      </c>
      <c r="D857" t="str">
        <f>IF(Raw_data_US_healthcare[[#This Row],[Age]]&lt;35,"Young",IF(Raw_data_US_healthcare[[#This Row],[Age]]&lt;60,"Middle","Senior"))</f>
        <v>Young</v>
      </c>
      <c r="E857" t="s">
        <v>16</v>
      </c>
      <c r="F857" t="s">
        <v>49</v>
      </c>
      <c r="G857" t="s">
        <v>49</v>
      </c>
      <c r="H857" t="s">
        <v>28</v>
      </c>
      <c r="I857" s="2">
        <v>44514</v>
      </c>
      <c r="J857" t="s">
        <v>2552</v>
      </c>
      <c r="K857" t="s">
        <v>2553</v>
      </c>
      <c r="L857" t="s">
        <v>52</v>
      </c>
      <c r="M857">
        <v>27553.5082</v>
      </c>
      <c r="N857">
        <v>332</v>
      </c>
      <c r="O857" t="s">
        <v>39</v>
      </c>
      <c r="P857" t="s">
        <v>39</v>
      </c>
      <c r="Q857" s="2">
        <v>44544</v>
      </c>
      <c r="R857" t="s">
        <v>48</v>
      </c>
      <c r="S857" t="s">
        <v>24</v>
      </c>
      <c r="T857">
        <f>_xlfn.DAYS(Raw_data_US_healthcare[[#This Row],[Discharge Date]],Raw_data_US_healthcare[[#This Row],[Date of Admission]])</f>
        <v>30</v>
      </c>
    </row>
    <row r="858" spans="1:20" x14ac:dyDescent="0.3">
      <c r="A858" t="s">
        <v>26512</v>
      </c>
      <c r="B858" t="s">
        <v>2554</v>
      </c>
      <c r="C858">
        <v>61</v>
      </c>
      <c r="D858" t="str">
        <f>IF(Raw_data_US_healthcare[[#This Row],[Age]]&lt;35,"Young",IF(Raw_data_US_healthcare[[#This Row],[Age]]&lt;60,"Middle","Senior"))</f>
        <v>Senior</v>
      </c>
      <c r="E858" t="s">
        <v>26</v>
      </c>
      <c r="F858" t="s">
        <v>27</v>
      </c>
      <c r="G858" t="s">
        <v>27</v>
      </c>
      <c r="H858" t="s">
        <v>26516</v>
      </c>
      <c r="I858" s="2">
        <v>43929</v>
      </c>
      <c r="J858" t="s">
        <v>2555</v>
      </c>
      <c r="K858" t="s">
        <v>2556</v>
      </c>
      <c r="L858" t="s">
        <v>21</v>
      </c>
      <c r="M858">
        <v>30010.0458</v>
      </c>
      <c r="N858">
        <v>374</v>
      </c>
      <c r="O858" t="s">
        <v>22</v>
      </c>
      <c r="P858" t="s">
        <v>22</v>
      </c>
      <c r="Q858" s="2">
        <v>43945</v>
      </c>
      <c r="R858" t="s">
        <v>48</v>
      </c>
      <c r="S858" t="s">
        <v>33</v>
      </c>
      <c r="T858">
        <f>_xlfn.DAYS(Raw_data_US_healthcare[[#This Row],[Discharge Date]],Raw_data_US_healthcare[[#This Row],[Date of Admission]])</f>
        <v>16</v>
      </c>
    </row>
    <row r="859" spans="1:20" x14ac:dyDescent="0.3">
      <c r="A859" t="s">
        <v>26512</v>
      </c>
      <c r="B859" t="s">
        <v>2557</v>
      </c>
      <c r="C859">
        <v>50</v>
      </c>
      <c r="D859" t="str">
        <f>IF(Raw_data_US_healthcare[[#This Row],[Age]]&lt;35,"Young",IF(Raw_data_US_healthcare[[#This Row],[Age]]&lt;60,"Middle","Senior"))</f>
        <v>Middle</v>
      </c>
      <c r="E859" t="s">
        <v>26</v>
      </c>
      <c r="F859" t="s">
        <v>49</v>
      </c>
      <c r="G859" t="s">
        <v>49</v>
      </c>
      <c r="H859" t="s">
        <v>18</v>
      </c>
      <c r="I859" s="2">
        <v>44700</v>
      </c>
      <c r="J859" t="s">
        <v>2558</v>
      </c>
      <c r="K859" t="s">
        <v>2559</v>
      </c>
      <c r="L859" t="s">
        <v>56</v>
      </c>
      <c r="M859">
        <v>51910</v>
      </c>
      <c r="N859">
        <v>435</v>
      </c>
      <c r="O859" t="s">
        <v>43</v>
      </c>
      <c r="P859" t="s">
        <v>43</v>
      </c>
      <c r="Q859" s="2">
        <v>44718</v>
      </c>
      <c r="R859" t="s">
        <v>32</v>
      </c>
      <c r="S859" t="s">
        <v>45</v>
      </c>
      <c r="T859">
        <f>_xlfn.DAYS(Raw_data_US_healthcare[[#This Row],[Discharge Date]],Raw_data_US_healthcare[[#This Row],[Date of Admission]])</f>
        <v>18</v>
      </c>
    </row>
    <row r="860" spans="1:20" x14ac:dyDescent="0.3">
      <c r="A860" t="s">
        <v>26512</v>
      </c>
      <c r="B860" t="s">
        <v>1651</v>
      </c>
      <c r="C860">
        <v>58</v>
      </c>
      <c r="D860" t="str">
        <f>IF(Raw_data_US_healthcare[[#This Row],[Age]]&lt;35,"Young",IF(Raw_data_US_healthcare[[#This Row],[Age]]&lt;60,"Middle","Senior"))</f>
        <v>Middle</v>
      </c>
      <c r="E860" t="s">
        <v>26</v>
      </c>
      <c r="F860" t="s">
        <v>49</v>
      </c>
      <c r="G860" t="s">
        <v>49</v>
      </c>
      <c r="H860" t="s">
        <v>26516</v>
      </c>
      <c r="I860" s="2">
        <v>43535</v>
      </c>
      <c r="J860" t="s">
        <v>2560</v>
      </c>
      <c r="K860" t="s">
        <v>2561</v>
      </c>
      <c r="L860" t="s">
        <v>21</v>
      </c>
      <c r="M860">
        <v>4609.1806999999999</v>
      </c>
      <c r="N860">
        <v>271</v>
      </c>
      <c r="O860" t="s">
        <v>22</v>
      </c>
      <c r="P860" t="s">
        <v>22</v>
      </c>
      <c r="Q860" s="2">
        <v>43538</v>
      </c>
      <c r="R860" t="s">
        <v>44</v>
      </c>
      <c r="S860" t="s">
        <v>24</v>
      </c>
      <c r="T860">
        <f>_xlfn.DAYS(Raw_data_US_healthcare[[#This Row],[Discharge Date]],Raw_data_US_healthcare[[#This Row],[Date of Admission]])</f>
        <v>3</v>
      </c>
    </row>
    <row r="861" spans="1:20" x14ac:dyDescent="0.3">
      <c r="A861" t="s">
        <v>26511</v>
      </c>
      <c r="B861" t="s">
        <v>2562</v>
      </c>
      <c r="C861">
        <v>78</v>
      </c>
      <c r="D861" t="str">
        <f>IF(Raw_data_US_healthcare[[#This Row],[Age]]&lt;35,"Young",IF(Raw_data_US_healthcare[[#This Row],[Age]]&lt;60,"Middle","Senior"))</f>
        <v>Senior</v>
      </c>
      <c r="E861" t="s">
        <v>16</v>
      </c>
      <c r="F861" t="s">
        <v>62</v>
      </c>
      <c r="G861" t="s">
        <v>62</v>
      </c>
      <c r="H861" t="s">
        <v>18</v>
      </c>
      <c r="I861" s="2">
        <v>45049</v>
      </c>
      <c r="J861" t="s">
        <v>2563</v>
      </c>
      <c r="K861" t="s">
        <v>2564</v>
      </c>
      <c r="L861" t="s">
        <v>21</v>
      </c>
      <c r="M861">
        <v>17180.856800000001</v>
      </c>
      <c r="N861">
        <v>186</v>
      </c>
      <c r="O861" t="s">
        <v>43</v>
      </c>
      <c r="P861" t="s">
        <v>43</v>
      </c>
      <c r="Q861" s="2">
        <v>45069</v>
      </c>
      <c r="R861" t="s">
        <v>32</v>
      </c>
      <c r="S861" t="s">
        <v>33</v>
      </c>
      <c r="T861">
        <f>_xlfn.DAYS(Raw_data_US_healthcare[[#This Row],[Discharge Date]],Raw_data_US_healthcare[[#This Row],[Date of Admission]])</f>
        <v>20</v>
      </c>
    </row>
    <row r="862" spans="1:20" x14ac:dyDescent="0.3">
      <c r="A862" t="s">
        <v>26511</v>
      </c>
      <c r="B862" t="s">
        <v>2565</v>
      </c>
      <c r="C862">
        <v>45</v>
      </c>
      <c r="D862" t="str">
        <f>IF(Raw_data_US_healthcare[[#This Row],[Age]]&lt;35,"Young",IF(Raw_data_US_healthcare[[#This Row],[Age]]&lt;60,"Middle","Senior"))</f>
        <v>Middle</v>
      </c>
      <c r="E862" t="s">
        <v>16</v>
      </c>
      <c r="F862" t="s">
        <v>88</v>
      </c>
      <c r="G862" t="s">
        <v>88</v>
      </c>
      <c r="H862" t="s">
        <v>36</v>
      </c>
      <c r="I862" s="2">
        <v>45178</v>
      </c>
      <c r="J862" t="s">
        <v>2566</v>
      </c>
      <c r="K862" t="s">
        <v>2567</v>
      </c>
      <c r="L862" t="s">
        <v>60</v>
      </c>
      <c r="M862">
        <v>15741.885</v>
      </c>
      <c r="N862">
        <v>495</v>
      </c>
      <c r="O862" t="s">
        <v>22</v>
      </c>
      <c r="P862" t="s">
        <v>22</v>
      </c>
      <c r="Q862" s="2">
        <v>45193</v>
      </c>
      <c r="R862" t="s">
        <v>23</v>
      </c>
      <c r="S862" t="s">
        <v>33</v>
      </c>
      <c r="T862">
        <f>_xlfn.DAYS(Raw_data_US_healthcare[[#This Row],[Discharge Date]],Raw_data_US_healthcare[[#This Row],[Date of Admission]])</f>
        <v>15</v>
      </c>
    </row>
    <row r="863" spans="1:20" x14ac:dyDescent="0.3">
      <c r="A863" t="s">
        <v>26512</v>
      </c>
      <c r="B863" t="s">
        <v>2568</v>
      </c>
      <c r="C863">
        <v>24</v>
      </c>
      <c r="D863" t="str">
        <f>IF(Raw_data_US_healthcare[[#This Row],[Age]]&lt;35,"Young",IF(Raw_data_US_healthcare[[#This Row],[Age]]&lt;60,"Middle","Senior"))</f>
        <v>Young</v>
      </c>
      <c r="E863" t="s">
        <v>26</v>
      </c>
      <c r="F863" t="s">
        <v>88</v>
      </c>
      <c r="G863" t="s">
        <v>88</v>
      </c>
      <c r="H863" t="s">
        <v>18</v>
      </c>
      <c r="I863" s="2">
        <v>43726</v>
      </c>
      <c r="J863" t="s">
        <v>2569</v>
      </c>
      <c r="K863" t="s">
        <v>2570</v>
      </c>
      <c r="L863" t="s">
        <v>60</v>
      </c>
      <c r="M863">
        <v>51938.2402</v>
      </c>
      <c r="N863">
        <v>452</v>
      </c>
      <c r="O863" t="s">
        <v>43</v>
      </c>
      <c r="P863" t="s">
        <v>43</v>
      </c>
      <c r="Q863" s="2">
        <v>43743</v>
      </c>
      <c r="R863" t="s">
        <v>23</v>
      </c>
      <c r="S863" t="s">
        <v>45</v>
      </c>
      <c r="T863">
        <f>_xlfn.DAYS(Raw_data_US_healthcare[[#This Row],[Discharge Date]],Raw_data_US_healthcare[[#This Row],[Date of Admission]])</f>
        <v>17</v>
      </c>
    </row>
    <row r="864" spans="1:20" x14ac:dyDescent="0.3">
      <c r="A864" t="s">
        <v>26512</v>
      </c>
      <c r="B864" t="s">
        <v>2571</v>
      </c>
      <c r="C864">
        <v>78</v>
      </c>
      <c r="D864" t="str">
        <f>IF(Raw_data_US_healthcare[[#This Row],[Age]]&lt;35,"Young",IF(Raw_data_US_healthcare[[#This Row],[Age]]&lt;60,"Middle","Senior"))</f>
        <v>Senior</v>
      </c>
      <c r="E864" t="s">
        <v>26</v>
      </c>
      <c r="F864" t="s">
        <v>35</v>
      </c>
      <c r="G864" t="s">
        <v>35</v>
      </c>
      <c r="H864" t="s">
        <v>28</v>
      </c>
      <c r="I864" s="2">
        <v>44267</v>
      </c>
      <c r="J864" t="s">
        <v>2572</v>
      </c>
      <c r="K864" t="s">
        <v>2573</v>
      </c>
      <c r="L864" t="s">
        <v>56</v>
      </c>
      <c r="M864">
        <v>20001.371200000001</v>
      </c>
      <c r="N864">
        <v>118</v>
      </c>
      <c r="O864" t="s">
        <v>39</v>
      </c>
      <c r="P864" t="s">
        <v>39</v>
      </c>
      <c r="Q864" s="2">
        <v>44284</v>
      </c>
      <c r="R864" t="s">
        <v>32</v>
      </c>
      <c r="S864" t="s">
        <v>24</v>
      </c>
      <c r="T864">
        <f>_xlfn.DAYS(Raw_data_US_healthcare[[#This Row],[Discharge Date]],Raw_data_US_healthcare[[#This Row],[Date of Admission]])</f>
        <v>17</v>
      </c>
    </row>
    <row r="865" spans="1:20" x14ac:dyDescent="0.3">
      <c r="A865" t="s">
        <v>26512</v>
      </c>
      <c r="B865" t="s">
        <v>2574</v>
      </c>
      <c r="C865">
        <v>60</v>
      </c>
      <c r="D865" t="str">
        <f>IF(Raw_data_US_healthcare[[#This Row],[Age]]&lt;35,"Young",IF(Raw_data_US_healthcare[[#This Row],[Age]]&lt;60,"Middle","Senior"))</f>
        <v>Senior</v>
      </c>
      <c r="E865" t="s">
        <v>26</v>
      </c>
      <c r="F865" t="s">
        <v>228</v>
      </c>
      <c r="G865" t="s">
        <v>228</v>
      </c>
      <c r="H865" t="s">
        <v>26516</v>
      </c>
      <c r="I865" s="2">
        <v>44362</v>
      </c>
      <c r="J865" t="s">
        <v>2575</v>
      </c>
      <c r="K865" t="s">
        <v>2576</v>
      </c>
      <c r="L865" t="s">
        <v>52</v>
      </c>
      <c r="M865">
        <v>11772.0013</v>
      </c>
      <c r="N865">
        <v>228</v>
      </c>
      <c r="O865" t="s">
        <v>39</v>
      </c>
      <c r="P865" t="s">
        <v>39</v>
      </c>
      <c r="Q865" s="2">
        <v>44392</v>
      </c>
      <c r="R865" t="s">
        <v>44</v>
      </c>
      <c r="S865" t="s">
        <v>45</v>
      </c>
      <c r="T865">
        <f>_xlfn.DAYS(Raw_data_US_healthcare[[#This Row],[Discharge Date]],Raw_data_US_healthcare[[#This Row],[Date of Admission]])</f>
        <v>30</v>
      </c>
    </row>
    <row r="866" spans="1:20" x14ac:dyDescent="0.3">
      <c r="A866" t="s">
        <v>26511</v>
      </c>
      <c r="B866" t="s">
        <v>2577</v>
      </c>
      <c r="C866">
        <v>71</v>
      </c>
      <c r="D866" t="str">
        <f>IF(Raw_data_US_healthcare[[#This Row],[Age]]&lt;35,"Young",IF(Raw_data_US_healthcare[[#This Row],[Age]]&lt;60,"Middle","Senior"))</f>
        <v>Senior</v>
      </c>
      <c r="E866" t="s">
        <v>16</v>
      </c>
      <c r="F866" t="s">
        <v>228</v>
      </c>
      <c r="G866" t="s">
        <v>228</v>
      </c>
      <c r="H866" t="s">
        <v>26514</v>
      </c>
      <c r="I866" s="2">
        <v>44453</v>
      </c>
      <c r="J866" t="s">
        <v>2578</v>
      </c>
      <c r="K866" t="s">
        <v>2579</v>
      </c>
      <c r="L866" t="s">
        <v>31</v>
      </c>
      <c r="M866">
        <v>27297.947100000001</v>
      </c>
      <c r="N866">
        <v>120</v>
      </c>
      <c r="O866" t="s">
        <v>39</v>
      </c>
      <c r="P866" t="s">
        <v>39</v>
      </c>
      <c r="Q866" s="2">
        <v>44467</v>
      </c>
      <c r="R866" t="s">
        <v>32</v>
      </c>
      <c r="S866" t="s">
        <v>33</v>
      </c>
      <c r="T866">
        <f>_xlfn.DAYS(Raw_data_US_healthcare[[#This Row],[Discharge Date]],Raw_data_US_healthcare[[#This Row],[Date of Admission]])</f>
        <v>14</v>
      </c>
    </row>
    <row r="867" spans="1:20" x14ac:dyDescent="0.3">
      <c r="A867" t="s">
        <v>26511</v>
      </c>
      <c r="B867" t="s">
        <v>2580</v>
      </c>
      <c r="C867">
        <v>50</v>
      </c>
      <c r="D867" t="str">
        <f>IF(Raw_data_US_healthcare[[#This Row],[Age]]&lt;35,"Young",IF(Raw_data_US_healthcare[[#This Row],[Age]]&lt;60,"Middle","Senior"))</f>
        <v>Middle</v>
      </c>
      <c r="E867" t="s">
        <v>16</v>
      </c>
      <c r="F867" t="s">
        <v>113</v>
      </c>
      <c r="G867" t="s">
        <v>113</v>
      </c>
      <c r="H867" t="s">
        <v>69</v>
      </c>
      <c r="I867" s="2">
        <v>44749</v>
      </c>
      <c r="J867" t="s">
        <v>2581</v>
      </c>
      <c r="K867" t="s">
        <v>2582</v>
      </c>
      <c r="L867" t="s">
        <v>60</v>
      </c>
      <c r="M867">
        <v>40817.932000000001</v>
      </c>
      <c r="N867">
        <v>348</v>
      </c>
      <c r="O867" t="s">
        <v>22</v>
      </c>
      <c r="P867" t="s">
        <v>22</v>
      </c>
      <c r="Q867" s="2">
        <v>44771</v>
      </c>
      <c r="R867" t="s">
        <v>44</v>
      </c>
      <c r="S867" t="s">
        <v>24</v>
      </c>
      <c r="T867">
        <f>_xlfn.DAYS(Raw_data_US_healthcare[[#This Row],[Discharge Date]],Raw_data_US_healthcare[[#This Row],[Date of Admission]])</f>
        <v>22</v>
      </c>
    </row>
    <row r="868" spans="1:20" x14ac:dyDescent="0.3">
      <c r="A868" t="s">
        <v>26511</v>
      </c>
      <c r="B868" t="s">
        <v>2583</v>
      </c>
      <c r="C868">
        <v>51</v>
      </c>
      <c r="D868" t="str">
        <f>IF(Raw_data_US_healthcare[[#This Row],[Age]]&lt;35,"Young",IF(Raw_data_US_healthcare[[#This Row],[Age]]&lt;60,"Middle","Senior"))</f>
        <v>Middle</v>
      </c>
      <c r="E868" t="s">
        <v>16</v>
      </c>
      <c r="F868" t="s">
        <v>113</v>
      </c>
      <c r="G868" t="s">
        <v>113</v>
      </c>
      <c r="H868" t="s">
        <v>26514</v>
      </c>
      <c r="I868" s="2">
        <v>44079</v>
      </c>
      <c r="J868" t="s">
        <v>2584</v>
      </c>
      <c r="K868" t="s">
        <v>2585</v>
      </c>
      <c r="L868" t="s">
        <v>56</v>
      </c>
      <c r="M868">
        <v>30189.178100000001</v>
      </c>
      <c r="N868">
        <v>232</v>
      </c>
      <c r="O868" t="s">
        <v>43</v>
      </c>
      <c r="P868" t="s">
        <v>43</v>
      </c>
      <c r="Q868" s="2">
        <v>44105</v>
      </c>
      <c r="R868" t="s">
        <v>23</v>
      </c>
      <c r="S868" t="s">
        <v>24</v>
      </c>
      <c r="T868">
        <f>_xlfn.DAYS(Raw_data_US_healthcare[[#This Row],[Discharge Date]],Raw_data_US_healthcare[[#This Row],[Date of Admission]])</f>
        <v>26</v>
      </c>
    </row>
    <row r="869" spans="1:20" x14ac:dyDescent="0.3">
      <c r="A869" t="s">
        <v>26511</v>
      </c>
      <c r="B869" t="s">
        <v>2586</v>
      </c>
      <c r="C869">
        <v>51</v>
      </c>
      <c r="D869" t="str">
        <f>IF(Raw_data_US_healthcare[[#This Row],[Age]]&lt;35,"Young",IF(Raw_data_US_healthcare[[#This Row],[Age]]&lt;60,"Middle","Senior"))</f>
        <v>Middle</v>
      </c>
      <c r="E869" t="s">
        <v>16</v>
      </c>
      <c r="F869" t="s">
        <v>35</v>
      </c>
      <c r="G869" t="s">
        <v>35</v>
      </c>
      <c r="H869" t="s">
        <v>69</v>
      </c>
      <c r="I869" s="2">
        <v>43512</v>
      </c>
      <c r="J869" t="s">
        <v>2587</v>
      </c>
      <c r="K869" t="s">
        <v>2588</v>
      </c>
      <c r="L869" t="s">
        <v>60</v>
      </c>
      <c r="M869">
        <v>51216.125899999999</v>
      </c>
      <c r="N869">
        <v>258</v>
      </c>
      <c r="O869" t="s">
        <v>43</v>
      </c>
      <c r="P869" t="s">
        <v>43</v>
      </c>
      <c r="Q869" s="2">
        <v>43530</v>
      </c>
      <c r="R869" t="s">
        <v>23</v>
      </c>
      <c r="S869" t="s">
        <v>24</v>
      </c>
      <c r="T869">
        <f>_xlfn.DAYS(Raw_data_US_healthcare[[#This Row],[Discharge Date]],Raw_data_US_healthcare[[#This Row],[Date of Admission]])</f>
        <v>18</v>
      </c>
    </row>
    <row r="870" spans="1:20" x14ac:dyDescent="0.3">
      <c r="A870" t="s">
        <v>26511</v>
      </c>
      <c r="B870" t="s">
        <v>2589</v>
      </c>
      <c r="C870">
        <v>38</v>
      </c>
      <c r="D870" t="str">
        <f>IF(Raw_data_US_healthcare[[#This Row],[Age]]&lt;35,"Young",IF(Raw_data_US_healthcare[[#This Row],[Age]]&lt;60,"Middle","Senior"))</f>
        <v>Middle</v>
      </c>
      <c r="E870" t="s">
        <v>16</v>
      </c>
      <c r="F870" t="s">
        <v>62</v>
      </c>
      <c r="G870" t="s">
        <v>62</v>
      </c>
      <c r="H870" t="s">
        <v>18</v>
      </c>
      <c r="I870" s="2">
        <v>44658</v>
      </c>
      <c r="J870" t="s">
        <v>2590</v>
      </c>
      <c r="K870" t="s">
        <v>2591</v>
      </c>
      <c r="L870" t="s">
        <v>60</v>
      </c>
      <c r="M870">
        <v>50449.935299999997</v>
      </c>
      <c r="N870">
        <v>455</v>
      </c>
      <c r="O870" t="s">
        <v>43</v>
      </c>
      <c r="P870" t="s">
        <v>43</v>
      </c>
      <c r="Q870" s="2">
        <v>44665</v>
      </c>
      <c r="R870" t="s">
        <v>44</v>
      </c>
      <c r="S870" t="s">
        <v>33</v>
      </c>
      <c r="T870">
        <f>_xlfn.DAYS(Raw_data_US_healthcare[[#This Row],[Discharge Date]],Raw_data_US_healthcare[[#This Row],[Date of Admission]])</f>
        <v>7</v>
      </c>
    </row>
    <row r="871" spans="1:20" x14ac:dyDescent="0.3">
      <c r="A871" t="s">
        <v>26512</v>
      </c>
      <c r="B871" t="s">
        <v>2592</v>
      </c>
      <c r="C871">
        <v>32</v>
      </c>
      <c r="D871" t="str">
        <f>IF(Raw_data_US_healthcare[[#This Row],[Age]]&lt;35,"Young",IF(Raw_data_US_healthcare[[#This Row],[Age]]&lt;60,"Middle","Senior"))</f>
        <v>Young</v>
      </c>
      <c r="E871" t="s">
        <v>26</v>
      </c>
      <c r="F871" t="s">
        <v>27</v>
      </c>
      <c r="G871" t="s">
        <v>27</v>
      </c>
      <c r="H871" t="s">
        <v>36</v>
      </c>
      <c r="I871" s="2">
        <v>45099</v>
      </c>
      <c r="J871" t="s">
        <v>2593</v>
      </c>
      <c r="K871" t="s">
        <v>2594</v>
      </c>
      <c r="L871" t="s">
        <v>52</v>
      </c>
      <c r="M871">
        <v>18610.859499999999</v>
      </c>
      <c r="N871">
        <v>382</v>
      </c>
      <c r="O871" t="s">
        <v>43</v>
      </c>
      <c r="P871" t="s">
        <v>43</v>
      </c>
      <c r="Q871" s="2">
        <v>45122</v>
      </c>
      <c r="R871" t="s">
        <v>44</v>
      </c>
      <c r="S871" t="s">
        <v>24</v>
      </c>
      <c r="T871">
        <f>_xlfn.DAYS(Raw_data_US_healthcare[[#This Row],[Discharge Date]],Raw_data_US_healthcare[[#This Row],[Date of Admission]])</f>
        <v>23</v>
      </c>
    </row>
    <row r="872" spans="1:20" x14ac:dyDescent="0.3">
      <c r="A872" t="s">
        <v>26512</v>
      </c>
      <c r="B872" t="s">
        <v>2595</v>
      </c>
      <c r="C872">
        <v>38</v>
      </c>
      <c r="D872" t="str">
        <f>IF(Raw_data_US_healthcare[[#This Row],[Age]]&lt;35,"Young",IF(Raw_data_US_healthcare[[#This Row],[Age]]&lt;60,"Middle","Senior"))</f>
        <v>Middle</v>
      </c>
      <c r="E872" t="s">
        <v>26</v>
      </c>
      <c r="F872" t="s">
        <v>88</v>
      </c>
      <c r="G872" t="s">
        <v>88</v>
      </c>
      <c r="H872" t="s">
        <v>26514</v>
      </c>
      <c r="I872" s="2">
        <v>44309</v>
      </c>
      <c r="J872" t="s">
        <v>2596</v>
      </c>
      <c r="K872" t="s">
        <v>2597</v>
      </c>
      <c r="L872" t="s">
        <v>60</v>
      </c>
      <c r="M872">
        <v>20127.9391</v>
      </c>
      <c r="N872">
        <v>233</v>
      </c>
      <c r="O872" t="s">
        <v>22</v>
      </c>
      <c r="P872" t="s">
        <v>22</v>
      </c>
      <c r="Q872" s="2">
        <v>44331</v>
      </c>
      <c r="R872" t="s">
        <v>23</v>
      </c>
      <c r="S872" t="s">
        <v>45</v>
      </c>
      <c r="T872">
        <f>_xlfn.DAYS(Raw_data_US_healthcare[[#This Row],[Discharge Date]],Raw_data_US_healthcare[[#This Row],[Date of Admission]])</f>
        <v>22</v>
      </c>
    </row>
    <row r="873" spans="1:20" x14ac:dyDescent="0.3">
      <c r="A873" t="s">
        <v>26511</v>
      </c>
      <c r="B873" t="s">
        <v>2598</v>
      </c>
      <c r="C873">
        <v>62</v>
      </c>
      <c r="D873" t="str">
        <f>IF(Raw_data_US_healthcare[[#This Row],[Age]]&lt;35,"Young",IF(Raw_data_US_healthcare[[#This Row],[Age]]&lt;60,"Middle","Senior"))</f>
        <v>Senior</v>
      </c>
      <c r="E873" t="s">
        <v>16</v>
      </c>
      <c r="F873" t="s">
        <v>113</v>
      </c>
      <c r="G873" t="s">
        <v>113</v>
      </c>
      <c r="H873" t="s">
        <v>26514</v>
      </c>
      <c r="I873" s="2">
        <v>43936</v>
      </c>
      <c r="J873" t="s">
        <v>2599</v>
      </c>
      <c r="K873" t="s">
        <v>2600</v>
      </c>
      <c r="L873" t="s">
        <v>52</v>
      </c>
      <c r="M873">
        <v>21732.267899999999</v>
      </c>
      <c r="N873">
        <v>215</v>
      </c>
      <c r="O873" t="s">
        <v>39</v>
      </c>
      <c r="P873" t="s">
        <v>39</v>
      </c>
      <c r="Q873" s="2">
        <v>43956</v>
      </c>
      <c r="R873" t="s">
        <v>83</v>
      </c>
      <c r="S873" t="s">
        <v>33</v>
      </c>
      <c r="T873">
        <f>_xlfn.DAYS(Raw_data_US_healthcare[[#This Row],[Discharge Date]],Raw_data_US_healthcare[[#This Row],[Date of Admission]])</f>
        <v>20</v>
      </c>
    </row>
    <row r="874" spans="1:20" x14ac:dyDescent="0.3">
      <c r="A874" t="s">
        <v>26511</v>
      </c>
      <c r="B874" t="s">
        <v>2601</v>
      </c>
      <c r="C874">
        <v>31</v>
      </c>
      <c r="D874" t="str">
        <f>IF(Raw_data_US_healthcare[[#This Row],[Age]]&lt;35,"Young",IF(Raw_data_US_healthcare[[#This Row],[Age]]&lt;60,"Middle","Senior"))</f>
        <v>Young</v>
      </c>
      <c r="E874" t="s">
        <v>16</v>
      </c>
      <c r="F874" t="s">
        <v>27</v>
      </c>
      <c r="G874" t="s">
        <v>27</v>
      </c>
      <c r="H874" t="s">
        <v>28</v>
      </c>
      <c r="I874" s="2">
        <v>45016</v>
      </c>
      <c r="J874" t="s">
        <v>1726</v>
      </c>
      <c r="K874" t="s">
        <v>2602</v>
      </c>
      <c r="L874" t="s">
        <v>31</v>
      </c>
      <c r="M874">
        <v>44461.019399999997</v>
      </c>
      <c r="N874">
        <v>263</v>
      </c>
      <c r="O874" t="s">
        <v>39</v>
      </c>
      <c r="P874" t="s">
        <v>39</v>
      </c>
      <c r="Q874" s="2">
        <v>45018</v>
      </c>
      <c r="R874" t="s">
        <v>44</v>
      </c>
      <c r="S874" t="s">
        <v>24</v>
      </c>
      <c r="T874">
        <f>_xlfn.DAYS(Raw_data_US_healthcare[[#This Row],[Discharge Date]],Raw_data_US_healthcare[[#This Row],[Date of Admission]])</f>
        <v>2</v>
      </c>
    </row>
    <row r="875" spans="1:20" x14ac:dyDescent="0.3">
      <c r="A875" t="s">
        <v>26512</v>
      </c>
      <c r="B875" t="s">
        <v>2603</v>
      </c>
      <c r="C875">
        <v>72</v>
      </c>
      <c r="D875" t="str">
        <f>IF(Raw_data_US_healthcare[[#This Row],[Age]]&lt;35,"Young",IF(Raw_data_US_healthcare[[#This Row],[Age]]&lt;60,"Middle","Senior"))</f>
        <v>Senior</v>
      </c>
      <c r="E875" t="s">
        <v>26</v>
      </c>
      <c r="F875" t="s">
        <v>228</v>
      </c>
      <c r="G875" t="s">
        <v>228</v>
      </c>
      <c r="H875" t="s">
        <v>26516</v>
      </c>
      <c r="I875" s="2">
        <v>44381</v>
      </c>
      <c r="J875" t="s">
        <v>2604</v>
      </c>
      <c r="K875" t="s">
        <v>2605</v>
      </c>
      <c r="L875" t="s">
        <v>56</v>
      </c>
      <c r="M875">
        <v>17487.432799999999</v>
      </c>
      <c r="N875">
        <v>475</v>
      </c>
      <c r="O875" t="s">
        <v>43</v>
      </c>
      <c r="P875" t="s">
        <v>43</v>
      </c>
      <c r="Q875" s="2">
        <v>44387</v>
      </c>
      <c r="R875" t="s">
        <v>23</v>
      </c>
      <c r="S875" t="s">
        <v>33</v>
      </c>
      <c r="T875">
        <f>_xlfn.DAYS(Raw_data_US_healthcare[[#This Row],[Discharge Date]],Raw_data_US_healthcare[[#This Row],[Date of Admission]])</f>
        <v>6</v>
      </c>
    </row>
    <row r="876" spans="1:20" x14ac:dyDescent="0.3">
      <c r="A876" t="s">
        <v>26512</v>
      </c>
      <c r="B876" t="s">
        <v>26527</v>
      </c>
      <c r="C876">
        <v>35</v>
      </c>
      <c r="D876" t="str">
        <f>IF(Raw_data_US_healthcare[[#This Row],[Age]]&lt;35,"Young",IF(Raw_data_US_healthcare[[#This Row],[Age]]&lt;60,"Middle","Senior"))</f>
        <v>Middle</v>
      </c>
      <c r="E876" t="s">
        <v>26</v>
      </c>
      <c r="F876" t="s">
        <v>35</v>
      </c>
      <c r="G876" t="s">
        <v>35</v>
      </c>
      <c r="H876" t="s">
        <v>69</v>
      </c>
      <c r="I876" s="2">
        <v>45193</v>
      </c>
      <c r="J876" t="s">
        <v>2606</v>
      </c>
      <c r="K876" t="s">
        <v>2607</v>
      </c>
      <c r="L876" t="s">
        <v>56</v>
      </c>
      <c r="M876">
        <v>7778.5573999999997</v>
      </c>
      <c r="N876">
        <v>483</v>
      </c>
      <c r="O876" t="s">
        <v>39</v>
      </c>
      <c r="P876" t="s">
        <v>39</v>
      </c>
      <c r="Q876" s="2">
        <v>45213</v>
      </c>
      <c r="R876" t="s">
        <v>44</v>
      </c>
      <c r="S876" t="s">
        <v>33</v>
      </c>
      <c r="T876">
        <f>_xlfn.DAYS(Raw_data_US_healthcare[[#This Row],[Discharge Date]],Raw_data_US_healthcare[[#This Row],[Date of Admission]])</f>
        <v>20</v>
      </c>
    </row>
    <row r="877" spans="1:20" x14ac:dyDescent="0.3">
      <c r="A877" t="s">
        <v>26512</v>
      </c>
      <c r="B877" t="s">
        <v>2608</v>
      </c>
      <c r="C877">
        <v>84</v>
      </c>
      <c r="D877" t="str">
        <f>IF(Raw_data_US_healthcare[[#This Row],[Age]]&lt;35,"Young",IF(Raw_data_US_healthcare[[#This Row],[Age]]&lt;60,"Middle","Senior"))</f>
        <v>Senior</v>
      </c>
      <c r="E877" t="s">
        <v>26</v>
      </c>
      <c r="F877" t="s">
        <v>17</v>
      </c>
      <c r="G877" t="s">
        <v>17</v>
      </c>
      <c r="H877" t="s">
        <v>26516</v>
      </c>
      <c r="I877" s="2">
        <v>43479</v>
      </c>
      <c r="J877" t="s">
        <v>2609</v>
      </c>
      <c r="K877" t="s">
        <v>226</v>
      </c>
      <c r="L877" t="s">
        <v>31</v>
      </c>
      <c r="M877">
        <v>27751.6875</v>
      </c>
      <c r="N877">
        <v>277</v>
      </c>
      <c r="O877" t="s">
        <v>39</v>
      </c>
      <c r="P877" t="s">
        <v>39</v>
      </c>
      <c r="Q877" s="2">
        <v>43503</v>
      </c>
      <c r="R877" t="s">
        <v>44</v>
      </c>
      <c r="S877" t="s">
        <v>33</v>
      </c>
      <c r="T877">
        <f>_xlfn.DAYS(Raw_data_US_healthcare[[#This Row],[Discharge Date]],Raw_data_US_healthcare[[#This Row],[Date of Admission]])</f>
        <v>24</v>
      </c>
    </row>
    <row r="878" spans="1:20" x14ac:dyDescent="0.3">
      <c r="A878" t="s">
        <v>26511</v>
      </c>
      <c r="B878" t="s">
        <v>2610</v>
      </c>
      <c r="C878">
        <v>26</v>
      </c>
      <c r="D878" t="str">
        <f>IF(Raw_data_US_healthcare[[#This Row],[Age]]&lt;35,"Young",IF(Raw_data_US_healthcare[[#This Row],[Age]]&lt;60,"Middle","Senior"))</f>
        <v>Young</v>
      </c>
      <c r="E878" t="s">
        <v>16</v>
      </c>
      <c r="F878" t="s">
        <v>88</v>
      </c>
      <c r="G878" t="s">
        <v>88</v>
      </c>
      <c r="H878" t="s">
        <v>28</v>
      </c>
      <c r="I878" s="2">
        <v>44268</v>
      </c>
      <c r="J878" t="s">
        <v>2611</v>
      </c>
      <c r="K878" t="s">
        <v>2612</v>
      </c>
      <c r="L878" t="s">
        <v>31</v>
      </c>
      <c r="M878">
        <v>9698.7605999999996</v>
      </c>
      <c r="N878">
        <v>430</v>
      </c>
      <c r="O878" t="s">
        <v>39</v>
      </c>
      <c r="P878" t="s">
        <v>39</v>
      </c>
      <c r="Q878" s="2">
        <v>44293</v>
      </c>
      <c r="R878" t="s">
        <v>83</v>
      </c>
      <c r="S878" t="s">
        <v>33</v>
      </c>
      <c r="T878">
        <f>_xlfn.DAYS(Raw_data_US_healthcare[[#This Row],[Discharge Date]],Raw_data_US_healthcare[[#This Row],[Date of Admission]])</f>
        <v>25</v>
      </c>
    </row>
    <row r="879" spans="1:20" x14ac:dyDescent="0.3">
      <c r="A879" t="s">
        <v>26511</v>
      </c>
      <c r="B879" t="s">
        <v>2613</v>
      </c>
      <c r="C879">
        <v>74</v>
      </c>
      <c r="D879" t="str">
        <f>IF(Raw_data_US_healthcare[[#This Row],[Age]]&lt;35,"Young",IF(Raw_data_US_healthcare[[#This Row],[Age]]&lt;60,"Middle","Senior"))</f>
        <v>Senior</v>
      </c>
      <c r="E879" t="s">
        <v>16</v>
      </c>
      <c r="F879" t="s">
        <v>27</v>
      </c>
      <c r="G879" t="s">
        <v>27</v>
      </c>
      <c r="H879" t="s">
        <v>28</v>
      </c>
      <c r="I879" s="2">
        <v>44906</v>
      </c>
      <c r="J879" t="s">
        <v>2614</v>
      </c>
      <c r="K879" t="s">
        <v>2615</v>
      </c>
      <c r="L879" t="s">
        <v>56</v>
      </c>
      <c r="M879">
        <v>14158.040999999999</v>
      </c>
      <c r="N879">
        <v>340</v>
      </c>
      <c r="O879" t="s">
        <v>39</v>
      </c>
      <c r="P879" t="s">
        <v>39</v>
      </c>
      <c r="Q879" s="2">
        <v>44911</v>
      </c>
      <c r="R879" t="s">
        <v>32</v>
      </c>
      <c r="S879" t="s">
        <v>33</v>
      </c>
      <c r="T879">
        <f>_xlfn.DAYS(Raw_data_US_healthcare[[#This Row],[Discharge Date]],Raw_data_US_healthcare[[#This Row],[Date of Admission]])</f>
        <v>5</v>
      </c>
    </row>
    <row r="880" spans="1:20" x14ac:dyDescent="0.3">
      <c r="A880" t="s">
        <v>26511</v>
      </c>
      <c r="B880" t="s">
        <v>2616</v>
      </c>
      <c r="C880">
        <v>19</v>
      </c>
      <c r="D880" t="str">
        <f>IF(Raw_data_US_healthcare[[#This Row],[Age]]&lt;35,"Young",IF(Raw_data_US_healthcare[[#This Row],[Age]]&lt;60,"Middle","Senior"))</f>
        <v>Young</v>
      </c>
      <c r="E880" t="s">
        <v>16</v>
      </c>
      <c r="F880" t="s">
        <v>27</v>
      </c>
      <c r="G880" t="s">
        <v>27</v>
      </c>
      <c r="H880" t="s">
        <v>26516</v>
      </c>
      <c r="I880" s="2">
        <v>43749</v>
      </c>
      <c r="J880" t="s">
        <v>2617</v>
      </c>
      <c r="K880" t="s">
        <v>2618</v>
      </c>
      <c r="L880" t="s">
        <v>56</v>
      </c>
      <c r="M880">
        <v>27018.641800000001</v>
      </c>
      <c r="N880">
        <v>120</v>
      </c>
      <c r="O880" t="s">
        <v>39</v>
      </c>
      <c r="P880" t="s">
        <v>39</v>
      </c>
      <c r="Q880" s="2">
        <v>43757</v>
      </c>
      <c r="R880" t="s">
        <v>32</v>
      </c>
      <c r="S880" t="s">
        <v>24</v>
      </c>
      <c r="T880">
        <f>_xlfn.DAYS(Raw_data_US_healthcare[[#This Row],[Discharge Date]],Raw_data_US_healthcare[[#This Row],[Date of Admission]])</f>
        <v>8</v>
      </c>
    </row>
    <row r="881" spans="1:20" x14ac:dyDescent="0.3">
      <c r="A881" t="s">
        <v>26512</v>
      </c>
      <c r="B881" t="s">
        <v>2619</v>
      </c>
      <c r="C881">
        <v>34</v>
      </c>
      <c r="D881" t="str">
        <f>IF(Raw_data_US_healthcare[[#This Row],[Age]]&lt;35,"Young",IF(Raw_data_US_healthcare[[#This Row],[Age]]&lt;60,"Middle","Senior"))</f>
        <v>Young</v>
      </c>
      <c r="E881" t="s">
        <v>26</v>
      </c>
      <c r="F881" t="s">
        <v>113</v>
      </c>
      <c r="G881" t="s">
        <v>113</v>
      </c>
      <c r="H881" t="s">
        <v>28</v>
      </c>
      <c r="I881" s="2">
        <v>45080</v>
      </c>
      <c r="J881" t="s">
        <v>2620</v>
      </c>
      <c r="K881" t="s">
        <v>2425</v>
      </c>
      <c r="L881" t="s">
        <v>56</v>
      </c>
      <c r="M881">
        <v>37192.363499999999</v>
      </c>
      <c r="N881">
        <v>132</v>
      </c>
      <c r="O881" t="s">
        <v>43</v>
      </c>
      <c r="P881" t="s">
        <v>43</v>
      </c>
      <c r="Q881" s="2">
        <v>45084</v>
      </c>
      <c r="R881" t="s">
        <v>44</v>
      </c>
      <c r="S881" t="s">
        <v>33</v>
      </c>
      <c r="T881">
        <f>_xlfn.DAYS(Raw_data_US_healthcare[[#This Row],[Discharge Date]],Raw_data_US_healthcare[[#This Row],[Date of Admission]])</f>
        <v>4</v>
      </c>
    </row>
    <row r="882" spans="1:20" x14ac:dyDescent="0.3">
      <c r="A882" t="s">
        <v>26512</v>
      </c>
      <c r="B882" t="s">
        <v>2621</v>
      </c>
      <c r="C882">
        <v>77</v>
      </c>
      <c r="D882" t="str">
        <f>IF(Raw_data_US_healthcare[[#This Row],[Age]]&lt;35,"Young",IF(Raw_data_US_healthcare[[#This Row],[Age]]&lt;60,"Middle","Senior"))</f>
        <v>Senior</v>
      </c>
      <c r="E882" t="s">
        <v>26</v>
      </c>
      <c r="F882" t="s">
        <v>113</v>
      </c>
      <c r="G882" t="s">
        <v>113</v>
      </c>
      <c r="H882" t="s">
        <v>26516</v>
      </c>
      <c r="I882" s="2">
        <v>44525</v>
      </c>
      <c r="J882" t="s">
        <v>2622</v>
      </c>
      <c r="K882" t="s">
        <v>2623</v>
      </c>
      <c r="L882" t="s">
        <v>56</v>
      </c>
      <c r="M882">
        <v>17204.729500000001</v>
      </c>
      <c r="N882">
        <v>437</v>
      </c>
      <c r="O882" t="s">
        <v>39</v>
      </c>
      <c r="P882" t="s">
        <v>39</v>
      </c>
      <c r="Q882" s="2">
        <v>44546</v>
      </c>
      <c r="R882" t="s">
        <v>48</v>
      </c>
      <c r="S882" t="s">
        <v>33</v>
      </c>
      <c r="T882">
        <f>_xlfn.DAYS(Raw_data_US_healthcare[[#This Row],[Discharge Date]],Raw_data_US_healthcare[[#This Row],[Date of Admission]])</f>
        <v>21</v>
      </c>
    </row>
    <row r="883" spans="1:20" x14ac:dyDescent="0.3">
      <c r="A883" t="s">
        <v>26512</v>
      </c>
      <c r="B883" t="s">
        <v>2624</v>
      </c>
      <c r="C883">
        <v>36</v>
      </c>
      <c r="D883" t="str">
        <f>IF(Raw_data_US_healthcare[[#This Row],[Age]]&lt;35,"Young",IF(Raw_data_US_healthcare[[#This Row],[Age]]&lt;60,"Middle","Senior"))</f>
        <v>Middle</v>
      </c>
      <c r="E883" t="s">
        <v>26</v>
      </c>
      <c r="F883" t="s">
        <v>88</v>
      </c>
      <c r="G883" t="s">
        <v>88</v>
      </c>
      <c r="H883" t="s">
        <v>26516</v>
      </c>
      <c r="I883" s="2">
        <v>43956</v>
      </c>
      <c r="J883" t="s">
        <v>2625</v>
      </c>
      <c r="K883" t="s">
        <v>2626</v>
      </c>
      <c r="L883" t="s">
        <v>21</v>
      </c>
      <c r="M883">
        <v>25725.621599999999</v>
      </c>
      <c r="N883">
        <v>457</v>
      </c>
      <c r="O883" t="s">
        <v>22</v>
      </c>
      <c r="P883" t="s">
        <v>22</v>
      </c>
      <c r="Q883" s="2">
        <v>43978</v>
      </c>
      <c r="R883" t="s">
        <v>23</v>
      </c>
      <c r="S883" t="s">
        <v>24</v>
      </c>
      <c r="T883">
        <f>_xlfn.DAYS(Raw_data_US_healthcare[[#This Row],[Discharge Date]],Raw_data_US_healthcare[[#This Row],[Date of Admission]])</f>
        <v>22</v>
      </c>
    </row>
    <row r="884" spans="1:20" x14ac:dyDescent="0.3">
      <c r="A884" t="s">
        <v>26512</v>
      </c>
      <c r="B884" t="s">
        <v>2627</v>
      </c>
      <c r="C884">
        <v>56</v>
      </c>
      <c r="D884" t="str">
        <f>IF(Raw_data_US_healthcare[[#This Row],[Age]]&lt;35,"Young",IF(Raw_data_US_healthcare[[#This Row],[Age]]&lt;60,"Middle","Senior"))</f>
        <v>Middle</v>
      </c>
      <c r="E884" t="s">
        <v>26</v>
      </c>
      <c r="F884" t="s">
        <v>62</v>
      </c>
      <c r="G884" t="s">
        <v>62</v>
      </c>
      <c r="H884" t="s">
        <v>26514</v>
      </c>
      <c r="I884" s="2">
        <v>45201</v>
      </c>
      <c r="J884" t="s">
        <v>2628</v>
      </c>
      <c r="K884" t="s">
        <v>2629</v>
      </c>
      <c r="L884" t="s">
        <v>52</v>
      </c>
      <c r="M884">
        <v>7444.8</v>
      </c>
      <c r="N884">
        <v>332</v>
      </c>
      <c r="O884" t="s">
        <v>22</v>
      </c>
      <c r="P884" t="s">
        <v>22</v>
      </c>
      <c r="Q884" s="2">
        <v>45224</v>
      </c>
      <c r="R884" t="s">
        <v>23</v>
      </c>
      <c r="S884" t="s">
        <v>33</v>
      </c>
      <c r="T884">
        <f>_xlfn.DAYS(Raw_data_US_healthcare[[#This Row],[Discharge Date]],Raw_data_US_healthcare[[#This Row],[Date of Admission]])</f>
        <v>23</v>
      </c>
    </row>
    <row r="885" spans="1:20" x14ac:dyDescent="0.3">
      <c r="A885" t="s">
        <v>26511</v>
      </c>
      <c r="B885" t="s">
        <v>2630</v>
      </c>
      <c r="C885">
        <v>69</v>
      </c>
      <c r="D885" t="str">
        <f>IF(Raw_data_US_healthcare[[#This Row],[Age]]&lt;35,"Young",IF(Raw_data_US_healthcare[[#This Row],[Age]]&lt;60,"Middle","Senior"))</f>
        <v>Senior</v>
      </c>
      <c r="E885" t="s">
        <v>16</v>
      </c>
      <c r="F885" t="s">
        <v>62</v>
      </c>
      <c r="G885" t="s">
        <v>62</v>
      </c>
      <c r="H885" t="s">
        <v>26514</v>
      </c>
      <c r="I885" s="2">
        <v>43418</v>
      </c>
      <c r="J885" t="s">
        <v>2631</v>
      </c>
      <c r="K885" t="s">
        <v>2632</v>
      </c>
      <c r="L885" t="s">
        <v>31</v>
      </c>
      <c r="M885">
        <v>31577.755000000001</v>
      </c>
      <c r="N885">
        <v>337</v>
      </c>
      <c r="O885" t="s">
        <v>22</v>
      </c>
      <c r="P885" t="s">
        <v>22</v>
      </c>
      <c r="Q885" s="2">
        <v>43422</v>
      </c>
      <c r="R885" t="s">
        <v>44</v>
      </c>
      <c r="S885" t="s">
        <v>24</v>
      </c>
      <c r="T885">
        <f>_xlfn.DAYS(Raw_data_US_healthcare[[#This Row],[Discharge Date]],Raw_data_US_healthcare[[#This Row],[Date of Admission]])</f>
        <v>4</v>
      </c>
    </row>
    <row r="886" spans="1:20" x14ac:dyDescent="0.3">
      <c r="A886" t="s">
        <v>26511</v>
      </c>
      <c r="B886" t="s">
        <v>2633</v>
      </c>
      <c r="C886">
        <v>48</v>
      </c>
      <c r="D886" t="str">
        <f>IF(Raw_data_US_healthcare[[#This Row],[Age]]&lt;35,"Young",IF(Raw_data_US_healthcare[[#This Row],[Age]]&lt;60,"Middle","Senior"))</f>
        <v>Middle</v>
      </c>
      <c r="E886" t="s">
        <v>16</v>
      </c>
      <c r="F886" t="s">
        <v>62</v>
      </c>
      <c r="G886" t="s">
        <v>62</v>
      </c>
      <c r="H886" t="s">
        <v>26516</v>
      </c>
      <c r="I886" s="2">
        <v>44378</v>
      </c>
      <c r="J886" t="s">
        <v>2634</v>
      </c>
      <c r="K886" t="s">
        <v>2635</v>
      </c>
      <c r="L886" t="s">
        <v>56</v>
      </c>
      <c r="M886">
        <v>15195.4444</v>
      </c>
      <c r="N886">
        <v>380</v>
      </c>
      <c r="O886" t="s">
        <v>43</v>
      </c>
      <c r="P886" t="s">
        <v>43</v>
      </c>
      <c r="Q886" s="2">
        <v>44404</v>
      </c>
      <c r="R886" t="s">
        <v>83</v>
      </c>
      <c r="S886" t="s">
        <v>45</v>
      </c>
      <c r="T886">
        <f>_xlfn.DAYS(Raw_data_US_healthcare[[#This Row],[Discharge Date]],Raw_data_US_healthcare[[#This Row],[Date of Admission]])</f>
        <v>26</v>
      </c>
    </row>
    <row r="887" spans="1:20" x14ac:dyDescent="0.3">
      <c r="A887" t="s">
        <v>26511</v>
      </c>
      <c r="B887" t="s">
        <v>2636</v>
      </c>
      <c r="C887">
        <v>59</v>
      </c>
      <c r="D887" t="str">
        <f>IF(Raw_data_US_healthcare[[#This Row],[Age]]&lt;35,"Young",IF(Raw_data_US_healthcare[[#This Row],[Age]]&lt;60,"Middle","Senior"))</f>
        <v>Middle</v>
      </c>
      <c r="E887" t="s">
        <v>16</v>
      </c>
      <c r="F887" t="s">
        <v>27</v>
      </c>
      <c r="G887" t="s">
        <v>27</v>
      </c>
      <c r="H887" t="s">
        <v>36</v>
      </c>
      <c r="I887" s="2">
        <v>44362</v>
      </c>
      <c r="J887" t="s">
        <v>2637</v>
      </c>
      <c r="K887" t="s">
        <v>2638</v>
      </c>
      <c r="L887" t="s">
        <v>31</v>
      </c>
      <c r="M887">
        <v>11774.615299999999</v>
      </c>
      <c r="N887">
        <v>398</v>
      </c>
      <c r="O887" t="s">
        <v>43</v>
      </c>
      <c r="P887" t="s">
        <v>43</v>
      </c>
      <c r="Q887" s="2">
        <v>44383</v>
      </c>
      <c r="R887" t="s">
        <v>23</v>
      </c>
      <c r="S887" t="s">
        <v>45</v>
      </c>
      <c r="T887">
        <f>_xlfn.DAYS(Raw_data_US_healthcare[[#This Row],[Discharge Date]],Raw_data_US_healthcare[[#This Row],[Date of Admission]])</f>
        <v>21</v>
      </c>
    </row>
    <row r="888" spans="1:20" x14ac:dyDescent="0.3">
      <c r="A888" t="s">
        <v>26512</v>
      </c>
      <c r="B888" t="s">
        <v>2639</v>
      </c>
      <c r="C888">
        <v>18</v>
      </c>
      <c r="D888" t="str">
        <f>IF(Raw_data_US_healthcare[[#This Row],[Age]]&lt;35,"Young",IF(Raw_data_US_healthcare[[#This Row],[Age]]&lt;60,"Middle","Senior"))</f>
        <v>Young</v>
      </c>
      <c r="E888" t="s">
        <v>26</v>
      </c>
      <c r="F888" t="s">
        <v>228</v>
      </c>
      <c r="G888" t="s">
        <v>228</v>
      </c>
      <c r="H888" t="s">
        <v>28</v>
      </c>
      <c r="I888" s="2">
        <v>45156</v>
      </c>
      <c r="J888" t="s">
        <v>2640</v>
      </c>
      <c r="K888" t="s">
        <v>2641</v>
      </c>
      <c r="L888" t="s">
        <v>52</v>
      </c>
      <c r="M888">
        <v>15971.2804</v>
      </c>
      <c r="N888">
        <v>312</v>
      </c>
      <c r="O888" t="s">
        <v>39</v>
      </c>
      <c r="P888" t="s">
        <v>39</v>
      </c>
      <c r="Q888" s="2">
        <v>45158</v>
      </c>
      <c r="R888" t="s">
        <v>44</v>
      </c>
      <c r="S888" t="s">
        <v>24</v>
      </c>
      <c r="T888">
        <f>_xlfn.DAYS(Raw_data_US_healthcare[[#This Row],[Discharge Date]],Raw_data_US_healthcare[[#This Row],[Date of Admission]])</f>
        <v>2</v>
      </c>
    </row>
    <row r="889" spans="1:20" x14ac:dyDescent="0.3">
      <c r="A889" t="s">
        <v>26511</v>
      </c>
      <c r="B889" t="s">
        <v>2642</v>
      </c>
      <c r="C889">
        <v>40</v>
      </c>
      <c r="D889" t="str">
        <f>IF(Raw_data_US_healthcare[[#This Row],[Age]]&lt;35,"Young",IF(Raw_data_US_healthcare[[#This Row],[Age]]&lt;60,"Middle","Senior"))</f>
        <v>Middle</v>
      </c>
      <c r="E889" t="s">
        <v>16</v>
      </c>
      <c r="F889" t="s">
        <v>113</v>
      </c>
      <c r="G889" t="s">
        <v>113</v>
      </c>
      <c r="H889" t="s">
        <v>26514</v>
      </c>
      <c r="I889" s="2">
        <v>43779</v>
      </c>
      <c r="J889" t="s">
        <v>2643</v>
      </c>
      <c r="K889" t="s">
        <v>2644</v>
      </c>
      <c r="L889" t="s">
        <v>56</v>
      </c>
      <c r="M889">
        <v>29155.0124</v>
      </c>
      <c r="N889">
        <v>497</v>
      </c>
      <c r="O889" t="s">
        <v>39</v>
      </c>
      <c r="P889" t="s">
        <v>39</v>
      </c>
      <c r="Q889" s="2">
        <v>43784</v>
      </c>
      <c r="R889" t="s">
        <v>48</v>
      </c>
      <c r="S889" t="s">
        <v>33</v>
      </c>
      <c r="T889">
        <f>_xlfn.DAYS(Raw_data_US_healthcare[[#This Row],[Discharge Date]],Raw_data_US_healthcare[[#This Row],[Date of Admission]])</f>
        <v>5</v>
      </c>
    </row>
    <row r="890" spans="1:20" x14ac:dyDescent="0.3">
      <c r="A890" t="s">
        <v>26511</v>
      </c>
      <c r="B890" t="s">
        <v>2645</v>
      </c>
      <c r="C890">
        <v>80</v>
      </c>
      <c r="D890" t="str">
        <f>IF(Raw_data_US_healthcare[[#This Row],[Age]]&lt;35,"Young",IF(Raw_data_US_healthcare[[#This Row],[Age]]&lt;60,"Middle","Senior"))</f>
        <v>Senior</v>
      </c>
      <c r="E890" t="s">
        <v>16</v>
      </c>
      <c r="F890" t="s">
        <v>62</v>
      </c>
      <c r="G890" t="s">
        <v>62</v>
      </c>
      <c r="H890" t="s">
        <v>26514</v>
      </c>
      <c r="I890" s="2">
        <v>44303</v>
      </c>
      <c r="J890" t="s">
        <v>2646</v>
      </c>
      <c r="K890" t="s">
        <v>2647</v>
      </c>
      <c r="L890" t="s">
        <v>31</v>
      </c>
      <c r="M890">
        <v>24081.343199999999</v>
      </c>
      <c r="N890">
        <v>269</v>
      </c>
      <c r="O890" t="s">
        <v>43</v>
      </c>
      <c r="P890" t="s">
        <v>43</v>
      </c>
      <c r="Q890" s="2">
        <v>44319</v>
      </c>
      <c r="R890" t="s">
        <v>23</v>
      </c>
      <c r="S890" t="s">
        <v>24</v>
      </c>
      <c r="T890">
        <f>_xlfn.DAYS(Raw_data_US_healthcare[[#This Row],[Discharge Date]],Raw_data_US_healthcare[[#This Row],[Date of Admission]])</f>
        <v>16</v>
      </c>
    </row>
    <row r="891" spans="1:20" x14ac:dyDescent="0.3">
      <c r="A891" t="s">
        <v>26511</v>
      </c>
      <c r="B891" t="s">
        <v>2648</v>
      </c>
      <c r="C891">
        <v>37</v>
      </c>
      <c r="D891" t="str">
        <f>IF(Raw_data_US_healthcare[[#This Row],[Age]]&lt;35,"Young",IF(Raw_data_US_healthcare[[#This Row],[Age]]&lt;60,"Middle","Senior"))</f>
        <v>Middle</v>
      </c>
      <c r="E891" t="s">
        <v>16</v>
      </c>
      <c r="F891" t="s">
        <v>113</v>
      </c>
      <c r="G891" t="s">
        <v>113</v>
      </c>
      <c r="H891" t="s">
        <v>36</v>
      </c>
      <c r="I891" s="2">
        <v>43642</v>
      </c>
      <c r="J891" t="s">
        <v>2649</v>
      </c>
      <c r="K891" t="s">
        <v>2650</v>
      </c>
      <c r="L891" t="s">
        <v>60</v>
      </c>
      <c r="M891">
        <v>9350.8389999999999</v>
      </c>
      <c r="N891">
        <v>317</v>
      </c>
      <c r="O891" t="s">
        <v>22</v>
      </c>
      <c r="P891" t="s">
        <v>22</v>
      </c>
      <c r="Q891" s="2">
        <v>43644</v>
      </c>
      <c r="R891" t="s">
        <v>44</v>
      </c>
      <c r="S891" t="s">
        <v>24</v>
      </c>
      <c r="T891">
        <f>_xlfn.DAYS(Raw_data_US_healthcare[[#This Row],[Discharge Date]],Raw_data_US_healthcare[[#This Row],[Date of Admission]])</f>
        <v>2</v>
      </c>
    </row>
    <row r="892" spans="1:20" x14ac:dyDescent="0.3">
      <c r="A892" t="s">
        <v>26511</v>
      </c>
      <c r="B892" t="s">
        <v>2651</v>
      </c>
      <c r="C892">
        <v>60</v>
      </c>
      <c r="D892" t="str">
        <f>IF(Raw_data_US_healthcare[[#This Row],[Age]]&lt;35,"Young",IF(Raw_data_US_healthcare[[#This Row],[Age]]&lt;60,"Middle","Senior"))</f>
        <v>Senior</v>
      </c>
      <c r="E892" t="s">
        <v>16</v>
      </c>
      <c r="F892" t="s">
        <v>27</v>
      </c>
      <c r="G892" t="s">
        <v>27</v>
      </c>
      <c r="H892" t="s">
        <v>28</v>
      </c>
      <c r="I892" s="2">
        <v>45209</v>
      </c>
      <c r="J892" t="s">
        <v>2652</v>
      </c>
      <c r="K892" t="s">
        <v>2653</v>
      </c>
      <c r="L892" t="s">
        <v>52</v>
      </c>
      <c r="M892">
        <v>7543.1954999999998</v>
      </c>
      <c r="N892">
        <v>175</v>
      </c>
      <c r="O892" t="s">
        <v>43</v>
      </c>
      <c r="P892" t="s">
        <v>43</v>
      </c>
      <c r="Q892" s="2">
        <v>45225</v>
      </c>
      <c r="R892" t="s">
        <v>32</v>
      </c>
      <c r="S892" t="s">
        <v>33</v>
      </c>
      <c r="T892">
        <f>_xlfn.DAYS(Raw_data_US_healthcare[[#This Row],[Discharge Date]],Raw_data_US_healthcare[[#This Row],[Date of Admission]])</f>
        <v>16</v>
      </c>
    </row>
    <row r="893" spans="1:20" x14ac:dyDescent="0.3">
      <c r="A893" t="s">
        <v>26511</v>
      </c>
      <c r="B893" t="s">
        <v>2654</v>
      </c>
      <c r="C893">
        <v>28</v>
      </c>
      <c r="D893" t="str">
        <f>IF(Raw_data_US_healthcare[[#This Row],[Age]]&lt;35,"Young",IF(Raw_data_US_healthcare[[#This Row],[Age]]&lt;60,"Middle","Senior"))</f>
        <v>Young</v>
      </c>
      <c r="E893" t="s">
        <v>16</v>
      </c>
      <c r="F893" t="s">
        <v>17</v>
      </c>
      <c r="G893" t="s">
        <v>17</v>
      </c>
      <c r="H893" t="s">
        <v>28</v>
      </c>
      <c r="I893" s="2">
        <v>44565</v>
      </c>
      <c r="J893" t="s">
        <v>2655</v>
      </c>
      <c r="K893" t="s">
        <v>2656</v>
      </c>
      <c r="L893" t="s">
        <v>52</v>
      </c>
      <c r="M893">
        <v>1707.7099000000001</v>
      </c>
      <c r="N893">
        <v>247</v>
      </c>
      <c r="O893" t="s">
        <v>43</v>
      </c>
      <c r="P893" t="s">
        <v>43</v>
      </c>
      <c r="Q893" s="2">
        <v>44582</v>
      </c>
      <c r="R893" t="s">
        <v>23</v>
      </c>
      <c r="S893" t="s">
        <v>33</v>
      </c>
      <c r="T893">
        <f>_xlfn.DAYS(Raw_data_US_healthcare[[#This Row],[Discharge Date]],Raw_data_US_healthcare[[#This Row],[Date of Admission]])</f>
        <v>17</v>
      </c>
    </row>
    <row r="894" spans="1:20" x14ac:dyDescent="0.3">
      <c r="A894" t="s">
        <v>26511</v>
      </c>
      <c r="B894" t="s">
        <v>2657</v>
      </c>
      <c r="C894">
        <v>34</v>
      </c>
      <c r="D894" t="str">
        <f>IF(Raw_data_US_healthcare[[#This Row],[Age]]&lt;35,"Young",IF(Raw_data_US_healthcare[[#This Row],[Age]]&lt;60,"Middle","Senior"))</f>
        <v>Young</v>
      </c>
      <c r="E894" t="s">
        <v>16</v>
      </c>
      <c r="F894" t="s">
        <v>88</v>
      </c>
      <c r="G894" t="s">
        <v>88</v>
      </c>
      <c r="H894" t="s">
        <v>69</v>
      </c>
      <c r="I894" s="2">
        <v>43584</v>
      </c>
      <c r="J894" t="s">
        <v>2658</v>
      </c>
      <c r="K894" t="s">
        <v>2659</v>
      </c>
      <c r="L894" t="s">
        <v>56</v>
      </c>
      <c r="M894">
        <v>16256.926799999999</v>
      </c>
      <c r="N894">
        <v>236</v>
      </c>
      <c r="O894" t="s">
        <v>39</v>
      </c>
      <c r="P894" t="s">
        <v>39</v>
      </c>
      <c r="Q894" s="2">
        <v>43609</v>
      </c>
      <c r="R894" t="s">
        <v>83</v>
      </c>
      <c r="S894" t="s">
        <v>24</v>
      </c>
      <c r="T894">
        <f>_xlfn.DAYS(Raw_data_US_healthcare[[#This Row],[Discharge Date]],Raw_data_US_healthcare[[#This Row],[Date of Admission]])</f>
        <v>25</v>
      </c>
    </row>
    <row r="895" spans="1:20" x14ac:dyDescent="0.3">
      <c r="A895" t="s">
        <v>26512</v>
      </c>
      <c r="B895" t="s">
        <v>2660</v>
      </c>
      <c r="C895">
        <v>38</v>
      </c>
      <c r="D895" t="str">
        <f>IF(Raw_data_US_healthcare[[#This Row],[Age]]&lt;35,"Young",IF(Raw_data_US_healthcare[[#This Row],[Age]]&lt;60,"Middle","Senior"))</f>
        <v>Middle</v>
      </c>
      <c r="E895" t="s">
        <v>26</v>
      </c>
      <c r="F895" t="s">
        <v>228</v>
      </c>
      <c r="G895" t="s">
        <v>228</v>
      </c>
      <c r="H895" t="s">
        <v>18</v>
      </c>
      <c r="I895" s="2">
        <v>43951</v>
      </c>
      <c r="J895" t="s">
        <v>2661</v>
      </c>
      <c r="K895" t="s">
        <v>2662</v>
      </c>
      <c r="L895" t="s">
        <v>60</v>
      </c>
      <c r="M895">
        <v>20129.129400000002</v>
      </c>
      <c r="N895">
        <v>255</v>
      </c>
      <c r="O895" t="s">
        <v>39</v>
      </c>
      <c r="P895" t="s">
        <v>39</v>
      </c>
      <c r="Q895" s="2">
        <v>43965</v>
      </c>
      <c r="R895" t="s">
        <v>83</v>
      </c>
      <c r="S895" t="s">
        <v>24</v>
      </c>
      <c r="T895">
        <f>_xlfn.DAYS(Raw_data_US_healthcare[[#This Row],[Discharge Date]],Raw_data_US_healthcare[[#This Row],[Date of Admission]])</f>
        <v>14</v>
      </c>
    </row>
    <row r="896" spans="1:20" x14ac:dyDescent="0.3">
      <c r="A896" t="s">
        <v>26512</v>
      </c>
      <c r="B896" t="s">
        <v>2663</v>
      </c>
      <c r="C896">
        <v>68</v>
      </c>
      <c r="D896" t="str">
        <f>IF(Raw_data_US_healthcare[[#This Row],[Age]]&lt;35,"Young",IF(Raw_data_US_healthcare[[#This Row],[Age]]&lt;60,"Middle","Senior"))</f>
        <v>Senior</v>
      </c>
      <c r="E896" t="s">
        <v>26</v>
      </c>
      <c r="F896" t="s">
        <v>62</v>
      </c>
      <c r="G896" t="s">
        <v>62</v>
      </c>
      <c r="H896" t="s">
        <v>69</v>
      </c>
      <c r="I896" s="2">
        <v>44867</v>
      </c>
      <c r="J896" t="s">
        <v>2664</v>
      </c>
      <c r="K896" t="s">
        <v>2665</v>
      </c>
      <c r="L896" t="s">
        <v>31</v>
      </c>
      <c r="M896">
        <v>32469.873200000002</v>
      </c>
      <c r="N896">
        <v>247</v>
      </c>
      <c r="O896" t="s">
        <v>43</v>
      </c>
      <c r="P896" t="s">
        <v>43</v>
      </c>
      <c r="Q896" s="2">
        <v>44884</v>
      </c>
      <c r="R896" t="s">
        <v>48</v>
      </c>
      <c r="S896" t="s">
        <v>45</v>
      </c>
      <c r="T896">
        <f>_xlfn.DAYS(Raw_data_US_healthcare[[#This Row],[Discharge Date]],Raw_data_US_healthcare[[#This Row],[Date of Admission]])</f>
        <v>17</v>
      </c>
    </row>
    <row r="897" spans="1:20" x14ac:dyDescent="0.3">
      <c r="A897" t="s">
        <v>26511</v>
      </c>
      <c r="B897" t="s">
        <v>2666</v>
      </c>
      <c r="C897">
        <v>37</v>
      </c>
      <c r="D897" t="str">
        <f>IF(Raw_data_US_healthcare[[#This Row],[Age]]&lt;35,"Young",IF(Raw_data_US_healthcare[[#This Row],[Age]]&lt;60,"Middle","Senior"))</f>
        <v>Middle</v>
      </c>
      <c r="E897" t="s">
        <v>16</v>
      </c>
      <c r="F897" t="s">
        <v>88</v>
      </c>
      <c r="G897" t="s">
        <v>88</v>
      </c>
      <c r="H897" t="s">
        <v>26516</v>
      </c>
      <c r="I897" s="2">
        <v>43752</v>
      </c>
      <c r="J897" t="s">
        <v>2667</v>
      </c>
      <c r="K897" t="s">
        <v>2668</v>
      </c>
      <c r="L897" t="s">
        <v>56</v>
      </c>
      <c r="M897">
        <v>3656.7712999999999</v>
      </c>
      <c r="N897">
        <v>143</v>
      </c>
      <c r="O897" t="s">
        <v>39</v>
      </c>
      <c r="P897" t="s">
        <v>39</v>
      </c>
      <c r="Q897" s="2">
        <v>43772</v>
      </c>
      <c r="R897" t="s">
        <v>32</v>
      </c>
      <c r="S897" t="s">
        <v>45</v>
      </c>
      <c r="T897">
        <f>_xlfn.DAYS(Raw_data_US_healthcare[[#This Row],[Discharge Date]],Raw_data_US_healthcare[[#This Row],[Date of Admission]])</f>
        <v>20</v>
      </c>
    </row>
    <row r="898" spans="1:20" x14ac:dyDescent="0.3">
      <c r="A898" t="s">
        <v>26511</v>
      </c>
      <c r="B898" t="s">
        <v>2669</v>
      </c>
      <c r="C898">
        <v>59</v>
      </c>
      <c r="D898" t="str">
        <f>IF(Raw_data_US_healthcare[[#This Row],[Age]]&lt;35,"Young",IF(Raw_data_US_healthcare[[#This Row],[Age]]&lt;60,"Middle","Senior"))</f>
        <v>Middle</v>
      </c>
      <c r="E898" t="s">
        <v>16</v>
      </c>
      <c r="F898" t="s">
        <v>35</v>
      </c>
      <c r="G898" t="s">
        <v>35</v>
      </c>
      <c r="H898" t="s">
        <v>36</v>
      </c>
      <c r="I898" s="2">
        <v>44469</v>
      </c>
      <c r="J898" t="s">
        <v>2670</v>
      </c>
      <c r="K898" t="s">
        <v>2671</v>
      </c>
      <c r="L898" t="s">
        <v>21</v>
      </c>
      <c r="M898">
        <v>19574.056799999998</v>
      </c>
      <c r="N898">
        <v>417</v>
      </c>
      <c r="O898" t="s">
        <v>43</v>
      </c>
      <c r="P898" t="s">
        <v>43</v>
      </c>
      <c r="Q898" s="2">
        <v>44474</v>
      </c>
      <c r="R898" t="s">
        <v>23</v>
      </c>
      <c r="S898" t="s">
        <v>24</v>
      </c>
      <c r="T898">
        <f>_xlfn.DAYS(Raw_data_US_healthcare[[#This Row],[Discharge Date]],Raw_data_US_healthcare[[#This Row],[Date of Admission]])</f>
        <v>5</v>
      </c>
    </row>
    <row r="899" spans="1:20" x14ac:dyDescent="0.3">
      <c r="A899" t="s">
        <v>26511</v>
      </c>
      <c r="B899" t="s">
        <v>2672</v>
      </c>
      <c r="C899">
        <v>71</v>
      </c>
      <c r="D899" t="str">
        <f>IF(Raw_data_US_healthcare[[#This Row],[Age]]&lt;35,"Young",IF(Raw_data_US_healthcare[[#This Row],[Age]]&lt;60,"Middle","Senior"))</f>
        <v>Senior</v>
      </c>
      <c r="E899" t="s">
        <v>16</v>
      </c>
      <c r="F899" t="s">
        <v>228</v>
      </c>
      <c r="G899" t="s">
        <v>228</v>
      </c>
      <c r="H899" t="s">
        <v>28</v>
      </c>
      <c r="I899" s="2">
        <v>44436</v>
      </c>
      <c r="J899" t="s">
        <v>2673</v>
      </c>
      <c r="K899" t="s">
        <v>2674</v>
      </c>
      <c r="L899" t="s">
        <v>56</v>
      </c>
      <c r="M899">
        <v>27936.163100000002</v>
      </c>
      <c r="N899">
        <v>291</v>
      </c>
      <c r="O899" t="s">
        <v>43</v>
      </c>
      <c r="P899" t="s">
        <v>43</v>
      </c>
      <c r="Q899" s="2">
        <v>44440</v>
      </c>
      <c r="R899" t="s">
        <v>23</v>
      </c>
      <c r="S899" t="s">
        <v>33</v>
      </c>
      <c r="T899">
        <f>_xlfn.DAYS(Raw_data_US_healthcare[[#This Row],[Discharge Date]],Raw_data_US_healthcare[[#This Row],[Date of Admission]])</f>
        <v>4</v>
      </c>
    </row>
    <row r="900" spans="1:20" x14ac:dyDescent="0.3">
      <c r="A900" t="s">
        <v>26512</v>
      </c>
      <c r="B900" t="s">
        <v>2675</v>
      </c>
      <c r="C900">
        <v>28</v>
      </c>
      <c r="D900" t="str">
        <f>IF(Raw_data_US_healthcare[[#This Row],[Age]]&lt;35,"Young",IF(Raw_data_US_healthcare[[#This Row],[Age]]&lt;60,"Middle","Senior"))</f>
        <v>Young</v>
      </c>
      <c r="E900" t="s">
        <v>26</v>
      </c>
      <c r="F900" t="s">
        <v>27</v>
      </c>
      <c r="G900" t="s">
        <v>27</v>
      </c>
      <c r="H900" t="s">
        <v>69</v>
      </c>
      <c r="I900" s="2">
        <v>43832</v>
      </c>
      <c r="J900" t="s">
        <v>2676</v>
      </c>
      <c r="K900" t="s">
        <v>2677</v>
      </c>
      <c r="L900" t="s">
        <v>31</v>
      </c>
      <c r="M900">
        <v>30069.877799999998</v>
      </c>
      <c r="N900">
        <v>184</v>
      </c>
      <c r="O900" t="s">
        <v>43</v>
      </c>
      <c r="P900" t="s">
        <v>43</v>
      </c>
      <c r="Q900" s="2">
        <v>43839</v>
      </c>
      <c r="R900" t="s">
        <v>83</v>
      </c>
      <c r="S900" t="s">
        <v>33</v>
      </c>
      <c r="T900">
        <f>_xlfn.DAYS(Raw_data_US_healthcare[[#This Row],[Discharge Date]],Raw_data_US_healthcare[[#This Row],[Date of Admission]])</f>
        <v>7</v>
      </c>
    </row>
    <row r="901" spans="1:20" x14ac:dyDescent="0.3">
      <c r="A901" t="s">
        <v>26512</v>
      </c>
      <c r="B901" t="s">
        <v>2678</v>
      </c>
      <c r="C901">
        <v>34</v>
      </c>
      <c r="D901" t="str">
        <f>IF(Raw_data_US_healthcare[[#This Row],[Age]]&lt;35,"Young",IF(Raw_data_US_healthcare[[#This Row],[Age]]&lt;60,"Middle","Senior"))</f>
        <v>Young</v>
      </c>
      <c r="E901" t="s">
        <v>26</v>
      </c>
      <c r="F901" t="s">
        <v>113</v>
      </c>
      <c r="G901" t="s">
        <v>113</v>
      </c>
      <c r="H901" t="s">
        <v>69</v>
      </c>
      <c r="I901" s="2">
        <v>44099</v>
      </c>
      <c r="J901" t="s">
        <v>2679</v>
      </c>
      <c r="K901" t="s">
        <v>2680</v>
      </c>
      <c r="L901" t="s">
        <v>52</v>
      </c>
      <c r="M901">
        <v>42962.7785</v>
      </c>
      <c r="N901">
        <v>233</v>
      </c>
      <c r="O901" t="s">
        <v>43</v>
      </c>
      <c r="P901" t="s">
        <v>43</v>
      </c>
      <c r="Q901" s="2">
        <v>44125</v>
      </c>
      <c r="R901" t="s">
        <v>32</v>
      </c>
      <c r="S901" t="s">
        <v>24</v>
      </c>
      <c r="T901">
        <f>_xlfn.DAYS(Raw_data_US_healthcare[[#This Row],[Discharge Date]],Raw_data_US_healthcare[[#This Row],[Date of Admission]])</f>
        <v>26</v>
      </c>
    </row>
    <row r="902" spans="1:20" x14ac:dyDescent="0.3">
      <c r="A902" t="s">
        <v>26512</v>
      </c>
      <c r="B902" t="s">
        <v>2681</v>
      </c>
      <c r="C902">
        <v>81</v>
      </c>
      <c r="D902" t="str">
        <f>IF(Raw_data_US_healthcare[[#This Row],[Age]]&lt;35,"Young",IF(Raw_data_US_healthcare[[#This Row],[Age]]&lt;60,"Middle","Senior"))</f>
        <v>Senior</v>
      </c>
      <c r="E902" t="s">
        <v>26</v>
      </c>
      <c r="F902" t="s">
        <v>113</v>
      </c>
      <c r="G902" t="s">
        <v>113</v>
      </c>
      <c r="H902" t="s">
        <v>69</v>
      </c>
      <c r="I902" s="2">
        <v>44052</v>
      </c>
      <c r="J902" t="s">
        <v>2682</v>
      </c>
      <c r="K902" t="s">
        <v>2683</v>
      </c>
      <c r="L902" t="s">
        <v>31</v>
      </c>
      <c r="M902">
        <v>25619.130799999999</v>
      </c>
      <c r="N902">
        <v>253</v>
      </c>
      <c r="O902" t="s">
        <v>39</v>
      </c>
      <c r="P902" t="s">
        <v>39</v>
      </c>
      <c r="Q902" s="2">
        <v>44066</v>
      </c>
      <c r="R902" t="s">
        <v>48</v>
      </c>
      <c r="S902" t="s">
        <v>24</v>
      </c>
      <c r="T902">
        <f>_xlfn.DAYS(Raw_data_US_healthcare[[#This Row],[Discharge Date]],Raw_data_US_healthcare[[#This Row],[Date of Admission]])</f>
        <v>14</v>
      </c>
    </row>
    <row r="903" spans="1:20" x14ac:dyDescent="0.3">
      <c r="A903" t="s">
        <v>26512</v>
      </c>
      <c r="B903" t="s">
        <v>2684</v>
      </c>
      <c r="C903">
        <v>72</v>
      </c>
      <c r="D903" t="str">
        <f>IF(Raw_data_US_healthcare[[#This Row],[Age]]&lt;35,"Young",IF(Raw_data_US_healthcare[[#This Row],[Age]]&lt;60,"Middle","Senior"))</f>
        <v>Senior</v>
      </c>
      <c r="E903" t="s">
        <v>26</v>
      </c>
      <c r="F903" t="s">
        <v>62</v>
      </c>
      <c r="G903" t="s">
        <v>62</v>
      </c>
      <c r="H903" t="s">
        <v>26516</v>
      </c>
      <c r="I903" s="2">
        <v>44580</v>
      </c>
      <c r="J903" t="s">
        <v>2685</v>
      </c>
      <c r="K903" t="s">
        <v>2686</v>
      </c>
      <c r="L903" t="s">
        <v>56</v>
      </c>
      <c r="M903">
        <v>21498.1191</v>
      </c>
      <c r="N903">
        <v>370</v>
      </c>
      <c r="O903" t="s">
        <v>22</v>
      </c>
      <c r="P903" t="s">
        <v>22</v>
      </c>
      <c r="Q903" s="2">
        <v>44602</v>
      </c>
      <c r="R903" t="s">
        <v>44</v>
      </c>
      <c r="S903" t="s">
        <v>45</v>
      </c>
      <c r="T903">
        <f>_xlfn.DAYS(Raw_data_US_healthcare[[#This Row],[Discharge Date]],Raw_data_US_healthcare[[#This Row],[Date of Admission]])</f>
        <v>22</v>
      </c>
    </row>
    <row r="904" spans="1:20" x14ac:dyDescent="0.3">
      <c r="A904" t="s">
        <v>26511</v>
      </c>
      <c r="B904" t="s">
        <v>2687</v>
      </c>
      <c r="C904">
        <v>18</v>
      </c>
      <c r="D904" t="str">
        <f>IF(Raw_data_US_healthcare[[#This Row],[Age]]&lt;35,"Young",IF(Raw_data_US_healthcare[[#This Row],[Age]]&lt;60,"Middle","Senior"))</f>
        <v>Young</v>
      </c>
      <c r="E904" t="s">
        <v>16</v>
      </c>
      <c r="F904" t="s">
        <v>17</v>
      </c>
      <c r="G904" t="s">
        <v>17</v>
      </c>
      <c r="H904" t="s">
        <v>69</v>
      </c>
      <c r="I904" s="2">
        <v>43864</v>
      </c>
      <c r="J904" t="s">
        <v>2688</v>
      </c>
      <c r="K904" t="s">
        <v>2689</v>
      </c>
      <c r="L904" t="s">
        <v>52</v>
      </c>
      <c r="M904">
        <v>62679.2624</v>
      </c>
      <c r="N904">
        <v>434</v>
      </c>
      <c r="O904" t="s">
        <v>43</v>
      </c>
      <c r="P904" t="s">
        <v>43</v>
      </c>
      <c r="Q904" s="2">
        <v>43889</v>
      </c>
      <c r="R904" t="s">
        <v>32</v>
      </c>
      <c r="S904" t="s">
        <v>45</v>
      </c>
      <c r="T904">
        <f>_xlfn.DAYS(Raw_data_US_healthcare[[#This Row],[Discharge Date]],Raw_data_US_healthcare[[#This Row],[Date of Admission]])</f>
        <v>25</v>
      </c>
    </row>
    <row r="905" spans="1:20" x14ac:dyDescent="0.3">
      <c r="A905" t="s">
        <v>26512</v>
      </c>
      <c r="B905" t="s">
        <v>2690</v>
      </c>
      <c r="C905">
        <v>54</v>
      </c>
      <c r="D905" t="str">
        <f>IF(Raw_data_US_healthcare[[#This Row],[Age]]&lt;35,"Young",IF(Raw_data_US_healthcare[[#This Row],[Age]]&lt;60,"Middle","Senior"))</f>
        <v>Middle</v>
      </c>
      <c r="E905" t="s">
        <v>26</v>
      </c>
      <c r="F905" t="s">
        <v>113</v>
      </c>
      <c r="G905" t="s">
        <v>113</v>
      </c>
      <c r="H905" t="s">
        <v>18</v>
      </c>
      <c r="I905" s="2">
        <v>43813</v>
      </c>
      <c r="J905" t="s">
        <v>2691</v>
      </c>
      <c r="K905" t="s">
        <v>2692</v>
      </c>
      <c r="L905" t="s">
        <v>21</v>
      </c>
      <c r="M905">
        <v>57376.794199999997</v>
      </c>
      <c r="N905">
        <v>382</v>
      </c>
      <c r="O905" t="s">
        <v>43</v>
      </c>
      <c r="P905" t="s">
        <v>43</v>
      </c>
      <c r="Q905" s="2">
        <v>43828</v>
      </c>
      <c r="R905" t="s">
        <v>48</v>
      </c>
      <c r="S905" t="s">
        <v>24</v>
      </c>
      <c r="T905">
        <f>_xlfn.DAYS(Raw_data_US_healthcare[[#This Row],[Discharge Date]],Raw_data_US_healthcare[[#This Row],[Date of Admission]])</f>
        <v>15</v>
      </c>
    </row>
    <row r="906" spans="1:20" x14ac:dyDescent="0.3">
      <c r="A906" t="s">
        <v>26511</v>
      </c>
      <c r="B906" t="s">
        <v>2693</v>
      </c>
      <c r="C906">
        <v>83</v>
      </c>
      <c r="D906" t="str">
        <f>IF(Raw_data_US_healthcare[[#This Row],[Age]]&lt;35,"Young",IF(Raw_data_US_healthcare[[#This Row],[Age]]&lt;60,"Middle","Senior"))</f>
        <v>Senior</v>
      </c>
      <c r="E906" t="s">
        <v>16</v>
      </c>
      <c r="F906" t="s">
        <v>88</v>
      </c>
      <c r="G906" t="s">
        <v>88</v>
      </c>
      <c r="H906" t="s">
        <v>26514</v>
      </c>
      <c r="I906" s="2">
        <v>44954</v>
      </c>
      <c r="J906" t="s">
        <v>2694</v>
      </c>
      <c r="K906" t="s">
        <v>2695</v>
      </c>
      <c r="L906" t="s">
        <v>60</v>
      </c>
      <c r="M906">
        <v>25700.130700000002</v>
      </c>
      <c r="N906">
        <v>170</v>
      </c>
      <c r="O906" t="s">
        <v>43</v>
      </c>
      <c r="P906" t="s">
        <v>43</v>
      </c>
      <c r="Q906" s="2">
        <v>44978</v>
      </c>
      <c r="R906" t="s">
        <v>83</v>
      </c>
      <c r="S906" t="s">
        <v>45</v>
      </c>
      <c r="T906">
        <f>_xlfn.DAYS(Raw_data_US_healthcare[[#This Row],[Discharge Date]],Raw_data_US_healthcare[[#This Row],[Date of Admission]])</f>
        <v>24</v>
      </c>
    </row>
    <row r="907" spans="1:20" x14ac:dyDescent="0.3">
      <c r="A907" t="s">
        <v>26512</v>
      </c>
      <c r="B907" t="s">
        <v>2696</v>
      </c>
      <c r="C907">
        <v>50</v>
      </c>
      <c r="D907" t="str">
        <f>IF(Raw_data_US_healthcare[[#This Row],[Age]]&lt;35,"Young",IF(Raw_data_US_healthcare[[#This Row],[Age]]&lt;60,"Middle","Senior"))</f>
        <v>Middle</v>
      </c>
      <c r="E907" t="s">
        <v>26</v>
      </c>
      <c r="F907" t="s">
        <v>228</v>
      </c>
      <c r="G907" t="s">
        <v>228</v>
      </c>
      <c r="H907" t="s">
        <v>26516</v>
      </c>
      <c r="I907" s="2">
        <v>44704</v>
      </c>
      <c r="J907" t="s">
        <v>2697</v>
      </c>
      <c r="K907" t="s">
        <v>2698</v>
      </c>
      <c r="L907" t="s">
        <v>31</v>
      </c>
      <c r="M907">
        <v>3671.1556</v>
      </c>
      <c r="N907">
        <v>463</v>
      </c>
      <c r="O907" t="s">
        <v>22</v>
      </c>
      <c r="P907" t="s">
        <v>22</v>
      </c>
      <c r="Q907" s="2">
        <v>44718</v>
      </c>
      <c r="R907" t="s">
        <v>44</v>
      </c>
      <c r="S907" t="s">
        <v>24</v>
      </c>
      <c r="T907">
        <f>_xlfn.DAYS(Raw_data_US_healthcare[[#This Row],[Discharge Date]],Raw_data_US_healthcare[[#This Row],[Date of Admission]])</f>
        <v>14</v>
      </c>
    </row>
    <row r="908" spans="1:20" x14ac:dyDescent="0.3">
      <c r="A908" t="s">
        <v>26512</v>
      </c>
      <c r="B908" t="s">
        <v>2699</v>
      </c>
      <c r="C908">
        <v>52</v>
      </c>
      <c r="D908" t="str">
        <f>IF(Raw_data_US_healthcare[[#This Row],[Age]]&lt;35,"Young",IF(Raw_data_US_healthcare[[#This Row],[Age]]&lt;60,"Middle","Senior"))</f>
        <v>Middle</v>
      </c>
      <c r="E908" t="s">
        <v>26</v>
      </c>
      <c r="F908" t="s">
        <v>62</v>
      </c>
      <c r="G908" t="s">
        <v>62</v>
      </c>
      <c r="H908" t="s">
        <v>26516</v>
      </c>
      <c r="I908" s="2">
        <v>45123</v>
      </c>
      <c r="J908" t="s">
        <v>2700</v>
      </c>
      <c r="K908" t="s">
        <v>2701</v>
      </c>
      <c r="L908" t="s">
        <v>60</v>
      </c>
      <c r="M908">
        <v>25168.350600000002</v>
      </c>
      <c r="N908">
        <v>470</v>
      </c>
      <c r="O908" t="s">
        <v>43</v>
      </c>
      <c r="P908" t="s">
        <v>43</v>
      </c>
      <c r="Q908" s="2">
        <v>45149</v>
      </c>
      <c r="R908" t="s">
        <v>48</v>
      </c>
      <c r="S908" t="s">
        <v>33</v>
      </c>
      <c r="T908">
        <f>_xlfn.DAYS(Raw_data_US_healthcare[[#This Row],[Discharge Date]],Raw_data_US_healthcare[[#This Row],[Date of Admission]])</f>
        <v>26</v>
      </c>
    </row>
    <row r="909" spans="1:20" x14ac:dyDescent="0.3">
      <c r="A909" t="s">
        <v>26512</v>
      </c>
      <c r="B909" t="s">
        <v>2702</v>
      </c>
      <c r="C909">
        <v>62</v>
      </c>
      <c r="D909" t="str">
        <f>IF(Raw_data_US_healthcare[[#This Row],[Age]]&lt;35,"Young",IF(Raw_data_US_healthcare[[#This Row],[Age]]&lt;60,"Middle","Senior"))</f>
        <v>Senior</v>
      </c>
      <c r="E909" t="s">
        <v>26</v>
      </c>
      <c r="F909" t="s">
        <v>35</v>
      </c>
      <c r="G909" t="s">
        <v>35</v>
      </c>
      <c r="H909" t="s">
        <v>69</v>
      </c>
      <c r="I909" s="2">
        <v>43829</v>
      </c>
      <c r="J909" t="s">
        <v>2703</v>
      </c>
      <c r="K909" t="s">
        <v>2704</v>
      </c>
      <c r="L909" t="s">
        <v>60</v>
      </c>
      <c r="M909">
        <v>53714.426500000001</v>
      </c>
      <c r="N909">
        <v>178</v>
      </c>
      <c r="O909" t="s">
        <v>43</v>
      </c>
      <c r="P909" t="s">
        <v>43</v>
      </c>
      <c r="Q909" s="2">
        <v>43837</v>
      </c>
      <c r="R909" t="s">
        <v>32</v>
      </c>
      <c r="S909" t="s">
        <v>24</v>
      </c>
      <c r="T909">
        <f>_xlfn.DAYS(Raw_data_US_healthcare[[#This Row],[Discharge Date]],Raw_data_US_healthcare[[#This Row],[Date of Admission]])</f>
        <v>8</v>
      </c>
    </row>
    <row r="910" spans="1:20" x14ac:dyDescent="0.3">
      <c r="A910" t="s">
        <v>26512</v>
      </c>
      <c r="B910" t="s">
        <v>2705</v>
      </c>
      <c r="C910">
        <v>72</v>
      </c>
      <c r="D910" t="str">
        <f>IF(Raw_data_US_healthcare[[#This Row],[Age]]&lt;35,"Young",IF(Raw_data_US_healthcare[[#This Row],[Age]]&lt;60,"Middle","Senior"))</f>
        <v>Senior</v>
      </c>
      <c r="E910" t="s">
        <v>26</v>
      </c>
      <c r="F910" t="s">
        <v>62</v>
      </c>
      <c r="G910" t="s">
        <v>62</v>
      </c>
      <c r="H910" t="s">
        <v>69</v>
      </c>
      <c r="I910" s="2">
        <v>43728</v>
      </c>
      <c r="J910" t="s">
        <v>2706</v>
      </c>
      <c r="K910" t="s">
        <v>2707</v>
      </c>
      <c r="L910" t="s">
        <v>21</v>
      </c>
      <c r="M910">
        <v>35333.1152</v>
      </c>
      <c r="N910">
        <v>139</v>
      </c>
      <c r="O910" t="s">
        <v>43</v>
      </c>
      <c r="P910" t="s">
        <v>43</v>
      </c>
      <c r="Q910" s="2">
        <v>43757</v>
      </c>
      <c r="R910" t="s">
        <v>48</v>
      </c>
      <c r="S910" t="s">
        <v>24</v>
      </c>
      <c r="T910">
        <f>_xlfn.DAYS(Raw_data_US_healthcare[[#This Row],[Discharge Date]],Raw_data_US_healthcare[[#This Row],[Date of Admission]])</f>
        <v>29</v>
      </c>
    </row>
    <row r="911" spans="1:20" x14ac:dyDescent="0.3">
      <c r="A911" t="s">
        <v>26512</v>
      </c>
      <c r="B911" t="s">
        <v>2708</v>
      </c>
      <c r="C911">
        <v>29</v>
      </c>
      <c r="D911" t="str">
        <f>IF(Raw_data_US_healthcare[[#This Row],[Age]]&lt;35,"Young",IF(Raw_data_US_healthcare[[#This Row],[Age]]&lt;60,"Middle","Senior"))</f>
        <v>Young</v>
      </c>
      <c r="E911" t="s">
        <v>26</v>
      </c>
      <c r="F911" t="s">
        <v>27</v>
      </c>
      <c r="G911" t="s">
        <v>27</v>
      </c>
      <c r="H911" t="s">
        <v>36</v>
      </c>
      <c r="I911" s="2">
        <v>45183</v>
      </c>
      <c r="J911" t="s">
        <v>2709</v>
      </c>
      <c r="K911" t="s">
        <v>2710</v>
      </c>
      <c r="L911" t="s">
        <v>56</v>
      </c>
      <c r="M911">
        <v>19108.065200000001</v>
      </c>
      <c r="N911">
        <v>394</v>
      </c>
      <c r="O911" t="s">
        <v>39</v>
      </c>
      <c r="P911" t="s">
        <v>39</v>
      </c>
      <c r="Q911" s="2">
        <v>45200</v>
      </c>
      <c r="R911" t="s">
        <v>32</v>
      </c>
      <c r="S911" t="s">
        <v>24</v>
      </c>
      <c r="T911">
        <f>_xlfn.DAYS(Raw_data_US_healthcare[[#This Row],[Discharge Date]],Raw_data_US_healthcare[[#This Row],[Date of Admission]])</f>
        <v>17</v>
      </c>
    </row>
    <row r="912" spans="1:20" x14ac:dyDescent="0.3">
      <c r="A912" t="s">
        <v>26511</v>
      </c>
      <c r="B912" t="s">
        <v>2711</v>
      </c>
      <c r="C912">
        <v>82</v>
      </c>
      <c r="D912" t="str">
        <f>IF(Raw_data_US_healthcare[[#This Row],[Age]]&lt;35,"Young",IF(Raw_data_US_healthcare[[#This Row],[Age]]&lt;60,"Middle","Senior"))</f>
        <v>Senior</v>
      </c>
      <c r="E912" t="s">
        <v>16</v>
      </c>
      <c r="F912" t="s">
        <v>228</v>
      </c>
      <c r="G912" t="s">
        <v>228</v>
      </c>
      <c r="H912" t="s">
        <v>26514</v>
      </c>
      <c r="I912" s="2">
        <v>44481</v>
      </c>
      <c r="J912" t="s">
        <v>2712</v>
      </c>
      <c r="K912" t="s">
        <v>602</v>
      </c>
      <c r="L912" t="s">
        <v>56</v>
      </c>
      <c r="M912">
        <v>11266.818600000001</v>
      </c>
      <c r="N912">
        <v>443</v>
      </c>
      <c r="O912" t="s">
        <v>43</v>
      </c>
      <c r="P912" t="s">
        <v>43</v>
      </c>
      <c r="Q912" s="2">
        <v>44503</v>
      </c>
      <c r="R912" t="s">
        <v>23</v>
      </c>
      <c r="S912" t="s">
        <v>24</v>
      </c>
      <c r="T912">
        <f>_xlfn.DAYS(Raw_data_US_healthcare[[#This Row],[Discharge Date]],Raw_data_US_healthcare[[#This Row],[Date of Admission]])</f>
        <v>22</v>
      </c>
    </row>
    <row r="913" spans="1:20" x14ac:dyDescent="0.3">
      <c r="A913" t="s">
        <v>26512</v>
      </c>
      <c r="B913" t="s">
        <v>2713</v>
      </c>
      <c r="C913">
        <v>26</v>
      </c>
      <c r="D913" t="str">
        <f>IF(Raw_data_US_healthcare[[#This Row],[Age]]&lt;35,"Young",IF(Raw_data_US_healthcare[[#This Row],[Age]]&lt;60,"Middle","Senior"))</f>
        <v>Young</v>
      </c>
      <c r="E913" t="s">
        <v>26</v>
      </c>
      <c r="F913" t="s">
        <v>35</v>
      </c>
      <c r="G913" t="s">
        <v>35</v>
      </c>
      <c r="H913" t="s">
        <v>28</v>
      </c>
      <c r="I913" s="2">
        <v>44001</v>
      </c>
      <c r="J913" t="s">
        <v>2714</v>
      </c>
      <c r="K913" t="s">
        <v>2715</v>
      </c>
      <c r="L913" t="s">
        <v>52</v>
      </c>
      <c r="M913">
        <v>4378.9966999999997</v>
      </c>
      <c r="N913">
        <v>386</v>
      </c>
      <c r="O913" t="s">
        <v>43</v>
      </c>
      <c r="P913" t="s">
        <v>43</v>
      </c>
      <c r="Q913" s="2">
        <v>44010</v>
      </c>
      <c r="R913" t="s">
        <v>83</v>
      </c>
      <c r="S913" t="s">
        <v>33</v>
      </c>
      <c r="T913">
        <f>_xlfn.DAYS(Raw_data_US_healthcare[[#This Row],[Discharge Date]],Raw_data_US_healthcare[[#This Row],[Date of Admission]])</f>
        <v>9</v>
      </c>
    </row>
    <row r="914" spans="1:20" x14ac:dyDescent="0.3">
      <c r="A914" t="s">
        <v>26511</v>
      </c>
      <c r="B914" t="s">
        <v>2716</v>
      </c>
      <c r="C914">
        <v>41</v>
      </c>
      <c r="D914" t="str">
        <f>IF(Raw_data_US_healthcare[[#This Row],[Age]]&lt;35,"Young",IF(Raw_data_US_healthcare[[#This Row],[Age]]&lt;60,"Middle","Senior"))</f>
        <v>Middle</v>
      </c>
      <c r="E914" t="s">
        <v>16</v>
      </c>
      <c r="F914" t="s">
        <v>49</v>
      </c>
      <c r="G914" t="s">
        <v>49</v>
      </c>
      <c r="H914" t="s">
        <v>36</v>
      </c>
      <c r="I914" s="2">
        <v>45173</v>
      </c>
      <c r="J914" t="s">
        <v>2717</v>
      </c>
      <c r="K914" t="s">
        <v>2718</v>
      </c>
      <c r="L914" t="s">
        <v>56</v>
      </c>
      <c r="M914">
        <v>20738.722399999999</v>
      </c>
      <c r="N914">
        <v>102</v>
      </c>
      <c r="O914" t="s">
        <v>22</v>
      </c>
      <c r="P914" t="s">
        <v>22</v>
      </c>
      <c r="Q914" s="2">
        <v>45183</v>
      </c>
      <c r="R914" t="s">
        <v>23</v>
      </c>
      <c r="S914" t="s">
        <v>33</v>
      </c>
      <c r="T914">
        <f>_xlfn.DAYS(Raw_data_US_healthcare[[#This Row],[Discharge Date]],Raw_data_US_healthcare[[#This Row],[Date of Admission]])</f>
        <v>10</v>
      </c>
    </row>
    <row r="915" spans="1:20" x14ac:dyDescent="0.3">
      <c r="A915" t="s">
        <v>26512</v>
      </c>
      <c r="B915" t="s">
        <v>2719</v>
      </c>
      <c r="C915">
        <v>35</v>
      </c>
      <c r="D915" t="str">
        <f>IF(Raw_data_US_healthcare[[#This Row],[Age]]&lt;35,"Young",IF(Raw_data_US_healthcare[[#This Row],[Age]]&lt;60,"Middle","Senior"))</f>
        <v>Middle</v>
      </c>
      <c r="E915" t="s">
        <v>26</v>
      </c>
      <c r="F915" t="s">
        <v>35</v>
      </c>
      <c r="G915" t="s">
        <v>35</v>
      </c>
      <c r="H915" t="s">
        <v>26516</v>
      </c>
      <c r="I915" s="2">
        <v>44492</v>
      </c>
      <c r="J915" t="s">
        <v>2720</v>
      </c>
      <c r="K915" t="s">
        <v>2721</v>
      </c>
      <c r="L915" t="s">
        <v>52</v>
      </c>
      <c r="M915">
        <v>25081.188999999998</v>
      </c>
      <c r="N915">
        <v>383</v>
      </c>
      <c r="O915" t="s">
        <v>39</v>
      </c>
      <c r="P915" t="s">
        <v>39</v>
      </c>
      <c r="Q915" s="2">
        <v>44496</v>
      </c>
      <c r="R915" t="s">
        <v>48</v>
      </c>
      <c r="S915" t="s">
        <v>45</v>
      </c>
      <c r="T915">
        <f>_xlfn.DAYS(Raw_data_US_healthcare[[#This Row],[Discharge Date]],Raw_data_US_healthcare[[#This Row],[Date of Admission]])</f>
        <v>4</v>
      </c>
    </row>
    <row r="916" spans="1:20" x14ac:dyDescent="0.3">
      <c r="A916" t="s">
        <v>26511</v>
      </c>
      <c r="B916" t="s">
        <v>2722</v>
      </c>
      <c r="C916">
        <v>64</v>
      </c>
      <c r="D916" t="str">
        <f>IF(Raw_data_US_healthcare[[#This Row],[Age]]&lt;35,"Young",IF(Raw_data_US_healthcare[[#This Row],[Age]]&lt;60,"Middle","Senior"))</f>
        <v>Senior</v>
      </c>
      <c r="E916" t="s">
        <v>16</v>
      </c>
      <c r="F916" t="s">
        <v>49</v>
      </c>
      <c r="G916" t="s">
        <v>49</v>
      </c>
      <c r="H916" t="s">
        <v>28</v>
      </c>
      <c r="I916" s="2">
        <v>43405</v>
      </c>
      <c r="J916" t="s">
        <v>2723</v>
      </c>
      <c r="K916" t="s">
        <v>2724</v>
      </c>
      <c r="L916" t="s">
        <v>21</v>
      </c>
      <c r="M916">
        <v>26607.5743</v>
      </c>
      <c r="N916">
        <v>232</v>
      </c>
      <c r="O916" t="s">
        <v>43</v>
      </c>
      <c r="P916" t="s">
        <v>43</v>
      </c>
      <c r="Q916" s="2">
        <v>43409</v>
      </c>
      <c r="R916" t="s">
        <v>32</v>
      </c>
      <c r="S916" t="s">
        <v>33</v>
      </c>
      <c r="T916">
        <f>_xlfn.DAYS(Raw_data_US_healthcare[[#This Row],[Discharge Date]],Raw_data_US_healthcare[[#This Row],[Date of Admission]])</f>
        <v>4</v>
      </c>
    </row>
    <row r="917" spans="1:20" x14ac:dyDescent="0.3">
      <c r="A917" t="s">
        <v>26511</v>
      </c>
      <c r="B917" t="s">
        <v>2725</v>
      </c>
      <c r="C917">
        <v>45</v>
      </c>
      <c r="D917" t="str">
        <f>IF(Raw_data_US_healthcare[[#This Row],[Age]]&lt;35,"Young",IF(Raw_data_US_healthcare[[#This Row],[Age]]&lt;60,"Middle","Senior"))</f>
        <v>Middle</v>
      </c>
      <c r="E917" t="s">
        <v>16</v>
      </c>
      <c r="F917" t="s">
        <v>49</v>
      </c>
      <c r="G917" t="s">
        <v>49</v>
      </c>
      <c r="H917" t="s">
        <v>26516</v>
      </c>
      <c r="I917" s="2">
        <v>44070</v>
      </c>
      <c r="J917" t="s">
        <v>2726</v>
      </c>
      <c r="K917" t="s">
        <v>2727</v>
      </c>
      <c r="L917" t="s">
        <v>21</v>
      </c>
      <c r="M917">
        <v>15831.898300000001</v>
      </c>
      <c r="N917">
        <v>195</v>
      </c>
      <c r="O917" t="s">
        <v>39</v>
      </c>
      <c r="P917" t="s">
        <v>39</v>
      </c>
      <c r="Q917" s="2">
        <v>44095</v>
      </c>
      <c r="R917" t="s">
        <v>23</v>
      </c>
      <c r="S917" t="s">
        <v>45</v>
      </c>
      <c r="T917">
        <f>_xlfn.DAYS(Raw_data_US_healthcare[[#This Row],[Discharge Date]],Raw_data_US_healthcare[[#This Row],[Date of Admission]])</f>
        <v>25</v>
      </c>
    </row>
    <row r="918" spans="1:20" x14ac:dyDescent="0.3">
      <c r="A918" t="s">
        <v>26512</v>
      </c>
      <c r="B918" t="s">
        <v>2728</v>
      </c>
      <c r="C918">
        <v>81</v>
      </c>
      <c r="D918" t="str">
        <f>IF(Raw_data_US_healthcare[[#This Row],[Age]]&lt;35,"Young",IF(Raw_data_US_healthcare[[#This Row],[Age]]&lt;60,"Middle","Senior"))</f>
        <v>Senior</v>
      </c>
      <c r="E918" t="s">
        <v>26</v>
      </c>
      <c r="F918" t="s">
        <v>62</v>
      </c>
      <c r="G918" t="s">
        <v>62</v>
      </c>
      <c r="H918" t="s">
        <v>69</v>
      </c>
      <c r="I918" s="2">
        <v>43655</v>
      </c>
      <c r="J918" t="s">
        <v>2729</v>
      </c>
      <c r="K918" t="s">
        <v>2730</v>
      </c>
      <c r="L918" t="s">
        <v>60</v>
      </c>
      <c r="M918">
        <v>51780.273699999998</v>
      </c>
      <c r="N918">
        <v>290</v>
      </c>
      <c r="O918" t="s">
        <v>39</v>
      </c>
      <c r="P918" t="s">
        <v>39</v>
      </c>
      <c r="Q918" s="2">
        <v>43659</v>
      </c>
      <c r="R918" t="s">
        <v>48</v>
      </c>
      <c r="S918" t="s">
        <v>33</v>
      </c>
      <c r="T918">
        <f>_xlfn.DAYS(Raw_data_US_healthcare[[#This Row],[Discharge Date]],Raw_data_US_healthcare[[#This Row],[Date of Admission]])</f>
        <v>4</v>
      </c>
    </row>
    <row r="919" spans="1:20" x14ac:dyDescent="0.3">
      <c r="A919" t="s">
        <v>26511</v>
      </c>
      <c r="B919" t="s">
        <v>2731</v>
      </c>
      <c r="C919">
        <v>83</v>
      </c>
      <c r="D919" t="str">
        <f>IF(Raw_data_US_healthcare[[#This Row],[Age]]&lt;35,"Young",IF(Raw_data_US_healthcare[[#This Row],[Age]]&lt;60,"Middle","Senior"))</f>
        <v>Senior</v>
      </c>
      <c r="E919" t="s">
        <v>16</v>
      </c>
      <c r="F919" t="s">
        <v>88</v>
      </c>
      <c r="G919" t="s">
        <v>88</v>
      </c>
      <c r="H919" t="s">
        <v>26514</v>
      </c>
      <c r="I919" s="2">
        <v>43843</v>
      </c>
      <c r="J919" t="s">
        <v>2732</v>
      </c>
      <c r="K919" t="s">
        <v>2733</v>
      </c>
      <c r="L919" t="s">
        <v>21</v>
      </c>
      <c r="M919">
        <v>8535.9879999999994</v>
      </c>
      <c r="N919">
        <v>317</v>
      </c>
      <c r="O919" t="s">
        <v>43</v>
      </c>
      <c r="P919" t="s">
        <v>43</v>
      </c>
      <c r="Q919" s="2">
        <v>43869</v>
      </c>
      <c r="R919" t="s">
        <v>48</v>
      </c>
      <c r="S919" t="s">
        <v>45</v>
      </c>
      <c r="T919">
        <f>_xlfn.DAYS(Raw_data_US_healthcare[[#This Row],[Discharge Date]],Raw_data_US_healthcare[[#This Row],[Date of Admission]])</f>
        <v>26</v>
      </c>
    </row>
    <row r="920" spans="1:20" x14ac:dyDescent="0.3">
      <c r="A920" t="s">
        <v>26512</v>
      </c>
      <c r="B920" t="s">
        <v>2734</v>
      </c>
      <c r="C920">
        <v>74</v>
      </c>
      <c r="D920" t="str">
        <f>IF(Raw_data_US_healthcare[[#This Row],[Age]]&lt;35,"Young",IF(Raw_data_US_healthcare[[#This Row],[Age]]&lt;60,"Middle","Senior"))</f>
        <v>Senior</v>
      </c>
      <c r="E920" t="s">
        <v>26</v>
      </c>
      <c r="F920" t="s">
        <v>228</v>
      </c>
      <c r="G920" t="s">
        <v>228</v>
      </c>
      <c r="H920" t="s">
        <v>26516</v>
      </c>
      <c r="I920" s="2">
        <v>43569</v>
      </c>
      <c r="J920" t="s">
        <v>2735</v>
      </c>
      <c r="K920" t="s">
        <v>2736</v>
      </c>
      <c r="L920" t="s">
        <v>60</v>
      </c>
      <c r="M920">
        <v>2055.5958999999998</v>
      </c>
      <c r="N920">
        <v>172</v>
      </c>
      <c r="O920" t="s">
        <v>39</v>
      </c>
      <c r="P920" t="s">
        <v>39</v>
      </c>
      <c r="Q920" s="2">
        <v>43587</v>
      </c>
      <c r="R920" t="s">
        <v>83</v>
      </c>
      <c r="S920" t="s">
        <v>45</v>
      </c>
      <c r="T920">
        <f>_xlfn.DAYS(Raw_data_US_healthcare[[#This Row],[Discharge Date]],Raw_data_US_healthcare[[#This Row],[Date of Admission]])</f>
        <v>18</v>
      </c>
    </row>
    <row r="921" spans="1:20" x14ac:dyDescent="0.3">
      <c r="A921" t="s">
        <v>26512</v>
      </c>
      <c r="B921" t="s">
        <v>2737</v>
      </c>
      <c r="C921">
        <v>26</v>
      </c>
      <c r="D921" t="str">
        <f>IF(Raw_data_US_healthcare[[#This Row],[Age]]&lt;35,"Young",IF(Raw_data_US_healthcare[[#This Row],[Age]]&lt;60,"Middle","Senior"))</f>
        <v>Young</v>
      </c>
      <c r="E921" t="s">
        <v>26</v>
      </c>
      <c r="F921" t="s">
        <v>228</v>
      </c>
      <c r="G921" t="s">
        <v>228</v>
      </c>
      <c r="H921" t="s">
        <v>18</v>
      </c>
      <c r="I921" s="2">
        <v>44280</v>
      </c>
      <c r="J921" t="s">
        <v>2738</v>
      </c>
      <c r="K921" t="s">
        <v>2739</v>
      </c>
      <c r="L921" t="s">
        <v>52</v>
      </c>
      <c r="M921">
        <v>25797.633699999998</v>
      </c>
      <c r="N921">
        <v>193</v>
      </c>
      <c r="O921" t="s">
        <v>39</v>
      </c>
      <c r="P921" t="s">
        <v>39</v>
      </c>
      <c r="Q921" s="2">
        <v>44304</v>
      </c>
      <c r="R921" t="s">
        <v>83</v>
      </c>
      <c r="S921" t="s">
        <v>45</v>
      </c>
      <c r="T921">
        <f>_xlfn.DAYS(Raw_data_US_healthcare[[#This Row],[Discharge Date]],Raw_data_US_healthcare[[#This Row],[Date of Admission]])</f>
        <v>24</v>
      </c>
    </row>
    <row r="922" spans="1:20" x14ac:dyDescent="0.3">
      <c r="A922" t="s">
        <v>26512</v>
      </c>
      <c r="B922" t="s">
        <v>2740</v>
      </c>
      <c r="C922">
        <v>51</v>
      </c>
      <c r="D922" t="str">
        <f>IF(Raw_data_US_healthcare[[#This Row],[Age]]&lt;35,"Young",IF(Raw_data_US_healthcare[[#This Row],[Age]]&lt;60,"Middle","Senior"))</f>
        <v>Middle</v>
      </c>
      <c r="E922" t="s">
        <v>26</v>
      </c>
      <c r="F922" t="s">
        <v>49</v>
      </c>
      <c r="G922" t="s">
        <v>49</v>
      </c>
      <c r="H922" t="s">
        <v>26516</v>
      </c>
      <c r="I922" s="2">
        <v>44155</v>
      </c>
      <c r="J922" t="s">
        <v>2741</v>
      </c>
      <c r="K922" t="s">
        <v>2742</v>
      </c>
      <c r="L922" t="s">
        <v>31</v>
      </c>
      <c r="M922">
        <v>29626.0229</v>
      </c>
      <c r="N922">
        <v>148</v>
      </c>
      <c r="O922" t="s">
        <v>43</v>
      </c>
      <c r="P922" t="s">
        <v>43</v>
      </c>
      <c r="Q922" s="2">
        <v>44161</v>
      </c>
      <c r="R922" t="s">
        <v>23</v>
      </c>
      <c r="S922" t="s">
        <v>24</v>
      </c>
      <c r="T922">
        <f>_xlfn.DAYS(Raw_data_US_healthcare[[#This Row],[Discharge Date]],Raw_data_US_healthcare[[#This Row],[Date of Admission]])</f>
        <v>6</v>
      </c>
    </row>
    <row r="923" spans="1:20" x14ac:dyDescent="0.3">
      <c r="A923" t="s">
        <v>26511</v>
      </c>
      <c r="B923" t="s">
        <v>2743</v>
      </c>
      <c r="C923">
        <v>72</v>
      </c>
      <c r="D923" t="str">
        <f>IF(Raw_data_US_healthcare[[#This Row],[Age]]&lt;35,"Young",IF(Raw_data_US_healthcare[[#This Row],[Age]]&lt;60,"Middle","Senior"))</f>
        <v>Senior</v>
      </c>
      <c r="E923" t="s">
        <v>16</v>
      </c>
      <c r="F923" t="s">
        <v>228</v>
      </c>
      <c r="G923" t="s">
        <v>228</v>
      </c>
      <c r="H923" t="s">
        <v>18</v>
      </c>
      <c r="I923" s="2">
        <v>45012</v>
      </c>
      <c r="J923" t="s">
        <v>2744</v>
      </c>
      <c r="K923" t="s">
        <v>2745</v>
      </c>
      <c r="L923" t="s">
        <v>52</v>
      </c>
      <c r="M923">
        <v>4014.6943999999999</v>
      </c>
      <c r="N923">
        <v>467</v>
      </c>
      <c r="O923" t="s">
        <v>39</v>
      </c>
      <c r="P923" t="s">
        <v>39</v>
      </c>
      <c r="Q923" s="2">
        <v>45029</v>
      </c>
      <c r="R923" t="s">
        <v>32</v>
      </c>
      <c r="S923" t="s">
        <v>45</v>
      </c>
      <c r="T923">
        <f>_xlfn.DAYS(Raw_data_US_healthcare[[#This Row],[Discharge Date]],Raw_data_US_healthcare[[#This Row],[Date of Admission]])</f>
        <v>17</v>
      </c>
    </row>
    <row r="924" spans="1:20" x14ac:dyDescent="0.3">
      <c r="A924" t="s">
        <v>26512</v>
      </c>
      <c r="B924" t="s">
        <v>2746</v>
      </c>
      <c r="C924">
        <v>24</v>
      </c>
      <c r="D924" t="str">
        <f>IF(Raw_data_US_healthcare[[#This Row],[Age]]&lt;35,"Young",IF(Raw_data_US_healthcare[[#This Row],[Age]]&lt;60,"Middle","Senior"))</f>
        <v>Young</v>
      </c>
      <c r="E924" t="s">
        <v>26</v>
      </c>
      <c r="F924" t="s">
        <v>88</v>
      </c>
      <c r="G924" t="s">
        <v>88</v>
      </c>
      <c r="H924" t="s">
        <v>28</v>
      </c>
      <c r="I924" s="2">
        <v>43804</v>
      </c>
      <c r="J924" t="s">
        <v>2747</v>
      </c>
      <c r="K924" t="s">
        <v>2748</v>
      </c>
      <c r="L924" t="s">
        <v>52</v>
      </c>
      <c r="M924">
        <v>44228.4519</v>
      </c>
      <c r="N924">
        <v>230</v>
      </c>
      <c r="O924" t="s">
        <v>43</v>
      </c>
      <c r="P924" t="s">
        <v>43</v>
      </c>
      <c r="Q924" s="2">
        <v>43834</v>
      </c>
      <c r="R924" t="s">
        <v>23</v>
      </c>
      <c r="S924" t="s">
        <v>24</v>
      </c>
      <c r="T924">
        <f>_xlfn.DAYS(Raw_data_US_healthcare[[#This Row],[Discharge Date]],Raw_data_US_healthcare[[#This Row],[Date of Admission]])</f>
        <v>30</v>
      </c>
    </row>
    <row r="925" spans="1:20" x14ac:dyDescent="0.3">
      <c r="A925" t="s">
        <v>26511</v>
      </c>
      <c r="B925" t="s">
        <v>2749</v>
      </c>
      <c r="C925">
        <v>31</v>
      </c>
      <c r="D925" t="str">
        <f>IF(Raw_data_US_healthcare[[#This Row],[Age]]&lt;35,"Young",IF(Raw_data_US_healthcare[[#This Row],[Age]]&lt;60,"Middle","Senior"))</f>
        <v>Young</v>
      </c>
      <c r="E925" t="s">
        <v>16</v>
      </c>
      <c r="F925" t="s">
        <v>17</v>
      </c>
      <c r="G925" t="s">
        <v>17</v>
      </c>
      <c r="H925" t="s">
        <v>18</v>
      </c>
      <c r="I925" s="2">
        <v>44585</v>
      </c>
      <c r="J925" t="s">
        <v>2750</v>
      </c>
      <c r="K925" t="s">
        <v>2751</v>
      </c>
      <c r="L925" t="s">
        <v>52</v>
      </c>
      <c r="M925">
        <v>12685.786400000001</v>
      </c>
      <c r="N925">
        <v>316</v>
      </c>
      <c r="O925" t="s">
        <v>39</v>
      </c>
      <c r="P925" t="s">
        <v>39</v>
      </c>
      <c r="Q925" s="2">
        <v>44596</v>
      </c>
      <c r="R925" t="s">
        <v>44</v>
      </c>
      <c r="S925" t="s">
        <v>24</v>
      </c>
      <c r="T925">
        <f>_xlfn.DAYS(Raw_data_US_healthcare[[#This Row],[Discharge Date]],Raw_data_US_healthcare[[#This Row],[Date of Admission]])</f>
        <v>11</v>
      </c>
    </row>
    <row r="926" spans="1:20" x14ac:dyDescent="0.3">
      <c r="A926" t="s">
        <v>26511</v>
      </c>
      <c r="B926" t="s">
        <v>2752</v>
      </c>
      <c r="C926">
        <v>55</v>
      </c>
      <c r="D926" t="str">
        <f>IF(Raw_data_US_healthcare[[#This Row],[Age]]&lt;35,"Young",IF(Raw_data_US_healthcare[[#This Row],[Age]]&lt;60,"Middle","Senior"))</f>
        <v>Middle</v>
      </c>
      <c r="E926" t="s">
        <v>16</v>
      </c>
      <c r="F926" t="s">
        <v>113</v>
      </c>
      <c r="G926" t="s">
        <v>113</v>
      </c>
      <c r="H926" t="s">
        <v>26516</v>
      </c>
      <c r="I926" s="2">
        <v>43720</v>
      </c>
      <c r="J926" t="s">
        <v>2753</v>
      </c>
      <c r="K926" t="s">
        <v>2754</v>
      </c>
      <c r="L926" t="s">
        <v>21</v>
      </c>
      <c r="M926">
        <v>31818.406299999999</v>
      </c>
      <c r="N926">
        <v>146</v>
      </c>
      <c r="O926" t="s">
        <v>39</v>
      </c>
      <c r="P926" t="s">
        <v>39</v>
      </c>
      <c r="Q926" s="2">
        <v>43731</v>
      </c>
      <c r="R926" t="s">
        <v>83</v>
      </c>
      <c r="S926" t="s">
        <v>24</v>
      </c>
      <c r="T926">
        <f>_xlfn.DAYS(Raw_data_US_healthcare[[#This Row],[Discharge Date]],Raw_data_US_healthcare[[#This Row],[Date of Admission]])</f>
        <v>11</v>
      </c>
    </row>
    <row r="927" spans="1:20" x14ac:dyDescent="0.3">
      <c r="A927" t="s">
        <v>26512</v>
      </c>
      <c r="B927" t="s">
        <v>2755</v>
      </c>
      <c r="C927">
        <v>51</v>
      </c>
      <c r="D927" t="str">
        <f>IF(Raw_data_US_healthcare[[#This Row],[Age]]&lt;35,"Young",IF(Raw_data_US_healthcare[[#This Row],[Age]]&lt;60,"Middle","Senior"))</f>
        <v>Middle</v>
      </c>
      <c r="E927" t="s">
        <v>26</v>
      </c>
      <c r="F927" t="s">
        <v>113</v>
      </c>
      <c r="G927" t="s">
        <v>113</v>
      </c>
      <c r="H927" t="s">
        <v>26516</v>
      </c>
      <c r="I927" s="2">
        <v>44847</v>
      </c>
      <c r="J927" t="s">
        <v>2756</v>
      </c>
      <c r="K927" t="s">
        <v>2757</v>
      </c>
      <c r="L927" t="s">
        <v>52</v>
      </c>
      <c r="M927">
        <v>15783.2472</v>
      </c>
      <c r="N927">
        <v>491</v>
      </c>
      <c r="O927" t="s">
        <v>39</v>
      </c>
      <c r="P927" t="s">
        <v>39</v>
      </c>
      <c r="Q927" s="2">
        <v>44855</v>
      </c>
      <c r="R927" t="s">
        <v>48</v>
      </c>
      <c r="S927" t="s">
        <v>24</v>
      </c>
      <c r="T927">
        <f>_xlfn.DAYS(Raw_data_US_healthcare[[#This Row],[Discharge Date]],Raw_data_US_healthcare[[#This Row],[Date of Admission]])</f>
        <v>8</v>
      </c>
    </row>
    <row r="928" spans="1:20" x14ac:dyDescent="0.3">
      <c r="A928" t="s">
        <v>26511</v>
      </c>
      <c r="B928" t="s">
        <v>2758</v>
      </c>
      <c r="C928">
        <v>60</v>
      </c>
      <c r="D928" t="str">
        <f>IF(Raw_data_US_healthcare[[#This Row],[Age]]&lt;35,"Young",IF(Raw_data_US_healthcare[[#This Row],[Age]]&lt;60,"Middle","Senior"))</f>
        <v>Senior</v>
      </c>
      <c r="E928" t="s">
        <v>16</v>
      </c>
      <c r="F928" t="s">
        <v>27</v>
      </c>
      <c r="G928" t="s">
        <v>27</v>
      </c>
      <c r="H928" t="s">
        <v>28</v>
      </c>
      <c r="I928" s="2">
        <v>43848</v>
      </c>
      <c r="J928" t="s">
        <v>2759</v>
      </c>
      <c r="K928" t="s">
        <v>2760</v>
      </c>
      <c r="L928" t="s">
        <v>56</v>
      </c>
      <c r="M928">
        <v>25633.31</v>
      </c>
      <c r="N928">
        <v>216</v>
      </c>
      <c r="O928" t="s">
        <v>43</v>
      </c>
      <c r="P928" t="s">
        <v>43</v>
      </c>
      <c r="Q928" s="2">
        <v>43878</v>
      </c>
      <c r="R928" t="s">
        <v>83</v>
      </c>
      <c r="S928" t="s">
        <v>24</v>
      </c>
      <c r="T928">
        <f>_xlfn.DAYS(Raw_data_US_healthcare[[#This Row],[Discharge Date]],Raw_data_US_healthcare[[#This Row],[Date of Admission]])</f>
        <v>30</v>
      </c>
    </row>
    <row r="929" spans="1:20" x14ac:dyDescent="0.3">
      <c r="A929" t="s">
        <v>26512</v>
      </c>
      <c r="B929" t="s">
        <v>2761</v>
      </c>
      <c r="C929">
        <v>39</v>
      </c>
      <c r="D929" t="str">
        <f>IF(Raw_data_US_healthcare[[#This Row],[Age]]&lt;35,"Young",IF(Raw_data_US_healthcare[[#This Row],[Age]]&lt;60,"Middle","Senior"))</f>
        <v>Middle</v>
      </c>
      <c r="E929" t="s">
        <v>26</v>
      </c>
      <c r="F929" t="s">
        <v>35</v>
      </c>
      <c r="G929" t="s">
        <v>35</v>
      </c>
      <c r="H929" t="s">
        <v>26516</v>
      </c>
      <c r="I929" s="2">
        <v>43538</v>
      </c>
      <c r="J929" t="s">
        <v>2762</v>
      </c>
      <c r="K929" t="s">
        <v>2763</v>
      </c>
      <c r="L929" t="s">
        <v>31</v>
      </c>
      <c r="M929">
        <v>15756.281999999999</v>
      </c>
      <c r="N929">
        <v>453</v>
      </c>
      <c r="O929" t="s">
        <v>39</v>
      </c>
      <c r="P929" t="s">
        <v>39</v>
      </c>
      <c r="Q929" s="2">
        <v>43540</v>
      </c>
      <c r="R929" t="s">
        <v>48</v>
      </c>
      <c r="S929" t="s">
        <v>33</v>
      </c>
      <c r="T929">
        <f>_xlfn.DAYS(Raw_data_US_healthcare[[#This Row],[Discharge Date]],Raw_data_US_healthcare[[#This Row],[Date of Admission]])</f>
        <v>2</v>
      </c>
    </row>
    <row r="930" spans="1:20" x14ac:dyDescent="0.3">
      <c r="A930" t="s">
        <v>26512</v>
      </c>
      <c r="B930" t="s">
        <v>2764</v>
      </c>
      <c r="C930">
        <v>31</v>
      </c>
      <c r="D930" t="str">
        <f>IF(Raw_data_US_healthcare[[#This Row],[Age]]&lt;35,"Young",IF(Raw_data_US_healthcare[[#This Row],[Age]]&lt;60,"Middle","Senior"))</f>
        <v>Young</v>
      </c>
      <c r="E930" t="s">
        <v>26</v>
      </c>
      <c r="F930" t="s">
        <v>62</v>
      </c>
      <c r="G930" t="s">
        <v>62</v>
      </c>
      <c r="H930" t="s">
        <v>26516</v>
      </c>
      <c r="I930" s="2">
        <v>43779</v>
      </c>
      <c r="J930" t="s">
        <v>2765</v>
      </c>
      <c r="K930" t="s">
        <v>2766</v>
      </c>
      <c r="L930" t="s">
        <v>52</v>
      </c>
      <c r="M930">
        <v>4037.2503999999999</v>
      </c>
      <c r="N930">
        <v>126</v>
      </c>
      <c r="O930" t="s">
        <v>39</v>
      </c>
      <c r="P930" t="s">
        <v>39</v>
      </c>
      <c r="Q930" s="2">
        <v>43782</v>
      </c>
      <c r="R930" t="s">
        <v>32</v>
      </c>
      <c r="S930" t="s">
        <v>33</v>
      </c>
      <c r="T930">
        <f>_xlfn.DAYS(Raw_data_US_healthcare[[#This Row],[Discharge Date]],Raw_data_US_healthcare[[#This Row],[Date of Admission]])</f>
        <v>3</v>
      </c>
    </row>
    <row r="931" spans="1:20" x14ac:dyDescent="0.3">
      <c r="A931" t="s">
        <v>26511</v>
      </c>
      <c r="B931" t="s">
        <v>2767</v>
      </c>
      <c r="C931">
        <v>41</v>
      </c>
      <c r="D931" t="str">
        <f>IF(Raw_data_US_healthcare[[#This Row],[Age]]&lt;35,"Young",IF(Raw_data_US_healthcare[[#This Row],[Age]]&lt;60,"Middle","Senior"))</f>
        <v>Middle</v>
      </c>
      <c r="E931" t="s">
        <v>16</v>
      </c>
      <c r="F931" t="s">
        <v>49</v>
      </c>
      <c r="G931" t="s">
        <v>49</v>
      </c>
      <c r="H931" t="s">
        <v>26516</v>
      </c>
      <c r="I931" s="2">
        <v>45117</v>
      </c>
      <c r="J931" t="s">
        <v>2768</v>
      </c>
      <c r="K931" t="s">
        <v>2769</v>
      </c>
      <c r="L931" t="s">
        <v>21</v>
      </c>
      <c r="M931">
        <v>13347.6158</v>
      </c>
      <c r="N931">
        <v>269</v>
      </c>
      <c r="O931" t="s">
        <v>22</v>
      </c>
      <c r="P931" t="s">
        <v>22</v>
      </c>
      <c r="Q931" s="2">
        <v>45119</v>
      </c>
      <c r="R931" t="s">
        <v>23</v>
      </c>
      <c r="S931" t="s">
        <v>45</v>
      </c>
      <c r="T931">
        <f>_xlfn.DAYS(Raw_data_US_healthcare[[#This Row],[Discharge Date]],Raw_data_US_healthcare[[#This Row],[Date of Admission]])</f>
        <v>2</v>
      </c>
    </row>
    <row r="932" spans="1:20" x14ac:dyDescent="0.3">
      <c r="A932" t="s">
        <v>26512</v>
      </c>
      <c r="B932" t="s">
        <v>2770</v>
      </c>
      <c r="C932">
        <v>80</v>
      </c>
      <c r="D932" t="str">
        <f>IF(Raw_data_US_healthcare[[#This Row],[Age]]&lt;35,"Young",IF(Raw_data_US_healthcare[[#This Row],[Age]]&lt;60,"Middle","Senior"))</f>
        <v>Senior</v>
      </c>
      <c r="E932" t="s">
        <v>26</v>
      </c>
      <c r="F932" t="s">
        <v>17</v>
      </c>
      <c r="G932" t="s">
        <v>17</v>
      </c>
      <c r="H932" t="s">
        <v>26516</v>
      </c>
      <c r="I932" s="2">
        <v>44055</v>
      </c>
      <c r="J932" t="s">
        <v>2771</v>
      </c>
      <c r="K932" t="s">
        <v>2772</v>
      </c>
      <c r="L932" t="s">
        <v>21</v>
      </c>
      <c r="M932">
        <v>5515.0325000000003</v>
      </c>
      <c r="N932">
        <v>145</v>
      </c>
      <c r="O932" t="s">
        <v>39</v>
      </c>
      <c r="P932" t="s">
        <v>39</v>
      </c>
      <c r="Q932" s="2">
        <v>44070</v>
      </c>
      <c r="R932" t="s">
        <v>23</v>
      </c>
      <c r="S932" t="s">
        <v>33</v>
      </c>
      <c r="T932">
        <f>_xlfn.DAYS(Raw_data_US_healthcare[[#This Row],[Discharge Date]],Raw_data_US_healthcare[[#This Row],[Date of Admission]])</f>
        <v>15</v>
      </c>
    </row>
    <row r="933" spans="1:20" x14ac:dyDescent="0.3">
      <c r="A933" t="s">
        <v>26512</v>
      </c>
      <c r="B933" t="s">
        <v>2773</v>
      </c>
      <c r="C933">
        <v>71</v>
      </c>
      <c r="D933" t="str">
        <f>IF(Raw_data_US_healthcare[[#This Row],[Age]]&lt;35,"Young",IF(Raw_data_US_healthcare[[#This Row],[Age]]&lt;60,"Middle","Senior"))</f>
        <v>Senior</v>
      </c>
      <c r="E933" t="s">
        <v>26</v>
      </c>
      <c r="F933" t="s">
        <v>17</v>
      </c>
      <c r="G933" t="s">
        <v>17</v>
      </c>
      <c r="H933" t="s">
        <v>69</v>
      </c>
      <c r="I933" s="2">
        <v>43636</v>
      </c>
      <c r="J933" t="s">
        <v>2774</v>
      </c>
      <c r="K933" t="s">
        <v>2775</v>
      </c>
      <c r="L933" t="s">
        <v>52</v>
      </c>
      <c r="M933">
        <v>40458.324200000003</v>
      </c>
      <c r="N933">
        <v>360</v>
      </c>
      <c r="O933" t="s">
        <v>39</v>
      </c>
      <c r="P933" t="s">
        <v>39</v>
      </c>
      <c r="Q933" s="2">
        <v>43644</v>
      </c>
      <c r="R933" t="s">
        <v>44</v>
      </c>
      <c r="S933" t="s">
        <v>33</v>
      </c>
      <c r="T933">
        <f>_xlfn.DAYS(Raw_data_US_healthcare[[#This Row],[Discharge Date]],Raw_data_US_healthcare[[#This Row],[Date of Admission]])</f>
        <v>8</v>
      </c>
    </row>
    <row r="934" spans="1:20" x14ac:dyDescent="0.3">
      <c r="A934" t="s">
        <v>26512</v>
      </c>
      <c r="B934" t="s">
        <v>2776</v>
      </c>
      <c r="C934">
        <v>44</v>
      </c>
      <c r="D934" t="str">
        <f>IF(Raw_data_US_healthcare[[#This Row],[Age]]&lt;35,"Young",IF(Raw_data_US_healthcare[[#This Row],[Age]]&lt;60,"Middle","Senior"))</f>
        <v>Middle</v>
      </c>
      <c r="E934" t="s">
        <v>26</v>
      </c>
      <c r="F934" t="s">
        <v>17</v>
      </c>
      <c r="G934" t="s">
        <v>17</v>
      </c>
      <c r="H934" t="s">
        <v>69</v>
      </c>
      <c r="I934" s="2">
        <v>43722</v>
      </c>
      <c r="J934" t="s">
        <v>2777</v>
      </c>
      <c r="K934" t="s">
        <v>2778</v>
      </c>
      <c r="L934" t="s">
        <v>31</v>
      </c>
      <c r="M934">
        <v>74086.457500000004</v>
      </c>
      <c r="N934">
        <v>230</v>
      </c>
      <c r="O934" t="s">
        <v>22</v>
      </c>
      <c r="P934" t="s">
        <v>22</v>
      </c>
      <c r="Q934" s="2">
        <v>43726</v>
      </c>
      <c r="R934" t="s">
        <v>44</v>
      </c>
      <c r="S934" t="s">
        <v>33</v>
      </c>
      <c r="T934">
        <f>_xlfn.DAYS(Raw_data_US_healthcare[[#This Row],[Discharge Date]],Raw_data_US_healthcare[[#This Row],[Date of Admission]])</f>
        <v>4</v>
      </c>
    </row>
    <row r="935" spans="1:20" x14ac:dyDescent="0.3">
      <c r="A935" t="s">
        <v>26511</v>
      </c>
      <c r="B935" t="s">
        <v>2779</v>
      </c>
      <c r="C935">
        <v>63</v>
      </c>
      <c r="D935" t="str">
        <f>IF(Raw_data_US_healthcare[[#This Row],[Age]]&lt;35,"Young",IF(Raw_data_US_healthcare[[#This Row],[Age]]&lt;60,"Middle","Senior"))</f>
        <v>Senior</v>
      </c>
      <c r="E935" t="s">
        <v>16</v>
      </c>
      <c r="F935" t="s">
        <v>62</v>
      </c>
      <c r="G935" t="s">
        <v>62</v>
      </c>
      <c r="H935" t="s">
        <v>28</v>
      </c>
      <c r="I935" s="2">
        <v>44512</v>
      </c>
      <c r="J935" t="s">
        <v>2780</v>
      </c>
      <c r="K935" t="s">
        <v>2781</v>
      </c>
      <c r="L935" t="s">
        <v>56</v>
      </c>
      <c r="M935">
        <v>3197.5729000000001</v>
      </c>
      <c r="N935">
        <v>345</v>
      </c>
      <c r="O935" t="s">
        <v>43</v>
      </c>
      <c r="P935" t="s">
        <v>43</v>
      </c>
      <c r="Q935" s="2">
        <v>44530</v>
      </c>
      <c r="R935" t="s">
        <v>48</v>
      </c>
      <c r="S935" t="s">
        <v>24</v>
      </c>
      <c r="T935">
        <f>_xlfn.DAYS(Raw_data_US_healthcare[[#This Row],[Discharge Date]],Raw_data_US_healthcare[[#This Row],[Date of Admission]])</f>
        <v>18</v>
      </c>
    </row>
    <row r="936" spans="1:20" x14ac:dyDescent="0.3">
      <c r="A936" t="s">
        <v>26511</v>
      </c>
      <c r="B936" t="s">
        <v>1475</v>
      </c>
      <c r="C936">
        <v>75</v>
      </c>
      <c r="D936" t="str">
        <f>IF(Raw_data_US_healthcare[[#This Row],[Age]]&lt;35,"Young",IF(Raw_data_US_healthcare[[#This Row],[Age]]&lt;60,"Middle","Senior"))</f>
        <v>Senior</v>
      </c>
      <c r="E936" t="s">
        <v>16</v>
      </c>
      <c r="F936" t="s">
        <v>88</v>
      </c>
      <c r="G936" t="s">
        <v>88</v>
      </c>
      <c r="H936" t="s">
        <v>18</v>
      </c>
      <c r="I936" s="2">
        <v>43931</v>
      </c>
      <c r="J936" t="s">
        <v>2782</v>
      </c>
      <c r="K936" t="s">
        <v>2783</v>
      </c>
      <c r="L936" t="s">
        <v>31</v>
      </c>
      <c r="M936">
        <v>29600.600399999999</v>
      </c>
      <c r="N936">
        <v>481</v>
      </c>
      <c r="O936" t="s">
        <v>39</v>
      </c>
      <c r="P936" t="s">
        <v>39</v>
      </c>
      <c r="Q936" s="2">
        <v>43961</v>
      </c>
      <c r="R936" t="s">
        <v>23</v>
      </c>
      <c r="S936" t="s">
        <v>24</v>
      </c>
      <c r="T936">
        <f>_xlfn.DAYS(Raw_data_US_healthcare[[#This Row],[Discharge Date]],Raw_data_US_healthcare[[#This Row],[Date of Admission]])</f>
        <v>30</v>
      </c>
    </row>
    <row r="937" spans="1:20" x14ac:dyDescent="0.3">
      <c r="A937" t="s">
        <v>26512</v>
      </c>
      <c r="B937" t="s">
        <v>2784</v>
      </c>
      <c r="C937">
        <v>31</v>
      </c>
      <c r="D937" t="str">
        <f>IF(Raw_data_US_healthcare[[#This Row],[Age]]&lt;35,"Young",IF(Raw_data_US_healthcare[[#This Row],[Age]]&lt;60,"Middle","Senior"))</f>
        <v>Young</v>
      </c>
      <c r="E937" t="s">
        <v>26</v>
      </c>
      <c r="F937" t="s">
        <v>49</v>
      </c>
      <c r="G937" t="s">
        <v>49</v>
      </c>
      <c r="H937" t="s">
        <v>26516</v>
      </c>
      <c r="I937" s="2">
        <v>44531</v>
      </c>
      <c r="J937" t="s">
        <v>2785</v>
      </c>
      <c r="K937" t="s">
        <v>2786</v>
      </c>
      <c r="L937" t="s">
        <v>52</v>
      </c>
      <c r="M937">
        <v>33452.1607</v>
      </c>
      <c r="N937">
        <v>354</v>
      </c>
      <c r="O937" t="s">
        <v>43</v>
      </c>
      <c r="P937" t="s">
        <v>43</v>
      </c>
      <c r="Q937" s="2">
        <v>44543</v>
      </c>
      <c r="R937" t="s">
        <v>23</v>
      </c>
      <c r="S937" t="s">
        <v>33</v>
      </c>
      <c r="T937">
        <f>_xlfn.DAYS(Raw_data_US_healthcare[[#This Row],[Discharge Date]],Raw_data_US_healthcare[[#This Row],[Date of Admission]])</f>
        <v>12</v>
      </c>
    </row>
    <row r="938" spans="1:20" x14ac:dyDescent="0.3">
      <c r="A938" t="s">
        <v>26511</v>
      </c>
      <c r="B938" t="s">
        <v>2787</v>
      </c>
      <c r="C938">
        <v>22</v>
      </c>
      <c r="D938" t="str">
        <f>IF(Raw_data_US_healthcare[[#This Row],[Age]]&lt;35,"Young",IF(Raw_data_US_healthcare[[#This Row],[Age]]&lt;60,"Middle","Senior"))</f>
        <v>Young</v>
      </c>
      <c r="E938" t="s">
        <v>16</v>
      </c>
      <c r="F938" t="s">
        <v>113</v>
      </c>
      <c r="G938" t="s">
        <v>113</v>
      </c>
      <c r="H938" t="s">
        <v>28</v>
      </c>
      <c r="I938" s="2">
        <v>44962</v>
      </c>
      <c r="J938" t="s">
        <v>2788</v>
      </c>
      <c r="K938" t="s">
        <v>2789</v>
      </c>
      <c r="L938" t="s">
        <v>60</v>
      </c>
      <c r="M938">
        <v>10688.6721</v>
      </c>
      <c r="N938">
        <v>399</v>
      </c>
      <c r="O938" t="s">
        <v>43</v>
      </c>
      <c r="P938" t="s">
        <v>43</v>
      </c>
      <c r="Q938" s="2">
        <v>44968</v>
      </c>
      <c r="R938" t="s">
        <v>83</v>
      </c>
      <c r="S938" t="s">
        <v>45</v>
      </c>
      <c r="T938">
        <f>_xlfn.DAYS(Raw_data_US_healthcare[[#This Row],[Discharge Date]],Raw_data_US_healthcare[[#This Row],[Date of Admission]])</f>
        <v>6</v>
      </c>
    </row>
    <row r="939" spans="1:20" x14ac:dyDescent="0.3">
      <c r="A939" t="s">
        <v>26511</v>
      </c>
      <c r="B939" t="s">
        <v>2790</v>
      </c>
      <c r="C939">
        <v>41</v>
      </c>
      <c r="D939" t="str">
        <f>IF(Raw_data_US_healthcare[[#This Row],[Age]]&lt;35,"Young",IF(Raw_data_US_healthcare[[#This Row],[Age]]&lt;60,"Middle","Senior"))</f>
        <v>Middle</v>
      </c>
      <c r="E939" t="s">
        <v>16</v>
      </c>
      <c r="F939" t="s">
        <v>88</v>
      </c>
      <c r="G939" t="s">
        <v>88</v>
      </c>
      <c r="H939" t="s">
        <v>36</v>
      </c>
      <c r="I939" s="2">
        <v>44275</v>
      </c>
      <c r="J939" t="s">
        <v>2791</v>
      </c>
      <c r="K939" t="s">
        <v>2792</v>
      </c>
      <c r="L939" t="s">
        <v>56</v>
      </c>
      <c r="M939">
        <v>20123.8449</v>
      </c>
      <c r="N939">
        <v>401</v>
      </c>
      <c r="O939" t="s">
        <v>22</v>
      </c>
      <c r="P939" t="s">
        <v>22</v>
      </c>
      <c r="Q939" s="2">
        <v>44279</v>
      </c>
      <c r="R939" t="s">
        <v>32</v>
      </c>
      <c r="S939" t="s">
        <v>24</v>
      </c>
      <c r="T939">
        <f>_xlfn.DAYS(Raw_data_US_healthcare[[#This Row],[Discharge Date]],Raw_data_US_healthcare[[#This Row],[Date of Admission]])</f>
        <v>4</v>
      </c>
    </row>
    <row r="940" spans="1:20" x14ac:dyDescent="0.3">
      <c r="A940" t="s">
        <v>26512</v>
      </c>
      <c r="B940" t="s">
        <v>2793</v>
      </c>
      <c r="C940">
        <v>53</v>
      </c>
      <c r="D940" t="str">
        <f>IF(Raw_data_US_healthcare[[#This Row],[Age]]&lt;35,"Young",IF(Raw_data_US_healthcare[[#This Row],[Age]]&lt;60,"Middle","Senior"))</f>
        <v>Middle</v>
      </c>
      <c r="E940" t="s">
        <v>26</v>
      </c>
      <c r="F940" t="s">
        <v>113</v>
      </c>
      <c r="G940" t="s">
        <v>113</v>
      </c>
      <c r="H940" t="s">
        <v>18</v>
      </c>
      <c r="I940" s="2">
        <v>44860</v>
      </c>
      <c r="J940" t="s">
        <v>2794</v>
      </c>
      <c r="K940" t="s">
        <v>2795</v>
      </c>
      <c r="L940" t="s">
        <v>31</v>
      </c>
      <c r="M940">
        <v>40132.080999999998</v>
      </c>
      <c r="N940">
        <v>247</v>
      </c>
      <c r="O940" t="s">
        <v>39</v>
      </c>
      <c r="P940" t="s">
        <v>39</v>
      </c>
      <c r="Q940" s="2">
        <v>44871</v>
      </c>
      <c r="R940" t="s">
        <v>23</v>
      </c>
      <c r="S940" t="s">
        <v>33</v>
      </c>
      <c r="T940">
        <f>_xlfn.DAYS(Raw_data_US_healthcare[[#This Row],[Discharge Date]],Raw_data_US_healthcare[[#This Row],[Date of Admission]])</f>
        <v>11</v>
      </c>
    </row>
    <row r="941" spans="1:20" x14ac:dyDescent="0.3">
      <c r="A941" t="s">
        <v>26511</v>
      </c>
      <c r="B941" t="s">
        <v>2796</v>
      </c>
      <c r="C941">
        <v>71</v>
      </c>
      <c r="D941" t="str">
        <f>IF(Raw_data_US_healthcare[[#This Row],[Age]]&lt;35,"Young",IF(Raw_data_US_healthcare[[#This Row],[Age]]&lt;60,"Middle","Senior"))</f>
        <v>Senior</v>
      </c>
      <c r="E941" t="s">
        <v>16</v>
      </c>
      <c r="F941" t="s">
        <v>228</v>
      </c>
      <c r="G941" t="s">
        <v>228</v>
      </c>
      <c r="H941" t="s">
        <v>18</v>
      </c>
      <c r="I941" s="2">
        <v>44533</v>
      </c>
      <c r="J941" t="s">
        <v>2797</v>
      </c>
      <c r="K941" t="s">
        <v>2798</v>
      </c>
      <c r="L941" t="s">
        <v>52</v>
      </c>
      <c r="M941">
        <v>34596.133999999998</v>
      </c>
      <c r="N941">
        <v>293</v>
      </c>
      <c r="O941" t="s">
        <v>43</v>
      </c>
      <c r="P941" t="s">
        <v>43</v>
      </c>
      <c r="Q941" s="2">
        <v>44557</v>
      </c>
      <c r="R941" t="s">
        <v>48</v>
      </c>
      <c r="S941" t="s">
        <v>33</v>
      </c>
      <c r="T941">
        <f>_xlfn.DAYS(Raw_data_US_healthcare[[#This Row],[Discharge Date]],Raw_data_US_healthcare[[#This Row],[Date of Admission]])</f>
        <v>24</v>
      </c>
    </row>
    <row r="942" spans="1:20" x14ac:dyDescent="0.3">
      <c r="A942" t="s">
        <v>26511</v>
      </c>
      <c r="B942" t="s">
        <v>2799</v>
      </c>
      <c r="C942">
        <v>53</v>
      </c>
      <c r="D942" t="str">
        <f>IF(Raw_data_US_healthcare[[#This Row],[Age]]&lt;35,"Young",IF(Raw_data_US_healthcare[[#This Row],[Age]]&lt;60,"Middle","Senior"))</f>
        <v>Middle</v>
      </c>
      <c r="E942" t="s">
        <v>16</v>
      </c>
      <c r="F942" t="s">
        <v>62</v>
      </c>
      <c r="G942" t="s">
        <v>62</v>
      </c>
      <c r="H942" t="s">
        <v>36</v>
      </c>
      <c r="I942" s="2">
        <v>43937</v>
      </c>
      <c r="J942" t="s">
        <v>2800</v>
      </c>
      <c r="K942" t="s">
        <v>2801</v>
      </c>
      <c r="L942" t="s">
        <v>21</v>
      </c>
      <c r="M942">
        <v>16489.573100000001</v>
      </c>
      <c r="N942">
        <v>313</v>
      </c>
      <c r="O942" t="s">
        <v>22</v>
      </c>
      <c r="P942" t="s">
        <v>22</v>
      </c>
      <c r="Q942" s="2">
        <v>43950</v>
      </c>
      <c r="R942" t="s">
        <v>48</v>
      </c>
      <c r="S942" t="s">
        <v>45</v>
      </c>
      <c r="T942">
        <f>_xlfn.DAYS(Raw_data_US_healthcare[[#This Row],[Discharge Date]],Raw_data_US_healthcare[[#This Row],[Date of Admission]])</f>
        <v>13</v>
      </c>
    </row>
    <row r="943" spans="1:20" x14ac:dyDescent="0.3">
      <c r="A943" t="s">
        <v>26512</v>
      </c>
      <c r="B943" t="s">
        <v>2802</v>
      </c>
      <c r="C943">
        <v>62</v>
      </c>
      <c r="D943" t="str">
        <f>IF(Raw_data_US_healthcare[[#This Row],[Age]]&lt;35,"Young",IF(Raw_data_US_healthcare[[#This Row],[Age]]&lt;60,"Middle","Senior"))</f>
        <v>Senior</v>
      </c>
      <c r="E943" t="s">
        <v>26</v>
      </c>
      <c r="F943" t="s">
        <v>49</v>
      </c>
      <c r="G943" t="s">
        <v>49</v>
      </c>
      <c r="H943" t="s">
        <v>69</v>
      </c>
      <c r="I943" s="2">
        <v>43921</v>
      </c>
      <c r="J943" t="s">
        <v>2803</v>
      </c>
      <c r="K943" t="s">
        <v>2804</v>
      </c>
      <c r="L943" t="s">
        <v>31</v>
      </c>
      <c r="M943">
        <v>40575.303200000002</v>
      </c>
      <c r="N943">
        <v>468</v>
      </c>
      <c r="O943" t="s">
        <v>39</v>
      </c>
      <c r="P943" t="s">
        <v>39</v>
      </c>
      <c r="Q943" s="2">
        <v>43934</v>
      </c>
      <c r="R943" t="s">
        <v>23</v>
      </c>
      <c r="S943" t="s">
        <v>24</v>
      </c>
      <c r="T943">
        <f>_xlfn.DAYS(Raw_data_US_healthcare[[#This Row],[Discharge Date]],Raw_data_US_healthcare[[#This Row],[Date of Admission]])</f>
        <v>13</v>
      </c>
    </row>
    <row r="944" spans="1:20" x14ac:dyDescent="0.3">
      <c r="A944" t="s">
        <v>26511</v>
      </c>
      <c r="B944" t="s">
        <v>2805</v>
      </c>
      <c r="C944">
        <v>63</v>
      </c>
      <c r="D944" t="str">
        <f>IF(Raw_data_US_healthcare[[#This Row],[Age]]&lt;35,"Young",IF(Raw_data_US_healthcare[[#This Row],[Age]]&lt;60,"Middle","Senior"))</f>
        <v>Senior</v>
      </c>
      <c r="E944" t="s">
        <v>16</v>
      </c>
      <c r="F944" t="s">
        <v>113</v>
      </c>
      <c r="G944" t="s">
        <v>113</v>
      </c>
      <c r="H944" t="s">
        <v>26514</v>
      </c>
      <c r="I944" s="2">
        <v>45037</v>
      </c>
      <c r="J944" t="s">
        <v>2806</v>
      </c>
      <c r="K944" t="s">
        <v>2807</v>
      </c>
      <c r="L944" t="s">
        <v>21</v>
      </c>
      <c r="M944">
        <v>20280.4251</v>
      </c>
      <c r="N944">
        <v>124</v>
      </c>
      <c r="O944" t="s">
        <v>43</v>
      </c>
      <c r="P944" t="s">
        <v>43</v>
      </c>
      <c r="Q944" s="2">
        <v>45057</v>
      </c>
      <c r="R944" t="s">
        <v>48</v>
      </c>
      <c r="S944" t="s">
        <v>33</v>
      </c>
      <c r="T944">
        <f>_xlfn.DAYS(Raw_data_US_healthcare[[#This Row],[Discharge Date]],Raw_data_US_healthcare[[#This Row],[Date of Admission]])</f>
        <v>20</v>
      </c>
    </row>
    <row r="945" spans="1:20" x14ac:dyDescent="0.3">
      <c r="A945" t="s">
        <v>26511</v>
      </c>
      <c r="B945" t="s">
        <v>2808</v>
      </c>
      <c r="C945">
        <v>20</v>
      </c>
      <c r="D945" t="str">
        <f>IF(Raw_data_US_healthcare[[#This Row],[Age]]&lt;35,"Young",IF(Raw_data_US_healthcare[[#This Row],[Age]]&lt;60,"Middle","Senior"))</f>
        <v>Young</v>
      </c>
      <c r="E945" t="s">
        <v>16</v>
      </c>
      <c r="F945" t="s">
        <v>228</v>
      </c>
      <c r="G945" t="s">
        <v>228</v>
      </c>
      <c r="H945" t="s">
        <v>36</v>
      </c>
      <c r="I945" s="2">
        <v>44767</v>
      </c>
      <c r="J945" t="s">
        <v>2809</v>
      </c>
      <c r="K945" t="s">
        <v>2810</v>
      </c>
      <c r="L945" t="s">
        <v>52</v>
      </c>
      <c r="M945">
        <v>21982.8894</v>
      </c>
      <c r="N945">
        <v>470</v>
      </c>
      <c r="O945" t="s">
        <v>22</v>
      </c>
      <c r="P945" t="s">
        <v>22</v>
      </c>
      <c r="Q945" s="2">
        <v>44780</v>
      </c>
      <c r="R945" t="s">
        <v>23</v>
      </c>
      <c r="S945" t="s">
        <v>45</v>
      </c>
      <c r="T945">
        <f>_xlfn.DAYS(Raw_data_US_healthcare[[#This Row],[Discharge Date]],Raw_data_US_healthcare[[#This Row],[Date of Admission]])</f>
        <v>13</v>
      </c>
    </row>
    <row r="946" spans="1:20" x14ac:dyDescent="0.3">
      <c r="A946" t="s">
        <v>26512</v>
      </c>
      <c r="B946" t="s">
        <v>2811</v>
      </c>
      <c r="C946">
        <v>20</v>
      </c>
      <c r="D946" t="str">
        <f>IF(Raw_data_US_healthcare[[#This Row],[Age]]&lt;35,"Young",IF(Raw_data_US_healthcare[[#This Row],[Age]]&lt;60,"Middle","Senior"))</f>
        <v>Young</v>
      </c>
      <c r="E946" t="s">
        <v>26</v>
      </c>
      <c r="F946" t="s">
        <v>228</v>
      </c>
      <c r="G946" t="s">
        <v>228</v>
      </c>
      <c r="H946" t="s">
        <v>36</v>
      </c>
      <c r="I946" s="2">
        <v>44680</v>
      </c>
      <c r="J946" t="s">
        <v>2812</v>
      </c>
      <c r="K946" t="s">
        <v>2813</v>
      </c>
      <c r="L946" t="s">
        <v>52</v>
      </c>
      <c r="M946">
        <v>4982.0315000000001</v>
      </c>
      <c r="N946">
        <v>375</v>
      </c>
      <c r="O946" t="s">
        <v>39</v>
      </c>
      <c r="P946" t="s">
        <v>39</v>
      </c>
      <c r="Q946" s="2">
        <v>44681</v>
      </c>
      <c r="R946" t="s">
        <v>32</v>
      </c>
      <c r="S946" t="s">
        <v>33</v>
      </c>
      <c r="T946">
        <f>_xlfn.DAYS(Raw_data_US_healthcare[[#This Row],[Discharge Date]],Raw_data_US_healthcare[[#This Row],[Date of Admission]])</f>
        <v>1</v>
      </c>
    </row>
    <row r="947" spans="1:20" x14ac:dyDescent="0.3">
      <c r="A947" t="s">
        <v>26511</v>
      </c>
      <c r="B947" t="s">
        <v>2814</v>
      </c>
      <c r="C947">
        <v>27</v>
      </c>
      <c r="D947" t="str">
        <f>IF(Raw_data_US_healthcare[[#This Row],[Age]]&lt;35,"Young",IF(Raw_data_US_healthcare[[#This Row],[Age]]&lt;60,"Middle","Senior"))</f>
        <v>Young</v>
      </c>
      <c r="E947" t="s">
        <v>16</v>
      </c>
      <c r="F947" t="s">
        <v>27</v>
      </c>
      <c r="G947" t="s">
        <v>27</v>
      </c>
      <c r="H947" t="s">
        <v>26516</v>
      </c>
      <c r="I947" s="2">
        <v>43754</v>
      </c>
      <c r="J947" t="s">
        <v>2815</v>
      </c>
      <c r="K947" t="s">
        <v>2816</v>
      </c>
      <c r="L947" t="s">
        <v>56</v>
      </c>
      <c r="M947">
        <v>26251.683300000001</v>
      </c>
      <c r="N947">
        <v>449</v>
      </c>
      <c r="O947" t="s">
        <v>39</v>
      </c>
      <c r="P947" t="s">
        <v>39</v>
      </c>
      <c r="Q947" s="2">
        <v>43772</v>
      </c>
      <c r="R947" t="s">
        <v>23</v>
      </c>
      <c r="S947" t="s">
        <v>45</v>
      </c>
      <c r="T947">
        <f>_xlfn.DAYS(Raw_data_US_healthcare[[#This Row],[Discharge Date]],Raw_data_US_healthcare[[#This Row],[Date of Admission]])</f>
        <v>18</v>
      </c>
    </row>
    <row r="948" spans="1:20" x14ac:dyDescent="0.3">
      <c r="A948" t="s">
        <v>26511</v>
      </c>
      <c r="B948" t="s">
        <v>2817</v>
      </c>
      <c r="C948">
        <v>56</v>
      </c>
      <c r="D948" t="str">
        <f>IF(Raw_data_US_healthcare[[#This Row],[Age]]&lt;35,"Young",IF(Raw_data_US_healthcare[[#This Row],[Age]]&lt;60,"Middle","Senior"))</f>
        <v>Middle</v>
      </c>
      <c r="E948" t="s">
        <v>16</v>
      </c>
      <c r="F948" t="s">
        <v>88</v>
      </c>
      <c r="G948" t="s">
        <v>88</v>
      </c>
      <c r="H948" t="s">
        <v>26514</v>
      </c>
      <c r="I948" s="2">
        <v>44469</v>
      </c>
      <c r="J948" t="s">
        <v>2818</v>
      </c>
      <c r="K948" t="s">
        <v>2819</v>
      </c>
      <c r="L948" t="s">
        <v>52</v>
      </c>
      <c r="M948">
        <v>22752.705099999999</v>
      </c>
      <c r="N948">
        <v>500</v>
      </c>
      <c r="O948" t="s">
        <v>22</v>
      </c>
      <c r="P948" t="s">
        <v>22</v>
      </c>
      <c r="Q948" s="2">
        <v>44488</v>
      </c>
      <c r="R948" t="s">
        <v>44</v>
      </c>
      <c r="S948" t="s">
        <v>24</v>
      </c>
      <c r="T948">
        <f>_xlfn.DAYS(Raw_data_US_healthcare[[#This Row],[Discharge Date]],Raw_data_US_healthcare[[#This Row],[Date of Admission]])</f>
        <v>19</v>
      </c>
    </row>
    <row r="949" spans="1:20" x14ac:dyDescent="0.3">
      <c r="A949" t="s">
        <v>26512</v>
      </c>
      <c r="B949" t="s">
        <v>2820</v>
      </c>
      <c r="C949">
        <v>53</v>
      </c>
      <c r="D949" t="str">
        <f>IF(Raw_data_US_healthcare[[#This Row],[Age]]&lt;35,"Young",IF(Raw_data_US_healthcare[[#This Row],[Age]]&lt;60,"Middle","Senior"))</f>
        <v>Middle</v>
      </c>
      <c r="E949" t="s">
        <v>26</v>
      </c>
      <c r="F949" t="s">
        <v>49</v>
      </c>
      <c r="G949" t="s">
        <v>49</v>
      </c>
      <c r="H949" t="s">
        <v>26516</v>
      </c>
      <c r="I949" s="2">
        <v>43841</v>
      </c>
      <c r="J949" t="s">
        <v>2821</v>
      </c>
      <c r="K949" t="s">
        <v>2822</v>
      </c>
      <c r="L949" t="s">
        <v>56</v>
      </c>
      <c r="M949">
        <v>12757.558800000001</v>
      </c>
      <c r="N949">
        <v>422</v>
      </c>
      <c r="O949" t="s">
        <v>43</v>
      </c>
      <c r="P949" t="s">
        <v>43</v>
      </c>
      <c r="Q949" s="2">
        <v>43856</v>
      </c>
      <c r="R949" t="s">
        <v>83</v>
      </c>
      <c r="S949" t="s">
        <v>45</v>
      </c>
      <c r="T949">
        <f>_xlfn.DAYS(Raw_data_US_healthcare[[#This Row],[Discharge Date]],Raw_data_US_healthcare[[#This Row],[Date of Admission]])</f>
        <v>15</v>
      </c>
    </row>
    <row r="950" spans="1:20" x14ac:dyDescent="0.3">
      <c r="A950" t="s">
        <v>26511</v>
      </c>
      <c r="B950" t="s">
        <v>2823</v>
      </c>
      <c r="C950">
        <v>20</v>
      </c>
      <c r="D950" t="str">
        <f>IF(Raw_data_US_healthcare[[#This Row],[Age]]&lt;35,"Young",IF(Raw_data_US_healthcare[[#This Row],[Age]]&lt;60,"Middle","Senior"))</f>
        <v>Young</v>
      </c>
      <c r="E950" t="s">
        <v>16</v>
      </c>
      <c r="F950" t="s">
        <v>228</v>
      </c>
      <c r="G950" t="s">
        <v>228</v>
      </c>
      <c r="H950" t="s">
        <v>18</v>
      </c>
      <c r="I950" s="2">
        <v>45156</v>
      </c>
      <c r="J950" t="s">
        <v>2824</v>
      </c>
      <c r="K950" t="s">
        <v>2825</v>
      </c>
      <c r="L950" t="s">
        <v>31</v>
      </c>
      <c r="M950">
        <v>43687.192900000002</v>
      </c>
      <c r="N950">
        <v>314</v>
      </c>
      <c r="O950" t="s">
        <v>39</v>
      </c>
      <c r="P950" t="s">
        <v>39</v>
      </c>
      <c r="Q950" s="2">
        <v>45175</v>
      </c>
      <c r="R950" t="s">
        <v>48</v>
      </c>
      <c r="S950" t="s">
        <v>33</v>
      </c>
      <c r="T950">
        <f>_xlfn.DAYS(Raw_data_US_healthcare[[#This Row],[Discharge Date]],Raw_data_US_healthcare[[#This Row],[Date of Admission]])</f>
        <v>19</v>
      </c>
    </row>
    <row r="951" spans="1:20" x14ac:dyDescent="0.3">
      <c r="A951" t="s">
        <v>26512</v>
      </c>
      <c r="B951" t="s">
        <v>2826</v>
      </c>
      <c r="C951">
        <v>63</v>
      </c>
      <c r="D951" t="str">
        <f>IF(Raw_data_US_healthcare[[#This Row],[Age]]&lt;35,"Young",IF(Raw_data_US_healthcare[[#This Row],[Age]]&lt;60,"Middle","Senior"))</f>
        <v>Senior</v>
      </c>
      <c r="E951" t="s">
        <v>26</v>
      </c>
      <c r="F951" t="s">
        <v>35</v>
      </c>
      <c r="G951" t="s">
        <v>35</v>
      </c>
      <c r="H951" t="s">
        <v>26516</v>
      </c>
      <c r="I951" s="2">
        <v>44794</v>
      </c>
      <c r="J951" t="s">
        <v>2827</v>
      </c>
      <c r="K951" t="s">
        <v>2828</v>
      </c>
      <c r="L951" t="s">
        <v>21</v>
      </c>
      <c r="M951">
        <v>8233.5565000000006</v>
      </c>
      <c r="N951">
        <v>237</v>
      </c>
      <c r="O951" t="s">
        <v>22</v>
      </c>
      <c r="P951" t="s">
        <v>22</v>
      </c>
      <c r="Q951" s="2">
        <v>44810</v>
      </c>
      <c r="R951" t="s">
        <v>32</v>
      </c>
      <c r="S951" t="s">
        <v>45</v>
      </c>
      <c r="T951">
        <f>_xlfn.DAYS(Raw_data_US_healthcare[[#This Row],[Discharge Date]],Raw_data_US_healthcare[[#This Row],[Date of Admission]])</f>
        <v>16</v>
      </c>
    </row>
    <row r="952" spans="1:20" x14ac:dyDescent="0.3">
      <c r="A952" t="s">
        <v>26512</v>
      </c>
      <c r="B952" t="s">
        <v>2829</v>
      </c>
      <c r="C952">
        <v>41</v>
      </c>
      <c r="D952" t="str">
        <f>IF(Raw_data_US_healthcare[[#This Row],[Age]]&lt;35,"Young",IF(Raw_data_US_healthcare[[#This Row],[Age]]&lt;60,"Middle","Senior"))</f>
        <v>Middle</v>
      </c>
      <c r="E952" t="s">
        <v>26</v>
      </c>
      <c r="F952" t="s">
        <v>17</v>
      </c>
      <c r="G952" t="s">
        <v>17</v>
      </c>
      <c r="H952" t="s">
        <v>69</v>
      </c>
      <c r="I952" s="2">
        <v>44525</v>
      </c>
      <c r="J952" t="s">
        <v>2830</v>
      </c>
      <c r="K952" t="s">
        <v>2831</v>
      </c>
      <c r="L952" t="s">
        <v>52</v>
      </c>
      <c r="M952">
        <v>18035.340400000001</v>
      </c>
      <c r="N952">
        <v>349</v>
      </c>
      <c r="O952" t="s">
        <v>43</v>
      </c>
      <c r="P952" t="s">
        <v>43</v>
      </c>
      <c r="Q952" s="2">
        <v>44534</v>
      </c>
      <c r="R952" t="s">
        <v>23</v>
      </c>
      <c r="S952" t="s">
        <v>33</v>
      </c>
      <c r="T952">
        <f>_xlfn.DAYS(Raw_data_US_healthcare[[#This Row],[Discharge Date]],Raw_data_US_healthcare[[#This Row],[Date of Admission]])</f>
        <v>9</v>
      </c>
    </row>
    <row r="953" spans="1:20" x14ac:dyDescent="0.3">
      <c r="A953" t="s">
        <v>26512</v>
      </c>
      <c r="B953" t="s">
        <v>2832</v>
      </c>
      <c r="C953">
        <v>77</v>
      </c>
      <c r="D953" t="str">
        <f>IF(Raw_data_US_healthcare[[#This Row],[Age]]&lt;35,"Young",IF(Raw_data_US_healthcare[[#This Row],[Age]]&lt;60,"Middle","Senior"))</f>
        <v>Senior</v>
      </c>
      <c r="E953" t="s">
        <v>26</v>
      </c>
      <c r="F953" t="s">
        <v>35</v>
      </c>
      <c r="G953" t="s">
        <v>35</v>
      </c>
      <c r="H953" t="s">
        <v>69</v>
      </c>
      <c r="I953" s="2">
        <v>43455</v>
      </c>
      <c r="J953" t="s">
        <v>2833</v>
      </c>
      <c r="K953" t="s">
        <v>2834</v>
      </c>
      <c r="L953" t="s">
        <v>21</v>
      </c>
      <c r="M953">
        <v>38288.783900000002</v>
      </c>
      <c r="N953">
        <v>443</v>
      </c>
      <c r="O953" t="s">
        <v>39</v>
      </c>
      <c r="P953" t="s">
        <v>39</v>
      </c>
      <c r="Q953" s="2">
        <v>43460</v>
      </c>
      <c r="R953" t="s">
        <v>48</v>
      </c>
      <c r="S953" t="s">
        <v>33</v>
      </c>
      <c r="T953">
        <f>_xlfn.DAYS(Raw_data_US_healthcare[[#This Row],[Discharge Date]],Raw_data_US_healthcare[[#This Row],[Date of Admission]])</f>
        <v>5</v>
      </c>
    </row>
    <row r="954" spans="1:20" x14ac:dyDescent="0.3">
      <c r="A954" t="s">
        <v>26511</v>
      </c>
      <c r="B954" t="s">
        <v>2835</v>
      </c>
      <c r="C954">
        <v>31</v>
      </c>
      <c r="D954" t="str">
        <f>IF(Raw_data_US_healthcare[[#This Row],[Age]]&lt;35,"Young",IF(Raw_data_US_healthcare[[#This Row],[Age]]&lt;60,"Middle","Senior"))</f>
        <v>Young</v>
      </c>
      <c r="E954" t="s">
        <v>16</v>
      </c>
      <c r="F954" t="s">
        <v>27</v>
      </c>
      <c r="G954" t="s">
        <v>27</v>
      </c>
      <c r="H954" t="s">
        <v>36</v>
      </c>
      <c r="I954" s="2">
        <v>44284</v>
      </c>
      <c r="J954" t="s">
        <v>2836</v>
      </c>
      <c r="K954" t="s">
        <v>2837</v>
      </c>
      <c r="L954" t="s">
        <v>52</v>
      </c>
      <c r="M954">
        <v>22382.858400000001</v>
      </c>
      <c r="N954">
        <v>437</v>
      </c>
      <c r="O954" t="s">
        <v>22</v>
      </c>
      <c r="P954" t="s">
        <v>22</v>
      </c>
      <c r="Q954" s="2">
        <v>44288</v>
      </c>
      <c r="R954" t="s">
        <v>83</v>
      </c>
      <c r="S954" t="s">
        <v>45</v>
      </c>
      <c r="T954">
        <f>_xlfn.DAYS(Raw_data_US_healthcare[[#This Row],[Discharge Date]],Raw_data_US_healthcare[[#This Row],[Date of Admission]])</f>
        <v>4</v>
      </c>
    </row>
    <row r="955" spans="1:20" x14ac:dyDescent="0.3">
      <c r="A955" t="s">
        <v>26511</v>
      </c>
      <c r="B955" t="s">
        <v>2838</v>
      </c>
      <c r="C955">
        <v>20</v>
      </c>
      <c r="D955" t="str">
        <f>IF(Raw_data_US_healthcare[[#This Row],[Age]]&lt;35,"Young",IF(Raw_data_US_healthcare[[#This Row],[Age]]&lt;60,"Middle","Senior"))</f>
        <v>Young</v>
      </c>
      <c r="E955" t="s">
        <v>16</v>
      </c>
      <c r="F955" t="s">
        <v>62</v>
      </c>
      <c r="G955" t="s">
        <v>62</v>
      </c>
      <c r="H955" t="s">
        <v>69</v>
      </c>
      <c r="I955" s="2">
        <v>44356</v>
      </c>
      <c r="J955" t="s">
        <v>2839</v>
      </c>
      <c r="K955" t="s">
        <v>2840</v>
      </c>
      <c r="L955" t="s">
        <v>31</v>
      </c>
      <c r="M955">
        <v>48347.601799999997</v>
      </c>
      <c r="N955">
        <v>295</v>
      </c>
      <c r="O955" t="s">
        <v>39</v>
      </c>
      <c r="P955" t="s">
        <v>39</v>
      </c>
      <c r="Q955" s="2">
        <v>44375</v>
      </c>
      <c r="R955" t="s">
        <v>48</v>
      </c>
      <c r="S955" t="s">
        <v>33</v>
      </c>
      <c r="T955">
        <f>_xlfn.DAYS(Raw_data_US_healthcare[[#This Row],[Discharge Date]],Raw_data_US_healthcare[[#This Row],[Date of Admission]])</f>
        <v>19</v>
      </c>
    </row>
    <row r="956" spans="1:20" x14ac:dyDescent="0.3">
      <c r="A956" t="s">
        <v>26511</v>
      </c>
      <c r="B956" t="s">
        <v>2841</v>
      </c>
      <c r="C956">
        <v>63</v>
      </c>
      <c r="D956" t="str">
        <f>IF(Raw_data_US_healthcare[[#This Row],[Age]]&lt;35,"Young",IF(Raw_data_US_healthcare[[#This Row],[Age]]&lt;60,"Middle","Senior"))</f>
        <v>Senior</v>
      </c>
      <c r="E956" t="s">
        <v>16</v>
      </c>
      <c r="F956" t="s">
        <v>113</v>
      </c>
      <c r="G956" t="s">
        <v>113</v>
      </c>
      <c r="H956" t="s">
        <v>28</v>
      </c>
      <c r="I956" s="2">
        <v>44525</v>
      </c>
      <c r="J956" t="s">
        <v>2842</v>
      </c>
      <c r="K956" t="s">
        <v>2843</v>
      </c>
      <c r="L956" t="s">
        <v>21</v>
      </c>
      <c r="M956">
        <v>11355.736800000001</v>
      </c>
      <c r="N956">
        <v>408</v>
      </c>
      <c r="O956" t="s">
        <v>39</v>
      </c>
      <c r="P956" t="s">
        <v>39</v>
      </c>
      <c r="Q956" s="2">
        <v>44548</v>
      </c>
      <c r="R956" t="s">
        <v>83</v>
      </c>
      <c r="S956" t="s">
        <v>45</v>
      </c>
      <c r="T956">
        <f>_xlfn.DAYS(Raw_data_US_healthcare[[#This Row],[Discharge Date]],Raw_data_US_healthcare[[#This Row],[Date of Admission]])</f>
        <v>23</v>
      </c>
    </row>
    <row r="957" spans="1:20" x14ac:dyDescent="0.3">
      <c r="A957" t="s">
        <v>26511</v>
      </c>
      <c r="B957" t="s">
        <v>2844</v>
      </c>
      <c r="C957">
        <v>73</v>
      </c>
      <c r="D957" t="str">
        <f>IF(Raw_data_US_healthcare[[#This Row],[Age]]&lt;35,"Young",IF(Raw_data_US_healthcare[[#This Row],[Age]]&lt;60,"Middle","Senior"))</f>
        <v>Senior</v>
      </c>
      <c r="E957" t="s">
        <v>16</v>
      </c>
      <c r="F957" t="s">
        <v>49</v>
      </c>
      <c r="G957" t="s">
        <v>49</v>
      </c>
      <c r="H957" t="s">
        <v>26514</v>
      </c>
      <c r="I957" s="2">
        <v>44171</v>
      </c>
      <c r="J957" t="s">
        <v>2845</v>
      </c>
      <c r="K957" t="s">
        <v>2846</v>
      </c>
      <c r="L957" t="s">
        <v>21</v>
      </c>
      <c r="M957">
        <v>33642.019899999999</v>
      </c>
      <c r="N957">
        <v>308</v>
      </c>
      <c r="O957" t="s">
        <v>22</v>
      </c>
      <c r="P957" t="s">
        <v>22</v>
      </c>
      <c r="Q957" s="2">
        <v>44194</v>
      </c>
      <c r="R957" t="s">
        <v>83</v>
      </c>
      <c r="S957" t="s">
        <v>33</v>
      </c>
      <c r="T957">
        <f>_xlfn.DAYS(Raw_data_US_healthcare[[#This Row],[Discharge Date]],Raw_data_US_healthcare[[#This Row],[Date of Admission]])</f>
        <v>23</v>
      </c>
    </row>
    <row r="958" spans="1:20" x14ac:dyDescent="0.3">
      <c r="A958" t="s">
        <v>26511</v>
      </c>
      <c r="B958" t="s">
        <v>2847</v>
      </c>
      <c r="C958">
        <v>40</v>
      </c>
      <c r="D958" t="str">
        <f>IF(Raw_data_US_healthcare[[#This Row],[Age]]&lt;35,"Young",IF(Raw_data_US_healthcare[[#This Row],[Age]]&lt;60,"Middle","Senior"))</f>
        <v>Middle</v>
      </c>
      <c r="E958" t="s">
        <v>16</v>
      </c>
      <c r="F958" t="s">
        <v>35</v>
      </c>
      <c r="G958" t="s">
        <v>35</v>
      </c>
      <c r="H958" t="s">
        <v>36</v>
      </c>
      <c r="I958" s="2">
        <v>44187</v>
      </c>
      <c r="J958" t="s">
        <v>2848</v>
      </c>
      <c r="K958" t="s">
        <v>2849</v>
      </c>
      <c r="L958" t="s">
        <v>56</v>
      </c>
      <c r="M958">
        <v>24562.5789</v>
      </c>
      <c r="N958">
        <v>430</v>
      </c>
      <c r="O958" t="s">
        <v>22</v>
      </c>
      <c r="P958" t="s">
        <v>22</v>
      </c>
      <c r="Q958" s="2">
        <v>44191</v>
      </c>
      <c r="R958" t="s">
        <v>32</v>
      </c>
      <c r="S958" t="s">
        <v>24</v>
      </c>
      <c r="T958">
        <f>_xlfn.DAYS(Raw_data_US_healthcare[[#This Row],[Discharge Date]],Raw_data_US_healthcare[[#This Row],[Date of Admission]])</f>
        <v>4</v>
      </c>
    </row>
    <row r="959" spans="1:20" x14ac:dyDescent="0.3">
      <c r="A959" t="s">
        <v>26511</v>
      </c>
      <c r="B959" t="s">
        <v>2850</v>
      </c>
      <c r="C959">
        <v>77</v>
      </c>
      <c r="D959" t="str">
        <f>IF(Raw_data_US_healthcare[[#This Row],[Age]]&lt;35,"Young",IF(Raw_data_US_healthcare[[#This Row],[Age]]&lt;60,"Middle","Senior"))</f>
        <v>Senior</v>
      </c>
      <c r="E959" t="s">
        <v>16</v>
      </c>
      <c r="F959" t="s">
        <v>88</v>
      </c>
      <c r="G959" t="s">
        <v>88</v>
      </c>
      <c r="H959" t="s">
        <v>26514</v>
      </c>
      <c r="I959" s="2">
        <v>43931</v>
      </c>
      <c r="J959" t="s">
        <v>2851</v>
      </c>
      <c r="K959" t="s">
        <v>2852</v>
      </c>
      <c r="L959" t="s">
        <v>21</v>
      </c>
      <c r="M959">
        <v>14163.793299999999</v>
      </c>
      <c r="N959">
        <v>127</v>
      </c>
      <c r="O959" t="s">
        <v>39</v>
      </c>
      <c r="P959" t="s">
        <v>39</v>
      </c>
      <c r="Q959" s="2">
        <v>43952</v>
      </c>
      <c r="R959" t="s">
        <v>44</v>
      </c>
      <c r="S959" t="s">
        <v>45</v>
      </c>
      <c r="T959">
        <f>_xlfn.DAYS(Raw_data_US_healthcare[[#This Row],[Discharge Date]],Raw_data_US_healthcare[[#This Row],[Date of Admission]])</f>
        <v>21</v>
      </c>
    </row>
    <row r="960" spans="1:20" x14ac:dyDescent="0.3">
      <c r="A960" t="s">
        <v>26512</v>
      </c>
      <c r="B960" t="s">
        <v>2853</v>
      </c>
      <c r="C960">
        <v>25</v>
      </c>
      <c r="D960" t="str">
        <f>IF(Raw_data_US_healthcare[[#This Row],[Age]]&lt;35,"Young",IF(Raw_data_US_healthcare[[#This Row],[Age]]&lt;60,"Middle","Senior"))</f>
        <v>Young</v>
      </c>
      <c r="E960" t="s">
        <v>26</v>
      </c>
      <c r="F960" t="s">
        <v>17</v>
      </c>
      <c r="G960" t="s">
        <v>17</v>
      </c>
      <c r="H960" t="s">
        <v>26516</v>
      </c>
      <c r="I960" s="2">
        <v>44798</v>
      </c>
      <c r="J960" t="s">
        <v>2854</v>
      </c>
      <c r="K960" t="s">
        <v>2855</v>
      </c>
      <c r="L960" t="s">
        <v>31</v>
      </c>
      <c r="M960">
        <v>27621.6054</v>
      </c>
      <c r="N960">
        <v>188</v>
      </c>
      <c r="O960" t="s">
        <v>39</v>
      </c>
      <c r="P960" t="s">
        <v>39</v>
      </c>
      <c r="Q960" s="2">
        <v>44821</v>
      </c>
      <c r="R960" t="s">
        <v>23</v>
      </c>
      <c r="S960" t="s">
        <v>45</v>
      </c>
      <c r="T960">
        <f>_xlfn.DAYS(Raw_data_US_healthcare[[#This Row],[Discharge Date]],Raw_data_US_healthcare[[#This Row],[Date of Admission]])</f>
        <v>23</v>
      </c>
    </row>
    <row r="961" spans="1:20" x14ac:dyDescent="0.3">
      <c r="A961" t="s">
        <v>26512</v>
      </c>
      <c r="B961" t="s">
        <v>2856</v>
      </c>
      <c r="C961">
        <v>38</v>
      </c>
      <c r="D961" t="str">
        <f>IF(Raw_data_US_healthcare[[#This Row],[Age]]&lt;35,"Young",IF(Raw_data_US_healthcare[[#This Row],[Age]]&lt;60,"Middle","Senior"))</f>
        <v>Middle</v>
      </c>
      <c r="E961" t="s">
        <v>26</v>
      </c>
      <c r="F961" t="s">
        <v>228</v>
      </c>
      <c r="G961" t="s">
        <v>228</v>
      </c>
      <c r="H961" t="s">
        <v>18</v>
      </c>
      <c r="I961" s="2">
        <v>44357</v>
      </c>
      <c r="J961" t="s">
        <v>2857</v>
      </c>
      <c r="K961" t="s">
        <v>2858</v>
      </c>
      <c r="L961" t="s">
        <v>56</v>
      </c>
      <c r="M961">
        <v>8276.5203999999994</v>
      </c>
      <c r="N961">
        <v>164</v>
      </c>
      <c r="O961" t="s">
        <v>39</v>
      </c>
      <c r="P961" t="s">
        <v>39</v>
      </c>
      <c r="Q961" s="2">
        <v>44380</v>
      </c>
      <c r="R961" t="s">
        <v>83</v>
      </c>
      <c r="S961" t="s">
        <v>45</v>
      </c>
      <c r="T961">
        <f>_xlfn.DAYS(Raw_data_US_healthcare[[#This Row],[Discharge Date]],Raw_data_US_healthcare[[#This Row],[Date of Admission]])</f>
        <v>23</v>
      </c>
    </row>
    <row r="962" spans="1:20" x14ac:dyDescent="0.3">
      <c r="A962" t="s">
        <v>26512</v>
      </c>
      <c r="B962" t="s">
        <v>2859</v>
      </c>
      <c r="C962">
        <v>74</v>
      </c>
      <c r="D962" t="str">
        <f>IF(Raw_data_US_healthcare[[#This Row],[Age]]&lt;35,"Young",IF(Raw_data_US_healthcare[[#This Row],[Age]]&lt;60,"Middle","Senior"))</f>
        <v>Senior</v>
      </c>
      <c r="E962" t="s">
        <v>26</v>
      </c>
      <c r="F962" t="s">
        <v>62</v>
      </c>
      <c r="G962" t="s">
        <v>62</v>
      </c>
      <c r="H962" t="s">
        <v>26516</v>
      </c>
      <c r="I962" s="2">
        <v>44492</v>
      </c>
      <c r="J962" t="s">
        <v>2860</v>
      </c>
      <c r="K962" t="s">
        <v>2861</v>
      </c>
      <c r="L962" t="s">
        <v>21</v>
      </c>
      <c r="M962">
        <v>23298.299299999999</v>
      </c>
      <c r="N962">
        <v>257</v>
      </c>
      <c r="O962" t="s">
        <v>22</v>
      </c>
      <c r="P962" t="s">
        <v>22</v>
      </c>
      <c r="Q962" s="2">
        <v>44499</v>
      </c>
      <c r="R962" t="s">
        <v>48</v>
      </c>
      <c r="S962" t="s">
        <v>33</v>
      </c>
      <c r="T962">
        <f>_xlfn.DAYS(Raw_data_US_healthcare[[#This Row],[Discharge Date]],Raw_data_US_healthcare[[#This Row],[Date of Admission]])</f>
        <v>7</v>
      </c>
    </row>
    <row r="963" spans="1:20" x14ac:dyDescent="0.3">
      <c r="A963" t="s">
        <v>26512</v>
      </c>
      <c r="B963" t="s">
        <v>2592</v>
      </c>
      <c r="C963">
        <v>53</v>
      </c>
      <c r="D963" t="str">
        <f>IF(Raw_data_US_healthcare[[#This Row],[Age]]&lt;35,"Young",IF(Raw_data_US_healthcare[[#This Row],[Age]]&lt;60,"Middle","Senior"))</f>
        <v>Middle</v>
      </c>
      <c r="E963" t="s">
        <v>26</v>
      </c>
      <c r="F963" t="s">
        <v>62</v>
      </c>
      <c r="G963" t="s">
        <v>62</v>
      </c>
      <c r="H963" t="s">
        <v>28</v>
      </c>
      <c r="I963" s="2">
        <v>44160</v>
      </c>
      <c r="J963" t="s">
        <v>2862</v>
      </c>
      <c r="K963" t="s">
        <v>2863</v>
      </c>
      <c r="L963" t="s">
        <v>56</v>
      </c>
      <c r="M963">
        <v>17296.630700000002</v>
      </c>
      <c r="N963">
        <v>262</v>
      </c>
      <c r="O963" t="s">
        <v>43</v>
      </c>
      <c r="P963" t="s">
        <v>43</v>
      </c>
      <c r="Q963" s="2">
        <v>44170</v>
      </c>
      <c r="R963" t="s">
        <v>83</v>
      </c>
      <c r="S963" t="s">
        <v>33</v>
      </c>
      <c r="T963">
        <f>_xlfn.DAYS(Raw_data_US_healthcare[[#This Row],[Discharge Date]],Raw_data_US_healthcare[[#This Row],[Date of Admission]])</f>
        <v>10</v>
      </c>
    </row>
    <row r="964" spans="1:20" x14ac:dyDescent="0.3">
      <c r="A964" t="s">
        <v>26512</v>
      </c>
      <c r="B964" t="s">
        <v>2864</v>
      </c>
      <c r="C964">
        <v>81</v>
      </c>
      <c r="D964" t="str">
        <f>IF(Raw_data_US_healthcare[[#This Row],[Age]]&lt;35,"Young",IF(Raw_data_US_healthcare[[#This Row],[Age]]&lt;60,"Middle","Senior"))</f>
        <v>Senior</v>
      </c>
      <c r="E964" t="s">
        <v>26</v>
      </c>
      <c r="F964" t="s">
        <v>228</v>
      </c>
      <c r="G964" t="s">
        <v>228</v>
      </c>
      <c r="H964" t="s">
        <v>28</v>
      </c>
      <c r="I964" s="2">
        <v>43631</v>
      </c>
      <c r="J964" t="s">
        <v>2865</v>
      </c>
      <c r="K964" t="s">
        <v>2866</v>
      </c>
      <c r="L964" t="s">
        <v>21</v>
      </c>
      <c r="M964">
        <v>12841.118899999999</v>
      </c>
      <c r="N964">
        <v>159</v>
      </c>
      <c r="O964" t="s">
        <v>43</v>
      </c>
      <c r="P964" t="s">
        <v>43</v>
      </c>
      <c r="Q964" s="2">
        <v>43650</v>
      </c>
      <c r="R964" t="s">
        <v>83</v>
      </c>
      <c r="S964" t="s">
        <v>33</v>
      </c>
      <c r="T964">
        <f>_xlfn.DAYS(Raw_data_US_healthcare[[#This Row],[Discharge Date]],Raw_data_US_healthcare[[#This Row],[Date of Admission]])</f>
        <v>19</v>
      </c>
    </row>
    <row r="965" spans="1:20" x14ac:dyDescent="0.3">
      <c r="A965" t="s">
        <v>26511</v>
      </c>
      <c r="B965" t="s">
        <v>2867</v>
      </c>
      <c r="C965">
        <v>32</v>
      </c>
      <c r="D965" t="str">
        <f>IF(Raw_data_US_healthcare[[#This Row],[Age]]&lt;35,"Young",IF(Raw_data_US_healthcare[[#This Row],[Age]]&lt;60,"Middle","Senior"))</f>
        <v>Young</v>
      </c>
      <c r="E965" t="s">
        <v>16</v>
      </c>
      <c r="F965" t="s">
        <v>113</v>
      </c>
      <c r="G965" t="s">
        <v>113</v>
      </c>
      <c r="H965" t="s">
        <v>28</v>
      </c>
      <c r="I965" s="2">
        <v>43543</v>
      </c>
      <c r="J965" t="s">
        <v>2868</v>
      </c>
      <c r="K965" t="s">
        <v>2869</v>
      </c>
      <c r="L965" t="s">
        <v>60</v>
      </c>
      <c r="M965">
        <v>10160.862800000001</v>
      </c>
      <c r="N965">
        <v>481</v>
      </c>
      <c r="O965" t="s">
        <v>43</v>
      </c>
      <c r="P965" t="s">
        <v>43</v>
      </c>
      <c r="Q965" s="2">
        <v>43558</v>
      </c>
      <c r="R965" t="s">
        <v>23</v>
      </c>
      <c r="S965" t="s">
        <v>33</v>
      </c>
      <c r="T965">
        <f>_xlfn.DAYS(Raw_data_US_healthcare[[#This Row],[Discharge Date]],Raw_data_US_healthcare[[#This Row],[Date of Admission]])</f>
        <v>15</v>
      </c>
    </row>
    <row r="966" spans="1:20" x14ac:dyDescent="0.3">
      <c r="A966" t="s">
        <v>26512</v>
      </c>
      <c r="B966" t="s">
        <v>2870</v>
      </c>
      <c r="C966">
        <v>36</v>
      </c>
      <c r="D966" t="str">
        <f>IF(Raw_data_US_healthcare[[#This Row],[Age]]&lt;35,"Young",IF(Raw_data_US_healthcare[[#This Row],[Age]]&lt;60,"Middle","Senior"))</f>
        <v>Middle</v>
      </c>
      <c r="E966" t="s">
        <v>26</v>
      </c>
      <c r="F966" t="s">
        <v>35</v>
      </c>
      <c r="G966" t="s">
        <v>35</v>
      </c>
      <c r="H966" t="s">
        <v>69</v>
      </c>
      <c r="I966" s="2">
        <v>44834</v>
      </c>
      <c r="J966" t="s">
        <v>2871</v>
      </c>
      <c r="K966" t="s">
        <v>2872</v>
      </c>
      <c r="L966" t="s">
        <v>31</v>
      </c>
      <c r="M966">
        <v>79304.034100000004</v>
      </c>
      <c r="N966">
        <v>125</v>
      </c>
      <c r="O966" t="s">
        <v>43</v>
      </c>
      <c r="P966" t="s">
        <v>43</v>
      </c>
      <c r="Q966" s="2">
        <v>44852</v>
      </c>
      <c r="R966" t="s">
        <v>32</v>
      </c>
      <c r="S966" t="s">
        <v>45</v>
      </c>
      <c r="T966">
        <f>_xlfn.DAYS(Raw_data_US_healthcare[[#This Row],[Discharge Date]],Raw_data_US_healthcare[[#This Row],[Date of Admission]])</f>
        <v>18</v>
      </c>
    </row>
    <row r="967" spans="1:20" x14ac:dyDescent="0.3">
      <c r="A967" t="s">
        <v>26511</v>
      </c>
      <c r="B967" t="s">
        <v>2873</v>
      </c>
      <c r="C967">
        <v>83</v>
      </c>
      <c r="D967" t="str">
        <f>IF(Raw_data_US_healthcare[[#This Row],[Age]]&lt;35,"Young",IF(Raw_data_US_healthcare[[#This Row],[Age]]&lt;60,"Middle","Senior"))</f>
        <v>Senior</v>
      </c>
      <c r="E967" t="s">
        <v>16</v>
      </c>
      <c r="F967" t="s">
        <v>49</v>
      </c>
      <c r="G967" t="s">
        <v>49</v>
      </c>
      <c r="H967" t="s">
        <v>26516</v>
      </c>
      <c r="I967" s="2">
        <v>44126</v>
      </c>
      <c r="J967" t="s">
        <v>2874</v>
      </c>
      <c r="K967" t="s">
        <v>2875</v>
      </c>
      <c r="L967" t="s">
        <v>21</v>
      </c>
      <c r="M967">
        <v>6952.5339999999997</v>
      </c>
      <c r="N967">
        <v>135</v>
      </c>
      <c r="O967" t="s">
        <v>39</v>
      </c>
      <c r="P967" t="s">
        <v>39</v>
      </c>
      <c r="Q967" s="2">
        <v>44142</v>
      </c>
      <c r="R967" t="s">
        <v>44</v>
      </c>
      <c r="S967" t="s">
        <v>24</v>
      </c>
      <c r="T967">
        <f>_xlfn.DAYS(Raw_data_US_healthcare[[#This Row],[Discharge Date]],Raw_data_US_healthcare[[#This Row],[Date of Admission]])</f>
        <v>16</v>
      </c>
    </row>
    <row r="968" spans="1:20" x14ac:dyDescent="0.3">
      <c r="A968" t="s">
        <v>26511</v>
      </c>
      <c r="B968" t="s">
        <v>2876</v>
      </c>
      <c r="C968">
        <v>75</v>
      </c>
      <c r="D968" t="str">
        <f>IF(Raw_data_US_healthcare[[#This Row],[Age]]&lt;35,"Young",IF(Raw_data_US_healthcare[[#This Row],[Age]]&lt;60,"Middle","Senior"))</f>
        <v>Senior</v>
      </c>
      <c r="E968" t="s">
        <v>16</v>
      </c>
      <c r="F968" t="s">
        <v>88</v>
      </c>
      <c r="G968" t="s">
        <v>88</v>
      </c>
      <c r="H968" t="s">
        <v>26516</v>
      </c>
      <c r="I968" s="2">
        <v>44121</v>
      </c>
      <c r="J968" t="s">
        <v>2877</v>
      </c>
      <c r="K968" t="s">
        <v>2878</v>
      </c>
      <c r="L968" t="s">
        <v>21</v>
      </c>
      <c r="M968">
        <v>1916.3733</v>
      </c>
      <c r="N968">
        <v>370</v>
      </c>
      <c r="O968" t="s">
        <v>43</v>
      </c>
      <c r="P968" t="s">
        <v>43</v>
      </c>
      <c r="Q968" s="2">
        <v>44127</v>
      </c>
      <c r="R968" t="s">
        <v>48</v>
      </c>
      <c r="S968" t="s">
        <v>33</v>
      </c>
      <c r="T968">
        <f>_xlfn.DAYS(Raw_data_US_healthcare[[#This Row],[Discharge Date]],Raw_data_US_healthcare[[#This Row],[Date of Admission]])</f>
        <v>6</v>
      </c>
    </row>
    <row r="969" spans="1:20" x14ac:dyDescent="0.3">
      <c r="A969" t="s">
        <v>26512</v>
      </c>
      <c r="B969" t="s">
        <v>2879</v>
      </c>
      <c r="C969">
        <v>61</v>
      </c>
      <c r="D969" t="str">
        <f>IF(Raw_data_US_healthcare[[#This Row],[Age]]&lt;35,"Young",IF(Raw_data_US_healthcare[[#This Row],[Age]]&lt;60,"Middle","Senior"))</f>
        <v>Senior</v>
      </c>
      <c r="E969" t="s">
        <v>26</v>
      </c>
      <c r="F969" t="s">
        <v>17</v>
      </c>
      <c r="G969" t="s">
        <v>17</v>
      </c>
      <c r="H969" t="s">
        <v>26516</v>
      </c>
      <c r="I969" s="2">
        <v>45064</v>
      </c>
      <c r="J969" t="s">
        <v>2880</v>
      </c>
      <c r="K969" t="s">
        <v>2881</v>
      </c>
      <c r="L969" t="s">
        <v>21</v>
      </c>
      <c r="M969">
        <v>27816.1306</v>
      </c>
      <c r="N969">
        <v>144</v>
      </c>
      <c r="O969" t="s">
        <v>39</v>
      </c>
      <c r="P969" t="s">
        <v>39</v>
      </c>
      <c r="Q969" s="2">
        <v>45080</v>
      </c>
      <c r="R969" t="s">
        <v>23</v>
      </c>
      <c r="S969" t="s">
        <v>45</v>
      </c>
      <c r="T969">
        <f>_xlfn.DAYS(Raw_data_US_healthcare[[#This Row],[Discharge Date]],Raw_data_US_healthcare[[#This Row],[Date of Admission]])</f>
        <v>16</v>
      </c>
    </row>
    <row r="970" spans="1:20" x14ac:dyDescent="0.3">
      <c r="A970" t="s">
        <v>26511</v>
      </c>
      <c r="B970" t="s">
        <v>2882</v>
      </c>
      <c r="C970">
        <v>78</v>
      </c>
      <c r="D970" t="str">
        <f>IF(Raw_data_US_healthcare[[#This Row],[Age]]&lt;35,"Young",IF(Raw_data_US_healthcare[[#This Row],[Age]]&lt;60,"Middle","Senior"))</f>
        <v>Senior</v>
      </c>
      <c r="E970" t="s">
        <v>16</v>
      </c>
      <c r="F970" t="s">
        <v>228</v>
      </c>
      <c r="G970" t="s">
        <v>228</v>
      </c>
      <c r="H970" t="s">
        <v>26514</v>
      </c>
      <c r="I970" s="2">
        <v>43659</v>
      </c>
      <c r="J970" t="s">
        <v>2883</v>
      </c>
      <c r="K970" t="s">
        <v>2884</v>
      </c>
      <c r="L970" t="s">
        <v>21</v>
      </c>
      <c r="M970">
        <v>25972.102800000001</v>
      </c>
      <c r="N970">
        <v>500</v>
      </c>
      <c r="O970" t="s">
        <v>43</v>
      </c>
      <c r="P970" t="s">
        <v>43</v>
      </c>
      <c r="Q970" s="2">
        <v>43672</v>
      </c>
      <c r="R970" t="s">
        <v>44</v>
      </c>
      <c r="S970" t="s">
        <v>33</v>
      </c>
      <c r="T970">
        <f>_xlfn.DAYS(Raw_data_US_healthcare[[#This Row],[Discharge Date]],Raw_data_US_healthcare[[#This Row],[Date of Admission]])</f>
        <v>13</v>
      </c>
    </row>
    <row r="971" spans="1:20" x14ac:dyDescent="0.3">
      <c r="A971" t="s">
        <v>26512</v>
      </c>
      <c r="B971" t="s">
        <v>2885</v>
      </c>
      <c r="C971">
        <v>36</v>
      </c>
      <c r="D971" t="str">
        <f>IF(Raw_data_US_healthcare[[#This Row],[Age]]&lt;35,"Young",IF(Raw_data_US_healthcare[[#This Row],[Age]]&lt;60,"Middle","Senior"))</f>
        <v>Middle</v>
      </c>
      <c r="E971" t="s">
        <v>26</v>
      </c>
      <c r="F971" t="s">
        <v>228</v>
      </c>
      <c r="G971" t="s">
        <v>228</v>
      </c>
      <c r="H971" t="s">
        <v>28</v>
      </c>
      <c r="I971" s="2">
        <v>45148</v>
      </c>
      <c r="J971" t="s">
        <v>2886</v>
      </c>
      <c r="K971" t="s">
        <v>2887</v>
      </c>
      <c r="L971" t="s">
        <v>56</v>
      </c>
      <c r="M971">
        <v>44699.945099999997</v>
      </c>
      <c r="N971">
        <v>251</v>
      </c>
      <c r="O971" t="s">
        <v>39</v>
      </c>
      <c r="P971" t="s">
        <v>39</v>
      </c>
      <c r="Q971" s="2">
        <v>45158</v>
      </c>
      <c r="R971" t="s">
        <v>32</v>
      </c>
      <c r="S971" t="s">
        <v>45</v>
      </c>
      <c r="T971">
        <f>_xlfn.DAYS(Raw_data_US_healthcare[[#This Row],[Discharge Date]],Raw_data_US_healthcare[[#This Row],[Date of Admission]])</f>
        <v>10</v>
      </c>
    </row>
    <row r="972" spans="1:20" x14ac:dyDescent="0.3">
      <c r="A972" t="s">
        <v>26512</v>
      </c>
      <c r="B972" t="s">
        <v>2888</v>
      </c>
      <c r="C972">
        <v>40</v>
      </c>
      <c r="D972" t="str">
        <f>IF(Raw_data_US_healthcare[[#This Row],[Age]]&lt;35,"Young",IF(Raw_data_US_healthcare[[#This Row],[Age]]&lt;60,"Middle","Senior"))</f>
        <v>Middle</v>
      </c>
      <c r="E972" t="s">
        <v>26</v>
      </c>
      <c r="F972" t="s">
        <v>17</v>
      </c>
      <c r="G972" t="s">
        <v>17</v>
      </c>
      <c r="H972" t="s">
        <v>18</v>
      </c>
      <c r="I972" s="2">
        <v>44481</v>
      </c>
      <c r="J972" t="s">
        <v>2889</v>
      </c>
      <c r="K972" t="s">
        <v>2890</v>
      </c>
      <c r="L972" t="s">
        <v>21</v>
      </c>
      <c r="M972">
        <v>4770.0893999999998</v>
      </c>
      <c r="N972">
        <v>310</v>
      </c>
      <c r="O972" t="s">
        <v>39</v>
      </c>
      <c r="P972" t="s">
        <v>39</v>
      </c>
      <c r="Q972" s="2">
        <v>44503</v>
      </c>
      <c r="R972" t="s">
        <v>23</v>
      </c>
      <c r="S972" t="s">
        <v>33</v>
      </c>
      <c r="T972">
        <f>_xlfn.DAYS(Raw_data_US_healthcare[[#This Row],[Discharge Date]],Raw_data_US_healthcare[[#This Row],[Date of Admission]])</f>
        <v>22</v>
      </c>
    </row>
    <row r="973" spans="1:20" x14ac:dyDescent="0.3">
      <c r="A973" t="s">
        <v>26511</v>
      </c>
      <c r="B973" t="s">
        <v>2891</v>
      </c>
      <c r="C973">
        <v>68</v>
      </c>
      <c r="D973" t="str">
        <f>IF(Raw_data_US_healthcare[[#This Row],[Age]]&lt;35,"Young",IF(Raw_data_US_healthcare[[#This Row],[Age]]&lt;60,"Middle","Senior"))</f>
        <v>Senior</v>
      </c>
      <c r="E973" t="s">
        <v>16</v>
      </c>
      <c r="F973" t="s">
        <v>49</v>
      </c>
      <c r="G973" t="s">
        <v>49</v>
      </c>
      <c r="H973" t="s">
        <v>36</v>
      </c>
      <c r="I973" s="2">
        <v>44833</v>
      </c>
      <c r="J973" t="s">
        <v>2892</v>
      </c>
      <c r="K973" t="s">
        <v>2893</v>
      </c>
      <c r="L973" t="s">
        <v>21</v>
      </c>
      <c r="M973">
        <v>17791.377899999999</v>
      </c>
      <c r="N973">
        <v>473</v>
      </c>
      <c r="O973" t="s">
        <v>39</v>
      </c>
      <c r="P973" t="s">
        <v>39</v>
      </c>
      <c r="Q973" s="2">
        <v>44860</v>
      </c>
      <c r="R973" t="s">
        <v>32</v>
      </c>
      <c r="S973" t="s">
        <v>45</v>
      </c>
      <c r="T973">
        <f>_xlfn.DAYS(Raw_data_US_healthcare[[#This Row],[Discharge Date]],Raw_data_US_healthcare[[#This Row],[Date of Admission]])</f>
        <v>27</v>
      </c>
    </row>
    <row r="974" spans="1:20" x14ac:dyDescent="0.3">
      <c r="A974" t="s">
        <v>26511</v>
      </c>
      <c r="B974" t="s">
        <v>2894</v>
      </c>
      <c r="C974">
        <v>71</v>
      </c>
      <c r="D974" t="str">
        <f>IF(Raw_data_US_healthcare[[#This Row],[Age]]&lt;35,"Young",IF(Raw_data_US_healthcare[[#This Row],[Age]]&lt;60,"Middle","Senior"))</f>
        <v>Senior</v>
      </c>
      <c r="E974" t="s">
        <v>16</v>
      </c>
      <c r="F974" t="s">
        <v>17</v>
      </c>
      <c r="G974" t="s">
        <v>17</v>
      </c>
      <c r="H974" t="s">
        <v>36</v>
      </c>
      <c r="I974" s="2">
        <v>45110</v>
      </c>
      <c r="J974" t="s">
        <v>2895</v>
      </c>
      <c r="K974" t="s">
        <v>2896</v>
      </c>
      <c r="L974" t="s">
        <v>21</v>
      </c>
      <c r="M974">
        <v>11361.0002</v>
      </c>
      <c r="N974">
        <v>232</v>
      </c>
      <c r="O974" t="s">
        <v>22</v>
      </c>
      <c r="P974" t="s">
        <v>22</v>
      </c>
      <c r="Q974" s="2">
        <v>45111</v>
      </c>
      <c r="R974" t="s">
        <v>44</v>
      </c>
      <c r="S974" t="s">
        <v>24</v>
      </c>
      <c r="T974">
        <f>_xlfn.DAYS(Raw_data_US_healthcare[[#This Row],[Discharge Date]],Raw_data_US_healthcare[[#This Row],[Date of Admission]])</f>
        <v>1</v>
      </c>
    </row>
    <row r="975" spans="1:20" x14ac:dyDescent="0.3">
      <c r="A975" t="s">
        <v>26512</v>
      </c>
      <c r="B975" t="s">
        <v>2897</v>
      </c>
      <c r="C975">
        <v>78</v>
      </c>
      <c r="D975" t="str">
        <f>IF(Raw_data_US_healthcare[[#This Row],[Age]]&lt;35,"Young",IF(Raw_data_US_healthcare[[#This Row],[Age]]&lt;60,"Middle","Senior"))</f>
        <v>Senior</v>
      </c>
      <c r="E975" t="s">
        <v>26</v>
      </c>
      <c r="F975" t="s">
        <v>62</v>
      </c>
      <c r="G975" t="s">
        <v>62</v>
      </c>
      <c r="H975" t="s">
        <v>18</v>
      </c>
      <c r="I975" s="2">
        <v>44396</v>
      </c>
      <c r="J975" t="s">
        <v>2898</v>
      </c>
      <c r="K975" t="s">
        <v>2899</v>
      </c>
      <c r="L975" t="s">
        <v>21</v>
      </c>
      <c r="M975">
        <v>45195.203500000003</v>
      </c>
      <c r="N975">
        <v>308</v>
      </c>
      <c r="O975" t="s">
        <v>43</v>
      </c>
      <c r="P975" t="s">
        <v>43</v>
      </c>
      <c r="Q975" s="2">
        <v>44409</v>
      </c>
      <c r="R975" t="s">
        <v>32</v>
      </c>
      <c r="S975" t="s">
        <v>45</v>
      </c>
      <c r="T975">
        <f>_xlfn.DAYS(Raw_data_US_healthcare[[#This Row],[Discharge Date]],Raw_data_US_healthcare[[#This Row],[Date of Admission]])</f>
        <v>13</v>
      </c>
    </row>
    <row r="976" spans="1:20" x14ac:dyDescent="0.3">
      <c r="A976" t="s">
        <v>26511</v>
      </c>
      <c r="B976" t="s">
        <v>2900</v>
      </c>
      <c r="C976">
        <v>74</v>
      </c>
      <c r="D976" t="str">
        <f>IF(Raw_data_US_healthcare[[#This Row],[Age]]&lt;35,"Young",IF(Raw_data_US_healthcare[[#This Row],[Age]]&lt;60,"Middle","Senior"))</f>
        <v>Senior</v>
      </c>
      <c r="E976" t="s">
        <v>16</v>
      </c>
      <c r="F976" t="s">
        <v>113</v>
      </c>
      <c r="G976" t="s">
        <v>113</v>
      </c>
      <c r="H976" t="s">
        <v>36</v>
      </c>
      <c r="I976" s="2">
        <v>44296</v>
      </c>
      <c r="J976" t="s">
        <v>2901</v>
      </c>
      <c r="K976" t="s">
        <v>2902</v>
      </c>
      <c r="L976" t="s">
        <v>21</v>
      </c>
      <c r="M976">
        <v>5017.6665000000003</v>
      </c>
      <c r="N976">
        <v>489</v>
      </c>
      <c r="O976" t="s">
        <v>39</v>
      </c>
      <c r="P976" t="s">
        <v>39</v>
      </c>
      <c r="Q976" s="2">
        <v>44313</v>
      </c>
      <c r="R976" t="s">
        <v>23</v>
      </c>
      <c r="S976" t="s">
        <v>33</v>
      </c>
      <c r="T976">
        <f>_xlfn.DAYS(Raw_data_US_healthcare[[#This Row],[Discharge Date]],Raw_data_US_healthcare[[#This Row],[Date of Admission]])</f>
        <v>17</v>
      </c>
    </row>
    <row r="977" spans="1:20" x14ac:dyDescent="0.3">
      <c r="A977" t="s">
        <v>26511</v>
      </c>
      <c r="B977" t="s">
        <v>2903</v>
      </c>
      <c r="C977">
        <v>39</v>
      </c>
      <c r="D977" t="str">
        <f>IF(Raw_data_US_healthcare[[#This Row],[Age]]&lt;35,"Young",IF(Raw_data_US_healthcare[[#This Row],[Age]]&lt;60,"Middle","Senior"))</f>
        <v>Middle</v>
      </c>
      <c r="E977" t="s">
        <v>16</v>
      </c>
      <c r="F977" t="s">
        <v>62</v>
      </c>
      <c r="G977" t="s">
        <v>62</v>
      </c>
      <c r="H977" t="s">
        <v>36</v>
      </c>
      <c r="I977" s="2">
        <v>44024</v>
      </c>
      <c r="J977" t="s">
        <v>2904</v>
      </c>
      <c r="K977" t="s">
        <v>2905</v>
      </c>
      <c r="L977" t="s">
        <v>60</v>
      </c>
      <c r="M977">
        <v>9284.4531999999999</v>
      </c>
      <c r="N977">
        <v>199</v>
      </c>
      <c r="O977" t="s">
        <v>22</v>
      </c>
      <c r="P977" t="s">
        <v>22</v>
      </c>
      <c r="Q977" s="2">
        <v>44031</v>
      </c>
      <c r="R977" t="s">
        <v>32</v>
      </c>
      <c r="S977" t="s">
        <v>33</v>
      </c>
      <c r="T977">
        <f>_xlfn.DAYS(Raw_data_US_healthcare[[#This Row],[Discharge Date]],Raw_data_US_healthcare[[#This Row],[Date of Admission]])</f>
        <v>7</v>
      </c>
    </row>
    <row r="978" spans="1:20" x14ac:dyDescent="0.3">
      <c r="A978" t="s">
        <v>26511</v>
      </c>
      <c r="B978" t="s">
        <v>2906</v>
      </c>
      <c r="C978">
        <v>33</v>
      </c>
      <c r="D978" t="str">
        <f>IF(Raw_data_US_healthcare[[#This Row],[Age]]&lt;35,"Young",IF(Raw_data_US_healthcare[[#This Row],[Age]]&lt;60,"Middle","Senior"))</f>
        <v>Young</v>
      </c>
      <c r="E978" t="s">
        <v>16</v>
      </c>
      <c r="F978" t="s">
        <v>49</v>
      </c>
      <c r="G978" t="s">
        <v>49</v>
      </c>
      <c r="H978" t="s">
        <v>18</v>
      </c>
      <c r="I978" s="2">
        <v>44592</v>
      </c>
      <c r="J978" t="s">
        <v>2907</v>
      </c>
      <c r="K978" t="s">
        <v>2908</v>
      </c>
      <c r="L978" t="s">
        <v>31</v>
      </c>
      <c r="M978">
        <v>4146.0509000000002</v>
      </c>
      <c r="N978">
        <v>284</v>
      </c>
      <c r="O978" t="s">
        <v>22</v>
      </c>
      <c r="P978" t="s">
        <v>22</v>
      </c>
      <c r="Q978" s="2">
        <v>44594</v>
      </c>
      <c r="R978" t="s">
        <v>48</v>
      </c>
      <c r="S978" t="s">
        <v>45</v>
      </c>
      <c r="T978">
        <f>_xlfn.DAYS(Raw_data_US_healthcare[[#This Row],[Discharge Date]],Raw_data_US_healthcare[[#This Row],[Date of Admission]])</f>
        <v>2</v>
      </c>
    </row>
    <row r="979" spans="1:20" x14ac:dyDescent="0.3">
      <c r="A979" t="s">
        <v>26512</v>
      </c>
      <c r="B979" t="s">
        <v>2909</v>
      </c>
      <c r="C979">
        <v>47</v>
      </c>
      <c r="D979" t="str">
        <f>IF(Raw_data_US_healthcare[[#This Row],[Age]]&lt;35,"Young",IF(Raw_data_US_healthcare[[#This Row],[Age]]&lt;60,"Middle","Senior"))</f>
        <v>Middle</v>
      </c>
      <c r="E979" t="s">
        <v>26</v>
      </c>
      <c r="F979" t="s">
        <v>27</v>
      </c>
      <c r="G979" t="s">
        <v>27</v>
      </c>
      <c r="H979" t="s">
        <v>18</v>
      </c>
      <c r="I979" s="2">
        <v>43897</v>
      </c>
      <c r="J979" t="s">
        <v>2910</v>
      </c>
      <c r="K979" t="s">
        <v>2911</v>
      </c>
      <c r="L979" t="s">
        <v>52</v>
      </c>
      <c r="M979">
        <v>47066.133399999999</v>
      </c>
      <c r="N979">
        <v>304</v>
      </c>
      <c r="O979" t="s">
        <v>22</v>
      </c>
      <c r="P979" t="s">
        <v>22</v>
      </c>
      <c r="Q979" s="2">
        <v>43903</v>
      </c>
      <c r="R979" t="s">
        <v>44</v>
      </c>
      <c r="S979" t="s">
        <v>45</v>
      </c>
      <c r="T979">
        <f>_xlfn.DAYS(Raw_data_US_healthcare[[#This Row],[Discharge Date]],Raw_data_US_healthcare[[#This Row],[Date of Admission]])</f>
        <v>6</v>
      </c>
    </row>
    <row r="980" spans="1:20" x14ac:dyDescent="0.3">
      <c r="A980" t="s">
        <v>26512</v>
      </c>
      <c r="B980" t="s">
        <v>2912</v>
      </c>
      <c r="C980">
        <v>78</v>
      </c>
      <c r="D980" t="str">
        <f>IF(Raw_data_US_healthcare[[#This Row],[Age]]&lt;35,"Young",IF(Raw_data_US_healthcare[[#This Row],[Age]]&lt;60,"Middle","Senior"))</f>
        <v>Senior</v>
      </c>
      <c r="E980" t="s">
        <v>26</v>
      </c>
      <c r="F980" t="s">
        <v>62</v>
      </c>
      <c r="G980" t="s">
        <v>62</v>
      </c>
      <c r="H980" t="s">
        <v>26514</v>
      </c>
      <c r="I980" s="2">
        <v>45197</v>
      </c>
      <c r="J980" t="s">
        <v>2913</v>
      </c>
      <c r="K980" t="s">
        <v>2914</v>
      </c>
      <c r="L980" t="s">
        <v>21</v>
      </c>
      <c r="M980">
        <v>16565.8557</v>
      </c>
      <c r="N980">
        <v>261</v>
      </c>
      <c r="O980" t="s">
        <v>22</v>
      </c>
      <c r="P980" t="s">
        <v>22</v>
      </c>
      <c r="Q980" s="2">
        <v>45200</v>
      </c>
      <c r="R980" t="s">
        <v>32</v>
      </c>
      <c r="S980" t="s">
        <v>33</v>
      </c>
      <c r="T980">
        <f>_xlfn.DAYS(Raw_data_US_healthcare[[#This Row],[Discharge Date]],Raw_data_US_healthcare[[#This Row],[Date of Admission]])</f>
        <v>3</v>
      </c>
    </row>
    <row r="981" spans="1:20" x14ac:dyDescent="0.3">
      <c r="A981" t="s">
        <v>26511</v>
      </c>
      <c r="B981" t="s">
        <v>2915</v>
      </c>
      <c r="C981">
        <v>32</v>
      </c>
      <c r="D981" t="str">
        <f>IF(Raw_data_US_healthcare[[#This Row],[Age]]&lt;35,"Young",IF(Raw_data_US_healthcare[[#This Row],[Age]]&lt;60,"Middle","Senior"))</f>
        <v>Young</v>
      </c>
      <c r="E981" t="s">
        <v>16</v>
      </c>
      <c r="F981" t="s">
        <v>88</v>
      </c>
      <c r="G981" t="s">
        <v>88</v>
      </c>
      <c r="H981" t="s">
        <v>18</v>
      </c>
      <c r="I981" s="2">
        <v>43863</v>
      </c>
      <c r="J981" t="s">
        <v>2916</v>
      </c>
      <c r="K981" t="s">
        <v>2917</v>
      </c>
      <c r="L981" t="s">
        <v>52</v>
      </c>
      <c r="M981">
        <v>56932.797100000003</v>
      </c>
      <c r="N981">
        <v>210</v>
      </c>
      <c r="O981" t="s">
        <v>22</v>
      </c>
      <c r="P981" t="s">
        <v>22</v>
      </c>
      <c r="Q981" s="2">
        <v>43880</v>
      </c>
      <c r="R981" t="s">
        <v>48</v>
      </c>
      <c r="S981" t="s">
        <v>33</v>
      </c>
      <c r="T981">
        <f>_xlfn.DAYS(Raw_data_US_healthcare[[#This Row],[Discharge Date]],Raw_data_US_healthcare[[#This Row],[Date of Admission]])</f>
        <v>17</v>
      </c>
    </row>
    <row r="982" spans="1:20" x14ac:dyDescent="0.3">
      <c r="A982" t="s">
        <v>26511</v>
      </c>
      <c r="B982" t="s">
        <v>2918</v>
      </c>
      <c r="C982">
        <v>64</v>
      </c>
      <c r="D982" t="str">
        <f>IF(Raw_data_US_healthcare[[#This Row],[Age]]&lt;35,"Young",IF(Raw_data_US_healthcare[[#This Row],[Age]]&lt;60,"Middle","Senior"))</f>
        <v>Senior</v>
      </c>
      <c r="E982" t="s">
        <v>16</v>
      </c>
      <c r="F982" t="s">
        <v>27</v>
      </c>
      <c r="G982" t="s">
        <v>27</v>
      </c>
      <c r="H982" t="s">
        <v>69</v>
      </c>
      <c r="I982" s="2">
        <v>44788</v>
      </c>
      <c r="J982" t="s">
        <v>2919</v>
      </c>
      <c r="K982" t="s">
        <v>2920</v>
      </c>
      <c r="L982" t="s">
        <v>21</v>
      </c>
      <c r="M982">
        <v>44377.319600000003</v>
      </c>
      <c r="N982">
        <v>262</v>
      </c>
      <c r="O982" t="s">
        <v>43</v>
      </c>
      <c r="P982" t="s">
        <v>43</v>
      </c>
      <c r="Q982" s="2">
        <v>44806</v>
      </c>
      <c r="R982" t="s">
        <v>23</v>
      </c>
      <c r="S982" t="s">
        <v>33</v>
      </c>
      <c r="T982">
        <f>_xlfn.DAYS(Raw_data_US_healthcare[[#This Row],[Discharge Date]],Raw_data_US_healthcare[[#This Row],[Date of Admission]])</f>
        <v>18</v>
      </c>
    </row>
    <row r="983" spans="1:20" x14ac:dyDescent="0.3">
      <c r="A983" t="s">
        <v>26512</v>
      </c>
      <c r="B983" t="s">
        <v>2921</v>
      </c>
      <c r="C983">
        <v>65</v>
      </c>
      <c r="D983" t="str">
        <f>IF(Raw_data_US_healthcare[[#This Row],[Age]]&lt;35,"Young",IF(Raw_data_US_healthcare[[#This Row],[Age]]&lt;60,"Middle","Senior"))</f>
        <v>Senior</v>
      </c>
      <c r="E983" t="s">
        <v>26</v>
      </c>
      <c r="F983" t="s">
        <v>49</v>
      </c>
      <c r="G983" t="s">
        <v>49</v>
      </c>
      <c r="H983" t="s">
        <v>69</v>
      </c>
      <c r="I983" s="2">
        <v>43421</v>
      </c>
      <c r="J983" t="s">
        <v>2922</v>
      </c>
      <c r="K983" t="s">
        <v>2923</v>
      </c>
      <c r="L983" t="s">
        <v>21</v>
      </c>
      <c r="M983">
        <v>41297.926800000001</v>
      </c>
      <c r="N983">
        <v>285</v>
      </c>
      <c r="O983" t="s">
        <v>39</v>
      </c>
      <c r="P983" t="s">
        <v>39</v>
      </c>
      <c r="Q983" s="2">
        <v>43442</v>
      </c>
      <c r="R983" t="s">
        <v>44</v>
      </c>
      <c r="S983" t="s">
        <v>45</v>
      </c>
      <c r="T983">
        <f>_xlfn.DAYS(Raw_data_US_healthcare[[#This Row],[Discharge Date]],Raw_data_US_healthcare[[#This Row],[Date of Admission]])</f>
        <v>21</v>
      </c>
    </row>
    <row r="984" spans="1:20" x14ac:dyDescent="0.3">
      <c r="A984" t="s">
        <v>26512</v>
      </c>
      <c r="B984" t="s">
        <v>2924</v>
      </c>
      <c r="C984">
        <v>27</v>
      </c>
      <c r="D984" t="str">
        <f>IF(Raw_data_US_healthcare[[#This Row],[Age]]&lt;35,"Young",IF(Raw_data_US_healthcare[[#This Row],[Age]]&lt;60,"Middle","Senior"))</f>
        <v>Young</v>
      </c>
      <c r="E984" t="s">
        <v>26</v>
      </c>
      <c r="F984" t="s">
        <v>27</v>
      </c>
      <c r="G984" t="s">
        <v>27</v>
      </c>
      <c r="H984" t="s">
        <v>28</v>
      </c>
      <c r="I984" s="2">
        <v>43438</v>
      </c>
      <c r="J984" t="s">
        <v>2925</v>
      </c>
      <c r="K984" t="s">
        <v>2926</v>
      </c>
      <c r="L984" t="s">
        <v>31</v>
      </c>
      <c r="M984">
        <v>16461.248899999999</v>
      </c>
      <c r="N984">
        <v>141</v>
      </c>
      <c r="O984" t="s">
        <v>43</v>
      </c>
      <c r="P984" t="s">
        <v>43</v>
      </c>
      <c r="Q984" s="2">
        <v>43449</v>
      </c>
      <c r="R984" t="s">
        <v>83</v>
      </c>
      <c r="S984" t="s">
        <v>45</v>
      </c>
      <c r="T984">
        <f>_xlfn.DAYS(Raw_data_US_healthcare[[#This Row],[Discharge Date]],Raw_data_US_healthcare[[#This Row],[Date of Admission]])</f>
        <v>11</v>
      </c>
    </row>
    <row r="985" spans="1:20" x14ac:dyDescent="0.3">
      <c r="A985" t="s">
        <v>26511</v>
      </c>
      <c r="B985" t="s">
        <v>2927</v>
      </c>
      <c r="C985">
        <v>33</v>
      </c>
      <c r="D985" t="str">
        <f>IF(Raw_data_US_healthcare[[#This Row],[Age]]&lt;35,"Young",IF(Raw_data_US_healthcare[[#This Row],[Age]]&lt;60,"Middle","Senior"))</f>
        <v>Young</v>
      </c>
      <c r="E985" t="s">
        <v>16</v>
      </c>
      <c r="F985" t="s">
        <v>27</v>
      </c>
      <c r="G985" t="s">
        <v>27</v>
      </c>
      <c r="H985" t="s">
        <v>36</v>
      </c>
      <c r="I985" s="2">
        <v>44116</v>
      </c>
      <c r="J985" t="s">
        <v>2928</v>
      </c>
      <c r="K985" t="s">
        <v>2929</v>
      </c>
      <c r="L985" t="s">
        <v>60</v>
      </c>
      <c r="M985">
        <v>17500.932199999999</v>
      </c>
      <c r="N985">
        <v>333</v>
      </c>
      <c r="O985" t="s">
        <v>22</v>
      </c>
      <c r="P985" t="s">
        <v>22</v>
      </c>
      <c r="Q985" s="2">
        <v>44119</v>
      </c>
      <c r="R985" t="s">
        <v>48</v>
      </c>
      <c r="S985" t="s">
        <v>33</v>
      </c>
      <c r="T985">
        <f>_xlfn.DAYS(Raw_data_US_healthcare[[#This Row],[Discharge Date]],Raw_data_US_healthcare[[#This Row],[Date of Admission]])</f>
        <v>3</v>
      </c>
    </row>
    <row r="986" spans="1:20" x14ac:dyDescent="0.3">
      <c r="A986" t="s">
        <v>26512</v>
      </c>
      <c r="B986" t="s">
        <v>2930</v>
      </c>
      <c r="C986">
        <v>69</v>
      </c>
      <c r="D986" t="str">
        <f>IF(Raw_data_US_healthcare[[#This Row],[Age]]&lt;35,"Young",IF(Raw_data_US_healthcare[[#This Row],[Age]]&lt;60,"Middle","Senior"))</f>
        <v>Senior</v>
      </c>
      <c r="E986" t="s">
        <v>26</v>
      </c>
      <c r="F986" t="s">
        <v>62</v>
      </c>
      <c r="G986" t="s">
        <v>62</v>
      </c>
      <c r="H986" t="s">
        <v>69</v>
      </c>
      <c r="I986" s="2">
        <v>44511</v>
      </c>
      <c r="J986" t="s">
        <v>2931</v>
      </c>
      <c r="K986" t="s">
        <v>2932</v>
      </c>
      <c r="L986" t="s">
        <v>21</v>
      </c>
      <c r="M986">
        <v>22664.614699999998</v>
      </c>
      <c r="N986">
        <v>413</v>
      </c>
      <c r="O986" t="s">
        <v>39</v>
      </c>
      <c r="P986" t="s">
        <v>39</v>
      </c>
      <c r="Q986" s="2">
        <v>44534</v>
      </c>
      <c r="R986" t="s">
        <v>44</v>
      </c>
      <c r="S986" t="s">
        <v>33</v>
      </c>
      <c r="T986">
        <f>_xlfn.DAYS(Raw_data_US_healthcare[[#This Row],[Discharge Date]],Raw_data_US_healthcare[[#This Row],[Date of Admission]])</f>
        <v>23</v>
      </c>
    </row>
    <row r="987" spans="1:20" x14ac:dyDescent="0.3">
      <c r="A987" t="s">
        <v>26511</v>
      </c>
      <c r="B987" t="s">
        <v>2933</v>
      </c>
      <c r="C987">
        <v>20</v>
      </c>
      <c r="D987" t="str">
        <f>IF(Raw_data_US_healthcare[[#This Row],[Age]]&lt;35,"Young",IF(Raw_data_US_healthcare[[#This Row],[Age]]&lt;60,"Middle","Senior"))</f>
        <v>Young</v>
      </c>
      <c r="E987" t="s">
        <v>16</v>
      </c>
      <c r="F987" t="s">
        <v>62</v>
      </c>
      <c r="G987" t="s">
        <v>62</v>
      </c>
      <c r="H987" t="s">
        <v>26514</v>
      </c>
      <c r="I987" s="2">
        <v>43763</v>
      </c>
      <c r="J987" t="s">
        <v>2934</v>
      </c>
      <c r="K987" t="s">
        <v>2935</v>
      </c>
      <c r="L987" t="s">
        <v>60</v>
      </c>
      <c r="M987">
        <v>5585.9143000000004</v>
      </c>
      <c r="N987">
        <v>157</v>
      </c>
      <c r="O987" t="s">
        <v>39</v>
      </c>
      <c r="P987" t="s">
        <v>39</v>
      </c>
      <c r="Q987" s="2">
        <v>43777</v>
      </c>
      <c r="R987" t="s">
        <v>83</v>
      </c>
      <c r="S987" t="s">
        <v>45</v>
      </c>
      <c r="T987">
        <f>_xlfn.DAYS(Raw_data_US_healthcare[[#This Row],[Discharge Date]],Raw_data_US_healthcare[[#This Row],[Date of Admission]])</f>
        <v>14</v>
      </c>
    </row>
    <row r="988" spans="1:20" x14ac:dyDescent="0.3">
      <c r="A988" t="s">
        <v>26512</v>
      </c>
      <c r="B988" t="s">
        <v>1593</v>
      </c>
      <c r="C988">
        <v>83</v>
      </c>
      <c r="D988" t="str">
        <f>IF(Raw_data_US_healthcare[[#This Row],[Age]]&lt;35,"Young",IF(Raw_data_US_healthcare[[#This Row],[Age]]&lt;60,"Middle","Senior"))</f>
        <v>Senior</v>
      </c>
      <c r="E988" t="s">
        <v>26</v>
      </c>
      <c r="F988" t="s">
        <v>17</v>
      </c>
      <c r="G988" t="s">
        <v>17</v>
      </c>
      <c r="H988" t="s">
        <v>26514</v>
      </c>
      <c r="I988" s="2">
        <v>44485</v>
      </c>
      <c r="J988" t="s">
        <v>2936</v>
      </c>
      <c r="K988" t="s">
        <v>933</v>
      </c>
      <c r="L988" t="s">
        <v>21</v>
      </c>
      <c r="M988">
        <v>10920.390100000001</v>
      </c>
      <c r="N988">
        <v>465</v>
      </c>
      <c r="O988" t="s">
        <v>39</v>
      </c>
      <c r="P988" t="s">
        <v>39</v>
      </c>
      <c r="Q988" s="2">
        <v>44512</v>
      </c>
      <c r="R988" t="s">
        <v>32</v>
      </c>
      <c r="S988" t="s">
        <v>24</v>
      </c>
      <c r="T988">
        <f>_xlfn.DAYS(Raw_data_US_healthcare[[#This Row],[Discharge Date]],Raw_data_US_healthcare[[#This Row],[Date of Admission]])</f>
        <v>27</v>
      </c>
    </row>
    <row r="989" spans="1:20" x14ac:dyDescent="0.3">
      <c r="A989" t="s">
        <v>26511</v>
      </c>
      <c r="B989" t="s">
        <v>2937</v>
      </c>
      <c r="C989">
        <v>51</v>
      </c>
      <c r="D989" t="str">
        <f>IF(Raw_data_US_healthcare[[#This Row],[Age]]&lt;35,"Young",IF(Raw_data_US_healthcare[[#This Row],[Age]]&lt;60,"Middle","Senior"))</f>
        <v>Middle</v>
      </c>
      <c r="E989" t="s">
        <v>16</v>
      </c>
      <c r="F989" t="s">
        <v>62</v>
      </c>
      <c r="G989" t="s">
        <v>62</v>
      </c>
      <c r="H989" t="s">
        <v>26516</v>
      </c>
      <c r="I989" s="2">
        <v>43620</v>
      </c>
      <c r="J989" t="s">
        <v>2938</v>
      </c>
      <c r="K989" t="s">
        <v>2939</v>
      </c>
      <c r="L989" t="s">
        <v>60</v>
      </c>
      <c r="M989">
        <v>26440.231299999999</v>
      </c>
      <c r="N989">
        <v>169</v>
      </c>
      <c r="O989" t="s">
        <v>22</v>
      </c>
      <c r="P989" t="s">
        <v>22</v>
      </c>
      <c r="Q989" s="2">
        <v>43621</v>
      </c>
      <c r="R989" t="s">
        <v>44</v>
      </c>
      <c r="S989" t="s">
        <v>33</v>
      </c>
      <c r="T989">
        <f>_xlfn.DAYS(Raw_data_US_healthcare[[#This Row],[Discharge Date]],Raw_data_US_healthcare[[#This Row],[Date of Admission]])</f>
        <v>1</v>
      </c>
    </row>
    <row r="990" spans="1:20" x14ac:dyDescent="0.3">
      <c r="A990" t="s">
        <v>26512</v>
      </c>
      <c r="B990" t="s">
        <v>2940</v>
      </c>
      <c r="C990">
        <v>76</v>
      </c>
      <c r="D990" t="str">
        <f>IF(Raw_data_US_healthcare[[#This Row],[Age]]&lt;35,"Young",IF(Raw_data_US_healthcare[[#This Row],[Age]]&lt;60,"Middle","Senior"))</f>
        <v>Senior</v>
      </c>
      <c r="E990" t="s">
        <v>26</v>
      </c>
      <c r="F990" t="s">
        <v>62</v>
      </c>
      <c r="G990" t="s">
        <v>62</v>
      </c>
      <c r="H990" t="s">
        <v>36</v>
      </c>
      <c r="I990" s="2">
        <v>43526</v>
      </c>
      <c r="J990" t="s">
        <v>2941</v>
      </c>
      <c r="K990" t="s">
        <v>2942</v>
      </c>
      <c r="L990" t="s">
        <v>21</v>
      </c>
      <c r="M990">
        <v>22473.735000000001</v>
      </c>
      <c r="N990">
        <v>155</v>
      </c>
      <c r="O990" t="s">
        <v>22</v>
      </c>
      <c r="P990" t="s">
        <v>22</v>
      </c>
      <c r="Q990" s="2">
        <v>43534</v>
      </c>
      <c r="R990" t="s">
        <v>83</v>
      </c>
      <c r="S990" t="s">
        <v>45</v>
      </c>
      <c r="T990">
        <f>_xlfn.DAYS(Raw_data_US_healthcare[[#This Row],[Discharge Date]],Raw_data_US_healthcare[[#This Row],[Date of Admission]])</f>
        <v>8</v>
      </c>
    </row>
    <row r="991" spans="1:20" x14ac:dyDescent="0.3">
      <c r="A991" t="s">
        <v>26512</v>
      </c>
      <c r="B991" t="s">
        <v>2943</v>
      </c>
      <c r="C991">
        <v>33</v>
      </c>
      <c r="D991" t="str">
        <f>IF(Raw_data_US_healthcare[[#This Row],[Age]]&lt;35,"Young",IF(Raw_data_US_healthcare[[#This Row],[Age]]&lt;60,"Middle","Senior"))</f>
        <v>Young</v>
      </c>
      <c r="E991" t="s">
        <v>26</v>
      </c>
      <c r="F991" t="s">
        <v>113</v>
      </c>
      <c r="G991" t="s">
        <v>113</v>
      </c>
      <c r="H991" t="s">
        <v>28</v>
      </c>
      <c r="I991" s="2">
        <v>43751</v>
      </c>
      <c r="J991" t="s">
        <v>1525</v>
      </c>
      <c r="K991" t="s">
        <v>2944</v>
      </c>
      <c r="L991" t="s">
        <v>60</v>
      </c>
      <c r="M991">
        <v>44919.069799999997</v>
      </c>
      <c r="N991">
        <v>152</v>
      </c>
      <c r="O991" t="s">
        <v>43</v>
      </c>
      <c r="P991" t="s">
        <v>43</v>
      </c>
      <c r="Q991" s="2">
        <v>43762</v>
      </c>
      <c r="R991" t="s">
        <v>83</v>
      </c>
      <c r="S991" t="s">
        <v>24</v>
      </c>
      <c r="T991">
        <f>_xlfn.DAYS(Raw_data_US_healthcare[[#This Row],[Discharge Date]],Raw_data_US_healthcare[[#This Row],[Date of Admission]])</f>
        <v>11</v>
      </c>
    </row>
    <row r="992" spans="1:20" x14ac:dyDescent="0.3">
      <c r="A992" t="s">
        <v>26511</v>
      </c>
      <c r="B992" t="s">
        <v>2945</v>
      </c>
      <c r="C992">
        <v>77</v>
      </c>
      <c r="D992" t="str">
        <f>IF(Raw_data_US_healthcare[[#This Row],[Age]]&lt;35,"Young",IF(Raw_data_US_healthcare[[#This Row],[Age]]&lt;60,"Middle","Senior"))</f>
        <v>Senior</v>
      </c>
      <c r="E992" t="s">
        <v>16</v>
      </c>
      <c r="F992" t="s">
        <v>27</v>
      </c>
      <c r="G992" t="s">
        <v>27</v>
      </c>
      <c r="H992" t="s">
        <v>26516</v>
      </c>
      <c r="I992" s="2">
        <v>44205</v>
      </c>
      <c r="J992" t="s">
        <v>2946</v>
      </c>
      <c r="K992" t="s">
        <v>2947</v>
      </c>
      <c r="L992" t="s">
        <v>21</v>
      </c>
      <c r="M992">
        <v>25328.481800000001</v>
      </c>
      <c r="N992">
        <v>343</v>
      </c>
      <c r="O992" t="s">
        <v>43</v>
      </c>
      <c r="P992" t="s">
        <v>43</v>
      </c>
      <c r="Q992" s="2">
        <v>44220</v>
      </c>
      <c r="R992" t="s">
        <v>83</v>
      </c>
      <c r="S992" t="s">
        <v>24</v>
      </c>
      <c r="T992">
        <f>_xlfn.DAYS(Raw_data_US_healthcare[[#This Row],[Discharge Date]],Raw_data_US_healthcare[[#This Row],[Date of Admission]])</f>
        <v>15</v>
      </c>
    </row>
    <row r="993" spans="1:20" x14ac:dyDescent="0.3">
      <c r="A993" t="s">
        <v>26511</v>
      </c>
      <c r="B993" t="s">
        <v>2948</v>
      </c>
      <c r="C993">
        <v>73</v>
      </c>
      <c r="D993" t="str">
        <f>IF(Raw_data_US_healthcare[[#This Row],[Age]]&lt;35,"Young",IF(Raw_data_US_healthcare[[#This Row],[Age]]&lt;60,"Middle","Senior"))</f>
        <v>Senior</v>
      </c>
      <c r="E993" t="s">
        <v>16</v>
      </c>
      <c r="F993" t="s">
        <v>88</v>
      </c>
      <c r="G993" t="s">
        <v>88</v>
      </c>
      <c r="H993" t="s">
        <v>26516</v>
      </c>
      <c r="I993" s="2">
        <v>44157</v>
      </c>
      <c r="J993" t="s">
        <v>2949</v>
      </c>
      <c r="K993" t="s">
        <v>2950</v>
      </c>
      <c r="L993" t="s">
        <v>21</v>
      </c>
      <c r="M993">
        <v>8574.0038999999997</v>
      </c>
      <c r="N993">
        <v>178</v>
      </c>
      <c r="O993" t="s">
        <v>43</v>
      </c>
      <c r="P993" t="s">
        <v>43</v>
      </c>
      <c r="Q993" s="2">
        <v>44162</v>
      </c>
      <c r="R993" t="s">
        <v>83</v>
      </c>
      <c r="S993" t="s">
        <v>24</v>
      </c>
      <c r="T993">
        <f>_xlfn.DAYS(Raw_data_US_healthcare[[#This Row],[Discharge Date]],Raw_data_US_healthcare[[#This Row],[Date of Admission]])</f>
        <v>5</v>
      </c>
    </row>
    <row r="994" spans="1:20" x14ac:dyDescent="0.3">
      <c r="A994" t="s">
        <v>26512</v>
      </c>
      <c r="B994" t="s">
        <v>2951</v>
      </c>
      <c r="C994">
        <v>19</v>
      </c>
      <c r="D994" t="str">
        <f>IF(Raw_data_US_healthcare[[#This Row],[Age]]&lt;35,"Young",IF(Raw_data_US_healthcare[[#This Row],[Age]]&lt;60,"Middle","Senior"))</f>
        <v>Young</v>
      </c>
      <c r="E994" t="s">
        <v>26</v>
      </c>
      <c r="F994" t="s">
        <v>17</v>
      </c>
      <c r="G994" t="s">
        <v>17</v>
      </c>
      <c r="H994" t="s">
        <v>26516</v>
      </c>
      <c r="I994" s="2">
        <v>43567</v>
      </c>
      <c r="J994" t="s">
        <v>2952</v>
      </c>
      <c r="K994" t="s">
        <v>2953</v>
      </c>
      <c r="L994" t="s">
        <v>56</v>
      </c>
      <c r="M994">
        <v>4796.7506999999996</v>
      </c>
      <c r="N994">
        <v>159</v>
      </c>
      <c r="O994" t="s">
        <v>22</v>
      </c>
      <c r="P994" t="s">
        <v>22</v>
      </c>
      <c r="Q994" s="2">
        <v>43570</v>
      </c>
      <c r="R994" t="s">
        <v>48</v>
      </c>
      <c r="S994" t="s">
        <v>33</v>
      </c>
      <c r="T994">
        <f>_xlfn.DAYS(Raw_data_US_healthcare[[#This Row],[Discharge Date]],Raw_data_US_healthcare[[#This Row],[Date of Admission]])</f>
        <v>3</v>
      </c>
    </row>
    <row r="995" spans="1:20" x14ac:dyDescent="0.3">
      <c r="A995" t="s">
        <v>26512</v>
      </c>
      <c r="B995" t="s">
        <v>2954</v>
      </c>
      <c r="C995">
        <v>85</v>
      </c>
      <c r="D995" t="str">
        <f>IF(Raw_data_US_healthcare[[#This Row],[Age]]&lt;35,"Young",IF(Raw_data_US_healthcare[[#This Row],[Age]]&lt;60,"Middle","Senior"))</f>
        <v>Senior</v>
      </c>
      <c r="E995" t="s">
        <v>26</v>
      </c>
      <c r="F995" t="s">
        <v>35</v>
      </c>
      <c r="G995" t="s">
        <v>35</v>
      </c>
      <c r="H995" t="s">
        <v>69</v>
      </c>
      <c r="I995" s="2">
        <v>43670</v>
      </c>
      <c r="J995" t="s">
        <v>2955</v>
      </c>
      <c r="K995" t="s">
        <v>2956</v>
      </c>
      <c r="L995" t="s">
        <v>21</v>
      </c>
      <c r="M995">
        <v>17572.705900000001</v>
      </c>
      <c r="N995">
        <v>387</v>
      </c>
      <c r="O995" t="s">
        <v>39</v>
      </c>
      <c r="P995" t="s">
        <v>39</v>
      </c>
      <c r="Q995" s="2">
        <v>43696</v>
      </c>
      <c r="R995" t="s">
        <v>23</v>
      </c>
      <c r="S995" t="s">
        <v>33</v>
      </c>
      <c r="T995">
        <f>_xlfn.DAYS(Raw_data_US_healthcare[[#This Row],[Discharge Date]],Raw_data_US_healthcare[[#This Row],[Date of Admission]])</f>
        <v>26</v>
      </c>
    </row>
    <row r="996" spans="1:20" x14ac:dyDescent="0.3">
      <c r="A996" t="s">
        <v>26511</v>
      </c>
      <c r="B996" t="s">
        <v>2957</v>
      </c>
      <c r="C996">
        <v>75</v>
      </c>
      <c r="D996" t="str">
        <f>IF(Raw_data_US_healthcare[[#This Row],[Age]]&lt;35,"Young",IF(Raw_data_US_healthcare[[#This Row],[Age]]&lt;60,"Middle","Senior"))</f>
        <v>Senior</v>
      </c>
      <c r="E996" t="s">
        <v>16</v>
      </c>
      <c r="F996" t="s">
        <v>228</v>
      </c>
      <c r="G996" t="s">
        <v>228</v>
      </c>
      <c r="H996" t="s">
        <v>36</v>
      </c>
      <c r="I996" s="2">
        <v>43874</v>
      </c>
      <c r="J996" t="s">
        <v>2958</v>
      </c>
      <c r="K996" t="s">
        <v>2959</v>
      </c>
      <c r="L996" t="s">
        <v>21</v>
      </c>
      <c r="M996">
        <v>23774.525399999999</v>
      </c>
      <c r="N996">
        <v>418</v>
      </c>
      <c r="O996" t="s">
        <v>39</v>
      </c>
      <c r="P996" t="s">
        <v>39</v>
      </c>
      <c r="Q996" s="2">
        <v>43876</v>
      </c>
      <c r="R996" t="s">
        <v>23</v>
      </c>
      <c r="S996" t="s">
        <v>24</v>
      </c>
      <c r="T996">
        <f>_xlfn.DAYS(Raw_data_US_healthcare[[#This Row],[Discharge Date]],Raw_data_US_healthcare[[#This Row],[Date of Admission]])</f>
        <v>2</v>
      </c>
    </row>
    <row r="997" spans="1:20" x14ac:dyDescent="0.3">
      <c r="A997" t="s">
        <v>26511</v>
      </c>
      <c r="B997" t="s">
        <v>2960</v>
      </c>
      <c r="C997">
        <v>78</v>
      </c>
      <c r="D997" t="str">
        <f>IF(Raw_data_US_healthcare[[#This Row],[Age]]&lt;35,"Young",IF(Raw_data_US_healthcare[[#This Row],[Age]]&lt;60,"Middle","Senior"))</f>
        <v>Senior</v>
      </c>
      <c r="E997" t="s">
        <v>16</v>
      </c>
      <c r="F997" t="s">
        <v>62</v>
      </c>
      <c r="G997" t="s">
        <v>62</v>
      </c>
      <c r="H997" t="s">
        <v>26514</v>
      </c>
      <c r="I997" s="2">
        <v>43863</v>
      </c>
      <c r="J997" t="s">
        <v>2961</v>
      </c>
      <c r="K997" t="s">
        <v>2962</v>
      </c>
      <c r="L997" t="s">
        <v>21</v>
      </c>
      <c r="M997">
        <v>17034.414799999999</v>
      </c>
      <c r="N997">
        <v>487</v>
      </c>
      <c r="O997" t="s">
        <v>43</v>
      </c>
      <c r="P997" t="s">
        <v>43</v>
      </c>
      <c r="Q997" s="2">
        <v>43883</v>
      </c>
      <c r="R997" t="s">
        <v>44</v>
      </c>
      <c r="S997" t="s">
        <v>45</v>
      </c>
      <c r="T997">
        <f>_xlfn.DAYS(Raw_data_US_healthcare[[#This Row],[Discharge Date]],Raw_data_US_healthcare[[#This Row],[Date of Admission]])</f>
        <v>20</v>
      </c>
    </row>
    <row r="998" spans="1:20" x14ac:dyDescent="0.3">
      <c r="A998" t="s">
        <v>26511</v>
      </c>
      <c r="B998" t="s">
        <v>2963</v>
      </c>
      <c r="C998">
        <v>59</v>
      </c>
      <c r="D998" t="str">
        <f>IF(Raw_data_US_healthcare[[#This Row],[Age]]&lt;35,"Young",IF(Raw_data_US_healthcare[[#This Row],[Age]]&lt;60,"Middle","Senior"))</f>
        <v>Middle</v>
      </c>
      <c r="E998" t="s">
        <v>16</v>
      </c>
      <c r="F998" t="s">
        <v>113</v>
      </c>
      <c r="G998" t="s">
        <v>113</v>
      </c>
      <c r="H998" t="s">
        <v>36</v>
      </c>
      <c r="I998" s="2">
        <v>45038</v>
      </c>
      <c r="J998" t="s">
        <v>2964</v>
      </c>
      <c r="K998" t="s">
        <v>2965</v>
      </c>
      <c r="L998" t="s">
        <v>52</v>
      </c>
      <c r="M998">
        <v>23444.330600000001</v>
      </c>
      <c r="N998">
        <v>266</v>
      </c>
      <c r="O998" t="s">
        <v>22</v>
      </c>
      <c r="P998" t="s">
        <v>22</v>
      </c>
      <c r="Q998" s="2">
        <v>45059</v>
      </c>
      <c r="R998" t="s">
        <v>44</v>
      </c>
      <c r="S998" t="s">
        <v>33</v>
      </c>
      <c r="T998">
        <f>_xlfn.DAYS(Raw_data_US_healthcare[[#This Row],[Discharge Date]],Raw_data_US_healthcare[[#This Row],[Date of Admission]])</f>
        <v>21</v>
      </c>
    </row>
    <row r="999" spans="1:20" x14ac:dyDescent="0.3">
      <c r="A999" t="s">
        <v>26511</v>
      </c>
      <c r="B999" t="s">
        <v>2966</v>
      </c>
      <c r="C999">
        <v>83</v>
      </c>
      <c r="D999" t="str">
        <f>IF(Raw_data_US_healthcare[[#This Row],[Age]]&lt;35,"Young",IF(Raw_data_US_healthcare[[#This Row],[Age]]&lt;60,"Middle","Senior"))</f>
        <v>Senior</v>
      </c>
      <c r="E999" t="s">
        <v>16</v>
      </c>
      <c r="F999" t="s">
        <v>113</v>
      </c>
      <c r="G999" t="s">
        <v>113</v>
      </c>
      <c r="H999" t="s">
        <v>28</v>
      </c>
      <c r="I999" s="2">
        <v>43746</v>
      </c>
      <c r="J999" t="s">
        <v>2967</v>
      </c>
      <c r="K999" t="s">
        <v>2968</v>
      </c>
      <c r="L999" t="s">
        <v>21</v>
      </c>
      <c r="M999">
        <v>41690.942499999997</v>
      </c>
      <c r="N999">
        <v>142</v>
      </c>
      <c r="O999" t="s">
        <v>39</v>
      </c>
      <c r="P999" t="s">
        <v>39</v>
      </c>
      <c r="Q999" s="2">
        <v>43756</v>
      </c>
      <c r="R999" t="s">
        <v>83</v>
      </c>
      <c r="S999" t="s">
        <v>45</v>
      </c>
      <c r="T999">
        <f>_xlfn.DAYS(Raw_data_US_healthcare[[#This Row],[Discharge Date]],Raw_data_US_healthcare[[#This Row],[Date of Admission]])</f>
        <v>10</v>
      </c>
    </row>
    <row r="1000" spans="1:20" x14ac:dyDescent="0.3">
      <c r="A1000" t="s">
        <v>26512</v>
      </c>
      <c r="B1000" t="s">
        <v>2969</v>
      </c>
      <c r="C1000">
        <v>65</v>
      </c>
      <c r="D1000" t="str">
        <f>IF(Raw_data_US_healthcare[[#This Row],[Age]]&lt;35,"Young",IF(Raw_data_US_healthcare[[#This Row],[Age]]&lt;60,"Middle","Senior"))</f>
        <v>Senior</v>
      </c>
      <c r="E1000" t="s">
        <v>26</v>
      </c>
      <c r="F1000" t="s">
        <v>35</v>
      </c>
      <c r="G1000" t="s">
        <v>35</v>
      </c>
      <c r="H1000" t="s">
        <v>36</v>
      </c>
      <c r="I1000" s="2">
        <v>44208</v>
      </c>
      <c r="J1000" t="s">
        <v>2970</v>
      </c>
      <c r="K1000" t="s">
        <v>2971</v>
      </c>
      <c r="L1000" t="s">
        <v>21</v>
      </c>
      <c r="M1000">
        <v>23896.115300000001</v>
      </c>
      <c r="N1000">
        <v>338</v>
      </c>
      <c r="O1000" t="s">
        <v>22</v>
      </c>
      <c r="P1000" t="s">
        <v>22</v>
      </c>
      <c r="Q1000" s="2">
        <v>44222</v>
      </c>
      <c r="R1000" t="s">
        <v>23</v>
      </c>
      <c r="S1000" t="s">
        <v>45</v>
      </c>
      <c r="T1000">
        <f>_xlfn.DAYS(Raw_data_US_healthcare[[#This Row],[Discharge Date]],Raw_data_US_healthcare[[#This Row],[Date of Admission]])</f>
        <v>14</v>
      </c>
    </row>
    <row r="1001" spans="1:20" x14ac:dyDescent="0.3">
      <c r="A1001" t="s">
        <v>26512</v>
      </c>
      <c r="B1001" t="s">
        <v>2972</v>
      </c>
      <c r="C1001">
        <v>32</v>
      </c>
      <c r="D1001" t="str">
        <f>IF(Raw_data_US_healthcare[[#This Row],[Age]]&lt;35,"Young",IF(Raw_data_US_healthcare[[#This Row],[Age]]&lt;60,"Middle","Senior"))</f>
        <v>Young</v>
      </c>
      <c r="E1001" t="s">
        <v>26</v>
      </c>
      <c r="F1001" t="s">
        <v>35</v>
      </c>
      <c r="G1001" t="s">
        <v>35</v>
      </c>
      <c r="H1001" t="s">
        <v>26516</v>
      </c>
      <c r="I1001" s="2">
        <v>44726</v>
      </c>
      <c r="J1001" t="s">
        <v>2973</v>
      </c>
      <c r="K1001" t="s">
        <v>2974</v>
      </c>
      <c r="L1001" t="s">
        <v>52</v>
      </c>
      <c r="M1001">
        <v>11571.5098</v>
      </c>
      <c r="N1001">
        <v>147</v>
      </c>
      <c r="O1001" t="s">
        <v>22</v>
      </c>
      <c r="P1001" t="s">
        <v>22</v>
      </c>
      <c r="Q1001" s="2">
        <v>44732</v>
      </c>
      <c r="R1001" t="s">
        <v>83</v>
      </c>
      <c r="S1001" t="s">
        <v>24</v>
      </c>
      <c r="T1001">
        <f>_xlfn.DAYS(Raw_data_US_healthcare[[#This Row],[Discharge Date]],Raw_data_US_healthcare[[#This Row],[Date of Admission]])</f>
        <v>6</v>
      </c>
    </row>
    <row r="1002" spans="1:20" x14ac:dyDescent="0.3">
      <c r="A1002" t="s">
        <v>26511</v>
      </c>
      <c r="B1002" t="s">
        <v>2975</v>
      </c>
      <c r="C1002">
        <v>47</v>
      </c>
      <c r="D1002" t="str">
        <f>IF(Raw_data_US_healthcare[[#This Row],[Age]]&lt;35,"Young",IF(Raw_data_US_healthcare[[#This Row],[Age]]&lt;60,"Middle","Senior"))</f>
        <v>Middle</v>
      </c>
      <c r="E1002" t="s">
        <v>16</v>
      </c>
      <c r="F1002" t="s">
        <v>228</v>
      </c>
      <c r="G1002" t="s">
        <v>228</v>
      </c>
      <c r="H1002" t="s">
        <v>26514</v>
      </c>
      <c r="I1002" s="2">
        <v>44865</v>
      </c>
      <c r="J1002" t="s">
        <v>2976</v>
      </c>
      <c r="K1002" t="s">
        <v>2977</v>
      </c>
      <c r="L1002" t="s">
        <v>56</v>
      </c>
      <c r="M1002">
        <v>12802.843500000001</v>
      </c>
      <c r="N1002">
        <v>448</v>
      </c>
      <c r="O1002" t="s">
        <v>43</v>
      </c>
      <c r="P1002" t="s">
        <v>43</v>
      </c>
      <c r="Q1002" s="2">
        <v>44869</v>
      </c>
      <c r="R1002" t="s">
        <v>83</v>
      </c>
      <c r="S1002" t="s">
        <v>24</v>
      </c>
      <c r="T1002">
        <f>_xlfn.DAYS(Raw_data_US_healthcare[[#This Row],[Discharge Date]],Raw_data_US_healthcare[[#This Row],[Date of Admission]])</f>
        <v>4</v>
      </c>
    </row>
    <row r="1003" spans="1:20" x14ac:dyDescent="0.3">
      <c r="A1003" t="s">
        <v>26512</v>
      </c>
      <c r="B1003" t="s">
        <v>2978</v>
      </c>
      <c r="C1003">
        <v>68</v>
      </c>
      <c r="D1003" t="str">
        <f>IF(Raw_data_US_healthcare[[#This Row],[Age]]&lt;35,"Young",IF(Raw_data_US_healthcare[[#This Row],[Age]]&lt;60,"Middle","Senior"))</f>
        <v>Senior</v>
      </c>
      <c r="E1003" t="s">
        <v>26</v>
      </c>
      <c r="F1003" t="s">
        <v>88</v>
      </c>
      <c r="G1003" t="s">
        <v>88</v>
      </c>
      <c r="H1003" t="s">
        <v>18</v>
      </c>
      <c r="I1003" s="2">
        <v>44256</v>
      </c>
      <c r="J1003" t="s">
        <v>2979</v>
      </c>
      <c r="K1003" t="s">
        <v>2980</v>
      </c>
      <c r="L1003" t="s">
        <v>31</v>
      </c>
      <c r="M1003">
        <v>38317.643600000003</v>
      </c>
      <c r="N1003">
        <v>123</v>
      </c>
      <c r="O1003" t="s">
        <v>43</v>
      </c>
      <c r="P1003" t="s">
        <v>43</v>
      </c>
      <c r="Q1003" s="2">
        <v>44271</v>
      </c>
      <c r="R1003" t="s">
        <v>83</v>
      </c>
      <c r="S1003" t="s">
        <v>33</v>
      </c>
      <c r="T1003">
        <f>_xlfn.DAYS(Raw_data_US_healthcare[[#This Row],[Discharge Date]],Raw_data_US_healthcare[[#This Row],[Date of Admission]])</f>
        <v>15</v>
      </c>
    </row>
    <row r="1004" spans="1:20" x14ac:dyDescent="0.3">
      <c r="A1004" t="s">
        <v>26511</v>
      </c>
      <c r="B1004" t="s">
        <v>2981</v>
      </c>
      <c r="C1004">
        <v>52</v>
      </c>
      <c r="D1004" t="str">
        <f>IF(Raw_data_US_healthcare[[#This Row],[Age]]&lt;35,"Young",IF(Raw_data_US_healthcare[[#This Row],[Age]]&lt;60,"Middle","Senior"))</f>
        <v>Middle</v>
      </c>
      <c r="E1004" t="s">
        <v>16</v>
      </c>
      <c r="F1004" t="s">
        <v>17</v>
      </c>
      <c r="G1004" t="s">
        <v>17</v>
      </c>
      <c r="H1004" t="s">
        <v>36</v>
      </c>
      <c r="I1004" s="2">
        <v>44029</v>
      </c>
      <c r="J1004" t="s">
        <v>2982</v>
      </c>
      <c r="K1004" t="s">
        <v>2983</v>
      </c>
      <c r="L1004" t="s">
        <v>52</v>
      </c>
      <c r="M1004">
        <v>9560.6887999999999</v>
      </c>
      <c r="N1004">
        <v>391</v>
      </c>
      <c r="O1004" t="s">
        <v>22</v>
      </c>
      <c r="P1004" t="s">
        <v>22</v>
      </c>
      <c r="Q1004" s="2">
        <v>44044</v>
      </c>
      <c r="R1004" t="s">
        <v>32</v>
      </c>
      <c r="S1004" t="s">
        <v>33</v>
      </c>
      <c r="T1004">
        <f>_xlfn.DAYS(Raw_data_US_healthcare[[#This Row],[Discharge Date]],Raw_data_US_healthcare[[#This Row],[Date of Admission]])</f>
        <v>15</v>
      </c>
    </row>
    <row r="1005" spans="1:20" x14ac:dyDescent="0.3">
      <c r="A1005" t="s">
        <v>26511</v>
      </c>
      <c r="B1005" t="s">
        <v>2984</v>
      </c>
      <c r="C1005">
        <v>63</v>
      </c>
      <c r="D1005" t="str">
        <f>IF(Raw_data_US_healthcare[[#This Row],[Age]]&lt;35,"Young",IF(Raw_data_US_healthcare[[#This Row],[Age]]&lt;60,"Middle","Senior"))</f>
        <v>Senior</v>
      </c>
      <c r="E1005" t="s">
        <v>16</v>
      </c>
      <c r="F1005" t="s">
        <v>27</v>
      </c>
      <c r="G1005" t="s">
        <v>27</v>
      </c>
      <c r="H1005" t="s">
        <v>26516</v>
      </c>
      <c r="I1005" s="2">
        <v>44059</v>
      </c>
      <c r="J1005" t="s">
        <v>2985</v>
      </c>
      <c r="K1005" t="s">
        <v>2986</v>
      </c>
      <c r="L1005" t="s">
        <v>56</v>
      </c>
      <c r="M1005">
        <v>12050.395200000001</v>
      </c>
      <c r="N1005">
        <v>249</v>
      </c>
      <c r="O1005" t="s">
        <v>39</v>
      </c>
      <c r="P1005" t="s">
        <v>39</v>
      </c>
      <c r="Q1005" s="2">
        <v>44081</v>
      </c>
      <c r="R1005" t="s">
        <v>44</v>
      </c>
      <c r="S1005" t="s">
        <v>24</v>
      </c>
      <c r="T1005">
        <f>_xlfn.DAYS(Raw_data_US_healthcare[[#This Row],[Discharge Date]],Raw_data_US_healthcare[[#This Row],[Date of Admission]])</f>
        <v>22</v>
      </c>
    </row>
    <row r="1006" spans="1:20" x14ac:dyDescent="0.3">
      <c r="A1006" t="s">
        <v>26511</v>
      </c>
      <c r="B1006" t="s">
        <v>2987</v>
      </c>
      <c r="C1006">
        <v>41</v>
      </c>
      <c r="D1006" t="str">
        <f>IF(Raw_data_US_healthcare[[#This Row],[Age]]&lt;35,"Young",IF(Raw_data_US_healthcare[[#This Row],[Age]]&lt;60,"Middle","Senior"))</f>
        <v>Middle</v>
      </c>
      <c r="E1006" t="s">
        <v>16</v>
      </c>
      <c r="F1006" t="s">
        <v>17</v>
      </c>
      <c r="G1006" t="s">
        <v>17</v>
      </c>
      <c r="H1006" t="s">
        <v>18</v>
      </c>
      <c r="I1006" s="2">
        <v>44360</v>
      </c>
      <c r="J1006" t="s">
        <v>2988</v>
      </c>
      <c r="K1006" t="s">
        <v>2989</v>
      </c>
      <c r="L1006" t="s">
        <v>21</v>
      </c>
      <c r="M1006">
        <v>36474.456200000001</v>
      </c>
      <c r="N1006">
        <v>323</v>
      </c>
      <c r="O1006" t="s">
        <v>22</v>
      </c>
      <c r="P1006" t="s">
        <v>22</v>
      </c>
      <c r="Q1006" s="2">
        <v>44363</v>
      </c>
      <c r="R1006" t="s">
        <v>32</v>
      </c>
      <c r="S1006" t="s">
        <v>33</v>
      </c>
      <c r="T1006">
        <f>_xlfn.DAYS(Raw_data_US_healthcare[[#This Row],[Discharge Date]],Raw_data_US_healthcare[[#This Row],[Date of Admission]])</f>
        <v>3</v>
      </c>
    </row>
    <row r="1007" spans="1:20" x14ac:dyDescent="0.3">
      <c r="A1007" t="s">
        <v>26512</v>
      </c>
      <c r="B1007" t="s">
        <v>2990</v>
      </c>
      <c r="C1007">
        <v>30</v>
      </c>
      <c r="D1007" t="str">
        <f>IF(Raw_data_US_healthcare[[#This Row],[Age]]&lt;35,"Young",IF(Raw_data_US_healthcare[[#This Row],[Age]]&lt;60,"Middle","Senior"))</f>
        <v>Young</v>
      </c>
      <c r="E1007" t="s">
        <v>26</v>
      </c>
      <c r="F1007" t="s">
        <v>27</v>
      </c>
      <c r="G1007" t="s">
        <v>27</v>
      </c>
      <c r="H1007" t="s">
        <v>26516</v>
      </c>
      <c r="I1007" s="2">
        <v>45009</v>
      </c>
      <c r="J1007" t="s">
        <v>2991</v>
      </c>
      <c r="K1007" t="s">
        <v>2992</v>
      </c>
      <c r="L1007" t="s">
        <v>60</v>
      </c>
      <c r="M1007">
        <v>8808.3641000000007</v>
      </c>
      <c r="N1007">
        <v>138</v>
      </c>
      <c r="O1007" t="s">
        <v>43</v>
      </c>
      <c r="P1007" t="s">
        <v>43</v>
      </c>
      <c r="Q1007" s="2">
        <v>45010</v>
      </c>
      <c r="R1007" t="s">
        <v>23</v>
      </c>
      <c r="S1007" t="s">
        <v>33</v>
      </c>
      <c r="T1007">
        <f>_xlfn.DAYS(Raw_data_US_healthcare[[#This Row],[Discharge Date]],Raw_data_US_healthcare[[#This Row],[Date of Admission]])</f>
        <v>1</v>
      </c>
    </row>
    <row r="1008" spans="1:20" x14ac:dyDescent="0.3">
      <c r="A1008" t="s">
        <v>26512</v>
      </c>
      <c r="B1008" t="s">
        <v>2993</v>
      </c>
      <c r="C1008">
        <v>36</v>
      </c>
      <c r="D1008" t="str">
        <f>IF(Raw_data_US_healthcare[[#This Row],[Age]]&lt;35,"Young",IF(Raw_data_US_healthcare[[#This Row],[Age]]&lt;60,"Middle","Senior"))</f>
        <v>Middle</v>
      </c>
      <c r="E1008" t="s">
        <v>26</v>
      </c>
      <c r="F1008" t="s">
        <v>35</v>
      </c>
      <c r="G1008" t="s">
        <v>35</v>
      </c>
      <c r="H1008" t="s">
        <v>69</v>
      </c>
      <c r="I1008" s="2">
        <v>43782</v>
      </c>
      <c r="J1008" t="s">
        <v>2994</v>
      </c>
      <c r="K1008" t="s">
        <v>2995</v>
      </c>
      <c r="L1008" t="s">
        <v>31</v>
      </c>
      <c r="M1008">
        <v>47476.135499999997</v>
      </c>
      <c r="N1008">
        <v>344</v>
      </c>
      <c r="O1008" t="s">
        <v>39</v>
      </c>
      <c r="P1008" t="s">
        <v>39</v>
      </c>
      <c r="Q1008" s="2">
        <v>43811</v>
      </c>
      <c r="R1008" t="s">
        <v>83</v>
      </c>
      <c r="S1008" t="s">
        <v>45</v>
      </c>
      <c r="T1008">
        <f>_xlfn.DAYS(Raw_data_US_healthcare[[#This Row],[Discharge Date]],Raw_data_US_healthcare[[#This Row],[Date of Admission]])</f>
        <v>29</v>
      </c>
    </row>
    <row r="1009" spans="1:20" x14ac:dyDescent="0.3">
      <c r="A1009" t="s">
        <v>26511</v>
      </c>
      <c r="B1009" t="s">
        <v>2996</v>
      </c>
      <c r="C1009">
        <v>20</v>
      </c>
      <c r="D1009" t="str">
        <f>IF(Raw_data_US_healthcare[[#This Row],[Age]]&lt;35,"Young",IF(Raw_data_US_healthcare[[#This Row],[Age]]&lt;60,"Middle","Senior"))</f>
        <v>Young</v>
      </c>
      <c r="E1009" t="s">
        <v>16</v>
      </c>
      <c r="F1009" t="s">
        <v>27</v>
      </c>
      <c r="G1009" t="s">
        <v>27</v>
      </c>
      <c r="H1009" t="s">
        <v>26514</v>
      </c>
      <c r="I1009" s="2">
        <v>44639</v>
      </c>
      <c r="J1009" t="s">
        <v>2997</v>
      </c>
      <c r="K1009" t="s">
        <v>2998</v>
      </c>
      <c r="L1009" t="s">
        <v>56</v>
      </c>
      <c r="M1009">
        <v>23275.035899999999</v>
      </c>
      <c r="N1009">
        <v>456</v>
      </c>
      <c r="O1009" t="s">
        <v>43</v>
      </c>
      <c r="P1009" t="s">
        <v>43</v>
      </c>
      <c r="Q1009" s="2">
        <v>44660</v>
      </c>
      <c r="R1009" t="s">
        <v>23</v>
      </c>
      <c r="S1009" t="s">
        <v>33</v>
      </c>
      <c r="T1009">
        <f>_xlfn.DAYS(Raw_data_US_healthcare[[#This Row],[Discharge Date]],Raw_data_US_healthcare[[#This Row],[Date of Admission]])</f>
        <v>21</v>
      </c>
    </row>
    <row r="1010" spans="1:20" x14ac:dyDescent="0.3">
      <c r="A1010" t="s">
        <v>26512</v>
      </c>
      <c r="B1010" t="s">
        <v>2999</v>
      </c>
      <c r="C1010">
        <v>42</v>
      </c>
      <c r="D1010" t="str">
        <f>IF(Raw_data_US_healthcare[[#This Row],[Age]]&lt;35,"Young",IF(Raw_data_US_healthcare[[#This Row],[Age]]&lt;60,"Middle","Senior"))</f>
        <v>Middle</v>
      </c>
      <c r="E1010" t="s">
        <v>26</v>
      </c>
      <c r="F1010" t="s">
        <v>35</v>
      </c>
      <c r="G1010" t="s">
        <v>35</v>
      </c>
      <c r="H1010" t="s">
        <v>28</v>
      </c>
      <c r="I1010" s="2">
        <v>44470</v>
      </c>
      <c r="J1010" t="s">
        <v>3000</v>
      </c>
      <c r="K1010" t="s">
        <v>3001</v>
      </c>
      <c r="L1010" t="s">
        <v>52</v>
      </c>
      <c r="M1010">
        <v>4795.1567999999997</v>
      </c>
      <c r="N1010">
        <v>106</v>
      </c>
      <c r="O1010" t="s">
        <v>43</v>
      </c>
      <c r="P1010" t="s">
        <v>43</v>
      </c>
      <c r="Q1010" s="2">
        <v>44472</v>
      </c>
      <c r="R1010" t="s">
        <v>23</v>
      </c>
      <c r="S1010" t="s">
        <v>45</v>
      </c>
      <c r="T1010">
        <f>_xlfn.DAYS(Raw_data_US_healthcare[[#This Row],[Discharge Date]],Raw_data_US_healthcare[[#This Row],[Date of Admission]])</f>
        <v>2</v>
      </c>
    </row>
    <row r="1011" spans="1:20" x14ac:dyDescent="0.3">
      <c r="A1011" t="s">
        <v>26511</v>
      </c>
      <c r="B1011" t="s">
        <v>3002</v>
      </c>
      <c r="C1011">
        <v>42</v>
      </c>
      <c r="D1011" t="str">
        <f>IF(Raw_data_US_healthcare[[#This Row],[Age]]&lt;35,"Young",IF(Raw_data_US_healthcare[[#This Row],[Age]]&lt;60,"Middle","Senior"))</f>
        <v>Middle</v>
      </c>
      <c r="E1011" t="s">
        <v>16</v>
      </c>
      <c r="F1011" t="s">
        <v>88</v>
      </c>
      <c r="G1011" t="s">
        <v>88</v>
      </c>
      <c r="H1011" t="s">
        <v>26516</v>
      </c>
      <c r="I1011" s="2">
        <v>43788</v>
      </c>
      <c r="J1011" t="s">
        <v>3003</v>
      </c>
      <c r="K1011" t="s">
        <v>3004</v>
      </c>
      <c r="L1011" t="s">
        <v>31</v>
      </c>
      <c r="M1011">
        <v>21618.484400000001</v>
      </c>
      <c r="N1011">
        <v>179</v>
      </c>
      <c r="O1011" t="s">
        <v>43</v>
      </c>
      <c r="P1011" t="s">
        <v>43</v>
      </c>
      <c r="Q1011" s="2">
        <v>43789</v>
      </c>
      <c r="R1011" t="s">
        <v>23</v>
      </c>
      <c r="S1011" t="s">
        <v>24</v>
      </c>
      <c r="T1011">
        <f>_xlfn.DAYS(Raw_data_US_healthcare[[#This Row],[Discharge Date]],Raw_data_US_healthcare[[#This Row],[Date of Admission]])</f>
        <v>1</v>
      </c>
    </row>
    <row r="1012" spans="1:20" x14ac:dyDescent="0.3">
      <c r="A1012" t="s">
        <v>26512</v>
      </c>
      <c r="B1012" t="s">
        <v>3005</v>
      </c>
      <c r="C1012">
        <v>71</v>
      </c>
      <c r="D1012" t="str">
        <f>IF(Raw_data_US_healthcare[[#This Row],[Age]]&lt;35,"Young",IF(Raw_data_US_healthcare[[#This Row],[Age]]&lt;60,"Middle","Senior"))</f>
        <v>Senior</v>
      </c>
      <c r="E1012" t="s">
        <v>26</v>
      </c>
      <c r="F1012" t="s">
        <v>62</v>
      </c>
      <c r="G1012" t="s">
        <v>62</v>
      </c>
      <c r="H1012" t="s">
        <v>69</v>
      </c>
      <c r="I1012" s="2">
        <v>43890</v>
      </c>
      <c r="J1012" t="s">
        <v>3006</v>
      </c>
      <c r="K1012" t="s">
        <v>3007</v>
      </c>
      <c r="L1012" t="s">
        <v>60</v>
      </c>
      <c r="M1012">
        <v>70694.380499999999</v>
      </c>
      <c r="N1012">
        <v>442</v>
      </c>
      <c r="O1012" t="s">
        <v>39</v>
      </c>
      <c r="P1012" t="s">
        <v>39</v>
      </c>
      <c r="Q1012" s="2">
        <v>43919</v>
      </c>
      <c r="R1012" t="s">
        <v>44</v>
      </c>
      <c r="S1012" t="s">
        <v>24</v>
      </c>
      <c r="T1012">
        <f>_xlfn.DAYS(Raw_data_US_healthcare[[#This Row],[Discharge Date]],Raw_data_US_healthcare[[#This Row],[Date of Admission]])</f>
        <v>29</v>
      </c>
    </row>
    <row r="1013" spans="1:20" x14ac:dyDescent="0.3">
      <c r="A1013" t="s">
        <v>26511</v>
      </c>
      <c r="B1013" t="s">
        <v>3008</v>
      </c>
      <c r="C1013">
        <v>68</v>
      </c>
      <c r="D1013" t="str">
        <f>IF(Raw_data_US_healthcare[[#This Row],[Age]]&lt;35,"Young",IF(Raw_data_US_healthcare[[#This Row],[Age]]&lt;60,"Middle","Senior"))</f>
        <v>Senior</v>
      </c>
      <c r="E1013" t="s">
        <v>16</v>
      </c>
      <c r="F1013" t="s">
        <v>62</v>
      </c>
      <c r="G1013" t="s">
        <v>62</v>
      </c>
      <c r="H1013" t="s">
        <v>69</v>
      </c>
      <c r="I1013" s="2">
        <v>43723</v>
      </c>
      <c r="J1013" t="s">
        <v>3009</v>
      </c>
      <c r="K1013" t="s">
        <v>3010</v>
      </c>
      <c r="L1013" t="s">
        <v>60</v>
      </c>
      <c r="M1013">
        <v>51647.0599</v>
      </c>
      <c r="N1013">
        <v>204</v>
      </c>
      <c r="O1013" t="s">
        <v>39</v>
      </c>
      <c r="P1013" t="s">
        <v>39</v>
      </c>
      <c r="Q1013" s="2">
        <v>43749</v>
      </c>
      <c r="R1013" t="s">
        <v>23</v>
      </c>
      <c r="S1013" t="s">
        <v>33</v>
      </c>
      <c r="T1013">
        <f>_xlfn.DAYS(Raw_data_US_healthcare[[#This Row],[Discharge Date]],Raw_data_US_healthcare[[#This Row],[Date of Admission]])</f>
        <v>26</v>
      </c>
    </row>
    <row r="1014" spans="1:20" x14ac:dyDescent="0.3">
      <c r="A1014" t="s">
        <v>26511</v>
      </c>
      <c r="B1014" t="s">
        <v>3011</v>
      </c>
      <c r="C1014">
        <v>37</v>
      </c>
      <c r="D1014" t="str">
        <f>IF(Raw_data_US_healthcare[[#This Row],[Age]]&lt;35,"Young",IF(Raw_data_US_healthcare[[#This Row],[Age]]&lt;60,"Middle","Senior"))</f>
        <v>Middle</v>
      </c>
      <c r="E1014" t="s">
        <v>16</v>
      </c>
      <c r="F1014" t="s">
        <v>113</v>
      </c>
      <c r="G1014" t="s">
        <v>113</v>
      </c>
      <c r="H1014" t="s">
        <v>26516</v>
      </c>
      <c r="I1014" s="2">
        <v>43532</v>
      </c>
      <c r="J1014" t="s">
        <v>3012</v>
      </c>
      <c r="K1014" t="s">
        <v>3013</v>
      </c>
      <c r="L1014" t="s">
        <v>56</v>
      </c>
      <c r="M1014">
        <v>10110.727500000001</v>
      </c>
      <c r="N1014">
        <v>464</v>
      </c>
      <c r="O1014" t="s">
        <v>43</v>
      </c>
      <c r="P1014" t="s">
        <v>43</v>
      </c>
      <c r="Q1014" s="2">
        <v>43535</v>
      </c>
      <c r="R1014" t="s">
        <v>23</v>
      </c>
      <c r="S1014" t="s">
        <v>24</v>
      </c>
      <c r="T1014">
        <f>_xlfn.DAYS(Raw_data_US_healthcare[[#This Row],[Discharge Date]],Raw_data_US_healthcare[[#This Row],[Date of Admission]])</f>
        <v>3</v>
      </c>
    </row>
    <row r="1015" spans="1:20" x14ac:dyDescent="0.3">
      <c r="A1015" t="s">
        <v>26512</v>
      </c>
      <c r="B1015" t="s">
        <v>3014</v>
      </c>
      <c r="C1015">
        <v>24</v>
      </c>
      <c r="D1015" t="str">
        <f>IF(Raw_data_US_healthcare[[#This Row],[Age]]&lt;35,"Young",IF(Raw_data_US_healthcare[[#This Row],[Age]]&lt;60,"Middle","Senior"))</f>
        <v>Young</v>
      </c>
      <c r="E1015" t="s">
        <v>26</v>
      </c>
      <c r="F1015" t="s">
        <v>113</v>
      </c>
      <c r="G1015" t="s">
        <v>113</v>
      </c>
      <c r="H1015" t="s">
        <v>69</v>
      </c>
      <c r="I1015" s="2">
        <v>43527</v>
      </c>
      <c r="J1015" t="s">
        <v>3015</v>
      </c>
      <c r="K1015" t="s">
        <v>3016</v>
      </c>
      <c r="L1015" t="s">
        <v>56</v>
      </c>
      <c r="M1015">
        <v>73670.566300000006</v>
      </c>
      <c r="N1015">
        <v>283</v>
      </c>
      <c r="O1015" t="s">
        <v>22</v>
      </c>
      <c r="P1015" t="s">
        <v>22</v>
      </c>
      <c r="Q1015" s="2">
        <v>43545</v>
      </c>
      <c r="R1015" t="s">
        <v>23</v>
      </c>
      <c r="S1015" t="s">
        <v>33</v>
      </c>
      <c r="T1015">
        <f>_xlfn.DAYS(Raw_data_US_healthcare[[#This Row],[Discharge Date]],Raw_data_US_healthcare[[#This Row],[Date of Admission]])</f>
        <v>18</v>
      </c>
    </row>
    <row r="1016" spans="1:20" x14ac:dyDescent="0.3">
      <c r="A1016" t="s">
        <v>26512</v>
      </c>
      <c r="B1016" t="s">
        <v>3017</v>
      </c>
      <c r="C1016">
        <v>29</v>
      </c>
      <c r="D1016" t="str">
        <f>IF(Raw_data_US_healthcare[[#This Row],[Age]]&lt;35,"Young",IF(Raw_data_US_healthcare[[#This Row],[Age]]&lt;60,"Middle","Senior"))</f>
        <v>Young</v>
      </c>
      <c r="E1016" t="s">
        <v>26</v>
      </c>
      <c r="F1016" t="s">
        <v>35</v>
      </c>
      <c r="G1016" t="s">
        <v>35</v>
      </c>
      <c r="H1016" t="s">
        <v>69</v>
      </c>
      <c r="I1016" s="2">
        <v>44053</v>
      </c>
      <c r="J1016" t="s">
        <v>3018</v>
      </c>
      <c r="K1016" t="s">
        <v>3019</v>
      </c>
      <c r="L1016" t="s">
        <v>52</v>
      </c>
      <c r="M1016">
        <v>61681.815199999997</v>
      </c>
      <c r="N1016">
        <v>230</v>
      </c>
      <c r="O1016" t="s">
        <v>22</v>
      </c>
      <c r="P1016" t="s">
        <v>22</v>
      </c>
      <c r="Q1016" s="2">
        <v>44057</v>
      </c>
      <c r="R1016" t="s">
        <v>48</v>
      </c>
      <c r="S1016" t="s">
        <v>24</v>
      </c>
      <c r="T1016">
        <f>_xlfn.DAYS(Raw_data_US_healthcare[[#This Row],[Discharge Date]],Raw_data_US_healthcare[[#This Row],[Date of Admission]])</f>
        <v>4</v>
      </c>
    </row>
    <row r="1017" spans="1:20" x14ac:dyDescent="0.3">
      <c r="A1017" t="s">
        <v>26512</v>
      </c>
      <c r="B1017" t="s">
        <v>3020</v>
      </c>
      <c r="C1017">
        <v>67</v>
      </c>
      <c r="D1017" t="str">
        <f>IF(Raw_data_US_healthcare[[#This Row],[Age]]&lt;35,"Young",IF(Raw_data_US_healthcare[[#This Row],[Age]]&lt;60,"Middle","Senior"))</f>
        <v>Senior</v>
      </c>
      <c r="E1017" t="s">
        <v>26</v>
      </c>
      <c r="F1017" t="s">
        <v>49</v>
      </c>
      <c r="G1017" t="s">
        <v>49</v>
      </c>
      <c r="H1017" t="s">
        <v>26514</v>
      </c>
      <c r="I1017" s="2">
        <v>45056</v>
      </c>
      <c r="J1017" t="s">
        <v>3021</v>
      </c>
      <c r="K1017" t="s">
        <v>3022</v>
      </c>
      <c r="L1017" t="s">
        <v>60</v>
      </c>
      <c r="M1017">
        <v>30286.963100000001</v>
      </c>
      <c r="N1017">
        <v>469</v>
      </c>
      <c r="O1017" t="s">
        <v>43</v>
      </c>
      <c r="P1017" t="s">
        <v>43</v>
      </c>
      <c r="Q1017" s="2">
        <v>45076</v>
      </c>
      <c r="R1017" t="s">
        <v>48</v>
      </c>
      <c r="S1017" t="s">
        <v>33</v>
      </c>
      <c r="T1017">
        <f>_xlfn.DAYS(Raw_data_US_healthcare[[#This Row],[Discharge Date]],Raw_data_US_healthcare[[#This Row],[Date of Admission]])</f>
        <v>20</v>
      </c>
    </row>
    <row r="1018" spans="1:20" x14ac:dyDescent="0.3">
      <c r="A1018" t="s">
        <v>26512</v>
      </c>
      <c r="B1018" t="s">
        <v>3023</v>
      </c>
      <c r="C1018">
        <v>84</v>
      </c>
      <c r="D1018" t="str">
        <f>IF(Raw_data_US_healthcare[[#This Row],[Age]]&lt;35,"Young",IF(Raw_data_US_healthcare[[#This Row],[Age]]&lt;60,"Middle","Senior"))</f>
        <v>Senior</v>
      </c>
      <c r="E1018" t="s">
        <v>26</v>
      </c>
      <c r="F1018" t="s">
        <v>35</v>
      </c>
      <c r="G1018" t="s">
        <v>35</v>
      </c>
      <c r="H1018" t="s">
        <v>36</v>
      </c>
      <c r="I1018" s="2">
        <v>44652</v>
      </c>
      <c r="J1018" t="s">
        <v>3024</v>
      </c>
      <c r="K1018" t="s">
        <v>3025</v>
      </c>
      <c r="L1018" t="s">
        <v>60</v>
      </c>
      <c r="M1018">
        <v>6543.4642000000003</v>
      </c>
      <c r="N1018">
        <v>462</v>
      </c>
      <c r="O1018" t="s">
        <v>22</v>
      </c>
      <c r="P1018" t="s">
        <v>22</v>
      </c>
      <c r="Q1018" s="2">
        <v>44657</v>
      </c>
      <c r="R1018" t="s">
        <v>83</v>
      </c>
      <c r="S1018" t="s">
        <v>24</v>
      </c>
      <c r="T1018">
        <f>_xlfn.DAYS(Raw_data_US_healthcare[[#This Row],[Discharge Date]],Raw_data_US_healthcare[[#This Row],[Date of Admission]])</f>
        <v>5</v>
      </c>
    </row>
    <row r="1019" spans="1:20" x14ac:dyDescent="0.3">
      <c r="A1019" t="s">
        <v>26512</v>
      </c>
      <c r="B1019" t="s">
        <v>3026</v>
      </c>
      <c r="C1019">
        <v>42</v>
      </c>
      <c r="D1019" t="str">
        <f>IF(Raw_data_US_healthcare[[#This Row],[Age]]&lt;35,"Young",IF(Raw_data_US_healthcare[[#This Row],[Age]]&lt;60,"Middle","Senior"))</f>
        <v>Middle</v>
      </c>
      <c r="E1019" t="s">
        <v>26</v>
      </c>
      <c r="F1019" t="s">
        <v>35</v>
      </c>
      <c r="G1019" t="s">
        <v>35</v>
      </c>
      <c r="H1019" t="s">
        <v>28</v>
      </c>
      <c r="I1019" s="2">
        <v>44787</v>
      </c>
      <c r="J1019" t="s">
        <v>3027</v>
      </c>
      <c r="K1019" t="s">
        <v>3028</v>
      </c>
      <c r="L1019" t="s">
        <v>31</v>
      </c>
      <c r="M1019">
        <v>1284.5162</v>
      </c>
      <c r="N1019">
        <v>331</v>
      </c>
      <c r="O1019" t="s">
        <v>43</v>
      </c>
      <c r="P1019" t="s">
        <v>43</v>
      </c>
      <c r="Q1019" s="2">
        <v>44796</v>
      </c>
      <c r="R1019" t="s">
        <v>44</v>
      </c>
      <c r="S1019" t="s">
        <v>24</v>
      </c>
      <c r="T1019">
        <f>_xlfn.DAYS(Raw_data_US_healthcare[[#This Row],[Discharge Date]],Raw_data_US_healthcare[[#This Row],[Date of Admission]])</f>
        <v>9</v>
      </c>
    </row>
    <row r="1020" spans="1:20" x14ac:dyDescent="0.3">
      <c r="A1020" t="s">
        <v>26511</v>
      </c>
      <c r="B1020" t="s">
        <v>3029</v>
      </c>
      <c r="C1020">
        <v>58</v>
      </c>
      <c r="D1020" t="str">
        <f>IF(Raw_data_US_healthcare[[#This Row],[Age]]&lt;35,"Young",IF(Raw_data_US_healthcare[[#This Row],[Age]]&lt;60,"Middle","Senior"))</f>
        <v>Middle</v>
      </c>
      <c r="E1020" t="s">
        <v>16</v>
      </c>
      <c r="F1020" t="s">
        <v>27</v>
      </c>
      <c r="G1020" t="s">
        <v>27</v>
      </c>
      <c r="H1020" t="s">
        <v>69</v>
      </c>
      <c r="I1020" s="2">
        <v>45149</v>
      </c>
      <c r="J1020" t="s">
        <v>3030</v>
      </c>
      <c r="K1020" t="s">
        <v>3031</v>
      </c>
      <c r="L1020" t="s">
        <v>56</v>
      </c>
      <c r="M1020">
        <v>21041.0533</v>
      </c>
      <c r="N1020">
        <v>451</v>
      </c>
      <c r="O1020" t="s">
        <v>22</v>
      </c>
      <c r="P1020" t="s">
        <v>22</v>
      </c>
      <c r="Q1020" s="2">
        <v>45152</v>
      </c>
      <c r="R1020" t="s">
        <v>48</v>
      </c>
      <c r="S1020" t="s">
        <v>33</v>
      </c>
      <c r="T1020">
        <f>_xlfn.DAYS(Raw_data_US_healthcare[[#This Row],[Discharge Date]],Raw_data_US_healthcare[[#This Row],[Date of Admission]])</f>
        <v>3</v>
      </c>
    </row>
    <row r="1021" spans="1:20" x14ac:dyDescent="0.3">
      <c r="A1021" t="s">
        <v>26511</v>
      </c>
      <c r="B1021" t="s">
        <v>3032</v>
      </c>
      <c r="C1021">
        <v>28</v>
      </c>
      <c r="D1021" t="str">
        <f>IF(Raw_data_US_healthcare[[#This Row],[Age]]&lt;35,"Young",IF(Raw_data_US_healthcare[[#This Row],[Age]]&lt;60,"Middle","Senior"))</f>
        <v>Young</v>
      </c>
      <c r="E1021" t="s">
        <v>16</v>
      </c>
      <c r="F1021" t="s">
        <v>49</v>
      </c>
      <c r="G1021" t="s">
        <v>49</v>
      </c>
      <c r="H1021" t="s">
        <v>36</v>
      </c>
      <c r="I1021" s="2">
        <v>44891</v>
      </c>
      <c r="J1021" t="s">
        <v>3033</v>
      </c>
      <c r="K1021" t="s">
        <v>3034</v>
      </c>
      <c r="L1021" t="s">
        <v>52</v>
      </c>
      <c r="M1021">
        <v>6138.3949000000002</v>
      </c>
      <c r="N1021">
        <v>156</v>
      </c>
      <c r="O1021" t="s">
        <v>22</v>
      </c>
      <c r="P1021" t="s">
        <v>22</v>
      </c>
      <c r="Q1021" s="2">
        <v>44902</v>
      </c>
      <c r="R1021" t="s">
        <v>32</v>
      </c>
      <c r="S1021" t="s">
        <v>24</v>
      </c>
      <c r="T1021">
        <f>_xlfn.DAYS(Raw_data_US_healthcare[[#This Row],[Discharge Date]],Raw_data_US_healthcare[[#This Row],[Date of Admission]])</f>
        <v>11</v>
      </c>
    </row>
    <row r="1022" spans="1:20" x14ac:dyDescent="0.3">
      <c r="A1022" t="s">
        <v>26511</v>
      </c>
      <c r="B1022" t="s">
        <v>3035</v>
      </c>
      <c r="C1022">
        <v>56</v>
      </c>
      <c r="D1022" t="str">
        <f>IF(Raw_data_US_healthcare[[#This Row],[Age]]&lt;35,"Young",IF(Raw_data_US_healthcare[[#This Row],[Age]]&lt;60,"Middle","Senior"))</f>
        <v>Middle</v>
      </c>
      <c r="E1022" t="s">
        <v>16</v>
      </c>
      <c r="F1022" t="s">
        <v>17</v>
      </c>
      <c r="G1022" t="s">
        <v>17</v>
      </c>
      <c r="H1022" t="s">
        <v>69</v>
      </c>
      <c r="I1022" s="2">
        <v>45159</v>
      </c>
      <c r="J1022" t="s">
        <v>3036</v>
      </c>
      <c r="K1022" t="s">
        <v>3037</v>
      </c>
      <c r="L1022" t="s">
        <v>52</v>
      </c>
      <c r="M1022">
        <v>20906.598600000001</v>
      </c>
      <c r="N1022">
        <v>174</v>
      </c>
      <c r="O1022" t="s">
        <v>39</v>
      </c>
      <c r="P1022" t="s">
        <v>39</v>
      </c>
      <c r="Q1022" s="2">
        <v>45183</v>
      </c>
      <c r="R1022" t="s">
        <v>83</v>
      </c>
      <c r="S1022" t="s">
        <v>33</v>
      </c>
      <c r="T1022">
        <f>_xlfn.DAYS(Raw_data_US_healthcare[[#This Row],[Discharge Date]],Raw_data_US_healthcare[[#This Row],[Date of Admission]])</f>
        <v>24</v>
      </c>
    </row>
    <row r="1023" spans="1:20" x14ac:dyDescent="0.3">
      <c r="A1023" t="s">
        <v>26512</v>
      </c>
      <c r="B1023" t="s">
        <v>3038</v>
      </c>
      <c r="C1023">
        <v>80</v>
      </c>
      <c r="D1023" t="str">
        <f>IF(Raw_data_US_healthcare[[#This Row],[Age]]&lt;35,"Young",IF(Raw_data_US_healthcare[[#This Row],[Age]]&lt;60,"Middle","Senior"))</f>
        <v>Senior</v>
      </c>
      <c r="E1023" t="s">
        <v>26</v>
      </c>
      <c r="F1023" t="s">
        <v>27</v>
      </c>
      <c r="G1023" t="s">
        <v>27</v>
      </c>
      <c r="H1023" t="s">
        <v>69</v>
      </c>
      <c r="I1023" s="2">
        <v>44950</v>
      </c>
      <c r="J1023" t="s">
        <v>3039</v>
      </c>
      <c r="K1023" t="s">
        <v>3040</v>
      </c>
      <c r="L1023" t="s">
        <v>31</v>
      </c>
      <c r="M1023">
        <v>72626.320000000007</v>
      </c>
      <c r="N1023">
        <v>368</v>
      </c>
      <c r="O1023" t="s">
        <v>39</v>
      </c>
      <c r="P1023" t="s">
        <v>39</v>
      </c>
      <c r="Q1023" s="2">
        <v>44978</v>
      </c>
      <c r="R1023" t="s">
        <v>44</v>
      </c>
      <c r="S1023" t="s">
        <v>33</v>
      </c>
      <c r="T1023">
        <f>_xlfn.DAYS(Raw_data_US_healthcare[[#This Row],[Discharge Date]],Raw_data_US_healthcare[[#This Row],[Date of Admission]])</f>
        <v>28</v>
      </c>
    </row>
    <row r="1024" spans="1:20" x14ac:dyDescent="0.3">
      <c r="A1024" t="s">
        <v>26511</v>
      </c>
      <c r="B1024" t="s">
        <v>3041</v>
      </c>
      <c r="C1024">
        <v>46</v>
      </c>
      <c r="D1024" t="str">
        <f>IF(Raw_data_US_healthcare[[#This Row],[Age]]&lt;35,"Young",IF(Raw_data_US_healthcare[[#This Row],[Age]]&lt;60,"Middle","Senior"))</f>
        <v>Middle</v>
      </c>
      <c r="E1024" t="s">
        <v>16</v>
      </c>
      <c r="F1024" t="s">
        <v>49</v>
      </c>
      <c r="G1024" t="s">
        <v>49</v>
      </c>
      <c r="H1024" t="s">
        <v>36</v>
      </c>
      <c r="I1024" s="2">
        <v>44963</v>
      </c>
      <c r="J1024" t="s">
        <v>3042</v>
      </c>
      <c r="K1024" t="s">
        <v>2769</v>
      </c>
      <c r="L1024" t="s">
        <v>21</v>
      </c>
      <c r="M1024">
        <v>6640.2133999999996</v>
      </c>
      <c r="N1024">
        <v>462</v>
      </c>
      <c r="O1024" t="s">
        <v>22</v>
      </c>
      <c r="P1024" t="s">
        <v>22</v>
      </c>
      <c r="Q1024" s="2">
        <v>44967</v>
      </c>
      <c r="R1024" t="s">
        <v>48</v>
      </c>
      <c r="S1024" t="s">
        <v>45</v>
      </c>
      <c r="T1024">
        <f>_xlfn.DAYS(Raw_data_US_healthcare[[#This Row],[Discharge Date]],Raw_data_US_healthcare[[#This Row],[Date of Admission]])</f>
        <v>4</v>
      </c>
    </row>
    <row r="1025" spans="1:20" x14ac:dyDescent="0.3">
      <c r="A1025" t="s">
        <v>26512</v>
      </c>
      <c r="B1025" t="s">
        <v>3043</v>
      </c>
      <c r="C1025">
        <v>59</v>
      </c>
      <c r="D1025" t="str">
        <f>IF(Raw_data_US_healthcare[[#This Row],[Age]]&lt;35,"Young",IF(Raw_data_US_healthcare[[#This Row],[Age]]&lt;60,"Middle","Senior"))</f>
        <v>Middle</v>
      </c>
      <c r="E1025" t="s">
        <v>26</v>
      </c>
      <c r="F1025" t="s">
        <v>27</v>
      </c>
      <c r="G1025" t="s">
        <v>27</v>
      </c>
      <c r="H1025" t="s">
        <v>69</v>
      </c>
      <c r="I1025" s="2">
        <v>44459</v>
      </c>
      <c r="J1025" t="s">
        <v>3044</v>
      </c>
      <c r="K1025" t="s">
        <v>1231</v>
      </c>
      <c r="L1025" t="s">
        <v>60</v>
      </c>
      <c r="M1025">
        <v>29308.7883</v>
      </c>
      <c r="N1025">
        <v>467</v>
      </c>
      <c r="O1025" t="s">
        <v>39</v>
      </c>
      <c r="P1025" t="s">
        <v>39</v>
      </c>
      <c r="Q1025" s="2">
        <v>44483</v>
      </c>
      <c r="R1025" t="s">
        <v>32</v>
      </c>
      <c r="S1025" t="s">
        <v>45</v>
      </c>
      <c r="T1025">
        <f>_xlfn.DAYS(Raw_data_US_healthcare[[#This Row],[Discharge Date]],Raw_data_US_healthcare[[#This Row],[Date of Admission]])</f>
        <v>24</v>
      </c>
    </row>
    <row r="1026" spans="1:20" x14ac:dyDescent="0.3">
      <c r="A1026" t="s">
        <v>26511</v>
      </c>
      <c r="B1026" t="s">
        <v>3045</v>
      </c>
      <c r="C1026">
        <v>75</v>
      </c>
      <c r="D1026" t="str">
        <f>IF(Raw_data_US_healthcare[[#This Row],[Age]]&lt;35,"Young",IF(Raw_data_US_healthcare[[#This Row],[Age]]&lt;60,"Middle","Senior"))</f>
        <v>Senior</v>
      </c>
      <c r="E1026" t="s">
        <v>16</v>
      </c>
      <c r="F1026" t="s">
        <v>49</v>
      </c>
      <c r="G1026" t="s">
        <v>49</v>
      </c>
      <c r="H1026" t="s">
        <v>36</v>
      </c>
      <c r="I1026" s="2">
        <v>45080</v>
      </c>
      <c r="J1026" t="s">
        <v>3046</v>
      </c>
      <c r="K1026" t="s">
        <v>1763</v>
      </c>
      <c r="L1026" t="s">
        <v>52</v>
      </c>
      <c r="M1026">
        <v>22289.329900000001</v>
      </c>
      <c r="N1026">
        <v>253</v>
      </c>
      <c r="O1026" t="s">
        <v>22</v>
      </c>
      <c r="P1026" t="s">
        <v>22</v>
      </c>
      <c r="Q1026" s="2">
        <v>45096</v>
      </c>
      <c r="R1026" t="s">
        <v>83</v>
      </c>
      <c r="S1026" t="s">
        <v>33</v>
      </c>
      <c r="T1026">
        <f>_xlfn.DAYS(Raw_data_US_healthcare[[#This Row],[Discharge Date]],Raw_data_US_healthcare[[#This Row],[Date of Admission]])</f>
        <v>16</v>
      </c>
    </row>
    <row r="1027" spans="1:20" x14ac:dyDescent="0.3">
      <c r="A1027" t="s">
        <v>26512</v>
      </c>
      <c r="B1027" t="s">
        <v>3047</v>
      </c>
      <c r="C1027">
        <v>80</v>
      </c>
      <c r="D1027" t="str">
        <f>IF(Raw_data_US_healthcare[[#This Row],[Age]]&lt;35,"Young",IF(Raw_data_US_healthcare[[#This Row],[Age]]&lt;60,"Middle","Senior"))</f>
        <v>Senior</v>
      </c>
      <c r="E1027" t="s">
        <v>26</v>
      </c>
      <c r="F1027" t="s">
        <v>49</v>
      </c>
      <c r="G1027" t="s">
        <v>49</v>
      </c>
      <c r="H1027" t="s">
        <v>26514</v>
      </c>
      <c r="I1027" s="2">
        <v>44927</v>
      </c>
      <c r="J1027" t="s">
        <v>3048</v>
      </c>
      <c r="K1027" t="s">
        <v>3049</v>
      </c>
      <c r="L1027" t="s">
        <v>21</v>
      </c>
      <c r="M1027">
        <v>23773.473999999998</v>
      </c>
      <c r="N1027">
        <v>230</v>
      </c>
      <c r="O1027" t="s">
        <v>22</v>
      </c>
      <c r="P1027" t="s">
        <v>22</v>
      </c>
      <c r="Q1027" s="2">
        <v>44932</v>
      </c>
      <c r="R1027" t="s">
        <v>23</v>
      </c>
      <c r="S1027" t="s">
        <v>33</v>
      </c>
      <c r="T1027">
        <f>_xlfn.DAYS(Raw_data_US_healthcare[[#This Row],[Discharge Date]],Raw_data_US_healthcare[[#This Row],[Date of Admission]])</f>
        <v>5</v>
      </c>
    </row>
    <row r="1028" spans="1:20" x14ac:dyDescent="0.3">
      <c r="A1028" t="s">
        <v>26512</v>
      </c>
      <c r="B1028" t="s">
        <v>3050</v>
      </c>
      <c r="C1028">
        <v>43</v>
      </c>
      <c r="D1028" t="str">
        <f>IF(Raw_data_US_healthcare[[#This Row],[Age]]&lt;35,"Young",IF(Raw_data_US_healthcare[[#This Row],[Age]]&lt;60,"Middle","Senior"))</f>
        <v>Middle</v>
      </c>
      <c r="E1028" t="s">
        <v>26</v>
      </c>
      <c r="F1028" t="s">
        <v>62</v>
      </c>
      <c r="G1028" t="s">
        <v>62</v>
      </c>
      <c r="H1028" t="s">
        <v>18</v>
      </c>
      <c r="I1028" s="2">
        <v>44155</v>
      </c>
      <c r="J1028" t="s">
        <v>3051</v>
      </c>
      <c r="K1028" t="s">
        <v>3052</v>
      </c>
      <c r="L1028" t="s">
        <v>56</v>
      </c>
      <c r="M1028">
        <v>53305.6446</v>
      </c>
      <c r="N1028">
        <v>153</v>
      </c>
      <c r="O1028" t="s">
        <v>43</v>
      </c>
      <c r="P1028" t="s">
        <v>43</v>
      </c>
      <c r="Q1028" s="2">
        <v>44156</v>
      </c>
      <c r="R1028" t="s">
        <v>48</v>
      </c>
      <c r="S1028" t="s">
        <v>45</v>
      </c>
      <c r="T1028">
        <f>_xlfn.DAYS(Raw_data_US_healthcare[[#This Row],[Discharge Date]],Raw_data_US_healthcare[[#This Row],[Date of Admission]])</f>
        <v>1</v>
      </c>
    </row>
    <row r="1029" spans="1:20" x14ac:dyDescent="0.3">
      <c r="A1029" t="s">
        <v>26512</v>
      </c>
      <c r="B1029" t="s">
        <v>3053</v>
      </c>
      <c r="C1029">
        <v>63</v>
      </c>
      <c r="D1029" t="str">
        <f>IF(Raw_data_US_healthcare[[#This Row],[Age]]&lt;35,"Young",IF(Raw_data_US_healthcare[[#This Row],[Age]]&lt;60,"Middle","Senior"))</f>
        <v>Senior</v>
      </c>
      <c r="E1029" t="s">
        <v>26</v>
      </c>
      <c r="F1029" t="s">
        <v>88</v>
      </c>
      <c r="G1029" t="s">
        <v>88</v>
      </c>
      <c r="H1029" t="s">
        <v>26516</v>
      </c>
      <c r="I1029" s="2">
        <v>45089</v>
      </c>
      <c r="J1029" t="s">
        <v>3054</v>
      </c>
      <c r="K1029" t="s">
        <v>3055</v>
      </c>
      <c r="L1029" t="s">
        <v>56</v>
      </c>
      <c r="M1029">
        <v>14369.893700000001</v>
      </c>
      <c r="N1029">
        <v>400</v>
      </c>
      <c r="O1029" t="s">
        <v>43</v>
      </c>
      <c r="P1029" t="s">
        <v>43</v>
      </c>
      <c r="Q1029" s="2">
        <v>45119</v>
      </c>
      <c r="R1029" t="s">
        <v>32</v>
      </c>
      <c r="S1029" t="s">
        <v>33</v>
      </c>
      <c r="T1029">
        <f>_xlfn.DAYS(Raw_data_US_healthcare[[#This Row],[Discharge Date]],Raw_data_US_healthcare[[#This Row],[Date of Admission]])</f>
        <v>30</v>
      </c>
    </row>
    <row r="1030" spans="1:20" x14ac:dyDescent="0.3">
      <c r="A1030" t="s">
        <v>26512</v>
      </c>
      <c r="B1030" t="s">
        <v>3056</v>
      </c>
      <c r="C1030">
        <v>43</v>
      </c>
      <c r="D1030" t="str">
        <f>IF(Raw_data_US_healthcare[[#This Row],[Age]]&lt;35,"Young",IF(Raw_data_US_healthcare[[#This Row],[Age]]&lt;60,"Middle","Senior"))</f>
        <v>Middle</v>
      </c>
      <c r="E1030" t="s">
        <v>26</v>
      </c>
      <c r="F1030" t="s">
        <v>88</v>
      </c>
      <c r="G1030" t="s">
        <v>88</v>
      </c>
      <c r="H1030" t="s">
        <v>26514</v>
      </c>
      <c r="I1030" s="2">
        <v>44480</v>
      </c>
      <c r="J1030" t="s">
        <v>969</v>
      </c>
      <c r="K1030" t="s">
        <v>3057</v>
      </c>
      <c r="L1030" t="s">
        <v>21</v>
      </c>
      <c r="M1030">
        <v>20129.329399999999</v>
      </c>
      <c r="N1030">
        <v>136</v>
      </c>
      <c r="O1030" t="s">
        <v>39</v>
      </c>
      <c r="P1030" t="s">
        <v>39</v>
      </c>
      <c r="Q1030" s="2">
        <v>44501</v>
      </c>
      <c r="R1030" t="s">
        <v>44</v>
      </c>
      <c r="S1030" t="s">
        <v>45</v>
      </c>
      <c r="T1030">
        <f>_xlfn.DAYS(Raw_data_US_healthcare[[#This Row],[Discharge Date]],Raw_data_US_healthcare[[#This Row],[Date of Admission]])</f>
        <v>21</v>
      </c>
    </row>
    <row r="1031" spans="1:20" x14ac:dyDescent="0.3">
      <c r="A1031" t="s">
        <v>26511</v>
      </c>
      <c r="B1031" t="s">
        <v>3058</v>
      </c>
      <c r="C1031">
        <v>30</v>
      </c>
      <c r="D1031" t="str">
        <f>IF(Raw_data_US_healthcare[[#This Row],[Age]]&lt;35,"Young",IF(Raw_data_US_healthcare[[#This Row],[Age]]&lt;60,"Middle","Senior"))</f>
        <v>Young</v>
      </c>
      <c r="E1031" t="s">
        <v>16</v>
      </c>
      <c r="F1031" t="s">
        <v>88</v>
      </c>
      <c r="G1031" t="s">
        <v>88</v>
      </c>
      <c r="H1031" t="s">
        <v>36</v>
      </c>
      <c r="I1031" s="2">
        <v>43485</v>
      </c>
      <c r="J1031" t="s">
        <v>3059</v>
      </c>
      <c r="K1031" t="s">
        <v>3060</v>
      </c>
      <c r="L1031" t="s">
        <v>31</v>
      </c>
      <c r="M1031">
        <v>10226.426600000001</v>
      </c>
      <c r="N1031">
        <v>431</v>
      </c>
      <c r="O1031" t="s">
        <v>39</v>
      </c>
      <c r="P1031" t="s">
        <v>39</v>
      </c>
      <c r="Q1031" s="2">
        <v>43512</v>
      </c>
      <c r="R1031" t="s">
        <v>83</v>
      </c>
      <c r="S1031" t="s">
        <v>33</v>
      </c>
      <c r="T1031">
        <f>_xlfn.DAYS(Raw_data_US_healthcare[[#This Row],[Discharge Date]],Raw_data_US_healthcare[[#This Row],[Date of Admission]])</f>
        <v>27</v>
      </c>
    </row>
    <row r="1032" spans="1:20" x14ac:dyDescent="0.3">
      <c r="A1032" t="s">
        <v>26511</v>
      </c>
      <c r="B1032" t="s">
        <v>3061</v>
      </c>
      <c r="C1032">
        <v>31</v>
      </c>
      <c r="D1032" t="str">
        <f>IF(Raw_data_US_healthcare[[#This Row],[Age]]&lt;35,"Young",IF(Raw_data_US_healthcare[[#This Row],[Age]]&lt;60,"Middle","Senior"))</f>
        <v>Young</v>
      </c>
      <c r="E1032" t="s">
        <v>16</v>
      </c>
      <c r="F1032" t="s">
        <v>17</v>
      </c>
      <c r="G1032" t="s">
        <v>17</v>
      </c>
      <c r="H1032" t="s">
        <v>36</v>
      </c>
      <c r="I1032" s="2">
        <v>43707</v>
      </c>
      <c r="J1032" t="s">
        <v>3062</v>
      </c>
      <c r="K1032" t="s">
        <v>3063</v>
      </c>
      <c r="L1032" t="s">
        <v>60</v>
      </c>
      <c r="M1032">
        <v>1636.5401999999999</v>
      </c>
      <c r="N1032">
        <v>257</v>
      </c>
      <c r="O1032" t="s">
        <v>39</v>
      </c>
      <c r="P1032" t="s">
        <v>39</v>
      </c>
      <c r="Q1032" s="2">
        <v>43719</v>
      </c>
      <c r="R1032" t="s">
        <v>32</v>
      </c>
      <c r="S1032" t="s">
        <v>45</v>
      </c>
      <c r="T1032">
        <f>_xlfn.DAYS(Raw_data_US_healthcare[[#This Row],[Discharge Date]],Raw_data_US_healthcare[[#This Row],[Date of Admission]])</f>
        <v>12</v>
      </c>
    </row>
    <row r="1033" spans="1:20" x14ac:dyDescent="0.3">
      <c r="A1033" t="s">
        <v>26512</v>
      </c>
      <c r="B1033" t="s">
        <v>3064</v>
      </c>
      <c r="C1033">
        <v>34</v>
      </c>
      <c r="D1033" t="str">
        <f>IF(Raw_data_US_healthcare[[#This Row],[Age]]&lt;35,"Young",IF(Raw_data_US_healthcare[[#This Row],[Age]]&lt;60,"Middle","Senior"))</f>
        <v>Young</v>
      </c>
      <c r="E1033" t="s">
        <v>26</v>
      </c>
      <c r="F1033" t="s">
        <v>35</v>
      </c>
      <c r="G1033" t="s">
        <v>35</v>
      </c>
      <c r="H1033" t="s">
        <v>36</v>
      </c>
      <c r="I1033" s="2">
        <v>44951</v>
      </c>
      <c r="J1033" t="s">
        <v>3065</v>
      </c>
      <c r="K1033" t="s">
        <v>3066</v>
      </c>
      <c r="L1033" t="s">
        <v>52</v>
      </c>
      <c r="M1033">
        <v>19438.666399999998</v>
      </c>
      <c r="N1033">
        <v>366</v>
      </c>
      <c r="O1033" t="s">
        <v>22</v>
      </c>
      <c r="P1033" t="s">
        <v>22</v>
      </c>
      <c r="Q1033" s="2">
        <v>44964</v>
      </c>
      <c r="R1033" t="s">
        <v>48</v>
      </c>
      <c r="S1033" t="s">
        <v>33</v>
      </c>
      <c r="T1033">
        <f>_xlfn.DAYS(Raw_data_US_healthcare[[#This Row],[Discharge Date]],Raw_data_US_healthcare[[#This Row],[Date of Admission]])</f>
        <v>13</v>
      </c>
    </row>
    <row r="1034" spans="1:20" x14ac:dyDescent="0.3">
      <c r="A1034" t="s">
        <v>26511</v>
      </c>
      <c r="B1034" t="s">
        <v>3067</v>
      </c>
      <c r="C1034">
        <v>53</v>
      </c>
      <c r="D1034" t="str">
        <f>IF(Raw_data_US_healthcare[[#This Row],[Age]]&lt;35,"Young",IF(Raw_data_US_healthcare[[#This Row],[Age]]&lt;60,"Middle","Senior"))</f>
        <v>Middle</v>
      </c>
      <c r="E1034" t="s">
        <v>16</v>
      </c>
      <c r="F1034" t="s">
        <v>62</v>
      </c>
      <c r="G1034" t="s">
        <v>62</v>
      </c>
      <c r="H1034" t="s">
        <v>69</v>
      </c>
      <c r="I1034" s="2">
        <v>43466</v>
      </c>
      <c r="J1034" t="s">
        <v>3068</v>
      </c>
      <c r="K1034" t="s">
        <v>3069</v>
      </c>
      <c r="L1034" t="s">
        <v>56</v>
      </c>
      <c r="M1034">
        <v>39150.692199999998</v>
      </c>
      <c r="N1034">
        <v>222</v>
      </c>
      <c r="O1034" t="s">
        <v>22</v>
      </c>
      <c r="P1034" t="s">
        <v>22</v>
      </c>
      <c r="Q1034" s="2">
        <v>43485</v>
      </c>
      <c r="R1034" t="s">
        <v>48</v>
      </c>
      <c r="S1034" t="s">
        <v>33</v>
      </c>
      <c r="T1034">
        <f>_xlfn.DAYS(Raw_data_US_healthcare[[#This Row],[Discharge Date]],Raw_data_US_healthcare[[#This Row],[Date of Admission]])</f>
        <v>19</v>
      </c>
    </row>
    <row r="1035" spans="1:20" x14ac:dyDescent="0.3">
      <c r="A1035" t="s">
        <v>26512</v>
      </c>
      <c r="B1035" t="s">
        <v>3070</v>
      </c>
      <c r="C1035">
        <v>57</v>
      </c>
      <c r="D1035" t="str">
        <f>IF(Raw_data_US_healthcare[[#This Row],[Age]]&lt;35,"Young",IF(Raw_data_US_healthcare[[#This Row],[Age]]&lt;60,"Middle","Senior"))</f>
        <v>Middle</v>
      </c>
      <c r="E1035" t="s">
        <v>26</v>
      </c>
      <c r="F1035" t="s">
        <v>228</v>
      </c>
      <c r="G1035" t="s">
        <v>228</v>
      </c>
      <c r="H1035" t="s">
        <v>26516</v>
      </c>
      <c r="I1035" s="2">
        <v>44432</v>
      </c>
      <c r="J1035" t="s">
        <v>3071</v>
      </c>
      <c r="K1035" t="s">
        <v>3072</v>
      </c>
      <c r="L1035" t="s">
        <v>56</v>
      </c>
      <c r="M1035">
        <v>1243.3986</v>
      </c>
      <c r="N1035">
        <v>482</v>
      </c>
      <c r="O1035" t="s">
        <v>22</v>
      </c>
      <c r="P1035" t="s">
        <v>22</v>
      </c>
      <c r="Q1035" s="2">
        <v>44438</v>
      </c>
      <c r="R1035" t="s">
        <v>83</v>
      </c>
      <c r="S1035" t="s">
        <v>45</v>
      </c>
      <c r="T1035">
        <f>_xlfn.DAYS(Raw_data_US_healthcare[[#This Row],[Discharge Date]],Raw_data_US_healthcare[[#This Row],[Date of Admission]])</f>
        <v>6</v>
      </c>
    </row>
    <row r="1036" spans="1:20" x14ac:dyDescent="0.3">
      <c r="A1036" t="s">
        <v>26511</v>
      </c>
      <c r="B1036" t="s">
        <v>3073</v>
      </c>
      <c r="C1036">
        <v>43</v>
      </c>
      <c r="D1036" t="str">
        <f>IF(Raw_data_US_healthcare[[#This Row],[Age]]&lt;35,"Young",IF(Raw_data_US_healthcare[[#This Row],[Age]]&lt;60,"Middle","Senior"))</f>
        <v>Middle</v>
      </c>
      <c r="E1036" t="s">
        <v>16</v>
      </c>
      <c r="F1036" t="s">
        <v>35</v>
      </c>
      <c r="G1036" t="s">
        <v>35</v>
      </c>
      <c r="H1036" t="s">
        <v>26516</v>
      </c>
      <c r="I1036" s="2">
        <v>44218</v>
      </c>
      <c r="J1036" t="s">
        <v>3074</v>
      </c>
      <c r="K1036" t="s">
        <v>3075</v>
      </c>
      <c r="L1036" t="s">
        <v>52</v>
      </c>
      <c r="M1036">
        <v>7465.0156999999999</v>
      </c>
      <c r="N1036">
        <v>440</v>
      </c>
      <c r="O1036" t="s">
        <v>39</v>
      </c>
      <c r="P1036" t="s">
        <v>39</v>
      </c>
      <c r="Q1036" s="2">
        <v>44246</v>
      </c>
      <c r="R1036" t="s">
        <v>44</v>
      </c>
      <c r="S1036" t="s">
        <v>33</v>
      </c>
      <c r="T1036">
        <f>_xlfn.DAYS(Raw_data_US_healthcare[[#This Row],[Discharge Date]],Raw_data_US_healthcare[[#This Row],[Date of Admission]])</f>
        <v>28</v>
      </c>
    </row>
    <row r="1037" spans="1:20" x14ac:dyDescent="0.3">
      <c r="A1037" t="s">
        <v>26512</v>
      </c>
      <c r="B1037" t="s">
        <v>3076</v>
      </c>
      <c r="C1037">
        <v>68</v>
      </c>
      <c r="D1037" t="str">
        <f>IF(Raw_data_US_healthcare[[#This Row],[Age]]&lt;35,"Young",IF(Raw_data_US_healthcare[[#This Row],[Age]]&lt;60,"Middle","Senior"))</f>
        <v>Senior</v>
      </c>
      <c r="E1037" t="s">
        <v>26</v>
      </c>
      <c r="F1037" t="s">
        <v>49</v>
      </c>
      <c r="G1037" t="s">
        <v>49</v>
      </c>
      <c r="H1037" t="s">
        <v>18</v>
      </c>
      <c r="I1037" s="2">
        <v>44759</v>
      </c>
      <c r="J1037" t="s">
        <v>3077</v>
      </c>
      <c r="K1037" t="s">
        <v>3078</v>
      </c>
      <c r="L1037" t="s">
        <v>31</v>
      </c>
      <c r="M1037">
        <v>2004.1343999999999</v>
      </c>
      <c r="N1037">
        <v>223</v>
      </c>
      <c r="O1037" t="s">
        <v>39</v>
      </c>
      <c r="P1037" t="s">
        <v>39</v>
      </c>
      <c r="Q1037" s="2">
        <v>44786</v>
      </c>
      <c r="R1037" t="s">
        <v>48</v>
      </c>
      <c r="S1037" t="s">
        <v>45</v>
      </c>
      <c r="T1037">
        <f>_xlfn.DAYS(Raw_data_US_healthcare[[#This Row],[Discharge Date]],Raw_data_US_healthcare[[#This Row],[Date of Admission]])</f>
        <v>27</v>
      </c>
    </row>
    <row r="1038" spans="1:20" x14ac:dyDescent="0.3">
      <c r="A1038" t="s">
        <v>26512</v>
      </c>
      <c r="B1038" t="s">
        <v>3079</v>
      </c>
      <c r="C1038">
        <v>63</v>
      </c>
      <c r="D1038" t="str">
        <f>IF(Raw_data_US_healthcare[[#This Row],[Age]]&lt;35,"Young",IF(Raw_data_US_healthcare[[#This Row],[Age]]&lt;60,"Middle","Senior"))</f>
        <v>Senior</v>
      </c>
      <c r="E1038" t="s">
        <v>26</v>
      </c>
      <c r="F1038" t="s">
        <v>35</v>
      </c>
      <c r="G1038" t="s">
        <v>35</v>
      </c>
      <c r="H1038" t="s">
        <v>36</v>
      </c>
      <c r="I1038" s="2">
        <v>44486</v>
      </c>
      <c r="J1038" t="s">
        <v>3080</v>
      </c>
      <c r="K1038" t="s">
        <v>3081</v>
      </c>
      <c r="L1038" t="s">
        <v>21</v>
      </c>
      <c r="M1038">
        <v>22387.205999999998</v>
      </c>
      <c r="N1038">
        <v>404</v>
      </c>
      <c r="O1038" t="s">
        <v>22</v>
      </c>
      <c r="P1038" t="s">
        <v>22</v>
      </c>
      <c r="Q1038" s="2">
        <v>44499</v>
      </c>
      <c r="R1038" t="s">
        <v>83</v>
      </c>
      <c r="S1038" t="s">
        <v>33</v>
      </c>
      <c r="T1038">
        <f>_xlfn.DAYS(Raw_data_US_healthcare[[#This Row],[Discharge Date]],Raw_data_US_healthcare[[#This Row],[Date of Admission]])</f>
        <v>13</v>
      </c>
    </row>
    <row r="1039" spans="1:20" x14ac:dyDescent="0.3">
      <c r="A1039" t="s">
        <v>26512</v>
      </c>
      <c r="B1039" t="s">
        <v>3082</v>
      </c>
      <c r="C1039">
        <v>82</v>
      </c>
      <c r="D1039" t="str">
        <f>IF(Raw_data_US_healthcare[[#This Row],[Age]]&lt;35,"Young",IF(Raw_data_US_healthcare[[#This Row],[Age]]&lt;60,"Middle","Senior"))</f>
        <v>Senior</v>
      </c>
      <c r="E1039" t="s">
        <v>26</v>
      </c>
      <c r="F1039" t="s">
        <v>17</v>
      </c>
      <c r="G1039" t="s">
        <v>17</v>
      </c>
      <c r="H1039" t="s">
        <v>26516</v>
      </c>
      <c r="I1039" s="2">
        <v>44440</v>
      </c>
      <c r="J1039" t="s">
        <v>3083</v>
      </c>
      <c r="K1039" t="s">
        <v>3084</v>
      </c>
      <c r="L1039" t="s">
        <v>56</v>
      </c>
      <c r="M1039">
        <v>16617.195800000001</v>
      </c>
      <c r="N1039">
        <v>468</v>
      </c>
      <c r="O1039" t="s">
        <v>43</v>
      </c>
      <c r="P1039" t="s">
        <v>43</v>
      </c>
      <c r="Q1039" s="2">
        <v>44444</v>
      </c>
      <c r="R1039" t="s">
        <v>83</v>
      </c>
      <c r="S1039" t="s">
        <v>45</v>
      </c>
      <c r="T1039">
        <f>_xlfn.DAYS(Raw_data_US_healthcare[[#This Row],[Discharge Date]],Raw_data_US_healthcare[[#This Row],[Date of Admission]])</f>
        <v>4</v>
      </c>
    </row>
    <row r="1040" spans="1:20" x14ac:dyDescent="0.3">
      <c r="A1040" t="s">
        <v>26511</v>
      </c>
      <c r="B1040" t="s">
        <v>3085</v>
      </c>
      <c r="C1040">
        <v>55</v>
      </c>
      <c r="D1040" t="str">
        <f>IF(Raw_data_US_healthcare[[#This Row],[Age]]&lt;35,"Young",IF(Raw_data_US_healthcare[[#This Row],[Age]]&lt;60,"Middle","Senior"))</f>
        <v>Middle</v>
      </c>
      <c r="E1040" t="s">
        <v>16</v>
      </c>
      <c r="F1040" t="s">
        <v>228</v>
      </c>
      <c r="G1040" t="s">
        <v>228</v>
      </c>
      <c r="H1040" t="s">
        <v>26516</v>
      </c>
      <c r="I1040" s="2">
        <v>43487</v>
      </c>
      <c r="J1040" t="s">
        <v>3086</v>
      </c>
      <c r="K1040" t="s">
        <v>3087</v>
      </c>
      <c r="L1040" t="s">
        <v>31</v>
      </c>
      <c r="M1040">
        <v>25836.410800000001</v>
      </c>
      <c r="N1040">
        <v>262</v>
      </c>
      <c r="O1040" t="s">
        <v>39</v>
      </c>
      <c r="P1040" t="s">
        <v>39</v>
      </c>
      <c r="Q1040" s="2">
        <v>43494</v>
      </c>
      <c r="R1040" t="s">
        <v>23</v>
      </c>
      <c r="S1040" t="s">
        <v>24</v>
      </c>
      <c r="T1040">
        <f>_xlfn.DAYS(Raw_data_US_healthcare[[#This Row],[Discharge Date]],Raw_data_US_healthcare[[#This Row],[Date of Admission]])</f>
        <v>7</v>
      </c>
    </row>
    <row r="1041" spans="1:20" x14ac:dyDescent="0.3">
      <c r="A1041" t="s">
        <v>26512</v>
      </c>
      <c r="B1041" t="s">
        <v>3088</v>
      </c>
      <c r="C1041">
        <v>70</v>
      </c>
      <c r="D1041" t="str">
        <f>IF(Raw_data_US_healthcare[[#This Row],[Age]]&lt;35,"Young",IF(Raw_data_US_healthcare[[#This Row],[Age]]&lt;60,"Middle","Senior"))</f>
        <v>Senior</v>
      </c>
      <c r="E1041" t="s">
        <v>26</v>
      </c>
      <c r="F1041" t="s">
        <v>113</v>
      </c>
      <c r="G1041" t="s">
        <v>113</v>
      </c>
      <c r="H1041" t="s">
        <v>26514</v>
      </c>
      <c r="I1041" s="2">
        <v>43562</v>
      </c>
      <c r="J1041" t="s">
        <v>3089</v>
      </c>
      <c r="K1041" t="s">
        <v>3090</v>
      </c>
      <c r="L1041" t="s">
        <v>21</v>
      </c>
      <c r="M1041">
        <v>7843.3158999999996</v>
      </c>
      <c r="N1041">
        <v>157</v>
      </c>
      <c r="O1041" t="s">
        <v>22</v>
      </c>
      <c r="P1041" t="s">
        <v>22</v>
      </c>
      <c r="Q1041" s="2">
        <v>43583</v>
      </c>
      <c r="R1041" t="s">
        <v>83</v>
      </c>
      <c r="S1041" t="s">
        <v>33</v>
      </c>
      <c r="T1041">
        <f>_xlfn.DAYS(Raw_data_US_healthcare[[#This Row],[Discharge Date]],Raw_data_US_healthcare[[#This Row],[Date of Admission]])</f>
        <v>21</v>
      </c>
    </row>
    <row r="1042" spans="1:20" x14ac:dyDescent="0.3">
      <c r="A1042" t="s">
        <v>26511</v>
      </c>
      <c r="B1042" t="s">
        <v>3091</v>
      </c>
      <c r="C1042">
        <v>23</v>
      </c>
      <c r="D1042" t="str">
        <f>IF(Raw_data_US_healthcare[[#This Row],[Age]]&lt;35,"Young",IF(Raw_data_US_healthcare[[#This Row],[Age]]&lt;60,"Middle","Senior"))</f>
        <v>Young</v>
      </c>
      <c r="E1042" t="s">
        <v>16</v>
      </c>
      <c r="F1042" t="s">
        <v>49</v>
      </c>
      <c r="G1042" t="s">
        <v>49</v>
      </c>
      <c r="H1042" t="s">
        <v>26514</v>
      </c>
      <c r="I1042" s="2">
        <v>45129</v>
      </c>
      <c r="J1042" t="s">
        <v>898</v>
      </c>
      <c r="K1042" t="s">
        <v>3092</v>
      </c>
      <c r="L1042" t="s">
        <v>60</v>
      </c>
      <c r="M1042">
        <v>9021.7348000000002</v>
      </c>
      <c r="N1042">
        <v>395</v>
      </c>
      <c r="O1042" t="s">
        <v>22</v>
      </c>
      <c r="P1042" t="s">
        <v>22</v>
      </c>
      <c r="Q1042" s="2">
        <v>45133</v>
      </c>
      <c r="R1042" t="s">
        <v>83</v>
      </c>
      <c r="S1042" t="s">
        <v>24</v>
      </c>
      <c r="T1042">
        <f>_xlfn.DAYS(Raw_data_US_healthcare[[#This Row],[Discharge Date]],Raw_data_US_healthcare[[#This Row],[Date of Admission]])</f>
        <v>4</v>
      </c>
    </row>
    <row r="1043" spans="1:20" x14ac:dyDescent="0.3">
      <c r="A1043" t="s">
        <v>26511</v>
      </c>
      <c r="B1043" t="s">
        <v>3093</v>
      </c>
      <c r="C1043">
        <v>84</v>
      </c>
      <c r="D1043" t="str">
        <f>IF(Raw_data_US_healthcare[[#This Row],[Age]]&lt;35,"Young",IF(Raw_data_US_healthcare[[#This Row],[Age]]&lt;60,"Middle","Senior"))</f>
        <v>Senior</v>
      </c>
      <c r="E1043" t="s">
        <v>16</v>
      </c>
      <c r="F1043" t="s">
        <v>35</v>
      </c>
      <c r="G1043" t="s">
        <v>35</v>
      </c>
      <c r="H1043" t="s">
        <v>18</v>
      </c>
      <c r="I1043" s="2">
        <v>43872</v>
      </c>
      <c r="J1043" t="s">
        <v>3094</v>
      </c>
      <c r="K1043" t="s">
        <v>3095</v>
      </c>
      <c r="L1043" t="s">
        <v>52</v>
      </c>
      <c r="M1043">
        <v>45731.280400000003</v>
      </c>
      <c r="N1043">
        <v>344</v>
      </c>
      <c r="O1043" t="s">
        <v>39</v>
      </c>
      <c r="P1043" t="s">
        <v>39</v>
      </c>
      <c r="Q1043" s="2">
        <v>43874</v>
      </c>
      <c r="R1043" t="s">
        <v>44</v>
      </c>
      <c r="S1043" t="s">
        <v>33</v>
      </c>
      <c r="T1043">
        <f>_xlfn.DAYS(Raw_data_US_healthcare[[#This Row],[Discharge Date]],Raw_data_US_healthcare[[#This Row],[Date of Admission]])</f>
        <v>2</v>
      </c>
    </row>
    <row r="1044" spans="1:20" x14ac:dyDescent="0.3">
      <c r="A1044" t="s">
        <v>26511</v>
      </c>
      <c r="B1044" t="s">
        <v>3096</v>
      </c>
      <c r="C1044">
        <v>50</v>
      </c>
      <c r="D1044" t="str">
        <f>IF(Raw_data_US_healthcare[[#This Row],[Age]]&lt;35,"Young",IF(Raw_data_US_healthcare[[#This Row],[Age]]&lt;60,"Middle","Senior"))</f>
        <v>Middle</v>
      </c>
      <c r="E1044" t="s">
        <v>16</v>
      </c>
      <c r="F1044" t="s">
        <v>35</v>
      </c>
      <c r="G1044" t="s">
        <v>35</v>
      </c>
      <c r="H1044" t="s">
        <v>36</v>
      </c>
      <c r="I1044" s="2">
        <v>44636</v>
      </c>
      <c r="J1044" t="s">
        <v>3097</v>
      </c>
      <c r="K1044" t="s">
        <v>3098</v>
      </c>
      <c r="L1044" t="s">
        <v>52</v>
      </c>
      <c r="M1044">
        <v>18768.546699999999</v>
      </c>
      <c r="N1044">
        <v>115</v>
      </c>
      <c r="O1044" t="s">
        <v>39</v>
      </c>
      <c r="P1044" t="s">
        <v>39</v>
      </c>
      <c r="Q1044" s="2">
        <v>44652</v>
      </c>
      <c r="R1044" t="s">
        <v>23</v>
      </c>
      <c r="S1044" t="s">
        <v>45</v>
      </c>
      <c r="T1044">
        <f>_xlfn.DAYS(Raw_data_US_healthcare[[#This Row],[Discharge Date]],Raw_data_US_healthcare[[#This Row],[Date of Admission]])</f>
        <v>16</v>
      </c>
    </row>
    <row r="1045" spans="1:20" x14ac:dyDescent="0.3">
      <c r="A1045" t="s">
        <v>26511</v>
      </c>
      <c r="B1045" t="s">
        <v>3099</v>
      </c>
      <c r="C1045">
        <v>39</v>
      </c>
      <c r="D1045" t="str">
        <f>IF(Raw_data_US_healthcare[[#This Row],[Age]]&lt;35,"Young",IF(Raw_data_US_healthcare[[#This Row],[Age]]&lt;60,"Middle","Senior"))</f>
        <v>Middle</v>
      </c>
      <c r="E1045" t="s">
        <v>16</v>
      </c>
      <c r="F1045" t="s">
        <v>17</v>
      </c>
      <c r="G1045" t="s">
        <v>17</v>
      </c>
      <c r="H1045" t="s">
        <v>36</v>
      </c>
      <c r="I1045" s="2">
        <v>44844</v>
      </c>
      <c r="J1045" t="s">
        <v>3100</v>
      </c>
      <c r="K1045" t="s">
        <v>647</v>
      </c>
      <c r="L1045" t="s">
        <v>52</v>
      </c>
      <c r="M1045">
        <v>16377.541800000001</v>
      </c>
      <c r="N1045">
        <v>498</v>
      </c>
      <c r="O1045" t="s">
        <v>39</v>
      </c>
      <c r="P1045" t="s">
        <v>39</v>
      </c>
      <c r="Q1045" s="2">
        <v>44848</v>
      </c>
      <c r="R1045" t="s">
        <v>23</v>
      </c>
      <c r="S1045" t="s">
        <v>33</v>
      </c>
      <c r="T1045">
        <f>_xlfn.DAYS(Raw_data_US_healthcare[[#This Row],[Discharge Date]],Raw_data_US_healthcare[[#This Row],[Date of Admission]])</f>
        <v>4</v>
      </c>
    </row>
    <row r="1046" spans="1:20" x14ac:dyDescent="0.3">
      <c r="A1046" t="s">
        <v>26512</v>
      </c>
      <c r="B1046" t="s">
        <v>3101</v>
      </c>
      <c r="C1046">
        <v>18</v>
      </c>
      <c r="D1046" t="str">
        <f>IF(Raw_data_US_healthcare[[#This Row],[Age]]&lt;35,"Young",IF(Raw_data_US_healthcare[[#This Row],[Age]]&lt;60,"Middle","Senior"))</f>
        <v>Young</v>
      </c>
      <c r="E1046" t="s">
        <v>26</v>
      </c>
      <c r="F1046" t="s">
        <v>62</v>
      </c>
      <c r="G1046" t="s">
        <v>62</v>
      </c>
      <c r="H1046" t="s">
        <v>26516</v>
      </c>
      <c r="I1046" s="2">
        <v>45208</v>
      </c>
      <c r="J1046" t="s">
        <v>3102</v>
      </c>
      <c r="K1046" t="s">
        <v>3103</v>
      </c>
      <c r="L1046" t="s">
        <v>52</v>
      </c>
      <c r="M1046">
        <v>8847.7297999999992</v>
      </c>
      <c r="N1046">
        <v>129</v>
      </c>
      <c r="O1046" t="s">
        <v>43</v>
      </c>
      <c r="P1046" t="s">
        <v>43</v>
      </c>
      <c r="Q1046" s="2">
        <v>45231</v>
      </c>
      <c r="R1046" t="s">
        <v>32</v>
      </c>
      <c r="S1046" t="s">
        <v>24</v>
      </c>
      <c r="T1046">
        <f>_xlfn.DAYS(Raw_data_US_healthcare[[#This Row],[Discharge Date]],Raw_data_US_healthcare[[#This Row],[Date of Admission]])</f>
        <v>23</v>
      </c>
    </row>
    <row r="1047" spans="1:20" x14ac:dyDescent="0.3">
      <c r="A1047" t="s">
        <v>26511</v>
      </c>
      <c r="B1047" t="s">
        <v>3104</v>
      </c>
      <c r="C1047">
        <v>62</v>
      </c>
      <c r="D1047" t="str">
        <f>IF(Raw_data_US_healthcare[[#This Row],[Age]]&lt;35,"Young",IF(Raw_data_US_healthcare[[#This Row],[Age]]&lt;60,"Middle","Senior"))</f>
        <v>Senior</v>
      </c>
      <c r="E1047" t="s">
        <v>16</v>
      </c>
      <c r="F1047" t="s">
        <v>49</v>
      </c>
      <c r="G1047" t="s">
        <v>49</v>
      </c>
      <c r="H1047" t="s">
        <v>18</v>
      </c>
      <c r="I1047" s="2">
        <v>43729</v>
      </c>
      <c r="J1047" t="s">
        <v>3105</v>
      </c>
      <c r="K1047" t="s">
        <v>3106</v>
      </c>
      <c r="L1047" t="s">
        <v>52</v>
      </c>
      <c r="M1047">
        <v>11440.6813</v>
      </c>
      <c r="N1047">
        <v>385</v>
      </c>
      <c r="O1047" t="s">
        <v>22</v>
      </c>
      <c r="P1047" t="s">
        <v>22</v>
      </c>
      <c r="Q1047" s="2">
        <v>43731</v>
      </c>
      <c r="R1047" t="s">
        <v>44</v>
      </c>
      <c r="S1047" t="s">
        <v>24</v>
      </c>
      <c r="T1047">
        <f>_xlfn.DAYS(Raw_data_US_healthcare[[#This Row],[Discharge Date]],Raw_data_US_healthcare[[#This Row],[Date of Admission]])</f>
        <v>2</v>
      </c>
    </row>
    <row r="1048" spans="1:20" x14ac:dyDescent="0.3">
      <c r="A1048" t="s">
        <v>26511</v>
      </c>
      <c r="B1048" t="s">
        <v>3107</v>
      </c>
      <c r="C1048">
        <v>36</v>
      </c>
      <c r="D1048" t="str">
        <f>IF(Raw_data_US_healthcare[[#This Row],[Age]]&lt;35,"Young",IF(Raw_data_US_healthcare[[#This Row],[Age]]&lt;60,"Middle","Senior"))</f>
        <v>Middle</v>
      </c>
      <c r="E1048" t="s">
        <v>16</v>
      </c>
      <c r="F1048" t="s">
        <v>49</v>
      </c>
      <c r="G1048" t="s">
        <v>49</v>
      </c>
      <c r="H1048" t="s">
        <v>69</v>
      </c>
      <c r="I1048" s="2">
        <v>44455</v>
      </c>
      <c r="J1048" t="s">
        <v>3108</v>
      </c>
      <c r="K1048" t="s">
        <v>3109</v>
      </c>
      <c r="L1048" t="s">
        <v>21</v>
      </c>
      <c r="M1048">
        <v>45605.117700000003</v>
      </c>
      <c r="N1048">
        <v>480</v>
      </c>
      <c r="O1048" t="s">
        <v>22</v>
      </c>
      <c r="P1048" t="s">
        <v>22</v>
      </c>
      <c r="Q1048" s="2">
        <v>44468</v>
      </c>
      <c r="R1048" t="s">
        <v>48</v>
      </c>
      <c r="S1048" t="s">
        <v>45</v>
      </c>
      <c r="T1048">
        <f>_xlfn.DAYS(Raw_data_US_healthcare[[#This Row],[Discharge Date]],Raw_data_US_healthcare[[#This Row],[Date of Admission]])</f>
        <v>13</v>
      </c>
    </row>
    <row r="1049" spans="1:20" x14ac:dyDescent="0.3">
      <c r="A1049" t="s">
        <v>26511</v>
      </c>
      <c r="B1049" t="s">
        <v>3110</v>
      </c>
      <c r="C1049">
        <v>61</v>
      </c>
      <c r="D1049" t="str">
        <f>IF(Raw_data_US_healthcare[[#This Row],[Age]]&lt;35,"Young",IF(Raw_data_US_healthcare[[#This Row],[Age]]&lt;60,"Middle","Senior"))</f>
        <v>Senior</v>
      </c>
      <c r="E1049" t="s">
        <v>16</v>
      </c>
      <c r="F1049" t="s">
        <v>17</v>
      </c>
      <c r="G1049" t="s">
        <v>17</v>
      </c>
      <c r="H1049" t="s">
        <v>26516</v>
      </c>
      <c r="I1049" s="2">
        <v>43784</v>
      </c>
      <c r="J1049" t="s">
        <v>3111</v>
      </c>
      <c r="K1049" t="s">
        <v>3112</v>
      </c>
      <c r="L1049" t="s">
        <v>60</v>
      </c>
      <c r="M1049">
        <v>31967.183000000001</v>
      </c>
      <c r="N1049">
        <v>187</v>
      </c>
      <c r="O1049" t="s">
        <v>39</v>
      </c>
      <c r="P1049" t="s">
        <v>39</v>
      </c>
      <c r="Q1049" s="2">
        <v>43796</v>
      </c>
      <c r="R1049" t="s">
        <v>83</v>
      </c>
      <c r="S1049" t="s">
        <v>24</v>
      </c>
      <c r="T1049">
        <f>_xlfn.DAYS(Raw_data_US_healthcare[[#This Row],[Discharge Date]],Raw_data_US_healthcare[[#This Row],[Date of Admission]])</f>
        <v>12</v>
      </c>
    </row>
    <row r="1050" spans="1:20" x14ac:dyDescent="0.3">
      <c r="A1050" t="s">
        <v>26512</v>
      </c>
      <c r="B1050" t="s">
        <v>3113</v>
      </c>
      <c r="C1050">
        <v>54</v>
      </c>
      <c r="D1050" t="str">
        <f>IF(Raw_data_US_healthcare[[#This Row],[Age]]&lt;35,"Young",IF(Raw_data_US_healthcare[[#This Row],[Age]]&lt;60,"Middle","Senior"))</f>
        <v>Middle</v>
      </c>
      <c r="E1050" t="s">
        <v>26</v>
      </c>
      <c r="F1050" t="s">
        <v>27</v>
      </c>
      <c r="G1050" t="s">
        <v>27</v>
      </c>
      <c r="H1050" t="s">
        <v>36</v>
      </c>
      <c r="I1050" s="2">
        <v>43970</v>
      </c>
      <c r="J1050" t="s">
        <v>3114</v>
      </c>
      <c r="K1050" t="s">
        <v>3115</v>
      </c>
      <c r="L1050" t="s">
        <v>60</v>
      </c>
      <c r="M1050">
        <v>20928.1253</v>
      </c>
      <c r="N1050">
        <v>451</v>
      </c>
      <c r="O1050" t="s">
        <v>22</v>
      </c>
      <c r="P1050" t="s">
        <v>22</v>
      </c>
      <c r="Q1050" s="2">
        <v>43984</v>
      </c>
      <c r="R1050" t="s">
        <v>83</v>
      </c>
      <c r="S1050" t="s">
        <v>33</v>
      </c>
      <c r="T1050">
        <f>_xlfn.DAYS(Raw_data_US_healthcare[[#This Row],[Discharge Date]],Raw_data_US_healthcare[[#This Row],[Date of Admission]])</f>
        <v>14</v>
      </c>
    </row>
    <row r="1051" spans="1:20" x14ac:dyDescent="0.3">
      <c r="A1051" t="s">
        <v>26511</v>
      </c>
      <c r="B1051" t="s">
        <v>3116</v>
      </c>
      <c r="C1051">
        <v>18</v>
      </c>
      <c r="D1051" t="str">
        <f>IF(Raw_data_US_healthcare[[#This Row],[Age]]&lt;35,"Young",IF(Raw_data_US_healthcare[[#This Row],[Age]]&lt;60,"Middle","Senior"))</f>
        <v>Young</v>
      </c>
      <c r="E1051" t="s">
        <v>16</v>
      </c>
      <c r="F1051" t="s">
        <v>228</v>
      </c>
      <c r="G1051" t="s">
        <v>228</v>
      </c>
      <c r="H1051" t="s">
        <v>36</v>
      </c>
      <c r="I1051" s="2">
        <v>45152</v>
      </c>
      <c r="J1051" t="s">
        <v>3117</v>
      </c>
      <c r="K1051" t="s">
        <v>3118</v>
      </c>
      <c r="L1051" t="s">
        <v>60</v>
      </c>
      <c r="M1051">
        <v>13259.8375</v>
      </c>
      <c r="N1051">
        <v>104</v>
      </c>
      <c r="O1051" t="s">
        <v>43</v>
      </c>
      <c r="P1051" t="s">
        <v>43</v>
      </c>
      <c r="Q1051" s="2">
        <v>45158</v>
      </c>
      <c r="R1051" t="s">
        <v>83</v>
      </c>
      <c r="S1051" t="s">
        <v>33</v>
      </c>
      <c r="T1051">
        <f>_xlfn.DAYS(Raw_data_US_healthcare[[#This Row],[Discharge Date]],Raw_data_US_healthcare[[#This Row],[Date of Admission]])</f>
        <v>6</v>
      </c>
    </row>
    <row r="1052" spans="1:20" x14ac:dyDescent="0.3">
      <c r="A1052" t="s">
        <v>26512</v>
      </c>
      <c r="B1052" t="s">
        <v>3119</v>
      </c>
      <c r="C1052">
        <v>41</v>
      </c>
      <c r="D1052" t="str">
        <f>IF(Raw_data_US_healthcare[[#This Row],[Age]]&lt;35,"Young",IF(Raw_data_US_healthcare[[#This Row],[Age]]&lt;60,"Middle","Senior"))</f>
        <v>Middle</v>
      </c>
      <c r="E1052" t="s">
        <v>26</v>
      </c>
      <c r="F1052" t="s">
        <v>228</v>
      </c>
      <c r="G1052" t="s">
        <v>228</v>
      </c>
      <c r="H1052" t="s">
        <v>28</v>
      </c>
      <c r="I1052" s="2">
        <v>44424</v>
      </c>
      <c r="J1052" t="s">
        <v>3120</v>
      </c>
      <c r="K1052" t="s">
        <v>3121</v>
      </c>
      <c r="L1052" t="s">
        <v>60</v>
      </c>
      <c r="M1052">
        <v>11928.114100000001</v>
      </c>
      <c r="N1052">
        <v>106</v>
      </c>
      <c r="O1052" t="s">
        <v>43</v>
      </c>
      <c r="P1052" t="s">
        <v>43</v>
      </c>
      <c r="Q1052" s="2">
        <v>44451</v>
      </c>
      <c r="R1052" t="s">
        <v>32</v>
      </c>
      <c r="S1052" t="s">
        <v>33</v>
      </c>
      <c r="T1052">
        <f>_xlfn.DAYS(Raw_data_US_healthcare[[#This Row],[Discharge Date]],Raw_data_US_healthcare[[#This Row],[Date of Admission]])</f>
        <v>27</v>
      </c>
    </row>
    <row r="1053" spans="1:20" x14ac:dyDescent="0.3">
      <c r="A1053" t="s">
        <v>26511</v>
      </c>
      <c r="B1053" t="s">
        <v>1211</v>
      </c>
      <c r="C1053">
        <v>62</v>
      </c>
      <c r="D1053" t="str">
        <f>IF(Raw_data_US_healthcare[[#This Row],[Age]]&lt;35,"Young",IF(Raw_data_US_healthcare[[#This Row],[Age]]&lt;60,"Middle","Senior"))</f>
        <v>Senior</v>
      </c>
      <c r="E1053" t="s">
        <v>16</v>
      </c>
      <c r="F1053" t="s">
        <v>17</v>
      </c>
      <c r="G1053" t="s">
        <v>17</v>
      </c>
      <c r="H1053" t="s">
        <v>36</v>
      </c>
      <c r="I1053" s="2">
        <v>44919</v>
      </c>
      <c r="J1053" t="s">
        <v>2371</v>
      </c>
      <c r="K1053" t="s">
        <v>3122</v>
      </c>
      <c r="L1053" t="s">
        <v>21</v>
      </c>
      <c r="M1053">
        <v>5933.0078999999996</v>
      </c>
      <c r="N1053">
        <v>335</v>
      </c>
      <c r="O1053" t="s">
        <v>39</v>
      </c>
      <c r="P1053" t="s">
        <v>39</v>
      </c>
      <c r="Q1053" s="2">
        <v>44932</v>
      </c>
      <c r="R1053" t="s">
        <v>44</v>
      </c>
      <c r="S1053" t="s">
        <v>45</v>
      </c>
      <c r="T1053">
        <f>_xlfn.DAYS(Raw_data_US_healthcare[[#This Row],[Discharge Date]],Raw_data_US_healthcare[[#This Row],[Date of Admission]])</f>
        <v>13</v>
      </c>
    </row>
    <row r="1054" spans="1:20" x14ac:dyDescent="0.3">
      <c r="A1054" t="s">
        <v>26511</v>
      </c>
      <c r="B1054" t="s">
        <v>3123</v>
      </c>
      <c r="C1054">
        <v>23</v>
      </c>
      <c r="D1054" t="str">
        <f>IF(Raw_data_US_healthcare[[#This Row],[Age]]&lt;35,"Young",IF(Raw_data_US_healthcare[[#This Row],[Age]]&lt;60,"Middle","Senior"))</f>
        <v>Young</v>
      </c>
      <c r="E1054" t="s">
        <v>16</v>
      </c>
      <c r="F1054" t="s">
        <v>62</v>
      </c>
      <c r="G1054" t="s">
        <v>62</v>
      </c>
      <c r="H1054" t="s">
        <v>26514</v>
      </c>
      <c r="I1054" s="2">
        <v>44732</v>
      </c>
      <c r="J1054" t="s">
        <v>3124</v>
      </c>
      <c r="K1054" t="s">
        <v>3125</v>
      </c>
      <c r="L1054" t="s">
        <v>31</v>
      </c>
      <c r="M1054">
        <v>10980.468500000001</v>
      </c>
      <c r="N1054">
        <v>218</v>
      </c>
      <c r="O1054" t="s">
        <v>39</v>
      </c>
      <c r="P1054" t="s">
        <v>39</v>
      </c>
      <c r="Q1054" s="2">
        <v>44740</v>
      </c>
      <c r="R1054" t="s">
        <v>32</v>
      </c>
      <c r="S1054" t="s">
        <v>33</v>
      </c>
      <c r="T1054">
        <f>_xlfn.DAYS(Raw_data_US_healthcare[[#This Row],[Discharge Date]],Raw_data_US_healthcare[[#This Row],[Date of Admission]])</f>
        <v>8</v>
      </c>
    </row>
    <row r="1055" spans="1:20" x14ac:dyDescent="0.3">
      <c r="A1055" t="s">
        <v>26512</v>
      </c>
      <c r="B1055" t="s">
        <v>3126</v>
      </c>
      <c r="C1055">
        <v>54</v>
      </c>
      <c r="D1055" t="str">
        <f>IF(Raw_data_US_healthcare[[#This Row],[Age]]&lt;35,"Young",IF(Raw_data_US_healthcare[[#This Row],[Age]]&lt;60,"Middle","Senior"))</f>
        <v>Middle</v>
      </c>
      <c r="E1055" t="s">
        <v>26</v>
      </c>
      <c r="F1055" t="s">
        <v>228</v>
      </c>
      <c r="G1055" t="s">
        <v>228</v>
      </c>
      <c r="H1055" t="s">
        <v>28</v>
      </c>
      <c r="I1055" s="2">
        <v>44195</v>
      </c>
      <c r="J1055" t="s">
        <v>3127</v>
      </c>
      <c r="K1055" t="s">
        <v>3128</v>
      </c>
      <c r="L1055" t="s">
        <v>56</v>
      </c>
      <c r="M1055">
        <v>43173.499400000001</v>
      </c>
      <c r="N1055">
        <v>389</v>
      </c>
      <c r="O1055" t="s">
        <v>43</v>
      </c>
      <c r="P1055" t="s">
        <v>43</v>
      </c>
      <c r="Q1055" s="2">
        <v>44221</v>
      </c>
      <c r="R1055" t="s">
        <v>48</v>
      </c>
      <c r="S1055" t="s">
        <v>45</v>
      </c>
      <c r="T1055">
        <f>_xlfn.DAYS(Raw_data_US_healthcare[[#This Row],[Discharge Date]],Raw_data_US_healthcare[[#This Row],[Date of Admission]])</f>
        <v>26</v>
      </c>
    </row>
    <row r="1056" spans="1:20" x14ac:dyDescent="0.3">
      <c r="A1056" t="s">
        <v>26512</v>
      </c>
      <c r="B1056" t="s">
        <v>3129</v>
      </c>
      <c r="C1056">
        <v>64</v>
      </c>
      <c r="D1056" t="str">
        <f>IF(Raw_data_US_healthcare[[#This Row],[Age]]&lt;35,"Young",IF(Raw_data_US_healthcare[[#This Row],[Age]]&lt;60,"Middle","Senior"))</f>
        <v>Senior</v>
      </c>
      <c r="E1056" t="s">
        <v>26</v>
      </c>
      <c r="F1056" t="s">
        <v>35</v>
      </c>
      <c r="G1056" t="s">
        <v>35</v>
      </c>
      <c r="H1056" t="s">
        <v>28</v>
      </c>
      <c r="I1056" s="2">
        <v>44102</v>
      </c>
      <c r="J1056" t="s">
        <v>3130</v>
      </c>
      <c r="K1056" t="s">
        <v>3131</v>
      </c>
      <c r="L1056" t="s">
        <v>31</v>
      </c>
      <c r="M1056">
        <v>15186.9095</v>
      </c>
      <c r="N1056">
        <v>149</v>
      </c>
      <c r="O1056" t="s">
        <v>39</v>
      </c>
      <c r="P1056" t="s">
        <v>39</v>
      </c>
      <c r="Q1056" s="2">
        <v>44114</v>
      </c>
      <c r="R1056" t="s">
        <v>32</v>
      </c>
      <c r="S1056" t="s">
        <v>24</v>
      </c>
      <c r="T1056">
        <f>_xlfn.DAYS(Raw_data_US_healthcare[[#This Row],[Discharge Date]],Raw_data_US_healthcare[[#This Row],[Date of Admission]])</f>
        <v>12</v>
      </c>
    </row>
    <row r="1057" spans="1:20" x14ac:dyDescent="0.3">
      <c r="A1057" t="s">
        <v>26511</v>
      </c>
      <c r="B1057" t="s">
        <v>3132</v>
      </c>
      <c r="C1057">
        <v>22</v>
      </c>
      <c r="D1057" t="str">
        <f>IF(Raw_data_US_healthcare[[#This Row],[Age]]&lt;35,"Young",IF(Raw_data_US_healthcare[[#This Row],[Age]]&lt;60,"Middle","Senior"))</f>
        <v>Young</v>
      </c>
      <c r="E1057" t="s">
        <v>16</v>
      </c>
      <c r="F1057" t="s">
        <v>88</v>
      </c>
      <c r="G1057" t="s">
        <v>88</v>
      </c>
      <c r="H1057" t="s">
        <v>28</v>
      </c>
      <c r="I1057" s="2">
        <v>44888</v>
      </c>
      <c r="J1057" t="s">
        <v>3133</v>
      </c>
      <c r="K1057" t="s">
        <v>3134</v>
      </c>
      <c r="L1057" t="s">
        <v>56</v>
      </c>
      <c r="M1057">
        <v>3582.8557999999998</v>
      </c>
      <c r="N1057">
        <v>472</v>
      </c>
      <c r="O1057" t="s">
        <v>39</v>
      </c>
      <c r="P1057" t="s">
        <v>39</v>
      </c>
      <c r="Q1057" s="2">
        <v>44914</v>
      </c>
      <c r="R1057" t="s">
        <v>23</v>
      </c>
      <c r="S1057" t="s">
        <v>45</v>
      </c>
      <c r="T1057">
        <f>_xlfn.DAYS(Raw_data_US_healthcare[[#This Row],[Discharge Date]],Raw_data_US_healthcare[[#This Row],[Date of Admission]])</f>
        <v>26</v>
      </c>
    </row>
    <row r="1058" spans="1:20" x14ac:dyDescent="0.3">
      <c r="A1058" t="s">
        <v>26511</v>
      </c>
      <c r="B1058" t="s">
        <v>3135</v>
      </c>
      <c r="C1058">
        <v>34</v>
      </c>
      <c r="D1058" t="str">
        <f>IF(Raw_data_US_healthcare[[#This Row],[Age]]&lt;35,"Young",IF(Raw_data_US_healthcare[[#This Row],[Age]]&lt;60,"Middle","Senior"))</f>
        <v>Young</v>
      </c>
      <c r="E1058" t="s">
        <v>16</v>
      </c>
      <c r="F1058" t="s">
        <v>88</v>
      </c>
      <c r="G1058" t="s">
        <v>88</v>
      </c>
      <c r="H1058" t="s">
        <v>18</v>
      </c>
      <c r="I1058" s="2">
        <v>45090</v>
      </c>
      <c r="J1058" t="s">
        <v>3136</v>
      </c>
      <c r="K1058" t="s">
        <v>3137</v>
      </c>
      <c r="L1058" t="s">
        <v>56</v>
      </c>
      <c r="M1058">
        <v>36334.891000000003</v>
      </c>
      <c r="N1058">
        <v>419</v>
      </c>
      <c r="O1058" t="s">
        <v>43</v>
      </c>
      <c r="P1058" t="s">
        <v>43</v>
      </c>
      <c r="Q1058" s="2">
        <v>45106</v>
      </c>
      <c r="R1058" t="s">
        <v>48</v>
      </c>
      <c r="S1058" t="s">
        <v>45</v>
      </c>
      <c r="T1058">
        <f>_xlfn.DAYS(Raw_data_US_healthcare[[#This Row],[Discharge Date]],Raw_data_US_healthcare[[#This Row],[Date of Admission]])</f>
        <v>16</v>
      </c>
    </row>
    <row r="1059" spans="1:20" x14ac:dyDescent="0.3">
      <c r="A1059" t="s">
        <v>26512</v>
      </c>
      <c r="B1059" t="s">
        <v>3138</v>
      </c>
      <c r="C1059">
        <v>40</v>
      </c>
      <c r="D1059" t="str">
        <f>IF(Raw_data_US_healthcare[[#This Row],[Age]]&lt;35,"Young",IF(Raw_data_US_healthcare[[#This Row],[Age]]&lt;60,"Middle","Senior"))</f>
        <v>Middle</v>
      </c>
      <c r="E1059" t="s">
        <v>26</v>
      </c>
      <c r="F1059" t="s">
        <v>17</v>
      </c>
      <c r="G1059" t="s">
        <v>17</v>
      </c>
      <c r="H1059" t="s">
        <v>69</v>
      </c>
      <c r="I1059" s="2">
        <v>44521</v>
      </c>
      <c r="J1059" t="s">
        <v>3139</v>
      </c>
      <c r="K1059" t="s">
        <v>3140</v>
      </c>
      <c r="L1059" t="s">
        <v>56</v>
      </c>
      <c r="M1059">
        <v>77381.551200000002</v>
      </c>
      <c r="N1059">
        <v>317</v>
      </c>
      <c r="O1059" t="s">
        <v>39</v>
      </c>
      <c r="P1059" t="s">
        <v>39</v>
      </c>
      <c r="Q1059" s="2">
        <v>44525</v>
      </c>
      <c r="R1059" t="s">
        <v>44</v>
      </c>
      <c r="S1059" t="s">
        <v>45</v>
      </c>
      <c r="T1059">
        <f>_xlfn.DAYS(Raw_data_US_healthcare[[#This Row],[Discharge Date]],Raw_data_US_healthcare[[#This Row],[Date of Admission]])</f>
        <v>4</v>
      </c>
    </row>
    <row r="1060" spans="1:20" x14ac:dyDescent="0.3">
      <c r="A1060" t="s">
        <v>26511</v>
      </c>
      <c r="B1060" t="s">
        <v>3141</v>
      </c>
      <c r="C1060">
        <v>40</v>
      </c>
      <c r="D1060" t="str">
        <f>IF(Raw_data_US_healthcare[[#This Row],[Age]]&lt;35,"Young",IF(Raw_data_US_healthcare[[#This Row],[Age]]&lt;60,"Middle","Senior"))</f>
        <v>Middle</v>
      </c>
      <c r="E1060" t="s">
        <v>16</v>
      </c>
      <c r="F1060" t="s">
        <v>228</v>
      </c>
      <c r="G1060" t="s">
        <v>228</v>
      </c>
      <c r="H1060" t="s">
        <v>69</v>
      </c>
      <c r="I1060" s="2">
        <v>44438</v>
      </c>
      <c r="J1060" t="s">
        <v>3142</v>
      </c>
      <c r="K1060" t="s">
        <v>3143</v>
      </c>
      <c r="L1060" t="s">
        <v>56</v>
      </c>
      <c r="M1060">
        <v>14627.9465</v>
      </c>
      <c r="N1060">
        <v>437</v>
      </c>
      <c r="O1060" t="s">
        <v>39</v>
      </c>
      <c r="P1060" t="s">
        <v>39</v>
      </c>
      <c r="Q1060" s="2">
        <v>44443</v>
      </c>
      <c r="R1060" t="s">
        <v>23</v>
      </c>
      <c r="S1060" t="s">
        <v>45</v>
      </c>
      <c r="T1060">
        <f>_xlfn.DAYS(Raw_data_US_healthcare[[#This Row],[Discharge Date]],Raw_data_US_healthcare[[#This Row],[Date of Admission]])</f>
        <v>5</v>
      </c>
    </row>
    <row r="1061" spans="1:20" x14ac:dyDescent="0.3">
      <c r="A1061" t="s">
        <v>26512</v>
      </c>
      <c r="B1061" t="s">
        <v>3144</v>
      </c>
      <c r="C1061">
        <v>71</v>
      </c>
      <c r="D1061" t="str">
        <f>IF(Raw_data_US_healthcare[[#This Row],[Age]]&lt;35,"Young",IF(Raw_data_US_healthcare[[#This Row],[Age]]&lt;60,"Middle","Senior"))</f>
        <v>Senior</v>
      </c>
      <c r="E1061" t="s">
        <v>26</v>
      </c>
      <c r="F1061" t="s">
        <v>62</v>
      </c>
      <c r="G1061" t="s">
        <v>62</v>
      </c>
      <c r="H1061" t="s">
        <v>69</v>
      </c>
      <c r="I1061" s="2">
        <v>44362</v>
      </c>
      <c r="J1061" t="s">
        <v>3145</v>
      </c>
      <c r="K1061" t="s">
        <v>3146</v>
      </c>
      <c r="L1061" t="s">
        <v>52</v>
      </c>
      <c r="M1061">
        <v>41218.268900000003</v>
      </c>
      <c r="N1061">
        <v>282</v>
      </c>
      <c r="O1061" t="s">
        <v>39</v>
      </c>
      <c r="P1061" t="s">
        <v>39</v>
      </c>
      <c r="Q1061" s="2">
        <v>44373</v>
      </c>
      <c r="R1061" t="s">
        <v>44</v>
      </c>
      <c r="S1061" t="s">
        <v>45</v>
      </c>
      <c r="T1061">
        <f>_xlfn.DAYS(Raw_data_US_healthcare[[#This Row],[Discharge Date]],Raw_data_US_healthcare[[#This Row],[Date of Admission]])</f>
        <v>11</v>
      </c>
    </row>
    <row r="1062" spans="1:20" x14ac:dyDescent="0.3">
      <c r="A1062" t="s">
        <v>26511</v>
      </c>
      <c r="B1062" t="s">
        <v>3147</v>
      </c>
      <c r="C1062">
        <v>53</v>
      </c>
      <c r="D1062" t="str">
        <f>IF(Raw_data_US_healthcare[[#This Row],[Age]]&lt;35,"Young",IF(Raw_data_US_healthcare[[#This Row],[Age]]&lt;60,"Middle","Senior"))</f>
        <v>Middle</v>
      </c>
      <c r="E1062" t="s">
        <v>16</v>
      </c>
      <c r="F1062" t="s">
        <v>27</v>
      </c>
      <c r="G1062" t="s">
        <v>27</v>
      </c>
      <c r="H1062" t="s">
        <v>69</v>
      </c>
      <c r="I1062" s="2">
        <v>43522</v>
      </c>
      <c r="J1062" t="s">
        <v>3148</v>
      </c>
      <c r="K1062" t="s">
        <v>3149</v>
      </c>
      <c r="L1062" t="s">
        <v>31</v>
      </c>
      <c r="M1062">
        <v>16865.002100000002</v>
      </c>
      <c r="N1062">
        <v>319</v>
      </c>
      <c r="O1062" t="s">
        <v>39</v>
      </c>
      <c r="P1062" t="s">
        <v>39</v>
      </c>
      <c r="Q1062" s="2">
        <v>43523</v>
      </c>
      <c r="R1062" t="s">
        <v>32</v>
      </c>
      <c r="S1062" t="s">
        <v>45</v>
      </c>
      <c r="T1062">
        <f>_xlfn.DAYS(Raw_data_US_healthcare[[#This Row],[Discharge Date]],Raw_data_US_healthcare[[#This Row],[Date of Admission]])</f>
        <v>1</v>
      </c>
    </row>
    <row r="1063" spans="1:20" x14ac:dyDescent="0.3">
      <c r="A1063" t="s">
        <v>26511</v>
      </c>
      <c r="B1063" t="s">
        <v>3150</v>
      </c>
      <c r="C1063">
        <v>21</v>
      </c>
      <c r="D1063" t="str">
        <f>IF(Raw_data_US_healthcare[[#This Row],[Age]]&lt;35,"Young",IF(Raw_data_US_healthcare[[#This Row],[Age]]&lt;60,"Middle","Senior"))</f>
        <v>Young</v>
      </c>
      <c r="E1063" t="s">
        <v>16</v>
      </c>
      <c r="F1063" t="s">
        <v>35</v>
      </c>
      <c r="G1063" t="s">
        <v>35</v>
      </c>
      <c r="H1063" t="s">
        <v>28</v>
      </c>
      <c r="I1063" s="2">
        <v>45129</v>
      </c>
      <c r="J1063" t="s">
        <v>3151</v>
      </c>
      <c r="K1063" t="s">
        <v>3152</v>
      </c>
      <c r="L1063" t="s">
        <v>60</v>
      </c>
      <c r="M1063">
        <v>27219.267100000001</v>
      </c>
      <c r="N1063">
        <v>449</v>
      </c>
      <c r="O1063" t="s">
        <v>43</v>
      </c>
      <c r="P1063" t="s">
        <v>43</v>
      </c>
      <c r="Q1063" s="2">
        <v>45146</v>
      </c>
      <c r="R1063" t="s">
        <v>83</v>
      </c>
      <c r="S1063" t="s">
        <v>33</v>
      </c>
      <c r="T1063">
        <f>_xlfn.DAYS(Raw_data_US_healthcare[[#This Row],[Discharge Date]],Raw_data_US_healthcare[[#This Row],[Date of Admission]])</f>
        <v>17</v>
      </c>
    </row>
    <row r="1064" spans="1:20" x14ac:dyDescent="0.3">
      <c r="A1064" t="s">
        <v>26511</v>
      </c>
      <c r="B1064" t="s">
        <v>3153</v>
      </c>
      <c r="C1064">
        <v>31</v>
      </c>
      <c r="D1064" t="str">
        <f>IF(Raw_data_US_healthcare[[#This Row],[Age]]&lt;35,"Young",IF(Raw_data_US_healthcare[[#This Row],[Age]]&lt;60,"Middle","Senior"))</f>
        <v>Young</v>
      </c>
      <c r="E1064" t="s">
        <v>16</v>
      </c>
      <c r="F1064" t="s">
        <v>17</v>
      </c>
      <c r="G1064" t="s">
        <v>17</v>
      </c>
      <c r="H1064" t="s">
        <v>69</v>
      </c>
      <c r="I1064" s="2">
        <v>45059</v>
      </c>
      <c r="J1064" t="s">
        <v>3154</v>
      </c>
      <c r="K1064" t="s">
        <v>3155</v>
      </c>
      <c r="L1064" t="s">
        <v>52</v>
      </c>
      <c r="M1064">
        <v>13050.7045</v>
      </c>
      <c r="N1064">
        <v>410</v>
      </c>
      <c r="O1064" t="s">
        <v>39</v>
      </c>
      <c r="P1064" t="s">
        <v>39</v>
      </c>
      <c r="Q1064" s="2">
        <v>45067</v>
      </c>
      <c r="R1064" t="s">
        <v>48</v>
      </c>
      <c r="S1064" t="s">
        <v>45</v>
      </c>
      <c r="T1064">
        <f>_xlfn.DAYS(Raw_data_US_healthcare[[#This Row],[Discharge Date]],Raw_data_US_healthcare[[#This Row],[Date of Admission]])</f>
        <v>8</v>
      </c>
    </row>
    <row r="1065" spans="1:20" x14ac:dyDescent="0.3">
      <c r="A1065" t="s">
        <v>26512</v>
      </c>
      <c r="B1065" t="s">
        <v>3156</v>
      </c>
      <c r="C1065">
        <v>77</v>
      </c>
      <c r="D1065" t="str">
        <f>IF(Raw_data_US_healthcare[[#This Row],[Age]]&lt;35,"Young",IF(Raw_data_US_healthcare[[#This Row],[Age]]&lt;60,"Middle","Senior"))</f>
        <v>Senior</v>
      </c>
      <c r="E1065" t="s">
        <v>26</v>
      </c>
      <c r="F1065" t="s">
        <v>27</v>
      </c>
      <c r="G1065" t="s">
        <v>27</v>
      </c>
      <c r="H1065" t="s">
        <v>26516</v>
      </c>
      <c r="I1065" s="2">
        <v>44555</v>
      </c>
      <c r="J1065" t="s">
        <v>3157</v>
      </c>
      <c r="K1065" t="s">
        <v>3158</v>
      </c>
      <c r="L1065" t="s">
        <v>52</v>
      </c>
      <c r="M1065">
        <v>17096.957900000001</v>
      </c>
      <c r="N1065">
        <v>264</v>
      </c>
      <c r="O1065" t="s">
        <v>39</v>
      </c>
      <c r="P1065" t="s">
        <v>39</v>
      </c>
      <c r="Q1065" s="2">
        <v>44578</v>
      </c>
      <c r="R1065" t="s">
        <v>44</v>
      </c>
      <c r="S1065" t="s">
        <v>45</v>
      </c>
      <c r="T1065">
        <f>_xlfn.DAYS(Raw_data_US_healthcare[[#This Row],[Discharge Date]],Raw_data_US_healthcare[[#This Row],[Date of Admission]])</f>
        <v>23</v>
      </c>
    </row>
    <row r="1066" spans="1:20" x14ac:dyDescent="0.3">
      <c r="A1066" t="s">
        <v>26511</v>
      </c>
      <c r="B1066" t="s">
        <v>26528</v>
      </c>
      <c r="C1066">
        <v>28</v>
      </c>
      <c r="D1066" t="str">
        <f>IF(Raw_data_US_healthcare[[#This Row],[Age]]&lt;35,"Young",IF(Raw_data_US_healthcare[[#This Row],[Age]]&lt;60,"Middle","Senior"))</f>
        <v>Young</v>
      </c>
      <c r="E1066" t="s">
        <v>16</v>
      </c>
      <c r="F1066" t="s">
        <v>35</v>
      </c>
      <c r="G1066" t="s">
        <v>35</v>
      </c>
      <c r="H1066" t="s">
        <v>36</v>
      </c>
      <c r="I1066" s="2">
        <v>43456</v>
      </c>
      <c r="J1066" t="s">
        <v>3159</v>
      </c>
      <c r="K1066" t="s">
        <v>3160</v>
      </c>
      <c r="L1066" t="s">
        <v>56</v>
      </c>
      <c r="M1066">
        <v>17586.259600000001</v>
      </c>
      <c r="N1066">
        <v>343</v>
      </c>
      <c r="O1066" t="s">
        <v>43</v>
      </c>
      <c r="P1066" t="s">
        <v>43</v>
      </c>
      <c r="Q1066" s="2">
        <v>43467</v>
      </c>
      <c r="R1066" t="s">
        <v>44</v>
      </c>
      <c r="S1066" t="s">
        <v>45</v>
      </c>
      <c r="T1066">
        <f>_xlfn.DAYS(Raw_data_US_healthcare[[#This Row],[Discharge Date]],Raw_data_US_healthcare[[#This Row],[Date of Admission]])</f>
        <v>11</v>
      </c>
    </row>
    <row r="1067" spans="1:20" x14ac:dyDescent="0.3">
      <c r="A1067" t="s">
        <v>26511</v>
      </c>
      <c r="B1067" t="s">
        <v>3161</v>
      </c>
      <c r="C1067">
        <v>36</v>
      </c>
      <c r="D1067" t="str">
        <f>IF(Raw_data_US_healthcare[[#This Row],[Age]]&lt;35,"Young",IF(Raw_data_US_healthcare[[#This Row],[Age]]&lt;60,"Middle","Senior"))</f>
        <v>Middle</v>
      </c>
      <c r="E1067" t="s">
        <v>16</v>
      </c>
      <c r="F1067" t="s">
        <v>88</v>
      </c>
      <c r="G1067" t="s">
        <v>88</v>
      </c>
      <c r="H1067" t="s">
        <v>36</v>
      </c>
      <c r="I1067" s="2">
        <v>44967</v>
      </c>
      <c r="J1067" t="s">
        <v>3162</v>
      </c>
      <c r="K1067" t="s">
        <v>3163</v>
      </c>
      <c r="L1067" t="s">
        <v>56</v>
      </c>
      <c r="M1067">
        <v>20828.588400000001</v>
      </c>
      <c r="N1067">
        <v>347</v>
      </c>
      <c r="O1067" t="s">
        <v>43</v>
      </c>
      <c r="P1067" t="s">
        <v>43</v>
      </c>
      <c r="Q1067" s="2">
        <v>44986</v>
      </c>
      <c r="R1067" t="s">
        <v>44</v>
      </c>
      <c r="S1067" t="s">
        <v>24</v>
      </c>
      <c r="T1067">
        <f>_xlfn.DAYS(Raw_data_US_healthcare[[#This Row],[Discharge Date]],Raw_data_US_healthcare[[#This Row],[Date of Admission]])</f>
        <v>19</v>
      </c>
    </row>
    <row r="1068" spans="1:20" x14ac:dyDescent="0.3">
      <c r="A1068" t="s">
        <v>26512</v>
      </c>
      <c r="B1068" t="s">
        <v>3164</v>
      </c>
      <c r="C1068">
        <v>26</v>
      </c>
      <c r="D1068" t="str">
        <f>IF(Raw_data_US_healthcare[[#This Row],[Age]]&lt;35,"Young",IF(Raw_data_US_healthcare[[#This Row],[Age]]&lt;60,"Middle","Senior"))</f>
        <v>Young</v>
      </c>
      <c r="E1068" t="s">
        <v>26</v>
      </c>
      <c r="F1068" t="s">
        <v>62</v>
      </c>
      <c r="G1068" t="s">
        <v>62</v>
      </c>
      <c r="H1068" t="s">
        <v>28</v>
      </c>
      <c r="I1068" s="2">
        <v>44060</v>
      </c>
      <c r="J1068" t="s">
        <v>3165</v>
      </c>
      <c r="K1068" t="s">
        <v>3166</v>
      </c>
      <c r="L1068" t="s">
        <v>31</v>
      </c>
      <c r="M1068">
        <v>40428.139199999998</v>
      </c>
      <c r="N1068">
        <v>467</v>
      </c>
      <c r="O1068" t="s">
        <v>43</v>
      </c>
      <c r="P1068" t="s">
        <v>43</v>
      </c>
      <c r="Q1068" s="2">
        <v>44088</v>
      </c>
      <c r="R1068" t="s">
        <v>23</v>
      </c>
      <c r="S1068" t="s">
        <v>45</v>
      </c>
      <c r="T1068">
        <f>_xlfn.DAYS(Raw_data_US_healthcare[[#This Row],[Discharge Date]],Raw_data_US_healthcare[[#This Row],[Date of Admission]])</f>
        <v>28</v>
      </c>
    </row>
    <row r="1069" spans="1:20" x14ac:dyDescent="0.3">
      <c r="A1069" t="s">
        <v>26511</v>
      </c>
      <c r="B1069" t="s">
        <v>3167</v>
      </c>
      <c r="C1069">
        <v>56</v>
      </c>
      <c r="D1069" t="str">
        <f>IF(Raw_data_US_healthcare[[#This Row],[Age]]&lt;35,"Young",IF(Raw_data_US_healthcare[[#This Row],[Age]]&lt;60,"Middle","Senior"))</f>
        <v>Middle</v>
      </c>
      <c r="E1069" t="s">
        <v>16</v>
      </c>
      <c r="F1069" t="s">
        <v>113</v>
      </c>
      <c r="G1069" t="s">
        <v>113</v>
      </c>
      <c r="H1069" t="s">
        <v>26516</v>
      </c>
      <c r="I1069" s="2">
        <v>43901</v>
      </c>
      <c r="J1069" t="s">
        <v>3168</v>
      </c>
      <c r="K1069" t="s">
        <v>3169</v>
      </c>
      <c r="L1069" t="s">
        <v>60</v>
      </c>
      <c r="M1069">
        <v>22453.901000000002</v>
      </c>
      <c r="N1069">
        <v>198</v>
      </c>
      <c r="O1069" t="s">
        <v>22</v>
      </c>
      <c r="P1069" t="s">
        <v>22</v>
      </c>
      <c r="Q1069" s="2">
        <v>43920</v>
      </c>
      <c r="R1069" t="s">
        <v>44</v>
      </c>
      <c r="S1069" t="s">
        <v>24</v>
      </c>
      <c r="T1069">
        <f>_xlfn.DAYS(Raw_data_US_healthcare[[#This Row],[Discharge Date]],Raw_data_US_healthcare[[#This Row],[Date of Admission]])</f>
        <v>19</v>
      </c>
    </row>
    <row r="1070" spans="1:20" x14ac:dyDescent="0.3">
      <c r="A1070" t="s">
        <v>26511</v>
      </c>
      <c r="B1070" t="s">
        <v>3170</v>
      </c>
      <c r="C1070">
        <v>23</v>
      </c>
      <c r="D1070" t="str">
        <f>IF(Raw_data_US_healthcare[[#This Row],[Age]]&lt;35,"Young",IF(Raw_data_US_healthcare[[#This Row],[Age]]&lt;60,"Middle","Senior"))</f>
        <v>Young</v>
      </c>
      <c r="E1070" t="s">
        <v>16</v>
      </c>
      <c r="F1070" t="s">
        <v>88</v>
      </c>
      <c r="G1070" t="s">
        <v>88</v>
      </c>
      <c r="H1070" t="s">
        <v>28</v>
      </c>
      <c r="I1070" s="2">
        <v>43734</v>
      </c>
      <c r="J1070" t="s">
        <v>3171</v>
      </c>
      <c r="K1070" t="s">
        <v>3172</v>
      </c>
      <c r="L1070" t="s">
        <v>56</v>
      </c>
      <c r="M1070">
        <v>22843.2736</v>
      </c>
      <c r="N1070">
        <v>396</v>
      </c>
      <c r="O1070" t="s">
        <v>43</v>
      </c>
      <c r="P1070" t="s">
        <v>43</v>
      </c>
      <c r="Q1070" s="2">
        <v>43758</v>
      </c>
      <c r="R1070" t="s">
        <v>32</v>
      </c>
      <c r="S1070" t="s">
        <v>45</v>
      </c>
      <c r="T1070">
        <f>_xlfn.DAYS(Raw_data_US_healthcare[[#This Row],[Discharge Date]],Raw_data_US_healthcare[[#This Row],[Date of Admission]])</f>
        <v>24</v>
      </c>
    </row>
    <row r="1071" spans="1:20" x14ac:dyDescent="0.3">
      <c r="A1071" t="s">
        <v>26511</v>
      </c>
      <c r="B1071" t="s">
        <v>3173</v>
      </c>
      <c r="C1071">
        <v>38</v>
      </c>
      <c r="D1071" t="str">
        <f>IF(Raw_data_US_healthcare[[#This Row],[Age]]&lt;35,"Young",IF(Raw_data_US_healthcare[[#This Row],[Age]]&lt;60,"Middle","Senior"))</f>
        <v>Middle</v>
      </c>
      <c r="E1071" t="s">
        <v>16</v>
      </c>
      <c r="F1071" t="s">
        <v>27</v>
      </c>
      <c r="G1071" t="s">
        <v>27</v>
      </c>
      <c r="H1071" t="s">
        <v>36</v>
      </c>
      <c r="I1071" s="2">
        <v>44504</v>
      </c>
      <c r="J1071" t="s">
        <v>3174</v>
      </c>
      <c r="K1071" t="s">
        <v>3175</v>
      </c>
      <c r="L1071" t="s">
        <v>31</v>
      </c>
      <c r="M1071">
        <v>23449.1005</v>
      </c>
      <c r="N1071">
        <v>445</v>
      </c>
      <c r="O1071" t="s">
        <v>22</v>
      </c>
      <c r="P1071" t="s">
        <v>22</v>
      </c>
      <c r="Q1071" s="2">
        <v>44516</v>
      </c>
      <c r="R1071" t="s">
        <v>44</v>
      </c>
      <c r="S1071" t="s">
        <v>24</v>
      </c>
      <c r="T1071">
        <f>_xlfn.DAYS(Raw_data_US_healthcare[[#This Row],[Discharge Date]],Raw_data_US_healthcare[[#This Row],[Date of Admission]])</f>
        <v>12</v>
      </c>
    </row>
    <row r="1072" spans="1:20" x14ac:dyDescent="0.3">
      <c r="A1072" t="s">
        <v>26512</v>
      </c>
      <c r="B1072" t="s">
        <v>3176</v>
      </c>
      <c r="C1072">
        <v>27</v>
      </c>
      <c r="D1072" t="str">
        <f>IF(Raw_data_US_healthcare[[#This Row],[Age]]&lt;35,"Young",IF(Raw_data_US_healthcare[[#This Row],[Age]]&lt;60,"Middle","Senior"))</f>
        <v>Young</v>
      </c>
      <c r="E1072" t="s">
        <v>26</v>
      </c>
      <c r="F1072" t="s">
        <v>113</v>
      </c>
      <c r="G1072" t="s">
        <v>113</v>
      </c>
      <c r="H1072" t="s">
        <v>26516</v>
      </c>
      <c r="I1072" s="2">
        <v>43877</v>
      </c>
      <c r="J1072" t="s">
        <v>3177</v>
      </c>
      <c r="K1072" t="s">
        <v>3178</v>
      </c>
      <c r="L1072" t="s">
        <v>31</v>
      </c>
      <c r="M1072">
        <v>32602.9846</v>
      </c>
      <c r="N1072">
        <v>249</v>
      </c>
      <c r="O1072" t="s">
        <v>39</v>
      </c>
      <c r="P1072" t="s">
        <v>39</v>
      </c>
      <c r="Q1072" s="2">
        <v>43901</v>
      </c>
      <c r="R1072" t="s">
        <v>23</v>
      </c>
      <c r="S1072" t="s">
        <v>33</v>
      </c>
      <c r="T1072">
        <f>_xlfn.DAYS(Raw_data_US_healthcare[[#This Row],[Discharge Date]],Raw_data_US_healthcare[[#This Row],[Date of Admission]])</f>
        <v>24</v>
      </c>
    </row>
    <row r="1073" spans="1:20" x14ac:dyDescent="0.3">
      <c r="A1073" t="s">
        <v>26512</v>
      </c>
      <c r="B1073" t="s">
        <v>3179</v>
      </c>
      <c r="C1073">
        <v>30</v>
      </c>
      <c r="D1073" t="str">
        <f>IF(Raw_data_US_healthcare[[#This Row],[Age]]&lt;35,"Young",IF(Raw_data_US_healthcare[[#This Row],[Age]]&lt;60,"Middle","Senior"))</f>
        <v>Young</v>
      </c>
      <c r="E1073" t="s">
        <v>26</v>
      </c>
      <c r="F1073" t="s">
        <v>49</v>
      </c>
      <c r="G1073" t="s">
        <v>49</v>
      </c>
      <c r="H1073" t="s">
        <v>69</v>
      </c>
      <c r="I1073" s="2">
        <v>43918</v>
      </c>
      <c r="J1073" t="s">
        <v>3180</v>
      </c>
      <c r="K1073" t="s">
        <v>3181</v>
      </c>
      <c r="L1073" t="s">
        <v>52</v>
      </c>
      <c r="M1073">
        <v>70323.187099999996</v>
      </c>
      <c r="N1073">
        <v>151</v>
      </c>
      <c r="O1073" t="s">
        <v>39</v>
      </c>
      <c r="P1073" t="s">
        <v>39</v>
      </c>
      <c r="Q1073" s="2">
        <v>43919</v>
      </c>
      <c r="R1073" t="s">
        <v>32</v>
      </c>
      <c r="S1073" t="s">
        <v>24</v>
      </c>
      <c r="T1073">
        <f>_xlfn.DAYS(Raw_data_US_healthcare[[#This Row],[Discharge Date]],Raw_data_US_healthcare[[#This Row],[Date of Admission]])</f>
        <v>1</v>
      </c>
    </row>
    <row r="1074" spans="1:20" x14ac:dyDescent="0.3">
      <c r="A1074" t="s">
        <v>26511</v>
      </c>
      <c r="B1074" t="s">
        <v>3182</v>
      </c>
      <c r="C1074">
        <v>29</v>
      </c>
      <c r="D1074" t="str">
        <f>IF(Raw_data_US_healthcare[[#This Row],[Age]]&lt;35,"Young",IF(Raw_data_US_healthcare[[#This Row],[Age]]&lt;60,"Middle","Senior"))</f>
        <v>Young</v>
      </c>
      <c r="E1074" t="s">
        <v>16</v>
      </c>
      <c r="F1074" t="s">
        <v>35</v>
      </c>
      <c r="G1074" t="s">
        <v>35</v>
      </c>
      <c r="H1074" t="s">
        <v>26514</v>
      </c>
      <c r="I1074" s="2">
        <v>44602</v>
      </c>
      <c r="J1074" t="s">
        <v>3183</v>
      </c>
      <c r="K1074" t="s">
        <v>3184</v>
      </c>
      <c r="L1074" t="s">
        <v>60</v>
      </c>
      <c r="M1074">
        <v>36954.429199999999</v>
      </c>
      <c r="N1074">
        <v>290</v>
      </c>
      <c r="O1074" t="s">
        <v>22</v>
      </c>
      <c r="P1074" t="s">
        <v>22</v>
      </c>
      <c r="Q1074" s="2">
        <v>44608</v>
      </c>
      <c r="R1074" t="s">
        <v>44</v>
      </c>
      <c r="S1074" t="s">
        <v>45</v>
      </c>
      <c r="T1074">
        <f>_xlfn.DAYS(Raw_data_US_healthcare[[#This Row],[Discharge Date]],Raw_data_US_healthcare[[#This Row],[Date of Admission]])</f>
        <v>6</v>
      </c>
    </row>
    <row r="1075" spans="1:20" x14ac:dyDescent="0.3">
      <c r="A1075" t="s">
        <v>26511</v>
      </c>
      <c r="B1075" t="s">
        <v>3185</v>
      </c>
      <c r="C1075">
        <v>58</v>
      </c>
      <c r="D1075" t="str">
        <f>IF(Raw_data_US_healthcare[[#This Row],[Age]]&lt;35,"Young",IF(Raw_data_US_healthcare[[#This Row],[Age]]&lt;60,"Middle","Senior"))</f>
        <v>Middle</v>
      </c>
      <c r="E1075" t="s">
        <v>16</v>
      </c>
      <c r="F1075" t="s">
        <v>88</v>
      </c>
      <c r="G1075" t="s">
        <v>88</v>
      </c>
      <c r="H1075" t="s">
        <v>18</v>
      </c>
      <c r="I1075" s="2">
        <v>44567</v>
      </c>
      <c r="J1075" t="s">
        <v>3186</v>
      </c>
      <c r="K1075" t="s">
        <v>3187</v>
      </c>
      <c r="L1075" t="s">
        <v>31</v>
      </c>
      <c r="M1075">
        <v>37749.874199999998</v>
      </c>
      <c r="N1075">
        <v>348</v>
      </c>
      <c r="O1075" t="s">
        <v>22</v>
      </c>
      <c r="P1075" t="s">
        <v>22</v>
      </c>
      <c r="Q1075" s="2">
        <v>44580</v>
      </c>
      <c r="R1075" t="s">
        <v>23</v>
      </c>
      <c r="S1075" t="s">
        <v>33</v>
      </c>
      <c r="T1075">
        <f>_xlfn.DAYS(Raw_data_US_healthcare[[#This Row],[Discharge Date]],Raw_data_US_healthcare[[#This Row],[Date of Admission]])</f>
        <v>13</v>
      </c>
    </row>
    <row r="1076" spans="1:20" x14ac:dyDescent="0.3">
      <c r="A1076" t="s">
        <v>26512</v>
      </c>
      <c r="B1076" t="s">
        <v>3188</v>
      </c>
      <c r="C1076">
        <v>25</v>
      </c>
      <c r="D1076" t="str">
        <f>IF(Raw_data_US_healthcare[[#This Row],[Age]]&lt;35,"Young",IF(Raw_data_US_healthcare[[#This Row],[Age]]&lt;60,"Middle","Senior"))</f>
        <v>Young</v>
      </c>
      <c r="E1076" t="s">
        <v>26</v>
      </c>
      <c r="F1076" t="s">
        <v>35</v>
      </c>
      <c r="G1076" t="s">
        <v>35</v>
      </c>
      <c r="H1076" t="s">
        <v>28</v>
      </c>
      <c r="I1076" s="2">
        <v>43539</v>
      </c>
      <c r="J1076" t="s">
        <v>3189</v>
      </c>
      <c r="K1076" t="s">
        <v>3190</v>
      </c>
      <c r="L1076" t="s">
        <v>31</v>
      </c>
      <c r="M1076">
        <v>13248.8367</v>
      </c>
      <c r="N1076">
        <v>462</v>
      </c>
      <c r="O1076" t="s">
        <v>39</v>
      </c>
      <c r="P1076" t="s">
        <v>39</v>
      </c>
      <c r="Q1076" s="2">
        <v>43547</v>
      </c>
      <c r="R1076" t="s">
        <v>32</v>
      </c>
      <c r="S1076" t="s">
        <v>24</v>
      </c>
      <c r="T1076">
        <f>_xlfn.DAYS(Raw_data_US_healthcare[[#This Row],[Discharge Date]],Raw_data_US_healthcare[[#This Row],[Date of Admission]])</f>
        <v>8</v>
      </c>
    </row>
    <row r="1077" spans="1:20" x14ac:dyDescent="0.3">
      <c r="A1077" t="s">
        <v>26511</v>
      </c>
      <c r="B1077" t="s">
        <v>3191</v>
      </c>
      <c r="C1077">
        <v>34</v>
      </c>
      <c r="D1077" t="str">
        <f>IF(Raw_data_US_healthcare[[#This Row],[Age]]&lt;35,"Young",IF(Raw_data_US_healthcare[[#This Row],[Age]]&lt;60,"Middle","Senior"))</f>
        <v>Young</v>
      </c>
      <c r="E1077" t="s">
        <v>16</v>
      </c>
      <c r="F1077" t="s">
        <v>228</v>
      </c>
      <c r="G1077" t="s">
        <v>228</v>
      </c>
      <c r="H1077" t="s">
        <v>26514</v>
      </c>
      <c r="I1077" s="2">
        <v>45034</v>
      </c>
      <c r="J1077" t="s">
        <v>3192</v>
      </c>
      <c r="K1077" t="s">
        <v>3193</v>
      </c>
      <c r="L1077" t="s">
        <v>31</v>
      </c>
      <c r="M1077">
        <v>6905.8780999999999</v>
      </c>
      <c r="N1077">
        <v>482</v>
      </c>
      <c r="O1077" t="s">
        <v>39</v>
      </c>
      <c r="P1077" t="s">
        <v>39</v>
      </c>
      <c r="Q1077" s="2">
        <v>45037</v>
      </c>
      <c r="R1077" t="s">
        <v>44</v>
      </c>
      <c r="S1077" t="s">
        <v>45</v>
      </c>
      <c r="T1077">
        <f>_xlfn.DAYS(Raw_data_US_healthcare[[#This Row],[Discharge Date]],Raw_data_US_healthcare[[#This Row],[Date of Admission]])</f>
        <v>3</v>
      </c>
    </row>
    <row r="1078" spans="1:20" x14ac:dyDescent="0.3">
      <c r="A1078" t="s">
        <v>26512</v>
      </c>
      <c r="B1078" t="s">
        <v>3194</v>
      </c>
      <c r="C1078">
        <v>55</v>
      </c>
      <c r="D1078" t="str">
        <f>IF(Raw_data_US_healthcare[[#This Row],[Age]]&lt;35,"Young",IF(Raw_data_US_healthcare[[#This Row],[Age]]&lt;60,"Middle","Senior"))</f>
        <v>Middle</v>
      </c>
      <c r="E1078" t="s">
        <v>26</v>
      </c>
      <c r="F1078" t="s">
        <v>17</v>
      </c>
      <c r="G1078" t="s">
        <v>17</v>
      </c>
      <c r="H1078" t="s">
        <v>69</v>
      </c>
      <c r="I1078" s="2">
        <v>44036</v>
      </c>
      <c r="J1078" t="s">
        <v>3195</v>
      </c>
      <c r="K1078" t="s">
        <v>3196</v>
      </c>
      <c r="L1078" t="s">
        <v>21</v>
      </c>
      <c r="M1078">
        <v>51230.029000000002</v>
      </c>
      <c r="N1078">
        <v>182</v>
      </c>
      <c r="O1078" t="s">
        <v>39</v>
      </c>
      <c r="P1078" t="s">
        <v>39</v>
      </c>
      <c r="Q1078" s="2">
        <v>44043</v>
      </c>
      <c r="R1078" t="s">
        <v>83</v>
      </c>
      <c r="S1078" t="s">
        <v>45</v>
      </c>
      <c r="T1078">
        <f>_xlfn.DAYS(Raw_data_US_healthcare[[#This Row],[Discharge Date]],Raw_data_US_healthcare[[#This Row],[Date of Admission]])</f>
        <v>7</v>
      </c>
    </row>
    <row r="1079" spans="1:20" x14ac:dyDescent="0.3">
      <c r="A1079" t="s">
        <v>26512</v>
      </c>
      <c r="B1079" t="s">
        <v>3197</v>
      </c>
      <c r="C1079">
        <v>62</v>
      </c>
      <c r="D1079" t="str">
        <f>IF(Raw_data_US_healthcare[[#This Row],[Age]]&lt;35,"Young",IF(Raw_data_US_healthcare[[#This Row],[Age]]&lt;60,"Middle","Senior"))</f>
        <v>Senior</v>
      </c>
      <c r="E1079" t="s">
        <v>26</v>
      </c>
      <c r="F1079" t="s">
        <v>49</v>
      </c>
      <c r="G1079" t="s">
        <v>49</v>
      </c>
      <c r="H1079" t="s">
        <v>26516</v>
      </c>
      <c r="I1079" s="2">
        <v>44114</v>
      </c>
      <c r="J1079" t="s">
        <v>3198</v>
      </c>
      <c r="K1079" t="s">
        <v>3199</v>
      </c>
      <c r="L1079" t="s">
        <v>60</v>
      </c>
      <c r="M1079">
        <v>33413.285300000003</v>
      </c>
      <c r="N1079">
        <v>369</v>
      </c>
      <c r="O1079" t="s">
        <v>39</v>
      </c>
      <c r="P1079" t="s">
        <v>39</v>
      </c>
      <c r="Q1079" s="2">
        <v>44127</v>
      </c>
      <c r="R1079" t="s">
        <v>32</v>
      </c>
      <c r="S1079" t="s">
        <v>33</v>
      </c>
      <c r="T1079">
        <f>_xlfn.DAYS(Raw_data_US_healthcare[[#This Row],[Discharge Date]],Raw_data_US_healthcare[[#This Row],[Date of Admission]])</f>
        <v>13</v>
      </c>
    </row>
    <row r="1080" spans="1:20" x14ac:dyDescent="0.3">
      <c r="A1080" t="s">
        <v>26512</v>
      </c>
      <c r="B1080" t="s">
        <v>3200</v>
      </c>
      <c r="C1080">
        <v>68</v>
      </c>
      <c r="D1080" t="str">
        <f>IF(Raw_data_US_healthcare[[#This Row],[Age]]&lt;35,"Young",IF(Raw_data_US_healthcare[[#This Row],[Age]]&lt;60,"Middle","Senior"))</f>
        <v>Senior</v>
      </c>
      <c r="E1080" t="s">
        <v>26</v>
      </c>
      <c r="F1080" t="s">
        <v>113</v>
      </c>
      <c r="G1080" t="s">
        <v>113</v>
      </c>
      <c r="H1080" t="s">
        <v>26514</v>
      </c>
      <c r="I1080" s="2">
        <v>43657</v>
      </c>
      <c r="J1080" t="s">
        <v>3201</v>
      </c>
      <c r="K1080" t="s">
        <v>3202</v>
      </c>
      <c r="L1080" t="s">
        <v>21</v>
      </c>
      <c r="M1080">
        <v>20079.7523</v>
      </c>
      <c r="N1080">
        <v>176</v>
      </c>
      <c r="O1080" t="s">
        <v>22</v>
      </c>
      <c r="P1080" t="s">
        <v>22</v>
      </c>
      <c r="Q1080" s="2">
        <v>43672</v>
      </c>
      <c r="R1080" t="s">
        <v>23</v>
      </c>
      <c r="S1080" t="s">
        <v>45</v>
      </c>
      <c r="T1080">
        <f>_xlfn.DAYS(Raw_data_US_healthcare[[#This Row],[Discharge Date]],Raw_data_US_healthcare[[#This Row],[Date of Admission]])</f>
        <v>15</v>
      </c>
    </row>
    <row r="1081" spans="1:20" x14ac:dyDescent="0.3">
      <c r="A1081" t="s">
        <v>26511</v>
      </c>
      <c r="B1081" t="s">
        <v>3203</v>
      </c>
      <c r="C1081">
        <v>67</v>
      </c>
      <c r="D1081" t="str">
        <f>IF(Raw_data_US_healthcare[[#This Row],[Age]]&lt;35,"Young",IF(Raw_data_US_healthcare[[#This Row],[Age]]&lt;60,"Middle","Senior"))</f>
        <v>Senior</v>
      </c>
      <c r="E1081" t="s">
        <v>16</v>
      </c>
      <c r="F1081" t="s">
        <v>35</v>
      </c>
      <c r="G1081" t="s">
        <v>35</v>
      </c>
      <c r="H1081" t="s">
        <v>69</v>
      </c>
      <c r="I1081" s="2">
        <v>45218</v>
      </c>
      <c r="J1081" t="s">
        <v>3204</v>
      </c>
      <c r="K1081" t="s">
        <v>3205</v>
      </c>
      <c r="L1081" t="s">
        <v>56</v>
      </c>
      <c r="M1081">
        <v>19916.794600000001</v>
      </c>
      <c r="N1081">
        <v>202</v>
      </c>
      <c r="O1081" t="s">
        <v>22</v>
      </c>
      <c r="P1081" t="s">
        <v>22</v>
      </c>
      <c r="Q1081" s="2">
        <v>45236</v>
      </c>
      <c r="R1081" t="s">
        <v>44</v>
      </c>
      <c r="S1081" t="s">
        <v>24</v>
      </c>
      <c r="T1081">
        <f>_xlfn.DAYS(Raw_data_US_healthcare[[#This Row],[Discharge Date]],Raw_data_US_healthcare[[#This Row],[Date of Admission]])</f>
        <v>18</v>
      </c>
    </row>
    <row r="1082" spans="1:20" x14ac:dyDescent="0.3">
      <c r="A1082" t="s">
        <v>26512</v>
      </c>
      <c r="B1082" t="s">
        <v>3206</v>
      </c>
      <c r="C1082">
        <v>41</v>
      </c>
      <c r="D1082" t="str">
        <f>IF(Raw_data_US_healthcare[[#This Row],[Age]]&lt;35,"Young",IF(Raw_data_US_healthcare[[#This Row],[Age]]&lt;60,"Middle","Senior"))</f>
        <v>Middle</v>
      </c>
      <c r="E1082" t="s">
        <v>26</v>
      </c>
      <c r="F1082" t="s">
        <v>62</v>
      </c>
      <c r="G1082" t="s">
        <v>62</v>
      </c>
      <c r="H1082" t="s">
        <v>26514</v>
      </c>
      <c r="I1082" s="2">
        <v>43601</v>
      </c>
      <c r="J1082" t="s">
        <v>3207</v>
      </c>
      <c r="K1082" t="s">
        <v>3208</v>
      </c>
      <c r="L1082" t="s">
        <v>31</v>
      </c>
      <c r="M1082">
        <v>39414.020799999998</v>
      </c>
      <c r="N1082">
        <v>344</v>
      </c>
      <c r="O1082" t="s">
        <v>39</v>
      </c>
      <c r="P1082" t="s">
        <v>39</v>
      </c>
      <c r="Q1082" s="2">
        <v>43619</v>
      </c>
      <c r="R1082" t="s">
        <v>32</v>
      </c>
      <c r="S1082" t="s">
        <v>45</v>
      </c>
      <c r="T1082">
        <f>_xlfn.DAYS(Raw_data_US_healthcare[[#This Row],[Discharge Date]],Raw_data_US_healthcare[[#This Row],[Date of Admission]])</f>
        <v>18</v>
      </c>
    </row>
    <row r="1083" spans="1:20" x14ac:dyDescent="0.3">
      <c r="A1083" t="s">
        <v>26512</v>
      </c>
      <c r="B1083" t="s">
        <v>3209</v>
      </c>
      <c r="C1083">
        <v>78</v>
      </c>
      <c r="D1083" t="str">
        <f>IF(Raw_data_US_healthcare[[#This Row],[Age]]&lt;35,"Young",IF(Raw_data_US_healthcare[[#This Row],[Age]]&lt;60,"Middle","Senior"))</f>
        <v>Senior</v>
      </c>
      <c r="E1083" t="s">
        <v>26</v>
      </c>
      <c r="F1083" t="s">
        <v>62</v>
      </c>
      <c r="G1083" t="s">
        <v>62</v>
      </c>
      <c r="H1083" t="s">
        <v>28</v>
      </c>
      <c r="I1083" s="2">
        <v>45068</v>
      </c>
      <c r="J1083" t="s">
        <v>3210</v>
      </c>
      <c r="K1083" t="s">
        <v>3211</v>
      </c>
      <c r="L1083" t="s">
        <v>60</v>
      </c>
      <c r="M1083">
        <v>24947.2268</v>
      </c>
      <c r="N1083">
        <v>452</v>
      </c>
      <c r="O1083" t="s">
        <v>43</v>
      </c>
      <c r="P1083" t="s">
        <v>43</v>
      </c>
      <c r="Q1083" s="2">
        <v>45076</v>
      </c>
      <c r="R1083" t="s">
        <v>48</v>
      </c>
      <c r="S1083" t="s">
        <v>45</v>
      </c>
      <c r="T1083">
        <f>_xlfn.DAYS(Raw_data_US_healthcare[[#This Row],[Discharge Date]],Raw_data_US_healthcare[[#This Row],[Date of Admission]])</f>
        <v>8</v>
      </c>
    </row>
    <row r="1084" spans="1:20" x14ac:dyDescent="0.3">
      <c r="A1084" t="s">
        <v>26511</v>
      </c>
      <c r="B1084" t="s">
        <v>3212</v>
      </c>
      <c r="C1084">
        <v>73</v>
      </c>
      <c r="D1084" t="str">
        <f>IF(Raw_data_US_healthcare[[#This Row],[Age]]&lt;35,"Young",IF(Raw_data_US_healthcare[[#This Row],[Age]]&lt;60,"Middle","Senior"))</f>
        <v>Senior</v>
      </c>
      <c r="E1084" t="s">
        <v>16</v>
      </c>
      <c r="F1084" t="s">
        <v>88</v>
      </c>
      <c r="G1084" t="s">
        <v>88</v>
      </c>
      <c r="H1084" t="s">
        <v>18</v>
      </c>
      <c r="I1084" s="2">
        <v>44635</v>
      </c>
      <c r="J1084" t="s">
        <v>3213</v>
      </c>
      <c r="K1084" t="s">
        <v>3214</v>
      </c>
      <c r="L1084" t="s">
        <v>52</v>
      </c>
      <c r="M1084">
        <v>39696.984100000001</v>
      </c>
      <c r="N1084">
        <v>455</v>
      </c>
      <c r="O1084" t="s">
        <v>43</v>
      </c>
      <c r="P1084" t="s">
        <v>43</v>
      </c>
      <c r="Q1084" s="2">
        <v>44639</v>
      </c>
      <c r="R1084" t="s">
        <v>23</v>
      </c>
      <c r="S1084" t="s">
        <v>33</v>
      </c>
      <c r="T1084">
        <f>_xlfn.DAYS(Raw_data_US_healthcare[[#This Row],[Discharge Date]],Raw_data_US_healthcare[[#This Row],[Date of Admission]])</f>
        <v>4</v>
      </c>
    </row>
    <row r="1085" spans="1:20" x14ac:dyDescent="0.3">
      <c r="A1085" t="s">
        <v>26511</v>
      </c>
      <c r="B1085" t="s">
        <v>3215</v>
      </c>
      <c r="C1085">
        <v>51</v>
      </c>
      <c r="D1085" t="str">
        <f>IF(Raw_data_US_healthcare[[#This Row],[Age]]&lt;35,"Young",IF(Raw_data_US_healthcare[[#This Row],[Age]]&lt;60,"Middle","Senior"))</f>
        <v>Middle</v>
      </c>
      <c r="E1085" t="s">
        <v>16</v>
      </c>
      <c r="F1085" t="s">
        <v>228</v>
      </c>
      <c r="G1085" t="s">
        <v>228</v>
      </c>
      <c r="H1085" t="s">
        <v>26516</v>
      </c>
      <c r="I1085" s="2">
        <v>43612</v>
      </c>
      <c r="J1085" t="s">
        <v>3216</v>
      </c>
      <c r="K1085" t="s">
        <v>3217</v>
      </c>
      <c r="L1085" t="s">
        <v>60</v>
      </c>
      <c r="M1085">
        <v>34026.631200000003</v>
      </c>
      <c r="N1085">
        <v>283</v>
      </c>
      <c r="O1085" t="s">
        <v>39</v>
      </c>
      <c r="P1085" t="s">
        <v>39</v>
      </c>
      <c r="Q1085" s="2">
        <v>43624</v>
      </c>
      <c r="R1085" t="s">
        <v>44</v>
      </c>
      <c r="S1085" t="s">
        <v>33</v>
      </c>
      <c r="T1085">
        <f>_xlfn.DAYS(Raw_data_US_healthcare[[#This Row],[Discharge Date]],Raw_data_US_healthcare[[#This Row],[Date of Admission]])</f>
        <v>12</v>
      </c>
    </row>
    <row r="1086" spans="1:20" x14ac:dyDescent="0.3">
      <c r="A1086" t="s">
        <v>26512</v>
      </c>
      <c r="B1086" t="s">
        <v>2141</v>
      </c>
      <c r="C1086">
        <v>51</v>
      </c>
      <c r="D1086" t="str">
        <f>IF(Raw_data_US_healthcare[[#This Row],[Age]]&lt;35,"Young",IF(Raw_data_US_healthcare[[#This Row],[Age]]&lt;60,"Middle","Senior"))</f>
        <v>Middle</v>
      </c>
      <c r="E1086" t="s">
        <v>26</v>
      </c>
      <c r="F1086" t="s">
        <v>88</v>
      </c>
      <c r="G1086" t="s">
        <v>88</v>
      </c>
      <c r="H1086" t="s">
        <v>26516</v>
      </c>
      <c r="I1086" s="2">
        <v>44590</v>
      </c>
      <c r="J1086" t="s">
        <v>3218</v>
      </c>
      <c r="K1086" t="s">
        <v>3219</v>
      </c>
      <c r="L1086" t="s">
        <v>52</v>
      </c>
      <c r="M1086">
        <v>6833.5066999999999</v>
      </c>
      <c r="N1086">
        <v>378</v>
      </c>
      <c r="O1086" t="s">
        <v>22</v>
      </c>
      <c r="P1086" t="s">
        <v>22</v>
      </c>
      <c r="Q1086" s="2">
        <v>44596</v>
      </c>
      <c r="R1086" t="s">
        <v>32</v>
      </c>
      <c r="S1086" t="s">
        <v>45</v>
      </c>
      <c r="T1086">
        <f>_xlfn.DAYS(Raw_data_US_healthcare[[#This Row],[Discharge Date]],Raw_data_US_healthcare[[#This Row],[Date of Admission]])</f>
        <v>6</v>
      </c>
    </row>
    <row r="1087" spans="1:20" x14ac:dyDescent="0.3">
      <c r="A1087" t="s">
        <v>26511</v>
      </c>
      <c r="B1087" t="s">
        <v>3220</v>
      </c>
      <c r="C1087">
        <v>84</v>
      </c>
      <c r="D1087" t="str">
        <f>IF(Raw_data_US_healthcare[[#This Row],[Age]]&lt;35,"Young",IF(Raw_data_US_healthcare[[#This Row],[Age]]&lt;60,"Middle","Senior"))</f>
        <v>Senior</v>
      </c>
      <c r="E1087" t="s">
        <v>16</v>
      </c>
      <c r="F1087" t="s">
        <v>49</v>
      </c>
      <c r="G1087" t="s">
        <v>49</v>
      </c>
      <c r="H1087" t="s">
        <v>69</v>
      </c>
      <c r="I1087" s="2">
        <v>43629</v>
      </c>
      <c r="J1087" t="s">
        <v>3221</v>
      </c>
      <c r="K1087" t="s">
        <v>3222</v>
      </c>
      <c r="L1087" t="s">
        <v>21</v>
      </c>
      <c r="M1087">
        <v>35266.8776</v>
      </c>
      <c r="N1087">
        <v>129</v>
      </c>
      <c r="O1087" t="s">
        <v>39</v>
      </c>
      <c r="P1087" t="s">
        <v>39</v>
      </c>
      <c r="Q1087" s="2">
        <v>43636</v>
      </c>
      <c r="R1087" t="s">
        <v>23</v>
      </c>
      <c r="S1087" t="s">
        <v>45</v>
      </c>
      <c r="T1087">
        <f>_xlfn.DAYS(Raw_data_US_healthcare[[#This Row],[Discharge Date]],Raw_data_US_healthcare[[#This Row],[Date of Admission]])</f>
        <v>7</v>
      </c>
    </row>
    <row r="1088" spans="1:20" x14ac:dyDescent="0.3">
      <c r="A1088" t="s">
        <v>26511</v>
      </c>
      <c r="B1088" t="s">
        <v>3223</v>
      </c>
      <c r="C1088">
        <v>34</v>
      </c>
      <c r="D1088" t="str">
        <f>IF(Raw_data_US_healthcare[[#This Row],[Age]]&lt;35,"Young",IF(Raw_data_US_healthcare[[#This Row],[Age]]&lt;60,"Middle","Senior"))</f>
        <v>Young</v>
      </c>
      <c r="E1088" t="s">
        <v>16</v>
      </c>
      <c r="F1088" t="s">
        <v>17</v>
      </c>
      <c r="G1088" t="s">
        <v>17</v>
      </c>
      <c r="H1088" t="s">
        <v>36</v>
      </c>
      <c r="I1088" s="2">
        <v>43837</v>
      </c>
      <c r="J1088" t="s">
        <v>3224</v>
      </c>
      <c r="K1088" t="s">
        <v>933</v>
      </c>
      <c r="L1088" t="s">
        <v>31</v>
      </c>
      <c r="M1088">
        <v>9691.0434999999998</v>
      </c>
      <c r="N1088">
        <v>134</v>
      </c>
      <c r="O1088" t="s">
        <v>43</v>
      </c>
      <c r="P1088" t="s">
        <v>43</v>
      </c>
      <c r="Q1088" s="2">
        <v>43858</v>
      </c>
      <c r="R1088" t="s">
        <v>48</v>
      </c>
      <c r="S1088" t="s">
        <v>24</v>
      </c>
      <c r="T1088">
        <f>_xlfn.DAYS(Raw_data_US_healthcare[[#This Row],[Discharge Date]],Raw_data_US_healthcare[[#This Row],[Date of Admission]])</f>
        <v>21</v>
      </c>
    </row>
    <row r="1089" spans="1:20" x14ac:dyDescent="0.3">
      <c r="A1089" t="s">
        <v>26511</v>
      </c>
      <c r="B1089" t="s">
        <v>3225</v>
      </c>
      <c r="C1089">
        <v>44</v>
      </c>
      <c r="D1089" t="str">
        <f>IF(Raw_data_US_healthcare[[#This Row],[Age]]&lt;35,"Young",IF(Raw_data_US_healthcare[[#This Row],[Age]]&lt;60,"Middle","Senior"))</f>
        <v>Middle</v>
      </c>
      <c r="E1089" t="s">
        <v>16</v>
      </c>
      <c r="F1089" t="s">
        <v>88</v>
      </c>
      <c r="G1089" t="s">
        <v>88</v>
      </c>
      <c r="H1089" t="s">
        <v>26514</v>
      </c>
      <c r="I1089" s="2">
        <v>44869</v>
      </c>
      <c r="J1089" t="s">
        <v>3226</v>
      </c>
      <c r="K1089" t="s">
        <v>947</v>
      </c>
      <c r="L1089" t="s">
        <v>52</v>
      </c>
      <c r="M1089">
        <v>11381.214400000001</v>
      </c>
      <c r="N1089">
        <v>472</v>
      </c>
      <c r="O1089" t="s">
        <v>22</v>
      </c>
      <c r="P1089" t="s">
        <v>22</v>
      </c>
      <c r="Q1089" s="2">
        <v>44871</v>
      </c>
      <c r="R1089" t="s">
        <v>23</v>
      </c>
      <c r="S1089" t="s">
        <v>24</v>
      </c>
      <c r="T1089">
        <f>_xlfn.DAYS(Raw_data_US_healthcare[[#This Row],[Discharge Date]],Raw_data_US_healthcare[[#This Row],[Date of Admission]])</f>
        <v>2</v>
      </c>
    </row>
    <row r="1090" spans="1:20" x14ac:dyDescent="0.3">
      <c r="A1090" t="s">
        <v>26511</v>
      </c>
      <c r="B1090" t="s">
        <v>3227</v>
      </c>
      <c r="C1090">
        <v>77</v>
      </c>
      <c r="D1090" t="str">
        <f>IF(Raw_data_US_healthcare[[#This Row],[Age]]&lt;35,"Young",IF(Raw_data_US_healthcare[[#This Row],[Age]]&lt;60,"Middle","Senior"))</f>
        <v>Senior</v>
      </c>
      <c r="E1090" t="s">
        <v>16</v>
      </c>
      <c r="F1090" t="s">
        <v>62</v>
      </c>
      <c r="G1090" t="s">
        <v>62</v>
      </c>
      <c r="H1090" t="s">
        <v>18</v>
      </c>
      <c r="I1090" s="2">
        <v>44868</v>
      </c>
      <c r="J1090" t="s">
        <v>3228</v>
      </c>
      <c r="K1090" t="s">
        <v>3229</v>
      </c>
      <c r="L1090" t="s">
        <v>56</v>
      </c>
      <c r="M1090">
        <v>32009.4735</v>
      </c>
      <c r="N1090">
        <v>317</v>
      </c>
      <c r="O1090" t="s">
        <v>43</v>
      </c>
      <c r="P1090" t="s">
        <v>43</v>
      </c>
      <c r="Q1090" s="2">
        <v>44884</v>
      </c>
      <c r="R1090" t="s">
        <v>83</v>
      </c>
      <c r="S1090" t="s">
        <v>45</v>
      </c>
      <c r="T1090">
        <f>_xlfn.DAYS(Raw_data_US_healthcare[[#This Row],[Discharge Date]],Raw_data_US_healthcare[[#This Row],[Date of Admission]])</f>
        <v>16</v>
      </c>
    </row>
    <row r="1091" spans="1:20" x14ac:dyDescent="0.3">
      <c r="A1091" t="s">
        <v>26512</v>
      </c>
      <c r="B1091" t="s">
        <v>3230</v>
      </c>
      <c r="C1091">
        <v>80</v>
      </c>
      <c r="D1091" t="str">
        <f>IF(Raw_data_US_healthcare[[#This Row],[Age]]&lt;35,"Young",IF(Raw_data_US_healthcare[[#This Row],[Age]]&lt;60,"Middle","Senior"))</f>
        <v>Senior</v>
      </c>
      <c r="E1091" t="s">
        <v>26</v>
      </c>
      <c r="F1091" t="s">
        <v>113</v>
      </c>
      <c r="G1091" t="s">
        <v>113</v>
      </c>
      <c r="H1091" t="s">
        <v>28</v>
      </c>
      <c r="I1091" s="2">
        <v>45032</v>
      </c>
      <c r="J1091" t="s">
        <v>3231</v>
      </c>
      <c r="K1091" t="s">
        <v>3232</v>
      </c>
      <c r="L1091" t="s">
        <v>52</v>
      </c>
      <c r="M1091">
        <v>28323.512500000001</v>
      </c>
      <c r="N1091">
        <v>392</v>
      </c>
      <c r="O1091" t="s">
        <v>43</v>
      </c>
      <c r="P1091" t="s">
        <v>43</v>
      </c>
      <c r="Q1091" s="2">
        <v>45054</v>
      </c>
      <c r="R1091" t="s">
        <v>48</v>
      </c>
      <c r="S1091" t="s">
        <v>45</v>
      </c>
      <c r="T1091">
        <f>_xlfn.DAYS(Raw_data_US_healthcare[[#This Row],[Discharge Date]],Raw_data_US_healthcare[[#This Row],[Date of Admission]])</f>
        <v>22</v>
      </c>
    </row>
    <row r="1092" spans="1:20" x14ac:dyDescent="0.3">
      <c r="A1092" t="s">
        <v>26512</v>
      </c>
      <c r="B1092" t="s">
        <v>3233</v>
      </c>
      <c r="C1092">
        <v>42</v>
      </c>
      <c r="D1092" t="str">
        <f>IF(Raw_data_US_healthcare[[#This Row],[Age]]&lt;35,"Young",IF(Raw_data_US_healthcare[[#This Row],[Age]]&lt;60,"Middle","Senior"))</f>
        <v>Middle</v>
      </c>
      <c r="E1092" t="s">
        <v>26</v>
      </c>
      <c r="F1092" t="s">
        <v>113</v>
      </c>
      <c r="G1092" t="s">
        <v>113</v>
      </c>
      <c r="H1092" t="s">
        <v>69</v>
      </c>
      <c r="I1092" s="2">
        <v>44351</v>
      </c>
      <c r="J1092" t="s">
        <v>3234</v>
      </c>
      <c r="K1092" t="s">
        <v>3235</v>
      </c>
      <c r="L1092" t="s">
        <v>56</v>
      </c>
      <c r="M1092">
        <v>72130.257199999993</v>
      </c>
      <c r="N1092">
        <v>287</v>
      </c>
      <c r="O1092" t="s">
        <v>22</v>
      </c>
      <c r="P1092" t="s">
        <v>22</v>
      </c>
      <c r="Q1092" s="2">
        <v>44355</v>
      </c>
      <c r="R1092" t="s">
        <v>44</v>
      </c>
      <c r="S1092" t="s">
        <v>24</v>
      </c>
      <c r="T1092">
        <f>_xlfn.DAYS(Raw_data_US_healthcare[[#This Row],[Discharge Date]],Raw_data_US_healthcare[[#This Row],[Date of Admission]])</f>
        <v>4</v>
      </c>
    </row>
    <row r="1093" spans="1:20" x14ac:dyDescent="0.3">
      <c r="A1093" t="s">
        <v>26511</v>
      </c>
      <c r="B1093" t="s">
        <v>3236</v>
      </c>
      <c r="C1093">
        <v>74</v>
      </c>
      <c r="D1093" t="str">
        <f>IF(Raw_data_US_healthcare[[#This Row],[Age]]&lt;35,"Young",IF(Raw_data_US_healthcare[[#This Row],[Age]]&lt;60,"Middle","Senior"))</f>
        <v>Senior</v>
      </c>
      <c r="E1093" t="s">
        <v>16</v>
      </c>
      <c r="F1093" t="s">
        <v>88</v>
      </c>
      <c r="G1093" t="s">
        <v>88</v>
      </c>
      <c r="H1093" t="s">
        <v>18</v>
      </c>
      <c r="I1093" s="2">
        <v>43705</v>
      </c>
      <c r="J1093" t="s">
        <v>3237</v>
      </c>
      <c r="K1093" t="s">
        <v>3238</v>
      </c>
      <c r="L1093" t="s">
        <v>60</v>
      </c>
      <c r="M1093">
        <v>49151.348400000003</v>
      </c>
      <c r="N1093">
        <v>313</v>
      </c>
      <c r="O1093" t="s">
        <v>39</v>
      </c>
      <c r="P1093" t="s">
        <v>39</v>
      </c>
      <c r="Q1093" s="2">
        <v>43722</v>
      </c>
      <c r="R1093" t="s">
        <v>23</v>
      </c>
      <c r="S1093" t="s">
        <v>45</v>
      </c>
      <c r="T1093">
        <f>_xlfn.DAYS(Raw_data_US_healthcare[[#This Row],[Discharge Date]],Raw_data_US_healthcare[[#This Row],[Date of Admission]])</f>
        <v>17</v>
      </c>
    </row>
    <row r="1094" spans="1:20" x14ac:dyDescent="0.3">
      <c r="A1094" t="s">
        <v>26511</v>
      </c>
      <c r="B1094" t="s">
        <v>3239</v>
      </c>
      <c r="C1094">
        <v>49</v>
      </c>
      <c r="D1094" t="str">
        <f>IF(Raw_data_US_healthcare[[#This Row],[Age]]&lt;35,"Young",IF(Raw_data_US_healthcare[[#This Row],[Age]]&lt;60,"Middle","Senior"))</f>
        <v>Middle</v>
      </c>
      <c r="E1094" t="s">
        <v>16</v>
      </c>
      <c r="F1094" t="s">
        <v>113</v>
      </c>
      <c r="G1094" t="s">
        <v>113</v>
      </c>
      <c r="H1094" t="s">
        <v>36</v>
      </c>
      <c r="I1094" s="2">
        <v>44893</v>
      </c>
      <c r="J1094" t="s">
        <v>3240</v>
      </c>
      <c r="K1094" t="s">
        <v>3241</v>
      </c>
      <c r="L1094" t="s">
        <v>60</v>
      </c>
      <c r="M1094">
        <v>9328.6933000000008</v>
      </c>
      <c r="N1094">
        <v>307</v>
      </c>
      <c r="O1094" t="s">
        <v>43</v>
      </c>
      <c r="P1094" t="s">
        <v>43</v>
      </c>
      <c r="Q1094" s="2">
        <v>44906</v>
      </c>
      <c r="R1094" t="s">
        <v>83</v>
      </c>
      <c r="S1094" t="s">
        <v>24</v>
      </c>
      <c r="T1094">
        <f>_xlfn.DAYS(Raw_data_US_healthcare[[#This Row],[Discharge Date]],Raw_data_US_healthcare[[#This Row],[Date of Admission]])</f>
        <v>13</v>
      </c>
    </row>
    <row r="1095" spans="1:20" x14ac:dyDescent="0.3">
      <c r="A1095" t="s">
        <v>26511</v>
      </c>
      <c r="B1095" t="s">
        <v>3242</v>
      </c>
      <c r="C1095">
        <v>71</v>
      </c>
      <c r="D1095" t="str">
        <f>IF(Raw_data_US_healthcare[[#This Row],[Age]]&lt;35,"Young",IF(Raw_data_US_healthcare[[#This Row],[Age]]&lt;60,"Middle","Senior"))</f>
        <v>Senior</v>
      </c>
      <c r="E1095" t="s">
        <v>16</v>
      </c>
      <c r="F1095" t="s">
        <v>113</v>
      </c>
      <c r="G1095" t="s">
        <v>113</v>
      </c>
      <c r="H1095" t="s">
        <v>18</v>
      </c>
      <c r="I1095" s="2">
        <v>43418</v>
      </c>
      <c r="J1095" t="s">
        <v>3243</v>
      </c>
      <c r="K1095" t="s">
        <v>3244</v>
      </c>
      <c r="L1095" t="s">
        <v>21</v>
      </c>
      <c r="M1095">
        <v>20033.418099999999</v>
      </c>
      <c r="N1095">
        <v>281</v>
      </c>
      <c r="O1095" t="s">
        <v>39</v>
      </c>
      <c r="P1095" t="s">
        <v>39</v>
      </c>
      <c r="Q1095" s="2">
        <v>43446</v>
      </c>
      <c r="R1095" t="s">
        <v>44</v>
      </c>
      <c r="S1095" t="s">
        <v>45</v>
      </c>
      <c r="T1095">
        <f>_xlfn.DAYS(Raw_data_US_healthcare[[#This Row],[Discharge Date]],Raw_data_US_healthcare[[#This Row],[Date of Admission]])</f>
        <v>28</v>
      </c>
    </row>
    <row r="1096" spans="1:20" x14ac:dyDescent="0.3">
      <c r="A1096" t="s">
        <v>26511</v>
      </c>
      <c r="B1096" t="s">
        <v>3245</v>
      </c>
      <c r="C1096">
        <v>63</v>
      </c>
      <c r="D1096" t="str">
        <f>IF(Raw_data_US_healthcare[[#This Row],[Age]]&lt;35,"Young",IF(Raw_data_US_healthcare[[#This Row],[Age]]&lt;60,"Middle","Senior"))</f>
        <v>Senior</v>
      </c>
      <c r="E1096" t="s">
        <v>16</v>
      </c>
      <c r="F1096" t="s">
        <v>35</v>
      </c>
      <c r="G1096" t="s">
        <v>35</v>
      </c>
      <c r="H1096" t="s">
        <v>36</v>
      </c>
      <c r="I1096" s="2">
        <v>44326</v>
      </c>
      <c r="J1096" t="s">
        <v>3246</v>
      </c>
      <c r="K1096" t="s">
        <v>3247</v>
      </c>
      <c r="L1096" t="s">
        <v>60</v>
      </c>
      <c r="M1096">
        <v>13915.72</v>
      </c>
      <c r="N1096">
        <v>149</v>
      </c>
      <c r="O1096" t="s">
        <v>22</v>
      </c>
      <c r="P1096" t="s">
        <v>22</v>
      </c>
      <c r="Q1096" s="2">
        <v>44333</v>
      </c>
      <c r="R1096" t="s">
        <v>48</v>
      </c>
      <c r="S1096" t="s">
        <v>33</v>
      </c>
      <c r="T1096">
        <f>_xlfn.DAYS(Raw_data_US_healthcare[[#This Row],[Discharge Date]],Raw_data_US_healthcare[[#This Row],[Date of Admission]])</f>
        <v>7</v>
      </c>
    </row>
    <row r="1097" spans="1:20" x14ac:dyDescent="0.3">
      <c r="A1097" t="s">
        <v>26512</v>
      </c>
      <c r="B1097" t="s">
        <v>3248</v>
      </c>
      <c r="C1097">
        <v>21</v>
      </c>
      <c r="D1097" t="str">
        <f>IF(Raw_data_US_healthcare[[#This Row],[Age]]&lt;35,"Young",IF(Raw_data_US_healthcare[[#This Row],[Age]]&lt;60,"Middle","Senior"))</f>
        <v>Young</v>
      </c>
      <c r="E1097" t="s">
        <v>26</v>
      </c>
      <c r="F1097" t="s">
        <v>17</v>
      </c>
      <c r="G1097" t="s">
        <v>17</v>
      </c>
      <c r="H1097" t="s">
        <v>36</v>
      </c>
      <c r="I1097" s="2">
        <v>44190</v>
      </c>
      <c r="J1097" t="s">
        <v>3249</v>
      </c>
      <c r="K1097" t="s">
        <v>3250</v>
      </c>
      <c r="L1097" t="s">
        <v>52</v>
      </c>
      <c r="M1097">
        <v>6167.9045999999998</v>
      </c>
      <c r="N1097">
        <v>125</v>
      </c>
      <c r="O1097" t="s">
        <v>39</v>
      </c>
      <c r="P1097" t="s">
        <v>39</v>
      </c>
      <c r="Q1097" s="2">
        <v>44220</v>
      </c>
      <c r="R1097" t="s">
        <v>48</v>
      </c>
      <c r="S1097" t="s">
        <v>45</v>
      </c>
      <c r="T1097">
        <f>_xlfn.DAYS(Raw_data_US_healthcare[[#This Row],[Discharge Date]],Raw_data_US_healthcare[[#This Row],[Date of Admission]])</f>
        <v>30</v>
      </c>
    </row>
    <row r="1098" spans="1:20" x14ac:dyDescent="0.3">
      <c r="A1098" t="s">
        <v>26512</v>
      </c>
      <c r="B1098" t="s">
        <v>3251</v>
      </c>
      <c r="C1098">
        <v>51</v>
      </c>
      <c r="D1098" t="str">
        <f>IF(Raw_data_US_healthcare[[#This Row],[Age]]&lt;35,"Young",IF(Raw_data_US_healthcare[[#This Row],[Age]]&lt;60,"Middle","Senior"))</f>
        <v>Middle</v>
      </c>
      <c r="E1098" t="s">
        <v>26</v>
      </c>
      <c r="F1098" t="s">
        <v>17</v>
      </c>
      <c r="G1098" t="s">
        <v>17</v>
      </c>
      <c r="H1098" t="s">
        <v>26514</v>
      </c>
      <c r="I1098" s="2">
        <v>44118</v>
      </c>
      <c r="J1098" t="s">
        <v>3252</v>
      </c>
      <c r="K1098" t="s">
        <v>3253</v>
      </c>
      <c r="L1098" t="s">
        <v>52</v>
      </c>
      <c r="M1098">
        <v>2390.0319</v>
      </c>
      <c r="N1098">
        <v>382</v>
      </c>
      <c r="O1098" t="s">
        <v>39</v>
      </c>
      <c r="P1098" t="s">
        <v>39</v>
      </c>
      <c r="Q1098" s="2">
        <v>44130</v>
      </c>
      <c r="R1098" t="s">
        <v>23</v>
      </c>
      <c r="S1098" t="s">
        <v>24</v>
      </c>
      <c r="T1098">
        <f>_xlfn.DAYS(Raw_data_US_healthcare[[#This Row],[Discharge Date]],Raw_data_US_healthcare[[#This Row],[Date of Admission]])</f>
        <v>12</v>
      </c>
    </row>
    <row r="1099" spans="1:20" x14ac:dyDescent="0.3">
      <c r="A1099" t="s">
        <v>26512</v>
      </c>
      <c r="B1099" t="s">
        <v>3254</v>
      </c>
      <c r="C1099">
        <v>45</v>
      </c>
      <c r="D1099" t="str">
        <f>IF(Raw_data_US_healthcare[[#This Row],[Age]]&lt;35,"Young",IF(Raw_data_US_healthcare[[#This Row],[Age]]&lt;60,"Middle","Senior"))</f>
        <v>Middle</v>
      </c>
      <c r="E1099" t="s">
        <v>26</v>
      </c>
      <c r="F1099" t="s">
        <v>62</v>
      </c>
      <c r="G1099" t="s">
        <v>62</v>
      </c>
      <c r="H1099" t="s">
        <v>36</v>
      </c>
      <c r="I1099" s="2">
        <v>43439</v>
      </c>
      <c r="J1099" t="s">
        <v>3255</v>
      </c>
      <c r="K1099" t="s">
        <v>3256</v>
      </c>
      <c r="L1099" t="s">
        <v>21</v>
      </c>
      <c r="M1099">
        <v>10416.048000000001</v>
      </c>
      <c r="N1099">
        <v>255</v>
      </c>
      <c r="O1099" t="s">
        <v>43</v>
      </c>
      <c r="P1099" t="s">
        <v>43</v>
      </c>
      <c r="Q1099" s="2">
        <v>43440</v>
      </c>
      <c r="R1099" t="s">
        <v>32</v>
      </c>
      <c r="S1099" t="s">
        <v>24</v>
      </c>
      <c r="T1099">
        <f>_xlfn.DAYS(Raw_data_US_healthcare[[#This Row],[Discharge Date]],Raw_data_US_healthcare[[#This Row],[Date of Admission]])</f>
        <v>1</v>
      </c>
    </row>
    <row r="1100" spans="1:20" x14ac:dyDescent="0.3">
      <c r="A1100" t="s">
        <v>26511</v>
      </c>
      <c r="B1100" t="s">
        <v>3257</v>
      </c>
      <c r="C1100">
        <v>20</v>
      </c>
      <c r="D1100" t="str">
        <f>IF(Raw_data_US_healthcare[[#This Row],[Age]]&lt;35,"Young",IF(Raw_data_US_healthcare[[#This Row],[Age]]&lt;60,"Middle","Senior"))</f>
        <v>Young</v>
      </c>
      <c r="E1100" t="s">
        <v>16</v>
      </c>
      <c r="F1100" t="s">
        <v>27</v>
      </c>
      <c r="G1100" t="s">
        <v>27</v>
      </c>
      <c r="H1100" t="s">
        <v>69</v>
      </c>
      <c r="I1100" s="2">
        <v>43476</v>
      </c>
      <c r="J1100" t="s">
        <v>3258</v>
      </c>
      <c r="K1100" t="s">
        <v>1564</v>
      </c>
      <c r="L1100" t="s">
        <v>31</v>
      </c>
      <c r="M1100">
        <v>63398.6927</v>
      </c>
      <c r="N1100">
        <v>396</v>
      </c>
      <c r="O1100" t="s">
        <v>39</v>
      </c>
      <c r="P1100" t="s">
        <v>39</v>
      </c>
      <c r="Q1100" s="2">
        <v>43481</v>
      </c>
      <c r="R1100" t="s">
        <v>32</v>
      </c>
      <c r="S1100" t="s">
        <v>24</v>
      </c>
      <c r="T1100">
        <f>_xlfn.DAYS(Raw_data_US_healthcare[[#This Row],[Discharge Date]],Raw_data_US_healthcare[[#This Row],[Date of Admission]])</f>
        <v>5</v>
      </c>
    </row>
    <row r="1101" spans="1:20" x14ac:dyDescent="0.3">
      <c r="A1101" t="s">
        <v>26511</v>
      </c>
      <c r="B1101" t="s">
        <v>3259</v>
      </c>
      <c r="C1101">
        <v>51</v>
      </c>
      <c r="D1101" t="str">
        <f>IF(Raw_data_US_healthcare[[#This Row],[Age]]&lt;35,"Young",IF(Raw_data_US_healthcare[[#This Row],[Age]]&lt;60,"Middle","Senior"))</f>
        <v>Middle</v>
      </c>
      <c r="E1101" t="s">
        <v>16</v>
      </c>
      <c r="F1101" t="s">
        <v>17</v>
      </c>
      <c r="G1101" t="s">
        <v>17</v>
      </c>
      <c r="H1101" t="s">
        <v>26514</v>
      </c>
      <c r="I1101" s="2">
        <v>44512</v>
      </c>
      <c r="J1101" t="s">
        <v>3260</v>
      </c>
      <c r="K1101" t="s">
        <v>3261</v>
      </c>
      <c r="L1101" t="s">
        <v>21</v>
      </c>
      <c r="M1101">
        <v>29263.0157</v>
      </c>
      <c r="N1101">
        <v>110</v>
      </c>
      <c r="O1101" t="s">
        <v>22</v>
      </c>
      <c r="P1101" t="s">
        <v>22</v>
      </c>
      <c r="Q1101" s="2">
        <v>44518</v>
      </c>
      <c r="R1101" t="s">
        <v>23</v>
      </c>
      <c r="S1101" t="s">
        <v>24</v>
      </c>
      <c r="T1101">
        <f>_xlfn.DAYS(Raw_data_US_healthcare[[#This Row],[Discharge Date]],Raw_data_US_healthcare[[#This Row],[Date of Admission]])</f>
        <v>6</v>
      </c>
    </row>
    <row r="1102" spans="1:20" x14ac:dyDescent="0.3">
      <c r="A1102" t="s">
        <v>26511</v>
      </c>
      <c r="B1102" t="s">
        <v>3262</v>
      </c>
      <c r="C1102">
        <v>78</v>
      </c>
      <c r="D1102" t="str">
        <f>IF(Raw_data_US_healthcare[[#This Row],[Age]]&lt;35,"Young",IF(Raw_data_US_healthcare[[#This Row],[Age]]&lt;60,"Middle","Senior"))</f>
        <v>Senior</v>
      </c>
      <c r="E1102" t="s">
        <v>16</v>
      </c>
      <c r="F1102" t="s">
        <v>49</v>
      </c>
      <c r="G1102" t="s">
        <v>49</v>
      </c>
      <c r="H1102" t="s">
        <v>26514</v>
      </c>
      <c r="I1102" s="2">
        <v>45026</v>
      </c>
      <c r="J1102" t="s">
        <v>3263</v>
      </c>
      <c r="K1102" t="s">
        <v>3264</v>
      </c>
      <c r="L1102" t="s">
        <v>60</v>
      </c>
      <c r="M1102">
        <v>27726.528200000001</v>
      </c>
      <c r="N1102">
        <v>138</v>
      </c>
      <c r="O1102" t="s">
        <v>22</v>
      </c>
      <c r="P1102" t="s">
        <v>22</v>
      </c>
      <c r="Q1102" s="2">
        <v>45026</v>
      </c>
      <c r="R1102" t="s">
        <v>44</v>
      </c>
      <c r="S1102" t="s">
        <v>45</v>
      </c>
      <c r="T1102">
        <f>_xlfn.DAYS(Raw_data_US_healthcare[[#This Row],[Discharge Date]],Raw_data_US_healthcare[[#This Row],[Date of Admission]])</f>
        <v>0</v>
      </c>
    </row>
    <row r="1103" spans="1:20" x14ac:dyDescent="0.3">
      <c r="A1103" t="s">
        <v>26511</v>
      </c>
      <c r="B1103" t="s">
        <v>3265</v>
      </c>
      <c r="C1103">
        <v>36</v>
      </c>
      <c r="D1103" t="str">
        <f>IF(Raw_data_US_healthcare[[#This Row],[Age]]&lt;35,"Young",IF(Raw_data_US_healthcare[[#This Row],[Age]]&lt;60,"Middle","Senior"))</f>
        <v>Middle</v>
      </c>
      <c r="E1103" t="s">
        <v>16</v>
      </c>
      <c r="F1103" t="s">
        <v>113</v>
      </c>
      <c r="G1103" t="s">
        <v>113</v>
      </c>
      <c r="H1103" t="s">
        <v>69</v>
      </c>
      <c r="I1103" s="2">
        <v>43548</v>
      </c>
      <c r="J1103" t="s">
        <v>3266</v>
      </c>
      <c r="K1103" t="s">
        <v>3267</v>
      </c>
      <c r="L1103" t="s">
        <v>52</v>
      </c>
      <c r="M1103">
        <v>11591.672200000001</v>
      </c>
      <c r="N1103">
        <v>373</v>
      </c>
      <c r="O1103" t="s">
        <v>39</v>
      </c>
      <c r="P1103" t="s">
        <v>39</v>
      </c>
      <c r="Q1103" s="2">
        <v>43565</v>
      </c>
      <c r="R1103" t="s">
        <v>48</v>
      </c>
      <c r="S1103" t="s">
        <v>24</v>
      </c>
      <c r="T1103">
        <f>_xlfn.DAYS(Raw_data_US_healthcare[[#This Row],[Discharge Date]],Raw_data_US_healthcare[[#This Row],[Date of Admission]])</f>
        <v>17</v>
      </c>
    </row>
    <row r="1104" spans="1:20" x14ac:dyDescent="0.3">
      <c r="A1104" t="s">
        <v>26512</v>
      </c>
      <c r="B1104" t="s">
        <v>3268</v>
      </c>
      <c r="C1104">
        <v>79</v>
      </c>
      <c r="D1104" t="str">
        <f>IF(Raw_data_US_healthcare[[#This Row],[Age]]&lt;35,"Young",IF(Raw_data_US_healthcare[[#This Row],[Age]]&lt;60,"Middle","Senior"))</f>
        <v>Senior</v>
      </c>
      <c r="E1104" t="s">
        <v>26</v>
      </c>
      <c r="F1104" t="s">
        <v>113</v>
      </c>
      <c r="G1104" t="s">
        <v>113</v>
      </c>
      <c r="H1104" t="s">
        <v>18</v>
      </c>
      <c r="I1104" s="2">
        <v>44539</v>
      </c>
      <c r="J1104" t="s">
        <v>3269</v>
      </c>
      <c r="K1104" t="s">
        <v>3270</v>
      </c>
      <c r="L1104" t="s">
        <v>52</v>
      </c>
      <c r="M1104">
        <v>47948.673300000002</v>
      </c>
      <c r="N1104">
        <v>364</v>
      </c>
      <c r="O1104" t="s">
        <v>22</v>
      </c>
      <c r="P1104" t="s">
        <v>22</v>
      </c>
      <c r="Q1104" s="2">
        <v>44546</v>
      </c>
      <c r="R1104" t="s">
        <v>48</v>
      </c>
      <c r="S1104" t="s">
        <v>24</v>
      </c>
      <c r="T1104">
        <f>_xlfn.DAYS(Raw_data_US_healthcare[[#This Row],[Discharge Date]],Raw_data_US_healthcare[[#This Row],[Date of Admission]])</f>
        <v>7</v>
      </c>
    </row>
    <row r="1105" spans="1:20" x14ac:dyDescent="0.3">
      <c r="A1105" t="s">
        <v>26511</v>
      </c>
      <c r="B1105" t="s">
        <v>3271</v>
      </c>
      <c r="C1105">
        <v>65</v>
      </c>
      <c r="D1105" t="str">
        <f>IF(Raw_data_US_healthcare[[#This Row],[Age]]&lt;35,"Young",IF(Raw_data_US_healthcare[[#This Row],[Age]]&lt;60,"Middle","Senior"))</f>
        <v>Senior</v>
      </c>
      <c r="E1105" t="s">
        <v>16</v>
      </c>
      <c r="F1105" t="s">
        <v>88</v>
      </c>
      <c r="G1105" t="s">
        <v>88</v>
      </c>
      <c r="H1105" t="s">
        <v>36</v>
      </c>
      <c r="I1105" s="2">
        <v>45117</v>
      </c>
      <c r="J1105" t="s">
        <v>3272</v>
      </c>
      <c r="K1105" t="s">
        <v>3273</v>
      </c>
      <c r="L1105" t="s">
        <v>31</v>
      </c>
      <c r="M1105">
        <v>10967.8631</v>
      </c>
      <c r="N1105">
        <v>422</v>
      </c>
      <c r="O1105" t="s">
        <v>39</v>
      </c>
      <c r="P1105" t="s">
        <v>39</v>
      </c>
      <c r="Q1105" s="2">
        <v>45143</v>
      </c>
      <c r="R1105" t="s">
        <v>83</v>
      </c>
      <c r="S1105" t="s">
        <v>24</v>
      </c>
      <c r="T1105">
        <f>_xlfn.DAYS(Raw_data_US_healthcare[[#This Row],[Discharge Date]],Raw_data_US_healthcare[[#This Row],[Date of Admission]])</f>
        <v>26</v>
      </c>
    </row>
    <row r="1106" spans="1:20" x14ac:dyDescent="0.3">
      <c r="A1106" t="s">
        <v>26511</v>
      </c>
      <c r="B1106" t="s">
        <v>3274</v>
      </c>
      <c r="C1106">
        <v>50</v>
      </c>
      <c r="D1106" t="str">
        <f>IF(Raw_data_US_healthcare[[#This Row],[Age]]&lt;35,"Young",IF(Raw_data_US_healthcare[[#This Row],[Age]]&lt;60,"Middle","Senior"))</f>
        <v>Middle</v>
      </c>
      <c r="E1106" t="s">
        <v>16</v>
      </c>
      <c r="F1106" t="s">
        <v>62</v>
      </c>
      <c r="G1106" t="s">
        <v>62</v>
      </c>
      <c r="H1106" t="s">
        <v>26514</v>
      </c>
      <c r="I1106" s="2">
        <v>44208</v>
      </c>
      <c r="J1106" t="s">
        <v>3275</v>
      </c>
      <c r="K1106" t="s">
        <v>3276</v>
      </c>
      <c r="L1106" t="s">
        <v>52</v>
      </c>
      <c r="M1106">
        <v>39796.649599999997</v>
      </c>
      <c r="N1106">
        <v>301</v>
      </c>
      <c r="O1106" t="s">
        <v>22</v>
      </c>
      <c r="P1106" t="s">
        <v>22</v>
      </c>
      <c r="Q1106" s="2">
        <v>44228</v>
      </c>
      <c r="R1106" t="s">
        <v>83</v>
      </c>
      <c r="S1106" t="s">
        <v>33</v>
      </c>
      <c r="T1106">
        <f>_xlfn.DAYS(Raw_data_US_healthcare[[#This Row],[Discharge Date]],Raw_data_US_healthcare[[#This Row],[Date of Admission]])</f>
        <v>20</v>
      </c>
    </row>
    <row r="1107" spans="1:20" x14ac:dyDescent="0.3">
      <c r="A1107" t="s">
        <v>26512</v>
      </c>
      <c r="B1107" t="s">
        <v>3277</v>
      </c>
      <c r="C1107">
        <v>29</v>
      </c>
      <c r="D1107" t="str">
        <f>IF(Raw_data_US_healthcare[[#This Row],[Age]]&lt;35,"Young",IF(Raw_data_US_healthcare[[#This Row],[Age]]&lt;60,"Middle","Senior"))</f>
        <v>Young</v>
      </c>
      <c r="E1107" t="s">
        <v>26</v>
      </c>
      <c r="F1107" t="s">
        <v>49</v>
      </c>
      <c r="G1107" t="s">
        <v>49</v>
      </c>
      <c r="H1107" t="s">
        <v>69</v>
      </c>
      <c r="I1107" s="2">
        <v>44941</v>
      </c>
      <c r="J1107" t="s">
        <v>3278</v>
      </c>
      <c r="K1107" t="s">
        <v>3279</v>
      </c>
      <c r="L1107" t="s">
        <v>52</v>
      </c>
      <c r="M1107">
        <v>49636.260399999999</v>
      </c>
      <c r="N1107">
        <v>383</v>
      </c>
      <c r="O1107" t="s">
        <v>39</v>
      </c>
      <c r="P1107" t="s">
        <v>39</v>
      </c>
      <c r="Q1107" s="2">
        <v>44947</v>
      </c>
      <c r="R1107" t="s">
        <v>23</v>
      </c>
      <c r="S1107" t="s">
        <v>24</v>
      </c>
      <c r="T1107">
        <f>_xlfn.DAYS(Raw_data_US_healthcare[[#This Row],[Discharge Date]],Raw_data_US_healthcare[[#This Row],[Date of Admission]])</f>
        <v>6</v>
      </c>
    </row>
    <row r="1108" spans="1:20" x14ac:dyDescent="0.3">
      <c r="A1108" t="s">
        <v>26511</v>
      </c>
      <c r="B1108" t="s">
        <v>3280</v>
      </c>
      <c r="C1108">
        <v>33</v>
      </c>
      <c r="D1108" t="str">
        <f>IF(Raw_data_US_healthcare[[#This Row],[Age]]&lt;35,"Young",IF(Raw_data_US_healthcare[[#This Row],[Age]]&lt;60,"Middle","Senior"))</f>
        <v>Young</v>
      </c>
      <c r="E1108" t="s">
        <v>16</v>
      </c>
      <c r="F1108" t="s">
        <v>49</v>
      </c>
      <c r="G1108" t="s">
        <v>49</v>
      </c>
      <c r="H1108" t="s">
        <v>36</v>
      </c>
      <c r="I1108" s="2">
        <v>44522</v>
      </c>
      <c r="J1108" t="s">
        <v>3281</v>
      </c>
      <c r="K1108" t="s">
        <v>3282</v>
      </c>
      <c r="L1108" t="s">
        <v>52</v>
      </c>
      <c r="M1108">
        <v>1250.6320000000001</v>
      </c>
      <c r="N1108">
        <v>207</v>
      </c>
      <c r="O1108" t="s">
        <v>22</v>
      </c>
      <c r="P1108" t="s">
        <v>22</v>
      </c>
      <c r="Q1108" s="2">
        <v>44525</v>
      </c>
      <c r="R1108" t="s">
        <v>44</v>
      </c>
      <c r="S1108" t="s">
        <v>45</v>
      </c>
      <c r="T1108">
        <f>_xlfn.DAYS(Raw_data_US_healthcare[[#This Row],[Discharge Date]],Raw_data_US_healthcare[[#This Row],[Date of Admission]])</f>
        <v>3</v>
      </c>
    </row>
    <row r="1109" spans="1:20" x14ac:dyDescent="0.3">
      <c r="A1109" t="s">
        <v>26511</v>
      </c>
      <c r="B1109" t="s">
        <v>3283</v>
      </c>
      <c r="C1109">
        <v>75</v>
      </c>
      <c r="D1109" t="str">
        <f>IF(Raw_data_US_healthcare[[#This Row],[Age]]&lt;35,"Young",IF(Raw_data_US_healthcare[[#This Row],[Age]]&lt;60,"Middle","Senior"))</f>
        <v>Senior</v>
      </c>
      <c r="E1109" t="s">
        <v>16</v>
      </c>
      <c r="F1109" t="s">
        <v>17</v>
      </c>
      <c r="G1109" t="s">
        <v>17</v>
      </c>
      <c r="H1109" t="s">
        <v>36</v>
      </c>
      <c r="I1109" s="2">
        <v>44226</v>
      </c>
      <c r="J1109" t="s">
        <v>3284</v>
      </c>
      <c r="K1109" t="s">
        <v>3285</v>
      </c>
      <c r="L1109" t="s">
        <v>52</v>
      </c>
      <c r="M1109">
        <v>3812.1323000000002</v>
      </c>
      <c r="N1109">
        <v>188</v>
      </c>
      <c r="O1109" t="s">
        <v>22</v>
      </c>
      <c r="P1109" t="s">
        <v>22</v>
      </c>
      <c r="Q1109" s="2">
        <v>44229</v>
      </c>
      <c r="R1109" t="s">
        <v>23</v>
      </c>
      <c r="S1109" t="s">
        <v>45</v>
      </c>
      <c r="T1109">
        <f>_xlfn.DAYS(Raw_data_US_healthcare[[#This Row],[Discharge Date]],Raw_data_US_healthcare[[#This Row],[Date of Admission]])</f>
        <v>3</v>
      </c>
    </row>
    <row r="1110" spans="1:20" x14ac:dyDescent="0.3">
      <c r="A1110" t="s">
        <v>26511</v>
      </c>
      <c r="B1110" t="s">
        <v>3286</v>
      </c>
      <c r="C1110">
        <v>45</v>
      </c>
      <c r="D1110" t="str">
        <f>IF(Raw_data_US_healthcare[[#This Row],[Age]]&lt;35,"Young",IF(Raw_data_US_healthcare[[#This Row],[Age]]&lt;60,"Middle","Senior"))</f>
        <v>Middle</v>
      </c>
      <c r="E1110" t="s">
        <v>16</v>
      </c>
      <c r="F1110" t="s">
        <v>88</v>
      </c>
      <c r="G1110" t="s">
        <v>88</v>
      </c>
      <c r="H1110" t="s">
        <v>18</v>
      </c>
      <c r="I1110" s="2">
        <v>44786</v>
      </c>
      <c r="J1110" t="s">
        <v>3287</v>
      </c>
      <c r="K1110" t="s">
        <v>59</v>
      </c>
      <c r="L1110" t="s">
        <v>52</v>
      </c>
      <c r="M1110">
        <v>25569.6198</v>
      </c>
      <c r="N1110">
        <v>154</v>
      </c>
      <c r="O1110" t="s">
        <v>22</v>
      </c>
      <c r="P1110" t="s">
        <v>22</v>
      </c>
      <c r="Q1110" s="2">
        <v>44786</v>
      </c>
      <c r="R1110" t="s">
        <v>83</v>
      </c>
      <c r="S1110" t="s">
        <v>24</v>
      </c>
      <c r="T1110">
        <f>_xlfn.DAYS(Raw_data_US_healthcare[[#This Row],[Discharge Date]],Raw_data_US_healthcare[[#This Row],[Date of Admission]])</f>
        <v>0</v>
      </c>
    </row>
    <row r="1111" spans="1:20" x14ac:dyDescent="0.3">
      <c r="A1111" t="s">
        <v>26511</v>
      </c>
      <c r="B1111" t="s">
        <v>3288</v>
      </c>
      <c r="C1111">
        <v>75</v>
      </c>
      <c r="D1111" t="str">
        <f>IF(Raw_data_US_healthcare[[#This Row],[Age]]&lt;35,"Young",IF(Raw_data_US_healthcare[[#This Row],[Age]]&lt;60,"Middle","Senior"))</f>
        <v>Senior</v>
      </c>
      <c r="E1111" t="s">
        <v>16</v>
      </c>
      <c r="F1111" t="s">
        <v>27</v>
      </c>
      <c r="G1111" t="s">
        <v>27</v>
      </c>
      <c r="H1111" t="s">
        <v>69</v>
      </c>
      <c r="I1111" s="2">
        <v>44212</v>
      </c>
      <c r="J1111" t="s">
        <v>3289</v>
      </c>
      <c r="K1111" t="s">
        <v>3290</v>
      </c>
      <c r="L1111" t="s">
        <v>31</v>
      </c>
      <c r="M1111">
        <v>47376.331200000001</v>
      </c>
      <c r="N1111">
        <v>173</v>
      </c>
      <c r="O1111" t="s">
        <v>39</v>
      </c>
      <c r="P1111" t="s">
        <v>39</v>
      </c>
      <c r="Q1111" s="2">
        <v>44215</v>
      </c>
      <c r="R1111" t="s">
        <v>44</v>
      </c>
      <c r="S1111" t="s">
        <v>33</v>
      </c>
      <c r="T1111">
        <f>_xlfn.DAYS(Raw_data_US_healthcare[[#This Row],[Discharge Date]],Raw_data_US_healthcare[[#This Row],[Date of Admission]])</f>
        <v>3</v>
      </c>
    </row>
    <row r="1112" spans="1:20" x14ac:dyDescent="0.3">
      <c r="A1112" t="s">
        <v>26511</v>
      </c>
      <c r="B1112" t="s">
        <v>3291</v>
      </c>
      <c r="C1112">
        <v>52</v>
      </c>
      <c r="D1112" t="str">
        <f>IF(Raw_data_US_healthcare[[#This Row],[Age]]&lt;35,"Young",IF(Raw_data_US_healthcare[[#This Row],[Age]]&lt;60,"Middle","Senior"))</f>
        <v>Middle</v>
      </c>
      <c r="E1112" t="s">
        <v>16</v>
      </c>
      <c r="F1112" t="s">
        <v>27</v>
      </c>
      <c r="G1112" t="s">
        <v>27</v>
      </c>
      <c r="H1112" t="s">
        <v>69</v>
      </c>
      <c r="I1112" s="2">
        <v>43903</v>
      </c>
      <c r="J1112" t="s">
        <v>3292</v>
      </c>
      <c r="K1112" t="s">
        <v>3293</v>
      </c>
      <c r="L1112" t="s">
        <v>56</v>
      </c>
      <c r="M1112">
        <v>20573.327499999999</v>
      </c>
      <c r="N1112">
        <v>358</v>
      </c>
      <c r="O1112" t="s">
        <v>22</v>
      </c>
      <c r="P1112" t="s">
        <v>22</v>
      </c>
      <c r="Q1112" s="2">
        <v>43909</v>
      </c>
      <c r="R1112" t="s">
        <v>32</v>
      </c>
      <c r="S1112" t="s">
        <v>24</v>
      </c>
      <c r="T1112">
        <f>_xlfn.DAYS(Raw_data_US_healthcare[[#This Row],[Discharge Date]],Raw_data_US_healthcare[[#This Row],[Date of Admission]])</f>
        <v>6</v>
      </c>
    </row>
    <row r="1113" spans="1:20" x14ac:dyDescent="0.3">
      <c r="A1113" t="s">
        <v>26511</v>
      </c>
      <c r="B1113" t="s">
        <v>3294</v>
      </c>
      <c r="C1113">
        <v>72</v>
      </c>
      <c r="D1113" t="str">
        <f>IF(Raw_data_US_healthcare[[#This Row],[Age]]&lt;35,"Young",IF(Raw_data_US_healthcare[[#This Row],[Age]]&lt;60,"Middle","Senior"))</f>
        <v>Senior</v>
      </c>
      <c r="E1113" t="s">
        <v>16</v>
      </c>
      <c r="F1113" t="s">
        <v>113</v>
      </c>
      <c r="G1113" t="s">
        <v>113</v>
      </c>
      <c r="H1113" t="s">
        <v>26514</v>
      </c>
      <c r="I1113" s="2">
        <v>43893</v>
      </c>
      <c r="J1113" t="s">
        <v>3295</v>
      </c>
      <c r="K1113" t="s">
        <v>3296</v>
      </c>
      <c r="L1113" t="s">
        <v>56</v>
      </c>
      <c r="M1113">
        <v>23813.118299999998</v>
      </c>
      <c r="N1113">
        <v>371</v>
      </c>
      <c r="O1113" t="s">
        <v>22</v>
      </c>
      <c r="P1113" t="s">
        <v>22</v>
      </c>
      <c r="Q1113" s="2">
        <v>43899</v>
      </c>
      <c r="R1113" t="s">
        <v>48</v>
      </c>
      <c r="S1113" t="s">
        <v>24</v>
      </c>
      <c r="T1113">
        <f>_xlfn.DAYS(Raw_data_US_healthcare[[#This Row],[Discharge Date]],Raw_data_US_healthcare[[#This Row],[Date of Admission]])</f>
        <v>6</v>
      </c>
    </row>
    <row r="1114" spans="1:20" x14ac:dyDescent="0.3">
      <c r="A1114" t="s">
        <v>26512</v>
      </c>
      <c r="B1114" t="s">
        <v>3297</v>
      </c>
      <c r="C1114">
        <v>79</v>
      </c>
      <c r="D1114" t="str">
        <f>IF(Raw_data_US_healthcare[[#This Row],[Age]]&lt;35,"Young",IF(Raw_data_US_healthcare[[#This Row],[Age]]&lt;60,"Middle","Senior"))</f>
        <v>Senior</v>
      </c>
      <c r="E1114" t="s">
        <v>26</v>
      </c>
      <c r="F1114" t="s">
        <v>27</v>
      </c>
      <c r="G1114" t="s">
        <v>27</v>
      </c>
      <c r="H1114" t="s">
        <v>36</v>
      </c>
      <c r="I1114" s="2">
        <v>44208</v>
      </c>
      <c r="J1114" t="s">
        <v>3298</v>
      </c>
      <c r="K1114" t="s">
        <v>3299</v>
      </c>
      <c r="L1114" t="s">
        <v>21</v>
      </c>
      <c r="M1114">
        <v>23305.4126</v>
      </c>
      <c r="N1114">
        <v>426</v>
      </c>
      <c r="O1114" t="s">
        <v>43</v>
      </c>
      <c r="P1114" t="s">
        <v>43</v>
      </c>
      <c r="Q1114" s="2">
        <v>44229</v>
      </c>
      <c r="R1114" t="s">
        <v>44</v>
      </c>
      <c r="S1114" t="s">
        <v>24</v>
      </c>
      <c r="T1114">
        <f>_xlfn.DAYS(Raw_data_US_healthcare[[#This Row],[Discharge Date]],Raw_data_US_healthcare[[#This Row],[Date of Admission]])</f>
        <v>21</v>
      </c>
    </row>
    <row r="1115" spans="1:20" x14ac:dyDescent="0.3">
      <c r="A1115" t="s">
        <v>26511</v>
      </c>
      <c r="B1115" t="s">
        <v>3300</v>
      </c>
      <c r="C1115">
        <v>30</v>
      </c>
      <c r="D1115" t="str">
        <f>IF(Raw_data_US_healthcare[[#This Row],[Age]]&lt;35,"Young",IF(Raw_data_US_healthcare[[#This Row],[Age]]&lt;60,"Middle","Senior"))</f>
        <v>Young</v>
      </c>
      <c r="E1115" t="s">
        <v>16</v>
      </c>
      <c r="F1115" t="s">
        <v>49</v>
      </c>
      <c r="G1115" t="s">
        <v>49</v>
      </c>
      <c r="H1115" t="s">
        <v>36</v>
      </c>
      <c r="I1115" s="2">
        <v>44407</v>
      </c>
      <c r="J1115" t="s">
        <v>3301</v>
      </c>
      <c r="K1115" t="s">
        <v>3302</v>
      </c>
      <c r="L1115" t="s">
        <v>52</v>
      </c>
      <c r="M1115">
        <v>16378.192300000001</v>
      </c>
      <c r="N1115">
        <v>358</v>
      </c>
      <c r="O1115" t="s">
        <v>22</v>
      </c>
      <c r="P1115" t="s">
        <v>22</v>
      </c>
      <c r="Q1115" s="2">
        <v>44425</v>
      </c>
      <c r="R1115" t="s">
        <v>32</v>
      </c>
      <c r="S1115" t="s">
        <v>24</v>
      </c>
      <c r="T1115">
        <f>_xlfn.DAYS(Raw_data_US_healthcare[[#This Row],[Discharge Date]],Raw_data_US_healthcare[[#This Row],[Date of Admission]])</f>
        <v>18</v>
      </c>
    </row>
    <row r="1116" spans="1:20" x14ac:dyDescent="0.3">
      <c r="A1116" t="s">
        <v>26512</v>
      </c>
      <c r="B1116" t="s">
        <v>3303</v>
      </c>
      <c r="C1116">
        <v>49</v>
      </c>
      <c r="D1116" t="str">
        <f>IF(Raw_data_US_healthcare[[#This Row],[Age]]&lt;35,"Young",IF(Raw_data_US_healthcare[[#This Row],[Age]]&lt;60,"Middle","Senior"))</f>
        <v>Middle</v>
      </c>
      <c r="E1116" t="s">
        <v>26</v>
      </c>
      <c r="F1116" t="s">
        <v>113</v>
      </c>
      <c r="G1116" t="s">
        <v>113</v>
      </c>
      <c r="H1116" t="s">
        <v>36</v>
      </c>
      <c r="I1116" s="2">
        <v>43965</v>
      </c>
      <c r="J1116" t="s">
        <v>3304</v>
      </c>
      <c r="K1116" t="s">
        <v>3305</v>
      </c>
      <c r="L1116" t="s">
        <v>52</v>
      </c>
      <c r="M1116">
        <v>6092.9189999999999</v>
      </c>
      <c r="N1116">
        <v>491</v>
      </c>
      <c r="O1116" t="s">
        <v>22</v>
      </c>
      <c r="P1116" t="s">
        <v>22</v>
      </c>
      <c r="Q1116" s="2">
        <v>43971</v>
      </c>
      <c r="R1116" t="s">
        <v>48</v>
      </c>
      <c r="S1116" t="s">
        <v>33</v>
      </c>
      <c r="T1116">
        <f>_xlfn.DAYS(Raw_data_US_healthcare[[#This Row],[Discharge Date]],Raw_data_US_healthcare[[#This Row],[Date of Admission]])</f>
        <v>6</v>
      </c>
    </row>
    <row r="1117" spans="1:20" x14ac:dyDescent="0.3">
      <c r="A1117" t="s">
        <v>26512</v>
      </c>
      <c r="B1117" t="s">
        <v>3306</v>
      </c>
      <c r="C1117">
        <v>31</v>
      </c>
      <c r="D1117" t="str">
        <f>IF(Raw_data_US_healthcare[[#This Row],[Age]]&lt;35,"Young",IF(Raw_data_US_healthcare[[#This Row],[Age]]&lt;60,"Middle","Senior"))</f>
        <v>Young</v>
      </c>
      <c r="E1117" t="s">
        <v>26</v>
      </c>
      <c r="F1117" t="s">
        <v>27</v>
      </c>
      <c r="G1117" t="s">
        <v>27</v>
      </c>
      <c r="H1117" t="s">
        <v>26516</v>
      </c>
      <c r="I1117" s="2">
        <v>43706</v>
      </c>
      <c r="J1117" t="s">
        <v>3307</v>
      </c>
      <c r="K1117" t="s">
        <v>3308</v>
      </c>
      <c r="L1117" t="s">
        <v>52</v>
      </c>
      <c r="M1117">
        <v>8340.3588</v>
      </c>
      <c r="N1117">
        <v>494</v>
      </c>
      <c r="O1117" t="s">
        <v>22</v>
      </c>
      <c r="P1117" t="s">
        <v>22</v>
      </c>
      <c r="Q1117" s="2">
        <v>43708</v>
      </c>
      <c r="R1117" t="s">
        <v>32</v>
      </c>
      <c r="S1117" t="s">
        <v>45</v>
      </c>
      <c r="T1117">
        <f>_xlfn.DAYS(Raw_data_US_healthcare[[#This Row],[Discharge Date]],Raw_data_US_healthcare[[#This Row],[Date of Admission]])</f>
        <v>2</v>
      </c>
    </row>
    <row r="1118" spans="1:20" x14ac:dyDescent="0.3">
      <c r="A1118" t="s">
        <v>26511</v>
      </c>
      <c r="B1118" t="s">
        <v>3309</v>
      </c>
      <c r="C1118">
        <v>43</v>
      </c>
      <c r="D1118" t="str">
        <f>IF(Raw_data_US_healthcare[[#This Row],[Age]]&lt;35,"Young",IF(Raw_data_US_healthcare[[#This Row],[Age]]&lt;60,"Middle","Senior"))</f>
        <v>Middle</v>
      </c>
      <c r="E1118" t="s">
        <v>16</v>
      </c>
      <c r="F1118" t="s">
        <v>62</v>
      </c>
      <c r="G1118" t="s">
        <v>62</v>
      </c>
      <c r="H1118" t="s">
        <v>69</v>
      </c>
      <c r="I1118" s="2">
        <v>43871</v>
      </c>
      <c r="J1118" t="s">
        <v>3310</v>
      </c>
      <c r="K1118" t="s">
        <v>3311</v>
      </c>
      <c r="L1118" t="s">
        <v>56</v>
      </c>
      <c r="M1118">
        <v>47430.475899999998</v>
      </c>
      <c r="N1118">
        <v>177</v>
      </c>
      <c r="O1118" t="s">
        <v>43</v>
      </c>
      <c r="P1118" t="s">
        <v>43</v>
      </c>
      <c r="Q1118" s="2">
        <v>43901</v>
      </c>
      <c r="R1118" t="s">
        <v>23</v>
      </c>
      <c r="S1118" t="s">
        <v>24</v>
      </c>
      <c r="T1118">
        <f>_xlfn.DAYS(Raw_data_US_healthcare[[#This Row],[Discharge Date]],Raw_data_US_healthcare[[#This Row],[Date of Admission]])</f>
        <v>30</v>
      </c>
    </row>
    <row r="1119" spans="1:20" x14ac:dyDescent="0.3">
      <c r="A1119" t="s">
        <v>26511</v>
      </c>
      <c r="B1119" t="s">
        <v>3312</v>
      </c>
      <c r="C1119">
        <v>38</v>
      </c>
      <c r="D1119" t="str">
        <f>IF(Raw_data_US_healthcare[[#This Row],[Age]]&lt;35,"Young",IF(Raw_data_US_healthcare[[#This Row],[Age]]&lt;60,"Middle","Senior"))</f>
        <v>Middle</v>
      </c>
      <c r="E1119" t="s">
        <v>16</v>
      </c>
      <c r="F1119" t="s">
        <v>113</v>
      </c>
      <c r="G1119" t="s">
        <v>113</v>
      </c>
      <c r="H1119" t="s">
        <v>26516</v>
      </c>
      <c r="I1119" s="2">
        <v>44638</v>
      </c>
      <c r="J1119" t="s">
        <v>3313</v>
      </c>
      <c r="K1119" t="s">
        <v>3314</v>
      </c>
      <c r="L1119" t="s">
        <v>56</v>
      </c>
      <c r="M1119">
        <v>17919.133900000001</v>
      </c>
      <c r="N1119">
        <v>358</v>
      </c>
      <c r="O1119" t="s">
        <v>39</v>
      </c>
      <c r="P1119" t="s">
        <v>39</v>
      </c>
      <c r="Q1119" s="2">
        <v>44655</v>
      </c>
      <c r="R1119" t="s">
        <v>23</v>
      </c>
      <c r="S1119" t="s">
        <v>33</v>
      </c>
      <c r="T1119">
        <f>_xlfn.DAYS(Raw_data_US_healthcare[[#This Row],[Discharge Date]],Raw_data_US_healthcare[[#This Row],[Date of Admission]])</f>
        <v>17</v>
      </c>
    </row>
    <row r="1120" spans="1:20" x14ac:dyDescent="0.3">
      <c r="A1120" t="s">
        <v>26512</v>
      </c>
      <c r="B1120" t="s">
        <v>3315</v>
      </c>
      <c r="C1120">
        <v>77</v>
      </c>
      <c r="D1120" t="str">
        <f>IF(Raw_data_US_healthcare[[#This Row],[Age]]&lt;35,"Young",IF(Raw_data_US_healthcare[[#This Row],[Age]]&lt;60,"Middle","Senior"))</f>
        <v>Senior</v>
      </c>
      <c r="E1120" t="s">
        <v>26</v>
      </c>
      <c r="F1120" t="s">
        <v>228</v>
      </c>
      <c r="G1120" t="s">
        <v>228</v>
      </c>
      <c r="H1120" t="s">
        <v>18</v>
      </c>
      <c r="I1120" s="2">
        <v>43482</v>
      </c>
      <c r="J1120" t="s">
        <v>3316</v>
      </c>
      <c r="K1120" t="s">
        <v>3317</v>
      </c>
      <c r="L1120" t="s">
        <v>21</v>
      </c>
      <c r="M1120">
        <v>21889.426100000001</v>
      </c>
      <c r="N1120">
        <v>289</v>
      </c>
      <c r="O1120" t="s">
        <v>39</v>
      </c>
      <c r="P1120" t="s">
        <v>39</v>
      </c>
      <c r="Q1120" s="2">
        <v>43502</v>
      </c>
      <c r="R1120" t="s">
        <v>23</v>
      </c>
      <c r="S1120" t="s">
        <v>33</v>
      </c>
      <c r="T1120">
        <f>_xlfn.DAYS(Raw_data_US_healthcare[[#This Row],[Discharge Date]],Raw_data_US_healthcare[[#This Row],[Date of Admission]])</f>
        <v>20</v>
      </c>
    </row>
    <row r="1121" spans="1:20" x14ac:dyDescent="0.3">
      <c r="A1121" t="s">
        <v>26512</v>
      </c>
      <c r="B1121" t="s">
        <v>3318</v>
      </c>
      <c r="C1121">
        <v>22</v>
      </c>
      <c r="D1121" t="str">
        <f>IF(Raw_data_US_healthcare[[#This Row],[Age]]&lt;35,"Young",IF(Raw_data_US_healthcare[[#This Row],[Age]]&lt;60,"Middle","Senior"))</f>
        <v>Young</v>
      </c>
      <c r="E1121" t="s">
        <v>26</v>
      </c>
      <c r="F1121" t="s">
        <v>49</v>
      </c>
      <c r="G1121" t="s">
        <v>49</v>
      </c>
      <c r="H1121" t="s">
        <v>69</v>
      </c>
      <c r="I1121" s="2">
        <v>43868</v>
      </c>
      <c r="J1121" t="s">
        <v>3319</v>
      </c>
      <c r="K1121" t="s">
        <v>3320</v>
      </c>
      <c r="L1121" t="s">
        <v>60</v>
      </c>
      <c r="M1121">
        <v>15543.840899999999</v>
      </c>
      <c r="N1121">
        <v>192</v>
      </c>
      <c r="O1121" t="s">
        <v>22</v>
      </c>
      <c r="P1121" t="s">
        <v>22</v>
      </c>
      <c r="Q1121" s="2">
        <v>43881</v>
      </c>
      <c r="R1121" t="s">
        <v>32</v>
      </c>
      <c r="S1121" t="s">
        <v>24</v>
      </c>
      <c r="T1121">
        <f>_xlfn.DAYS(Raw_data_US_healthcare[[#This Row],[Discharge Date]],Raw_data_US_healthcare[[#This Row],[Date of Admission]])</f>
        <v>13</v>
      </c>
    </row>
    <row r="1122" spans="1:20" x14ac:dyDescent="0.3">
      <c r="A1122" t="s">
        <v>26511</v>
      </c>
      <c r="B1122" t="s">
        <v>3321</v>
      </c>
      <c r="C1122">
        <v>68</v>
      </c>
      <c r="D1122" t="str">
        <f>IF(Raw_data_US_healthcare[[#This Row],[Age]]&lt;35,"Young",IF(Raw_data_US_healthcare[[#This Row],[Age]]&lt;60,"Middle","Senior"))</f>
        <v>Senior</v>
      </c>
      <c r="E1122" t="s">
        <v>16</v>
      </c>
      <c r="F1122" t="s">
        <v>49</v>
      </c>
      <c r="G1122" t="s">
        <v>49</v>
      </c>
      <c r="H1122" t="s">
        <v>28</v>
      </c>
      <c r="I1122" s="2">
        <v>43739</v>
      </c>
      <c r="J1122" t="s">
        <v>3322</v>
      </c>
      <c r="K1122" t="s">
        <v>3323</v>
      </c>
      <c r="L1122" t="s">
        <v>21</v>
      </c>
      <c r="M1122">
        <v>19309.665300000001</v>
      </c>
      <c r="N1122">
        <v>181</v>
      </c>
      <c r="O1122" t="s">
        <v>22</v>
      </c>
      <c r="P1122" t="s">
        <v>22</v>
      </c>
      <c r="Q1122" s="2">
        <v>43761</v>
      </c>
      <c r="R1122" t="s">
        <v>32</v>
      </c>
      <c r="S1122" t="s">
        <v>33</v>
      </c>
      <c r="T1122">
        <f>_xlfn.DAYS(Raw_data_US_healthcare[[#This Row],[Discharge Date]],Raw_data_US_healthcare[[#This Row],[Date of Admission]])</f>
        <v>22</v>
      </c>
    </row>
    <row r="1123" spans="1:20" x14ac:dyDescent="0.3">
      <c r="A1123" t="s">
        <v>26511</v>
      </c>
      <c r="B1123" t="s">
        <v>3324</v>
      </c>
      <c r="C1123">
        <v>77</v>
      </c>
      <c r="D1123" t="str">
        <f>IF(Raw_data_US_healthcare[[#This Row],[Age]]&lt;35,"Young",IF(Raw_data_US_healthcare[[#This Row],[Age]]&lt;60,"Middle","Senior"))</f>
        <v>Senior</v>
      </c>
      <c r="E1123" t="s">
        <v>16</v>
      </c>
      <c r="F1123" t="s">
        <v>35</v>
      </c>
      <c r="G1123" t="s">
        <v>35</v>
      </c>
      <c r="H1123" t="s">
        <v>28</v>
      </c>
      <c r="I1123" s="2">
        <v>44887</v>
      </c>
      <c r="J1123" t="s">
        <v>3325</v>
      </c>
      <c r="K1123" t="s">
        <v>3326</v>
      </c>
      <c r="L1123" t="s">
        <v>21</v>
      </c>
      <c r="M1123">
        <v>32051.114099999999</v>
      </c>
      <c r="N1123">
        <v>108</v>
      </c>
      <c r="O1123" t="s">
        <v>39</v>
      </c>
      <c r="P1123" t="s">
        <v>39</v>
      </c>
      <c r="Q1123" s="2">
        <v>44917</v>
      </c>
      <c r="R1123" t="s">
        <v>48</v>
      </c>
      <c r="S1123" t="s">
        <v>45</v>
      </c>
      <c r="T1123">
        <f>_xlfn.DAYS(Raw_data_US_healthcare[[#This Row],[Discharge Date]],Raw_data_US_healthcare[[#This Row],[Date of Admission]])</f>
        <v>30</v>
      </c>
    </row>
    <row r="1124" spans="1:20" x14ac:dyDescent="0.3">
      <c r="A1124" t="s">
        <v>26511</v>
      </c>
      <c r="B1124" t="s">
        <v>3327</v>
      </c>
      <c r="C1124">
        <v>71</v>
      </c>
      <c r="D1124" t="str">
        <f>IF(Raw_data_US_healthcare[[#This Row],[Age]]&lt;35,"Young",IF(Raw_data_US_healthcare[[#This Row],[Age]]&lt;60,"Middle","Senior"))</f>
        <v>Senior</v>
      </c>
      <c r="E1124" t="s">
        <v>16</v>
      </c>
      <c r="F1124" t="s">
        <v>49</v>
      </c>
      <c r="G1124" t="s">
        <v>49</v>
      </c>
      <c r="H1124" t="s">
        <v>26516</v>
      </c>
      <c r="I1124" s="2">
        <v>43456</v>
      </c>
      <c r="J1124" t="s">
        <v>3328</v>
      </c>
      <c r="K1124" t="s">
        <v>3329</v>
      </c>
      <c r="L1124" t="s">
        <v>21</v>
      </c>
      <c r="M1124">
        <v>1923.1152999999999</v>
      </c>
      <c r="N1124">
        <v>471</v>
      </c>
      <c r="O1124" t="s">
        <v>43</v>
      </c>
      <c r="P1124" t="s">
        <v>43</v>
      </c>
      <c r="Q1124" s="2">
        <v>43467</v>
      </c>
      <c r="R1124" t="s">
        <v>44</v>
      </c>
      <c r="S1124" t="s">
        <v>45</v>
      </c>
      <c r="T1124">
        <f>_xlfn.DAYS(Raw_data_US_healthcare[[#This Row],[Discharge Date]],Raw_data_US_healthcare[[#This Row],[Date of Admission]])</f>
        <v>11</v>
      </c>
    </row>
    <row r="1125" spans="1:20" x14ac:dyDescent="0.3">
      <c r="A1125" t="s">
        <v>26512</v>
      </c>
      <c r="B1125" t="s">
        <v>3330</v>
      </c>
      <c r="C1125">
        <v>54</v>
      </c>
      <c r="D1125" t="str">
        <f>IF(Raw_data_US_healthcare[[#This Row],[Age]]&lt;35,"Young",IF(Raw_data_US_healthcare[[#This Row],[Age]]&lt;60,"Middle","Senior"))</f>
        <v>Middle</v>
      </c>
      <c r="E1125" t="s">
        <v>26</v>
      </c>
      <c r="F1125" t="s">
        <v>27</v>
      </c>
      <c r="G1125" t="s">
        <v>27</v>
      </c>
      <c r="H1125" t="s">
        <v>28</v>
      </c>
      <c r="I1125" s="2">
        <v>43945</v>
      </c>
      <c r="J1125" t="s">
        <v>3331</v>
      </c>
      <c r="K1125" t="s">
        <v>3332</v>
      </c>
      <c r="L1125" t="s">
        <v>60</v>
      </c>
      <c r="M1125">
        <v>28193.412799999998</v>
      </c>
      <c r="N1125">
        <v>495</v>
      </c>
      <c r="O1125" t="s">
        <v>22</v>
      </c>
      <c r="P1125" t="s">
        <v>22</v>
      </c>
      <c r="Q1125" s="2">
        <v>43950</v>
      </c>
      <c r="R1125" t="s">
        <v>48</v>
      </c>
      <c r="S1125" t="s">
        <v>33</v>
      </c>
      <c r="T1125">
        <f>_xlfn.DAYS(Raw_data_US_healthcare[[#This Row],[Discharge Date]],Raw_data_US_healthcare[[#This Row],[Date of Admission]])</f>
        <v>5</v>
      </c>
    </row>
    <row r="1126" spans="1:20" x14ac:dyDescent="0.3">
      <c r="A1126" t="s">
        <v>26511</v>
      </c>
      <c r="B1126" t="s">
        <v>3333</v>
      </c>
      <c r="C1126">
        <v>22</v>
      </c>
      <c r="D1126" t="str">
        <f>IF(Raw_data_US_healthcare[[#This Row],[Age]]&lt;35,"Young",IF(Raw_data_US_healthcare[[#This Row],[Age]]&lt;60,"Middle","Senior"))</f>
        <v>Young</v>
      </c>
      <c r="E1126" t="s">
        <v>16</v>
      </c>
      <c r="F1126" t="s">
        <v>27</v>
      </c>
      <c r="G1126" t="s">
        <v>27</v>
      </c>
      <c r="H1126" t="s">
        <v>26516</v>
      </c>
      <c r="I1126" s="2">
        <v>43478</v>
      </c>
      <c r="J1126" t="s">
        <v>3334</v>
      </c>
      <c r="K1126" t="s">
        <v>2194</v>
      </c>
      <c r="L1126" t="s">
        <v>60</v>
      </c>
      <c r="M1126">
        <v>11606.4113</v>
      </c>
      <c r="N1126">
        <v>277</v>
      </c>
      <c r="O1126" t="s">
        <v>43</v>
      </c>
      <c r="P1126" t="s">
        <v>43</v>
      </c>
      <c r="Q1126" s="2">
        <v>43493</v>
      </c>
      <c r="R1126" t="s">
        <v>32</v>
      </c>
      <c r="S1126" t="s">
        <v>45</v>
      </c>
      <c r="T1126">
        <f>_xlfn.DAYS(Raw_data_US_healthcare[[#This Row],[Discharge Date]],Raw_data_US_healthcare[[#This Row],[Date of Admission]])</f>
        <v>15</v>
      </c>
    </row>
    <row r="1127" spans="1:20" x14ac:dyDescent="0.3">
      <c r="A1127" t="s">
        <v>26512</v>
      </c>
      <c r="B1127" t="s">
        <v>3335</v>
      </c>
      <c r="C1127">
        <v>18</v>
      </c>
      <c r="D1127" t="str">
        <f>IF(Raw_data_US_healthcare[[#This Row],[Age]]&lt;35,"Young",IF(Raw_data_US_healthcare[[#This Row],[Age]]&lt;60,"Middle","Senior"))</f>
        <v>Young</v>
      </c>
      <c r="E1127" t="s">
        <v>26</v>
      </c>
      <c r="F1127" t="s">
        <v>49</v>
      </c>
      <c r="G1127" t="s">
        <v>49</v>
      </c>
      <c r="H1127" t="s">
        <v>28</v>
      </c>
      <c r="I1127" s="2">
        <v>44930</v>
      </c>
      <c r="J1127" t="s">
        <v>3336</v>
      </c>
      <c r="K1127" t="s">
        <v>3337</v>
      </c>
      <c r="L1127" t="s">
        <v>52</v>
      </c>
      <c r="M1127">
        <v>42560.665399999998</v>
      </c>
      <c r="N1127">
        <v>222</v>
      </c>
      <c r="O1127" t="s">
        <v>22</v>
      </c>
      <c r="P1127" t="s">
        <v>22</v>
      </c>
      <c r="Q1127" s="2">
        <v>44944</v>
      </c>
      <c r="R1127" t="s">
        <v>83</v>
      </c>
      <c r="S1127" t="s">
        <v>45</v>
      </c>
      <c r="T1127">
        <f>_xlfn.DAYS(Raw_data_US_healthcare[[#This Row],[Discharge Date]],Raw_data_US_healthcare[[#This Row],[Date of Admission]])</f>
        <v>14</v>
      </c>
    </row>
    <row r="1128" spans="1:20" x14ac:dyDescent="0.3">
      <c r="A1128" t="s">
        <v>26511</v>
      </c>
      <c r="B1128" t="s">
        <v>3338</v>
      </c>
      <c r="C1128">
        <v>72</v>
      </c>
      <c r="D1128" t="str">
        <f>IF(Raw_data_US_healthcare[[#This Row],[Age]]&lt;35,"Young",IF(Raw_data_US_healthcare[[#This Row],[Age]]&lt;60,"Middle","Senior"))</f>
        <v>Senior</v>
      </c>
      <c r="E1128" t="s">
        <v>16</v>
      </c>
      <c r="F1128" t="s">
        <v>49</v>
      </c>
      <c r="G1128" t="s">
        <v>49</v>
      </c>
      <c r="H1128" t="s">
        <v>69</v>
      </c>
      <c r="I1128" s="2">
        <v>44545</v>
      </c>
      <c r="J1128" t="s">
        <v>3339</v>
      </c>
      <c r="K1128" t="s">
        <v>3340</v>
      </c>
      <c r="L1128" t="s">
        <v>21</v>
      </c>
      <c r="M1128">
        <v>70074.196100000001</v>
      </c>
      <c r="N1128">
        <v>445</v>
      </c>
      <c r="O1128" t="s">
        <v>43</v>
      </c>
      <c r="P1128" t="s">
        <v>43</v>
      </c>
      <c r="Q1128" s="2">
        <v>44575</v>
      </c>
      <c r="R1128" t="s">
        <v>83</v>
      </c>
      <c r="S1128" t="s">
        <v>24</v>
      </c>
      <c r="T1128">
        <f>_xlfn.DAYS(Raw_data_US_healthcare[[#This Row],[Discharge Date]],Raw_data_US_healthcare[[#This Row],[Date of Admission]])</f>
        <v>30</v>
      </c>
    </row>
    <row r="1129" spans="1:20" x14ac:dyDescent="0.3">
      <c r="A1129" t="s">
        <v>26512</v>
      </c>
      <c r="B1129" t="s">
        <v>3341</v>
      </c>
      <c r="C1129">
        <v>45</v>
      </c>
      <c r="D1129" t="str">
        <f>IF(Raw_data_US_healthcare[[#This Row],[Age]]&lt;35,"Young",IF(Raw_data_US_healthcare[[#This Row],[Age]]&lt;60,"Middle","Senior"))</f>
        <v>Middle</v>
      </c>
      <c r="E1129" t="s">
        <v>26</v>
      </c>
      <c r="F1129" t="s">
        <v>35</v>
      </c>
      <c r="G1129" t="s">
        <v>35</v>
      </c>
      <c r="H1129" t="s">
        <v>18</v>
      </c>
      <c r="I1129" s="2">
        <v>44459</v>
      </c>
      <c r="J1129" t="s">
        <v>3342</v>
      </c>
      <c r="K1129" t="s">
        <v>3343</v>
      </c>
      <c r="L1129" t="s">
        <v>60</v>
      </c>
      <c r="M1129">
        <v>18641.373500000002</v>
      </c>
      <c r="N1129">
        <v>151</v>
      </c>
      <c r="O1129" t="s">
        <v>22</v>
      </c>
      <c r="P1129" t="s">
        <v>22</v>
      </c>
      <c r="Q1129" s="2">
        <v>44476</v>
      </c>
      <c r="R1129" t="s">
        <v>32</v>
      </c>
      <c r="S1129" t="s">
        <v>33</v>
      </c>
      <c r="T1129">
        <f>_xlfn.DAYS(Raw_data_US_healthcare[[#This Row],[Discharge Date]],Raw_data_US_healthcare[[#This Row],[Date of Admission]])</f>
        <v>17</v>
      </c>
    </row>
    <row r="1130" spans="1:20" x14ac:dyDescent="0.3">
      <c r="A1130" t="s">
        <v>26511</v>
      </c>
      <c r="B1130" t="s">
        <v>3344</v>
      </c>
      <c r="C1130">
        <v>21</v>
      </c>
      <c r="D1130" t="str">
        <f>IF(Raw_data_US_healthcare[[#This Row],[Age]]&lt;35,"Young",IF(Raw_data_US_healthcare[[#This Row],[Age]]&lt;60,"Middle","Senior"))</f>
        <v>Young</v>
      </c>
      <c r="E1130" t="s">
        <v>16</v>
      </c>
      <c r="F1130" t="s">
        <v>17</v>
      </c>
      <c r="G1130" t="s">
        <v>17</v>
      </c>
      <c r="H1130" t="s">
        <v>26516</v>
      </c>
      <c r="I1130" s="2">
        <v>43547</v>
      </c>
      <c r="J1130" t="s">
        <v>3345</v>
      </c>
      <c r="K1130" t="s">
        <v>3346</v>
      </c>
      <c r="L1130" t="s">
        <v>31</v>
      </c>
      <c r="M1130">
        <v>28575.987799999999</v>
      </c>
      <c r="N1130">
        <v>158</v>
      </c>
      <c r="O1130" t="s">
        <v>39</v>
      </c>
      <c r="P1130" t="s">
        <v>39</v>
      </c>
      <c r="Q1130" s="2">
        <v>43552</v>
      </c>
      <c r="R1130" t="s">
        <v>32</v>
      </c>
      <c r="S1130" t="s">
        <v>45</v>
      </c>
      <c r="T1130">
        <f>_xlfn.DAYS(Raw_data_US_healthcare[[#This Row],[Discharge Date]],Raw_data_US_healthcare[[#This Row],[Date of Admission]])</f>
        <v>5</v>
      </c>
    </row>
    <row r="1131" spans="1:20" x14ac:dyDescent="0.3">
      <c r="A1131" t="s">
        <v>26512</v>
      </c>
      <c r="B1131" t="s">
        <v>3347</v>
      </c>
      <c r="C1131">
        <v>82</v>
      </c>
      <c r="D1131" t="str">
        <f>IF(Raw_data_US_healthcare[[#This Row],[Age]]&lt;35,"Young",IF(Raw_data_US_healthcare[[#This Row],[Age]]&lt;60,"Middle","Senior"))</f>
        <v>Senior</v>
      </c>
      <c r="E1131" t="s">
        <v>26</v>
      </c>
      <c r="F1131" t="s">
        <v>62</v>
      </c>
      <c r="G1131" t="s">
        <v>62</v>
      </c>
      <c r="H1131" t="s">
        <v>28</v>
      </c>
      <c r="I1131" s="2">
        <v>43494</v>
      </c>
      <c r="J1131" t="s">
        <v>3348</v>
      </c>
      <c r="K1131" t="s">
        <v>3349</v>
      </c>
      <c r="L1131" t="s">
        <v>21</v>
      </c>
      <c r="M1131">
        <v>12519.9424</v>
      </c>
      <c r="N1131">
        <v>284</v>
      </c>
      <c r="O1131" t="s">
        <v>39</v>
      </c>
      <c r="P1131" t="s">
        <v>39</v>
      </c>
      <c r="Q1131" s="2">
        <v>43523</v>
      </c>
      <c r="R1131" t="s">
        <v>23</v>
      </c>
      <c r="S1131" t="s">
        <v>24</v>
      </c>
      <c r="T1131">
        <f>_xlfn.DAYS(Raw_data_US_healthcare[[#This Row],[Discharge Date]],Raw_data_US_healthcare[[#This Row],[Date of Admission]])</f>
        <v>29</v>
      </c>
    </row>
    <row r="1132" spans="1:20" x14ac:dyDescent="0.3">
      <c r="A1132" t="s">
        <v>26512</v>
      </c>
      <c r="B1132" t="s">
        <v>3350</v>
      </c>
      <c r="C1132">
        <v>61</v>
      </c>
      <c r="D1132" t="str">
        <f>IF(Raw_data_US_healthcare[[#This Row],[Age]]&lt;35,"Young",IF(Raw_data_US_healthcare[[#This Row],[Age]]&lt;60,"Middle","Senior"))</f>
        <v>Senior</v>
      </c>
      <c r="E1132" t="s">
        <v>26</v>
      </c>
      <c r="F1132" t="s">
        <v>88</v>
      </c>
      <c r="G1132" t="s">
        <v>88</v>
      </c>
      <c r="H1132" t="s">
        <v>18</v>
      </c>
      <c r="I1132" s="2">
        <v>44769</v>
      </c>
      <c r="J1132" t="s">
        <v>3351</v>
      </c>
      <c r="K1132" t="s">
        <v>3352</v>
      </c>
      <c r="L1132" t="s">
        <v>21</v>
      </c>
      <c r="M1132">
        <v>16852.1669</v>
      </c>
      <c r="N1132">
        <v>271</v>
      </c>
      <c r="O1132" t="s">
        <v>43</v>
      </c>
      <c r="P1132" t="s">
        <v>43</v>
      </c>
      <c r="Q1132" s="2">
        <v>44770</v>
      </c>
      <c r="R1132" t="s">
        <v>32</v>
      </c>
      <c r="S1132" t="s">
        <v>45</v>
      </c>
      <c r="T1132">
        <f>_xlfn.DAYS(Raw_data_US_healthcare[[#This Row],[Discharge Date]],Raw_data_US_healthcare[[#This Row],[Date of Admission]])</f>
        <v>1</v>
      </c>
    </row>
    <row r="1133" spans="1:20" x14ac:dyDescent="0.3">
      <c r="A1133" t="s">
        <v>26512</v>
      </c>
      <c r="B1133" t="s">
        <v>3353</v>
      </c>
      <c r="C1133">
        <v>52</v>
      </c>
      <c r="D1133" t="str">
        <f>IF(Raw_data_US_healthcare[[#This Row],[Age]]&lt;35,"Young",IF(Raw_data_US_healthcare[[#This Row],[Age]]&lt;60,"Middle","Senior"))</f>
        <v>Middle</v>
      </c>
      <c r="E1133" t="s">
        <v>26</v>
      </c>
      <c r="F1133" t="s">
        <v>113</v>
      </c>
      <c r="G1133" t="s">
        <v>113</v>
      </c>
      <c r="H1133" t="s">
        <v>26516</v>
      </c>
      <c r="I1133" s="2">
        <v>45030</v>
      </c>
      <c r="J1133" t="s">
        <v>3354</v>
      </c>
      <c r="K1133" t="s">
        <v>3355</v>
      </c>
      <c r="L1133" t="s">
        <v>60</v>
      </c>
      <c r="M1133">
        <v>23513.241000000002</v>
      </c>
      <c r="N1133">
        <v>479</v>
      </c>
      <c r="O1133" t="s">
        <v>22</v>
      </c>
      <c r="P1133" t="s">
        <v>22</v>
      </c>
      <c r="Q1133" s="2">
        <v>45052</v>
      </c>
      <c r="R1133" t="s">
        <v>83</v>
      </c>
      <c r="S1133" t="s">
        <v>45</v>
      </c>
      <c r="T1133">
        <f>_xlfn.DAYS(Raw_data_US_healthcare[[#This Row],[Discharge Date]],Raw_data_US_healthcare[[#This Row],[Date of Admission]])</f>
        <v>22</v>
      </c>
    </row>
    <row r="1134" spans="1:20" x14ac:dyDescent="0.3">
      <c r="A1134" t="s">
        <v>26512</v>
      </c>
      <c r="B1134" t="s">
        <v>3356</v>
      </c>
      <c r="C1134">
        <v>81</v>
      </c>
      <c r="D1134" t="str">
        <f>IF(Raw_data_US_healthcare[[#This Row],[Age]]&lt;35,"Young",IF(Raw_data_US_healthcare[[#This Row],[Age]]&lt;60,"Middle","Senior"))</f>
        <v>Senior</v>
      </c>
      <c r="E1134" t="s">
        <v>26</v>
      </c>
      <c r="F1134" t="s">
        <v>62</v>
      </c>
      <c r="G1134" t="s">
        <v>62</v>
      </c>
      <c r="H1134" t="s">
        <v>26516</v>
      </c>
      <c r="I1134" s="2">
        <v>44844</v>
      </c>
      <c r="J1134" t="s">
        <v>3357</v>
      </c>
      <c r="K1134" t="s">
        <v>3358</v>
      </c>
      <c r="L1134" t="s">
        <v>21</v>
      </c>
      <c r="M1134">
        <v>1001.943</v>
      </c>
      <c r="N1134">
        <v>320</v>
      </c>
      <c r="O1134" t="s">
        <v>39</v>
      </c>
      <c r="P1134" t="s">
        <v>39</v>
      </c>
      <c r="Q1134" s="2">
        <v>44867</v>
      </c>
      <c r="R1134" t="s">
        <v>32</v>
      </c>
      <c r="S1134" t="s">
        <v>33</v>
      </c>
      <c r="T1134">
        <f>_xlfn.DAYS(Raw_data_US_healthcare[[#This Row],[Discharge Date]],Raw_data_US_healthcare[[#This Row],[Date of Admission]])</f>
        <v>23</v>
      </c>
    </row>
    <row r="1135" spans="1:20" x14ac:dyDescent="0.3">
      <c r="A1135" t="s">
        <v>26512</v>
      </c>
      <c r="B1135" t="s">
        <v>3359</v>
      </c>
      <c r="C1135">
        <v>41</v>
      </c>
      <c r="D1135" t="str">
        <f>IF(Raw_data_US_healthcare[[#This Row],[Age]]&lt;35,"Young",IF(Raw_data_US_healthcare[[#This Row],[Age]]&lt;60,"Middle","Senior"))</f>
        <v>Middle</v>
      </c>
      <c r="E1135" t="s">
        <v>26</v>
      </c>
      <c r="F1135" t="s">
        <v>35</v>
      </c>
      <c r="G1135" t="s">
        <v>35</v>
      </c>
      <c r="H1135" t="s">
        <v>26516</v>
      </c>
      <c r="I1135" s="2">
        <v>43599</v>
      </c>
      <c r="J1135" t="s">
        <v>3360</v>
      </c>
      <c r="K1135" t="s">
        <v>3361</v>
      </c>
      <c r="L1135" t="s">
        <v>56</v>
      </c>
      <c r="M1135">
        <v>8282.1448</v>
      </c>
      <c r="N1135">
        <v>260</v>
      </c>
      <c r="O1135" t="s">
        <v>22</v>
      </c>
      <c r="P1135" t="s">
        <v>22</v>
      </c>
      <c r="Q1135" s="2">
        <v>43610</v>
      </c>
      <c r="R1135" t="s">
        <v>23</v>
      </c>
      <c r="S1135" t="s">
        <v>45</v>
      </c>
      <c r="T1135">
        <f>_xlfn.DAYS(Raw_data_US_healthcare[[#This Row],[Discharge Date]],Raw_data_US_healthcare[[#This Row],[Date of Admission]])</f>
        <v>11</v>
      </c>
    </row>
    <row r="1136" spans="1:20" x14ac:dyDescent="0.3">
      <c r="A1136" t="s">
        <v>26512</v>
      </c>
      <c r="B1136" t="s">
        <v>3362</v>
      </c>
      <c r="C1136">
        <v>71</v>
      </c>
      <c r="D1136" t="str">
        <f>IF(Raw_data_US_healthcare[[#This Row],[Age]]&lt;35,"Young",IF(Raw_data_US_healthcare[[#This Row],[Age]]&lt;60,"Middle","Senior"))</f>
        <v>Senior</v>
      </c>
      <c r="E1136" t="s">
        <v>26</v>
      </c>
      <c r="F1136" t="s">
        <v>88</v>
      </c>
      <c r="G1136" t="s">
        <v>88</v>
      </c>
      <c r="H1136" t="s">
        <v>18</v>
      </c>
      <c r="I1136" s="2">
        <v>44966</v>
      </c>
      <c r="J1136" t="s">
        <v>3363</v>
      </c>
      <c r="K1136" t="s">
        <v>3364</v>
      </c>
      <c r="L1136" t="s">
        <v>21</v>
      </c>
      <c r="M1136">
        <v>20681.038799999998</v>
      </c>
      <c r="N1136">
        <v>225</v>
      </c>
      <c r="O1136" t="s">
        <v>43</v>
      </c>
      <c r="P1136" t="s">
        <v>43</v>
      </c>
      <c r="Q1136" s="2">
        <v>44968</v>
      </c>
      <c r="R1136" t="s">
        <v>83</v>
      </c>
      <c r="S1136" t="s">
        <v>33</v>
      </c>
      <c r="T1136">
        <f>_xlfn.DAYS(Raw_data_US_healthcare[[#This Row],[Discharge Date]],Raw_data_US_healthcare[[#This Row],[Date of Admission]])</f>
        <v>2</v>
      </c>
    </row>
    <row r="1137" spans="1:20" x14ac:dyDescent="0.3">
      <c r="A1137" t="s">
        <v>26511</v>
      </c>
      <c r="B1137" t="s">
        <v>3365</v>
      </c>
      <c r="C1137">
        <v>85</v>
      </c>
      <c r="D1137" t="str">
        <f>IF(Raw_data_US_healthcare[[#This Row],[Age]]&lt;35,"Young",IF(Raw_data_US_healthcare[[#This Row],[Age]]&lt;60,"Middle","Senior"))</f>
        <v>Senior</v>
      </c>
      <c r="E1137" t="s">
        <v>16</v>
      </c>
      <c r="F1137" t="s">
        <v>17</v>
      </c>
      <c r="G1137" t="s">
        <v>17</v>
      </c>
      <c r="H1137" t="s">
        <v>26516</v>
      </c>
      <c r="I1137" s="2">
        <v>43596</v>
      </c>
      <c r="J1137" t="s">
        <v>3366</v>
      </c>
      <c r="K1137" t="s">
        <v>3367</v>
      </c>
      <c r="L1137" t="s">
        <v>21</v>
      </c>
      <c r="M1137">
        <v>17992.159899999999</v>
      </c>
      <c r="N1137">
        <v>253</v>
      </c>
      <c r="O1137" t="s">
        <v>39</v>
      </c>
      <c r="P1137" t="s">
        <v>39</v>
      </c>
      <c r="Q1137" s="2">
        <v>43608</v>
      </c>
      <c r="R1137" t="s">
        <v>44</v>
      </c>
      <c r="S1137" t="s">
        <v>33</v>
      </c>
      <c r="T1137">
        <f>_xlfn.DAYS(Raw_data_US_healthcare[[#This Row],[Discharge Date]],Raw_data_US_healthcare[[#This Row],[Date of Admission]])</f>
        <v>12</v>
      </c>
    </row>
    <row r="1138" spans="1:20" x14ac:dyDescent="0.3">
      <c r="A1138" t="s">
        <v>26511</v>
      </c>
      <c r="B1138" t="s">
        <v>3368</v>
      </c>
      <c r="C1138">
        <v>69</v>
      </c>
      <c r="D1138" t="str">
        <f>IF(Raw_data_US_healthcare[[#This Row],[Age]]&lt;35,"Young",IF(Raw_data_US_healthcare[[#This Row],[Age]]&lt;60,"Middle","Senior"))</f>
        <v>Senior</v>
      </c>
      <c r="E1138" t="s">
        <v>16</v>
      </c>
      <c r="F1138" t="s">
        <v>113</v>
      </c>
      <c r="G1138" t="s">
        <v>113</v>
      </c>
      <c r="H1138" t="s">
        <v>36</v>
      </c>
      <c r="I1138" s="2">
        <v>44770</v>
      </c>
      <c r="J1138" t="s">
        <v>3369</v>
      </c>
      <c r="K1138" t="s">
        <v>3370</v>
      </c>
      <c r="L1138" t="s">
        <v>21</v>
      </c>
      <c r="M1138">
        <v>4377.5397999999996</v>
      </c>
      <c r="N1138">
        <v>221</v>
      </c>
      <c r="O1138" t="s">
        <v>43</v>
      </c>
      <c r="P1138" t="s">
        <v>43</v>
      </c>
      <c r="Q1138" s="2">
        <v>44771</v>
      </c>
      <c r="R1138" t="s">
        <v>23</v>
      </c>
      <c r="S1138" t="s">
        <v>33</v>
      </c>
      <c r="T1138">
        <f>_xlfn.DAYS(Raw_data_US_healthcare[[#This Row],[Discharge Date]],Raw_data_US_healthcare[[#This Row],[Date of Admission]])</f>
        <v>1</v>
      </c>
    </row>
    <row r="1139" spans="1:20" x14ac:dyDescent="0.3">
      <c r="A1139" t="s">
        <v>26512</v>
      </c>
      <c r="B1139" t="s">
        <v>3371</v>
      </c>
      <c r="C1139">
        <v>51</v>
      </c>
      <c r="D1139" t="str">
        <f>IF(Raw_data_US_healthcare[[#This Row],[Age]]&lt;35,"Young",IF(Raw_data_US_healthcare[[#This Row],[Age]]&lt;60,"Middle","Senior"))</f>
        <v>Middle</v>
      </c>
      <c r="E1139" t="s">
        <v>26</v>
      </c>
      <c r="F1139" t="s">
        <v>35</v>
      </c>
      <c r="G1139" t="s">
        <v>35</v>
      </c>
      <c r="H1139" t="s">
        <v>26516</v>
      </c>
      <c r="I1139" s="2">
        <v>44597</v>
      </c>
      <c r="J1139" t="s">
        <v>3372</v>
      </c>
      <c r="K1139" t="s">
        <v>3373</v>
      </c>
      <c r="L1139" t="s">
        <v>56</v>
      </c>
      <c r="M1139">
        <v>22903.932000000001</v>
      </c>
      <c r="N1139">
        <v>460</v>
      </c>
      <c r="O1139" t="s">
        <v>22</v>
      </c>
      <c r="P1139" t="s">
        <v>22</v>
      </c>
      <c r="Q1139" s="2">
        <v>44612</v>
      </c>
      <c r="R1139" t="s">
        <v>48</v>
      </c>
      <c r="S1139" t="s">
        <v>33</v>
      </c>
      <c r="T1139">
        <f>_xlfn.DAYS(Raw_data_US_healthcare[[#This Row],[Discharge Date]],Raw_data_US_healthcare[[#This Row],[Date of Admission]])</f>
        <v>15</v>
      </c>
    </row>
    <row r="1140" spans="1:20" x14ac:dyDescent="0.3">
      <c r="A1140" t="s">
        <v>26511</v>
      </c>
      <c r="B1140" t="s">
        <v>3374</v>
      </c>
      <c r="C1140">
        <v>72</v>
      </c>
      <c r="D1140" t="str">
        <f>IF(Raw_data_US_healthcare[[#This Row],[Age]]&lt;35,"Young",IF(Raw_data_US_healthcare[[#This Row],[Age]]&lt;60,"Middle","Senior"))</f>
        <v>Senior</v>
      </c>
      <c r="E1140" t="s">
        <v>16</v>
      </c>
      <c r="F1140" t="s">
        <v>113</v>
      </c>
      <c r="G1140" t="s">
        <v>113</v>
      </c>
      <c r="H1140" t="s">
        <v>28</v>
      </c>
      <c r="I1140" s="2">
        <v>44733</v>
      </c>
      <c r="J1140" t="s">
        <v>3375</v>
      </c>
      <c r="K1140" t="s">
        <v>3376</v>
      </c>
      <c r="L1140" t="s">
        <v>21</v>
      </c>
      <c r="M1140">
        <v>33738.800799999997</v>
      </c>
      <c r="N1140">
        <v>224</v>
      </c>
      <c r="O1140" t="s">
        <v>22</v>
      </c>
      <c r="P1140" t="s">
        <v>22</v>
      </c>
      <c r="Q1140" s="2">
        <v>44754</v>
      </c>
      <c r="R1140" t="s">
        <v>83</v>
      </c>
      <c r="S1140" t="s">
        <v>24</v>
      </c>
      <c r="T1140">
        <f>_xlfn.DAYS(Raw_data_US_healthcare[[#This Row],[Discharge Date]],Raw_data_US_healthcare[[#This Row],[Date of Admission]])</f>
        <v>21</v>
      </c>
    </row>
    <row r="1141" spans="1:20" x14ac:dyDescent="0.3">
      <c r="A1141" t="s">
        <v>26512</v>
      </c>
      <c r="B1141" t="s">
        <v>3377</v>
      </c>
      <c r="C1141">
        <v>46</v>
      </c>
      <c r="D1141" t="str">
        <f>IF(Raw_data_US_healthcare[[#This Row],[Age]]&lt;35,"Young",IF(Raw_data_US_healthcare[[#This Row],[Age]]&lt;60,"Middle","Senior"))</f>
        <v>Middle</v>
      </c>
      <c r="E1141" t="s">
        <v>26</v>
      </c>
      <c r="F1141" t="s">
        <v>88</v>
      </c>
      <c r="G1141" t="s">
        <v>88</v>
      </c>
      <c r="H1141" t="s">
        <v>26516</v>
      </c>
      <c r="I1141" s="2">
        <v>44711</v>
      </c>
      <c r="J1141" t="s">
        <v>3378</v>
      </c>
      <c r="K1141" t="s">
        <v>3379</v>
      </c>
      <c r="L1141" t="s">
        <v>21</v>
      </c>
      <c r="M1141">
        <v>9899.0148000000008</v>
      </c>
      <c r="N1141">
        <v>306</v>
      </c>
      <c r="O1141" t="s">
        <v>22</v>
      </c>
      <c r="P1141" t="s">
        <v>22</v>
      </c>
      <c r="Q1141" s="2">
        <v>44724</v>
      </c>
      <c r="R1141" t="s">
        <v>48</v>
      </c>
      <c r="S1141" t="s">
        <v>24</v>
      </c>
      <c r="T1141">
        <f>_xlfn.DAYS(Raw_data_US_healthcare[[#This Row],[Discharge Date]],Raw_data_US_healthcare[[#This Row],[Date of Admission]])</f>
        <v>13</v>
      </c>
    </row>
    <row r="1142" spans="1:20" x14ac:dyDescent="0.3">
      <c r="A1142" t="s">
        <v>26512</v>
      </c>
      <c r="B1142" t="s">
        <v>2874</v>
      </c>
      <c r="C1142">
        <v>23</v>
      </c>
      <c r="D1142" t="str">
        <f>IF(Raw_data_US_healthcare[[#This Row],[Age]]&lt;35,"Young",IF(Raw_data_US_healthcare[[#This Row],[Age]]&lt;60,"Middle","Senior"))</f>
        <v>Young</v>
      </c>
      <c r="E1142" t="s">
        <v>26</v>
      </c>
      <c r="F1142" t="s">
        <v>113</v>
      </c>
      <c r="G1142" t="s">
        <v>113</v>
      </c>
      <c r="H1142" t="s">
        <v>26516</v>
      </c>
      <c r="I1142" s="2">
        <v>43908</v>
      </c>
      <c r="J1142" t="s">
        <v>3380</v>
      </c>
      <c r="K1142" t="s">
        <v>3381</v>
      </c>
      <c r="L1142" t="s">
        <v>31</v>
      </c>
      <c r="M1142">
        <v>2952.7719999999999</v>
      </c>
      <c r="N1142">
        <v>414</v>
      </c>
      <c r="O1142" t="s">
        <v>22</v>
      </c>
      <c r="P1142" t="s">
        <v>22</v>
      </c>
      <c r="Q1142" s="2">
        <v>43922</v>
      </c>
      <c r="R1142" t="s">
        <v>44</v>
      </c>
      <c r="S1142" t="s">
        <v>45</v>
      </c>
      <c r="T1142">
        <f>_xlfn.DAYS(Raw_data_US_healthcare[[#This Row],[Discharge Date]],Raw_data_US_healthcare[[#This Row],[Date of Admission]])</f>
        <v>14</v>
      </c>
    </row>
    <row r="1143" spans="1:20" x14ac:dyDescent="0.3">
      <c r="A1143" t="s">
        <v>26511</v>
      </c>
      <c r="B1143" t="s">
        <v>3382</v>
      </c>
      <c r="C1143">
        <v>24</v>
      </c>
      <c r="D1143" t="str">
        <f>IF(Raw_data_US_healthcare[[#This Row],[Age]]&lt;35,"Young",IF(Raw_data_US_healthcare[[#This Row],[Age]]&lt;60,"Middle","Senior"))</f>
        <v>Young</v>
      </c>
      <c r="E1143" t="s">
        <v>16</v>
      </c>
      <c r="F1143" t="s">
        <v>228</v>
      </c>
      <c r="G1143" t="s">
        <v>228</v>
      </c>
      <c r="H1143" t="s">
        <v>18</v>
      </c>
      <c r="I1143" s="2">
        <v>45062</v>
      </c>
      <c r="J1143" t="s">
        <v>3383</v>
      </c>
      <c r="K1143" t="s">
        <v>3384</v>
      </c>
      <c r="L1143" t="s">
        <v>60</v>
      </c>
      <c r="M1143">
        <v>58936.144699999997</v>
      </c>
      <c r="N1143">
        <v>350</v>
      </c>
      <c r="O1143" t="s">
        <v>39</v>
      </c>
      <c r="P1143" t="s">
        <v>39</v>
      </c>
      <c r="Q1143" s="2">
        <v>45091</v>
      </c>
      <c r="R1143" t="s">
        <v>23</v>
      </c>
      <c r="S1143" t="s">
        <v>24</v>
      </c>
      <c r="T1143">
        <f>_xlfn.DAYS(Raw_data_US_healthcare[[#This Row],[Discharge Date]],Raw_data_US_healthcare[[#This Row],[Date of Admission]])</f>
        <v>29</v>
      </c>
    </row>
    <row r="1144" spans="1:20" x14ac:dyDescent="0.3">
      <c r="A1144" t="s">
        <v>26511</v>
      </c>
      <c r="B1144" t="s">
        <v>3385</v>
      </c>
      <c r="C1144">
        <v>41</v>
      </c>
      <c r="D1144" t="str">
        <f>IF(Raw_data_US_healthcare[[#This Row],[Age]]&lt;35,"Young",IF(Raw_data_US_healthcare[[#This Row],[Age]]&lt;60,"Middle","Senior"))</f>
        <v>Middle</v>
      </c>
      <c r="E1144" t="s">
        <v>16</v>
      </c>
      <c r="F1144" t="s">
        <v>113</v>
      </c>
      <c r="G1144" t="s">
        <v>113</v>
      </c>
      <c r="H1144" t="s">
        <v>28</v>
      </c>
      <c r="I1144" s="2">
        <v>44349</v>
      </c>
      <c r="J1144" t="s">
        <v>3386</v>
      </c>
      <c r="K1144" t="s">
        <v>3387</v>
      </c>
      <c r="L1144" t="s">
        <v>31</v>
      </c>
      <c r="M1144">
        <v>40615.777999999998</v>
      </c>
      <c r="N1144">
        <v>157</v>
      </c>
      <c r="O1144" t="s">
        <v>22</v>
      </c>
      <c r="P1144" t="s">
        <v>22</v>
      </c>
      <c r="Q1144" s="2">
        <v>44358</v>
      </c>
      <c r="R1144" t="s">
        <v>83</v>
      </c>
      <c r="S1144" t="s">
        <v>45</v>
      </c>
      <c r="T1144">
        <f>_xlfn.DAYS(Raw_data_US_healthcare[[#This Row],[Discharge Date]],Raw_data_US_healthcare[[#This Row],[Date of Admission]])</f>
        <v>9</v>
      </c>
    </row>
    <row r="1145" spans="1:20" x14ac:dyDescent="0.3">
      <c r="A1145" t="s">
        <v>26511</v>
      </c>
      <c r="B1145" t="s">
        <v>3388</v>
      </c>
      <c r="C1145">
        <v>25</v>
      </c>
      <c r="D1145" t="str">
        <f>IF(Raw_data_US_healthcare[[#This Row],[Age]]&lt;35,"Young",IF(Raw_data_US_healthcare[[#This Row],[Age]]&lt;60,"Middle","Senior"))</f>
        <v>Young</v>
      </c>
      <c r="E1145" t="s">
        <v>16</v>
      </c>
      <c r="F1145" t="s">
        <v>88</v>
      </c>
      <c r="G1145" t="s">
        <v>88</v>
      </c>
      <c r="H1145" t="s">
        <v>26514</v>
      </c>
      <c r="I1145" s="2">
        <v>44092</v>
      </c>
      <c r="J1145" t="s">
        <v>3389</v>
      </c>
      <c r="K1145" t="s">
        <v>3390</v>
      </c>
      <c r="L1145" t="s">
        <v>31</v>
      </c>
      <c r="M1145">
        <v>3374.1033000000002</v>
      </c>
      <c r="N1145">
        <v>312</v>
      </c>
      <c r="O1145" t="s">
        <v>43</v>
      </c>
      <c r="P1145" t="s">
        <v>43</v>
      </c>
      <c r="Q1145" s="2">
        <v>44116</v>
      </c>
      <c r="R1145" t="s">
        <v>23</v>
      </c>
      <c r="S1145" t="s">
        <v>24</v>
      </c>
      <c r="T1145">
        <f>_xlfn.DAYS(Raw_data_US_healthcare[[#This Row],[Discharge Date]],Raw_data_US_healthcare[[#This Row],[Date of Admission]])</f>
        <v>24</v>
      </c>
    </row>
    <row r="1146" spans="1:20" x14ac:dyDescent="0.3">
      <c r="A1146" t="s">
        <v>26512</v>
      </c>
      <c r="B1146" t="s">
        <v>3391</v>
      </c>
      <c r="C1146">
        <v>77</v>
      </c>
      <c r="D1146" t="str">
        <f>IF(Raw_data_US_healthcare[[#This Row],[Age]]&lt;35,"Young",IF(Raw_data_US_healthcare[[#This Row],[Age]]&lt;60,"Middle","Senior"))</f>
        <v>Senior</v>
      </c>
      <c r="E1146" t="s">
        <v>26</v>
      </c>
      <c r="F1146" t="s">
        <v>35</v>
      </c>
      <c r="G1146" t="s">
        <v>35</v>
      </c>
      <c r="H1146" t="s">
        <v>69</v>
      </c>
      <c r="I1146" s="2">
        <v>43590</v>
      </c>
      <c r="J1146" t="s">
        <v>3392</v>
      </c>
      <c r="K1146" t="s">
        <v>3393</v>
      </c>
      <c r="L1146" t="s">
        <v>21</v>
      </c>
      <c r="M1146">
        <v>22758.872800000001</v>
      </c>
      <c r="N1146">
        <v>130</v>
      </c>
      <c r="O1146" t="s">
        <v>22</v>
      </c>
      <c r="P1146" t="s">
        <v>22</v>
      </c>
      <c r="Q1146" s="2">
        <v>43604</v>
      </c>
      <c r="R1146" t="s">
        <v>44</v>
      </c>
      <c r="S1146" t="s">
        <v>24</v>
      </c>
      <c r="T1146">
        <f>_xlfn.DAYS(Raw_data_US_healthcare[[#This Row],[Discharge Date]],Raw_data_US_healthcare[[#This Row],[Date of Admission]])</f>
        <v>14</v>
      </c>
    </row>
    <row r="1147" spans="1:20" x14ac:dyDescent="0.3">
      <c r="A1147" t="s">
        <v>26512</v>
      </c>
      <c r="B1147" t="s">
        <v>3394</v>
      </c>
      <c r="C1147">
        <v>20</v>
      </c>
      <c r="D1147" t="str">
        <f>IF(Raw_data_US_healthcare[[#This Row],[Age]]&lt;35,"Young",IF(Raw_data_US_healthcare[[#This Row],[Age]]&lt;60,"Middle","Senior"))</f>
        <v>Young</v>
      </c>
      <c r="E1147" t="s">
        <v>26</v>
      </c>
      <c r="F1147" t="s">
        <v>49</v>
      </c>
      <c r="G1147" t="s">
        <v>49</v>
      </c>
      <c r="H1147" t="s">
        <v>26516</v>
      </c>
      <c r="I1147" s="2">
        <v>44949</v>
      </c>
      <c r="J1147" t="s">
        <v>3395</v>
      </c>
      <c r="K1147" t="s">
        <v>3396</v>
      </c>
      <c r="L1147" t="s">
        <v>52</v>
      </c>
      <c r="M1147">
        <v>1753.2660000000001</v>
      </c>
      <c r="N1147">
        <v>345</v>
      </c>
      <c r="O1147" t="s">
        <v>39</v>
      </c>
      <c r="P1147" t="s">
        <v>39</v>
      </c>
      <c r="Q1147" s="2">
        <v>44963</v>
      </c>
      <c r="R1147" t="s">
        <v>83</v>
      </c>
      <c r="S1147" t="s">
        <v>24</v>
      </c>
      <c r="T1147">
        <f>_xlfn.DAYS(Raw_data_US_healthcare[[#This Row],[Discharge Date]],Raw_data_US_healthcare[[#This Row],[Date of Admission]])</f>
        <v>14</v>
      </c>
    </row>
    <row r="1148" spans="1:20" x14ac:dyDescent="0.3">
      <c r="A1148" t="s">
        <v>26511</v>
      </c>
      <c r="B1148" t="s">
        <v>3397</v>
      </c>
      <c r="C1148">
        <v>83</v>
      </c>
      <c r="D1148" t="str">
        <f>IF(Raw_data_US_healthcare[[#This Row],[Age]]&lt;35,"Young",IF(Raw_data_US_healthcare[[#This Row],[Age]]&lt;60,"Middle","Senior"))</f>
        <v>Senior</v>
      </c>
      <c r="E1148" t="s">
        <v>16</v>
      </c>
      <c r="F1148" t="s">
        <v>62</v>
      </c>
      <c r="G1148" t="s">
        <v>62</v>
      </c>
      <c r="H1148" t="s">
        <v>26514</v>
      </c>
      <c r="I1148" s="2">
        <v>44353</v>
      </c>
      <c r="J1148" t="s">
        <v>3398</v>
      </c>
      <c r="K1148" t="s">
        <v>3399</v>
      </c>
      <c r="L1148" t="s">
        <v>21</v>
      </c>
      <c r="M1148">
        <v>28980.0357</v>
      </c>
      <c r="N1148">
        <v>456</v>
      </c>
      <c r="O1148" t="s">
        <v>43</v>
      </c>
      <c r="P1148" t="s">
        <v>43</v>
      </c>
      <c r="Q1148" s="2">
        <v>44357</v>
      </c>
      <c r="R1148" t="s">
        <v>23</v>
      </c>
      <c r="S1148" t="s">
        <v>33</v>
      </c>
      <c r="T1148">
        <f>_xlfn.DAYS(Raw_data_US_healthcare[[#This Row],[Discharge Date]],Raw_data_US_healthcare[[#This Row],[Date of Admission]])</f>
        <v>4</v>
      </c>
    </row>
    <row r="1149" spans="1:20" x14ac:dyDescent="0.3">
      <c r="A1149" t="s">
        <v>26511</v>
      </c>
      <c r="B1149" t="s">
        <v>3400</v>
      </c>
      <c r="C1149">
        <v>85</v>
      </c>
      <c r="D1149" t="str">
        <f>IF(Raw_data_US_healthcare[[#This Row],[Age]]&lt;35,"Young",IF(Raw_data_US_healthcare[[#This Row],[Age]]&lt;60,"Middle","Senior"))</f>
        <v>Senior</v>
      </c>
      <c r="E1149" t="s">
        <v>16</v>
      </c>
      <c r="F1149" t="s">
        <v>88</v>
      </c>
      <c r="G1149" t="s">
        <v>88</v>
      </c>
      <c r="H1149" t="s">
        <v>69</v>
      </c>
      <c r="I1149" s="2">
        <v>44473</v>
      </c>
      <c r="J1149" t="s">
        <v>3401</v>
      </c>
      <c r="K1149" t="s">
        <v>3402</v>
      </c>
      <c r="L1149" t="s">
        <v>21</v>
      </c>
      <c r="M1149">
        <v>23344.8537</v>
      </c>
      <c r="N1149">
        <v>393</v>
      </c>
      <c r="O1149" t="s">
        <v>22</v>
      </c>
      <c r="P1149" t="s">
        <v>22</v>
      </c>
      <c r="Q1149" s="2">
        <v>44487</v>
      </c>
      <c r="R1149" t="s">
        <v>83</v>
      </c>
      <c r="S1149" t="s">
        <v>45</v>
      </c>
      <c r="T1149">
        <f>_xlfn.DAYS(Raw_data_US_healthcare[[#This Row],[Discharge Date]],Raw_data_US_healthcare[[#This Row],[Date of Admission]])</f>
        <v>14</v>
      </c>
    </row>
    <row r="1150" spans="1:20" x14ac:dyDescent="0.3">
      <c r="A1150" t="s">
        <v>26512</v>
      </c>
      <c r="B1150" t="s">
        <v>3403</v>
      </c>
      <c r="C1150">
        <v>24</v>
      </c>
      <c r="D1150" t="str">
        <f>IF(Raw_data_US_healthcare[[#This Row],[Age]]&lt;35,"Young",IF(Raw_data_US_healthcare[[#This Row],[Age]]&lt;60,"Middle","Senior"))</f>
        <v>Young</v>
      </c>
      <c r="E1150" t="s">
        <v>26</v>
      </c>
      <c r="F1150" t="s">
        <v>113</v>
      </c>
      <c r="G1150" t="s">
        <v>113</v>
      </c>
      <c r="H1150" t="s">
        <v>36</v>
      </c>
      <c r="I1150" s="2">
        <v>43435</v>
      </c>
      <c r="J1150" t="s">
        <v>3404</v>
      </c>
      <c r="K1150" t="s">
        <v>3405</v>
      </c>
      <c r="L1150" t="s">
        <v>60</v>
      </c>
      <c r="M1150">
        <v>737.06420000000003</v>
      </c>
      <c r="N1150">
        <v>119</v>
      </c>
      <c r="O1150" t="s">
        <v>22</v>
      </c>
      <c r="P1150" t="s">
        <v>22</v>
      </c>
      <c r="Q1150" s="2">
        <v>43445</v>
      </c>
      <c r="R1150" t="s">
        <v>32</v>
      </c>
      <c r="S1150" t="s">
        <v>33</v>
      </c>
      <c r="T1150">
        <f>_xlfn.DAYS(Raw_data_US_healthcare[[#This Row],[Discharge Date]],Raw_data_US_healthcare[[#This Row],[Date of Admission]])</f>
        <v>10</v>
      </c>
    </row>
    <row r="1151" spans="1:20" x14ac:dyDescent="0.3">
      <c r="A1151" t="s">
        <v>26511</v>
      </c>
      <c r="B1151" t="s">
        <v>3406</v>
      </c>
      <c r="C1151">
        <v>74</v>
      </c>
      <c r="D1151" t="str">
        <f>IF(Raw_data_US_healthcare[[#This Row],[Age]]&lt;35,"Young",IF(Raw_data_US_healthcare[[#This Row],[Age]]&lt;60,"Middle","Senior"))</f>
        <v>Senior</v>
      </c>
      <c r="E1151" t="s">
        <v>16</v>
      </c>
      <c r="F1151" t="s">
        <v>27</v>
      </c>
      <c r="G1151" t="s">
        <v>27</v>
      </c>
      <c r="H1151" t="s">
        <v>26516</v>
      </c>
      <c r="I1151" s="2">
        <v>44001</v>
      </c>
      <c r="J1151" t="s">
        <v>2802</v>
      </c>
      <c r="K1151" t="s">
        <v>3407</v>
      </c>
      <c r="L1151" t="s">
        <v>21</v>
      </c>
      <c r="M1151">
        <v>14425.7646</v>
      </c>
      <c r="N1151">
        <v>358</v>
      </c>
      <c r="O1151" t="s">
        <v>43</v>
      </c>
      <c r="P1151" t="s">
        <v>43</v>
      </c>
      <c r="Q1151" s="2">
        <v>44022</v>
      </c>
      <c r="R1151" t="s">
        <v>23</v>
      </c>
      <c r="S1151" t="s">
        <v>45</v>
      </c>
      <c r="T1151">
        <f>_xlfn.DAYS(Raw_data_US_healthcare[[#This Row],[Discharge Date]],Raw_data_US_healthcare[[#This Row],[Date of Admission]])</f>
        <v>21</v>
      </c>
    </row>
    <row r="1152" spans="1:20" x14ac:dyDescent="0.3">
      <c r="A1152" t="s">
        <v>26512</v>
      </c>
      <c r="B1152" t="s">
        <v>3408</v>
      </c>
      <c r="C1152">
        <v>29</v>
      </c>
      <c r="D1152" t="str">
        <f>IF(Raw_data_US_healthcare[[#This Row],[Age]]&lt;35,"Young",IF(Raw_data_US_healthcare[[#This Row],[Age]]&lt;60,"Middle","Senior"))</f>
        <v>Young</v>
      </c>
      <c r="E1152" t="s">
        <v>26</v>
      </c>
      <c r="F1152" t="s">
        <v>35</v>
      </c>
      <c r="G1152" t="s">
        <v>35</v>
      </c>
      <c r="H1152" t="s">
        <v>26514</v>
      </c>
      <c r="I1152" s="2">
        <v>44968</v>
      </c>
      <c r="J1152" t="s">
        <v>3409</v>
      </c>
      <c r="K1152" t="s">
        <v>3410</v>
      </c>
      <c r="L1152" t="s">
        <v>60</v>
      </c>
      <c r="M1152">
        <v>3246.3895000000002</v>
      </c>
      <c r="N1152">
        <v>436</v>
      </c>
      <c r="O1152" t="s">
        <v>39</v>
      </c>
      <c r="P1152" t="s">
        <v>39</v>
      </c>
      <c r="Q1152" s="2">
        <v>44989</v>
      </c>
      <c r="R1152" t="s">
        <v>44</v>
      </c>
      <c r="S1152" t="s">
        <v>33</v>
      </c>
      <c r="T1152">
        <f>_xlfn.DAYS(Raw_data_US_healthcare[[#This Row],[Discharge Date]],Raw_data_US_healthcare[[#This Row],[Date of Admission]])</f>
        <v>21</v>
      </c>
    </row>
    <row r="1153" spans="1:20" x14ac:dyDescent="0.3">
      <c r="A1153" t="s">
        <v>26511</v>
      </c>
      <c r="B1153" t="s">
        <v>3411</v>
      </c>
      <c r="C1153">
        <v>69</v>
      </c>
      <c r="D1153" t="str">
        <f>IF(Raw_data_US_healthcare[[#This Row],[Age]]&lt;35,"Young",IF(Raw_data_US_healthcare[[#This Row],[Age]]&lt;60,"Middle","Senior"))</f>
        <v>Senior</v>
      </c>
      <c r="E1153" t="s">
        <v>16</v>
      </c>
      <c r="F1153" t="s">
        <v>27</v>
      </c>
      <c r="G1153" t="s">
        <v>27</v>
      </c>
      <c r="H1153" t="s">
        <v>18</v>
      </c>
      <c r="I1153" s="2">
        <v>44782</v>
      </c>
      <c r="J1153" t="s">
        <v>3412</v>
      </c>
      <c r="K1153" t="s">
        <v>3413</v>
      </c>
      <c r="L1153" t="s">
        <v>21</v>
      </c>
      <c r="M1153">
        <v>39874.315999999999</v>
      </c>
      <c r="N1153">
        <v>326</v>
      </c>
      <c r="O1153" t="s">
        <v>39</v>
      </c>
      <c r="P1153" t="s">
        <v>39</v>
      </c>
      <c r="Q1153" s="2">
        <v>44800</v>
      </c>
      <c r="R1153" t="s">
        <v>32</v>
      </c>
      <c r="S1153" t="s">
        <v>24</v>
      </c>
      <c r="T1153">
        <f>_xlfn.DAYS(Raw_data_US_healthcare[[#This Row],[Discharge Date]],Raw_data_US_healthcare[[#This Row],[Date of Admission]])</f>
        <v>18</v>
      </c>
    </row>
    <row r="1154" spans="1:20" x14ac:dyDescent="0.3">
      <c r="A1154" t="s">
        <v>26512</v>
      </c>
      <c r="B1154" t="s">
        <v>3414</v>
      </c>
      <c r="C1154">
        <v>53</v>
      </c>
      <c r="D1154" t="str">
        <f>IF(Raw_data_US_healthcare[[#This Row],[Age]]&lt;35,"Young",IF(Raw_data_US_healthcare[[#This Row],[Age]]&lt;60,"Middle","Senior"))</f>
        <v>Middle</v>
      </c>
      <c r="E1154" t="s">
        <v>26</v>
      </c>
      <c r="F1154" t="s">
        <v>35</v>
      </c>
      <c r="G1154" t="s">
        <v>35</v>
      </c>
      <c r="H1154" t="s">
        <v>26516</v>
      </c>
      <c r="I1154" s="2">
        <v>43741</v>
      </c>
      <c r="J1154" t="s">
        <v>3415</v>
      </c>
      <c r="K1154" t="s">
        <v>3416</v>
      </c>
      <c r="L1154" t="s">
        <v>56</v>
      </c>
      <c r="M1154">
        <v>23773.8904</v>
      </c>
      <c r="N1154">
        <v>493</v>
      </c>
      <c r="O1154" t="s">
        <v>43</v>
      </c>
      <c r="P1154" t="s">
        <v>43</v>
      </c>
      <c r="Q1154" s="2">
        <v>43742</v>
      </c>
      <c r="R1154" t="s">
        <v>23</v>
      </c>
      <c r="S1154" t="s">
        <v>33</v>
      </c>
      <c r="T1154">
        <f>_xlfn.DAYS(Raw_data_US_healthcare[[#This Row],[Discharge Date]],Raw_data_US_healthcare[[#This Row],[Date of Admission]])</f>
        <v>1</v>
      </c>
    </row>
    <row r="1155" spans="1:20" x14ac:dyDescent="0.3">
      <c r="A1155" t="s">
        <v>26512</v>
      </c>
      <c r="B1155" t="s">
        <v>3417</v>
      </c>
      <c r="C1155">
        <v>53</v>
      </c>
      <c r="D1155" t="str">
        <f>IF(Raw_data_US_healthcare[[#This Row],[Age]]&lt;35,"Young",IF(Raw_data_US_healthcare[[#This Row],[Age]]&lt;60,"Middle","Senior"))</f>
        <v>Middle</v>
      </c>
      <c r="E1155" t="s">
        <v>26</v>
      </c>
      <c r="F1155" t="s">
        <v>49</v>
      </c>
      <c r="G1155" t="s">
        <v>49</v>
      </c>
      <c r="H1155" t="s">
        <v>26516</v>
      </c>
      <c r="I1155" s="2">
        <v>44463</v>
      </c>
      <c r="J1155" t="s">
        <v>3418</v>
      </c>
      <c r="K1155" t="s">
        <v>3419</v>
      </c>
      <c r="L1155" t="s">
        <v>52</v>
      </c>
      <c r="M1155">
        <v>15889.309300000001</v>
      </c>
      <c r="N1155">
        <v>133</v>
      </c>
      <c r="O1155" t="s">
        <v>43</v>
      </c>
      <c r="P1155" t="s">
        <v>43</v>
      </c>
      <c r="Q1155" s="2">
        <v>44480</v>
      </c>
      <c r="R1155" t="s">
        <v>32</v>
      </c>
      <c r="S1155" t="s">
        <v>45</v>
      </c>
      <c r="T1155">
        <f>_xlfn.DAYS(Raw_data_US_healthcare[[#This Row],[Discharge Date]],Raw_data_US_healthcare[[#This Row],[Date of Admission]])</f>
        <v>17</v>
      </c>
    </row>
    <row r="1156" spans="1:20" x14ac:dyDescent="0.3">
      <c r="A1156" t="s">
        <v>26511</v>
      </c>
      <c r="B1156" t="s">
        <v>3420</v>
      </c>
      <c r="C1156">
        <v>48</v>
      </c>
      <c r="D1156" t="str">
        <f>IF(Raw_data_US_healthcare[[#This Row],[Age]]&lt;35,"Young",IF(Raw_data_US_healthcare[[#This Row],[Age]]&lt;60,"Middle","Senior"))</f>
        <v>Middle</v>
      </c>
      <c r="E1156" t="s">
        <v>16</v>
      </c>
      <c r="F1156" t="s">
        <v>88</v>
      </c>
      <c r="G1156" t="s">
        <v>88</v>
      </c>
      <c r="H1156" t="s">
        <v>26516</v>
      </c>
      <c r="I1156" s="2">
        <v>45214</v>
      </c>
      <c r="J1156" t="s">
        <v>3421</v>
      </c>
      <c r="K1156" t="s">
        <v>1408</v>
      </c>
      <c r="L1156" t="s">
        <v>52</v>
      </c>
      <c r="M1156">
        <v>21248.910800000001</v>
      </c>
      <c r="N1156">
        <v>465</v>
      </c>
      <c r="O1156" t="s">
        <v>43</v>
      </c>
      <c r="P1156" t="s">
        <v>43</v>
      </c>
      <c r="Q1156" s="2">
        <v>45224</v>
      </c>
      <c r="R1156" t="s">
        <v>23</v>
      </c>
      <c r="S1156" t="s">
        <v>24</v>
      </c>
      <c r="T1156">
        <f>_xlfn.DAYS(Raw_data_US_healthcare[[#This Row],[Discharge Date]],Raw_data_US_healthcare[[#This Row],[Date of Admission]])</f>
        <v>10</v>
      </c>
    </row>
    <row r="1157" spans="1:20" x14ac:dyDescent="0.3">
      <c r="A1157" t="s">
        <v>26512</v>
      </c>
      <c r="B1157" t="s">
        <v>3422</v>
      </c>
      <c r="C1157">
        <v>69</v>
      </c>
      <c r="D1157" t="str">
        <f>IF(Raw_data_US_healthcare[[#This Row],[Age]]&lt;35,"Young",IF(Raw_data_US_healthcare[[#This Row],[Age]]&lt;60,"Middle","Senior"))</f>
        <v>Senior</v>
      </c>
      <c r="E1157" t="s">
        <v>26</v>
      </c>
      <c r="F1157" t="s">
        <v>27</v>
      </c>
      <c r="G1157" t="s">
        <v>27</v>
      </c>
      <c r="H1157" t="s">
        <v>18</v>
      </c>
      <c r="I1157" s="2">
        <v>44739</v>
      </c>
      <c r="J1157" t="s">
        <v>3423</v>
      </c>
      <c r="K1157" t="s">
        <v>3424</v>
      </c>
      <c r="L1157" t="s">
        <v>21</v>
      </c>
      <c r="M1157">
        <v>52940.2071</v>
      </c>
      <c r="N1157">
        <v>352</v>
      </c>
      <c r="O1157" t="s">
        <v>43</v>
      </c>
      <c r="P1157" t="s">
        <v>43</v>
      </c>
      <c r="Q1157" s="2">
        <v>44758</v>
      </c>
      <c r="R1157" t="s">
        <v>48</v>
      </c>
      <c r="S1157" t="s">
        <v>33</v>
      </c>
      <c r="T1157">
        <f>_xlfn.DAYS(Raw_data_US_healthcare[[#This Row],[Discharge Date]],Raw_data_US_healthcare[[#This Row],[Date of Admission]])</f>
        <v>19</v>
      </c>
    </row>
    <row r="1158" spans="1:20" x14ac:dyDescent="0.3">
      <c r="A1158" t="s">
        <v>26512</v>
      </c>
      <c r="B1158" t="s">
        <v>3425</v>
      </c>
      <c r="C1158">
        <v>63</v>
      </c>
      <c r="D1158" t="str">
        <f>IF(Raw_data_US_healthcare[[#This Row],[Age]]&lt;35,"Young",IF(Raw_data_US_healthcare[[#This Row],[Age]]&lt;60,"Middle","Senior"))</f>
        <v>Senior</v>
      </c>
      <c r="E1158" t="s">
        <v>26</v>
      </c>
      <c r="F1158" t="s">
        <v>49</v>
      </c>
      <c r="G1158" t="s">
        <v>49</v>
      </c>
      <c r="H1158" t="s">
        <v>26516</v>
      </c>
      <c r="I1158" s="2">
        <v>45040</v>
      </c>
      <c r="J1158" t="s">
        <v>3426</v>
      </c>
      <c r="K1158" t="s">
        <v>3427</v>
      </c>
      <c r="L1158" t="s">
        <v>21</v>
      </c>
      <c r="M1158">
        <v>2661.1349</v>
      </c>
      <c r="N1158">
        <v>207</v>
      </c>
      <c r="O1158" t="s">
        <v>39</v>
      </c>
      <c r="P1158" t="s">
        <v>39</v>
      </c>
      <c r="Q1158" s="2">
        <v>45043</v>
      </c>
      <c r="R1158" t="s">
        <v>83</v>
      </c>
      <c r="S1158" t="s">
        <v>45</v>
      </c>
      <c r="T1158">
        <f>_xlfn.DAYS(Raw_data_US_healthcare[[#This Row],[Discharge Date]],Raw_data_US_healthcare[[#This Row],[Date of Admission]])</f>
        <v>3</v>
      </c>
    </row>
    <row r="1159" spans="1:20" x14ac:dyDescent="0.3">
      <c r="A1159" t="s">
        <v>26511</v>
      </c>
      <c r="B1159" t="s">
        <v>3428</v>
      </c>
      <c r="C1159">
        <v>70</v>
      </c>
      <c r="D1159" t="str">
        <f>IF(Raw_data_US_healthcare[[#This Row],[Age]]&lt;35,"Young",IF(Raw_data_US_healthcare[[#This Row],[Age]]&lt;60,"Middle","Senior"))</f>
        <v>Senior</v>
      </c>
      <c r="E1159" t="s">
        <v>16</v>
      </c>
      <c r="F1159" t="s">
        <v>113</v>
      </c>
      <c r="G1159" t="s">
        <v>113</v>
      </c>
      <c r="H1159" t="s">
        <v>26514</v>
      </c>
      <c r="I1159" s="2">
        <v>43424</v>
      </c>
      <c r="J1159" t="s">
        <v>3429</v>
      </c>
      <c r="K1159" t="s">
        <v>3430</v>
      </c>
      <c r="L1159" t="s">
        <v>21</v>
      </c>
      <c r="M1159">
        <v>16543.514599999999</v>
      </c>
      <c r="N1159">
        <v>462</v>
      </c>
      <c r="O1159" t="s">
        <v>39</v>
      </c>
      <c r="P1159" t="s">
        <v>39</v>
      </c>
      <c r="Q1159" s="2">
        <v>43431</v>
      </c>
      <c r="R1159" t="s">
        <v>44</v>
      </c>
      <c r="S1159" t="s">
        <v>45</v>
      </c>
      <c r="T1159">
        <f>_xlfn.DAYS(Raw_data_US_healthcare[[#This Row],[Discharge Date]],Raw_data_US_healthcare[[#This Row],[Date of Admission]])</f>
        <v>7</v>
      </c>
    </row>
    <row r="1160" spans="1:20" x14ac:dyDescent="0.3">
      <c r="A1160" t="s">
        <v>26512</v>
      </c>
      <c r="B1160" t="s">
        <v>3431</v>
      </c>
      <c r="C1160">
        <v>48</v>
      </c>
      <c r="D1160" t="str">
        <f>IF(Raw_data_US_healthcare[[#This Row],[Age]]&lt;35,"Young",IF(Raw_data_US_healthcare[[#This Row],[Age]]&lt;60,"Middle","Senior"))</f>
        <v>Middle</v>
      </c>
      <c r="E1160" t="s">
        <v>26</v>
      </c>
      <c r="F1160" t="s">
        <v>62</v>
      </c>
      <c r="G1160" t="s">
        <v>62</v>
      </c>
      <c r="H1160" t="s">
        <v>36</v>
      </c>
      <c r="I1160" s="2">
        <v>43920</v>
      </c>
      <c r="J1160" t="s">
        <v>3432</v>
      </c>
      <c r="K1160" t="s">
        <v>3433</v>
      </c>
      <c r="L1160" t="s">
        <v>52</v>
      </c>
      <c r="M1160">
        <v>7909.5078999999996</v>
      </c>
      <c r="N1160">
        <v>336</v>
      </c>
      <c r="O1160" t="s">
        <v>22</v>
      </c>
      <c r="P1160" t="s">
        <v>22</v>
      </c>
      <c r="Q1160" s="2">
        <v>43942</v>
      </c>
      <c r="R1160" t="s">
        <v>32</v>
      </c>
      <c r="S1160" t="s">
        <v>33</v>
      </c>
      <c r="T1160">
        <f>_xlfn.DAYS(Raw_data_US_healthcare[[#This Row],[Discharge Date]],Raw_data_US_healthcare[[#This Row],[Date of Admission]])</f>
        <v>22</v>
      </c>
    </row>
    <row r="1161" spans="1:20" x14ac:dyDescent="0.3">
      <c r="A1161" t="s">
        <v>26511</v>
      </c>
      <c r="B1161" t="s">
        <v>3434</v>
      </c>
      <c r="C1161">
        <v>23</v>
      </c>
      <c r="D1161" t="str">
        <f>IF(Raw_data_US_healthcare[[#This Row],[Age]]&lt;35,"Young",IF(Raw_data_US_healthcare[[#This Row],[Age]]&lt;60,"Middle","Senior"))</f>
        <v>Young</v>
      </c>
      <c r="E1161" t="s">
        <v>16</v>
      </c>
      <c r="F1161" t="s">
        <v>35</v>
      </c>
      <c r="G1161" t="s">
        <v>35</v>
      </c>
      <c r="H1161" t="s">
        <v>36</v>
      </c>
      <c r="I1161" s="2">
        <v>44314</v>
      </c>
      <c r="J1161" t="s">
        <v>3435</v>
      </c>
      <c r="K1161" t="s">
        <v>2496</v>
      </c>
      <c r="L1161" t="s">
        <v>31</v>
      </c>
      <c r="M1161">
        <v>2293.0821000000001</v>
      </c>
      <c r="N1161">
        <v>138</v>
      </c>
      <c r="O1161" t="s">
        <v>39</v>
      </c>
      <c r="P1161" t="s">
        <v>39</v>
      </c>
      <c r="Q1161" s="2">
        <v>44317</v>
      </c>
      <c r="R1161" t="s">
        <v>83</v>
      </c>
      <c r="S1161" t="s">
        <v>45</v>
      </c>
      <c r="T1161">
        <f>_xlfn.DAYS(Raw_data_US_healthcare[[#This Row],[Discharge Date]],Raw_data_US_healthcare[[#This Row],[Date of Admission]])</f>
        <v>3</v>
      </c>
    </row>
    <row r="1162" spans="1:20" x14ac:dyDescent="0.3">
      <c r="A1162" t="s">
        <v>26511</v>
      </c>
      <c r="B1162" t="s">
        <v>3436</v>
      </c>
      <c r="C1162">
        <v>71</v>
      </c>
      <c r="D1162" t="str">
        <f>IF(Raw_data_US_healthcare[[#This Row],[Age]]&lt;35,"Young",IF(Raw_data_US_healthcare[[#This Row],[Age]]&lt;60,"Middle","Senior"))</f>
        <v>Senior</v>
      </c>
      <c r="E1162" t="s">
        <v>16</v>
      </c>
      <c r="F1162" t="s">
        <v>88</v>
      </c>
      <c r="G1162" t="s">
        <v>88</v>
      </c>
      <c r="H1162" t="s">
        <v>18</v>
      </c>
      <c r="I1162" s="2">
        <v>44698</v>
      </c>
      <c r="J1162" t="s">
        <v>3437</v>
      </c>
      <c r="K1162" t="s">
        <v>3438</v>
      </c>
      <c r="L1162" t="s">
        <v>21</v>
      </c>
      <c r="M1162">
        <v>23112.1306</v>
      </c>
      <c r="N1162">
        <v>384</v>
      </c>
      <c r="O1162" t="s">
        <v>43</v>
      </c>
      <c r="P1162" t="s">
        <v>43</v>
      </c>
      <c r="Q1162" s="2">
        <v>44701</v>
      </c>
      <c r="R1162" t="s">
        <v>23</v>
      </c>
      <c r="S1162" t="s">
        <v>24</v>
      </c>
      <c r="T1162">
        <f>_xlfn.DAYS(Raw_data_US_healthcare[[#This Row],[Discharge Date]],Raw_data_US_healthcare[[#This Row],[Date of Admission]])</f>
        <v>3</v>
      </c>
    </row>
    <row r="1163" spans="1:20" x14ac:dyDescent="0.3">
      <c r="A1163" t="s">
        <v>26512</v>
      </c>
      <c r="B1163" t="s">
        <v>3439</v>
      </c>
      <c r="C1163">
        <v>42</v>
      </c>
      <c r="D1163" t="str">
        <f>IF(Raw_data_US_healthcare[[#This Row],[Age]]&lt;35,"Young",IF(Raw_data_US_healthcare[[#This Row],[Age]]&lt;60,"Middle","Senior"))</f>
        <v>Middle</v>
      </c>
      <c r="E1163" t="s">
        <v>26</v>
      </c>
      <c r="F1163" t="s">
        <v>88</v>
      </c>
      <c r="G1163" t="s">
        <v>88</v>
      </c>
      <c r="H1163" t="s">
        <v>26514</v>
      </c>
      <c r="I1163" s="2">
        <v>45110</v>
      </c>
      <c r="J1163" t="s">
        <v>3440</v>
      </c>
      <c r="K1163" t="s">
        <v>3441</v>
      </c>
      <c r="L1163" t="s">
        <v>21</v>
      </c>
      <c r="M1163">
        <v>25410.878700000001</v>
      </c>
      <c r="N1163">
        <v>390</v>
      </c>
      <c r="O1163" t="s">
        <v>22</v>
      </c>
      <c r="P1163" t="s">
        <v>22</v>
      </c>
      <c r="Q1163" s="2">
        <v>45125</v>
      </c>
      <c r="R1163" t="s">
        <v>83</v>
      </c>
      <c r="S1163" t="s">
        <v>33</v>
      </c>
      <c r="T1163">
        <f>_xlfn.DAYS(Raw_data_US_healthcare[[#This Row],[Discharge Date]],Raw_data_US_healthcare[[#This Row],[Date of Admission]])</f>
        <v>15</v>
      </c>
    </row>
    <row r="1164" spans="1:20" x14ac:dyDescent="0.3">
      <c r="A1164" t="s">
        <v>26512</v>
      </c>
      <c r="B1164" t="s">
        <v>3442</v>
      </c>
      <c r="C1164">
        <v>18</v>
      </c>
      <c r="D1164" t="str">
        <f>IF(Raw_data_US_healthcare[[#This Row],[Age]]&lt;35,"Young",IF(Raw_data_US_healthcare[[#This Row],[Age]]&lt;60,"Middle","Senior"))</f>
        <v>Young</v>
      </c>
      <c r="E1164" t="s">
        <v>26</v>
      </c>
      <c r="F1164" t="s">
        <v>35</v>
      </c>
      <c r="G1164" t="s">
        <v>35</v>
      </c>
      <c r="H1164" t="s">
        <v>36</v>
      </c>
      <c r="I1164" s="2">
        <v>43485</v>
      </c>
      <c r="J1164" t="s">
        <v>3443</v>
      </c>
      <c r="K1164" t="s">
        <v>3444</v>
      </c>
      <c r="L1164" t="s">
        <v>31</v>
      </c>
      <c r="M1164">
        <v>13002.340700000001</v>
      </c>
      <c r="N1164">
        <v>144</v>
      </c>
      <c r="O1164" t="s">
        <v>39</v>
      </c>
      <c r="P1164" t="s">
        <v>39</v>
      </c>
      <c r="Q1164" s="2">
        <v>43499</v>
      </c>
      <c r="R1164" t="s">
        <v>44</v>
      </c>
      <c r="S1164" t="s">
        <v>33</v>
      </c>
      <c r="T1164">
        <f>_xlfn.DAYS(Raw_data_US_healthcare[[#This Row],[Discharge Date]],Raw_data_US_healthcare[[#This Row],[Date of Admission]])</f>
        <v>14</v>
      </c>
    </row>
    <row r="1165" spans="1:20" x14ac:dyDescent="0.3">
      <c r="A1165" t="s">
        <v>26512</v>
      </c>
      <c r="B1165" t="s">
        <v>3445</v>
      </c>
      <c r="C1165">
        <v>32</v>
      </c>
      <c r="D1165" t="str">
        <f>IF(Raw_data_US_healthcare[[#This Row],[Age]]&lt;35,"Young",IF(Raw_data_US_healthcare[[#This Row],[Age]]&lt;60,"Middle","Senior"))</f>
        <v>Young</v>
      </c>
      <c r="E1165" t="s">
        <v>26</v>
      </c>
      <c r="F1165" t="s">
        <v>62</v>
      </c>
      <c r="G1165" t="s">
        <v>62</v>
      </c>
      <c r="H1165" t="s">
        <v>28</v>
      </c>
      <c r="I1165" s="2">
        <v>44299</v>
      </c>
      <c r="J1165" t="s">
        <v>3446</v>
      </c>
      <c r="K1165" t="s">
        <v>3447</v>
      </c>
      <c r="L1165" t="s">
        <v>60</v>
      </c>
      <c r="M1165">
        <v>18631.126700000001</v>
      </c>
      <c r="N1165">
        <v>424</v>
      </c>
      <c r="O1165" t="s">
        <v>39</v>
      </c>
      <c r="P1165" t="s">
        <v>39</v>
      </c>
      <c r="Q1165" s="2">
        <v>44302</v>
      </c>
      <c r="R1165" t="s">
        <v>83</v>
      </c>
      <c r="S1165" t="s">
        <v>33</v>
      </c>
      <c r="T1165">
        <f>_xlfn.DAYS(Raw_data_US_healthcare[[#This Row],[Discharge Date]],Raw_data_US_healthcare[[#This Row],[Date of Admission]])</f>
        <v>3</v>
      </c>
    </row>
    <row r="1166" spans="1:20" x14ac:dyDescent="0.3">
      <c r="A1166" t="s">
        <v>26512</v>
      </c>
      <c r="B1166" t="s">
        <v>3448</v>
      </c>
      <c r="C1166">
        <v>65</v>
      </c>
      <c r="D1166" t="str">
        <f>IF(Raw_data_US_healthcare[[#This Row],[Age]]&lt;35,"Young",IF(Raw_data_US_healthcare[[#This Row],[Age]]&lt;60,"Middle","Senior"))</f>
        <v>Senior</v>
      </c>
      <c r="E1166" t="s">
        <v>26</v>
      </c>
      <c r="F1166" t="s">
        <v>35</v>
      </c>
      <c r="G1166" t="s">
        <v>35</v>
      </c>
      <c r="H1166" t="s">
        <v>36</v>
      </c>
      <c r="I1166" s="2">
        <v>43655</v>
      </c>
      <c r="J1166" t="s">
        <v>3449</v>
      </c>
      <c r="K1166" t="s">
        <v>3450</v>
      </c>
      <c r="L1166" t="s">
        <v>21</v>
      </c>
      <c r="M1166">
        <v>21976.91</v>
      </c>
      <c r="N1166">
        <v>344</v>
      </c>
      <c r="O1166" t="s">
        <v>22</v>
      </c>
      <c r="P1166" t="s">
        <v>22</v>
      </c>
      <c r="Q1166" s="2">
        <v>43663</v>
      </c>
      <c r="R1166" t="s">
        <v>83</v>
      </c>
      <c r="S1166" t="s">
        <v>33</v>
      </c>
      <c r="T1166">
        <f>_xlfn.DAYS(Raw_data_US_healthcare[[#This Row],[Discharge Date]],Raw_data_US_healthcare[[#This Row],[Date of Admission]])</f>
        <v>8</v>
      </c>
    </row>
    <row r="1167" spans="1:20" x14ac:dyDescent="0.3">
      <c r="A1167" t="s">
        <v>26511</v>
      </c>
      <c r="B1167" t="s">
        <v>3451</v>
      </c>
      <c r="C1167">
        <v>65</v>
      </c>
      <c r="D1167" t="str">
        <f>IF(Raw_data_US_healthcare[[#This Row],[Age]]&lt;35,"Young",IF(Raw_data_US_healthcare[[#This Row],[Age]]&lt;60,"Middle","Senior"))</f>
        <v>Senior</v>
      </c>
      <c r="E1167" t="s">
        <v>16</v>
      </c>
      <c r="F1167" t="s">
        <v>88</v>
      </c>
      <c r="G1167" t="s">
        <v>88</v>
      </c>
      <c r="H1167" t="s">
        <v>26516</v>
      </c>
      <c r="I1167" s="2">
        <v>43603</v>
      </c>
      <c r="J1167" t="s">
        <v>3452</v>
      </c>
      <c r="K1167" t="s">
        <v>3453</v>
      </c>
      <c r="L1167" t="s">
        <v>21</v>
      </c>
      <c r="M1167">
        <v>28763.812600000001</v>
      </c>
      <c r="N1167">
        <v>236</v>
      </c>
      <c r="O1167" t="s">
        <v>39</v>
      </c>
      <c r="P1167" t="s">
        <v>39</v>
      </c>
      <c r="Q1167" s="2">
        <v>43613</v>
      </c>
      <c r="R1167" t="s">
        <v>48</v>
      </c>
      <c r="S1167" t="s">
        <v>45</v>
      </c>
      <c r="T1167">
        <f>_xlfn.DAYS(Raw_data_US_healthcare[[#This Row],[Discharge Date]],Raw_data_US_healthcare[[#This Row],[Date of Admission]])</f>
        <v>10</v>
      </c>
    </row>
    <row r="1168" spans="1:20" x14ac:dyDescent="0.3">
      <c r="A1168" t="s">
        <v>26511</v>
      </c>
      <c r="B1168" t="s">
        <v>3454</v>
      </c>
      <c r="C1168">
        <v>34</v>
      </c>
      <c r="D1168" t="str">
        <f>IF(Raw_data_US_healthcare[[#This Row],[Age]]&lt;35,"Young",IF(Raw_data_US_healthcare[[#This Row],[Age]]&lt;60,"Middle","Senior"))</f>
        <v>Young</v>
      </c>
      <c r="E1168" t="s">
        <v>16</v>
      </c>
      <c r="F1168" t="s">
        <v>49</v>
      </c>
      <c r="G1168" t="s">
        <v>49</v>
      </c>
      <c r="H1168" t="s">
        <v>36</v>
      </c>
      <c r="I1168" s="2">
        <v>43554</v>
      </c>
      <c r="J1168" t="s">
        <v>3455</v>
      </c>
      <c r="K1168" t="s">
        <v>3456</v>
      </c>
      <c r="L1168" t="s">
        <v>60</v>
      </c>
      <c r="M1168">
        <v>5675.3275999999996</v>
      </c>
      <c r="N1168">
        <v>294</v>
      </c>
      <c r="O1168" t="s">
        <v>22</v>
      </c>
      <c r="P1168" t="s">
        <v>22</v>
      </c>
      <c r="Q1168" s="2">
        <v>43563</v>
      </c>
      <c r="R1168" t="s">
        <v>32</v>
      </c>
      <c r="S1168" t="s">
        <v>33</v>
      </c>
      <c r="T1168">
        <f>_xlfn.DAYS(Raw_data_US_healthcare[[#This Row],[Discharge Date]],Raw_data_US_healthcare[[#This Row],[Date of Admission]])</f>
        <v>9</v>
      </c>
    </row>
    <row r="1169" spans="1:20" x14ac:dyDescent="0.3">
      <c r="A1169" t="s">
        <v>26511</v>
      </c>
      <c r="B1169" t="s">
        <v>3457</v>
      </c>
      <c r="C1169">
        <v>70</v>
      </c>
      <c r="D1169" t="str">
        <f>IF(Raw_data_US_healthcare[[#This Row],[Age]]&lt;35,"Young",IF(Raw_data_US_healthcare[[#This Row],[Age]]&lt;60,"Middle","Senior"))</f>
        <v>Senior</v>
      </c>
      <c r="E1169" t="s">
        <v>16</v>
      </c>
      <c r="F1169" t="s">
        <v>49</v>
      </c>
      <c r="G1169" t="s">
        <v>49</v>
      </c>
      <c r="H1169" t="s">
        <v>36</v>
      </c>
      <c r="I1169" s="2">
        <v>45101</v>
      </c>
      <c r="J1169" t="s">
        <v>3458</v>
      </c>
      <c r="K1169" t="s">
        <v>3459</v>
      </c>
      <c r="L1169" t="s">
        <v>21</v>
      </c>
      <c r="M1169">
        <v>16832.085999999999</v>
      </c>
      <c r="N1169">
        <v>406</v>
      </c>
      <c r="O1169" t="s">
        <v>43</v>
      </c>
      <c r="P1169" t="s">
        <v>43</v>
      </c>
      <c r="Q1169" s="2">
        <v>45128</v>
      </c>
      <c r="R1169" t="s">
        <v>23</v>
      </c>
      <c r="S1169" t="s">
        <v>45</v>
      </c>
      <c r="T1169">
        <f>_xlfn.DAYS(Raw_data_US_healthcare[[#This Row],[Discharge Date]],Raw_data_US_healthcare[[#This Row],[Date of Admission]])</f>
        <v>27</v>
      </c>
    </row>
    <row r="1170" spans="1:20" x14ac:dyDescent="0.3">
      <c r="A1170" t="s">
        <v>26512</v>
      </c>
      <c r="B1170" t="s">
        <v>3460</v>
      </c>
      <c r="C1170">
        <v>72</v>
      </c>
      <c r="D1170" t="str">
        <f>IF(Raw_data_US_healthcare[[#This Row],[Age]]&lt;35,"Young",IF(Raw_data_US_healthcare[[#This Row],[Age]]&lt;60,"Middle","Senior"))</f>
        <v>Senior</v>
      </c>
      <c r="E1170" t="s">
        <v>26</v>
      </c>
      <c r="F1170" t="s">
        <v>113</v>
      </c>
      <c r="G1170" t="s">
        <v>113</v>
      </c>
      <c r="H1170" t="s">
        <v>28</v>
      </c>
      <c r="I1170" s="2">
        <v>44523</v>
      </c>
      <c r="J1170" t="s">
        <v>3461</v>
      </c>
      <c r="K1170" t="s">
        <v>3462</v>
      </c>
      <c r="L1170" t="s">
        <v>56</v>
      </c>
      <c r="M1170">
        <v>38660.707900000001</v>
      </c>
      <c r="N1170">
        <v>373</v>
      </c>
      <c r="O1170" t="s">
        <v>22</v>
      </c>
      <c r="P1170" t="s">
        <v>22</v>
      </c>
      <c r="Q1170" s="2">
        <v>44533</v>
      </c>
      <c r="R1170" t="s">
        <v>32</v>
      </c>
      <c r="S1170" t="s">
        <v>24</v>
      </c>
      <c r="T1170">
        <f>_xlfn.DAYS(Raw_data_US_healthcare[[#This Row],[Discharge Date]],Raw_data_US_healthcare[[#This Row],[Date of Admission]])</f>
        <v>10</v>
      </c>
    </row>
    <row r="1171" spans="1:20" x14ac:dyDescent="0.3">
      <c r="A1171" t="s">
        <v>26512</v>
      </c>
      <c r="B1171" t="s">
        <v>3463</v>
      </c>
      <c r="C1171">
        <v>82</v>
      </c>
      <c r="D1171" t="str">
        <f>IF(Raw_data_US_healthcare[[#This Row],[Age]]&lt;35,"Young",IF(Raw_data_US_healthcare[[#This Row],[Age]]&lt;60,"Middle","Senior"))</f>
        <v>Senior</v>
      </c>
      <c r="E1171" t="s">
        <v>26</v>
      </c>
      <c r="F1171" t="s">
        <v>49</v>
      </c>
      <c r="G1171" t="s">
        <v>49</v>
      </c>
      <c r="H1171" t="s">
        <v>36</v>
      </c>
      <c r="I1171" s="2">
        <v>43894</v>
      </c>
      <c r="J1171" t="s">
        <v>3464</v>
      </c>
      <c r="K1171" t="s">
        <v>3465</v>
      </c>
      <c r="L1171" t="s">
        <v>52</v>
      </c>
      <c r="M1171">
        <v>21697.288100000002</v>
      </c>
      <c r="N1171">
        <v>158</v>
      </c>
      <c r="O1171" t="s">
        <v>43</v>
      </c>
      <c r="P1171" t="s">
        <v>43</v>
      </c>
      <c r="Q1171" s="2">
        <v>43913</v>
      </c>
      <c r="R1171" t="s">
        <v>83</v>
      </c>
      <c r="S1171" t="s">
        <v>33</v>
      </c>
      <c r="T1171">
        <f>_xlfn.DAYS(Raw_data_US_healthcare[[#This Row],[Discharge Date]],Raw_data_US_healthcare[[#This Row],[Date of Admission]])</f>
        <v>19</v>
      </c>
    </row>
    <row r="1172" spans="1:20" x14ac:dyDescent="0.3">
      <c r="A1172" t="s">
        <v>26512</v>
      </c>
      <c r="B1172" t="s">
        <v>3466</v>
      </c>
      <c r="C1172">
        <v>61</v>
      </c>
      <c r="D1172" t="str">
        <f>IF(Raw_data_US_healthcare[[#This Row],[Age]]&lt;35,"Young",IF(Raw_data_US_healthcare[[#This Row],[Age]]&lt;60,"Middle","Senior"))</f>
        <v>Senior</v>
      </c>
      <c r="E1172" t="s">
        <v>26</v>
      </c>
      <c r="F1172" t="s">
        <v>27</v>
      </c>
      <c r="G1172" t="s">
        <v>27</v>
      </c>
      <c r="H1172" t="s">
        <v>26514</v>
      </c>
      <c r="I1172" s="2">
        <v>44742</v>
      </c>
      <c r="J1172" t="s">
        <v>3467</v>
      </c>
      <c r="K1172" t="s">
        <v>3468</v>
      </c>
      <c r="L1172" t="s">
        <v>56</v>
      </c>
      <c r="M1172">
        <v>11723.9506</v>
      </c>
      <c r="N1172">
        <v>446</v>
      </c>
      <c r="O1172" t="s">
        <v>22</v>
      </c>
      <c r="P1172" t="s">
        <v>22</v>
      </c>
      <c r="Q1172" s="2">
        <v>44765</v>
      </c>
      <c r="R1172" t="s">
        <v>23</v>
      </c>
      <c r="S1172" t="s">
        <v>33</v>
      </c>
      <c r="T1172">
        <f>_xlfn.DAYS(Raw_data_US_healthcare[[#This Row],[Discharge Date]],Raw_data_US_healthcare[[#This Row],[Date of Admission]])</f>
        <v>23</v>
      </c>
    </row>
    <row r="1173" spans="1:20" x14ac:dyDescent="0.3">
      <c r="A1173" t="s">
        <v>26511</v>
      </c>
      <c r="B1173" t="s">
        <v>3469</v>
      </c>
      <c r="C1173">
        <v>70</v>
      </c>
      <c r="D1173" t="str">
        <f>IF(Raw_data_US_healthcare[[#This Row],[Age]]&lt;35,"Young",IF(Raw_data_US_healthcare[[#This Row],[Age]]&lt;60,"Middle","Senior"))</f>
        <v>Senior</v>
      </c>
      <c r="E1173" t="s">
        <v>16</v>
      </c>
      <c r="F1173" t="s">
        <v>49</v>
      </c>
      <c r="G1173" t="s">
        <v>49</v>
      </c>
      <c r="H1173" t="s">
        <v>26514</v>
      </c>
      <c r="I1173" s="2">
        <v>44606</v>
      </c>
      <c r="J1173" t="s">
        <v>3470</v>
      </c>
      <c r="K1173" t="s">
        <v>3471</v>
      </c>
      <c r="L1173" t="s">
        <v>60</v>
      </c>
      <c r="M1173">
        <v>20280.4251</v>
      </c>
      <c r="N1173">
        <v>124</v>
      </c>
      <c r="O1173" t="s">
        <v>39</v>
      </c>
      <c r="P1173" t="s">
        <v>39</v>
      </c>
      <c r="Q1173" s="2">
        <v>44626</v>
      </c>
      <c r="R1173" t="s">
        <v>83</v>
      </c>
      <c r="S1173" t="s">
        <v>33</v>
      </c>
      <c r="T1173">
        <f>_xlfn.DAYS(Raw_data_US_healthcare[[#This Row],[Discharge Date]],Raw_data_US_healthcare[[#This Row],[Date of Admission]])</f>
        <v>20</v>
      </c>
    </row>
    <row r="1174" spans="1:20" x14ac:dyDescent="0.3">
      <c r="A1174" t="s">
        <v>26511</v>
      </c>
      <c r="B1174" t="s">
        <v>3472</v>
      </c>
      <c r="C1174">
        <v>28</v>
      </c>
      <c r="D1174" t="str">
        <f>IF(Raw_data_US_healthcare[[#This Row],[Age]]&lt;35,"Young",IF(Raw_data_US_healthcare[[#This Row],[Age]]&lt;60,"Middle","Senior"))</f>
        <v>Young</v>
      </c>
      <c r="E1174" t="s">
        <v>16</v>
      </c>
      <c r="F1174" t="s">
        <v>113</v>
      </c>
      <c r="G1174" t="s">
        <v>113</v>
      </c>
      <c r="H1174" t="s">
        <v>36</v>
      </c>
      <c r="I1174" s="2">
        <v>43490</v>
      </c>
      <c r="J1174" t="s">
        <v>3473</v>
      </c>
      <c r="K1174" t="s">
        <v>3474</v>
      </c>
      <c r="L1174" t="s">
        <v>31</v>
      </c>
      <c r="M1174">
        <v>4104.8667999999998</v>
      </c>
      <c r="N1174">
        <v>306</v>
      </c>
      <c r="O1174" t="s">
        <v>43</v>
      </c>
      <c r="P1174" t="s">
        <v>43</v>
      </c>
      <c r="Q1174" s="2">
        <v>43520</v>
      </c>
      <c r="R1174" t="s">
        <v>44</v>
      </c>
      <c r="S1174" t="s">
        <v>24</v>
      </c>
      <c r="T1174">
        <f>_xlfn.DAYS(Raw_data_US_healthcare[[#This Row],[Discharge Date]],Raw_data_US_healthcare[[#This Row],[Date of Admission]])</f>
        <v>30</v>
      </c>
    </row>
    <row r="1175" spans="1:20" x14ac:dyDescent="0.3">
      <c r="A1175" t="s">
        <v>26512</v>
      </c>
      <c r="B1175" t="s">
        <v>26529</v>
      </c>
      <c r="C1175">
        <v>67</v>
      </c>
      <c r="D1175" t="str">
        <f>IF(Raw_data_US_healthcare[[#This Row],[Age]]&lt;35,"Young",IF(Raw_data_US_healthcare[[#This Row],[Age]]&lt;60,"Middle","Senior"))</f>
        <v>Senior</v>
      </c>
      <c r="E1175" t="s">
        <v>26</v>
      </c>
      <c r="F1175" t="s">
        <v>27</v>
      </c>
      <c r="G1175" t="s">
        <v>27</v>
      </c>
      <c r="H1175" t="s">
        <v>28</v>
      </c>
      <c r="I1175" s="2">
        <v>44832</v>
      </c>
      <c r="J1175" t="s">
        <v>3475</v>
      </c>
      <c r="K1175" t="s">
        <v>3476</v>
      </c>
      <c r="L1175" t="s">
        <v>52</v>
      </c>
      <c r="M1175">
        <v>34795.287199999999</v>
      </c>
      <c r="N1175">
        <v>393</v>
      </c>
      <c r="O1175" t="s">
        <v>43</v>
      </c>
      <c r="P1175" t="s">
        <v>43</v>
      </c>
      <c r="Q1175" s="2">
        <v>44842</v>
      </c>
      <c r="R1175" t="s">
        <v>44</v>
      </c>
      <c r="S1175" t="s">
        <v>24</v>
      </c>
      <c r="T1175">
        <f>_xlfn.DAYS(Raw_data_US_healthcare[[#This Row],[Discharge Date]],Raw_data_US_healthcare[[#This Row],[Date of Admission]])</f>
        <v>10</v>
      </c>
    </row>
    <row r="1176" spans="1:20" x14ac:dyDescent="0.3">
      <c r="A1176" t="s">
        <v>26512</v>
      </c>
      <c r="B1176" t="s">
        <v>3477</v>
      </c>
      <c r="C1176">
        <v>79</v>
      </c>
      <c r="D1176" t="str">
        <f>IF(Raw_data_US_healthcare[[#This Row],[Age]]&lt;35,"Young",IF(Raw_data_US_healthcare[[#This Row],[Age]]&lt;60,"Middle","Senior"))</f>
        <v>Senior</v>
      </c>
      <c r="E1176" t="s">
        <v>26</v>
      </c>
      <c r="F1176" t="s">
        <v>17</v>
      </c>
      <c r="G1176" t="s">
        <v>17</v>
      </c>
      <c r="H1176" t="s">
        <v>69</v>
      </c>
      <c r="I1176" s="2">
        <v>44158</v>
      </c>
      <c r="J1176" t="s">
        <v>822</v>
      </c>
      <c r="K1176" t="s">
        <v>3478</v>
      </c>
      <c r="L1176" t="s">
        <v>31</v>
      </c>
      <c r="M1176">
        <v>35173.754800000002</v>
      </c>
      <c r="N1176">
        <v>408</v>
      </c>
      <c r="O1176" t="s">
        <v>39</v>
      </c>
      <c r="P1176" t="s">
        <v>39</v>
      </c>
      <c r="Q1176" s="2">
        <v>44184</v>
      </c>
      <c r="R1176" t="s">
        <v>32</v>
      </c>
      <c r="S1176" t="s">
        <v>45</v>
      </c>
      <c r="T1176">
        <f>_xlfn.DAYS(Raw_data_US_healthcare[[#This Row],[Discharge Date]],Raw_data_US_healthcare[[#This Row],[Date of Admission]])</f>
        <v>26</v>
      </c>
    </row>
    <row r="1177" spans="1:20" x14ac:dyDescent="0.3">
      <c r="A1177" t="s">
        <v>26511</v>
      </c>
      <c r="B1177" t="s">
        <v>3479</v>
      </c>
      <c r="C1177">
        <v>28</v>
      </c>
      <c r="D1177" t="str">
        <f>IF(Raw_data_US_healthcare[[#This Row],[Age]]&lt;35,"Young",IF(Raw_data_US_healthcare[[#This Row],[Age]]&lt;60,"Middle","Senior"))</f>
        <v>Young</v>
      </c>
      <c r="E1177" t="s">
        <v>16</v>
      </c>
      <c r="F1177" t="s">
        <v>49</v>
      </c>
      <c r="G1177" t="s">
        <v>49</v>
      </c>
      <c r="H1177" t="s">
        <v>28</v>
      </c>
      <c r="I1177" s="2">
        <v>43977</v>
      </c>
      <c r="J1177" t="s">
        <v>2589</v>
      </c>
      <c r="K1177" t="s">
        <v>3480</v>
      </c>
      <c r="L1177" t="s">
        <v>52</v>
      </c>
      <c r="M1177">
        <v>6694.3788999999997</v>
      </c>
      <c r="N1177">
        <v>421</v>
      </c>
      <c r="O1177" t="s">
        <v>43</v>
      </c>
      <c r="P1177" t="s">
        <v>43</v>
      </c>
      <c r="Q1177" s="2">
        <v>43983</v>
      </c>
      <c r="R1177" t="s">
        <v>83</v>
      </c>
      <c r="S1177" t="s">
        <v>33</v>
      </c>
      <c r="T1177">
        <f>_xlfn.DAYS(Raw_data_US_healthcare[[#This Row],[Discharge Date]],Raw_data_US_healthcare[[#This Row],[Date of Admission]])</f>
        <v>6</v>
      </c>
    </row>
    <row r="1178" spans="1:20" x14ac:dyDescent="0.3">
      <c r="A1178" t="s">
        <v>26511</v>
      </c>
      <c r="B1178" t="s">
        <v>3481</v>
      </c>
      <c r="C1178">
        <v>18</v>
      </c>
      <c r="D1178" t="str">
        <f>IF(Raw_data_US_healthcare[[#This Row],[Age]]&lt;35,"Young",IF(Raw_data_US_healthcare[[#This Row],[Age]]&lt;60,"Middle","Senior"))</f>
        <v>Young</v>
      </c>
      <c r="E1178" t="s">
        <v>16</v>
      </c>
      <c r="F1178" t="s">
        <v>27</v>
      </c>
      <c r="G1178" t="s">
        <v>27</v>
      </c>
      <c r="H1178" t="s">
        <v>26514</v>
      </c>
      <c r="I1178" s="2">
        <v>45050</v>
      </c>
      <c r="J1178" t="s">
        <v>3482</v>
      </c>
      <c r="K1178" t="s">
        <v>3483</v>
      </c>
      <c r="L1178" t="s">
        <v>56</v>
      </c>
      <c r="M1178">
        <v>34440.311399999999</v>
      </c>
      <c r="N1178">
        <v>159</v>
      </c>
      <c r="O1178" t="s">
        <v>22</v>
      </c>
      <c r="P1178" t="s">
        <v>22</v>
      </c>
      <c r="Q1178" s="2">
        <v>45066</v>
      </c>
      <c r="R1178" t="s">
        <v>23</v>
      </c>
      <c r="S1178" t="s">
        <v>33</v>
      </c>
      <c r="T1178">
        <f>_xlfn.DAYS(Raw_data_US_healthcare[[#This Row],[Discharge Date]],Raw_data_US_healthcare[[#This Row],[Date of Admission]])</f>
        <v>16</v>
      </c>
    </row>
    <row r="1179" spans="1:20" x14ac:dyDescent="0.3">
      <c r="A1179" t="s">
        <v>26511</v>
      </c>
      <c r="B1179" t="s">
        <v>3484</v>
      </c>
      <c r="C1179">
        <v>34</v>
      </c>
      <c r="D1179" t="str">
        <f>IF(Raw_data_US_healthcare[[#This Row],[Age]]&lt;35,"Young",IF(Raw_data_US_healthcare[[#This Row],[Age]]&lt;60,"Middle","Senior"))</f>
        <v>Young</v>
      </c>
      <c r="E1179" t="s">
        <v>16</v>
      </c>
      <c r="F1179" t="s">
        <v>35</v>
      </c>
      <c r="G1179" t="s">
        <v>35</v>
      </c>
      <c r="H1179" t="s">
        <v>36</v>
      </c>
      <c r="I1179" s="2">
        <v>44341</v>
      </c>
      <c r="J1179" t="s">
        <v>3485</v>
      </c>
      <c r="K1179" t="s">
        <v>3486</v>
      </c>
      <c r="L1179" t="s">
        <v>60</v>
      </c>
      <c r="M1179">
        <v>17952.1149</v>
      </c>
      <c r="N1179">
        <v>182</v>
      </c>
      <c r="O1179" t="s">
        <v>43</v>
      </c>
      <c r="P1179" t="s">
        <v>43</v>
      </c>
      <c r="Q1179" s="2">
        <v>44346</v>
      </c>
      <c r="R1179" t="s">
        <v>48</v>
      </c>
      <c r="S1179" t="s">
        <v>24</v>
      </c>
      <c r="T1179">
        <f>_xlfn.DAYS(Raw_data_US_healthcare[[#This Row],[Discharge Date]],Raw_data_US_healthcare[[#This Row],[Date of Admission]])</f>
        <v>5</v>
      </c>
    </row>
    <row r="1180" spans="1:20" x14ac:dyDescent="0.3">
      <c r="A1180" t="s">
        <v>26511</v>
      </c>
      <c r="B1180" t="s">
        <v>3487</v>
      </c>
      <c r="C1180">
        <v>24</v>
      </c>
      <c r="D1180" t="str">
        <f>IF(Raw_data_US_healthcare[[#This Row],[Age]]&lt;35,"Young",IF(Raw_data_US_healthcare[[#This Row],[Age]]&lt;60,"Middle","Senior"))</f>
        <v>Young</v>
      </c>
      <c r="E1180" t="s">
        <v>16</v>
      </c>
      <c r="F1180" t="s">
        <v>17</v>
      </c>
      <c r="G1180" t="s">
        <v>17</v>
      </c>
      <c r="H1180" t="s">
        <v>26516</v>
      </c>
      <c r="I1180" s="2">
        <v>45106</v>
      </c>
      <c r="J1180" t="s">
        <v>3488</v>
      </c>
      <c r="K1180" t="s">
        <v>3489</v>
      </c>
      <c r="L1180" t="s">
        <v>31</v>
      </c>
      <c r="M1180">
        <v>16651.909100000001</v>
      </c>
      <c r="N1180">
        <v>171</v>
      </c>
      <c r="O1180" t="s">
        <v>39</v>
      </c>
      <c r="P1180" t="s">
        <v>39</v>
      </c>
      <c r="Q1180" s="2">
        <v>45115</v>
      </c>
      <c r="R1180" t="s">
        <v>23</v>
      </c>
      <c r="S1180" t="s">
        <v>24</v>
      </c>
      <c r="T1180">
        <f>_xlfn.DAYS(Raw_data_US_healthcare[[#This Row],[Discharge Date]],Raw_data_US_healthcare[[#This Row],[Date of Admission]])</f>
        <v>9</v>
      </c>
    </row>
    <row r="1181" spans="1:20" x14ac:dyDescent="0.3">
      <c r="A1181" t="s">
        <v>26512</v>
      </c>
      <c r="B1181" t="s">
        <v>3490</v>
      </c>
      <c r="C1181">
        <v>32</v>
      </c>
      <c r="D1181" t="str">
        <f>IF(Raw_data_US_healthcare[[#This Row],[Age]]&lt;35,"Young",IF(Raw_data_US_healthcare[[#This Row],[Age]]&lt;60,"Middle","Senior"))</f>
        <v>Young</v>
      </c>
      <c r="E1181" t="s">
        <v>26</v>
      </c>
      <c r="F1181" t="s">
        <v>49</v>
      </c>
      <c r="G1181" t="s">
        <v>49</v>
      </c>
      <c r="H1181" t="s">
        <v>69</v>
      </c>
      <c r="I1181" s="2">
        <v>44014</v>
      </c>
      <c r="J1181" t="s">
        <v>3491</v>
      </c>
      <c r="K1181" t="s">
        <v>3492</v>
      </c>
      <c r="L1181" t="s">
        <v>56</v>
      </c>
      <c r="M1181">
        <v>3727.5468999999998</v>
      </c>
      <c r="N1181">
        <v>301</v>
      </c>
      <c r="O1181" t="s">
        <v>22</v>
      </c>
      <c r="P1181" t="s">
        <v>22</v>
      </c>
      <c r="Q1181" s="2">
        <v>44019</v>
      </c>
      <c r="R1181" t="s">
        <v>44</v>
      </c>
      <c r="S1181" t="s">
        <v>45</v>
      </c>
      <c r="T1181">
        <f>_xlfn.DAYS(Raw_data_US_healthcare[[#This Row],[Discharge Date]],Raw_data_US_healthcare[[#This Row],[Date of Admission]])</f>
        <v>5</v>
      </c>
    </row>
    <row r="1182" spans="1:20" x14ac:dyDescent="0.3">
      <c r="A1182" t="s">
        <v>26512</v>
      </c>
      <c r="B1182" t="s">
        <v>3493</v>
      </c>
      <c r="C1182">
        <v>83</v>
      </c>
      <c r="D1182" t="str">
        <f>IF(Raw_data_US_healthcare[[#This Row],[Age]]&lt;35,"Young",IF(Raw_data_US_healthcare[[#This Row],[Age]]&lt;60,"Middle","Senior"))</f>
        <v>Senior</v>
      </c>
      <c r="E1182" t="s">
        <v>26</v>
      </c>
      <c r="F1182" t="s">
        <v>17</v>
      </c>
      <c r="G1182" t="s">
        <v>17</v>
      </c>
      <c r="H1182" t="s">
        <v>36</v>
      </c>
      <c r="I1182" s="2">
        <v>43621</v>
      </c>
      <c r="J1182" t="s">
        <v>3494</v>
      </c>
      <c r="K1182" t="s">
        <v>3495</v>
      </c>
      <c r="L1182" t="s">
        <v>31</v>
      </c>
      <c r="M1182">
        <v>9161.3127000000004</v>
      </c>
      <c r="N1182">
        <v>371</v>
      </c>
      <c r="O1182" t="s">
        <v>43</v>
      </c>
      <c r="P1182" t="s">
        <v>43</v>
      </c>
      <c r="Q1182" s="2">
        <v>43626</v>
      </c>
      <c r="R1182" t="s">
        <v>44</v>
      </c>
      <c r="S1182" t="s">
        <v>24</v>
      </c>
      <c r="T1182">
        <f>_xlfn.DAYS(Raw_data_US_healthcare[[#This Row],[Discharge Date]],Raw_data_US_healthcare[[#This Row],[Date of Admission]])</f>
        <v>5</v>
      </c>
    </row>
    <row r="1183" spans="1:20" x14ac:dyDescent="0.3">
      <c r="A1183" t="s">
        <v>26511</v>
      </c>
      <c r="B1183" t="s">
        <v>3496</v>
      </c>
      <c r="C1183">
        <v>61</v>
      </c>
      <c r="D1183" t="str">
        <f>IF(Raw_data_US_healthcare[[#This Row],[Age]]&lt;35,"Young",IF(Raw_data_US_healthcare[[#This Row],[Age]]&lt;60,"Middle","Senior"))</f>
        <v>Senior</v>
      </c>
      <c r="E1183" t="s">
        <v>16</v>
      </c>
      <c r="F1183" t="s">
        <v>113</v>
      </c>
      <c r="G1183" t="s">
        <v>113</v>
      </c>
      <c r="H1183" t="s">
        <v>26514</v>
      </c>
      <c r="I1183" s="2">
        <v>44605</v>
      </c>
      <c r="J1183" t="s">
        <v>3497</v>
      </c>
      <c r="K1183" t="s">
        <v>3498</v>
      </c>
      <c r="L1183" t="s">
        <v>56</v>
      </c>
      <c r="M1183">
        <v>11678.122300000001</v>
      </c>
      <c r="N1183">
        <v>385</v>
      </c>
      <c r="O1183" t="s">
        <v>39</v>
      </c>
      <c r="P1183" t="s">
        <v>39</v>
      </c>
      <c r="Q1183" s="2">
        <v>44624</v>
      </c>
      <c r="R1183" t="s">
        <v>48</v>
      </c>
      <c r="S1183" t="s">
        <v>33</v>
      </c>
      <c r="T1183">
        <f>_xlfn.DAYS(Raw_data_US_healthcare[[#This Row],[Discharge Date]],Raw_data_US_healthcare[[#This Row],[Date of Admission]])</f>
        <v>19</v>
      </c>
    </row>
    <row r="1184" spans="1:20" x14ac:dyDescent="0.3">
      <c r="A1184" t="s">
        <v>26511</v>
      </c>
      <c r="B1184" t="s">
        <v>3499</v>
      </c>
      <c r="C1184">
        <v>73</v>
      </c>
      <c r="D1184" t="str">
        <f>IF(Raw_data_US_healthcare[[#This Row],[Age]]&lt;35,"Young",IF(Raw_data_US_healthcare[[#This Row],[Age]]&lt;60,"Middle","Senior"))</f>
        <v>Senior</v>
      </c>
      <c r="E1184" t="s">
        <v>16</v>
      </c>
      <c r="F1184" t="s">
        <v>17</v>
      </c>
      <c r="G1184" t="s">
        <v>17</v>
      </c>
      <c r="H1184" t="s">
        <v>18</v>
      </c>
      <c r="I1184" s="2">
        <v>44827</v>
      </c>
      <c r="J1184" t="s">
        <v>3500</v>
      </c>
      <c r="K1184" t="s">
        <v>3501</v>
      </c>
      <c r="L1184" t="s">
        <v>21</v>
      </c>
      <c r="M1184">
        <v>15804.5702</v>
      </c>
      <c r="N1184">
        <v>109</v>
      </c>
      <c r="O1184" t="s">
        <v>22</v>
      </c>
      <c r="P1184" t="s">
        <v>22</v>
      </c>
      <c r="Q1184" s="2">
        <v>44839</v>
      </c>
      <c r="R1184" t="s">
        <v>23</v>
      </c>
      <c r="S1184" t="s">
        <v>24</v>
      </c>
      <c r="T1184">
        <f>_xlfn.DAYS(Raw_data_US_healthcare[[#This Row],[Discharge Date]],Raw_data_US_healthcare[[#This Row],[Date of Admission]])</f>
        <v>12</v>
      </c>
    </row>
    <row r="1185" spans="1:20" x14ac:dyDescent="0.3">
      <c r="A1185" t="s">
        <v>26512</v>
      </c>
      <c r="B1185" t="s">
        <v>3502</v>
      </c>
      <c r="C1185">
        <v>18</v>
      </c>
      <c r="D1185" t="str">
        <f>IF(Raw_data_US_healthcare[[#This Row],[Age]]&lt;35,"Young",IF(Raw_data_US_healthcare[[#This Row],[Age]]&lt;60,"Middle","Senior"))</f>
        <v>Young</v>
      </c>
      <c r="E1185" t="s">
        <v>26</v>
      </c>
      <c r="F1185" t="s">
        <v>228</v>
      </c>
      <c r="G1185" t="s">
        <v>228</v>
      </c>
      <c r="H1185" t="s">
        <v>28</v>
      </c>
      <c r="I1185" s="2">
        <v>43646</v>
      </c>
      <c r="J1185" t="s">
        <v>3503</v>
      </c>
      <c r="K1185" t="s">
        <v>3504</v>
      </c>
      <c r="L1185" t="s">
        <v>52</v>
      </c>
      <c r="M1185">
        <v>14718.082700000001</v>
      </c>
      <c r="N1185">
        <v>385</v>
      </c>
      <c r="O1185" t="s">
        <v>22</v>
      </c>
      <c r="P1185" t="s">
        <v>22</v>
      </c>
      <c r="Q1185" s="2">
        <v>43651</v>
      </c>
      <c r="R1185" t="s">
        <v>23</v>
      </c>
      <c r="S1185" t="s">
        <v>33</v>
      </c>
      <c r="T1185">
        <f>_xlfn.DAYS(Raw_data_US_healthcare[[#This Row],[Discharge Date]],Raw_data_US_healthcare[[#This Row],[Date of Admission]])</f>
        <v>5</v>
      </c>
    </row>
    <row r="1186" spans="1:20" x14ac:dyDescent="0.3">
      <c r="A1186" t="s">
        <v>26511</v>
      </c>
      <c r="B1186" t="s">
        <v>3505</v>
      </c>
      <c r="C1186">
        <v>22</v>
      </c>
      <c r="D1186" t="str">
        <f>IF(Raw_data_US_healthcare[[#This Row],[Age]]&lt;35,"Young",IF(Raw_data_US_healthcare[[#This Row],[Age]]&lt;60,"Middle","Senior"))</f>
        <v>Young</v>
      </c>
      <c r="E1186" t="s">
        <v>16</v>
      </c>
      <c r="F1186" t="s">
        <v>228</v>
      </c>
      <c r="G1186" t="s">
        <v>228</v>
      </c>
      <c r="H1186" t="s">
        <v>26514</v>
      </c>
      <c r="I1186" s="2">
        <v>43890</v>
      </c>
      <c r="J1186" t="s">
        <v>3506</v>
      </c>
      <c r="K1186" t="s">
        <v>3507</v>
      </c>
      <c r="L1186" t="s">
        <v>56</v>
      </c>
      <c r="M1186">
        <v>8128.8525</v>
      </c>
      <c r="N1186">
        <v>315</v>
      </c>
      <c r="O1186" t="s">
        <v>39</v>
      </c>
      <c r="P1186" t="s">
        <v>39</v>
      </c>
      <c r="Q1186" s="2">
        <v>43892</v>
      </c>
      <c r="R1186" t="s">
        <v>83</v>
      </c>
      <c r="S1186" t="s">
        <v>45</v>
      </c>
      <c r="T1186">
        <f>_xlfn.DAYS(Raw_data_US_healthcare[[#This Row],[Discharge Date]],Raw_data_US_healthcare[[#This Row],[Date of Admission]])</f>
        <v>2</v>
      </c>
    </row>
    <row r="1187" spans="1:20" x14ac:dyDescent="0.3">
      <c r="A1187" t="s">
        <v>26512</v>
      </c>
      <c r="B1187" t="s">
        <v>3508</v>
      </c>
      <c r="C1187">
        <v>82</v>
      </c>
      <c r="D1187" t="str">
        <f>IF(Raw_data_US_healthcare[[#This Row],[Age]]&lt;35,"Young",IF(Raw_data_US_healthcare[[#This Row],[Age]]&lt;60,"Middle","Senior"))</f>
        <v>Senior</v>
      </c>
      <c r="E1187" t="s">
        <v>26</v>
      </c>
      <c r="F1187" t="s">
        <v>113</v>
      </c>
      <c r="G1187" t="s">
        <v>113</v>
      </c>
      <c r="H1187" t="s">
        <v>26516</v>
      </c>
      <c r="I1187" s="2">
        <v>43479</v>
      </c>
      <c r="J1187" t="s">
        <v>3509</v>
      </c>
      <c r="K1187" t="s">
        <v>3510</v>
      </c>
      <c r="L1187" t="s">
        <v>21</v>
      </c>
      <c r="M1187">
        <v>24445.668099999999</v>
      </c>
      <c r="N1187">
        <v>214</v>
      </c>
      <c r="O1187" t="s">
        <v>22</v>
      </c>
      <c r="P1187" t="s">
        <v>22</v>
      </c>
      <c r="Q1187" s="2">
        <v>43500</v>
      </c>
      <c r="R1187" t="s">
        <v>44</v>
      </c>
      <c r="S1187" t="s">
        <v>24</v>
      </c>
      <c r="T1187">
        <f>_xlfn.DAYS(Raw_data_US_healthcare[[#This Row],[Discharge Date]],Raw_data_US_healthcare[[#This Row],[Date of Admission]])</f>
        <v>21</v>
      </c>
    </row>
    <row r="1188" spans="1:20" x14ac:dyDescent="0.3">
      <c r="A1188" t="s">
        <v>26512</v>
      </c>
      <c r="B1188" t="s">
        <v>3511</v>
      </c>
      <c r="C1188">
        <v>69</v>
      </c>
      <c r="D1188" t="str">
        <f>IF(Raw_data_US_healthcare[[#This Row],[Age]]&lt;35,"Young",IF(Raw_data_US_healthcare[[#This Row],[Age]]&lt;60,"Middle","Senior"))</f>
        <v>Senior</v>
      </c>
      <c r="E1188" t="s">
        <v>26</v>
      </c>
      <c r="F1188" t="s">
        <v>113</v>
      </c>
      <c r="G1188" t="s">
        <v>113</v>
      </c>
      <c r="H1188" t="s">
        <v>26514</v>
      </c>
      <c r="I1188" s="2">
        <v>43694</v>
      </c>
      <c r="J1188" t="s">
        <v>3512</v>
      </c>
      <c r="K1188" t="s">
        <v>3513</v>
      </c>
      <c r="L1188" t="s">
        <v>52</v>
      </c>
      <c r="M1188">
        <v>32311.061900000001</v>
      </c>
      <c r="N1188">
        <v>488</v>
      </c>
      <c r="O1188" t="s">
        <v>22</v>
      </c>
      <c r="P1188" t="s">
        <v>22</v>
      </c>
      <c r="Q1188" s="2">
        <v>43701</v>
      </c>
      <c r="R1188" t="s">
        <v>23</v>
      </c>
      <c r="S1188" t="s">
        <v>45</v>
      </c>
      <c r="T1188">
        <f>_xlfn.DAYS(Raw_data_US_healthcare[[#This Row],[Discharge Date]],Raw_data_US_healthcare[[#This Row],[Date of Admission]])</f>
        <v>7</v>
      </c>
    </row>
    <row r="1189" spans="1:20" x14ac:dyDescent="0.3">
      <c r="A1189" t="s">
        <v>26512</v>
      </c>
      <c r="B1189" t="s">
        <v>3514</v>
      </c>
      <c r="C1189">
        <v>75</v>
      </c>
      <c r="D1189" t="str">
        <f>IF(Raw_data_US_healthcare[[#This Row],[Age]]&lt;35,"Young",IF(Raw_data_US_healthcare[[#This Row],[Age]]&lt;60,"Middle","Senior"))</f>
        <v>Senior</v>
      </c>
      <c r="E1189" t="s">
        <v>26</v>
      </c>
      <c r="F1189" t="s">
        <v>49</v>
      </c>
      <c r="G1189" t="s">
        <v>49</v>
      </c>
      <c r="H1189" t="s">
        <v>36</v>
      </c>
      <c r="I1189" s="2">
        <v>44333</v>
      </c>
      <c r="J1189" t="s">
        <v>3515</v>
      </c>
      <c r="K1189" t="s">
        <v>3516</v>
      </c>
      <c r="L1189" t="s">
        <v>31</v>
      </c>
      <c r="M1189">
        <v>14525.179</v>
      </c>
      <c r="N1189">
        <v>204</v>
      </c>
      <c r="O1189" t="s">
        <v>22</v>
      </c>
      <c r="P1189" t="s">
        <v>22</v>
      </c>
      <c r="Q1189" s="2">
        <v>44337</v>
      </c>
      <c r="R1189" t="s">
        <v>48</v>
      </c>
      <c r="S1189" t="s">
        <v>33</v>
      </c>
      <c r="T1189">
        <f>_xlfn.DAYS(Raw_data_US_healthcare[[#This Row],[Discharge Date]],Raw_data_US_healthcare[[#This Row],[Date of Admission]])</f>
        <v>4</v>
      </c>
    </row>
    <row r="1190" spans="1:20" x14ac:dyDescent="0.3">
      <c r="A1190" t="s">
        <v>26511</v>
      </c>
      <c r="B1190" t="s">
        <v>3517</v>
      </c>
      <c r="C1190">
        <v>73</v>
      </c>
      <c r="D1190" t="str">
        <f>IF(Raw_data_US_healthcare[[#This Row],[Age]]&lt;35,"Young",IF(Raw_data_US_healthcare[[#This Row],[Age]]&lt;60,"Middle","Senior"))</f>
        <v>Senior</v>
      </c>
      <c r="E1190" t="s">
        <v>16</v>
      </c>
      <c r="F1190" t="s">
        <v>49</v>
      </c>
      <c r="G1190" t="s">
        <v>49</v>
      </c>
      <c r="H1190" t="s">
        <v>26516</v>
      </c>
      <c r="I1190" s="2">
        <v>44932</v>
      </c>
      <c r="J1190" t="s">
        <v>3518</v>
      </c>
      <c r="K1190" t="s">
        <v>3519</v>
      </c>
      <c r="L1190" t="s">
        <v>21</v>
      </c>
      <c r="M1190">
        <v>12939.5612</v>
      </c>
      <c r="N1190">
        <v>414</v>
      </c>
      <c r="O1190" t="s">
        <v>22</v>
      </c>
      <c r="P1190" t="s">
        <v>22</v>
      </c>
      <c r="Q1190" s="2">
        <v>44938</v>
      </c>
      <c r="R1190" t="s">
        <v>32</v>
      </c>
      <c r="S1190" t="s">
        <v>33</v>
      </c>
      <c r="T1190">
        <f>_xlfn.DAYS(Raw_data_US_healthcare[[#This Row],[Discharge Date]],Raw_data_US_healthcare[[#This Row],[Date of Admission]])</f>
        <v>6</v>
      </c>
    </row>
    <row r="1191" spans="1:20" x14ac:dyDescent="0.3">
      <c r="A1191" t="s">
        <v>26512</v>
      </c>
      <c r="B1191" t="s">
        <v>3520</v>
      </c>
      <c r="C1191">
        <v>39</v>
      </c>
      <c r="D1191" t="str">
        <f>IF(Raw_data_US_healthcare[[#This Row],[Age]]&lt;35,"Young",IF(Raw_data_US_healthcare[[#This Row],[Age]]&lt;60,"Middle","Senior"))</f>
        <v>Middle</v>
      </c>
      <c r="E1191" t="s">
        <v>26</v>
      </c>
      <c r="F1191" t="s">
        <v>27</v>
      </c>
      <c r="G1191" t="s">
        <v>27</v>
      </c>
      <c r="H1191" t="s">
        <v>26516</v>
      </c>
      <c r="I1191" s="2">
        <v>43959</v>
      </c>
      <c r="J1191" t="s">
        <v>3521</v>
      </c>
      <c r="K1191" t="s">
        <v>3522</v>
      </c>
      <c r="L1191" t="s">
        <v>52</v>
      </c>
      <c r="M1191">
        <v>28650.1047</v>
      </c>
      <c r="N1191">
        <v>220</v>
      </c>
      <c r="O1191" t="s">
        <v>43</v>
      </c>
      <c r="P1191" t="s">
        <v>43</v>
      </c>
      <c r="Q1191" s="2">
        <v>43972</v>
      </c>
      <c r="R1191" t="s">
        <v>83</v>
      </c>
      <c r="S1191" t="s">
        <v>24</v>
      </c>
      <c r="T1191">
        <f>_xlfn.DAYS(Raw_data_US_healthcare[[#This Row],[Discharge Date]],Raw_data_US_healthcare[[#This Row],[Date of Admission]])</f>
        <v>13</v>
      </c>
    </row>
    <row r="1192" spans="1:20" x14ac:dyDescent="0.3">
      <c r="A1192" t="s">
        <v>26511</v>
      </c>
      <c r="B1192" t="s">
        <v>3523</v>
      </c>
      <c r="C1192">
        <v>40</v>
      </c>
      <c r="D1192" t="str">
        <f>IF(Raw_data_US_healthcare[[#This Row],[Age]]&lt;35,"Young",IF(Raw_data_US_healthcare[[#This Row],[Age]]&lt;60,"Middle","Senior"))</f>
        <v>Middle</v>
      </c>
      <c r="E1192" t="s">
        <v>16</v>
      </c>
      <c r="F1192" t="s">
        <v>62</v>
      </c>
      <c r="G1192" t="s">
        <v>62</v>
      </c>
      <c r="H1192" t="s">
        <v>69</v>
      </c>
      <c r="I1192" s="2">
        <v>45226</v>
      </c>
      <c r="J1192" t="s">
        <v>3524</v>
      </c>
      <c r="K1192" t="s">
        <v>3525</v>
      </c>
      <c r="L1192" t="s">
        <v>52</v>
      </c>
      <c r="M1192">
        <v>25832.822400000001</v>
      </c>
      <c r="N1192">
        <v>206</v>
      </c>
      <c r="O1192" t="s">
        <v>39</v>
      </c>
      <c r="P1192" t="s">
        <v>39</v>
      </c>
      <c r="Q1192" s="2">
        <v>45235</v>
      </c>
      <c r="R1192" t="s">
        <v>83</v>
      </c>
      <c r="S1192" t="s">
        <v>45</v>
      </c>
      <c r="T1192">
        <f>_xlfn.DAYS(Raw_data_US_healthcare[[#This Row],[Discharge Date]],Raw_data_US_healthcare[[#This Row],[Date of Admission]])</f>
        <v>9</v>
      </c>
    </row>
    <row r="1193" spans="1:20" x14ac:dyDescent="0.3">
      <c r="A1193" t="s">
        <v>26512</v>
      </c>
      <c r="B1193" t="s">
        <v>3526</v>
      </c>
      <c r="C1193">
        <v>31</v>
      </c>
      <c r="D1193" t="str">
        <f>IF(Raw_data_US_healthcare[[#This Row],[Age]]&lt;35,"Young",IF(Raw_data_US_healthcare[[#This Row],[Age]]&lt;60,"Middle","Senior"))</f>
        <v>Young</v>
      </c>
      <c r="E1193" t="s">
        <v>26</v>
      </c>
      <c r="F1193" t="s">
        <v>228</v>
      </c>
      <c r="G1193" t="s">
        <v>228</v>
      </c>
      <c r="H1193" t="s">
        <v>26516</v>
      </c>
      <c r="I1193" s="2">
        <v>43911</v>
      </c>
      <c r="J1193" t="s">
        <v>3527</v>
      </c>
      <c r="K1193" t="s">
        <v>3528</v>
      </c>
      <c r="L1193" t="s">
        <v>52</v>
      </c>
      <c r="M1193">
        <v>13298.5749</v>
      </c>
      <c r="N1193">
        <v>490</v>
      </c>
      <c r="O1193" t="s">
        <v>39</v>
      </c>
      <c r="P1193" t="s">
        <v>39</v>
      </c>
      <c r="Q1193" s="2">
        <v>43939</v>
      </c>
      <c r="R1193" t="s">
        <v>23</v>
      </c>
      <c r="S1193" t="s">
        <v>45</v>
      </c>
      <c r="T1193">
        <f>_xlfn.DAYS(Raw_data_US_healthcare[[#This Row],[Discharge Date]],Raw_data_US_healthcare[[#This Row],[Date of Admission]])</f>
        <v>28</v>
      </c>
    </row>
    <row r="1194" spans="1:20" x14ac:dyDescent="0.3">
      <c r="A1194" t="s">
        <v>26512</v>
      </c>
      <c r="B1194" t="s">
        <v>3529</v>
      </c>
      <c r="C1194">
        <v>66</v>
      </c>
      <c r="D1194" t="str">
        <f>IF(Raw_data_US_healthcare[[#This Row],[Age]]&lt;35,"Young",IF(Raw_data_US_healthcare[[#This Row],[Age]]&lt;60,"Middle","Senior"))</f>
        <v>Senior</v>
      </c>
      <c r="E1194" t="s">
        <v>26</v>
      </c>
      <c r="F1194" t="s">
        <v>27</v>
      </c>
      <c r="G1194" t="s">
        <v>27</v>
      </c>
      <c r="H1194" t="s">
        <v>28</v>
      </c>
      <c r="I1194" s="2">
        <v>44068</v>
      </c>
      <c r="J1194" t="s">
        <v>3530</v>
      </c>
      <c r="K1194" t="s">
        <v>3531</v>
      </c>
      <c r="L1194" t="s">
        <v>52</v>
      </c>
      <c r="M1194">
        <v>30299.491399999999</v>
      </c>
      <c r="N1194">
        <v>399</v>
      </c>
      <c r="O1194" t="s">
        <v>39</v>
      </c>
      <c r="P1194" t="s">
        <v>39</v>
      </c>
      <c r="Q1194" s="2">
        <v>44077</v>
      </c>
      <c r="R1194" t="s">
        <v>48</v>
      </c>
      <c r="S1194" t="s">
        <v>33</v>
      </c>
      <c r="T1194">
        <f>_xlfn.DAYS(Raw_data_US_healthcare[[#This Row],[Discharge Date]],Raw_data_US_healthcare[[#This Row],[Date of Admission]])</f>
        <v>9</v>
      </c>
    </row>
    <row r="1195" spans="1:20" x14ac:dyDescent="0.3">
      <c r="A1195" t="s">
        <v>26511</v>
      </c>
      <c r="B1195" t="s">
        <v>3532</v>
      </c>
      <c r="C1195">
        <v>81</v>
      </c>
      <c r="D1195" t="str">
        <f>IF(Raw_data_US_healthcare[[#This Row],[Age]]&lt;35,"Young",IF(Raw_data_US_healthcare[[#This Row],[Age]]&lt;60,"Middle","Senior"))</f>
        <v>Senior</v>
      </c>
      <c r="E1195" t="s">
        <v>16</v>
      </c>
      <c r="F1195" t="s">
        <v>17</v>
      </c>
      <c r="G1195" t="s">
        <v>17</v>
      </c>
      <c r="H1195" t="s">
        <v>26516</v>
      </c>
      <c r="I1195" s="2">
        <v>44519</v>
      </c>
      <c r="J1195" t="s">
        <v>3533</v>
      </c>
      <c r="K1195" t="s">
        <v>3534</v>
      </c>
      <c r="L1195" t="s">
        <v>21</v>
      </c>
      <c r="M1195">
        <v>14891.547</v>
      </c>
      <c r="N1195">
        <v>394</v>
      </c>
      <c r="O1195" t="s">
        <v>43</v>
      </c>
      <c r="P1195" t="s">
        <v>43</v>
      </c>
      <c r="Q1195" s="2">
        <v>44536</v>
      </c>
      <c r="R1195" t="s">
        <v>23</v>
      </c>
      <c r="S1195" t="s">
        <v>33</v>
      </c>
      <c r="T1195">
        <f>_xlfn.DAYS(Raw_data_US_healthcare[[#This Row],[Discharge Date]],Raw_data_US_healthcare[[#This Row],[Date of Admission]])</f>
        <v>17</v>
      </c>
    </row>
    <row r="1196" spans="1:20" x14ac:dyDescent="0.3">
      <c r="A1196" t="s">
        <v>26511</v>
      </c>
      <c r="B1196" t="s">
        <v>3535</v>
      </c>
      <c r="C1196">
        <v>23</v>
      </c>
      <c r="D1196" t="str">
        <f>IF(Raw_data_US_healthcare[[#This Row],[Age]]&lt;35,"Young",IF(Raw_data_US_healthcare[[#This Row],[Age]]&lt;60,"Middle","Senior"))</f>
        <v>Young</v>
      </c>
      <c r="E1196" t="s">
        <v>16</v>
      </c>
      <c r="F1196" t="s">
        <v>49</v>
      </c>
      <c r="G1196" t="s">
        <v>49</v>
      </c>
      <c r="H1196" t="s">
        <v>26516</v>
      </c>
      <c r="I1196" s="2">
        <v>43420</v>
      </c>
      <c r="J1196" t="s">
        <v>3536</v>
      </c>
      <c r="K1196" t="s">
        <v>3537</v>
      </c>
      <c r="L1196" t="s">
        <v>52</v>
      </c>
      <c r="M1196">
        <v>21415.515899999999</v>
      </c>
      <c r="N1196">
        <v>307</v>
      </c>
      <c r="O1196" t="s">
        <v>39</v>
      </c>
      <c r="P1196" t="s">
        <v>39</v>
      </c>
      <c r="Q1196" s="2">
        <v>43429</v>
      </c>
      <c r="R1196" t="s">
        <v>32</v>
      </c>
      <c r="S1196" t="s">
        <v>45</v>
      </c>
      <c r="T1196">
        <f>_xlfn.DAYS(Raw_data_US_healthcare[[#This Row],[Discharge Date]],Raw_data_US_healthcare[[#This Row],[Date of Admission]])</f>
        <v>9</v>
      </c>
    </row>
    <row r="1197" spans="1:20" x14ac:dyDescent="0.3">
      <c r="A1197" t="s">
        <v>26511</v>
      </c>
      <c r="B1197" t="s">
        <v>3538</v>
      </c>
      <c r="C1197">
        <v>60</v>
      </c>
      <c r="D1197" t="str">
        <f>IF(Raw_data_US_healthcare[[#This Row],[Age]]&lt;35,"Young",IF(Raw_data_US_healthcare[[#This Row],[Age]]&lt;60,"Middle","Senior"))</f>
        <v>Senior</v>
      </c>
      <c r="E1197" t="s">
        <v>16</v>
      </c>
      <c r="F1197" t="s">
        <v>35</v>
      </c>
      <c r="G1197" t="s">
        <v>35</v>
      </c>
      <c r="H1197" t="s">
        <v>18</v>
      </c>
      <c r="I1197" s="2">
        <v>45217</v>
      </c>
      <c r="J1197" t="s">
        <v>3539</v>
      </c>
      <c r="K1197" t="s">
        <v>3540</v>
      </c>
      <c r="L1197" t="s">
        <v>21</v>
      </c>
      <c r="M1197">
        <v>43297.214800000002</v>
      </c>
      <c r="N1197">
        <v>268</v>
      </c>
      <c r="O1197" t="s">
        <v>39</v>
      </c>
      <c r="P1197" t="s">
        <v>39</v>
      </c>
      <c r="Q1197" s="2">
        <v>45246</v>
      </c>
      <c r="R1197" t="s">
        <v>48</v>
      </c>
      <c r="S1197" t="s">
        <v>33</v>
      </c>
      <c r="T1197">
        <f>_xlfn.DAYS(Raw_data_US_healthcare[[#This Row],[Discharge Date]],Raw_data_US_healthcare[[#This Row],[Date of Admission]])</f>
        <v>29</v>
      </c>
    </row>
    <row r="1198" spans="1:20" x14ac:dyDescent="0.3">
      <c r="A1198" t="s">
        <v>26511</v>
      </c>
      <c r="B1198" t="s">
        <v>3541</v>
      </c>
      <c r="C1198">
        <v>46</v>
      </c>
      <c r="D1198" t="str">
        <f>IF(Raw_data_US_healthcare[[#This Row],[Age]]&lt;35,"Young",IF(Raw_data_US_healthcare[[#This Row],[Age]]&lt;60,"Middle","Senior"))</f>
        <v>Middle</v>
      </c>
      <c r="E1198" t="s">
        <v>16</v>
      </c>
      <c r="F1198" t="s">
        <v>113</v>
      </c>
      <c r="G1198" t="s">
        <v>113</v>
      </c>
      <c r="H1198" t="s">
        <v>69</v>
      </c>
      <c r="I1198" s="2">
        <v>43933</v>
      </c>
      <c r="J1198" t="s">
        <v>3542</v>
      </c>
      <c r="K1198" t="s">
        <v>3543</v>
      </c>
      <c r="L1198" t="s">
        <v>52</v>
      </c>
      <c r="M1198">
        <v>77048.170400000003</v>
      </c>
      <c r="N1198">
        <v>231</v>
      </c>
      <c r="O1198" t="s">
        <v>22</v>
      </c>
      <c r="P1198" t="s">
        <v>22</v>
      </c>
      <c r="Q1198" s="2">
        <v>43938</v>
      </c>
      <c r="R1198" t="s">
        <v>83</v>
      </c>
      <c r="S1198" t="s">
        <v>33</v>
      </c>
      <c r="T1198">
        <f>_xlfn.DAYS(Raw_data_US_healthcare[[#This Row],[Discharge Date]],Raw_data_US_healthcare[[#This Row],[Date of Admission]])</f>
        <v>5</v>
      </c>
    </row>
    <row r="1199" spans="1:20" x14ac:dyDescent="0.3">
      <c r="A1199" t="s">
        <v>26511</v>
      </c>
      <c r="B1199" t="s">
        <v>3544</v>
      </c>
      <c r="C1199">
        <v>42</v>
      </c>
      <c r="D1199" t="str">
        <f>IF(Raw_data_US_healthcare[[#This Row],[Age]]&lt;35,"Young",IF(Raw_data_US_healthcare[[#This Row],[Age]]&lt;60,"Middle","Senior"))</f>
        <v>Middle</v>
      </c>
      <c r="E1199" t="s">
        <v>16</v>
      </c>
      <c r="F1199" t="s">
        <v>17</v>
      </c>
      <c r="G1199" t="s">
        <v>17</v>
      </c>
      <c r="H1199" t="s">
        <v>26514</v>
      </c>
      <c r="I1199" s="2">
        <v>44310</v>
      </c>
      <c r="J1199" t="s">
        <v>3545</v>
      </c>
      <c r="K1199" t="s">
        <v>3546</v>
      </c>
      <c r="L1199" t="s">
        <v>56</v>
      </c>
      <c r="M1199">
        <v>4866.1345000000001</v>
      </c>
      <c r="N1199">
        <v>251</v>
      </c>
      <c r="O1199" t="s">
        <v>39</v>
      </c>
      <c r="P1199" t="s">
        <v>39</v>
      </c>
      <c r="Q1199" s="2">
        <v>44317</v>
      </c>
      <c r="R1199" t="s">
        <v>32</v>
      </c>
      <c r="S1199" t="s">
        <v>24</v>
      </c>
      <c r="T1199">
        <f>_xlfn.DAYS(Raw_data_US_healthcare[[#This Row],[Discharge Date]],Raw_data_US_healthcare[[#This Row],[Date of Admission]])</f>
        <v>7</v>
      </c>
    </row>
    <row r="1200" spans="1:20" x14ac:dyDescent="0.3">
      <c r="A1200" t="s">
        <v>26511</v>
      </c>
      <c r="B1200" t="s">
        <v>3547</v>
      </c>
      <c r="C1200">
        <v>57</v>
      </c>
      <c r="D1200" t="str">
        <f>IF(Raw_data_US_healthcare[[#This Row],[Age]]&lt;35,"Young",IF(Raw_data_US_healthcare[[#This Row],[Age]]&lt;60,"Middle","Senior"))</f>
        <v>Middle</v>
      </c>
      <c r="E1200" t="s">
        <v>16</v>
      </c>
      <c r="F1200" t="s">
        <v>35</v>
      </c>
      <c r="G1200" t="s">
        <v>35</v>
      </c>
      <c r="H1200" t="s">
        <v>28</v>
      </c>
      <c r="I1200" s="2">
        <v>44999</v>
      </c>
      <c r="J1200" t="s">
        <v>3548</v>
      </c>
      <c r="K1200" t="s">
        <v>3549</v>
      </c>
      <c r="L1200" t="s">
        <v>31</v>
      </c>
      <c r="M1200">
        <v>16963.8511</v>
      </c>
      <c r="N1200">
        <v>386</v>
      </c>
      <c r="O1200" t="s">
        <v>43</v>
      </c>
      <c r="P1200" t="s">
        <v>43</v>
      </c>
      <c r="Q1200" s="2">
        <v>45003</v>
      </c>
      <c r="R1200" t="s">
        <v>44</v>
      </c>
      <c r="S1200" t="s">
        <v>24</v>
      </c>
      <c r="T1200">
        <f>_xlfn.DAYS(Raw_data_US_healthcare[[#This Row],[Discharge Date]],Raw_data_US_healthcare[[#This Row],[Date of Admission]])</f>
        <v>4</v>
      </c>
    </row>
    <row r="1201" spans="1:20" x14ac:dyDescent="0.3">
      <c r="A1201" t="s">
        <v>26511</v>
      </c>
      <c r="B1201" t="s">
        <v>3550</v>
      </c>
      <c r="C1201">
        <v>83</v>
      </c>
      <c r="D1201" t="str">
        <f>IF(Raw_data_US_healthcare[[#This Row],[Age]]&lt;35,"Young",IF(Raw_data_US_healthcare[[#This Row],[Age]]&lt;60,"Middle","Senior"))</f>
        <v>Senior</v>
      </c>
      <c r="E1201" t="s">
        <v>16</v>
      </c>
      <c r="F1201" t="s">
        <v>88</v>
      </c>
      <c r="G1201" t="s">
        <v>88</v>
      </c>
      <c r="H1201" t="s">
        <v>36</v>
      </c>
      <c r="I1201" s="2">
        <v>43898</v>
      </c>
      <c r="J1201" t="s">
        <v>3551</v>
      </c>
      <c r="K1201" t="s">
        <v>3552</v>
      </c>
      <c r="L1201" t="s">
        <v>52</v>
      </c>
      <c r="M1201">
        <v>16543.5857</v>
      </c>
      <c r="N1201">
        <v>470</v>
      </c>
      <c r="O1201" t="s">
        <v>22</v>
      </c>
      <c r="P1201" t="s">
        <v>22</v>
      </c>
      <c r="Q1201" s="2">
        <v>43912</v>
      </c>
      <c r="R1201" t="s">
        <v>48</v>
      </c>
      <c r="S1201" t="s">
        <v>45</v>
      </c>
      <c r="T1201">
        <f>_xlfn.DAYS(Raw_data_US_healthcare[[#This Row],[Discharge Date]],Raw_data_US_healthcare[[#This Row],[Date of Admission]])</f>
        <v>14</v>
      </c>
    </row>
    <row r="1202" spans="1:20" x14ac:dyDescent="0.3">
      <c r="A1202" t="s">
        <v>26512</v>
      </c>
      <c r="B1202" t="s">
        <v>3553</v>
      </c>
      <c r="C1202">
        <v>71</v>
      </c>
      <c r="D1202" t="str">
        <f>IF(Raw_data_US_healthcare[[#This Row],[Age]]&lt;35,"Young",IF(Raw_data_US_healthcare[[#This Row],[Age]]&lt;60,"Middle","Senior"))</f>
        <v>Senior</v>
      </c>
      <c r="E1202" t="s">
        <v>26</v>
      </c>
      <c r="F1202" t="s">
        <v>17</v>
      </c>
      <c r="G1202" t="s">
        <v>17</v>
      </c>
      <c r="H1202" t="s">
        <v>36</v>
      </c>
      <c r="I1202" s="2">
        <v>44569</v>
      </c>
      <c r="J1202" t="s">
        <v>3554</v>
      </c>
      <c r="K1202" t="s">
        <v>3555</v>
      </c>
      <c r="L1202" t="s">
        <v>56</v>
      </c>
      <c r="M1202">
        <v>11685.916800000001</v>
      </c>
      <c r="N1202">
        <v>119</v>
      </c>
      <c r="O1202" t="s">
        <v>43</v>
      </c>
      <c r="P1202" t="s">
        <v>43</v>
      </c>
      <c r="Q1202" s="2">
        <v>44584</v>
      </c>
      <c r="R1202" t="s">
        <v>23</v>
      </c>
      <c r="S1202" t="s">
        <v>33</v>
      </c>
      <c r="T1202">
        <f>_xlfn.DAYS(Raw_data_US_healthcare[[#This Row],[Discharge Date]],Raw_data_US_healthcare[[#This Row],[Date of Admission]])</f>
        <v>15</v>
      </c>
    </row>
    <row r="1203" spans="1:20" x14ac:dyDescent="0.3">
      <c r="A1203" t="s">
        <v>26511</v>
      </c>
      <c r="B1203" t="s">
        <v>3556</v>
      </c>
      <c r="C1203">
        <v>62</v>
      </c>
      <c r="D1203" t="str">
        <f>IF(Raw_data_US_healthcare[[#This Row],[Age]]&lt;35,"Young",IF(Raw_data_US_healthcare[[#This Row],[Age]]&lt;60,"Middle","Senior"))</f>
        <v>Senior</v>
      </c>
      <c r="E1203" t="s">
        <v>16</v>
      </c>
      <c r="F1203" t="s">
        <v>88</v>
      </c>
      <c r="G1203" t="s">
        <v>88</v>
      </c>
      <c r="H1203" t="s">
        <v>26516</v>
      </c>
      <c r="I1203" s="2">
        <v>44689</v>
      </c>
      <c r="J1203" t="s">
        <v>3557</v>
      </c>
      <c r="K1203" t="s">
        <v>3558</v>
      </c>
      <c r="L1203" t="s">
        <v>31</v>
      </c>
      <c r="M1203">
        <v>21685.372299999999</v>
      </c>
      <c r="N1203">
        <v>330</v>
      </c>
      <c r="O1203" t="s">
        <v>43</v>
      </c>
      <c r="P1203" t="s">
        <v>43</v>
      </c>
      <c r="Q1203" s="2">
        <v>44698</v>
      </c>
      <c r="R1203" t="s">
        <v>44</v>
      </c>
      <c r="S1203" t="s">
        <v>24</v>
      </c>
      <c r="T1203">
        <f>_xlfn.DAYS(Raw_data_US_healthcare[[#This Row],[Discharge Date]],Raw_data_US_healthcare[[#This Row],[Date of Admission]])</f>
        <v>9</v>
      </c>
    </row>
    <row r="1204" spans="1:20" x14ac:dyDescent="0.3">
      <c r="A1204" t="s">
        <v>26511</v>
      </c>
      <c r="B1204" t="s">
        <v>3559</v>
      </c>
      <c r="C1204">
        <v>50</v>
      </c>
      <c r="D1204" t="str">
        <f>IF(Raw_data_US_healthcare[[#This Row],[Age]]&lt;35,"Young",IF(Raw_data_US_healthcare[[#This Row],[Age]]&lt;60,"Middle","Senior"))</f>
        <v>Middle</v>
      </c>
      <c r="E1204" t="s">
        <v>16</v>
      </c>
      <c r="F1204" t="s">
        <v>27</v>
      </c>
      <c r="G1204" t="s">
        <v>27</v>
      </c>
      <c r="H1204" t="s">
        <v>69</v>
      </c>
      <c r="I1204" s="2">
        <v>44545</v>
      </c>
      <c r="J1204" t="s">
        <v>3560</v>
      </c>
      <c r="K1204" t="s">
        <v>3561</v>
      </c>
      <c r="L1204" t="s">
        <v>31</v>
      </c>
      <c r="M1204">
        <v>35428.840199999999</v>
      </c>
      <c r="N1204">
        <v>478</v>
      </c>
      <c r="O1204" t="s">
        <v>39</v>
      </c>
      <c r="P1204" t="s">
        <v>39</v>
      </c>
      <c r="Q1204" s="2">
        <v>44553</v>
      </c>
      <c r="R1204" t="s">
        <v>44</v>
      </c>
      <c r="S1204" t="s">
        <v>45</v>
      </c>
      <c r="T1204">
        <f>_xlfn.DAYS(Raw_data_US_healthcare[[#This Row],[Discharge Date]],Raw_data_US_healthcare[[#This Row],[Date of Admission]])</f>
        <v>8</v>
      </c>
    </row>
    <row r="1205" spans="1:20" x14ac:dyDescent="0.3">
      <c r="A1205" t="s">
        <v>26512</v>
      </c>
      <c r="B1205" t="s">
        <v>3562</v>
      </c>
      <c r="C1205">
        <v>62</v>
      </c>
      <c r="D1205" t="str">
        <f>IF(Raw_data_US_healthcare[[#This Row],[Age]]&lt;35,"Young",IF(Raw_data_US_healthcare[[#This Row],[Age]]&lt;60,"Middle","Senior"))</f>
        <v>Senior</v>
      </c>
      <c r="E1205" t="s">
        <v>26</v>
      </c>
      <c r="F1205" t="s">
        <v>228</v>
      </c>
      <c r="G1205" t="s">
        <v>228</v>
      </c>
      <c r="H1205" t="s">
        <v>69</v>
      </c>
      <c r="I1205" s="2">
        <v>44560</v>
      </c>
      <c r="J1205" t="s">
        <v>3563</v>
      </c>
      <c r="K1205" t="s">
        <v>3564</v>
      </c>
      <c r="L1205" t="s">
        <v>52</v>
      </c>
      <c r="M1205">
        <v>47896.0383</v>
      </c>
      <c r="N1205">
        <v>212</v>
      </c>
      <c r="O1205" t="s">
        <v>39</v>
      </c>
      <c r="P1205" t="s">
        <v>39</v>
      </c>
      <c r="Q1205" s="2">
        <v>44574</v>
      </c>
      <c r="R1205" t="s">
        <v>32</v>
      </c>
      <c r="S1205" t="s">
        <v>33</v>
      </c>
      <c r="T1205">
        <f>_xlfn.DAYS(Raw_data_US_healthcare[[#This Row],[Discharge Date]],Raw_data_US_healthcare[[#This Row],[Date of Admission]])</f>
        <v>14</v>
      </c>
    </row>
    <row r="1206" spans="1:20" x14ac:dyDescent="0.3">
      <c r="A1206" t="s">
        <v>26511</v>
      </c>
      <c r="B1206" t="s">
        <v>3565</v>
      </c>
      <c r="C1206">
        <v>69</v>
      </c>
      <c r="D1206" t="str">
        <f>IF(Raw_data_US_healthcare[[#This Row],[Age]]&lt;35,"Young",IF(Raw_data_US_healthcare[[#This Row],[Age]]&lt;60,"Middle","Senior"))</f>
        <v>Senior</v>
      </c>
      <c r="E1206" t="s">
        <v>16</v>
      </c>
      <c r="F1206" t="s">
        <v>88</v>
      </c>
      <c r="G1206" t="s">
        <v>88</v>
      </c>
      <c r="H1206" t="s">
        <v>26514</v>
      </c>
      <c r="I1206" s="2">
        <v>44334</v>
      </c>
      <c r="J1206" t="s">
        <v>3566</v>
      </c>
      <c r="K1206" t="s">
        <v>3567</v>
      </c>
      <c r="L1206" t="s">
        <v>56</v>
      </c>
      <c r="M1206">
        <v>19517.640299999999</v>
      </c>
      <c r="N1206">
        <v>267</v>
      </c>
      <c r="O1206" t="s">
        <v>43</v>
      </c>
      <c r="P1206" t="s">
        <v>43</v>
      </c>
      <c r="Q1206" s="2">
        <v>44361</v>
      </c>
      <c r="R1206" t="s">
        <v>44</v>
      </c>
      <c r="S1206" t="s">
        <v>33</v>
      </c>
      <c r="T1206">
        <f>_xlfn.DAYS(Raw_data_US_healthcare[[#This Row],[Discharge Date]],Raw_data_US_healthcare[[#This Row],[Date of Admission]])</f>
        <v>27</v>
      </c>
    </row>
    <row r="1207" spans="1:20" x14ac:dyDescent="0.3">
      <c r="A1207" t="s">
        <v>26512</v>
      </c>
      <c r="B1207" t="s">
        <v>3568</v>
      </c>
      <c r="C1207">
        <v>29</v>
      </c>
      <c r="D1207" t="str">
        <f>IF(Raw_data_US_healthcare[[#This Row],[Age]]&lt;35,"Young",IF(Raw_data_US_healthcare[[#This Row],[Age]]&lt;60,"Middle","Senior"))</f>
        <v>Young</v>
      </c>
      <c r="E1207" t="s">
        <v>26</v>
      </c>
      <c r="F1207" t="s">
        <v>27</v>
      </c>
      <c r="G1207" t="s">
        <v>27</v>
      </c>
      <c r="H1207" t="s">
        <v>26516</v>
      </c>
      <c r="I1207" s="2">
        <v>44720</v>
      </c>
      <c r="J1207" t="s">
        <v>3569</v>
      </c>
      <c r="K1207" t="s">
        <v>3570</v>
      </c>
      <c r="L1207" t="s">
        <v>52</v>
      </c>
      <c r="M1207">
        <v>8714.3003000000008</v>
      </c>
      <c r="N1207">
        <v>414</v>
      </c>
      <c r="O1207" t="s">
        <v>39</v>
      </c>
      <c r="P1207" t="s">
        <v>39</v>
      </c>
      <c r="Q1207" s="2">
        <v>44749</v>
      </c>
      <c r="R1207" t="s">
        <v>83</v>
      </c>
      <c r="S1207" t="s">
        <v>24</v>
      </c>
      <c r="T1207">
        <f>_xlfn.DAYS(Raw_data_US_healthcare[[#This Row],[Discharge Date]],Raw_data_US_healthcare[[#This Row],[Date of Admission]])</f>
        <v>29</v>
      </c>
    </row>
    <row r="1208" spans="1:20" x14ac:dyDescent="0.3">
      <c r="A1208" t="s">
        <v>26512</v>
      </c>
      <c r="B1208" t="s">
        <v>3571</v>
      </c>
      <c r="C1208">
        <v>18</v>
      </c>
      <c r="D1208" t="str">
        <f>IF(Raw_data_US_healthcare[[#This Row],[Age]]&lt;35,"Young",IF(Raw_data_US_healthcare[[#This Row],[Age]]&lt;60,"Middle","Senior"))</f>
        <v>Young</v>
      </c>
      <c r="E1208" t="s">
        <v>26</v>
      </c>
      <c r="F1208" t="s">
        <v>17</v>
      </c>
      <c r="G1208" t="s">
        <v>17</v>
      </c>
      <c r="H1208" t="s">
        <v>28</v>
      </c>
      <c r="I1208" s="2">
        <v>44211</v>
      </c>
      <c r="J1208" t="s">
        <v>3572</v>
      </c>
      <c r="K1208" t="s">
        <v>3573</v>
      </c>
      <c r="L1208" t="s">
        <v>60</v>
      </c>
      <c r="M1208">
        <v>994.09</v>
      </c>
      <c r="N1208">
        <v>226</v>
      </c>
      <c r="O1208" t="s">
        <v>22</v>
      </c>
      <c r="P1208" t="s">
        <v>22</v>
      </c>
      <c r="Q1208" s="2">
        <v>44233</v>
      </c>
      <c r="R1208" t="s">
        <v>48</v>
      </c>
      <c r="S1208" t="s">
        <v>45</v>
      </c>
      <c r="T1208">
        <f>_xlfn.DAYS(Raw_data_US_healthcare[[#This Row],[Discharge Date]],Raw_data_US_healthcare[[#This Row],[Date of Admission]])</f>
        <v>22</v>
      </c>
    </row>
    <row r="1209" spans="1:20" x14ac:dyDescent="0.3">
      <c r="A1209" t="s">
        <v>26511</v>
      </c>
      <c r="B1209" t="s">
        <v>3574</v>
      </c>
      <c r="C1209">
        <v>56</v>
      </c>
      <c r="D1209" t="str">
        <f>IF(Raw_data_US_healthcare[[#This Row],[Age]]&lt;35,"Young",IF(Raw_data_US_healthcare[[#This Row],[Age]]&lt;60,"Middle","Senior"))</f>
        <v>Middle</v>
      </c>
      <c r="E1209" t="s">
        <v>16</v>
      </c>
      <c r="F1209" t="s">
        <v>17</v>
      </c>
      <c r="G1209" t="s">
        <v>17</v>
      </c>
      <c r="H1209" t="s">
        <v>28</v>
      </c>
      <c r="I1209" s="2">
        <v>43781</v>
      </c>
      <c r="J1209" t="s">
        <v>3575</v>
      </c>
      <c r="K1209" t="s">
        <v>3576</v>
      </c>
      <c r="L1209" t="s">
        <v>21</v>
      </c>
      <c r="M1209">
        <v>18693.986199999999</v>
      </c>
      <c r="N1209">
        <v>245</v>
      </c>
      <c r="O1209" t="s">
        <v>43</v>
      </c>
      <c r="P1209" t="s">
        <v>43</v>
      </c>
      <c r="Q1209" s="2">
        <v>43798</v>
      </c>
      <c r="R1209" t="s">
        <v>32</v>
      </c>
      <c r="S1209" t="s">
        <v>24</v>
      </c>
      <c r="T1209">
        <f>_xlfn.DAYS(Raw_data_US_healthcare[[#This Row],[Discharge Date]],Raw_data_US_healthcare[[#This Row],[Date of Admission]])</f>
        <v>17</v>
      </c>
    </row>
    <row r="1210" spans="1:20" x14ac:dyDescent="0.3">
      <c r="A1210" t="s">
        <v>26512</v>
      </c>
      <c r="B1210" t="s">
        <v>3577</v>
      </c>
      <c r="C1210">
        <v>61</v>
      </c>
      <c r="D1210" t="str">
        <f>IF(Raw_data_US_healthcare[[#This Row],[Age]]&lt;35,"Young",IF(Raw_data_US_healthcare[[#This Row],[Age]]&lt;60,"Middle","Senior"))</f>
        <v>Senior</v>
      </c>
      <c r="E1210" t="s">
        <v>26</v>
      </c>
      <c r="F1210" t="s">
        <v>228</v>
      </c>
      <c r="G1210" t="s">
        <v>228</v>
      </c>
      <c r="H1210" t="s">
        <v>36</v>
      </c>
      <c r="I1210" s="2">
        <v>43973</v>
      </c>
      <c r="J1210" t="s">
        <v>3578</v>
      </c>
      <c r="K1210" t="s">
        <v>3579</v>
      </c>
      <c r="L1210" t="s">
        <v>31</v>
      </c>
      <c r="M1210">
        <v>23961.780699999999</v>
      </c>
      <c r="N1210">
        <v>126</v>
      </c>
      <c r="O1210" t="s">
        <v>39</v>
      </c>
      <c r="P1210" t="s">
        <v>39</v>
      </c>
      <c r="Q1210" s="2">
        <v>43984</v>
      </c>
      <c r="R1210" t="s">
        <v>23</v>
      </c>
      <c r="S1210" t="s">
        <v>33</v>
      </c>
      <c r="T1210">
        <f>_xlfn.DAYS(Raw_data_US_healthcare[[#This Row],[Discharge Date]],Raw_data_US_healthcare[[#This Row],[Date of Admission]])</f>
        <v>11</v>
      </c>
    </row>
    <row r="1211" spans="1:20" x14ac:dyDescent="0.3">
      <c r="A1211" t="s">
        <v>26511</v>
      </c>
      <c r="B1211" t="s">
        <v>3580</v>
      </c>
      <c r="C1211">
        <v>67</v>
      </c>
      <c r="D1211" t="str">
        <f>IF(Raw_data_US_healthcare[[#This Row],[Age]]&lt;35,"Young",IF(Raw_data_US_healthcare[[#This Row],[Age]]&lt;60,"Middle","Senior"))</f>
        <v>Senior</v>
      </c>
      <c r="E1211" t="s">
        <v>16</v>
      </c>
      <c r="F1211" t="s">
        <v>228</v>
      </c>
      <c r="G1211" t="s">
        <v>228</v>
      </c>
      <c r="H1211" t="s">
        <v>69</v>
      </c>
      <c r="I1211" s="2">
        <v>43673</v>
      </c>
      <c r="J1211" t="s">
        <v>3581</v>
      </c>
      <c r="K1211" t="s">
        <v>3582</v>
      </c>
      <c r="L1211" t="s">
        <v>52</v>
      </c>
      <c r="M1211">
        <v>26254.347099999999</v>
      </c>
      <c r="N1211">
        <v>278</v>
      </c>
      <c r="O1211" t="s">
        <v>22</v>
      </c>
      <c r="P1211" t="s">
        <v>22</v>
      </c>
      <c r="Q1211" s="2">
        <v>43686</v>
      </c>
      <c r="R1211" t="s">
        <v>32</v>
      </c>
      <c r="S1211" t="s">
        <v>33</v>
      </c>
      <c r="T1211">
        <f>_xlfn.DAYS(Raw_data_US_healthcare[[#This Row],[Discharge Date]],Raw_data_US_healthcare[[#This Row],[Date of Admission]])</f>
        <v>13</v>
      </c>
    </row>
    <row r="1212" spans="1:20" x14ac:dyDescent="0.3">
      <c r="A1212" t="s">
        <v>26511</v>
      </c>
      <c r="B1212" t="s">
        <v>3583</v>
      </c>
      <c r="C1212">
        <v>82</v>
      </c>
      <c r="D1212" t="str">
        <f>IF(Raw_data_US_healthcare[[#This Row],[Age]]&lt;35,"Young",IF(Raw_data_US_healthcare[[#This Row],[Age]]&lt;60,"Middle","Senior"))</f>
        <v>Senior</v>
      </c>
      <c r="E1212" t="s">
        <v>16</v>
      </c>
      <c r="F1212" t="s">
        <v>113</v>
      </c>
      <c r="G1212" t="s">
        <v>113</v>
      </c>
      <c r="H1212" t="s">
        <v>18</v>
      </c>
      <c r="I1212" s="2">
        <v>44781</v>
      </c>
      <c r="J1212" t="s">
        <v>3584</v>
      </c>
      <c r="K1212" t="s">
        <v>3585</v>
      </c>
      <c r="L1212" t="s">
        <v>52</v>
      </c>
      <c r="M1212">
        <v>59628.837500000001</v>
      </c>
      <c r="N1212">
        <v>421</v>
      </c>
      <c r="O1212" t="s">
        <v>39</v>
      </c>
      <c r="P1212" t="s">
        <v>39</v>
      </c>
      <c r="Q1212" s="2">
        <v>44788</v>
      </c>
      <c r="R1212" t="s">
        <v>48</v>
      </c>
      <c r="S1212" t="s">
        <v>33</v>
      </c>
      <c r="T1212">
        <f>_xlfn.DAYS(Raw_data_US_healthcare[[#This Row],[Discharge Date]],Raw_data_US_healthcare[[#This Row],[Date of Admission]])</f>
        <v>7</v>
      </c>
    </row>
    <row r="1213" spans="1:20" x14ac:dyDescent="0.3">
      <c r="A1213" t="s">
        <v>26511</v>
      </c>
      <c r="B1213" t="s">
        <v>3586</v>
      </c>
      <c r="C1213">
        <v>82</v>
      </c>
      <c r="D1213" t="str">
        <f>IF(Raw_data_US_healthcare[[#This Row],[Age]]&lt;35,"Young",IF(Raw_data_US_healthcare[[#This Row],[Age]]&lt;60,"Middle","Senior"))</f>
        <v>Senior</v>
      </c>
      <c r="E1213" t="s">
        <v>16</v>
      </c>
      <c r="F1213" t="s">
        <v>88</v>
      </c>
      <c r="G1213" t="s">
        <v>88</v>
      </c>
      <c r="H1213" t="s">
        <v>26516</v>
      </c>
      <c r="I1213" s="2">
        <v>43961</v>
      </c>
      <c r="J1213" t="s">
        <v>3587</v>
      </c>
      <c r="K1213" t="s">
        <v>1453</v>
      </c>
      <c r="L1213" t="s">
        <v>21</v>
      </c>
      <c r="M1213">
        <v>3007.2058999999999</v>
      </c>
      <c r="N1213">
        <v>182</v>
      </c>
      <c r="O1213" t="s">
        <v>39</v>
      </c>
      <c r="P1213" t="s">
        <v>39</v>
      </c>
      <c r="Q1213" s="2">
        <v>43973</v>
      </c>
      <c r="R1213" t="s">
        <v>48</v>
      </c>
      <c r="S1213" t="s">
        <v>45</v>
      </c>
      <c r="T1213">
        <f>_xlfn.DAYS(Raw_data_US_healthcare[[#This Row],[Discharge Date]],Raw_data_US_healthcare[[#This Row],[Date of Admission]])</f>
        <v>12</v>
      </c>
    </row>
    <row r="1214" spans="1:20" x14ac:dyDescent="0.3">
      <c r="A1214" t="s">
        <v>26512</v>
      </c>
      <c r="B1214" t="s">
        <v>3588</v>
      </c>
      <c r="C1214">
        <v>26</v>
      </c>
      <c r="D1214" t="str">
        <f>IF(Raw_data_US_healthcare[[#This Row],[Age]]&lt;35,"Young",IF(Raw_data_US_healthcare[[#This Row],[Age]]&lt;60,"Middle","Senior"))</f>
        <v>Young</v>
      </c>
      <c r="E1214" t="s">
        <v>26</v>
      </c>
      <c r="F1214" t="s">
        <v>49</v>
      </c>
      <c r="G1214" t="s">
        <v>49</v>
      </c>
      <c r="H1214" t="s">
        <v>36</v>
      </c>
      <c r="I1214" s="2">
        <v>44410</v>
      </c>
      <c r="J1214" t="s">
        <v>3589</v>
      </c>
      <c r="K1214" t="s">
        <v>3590</v>
      </c>
      <c r="L1214" t="s">
        <v>52</v>
      </c>
      <c r="M1214">
        <v>6530.5762999999997</v>
      </c>
      <c r="N1214">
        <v>425</v>
      </c>
      <c r="O1214" t="s">
        <v>22</v>
      </c>
      <c r="P1214" t="s">
        <v>22</v>
      </c>
      <c r="Q1214" s="2">
        <v>44421</v>
      </c>
      <c r="R1214" t="s">
        <v>32</v>
      </c>
      <c r="S1214" t="s">
        <v>24</v>
      </c>
      <c r="T1214">
        <f>_xlfn.DAYS(Raw_data_US_healthcare[[#This Row],[Discharge Date]],Raw_data_US_healthcare[[#This Row],[Date of Admission]])</f>
        <v>11</v>
      </c>
    </row>
    <row r="1215" spans="1:20" x14ac:dyDescent="0.3">
      <c r="A1215" t="s">
        <v>26511</v>
      </c>
      <c r="B1215" t="s">
        <v>1239</v>
      </c>
      <c r="C1215">
        <v>31</v>
      </c>
      <c r="D1215" t="str">
        <f>IF(Raw_data_US_healthcare[[#This Row],[Age]]&lt;35,"Young",IF(Raw_data_US_healthcare[[#This Row],[Age]]&lt;60,"Middle","Senior"))</f>
        <v>Young</v>
      </c>
      <c r="E1215" t="s">
        <v>16</v>
      </c>
      <c r="F1215" t="s">
        <v>27</v>
      </c>
      <c r="G1215" t="s">
        <v>27</v>
      </c>
      <c r="H1215" t="s">
        <v>36</v>
      </c>
      <c r="I1215" s="2">
        <v>44741</v>
      </c>
      <c r="J1215" t="s">
        <v>3591</v>
      </c>
      <c r="K1215" t="s">
        <v>3592</v>
      </c>
      <c r="L1215" t="s">
        <v>56</v>
      </c>
      <c r="M1215">
        <v>11357.1456</v>
      </c>
      <c r="N1215">
        <v>206</v>
      </c>
      <c r="O1215" t="s">
        <v>43</v>
      </c>
      <c r="P1215" t="s">
        <v>43</v>
      </c>
      <c r="Q1215" s="2">
        <v>44753</v>
      </c>
      <c r="R1215" t="s">
        <v>32</v>
      </c>
      <c r="S1215" t="s">
        <v>45</v>
      </c>
      <c r="T1215">
        <f>_xlfn.DAYS(Raw_data_US_healthcare[[#This Row],[Discharge Date]],Raw_data_US_healthcare[[#This Row],[Date of Admission]])</f>
        <v>12</v>
      </c>
    </row>
    <row r="1216" spans="1:20" x14ac:dyDescent="0.3">
      <c r="A1216" t="s">
        <v>26512</v>
      </c>
      <c r="B1216" t="s">
        <v>3593</v>
      </c>
      <c r="C1216">
        <v>83</v>
      </c>
      <c r="D1216" t="str">
        <f>IF(Raw_data_US_healthcare[[#This Row],[Age]]&lt;35,"Young",IF(Raw_data_US_healthcare[[#This Row],[Age]]&lt;60,"Middle","Senior"))</f>
        <v>Senior</v>
      </c>
      <c r="E1216" t="s">
        <v>26</v>
      </c>
      <c r="F1216" t="s">
        <v>62</v>
      </c>
      <c r="G1216" t="s">
        <v>62</v>
      </c>
      <c r="H1216" t="s">
        <v>26516</v>
      </c>
      <c r="I1216" s="2">
        <v>43787</v>
      </c>
      <c r="J1216" t="s">
        <v>679</v>
      </c>
      <c r="K1216" t="s">
        <v>933</v>
      </c>
      <c r="L1216" t="s">
        <v>31</v>
      </c>
      <c r="M1216">
        <v>18335.971000000001</v>
      </c>
      <c r="N1216">
        <v>307</v>
      </c>
      <c r="O1216" t="s">
        <v>39</v>
      </c>
      <c r="P1216" t="s">
        <v>39</v>
      </c>
      <c r="Q1216" s="2">
        <v>43807</v>
      </c>
      <c r="R1216" t="s">
        <v>44</v>
      </c>
      <c r="S1216" t="s">
        <v>33</v>
      </c>
      <c r="T1216">
        <f>_xlfn.DAYS(Raw_data_US_healthcare[[#This Row],[Discharge Date]],Raw_data_US_healthcare[[#This Row],[Date of Admission]])</f>
        <v>20</v>
      </c>
    </row>
    <row r="1217" spans="1:20" x14ac:dyDescent="0.3">
      <c r="A1217" t="s">
        <v>26511</v>
      </c>
      <c r="B1217" t="s">
        <v>3594</v>
      </c>
      <c r="C1217">
        <v>20</v>
      </c>
      <c r="D1217" t="str">
        <f>IF(Raw_data_US_healthcare[[#This Row],[Age]]&lt;35,"Young",IF(Raw_data_US_healthcare[[#This Row],[Age]]&lt;60,"Middle","Senior"))</f>
        <v>Young</v>
      </c>
      <c r="E1217" t="s">
        <v>16</v>
      </c>
      <c r="F1217" t="s">
        <v>35</v>
      </c>
      <c r="G1217" t="s">
        <v>35</v>
      </c>
      <c r="H1217" t="s">
        <v>18</v>
      </c>
      <c r="I1217" s="2">
        <v>44262</v>
      </c>
      <c r="J1217" t="s">
        <v>3595</v>
      </c>
      <c r="K1217" t="s">
        <v>3596</v>
      </c>
      <c r="L1217" t="s">
        <v>56</v>
      </c>
      <c r="M1217">
        <v>25628.650300000001</v>
      </c>
      <c r="N1217">
        <v>321</v>
      </c>
      <c r="O1217" t="s">
        <v>22</v>
      </c>
      <c r="P1217" t="s">
        <v>22</v>
      </c>
      <c r="Q1217" s="2">
        <v>44263</v>
      </c>
      <c r="R1217" t="s">
        <v>48</v>
      </c>
      <c r="S1217" t="s">
        <v>45</v>
      </c>
      <c r="T1217">
        <f>_xlfn.DAYS(Raw_data_US_healthcare[[#This Row],[Discharge Date]],Raw_data_US_healthcare[[#This Row],[Date of Admission]])</f>
        <v>1</v>
      </c>
    </row>
    <row r="1218" spans="1:20" x14ac:dyDescent="0.3">
      <c r="A1218" t="s">
        <v>26512</v>
      </c>
      <c r="B1218" t="s">
        <v>3597</v>
      </c>
      <c r="C1218">
        <v>46</v>
      </c>
      <c r="D1218" t="str">
        <f>IF(Raw_data_US_healthcare[[#This Row],[Age]]&lt;35,"Young",IF(Raw_data_US_healthcare[[#This Row],[Age]]&lt;60,"Middle","Senior"))</f>
        <v>Middle</v>
      </c>
      <c r="E1218" t="s">
        <v>26</v>
      </c>
      <c r="F1218" t="s">
        <v>35</v>
      </c>
      <c r="G1218" t="s">
        <v>35</v>
      </c>
      <c r="H1218" t="s">
        <v>26516</v>
      </c>
      <c r="I1218" s="2">
        <v>44764</v>
      </c>
      <c r="J1218" t="s">
        <v>3598</v>
      </c>
      <c r="K1218" t="s">
        <v>3599</v>
      </c>
      <c r="L1218" t="s">
        <v>21</v>
      </c>
      <c r="M1218">
        <v>16755.264899999998</v>
      </c>
      <c r="N1218">
        <v>377</v>
      </c>
      <c r="O1218" t="s">
        <v>39</v>
      </c>
      <c r="P1218" t="s">
        <v>39</v>
      </c>
      <c r="Q1218" s="2">
        <v>44786</v>
      </c>
      <c r="R1218" t="s">
        <v>83</v>
      </c>
      <c r="S1218" t="s">
        <v>24</v>
      </c>
      <c r="T1218">
        <f>_xlfn.DAYS(Raw_data_US_healthcare[[#This Row],[Discharge Date]],Raw_data_US_healthcare[[#This Row],[Date of Admission]])</f>
        <v>22</v>
      </c>
    </row>
    <row r="1219" spans="1:20" x14ac:dyDescent="0.3">
      <c r="A1219" t="s">
        <v>26512</v>
      </c>
      <c r="B1219" t="s">
        <v>3600</v>
      </c>
      <c r="C1219">
        <v>47</v>
      </c>
      <c r="D1219" t="str">
        <f>IF(Raw_data_US_healthcare[[#This Row],[Age]]&lt;35,"Young",IF(Raw_data_US_healthcare[[#This Row],[Age]]&lt;60,"Middle","Senior"))</f>
        <v>Middle</v>
      </c>
      <c r="E1219" t="s">
        <v>26</v>
      </c>
      <c r="F1219" t="s">
        <v>49</v>
      </c>
      <c r="G1219" t="s">
        <v>49</v>
      </c>
      <c r="H1219" t="s">
        <v>69</v>
      </c>
      <c r="I1219" s="2">
        <v>45192</v>
      </c>
      <c r="J1219" t="s">
        <v>2991</v>
      </c>
      <c r="K1219" t="s">
        <v>3601</v>
      </c>
      <c r="L1219" t="s">
        <v>56</v>
      </c>
      <c r="M1219">
        <v>51850.801200000002</v>
      </c>
      <c r="N1219">
        <v>320</v>
      </c>
      <c r="O1219" t="s">
        <v>22</v>
      </c>
      <c r="P1219" t="s">
        <v>22</v>
      </c>
      <c r="Q1219" s="2">
        <v>45206</v>
      </c>
      <c r="R1219" t="s">
        <v>23</v>
      </c>
      <c r="S1219" t="s">
        <v>24</v>
      </c>
      <c r="T1219">
        <f>_xlfn.DAYS(Raw_data_US_healthcare[[#This Row],[Discharge Date]],Raw_data_US_healthcare[[#This Row],[Date of Admission]])</f>
        <v>14</v>
      </c>
    </row>
    <row r="1220" spans="1:20" x14ac:dyDescent="0.3">
      <c r="A1220" t="s">
        <v>26512</v>
      </c>
      <c r="B1220" t="s">
        <v>3602</v>
      </c>
      <c r="C1220">
        <v>76</v>
      </c>
      <c r="D1220" t="str">
        <f>IF(Raw_data_US_healthcare[[#This Row],[Age]]&lt;35,"Young",IF(Raw_data_US_healthcare[[#This Row],[Age]]&lt;60,"Middle","Senior"))</f>
        <v>Senior</v>
      </c>
      <c r="E1220" t="s">
        <v>26</v>
      </c>
      <c r="F1220" t="s">
        <v>62</v>
      </c>
      <c r="G1220" t="s">
        <v>62</v>
      </c>
      <c r="H1220" t="s">
        <v>26516</v>
      </c>
      <c r="I1220" s="2">
        <v>44332</v>
      </c>
      <c r="J1220" t="s">
        <v>3603</v>
      </c>
      <c r="K1220" t="s">
        <v>3604</v>
      </c>
      <c r="L1220" t="s">
        <v>56</v>
      </c>
      <c r="M1220">
        <v>10167.2952</v>
      </c>
      <c r="N1220">
        <v>116</v>
      </c>
      <c r="O1220" t="s">
        <v>39</v>
      </c>
      <c r="P1220" t="s">
        <v>39</v>
      </c>
      <c r="Q1220" s="2">
        <v>44359</v>
      </c>
      <c r="R1220" t="s">
        <v>23</v>
      </c>
      <c r="S1220" t="s">
        <v>24</v>
      </c>
      <c r="T1220">
        <f>_xlfn.DAYS(Raw_data_US_healthcare[[#This Row],[Discharge Date]],Raw_data_US_healthcare[[#This Row],[Date of Admission]])</f>
        <v>27</v>
      </c>
    </row>
    <row r="1221" spans="1:20" x14ac:dyDescent="0.3">
      <c r="A1221" t="s">
        <v>26512</v>
      </c>
      <c r="B1221" t="s">
        <v>3605</v>
      </c>
      <c r="C1221">
        <v>52</v>
      </c>
      <c r="D1221" t="str">
        <f>IF(Raw_data_US_healthcare[[#This Row],[Age]]&lt;35,"Young",IF(Raw_data_US_healthcare[[#This Row],[Age]]&lt;60,"Middle","Senior"))</f>
        <v>Middle</v>
      </c>
      <c r="E1221" t="s">
        <v>26</v>
      </c>
      <c r="F1221" t="s">
        <v>62</v>
      </c>
      <c r="G1221" t="s">
        <v>62</v>
      </c>
      <c r="H1221" t="s">
        <v>36</v>
      </c>
      <c r="I1221" s="2">
        <v>43877</v>
      </c>
      <c r="J1221" t="s">
        <v>3606</v>
      </c>
      <c r="K1221" t="s">
        <v>1825</v>
      </c>
      <c r="L1221" t="s">
        <v>21</v>
      </c>
      <c r="M1221">
        <v>20280.4251</v>
      </c>
      <c r="N1221">
        <v>124</v>
      </c>
      <c r="O1221" t="s">
        <v>39</v>
      </c>
      <c r="P1221" t="s">
        <v>39</v>
      </c>
      <c r="Q1221" s="2">
        <v>43883</v>
      </c>
      <c r="R1221" t="s">
        <v>48</v>
      </c>
      <c r="S1221" t="s">
        <v>33</v>
      </c>
      <c r="T1221">
        <f>_xlfn.DAYS(Raw_data_US_healthcare[[#This Row],[Discharge Date]],Raw_data_US_healthcare[[#This Row],[Date of Admission]])</f>
        <v>6</v>
      </c>
    </row>
    <row r="1222" spans="1:20" x14ac:dyDescent="0.3">
      <c r="A1222" t="s">
        <v>26512</v>
      </c>
      <c r="B1222" t="s">
        <v>3607</v>
      </c>
      <c r="C1222">
        <v>21</v>
      </c>
      <c r="D1222" t="str">
        <f>IF(Raw_data_US_healthcare[[#This Row],[Age]]&lt;35,"Young",IF(Raw_data_US_healthcare[[#This Row],[Age]]&lt;60,"Middle","Senior"))</f>
        <v>Young</v>
      </c>
      <c r="E1222" t="s">
        <v>26</v>
      </c>
      <c r="F1222" t="s">
        <v>228</v>
      </c>
      <c r="G1222" t="s">
        <v>228</v>
      </c>
      <c r="H1222" t="s">
        <v>26516</v>
      </c>
      <c r="I1222" s="2">
        <v>44658</v>
      </c>
      <c r="J1222" t="s">
        <v>3608</v>
      </c>
      <c r="K1222" t="s">
        <v>3609</v>
      </c>
      <c r="L1222" t="s">
        <v>52</v>
      </c>
      <c r="M1222">
        <v>26169.390299999999</v>
      </c>
      <c r="N1222">
        <v>177</v>
      </c>
      <c r="O1222" t="s">
        <v>43</v>
      </c>
      <c r="P1222" t="s">
        <v>43</v>
      </c>
      <c r="Q1222" s="2">
        <v>44664</v>
      </c>
      <c r="R1222" t="s">
        <v>32</v>
      </c>
      <c r="S1222" t="s">
        <v>45</v>
      </c>
      <c r="T1222">
        <f>_xlfn.DAYS(Raw_data_US_healthcare[[#This Row],[Discharge Date]],Raw_data_US_healthcare[[#This Row],[Date of Admission]])</f>
        <v>6</v>
      </c>
    </row>
    <row r="1223" spans="1:20" x14ac:dyDescent="0.3">
      <c r="A1223" t="s">
        <v>26512</v>
      </c>
      <c r="B1223" t="s">
        <v>3610</v>
      </c>
      <c r="C1223">
        <v>61</v>
      </c>
      <c r="D1223" t="str">
        <f>IF(Raw_data_US_healthcare[[#This Row],[Age]]&lt;35,"Young",IF(Raw_data_US_healthcare[[#This Row],[Age]]&lt;60,"Middle","Senior"))</f>
        <v>Senior</v>
      </c>
      <c r="E1223" t="s">
        <v>26</v>
      </c>
      <c r="F1223" t="s">
        <v>228</v>
      </c>
      <c r="G1223" t="s">
        <v>228</v>
      </c>
      <c r="H1223" t="s">
        <v>28</v>
      </c>
      <c r="I1223" s="2">
        <v>44780</v>
      </c>
      <c r="J1223" t="s">
        <v>3611</v>
      </c>
      <c r="K1223" t="s">
        <v>3612</v>
      </c>
      <c r="L1223" t="s">
        <v>60</v>
      </c>
      <c r="M1223">
        <v>1369.4314999999999</v>
      </c>
      <c r="N1223">
        <v>267</v>
      </c>
      <c r="O1223" t="s">
        <v>43</v>
      </c>
      <c r="P1223" t="s">
        <v>43</v>
      </c>
      <c r="Q1223" s="2">
        <v>44794</v>
      </c>
      <c r="R1223" t="s">
        <v>83</v>
      </c>
      <c r="S1223" t="s">
        <v>33</v>
      </c>
      <c r="T1223">
        <f>_xlfn.DAYS(Raw_data_US_healthcare[[#This Row],[Discharge Date]],Raw_data_US_healthcare[[#This Row],[Date of Admission]])</f>
        <v>14</v>
      </c>
    </row>
    <row r="1224" spans="1:20" x14ac:dyDescent="0.3">
      <c r="A1224" t="s">
        <v>26512</v>
      </c>
      <c r="B1224" t="s">
        <v>3613</v>
      </c>
      <c r="C1224">
        <v>56</v>
      </c>
      <c r="D1224" t="str">
        <f>IF(Raw_data_US_healthcare[[#This Row],[Age]]&lt;35,"Young",IF(Raw_data_US_healthcare[[#This Row],[Age]]&lt;60,"Middle","Senior"))</f>
        <v>Middle</v>
      </c>
      <c r="E1224" t="s">
        <v>26</v>
      </c>
      <c r="F1224" t="s">
        <v>17</v>
      </c>
      <c r="G1224" t="s">
        <v>17</v>
      </c>
      <c r="H1224" t="s">
        <v>36</v>
      </c>
      <c r="I1224" s="2">
        <v>43873</v>
      </c>
      <c r="J1224" t="s">
        <v>3614</v>
      </c>
      <c r="K1224" t="s">
        <v>3615</v>
      </c>
      <c r="L1224" t="s">
        <v>31</v>
      </c>
      <c r="M1224">
        <v>592.6069</v>
      </c>
      <c r="N1224">
        <v>175</v>
      </c>
      <c r="O1224" t="s">
        <v>39</v>
      </c>
      <c r="P1224" t="s">
        <v>39</v>
      </c>
      <c r="Q1224" s="2">
        <v>43892</v>
      </c>
      <c r="R1224" t="s">
        <v>32</v>
      </c>
      <c r="S1224" t="s">
        <v>24</v>
      </c>
      <c r="T1224">
        <f>_xlfn.DAYS(Raw_data_US_healthcare[[#This Row],[Discharge Date]],Raw_data_US_healthcare[[#This Row],[Date of Admission]])</f>
        <v>19</v>
      </c>
    </row>
    <row r="1225" spans="1:20" x14ac:dyDescent="0.3">
      <c r="A1225" t="s">
        <v>26512</v>
      </c>
      <c r="B1225" t="s">
        <v>3616</v>
      </c>
      <c r="C1225">
        <v>37</v>
      </c>
      <c r="D1225" t="str">
        <f>IF(Raw_data_US_healthcare[[#This Row],[Age]]&lt;35,"Young",IF(Raw_data_US_healthcare[[#This Row],[Age]]&lt;60,"Middle","Senior"))</f>
        <v>Middle</v>
      </c>
      <c r="E1225" t="s">
        <v>26</v>
      </c>
      <c r="F1225" t="s">
        <v>27</v>
      </c>
      <c r="G1225" t="s">
        <v>27</v>
      </c>
      <c r="H1225" t="s">
        <v>26516</v>
      </c>
      <c r="I1225" s="2">
        <v>44827</v>
      </c>
      <c r="J1225" t="s">
        <v>3617</v>
      </c>
      <c r="K1225" t="s">
        <v>3618</v>
      </c>
      <c r="L1225" t="s">
        <v>52</v>
      </c>
      <c r="M1225">
        <v>24885.155299999999</v>
      </c>
      <c r="N1225">
        <v>289</v>
      </c>
      <c r="O1225" t="s">
        <v>39</v>
      </c>
      <c r="P1225" t="s">
        <v>39</v>
      </c>
      <c r="Q1225" s="2">
        <v>44854</v>
      </c>
      <c r="R1225" t="s">
        <v>32</v>
      </c>
      <c r="S1225" t="s">
        <v>33</v>
      </c>
      <c r="T1225">
        <f>_xlfn.DAYS(Raw_data_US_healthcare[[#This Row],[Discharge Date]],Raw_data_US_healthcare[[#This Row],[Date of Admission]])</f>
        <v>27</v>
      </c>
    </row>
    <row r="1226" spans="1:20" x14ac:dyDescent="0.3">
      <c r="A1226" t="s">
        <v>26512</v>
      </c>
      <c r="B1226" t="s">
        <v>3619</v>
      </c>
      <c r="C1226">
        <v>20</v>
      </c>
      <c r="D1226" t="str">
        <f>IF(Raw_data_US_healthcare[[#This Row],[Age]]&lt;35,"Young",IF(Raw_data_US_healthcare[[#This Row],[Age]]&lt;60,"Middle","Senior"))</f>
        <v>Young</v>
      </c>
      <c r="E1226" t="s">
        <v>26</v>
      </c>
      <c r="F1226" t="s">
        <v>35</v>
      </c>
      <c r="G1226" t="s">
        <v>35</v>
      </c>
      <c r="H1226" t="s">
        <v>69</v>
      </c>
      <c r="I1226" s="2">
        <v>44711</v>
      </c>
      <c r="J1226" t="s">
        <v>3620</v>
      </c>
      <c r="K1226" t="s">
        <v>3621</v>
      </c>
      <c r="L1226" t="s">
        <v>56</v>
      </c>
      <c r="M1226">
        <v>44562.844700000001</v>
      </c>
      <c r="N1226">
        <v>433</v>
      </c>
      <c r="O1226" t="s">
        <v>39</v>
      </c>
      <c r="P1226" t="s">
        <v>39</v>
      </c>
      <c r="Q1226" s="2">
        <v>44740</v>
      </c>
      <c r="R1226" t="s">
        <v>23</v>
      </c>
      <c r="S1226" t="s">
        <v>24</v>
      </c>
      <c r="T1226">
        <f>_xlfn.DAYS(Raw_data_US_healthcare[[#This Row],[Discharge Date]],Raw_data_US_healthcare[[#This Row],[Date of Admission]])</f>
        <v>29</v>
      </c>
    </row>
    <row r="1227" spans="1:20" x14ac:dyDescent="0.3">
      <c r="A1227" t="s">
        <v>26511</v>
      </c>
      <c r="B1227" t="s">
        <v>3622</v>
      </c>
      <c r="C1227">
        <v>32</v>
      </c>
      <c r="D1227" t="str">
        <f>IF(Raw_data_US_healthcare[[#This Row],[Age]]&lt;35,"Young",IF(Raw_data_US_healthcare[[#This Row],[Age]]&lt;60,"Middle","Senior"))</f>
        <v>Young</v>
      </c>
      <c r="E1227" t="s">
        <v>16</v>
      </c>
      <c r="F1227" t="s">
        <v>88</v>
      </c>
      <c r="G1227" t="s">
        <v>88</v>
      </c>
      <c r="H1227" t="s">
        <v>26516</v>
      </c>
      <c r="I1227" s="2">
        <v>44516</v>
      </c>
      <c r="J1227" t="s">
        <v>3623</v>
      </c>
      <c r="K1227" t="s">
        <v>3624</v>
      </c>
      <c r="L1227" t="s">
        <v>60</v>
      </c>
      <c r="M1227">
        <v>25094.599099999999</v>
      </c>
      <c r="N1227">
        <v>135</v>
      </c>
      <c r="O1227" t="s">
        <v>43</v>
      </c>
      <c r="P1227" t="s">
        <v>43</v>
      </c>
      <c r="Q1227" s="2">
        <v>44530</v>
      </c>
      <c r="R1227" t="s">
        <v>23</v>
      </c>
      <c r="S1227" t="s">
        <v>33</v>
      </c>
      <c r="T1227">
        <f>_xlfn.DAYS(Raw_data_US_healthcare[[#This Row],[Discharge Date]],Raw_data_US_healthcare[[#This Row],[Date of Admission]])</f>
        <v>14</v>
      </c>
    </row>
    <row r="1228" spans="1:20" x14ac:dyDescent="0.3">
      <c r="A1228" t="s">
        <v>26511</v>
      </c>
      <c r="B1228" t="s">
        <v>3625</v>
      </c>
      <c r="C1228">
        <v>20</v>
      </c>
      <c r="D1228" t="str">
        <f>IF(Raw_data_US_healthcare[[#This Row],[Age]]&lt;35,"Young",IF(Raw_data_US_healthcare[[#This Row],[Age]]&lt;60,"Middle","Senior"))</f>
        <v>Young</v>
      </c>
      <c r="E1228" t="s">
        <v>16</v>
      </c>
      <c r="F1228" t="s">
        <v>17</v>
      </c>
      <c r="G1228" t="s">
        <v>17</v>
      </c>
      <c r="H1228" t="s">
        <v>18</v>
      </c>
      <c r="I1228" s="2">
        <v>44830</v>
      </c>
      <c r="J1228" t="s">
        <v>3626</v>
      </c>
      <c r="K1228" t="s">
        <v>3627</v>
      </c>
      <c r="L1228" t="s">
        <v>60</v>
      </c>
      <c r="M1228">
        <v>22314.759900000001</v>
      </c>
      <c r="N1228">
        <v>383</v>
      </c>
      <c r="O1228" t="s">
        <v>43</v>
      </c>
      <c r="P1228" t="s">
        <v>43</v>
      </c>
      <c r="Q1228" s="2">
        <v>44850</v>
      </c>
      <c r="R1228" t="s">
        <v>83</v>
      </c>
      <c r="S1228" t="s">
        <v>45</v>
      </c>
      <c r="T1228">
        <f>_xlfn.DAYS(Raw_data_US_healthcare[[#This Row],[Discharge Date]],Raw_data_US_healthcare[[#This Row],[Date of Admission]])</f>
        <v>20</v>
      </c>
    </row>
    <row r="1229" spans="1:20" x14ac:dyDescent="0.3">
      <c r="A1229" t="s">
        <v>26512</v>
      </c>
      <c r="B1229" t="s">
        <v>3628</v>
      </c>
      <c r="C1229">
        <v>29</v>
      </c>
      <c r="D1229" t="str">
        <f>IF(Raw_data_US_healthcare[[#This Row],[Age]]&lt;35,"Young",IF(Raw_data_US_healthcare[[#This Row],[Age]]&lt;60,"Middle","Senior"))</f>
        <v>Young</v>
      </c>
      <c r="E1229" t="s">
        <v>26</v>
      </c>
      <c r="F1229" t="s">
        <v>35</v>
      </c>
      <c r="G1229" t="s">
        <v>35</v>
      </c>
      <c r="H1229" t="s">
        <v>26516</v>
      </c>
      <c r="I1229" s="2">
        <v>45069</v>
      </c>
      <c r="J1229" t="s">
        <v>3629</v>
      </c>
      <c r="K1229" t="s">
        <v>3381</v>
      </c>
      <c r="L1229" t="s">
        <v>60</v>
      </c>
      <c r="M1229">
        <v>30596.394199999999</v>
      </c>
      <c r="N1229">
        <v>200</v>
      </c>
      <c r="O1229" t="s">
        <v>43</v>
      </c>
      <c r="P1229" t="s">
        <v>43</v>
      </c>
      <c r="Q1229" s="2">
        <v>45089</v>
      </c>
      <c r="R1229" t="s">
        <v>48</v>
      </c>
      <c r="S1229" t="s">
        <v>33</v>
      </c>
      <c r="T1229">
        <f>_xlfn.DAYS(Raw_data_US_healthcare[[#This Row],[Discharge Date]],Raw_data_US_healthcare[[#This Row],[Date of Admission]])</f>
        <v>20</v>
      </c>
    </row>
    <row r="1230" spans="1:20" x14ac:dyDescent="0.3">
      <c r="A1230" t="s">
        <v>26511</v>
      </c>
      <c r="B1230" t="s">
        <v>3630</v>
      </c>
      <c r="C1230">
        <v>43</v>
      </c>
      <c r="D1230" t="str">
        <f>IF(Raw_data_US_healthcare[[#This Row],[Age]]&lt;35,"Young",IF(Raw_data_US_healthcare[[#This Row],[Age]]&lt;60,"Middle","Senior"))</f>
        <v>Middle</v>
      </c>
      <c r="E1230" t="s">
        <v>16</v>
      </c>
      <c r="F1230" t="s">
        <v>17</v>
      </c>
      <c r="G1230" t="s">
        <v>17</v>
      </c>
      <c r="H1230" t="s">
        <v>18</v>
      </c>
      <c r="I1230" s="2">
        <v>43684</v>
      </c>
      <c r="J1230" t="s">
        <v>2536</v>
      </c>
      <c r="K1230" t="s">
        <v>3631</v>
      </c>
      <c r="L1230" t="s">
        <v>21</v>
      </c>
      <c r="M1230">
        <v>44184.924899999998</v>
      </c>
      <c r="N1230">
        <v>400</v>
      </c>
      <c r="O1230" t="s">
        <v>43</v>
      </c>
      <c r="P1230" t="s">
        <v>43</v>
      </c>
      <c r="Q1230" s="2">
        <v>43700</v>
      </c>
      <c r="R1230" t="s">
        <v>32</v>
      </c>
      <c r="S1230" t="s">
        <v>45</v>
      </c>
      <c r="T1230">
        <f>_xlfn.DAYS(Raw_data_US_healthcare[[#This Row],[Discharge Date]],Raw_data_US_healthcare[[#This Row],[Date of Admission]])</f>
        <v>16</v>
      </c>
    </row>
    <row r="1231" spans="1:20" x14ac:dyDescent="0.3">
      <c r="A1231" t="s">
        <v>26512</v>
      </c>
      <c r="B1231" t="s">
        <v>3632</v>
      </c>
      <c r="C1231">
        <v>29</v>
      </c>
      <c r="D1231" t="str">
        <f>IF(Raw_data_US_healthcare[[#This Row],[Age]]&lt;35,"Young",IF(Raw_data_US_healthcare[[#This Row],[Age]]&lt;60,"Middle","Senior"))</f>
        <v>Young</v>
      </c>
      <c r="E1231" t="s">
        <v>26</v>
      </c>
      <c r="F1231" t="s">
        <v>17</v>
      </c>
      <c r="G1231" t="s">
        <v>17</v>
      </c>
      <c r="H1231" t="s">
        <v>26514</v>
      </c>
      <c r="I1231" s="2">
        <v>44308</v>
      </c>
      <c r="J1231" t="s">
        <v>3633</v>
      </c>
      <c r="K1231" t="s">
        <v>3634</v>
      </c>
      <c r="L1231" t="s">
        <v>52</v>
      </c>
      <c r="M1231">
        <v>10074.842699999999</v>
      </c>
      <c r="N1231">
        <v>234</v>
      </c>
      <c r="O1231" t="s">
        <v>22</v>
      </c>
      <c r="P1231" t="s">
        <v>22</v>
      </c>
      <c r="Q1231" s="2">
        <v>44318</v>
      </c>
      <c r="R1231" t="s">
        <v>32</v>
      </c>
      <c r="S1231" t="s">
        <v>33</v>
      </c>
      <c r="T1231">
        <f>_xlfn.DAYS(Raw_data_US_healthcare[[#This Row],[Discharge Date]],Raw_data_US_healthcare[[#This Row],[Date of Admission]])</f>
        <v>10</v>
      </c>
    </row>
    <row r="1232" spans="1:20" x14ac:dyDescent="0.3">
      <c r="A1232" t="s">
        <v>26512</v>
      </c>
      <c r="B1232" t="s">
        <v>3635</v>
      </c>
      <c r="C1232">
        <v>18</v>
      </c>
      <c r="D1232" t="str">
        <f>IF(Raw_data_US_healthcare[[#This Row],[Age]]&lt;35,"Young",IF(Raw_data_US_healthcare[[#This Row],[Age]]&lt;60,"Middle","Senior"))</f>
        <v>Young</v>
      </c>
      <c r="E1232" t="s">
        <v>26</v>
      </c>
      <c r="F1232" t="s">
        <v>113</v>
      </c>
      <c r="G1232" t="s">
        <v>113</v>
      </c>
      <c r="H1232" t="s">
        <v>28</v>
      </c>
      <c r="I1232" s="2">
        <v>44117</v>
      </c>
      <c r="J1232" t="s">
        <v>3636</v>
      </c>
      <c r="K1232" t="s">
        <v>3637</v>
      </c>
      <c r="L1232" t="s">
        <v>52</v>
      </c>
      <c r="M1232">
        <v>38291.328600000001</v>
      </c>
      <c r="N1232">
        <v>311</v>
      </c>
      <c r="O1232" t="s">
        <v>39</v>
      </c>
      <c r="P1232" t="s">
        <v>39</v>
      </c>
      <c r="Q1232" s="2">
        <v>44144</v>
      </c>
      <c r="R1232" t="s">
        <v>44</v>
      </c>
      <c r="S1232" t="s">
        <v>45</v>
      </c>
      <c r="T1232">
        <f>_xlfn.DAYS(Raw_data_US_healthcare[[#This Row],[Discharge Date]],Raw_data_US_healthcare[[#This Row],[Date of Admission]])</f>
        <v>27</v>
      </c>
    </row>
    <row r="1233" spans="1:20" x14ac:dyDescent="0.3">
      <c r="A1233" t="s">
        <v>26512</v>
      </c>
      <c r="B1233" t="s">
        <v>3638</v>
      </c>
      <c r="C1233">
        <v>75</v>
      </c>
      <c r="D1233" t="str">
        <f>IF(Raw_data_US_healthcare[[#This Row],[Age]]&lt;35,"Young",IF(Raw_data_US_healthcare[[#This Row],[Age]]&lt;60,"Middle","Senior"))</f>
        <v>Senior</v>
      </c>
      <c r="E1233" t="s">
        <v>26</v>
      </c>
      <c r="F1233" t="s">
        <v>35</v>
      </c>
      <c r="G1233" t="s">
        <v>35</v>
      </c>
      <c r="H1233" t="s">
        <v>69</v>
      </c>
      <c r="I1233" s="2">
        <v>44277</v>
      </c>
      <c r="J1233" t="s">
        <v>3639</v>
      </c>
      <c r="K1233" t="s">
        <v>3640</v>
      </c>
      <c r="L1233" t="s">
        <v>52</v>
      </c>
      <c r="M1233">
        <v>18498.899000000001</v>
      </c>
      <c r="N1233">
        <v>468</v>
      </c>
      <c r="O1233" t="s">
        <v>22</v>
      </c>
      <c r="P1233" t="s">
        <v>22</v>
      </c>
      <c r="Q1233" s="2">
        <v>44283</v>
      </c>
      <c r="R1233" t="s">
        <v>23</v>
      </c>
      <c r="S1233" t="s">
        <v>24</v>
      </c>
      <c r="T1233">
        <f>_xlfn.DAYS(Raw_data_US_healthcare[[#This Row],[Discharge Date]],Raw_data_US_healthcare[[#This Row],[Date of Admission]])</f>
        <v>6</v>
      </c>
    </row>
    <row r="1234" spans="1:20" x14ac:dyDescent="0.3">
      <c r="A1234" t="s">
        <v>26511</v>
      </c>
      <c r="B1234" t="s">
        <v>3641</v>
      </c>
      <c r="C1234">
        <v>64</v>
      </c>
      <c r="D1234" t="str">
        <f>IF(Raw_data_US_healthcare[[#This Row],[Age]]&lt;35,"Young",IF(Raw_data_US_healthcare[[#This Row],[Age]]&lt;60,"Middle","Senior"))</f>
        <v>Senior</v>
      </c>
      <c r="E1234" t="s">
        <v>16</v>
      </c>
      <c r="F1234" t="s">
        <v>228</v>
      </c>
      <c r="G1234" t="s">
        <v>228</v>
      </c>
      <c r="H1234" t="s">
        <v>18</v>
      </c>
      <c r="I1234" s="2">
        <v>43759</v>
      </c>
      <c r="J1234" t="s">
        <v>3642</v>
      </c>
      <c r="K1234" t="s">
        <v>3643</v>
      </c>
      <c r="L1234" t="s">
        <v>31</v>
      </c>
      <c r="M1234">
        <v>14460.0044</v>
      </c>
      <c r="N1234">
        <v>229</v>
      </c>
      <c r="O1234" t="s">
        <v>43</v>
      </c>
      <c r="P1234" t="s">
        <v>43</v>
      </c>
      <c r="Q1234" s="2">
        <v>43770</v>
      </c>
      <c r="R1234" t="s">
        <v>48</v>
      </c>
      <c r="S1234" t="s">
        <v>24</v>
      </c>
      <c r="T1234">
        <f>_xlfn.DAYS(Raw_data_US_healthcare[[#This Row],[Discharge Date]],Raw_data_US_healthcare[[#This Row],[Date of Admission]])</f>
        <v>11</v>
      </c>
    </row>
    <row r="1235" spans="1:20" x14ac:dyDescent="0.3">
      <c r="A1235" t="s">
        <v>26511</v>
      </c>
      <c r="B1235" t="s">
        <v>3644</v>
      </c>
      <c r="C1235">
        <v>69</v>
      </c>
      <c r="D1235" t="str">
        <f>IF(Raw_data_US_healthcare[[#This Row],[Age]]&lt;35,"Young",IF(Raw_data_US_healthcare[[#This Row],[Age]]&lt;60,"Middle","Senior"))</f>
        <v>Senior</v>
      </c>
      <c r="E1235" t="s">
        <v>16</v>
      </c>
      <c r="F1235" t="s">
        <v>62</v>
      </c>
      <c r="G1235" t="s">
        <v>62</v>
      </c>
      <c r="H1235" t="s">
        <v>69</v>
      </c>
      <c r="I1235" s="2">
        <v>45224</v>
      </c>
      <c r="J1235" t="s">
        <v>3645</v>
      </c>
      <c r="K1235" t="s">
        <v>3646</v>
      </c>
      <c r="L1235" t="s">
        <v>60</v>
      </c>
      <c r="M1235">
        <v>45248.576099999998</v>
      </c>
      <c r="N1235">
        <v>439</v>
      </c>
      <c r="O1235" t="s">
        <v>39</v>
      </c>
      <c r="P1235" t="s">
        <v>39</v>
      </c>
      <c r="Q1235" s="2">
        <v>45247</v>
      </c>
      <c r="R1235" t="s">
        <v>23</v>
      </c>
      <c r="S1235" t="s">
        <v>24</v>
      </c>
      <c r="T1235">
        <f>_xlfn.DAYS(Raw_data_US_healthcare[[#This Row],[Discharge Date]],Raw_data_US_healthcare[[#This Row],[Date of Admission]])</f>
        <v>23</v>
      </c>
    </row>
    <row r="1236" spans="1:20" x14ac:dyDescent="0.3">
      <c r="A1236" t="s">
        <v>26511</v>
      </c>
      <c r="B1236" t="s">
        <v>3647</v>
      </c>
      <c r="C1236">
        <v>46</v>
      </c>
      <c r="D1236" t="str">
        <f>IF(Raw_data_US_healthcare[[#This Row],[Age]]&lt;35,"Young",IF(Raw_data_US_healthcare[[#This Row],[Age]]&lt;60,"Middle","Senior"))</f>
        <v>Middle</v>
      </c>
      <c r="E1236" t="s">
        <v>16</v>
      </c>
      <c r="F1236" t="s">
        <v>113</v>
      </c>
      <c r="G1236" t="s">
        <v>113</v>
      </c>
      <c r="H1236" t="s">
        <v>18</v>
      </c>
      <c r="I1236" s="2">
        <v>44337</v>
      </c>
      <c r="J1236" t="s">
        <v>3648</v>
      </c>
      <c r="K1236" t="s">
        <v>3649</v>
      </c>
      <c r="L1236" t="s">
        <v>21</v>
      </c>
      <c r="M1236">
        <v>59877.877899999999</v>
      </c>
      <c r="N1236">
        <v>339</v>
      </c>
      <c r="O1236" t="s">
        <v>22</v>
      </c>
      <c r="P1236" t="s">
        <v>22</v>
      </c>
      <c r="Q1236" s="2">
        <v>44337</v>
      </c>
      <c r="R1236" t="s">
        <v>83</v>
      </c>
      <c r="S1236" t="s">
        <v>33</v>
      </c>
      <c r="T1236">
        <f>_xlfn.DAYS(Raw_data_US_healthcare[[#This Row],[Discharge Date]],Raw_data_US_healthcare[[#This Row],[Date of Admission]])</f>
        <v>0</v>
      </c>
    </row>
    <row r="1237" spans="1:20" x14ac:dyDescent="0.3">
      <c r="A1237" t="s">
        <v>26512</v>
      </c>
      <c r="B1237" t="s">
        <v>3650</v>
      </c>
      <c r="C1237">
        <v>25</v>
      </c>
      <c r="D1237" t="str">
        <f>IF(Raw_data_US_healthcare[[#This Row],[Age]]&lt;35,"Young",IF(Raw_data_US_healthcare[[#This Row],[Age]]&lt;60,"Middle","Senior"))</f>
        <v>Young</v>
      </c>
      <c r="E1237" t="s">
        <v>26</v>
      </c>
      <c r="F1237" t="s">
        <v>17</v>
      </c>
      <c r="G1237" t="s">
        <v>17</v>
      </c>
      <c r="H1237" t="s">
        <v>26514</v>
      </c>
      <c r="I1237" s="2">
        <v>43984</v>
      </c>
      <c r="J1237" t="s">
        <v>3651</v>
      </c>
      <c r="K1237" t="s">
        <v>3652</v>
      </c>
      <c r="L1237" t="s">
        <v>31</v>
      </c>
      <c r="M1237">
        <v>8473.8045000000002</v>
      </c>
      <c r="N1237">
        <v>255</v>
      </c>
      <c r="O1237" t="s">
        <v>22</v>
      </c>
      <c r="P1237" t="s">
        <v>22</v>
      </c>
      <c r="Q1237" s="2">
        <v>43999</v>
      </c>
      <c r="R1237" t="s">
        <v>44</v>
      </c>
      <c r="S1237" t="s">
        <v>24</v>
      </c>
      <c r="T1237">
        <f>_xlfn.DAYS(Raw_data_US_healthcare[[#This Row],[Discharge Date]],Raw_data_US_healthcare[[#This Row],[Date of Admission]])</f>
        <v>15</v>
      </c>
    </row>
    <row r="1238" spans="1:20" x14ac:dyDescent="0.3">
      <c r="A1238" t="s">
        <v>26511</v>
      </c>
      <c r="B1238" t="s">
        <v>3653</v>
      </c>
      <c r="C1238">
        <v>67</v>
      </c>
      <c r="D1238" t="str">
        <f>IF(Raw_data_US_healthcare[[#This Row],[Age]]&lt;35,"Young",IF(Raw_data_US_healthcare[[#This Row],[Age]]&lt;60,"Middle","Senior"))</f>
        <v>Senior</v>
      </c>
      <c r="E1238" t="s">
        <v>16</v>
      </c>
      <c r="F1238" t="s">
        <v>62</v>
      </c>
      <c r="G1238" t="s">
        <v>62</v>
      </c>
      <c r="H1238" t="s">
        <v>18</v>
      </c>
      <c r="I1238" s="2">
        <v>43685</v>
      </c>
      <c r="J1238" t="s">
        <v>3654</v>
      </c>
      <c r="K1238" t="s">
        <v>3655</v>
      </c>
      <c r="L1238" t="s">
        <v>21</v>
      </c>
      <c r="M1238">
        <v>22592.090100000001</v>
      </c>
      <c r="N1238">
        <v>409</v>
      </c>
      <c r="O1238" t="s">
        <v>22</v>
      </c>
      <c r="P1238" t="s">
        <v>22</v>
      </c>
      <c r="Q1238" s="2">
        <v>43692</v>
      </c>
      <c r="R1238" t="s">
        <v>23</v>
      </c>
      <c r="S1238" t="s">
        <v>24</v>
      </c>
      <c r="T1238">
        <f>_xlfn.DAYS(Raw_data_US_healthcare[[#This Row],[Discharge Date]],Raw_data_US_healthcare[[#This Row],[Date of Admission]])</f>
        <v>7</v>
      </c>
    </row>
    <row r="1239" spans="1:20" x14ac:dyDescent="0.3">
      <c r="A1239" t="s">
        <v>26512</v>
      </c>
      <c r="B1239" t="s">
        <v>3656</v>
      </c>
      <c r="C1239">
        <v>39</v>
      </c>
      <c r="D1239" t="str">
        <f>IF(Raw_data_US_healthcare[[#This Row],[Age]]&lt;35,"Young",IF(Raw_data_US_healthcare[[#This Row],[Age]]&lt;60,"Middle","Senior"))</f>
        <v>Middle</v>
      </c>
      <c r="E1239" t="s">
        <v>26</v>
      </c>
      <c r="F1239" t="s">
        <v>49</v>
      </c>
      <c r="G1239" t="s">
        <v>49</v>
      </c>
      <c r="H1239" t="s">
        <v>26516</v>
      </c>
      <c r="I1239" s="2">
        <v>45216</v>
      </c>
      <c r="J1239" t="s">
        <v>3657</v>
      </c>
      <c r="K1239" t="s">
        <v>3658</v>
      </c>
      <c r="L1239" t="s">
        <v>52</v>
      </c>
      <c r="M1239">
        <v>12735.292299999999</v>
      </c>
      <c r="N1239">
        <v>183</v>
      </c>
      <c r="O1239" t="s">
        <v>39</v>
      </c>
      <c r="P1239" t="s">
        <v>39</v>
      </c>
      <c r="Q1239" s="2">
        <v>45226</v>
      </c>
      <c r="R1239" t="s">
        <v>44</v>
      </c>
      <c r="S1239" t="s">
        <v>24</v>
      </c>
      <c r="T1239">
        <f>_xlfn.DAYS(Raw_data_US_healthcare[[#This Row],[Discharge Date]],Raw_data_US_healthcare[[#This Row],[Date of Admission]])</f>
        <v>10</v>
      </c>
    </row>
    <row r="1240" spans="1:20" x14ac:dyDescent="0.3">
      <c r="A1240" t="s">
        <v>26511</v>
      </c>
      <c r="B1240" t="s">
        <v>3659</v>
      </c>
      <c r="C1240">
        <v>23</v>
      </c>
      <c r="D1240" t="str">
        <f>IF(Raw_data_US_healthcare[[#This Row],[Age]]&lt;35,"Young",IF(Raw_data_US_healthcare[[#This Row],[Age]]&lt;60,"Middle","Senior"))</f>
        <v>Young</v>
      </c>
      <c r="E1240" t="s">
        <v>16</v>
      </c>
      <c r="F1240" t="s">
        <v>88</v>
      </c>
      <c r="G1240" t="s">
        <v>88</v>
      </c>
      <c r="H1240" t="s">
        <v>28</v>
      </c>
      <c r="I1240" s="2">
        <v>44329</v>
      </c>
      <c r="J1240" t="s">
        <v>3660</v>
      </c>
      <c r="K1240" t="s">
        <v>3661</v>
      </c>
      <c r="L1240" t="s">
        <v>60</v>
      </c>
      <c r="M1240">
        <v>13902.084699999999</v>
      </c>
      <c r="N1240">
        <v>418</v>
      </c>
      <c r="O1240" t="s">
        <v>39</v>
      </c>
      <c r="P1240" t="s">
        <v>39</v>
      </c>
      <c r="Q1240" s="2">
        <v>44350</v>
      </c>
      <c r="R1240" t="s">
        <v>23</v>
      </c>
      <c r="S1240" t="s">
        <v>24</v>
      </c>
      <c r="T1240">
        <f>_xlfn.DAYS(Raw_data_US_healthcare[[#This Row],[Discharge Date]],Raw_data_US_healthcare[[#This Row],[Date of Admission]])</f>
        <v>21</v>
      </c>
    </row>
    <row r="1241" spans="1:20" x14ac:dyDescent="0.3">
      <c r="A1241" t="s">
        <v>26511</v>
      </c>
      <c r="B1241" t="s">
        <v>215</v>
      </c>
      <c r="C1241">
        <v>72</v>
      </c>
      <c r="D1241" t="str">
        <f>IF(Raw_data_US_healthcare[[#This Row],[Age]]&lt;35,"Young",IF(Raw_data_US_healthcare[[#This Row],[Age]]&lt;60,"Middle","Senior"))</f>
        <v>Senior</v>
      </c>
      <c r="E1241" t="s">
        <v>16</v>
      </c>
      <c r="F1241" t="s">
        <v>228</v>
      </c>
      <c r="G1241" t="s">
        <v>228</v>
      </c>
      <c r="H1241" t="s">
        <v>69</v>
      </c>
      <c r="I1241" s="2">
        <v>44677</v>
      </c>
      <c r="J1241" t="s">
        <v>3662</v>
      </c>
      <c r="K1241" t="s">
        <v>3663</v>
      </c>
      <c r="L1241" t="s">
        <v>56</v>
      </c>
      <c r="M1241">
        <v>7884.0554000000002</v>
      </c>
      <c r="N1241">
        <v>421</v>
      </c>
      <c r="O1241" t="s">
        <v>22</v>
      </c>
      <c r="P1241" t="s">
        <v>22</v>
      </c>
      <c r="Q1241" s="2">
        <v>44692</v>
      </c>
      <c r="R1241" t="s">
        <v>48</v>
      </c>
      <c r="S1241" t="s">
        <v>45</v>
      </c>
      <c r="T1241">
        <f>_xlfn.DAYS(Raw_data_US_healthcare[[#This Row],[Discharge Date]],Raw_data_US_healthcare[[#This Row],[Date of Admission]])</f>
        <v>15</v>
      </c>
    </row>
    <row r="1242" spans="1:20" x14ac:dyDescent="0.3">
      <c r="A1242" t="s">
        <v>26511</v>
      </c>
      <c r="B1242" t="s">
        <v>3664</v>
      </c>
      <c r="C1242">
        <v>39</v>
      </c>
      <c r="D1242" t="str">
        <f>IF(Raw_data_US_healthcare[[#This Row],[Age]]&lt;35,"Young",IF(Raw_data_US_healthcare[[#This Row],[Age]]&lt;60,"Middle","Senior"))</f>
        <v>Middle</v>
      </c>
      <c r="E1242" t="s">
        <v>16</v>
      </c>
      <c r="F1242" t="s">
        <v>62</v>
      </c>
      <c r="G1242" t="s">
        <v>62</v>
      </c>
      <c r="H1242" t="s">
        <v>36</v>
      </c>
      <c r="I1242" s="2">
        <v>44755</v>
      </c>
      <c r="J1242" t="s">
        <v>3665</v>
      </c>
      <c r="K1242" t="s">
        <v>3666</v>
      </c>
      <c r="L1242" t="s">
        <v>60</v>
      </c>
      <c r="M1242">
        <v>3242.5722999999998</v>
      </c>
      <c r="N1242">
        <v>437</v>
      </c>
      <c r="O1242" t="s">
        <v>22</v>
      </c>
      <c r="P1242" t="s">
        <v>22</v>
      </c>
      <c r="Q1242" s="2">
        <v>44778</v>
      </c>
      <c r="R1242" t="s">
        <v>44</v>
      </c>
      <c r="S1242" t="s">
        <v>45</v>
      </c>
      <c r="T1242">
        <f>_xlfn.DAYS(Raw_data_US_healthcare[[#This Row],[Discharge Date]],Raw_data_US_healthcare[[#This Row],[Date of Admission]])</f>
        <v>23</v>
      </c>
    </row>
    <row r="1243" spans="1:20" x14ac:dyDescent="0.3">
      <c r="A1243" t="s">
        <v>26511</v>
      </c>
      <c r="B1243" t="s">
        <v>3667</v>
      </c>
      <c r="C1243">
        <v>58</v>
      </c>
      <c r="D1243" t="str">
        <f>IF(Raw_data_US_healthcare[[#This Row],[Age]]&lt;35,"Young",IF(Raw_data_US_healthcare[[#This Row],[Age]]&lt;60,"Middle","Senior"))</f>
        <v>Middle</v>
      </c>
      <c r="E1243" t="s">
        <v>16</v>
      </c>
      <c r="F1243" t="s">
        <v>17</v>
      </c>
      <c r="G1243" t="s">
        <v>17</v>
      </c>
      <c r="H1243" t="s">
        <v>36</v>
      </c>
      <c r="I1243" s="2">
        <v>44853</v>
      </c>
      <c r="J1243" t="s">
        <v>3668</v>
      </c>
      <c r="K1243" t="s">
        <v>3669</v>
      </c>
      <c r="L1243" t="s">
        <v>52</v>
      </c>
      <c r="M1243">
        <v>6838.1743999999999</v>
      </c>
      <c r="N1243">
        <v>193</v>
      </c>
      <c r="O1243" t="s">
        <v>22</v>
      </c>
      <c r="P1243" t="s">
        <v>22</v>
      </c>
      <c r="Q1243" s="2">
        <v>44854</v>
      </c>
      <c r="R1243" t="s">
        <v>23</v>
      </c>
      <c r="S1243" t="s">
        <v>33</v>
      </c>
      <c r="T1243">
        <f>_xlfn.DAYS(Raw_data_US_healthcare[[#This Row],[Discharge Date]],Raw_data_US_healthcare[[#This Row],[Date of Admission]])</f>
        <v>1</v>
      </c>
    </row>
    <row r="1244" spans="1:20" x14ac:dyDescent="0.3">
      <c r="A1244" t="s">
        <v>26511</v>
      </c>
      <c r="B1244" t="s">
        <v>3670</v>
      </c>
      <c r="C1244">
        <v>37</v>
      </c>
      <c r="D1244" t="str">
        <f>IF(Raw_data_US_healthcare[[#This Row],[Age]]&lt;35,"Young",IF(Raw_data_US_healthcare[[#This Row],[Age]]&lt;60,"Middle","Senior"))</f>
        <v>Middle</v>
      </c>
      <c r="E1244" t="s">
        <v>16</v>
      </c>
      <c r="F1244" t="s">
        <v>35</v>
      </c>
      <c r="G1244" t="s">
        <v>35</v>
      </c>
      <c r="H1244" t="s">
        <v>69</v>
      </c>
      <c r="I1244" s="2">
        <v>43496</v>
      </c>
      <c r="J1244" t="s">
        <v>3671</v>
      </c>
      <c r="K1244" t="s">
        <v>3672</v>
      </c>
      <c r="L1244" t="s">
        <v>31</v>
      </c>
      <c r="M1244">
        <v>26129.531299999999</v>
      </c>
      <c r="N1244">
        <v>274</v>
      </c>
      <c r="O1244" t="s">
        <v>22</v>
      </c>
      <c r="P1244" t="s">
        <v>22</v>
      </c>
      <c r="Q1244" s="2">
        <v>43497</v>
      </c>
      <c r="R1244" t="s">
        <v>32</v>
      </c>
      <c r="S1244" t="s">
        <v>45</v>
      </c>
      <c r="T1244">
        <f>_xlfn.DAYS(Raw_data_US_healthcare[[#This Row],[Discharge Date]],Raw_data_US_healthcare[[#This Row],[Date of Admission]])</f>
        <v>1</v>
      </c>
    </row>
    <row r="1245" spans="1:20" x14ac:dyDescent="0.3">
      <c r="A1245" t="s">
        <v>26512</v>
      </c>
      <c r="B1245" t="s">
        <v>3673</v>
      </c>
      <c r="C1245">
        <v>20</v>
      </c>
      <c r="D1245" t="str">
        <f>IF(Raw_data_US_healthcare[[#This Row],[Age]]&lt;35,"Young",IF(Raw_data_US_healthcare[[#This Row],[Age]]&lt;60,"Middle","Senior"))</f>
        <v>Young</v>
      </c>
      <c r="E1245" t="s">
        <v>26</v>
      </c>
      <c r="F1245" t="s">
        <v>35</v>
      </c>
      <c r="G1245" t="s">
        <v>35</v>
      </c>
      <c r="H1245" t="s">
        <v>28</v>
      </c>
      <c r="I1245" s="2">
        <v>44211</v>
      </c>
      <c r="J1245" t="s">
        <v>3674</v>
      </c>
      <c r="K1245" t="s">
        <v>3675</v>
      </c>
      <c r="L1245" t="s">
        <v>31</v>
      </c>
      <c r="M1245">
        <v>32691.984799999998</v>
      </c>
      <c r="N1245">
        <v>358</v>
      </c>
      <c r="O1245" t="s">
        <v>39</v>
      </c>
      <c r="P1245" t="s">
        <v>39</v>
      </c>
      <c r="Q1245" s="2">
        <v>44239</v>
      </c>
      <c r="R1245" t="s">
        <v>83</v>
      </c>
      <c r="S1245" t="s">
        <v>24</v>
      </c>
      <c r="T1245">
        <f>_xlfn.DAYS(Raw_data_US_healthcare[[#This Row],[Discharge Date]],Raw_data_US_healthcare[[#This Row],[Date of Admission]])</f>
        <v>28</v>
      </c>
    </row>
    <row r="1246" spans="1:20" x14ac:dyDescent="0.3">
      <c r="A1246" t="s">
        <v>26512</v>
      </c>
      <c r="B1246" t="s">
        <v>3676</v>
      </c>
      <c r="C1246">
        <v>18</v>
      </c>
      <c r="D1246" t="str">
        <f>IF(Raw_data_US_healthcare[[#This Row],[Age]]&lt;35,"Young",IF(Raw_data_US_healthcare[[#This Row],[Age]]&lt;60,"Middle","Senior"))</f>
        <v>Young</v>
      </c>
      <c r="E1246" t="s">
        <v>26</v>
      </c>
      <c r="F1246" t="s">
        <v>113</v>
      </c>
      <c r="G1246" t="s">
        <v>113</v>
      </c>
      <c r="H1246" t="s">
        <v>36</v>
      </c>
      <c r="I1246" s="2">
        <v>44352</v>
      </c>
      <c r="J1246" t="s">
        <v>3677</v>
      </c>
      <c r="K1246" t="s">
        <v>3678</v>
      </c>
      <c r="L1246" t="s">
        <v>60</v>
      </c>
      <c r="M1246">
        <v>17924.719799999999</v>
      </c>
      <c r="N1246">
        <v>181</v>
      </c>
      <c r="O1246" t="s">
        <v>22</v>
      </c>
      <c r="P1246" t="s">
        <v>22</v>
      </c>
      <c r="Q1246" s="2">
        <v>44353</v>
      </c>
      <c r="R1246" t="s">
        <v>83</v>
      </c>
      <c r="S1246" t="s">
        <v>45</v>
      </c>
      <c r="T1246">
        <f>_xlfn.DAYS(Raw_data_US_healthcare[[#This Row],[Discharge Date]],Raw_data_US_healthcare[[#This Row],[Date of Admission]])</f>
        <v>1</v>
      </c>
    </row>
    <row r="1247" spans="1:20" x14ac:dyDescent="0.3">
      <c r="A1247" t="s">
        <v>26512</v>
      </c>
      <c r="B1247" t="s">
        <v>3679</v>
      </c>
      <c r="C1247">
        <v>75</v>
      </c>
      <c r="D1247" t="str">
        <f>IF(Raw_data_US_healthcare[[#This Row],[Age]]&lt;35,"Young",IF(Raw_data_US_healthcare[[#This Row],[Age]]&lt;60,"Middle","Senior"))</f>
        <v>Senior</v>
      </c>
      <c r="E1247" t="s">
        <v>26</v>
      </c>
      <c r="F1247" t="s">
        <v>113</v>
      </c>
      <c r="G1247" t="s">
        <v>113</v>
      </c>
      <c r="H1247" t="s">
        <v>28</v>
      </c>
      <c r="I1247" s="2">
        <v>44974</v>
      </c>
      <c r="J1247" t="s">
        <v>3680</v>
      </c>
      <c r="K1247" t="s">
        <v>3681</v>
      </c>
      <c r="L1247" t="s">
        <v>21</v>
      </c>
      <c r="M1247">
        <v>38268.441700000003</v>
      </c>
      <c r="N1247">
        <v>486</v>
      </c>
      <c r="O1247" t="s">
        <v>22</v>
      </c>
      <c r="P1247" t="s">
        <v>22</v>
      </c>
      <c r="Q1247" s="2">
        <v>44990</v>
      </c>
      <c r="R1247" t="s">
        <v>23</v>
      </c>
      <c r="S1247" t="s">
        <v>33</v>
      </c>
      <c r="T1247">
        <f>_xlfn.DAYS(Raw_data_US_healthcare[[#This Row],[Discharge Date]],Raw_data_US_healthcare[[#This Row],[Date of Admission]])</f>
        <v>16</v>
      </c>
    </row>
    <row r="1248" spans="1:20" x14ac:dyDescent="0.3">
      <c r="A1248" t="s">
        <v>26511</v>
      </c>
      <c r="B1248" t="s">
        <v>3682</v>
      </c>
      <c r="C1248">
        <v>35</v>
      </c>
      <c r="D1248" t="str">
        <f>IF(Raw_data_US_healthcare[[#This Row],[Age]]&lt;35,"Young",IF(Raw_data_US_healthcare[[#This Row],[Age]]&lt;60,"Middle","Senior"))</f>
        <v>Middle</v>
      </c>
      <c r="E1248" t="s">
        <v>16</v>
      </c>
      <c r="F1248" t="s">
        <v>88</v>
      </c>
      <c r="G1248" t="s">
        <v>88</v>
      </c>
      <c r="H1248" t="s">
        <v>18</v>
      </c>
      <c r="I1248" s="2">
        <v>44991</v>
      </c>
      <c r="J1248" t="s">
        <v>3683</v>
      </c>
      <c r="K1248" t="s">
        <v>3684</v>
      </c>
      <c r="L1248" t="s">
        <v>52</v>
      </c>
      <c r="M1248">
        <v>56670.6803</v>
      </c>
      <c r="N1248">
        <v>283</v>
      </c>
      <c r="O1248" t="s">
        <v>43</v>
      </c>
      <c r="P1248" t="s">
        <v>43</v>
      </c>
      <c r="Q1248" s="2">
        <v>45021</v>
      </c>
      <c r="R1248" t="s">
        <v>48</v>
      </c>
      <c r="S1248" t="s">
        <v>24</v>
      </c>
      <c r="T1248">
        <f>_xlfn.DAYS(Raw_data_US_healthcare[[#This Row],[Discharge Date]],Raw_data_US_healthcare[[#This Row],[Date of Admission]])</f>
        <v>30</v>
      </c>
    </row>
    <row r="1249" spans="1:20" x14ac:dyDescent="0.3">
      <c r="A1249" t="s">
        <v>26512</v>
      </c>
      <c r="B1249" t="s">
        <v>3685</v>
      </c>
      <c r="C1249">
        <v>29</v>
      </c>
      <c r="D1249" t="str">
        <f>IF(Raw_data_US_healthcare[[#This Row],[Age]]&lt;35,"Young",IF(Raw_data_US_healthcare[[#This Row],[Age]]&lt;60,"Middle","Senior"))</f>
        <v>Young</v>
      </c>
      <c r="E1249" t="s">
        <v>26</v>
      </c>
      <c r="F1249" t="s">
        <v>228</v>
      </c>
      <c r="G1249" t="s">
        <v>228</v>
      </c>
      <c r="H1249" t="s">
        <v>36</v>
      </c>
      <c r="I1249" s="2">
        <v>44417</v>
      </c>
      <c r="J1249" t="s">
        <v>3686</v>
      </c>
      <c r="K1249" t="s">
        <v>3687</v>
      </c>
      <c r="L1249" t="s">
        <v>52</v>
      </c>
      <c r="M1249">
        <v>1406.5261</v>
      </c>
      <c r="N1249">
        <v>185</v>
      </c>
      <c r="O1249" t="s">
        <v>43</v>
      </c>
      <c r="P1249" t="s">
        <v>43</v>
      </c>
      <c r="Q1249" s="2">
        <v>44429</v>
      </c>
      <c r="R1249" t="s">
        <v>48</v>
      </c>
      <c r="S1249" t="s">
        <v>45</v>
      </c>
      <c r="T1249">
        <f>_xlfn.DAYS(Raw_data_US_healthcare[[#This Row],[Discharge Date]],Raw_data_US_healthcare[[#This Row],[Date of Admission]])</f>
        <v>12</v>
      </c>
    </row>
    <row r="1250" spans="1:20" x14ac:dyDescent="0.3">
      <c r="A1250" t="s">
        <v>26511</v>
      </c>
      <c r="B1250" t="s">
        <v>1868</v>
      </c>
      <c r="C1250">
        <v>50</v>
      </c>
      <c r="D1250" t="str">
        <f>IF(Raw_data_US_healthcare[[#This Row],[Age]]&lt;35,"Young",IF(Raw_data_US_healthcare[[#This Row],[Age]]&lt;60,"Middle","Senior"))</f>
        <v>Middle</v>
      </c>
      <c r="E1250" t="s">
        <v>16</v>
      </c>
      <c r="F1250" t="s">
        <v>35</v>
      </c>
      <c r="G1250" t="s">
        <v>35</v>
      </c>
      <c r="H1250" t="s">
        <v>28</v>
      </c>
      <c r="I1250" s="2">
        <v>43418</v>
      </c>
      <c r="J1250" t="s">
        <v>3688</v>
      </c>
      <c r="K1250" t="s">
        <v>3689</v>
      </c>
      <c r="L1250" t="s">
        <v>56</v>
      </c>
      <c r="M1250">
        <v>3042.0736000000002</v>
      </c>
      <c r="N1250">
        <v>223</v>
      </c>
      <c r="O1250" t="s">
        <v>39</v>
      </c>
      <c r="P1250" t="s">
        <v>39</v>
      </c>
      <c r="Q1250" s="2">
        <v>43443</v>
      </c>
      <c r="R1250" t="s">
        <v>23</v>
      </c>
      <c r="S1250" t="s">
        <v>45</v>
      </c>
      <c r="T1250">
        <f>_xlfn.DAYS(Raw_data_US_healthcare[[#This Row],[Discharge Date]],Raw_data_US_healthcare[[#This Row],[Date of Admission]])</f>
        <v>25</v>
      </c>
    </row>
    <row r="1251" spans="1:20" x14ac:dyDescent="0.3">
      <c r="A1251" t="s">
        <v>26511</v>
      </c>
      <c r="B1251" t="s">
        <v>3690</v>
      </c>
      <c r="C1251">
        <v>30</v>
      </c>
      <c r="D1251" t="str">
        <f>IF(Raw_data_US_healthcare[[#This Row],[Age]]&lt;35,"Young",IF(Raw_data_US_healthcare[[#This Row],[Age]]&lt;60,"Middle","Senior"))</f>
        <v>Young</v>
      </c>
      <c r="E1251" t="s">
        <v>16</v>
      </c>
      <c r="F1251" t="s">
        <v>27</v>
      </c>
      <c r="G1251" t="s">
        <v>27</v>
      </c>
      <c r="H1251" t="s">
        <v>28</v>
      </c>
      <c r="I1251" s="2">
        <v>44051</v>
      </c>
      <c r="J1251" t="s">
        <v>3691</v>
      </c>
      <c r="K1251" t="s">
        <v>3692</v>
      </c>
      <c r="L1251" t="s">
        <v>60</v>
      </c>
      <c r="M1251">
        <v>3312.6163999999999</v>
      </c>
      <c r="N1251">
        <v>252</v>
      </c>
      <c r="O1251" t="s">
        <v>22</v>
      </c>
      <c r="P1251" t="s">
        <v>22</v>
      </c>
      <c r="Q1251" s="2">
        <v>44058</v>
      </c>
      <c r="R1251" t="s">
        <v>32</v>
      </c>
      <c r="S1251" t="s">
        <v>33</v>
      </c>
      <c r="T1251">
        <f>_xlfn.DAYS(Raw_data_US_healthcare[[#This Row],[Discharge Date]],Raw_data_US_healthcare[[#This Row],[Date of Admission]])</f>
        <v>7</v>
      </c>
    </row>
    <row r="1252" spans="1:20" x14ac:dyDescent="0.3">
      <c r="A1252" t="s">
        <v>26512</v>
      </c>
      <c r="B1252" t="s">
        <v>3693</v>
      </c>
      <c r="C1252">
        <v>41</v>
      </c>
      <c r="D1252" t="str">
        <f>IF(Raw_data_US_healthcare[[#This Row],[Age]]&lt;35,"Young",IF(Raw_data_US_healthcare[[#This Row],[Age]]&lt;60,"Middle","Senior"))</f>
        <v>Middle</v>
      </c>
      <c r="E1252" t="s">
        <v>26</v>
      </c>
      <c r="F1252" t="s">
        <v>113</v>
      </c>
      <c r="G1252" t="s">
        <v>113</v>
      </c>
      <c r="H1252" t="s">
        <v>28</v>
      </c>
      <c r="I1252" s="2">
        <v>44821</v>
      </c>
      <c r="J1252" t="s">
        <v>3694</v>
      </c>
      <c r="K1252" t="s">
        <v>3695</v>
      </c>
      <c r="L1252" t="s">
        <v>21</v>
      </c>
      <c r="M1252">
        <v>20254.7477</v>
      </c>
      <c r="N1252">
        <v>399</v>
      </c>
      <c r="O1252" t="s">
        <v>39</v>
      </c>
      <c r="P1252" t="s">
        <v>39</v>
      </c>
      <c r="Q1252" s="2">
        <v>44840</v>
      </c>
      <c r="R1252" t="s">
        <v>44</v>
      </c>
      <c r="S1252" t="s">
        <v>45</v>
      </c>
      <c r="T1252">
        <f>_xlfn.DAYS(Raw_data_US_healthcare[[#This Row],[Discharge Date]],Raw_data_US_healthcare[[#This Row],[Date of Admission]])</f>
        <v>19</v>
      </c>
    </row>
    <row r="1253" spans="1:20" x14ac:dyDescent="0.3">
      <c r="A1253" t="s">
        <v>26512</v>
      </c>
      <c r="B1253" t="s">
        <v>3696</v>
      </c>
      <c r="C1253">
        <v>35</v>
      </c>
      <c r="D1253" t="str">
        <f>IF(Raw_data_US_healthcare[[#This Row],[Age]]&lt;35,"Young",IF(Raw_data_US_healthcare[[#This Row],[Age]]&lt;60,"Middle","Senior"))</f>
        <v>Middle</v>
      </c>
      <c r="E1253" t="s">
        <v>26</v>
      </c>
      <c r="F1253" t="s">
        <v>35</v>
      </c>
      <c r="G1253" t="s">
        <v>35</v>
      </c>
      <c r="H1253" t="s">
        <v>26516</v>
      </c>
      <c r="I1253" s="2">
        <v>44875</v>
      </c>
      <c r="J1253" t="s">
        <v>3697</v>
      </c>
      <c r="K1253" t="s">
        <v>3698</v>
      </c>
      <c r="L1253" t="s">
        <v>31</v>
      </c>
      <c r="M1253">
        <v>31179.611199999999</v>
      </c>
      <c r="N1253">
        <v>226</v>
      </c>
      <c r="O1253" t="s">
        <v>39</v>
      </c>
      <c r="P1253" t="s">
        <v>39</v>
      </c>
      <c r="Q1253" s="2">
        <v>44904</v>
      </c>
      <c r="R1253" t="s">
        <v>32</v>
      </c>
      <c r="S1253" t="s">
        <v>45</v>
      </c>
      <c r="T1253">
        <f>_xlfn.DAYS(Raw_data_US_healthcare[[#This Row],[Discharge Date]],Raw_data_US_healthcare[[#This Row],[Date of Admission]])</f>
        <v>29</v>
      </c>
    </row>
    <row r="1254" spans="1:20" x14ac:dyDescent="0.3">
      <c r="A1254" t="s">
        <v>26512</v>
      </c>
      <c r="B1254" t="s">
        <v>3699</v>
      </c>
      <c r="C1254">
        <v>60</v>
      </c>
      <c r="D1254" t="str">
        <f>IF(Raw_data_US_healthcare[[#This Row],[Age]]&lt;35,"Young",IF(Raw_data_US_healthcare[[#This Row],[Age]]&lt;60,"Middle","Senior"))</f>
        <v>Senior</v>
      </c>
      <c r="E1254" t="s">
        <v>26</v>
      </c>
      <c r="F1254" t="s">
        <v>113</v>
      </c>
      <c r="G1254" t="s">
        <v>113</v>
      </c>
      <c r="H1254" t="s">
        <v>26514</v>
      </c>
      <c r="I1254" s="2">
        <v>44904</v>
      </c>
      <c r="J1254" t="s">
        <v>3700</v>
      </c>
      <c r="K1254" t="s">
        <v>3701</v>
      </c>
      <c r="L1254" t="s">
        <v>21</v>
      </c>
      <c r="M1254">
        <v>8629.4225999999999</v>
      </c>
      <c r="N1254">
        <v>256</v>
      </c>
      <c r="O1254" t="s">
        <v>43</v>
      </c>
      <c r="P1254" t="s">
        <v>43</v>
      </c>
      <c r="Q1254" s="2">
        <v>44913</v>
      </c>
      <c r="R1254" t="s">
        <v>32</v>
      </c>
      <c r="S1254" t="s">
        <v>24</v>
      </c>
      <c r="T1254">
        <f>_xlfn.DAYS(Raw_data_US_healthcare[[#This Row],[Discharge Date]],Raw_data_US_healthcare[[#This Row],[Date of Admission]])</f>
        <v>9</v>
      </c>
    </row>
    <row r="1255" spans="1:20" x14ac:dyDescent="0.3">
      <c r="A1255" t="s">
        <v>26511</v>
      </c>
      <c r="B1255" t="s">
        <v>3702</v>
      </c>
      <c r="C1255">
        <v>41</v>
      </c>
      <c r="D1255" t="str">
        <f>IF(Raw_data_US_healthcare[[#This Row],[Age]]&lt;35,"Young",IF(Raw_data_US_healthcare[[#This Row],[Age]]&lt;60,"Middle","Senior"))</f>
        <v>Middle</v>
      </c>
      <c r="E1255" t="s">
        <v>16</v>
      </c>
      <c r="F1255" t="s">
        <v>17</v>
      </c>
      <c r="G1255" t="s">
        <v>17</v>
      </c>
      <c r="H1255" t="s">
        <v>26514</v>
      </c>
      <c r="I1255" s="2">
        <v>44609</v>
      </c>
      <c r="J1255" t="s">
        <v>3703</v>
      </c>
      <c r="K1255" t="s">
        <v>3704</v>
      </c>
      <c r="L1255" t="s">
        <v>60</v>
      </c>
      <c r="M1255">
        <v>18416.890800000001</v>
      </c>
      <c r="N1255">
        <v>364</v>
      </c>
      <c r="O1255" t="s">
        <v>39</v>
      </c>
      <c r="P1255" t="s">
        <v>39</v>
      </c>
      <c r="Q1255" s="2">
        <v>44622</v>
      </c>
      <c r="R1255" t="s">
        <v>48</v>
      </c>
      <c r="S1255" t="s">
        <v>24</v>
      </c>
      <c r="T1255">
        <f>_xlfn.DAYS(Raw_data_US_healthcare[[#This Row],[Discharge Date]],Raw_data_US_healthcare[[#This Row],[Date of Admission]])</f>
        <v>13</v>
      </c>
    </row>
    <row r="1256" spans="1:20" x14ac:dyDescent="0.3">
      <c r="A1256" t="s">
        <v>26512</v>
      </c>
      <c r="B1256" t="s">
        <v>3705</v>
      </c>
      <c r="C1256">
        <v>77</v>
      </c>
      <c r="D1256" t="str">
        <f>IF(Raw_data_US_healthcare[[#This Row],[Age]]&lt;35,"Young",IF(Raw_data_US_healthcare[[#This Row],[Age]]&lt;60,"Middle","Senior"))</f>
        <v>Senior</v>
      </c>
      <c r="E1256" t="s">
        <v>26</v>
      </c>
      <c r="F1256" t="s">
        <v>62</v>
      </c>
      <c r="G1256" t="s">
        <v>62</v>
      </c>
      <c r="H1256" t="s">
        <v>26516</v>
      </c>
      <c r="I1256" s="2">
        <v>43660</v>
      </c>
      <c r="J1256" t="s">
        <v>3706</v>
      </c>
      <c r="K1256" t="s">
        <v>3707</v>
      </c>
      <c r="L1256" t="s">
        <v>21</v>
      </c>
      <c r="M1256">
        <v>27616.896100000002</v>
      </c>
      <c r="N1256">
        <v>208</v>
      </c>
      <c r="O1256" t="s">
        <v>43</v>
      </c>
      <c r="P1256" t="s">
        <v>43</v>
      </c>
      <c r="Q1256" s="2">
        <v>43667</v>
      </c>
      <c r="R1256" t="s">
        <v>23</v>
      </c>
      <c r="S1256" t="s">
        <v>33</v>
      </c>
      <c r="T1256">
        <f>_xlfn.DAYS(Raw_data_US_healthcare[[#This Row],[Discharge Date]],Raw_data_US_healthcare[[#This Row],[Date of Admission]])</f>
        <v>7</v>
      </c>
    </row>
    <row r="1257" spans="1:20" x14ac:dyDescent="0.3">
      <c r="A1257" t="s">
        <v>26512</v>
      </c>
      <c r="B1257" t="s">
        <v>3708</v>
      </c>
      <c r="C1257">
        <v>31</v>
      </c>
      <c r="D1257" t="str">
        <f>IF(Raw_data_US_healthcare[[#This Row],[Age]]&lt;35,"Young",IF(Raw_data_US_healthcare[[#This Row],[Age]]&lt;60,"Middle","Senior"))</f>
        <v>Young</v>
      </c>
      <c r="E1257" t="s">
        <v>26</v>
      </c>
      <c r="F1257" t="s">
        <v>35</v>
      </c>
      <c r="G1257" t="s">
        <v>35</v>
      </c>
      <c r="H1257" t="s">
        <v>26516</v>
      </c>
      <c r="I1257" s="2">
        <v>43732</v>
      </c>
      <c r="J1257" t="s">
        <v>3709</v>
      </c>
      <c r="K1257" t="s">
        <v>3710</v>
      </c>
      <c r="L1257" t="s">
        <v>31</v>
      </c>
      <c r="M1257">
        <v>31787.918699999998</v>
      </c>
      <c r="N1257">
        <v>257</v>
      </c>
      <c r="O1257" t="s">
        <v>43</v>
      </c>
      <c r="P1257" t="s">
        <v>43</v>
      </c>
      <c r="Q1257" s="2">
        <v>43741</v>
      </c>
      <c r="R1257" t="s">
        <v>23</v>
      </c>
      <c r="S1257" t="s">
        <v>45</v>
      </c>
      <c r="T1257">
        <f>_xlfn.DAYS(Raw_data_US_healthcare[[#This Row],[Discharge Date]],Raw_data_US_healthcare[[#This Row],[Date of Admission]])</f>
        <v>9</v>
      </c>
    </row>
    <row r="1258" spans="1:20" x14ac:dyDescent="0.3">
      <c r="A1258" t="s">
        <v>26511</v>
      </c>
      <c r="B1258" t="s">
        <v>3711</v>
      </c>
      <c r="C1258">
        <v>68</v>
      </c>
      <c r="D1258" t="str">
        <f>IF(Raw_data_US_healthcare[[#This Row],[Age]]&lt;35,"Young",IF(Raw_data_US_healthcare[[#This Row],[Age]]&lt;60,"Middle","Senior"))</f>
        <v>Senior</v>
      </c>
      <c r="E1258" t="s">
        <v>16</v>
      </c>
      <c r="F1258" t="s">
        <v>35</v>
      </c>
      <c r="G1258" t="s">
        <v>35</v>
      </c>
      <c r="H1258" t="s">
        <v>69</v>
      </c>
      <c r="I1258" s="2">
        <v>43423</v>
      </c>
      <c r="J1258" t="s">
        <v>3712</v>
      </c>
      <c r="K1258" t="s">
        <v>3713</v>
      </c>
      <c r="L1258" t="s">
        <v>21</v>
      </c>
      <c r="M1258">
        <v>16563.350200000001</v>
      </c>
      <c r="N1258">
        <v>459</v>
      </c>
      <c r="O1258" t="s">
        <v>39</v>
      </c>
      <c r="P1258" t="s">
        <v>39</v>
      </c>
      <c r="Q1258" s="2">
        <v>43433</v>
      </c>
      <c r="R1258" t="s">
        <v>23</v>
      </c>
      <c r="S1258" t="s">
        <v>33</v>
      </c>
      <c r="T1258">
        <f>_xlfn.DAYS(Raw_data_US_healthcare[[#This Row],[Discharge Date]],Raw_data_US_healthcare[[#This Row],[Date of Admission]])</f>
        <v>10</v>
      </c>
    </row>
    <row r="1259" spans="1:20" x14ac:dyDescent="0.3">
      <c r="A1259" t="s">
        <v>26512</v>
      </c>
      <c r="B1259" t="s">
        <v>2574</v>
      </c>
      <c r="C1259">
        <v>75</v>
      </c>
      <c r="D1259" t="str">
        <f>IF(Raw_data_US_healthcare[[#This Row],[Age]]&lt;35,"Young",IF(Raw_data_US_healthcare[[#This Row],[Age]]&lt;60,"Middle","Senior"))</f>
        <v>Senior</v>
      </c>
      <c r="E1259" t="s">
        <v>26</v>
      </c>
      <c r="F1259" t="s">
        <v>35</v>
      </c>
      <c r="G1259" t="s">
        <v>35</v>
      </c>
      <c r="H1259" t="s">
        <v>69</v>
      </c>
      <c r="I1259" s="2">
        <v>43425</v>
      </c>
      <c r="J1259" t="s">
        <v>3714</v>
      </c>
      <c r="K1259" t="s">
        <v>3715</v>
      </c>
      <c r="L1259" t="s">
        <v>21</v>
      </c>
      <c r="M1259">
        <v>27374.0851</v>
      </c>
      <c r="N1259">
        <v>287</v>
      </c>
      <c r="O1259" t="s">
        <v>22</v>
      </c>
      <c r="P1259" t="s">
        <v>22</v>
      </c>
      <c r="Q1259" s="2">
        <v>43431</v>
      </c>
      <c r="R1259" t="s">
        <v>83</v>
      </c>
      <c r="S1259" t="s">
        <v>24</v>
      </c>
      <c r="T1259">
        <f>_xlfn.DAYS(Raw_data_US_healthcare[[#This Row],[Discharge Date]],Raw_data_US_healthcare[[#This Row],[Date of Admission]])</f>
        <v>6</v>
      </c>
    </row>
    <row r="1260" spans="1:20" x14ac:dyDescent="0.3">
      <c r="A1260" t="s">
        <v>26511</v>
      </c>
      <c r="B1260" t="s">
        <v>3716</v>
      </c>
      <c r="C1260">
        <v>73</v>
      </c>
      <c r="D1260" t="str">
        <f>IF(Raw_data_US_healthcare[[#This Row],[Age]]&lt;35,"Young",IF(Raw_data_US_healthcare[[#This Row],[Age]]&lt;60,"Middle","Senior"))</f>
        <v>Senior</v>
      </c>
      <c r="E1260" t="s">
        <v>16</v>
      </c>
      <c r="F1260" t="s">
        <v>49</v>
      </c>
      <c r="G1260" t="s">
        <v>49</v>
      </c>
      <c r="H1260" t="s">
        <v>69</v>
      </c>
      <c r="I1260" s="2">
        <v>44188</v>
      </c>
      <c r="J1260" t="s">
        <v>3717</v>
      </c>
      <c r="K1260" t="s">
        <v>3718</v>
      </c>
      <c r="L1260" t="s">
        <v>21</v>
      </c>
      <c r="M1260">
        <v>44246.806499999999</v>
      </c>
      <c r="N1260">
        <v>189</v>
      </c>
      <c r="O1260" t="s">
        <v>39</v>
      </c>
      <c r="P1260" t="s">
        <v>39</v>
      </c>
      <c r="Q1260" s="2">
        <v>44199</v>
      </c>
      <c r="R1260" t="s">
        <v>48</v>
      </c>
      <c r="S1260" t="s">
        <v>24</v>
      </c>
      <c r="T1260">
        <f>_xlfn.DAYS(Raw_data_US_healthcare[[#This Row],[Discharge Date]],Raw_data_US_healthcare[[#This Row],[Date of Admission]])</f>
        <v>11</v>
      </c>
    </row>
    <row r="1261" spans="1:20" x14ac:dyDescent="0.3">
      <c r="A1261" t="s">
        <v>26512</v>
      </c>
      <c r="B1261" t="s">
        <v>3719</v>
      </c>
      <c r="C1261">
        <v>56</v>
      </c>
      <c r="D1261" t="str">
        <f>IF(Raw_data_US_healthcare[[#This Row],[Age]]&lt;35,"Young",IF(Raw_data_US_healthcare[[#This Row],[Age]]&lt;60,"Middle","Senior"))</f>
        <v>Middle</v>
      </c>
      <c r="E1261" t="s">
        <v>26</v>
      </c>
      <c r="F1261" t="s">
        <v>228</v>
      </c>
      <c r="G1261" t="s">
        <v>228</v>
      </c>
      <c r="H1261" t="s">
        <v>26514</v>
      </c>
      <c r="I1261" s="2">
        <v>45213</v>
      </c>
      <c r="J1261" t="s">
        <v>3720</v>
      </c>
      <c r="K1261" t="s">
        <v>3721</v>
      </c>
      <c r="L1261" t="s">
        <v>56</v>
      </c>
      <c r="M1261">
        <v>32309.215499999998</v>
      </c>
      <c r="N1261">
        <v>415</v>
      </c>
      <c r="O1261" t="s">
        <v>22</v>
      </c>
      <c r="P1261" t="s">
        <v>22</v>
      </c>
      <c r="Q1261" s="2">
        <v>45221</v>
      </c>
      <c r="R1261" t="s">
        <v>44</v>
      </c>
      <c r="S1261" t="s">
        <v>33</v>
      </c>
      <c r="T1261">
        <f>_xlfn.DAYS(Raw_data_US_healthcare[[#This Row],[Discharge Date]],Raw_data_US_healthcare[[#This Row],[Date of Admission]])</f>
        <v>8</v>
      </c>
    </row>
    <row r="1262" spans="1:20" x14ac:dyDescent="0.3">
      <c r="A1262" t="s">
        <v>26511</v>
      </c>
      <c r="B1262" t="s">
        <v>3722</v>
      </c>
      <c r="C1262">
        <v>54</v>
      </c>
      <c r="D1262" t="str">
        <f>IF(Raw_data_US_healthcare[[#This Row],[Age]]&lt;35,"Young",IF(Raw_data_US_healthcare[[#This Row],[Age]]&lt;60,"Middle","Senior"))</f>
        <v>Middle</v>
      </c>
      <c r="E1262" t="s">
        <v>16</v>
      </c>
      <c r="F1262" t="s">
        <v>228</v>
      </c>
      <c r="G1262" t="s">
        <v>228</v>
      </c>
      <c r="H1262" t="s">
        <v>28</v>
      </c>
      <c r="I1262" s="2">
        <v>43607</v>
      </c>
      <c r="J1262" t="s">
        <v>3723</v>
      </c>
      <c r="K1262" t="s">
        <v>3724</v>
      </c>
      <c r="L1262" t="s">
        <v>60</v>
      </c>
      <c r="M1262">
        <v>25906.802500000002</v>
      </c>
      <c r="N1262">
        <v>295</v>
      </c>
      <c r="O1262" t="s">
        <v>43</v>
      </c>
      <c r="P1262" t="s">
        <v>43</v>
      </c>
      <c r="Q1262" s="2">
        <v>43629</v>
      </c>
      <c r="R1262" t="s">
        <v>44</v>
      </c>
      <c r="S1262" t="s">
        <v>24</v>
      </c>
      <c r="T1262">
        <f>_xlfn.DAYS(Raw_data_US_healthcare[[#This Row],[Discharge Date]],Raw_data_US_healthcare[[#This Row],[Date of Admission]])</f>
        <v>22</v>
      </c>
    </row>
    <row r="1263" spans="1:20" x14ac:dyDescent="0.3">
      <c r="A1263" t="s">
        <v>26511</v>
      </c>
      <c r="B1263" t="s">
        <v>3725</v>
      </c>
      <c r="C1263">
        <v>53</v>
      </c>
      <c r="D1263" t="str">
        <f>IF(Raw_data_US_healthcare[[#This Row],[Age]]&lt;35,"Young",IF(Raw_data_US_healthcare[[#This Row],[Age]]&lt;60,"Middle","Senior"))</f>
        <v>Middle</v>
      </c>
      <c r="E1263" t="s">
        <v>16</v>
      </c>
      <c r="F1263" t="s">
        <v>228</v>
      </c>
      <c r="G1263" t="s">
        <v>228</v>
      </c>
      <c r="H1263" t="s">
        <v>18</v>
      </c>
      <c r="I1263" s="2">
        <v>43940</v>
      </c>
      <c r="J1263" t="s">
        <v>3726</v>
      </c>
      <c r="K1263" t="s">
        <v>3727</v>
      </c>
      <c r="L1263" t="s">
        <v>60</v>
      </c>
      <c r="M1263">
        <v>49867.312899999997</v>
      </c>
      <c r="N1263">
        <v>143</v>
      </c>
      <c r="O1263" t="s">
        <v>43</v>
      </c>
      <c r="P1263" t="s">
        <v>43</v>
      </c>
      <c r="Q1263" s="2">
        <v>43946</v>
      </c>
      <c r="R1263" t="s">
        <v>23</v>
      </c>
      <c r="S1263" t="s">
        <v>33</v>
      </c>
      <c r="T1263">
        <f>_xlfn.DAYS(Raw_data_US_healthcare[[#This Row],[Discharge Date]],Raw_data_US_healthcare[[#This Row],[Date of Admission]])</f>
        <v>6</v>
      </c>
    </row>
    <row r="1264" spans="1:20" x14ac:dyDescent="0.3">
      <c r="A1264" t="s">
        <v>26511</v>
      </c>
      <c r="B1264" t="s">
        <v>3728</v>
      </c>
      <c r="C1264">
        <v>20</v>
      </c>
      <c r="D1264" t="str">
        <f>IF(Raw_data_US_healthcare[[#This Row],[Age]]&lt;35,"Young",IF(Raw_data_US_healthcare[[#This Row],[Age]]&lt;60,"Middle","Senior"))</f>
        <v>Young</v>
      </c>
      <c r="E1264" t="s">
        <v>16</v>
      </c>
      <c r="F1264" t="s">
        <v>27</v>
      </c>
      <c r="G1264" t="s">
        <v>27</v>
      </c>
      <c r="H1264" t="s">
        <v>26516</v>
      </c>
      <c r="I1264" s="2">
        <v>44227</v>
      </c>
      <c r="J1264" t="s">
        <v>3729</v>
      </c>
      <c r="K1264" t="s">
        <v>3730</v>
      </c>
      <c r="L1264" t="s">
        <v>60</v>
      </c>
      <c r="M1264">
        <v>8447.8515000000007</v>
      </c>
      <c r="N1264">
        <v>174</v>
      </c>
      <c r="O1264" t="s">
        <v>43</v>
      </c>
      <c r="P1264" t="s">
        <v>43</v>
      </c>
      <c r="Q1264" s="2">
        <v>44256</v>
      </c>
      <c r="R1264" t="s">
        <v>44</v>
      </c>
      <c r="S1264" t="s">
        <v>45</v>
      </c>
      <c r="T1264">
        <f>_xlfn.DAYS(Raw_data_US_healthcare[[#This Row],[Discharge Date]],Raw_data_US_healthcare[[#This Row],[Date of Admission]])</f>
        <v>29</v>
      </c>
    </row>
    <row r="1265" spans="1:20" x14ac:dyDescent="0.3">
      <c r="A1265" t="s">
        <v>26511</v>
      </c>
      <c r="B1265" t="s">
        <v>3731</v>
      </c>
      <c r="C1265">
        <v>48</v>
      </c>
      <c r="D1265" t="str">
        <f>IF(Raw_data_US_healthcare[[#This Row],[Age]]&lt;35,"Young",IF(Raw_data_US_healthcare[[#This Row],[Age]]&lt;60,"Middle","Senior"))</f>
        <v>Middle</v>
      </c>
      <c r="E1265" t="s">
        <v>16</v>
      </c>
      <c r="F1265" t="s">
        <v>88</v>
      </c>
      <c r="G1265" t="s">
        <v>88</v>
      </c>
      <c r="H1265" t="s">
        <v>26516</v>
      </c>
      <c r="I1265" s="2">
        <v>44592</v>
      </c>
      <c r="J1265" t="s">
        <v>3732</v>
      </c>
      <c r="K1265" t="s">
        <v>3733</v>
      </c>
      <c r="L1265" t="s">
        <v>52</v>
      </c>
      <c r="M1265">
        <v>17468.2225</v>
      </c>
      <c r="N1265">
        <v>112</v>
      </c>
      <c r="O1265" t="s">
        <v>43</v>
      </c>
      <c r="P1265" t="s">
        <v>43</v>
      </c>
      <c r="Q1265" s="2">
        <v>44597</v>
      </c>
      <c r="R1265" t="s">
        <v>23</v>
      </c>
      <c r="S1265" t="s">
        <v>45</v>
      </c>
      <c r="T1265">
        <f>_xlfn.DAYS(Raw_data_US_healthcare[[#This Row],[Discharge Date]],Raw_data_US_healthcare[[#This Row],[Date of Admission]])</f>
        <v>5</v>
      </c>
    </row>
    <row r="1266" spans="1:20" x14ac:dyDescent="0.3">
      <c r="A1266" t="s">
        <v>26511</v>
      </c>
      <c r="B1266" t="s">
        <v>3734</v>
      </c>
      <c r="C1266">
        <v>35</v>
      </c>
      <c r="D1266" t="str">
        <f>IF(Raw_data_US_healthcare[[#This Row],[Age]]&lt;35,"Young",IF(Raw_data_US_healthcare[[#This Row],[Age]]&lt;60,"Middle","Senior"))</f>
        <v>Middle</v>
      </c>
      <c r="E1266" t="s">
        <v>16</v>
      </c>
      <c r="F1266" t="s">
        <v>62</v>
      </c>
      <c r="G1266" t="s">
        <v>62</v>
      </c>
      <c r="H1266" t="s">
        <v>36</v>
      </c>
      <c r="I1266" s="2">
        <v>44237</v>
      </c>
      <c r="J1266" t="s">
        <v>3735</v>
      </c>
      <c r="K1266" t="s">
        <v>3736</v>
      </c>
      <c r="L1266" t="s">
        <v>31</v>
      </c>
      <c r="M1266">
        <v>14787.530500000001</v>
      </c>
      <c r="N1266">
        <v>248</v>
      </c>
      <c r="O1266" t="s">
        <v>39</v>
      </c>
      <c r="P1266" t="s">
        <v>39</v>
      </c>
      <c r="Q1266" s="2">
        <v>44252</v>
      </c>
      <c r="R1266" t="s">
        <v>48</v>
      </c>
      <c r="S1266" t="s">
        <v>24</v>
      </c>
      <c r="T1266">
        <f>_xlfn.DAYS(Raw_data_US_healthcare[[#This Row],[Discharge Date]],Raw_data_US_healthcare[[#This Row],[Date of Admission]])</f>
        <v>15</v>
      </c>
    </row>
    <row r="1267" spans="1:20" x14ac:dyDescent="0.3">
      <c r="A1267" t="s">
        <v>26511</v>
      </c>
      <c r="B1267" t="s">
        <v>3737</v>
      </c>
      <c r="C1267">
        <v>27</v>
      </c>
      <c r="D1267" t="str">
        <f>IF(Raw_data_US_healthcare[[#This Row],[Age]]&lt;35,"Young",IF(Raw_data_US_healthcare[[#This Row],[Age]]&lt;60,"Middle","Senior"))</f>
        <v>Young</v>
      </c>
      <c r="E1267" t="s">
        <v>16</v>
      </c>
      <c r="F1267" t="s">
        <v>113</v>
      </c>
      <c r="G1267" t="s">
        <v>113</v>
      </c>
      <c r="H1267" t="s">
        <v>26516</v>
      </c>
      <c r="I1267" s="2">
        <v>44303</v>
      </c>
      <c r="J1267" t="s">
        <v>3738</v>
      </c>
      <c r="K1267" t="s">
        <v>3739</v>
      </c>
      <c r="L1267" t="s">
        <v>52</v>
      </c>
      <c r="M1267">
        <v>31329.278699999999</v>
      </c>
      <c r="N1267">
        <v>377</v>
      </c>
      <c r="O1267" t="s">
        <v>39</v>
      </c>
      <c r="P1267" t="s">
        <v>39</v>
      </c>
      <c r="Q1267" s="2">
        <v>44308</v>
      </c>
      <c r="R1267" t="s">
        <v>44</v>
      </c>
      <c r="S1267" t="s">
        <v>45</v>
      </c>
      <c r="T1267">
        <f>_xlfn.DAYS(Raw_data_US_healthcare[[#This Row],[Discharge Date]],Raw_data_US_healthcare[[#This Row],[Date of Admission]])</f>
        <v>5</v>
      </c>
    </row>
    <row r="1268" spans="1:20" x14ac:dyDescent="0.3">
      <c r="A1268" t="s">
        <v>26512</v>
      </c>
      <c r="B1268" t="s">
        <v>3740</v>
      </c>
      <c r="C1268">
        <v>82</v>
      </c>
      <c r="D1268" t="str">
        <f>IF(Raw_data_US_healthcare[[#This Row],[Age]]&lt;35,"Young",IF(Raw_data_US_healthcare[[#This Row],[Age]]&lt;60,"Middle","Senior"))</f>
        <v>Senior</v>
      </c>
      <c r="E1268" t="s">
        <v>26</v>
      </c>
      <c r="F1268" t="s">
        <v>88</v>
      </c>
      <c r="G1268" t="s">
        <v>88</v>
      </c>
      <c r="H1268" t="s">
        <v>26516</v>
      </c>
      <c r="I1268" s="2">
        <v>44263</v>
      </c>
      <c r="J1268" t="s">
        <v>3741</v>
      </c>
      <c r="K1268" t="s">
        <v>3742</v>
      </c>
      <c r="L1268" t="s">
        <v>21</v>
      </c>
      <c r="M1268">
        <v>14291.851199999999</v>
      </c>
      <c r="N1268">
        <v>201</v>
      </c>
      <c r="O1268" t="s">
        <v>43</v>
      </c>
      <c r="P1268" t="s">
        <v>43</v>
      </c>
      <c r="Q1268" s="2">
        <v>44286</v>
      </c>
      <c r="R1268" t="s">
        <v>48</v>
      </c>
      <c r="S1268" t="s">
        <v>24</v>
      </c>
      <c r="T1268">
        <f>_xlfn.DAYS(Raw_data_US_healthcare[[#This Row],[Discharge Date]],Raw_data_US_healthcare[[#This Row],[Date of Admission]])</f>
        <v>23</v>
      </c>
    </row>
    <row r="1269" spans="1:20" x14ac:dyDescent="0.3">
      <c r="A1269" t="s">
        <v>26512</v>
      </c>
      <c r="B1269" t="s">
        <v>3743</v>
      </c>
      <c r="C1269">
        <v>43</v>
      </c>
      <c r="D1269" t="str">
        <f>IF(Raw_data_US_healthcare[[#This Row],[Age]]&lt;35,"Young",IF(Raw_data_US_healthcare[[#This Row],[Age]]&lt;60,"Middle","Senior"))</f>
        <v>Middle</v>
      </c>
      <c r="E1269" t="s">
        <v>26</v>
      </c>
      <c r="F1269" t="s">
        <v>35</v>
      </c>
      <c r="G1269" t="s">
        <v>35</v>
      </c>
      <c r="H1269" t="s">
        <v>26516</v>
      </c>
      <c r="I1269" s="2">
        <v>44133</v>
      </c>
      <c r="J1269" t="s">
        <v>3744</v>
      </c>
      <c r="K1269" t="s">
        <v>3745</v>
      </c>
      <c r="L1269" t="s">
        <v>31</v>
      </c>
      <c r="M1269">
        <v>5360.6545999999998</v>
      </c>
      <c r="N1269">
        <v>154</v>
      </c>
      <c r="O1269" t="s">
        <v>43</v>
      </c>
      <c r="P1269" t="s">
        <v>43</v>
      </c>
      <c r="Q1269" s="2">
        <v>44153</v>
      </c>
      <c r="R1269" t="s">
        <v>23</v>
      </c>
      <c r="S1269" t="s">
        <v>24</v>
      </c>
      <c r="T1269">
        <f>_xlfn.DAYS(Raw_data_US_healthcare[[#This Row],[Discharge Date]],Raw_data_US_healthcare[[#This Row],[Date of Admission]])</f>
        <v>20</v>
      </c>
    </row>
    <row r="1270" spans="1:20" x14ac:dyDescent="0.3">
      <c r="A1270" t="s">
        <v>26511</v>
      </c>
      <c r="B1270" t="s">
        <v>3746</v>
      </c>
      <c r="C1270">
        <v>67</v>
      </c>
      <c r="D1270" t="str">
        <f>IF(Raw_data_US_healthcare[[#This Row],[Age]]&lt;35,"Young",IF(Raw_data_US_healthcare[[#This Row],[Age]]&lt;60,"Middle","Senior"))</f>
        <v>Senior</v>
      </c>
      <c r="E1270" t="s">
        <v>16</v>
      </c>
      <c r="F1270" t="s">
        <v>88</v>
      </c>
      <c r="G1270" t="s">
        <v>88</v>
      </c>
      <c r="H1270" t="s">
        <v>26516</v>
      </c>
      <c r="I1270" s="2">
        <v>45093</v>
      </c>
      <c r="J1270" t="s">
        <v>3747</v>
      </c>
      <c r="K1270" t="s">
        <v>3748</v>
      </c>
      <c r="L1270" t="s">
        <v>21</v>
      </c>
      <c r="M1270">
        <v>2433.087</v>
      </c>
      <c r="N1270">
        <v>187</v>
      </c>
      <c r="O1270" t="s">
        <v>39</v>
      </c>
      <c r="P1270" t="s">
        <v>39</v>
      </c>
      <c r="Q1270" s="2">
        <v>45094</v>
      </c>
      <c r="R1270" t="s">
        <v>32</v>
      </c>
      <c r="S1270" t="s">
        <v>24</v>
      </c>
      <c r="T1270">
        <f>_xlfn.DAYS(Raw_data_US_healthcare[[#This Row],[Discharge Date]],Raw_data_US_healthcare[[#This Row],[Date of Admission]])</f>
        <v>1</v>
      </c>
    </row>
    <row r="1271" spans="1:20" x14ac:dyDescent="0.3">
      <c r="A1271" t="s">
        <v>26512</v>
      </c>
      <c r="B1271" t="s">
        <v>3749</v>
      </c>
      <c r="C1271">
        <v>70</v>
      </c>
      <c r="D1271" t="str">
        <f>IF(Raw_data_US_healthcare[[#This Row],[Age]]&lt;35,"Young",IF(Raw_data_US_healthcare[[#This Row],[Age]]&lt;60,"Middle","Senior"))</f>
        <v>Senior</v>
      </c>
      <c r="E1271" t="s">
        <v>26</v>
      </c>
      <c r="F1271" t="s">
        <v>27</v>
      </c>
      <c r="G1271" t="s">
        <v>27</v>
      </c>
      <c r="H1271" t="s">
        <v>26514</v>
      </c>
      <c r="I1271" s="2">
        <v>44896</v>
      </c>
      <c r="J1271" t="s">
        <v>3750</v>
      </c>
      <c r="K1271" t="s">
        <v>3751</v>
      </c>
      <c r="L1271" t="s">
        <v>21</v>
      </c>
      <c r="M1271">
        <v>28917.729800000001</v>
      </c>
      <c r="N1271">
        <v>150</v>
      </c>
      <c r="O1271" t="s">
        <v>22</v>
      </c>
      <c r="P1271" t="s">
        <v>22</v>
      </c>
      <c r="Q1271" s="2">
        <v>44902</v>
      </c>
      <c r="R1271" t="s">
        <v>83</v>
      </c>
      <c r="S1271" t="s">
        <v>33</v>
      </c>
      <c r="T1271">
        <f>_xlfn.DAYS(Raw_data_US_healthcare[[#This Row],[Discharge Date]],Raw_data_US_healthcare[[#This Row],[Date of Admission]])</f>
        <v>6</v>
      </c>
    </row>
    <row r="1272" spans="1:20" x14ac:dyDescent="0.3">
      <c r="A1272" t="s">
        <v>26512</v>
      </c>
      <c r="B1272" t="s">
        <v>3752</v>
      </c>
      <c r="C1272">
        <v>46</v>
      </c>
      <c r="D1272" t="str">
        <f>IF(Raw_data_US_healthcare[[#This Row],[Age]]&lt;35,"Young",IF(Raw_data_US_healthcare[[#This Row],[Age]]&lt;60,"Middle","Senior"))</f>
        <v>Middle</v>
      </c>
      <c r="E1272" t="s">
        <v>26</v>
      </c>
      <c r="F1272" t="s">
        <v>88</v>
      </c>
      <c r="G1272" t="s">
        <v>88</v>
      </c>
      <c r="H1272" t="s">
        <v>26514</v>
      </c>
      <c r="I1272" s="2">
        <v>44631</v>
      </c>
      <c r="J1272" t="s">
        <v>3753</v>
      </c>
      <c r="K1272" t="s">
        <v>3754</v>
      </c>
      <c r="L1272" t="s">
        <v>60</v>
      </c>
      <c r="M1272">
        <v>5251.7421000000004</v>
      </c>
      <c r="N1272">
        <v>159</v>
      </c>
      <c r="O1272" t="s">
        <v>39</v>
      </c>
      <c r="P1272" t="s">
        <v>39</v>
      </c>
      <c r="Q1272" s="2">
        <v>44654</v>
      </c>
      <c r="R1272" t="s">
        <v>48</v>
      </c>
      <c r="S1272" t="s">
        <v>24</v>
      </c>
      <c r="T1272">
        <f>_xlfn.DAYS(Raw_data_US_healthcare[[#This Row],[Discharge Date]],Raw_data_US_healthcare[[#This Row],[Date of Admission]])</f>
        <v>23</v>
      </c>
    </row>
    <row r="1273" spans="1:20" x14ac:dyDescent="0.3">
      <c r="A1273" t="s">
        <v>26512</v>
      </c>
      <c r="B1273" t="s">
        <v>3755</v>
      </c>
      <c r="C1273">
        <v>64</v>
      </c>
      <c r="D1273" t="str">
        <f>IF(Raw_data_US_healthcare[[#This Row],[Age]]&lt;35,"Young",IF(Raw_data_US_healthcare[[#This Row],[Age]]&lt;60,"Middle","Senior"))</f>
        <v>Senior</v>
      </c>
      <c r="E1273" t="s">
        <v>26</v>
      </c>
      <c r="F1273" t="s">
        <v>27</v>
      </c>
      <c r="G1273" t="s">
        <v>27</v>
      </c>
      <c r="H1273" t="s">
        <v>26514</v>
      </c>
      <c r="I1273" s="2">
        <v>44348</v>
      </c>
      <c r="J1273" t="s">
        <v>3756</v>
      </c>
      <c r="K1273" t="s">
        <v>3757</v>
      </c>
      <c r="L1273" t="s">
        <v>21</v>
      </c>
      <c r="M1273">
        <v>33624.378700000001</v>
      </c>
      <c r="N1273">
        <v>329</v>
      </c>
      <c r="O1273" t="s">
        <v>43</v>
      </c>
      <c r="P1273" t="s">
        <v>43</v>
      </c>
      <c r="Q1273" s="2">
        <v>44365</v>
      </c>
      <c r="R1273" t="s">
        <v>23</v>
      </c>
      <c r="S1273" t="s">
        <v>24</v>
      </c>
      <c r="T1273">
        <f>_xlfn.DAYS(Raw_data_US_healthcare[[#This Row],[Discharge Date]],Raw_data_US_healthcare[[#This Row],[Date of Admission]])</f>
        <v>17</v>
      </c>
    </row>
    <row r="1274" spans="1:20" x14ac:dyDescent="0.3">
      <c r="A1274" t="s">
        <v>26511</v>
      </c>
      <c r="B1274" t="s">
        <v>3758</v>
      </c>
      <c r="C1274">
        <v>20</v>
      </c>
      <c r="D1274" t="str">
        <f>IF(Raw_data_US_healthcare[[#This Row],[Age]]&lt;35,"Young",IF(Raw_data_US_healthcare[[#This Row],[Age]]&lt;60,"Middle","Senior"))</f>
        <v>Young</v>
      </c>
      <c r="E1274" t="s">
        <v>16</v>
      </c>
      <c r="F1274" t="s">
        <v>27</v>
      </c>
      <c r="G1274" t="s">
        <v>27</v>
      </c>
      <c r="H1274" t="s">
        <v>28</v>
      </c>
      <c r="I1274" s="2">
        <v>44942</v>
      </c>
      <c r="J1274" t="s">
        <v>1302</v>
      </c>
      <c r="K1274" t="s">
        <v>3759</v>
      </c>
      <c r="L1274" t="s">
        <v>52</v>
      </c>
      <c r="M1274">
        <v>4152.7497999999996</v>
      </c>
      <c r="N1274">
        <v>456</v>
      </c>
      <c r="O1274" t="s">
        <v>43</v>
      </c>
      <c r="P1274" t="s">
        <v>43</v>
      </c>
      <c r="Q1274" s="2">
        <v>44962</v>
      </c>
      <c r="R1274" t="s">
        <v>83</v>
      </c>
      <c r="S1274" t="s">
        <v>33</v>
      </c>
      <c r="T1274">
        <f>_xlfn.DAYS(Raw_data_US_healthcare[[#This Row],[Discharge Date]],Raw_data_US_healthcare[[#This Row],[Date of Admission]])</f>
        <v>20</v>
      </c>
    </row>
    <row r="1275" spans="1:20" x14ac:dyDescent="0.3">
      <c r="A1275" t="s">
        <v>26512</v>
      </c>
      <c r="B1275" t="s">
        <v>3760</v>
      </c>
      <c r="C1275">
        <v>83</v>
      </c>
      <c r="D1275" t="str">
        <f>IF(Raw_data_US_healthcare[[#This Row],[Age]]&lt;35,"Young",IF(Raw_data_US_healthcare[[#This Row],[Age]]&lt;60,"Middle","Senior"))</f>
        <v>Senior</v>
      </c>
      <c r="E1275" t="s">
        <v>26</v>
      </c>
      <c r="F1275" t="s">
        <v>17</v>
      </c>
      <c r="G1275" t="s">
        <v>17</v>
      </c>
      <c r="H1275" t="s">
        <v>26516</v>
      </c>
      <c r="I1275" s="2">
        <v>44086</v>
      </c>
      <c r="J1275" t="s">
        <v>3761</v>
      </c>
      <c r="K1275" t="s">
        <v>3762</v>
      </c>
      <c r="L1275" t="s">
        <v>21</v>
      </c>
      <c r="M1275">
        <v>10464.1095</v>
      </c>
      <c r="N1275">
        <v>145</v>
      </c>
      <c r="O1275" t="s">
        <v>39</v>
      </c>
      <c r="P1275" t="s">
        <v>39</v>
      </c>
      <c r="Q1275" s="2">
        <v>44090</v>
      </c>
      <c r="R1275" t="s">
        <v>48</v>
      </c>
      <c r="S1275" t="s">
        <v>33</v>
      </c>
      <c r="T1275">
        <f>_xlfn.DAYS(Raw_data_US_healthcare[[#This Row],[Discharge Date]],Raw_data_US_healthcare[[#This Row],[Date of Admission]])</f>
        <v>4</v>
      </c>
    </row>
    <row r="1276" spans="1:20" x14ac:dyDescent="0.3">
      <c r="A1276" t="s">
        <v>26512</v>
      </c>
      <c r="B1276" t="s">
        <v>3763</v>
      </c>
      <c r="C1276">
        <v>82</v>
      </c>
      <c r="D1276" t="str">
        <f>IF(Raw_data_US_healthcare[[#This Row],[Age]]&lt;35,"Young",IF(Raw_data_US_healthcare[[#This Row],[Age]]&lt;60,"Middle","Senior"))</f>
        <v>Senior</v>
      </c>
      <c r="E1276" t="s">
        <v>26</v>
      </c>
      <c r="F1276" t="s">
        <v>88</v>
      </c>
      <c r="G1276" t="s">
        <v>88</v>
      </c>
      <c r="H1276" t="s">
        <v>26516</v>
      </c>
      <c r="I1276" s="2">
        <v>43812</v>
      </c>
      <c r="J1276" t="s">
        <v>3764</v>
      </c>
      <c r="K1276" t="s">
        <v>3765</v>
      </c>
      <c r="L1276" t="s">
        <v>21</v>
      </c>
      <c r="M1276">
        <v>9056.1357000000007</v>
      </c>
      <c r="N1276">
        <v>206</v>
      </c>
      <c r="O1276" t="s">
        <v>39</v>
      </c>
      <c r="P1276" t="s">
        <v>39</v>
      </c>
      <c r="Q1276" s="2">
        <v>43820</v>
      </c>
      <c r="R1276" t="s">
        <v>23</v>
      </c>
      <c r="S1276" t="s">
        <v>24</v>
      </c>
      <c r="T1276">
        <f>_xlfn.DAYS(Raw_data_US_healthcare[[#This Row],[Discharge Date]],Raw_data_US_healthcare[[#This Row],[Date of Admission]])</f>
        <v>8</v>
      </c>
    </row>
    <row r="1277" spans="1:20" x14ac:dyDescent="0.3">
      <c r="A1277" t="s">
        <v>26511</v>
      </c>
      <c r="B1277" t="s">
        <v>3766</v>
      </c>
      <c r="C1277">
        <v>75</v>
      </c>
      <c r="D1277" t="str">
        <f>IF(Raw_data_US_healthcare[[#This Row],[Age]]&lt;35,"Young",IF(Raw_data_US_healthcare[[#This Row],[Age]]&lt;60,"Middle","Senior"))</f>
        <v>Senior</v>
      </c>
      <c r="E1277" t="s">
        <v>16</v>
      </c>
      <c r="F1277" t="s">
        <v>228</v>
      </c>
      <c r="G1277" t="s">
        <v>228</v>
      </c>
      <c r="H1277" t="s">
        <v>36</v>
      </c>
      <c r="I1277" s="2">
        <v>44151</v>
      </c>
      <c r="J1277" t="s">
        <v>3767</v>
      </c>
      <c r="K1277" t="s">
        <v>3768</v>
      </c>
      <c r="L1277" t="s">
        <v>21</v>
      </c>
      <c r="M1277">
        <v>6342.3158000000003</v>
      </c>
      <c r="N1277">
        <v>341</v>
      </c>
      <c r="O1277" t="s">
        <v>39</v>
      </c>
      <c r="P1277" t="s">
        <v>39</v>
      </c>
      <c r="Q1277" s="2">
        <v>44171</v>
      </c>
      <c r="R1277" t="s">
        <v>23</v>
      </c>
      <c r="S1277" t="s">
        <v>33</v>
      </c>
      <c r="T1277">
        <f>_xlfn.DAYS(Raw_data_US_healthcare[[#This Row],[Discharge Date]],Raw_data_US_healthcare[[#This Row],[Date of Admission]])</f>
        <v>20</v>
      </c>
    </row>
    <row r="1278" spans="1:20" x14ac:dyDescent="0.3">
      <c r="A1278" t="s">
        <v>26511</v>
      </c>
      <c r="B1278" t="s">
        <v>3769</v>
      </c>
      <c r="C1278">
        <v>20</v>
      </c>
      <c r="D1278" t="str">
        <f>IF(Raw_data_US_healthcare[[#This Row],[Age]]&lt;35,"Young",IF(Raw_data_US_healthcare[[#This Row],[Age]]&lt;60,"Middle","Senior"))</f>
        <v>Young</v>
      </c>
      <c r="E1278" t="s">
        <v>16</v>
      </c>
      <c r="F1278" t="s">
        <v>27</v>
      </c>
      <c r="G1278" t="s">
        <v>27</v>
      </c>
      <c r="H1278" t="s">
        <v>69</v>
      </c>
      <c r="I1278" s="2">
        <v>45024</v>
      </c>
      <c r="J1278" t="s">
        <v>3770</v>
      </c>
      <c r="K1278" t="s">
        <v>3771</v>
      </c>
      <c r="L1278" t="s">
        <v>60</v>
      </c>
      <c r="M1278">
        <v>7082.3069999999998</v>
      </c>
      <c r="N1278">
        <v>400</v>
      </c>
      <c r="O1278" t="s">
        <v>39</v>
      </c>
      <c r="P1278" t="s">
        <v>39</v>
      </c>
      <c r="Q1278" s="2">
        <v>45043</v>
      </c>
      <c r="R1278" t="s">
        <v>23</v>
      </c>
      <c r="S1278" t="s">
        <v>33</v>
      </c>
      <c r="T1278">
        <f>_xlfn.DAYS(Raw_data_US_healthcare[[#This Row],[Discharge Date]],Raw_data_US_healthcare[[#This Row],[Date of Admission]])</f>
        <v>19</v>
      </c>
    </row>
    <row r="1279" spans="1:20" x14ac:dyDescent="0.3">
      <c r="A1279" t="s">
        <v>26511</v>
      </c>
      <c r="B1279" t="s">
        <v>26530</v>
      </c>
      <c r="C1279">
        <v>38</v>
      </c>
      <c r="D1279" t="str">
        <f>IF(Raw_data_US_healthcare[[#This Row],[Age]]&lt;35,"Young",IF(Raw_data_US_healthcare[[#This Row],[Age]]&lt;60,"Middle","Senior"))</f>
        <v>Middle</v>
      </c>
      <c r="E1279" t="s">
        <v>16</v>
      </c>
      <c r="F1279" t="s">
        <v>228</v>
      </c>
      <c r="G1279" t="s">
        <v>228</v>
      </c>
      <c r="H1279" t="s">
        <v>36</v>
      </c>
      <c r="I1279" s="2">
        <v>43947</v>
      </c>
      <c r="J1279" t="s">
        <v>3772</v>
      </c>
      <c r="K1279" t="s">
        <v>3773</v>
      </c>
      <c r="L1279" t="s">
        <v>56</v>
      </c>
      <c r="M1279">
        <v>13881.755800000001</v>
      </c>
      <c r="N1279">
        <v>285</v>
      </c>
      <c r="O1279" t="s">
        <v>22</v>
      </c>
      <c r="P1279" t="s">
        <v>22</v>
      </c>
      <c r="Q1279" s="2">
        <v>43964</v>
      </c>
      <c r="R1279" t="s">
        <v>83</v>
      </c>
      <c r="S1279" t="s">
        <v>24</v>
      </c>
      <c r="T1279">
        <f>_xlfn.DAYS(Raw_data_US_healthcare[[#This Row],[Discharge Date]],Raw_data_US_healthcare[[#This Row],[Date of Admission]])</f>
        <v>17</v>
      </c>
    </row>
    <row r="1280" spans="1:20" x14ac:dyDescent="0.3">
      <c r="A1280" t="s">
        <v>26512</v>
      </c>
      <c r="B1280" t="s">
        <v>3774</v>
      </c>
      <c r="C1280">
        <v>71</v>
      </c>
      <c r="D1280" t="str">
        <f>IF(Raw_data_US_healthcare[[#This Row],[Age]]&lt;35,"Young",IF(Raw_data_US_healthcare[[#This Row],[Age]]&lt;60,"Middle","Senior"))</f>
        <v>Senior</v>
      </c>
      <c r="E1280" t="s">
        <v>26</v>
      </c>
      <c r="F1280" t="s">
        <v>17</v>
      </c>
      <c r="G1280" t="s">
        <v>17</v>
      </c>
      <c r="H1280" t="s">
        <v>26516</v>
      </c>
      <c r="I1280" s="2">
        <v>44679</v>
      </c>
      <c r="J1280" t="s">
        <v>3775</v>
      </c>
      <c r="K1280" t="s">
        <v>3776</v>
      </c>
      <c r="L1280" t="s">
        <v>21</v>
      </c>
      <c r="M1280">
        <v>16214.668799999999</v>
      </c>
      <c r="N1280">
        <v>312</v>
      </c>
      <c r="O1280" t="s">
        <v>39</v>
      </c>
      <c r="P1280" t="s">
        <v>39</v>
      </c>
      <c r="Q1280" s="2">
        <v>44681</v>
      </c>
      <c r="R1280" t="s">
        <v>83</v>
      </c>
      <c r="S1280" t="s">
        <v>33</v>
      </c>
      <c r="T1280">
        <f>_xlfn.DAYS(Raw_data_US_healthcare[[#This Row],[Discharge Date]],Raw_data_US_healthcare[[#This Row],[Date of Admission]])</f>
        <v>2</v>
      </c>
    </row>
    <row r="1281" spans="1:20" x14ac:dyDescent="0.3">
      <c r="A1281" t="s">
        <v>26511</v>
      </c>
      <c r="B1281" t="s">
        <v>3777</v>
      </c>
      <c r="C1281">
        <v>77</v>
      </c>
      <c r="D1281" t="str">
        <f>IF(Raw_data_US_healthcare[[#This Row],[Age]]&lt;35,"Young",IF(Raw_data_US_healthcare[[#This Row],[Age]]&lt;60,"Middle","Senior"))</f>
        <v>Senior</v>
      </c>
      <c r="E1281" t="s">
        <v>16</v>
      </c>
      <c r="F1281" t="s">
        <v>17</v>
      </c>
      <c r="G1281" t="s">
        <v>17</v>
      </c>
      <c r="H1281" t="s">
        <v>18</v>
      </c>
      <c r="I1281" s="2">
        <v>44282</v>
      </c>
      <c r="J1281" t="s">
        <v>3778</v>
      </c>
      <c r="K1281" t="s">
        <v>3779</v>
      </c>
      <c r="L1281" t="s">
        <v>21</v>
      </c>
      <c r="M1281">
        <v>55464.510499999997</v>
      </c>
      <c r="N1281">
        <v>230</v>
      </c>
      <c r="O1281" t="s">
        <v>22</v>
      </c>
      <c r="P1281" t="s">
        <v>22</v>
      </c>
      <c r="Q1281" s="2">
        <v>44299</v>
      </c>
      <c r="R1281" t="s">
        <v>83</v>
      </c>
      <c r="S1281" t="s">
        <v>33</v>
      </c>
      <c r="T1281">
        <f>_xlfn.DAYS(Raw_data_US_healthcare[[#This Row],[Discharge Date]],Raw_data_US_healthcare[[#This Row],[Date of Admission]])</f>
        <v>17</v>
      </c>
    </row>
    <row r="1282" spans="1:20" x14ac:dyDescent="0.3">
      <c r="A1282" t="s">
        <v>26512</v>
      </c>
      <c r="B1282" t="s">
        <v>100</v>
      </c>
      <c r="C1282">
        <v>20</v>
      </c>
      <c r="D1282" t="str">
        <f>IF(Raw_data_US_healthcare[[#This Row],[Age]]&lt;35,"Young",IF(Raw_data_US_healthcare[[#This Row],[Age]]&lt;60,"Middle","Senior"))</f>
        <v>Young</v>
      </c>
      <c r="E1282" t="s">
        <v>26</v>
      </c>
      <c r="F1282" t="s">
        <v>49</v>
      </c>
      <c r="G1282" t="s">
        <v>49</v>
      </c>
      <c r="H1282" t="s">
        <v>26514</v>
      </c>
      <c r="I1282" s="2">
        <v>43637</v>
      </c>
      <c r="J1282" t="s">
        <v>3780</v>
      </c>
      <c r="K1282" t="s">
        <v>284</v>
      </c>
      <c r="L1282" t="s">
        <v>60</v>
      </c>
      <c r="M1282">
        <v>31961.907899999998</v>
      </c>
      <c r="N1282">
        <v>145</v>
      </c>
      <c r="O1282" t="s">
        <v>22</v>
      </c>
      <c r="P1282" t="s">
        <v>22</v>
      </c>
      <c r="Q1282" s="2">
        <v>43652</v>
      </c>
      <c r="R1282" t="s">
        <v>32</v>
      </c>
      <c r="S1282" t="s">
        <v>24</v>
      </c>
      <c r="T1282">
        <f>_xlfn.DAYS(Raw_data_US_healthcare[[#This Row],[Discharge Date]],Raw_data_US_healthcare[[#This Row],[Date of Admission]])</f>
        <v>15</v>
      </c>
    </row>
    <row r="1283" spans="1:20" x14ac:dyDescent="0.3">
      <c r="A1283" t="s">
        <v>26512</v>
      </c>
      <c r="B1283" t="s">
        <v>3781</v>
      </c>
      <c r="C1283">
        <v>45</v>
      </c>
      <c r="D1283" t="str">
        <f>IF(Raw_data_US_healthcare[[#This Row],[Age]]&lt;35,"Young",IF(Raw_data_US_healthcare[[#This Row],[Age]]&lt;60,"Middle","Senior"))</f>
        <v>Middle</v>
      </c>
      <c r="E1283" t="s">
        <v>26</v>
      </c>
      <c r="F1283" t="s">
        <v>62</v>
      </c>
      <c r="G1283" t="s">
        <v>62</v>
      </c>
      <c r="H1283" t="s">
        <v>26516</v>
      </c>
      <c r="I1283" s="2">
        <v>43946</v>
      </c>
      <c r="J1283" t="s">
        <v>3782</v>
      </c>
      <c r="K1283" t="s">
        <v>3783</v>
      </c>
      <c r="L1283" t="s">
        <v>56</v>
      </c>
      <c r="M1283">
        <v>9671.8778000000002</v>
      </c>
      <c r="N1283">
        <v>308</v>
      </c>
      <c r="O1283" t="s">
        <v>43</v>
      </c>
      <c r="P1283" t="s">
        <v>43</v>
      </c>
      <c r="Q1283" s="2">
        <v>43965</v>
      </c>
      <c r="R1283" t="s">
        <v>23</v>
      </c>
      <c r="S1283" t="s">
        <v>45</v>
      </c>
      <c r="T1283">
        <f>_xlfn.DAYS(Raw_data_US_healthcare[[#This Row],[Discharge Date]],Raw_data_US_healthcare[[#This Row],[Date of Admission]])</f>
        <v>19</v>
      </c>
    </row>
    <row r="1284" spans="1:20" x14ac:dyDescent="0.3">
      <c r="A1284" t="s">
        <v>26511</v>
      </c>
      <c r="B1284" t="s">
        <v>3784</v>
      </c>
      <c r="C1284">
        <v>65</v>
      </c>
      <c r="D1284" t="str">
        <f>IF(Raw_data_US_healthcare[[#This Row],[Age]]&lt;35,"Young",IF(Raw_data_US_healthcare[[#This Row],[Age]]&lt;60,"Middle","Senior"))</f>
        <v>Senior</v>
      </c>
      <c r="E1284" t="s">
        <v>16</v>
      </c>
      <c r="F1284" t="s">
        <v>62</v>
      </c>
      <c r="G1284" t="s">
        <v>62</v>
      </c>
      <c r="H1284" t="s">
        <v>18</v>
      </c>
      <c r="I1284" s="2">
        <v>44193</v>
      </c>
      <c r="J1284" t="s">
        <v>3785</v>
      </c>
      <c r="K1284" t="s">
        <v>3786</v>
      </c>
      <c r="L1284" t="s">
        <v>21</v>
      </c>
      <c r="M1284">
        <v>39335.824500000002</v>
      </c>
      <c r="N1284">
        <v>219</v>
      </c>
      <c r="O1284" t="s">
        <v>22</v>
      </c>
      <c r="P1284" t="s">
        <v>22</v>
      </c>
      <c r="Q1284" s="2">
        <v>44197</v>
      </c>
      <c r="R1284" t="s">
        <v>23</v>
      </c>
      <c r="S1284" t="s">
        <v>33</v>
      </c>
      <c r="T1284">
        <f>_xlfn.DAYS(Raw_data_US_healthcare[[#This Row],[Discharge Date]],Raw_data_US_healthcare[[#This Row],[Date of Admission]])</f>
        <v>4</v>
      </c>
    </row>
    <row r="1285" spans="1:20" x14ac:dyDescent="0.3">
      <c r="A1285" t="s">
        <v>26511</v>
      </c>
      <c r="B1285" t="s">
        <v>3787</v>
      </c>
      <c r="C1285">
        <v>65</v>
      </c>
      <c r="D1285" t="str">
        <f>IF(Raw_data_US_healthcare[[#This Row],[Age]]&lt;35,"Young",IF(Raw_data_US_healthcare[[#This Row],[Age]]&lt;60,"Middle","Senior"))</f>
        <v>Senior</v>
      </c>
      <c r="E1285" t="s">
        <v>16</v>
      </c>
      <c r="F1285" t="s">
        <v>62</v>
      </c>
      <c r="G1285" t="s">
        <v>62</v>
      </c>
      <c r="H1285" t="s">
        <v>26514</v>
      </c>
      <c r="I1285" s="2">
        <v>43432</v>
      </c>
      <c r="J1285" t="s">
        <v>3788</v>
      </c>
      <c r="K1285" t="s">
        <v>3789</v>
      </c>
      <c r="L1285" t="s">
        <v>21</v>
      </c>
      <c r="M1285">
        <v>16164.6718</v>
      </c>
      <c r="N1285">
        <v>167</v>
      </c>
      <c r="O1285" t="s">
        <v>39</v>
      </c>
      <c r="P1285" t="s">
        <v>39</v>
      </c>
      <c r="Q1285" s="2">
        <v>43453</v>
      </c>
      <c r="R1285" t="s">
        <v>83</v>
      </c>
      <c r="S1285" t="s">
        <v>33</v>
      </c>
      <c r="T1285">
        <f>_xlfn.DAYS(Raw_data_US_healthcare[[#This Row],[Discharge Date]],Raw_data_US_healthcare[[#This Row],[Date of Admission]])</f>
        <v>21</v>
      </c>
    </row>
    <row r="1286" spans="1:20" x14ac:dyDescent="0.3">
      <c r="A1286" t="s">
        <v>26511</v>
      </c>
      <c r="B1286" t="s">
        <v>3790</v>
      </c>
      <c r="C1286">
        <v>43</v>
      </c>
      <c r="D1286" t="str">
        <f>IF(Raw_data_US_healthcare[[#This Row],[Age]]&lt;35,"Young",IF(Raw_data_US_healthcare[[#This Row],[Age]]&lt;60,"Middle","Senior"))</f>
        <v>Middle</v>
      </c>
      <c r="E1286" t="s">
        <v>16</v>
      </c>
      <c r="F1286" t="s">
        <v>62</v>
      </c>
      <c r="G1286" t="s">
        <v>62</v>
      </c>
      <c r="H1286" t="s">
        <v>26516</v>
      </c>
      <c r="I1286" s="2">
        <v>44117</v>
      </c>
      <c r="J1286" t="s">
        <v>2595</v>
      </c>
      <c r="K1286" t="s">
        <v>3791</v>
      </c>
      <c r="L1286" t="s">
        <v>52</v>
      </c>
      <c r="M1286">
        <v>9030.5323000000008</v>
      </c>
      <c r="N1286">
        <v>184</v>
      </c>
      <c r="O1286" t="s">
        <v>39</v>
      </c>
      <c r="P1286" t="s">
        <v>39</v>
      </c>
      <c r="Q1286" s="2">
        <v>44131</v>
      </c>
      <c r="R1286" t="s">
        <v>83</v>
      </c>
      <c r="S1286" t="s">
        <v>24</v>
      </c>
      <c r="T1286">
        <f>_xlfn.DAYS(Raw_data_US_healthcare[[#This Row],[Discharge Date]],Raw_data_US_healthcare[[#This Row],[Date of Admission]])</f>
        <v>14</v>
      </c>
    </row>
    <row r="1287" spans="1:20" x14ac:dyDescent="0.3">
      <c r="A1287" t="s">
        <v>26512</v>
      </c>
      <c r="B1287" t="s">
        <v>3792</v>
      </c>
      <c r="C1287">
        <v>19</v>
      </c>
      <c r="D1287" t="str">
        <f>IF(Raw_data_US_healthcare[[#This Row],[Age]]&lt;35,"Young",IF(Raw_data_US_healthcare[[#This Row],[Age]]&lt;60,"Middle","Senior"))</f>
        <v>Young</v>
      </c>
      <c r="E1287" t="s">
        <v>26</v>
      </c>
      <c r="F1287" t="s">
        <v>27</v>
      </c>
      <c r="G1287" t="s">
        <v>27</v>
      </c>
      <c r="H1287" t="s">
        <v>69</v>
      </c>
      <c r="I1287" s="2">
        <v>44004</v>
      </c>
      <c r="J1287" t="s">
        <v>3793</v>
      </c>
      <c r="K1287" t="s">
        <v>3794</v>
      </c>
      <c r="L1287" t="s">
        <v>56</v>
      </c>
      <c r="M1287">
        <v>49378.841500000002</v>
      </c>
      <c r="N1287">
        <v>402</v>
      </c>
      <c r="O1287" t="s">
        <v>22</v>
      </c>
      <c r="P1287" t="s">
        <v>22</v>
      </c>
      <c r="Q1287" s="2">
        <v>44009</v>
      </c>
      <c r="R1287" t="s">
        <v>83</v>
      </c>
      <c r="S1287" t="s">
        <v>33</v>
      </c>
      <c r="T1287">
        <f>_xlfn.DAYS(Raw_data_US_healthcare[[#This Row],[Discharge Date]],Raw_data_US_healthcare[[#This Row],[Date of Admission]])</f>
        <v>5</v>
      </c>
    </row>
    <row r="1288" spans="1:20" x14ac:dyDescent="0.3">
      <c r="A1288" t="s">
        <v>26511</v>
      </c>
      <c r="B1288" t="s">
        <v>3795</v>
      </c>
      <c r="C1288">
        <v>18</v>
      </c>
      <c r="D1288" t="str">
        <f>IF(Raw_data_US_healthcare[[#This Row],[Age]]&lt;35,"Young",IF(Raw_data_US_healthcare[[#This Row],[Age]]&lt;60,"Middle","Senior"))</f>
        <v>Young</v>
      </c>
      <c r="E1288" t="s">
        <v>16</v>
      </c>
      <c r="F1288" t="s">
        <v>17</v>
      </c>
      <c r="G1288" t="s">
        <v>17</v>
      </c>
      <c r="H1288" t="s">
        <v>18</v>
      </c>
      <c r="I1288" s="2">
        <v>45058</v>
      </c>
      <c r="J1288" t="s">
        <v>3796</v>
      </c>
      <c r="K1288" t="s">
        <v>1225</v>
      </c>
      <c r="L1288" t="s">
        <v>60</v>
      </c>
      <c r="M1288">
        <v>59341.072099999998</v>
      </c>
      <c r="N1288">
        <v>405</v>
      </c>
      <c r="O1288" t="s">
        <v>39</v>
      </c>
      <c r="P1288" t="s">
        <v>39</v>
      </c>
      <c r="Q1288" s="2">
        <v>45068</v>
      </c>
      <c r="R1288" t="s">
        <v>32</v>
      </c>
      <c r="S1288" t="s">
        <v>33</v>
      </c>
      <c r="T1288">
        <f>_xlfn.DAYS(Raw_data_US_healthcare[[#This Row],[Discharge Date]],Raw_data_US_healthcare[[#This Row],[Date of Admission]])</f>
        <v>10</v>
      </c>
    </row>
    <row r="1289" spans="1:20" x14ac:dyDescent="0.3">
      <c r="A1289" t="s">
        <v>26512</v>
      </c>
      <c r="B1289" t="s">
        <v>3797</v>
      </c>
      <c r="C1289">
        <v>68</v>
      </c>
      <c r="D1289" t="str">
        <f>IF(Raw_data_US_healthcare[[#This Row],[Age]]&lt;35,"Young",IF(Raw_data_US_healthcare[[#This Row],[Age]]&lt;60,"Middle","Senior"))</f>
        <v>Senior</v>
      </c>
      <c r="E1289" t="s">
        <v>26</v>
      </c>
      <c r="F1289" t="s">
        <v>88</v>
      </c>
      <c r="G1289" t="s">
        <v>88</v>
      </c>
      <c r="H1289" t="s">
        <v>26514</v>
      </c>
      <c r="I1289" s="2">
        <v>44781</v>
      </c>
      <c r="J1289" t="s">
        <v>3798</v>
      </c>
      <c r="K1289" t="s">
        <v>3799</v>
      </c>
      <c r="L1289" t="s">
        <v>21</v>
      </c>
      <c r="M1289">
        <v>4342.1953999999996</v>
      </c>
      <c r="N1289">
        <v>333</v>
      </c>
      <c r="O1289" t="s">
        <v>39</v>
      </c>
      <c r="P1289" t="s">
        <v>39</v>
      </c>
      <c r="Q1289" s="2">
        <v>44790</v>
      </c>
      <c r="R1289" t="s">
        <v>32</v>
      </c>
      <c r="S1289" t="s">
        <v>24</v>
      </c>
      <c r="T1289">
        <f>_xlfn.DAYS(Raw_data_US_healthcare[[#This Row],[Discharge Date]],Raw_data_US_healthcare[[#This Row],[Date of Admission]])</f>
        <v>9</v>
      </c>
    </row>
    <row r="1290" spans="1:20" x14ac:dyDescent="0.3">
      <c r="A1290" t="s">
        <v>26512</v>
      </c>
      <c r="B1290" t="s">
        <v>3800</v>
      </c>
      <c r="C1290">
        <v>32</v>
      </c>
      <c r="D1290" t="str">
        <f>IF(Raw_data_US_healthcare[[#This Row],[Age]]&lt;35,"Young",IF(Raw_data_US_healthcare[[#This Row],[Age]]&lt;60,"Middle","Senior"))</f>
        <v>Young</v>
      </c>
      <c r="E1290" t="s">
        <v>26</v>
      </c>
      <c r="F1290" t="s">
        <v>113</v>
      </c>
      <c r="G1290" t="s">
        <v>113</v>
      </c>
      <c r="H1290" t="s">
        <v>69</v>
      </c>
      <c r="I1290" s="2">
        <v>44539</v>
      </c>
      <c r="J1290" t="s">
        <v>3801</v>
      </c>
      <c r="K1290" t="s">
        <v>390</v>
      </c>
      <c r="L1290" t="s">
        <v>60</v>
      </c>
      <c r="M1290">
        <v>60681.665200000003</v>
      </c>
      <c r="N1290">
        <v>229</v>
      </c>
      <c r="O1290" t="s">
        <v>22</v>
      </c>
      <c r="P1290" t="s">
        <v>22</v>
      </c>
      <c r="Q1290" s="2">
        <v>44559</v>
      </c>
      <c r="R1290" t="s">
        <v>83</v>
      </c>
      <c r="S1290" t="s">
        <v>45</v>
      </c>
      <c r="T1290">
        <f>_xlfn.DAYS(Raw_data_US_healthcare[[#This Row],[Discharge Date]],Raw_data_US_healthcare[[#This Row],[Date of Admission]])</f>
        <v>20</v>
      </c>
    </row>
    <row r="1291" spans="1:20" x14ac:dyDescent="0.3">
      <c r="A1291" t="s">
        <v>26512</v>
      </c>
      <c r="B1291" t="s">
        <v>3781</v>
      </c>
      <c r="C1291">
        <v>69</v>
      </c>
      <c r="D1291" t="str">
        <f>IF(Raw_data_US_healthcare[[#This Row],[Age]]&lt;35,"Young",IF(Raw_data_US_healthcare[[#This Row],[Age]]&lt;60,"Middle","Senior"))</f>
        <v>Senior</v>
      </c>
      <c r="E1291" t="s">
        <v>26</v>
      </c>
      <c r="F1291" t="s">
        <v>49</v>
      </c>
      <c r="G1291" t="s">
        <v>49</v>
      </c>
      <c r="H1291" t="s">
        <v>26514</v>
      </c>
      <c r="I1291" s="2">
        <v>43830</v>
      </c>
      <c r="J1291" t="s">
        <v>3802</v>
      </c>
      <c r="K1291" t="s">
        <v>3803</v>
      </c>
      <c r="L1291" t="s">
        <v>21</v>
      </c>
      <c r="M1291">
        <v>24332.875899999999</v>
      </c>
      <c r="N1291">
        <v>184</v>
      </c>
      <c r="O1291" t="s">
        <v>39</v>
      </c>
      <c r="P1291" t="s">
        <v>39</v>
      </c>
      <c r="Q1291" s="2">
        <v>43835</v>
      </c>
      <c r="R1291" t="s">
        <v>32</v>
      </c>
      <c r="S1291" t="s">
        <v>33</v>
      </c>
      <c r="T1291">
        <f>_xlfn.DAYS(Raw_data_US_healthcare[[#This Row],[Discharge Date]],Raw_data_US_healthcare[[#This Row],[Date of Admission]])</f>
        <v>5</v>
      </c>
    </row>
    <row r="1292" spans="1:20" x14ac:dyDescent="0.3">
      <c r="A1292" t="s">
        <v>26512</v>
      </c>
      <c r="B1292" t="s">
        <v>3804</v>
      </c>
      <c r="C1292">
        <v>36</v>
      </c>
      <c r="D1292" t="str">
        <f>IF(Raw_data_US_healthcare[[#This Row],[Age]]&lt;35,"Young",IF(Raw_data_US_healthcare[[#This Row],[Age]]&lt;60,"Middle","Senior"))</f>
        <v>Middle</v>
      </c>
      <c r="E1292" t="s">
        <v>26</v>
      </c>
      <c r="F1292" t="s">
        <v>17</v>
      </c>
      <c r="G1292" t="s">
        <v>17</v>
      </c>
      <c r="H1292" t="s">
        <v>26516</v>
      </c>
      <c r="I1292" s="2">
        <v>44314</v>
      </c>
      <c r="J1292" t="s">
        <v>3805</v>
      </c>
      <c r="K1292" t="s">
        <v>3806</v>
      </c>
      <c r="L1292" t="s">
        <v>21</v>
      </c>
      <c r="M1292">
        <v>17557.9935</v>
      </c>
      <c r="N1292">
        <v>244</v>
      </c>
      <c r="O1292" t="s">
        <v>43</v>
      </c>
      <c r="P1292" t="s">
        <v>43</v>
      </c>
      <c r="Q1292" s="2">
        <v>44318</v>
      </c>
      <c r="R1292" t="s">
        <v>83</v>
      </c>
      <c r="S1292" t="s">
        <v>45</v>
      </c>
      <c r="T1292">
        <f>_xlfn.DAYS(Raw_data_US_healthcare[[#This Row],[Discharge Date]],Raw_data_US_healthcare[[#This Row],[Date of Admission]])</f>
        <v>4</v>
      </c>
    </row>
    <row r="1293" spans="1:20" x14ac:dyDescent="0.3">
      <c r="A1293" t="s">
        <v>26511</v>
      </c>
      <c r="B1293" t="s">
        <v>3807</v>
      </c>
      <c r="C1293">
        <v>66</v>
      </c>
      <c r="D1293" t="str">
        <f>IF(Raw_data_US_healthcare[[#This Row],[Age]]&lt;35,"Young",IF(Raw_data_US_healthcare[[#This Row],[Age]]&lt;60,"Middle","Senior"))</f>
        <v>Senior</v>
      </c>
      <c r="E1293" t="s">
        <v>16</v>
      </c>
      <c r="F1293" t="s">
        <v>62</v>
      </c>
      <c r="G1293" t="s">
        <v>62</v>
      </c>
      <c r="H1293" t="s">
        <v>26516</v>
      </c>
      <c r="I1293" s="2">
        <v>45065</v>
      </c>
      <c r="J1293" t="s">
        <v>3808</v>
      </c>
      <c r="K1293" t="s">
        <v>3809</v>
      </c>
      <c r="L1293" t="s">
        <v>21</v>
      </c>
      <c r="M1293">
        <v>12931.6363</v>
      </c>
      <c r="N1293">
        <v>311</v>
      </c>
      <c r="O1293" t="s">
        <v>39</v>
      </c>
      <c r="P1293" t="s">
        <v>39</v>
      </c>
      <c r="Q1293" s="2">
        <v>45070</v>
      </c>
      <c r="R1293" t="s">
        <v>83</v>
      </c>
      <c r="S1293" t="s">
        <v>33</v>
      </c>
      <c r="T1293">
        <f>_xlfn.DAYS(Raw_data_US_healthcare[[#This Row],[Discharge Date]],Raw_data_US_healthcare[[#This Row],[Date of Admission]])</f>
        <v>5</v>
      </c>
    </row>
    <row r="1294" spans="1:20" x14ac:dyDescent="0.3">
      <c r="A1294" t="s">
        <v>26511</v>
      </c>
      <c r="B1294" t="s">
        <v>3810</v>
      </c>
      <c r="C1294">
        <v>20</v>
      </c>
      <c r="D1294" t="str">
        <f>IF(Raw_data_US_healthcare[[#This Row],[Age]]&lt;35,"Young",IF(Raw_data_US_healthcare[[#This Row],[Age]]&lt;60,"Middle","Senior"))</f>
        <v>Young</v>
      </c>
      <c r="E1294" t="s">
        <v>16</v>
      </c>
      <c r="F1294" t="s">
        <v>17</v>
      </c>
      <c r="G1294" t="s">
        <v>17</v>
      </c>
      <c r="H1294" t="s">
        <v>18</v>
      </c>
      <c r="I1294" s="2">
        <v>44852</v>
      </c>
      <c r="J1294" t="s">
        <v>3811</v>
      </c>
      <c r="K1294" t="s">
        <v>3812</v>
      </c>
      <c r="L1294" t="s">
        <v>56</v>
      </c>
      <c r="M1294">
        <v>5203.8690999999999</v>
      </c>
      <c r="N1294">
        <v>266</v>
      </c>
      <c r="O1294" t="s">
        <v>39</v>
      </c>
      <c r="P1294" t="s">
        <v>39</v>
      </c>
      <c r="Q1294" s="2">
        <v>44857</v>
      </c>
      <c r="R1294" t="s">
        <v>83</v>
      </c>
      <c r="S1294" t="s">
        <v>24</v>
      </c>
      <c r="T1294">
        <f>_xlfn.DAYS(Raw_data_US_healthcare[[#This Row],[Discharge Date]],Raw_data_US_healthcare[[#This Row],[Date of Admission]])</f>
        <v>5</v>
      </c>
    </row>
    <row r="1295" spans="1:20" x14ac:dyDescent="0.3">
      <c r="A1295" t="s">
        <v>26512</v>
      </c>
      <c r="B1295" t="s">
        <v>3813</v>
      </c>
      <c r="C1295">
        <v>80</v>
      </c>
      <c r="D1295" t="str">
        <f>IF(Raw_data_US_healthcare[[#This Row],[Age]]&lt;35,"Young",IF(Raw_data_US_healthcare[[#This Row],[Age]]&lt;60,"Middle","Senior"))</f>
        <v>Senior</v>
      </c>
      <c r="E1295" t="s">
        <v>26</v>
      </c>
      <c r="F1295" t="s">
        <v>27</v>
      </c>
      <c r="G1295" t="s">
        <v>27</v>
      </c>
      <c r="H1295" t="s">
        <v>26516</v>
      </c>
      <c r="I1295" s="2">
        <v>43413</v>
      </c>
      <c r="J1295" t="s">
        <v>3814</v>
      </c>
      <c r="K1295" t="s">
        <v>3815</v>
      </c>
      <c r="L1295" t="s">
        <v>21</v>
      </c>
      <c r="M1295">
        <v>13134.4787</v>
      </c>
      <c r="N1295">
        <v>116</v>
      </c>
      <c r="O1295" t="s">
        <v>43</v>
      </c>
      <c r="P1295" t="s">
        <v>43</v>
      </c>
      <c r="Q1295" s="2">
        <v>43414</v>
      </c>
      <c r="R1295" t="s">
        <v>23</v>
      </c>
      <c r="S1295" t="s">
        <v>33</v>
      </c>
      <c r="T1295">
        <f>_xlfn.DAYS(Raw_data_US_healthcare[[#This Row],[Discharge Date]],Raw_data_US_healthcare[[#This Row],[Date of Admission]])</f>
        <v>1</v>
      </c>
    </row>
    <row r="1296" spans="1:20" x14ac:dyDescent="0.3">
      <c r="A1296" t="s">
        <v>26512</v>
      </c>
      <c r="B1296" t="s">
        <v>3816</v>
      </c>
      <c r="C1296">
        <v>48</v>
      </c>
      <c r="D1296" t="str">
        <f>IF(Raw_data_US_healthcare[[#This Row],[Age]]&lt;35,"Young",IF(Raw_data_US_healthcare[[#This Row],[Age]]&lt;60,"Middle","Senior"))</f>
        <v>Middle</v>
      </c>
      <c r="E1296" t="s">
        <v>26</v>
      </c>
      <c r="F1296" t="s">
        <v>228</v>
      </c>
      <c r="G1296" t="s">
        <v>228</v>
      </c>
      <c r="H1296" t="s">
        <v>26514</v>
      </c>
      <c r="I1296" s="2">
        <v>43601</v>
      </c>
      <c r="J1296" t="s">
        <v>3817</v>
      </c>
      <c r="K1296" t="s">
        <v>3818</v>
      </c>
      <c r="L1296" t="s">
        <v>52</v>
      </c>
      <c r="M1296">
        <v>20940.298999999999</v>
      </c>
      <c r="N1296">
        <v>296</v>
      </c>
      <c r="O1296" t="s">
        <v>39</v>
      </c>
      <c r="P1296" t="s">
        <v>39</v>
      </c>
      <c r="Q1296" s="2">
        <v>43602</v>
      </c>
      <c r="R1296" t="s">
        <v>83</v>
      </c>
      <c r="S1296" t="s">
        <v>33</v>
      </c>
      <c r="T1296">
        <f>_xlfn.DAYS(Raw_data_US_healthcare[[#This Row],[Discharge Date]],Raw_data_US_healthcare[[#This Row],[Date of Admission]])</f>
        <v>1</v>
      </c>
    </row>
    <row r="1297" spans="1:20" x14ac:dyDescent="0.3">
      <c r="A1297" t="s">
        <v>26512</v>
      </c>
      <c r="B1297" t="s">
        <v>3819</v>
      </c>
      <c r="C1297">
        <v>25</v>
      </c>
      <c r="D1297" t="str">
        <f>IF(Raw_data_US_healthcare[[#This Row],[Age]]&lt;35,"Young",IF(Raw_data_US_healthcare[[#This Row],[Age]]&lt;60,"Middle","Senior"))</f>
        <v>Young</v>
      </c>
      <c r="E1297" t="s">
        <v>26</v>
      </c>
      <c r="F1297" t="s">
        <v>17</v>
      </c>
      <c r="G1297" t="s">
        <v>17</v>
      </c>
      <c r="H1297" t="s">
        <v>36</v>
      </c>
      <c r="I1297" s="2">
        <v>44610</v>
      </c>
      <c r="J1297" t="s">
        <v>1915</v>
      </c>
      <c r="K1297" t="s">
        <v>3820</v>
      </c>
      <c r="L1297" t="s">
        <v>60</v>
      </c>
      <c r="M1297">
        <v>11791.5522</v>
      </c>
      <c r="N1297">
        <v>230</v>
      </c>
      <c r="O1297" t="s">
        <v>39</v>
      </c>
      <c r="P1297" t="s">
        <v>39</v>
      </c>
      <c r="Q1297" s="2">
        <v>44618</v>
      </c>
      <c r="R1297" t="s">
        <v>48</v>
      </c>
      <c r="S1297" t="s">
        <v>45</v>
      </c>
      <c r="T1297">
        <f>_xlfn.DAYS(Raw_data_US_healthcare[[#This Row],[Discharge Date]],Raw_data_US_healthcare[[#This Row],[Date of Admission]])</f>
        <v>8</v>
      </c>
    </row>
    <row r="1298" spans="1:20" x14ac:dyDescent="0.3">
      <c r="A1298" t="s">
        <v>26512</v>
      </c>
      <c r="B1298" t="s">
        <v>3821</v>
      </c>
      <c r="C1298">
        <v>53</v>
      </c>
      <c r="D1298" t="str">
        <f>IF(Raw_data_US_healthcare[[#This Row],[Age]]&lt;35,"Young",IF(Raw_data_US_healthcare[[#This Row],[Age]]&lt;60,"Middle","Senior"))</f>
        <v>Middle</v>
      </c>
      <c r="E1298" t="s">
        <v>26</v>
      </c>
      <c r="F1298" t="s">
        <v>49</v>
      </c>
      <c r="G1298" t="s">
        <v>49</v>
      </c>
      <c r="H1298" t="s">
        <v>26516</v>
      </c>
      <c r="I1298" s="2">
        <v>44630</v>
      </c>
      <c r="J1298" t="s">
        <v>3822</v>
      </c>
      <c r="K1298" t="s">
        <v>3193</v>
      </c>
      <c r="L1298" t="s">
        <v>56</v>
      </c>
      <c r="M1298">
        <v>22479.943599999999</v>
      </c>
      <c r="N1298">
        <v>151</v>
      </c>
      <c r="O1298" t="s">
        <v>39</v>
      </c>
      <c r="P1298" t="s">
        <v>39</v>
      </c>
      <c r="Q1298" s="2">
        <v>44660</v>
      </c>
      <c r="R1298" t="s">
        <v>23</v>
      </c>
      <c r="S1298" t="s">
        <v>24</v>
      </c>
      <c r="T1298">
        <f>_xlfn.DAYS(Raw_data_US_healthcare[[#This Row],[Discharge Date]],Raw_data_US_healthcare[[#This Row],[Date of Admission]])</f>
        <v>30</v>
      </c>
    </row>
    <row r="1299" spans="1:20" x14ac:dyDescent="0.3">
      <c r="A1299" t="s">
        <v>26512</v>
      </c>
      <c r="B1299" t="s">
        <v>3823</v>
      </c>
      <c r="C1299">
        <v>75</v>
      </c>
      <c r="D1299" t="str">
        <f>IF(Raw_data_US_healthcare[[#This Row],[Age]]&lt;35,"Young",IF(Raw_data_US_healthcare[[#This Row],[Age]]&lt;60,"Middle","Senior"))</f>
        <v>Senior</v>
      </c>
      <c r="E1299" t="s">
        <v>26</v>
      </c>
      <c r="F1299" t="s">
        <v>113</v>
      </c>
      <c r="G1299" t="s">
        <v>113</v>
      </c>
      <c r="H1299" t="s">
        <v>26514</v>
      </c>
      <c r="I1299" s="2">
        <v>43833</v>
      </c>
      <c r="J1299" t="s">
        <v>3824</v>
      </c>
      <c r="K1299" t="s">
        <v>3825</v>
      </c>
      <c r="L1299" t="s">
        <v>21</v>
      </c>
      <c r="M1299">
        <v>14242.3145</v>
      </c>
      <c r="N1299">
        <v>234</v>
      </c>
      <c r="O1299" t="s">
        <v>43</v>
      </c>
      <c r="P1299" t="s">
        <v>43</v>
      </c>
      <c r="Q1299" s="2">
        <v>43851</v>
      </c>
      <c r="R1299" t="s">
        <v>83</v>
      </c>
      <c r="S1299" t="s">
        <v>33</v>
      </c>
      <c r="T1299">
        <f>_xlfn.DAYS(Raw_data_US_healthcare[[#This Row],[Discharge Date]],Raw_data_US_healthcare[[#This Row],[Date of Admission]])</f>
        <v>18</v>
      </c>
    </row>
    <row r="1300" spans="1:20" x14ac:dyDescent="0.3">
      <c r="A1300" t="s">
        <v>26512</v>
      </c>
      <c r="B1300" t="s">
        <v>3826</v>
      </c>
      <c r="C1300">
        <v>58</v>
      </c>
      <c r="D1300" t="str">
        <f>IF(Raw_data_US_healthcare[[#This Row],[Age]]&lt;35,"Young",IF(Raw_data_US_healthcare[[#This Row],[Age]]&lt;60,"Middle","Senior"))</f>
        <v>Middle</v>
      </c>
      <c r="E1300" t="s">
        <v>26</v>
      </c>
      <c r="F1300" t="s">
        <v>49</v>
      </c>
      <c r="G1300" t="s">
        <v>49</v>
      </c>
      <c r="H1300" t="s">
        <v>26516</v>
      </c>
      <c r="I1300" s="2">
        <v>44765</v>
      </c>
      <c r="J1300" t="s">
        <v>3827</v>
      </c>
      <c r="K1300" t="s">
        <v>3828</v>
      </c>
      <c r="L1300" t="s">
        <v>31</v>
      </c>
      <c r="M1300">
        <v>23930</v>
      </c>
      <c r="N1300">
        <v>122</v>
      </c>
      <c r="O1300" t="s">
        <v>43</v>
      </c>
      <c r="P1300" t="s">
        <v>43</v>
      </c>
      <c r="Q1300" s="2">
        <v>44776</v>
      </c>
      <c r="R1300" t="s">
        <v>32</v>
      </c>
      <c r="S1300" t="s">
        <v>24</v>
      </c>
      <c r="T1300">
        <f>_xlfn.DAYS(Raw_data_US_healthcare[[#This Row],[Discharge Date]],Raw_data_US_healthcare[[#This Row],[Date of Admission]])</f>
        <v>11</v>
      </c>
    </row>
    <row r="1301" spans="1:20" x14ac:dyDescent="0.3">
      <c r="A1301" t="s">
        <v>26512</v>
      </c>
      <c r="B1301" t="s">
        <v>3829</v>
      </c>
      <c r="C1301">
        <v>79</v>
      </c>
      <c r="D1301" t="str">
        <f>IF(Raw_data_US_healthcare[[#This Row],[Age]]&lt;35,"Young",IF(Raw_data_US_healthcare[[#This Row],[Age]]&lt;60,"Middle","Senior"))</f>
        <v>Senior</v>
      </c>
      <c r="E1301" t="s">
        <v>26</v>
      </c>
      <c r="F1301" t="s">
        <v>35</v>
      </c>
      <c r="G1301" t="s">
        <v>35</v>
      </c>
      <c r="H1301" t="s">
        <v>26516</v>
      </c>
      <c r="I1301" s="2">
        <v>44678</v>
      </c>
      <c r="J1301" t="s">
        <v>3830</v>
      </c>
      <c r="K1301" t="s">
        <v>3831</v>
      </c>
      <c r="L1301" t="s">
        <v>21</v>
      </c>
      <c r="M1301">
        <v>9976.3456000000006</v>
      </c>
      <c r="N1301">
        <v>250</v>
      </c>
      <c r="O1301" t="s">
        <v>39</v>
      </c>
      <c r="P1301" t="s">
        <v>39</v>
      </c>
      <c r="Q1301" s="2">
        <v>44706</v>
      </c>
      <c r="R1301" t="s">
        <v>32</v>
      </c>
      <c r="S1301" t="s">
        <v>45</v>
      </c>
      <c r="T1301">
        <f>_xlfn.DAYS(Raw_data_US_healthcare[[#This Row],[Discharge Date]],Raw_data_US_healthcare[[#This Row],[Date of Admission]])</f>
        <v>28</v>
      </c>
    </row>
    <row r="1302" spans="1:20" x14ac:dyDescent="0.3">
      <c r="A1302" t="s">
        <v>26511</v>
      </c>
      <c r="B1302" t="s">
        <v>3832</v>
      </c>
      <c r="C1302">
        <v>71</v>
      </c>
      <c r="D1302" t="str">
        <f>IF(Raw_data_US_healthcare[[#This Row],[Age]]&lt;35,"Young",IF(Raw_data_US_healthcare[[#This Row],[Age]]&lt;60,"Middle","Senior"))</f>
        <v>Senior</v>
      </c>
      <c r="E1302" t="s">
        <v>16</v>
      </c>
      <c r="F1302" t="s">
        <v>17</v>
      </c>
      <c r="G1302" t="s">
        <v>17</v>
      </c>
      <c r="H1302" t="s">
        <v>36</v>
      </c>
      <c r="I1302" s="2">
        <v>44705</v>
      </c>
      <c r="J1302" t="s">
        <v>3833</v>
      </c>
      <c r="K1302" t="s">
        <v>3834</v>
      </c>
      <c r="L1302" t="s">
        <v>21</v>
      </c>
      <c r="M1302">
        <v>12449.4184</v>
      </c>
      <c r="N1302">
        <v>304</v>
      </c>
      <c r="O1302" t="s">
        <v>39</v>
      </c>
      <c r="P1302" t="s">
        <v>39</v>
      </c>
      <c r="Q1302" s="2">
        <v>44724</v>
      </c>
      <c r="R1302" t="s">
        <v>48</v>
      </c>
      <c r="S1302" t="s">
        <v>24</v>
      </c>
      <c r="T1302">
        <f>_xlfn.DAYS(Raw_data_US_healthcare[[#This Row],[Discharge Date]],Raw_data_US_healthcare[[#This Row],[Date of Admission]])</f>
        <v>19</v>
      </c>
    </row>
    <row r="1303" spans="1:20" x14ac:dyDescent="0.3">
      <c r="A1303" t="s">
        <v>26512</v>
      </c>
      <c r="B1303" t="s">
        <v>3835</v>
      </c>
      <c r="C1303">
        <v>24</v>
      </c>
      <c r="D1303" t="str">
        <f>IF(Raw_data_US_healthcare[[#This Row],[Age]]&lt;35,"Young",IF(Raw_data_US_healthcare[[#This Row],[Age]]&lt;60,"Middle","Senior"))</f>
        <v>Young</v>
      </c>
      <c r="E1303" t="s">
        <v>26</v>
      </c>
      <c r="F1303" t="s">
        <v>17</v>
      </c>
      <c r="G1303" t="s">
        <v>17</v>
      </c>
      <c r="H1303" t="s">
        <v>28</v>
      </c>
      <c r="I1303" s="2">
        <v>44475</v>
      </c>
      <c r="J1303" t="s">
        <v>3836</v>
      </c>
      <c r="K1303" t="s">
        <v>3837</v>
      </c>
      <c r="L1303" t="s">
        <v>56</v>
      </c>
      <c r="M1303">
        <v>1653.3865000000001</v>
      </c>
      <c r="N1303">
        <v>164</v>
      </c>
      <c r="O1303" t="s">
        <v>22</v>
      </c>
      <c r="P1303" t="s">
        <v>22</v>
      </c>
      <c r="Q1303" s="2">
        <v>44496</v>
      </c>
      <c r="R1303" t="s">
        <v>44</v>
      </c>
      <c r="S1303" t="s">
        <v>33</v>
      </c>
      <c r="T1303">
        <f>_xlfn.DAYS(Raw_data_US_healthcare[[#This Row],[Discharge Date]],Raw_data_US_healthcare[[#This Row],[Date of Admission]])</f>
        <v>21</v>
      </c>
    </row>
    <row r="1304" spans="1:20" x14ac:dyDescent="0.3">
      <c r="A1304" t="s">
        <v>26511</v>
      </c>
      <c r="B1304" t="s">
        <v>3838</v>
      </c>
      <c r="C1304">
        <v>46</v>
      </c>
      <c r="D1304" t="str">
        <f>IF(Raw_data_US_healthcare[[#This Row],[Age]]&lt;35,"Young",IF(Raw_data_US_healthcare[[#This Row],[Age]]&lt;60,"Middle","Senior"))</f>
        <v>Middle</v>
      </c>
      <c r="E1304" t="s">
        <v>16</v>
      </c>
      <c r="F1304" t="s">
        <v>17</v>
      </c>
      <c r="G1304" t="s">
        <v>17</v>
      </c>
      <c r="H1304" t="s">
        <v>28</v>
      </c>
      <c r="I1304" s="2">
        <v>43677</v>
      </c>
      <c r="J1304" t="s">
        <v>3839</v>
      </c>
      <c r="K1304" t="s">
        <v>3840</v>
      </c>
      <c r="L1304" t="s">
        <v>21</v>
      </c>
      <c r="M1304">
        <v>7487.8936999999996</v>
      </c>
      <c r="N1304">
        <v>428</v>
      </c>
      <c r="O1304" t="s">
        <v>43</v>
      </c>
      <c r="P1304" t="s">
        <v>43</v>
      </c>
      <c r="Q1304" s="2">
        <v>43683</v>
      </c>
      <c r="R1304" t="s">
        <v>23</v>
      </c>
      <c r="S1304" t="s">
        <v>24</v>
      </c>
      <c r="T1304">
        <f>_xlfn.DAYS(Raw_data_US_healthcare[[#This Row],[Discharge Date]],Raw_data_US_healthcare[[#This Row],[Date of Admission]])</f>
        <v>6</v>
      </c>
    </row>
    <row r="1305" spans="1:20" x14ac:dyDescent="0.3">
      <c r="A1305" t="s">
        <v>26511</v>
      </c>
      <c r="B1305" t="s">
        <v>3841</v>
      </c>
      <c r="C1305">
        <v>52</v>
      </c>
      <c r="D1305" t="str">
        <f>IF(Raw_data_US_healthcare[[#This Row],[Age]]&lt;35,"Young",IF(Raw_data_US_healthcare[[#This Row],[Age]]&lt;60,"Middle","Senior"))</f>
        <v>Middle</v>
      </c>
      <c r="E1305" t="s">
        <v>16</v>
      </c>
      <c r="F1305" t="s">
        <v>62</v>
      </c>
      <c r="G1305" t="s">
        <v>62</v>
      </c>
      <c r="H1305" t="s">
        <v>69</v>
      </c>
      <c r="I1305" s="2">
        <v>43659</v>
      </c>
      <c r="J1305" t="s">
        <v>3842</v>
      </c>
      <c r="K1305" t="s">
        <v>3843</v>
      </c>
      <c r="L1305" t="s">
        <v>52</v>
      </c>
      <c r="M1305">
        <v>76848.173699999999</v>
      </c>
      <c r="N1305">
        <v>209</v>
      </c>
      <c r="O1305" t="s">
        <v>22</v>
      </c>
      <c r="P1305" t="s">
        <v>22</v>
      </c>
      <c r="Q1305" s="2">
        <v>43679</v>
      </c>
      <c r="R1305" t="s">
        <v>32</v>
      </c>
      <c r="S1305" t="s">
        <v>24</v>
      </c>
      <c r="T1305">
        <f>_xlfn.DAYS(Raw_data_US_healthcare[[#This Row],[Discharge Date]],Raw_data_US_healthcare[[#This Row],[Date of Admission]])</f>
        <v>20</v>
      </c>
    </row>
    <row r="1306" spans="1:20" x14ac:dyDescent="0.3">
      <c r="A1306" t="s">
        <v>26511</v>
      </c>
      <c r="B1306" t="s">
        <v>3844</v>
      </c>
      <c r="C1306">
        <v>21</v>
      </c>
      <c r="D1306" t="str">
        <f>IF(Raw_data_US_healthcare[[#This Row],[Age]]&lt;35,"Young",IF(Raw_data_US_healthcare[[#This Row],[Age]]&lt;60,"Middle","Senior"))</f>
        <v>Young</v>
      </c>
      <c r="E1306" t="s">
        <v>16</v>
      </c>
      <c r="F1306" t="s">
        <v>228</v>
      </c>
      <c r="G1306" t="s">
        <v>228</v>
      </c>
      <c r="H1306" t="s">
        <v>26514</v>
      </c>
      <c r="I1306" s="2">
        <v>44804</v>
      </c>
      <c r="J1306" t="s">
        <v>3845</v>
      </c>
      <c r="K1306" t="s">
        <v>3846</v>
      </c>
      <c r="L1306" t="s">
        <v>60</v>
      </c>
      <c r="M1306">
        <v>15159.477699999999</v>
      </c>
      <c r="N1306">
        <v>375</v>
      </c>
      <c r="O1306" t="s">
        <v>43</v>
      </c>
      <c r="P1306" t="s">
        <v>43</v>
      </c>
      <c r="Q1306" s="2">
        <v>44823</v>
      </c>
      <c r="R1306" t="s">
        <v>23</v>
      </c>
      <c r="S1306" t="s">
        <v>45</v>
      </c>
      <c r="T1306">
        <f>_xlfn.DAYS(Raw_data_US_healthcare[[#This Row],[Discharge Date]],Raw_data_US_healthcare[[#This Row],[Date of Admission]])</f>
        <v>19</v>
      </c>
    </row>
    <row r="1307" spans="1:20" x14ac:dyDescent="0.3">
      <c r="A1307" t="s">
        <v>26511</v>
      </c>
      <c r="B1307" t="s">
        <v>3847</v>
      </c>
      <c r="C1307">
        <v>75</v>
      </c>
      <c r="D1307" t="str">
        <f>IF(Raw_data_US_healthcare[[#This Row],[Age]]&lt;35,"Young",IF(Raw_data_US_healthcare[[#This Row],[Age]]&lt;60,"Middle","Senior"))</f>
        <v>Senior</v>
      </c>
      <c r="E1307" t="s">
        <v>16</v>
      </c>
      <c r="F1307" t="s">
        <v>27</v>
      </c>
      <c r="G1307" t="s">
        <v>27</v>
      </c>
      <c r="H1307" t="s">
        <v>26516</v>
      </c>
      <c r="I1307" s="2">
        <v>44772</v>
      </c>
      <c r="J1307" t="s">
        <v>3848</v>
      </c>
      <c r="K1307" t="s">
        <v>3849</v>
      </c>
      <c r="L1307" t="s">
        <v>21</v>
      </c>
      <c r="M1307">
        <v>23655.6692</v>
      </c>
      <c r="N1307">
        <v>140</v>
      </c>
      <c r="O1307" t="s">
        <v>39</v>
      </c>
      <c r="P1307" t="s">
        <v>39</v>
      </c>
      <c r="Q1307" s="2">
        <v>44799</v>
      </c>
      <c r="R1307" t="s">
        <v>44</v>
      </c>
      <c r="S1307" t="s">
        <v>33</v>
      </c>
      <c r="T1307">
        <f>_xlfn.DAYS(Raw_data_US_healthcare[[#This Row],[Discharge Date]],Raw_data_US_healthcare[[#This Row],[Date of Admission]])</f>
        <v>27</v>
      </c>
    </row>
    <row r="1308" spans="1:20" x14ac:dyDescent="0.3">
      <c r="A1308" t="s">
        <v>26511</v>
      </c>
      <c r="B1308" t="s">
        <v>3850</v>
      </c>
      <c r="C1308">
        <v>48</v>
      </c>
      <c r="D1308" t="str">
        <f>IF(Raw_data_US_healthcare[[#This Row],[Age]]&lt;35,"Young",IF(Raw_data_US_healthcare[[#This Row],[Age]]&lt;60,"Middle","Senior"))</f>
        <v>Middle</v>
      </c>
      <c r="E1308" t="s">
        <v>16</v>
      </c>
      <c r="F1308" t="s">
        <v>49</v>
      </c>
      <c r="G1308" t="s">
        <v>49</v>
      </c>
      <c r="H1308" t="s">
        <v>26516</v>
      </c>
      <c r="I1308" s="2">
        <v>43686</v>
      </c>
      <c r="J1308" t="s">
        <v>3851</v>
      </c>
      <c r="K1308" t="s">
        <v>3852</v>
      </c>
      <c r="L1308" t="s">
        <v>56</v>
      </c>
      <c r="M1308">
        <v>5489.2595000000001</v>
      </c>
      <c r="N1308">
        <v>450</v>
      </c>
      <c r="O1308" t="s">
        <v>43</v>
      </c>
      <c r="P1308" t="s">
        <v>43</v>
      </c>
      <c r="Q1308" s="2">
        <v>43706</v>
      </c>
      <c r="R1308" t="s">
        <v>83</v>
      </c>
      <c r="S1308" t="s">
        <v>45</v>
      </c>
      <c r="T1308">
        <f>_xlfn.DAYS(Raw_data_US_healthcare[[#This Row],[Discharge Date]],Raw_data_US_healthcare[[#This Row],[Date of Admission]])</f>
        <v>20</v>
      </c>
    </row>
    <row r="1309" spans="1:20" x14ac:dyDescent="0.3">
      <c r="A1309" t="s">
        <v>26512</v>
      </c>
      <c r="B1309" t="s">
        <v>3853</v>
      </c>
      <c r="C1309">
        <v>74</v>
      </c>
      <c r="D1309" t="str">
        <f>IF(Raw_data_US_healthcare[[#This Row],[Age]]&lt;35,"Young",IF(Raw_data_US_healthcare[[#This Row],[Age]]&lt;60,"Middle","Senior"))</f>
        <v>Senior</v>
      </c>
      <c r="E1309" t="s">
        <v>26</v>
      </c>
      <c r="F1309" t="s">
        <v>62</v>
      </c>
      <c r="G1309" t="s">
        <v>62</v>
      </c>
      <c r="H1309" t="s">
        <v>26516</v>
      </c>
      <c r="I1309" s="2">
        <v>43582</v>
      </c>
      <c r="J1309" t="s">
        <v>3854</v>
      </c>
      <c r="K1309" t="s">
        <v>3855</v>
      </c>
      <c r="L1309" t="s">
        <v>21</v>
      </c>
      <c r="M1309">
        <v>24259.0615</v>
      </c>
      <c r="N1309">
        <v>462</v>
      </c>
      <c r="O1309" t="s">
        <v>43</v>
      </c>
      <c r="P1309" t="s">
        <v>43</v>
      </c>
      <c r="Q1309" s="2">
        <v>43612</v>
      </c>
      <c r="R1309" t="s">
        <v>32</v>
      </c>
      <c r="S1309" t="s">
        <v>45</v>
      </c>
      <c r="T1309">
        <f>_xlfn.DAYS(Raw_data_US_healthcare[[#This Row],[Discharge Date]],Raw_data_US_healthcare[[#This Row],[Date of Admission]])</f>
        <v>30</v>
      </c>
    </row>
    <row r="1310" spans="1:20" x14ac:dyDescent="0.3">
      <c r="A1310" t="s">
        <v>26512</v>
      </c>
      <c r="B1310" t="s">
        <v>3856</v>
      </c>
      <c r="C1310">
        <v>42</v>
      </c>
      <c r="D1310" t="str">
        <f>IF(Raw_data_US_healthcare[[#This Row],[Age]]&lt;35,"Young",IF(Raw_data_US_healthcare[[#This Row],[Age]]&lt;60,"Middle","Senior"))</f>
        <v>Middle</v>
      </c>
      <c r="E1310" t="s">
        <v>26</v>
      </c>
      <c r="F1310" t="s">
        <v>17</v>
      </c>
      <c r="G1310" t="s">
        <v>17</v>
      </c>
      <c r="H1310" t="s">
        <v>26516</v>
      </c>
      <c r="I1310" s="2">
        <v>43786</v>
      </c>
      <c r="J1310" t="s">
        <v>3857</v>
      </c>
      <c r="K1310" t="s">
        <v>3858</v>
      </c>
      <c r="L1310" t="s">
        <v>56</v>
      </c>
      <c r="M1310">
        <v>24477.1283</v>
      </c>
      <c r="N1310">
        <v>492</v>
      </c>
      <c r="O1310" t="s">
        <v>39</v>
      </c>
      <c r="P1310" t="s">
        <v>39</v>
      </c>
      <c r="Q1310" s="2">
        <v>43795</v>
      </c>
      <c r="R1310" t="s">
        <v>83</v>
      </c>
      <c r="S1310" t="s">
        <v>33</v>
      </c>
      <c r="T1310">
        <f>_xlfn.DAYS(Raw_data_US_healthcare[[#This Row],[Discharge Date]],Raw_data_US_healthcare[[#This Row],[Date of Admission]])</f>
        <v>9</v>
      </c>
    </row>
    <row r="1311" spans="1:20" x14ac:dyDescent="0.3">
      <c r="A1311" t="s">
        <v>26511</v>
      </c>
      <c r="B1311" t="s">
        <v>3859</v>
      </c>
      <c r="C1311">
        <v>60</v>
      </c>
      <c r="D1311" t="str">
        <f>IF(Raw_data_US_healthcare[[#This Row],[Age]]&lt;35,"Young",IF(Raw_data_US_healthcare[[#This Row],[Age]]&lt;60,"Middle","Senior"))</f>
        <v>Senior</v>
      </c>
      <c r="E1311" t="s">
        <v>16</v>
      </c>
      <c r="F1311" t="s">
        <v>88</v>
      </c>
      <c r="G1311" t="s">
        <v>88</v>
      </c>
      <c r="H1311" t="s">
        <v>26514</v>
      </c>
      <c r="I1311" s="2">
        <v>43600</v>
      </c>
      <c r="J1311" t="s">
        <v>3860</v>
      </c>
      <c r="K1311" t="s">
        <v>3861</v>
      </c>
      <c r="L1311" t="s">
        <v>56</v>
      </c>
      <c r="M1311">
        <v>28013.9568</v>
      </c>
      <c r="N1311">
        <v>474</v>
      </c>
      <c r="O1311" t="s">
        <v>39</v>
      </c>
      <c r="P1311" t="s">
        <v>39</v>
      </c>
      <c r="Q1311" s="2">
        <v>43619</v>
      </c>
      <c r="R1311" t="s">
        <v>44</v>
      </c>
      <c r="S1311" t="s">
        <v>24</v>
      </c>
      <c r="T1311">
        <f>_xlfn.DAYS(Raw_data_US_healthcare[[#This Row],[Discharge Date]],Raw_data_US_healthcare[[#This Row],[Date of Admission]])</f>
        <v>19</v>
      </c>
    </row>
    <row r="1312" spans="1:20" x14ac:dyDescent="0.3">
      <c r="A1312" t="s">
        <v>26512</v>
      </c>
      <c r="B1312" t="s">
        <v>3862</v>
      </c>
      <c r="C1312">
        <v>75</v>
      </c>
      <c r="D1312" t="str">
        <f>IF(Raw_data_US_healthcare[[#This Row],[Age]]&lt;35,"Young",IF(Raw_data_US_healthcare[[#This Row],[Age]]&lt;60,"Middle","Senior"))</f>
        <v>Senior</v>
      </c>
      <c r="E1312" t="s">
        <v>26</v>
      </c>
      <c r="F1312" t="s">
        <v>35</v>
      </c>
      <c r="G1312" t="s">
        <v>35</v>
      </c>
      <c r="H1312" t="s">
        <v>26514</v>
      </c>
      <c r="I1312" s="2">
        <v>45113</v>
      </c>
      <c r="J1312" t="s">
        <v>2130</v>
      </c>
      <c r="K1312" t="s">
        <v>3863</v>
      </c>
      <c r="L1312" t="s">
        <v>56</v>
      </c>
      <c r="M1312">
        <v>5412.3690999999999</v>
      </c>
      <c r="N1312">
        <v>122</v>
      </c>
      <c r="O1312" t="s">
        <v>22</v>
      </c>
      <c r="P1312" t="s">
        <v>22</v>
      </c>
      <c r="Q1312" s="2">
        <v>45121</v>
      </c>
      <c r="R1312" t="s">
        <v>83</v>
      </c>
      <c r="S1312" t="s">
        <v>45</v>
      </c>
      <c r="T1312">
        <f>_xlfn.DAYS(Raw_data_US_healthcare[[#This Row],[Discharge Date]],Raw_data_US_healthcare[[#This Row],[Date of Admission]])</f>
        <v>8</v>
      </c>
    </row>
    <row r="1313" spans="1:20" x14ac:dyDescent="0.3">
      <c r="A1313" t="s">
        <v>26512</v>
      </c>
      <c r="B1313" t="s">
        <v>3864</v>
      </c>
      <c r="C1313">
        <v>38</v>
      </c>
      <c r="D1313" t="str">
        <f>IF(Raw_data_US_healthcare[[#This Row],[Age]]&lt;35,"Young",IF(Raw_data_US_healthcare[[#This Row],[Age]]&lt;60,"Middle","Senior"))</f>
        <v>Middle</v>
      </c>
      <c r="E1313" t="s">
        <v>26</v>
      </c>
      <c r="F1313" t="s">
        <v>35</v>
      </c>
      <c r="G1313" t="s">
        <v>35</v>
      </c>
      <c r="H1313" t="s">
        <v>26516</v>
      </c>
      <c r="I1313" s="2">
        <v>45017</v>
      </c>
      <c r="J1313" t="s">
        <v>3865</v>
      </c>
      <c r="K1313" t="s">
        <v>3866</v>
      </c>
      <c r="L1313" t="s">
        <v>21</v>
      </c>
      <c r="M1313">
        <v>25509.248100000001</v>
      </c>
      <c r="N1313">
        <v>411</v>
      </c>
      <c r="O1313" t="s">
        <v>43</v>
      </c>
      <c r="P1313" t="s">
        <v>43</v>
      </c>
      <c r="Q1313" s="2">
        <v>45042</v>
      </c>
      <c r="R1313" t="s">
        <v>32</v>
      </c>
      <c r="S1313" t="s">
        <v>33</v>
      </c>
      <c r="T1313">
        <f>_xlfn.DAYS(Raw_data_US_healthcare[[#This Row],[Discharge Date]],Raw_data_US_healthcare[[#This Row],[Date of Admission]])</f>
        <v>25</v>
      </c>
    </row>
    <row r="1314" spans="1:20" x14ac:dyDescent="0.3">
      <c r="A1314" t="s">
        <v>26511</v>
      </c>
      <c r="B1314" t="s">
        <v>3867</v>
      </c>
      <c r="C1314">
        <v>85</v>
      </c>
      <c r="D1314" t="str">
        <f>IF(Raw_data_US_healthcare[[#This Row],[Age]]&lt;35,"Young",IF(Raw_data_US_healthcare[[#This Row],[Age]]&lt;60,"Middle","Senior"))</f>
        <v>Senior</v>
      </c>
      <c r="E1314" t="s">
        <v>16</v>
      </c>
      <c r="F1314" t="s">
        <v>49</v>
      </c>
      <c r="G1314" t="s">
        <v>49</v>
      </c>
      <c r="H1314" t="s">
        <v>69</v>
      </c>
      <c r="I1314" s="2">
        <v>44875</v>
      </c>
      <c r="J1314" t="s">
        <v>3868</v>
      </c>
      <c r="K1314" t="s">
        <v>3869</v>
      </c>
      <c r="L1314" t="s">
        <v>52</v>
      </c>
      <c r="M1314">
        <v>13995.839400000001</v>
      </c>
      <c r="N1314">
        <v>151</v>
      </c>
      <c r="O1314" t="s">
        <v>39</v>
      </c>
      <c r="P1314" t="s">
        <v>39</v>
      </c>
      <c r="Q1314" s="2">
        <v>44882</v>
      </c>
      <c r="R1314" t="s">
        <v>44</v>
      </c>
      <c r="S1314" t="s">
        <v>24</v>
      </c>
      <c r="T1314">
        <f>_xlfn.DAYS(Raw_data_US_healthcare[[#This Row],[Discharge Date]],Raw_data_US_healthcare[[#This Row],[Date of Admission]])</f>
        <v>7</v>
      </c>
    </row>
    <row r="1315" spans="1:20" x14ac:dyDescent="0.3">
      <c r="A1315" t="s">
        <v>26511</v>
      </c>
      <c r="B1315" t="s">
        <v>3870</v>
      </c>
      <c r="C1315">
        <v>21</v>
      </c>
      <c r="D1315" t="str">
        <f>IF(Raw_data_US_healthcare[[#This Row],[Age]]&lt;35,"Young",IF(Raw_data_US_healthcare[[#This Row],[Age]]&lt;60,"Middle","Senior"))</f>
        <v>Young</v>
      </c>
      <c r="E1315" t="s">
        <v>16</v>
      </c>
      <c r="F1315" t="s">
        <v>88</v>
      </c>
      <c r="G1315" t="s">
        <v>88</v>
      </c>
      <c r="H1315" t="s">
        <v>26514</v>
      </c>
      <c r="I1315" s="2">
        <v>45184</v>
      </c>
      <c r="J1315" t="s">
        <v>3871</v>
      </c>
      <c r="K1315" t="s">
        <v>3872</v>
      </c>
      <c r="L1315" t="s">
        <v>56</v>
      </c>
      <c r="M1315">
        <v>9959.4791000000005</v>
      </c>
      <c r="N1315">
        <v>360</v>
      </c>
      <c r="O1315" t="s">
        <v>39</v>
      </c>
      <c r="P1315" t="s">
        <v>39</v>
      </c>
      <c r="Q1315" s="2">
        <v>45210</v>
      </c>
      <c r="R1315" t="s">
        <v>83</v>
      </c>
      <c r="S1315" t="s">
        <v>33</v>
      </c>
      <c r="T1315">
        <f>_xlfn.DAYS(Raw_data_US_healthcare[[#This Row],[Discharge Date]],Raw_data_US_healthcare[[#This Row],[Date of Admission]])</f>
        <v>26</v>
      </c>
    </row>
    <row r="1316" spans="1:20" x14ac:dyDescent="0.3">
      <c r="A1316" t="s">
        <v>26511</v>
      </c>
      <c r="B1316" t="s">
        <v>3873</v>
      </c>
      <c r="C1316">
        <v>21</v>
      </c>
      <c r="D1316" t="str">
        <f>IF(Raw_data_US_healthcare[[#This Row],[Age]]&lt;35,"Young",IF(Raw_data_US_healthcare[[#This Row],[Age]]&lt;60,"Middle","Senior"))</f>
        <v>Young</v>
      </c>
      <c r="E1316" t="s">
        <v>16</v>
      </c>
      <c r="F1316" t="s">
        <v>17</v>
      </c>
      <c r="G1316" t="s">
        <v>17</v>
      </c>
      <c r="H1316" t="s">
        <v>28</v>
      </c>
      <c r="I1316" s="2">
        <v>44391</v>
      </c>
      <c r="J1316" t="s">
        <v>3874</v>
      </c>
      <c r="K1316" t="s">
        <v>3875</v>
      </c>
      <c r="L1316" t="s">
        <v>31</v>
      </c>
      <c r="M1316">
        <v>42284.955000000002</v>
      </c>
      <c r="N1316">
        <v>379</v>
      </c>
      <c r="O1316" t="s">
        <v>22</v>
      </c>
      <c r="P1316" t="s">
        <v>22</v>
      </c>
      <c r="Q1316" s="2">
        <v>44395</v>
      </c>
      <c r="R1316" t="s">
        <v>32</v>
      </c>
      <c r="S1316" t="s">
        <v>24</v>
      </c>
      <c r="T1316">
        <f>_xlfn.DAYS(Raw_data_US_healthcare[[#This Row],[Discharge Date]],Raw_data_US_healthcare[[#This Row],[Date of Admission]])</f>
        <v>4</v>
      </c>
    </row>
    <row r="1317" spans="1:20" x14ac:dyDescent="0.3">
      <c r="A1317" t="s">
        <v>26512</v>
      </c>
      <c r="B1317" t="s">
        <v>3876</v>
      </c>
      <c r="C1317">
        <v>48</v>
      </c>
      <c r="D1317" t="str">
        <f>IF(Raw_data_US_healthcare[[#This Row],[Age]]&lt;35,"Young",IF(Raw_data_US_healthcare[[#This Row],[Age]]&lt;60,"Middle","Senior"))</f>
        <v>Middle</v>
      </c>
      <c r="E1317" t="s">
        <v>26</v>
      </c>
      <c r="F1317" t="s">
        <v>228</v>
      </c>
      <c r="G1317" t="s">
        <v>228</v>
      </c>
      <c r="H1317" t="s">
        <v>26516</v>
      </c>
      <c r="I1317" s="2">
        <v>43966</v>
      </c>
      <c r="J1317" t="s">
        <v>3877</v>
      </c>
      <c r="K1317" t="s">
        <v>3878</v>
      </c>
      <c r="L1317" t="s">
        <v>56</v>
      </c>
      <c r="M1317">
        <v>32941.6803</v>
      </c>
      <c r="N1317">
        <v>332</v>
      </c>
      <c r="O1317" t="s">
        <v>39</v>
      </c>
      <c r="P1317" t="s">
        <v>39</v>
      </c>
      <c r="Q1317" s="2">
        <v>43984</v>
      </c>
      <c r="R1317" t="s">
        <v>48</v>
      </c>
      <c r="S1317" t="s">
        <v>45</v>
      </c>
      <c r="T1317">
        <f>_xlfn.DAYS(Raw_data_US_healthcare[[#This Row],[Discharge Date]],Raw_data_US_healthcare[[#This Row],[Date of Admission]])</f>
        <v>18</v>
      </c>
    </row>
    <row r="1318" spans="1:20" x14ac:dyDescent="0.3">
      <c r="A1318" t="s">
        <v>26511</v>
      </c>
      <c r="B1318" t="s">
        <v>3879</v>
      </c>
      <c r="C1318">
        <v>66</v>
      </c>
      <c r="D1318" t="str">
        <f>IF(Raw_data_US_healthcare[[#This Row],[Age]]&lt;35,"Young",IF(Raw_data_US_healthcare[[#This Row],[Age]]&lt;60,"Middle","Senior"))</f>
        <v>Senior</v>
      </c>
      <c r="E1318" t="s">
        <v>16</v>
      </c>
      <c r="F1318" t="s">
        <v>27</v>
      </c>
      <c r="G1318" t="s">
        <v>27</v>
      </c>
      <c r="H1318" t="s">
        <v>26514</v>
      </c>
      <c r="I1318" s="2">
        <v>44974</v>
      </c>
      <c r="J1318" t="s">
        <v>3880</v>
      </c>
      <c r="K1318" t="s">
        <v>3881</v>
      </c>
      <c r="L1318" t="s">
        <v>31</v>
      </c>
      <c r="M1318">
        <v>7621.1908000000003</v>
      </c>
      <c r="N1318">
        <v>317</v>
      </c>
      <c r="O1318" t="s">
        <v>43</v>
      </c>
      <c r="P1318" t="s">
        <v>43</v>
      </c>
      <c r="Q1318" s="2">
        <v>45001</v>
      </c>
      <c r="R1318" t="s">
        <v>44</v>
      </c>
      <c r="S1318" t="s">
        <v>24</v>
      </c>
      <c r="T1318">
        <f>_xlfn.DAYS(Raw_data_US_healthcare[[#This Row],[Discharge Date]],Raw_data_US_healthcare[[#This Row],[Date of Admission]])</f>
        <v>27</v>
      </c>
    </row>
    <row r="1319" spans="1:20" x14ac:dyDescent="0.3">
      <c r="A1319" t="s">
        <v>26512</v>
      </c>
      <c r="B1319" t="s">
        <v>3882</v>
      </c>
      <c r="C1319">
        <v>74</v>
      </c>
      <c r="D1319" t="str">
        <f>IF(Raw_data_US_healthcare[[#This Row],[Age]]&lt;35,"Young",IF(Raw_data_US_healthcare[[#This Row],[Age]]&lt;60,"Middle","Senior"))</f>
        <v>Senior</v>
      </c>
      <c r="E1319" t="s">
        <v>26</v>
      </c>
      <c r="F1319" t="s">
        <v>49</v>
      </c>
      <c r="G1319" t="s">
        <v>49</v>
      </c>
      <c r="H1319" t="s">
        <v>26516</v>
      </c>
      <c r="I1319" s="2">
        <v>43876</v>
      </c>
      <c r="J1319" t="s">
        <v>3883</v>
      </c>
      <c r="K1319" t="s">
        <v>3884</v>
      </c>
      <c r="L1319" t="s">
        <v>60</v>
      </c>
      <c r="M1319">
        <v>29935.5383</v>
      </c>
      <c r="N1319">
        <v>140</v>
      </c>
      <c r="O1319" t="s">
        <v>43</v>
      </c>
      <c r="P1319" t="s">
        <v>43</v>
      </c>
      <c r="Q1319" s="2">
        <v>43893</v>
      </c>
      <c r="R1319" t="s">
        <v>32</v>
      </c>
      <c r="S1319" t="s">
        <v>33</v>
      </c>
      <c r="T1319">
        <f>_xlfn.DAYS(Raw_data_US_healthcare[[#This Row],[Discharge Date]],Raw_data_US_healthcare[[#This Row],[Date of Admission]])</f>
        <v>17</v>
      </c>
    </row>
    <row r="1320" spans="1:20" x14ac:dyDescent="0.3">
      <c r="A1320" t="s">
        <v>26511</v>
      </c>
      <c r="B1320" t="s">
        <v>3885</v>
      </c>
      <c r="C1320">
        <v>18</v>
      </c>
      <c r="D1320" t="str">
        <f>IF(Raw_data_US_healthcare[[#This Row],[Age]]&lt;35,"Young",IF(Raw_data_US_healthcare[[#This Row],[Age]]&lt;60,"Middle","Senior"))</f>
        <v>Young</v>
      </c>
      <c r="E1320" t="s">
        <v>16</v>
      </c>
      <c r="F1320" t="s">
        <v>88</v>
      </c>
      <c r="G1320" t="s">
        <v>88</v>
      </c>
      <c r="H1320" t="s">
        <v>26516</v>
      </c>
      <c r="I1320" s="2">
        <v>44476</v>
      </c>
      <c r="J1320" t="s">
        <v>3886</v>
      </c>
      <c r="K1320" t="s">
        <v>3887</v>
      </c>
      <c r="L1320" t="s">
        <v>56</v>
      </c>
      <c r="M1320">
        <v>908.13630000000001</v>
      </c>
      <c r="N1320">
        <v>297</v>
      </c>
      <c r="O1320" t="s">
        <v>43</v>
      </c>
      <c r="P1320" t="s">
        <v>43</v>
      </c>
      <c r="Q1320" s="2">
        <v>44494</v>
      </c>
      <c r="R1320" t="s">
        <v>23</v>
      </c>
      <c r="S1320" t="s">
        <v>24</v>
      </c>
      <c r="T1320">
        <f>_xlfn.DAYS(Raw_data_US_healthcare[[#This Row],[Discharge Date]],Raw_data_US_healthcare[[#This Row],[Date of Admission]])</f>
        <v>18</v>
      </c>
    </row>
    <row r="1321" spans="1:20" x14ac:dyDescent="0.3">
      <c r="A1321" t="s">
        <v>26511</v>
      </c>
      <c r="B1321" t="s">
        <v>3888</v>
      </c>
      <c r="C1321">
        <v>51</v>
      </c>
      <c r="D1321" t="str">
        <f>IF(Raw_data_US_healthcare[[#This Row],[Age]]&lt;35,"Young",IF(Raw_data_US_healthcare[[#This Row],[Age]]&lt;60,"Middle","Senior"))</f>
        <v>Middle</v>
      </c>
      <c r="E1321" t="s">
        <v>16</v>
      </c>
      <c r="F1321" t="s">
        <v>228</v>
      </c>
      <c r="G1321" t="s">
        <v>228</v>
      </c>
      <c r="H1321" t="s">
        <v>26514</v>
      </c>
      <c r="I1321" s="2">
        <v>43725</v>
      </c>
      <c r="J1321" t="s">
        <v>3889</v>
      </c>
      <c r="K1321" t="s">
        <v>3890</v>
      </c>
      <c r="L1321" t="s">
        <v>31</v>
      </c>
      <c r="M1321">
        <v>24603.207200000001</v>
      </c>
      <c r="N1321">
        <v>461</v>
      </c>
      <c r="O1321" t="s">
        <v>43</v>
      </c>
      <c r="P1321" t="s">
        <v>43</v>
      </c>
      <c r="Q1321" s="2">
        <v>43752</v>
      </c>
      <c r="R1321" t="s">
        <v>23</v>
      </c>
      <c r="S1321" t="s">
        <v>45</v>
      </c>
      <c r="T1321">
        <f>_xlfn.DAYS(Raw_data_US_healthcare[[#This Row],[Discharge Date]],Raw_data_US_healthcare[[#This Row],[Date of Admission]])</f>
        <v>27</v>
      </c>
    </row>
    <row r="1322" spans="1:20" x14ac:dyDescent="0.3">
      <c r="A1322" t="s">
        <v>26512</v>
      </c>
      <c r="B1322" t="s">
        <v>3891</v>
      </c>
      <c r="C1322">
        <v>73</v>
      </c>
      <c r="D1322" t="str">
        <f>IF(Raw_data_US_healthcare[[#This Row],[Age]]&lt;35,"Young",IF(Raw_data_US_healthcare[[#This Row],[Age]]&lt;60,"Middle","Senior"))</f>
        <v>Senior</v>
      </c>
      <c r="E1322" t="s">
        <v>26</v>
      </c>
      <c r="F1322" t="s">
        <v>27</v>
      </c>
      <c r="G1322" t="s">
        <v>27</v>
      </c>
      <c r="H1322" t="s">
        <v>26514</v>
      </c>
      <c r="I1322" s="2">
        <v>44495</v>
      </c>
      <c r="J1322" t="s">
        <v>3892</v>
      </c>
      <c r="K1322" t="s">
        <v>278</v>
      </c>
      <c r="L1322" t="s">
        <v>52</v>
      </c>
      <c r="M1322">
        <v>24081.7693</v>
      </c>
      <c r="N1322">
        <v>112</v>
      </c>
      <c r="O1322" t="s">
        <v>39</v>
      </c>
      <c r="P1322" t="s">
        <v>39</v>
      </c>
      <c r="Q1322" s="2">
        <v>44513</v>
      </c>
      <c r="R1322" t="s">
        <v>44</v>
      </c>
      <c r="S1322" t="s">
        <v>33</v>
      </c>
      <c r="T1322">
        <f>_xlfn.DAYS(Raw_data_US_healthcare[[#This Row],[Discharge Date]],Raw_data_US_healthcare[[#This Row],[Date of Admission]])</f>
        <v>18</v>
      </c>
    </row>
    <row r="1323" spans="1:20" x14ac:dyDescent="0.3">
      <c r="A1323" t="s">
        <v>26512</v>
      </c>
      <c r="B1323" t="s">
        <v>3893</v>
      </c>
      <c r="C1323">
        <v>33</v>
      </c>
      <c r="D1323" t="str">
        <f>IF(Raw_data_US_healthcare[[#This Row],[Age]]&lt;35,"Young",IF(Raw_data_US_healthcare[[#This Row],[Age]]&lt;60,"Middle","Senior"))</f>
        <v>Young</v>
      </c>
      <c r="E1323" t="s">
        <v>26</v>
      </c>
      <c r="F1323" t="s">
        <v>113</v>
      </c>
      <c r="G1323" t="s">
        <v>113</v>
      </c>
      <c r="H1323" t="s">
        <v>36</v>
      </c>
      <c r="I1323" s="2">
        <v>44825</v>
      </c>
      <c r="J1323" t="s">
        <v>3894</v>
      </c>
      <c r="K1323" t="s">
        <v>3895</v>
      </c>
      <c r="L1323" t="s">
        <v>56</v>
      </c>
      <c r="M1323">
        <v>13894.321099999999</v>
      </c>
      <c r="N1323">
        <v>314</v>
      </c>
      <c r="O1323" t="s">
        <v>43</v>
      </c>
      <c r="P1323" t="s">
        <v>43</v>
      </c>
      <c r="Q1323" s="2">
        <v>44835</v>
      </c>
      <c r="R1323" t="s">
        <v>48</v>
      </c>
      <c r="S1323" t="s">
        <v>33</v>
      </c>
      <c r="T1323">
        <f>_xlfn.DAYS(Raw_data_US_healthcare[[#This Row],[Discharge Date]],Raw_data_US_healthcare[[#This Row],[Date of Admission]])</f>
        <v>10</v>
      </c>
    </row>
    <row r="1324" spans="1:20" x14ac:dyDescent="0.3">
      <c r="A1324" t="s">
        <v>26512</v>
      </c>
      <c r="B1324" t="s">
        <v>3896</v>
      </c>
      <c r="C1324">
        <v>33</v>
      </c>
      <c r="D1324" t="str">
        <f>IF(Raw_data_US_healthcare[[#This Row],[Age]]&lt;35,"Young",IF(Raw_data_US_healthcare[[#This Row],[Age]]&lt;60,"Middle","Senior"))</f>
        <v>Young</v>
      </c>
      <c r="E1324" t="s">
        <v>26</v>
      </c>
      <c r="F1324" t="s">
        <v>27</v>
      </c>
      <c r="G1324" t="s">
        <v>27</v>
      </c>
      <c r="H1324" t="s">
        <v>28</v>
      </c>
      <c r="I1324" s="2">
        <v>44331</v>
      </c>
      <c r="J1324" t="s">
        <v>3897</v>
      </c>
      <c r="K1324" t="s">
        <v>3898</v>
      </c>
      <c r="L1324" t="s">
        <v>56</v>
      </c>
      <c r="M1324">
        <v>11937.3645</v>
      </c>
      <c r="N1324">
        <v>470</v>
      </c>
      <c r="O1324" t="s">
        <v>22</v>
      </c>
      <c r="P1324" t="s">
        <v>22</v>
      </c>
      <c r="Q1324" s="2">
        <v>44334</v>
      </c>
      <c r="R1324" t="s">
        <v>32</v>
      </c>
      <c r="S1324" t="s">
        <v>33</v>
      </c>
      <c r="T1324">
        <f>_xlfn.DAYS(Raw_data_US_healthcare[[#This Row],[Discharge Date]],Raw_data_US_healthcare[[#This Row],[Date of Admission]])</f>
        <v>3</v>
      </c>
    </row>
    <row r="1325" spans="1:20" x14ac:dyDescent="0.3">
      <c r="A1325" t="s">
        <v>26511</v>
      </c>
      <c r="B1325" t="s">
        <v>3899</v>
      </c>
      <c r="C1325">
        <v>48</v>
      </c>
      <c r="D1325" t="str">
        <f>IF(Raw_data_US_healthcare[[#This Row],[Age]]&lt;35,"Young",IF(Raw_data_US_healthcare[[#This Row],[Age]]&lt;60,"Middle","Senior"))</f>
        <v>Middle</v>
      </c>
      <c r="E1325" t="s">
        <v>16</v>
      </c>
      <c r="F1325" t="s">
        <v>62</v>
      </c>
      <c r="G1325" t="s">
        <v>62</v>
      </c>
      <c r="H1325" t="s">
        <v>36</v>
      </c>
      <c r="I1325" s="2">
        <v>44604</v>
      </c>
      <c r="J1325" t="s">
        <v>3900</v>
      </c>
      <c r="K1325" t="s">
        <v>3901</v>
      </c>
      <c r="L1325" t="s">
        <v>60</v>
      </c>
      <c r="M1325">
        <v>2173.5475999999999</v>
      </c>
      <c r="N1325">
        <v>179</v>
      </c>
      <c r="O1325" t="s">
        <v>39</v>
      </c>
      <c r="P1325" t="s">
        <v>39</v>
      </c>
      <c r="Q1325" s="2">
        <v>44627</v>
      </c>
      <c r="R1325" t="s">
        <v>44</v>
      </c>
      <c r="S1325" t="s">
        <v>33</v>
      </c>
      <c r="T1325">
        <f>_xlfn.DAYS(Raw_data_US_healthcare[[#This Row],[Discharge Date]],Raw_data_US_healthcare[[#This Row],[Date of Admission]])</f>
        <v>23</v>
      </c>
    </row>
    <row r="1326" spans="1:20" x14ac:dyDescent="0.3">
      <c r="A1326" t="s">
        <v>26512</v>
      </c>
      <c r="B1326" t="s">
        <v>3902</v>
      </c>
      <c r="C1326">
        <v>25</v>
      </c>
      <c r="D1326" t="str">
        <f>IF(Raw_data_US_healthcare[[#This Row],[Age]]&lt;35,"Young",IF(Raw_data_US_healthcare[[#This Row],[Age]]&lt;60,"Middle","Senior"))</f>
        <v>Young</v>
      </c>
      <c r="E1326" t="s">
        <v>26</v>
      </c>
      <c r="F1326" t="s">
        <v>49</v>
      </c>
      <c r="G1326" t="s">
        <v>49</v>
      </c>
      <c r="H1326" t="s">
        <v>26514</v>
      </c>
      <c r="I1326" s="2">
        <v>43645</v>
      </c>
      <c r="J1326" t="s">
        <v>3903</v>
      </c>
      <c r="K1326" t="s">
        <v>3904</v>
      </c>
      <c r="L1326" t="s">
        <v>52</v>
      </c>
      <c r="M1326">
        <v>33834.2667</v>
      </c>
      <c r="N1326">
        <v>480</v>
      </c>
      <c r="O1326" t="s">
        <v>39</v>
      </c>
      <c r="P1326" t="s">
        <v>39</v>
      </c>
      <c r="Q1326" s="2">
        <v>43669</v>
      </c>
      <c r="R1326" t="s">
        <v>23</v>
      </c>
      <c r="S1326" t="s">
        <v>45</v>
      </c>
      <c r="T1326">
        <f>_xlfn.DAYS(Raw_data_US_healthcare[[#This Row],[Discharge Date]],Raw_data_US_healthcare[[#This Row],[Date of Admission]])</f>
        <v>24</v>
      </c>
    </row>
    <row r="1327" spans="1:20" x14ac:dyDescent="0.3">
      <c r="A1327" t="s">
        <v>26512</v>
      </c>
      <c r="B1327" t="s">
        <v>3905</v>
      </c>
      <c r="C1327">
        <v>75</v>
      </c>
      <c r="D1327" t="str">
        <f>IF(Raw_data_US_healthcare[[#This Row],[Age]]&lt;35,"Young",IF(Raw_data_US_healthcare[[#This Row],[Age]]&lt;60,"Middle","Senior"))</f>
        <v>Senior</v>
      </c>
      <c r="E1327" t="s">
        <v>26</v>
      </c>
      <c r="F1327" t="s">
        <v>49</v>
      </c>
      <c r="G1327" t="s">
        <v>49</v>
      </c>
      <c r="H1327" t="s">
        <v>26514</v>
      </c>
      <c r="I1327" s="2">
        <v>44340</v>
      </c>
      <c r="J1327" t="s">
        <v>3906</v>
      </c>
      <c r="K1327" t="s">
        <v>3907</v>
      </c>
      <c r="L1327" t="s">
        <v>21</v>
      </c>
      <c r="M1327">
        <v>24828.284199999998</v>
      </c>
      <c r="N1327">
        <v>492</v>
      </c>
      <c r="O1327" t="s">
        <v>39</v>
      </c>
      <c r="P1327" t="s">
        <v>39</v>
      </c>
      <c r="Q1327" s="2">
        <v>44353</v>
      </c>
      <c r="R1327" t="s">
        <v>23</v>
      </c>
      <c r="S1327" t="s">
        <v>24</v>
      </c>
      <c r="T1327">
        <f>_xlfn.DAYS(Raw_data_US_healthcare[[#This Row],[Discharge Date]],Raw_data_US_healthcare[[#This Row],[Date of Admission]])</f>
        <v>13</v>
      </c>
    </row>
    <row r="1328" spans="1:20" x14ac:dyDescent="0.3">
      <c r="A1328" t="s">
        <v>26512</v>
      </c>
      <c r="B1328" t="s">
        <v>3908</v>
      </c>
      <c r="C1328">
        <v>56</v>
      </c>
      <c r="D1328" t="str">
        <f>IF(Raw_data_US_healthcare[[#This Row],[Age]]&lt;35,"Young",IF(Raw_data_US_healthcare[[#This Row],[Age]]&lt;60,"Middle","Senior"))</f>
        <v>Middle</v>
      </c>
      <c r="E1328" t="s">
        <v>26</v>
      </c>
      <c r="F1328" t="s">
        <v>35</v>
      </c>
      <c r="G1328" t="s">
        <v>35</v>
      </c>
      <c r="H1328" t="s">
        <v>26516</v>
      </c>
      <c r="I1328" s="2">
        <v>44724</v>
      </c>
      <c r="J1328" t="s">
        <v>3909</v>
      </c>
      <c r="K1328" t="s">
        <v>3910</v>
      </c>
      <c r="L1328" t="s">
        <v>21</v>
      </c>
      <c r="M1328">
        <v>4460.6934000000001</v>
      </c>
      <c r="N1328">
        <v>385</v>
      </c>
      <c r="O1328" t="s">
        <v>39</v>
      </c>
      <c r="P1328" t="s">
        <v>39</v>
      </c>
      <c r="Q1328" s="2">
        <v>44739</v>
      </c>
      <c r="R1328" t="s">
        <v>44</v>
      </c>
      <c r="S1328" t="s">
        <v>33</v>
      </c>
      <c r="T1328">
        <f>_xlfn.DAYS(Raw_data_US_healthcare[[#This Row],[Discharge Date]],Raw_data_US_healthcare[[#This Row],[Date of Admission]])</f>
        <v>15</v>
      </c>
    </row>
    <row r="1329" spans="1:20" x14ac:dyDescent="0.3">
      <c r="A1329" t="s">
        <v>26512</v>
      </c>
      <c r="B1329" t="s">
        <v>3911</v>
      </c>
      <c r="C1329">
        <v>19</v>
      </c>
      <c r="D1329" t="str">
        <f>IF(Raw_data_US_healthcare[[#This Row],[Age]]&lt;35,"Young",IF(Raw_data_US_healthcare[[#This Row],[Age]]&lt;60,"Middle","Senior"))</f>
        <v>Young</v>
      </c>
      <c r="E1329" t="s">
        <v>26</v>
      </c>
      <c r="F1329" t="s">
        <v>17</v>
      </c>
      <c r="G1329" t="s">
        <v>17</v>
      </c>
      <c r="H1329" t="s">
        <v>26516</v>
      </c>
      <c r="I1329" s="2">
        <v>45223</v>
      </c>
      <c r="J1329" t="s">
        <v>3912</v>
      </c>
      <c r="K1329" t="s">
        <v>3913</v>
      </c>
      <c r="L1329" t="s">
        <v>60</v>
      </c>
      <c r="M1329">
        <v>14953.373299999999</v>
      </c>
      <c r="N1329">
        <v>333</v>
      </c>
      <c r="O1329" t="s">
        <v>43</v>
      </c>
      <c r="P1329" t="s">
        <v>43</v>
      </c>
      <c r="Q1329" s="2">
        <v>45253</v>
      </c>
      <c r="R1329" t="s">
        <v>83</v>
      </c>
      <c r="S1329" t="s">
        <v>45</v>
      </c>
      <c r="T1329">
        <f>_xlfn.DAYS(Raw_data_US_healthcare[[#This Row],[Discharge Date]],Raw_data_US_healthcare[[#This Row],[Date of Admission]])</f>
        <v>30</v>
      </c>
    </row>
    <row r="1330" spans="1:20" x14ac:dyDescent="0.3">
      <c r="A1330" t="s">
        <v>26512</v>
      </c>
      <c r="B1330" t="s">
        <v>3914</v>
      </c>
      <c r="C1330">
        <v>67</v>
      </c>
      <c r="D1330" t="str">
        <f>IF(Raw_data_US_healthcare[[#This Row],[Age]]&lt;35,"Young",IF(Raw_data_US_healthcare[[#This Row],[Age]]&lt;60,"Middle","Senior"))</f>
        <v>Senior</v>
      </c>
      <c r="E1330" t="s">
        <v>26</v>
      </c>
      <c r="F1330" t="s">
        <v>228</v>
      </c>
      <c r="G1330" t="s">
        <v>228</v>
      </c>
      <c r="H1330" t="s">
        <v>69</v>
      </c>
      <c r="I1330" s="2">
        <v>43429</v>
      </c>
      <c r="J1330" t="s">
        <v>3915</v>
      </c>
      <c r="K1330" t="s">
        <v>3916</v>
      </c>
      <c r="L1330" t="s">
        <v>21</v>
      </c>
      <c r="M1330">
        <v>55170.494599999998</v>
      </c>
      <c r="N1330">
        <v>216</v>
      </c>
      <c r="O1330" t="s">
        <v>22</v>
      </c>
      <c r="P1330" t="s">
        <v>22</v>
      </c>
      <c r="Q1330" s="2">
        <v>43440</v>
      </c>
      <c r="R1330" t="s">
        <v>32</v>
      </c>
      <c r="S1330" t="s">
        <v>24</v>
      </c>
      <c r="T1330">
        <f>_xlfn.DAYS(Raw_data_US_healthcare[[#This Row],[Discharge Date]],Raw_data_US_healthcare[[#This Row],[Date of Admission]])</f>
        <v>11</v>
      </c>
    </row>
    <row r="1331" spans="1:20" x14ac:dyDescent="0.3">
      <c r="A1331" t="s">
        <v>26511</v>
      </c>
      <c r="B1331" t="s">
        <v>3917</v>
      </c>
      <c r="C1331">
        <v>76</v>
      </c>
      <c r="D1331" t="str">
        <f>IF(Raw_data_US_healthcare[[#This Row],[Age]]&lt;35,"Young",IF(Raw_data_US_healthcare[[#This Row],[Age]]&lt;60,"Middle","Senior"))</f>
        <v>Senior</v>
      </c>
      <c r="E1331" t="s">
        <v>16</v>
      </c>
      <c r="F1331" t="s">
        <v>35</v>
      </c>
      <c r="G1331" t="s">
        <v>35</v>
      </c>
      <c r="H1331" t="s">
        <v>28</v>
      </c>
      <c r="I1331" s="2">
        <v>44848</v>
      </c>
      <c r="J1331" t="s">
        <v>3918</v>
      </c>
      <c r="K1331" t="s">
        <v>3919</v>
      </c>
      <c r="L1331" t="s">
        <v>21</v>
      </c>
      <c r="M1331">
        <v>12406.326300000001</v>
      </c>
      <c r="N1331">
        <v>476</v>
      </c>
      <c r="O1331" t="s">
        <v>43</v>
      </c>
      <c r="P1331" t="s">
        <v>43</v>
      </c>
      <c r="Q1331" s="2">
        <v>44875</v>
      </c>
      <c r="R1331" t="s">
        <v>23</v>
      </c>
      <c r="S1331" t="s">
        <v>24</v>
      </c>
      <c r="T1331">
        <f>_xlfn.DAYS(Raw_data_US_healthcare[[#This Row],[Discharge Date]],Raw_data_US_healthcare[[#This Row],[Date of Admission]])</f>
        <v>27</v>
      </c>
    </row>
    <row r="1332" spans="1:20" x14ac:dyDescent="0.3">
      <c r="A1332" t="s">
        <v>26512</v>
      </c>
      <c r="B1332" t="s">
        <v>3920</v>
      </c>
      <c r="C1332">
        <v>48</v>
      </c>
      <c r="D1332" t="str">
        <f>IF(Raw_data_US_healthcare[[#This Row],[Age]]&lt;35,"Young",IF(Raw_data_US_healthcare[[#This Row],[Age]]&lt;60,"Middle","Senior"))</f>
        <v>Middle</v>
      </c>
      <c r="E1332" t="s">
        <v>26</v>
      </c>
      <c r="F1332" t="s">
        <v>27</v>
      </c>
      <c r="G1332" t="s">
        <v>27</v>
      </c>
      <c r="H1332" t="s">
        <v>26516</v>
      </c>
      <c r="I1332" s="2">
        <v>43608</v>
      </c>
      <c r="J1332" t="s">
        <v>3921</v>
      </c>
      <c r="K1332" t="s">
        <v>3922</v>
      </c>
      <c r="L1332" t="s">
        <v>21</v>
      </c>
      <c r="M1332">
        <v>3268.2447000000002</v>
      </c>
      <c r="N1332">
        <v>116</v>
      </c>
      <c r="O1332" t="s">
        <v>39</v>
      </c>
      <c r="P1332" t="s">
        <v>39</v>
      </c>
      <c r="Q1332" s="2">
        <v>43624</v>
      </c>
      <c r="R1332" t="s">
        <v>83</v>
      </c>
      <c r="S1332" t="s">
        <v>33</v>
      </c>
      <c r="T1332">
        <f>_xlfn.DAYS(Raw_data_US_healthcare[[#This Row],[Discharge Date]],Raw_data_US_healthcare[[#This Row],[Date of Admission]])</f>
        <v>16</v>
      </c>
    </row>
    <row r="1333" spans="1:20" x14ac:dyDescent="0.3">
      <c r="A1333" t="s">
        <v>26512</v>
      </c>
      <c r="B1333" t="s">
        <v>3923</v>
      </c>
      <c r="C1333">
        <v>52</v>
      </c>
      <c r="D1333" t="str">
        <f>IF(Raw_data_US_healthcare[[#This Row],[Age]]&lt;35,"Young",IF(Raw_data_US_healthcare[[#This Row],[Age]]&lt;60,"Middle","Senior"))</f>
        <v>Middle</v>
      </c>
      <c r="E1333" t="s">
        <v>26</v>
      </c>
      <c r="F1333" t="s">
        <v>49</v>
      </c>
      <c r="G1333" t="s">
        <v>49</v>
      </c>
      <c r="H1333" t="s">
        <v>26516</v>
      </c>
      <c r="I1333" s="2">
        <v>45179</v>
      </c>
      <c r="J1333" t="s">
        <v>3924</v>
      </c>
      <c r="K1333" t="s">
        <v>3925</v>
      </c>
      <c r="L1333" t="s">
        <v>21</v>
      </c>
      <c r="M1333">
        <v>10384.808499999999</v>
      </c>
      <c r="N1333">
        <v>436</v>
      </c>
      <c r="O1333" t="s">
        <v>39</v>
      </c>
      <c r="P1333" t="s">
        <v>39</v>
      </c>
      <c r="Q1333" s="2">
        <v>45184</v>
      </c>
      <c r="R1333" t="s">
        <v>48</v>
      </c>
      <c r="S1333" t="s">
        <v>45</v>
      </c>
      <c r="T1333">
        <f>_xlfn.DAYS(Raw_data_US_healthcare[[#This Row],[Discharge Date]],Raw_data_US_healthcare[[#This Row],[Date of Admission]])</f>
        <v>5</v>
      </c>
    </row>
    <row r="1334" spans="1:20" x14ac:dyDescent="0.3">
      <c r="A1334" t="s">
        <v>26512</v>
      </c>
      <c r="B1334" t="s">
        <v>3926</v>
      </c>
      <c r="C1334">
        <v>27</v>
      </c>
      <c r="D1334" t="str">
        <f>IF(Raw_data_US_healthcare[[#This Row],[Age]]&lt;35,"Young",IF(Raw_data_US_healthcare[[#This Row],[Age]]&lt;60,"Middle","Senior"))</f>
        <v>Young</v>
      </c>
      <c r="E1334" t="s">
        <v>26</v>
      </c>
      <c r="F1334" t="s">
        <v>113</v>
      </c>
      <c r="G1334" t="s">
        <v>113</v>
      </c>
      <c r="H1334" t="s">
        <v>28</v>
      </c>
      <c r="I1334" s="2">
        <v>45018</v>
      </c>
      <c r="J1334" t="s">
        <v>3927</v>
      </c>
      <c r="K1334" t="s">
        <v>3928</v>
      </c>
      <c r="L1334" t="s">
        <v>56</v>
      </c>
      <c r="M1334">
        <v>9617.3516</v>
      </c>
      <c r="N1334">
        <v>342</v>
      </c>
      <c r="O1334" t="s">
        <v>43</v>
      </c>
      <c r="P1334" t="s">
        <v>43</v>
      </c>
      <c r="Q1334" s="2">
        <v>45032</v>
      </c>
      <c r="R1334" t="s">
        <v>48</v>
      </c>
      <c r="S1334" t="s">
        <v>33</v>
      </c>
      <c r="T1334">
        <f>_xlfn.DAYS(Raw_data_US_healthcare[[#This Row],[Discharge Date]],Raw_data_US_healthcare[[#This Row],[Date of Admission]])</f>
        <v>14</v>
      </c>
    </row>
    <row r="1335" spans="1:20" x14ac:dyDescent="0.3">
      <c r="A1335" t="s">
        <v>26512</v>
      </c>
      <c r="B1335" t="s">
        <v>3929</v>
      </c>
      <c r="C1335">
        <v>21</v>
      </c>
      <c r="D1335" t="str">
        <f>IF(Raw_data_US_healthcare[[#This Row],[Age]]&lt;35,"Young",IF(Raw_data_US_healthcare[[#This Row],[Age]]&lt;60,"Middle","Senior"))</f>
        <v>Young</v>
      </c>
      <c r="E1335" t="s">
        <v>26</v>
      </c>
      <c r="F1335" t="s">
        <v>27</v>
      </c>
      <c r="G1335" t="s">
        <v>27</v>
      </c>
      <c r="H1335" t="s">
        <v>28</v>
      </c>
      <c r="I1335" s="2">
        <v>44568</v>
      </c>
      <c r="J1335" t="s">
        <v>3930</v>
      </c>
      <c r="K1335" t="s">
        <v>3931</v>
      </c>
      <c r="L1335" t="s">
        <v>60</v>
      </c>
      <c r="M1335">
        <v>9795.5746999999992</v>
      </c>
      <c r="N1335">
        <v>239</v>
      </c>
      <c r="O1335" t="s">
        <v>43</v>
      </c>
      <c r="P1335" t="s">
        <v>43</v>
      </c>
      <c r="Q1335" s="2">
        <v>44577</v>
      </c>
      <c r="R1335" t="s">
        <v>83</v>
      </c>
      <c r="S1335" t="s">
        <v>45</v>
      </c>
      <c r="T1335">
        <f>_xlfn.DAYS(Raw_data_US_healthcare[[#This Row],[Discharge Date]],Raw_data_US_healthcare[[#This Row],[Date of Admission]])</f>
        <v>9</v>
      </c>
    </row>
    <row r="1336" spans="1:20" x14ac:dyDescent="0.3">
      <c r="A1336" t="s">
        <v>26512</v>
      </c>
      <c r="B1336" t="s">
        <v>3932</v>
      </c>
      <c r="C1336">
        <v>45</v>
      </c>
      <c r="D1336" t="str">
        <f>IF(Raw_data_US_healthcare[[#This Row],[Age]]&lt;35,"Young",IF(Raw_data_US_healthcare[[#This Row],[Age]]&lt;60,"Middle","Senior"))</f>
        <v>Middle</v>
      </c>
      <c r="E1336" t="s">
        <v>26</v>
      </c>
      <c r="F1336" t="s">
        <v>27</v>
      </c>
      <c r="G1336" t="s">
        <v>27</v>
      </c>
      <c r="H1336" t="s">
        <v>28</v>
      </c>
      <c r="I1336" s="2">
        <v>44309</v>
      </c>
      <c r="J1336" t="s">
        <v>3933</v>
      </c>
      <c r="K1336" t="s">
        <v>3934</v>
      </c>
      <c r="L1336" t="s">
        <v>60</v>
      </c>
      <c r="M1336">
        <v>22134.421900000001</v>
      </c>
      <c r="N1336">
        <v>185</v>
      </c>
      <c r="O1336" t="s">
        <v>22</v>
      </c>
      <c r="P1336" t="s">
        <v>22</v>
      </c>
      <c r="Q1336" s="2">
        <v>44314</v>
      </c>
      <c r="R1336" t="s">
        <v>48</v>
      </c>
      <c r="S1336" t="s">
        <v>24</v>
      </c>
      <c r="T1336">
        <f>_xlfn.DAYS(Raw_data_US_healthcare[[#This Row],[Discharge Date]],Raw_data_US_healthcare[[#This Row],[Date of Admission]])</f>
        <v>5</v>
      </c>
    </row>
    <row r="1337" spans="1:20" x14ac:dyDescent="0.3">
      <c r="A1337" t="s">
        <v>26511</v>
      </c>
      <c r="B1337" t="s">
        <v>3935</v>
      </c>
      <c r="C1337">
        <v>25</v>
      </c>
      <c r="D1337" t="str">
        <f>IF(Raw_data_US_healthcare[[#This Row],[Age]]&lt;35,"Young",IF(Raw_data_US_healthcare[[#This Row],[Age]]&lt;60,"Middle","Senior"))</f>
        <v>Young</v>
      </c>
      <c r="E1337" t="s">
        <v>16</v>
      </c>
      <c r="F1337" t="s">
        <v>113</v>
      </c>
      <c r="G1337" t="s">
        <v>113</v>
      </c>
      <c r="H1337" t="s">
        <v>26514</v>
      </c>
      <c r="I1337" s="2">
        <v>44576</v>
      </c>
      <c r="J1337" t="s">
        <v>3936</v>
      </c>
      <c r="K1337" t="s">
        <v>2200</v>
      </c>
      <c r="L1337" t="s">
        <v>52</v>
      </c>
      <c r="M1337">
        <v>35407.793400000002</v>
      </c>
      <c r="N1337">
        <v>256</v>
      </c>
      <c r="O1337" t="s">
        <v>39</v>
      </c>
      <c r="P1337" t="s">
        <v>39</v>
      </c>
      <c r="Q1337" s="2">
        <v>44583</v>
      </c>
      <c r="R1337" t="s">
        <v>32</v>
      </c>
      <c r="S1337" t="s">
        <v>33</v>
      </c>
      <c r="T1337">
        <f>_xlfn.DAYS(Raw_data_US_healthcare[[#This Row],[Discharge Date]],Raw_data_US_healthcare[[#This Row],[Date of Admission]])</f>
        <v>7</v>
      </c>
    </row>
    <row r="1338" spans="1:20" x14ac:dyDescent="0.3">
      <c r="A1338" t="s">
        <v>26511</v>
      </c>
      <c r="B1338" t="s">
        <v>3937</v>
      </c>
      <c r="C1338">
        <v>60</v>
      </c>
      <c r="D1338" t="str">
        <f>IF(Raw_data_US_healthcare[[#This Row],[Age]]&lt;35,"Young",IF(Raw_data_US_healthcare[[#This Row],[Age]]&lt;60,"Middle","Senior"))</f>
        <v>Senior</v>
      </c>
      <c r="E1338" t="s">
        <v>16</v>
      </c>
      <c r="F1338" t="s">
        <v>35</v>
      </c>
      <c r="G1338" t="s">
        <v>35</v>
      </c>
      <c r="H1338" t="s">
        <v>18</v>
      </c>
      <c r="I1338" s="2">
        <v>43464</v>
      </c>
      <c r="J1338" t="s">
        <v>3472</v>
      </c>
      <c r="K1338" t="s">
        <v>3938</v>
      </c>
      <c r="L1338" t="s">
        <v>21</v>
      </c>
      <c r="M1338">
        <v>26164.958600000002</v>
      </c>
      <c r="N1338">
        <v>180</v>
      </c>
      <c r="O1338" t="s">
        <v>39</v>
      </c>
      <c r="P1338" t="s">
        <v>39</v>
      </c>
      <c r="Q1338" s="2">
        <v>43484</v>
      </c>
      <c r="R1338" t="s">
        <v>23</v>
      </c>
      <c r="S1338" t="s">
        <v>45</v>
      </c>
      <c r="T1338">
        <f>_xlfn.DAYS(Raw_data_US_healthcare[[#This Row],[Discharge Date]],Raw_data_US_healthcare[[#This Row],[Date of Admission]])</f>
        <v>20</v>
      </c>
    </row>
    <row r="1339" spans="1:20" x14ac:dyDescent="0.3">
      <c r="A1339" t="s">
        <v>26512</v>
      </c>
      <c r="B1339" t="s">
        <v>3939</v>
      </c>
      <c r="C1339">
        <v>64</v>
      </c>
      <c r="D1339" t="str">
        <f>IF(Raw_data_US_healthcare[[#This Row],[Age]]&lt;35,"Young",IF(Raw_data_US_healthcare[[#This Row],[Age]]&lt;60,"Middle","Senior"))</f>
        <v>Senior</v>
      </c>
      <c r="E1339" t="s">
        <v>26</v>
      </c>
      <c r="F1339" t="s">
        <v>35</v>
      </c>
      <c r="G1339" t="s">
        <v>35</v>
      </c>
      <c r="H1339" t="s">
        <v>26516</v>
      </c>
      <c r="I1339" s="2">
        <v>43724</v>
      </c>
      <c r="J1339" t="s">
        <v>3553</v>
      </c>
      <c r="K1339" t="s">
        <v>3940</v>
      </c>
      <c r="L1339" t="s">
        <v>52</v>
      </c>
      <c r="M1339">
        <v>4955.4250000000002</v>
      </c>
      <c r="N1339">
        <v>140</v>
      </c>
      <c r="O1339" t="s">
        <v>39</v>
      </c>
      <c r="P1339" t="s">
        <v>39</v>
      </c>
      <c r="Q1339" s="2">
        <v>43754</v>
      </c>
      <c r="R1339" t="s">
        <v>83</v>
      </c>
      <c r="S1339" t="s">
        <v>45</v>
      </c>
      <c r="T1339">
        <f>_xlfn.DAYS(Raw_data_US_healthcare[[#This Row],[Discharge Date]],Raw_data_US_healthcare[[#This Row],[Date of Admission]])</f>
        <v>30</v>
      </c>
    </row>
    <row r="1340" spans="1:20" x14ac:dyDescent="0.3">
      <c r="A1340" t="s">
        <v>26511</v>
      </c>
      <c r="B1340" t="s">
        <v>3941</v>
      </c>
      <c r="C1340">
        <v>85</v>
      </c>
      <c r="D1340" t="str">
        <f>IF(Raw_data_US_healthcare[[#This Row],[Age]]&lt;35,"Young",IF(Raw_data_US_healthcare[[#This Row],[Age]]&lt;60,"Middle","Senior"))</f>
        <v>Senior</v>
      </c>
      <c r="E1340" t="s">
        <v>16</v>
      </c>
      <c r="F1340" t="s">
        <v>62</v>
      </c>
      <c r="G1340" t="s">
        <v>62</v>
      </c>
      <c r="H1340" t="s">
        <v>26516</v>
      </c>
      <c r="I1340" s="2">
        <v>44422</v>
      </c>
      <c r="J1340" t="s">
        <v>3942</v>
      </c>
      <c r="K1340" t="s">
        <v>3943</v>
      </c>
      <c r="L1340" t="s">
        <v>56</v>
      </c>
      <c r="M1340">
        <v>10564.518899999999</v>
      </c>
      <c r="N1340">
        <v>196</v>
      </c>
      <c r="O1340" t="s">
        <v>39</v>
      </c>
      <c r="P1340" t="s">
        <v>39</v>
      </c>
      <c r="Q1340" s="2">
        <v>44451</v>
      </c>
      <c r="R1340" t="s">
        <v>32</v>
      </c>
      <c r="S1340" t="s">
        <v>45</v>
      </c>
      <c r="T1340">
        <f>_xlfn.DAYS(Raw_data_US_healthcare[[#This Row],[Discharge Date]],Raw_data_US_healthcare[[#This Row],[Date of Admission]])</f>
        <v>29</v>
      </c>
    </row>
    <row r="1341" spans="1:20" x14ac:dyDescent="0.3">
      <c r="A1341" t="s">
        <v>26512</v>
      </c>
      <c r="B1341" t="s">
        <v>3944</v>
      </c>
      <c r="C1341">
        <v>55</v>
      </c>
      <c r="D1341" t="str">
        <f>IF(Raw_data_US_healthcare[[#This Row],[Age]]&lt;35,"Young",IF(Raw_data_US_healthcare[[#This Row],[Age]]&lt;60,"Middle","Senior"))</f>
        <v>Middle</v>
      </c>
      <c r="E1341" t="s">
        <v>26</v>
      </c>
      <c r="F1341" t="s">
        <v>228</v>
      </c>
      <c r="G1341" t="s">
        <v>228</v>
      </c>
      <c r="H1341" t="s">
        <v>69</v>
      </c>
      <c r="I1341" s="2">
        <v>44331</v>
      </c>
      <c r="J1341" t="s">
        <v>3945</v>
      </c>
      <c r="K1341" t="s">
        <v>3946</v>
      </c>
      <c r="L1341" t="s">
        <v>52</v>
      </c>
      <c r="M1341">
        <v>59641.513200000001</v>
      </c>
      <c r="N1341">
        <v>251</v>
      </c>
      <c r="O1341" t="s">
        <v>22</v>
      </c>
      <c r="P1341" t="s">
        <v>22</v>
      </c>
      <c r="Q1341" s="2">
        <v>44351</v>
      </c>
      <c r="R1341" t="s">
        <v>44</v>
      </c>
      <c r="S1341" t="s">
        <v>45</v>
      </c>
      <c r="T1341">
        <f>_xlfn.DAYS(Raw_data_US_healthcare[[#This Row],[Discharge Date]],Raw_data_US_healthcare[[#This Row],[Date of Admission]])</f>
        <v>20</v>
      </c>
    </row>
    <row r="1342" spans="1:20" x14ac:dyDescent="0.3">
      <c r="A1342" t="s">
        <v>26512</v>
      </c>
      <c r="B1342" t="s">
        <v>3947</v>
      </c>
      <c r="C1342">
        <v>49</v>
      </c>
      <c r="D1342" t="str">
        <f>IF(Raw_data_US_healthcare[[#This Row],[Age]]&lt;35,"Young",IF(Raw_data_US_healthcare[[#This Row],[Age]]&lt;60,"Middle","Senior"))</f>
        <v>Middle</v>
      </c>
      <c r="E1342" t="s">
        <v>26</v>
      </c>
      <c r="F1342" t="s">
        <v>35</v>
      </c>
      <c r="G1342" t="s">
        <v>35</v>
      </c>
      <c r="H1342" t="s">
        <v>26516</v>
      </c>
      <c r="I1342" s="2">
        <v>43476</v>
      </c>
      <c r="J1342" t="s">
        <v>3948</v>
      </c>
      <c r="K1342" t="s">
        <v>3949</v>
      </c>
      <c r="L1342" t="s">
        <v>60</v>
      </c>
      <c r="M1342">
        <v>10788.6795</v>
      </c>
      <c r="N1342">
        <v>219</v>
      </c>
      <c r="O1342" t="s">
        <v>39</v>
      </c>
      <c r="P1342" t="s">
        <v>39</v>
      </c>
      <c r="Q1342" s="2">
        <v>43485</v>
      </c>
      <c r="R1342" t="s">
        <v>83</v>
      </c>
      <c r="S1342" t="s">
        <v>24</v>
      </c>
      <c r="T1342">
        <f>_xlfn.DAYS(Raw_data_US_healthcare[[#This Row],[Discharge Date]],Raw_data_US_healthcare[[#This Row],[Date of Admission]])</f>
        <v>9</v>
      </c>
    </row>
    <row r="1343" spans="1:20" x14ac:dyDescent="0.3">
      <c r="A1343" t="s">
        <v>26511</v>
      </c>
      <c r="B1343" t="s">
        <v>3950</v>
      </c>
      <c r="C1343">
        <v>39</v>
      </c>
      <c r="D1343" t="str">
        <f>IF(Raw_data_US_healthcare[[#This Row],[Age]]&lt;35,"Young",IF(Raw_data_US_healthcare[[#This Row],[Age]]&lt;60,"Middle","Senior"))</f>
        <v>Middle</v>
      </c>
      <c r="E1343" t="s">
        <v>16</v>
      </c>
      <c r="F1343" t="s">
        <v>35</v>
      </c>
      <c r="G1343" t="s">
        <v>35</v>
      </c>
      <c r="H1343" t="s">
        <v>28</v>
      </c>
      <c r="I1343" s="2">
        <v>44311</v>
      </c>
      <c r="J1343" t="s">
        <v>3951</v>
      </c>
      <c r="K1343" t="s">
        <v>3952</v>
      </c>
      <c r="L1343" t="s">
        <v>60</v>
      </c>
      <c r="M1343">
        <v>37543.256399999998</v>
      </c>
      <c r="N1343">
        <v>199</v>
      </c>
      <c r="O1343" t="s">
        <v>39</v>
      </c>
      <c r="P1343" t="s">
        <v>39</v>
      </c>
      <c r="Q1343" s="2">
        <v>44315</v>
      </c>
      <c r="R1343" t="s">
        <v>44</v>
      </c>
      <c r="S1343" t="s">
        <v>33</v>
      </c>
      <c r="T1343">
        <f>_xlfn.DAYS(Raw_data_US_healthcare[[#This Row],[Discharge Date]],Raw_data_US_healthcare[[#This Row],[Date of Admission]])</f>
        <v>4</v>
      </c>
    </row>
    <row r="1344" spans="1:20" x14ac:dyDescent="0.3">
      <c r="A1344" t="s">
        <v>26511</v>
      </c>
      <c r="B1344" t="s">
        <v>3953</v>
      </c>
      <c r="C1344">
        <v>83</v>
      </c>
      <c r="D1344" t="str">
        <f>IF(Raw_data_US_healthcare[[#This Row],[Age]]&lt;35,"Young",IF(Raw_data_US_healthcare[[#This Row],[Age]]&lt;60,"Middle","Senior"))</f>
        <v>Senior</v>
      </c>
      <c r="E1344" t="s">
        <v>16</v>
      </c>
      <c r="F1344" t="s">
        <v>49</v>
      </c>
      <c r="G1344" t="s">
        <v>49</v>
      </c>
      <c r="H1344" t="s">
        <v>26514</v>
      </c>
      <c r="I1344" s="2">
        <v>45223</v>
      </c>
      <c r="J1344" t="s">
        <v>3954</v>
      </c>
      <c r="K1344" t="s">
        <v>3955</v>
      </c>
      <c r="L1344" t="s">
        <v>52</v>
      </c>
      <c r="M1344">
        <v>28429.447499999998</v>
      </c>
      <c r="N1344">
        <v>255</v>
      </c>
      <c r="O1344" t="s">
        <v>22</v>
      </c>
      <c r="P1344" t="s">
        <v>22</v>
      </c>
      <c r="Q1344" s="2">
        <v>45226</v>
      </c>
      <c r="R1344" t="s">
        <v>83</v>
      </c>
      <c r="S1344" t="s">
        <v>33</v>
      </c>
      <c r="T1344">
        <f>_xlfn.DAYS(Raw_data_US_healthcare[[#This Row],[Discharge Date]],Raw_data_US_healthcare[[#This Row],[Date of Admission]])</f>
        <v>3</v>
      </c>
    </row>
    <row r="1345" spans="1:20" x14ac:dyDescent="0.3">
      <c r="A1345" t="s">
        <v>26512</v>
      </c>
      <c r="B1345" t="s">
        <v>3956</v>
      </c>
      <c r="C1345">
        <v>29</v>
      </c>
      <c r="D1345" t="str">
        <f>IF(Raw_data_US_healthcare[[#This Row],[Age]]&lt;35,"Young",IF(Raw_data_US_healthcare[[#This Row],[Age]]&lt;60,"Middle","Senior"))</f>
        <v>Young</v>
      </c>
      <c r="E1345" t="s">
        <v>26</v>
      </c>
      <c r="F1345" t="s">
        <v>62</v>
      </c>
      <c r="G1345" t="s">
        <v>62</v>
      </c>
      <c r="H1345" t="s">
        <v>26516</v>
      </c>
      <c r="I1345" s="2">
        <v>43992</v>
      </c>
      <c r="J1345" t="s">
        <v>3957</v>
      </c>
      <c r="K1345" t="s">
        <v>3958</v>
      </c>
      <c r="L1345" t="s">
        <v>60</v>
      </c>
      <c r="M1345">
        <v>19259.836500000001</v>
      </c>
      <c r="N1345">
        <v>470</v>
      </c>
      <c r="O1345" t="s">
        <v>39</v>
      </c>
      <c r="P1345" t="s">
        <v>39</v>
      </c>
      <c r="Q1345" s="2">
        <v>44005</v>
      </c>
      <c r="R1345" t="s">
        <v>44</v>
      </c>
      <c r="S1345" t="s">
        <v>45</v>
      </c>
      <c r="T1345">
        <f>_xlfn.DAYS(Raw_data_US_healthcare[[#This Row],[Discharge Date]],Raw_data_US_healthcare[[#This Row],[Date of Admission]])</f>
        <v>13</v>
      </c>
    </row>
    <row r="1346" spans="1:20" x14ac:dyDescent="0.3">
      <c r="A1346" t="s">
        <v>26512</v>
      </c>
      <c r="B1346" t="s">
        <v>3959</v>
      </c>
      <c r="C1346">
        <v>72</v>
      </c>
      <c r="D1346" t="str">
        <f>IF(Raw_data_US_healthcare[[#This Row],[Age]]&lt;35,"Young",IF(Raw_data_US_healthcare[[#This Row],[Age]]&lt;60,"Middle","Senior"))</f>
        <v>Senior</v>
      </c>
      <c r="E1346" t="s">
        <v>26</v>
      </c>
      <c r="F1346" t="s">
        <v>62</v>
      </c>
      <c r="G1346" t="s">
        <v>62</v>
      </c>
      <c r="H1346" t="s">
        <v>26516</v>
      </c>
      <c r="I1346" s="2">
        <v>44214</v>
      </c>
      <c r="J1346" t="s">
        <v>3960</v>
      </c>
      <c r="K1346" t="s">
        <v>3961</v>
      </c>
      <c r="L1346" t="s">
        <v>52</v>
      </c>
      <c r="M1346">
        <v>20540.047999999999</v>
      </c>
      <c r="N1346">
        <v>431</v>
      </c>
      <c r="O1346" t="s">
        <v>39</v>
      </c>
      <c r="P1346" t="s">
        <v>39</v>
      </c>
      <c r="Q1346" s="2">
        <v>44219</v>
      </c>
      <c r="R1346" t="s">
        <v>48</v>
      </c>
      <c r="S1346" t="s">
        <v>45</v>
      </c>
      <c r="T1346">
        <f>_xlfn.DAYS(Raw_data_US_healthcare[[#This Row],[Discharge Date]],Raw_data_US_healthcare[[#This Row],[Date of Admission]])</f>
        <v>5</v>
      </c>
    </row>
    <row r="1347" spans="1:20" x14ac:dyDescent="0.3">
      <c r="A1347" t="s">
        <v>26512</v>
      </c>
      <c r="B1347" t="s">
        <v>3962</v>
      </c>
      <c r="C1347">
        <v>85</v>
      </c>
      <c r="D1347" t="str">
        <f>IF(Raw_data_US_healthcare[[#This Row],[Age]]&lt;35,"Young",IF(Raw_data_US_healthcare[[#This Row],[Age]]&lt;60,"Middle","Senior"))</f>
        <v>Senior</v>
      </c>
      <c r="E1347" t="s">
        <v>26</v>
      </c>
      <c r="F1347" t="s">
        <v>228</v>
      </c>
      <c r="G1347" t="s">
        <v>228</v>
      </c>
      <c r="H1347" t="s">
        <v>26516</v>
      </c>
      <c r="I1347" s="2">
        <v>45106</v>
      </c>
      <c r="J1347" t="s">
        <v>3963</v>
      </c>
      <c r="K1347" t="s">
        <v>3964</v>
      </c>
      <c r="L1347" t="s">
        <v>56</v>
      </c>
      <c r="M1347">
        <v>6791.8742000000002</v>
      </c>
      <c r="N1347">
        <v>448</v>
      </c>
      <c r="O1347" t="s">
        <v>39</v>
      </c>
      <c r="P1347" t="s">
        <v>39</v>
      </c>
      <c r="Q1347" s="2">
        <v>45109</v>
      </c>
      <c r="R1347" t="s">
        <v>44</v>
      </c>
      <c r="S1347" t="s">
        <v>45</v>
      </c>
      <c r="T1347">
        <f>_xlfn.DAYS(Raw_data_US_healthcare[[#This Row],[Discharge Date]],Raw_data_US_healthcare[[#This Row],[Date of Admission]])</f>
        <v>3</v>
      </c>
    </row>
    <row r="1348" spans="1:20" x14ac:dyDescent="0.3">
      <c r="A1348" t="s">
        <v>26512</v>
      </c>
      <c r="B1348" t="s">
        <v>3965</v>
      </c>
      <c r="C1348">
        <v>82</v>
      </c>
      <c r="D1348" t="str">
        <f>IF(Raw_data_US_healthcare[[#This Row],[Age]]&lt;35,"Young",IF(Raw_data_US_healthcare[[#This Row],[Age]]&lt;60,"Middle","Senior"))</f>
        <v>Senior</v>
      </c>
      <c r="E1348" t="s">
        <v>26</v>
      </c>
      <c r="F1348" t="s">
        <v>113</v>
      </c>
      <c r="G1348" t="s">
        <v>113</v>
      </c>
      <c r="H1348" t="s">
        <v>26516</v>
      </c>
      <c r="I1348" s="2">
        <v>44856</v>
      </c>
      <c r="J1348" t="s">
        <v>3966</v>
      </c>
      <c r="K1348" t="s">
        <v>3967</v>
      </c>
      <c r="L1348" t="s">
        <v>60</v>
      </c>
      <c r="M1348">
        <v>6842.9848000000002</v>
      </c>
      <c r="N1348">
        <v>132</v>
      </c>
      <c r="O1348" t="s">
        <v>39</v>
      </c>
      <c r="P1348" t="s">
        <v>39</v>
      </c>
      <c r="Q1348" s="2">
        <v>44864</v>
      </c>
      <c r="R1348" t="s">
        <v>32</v>
      </c>
      <c r="S1348" t="s">
        <v>33</v>
      </c>
      <c r="T1348">
        <f>_xlfn.DAYS(Raw_data_US_healthcare[[#This Row],[Discharge Date]],Raw_data_US_healthcare[[#This Row],[Date of Admission]])</f>
        <v>8</v>
      </c>
    </row>
    <row r="1349" spans="1:20" x14ac:dyDescent="0.3">
      <c r="A1349" t="s">
        <v>26512</v>
      </c>
      <c r="B1349" t="s">
        <v>3968</v>
      </c>
      <c r="C1349">
        <v>32</v>
      </c>
      <c r="D1349" t="str">
        <f>IF(Raw_data_US_healthcare[[#This Row],[Age]]&lt;35,"Young",IF(Raw_data_US_healthcare[[#This Row],[Age]]&lt;60,"Middle","Senior"))</f>
        <v>Young</v>
      </c>
      <c r="E1349" t="s">
        <v>26</v>
      </c>
      <c r="F1349" t="s">
        <v>17</v>
      </c>
      <c r="G1349" t="s">
        <v>17</v>
      </c>
      <c r="H1349" t="s">
        <v>26516</v>
      </c>
      <c r="I1349" s="2">
        <v>44955</v>
      </c>
      <c r="J1349" t="s">
        <v>3969</v>
      </c>
      <c r="K1349" t="s">
        <v>3970</v>
      </c>
      <c r="L1349" t="s">
        <v>60</v>
      </c>
      <c r="M1349">
        <v>9375.2790999999997</v>
      </c>
      <c r="N1349">
        <v>400</v>
      </c>
      <c r="O1349" t="s">
        <v>39</v>
      </c>
      <c r="P1349" t="s">
        <v>39</v>
      </c>
      <c r="Q1349" s="2">
        <v>44961</v>
      </c>
      <c r="R1349" t="s">
        <v>48</v>
      </c>
      <c r="S1349" t="s">
        <v>33</v>
      </c>
      <c r="T1349">
        <f>_xlfn.DAYS(Raw_data_US_healthcare[[#This Row],[Discharge Date]],Raw_data_US_healthcare[[#This Row],[Date of Admission]])</f>
        <v>6</v>
      </c>
    </row>
    <row r="1350" spans="1:20" x14ac:dyDescent="0.3">
      <c r="A1350" t="s">
        <v>26511</v>
      </c>
      <c r="B1350" t="s">
        <v>3971</v>
      </c>
      <c r="C1350">
        <v>70</v>
      </c>
      <c r="D1350" t="str">
        <f>IF(Raw_data_US_healthcare[[#This Row],[Age]]&lt;35,"Young",IF(Raw_data_US_healthcare[[#This Row],[Age]]&lt;60,"Middle","Senior"))</f>
        <v>Senior</v>
      </c>
      <c r="E1350" t="s">
        <v>16</v>
      </c>
      <c r="F1350" t="s">
        <v>113</v>
      </c>
      <c r="G1350" t="s">
        <v>113</v>
      </c>
      <c r="H1350" t="s">
        <v>28</v>
      </c>
      <c r="I1350" s="2">
        <v>43931</v>
      </c>
      <c r="J1350" t="s">
        <v>3972</v>
      </c>
      <c r="K1350" t="s">
        <v>3973</v>
      </c>
      <c r="L1350" t="s">
        <v>60</v>
      </c>
      <c r="M1350">
        <v>18552.685000000001</v>
      </c>
      <c r="N1350">
        <v>145</v>
      </c>
      <c r="O1350" t="s">
        <v>39</v>
      </c>
      <c r="P1350" t="s">
        <v>39</v>
      </c>
      <c r="Q1350" s="2">
        <v>43934</v>
      </c>
      <c r="R1350" t="s">
        <v>23</v>
      </c>
      <c r="S1350" t="s">
        <v>45</v>
      </c>
      <c r="T1350">
        <f>_xlfn.DAYS(Raw_data_US_healthcare[[#This Row],[Discharge Date]],Raw_data_US_healthcare[[#This Row],[Date of Admission]])</f>
        <v>3</v>
      </c>
    </row>
    <row r="1351" spans="1:20" x14ac:dyDescent="0.3">
      <c r="A1351" t="s">
        <v>26511</v>
      </c>
      <c r="B1351" t="s">
        <v>3974</v>
      </c>
      <c r="C1351">
        <v>36</v>
      </c>
      <c r="D1351" t="str">
        <f>IF(Raw_data_US_healthcare[[#This Row],[Age]]&lt;35,"Young",IF(Raw_data_US_healthcare[[#This Row],[Age]]&lt;60,"Middle","Senior"))</f>
        <v>Middle</v>
      </c>
      <c r="E1351" t="s">
        <v>16</v>
      </c>
      <c r="F1351" t="s">
        <v>88</v>
      </c>
      <c r="G1351" t="s">
        <v>88</v>
      </c>
      <c r="H1351" t="s">
        <v>18</v>
      </c>
      <c r="I1351" s="2">
        <v>43790</v>
      </c>
      <c r="J1351" t="s">
        <v>3975</v>
      </c>
      <c r="K1351" t="s">
        <v>3976</v>
      </c>
      <c r="L1351" t="s">
        <v>31</v>
      </c>
      <c r="M1351">
        <v>28472.8881</v>
      </c>
      <c r="N1351">
        <v>483</v>
      </c>
      <c r="O1351" t="s">
        <v>39</v>
      </c>
      <c r="P1351" t="s">
        <v>39</v>
      </c>
      <c r="Q1351" s="2">
        <v>43805</v>
      </c>
      <c r="R1351" t="s">
        <v>32</v>
      </c>
      <c r="S1351" t="s">
        <v>45</v>
      </c>
      <c r="T1351">
        <f>_xlfn.DAYS(Raw_data_US_healthcare[[#This Row],[Discharge Date]],Raw_data_US_healthcare[[#This Row],[Date of Admission]])</f>
        <v>15</v>
      </c>
    </row>
    <row r="1352" spans="1:20" x14ac:dyDescent="0.3">
      <c r="A1352" t="s">
        <v>26512</v>
      </c>
      <c r="B1352" t="s">
        <v>3977</v>
      </c>
      <c r="C1352">
        <v>25</v>
      </c>
      <c r="D1352" t="str">
        <f>IF(Raw_data_US_healthcare[[#This Row],[Age]]&lt;35,"Young",IF(Raw_data_US_healthcare[[#This Row],[Age]]&lt;60,"Middle","Senior"))</f>
        <v>Young</v>
      </c>
      <c r="E1352" t="s">
        <v>26</v>
      </c>
      <c r="F1352" t="s">
        <v>62</v>
      </c>
      <c r="G1352" t="s">
        <v>62</v>
      </c>
      <c r="H1352" t="s">
        <v>28</v>
      </c>
      <c r="I1352" s="2">
        <v>44668</v>
      </c>
      <c r="J1352" t="s">
        <v>3978</v>
      </c>
      <c r="K1352" t="s">
        <v>3979</v>
      </c>
      <c r="L1352" t="s">
        <v>60</v>
      </c>
      <c r="M1352">
        <v>44868.388599999998</v>
      </c>
      <c r="N1352">
        <v>357</v>
      </c>
      <c r="O1352" t="s">
        <v>43</v>
      </c>
      <c r="P1352" t="s">
        <v>43</v>
      </c>
      <c r="Q1352" s="2">
        <v>44697</v>
      </c>
      <c r="R1352" t="s">
        <v>44</v>
      </c>
      <c r="S1352" t="s">
        <v>45</v>
      </c>
      <c r="T1352">
        <f>_xlfn.DAYS(Raw_data_US_healthcare[[#This Row],[Discharge Date]],Raw_data_US_healthcare[[#This Row],[Date of Admission]])</f>
        <v>29</v>
      </c>
    </row>
    <row r="1353" spans="1:20" x14ac:dyDescent="0.3">
      <c r="A1353" t="s">
        <v>26512</v>
      </c>
      <c r="B1353" t="s">
        <v>3980</v>
      </c>
      <c r="C1353">
        <v>82</v>
      </c>
      <c r="D1353" t="str">
        <f>IF(Raw_data_US_healthcare[[#This Row],[Age]]&lt;35,"Young",IF(Raw_data_US_healthcare[[#This Row],[Age]]&lt;60,"Middle","Senior"))</f>
        <v>Senior</v>
      </c>
      <c r="E1353" t="s">
        <v>26</v>
      </c>
      <c r="F1353" t="s">
        <v>113</v>
      </c>
      <c r="G1353" t="s">
        <v>113</v>
      </c>
      <c r="H1353" t="s">
        <v>69</v>
      </c>
      <c r="I1353" s="2">
        <v>45064</v>
      </c>
      <c r="J1353" t="s">
        <v>3981</v>
      </c>
      <c r="K1353" t="s">
        <v>3982</v>
      </c>
      <c r="L1353" t="s">
        <v>56</v>
      </c>
      <c r="M1353">
        <v>53981.8004</v>
      </c>
      <c r="N1353">
        <v>416</v>
      </c>
      <c r="O1353" t="s">
        <v>39</v>
      </c>
      <c r="P1353" t="s">
        <v>39</v>
      </c>
      <c r="Q1353" s="2">
        <v>45071</v>
      </c>
      <c r="R1353" t="s">
        <v>44</v>
      </c>
      <c r="S1353" t="s">
        <v>45</v>
      </c>
      <c r="T1353">
        <f>_xlfn.DAYS(Raw_data_US_healthcare[[#This Row],[Discharge Date]],Raw_data_US_healthcare[[#This Row],[Date of Admission]])</f>
        <v>7</v>
      </c>
    </row>
    <row r="1354" spans="1:20" x14ac:dyDescent="0.3">
      <c r="A1354" t="s">
        <v>26512</v>
      </c>
      <c r="B1354" t="s">
        <v>3983</v>
      </c>
      <c r="C1354">
        <v>71</v>
      </c>
      <c r="D1354" t="str">
        <f>IF(Raw_data_US_healthcare[[#This Row],[Age]]&lt;35,"Young",IF(Raw_data_US_healthcare[[#This Row],[Age]]&lt;60,"Middle","Senior"))</f>
        <v>Senior</v>
      </c>
      <c r="E1354" t="s">
        <v>26</v>
      </c>
      <c r="F1354" t="s">
        <v>27</v>
      </c>
      <c r="G1354" t="s">
        <v>27</v>
      </c>
      <c r="H1354" t="s">
        <v>28</v>
      </c>
      <c r="I1354" s="2">
        <v>43958</v>
      </c>
      <c r="J1354" t="s">
        <v>3984</v>
      </c>
      <c r="K1354" t="s">
        <v>3985</v>
      </c>
      <c r="L1354" t="s">
        <v>56</v>
      </c>
      <c r="M1354">
        <v>36847.805099999998</v>
      </c>
      <c r="N1354">
        <v>113</v>
      </c>
      <c r="O1354" t="s">
        <v>43</v>
      </c>
      <c r="P1354" t="s">
        <v>43</v>
      </c>
      <c r="Q1354" s="2">
        <v>43965</v>
      </c>
      <c r="R1354" t="s">
        <v>32</v>
      </c>
      <c r="S1354" t="s">
        <v>24</v>
      </c>
      <c r="T1354">
        <f>_xlfn.DAYS(Raw_data_US_healthcare[[#This Row],[Discharge Date]],Raw_data_US_healthcare[[#This Row],[Date of Admission]])</f>
        <v>7</v>
      </c>
    </row>
    <row r="1355" spans="1:20" x14ac:dyDescent="0.3">
      <c r="A1355" t="s">
        <v>26512</v>
      </c>
      <c r="B1355" t="s">
        <v>3986</v>
      </c>
      <c r="C1355">
        <v>57</v>
      </c>
      <c r="D1355" t="str">
        <f>IF(Raw_data_US_healthcare[[#This Row],[Age]]&lt;35,"Young",IF(Raw_data_US_healthcare[[#This Row],[Age]]&lt;60,"Middle","Senior"))</f>
        <v>Middle</v>
      </c>
      <c r="E1355" t="s">
        <v>26</v>
      </c>
      <c r="F1355" t="s">
        <v>17</v>
      </c>
      <c r="G1355" t="s">
        <v>17</v>
      </c>
      <c r="H1355" t="s">
        <v>18</v>
      </c>
      <c r="I1355" s="2">
        <v>44613</v>
      </c>
      <c r="J1355" t="s">
        <v>3987</v>
      </c>
      <c r="K1355" t="s">
        <v>3988</v>
      </c>
      <c r="L1355" t="s">
        <v>52</v>
      </c>
      <c r="M1355">
        <v>57924.829700000002</v>
      </c>
      <c r="N1355">
        <v>453</v>
      </c>
      <c r="O1355" t="s">
        <v>39</v>
      </c>
      <c r="P1355" t="s">
        <v>39</v>
      </c>
      <c r="Q1355" s="2">
        <v>44634</v>
      </c>
      <c r="R1355" t="s">
        <v>32</v>
      </c>
      <c r="S1355" t="s">
        <v>24</v>
      </c>
      <c r="T1355">
        <f>_xlfn.DAYS(Raw_data_US_healthcare[[#This Row],[Discharge Date]],Raw_data_US_healthcare[[#This Row],[Date of Admission]])</f>
        <v>21</v>
      </c>
    </row>
    <row r="1356" spans="1:20" x14ac:dyDescent="0.3">
      <c r="A1356" t="s">
        <v>26512</v>
      </c>
      <c r="B1356" t="s">
        <v>3989</v>
      </c>
      <c r="C1356">
        <v>41</v>
      </c>
      <c r="D1356" t="str">
        <f>IF(Raw_data_US_healthcare[[#This Row],[Age]]&lt;35,"Young",IF(Raw_data_US_healthcare[[#This Row],[Age]]&lt;60,"Middle","Senior"))</f>
        <v>Middle</v>
      </c>
      <c r="E1356" t="s">
        <v>26</v>
      </c>
      <c r="F1356" t="s">
        <v>62</v>
      </c>
      <c r="G1356" t="s">
        <v>62</v>
      </c>
      <c r="H1356" t="s">
        <v>28</v>
      </c>
      <c r="I1356" s="2">
        <v>44974</v>
      </c>
      <c r="J1356" t="s">
        <v>3990</v>
      </c>
      <c r="K1356" t="s">
        <v>3991</v>
      </c>
      <c r="L1356" t="s">
        <v>60</v>
      </c>
      <c r="M1356">
        <v>14663.1896</v>
      </c>
      <c r="N1356">
        <v>134</v>
      </c>
      <c r="O1356" t="s">
        <v>39</v>
      </c>
      <c r="P1356" t="s">
        <v>39</v>
      </c>
      <c r="Q1356" s="2">
        <v>44976</v>
      </c>
      <c r="R1356" t="s">
        <v>48</v>
      </c>
      <c r="S1356" t="s">
        <v>33</v>
      </c>
      <c r="T1356">
        <f>_xlfn.DAYS(Raw_data_US_healthcare[[#This Row],[Discharge Date]],Raw_data_US_healthcare[[#This Row],[Date of Admission]])</f>
        <v>2</v>
      </c>
    </row>
    <row r="1357" spans="1:20" x14ac:dyDescent="0.3">
      <c r="A1357" t="s">
        <v>26512</v>
      </c>
      <c r="B1357" t="s">
        <v>3992</v>
      </c>
      <c r="C1357">
        <v>18</v>
      </c>
      <c r="D1357" t="str">
        <f>IF(Raw_data_US_healthcare[[#This Row],[Age]]&lt;35,"Young",IF(Raw_data_US_healthcare[[#This Row],[Age]]&lt;60,"Middle","Senior"))</f>
        <v>Young</v>
      </c>
      <c r="E1357" t="s">
        <v>26</v>
      </c>
      <c r="F1357" t="s">
        <v>88</v>
      </c>
      <c r="G1357" t="s">
        <v>88</v>
      </c>
      <c r="H1357" t="s">
        <v>36</v>
      </c>
      <c r="I1357" s="2">
        <v>43930</v>
      </c>
      <c r="J1357" t="s">
        <v>3993</v>
      </c>
      <c r="K1357" t="s">
        <v>3994</v>
      </c>
      <c r="L1357" t="s">
        <v>60</v>
      </c>
      <c r="M1357">
        <v>11742.1361</v>
      </c>
      <c r="N1357">
        <v>158</v>
      </c>
      <c r="O1357" t="s">
        <v>39</v>
      </c>
      <c r="P1357" t="s">
        <v>39</v>
      </c>
      <c r="Q1357" s="2">
        <v>43943</v>
      </c>
      <c r="R1357" t="s">
        <v>23</v>
      </c>
      <c r="S1357" t="s">
        <v>33</v>
      </c>
      <c r="T1357">
        <f>_xlfn.DAYS(Raw_data_US_healthcare[[#This Row],[Discharge Date]],Raw_data_US_healthcare[[#This Row],[Date of Admission]])</f>
        <v>13</v>
      </c>
    </row>
    <row r="1358" spans="1:20" x14ac:dyDescent="0.3">
      <c r="A1358" t="s">
        <v>26512</v>
      </c>
      <c r="B1358" t="s">
        <v>3995</v>
      </c>
      <c r="C1358">
        <v>44</v>
      </c>
      <c r="D1358" t="str">
        <f>IF(Raw_data_US_healthcare[[#This Row],[Age]]&lt;35,"Young",IF(Raw_data_US_healthcare[[#This Row],[Age]]&lt;60,"Middle","Senior"))</f>
        <v>Middle</v>
      </c>
      <c r="E1358" t="s">
        <v>26</v>
      </c>
      <c r="F1358" t="s">
        <v>17</v>
      </c>
      <c r="G1358" t="s">
        <v>17</v>
      </c>
      <c r="H1358" t="s">
        <v>69</v>
      </c>
      <c r="I1358" s="2">
        <v>43954</v>
      </c>
      <c r="J1358" t="s">
        <v>3996</v>
      </c>
      <c r="K1358" t="s">
        <v>3997</v>
      </c>
      <c r="L1358" t="s">
        <v>31</v>
      </c>
      <c r="M1358">
        <v>52579.819300000003</v>
      </c>
      <c r="N1358">
        <v>470</v>
      </c>
      <c r="O1358" t="s">
        <v>22</v>
      </c>
      <c r="P1358" t="s">
        <v>22</v>
      </c>
      <c r="Q1358" s="2">
        <v>43971</v>
      </c>
      <c r="R1358" t="s">
        <v>23</v>
      </c>
      <c r="S1358" t="s">
        <v>24</v>
      </c>
      <c r="T1358">
        <f>_xlfn.DAYS(Raw_data_US_healthcare[[#This Row],[Discharge Date]],Raw_data_US_healthcare[[#This Row],[Date of Admission]])</f>
        <v>17</v>
      </c>
    </row>
    <row r="1359" spans="1:20" x14ac:dyDescent="0.3">
      <c r="A1359" t="s">
        <v>26511</v>
      </c>
      <c r="B1359" t="s">
        <v>3998</v>
      </c>
      <c r="C1359">
        <v>38</v>
      </c>
      <c r="D1359" t="str">
        <f>IF(Raw_data_US_healthcare[[#This Row],[Age]]&lt;35,"Young",IF(Raw_data_US_healthcare[[#This Row],[Age]]&lt;60,"Middle","Senior"))</f>
        <v>Middle</v>
      </c>
      <c r="E1359" t="s">
        <v>16</v>
      </c>
      <c r="F1359" t="s">
        <v>27</v>
      </c>
      <c r="G1359" t="s">
        <v>27</v>
      </c>
      <c r="H1359" t="s">
        <v>69</v>
      </c>
      <c r="I1359" s="2">
        <v>44191</v>
      </c>
      <c r="J1359" t="s">
        <v>3999</v>
      </c>
      <c r="K1359" t="s">
        <v>4000</v>
      </c>
      <c r="L1359" t="s">
        <v>56</v>
      </c>
      <c r="M1359">
        <v>64160.686900000001</v>
      </c>
      <c r="N1359">
        <v>147</v>
      </c>
      <c r="O1359" t="s">
        <v>22</v>
      </c>
      <c r="P1359" t="s">
        <v>22</v>
      </c>
      <c r="Q1359" s="2">
        <v>44214</v>
      </c>
      <c r="R1359" t="s">
        <v>48</v>
      </c>
      <c r="S1359" t="s">
        <v>45</v>
      </c>
      <c r="T1359">
        <f>_xlfn.DAYS(Raw_data_US_healthcare[[#This Row],[Discharge Date]],Raw_data_US_healthcare[[#This Row],[Date of Admission]])</f>
        <v>23</v>
      </c>
    </row>
    <row r="1360" spans="1:20" x14ac:dyDescent="0.3">
      <c r="A1360" t="s">
        <v>26512</v>
      </c>
      <c r="B1360" t="s">
        <v>4001</v>
      </c>
      <c r="C1360">
        <v>65</v>
      </c>
      <c r="D1360" t="str">
        <f>IF(Raw_data_US_healthcare[[#This Row],[Age]]&lt;35,"Young",IF(Raw_data_US_healthcare[[#This Row],[Age]]&lt;60,"Middle","Senior"))</f>
        <v>Senior</v>
      </c>
      <c r="E1360" t="s">
        <v>26</v>
      </c>
      <c r="F1360" t="s">
        <v>228</v>
      </c>
      <c r="G1360" t="s">
        <v>228</v>
      </c>
      <c r="H1360" t="s">
        <v>26514</v>
      </c>
      <c r="I1360" s="2">
        <v>45051</v>
      </c>
      <c r="J1360" t="s">
        <v>4002</v>
      </c>
      <c r="K1360" t="s">
        <v>4003</v>
      </c>
      <c r="L1360" t="s">
        <v>56</v>
      </c>
      <c r="M1360">
        <v>1663.3429000000001</v>
      </c>
      <c r="N1360">
        <v>335</v>
      </c>
      <c r="O1360" t="s">
        <v>43</v>
      </c>
      <c r="P1360" t="s">
        <v>43</v>
      </c>
      <c r="Q1360" s="2">
        <v>45075</v>
      </c>
      <c r="R1360" t="s">
        <v>32</v>
      </c>
      <c r="S1360" t="s">
        <v>33</v>
      </c>
      <c r="T1360">
        <f>_xlfn.DAYS(Raw_data_US_healthcare[[#This Row],[Discharge Date]],Raw_data_US_healthcare[[#This Row],[Date of Admission]])</f>
        <v>24</v>
      </c>
    </row>
    <row r="1361" spans="1:20" x14ac:dyDescent="0.3">
      <c r="A1361" t="s">
        <v>26511</v>
      </c>
      <c r="B1361" t="s">
        <v>4004</v>
      </c>
      <c r="C1361">
        <v>68</v>
      </c>
      <c r="D1361" t="str">
        <f>IF(Raw_data_US_healthcare[[#This Row],[Age]]&lt;35,"Young",IF(Raw_data_US_healthcare[[#This Row],[Age]]&lt;60,"Middle","Senior"))</f>
        <v>Senior</v>
      </c>
      <c r="E1361" t="s">
        <v>16</v>
      </c>
      <c r="F1361" t="s">
        <v>49</v>
      </c>
      <c r="G1361" t="s">
        <v>49</v>
      </c>
      <c r="H1361" t="s">
        <v>36</v>
      </c>
      <c r="I1361" s="2">
        <v>43771</v>
      </c>
      <c r="J1361" t="s">
        <v>4005</v>
      </c>
      <c r="K1361" t="s">
        <v>4006</v>
      </c>
      <c r="L1361" t="s">
        <v>56</v>
      </c>
      <c r="M1361">
        <v>15174.243700000001</v>
      </c>
      <c r="N1361">
        <v>157</v>
      </c>
      <c r="O1361" t="s">
        <v>22</v>
      </c>
      <c r="P1361" t="s">
        <v>22</v>
      </c>
      <c r="Q1361" s="2">
        <v>43790</v>
      </c>
      <c r="R1361" t="s">
        <v>48</v>
      </c>
      <c r="S1361" t="s">
        <v>45</v>
      </c>
      <c r="T1361">
        <f>_xlfn.DAYS(Raw_data_US_healthcare[[#This Row],[Discharge Date]],Raw_data_US_healthcare[[#This Row],[Date of Admission]])</f>
        <v>19</v>
      </c>
    </row>
    <row r="1362" spans="1:20" x14ac:dyDescent="0.3">
      <c r="A1362" t="s">
        <v>26512</v>
      </c>
      <c r="B1362" t="s">
        <v>4007</v>
      </c>
      <c r="C1362">
        <v>18</v>
      </c>
      <c r="D1362" t="str">
        <f>IF(Raw_data_US_healthcare[[#This Row],[Age]]&lt;35,"Young",IF(Raw_data_US_healthcare[[#This Row],[Age]]&lt;60,"Middle","Senior"))</f>
        <v>Young</v>
      </c>
      <c r="E1362" t="s">
        <v>26</v>
      </c>
      <c r="F1362" t="s">
        <v>113</v>
      </c>
      <c r="G1362" t="s">
        <v>113</v>
      </c>
      <c r="H1362" t="s">
        <v>28</v>
      </c>
      <c r="I1362" s="2">
        <v>44994</v>
      </c>
      <c r="J1362" t="s">
        <v>4008</v>
      </c>
      <c r="K1362" t="s">
        <v>4009</v>
      </c>
      <c r="L1362" t="s">
        <v>60</v>
      </c>
      <c r="M1362">
        <v>37864.821400000001</v>
      </c>
      <c r="N1362">
        <v>298</v>
      </c>
      <c r="O1362" t="s">
        <v>39</v>
      </c>
      <c r="P1362" t="s">
        <v>39</v>
      </c>
      <c r="Q1362" s="2">
        <v>45003</v>
      </c>
      <c r="R1362" t="s">
        <v>32</v>
      </c>
      <c r="S1362" t="s">
        <v>33</v>
      </c>
      <c r="T1362">
        <f>_xlfn.DAYS(Raw_data_US_healthcare[[#This Row],[Discharge Date]],Raw_data_US_healthcare[[#This Row],[Date of Admission]])</f>
        <v>9</v>
      </c>
    </row>
    <row r="1363" spans="1:20" x14ac:dyDescent="0.3">
      <c r="A1363" t="s">
        <v>26512</v>
      </c>
      <c r="B1363" t="s">
        <v>4010</v>
      </c>
      <c r="C1363">
        <v>33</v>
      </c>
      <c r="D1363" t="str">
        <f>IF(Raw_data_US_healthcare[[#This Row],[Age]]&lt;35,"Young",IF(Raw_data_US_healthcare[[#This Row],[Age]]&lt;60,"Middle","Senior"))</f>
        <v>Young</v>
      </c>
      <c r="E1363" t="s">
        <v>26</v>
      </c>
      <c r="F1363" t="s">
        <v>88</v>
      </c>
      <c r="G1363" t="s">
        <v>88</v>
      </c>
      <c r="H1363" t="s">
        <v>28</v>
      </c>
      <c r="I1363" s="2">
        <v>44889</v>
      </c>
      <c r="J1363" t="s">
        <v>4011</v>
      </c>
      <c r="K1363" t="s">
        <v>4012</v>
      </c>
      <c r="L1363" t="s">
        <v>60</v>
      </c>
      <c r="M1363">
        <v>15775.970799999999</v>
      </c>
      <c r="N1363">
        <v>488</v>
      </c>
      <c r="O1363" t="s">
        <v>43</v>
      </c>
      <c r="P1363" t="s">
        <v>43</v>
      </c>
      <c r="Q1363" s="2">
        <v>44912</v>
      </c>
      <c r="R1363" t="s">
        <v>83</v>
      </c>
      <c r="S1363" t="s">
        <v>33</v>
      </c>
      <c r="T1363">
        <f>_xlfn.DAYS(Raw_data_US_healthcare[[#This Row],[Discharge Date]],Raw_data_US_healthcare[[#This Row],[Date of Admission]])</f>
        <v>23</v>
      </c>
    </row>
    <row r="1364" spans="1:20" x14ac:dyDescent="0.3">
      <c r="A1364" t="s">
        <v>26512</v>
      </c>
      <c r="B1364" t="s">
        <v>4013</v>
      </c>
      <c r="C1364">
        <v>33</v>
      </c>
      <c r="D1364" t="str">
        <f>IF(Raw_data_US_healthcare[[#This Row],[Age]]&lt;35,"Young",IF(Raw_data_US_healthcare[[#This Row],[Age]]&lt;60,"Middle","Senior"))</f>
        <v>Young</v>
      </c>
      <c r="E1364" t="s">
        <v>26</v>
      </c>
      <c r="F1364" t="s">
        <v>88</v>
      </c>
      <c r="G1364" t="s">
        <v>88</v>
      </c>
      <c r="H1364" t="s">
        <v>28</v>
      </c>
      <c r="I1364" s="2">
        <v>44969</v>
      </c>
      <c r="J1364" t="s">
        <v>4014</v>
      </c>
      <c r="K1364" t="s">
        <v>4015</v>
      </c>
      <c r="L1364" t="s">
        <v>56</v>
      </c>
      <c r="M1364">
        <v>25708.313099999999</v>
      </c>
      <c r="N1364">
        <v>370</v>
      </c>
      <c r="O1364" t="s">
        <v>43</v>
      </c>
      <c r="P1364" t="s">
        <v>43</v>
      </c>
      <c r="Q1364" s="2">
        <v>44995</v>
      </c>
      <c r="R1364" t="s">
        <v>48</v>
      </c>
      <c r="S1364" t="s">
        <v>45</v>
      </c>
      <c r="T1364">
        <f>_xlfn.DAYS(Raw_data_US_healthcare[[#This Row],[Discharge Date]],Raw_data_US_healthcare[[#This Row],[Date of Admission]])</f>
        <v>26</v>
      </c>
    </row>
    <row r="1365" spans="1:20" x14ac:dyDescent="0.3">
      <c r="A1365" t="s">
        <v>26512</v>
      </c>
      <c r="B1365" t="s">
        <v>4016</v>
      </c>
      <c r="C1365">
        <v>51</v>
      </c>
      <c r="D1365" t="str">
        <f>IF(Raw_data_US_healthcare[[#This Row],[Age]]&lt;35,"Young",IF(Raw_data_US_healthcare[[#This Row],[Age]]&lt;60,"Middle","Senior"))</f>
        <v>Middle</v>
      </c>
      <c r="E1365" t="s">
        <v>26</v>
      </c>
      <c r="F1365" t="s">
        <v>113</v>
      </c>
      <c r="G1365" t="s">
        <v>113</v>
      </c>
      <c r="H1365" t="s">
        <v>28</v>
      </c>
      <c r="I1365" s="2">
        <v>44181</v>
      </c>
      <c r="J1365" t="s">
        <v>4017</v>
      </c>
      <c r="K1365" t="s">
        <v>2445</v>
      </c>
      <c r="L1365" t="s">
        <v>56</v>
      </c>
      <c r="M1365">
        <v>28888.073199999999</v>
      </c>
      <c r="N1365">
        <v>213</v>
      </c>
      <c r="O1365" t="s">
        <v>43</v>
      </c>
      <c r="P1365" t="s">
        <v>43</v>
      </c>
      <c r="Q1365" s="2">
        <v>44182</v>
      </c>
      <c r="R1365" t="s">
        <v>83</v>
      </c>
      <c r="S1365" t="s">
        <v>24</v>
      </c>
      <c r="T1365">
        <f>_xlfn.DAYS(Raw_data_US_healthcare[[#This Row],[Discharge Date]],Raw_data_US_healthcare[[#This Row],[Date of Admission]])</f>
        <v>1</v>
      </c>
    </row>
    <row r="1366" spans="1:20" x14ac:dyDescent="0.3">
      <c r="A1366" t="s">
        <v>26512</v>
      </c>
      <c r="B1366" t="s">
        <v>4018</v>
      </c>
      <c r="C1366">
        <v>84</v>
      </c>
      <c r="D1366" t="str">
        <f>IF(Raw_data_US_healthcare[[#This Row],[Age]]&lt;35,"Young",IF(Raw_data_US_healthcare[[#This Row],[Age]]&lt;60,"Middle","Senior"))</f>
        <v>Senior</v>
      </c>
      <c r="E1366" t="s">
        <v>26</v>
      </c>
      <c r="F1366" t="s">
        <v>62</v>
      </c>
      <c r="G1366" t="s">
        <v>62</v>
      </c>
      <c r="H1366" t="s">
        <v>26516</v>
      </c>
      <c r="I1366" s="2">
        <v>43541</v>
      </c>
      <c r="J1366" t="s">
        <v>4019</v>
      </c>
      <c r="K1366" t="s">
        <v>933</v>
      </c>
      <c r="L1366" t="s">
        <v>52</v>
      </c>
      <c r="M1366">
        <v>11162.173000000001</v>
      </c>
      <c r="N1366">
        <v>247</v>
      </c>
      <c r="O1366" t="s">
        <v>43</v>
      </c>
      <c r="P1366" t="s">
        <v>43</v>
      </c>
      <c r="Q1366" s="2">
        <v>43550</v>
      </c>
      <c r="R1366" t="s">
        <v>44</v>
      </c>
      <c r="S1366" t="s">
        <v>45</v>
      </c>
      <c r="T1366">
        <f>_xlfn.DAYS(Raw_data_US_healthcare[[#This Row],[Discharge Date]],Raw_data_US_healthcare[[#This Row],[Date of Admission]])</f>
        <v>9</v>
      </c>
    </row>
    <row r="1367" spans="1:20" x14ac:dyDescent="0.3">
      <c r="A1367" t="s">
        <v>26512</v>
      </c>
      <c r="B1367" t="s">
        <v>562</v>
      </c>
      <c r="C1367">
        <v>23</v>
      </c>
      <c r="D1367" t="str">
        <f>IF(Raw_data_US_healthcare[[#This Row],[Age]]&lt;35,"Young",IF(Raw_data_US_healthcare[[#This Row],[Age]]&lt;60,"Middle","Senior"))</f>
        <v>Young</v>
      </c>
      <c r="E1367" t="s">
        <v>26</v>
      </c>
      <c r="F1367" t="s">
        <v>17</v>
      </c>
      <c r="G1367" t="s">
        <v>17</v>
      </c>
      <c r="H1367" t="s">
        <v>36</v>
      </c>
      <c r="I1367" s="2">
        <v>43735</v>
      </c>
      <c r="J1367" t="s">
        <v>4020</v>
      </c>
      <c r="K1367" t="s">
        <v>4021</v>
      </c>
      <c r="L1367" t="s">
        <v>60</v>
      </c>
      <c r="M1367">
        <v>4577.1902</v>
      </c>
      <c r="N1367">
        <v>386</v>
      </c>
      <c r="O1367" t="s">
        <v>39</v>
      </c>
      <c r="P1367" t="s">
        <v>39</v>
      </c>
      <c r="Q1367" s="2">
        <v>43752</v>
      </c>
      <c r="R1367" t="s">
        <v>23</v>
      </c>
      <c r="S1367" t="s">
        <v>24</v>
      </c>
      <c r="T1367">
        <f>_xlfn.DAYS(Raw_data_US_healthcare[[#This Row],[Discharge Date]],Raw_data_US_healthcare[[#This Row],[Date of Admission]])</f>
        <v>17</v>
      </c>
    </row>
    <row r="1368" spans="1:20" x14ac:dyDescent="0.3">
      <c r="A1368" t="s">
        <v>26511</v>
      </c>
      <c r="B1368" t="s">
        <v>4022</v>
      </c>
      <c r="C1368">
        <v>72</v>
      </c>
      <c r="D1368" t="str">
        <f>IF(Raw_data_US_healthcare[[#This Row],[Age]]&lt;35,"Young",IF(Raw_data_US_healthcare[[#This Row],[Age]]&lt;60,"Middle","Senior"))</f>
        <v>Senior</v>
      </c>
      <c r="E1368" t="s">
        <v>16</v>
      </c>
      <c r="F1368" t="s">
        <v>27</v>
      </c>
      <c r="G1368" t="s">
        <v>27</v>
      </c>
      <c r="H1368" t="s">
        <v>18</v>
      </c>
      <c r="I1368" s="2">
        <v>43986</v>
      </c>
      <c r="J1368" t="s">
        <v>4023</v>
      </c>
      <c r="K1368" t="s">
        <v>4024</v>
      </c>
      <c r="L1368" t="s">
        <v>60</v>
      </c>
      <c r="M1368">
        <v>17541.665199999999</v>
      </c>
      <c r="N1368">
        <v>220</v>
      </c>
      <c r="O1368" t="s">
        <v>43</v>
      </c>
      <c r="P1368" t="s">
        <v>43</v>
      </c>
      <c r="Q1368" s="2">
        <v>43992</v>
      </c>
      <c r="R1368" t="s">
        <v>32</v>
      </c>
      <c r="S1368" t="s">
        <v>45</v>
      </c>
      <c r="T1368">
        <f>_xlfn.DAYS(Raw_data_US_healthcare[[#This Row],[Discharge Date]],Raw_data_US_healthcare[[#This Row],[Date of Admission]])</f>
        <v>6</v>
      </c>
    </row>
    <row r="1369" spans="1:20" x14ac:dyDescent="0.3">
      <c r="A1369" t="s">
        <v>26511</v>
      </c>
      <c r="B1369" t="s">
        <v>4025</v>
      </c>
      <c r="C1369">
        <v>78</v>
      </c>
      <c r="D1369" t="str">
        <f>IF(Raw_data_US_healthcare[[#This Row],[Age]]&lt;35,"Young",IF(Raw_data_US_healthcare[[#This Row],[Age]]&lt;60,"Middle","Senior"))</f>
        <v>Senior</v>
      </c>
      <c r="E1369" t="s">
        <v>16</v>
      </c>
      <c r="F1369" t="s">
        <v>62</v>
      </c>
      <c r="G1369" t="s">
        <v>62</v>
      </c>
      <c r="H1369" t="s">
        <v>69</v>
      </c>
      <c r="I1369" s="2">
        <v>43709</v>
      </c>
      <c r="J1369" t="s">
        <v>4026</v>
      </c>
      <c r="K1369" t="s">
        <v>4027</v>
      </c>
      <c r="L1369" t="s">
        <v>31</v>
      </c>
      <c r="M1369">
        <v>63531.331299999998</v>
      </c>
      <c r="N1369">
        <v>227</v>
      </c>
      <c r="O1369" t="s">
        <v>22</v>
      </c>
      <c r="P1369" t="s">
        <v>22</v>
      </c>
      <c r="Q1369" s="2">
        <v>43711</v>
      </c>
      <c r="R1369" t="s">
        <v>23</v>
      </c>
      <c r="S1369" t="s">
        <v>33</v>
      </c>
      <c r="T1369">
        <f>_xlfn.DAYS(Raw_data_US_healthcare[[#This Row],[Discharge Date]],Raw_data_US_healthcare[[#This Row],[Date of Admission]])</f>
        <v>2</v>
      </c>
    </row>
    <row r="1370" spans="1:20" x14ac:dyDescent="0.3">
      <c r="A1370" t="s">
        <v>26511</v>
      </c>
      <c r="B1370" t="s">
        <v>4028</v>
      </c>
      <c r="C1370">
        <v>77</v>
      </c>
      <c r="D1370" t="str">
        <f>IF(Raw_data_US_healthcare[[#This Row],[Age]]&lt;35,"Young",IF(Raw_data_US_healthcare[[#This Row],[Age]]&lt;60,"Middle","Senior"))</f>
        <v>Senior</v>
      </c>
      <c r="E1370" t="s">
        <v>16</v>
      </c>
      <c r="F1370" t="s">
        <v>17</v>
      </c>
      <c r="G1370" t="s">
        <v>17</v>
      </c>
      <c r="H1370" t="s">
        <v>69</v>
      </c>
      <c r="I1370" s="2">
        <v>44910</v>
      </c>
      <c r="J1370" t="s">
        <v>4029</v>
      </c>
      <c r="K1370" t="s">
        <v>2499</v>
      </c>
      <c r="L1370" t="s">
        <v>52</v>
      </c>
      <c r="M1370">
        <v>61732.547599999998</v>
      </c>
      <c r="N1370">
        <v>366</v>
      </c>
      <c r="O1370" t="s">
        <v>39</v>
      </c>
      <c r="P1370" t="s">
        <v>39</v>
      </c>
      <c r="Q1370" s="2">
        <v>44932</v>
      </c>
      <c r="R1370" t="s">
        <v>32</v>
      </c>
      <c r="S1370" t="s">
        <v>33</v>
      </c>
      <c r="T1370">
        <f>_xlfn.DAYS(Raw_data_US_healthcare[[#This Row],[Discharge Date]],Raw_data_US_healthcare[[#This Row],[Date of Admission]])</f>
        <v>22</v>
      </c>
    </row>
    <row r="1371" spans="1:20" x14ac:dyDescent="0.3">
      <c r="A1371" t="s">
        <v>26512</v>
      </c>
      <c r="B1371" t="s">
        <v>138</v>
      </c>
      <c r="C1371">
        <v>37</v>
      </c>
      <c r="D1371" t="str">
        <f>IF(Raw_data_US_healthcare[[#This Row],[Age]]&lt;35,"Young",IF(Raw_data_US_healthcare[[#This Row],[Age]]&lt;60,"Middle","Senior"))</f>
        <v>Middle</v>
      </c>
      <c r="E1371" t="s">
        <v>26</v>
      </c>
      <c r="F1371" t="s">
        <v>228</v>
      </c>
      <c r="G1371" t="s">
        <v>228</v>
      </c>
      <c r="H1371" t="s">
        <v>28</v>
      </c>
      <c r="I1371" s="2">
        <v>44153</v>
      </c>
      <c r="J1371" t="s">
        <v>4030</v>
      </c>
      <c r="K1371" t="s">
        <v>4031</v>
      </c>
      <c r="L1371" t="s">
        <v>52</v>
      </c>
      <c r="M1371">
        <v>43446.104700000004</v>
      </c>
      <c r="N1371">
        <v>220</v>
      </c>
      <c r="O1371" t="s">
        <v>39</v>
      </c>
      <c r="P1371" t="s">
        <v>39</v>
      </c>
      <c r="Q1371" s="2">
        <v>44158</v>
      </c>
      <c r="R1371" t="s">
        <v>83</v>
      </c>
      <c r="S1371" t="s">
        <v>45</v>
      </c>
      <c r="T1371">
        <f>_xlfn.DAYS(Raw_data_US_healthcare[[#This Row],[Discharge Date]],Raw_data_US_healthcare[[#This Row],[Date of Admission]])</f>
        <v>5</v>
      </c>
    </row>
    <row r="1372" spans="1:20" x14ac:dyDescent="0.3">
      <c r="A1372" t="s">
        <v>26512</v>
      </c>
      <c r="B1372" t="s">
        <v>4032</v>
      </c>
      <c r="C1372">
        <v>61</v>
      </c>
      <c r="D1372" t="str">
        <f>IF(Raw_data_US_healthcare[[#This Row],[Age]]&lt;35,"Young",IF(Raw_data_US_healthcare[[#This Row],[Age]]&lt;60,"Middle","Senior"))</f>
        <v>Senior</v>
      </c>
      <c r="E1372" t="s">
        <v>26</v>
      </c>
      <c r="F1372" t="s">
        <v>113</v>
      </c>
      <c r="G1372" t="s">
        <v>113</v>
      </c>
      <c r="H1372" t="s">
        <v>26514</v>
      </c>
      <c r="I1372" s="2">
        <v>44211</v>
      </c>
      <c r="J1372" t="s">
        <v>4033</v>
      </c>
      <c r="K1372" t="s">
        <v>620</v>
      </c>
      <c r="L1372" t="s">
        <v>21</v>
      </c>
      <c r="M1372">
        <v>1803.7593999999999</v>
      </c>
      <c r="N1372">
        <v>411</v>
      </c>
      <c r="O1372" t="s">
        <v>22</v>
      </c>
      <c r="P1372" t="s">
        <v>22</v>
      </c>
      <c r="Q1372" s="2">
        <v>44232</v>
      </c>
      <c r="R1372" t="s">
        <v>23</v>
      </c>
      <c r="S1372" t="s">
        <v>24</v>
      </c>
      <c r="T1372">
        <f>_xlfn.DAYS(Raw_data_US_healthcare[[#This Row],[Discharge Date]],Raw_data_US_healthcare[[#This Row],[Date of Admission]])</f>
        <v>21</v>
      </c>
    </row>
    <row r="1373" spans="1:20" x14ac:dyDescent="0.3">
      <c r="A1373" t="s">
        <v>26512</v>
      </c>
      <c r="B1373" t="s">
        <v>4034</v>
      </c>
      <c r="C1373">
        <v>47</v>
      </c>
      <c r="D1373" t="str">
        <f>IF(Raw_data_US_healthcare[[#This Row],[Age]]&lt;35,"Young",IF(Raw_data_US_healthcare[[#This Row],[Age]]&lt;60,"Middle","Senior"))</f>
        <v>Middle</v>
      </c>
      <c r="E1373" t="s">
        <v>26</v>
      </c>
      <c r="F1373" t="s">
        <v>113</v>
      </c>
      <c r="G1373" t="s">
        <v>113</v>
      </c>
      <c r="H1373" t="s">
        <v>69</v>
      </c>
      <c r="I1373" s="2">
        <v>44519</v>
      </c>
      <c r="J1373" t="s">
        <v>4035</v>
      </c>
      <c r="K1373" t="s">
        <v>2499</v>
      </c>
      <c r="L1373" t="s">
        <v>52</v>
      </c>
      <c r="M1373">
        <v>22429.0933</v>
      </c>
      <c r="N1373">
        <v>119</v>
      </c>
      <c r="O1373" t="s">
        <v>39</v>
      </c>
      <c r="P1373" t="s">
        <v>39</v>
      </c>
      <c r="Q1373" s="2">
        <v>44547</v>
      </c>
      <c r="R1373" t="s">
        <v>44</v>
      </c>
      <c r="S1373" t="s">
        <v>45</v>
      </c>
      <c r="T1373">
        <f>_xlfn.DAYS(Raw_data_US_healthcare[[#This Row],[Discharge Date]],Raw_data_US_healthcare[[#This Row],[Date of Admission]])</f>
        <v>28</v>
      </c>
    </row>
    <row r="1374" spans="1:20" x14ac:dyDescent="0.3">
      <c r="A1374" t="s">
        <v>26512</v>
      </c>
      <c r="B1374" t="s">
        <v>4036</v>
      </c>
      <c r="C1374">
        <v>63</v>
      </c>
      <c r="D1374" t="str">
        <f>IF(Raw_data_US_healthcare[[#This Row],[Age]]&lt;35,"Young",IF(Raw_data_US_healthcare[[#This Row],[Age]]&lt;60,"Middle","Senior"))</f>
        <v>Senior</v>
      </c>
      <c r="E1374" t="s">
        <v>26</v>
      </c>
      <c r="F1374" t="s">
        <v>35</v>
      </c>
      <c r="G1374" t="s">
        <v>35</v>
      </c>
      <c r="H1374" t="s">
        <v>18</v>
      </c>
      <c r="I1374" s="2">
        <v>44713</v>
      </c>
      <c r="J1374" t="s">
        <v>4037</v>
      </c>
      <c r="K1374" t="s">
        <v>4038</v>
      </c>
      <c r="L1374" t="s">
        <v>21</v>
      </c>
      <c r="M1374">
        <v>21570.351999999999</v>
      </c>
      <c r="N1374">
        <v>309</v>
      </c>
      <c r="O1374" t="s">
        <v>43</v>
      </c>
      <c r="P1374" t="s">
        <v>43</v>
      </c>
      <c r="Q1374" s="2">
        <v>44720</v>
      </c>
      <c r="R1374" t="s">
        <v>83</v>
      </c>
      <c r="S1374" t="s">
        <v>45</v>
      </c>
      <c r="T1374">
        <f>_xlfn.DAYS(Raw_data_US_healthcare[[#This Row],[Discharge Date]],Raw_data_US_healthcare[[#This Row],[Date of Admission]])</f>
        <v>7</v>
      </c>
    </row>
    <row r="1375" spans="1:20" x14ac:dyDescent="0.3">
      <c r="A1375" t="s">
        <v>26511</v>
      </c>
      <c r="B1375" t="s">
        <v>4039</v>
      </c>
      <c r="C1375">
        <v>24</v>
      </c>
      <c r="D1375" t="str">
        <f>IF(Raw_data_US_healthcare[[#This Row],[Age]]&lt;35,"Young",IF(Raw_data_US_healthcare[[#This Row],[Age]]&lt;60,"Middle","Senior"))</f>
        <v>Young</v>
      </c>
      <c r="E1375" t="s">
        <v>16</v>
      </c>
      <c r="F1375" t="s">
        <v>27</v>
      </c>
      <c r="G1375" t="s">
        <v>27</v>
      </c>
      <c r="H1375" t="s">
        <v>18</v>
      </c>
      <c r="I1375" s="2">
        <v>44296</v>
      </c>
      <c r="J1375" t="s">
        <v>4040</v>
      </c>
      <c r="K1375" t="s">
        <v>4041</v>
      </c>
      <c r="L1375" t="s">
        <v>56</v>
      </c>
      <c r="M1375">
        <v>22929.153699999999</v>
      </c>
      <c r="N1375">
        <v>336</v>
      </c>
      <c r="O1375" t="s">
        <v>43</v>
      </c>
      <c r="P1375" t="s">
        <v>43</v>
      </c>
      <c r="Q1375" s="2">
        <v>44300</v>
      </c>
      <c r="R1375" t="s">
        <v>44</v>
      </c>
      <c r="S1375" t="s">
        <v>33</v>
      </c>
      <c r="T1375">
        <f>_xlfn.DAYS(Raw_data_US_healthcare[[#This Row],[Discharge Date]],Raw_data_US_healthcare[[#This Row],[Date of Admission]])</f>
        <v>4</v>
      </c>
    </row>
    <row r="1376" spans="1:20" x14ac:dyDescent="0.3">
      <c r="A1376" t="s">
        <v>26511</v>
      </c>
      <c r="B1376" t="s">
        <v>4042</v>
      </c>
      <c r="C1376">
        <v>49</v>
      </c>
      <c r="D1376" t="str">
        <f>IF(Raw_data_US_healthcare[[#This Row],[Age]]&lt;35,"Young",IF(Raw_data_US_healthcare[[#This Row],[Age]]&lt;60,"Middle","Senior"))</f>
        <v>Middle</v>
      </c>
      <c r="E1376" t="s">
        <v>16</v>
      </c>
      <c r="F1376" t="s">
        <v>88</v>
      </c>
      <c r="G1376" t="s">
        <v>88</v>
      </c>
      <c r="H1376" t="s">
        <v>28</v>
      </c>
      <c r="I1376" s="2">
        <v>44592</v>
      </c>
      <c r="J1376" t="s">
        <v>4043</v>
      </c>
      <c r="K1376" t="s">
        <v>4044</v>
      </c>
      <c r="L1376" t="s">
        <v>56</v>
      </c>
      <c r="M1376">
        <v>40227.159099999997</v>
      </c>
      <c r="N1376">
        <v>409</v>
      </c>
      <c r="O1376" t="s">
        <v>43</v>
      </c>
      <c r="P1376" t="s">
        <v>43</v>
      </c>
      <c r="Q1376" s="2">
        <v>44615</v>
      </c>
      <c r="R1376" t="s">
        <v>83</v>
      </c>
      <c r="S1376" t="s">
        <v>33</v>
      </c>
      <c r="T1376">
        <f>_xlfn.DAYS(Raw_data_US_healthcare[[#This Row],[Discharge Date]],Raw_data_US_healthcare[[#This Row],[Date of Admission]])</f>
        <v>23</v>
      </c>
    </row>
    <row r="1377" spans="1:20" x14ac:dyDescent="0.3">
      <c r="A1377" t="s">
        <v>26511</v>
      </c>
      <c r="B1377" t="s">
        <v>4045</v>
      </c>
      <c r="C1377">
        <v>29</v>
      </c>
      <c r="D1377" t="str">
        <f>IF(Raw_data_US_healthcare[[#This Row],[Age]]&lt;35,"Young",IF(Raw_data_US_healthcare[[#This Row],[Age]]&lt;60,"Middle","Senior"))</f>
        <v>Young</v>
      </c>
      <c r="E1377" t="s">
        <v>16</v>
      </c>
      <c r="F1377" t="s">
        <v>27</v>
      </c>
      <c r="G1377" t="s">
        <v>27</v>
      </c>
      <c r="H1377" t="s">
        <v>36</v>
      </c>
      <c r="I1377" s="2">
        <v>44300</v>
      </c>
      <c r="J1377" t="s">
        <v>4046</v>
      </c>
      <c r="K1377" t="s">
        <v>4047</v>
      </c>
      <c r="L1377" t="s">
        <v>52</v>
      </c>
      <c r="M1377">
        <v>8413.4541000000008</v>
      </c>
      <c r="N1377">
        <v>444</v>
      </c>
      <c r="O1377" t="s">
        <v>22</v>
      </c>
      <c r="P1377" t="s">
        <v>22</v>
      </c>
      <c r="Q1377" s="2">
        <v>44304</v>
      </c>
      <c r="R1377" t="s">
        <v>44</v>
      </c>
      <c r="S1377" t="s">
        <v>45</v>
      </c>
      <c r="T1377">
        <f>_xlfn.DAYS(Raw_data_US_healthcare[[#This Row],[Discharge Date]],Raw_data_US_healthcare[[#This Row],[Date of Admission]])</f>
        <v>4</v>
      </c>
    </row>
    <row r="1378" spans="1:20" x14ac:dyDescent="0.3">
      <c r="A1378" t="s">
        <v>26511</v>
      </c>
      <c r="B1378" t="s">
        <v>4048</v>
      </c>
      <c r="C1378">
        <v>24</v>
      </c>
      <c r="D1378" t="str">
        <f>IF(Raw_data_US_healthcare[[#This Row],[Age]]&lt;35,"Young",IF(Raw_data_US_healthcare[[#This Row],[Age]]&lt;60,"Middle","Senior"))</f>
        <v>Young</v>
      </c>
      <c r="E1378" t="s">
        <v>16</v>
      </c>
      <c r="F1378" t="s">
        <v>17</v>
      </c>
      <c r="G1378" t="s">
        <v>17</v>
      </c>
      <c r="H1378" t="s">
        <v>26516</v>
      </c>
      <c r="I1378" s="2">
        <v>45212</v>
      </c>
      <c r="J1378" t="s">
        <v>4049</v>
      </c>
      <c r="K1378" t="s">
        <v>4050</v>
      </c>
      <c r="L1378" t="s">
        <v>56</v>
      </c>
      <c r="M1378">
        <v>17682.413100000002</v>
      </c>
      <c r="N1378">
        <v>377</v>
      </c>
      <c r="O1378" t="s">
        <v>39</v>
      </c>
      <c r="P1378" t="s">
        <v>39</v>
      </c>
      <c r="Q1378" s="2">
        <v>45235</v>
      </c>
      <c r="R1378" t="s">
        <v>48</v>
      </c>
      <c r="S1378" t="s">
        <v>33</v>
      </c>
      <c r="T1378">
        <f>_xlfn.DAYS(Raw_data_US_healthcare[[#This Row],[Discharge Date]],Raw_data_US_healthcare[[#This Row],[Date of Admission]])</f>
        <v>23</v>
      </c>
    </row>
    <row r="1379" spans="1:20" x14ac:dyDescent="0.3">
      <c r="A1379" t="s">
        <v>26512</v>
      </c>
      <c r="B1379" t="s">
        <v>4051</v>
      </c>
      <c r="C1379">
        <v>62</v>
      </c>
      <c r="D1379" t="str">
        <f>IF(Raw_data_US_healthcare[[#This Row],[Age]]&lt;35,"Young",IF(Raw_data_US_healthcare[[#This Row],[Age]]&lt;60,"Middle","Senior"))</f>
        <v>Senior</v>
      </c>
      <c r="E1379" t="s">
        <v>26</v>
      </c>
      <c r="F1379" t="s">
        <v>17</v>
      </c>
      <c r="G1379" t="s">
        <v>17</v>
      </c>
      <c r="H1379" t="s">
        <v>36</v>
      </c>
      <c r="I1379" s="2">
        <v>44992</v>
      </c>
      <c r="J1379" t="s">
        <v>4052</v>
      </c>
      <c r="K1379" t="s">
        <v>4053</v>
      </c>
      <c r="L1379" t="s">
        <v>21</v>
      </c>
      <c r="M1379">
        <v>21588.085599999999</v>
      </c>
      <c r="N1379">
        <v>122</v>
      </c>
      <c r="O1379" t="s">
        <v>43</v>
      </c>
      <c r="P1379" t="s">
        <v>43</v>
      </c>
      <c r="Q1379" s="2">
        <v>45008</v>
      </c>
      <c r="R1379" t="s">
        <v>32</v>
      </c>
      <c r="S1379" t="s">
        <v>24</v>
      </c>
      <c r="T1379">
        <f>_xlfn.DAYS(Raw_data_US_healthcare[[#This Row],[Discharge Date]],Raw_data_US_healthcare[[#This Row],[Date of Admission]])</f>
        <v>16</v>
      </c>
    </row>
    <row r="1380" spans="1:20" x14ac:dyDescent="0.3">
      <c r="A1380" t="s">
        <v>26511</v>
      </c>
      <c r="B1380" t="s">
        <v>4054</v>
      </c>
      <c r="C1380">
        <v>53</v>
      </c>
      <c r="D1380" t="str">
        <f>IF(Raw_data_US_healthcare[[#This Row],[Age]]&lt;35,"Young",IF(Raw_data_US_healthcare[[#This Row],[Age]]&lt;60,"Middle","Senior"))</f>
        <v>Middle</v>
      </c>
      <c r="E1380" t="s">
        <v>16</v>
      </c>
      <c r="F1380" t="s">
        <v>17</v>
      </c>
      <c r="G1380" t="s">
        <v>17</v>
      </c>
      <c r="H1380" t="s">
        <v>69</v>
      </c>
      <c r="I1380" s="2">
        <v>45156</v>
      </c>
      <c r="J1380" t="s">
        <v>4055</v>
      </c>
      <c r="K1380" t="s">
        <v>4056</v>
      </c>
      <c r="L1380" t="s">
        <v>52</v>
      </c>
      <c r="M1380">
        <v>7926.0789000000004</v>
      </c>
      <c r="N1380">
        <v>219</v>
      </c>
      <c r="O1380" t="s">
        <v>22</v>
      </c>
      <c r="P1380" t="s">
        <v>22</v>
      </c>
      <c r="Q1380" s="2">
        <v>45174</v>
      </c>
      <c r="R1380" t="s">
        <v>44</v>
      </c>
      <c r="S1380" t="s">
        <v>24</v>
      </c>
      <c r="T1380">
        <f>_xlfn.DAYS(Raw_data_US_healthcare[[#This Row],[Discharge Date]],Raw_data_US_healthcare[[#This Row],[Date of Admission]])</f>
        <v>18</v>
      </c>
    </row>
    <row r="1381" spans="1:20" x14ac:dyDescent="0.3">
      <c r="A1381" t="s">
        <v>26512</v>
      </c>
      <c r="B1381" t="s">
        <v>4057</v>
      </c>
      <c r="C1381">
        <v>64</v>
      </c>
      <c r="D1381" t="str">
        <f>IF(Raw_data_US_healthcare[[#This Row],[Age]]&lt;35,"Young",IF(Raw_data_US_healthcare[[#This Row],[Age]]&lt;60,"Middle","Senior"))</f>
        <v>Senior</v>
      </c>
      <c r="E1381" t="s">
        <v>26</v>
      </c>
      <c r="F1381" t="s">
        <v>113</v>
      </c>
      <c r="G1381" t="s">
        <v>113</v>
      </c>
      <c r="H1381" t="s">
        <v>26516</v>
      </c>
      <c r="I1381" s="2">
        <v>44907</v>
      </c>
      <c r="J1381" t="s">
        <v>4058</v>
      </c>
      <c r="K1381" t="s">
        <v>4059</v>
      </c>
      <c r="L1381" t="s">
        <v>21</v>
      </c>
      <c r="M1381">
        <v>7787.6144000000004</v>
      </c>
      <c r="N1381">
        <v>144</v>
      </c>
      <c r="O1381" t="s">
        <v>39</v>
      </c>
      <c r="P1381" t="s">
        <v>39</v>
      </c>
      <c r="Q1381" s="2">
        <v>44915</v>
      </c>
      <c r="R1381" t="s">
        <v>23</v>
      </c>
      <c r="S1381" t="s">
        <v>45</v>
      </c>
      <c r="T1381">
        <f>_xlfn.DAYS(Raw_data_US_healthcare[[#This Row],[Discharge Date]],Raw_data_US_healthcare[[#This Row],[Date of Admission]])</f>
        <v>8</v>
      </c>
    </row>
    <row r="1382" spans="1:20" x14ac:dyDescent="0.3">
      <c r="A1382" t="s">
        <v>26511</v>
      </c>
      <c r="B1382" t="s">
        <v>4060</v>
      </c>
      <c r="C1382">
        <v>20</v>
      </c>
      <c r="D1382" t="str">
        <f>IF(Raw_data_US_healthcare[[#This Row],[Age]]&lt;35,"Young",IF(Raw_data_US_healthcare[[#This Row],[Age]]&lt;60,"Middle","Senior"))</f>
        <v>Young</v>
      </c>
      <c r="E1382" t="s">
        <v>16</v>
      </c>
      <c r="F1382" t="s">
        <v>27</v>
      </c>
      <c r="G1382" t="s">
        <v>27</v>
      </c>
      <c r="H1382" t="s">
        <v>36</v>
      </c>
      <c r="I1382" s="2">
        <v>44635</v>
      </c>
      <c r="J1382" t="s">
        <v>4061</v>
      </c>
      <c r="K1382" t="s">
        <v>4062</v>
      </c>
      <c r="L1382" t="s">
        <v>60</v>
      </c>
      <c r="M1382">
        <v>4514.1954999999998</v>
      </c>
      <c r="N1382">
        <v>181</v>
      </c>
      <c r="O1382" t="s">
        <v>22</v>
      </c>
      <c r="P1382" t="s">
        <v>22</v>
      </c>
      <c r="Q1382" s="2">
        <v>44636</v>
      </c>
      <c r="R1382" t="s">
        <v>83</v>
      </c>
      <c r="S1382" t="s">
        <v>45</v>
      </c>
      <c r="T1382">
        <f>_xlfn.DAYS(Raw_data_US_healthcare[[#This Row],[Discharge Date]],Raw_data_US_healthcare[[#This Row],[Date of Admission]])</f>
        <v>1</v>
      </c>
    </row>
    <row r="1383" spans="1:20" x14ac:dyDescent="0.3">
      <c r="A1383" t="s">
        <v>26512</v>
      </c>
      <c r="B1383" t="s">
        <v>4063</v>
      </c>
      <c r="C1383">
        <v>19</v>
      </c>
      <c r="D1383" t="str">
        <f>IF(Raw_data_US_healthcare[[#This Row],[Age]]&lt;35,"Young",IF(Raw_data_US_healthcare[[#This Row],[Age]]&lt;60,"Middle","Senior"))</f>
        <v>Young</v>
      </c>
      <c r="E1383" t="s">
        <v>26</v>
      </c>
      <c r="F1383" t="s">
        <v>62</v>
      </c>
      <c r="G1383" t="s">
        <v>62</v>
      </c>
      <c r="H1383" t="s">
        <v>26516</v>
      </c>
      <c r="I1383" s="2">
        <v>44794</v>
      </c>
      <c r="J1383" t="s">
        <v>4064</v>
      </c>
      <c r="K1383" t="s">
        <v>4065</v>
      </c>
      <c r="L1383" t="s">
        <v>52</v>
      </c>
      <c r="M1383">
        <v>11085.098</v>
      </c>
      <c r="N1383">
        <v>130</v>
      </c>
      <c r="O1383" t="s">
        <v>43</v>
      </c>
      <c r="P1383" t="s">
        <v>43</v>
      </c>
      <c r="Q1383" s="2">
        <v>44804</v>
      </c>
      <c r="R1383" t="s">
        <v>44</v>
      </c>
      <c r="S1383" t="s">
        <v>45</v>
      </c>
      <c r="T1383">
        <f>_xlfn.DAYS(Raw_data_US_healthcare[[#This Row],[Discharge Date]],Raw_data_US_healthcare[[#This Row],[Date of Admission]])</f>
        <v>10</v>
      </c>
    </row>
    <row r="1384" spans="1:20" x14ac:dyDescent="0.3">
      <c r="A1384" t="s">
        <v>26511</v>
      </c>
      <c r="B1384" t="s">
        <v>4066</v>
      </c>
      <c r="C1384">
        <v>56</v>
      </c>
      <c r="D1384" t="str">
        <f>IF(Raw_data_US_healthcare[[#This Row],[Age]]&lt;35,"Young",IF(Raw_data_US_healthcare[[#This Row],[Age]]&lt;60,"Middle","Senior"))</f>
        <v>Middle</v>
      </c>
      <c r="E1384" t="s">
        <v>16</v>
      </c>
      <c r="F1384" t="s">
        <v>49</v>
      </c>
      <c r="G1384" t="s">
        <v>49</v>
      </c>
      <c r="H1384" t="s">
        <v>18</v>
      </c>
      <c r="I1384" s="2">
        <v>44208</v>
      </c>
      <c r="J1384" t="s">
        <v>4067</v>
      </c>
      <c r="K1384" t="s">
        <v>4068</v>
      </c>
      <c r="L1384" t="s">
        <v>52</v>
      </c>
      <c r="M1384">
        <v>49535.179100000001</v>
      </c>
      <c r="N1384">
        <v>442</v>
      </c>
      <c r="O1384" t="s">
        <v>43</v>
      </c>
      <c r="P1384" t="s">
        <v>43</v>
      </c>
      <c r="Q1384" s="2">
        <v>44216</v>
      </c>
      <c r="R1384" t="s">
        <v>48</v>
      </c>
      <c r="S1384" t="s">
        <v>24</v>
      </c>
      <c r="T1384">
        <f>_xlfn.DAYS(Raw_data_US_healthcare[[#This Row],[Discharge Date]],Raw_data_US_healthcare[[#This Row],[Date of Admission]])</f>
        <v>8</v>
      </c>
    </row>
    <row r="1385" spans="1:20" x14ac:dyDescent="0.3">
      <c r="A1385" t="s">
        <v>26512</v>
      </c>
      <c r="B1385" t="s">
        <v>4069</v>
      </c>
      <c r="C1385">
        <v>47</v>
      </c>
      <c r="D1385" t="str">
        <f>IF(Raw_data_US_healthcare[[#This Row],[Age]]&lt;35,"Young",IF(Raw_data_US_healthcare[[#This Row],[Age]]&lt;60,"Middle","Senior"))</f>
        <v>Middle</v>
      </c>
      <c r="E1385" t="s">
        <v>26</v>
      </c>
      <c r="F1385" t="s">
        <v>49</v>
      </c>
      <c r="G1385" t="s">
        <v>49</v>
      </c>
      <c r="H1385" t="s">
        <v>26514</v>
      </c>
      <c r="I1385" s="2">
        <v>43932</v>
      </c>
      <c r="J1385" t="s">
        <v>4070</v>
      </c>
      <c r="K1385" t="s">
        <v>4071</v>
      </c>
      <c r="L1385" t="s">
        <v>60</v>
      </c>
      <c r="M1385">
        <v>2271.8890999999999</v>
      </c>
      <c r="N1385">
        <v>165</v>
      </c>
      <c r="O1385" t="s">
        <v>22</v>
      </c>
      <c r="P1385" t="s">
        <v>22</v>
      </c>
      <c r="Q1385" s="2">
        <v>43938</v>
      </c>
      <c r="R1385" t="s">
        <v>32</v>
      </c>
      <c r="S1385" t="s">
        <v>33</v>
      </c>
      <c r="T1385">
        <f>_xlfn.DAYS(Raw_data_US_healthcare[[#This Row],[Discharge Date]],Raw_data_US_healthcare[[#This Row],[Date of Admission]])</f>
        <v>6</v>
      </c>
    </row>
    <row r="1386" spans="1:20" x14ac:dyDescent="0.3">
      <c r="A1386" t="s">
        <v>26511</v>
      </c>
      <c r="B1386" t="s">
        <v>4072</v>
      </c>
      <c r="C1386">
        <v>72</v>
      </c>
      <c r="D1386" t="str">
        <f>IF(Raw_data_US_healthcare[[#This Row],[Age]]&lt;35,"Young",IF(Raw_data_US_healthcare[[#This Row],[Age]]&lt;60,"Middle","Senior"))</f>
        <v>Senior</v>
      </c>
      <c r="E1386" t="s">
        <v>16</v>
      </c>
      <c r="F1386" t="s">
        <v>49</v>
      </c>
      <c r="G1386" t="s">
        <v>49</v>
      </c>
      <c r="H1386" t="s">
        <v>18</v>
      </c>
      <c r="I1386" s="2">
        <v>43485</v>
      </c>
      <c r="J1386" t="s">
        <v>4073</v>
      </c>
      <c r="K1386" t="s">
        <v>4074</v>
      </c>
      <c r="L1386" t="s">
        <v>21</v>
      </c>
      <c r="M1386">
        <v>2541.4933999999998</v>
      </c>
      <c r="N1386">
        <v>314</v>
      </c>
      <c r="O1386" t="s">
        <v>43</v>
      </c>
      <c r="P1386" t="s">
        <v>43</v>
      </c>
      <c r="Q1386" s="2">
        <v>43498</v>
      </c>
      <c r="R1386" t="s">
        <v>44</v>
      </c>
      <c r="S1386" t="s">
        <v>33</v>
      </c>
      <c r="T1386">
        <f>_xlfn.DAYS(Raw_data_US_healthcare[[#This Row],[Discharge Date]],Raw_data_US_healthcare[[#This Row],[Date of Admission]])</f>
        <v>13</v>
      </c>
    </row>
    <row r="1387" spans="1:20" x14ac:dyDescent="0.3">
      <c r="A1387" t="s">
        <v>26512</v>
      </c>
      <c r="B1387" t="s">
        <v>4075</v>
      </c>
      <c r="C1387">
        <v>78</v>
      </c>
      <c r="D1387" t="str">
        <f>IF(Raw_data_US_healthcare[[#This Row],[Age]]&lt;35,"Young",IF(Raw_data_US_healthcare[[#This Row],[Age]]&lt;60,"Middle","Senior"))</f>
        <v>Senior</v>
      </c>
      <c r="E1387" t="s">
        <v>26</v>
      </c>
      <c r="F1387" t="s">
        <v>17</v>
      </c>
      <c r="G1387" t="s">
        <v>17</v>
      </c>
      <c r="H1387" t="s">
        <v>26514</v>
      </c>
      <c r="I1387" s="2">
        <v>44997</v>
      </c>
      <c r="J1387" t="s">
        <v>4076</v>
      </c>
      <c r="K1387" t="s">
        <v>4077</v>
      </c>
      <c r="L1387" t="s">
        <v>21</v>
      </c>
      <c r="M1387">
        <v>34917.665399999998</v>
      </c>
      <c r="N1387">
        <v>457</v>
      </c>
      <c r="O1387" t="s">
        <v>43</v>
      </c>
      <c r="P1387" t="s">
        <v>43</v>
      </c>
      <c r="Q1387" s="2">
        <v>45025</v>
      </c>
      <c r="R1387" t="s">
        <v>44</v>
      </c>
      <c r="S1387" t="s">
        <v>24</v>
      </c>
      <c r="T1387">
        <f>_xlfn.DAYS(Raw_data_US_healthcare[[#This Row],[Discharge Date]],Raw_data_US_healthcare[[#This Row],[Date of Admission]])</f>
        <v>28</v>
      </c>
    </row>
    <row r="1388" spans="1:20" x14ac:dyDescent="0.3">
      <c r="A1388" t="s">
        <v>26511</v>
      </c>
      <c r="B1388" t="s">
        <v>4078</v>
      </c>
      <c r="C1388">
        <v>79</v>
      </c>
      <c r="D1388" t="str">
        <f>IF(Raw_data_US_healthcare[[#This Row],[Age]]&lt;35,"Young",IF(Raw_data_US_healthcare[[#This Row],[Age]]&lt;60,"Middle","Senior"))</f>
        <v>Senior</v>
      </c>
      <c r="E1388" t="s">
        <v>16</v>
      </c>
      <c r="F1388" t="s">
        <v>113</v>
      </c>
      <c r="G1388" t="s">
        <v>113</v>
      </c>
      <c r="H1388" t="s">
        <v>26516</v>
      </c>
      <c r="I1388" s="2">
        <v>44661</v>
      </c>
      <c r="J1388" t="s">
        <v>4079</v>
      </c>
      <c r="K1388" t="s">
        <v>4080</v>
      </c>
      <c r="L1388" t="s">
        <v>21</v>
      </c>
      <c r="M1388">
        <v>17750.267800000001</v>
      </c>
      <c r="N1388">
        <v>241</v>
      </c>
      <c r="O1388" t="s">
        <v>39</v>
      </c>
      <c r="P1388" t="s">
        <v>39</v>
      </c>
      <c r="Q1388" s="2">
        <v>44667</v>
      </c>
      <c r="R1388" t="s">
        <v>32</v>
      </c>
      <c r="S1388" t="s">
        <v>45</v>
      </c>
      <c r="T1388">
        <f>_xlfn.DAYS(Raw_data_US_healthcare[[#This Row],[Discharge Date]],Raw_data_US_healthcare[[#This Row],[Date of Admission]])</f>
        <v>6</v>
      </c>
    </row>
    <row r="1389" spans="1:20" x14ac:dyDescent="0.3">
      <c r="A1389" t="s">
        <v>26511</v>
      </c>
      <c r="B1389" t="s">
        <v>4081</v>
      </c>
      <c r="C1389">
        <v>79</v>
      </c>
      <c r="D1389" t="str">
        <f>IF(Raw_data_US_healthcare[[#This Row],[Age]]&lt;35,"Young",IF(Raw_data_US_healthcare[[#This Row],[Age]]&lt;60,"Middle","Senior"))</f>
        <v>Senior</v>
      </c>
      <c r="E1389" t="s">
        <v>16</v>
      </c>
      <c r="F1389" t="s">
        <v>62</v>
      </c>
      <c r="G1389" t="s">
        <v>62</v>
      </c>
      <c r="H1389" t="s">
        <v>28</v>
      </c>
      <c r="I1389" s="2">
        <v>44477</v>
      </c>
      <c r="J1389" t="s">
        <v>4082</v>
      </c>
      <c r="K1389" t="s">
        <v>4083</v>
      </c>
      <c r="L1389" t="s">
        <v>21</v>
      </c>
      <c r="M1389">
        <v>25616.581600000001</v>
      </c>
      <c r="N1389">
        <v>259</v>
      </c>
      <c r="O1389" t="s">
        <v>43</v>
      </c>
      <c r="P1389" t="s">
        <v>43</v>
      </c>
      <c r="Q1389" s="2">
        <v>44502</v>
      </c>
      <c r="R1389" t="s">
        <v>44</v>
      </c>
      <c r="S1389" t="s">
        <v>33</v>
      </c>
      <c r="T1389">
        <f>_xlfn.DAYS(Raw_data_US_healthcare[[#This Row],[Discharge Date]],Raw_data_US_healthcare[[#This Row],[Date of Admission]])</f>
        <v>25</v>
      </c>
    </row>
    <row r="1390" spans="1:20" x14ac:dyDescent="0.3">
      <c r="A1390" t="s">
        <v>26512</v>
      </c>
      <c r="B1390" t="s">
        <v>4084</v>
      </c>
      <c r="C1390">
        <v>83</v>
      </c>
      <c r="D1390" t="str">
        <f>IF(Raw_data_US_healthcare[[#This Row],[Age]]&lt;35,"Young",IF(Raw_data_US_healthcare[[#This Row],[Age]]&lt;60,"Middle","Senior"))</f>
        <v>Senior</v>
      </c>
      <c r="E1390" t="s">
        <v>26</v>
      </c>
      <c r="F1390" t="s">
        <v>35</v>
      </c>
      <c r="G1390" t="s">
        <v>35</v>
      </c>
      <c r="H1390" t="s">
        <v>36</v>
      </c>
      <c r="I1390" s="2">
        <v>44463</v>
      </c>
      <c r="J1390" t="s">
        <v>4085</v>
      </c>
      <c r="K1390" t="s">
        <v>4086</v>
      </c>
      <c r="L1390" t="s">
        <v>21</v>
      </c>
      <c r="M1390">
        <v>803.2586</v>
      </c>
      <c r="N1390">
        <v>310</v>
      </c>
      <c r="O1390" t="s">
        <v>39</v>
      </c>
      <c r="P1390" t="s">
        <v>39</v>
      </c>
      <c r="Q1390" s="2">
        <v>44483</v>
      </c>
      <c r="R1390" t="s">
        <v>32</v>
      </c>
      <c r="S1390" t="s">
        <v>33</v>
      </c>
      <c r="T1390">
        <f>_xlfn.DAYS(Raw_data_US_healthcare[[#This Row],[Discharge Date]],Raw_data_US_healthcare[[#This Row],[Date of Admission]])</f>
        <v>20</v>
      </c>
    </row>
    <row r="1391" spans="1:20" x14ac:dyDescent="0.3">
      <c r="A1391" t="s">
        <v>26511</v>
      </c>
      <c r="B1391" t="s">
        <v>4087</v>
      </c>
      <c r="C1391">
        <v>45</v>
      </c>
      <c r="D1391" t="str">
        <f>IF(Raw_data_US_healthcare[[#This Row],[Age]]&lt;35,"Young",IF(Raw_data_US_healthcare[[#This Row],[Age]]&lt;60,"Middle","Senior"))</f>
        <v>Middle</v>
      </c>
      <c r="E1391" t="s">
        <v>16</v>
      </c>
      <c r="F1391" t="s">
        <v>17</v>
      </c>
      <c r="G1391" t="s">
        <v>17</v>
      </c>
      <c r="H1391" t="s">
        <v>69</v>
      </c>
      <c r="I1391" s="2">
        <v>44570</v>
      </c>
      <c r="J1391" t="s">
        <v>518</v>
      </c>
      <c r="K1391" t="s">
        <v>4088</v>
      </c>
      <c r="L1391" t="s">
        <v>31</v>
      </c>
      <c r="M1391">
        <v>6896.5172000000002</v>
      </c>
      <c r="N1391">
        <v>334</v>
      </c>
      <c r="O1391" t="s">
        <v>39</v>
      </c>
      <c r="P1391" t="s">
        <v>39</v>
      </c>
      <c r="Q1391" s="2">
        <v>44595</v>
      </c>
      <c r="R1391" t="s">
        <v>83</v>
      </c>
      <c r="S1391" t="s">
        <v>24</v>
      </c>
      <c r="T1391">
        <f>_xlfn.DAYS(Raw_data_US_healthcare[[#This Row],[Discharge Date]],Raw_data_US_healthcare[[#This Row],[Date of Admission]])</f>
        <v>25</v>
      </c>
    </row>
    <row r="1392" spans="1:20" x14ac:dyDescent="0.3">
      <c r="A1392" t="s">
        <v>26511</v>
      </c>
      <c r="B1392" t="s">
        <v>26531</v>
      </c>
      <c r="C1392">
        <v>59</v>
      </c>
      <c r="D1392" t="str">
        <f>IF(Raw_data_US_healthcare[[#This Row],[Age]]&lt;35,"Young",IF(Raw_data_US_healthcare[[#This Row],[Age]]&lt;60,"Middle","Senior"))</f>
        <v>Middle</v>
      </c>
      <c r="E1392" t="s">
        <v>16</v>
      </c>
      <c r="F1392" t="s">
        <v>35</v>
      </c>
      <c r="G1392" t="s">
        <v>35</v>
      </c>
      <c r="H1392" t="s">
        <v>69</v>
      </c>
      <c r="I1392" s="2">
        <v>44087</v>
      </c>
      <c r="J1392" t="s">
        <v>4089</v>
      </c>
      <c r="K1392" t="s">
        <v>4090</v>
      </c>
      <c r="L1392" t="s">
        <v>52</v>
      </c>
      <c r="M1392">
        <v>55566.381399999998</v>
      </c>
      <c r="N1392">
        <v>195</v>
      </c>
      <c r="O1392" t="s">
        <v>22</v>
      </c>
      <c r="P1392" t="s">
        <v>22</v>
      </c>
      <c r="Q1392" s="2">
        <v>44103</v>
      </c>
      <c r="R1392" t="s">
        <v>83</v>
      </c>
      <c r="S1392" t="s">
        <v>45</v>
      </c>
      <c r="T1392">
        <f>_xlfn.DAYS(Raw_data_US_healthcare[[#This Row],[Discharge Date]],Raw_data_US_healthcare[[#This Row],[Date of Admission]])</f>
        <v>16</v>
      </c>
    </row>
    <row r="1393" spans="1:20" x14ac:dyDescent="0.3">
      <c r="A1393" t="s">
        <v>26511</v>
      </c>
      <c r="B1393" t="s">
        <v>4091</v>
      </c>
      <c r="C1393">
        <v>60</v>
      </c>
      <c r="D1393" t="str">
        <f>IF(Raw_data_US_healthcare[[#This Row],[Age]]&lt;35,"Young",IF(Raw_data_US_healthcare[[#This Row],[Age]]&lt;60,"Middle","Senior"))</f>
        <v>Senior</v>
      </c>
      <c r="E1393" t="s">
        <v>16</v>
      </c>
      <c r="F1393" t="s">
        <v>35</v>
      </c>
      <c r="G1393" t="s">
        <v>35</v>
      </c>
      <c r="H1393" t="s">
        <v>26514</v>
      </c>
      <c r="I1393" s="2">
        <v>43896</v>
      </c>
      <c r="J1393" t="s">
        <v>4092</v>
      </c>
      <c r="K1393" t="s">
        <v>4093</v>
      </c>
      <c r="L1393" t="s">
        <v>21</v>
      </c>
      <c r="M1393">
        <v>35886.905200000001</v>
      </c>
      <c r="N1393">
        <v>371</v>
      </c>
      <c r="O1393" t="s">
        <v>22</v>
      </c>
      <c r="P1393" t="s">
        <v>22</v>
      </c>
      <c r="Q1393" s="2">
        <v>43899</v>
      </c>
      <c r="R1393" t="s">
        <v>48</v>
      </c>
      <c r="S1393" t="s">
        <v>24</v>
      </c>
      <c r="T1393">
        <f>_xlfn.DAYS(Raw_data_US_healthcare[[#This Row],[Discharge Date]],Raw_data_US_healthcare[[#This Row],[Date of Admission]])</f>
        <v>3</v>
      </c>
    </row>
    <row r="1394" spans="1:20" x14ac:dyDescent="0.3">
      <c r="A1394" t="s">
        <v>26512</v>
      </c>
      <c r="B1394" t="s">
        <v>4094</v>
      </c>
      <c r="C1394">
        <v>25</v>
      </c>
      <c r="D1394" t="str">
        <f>IF(Raw_data_US_healthcare[[#This Row],[Age]]&lt;35,"Young",IF(Raw_data_US_healthcare[[#This Row],[Age]]&lt;60,"Middle","Senior"))</f>
        <v>Young</v>
      </c>
      <c r="E1394" t="s">
        <v>26</v>
      </c>
      <c r="F1394" t="s">
        <v>113</v>
      </c>
      <c r="G1394" t="s">
        <v>113</v>
      </c>
      <c r="H1394" t="s">
        <v>28</v>
      </c>
      <c r="I1394" s="2">
        <v>44163</v>
      </c>
      <c r="J1394" t="s">
        <v>4095</v>
      </c>
      <c r="K1394" t="s">
        <v>4096</v>
      </c>
      <c r="L1394" t="s">
        <v>60</v>
      </c>
      <c r="M1394">
        <v>1567.0082</v>
      </c>
      <c r="N1394">
        <v>129</v>
      </c>
      <c r="O1394" t="s">
        <v>39</v>
      </c>
      <c r="P1394" t="s">
        <v>39</v>
      </c>
      <c r="Q1394" s="2">
        <v>44172</v>
      </c>
      <c r="R1394" t="s">
        <v>83</v>
      </c>
      <c r="S1394" t="s">
        <v>33</v>
      </c>
      <c r="T1394">
        <f>_xlfn.DAYS(Raw_data_US_healthcare[[#This Row],[Discharge Date]],Raw_data_US_healthcare[[#This Row],[Date of Admission]])</f>
        <v>9</v>
      </c>
    </row>
    <row r="1395" spans="1:20" x14ac:dyDescent="0.3">
      <c r="A1395" t="s">
        <v>26512</v>
      </c>
      <c r="B1395" t="s">
        <v>4097</v>
      </c>
      <c r="C1395">
        <v>58</v>
      </c>
      <c r="D1395" t="str">
        <f>IF(Raw_data_US_healthcare[[#This Row],[Age]]&lt;35,"Young",IF(Raw_data_US_healthcare[[#This Row],[Age]]&lt;60,"Middle","Senior"))</f>
        <v>Middle</v>
      </c>
      <c r="E1395" t="s">
        <v>26</v>
      </c>
      <c r="F1395" t="s">
        <v>62</v>
      </c>
      <c r="G1395" t="s">
        <v>62</v>
      </c>
      <c r="H1395" t="s">
        <v>26514</v>
      </c>
      <c r="I1395" s="2">
        <v>43937</v>
      </c>
      <c r="J1395" t="s">
        <v>4098</v>
      </c>
      <c r="K1395" t="s">
        <v>2795</v>
      </c>
      <c r="L1395" t="s">
        <v>56</v>
      </c>
      <c r="M1395">
        <v>31640.503400000001</v>
      </c>
      <c r="N1395">
        <v>403</v>
      </c>
      <c r="O1395" t="s">
        <v>22</v>
      </c>
      <c r="P1395" t="s">
        <v>22</v>
      </c>
      <c r="Q1395" s="2">
        <v>43959</v>
      </c>
      <c r="R1395" t="s">
        <v>23</v>
      </c>
      <c r="S1395" t="s">
        <v>24</v>
      </c>
      <c r="T1395">
        <f>_xlfn.DAYS(Raw_data_US_healthcare[[#This Row],[Discharge Date]],Raw_data_US_healthcare[[#This Row],[Date of Admission]])</f>
        <v>22</v>
      </c>
    </row>
    <row r="1396" spans="1:20" x14ac:dyDescent="0.3">
      <c r="A1396" t="s">
        <v>26512</v>
      </c>
      <c r="B1396" t="s">
        <v>4099</v>
      </c>
      <c r="C1396">
        <v>74</v>
      </c>
      <c r="D1396" t="str">
        <f>IF(Raw_data_US_healthcare[[#This Row],[Age]]&lt;35,"Young",IF(Raw_data_US_healthcare[[#This Row],[Age]]&lt;60,"Middle","Senior"))</f>
        <v>Senior</v>
      </c>
      <c r="E1396" t="s">
        <v>26</v>
      </c>
      <c r="F1396" t="s">
        <v>88</v>
      </c>
      <c r="G1396" t="s">
        <v>88</v>
      </c>
      <c r="H1396" t="s">
        <v>18</v>
      </c>
      <c r="I1396" s="2">
        <v>43722</v>
      </c>
      <c r="J1396" t="s">
        <v>4100</v>
      </c>
      <c r="K1396" t="s">
        <v>4101</v>
      </c>
      <c r="L1396" t="s">
        <v>21</v>
      </c>
      <c r="M1396">
        <v>14192.8393</v>
      </c>
      <c r="N1396">
        <v>246</v>
      </c>
      <c r="O1396" t="s">
        <v>39</v>
      </c>
      <c r="P1396" t="s">
        <v>39</v>
      </c>
      <c r="Q1396" s="2">
        <v>43746</v>
      </c>
      <c r="R1396" t="s">
        <v>48</v>
      </c>
      <c r="S1396" t="s">
        <v>45</v>
      </c>
      <c r="T1396">
        <f>_xlfn.DAYS(Raw_data_US_healthcare[[#This Row],[Discharge Date]],Raw_data_US_healthcare[[#This Row],[Date of Admission]])</f>
        <v>24</v>
      </c>
    </row>
    <row r="1397" spans="1:20" x14ac:dyDescent="0.3">
      <c r="A1397" t="s">
        <v>26512</v>
      </c>
      <c r="B1397" t="s">
        <v>4102</v>
      </c>
      <c r="C1397">
        <v>23</v>
      </c>
      <c r="D1397" t="str">
        <f>IF(Raw_data_US_healthcare[[#This Row],[Age]]&lt;35,"Young",IF(Raw_data_US_healthcare[[#This Row],[Age]]&lt;60,"Middle","Senior"))</f>
        <v>Young</v>
      </c>
      <c r="E1397" t="s">
        <v>26</v>
      </c>
      <c r="F1397" t="s">
        <v>113</v>
      </c>
      <c r="G1397" t="s">
        <v>113</v>
      </c>
      <c r="H1397" t="s">
        <v>28</v>
      </c>
      <c r="I1397" s="2">
        <v>43408</v>
      </c>
      <c r="J1397" t="s">
        <v>4103</v>
      </c>
      <c r="K1397" t="s">
        <v>4104</v>
      </c>
      <c r="L1397" t="s">
        <v>60</v>
      </c>
      <c r="M1397">
        <v>2398.8334</v>
      </c>
      <c r="N1397">
        <v>266</v>
      </c>
      <c r="O1397" t="s">
        <v>22</v>
      </c>
      <c r="P1397" t="s">
        <v>22</v>
      </c>
      <c r="Q1397" s="2">
        <v>43427</v>
      </c>
      <c r="R1397" t="s">
        <v>44</v>
      </c>
      <c r="S1397" t="s">
        <v>45</v>
      </c>
      <c r="T1397">
        <f>_xlfn.DAYS(Raw_data_US_healthcare[[#This Row],[Discharge Date]],Raw_data_US_healthcare[[#This Row],[Date of Admission]])</f>
        <v>19</v>
      </c>
    </row>
    <row r="1398" spans="1:20" x14ac:dyDescent="0.3">
      <c r="A1398" t="s">
        <v>26512</v>
      </c>
      <c r="B1398" t="s">
        <v>4105</v>
      </c>
      <c r="C1398">
        <v>34</v>
      </c>
      <c r="D1398" t="str">
        <f>IF(Raw_data_US_healthcare[[#This Row],[Age]]&lt;35,"Young",IF(Raw_data_US_healthcare[[#This Row],[Age]]&lt;60,"Middle","Senior"))</f>
        <v>Young</v>
      </c>
      <c r="E1398" t="s">
        <v>26</v>
      </c>
      <c r="F1398" t="s">
        <v>27</v>
      </c>
      <c r="G1398" t="s">
        <v>27</v>
      </c>
      <c r="H1398" t="s">
        <v>28</v>
      </c>
      <c r="I1398" s="2">
        <v>43916</v>
      </c>
      <c r="J1398" t="s">
        <v>4106</v>
      </c>
      <c r="K1398" t="s">
        <v>4107</v>
      </c>
      <c r="L1398" t="s">
        <v>31</v>
      </c>
      <c r="M1398">
        <v>37842.338499999998</v>
      </c>
      <c r="N1398">
        <v>316</v>
      </c>
      <c r="O1398" t="s">
        <v>22</v>
      </c>
      <c r="P1398" t="s">
        <v>22</v>
      </c>
      <c r="Q1398" s="2">
        <v>43925</v>
      </c>
      <c r="R1398" t="s">
        <v>32</v>
      </c>
      <c r="S1398" t="s">
        <v>33</v>
      </c>
      <c r="T1398">
        <f>_xlfn.DAYS(Raw_data_US_healthcare[[#This Row],[Discharge Date]],Raw_data_US_healthcare[[#This Row],[Date of Admission]])</f>
        <v>9</v>
      </c>
    </row>
    <row r="1399" spans="1:20" x14ac:dyDescent="0.3">
      <c r="A1399" t="s">
        <v>26512</v>
      </c>
      <c r="B1399" t="s">
        <v>4108</v>
      </c>
      <c r="C1399">
        <v>26</v>
      </c>
      <c r="D1399" t="str">
        <f>IF(Raw_data_US_healthcare[[#This Row],[Age]]&lt;35,"Young",IF(Raw_data_US_healthcare[[#This Row],[Age]]&lt;60,"Middle","Senior"))</f>
        <v>Young</v>
      </c>
      <c r="E1399" t="s">
        <v>26</v>
      </c>
      <c r="F1399" t="s">
        <v>228</v>
      </c>
      <c r="G1399" t="s">
        <v>228</v>
      </c>
      <c r="H1399" t="s">
        <v>28</v>
      </c>
      <c r="I1399" s="2">
        <v>43689</v>
      </c>
      <c r="J1399" t="s">
        <v>4109</v>
      </c>
      <c r="K1399" t="s">
        <v>4110</v>
      </c>
      <c r="L1399" t="s">
        <v>60</v>
      </c>
      <c r="M1399">
        <v>2197.7019</v>
      </c>
      <c r="N1399">
        <v>225</v>
      </c>
      <c r="O1399" t="s">
        <v>39</v>
      </c>
      <c r="P1399" t="s">
        <v>39</v>
      </c>
      <c r="Q1399" s="2">
        <v>43691</v>
      </c>
      <c r="R1399" t="s">
        <v>83</v>
      </c>
      <c r="S1399" t="s">
        <v>45</v>
      </c>
      <c r="T1399">
        <f>_xlfn.DAYS(Raw_data_US_healthcare[[#This Row],[Discharge Date]],Raw_data_US_healthcare[[#This Row],[Date of Admission]])</f>
        <v>2</v>
      </c>
    </row>
    <row r="1400" spans="1:20" x14ac:dyDescent="0.3">
      <c r="A1400" t="s">
        <v>26511</v>
      </c>
      <c r="B1400" t="s">
        <v>4111</v>
      </c>
      <c r="C1400">
        <v>41</v>
      </c>
      <c r="D1400" t="str">
        <f>IF(Raw_data_US_healthcare[[#This Row],[Age]]&lt;35,"Young",IF(Raw_data_US_healthcare[[#This Row],[Age]]&lt;60,"Middle","Senior"))</f>
        <v>Middle</v>
      </c>
      <c r="E1400" t="s">
        <v>16</v>
      </c>
      <c r="F1400" t="s">
        <v>27</v>
      </c>
      <c r="G1400" t="s">
        <v>27</v>
      </c>
      <c r="H1400" t="s">
        <v>26516</v>
      </c>
      <c r="I1400" s="2">
        <v>44101</v>
      </c>
      <c r="J1400" t="s">
        <v>4112</v>
      </c>
      <c r="K1400" t="s">
        <v>4113</v>
      </c>
      <c r="L1400" t="s">
        <v>21</v>
      </c>
      <c r="M1400">
        <v>27607.465100000001</v>
      </c>
      <c r="N1400">
        <v>256</v>
      </c>
      <c r="O1400" t="s">
        <v>39</v>
      </c>
      <c r="P1400" t="s">
        <v>39</v>
      </c>
      <c r="Q1400" s="2">
        <v>44120</v>
      </c>
      <c r="R1400" t="s">
        <v>44</v>
      </c>
      <c r="S1400" t="s">
        <v>45</v>
      </c>
      <c r="T1400">
        <f>_xlfn.DAYS(Raw_data_US_healthcare[[#This Row],[Discharge Date]],Raw_data_US_healthcare[[#This Row],[Date of Admission]])</f>
        <v>19</v>
      </c>
    </row>
    <row r="1401" spans="1:20" x14ac:dyDescent="0.3">
      <c r="A1401" t="s">
        <v>26511</v>
      </c>
      <c r="B1401" t="s">
        <v>4114</v>
      </c>
      <c r="C1401">
        <v>29</v>
      </c>
      <c r="D1401" t="str">
        <f>IF(Raw_data_US_healthcare[[#This Row],[Age]]&lt;35,"Young",IF(Raw_data_US_healthcare[[#This Row],[Age]]&lt;60,"Middle","Senior"))</f>
        <v>Young</v>
      </c>
      <c r="E1401" t="s">
        <v>16</v>
      </c>
      <c r="F1401" t="s">
        <v>228</v>
      </c>
      <c r="G1401" t="s">
        <v>228</v>
      </c>
      <c r="H1401" t="s">
        <v>26516</v>
      </c>
      <c r="I1401" s="2">
        <v>43569</v>
      </c>
      <c r="J1401" t="s">
        <v>4115</v>
      </c>
      <c r="K1401" t="s">
        <v>4116</v>
      </c>
      <c r="L1401" t="s">
        <v>56</v>
      </c>
      <c r="M1401">
        <v>6872.3778000000002</v>
      </c>
      <c r="N1401">
        <v>292</v>
      </c>
      <c r="O1401" t="s">
        <v>43</v>
      </c>
      <c r="P1401" t="s">
        <v>43</v>
      </c>
      <c r="Q1401" s="2">
        <v>43581</v>
      </c>
      <c r="R1401" t="s">
        <v>48</v>
      </c>
      <c r="S1401" t="s">
        <v>24</v>
      </c>
      <c r="T1401">
        <f>_xlfn.DAYS(Raw_data_US_healthcare[[#This Row],[Discharge Date]],Raw_data_US_healthcare[[#This Row],[Date of Admission]])</f>
        <v>12</v>
      </c>
    </row>
    <row r="1402" spans="1:20" x14ac:dyDescent="0.3">
      <c r="A1402" t="s">
        <v>26511</v>
      </c>
      <c r="B1402" t="s">
        <v>4117</v>
      </c>
      <c r="C1402">
        <v>42</v>
      </c>
      <c r="D1402" t="str">
        <f>IF(Raw_data_US_healthcare[[#This Row],[Age]]&lt;35,"Young",IF(Raw_data_US_healthcare[[#This Row],[Age]]&lt;60,"Middle","Senior"))</f>
        <v>Middle</v>
      </c>
      <c r="E1402" t="s">
        <v>16</v>
      </c>
      <c r="F1402" t="s">
        <v>113</v>
      </c>
      <c r="G1402" t="s">
        <v>113</v>
      </c>
      <c r="H1402" t="s">
        <v>26516</v>
      </c>
      <c r="I1402" s="2">
        <v>43415</v>
      </c>
      <c r="J1402" t="s">
        <v>4118</v>
      </c>
      <c r="K1402" t="s">
        <v>4119</v>
      </c>
      <c r="L1402" t="s">
        <v>31</v>
      </c>
      <c r="M1402">
        <v>1408.4184</v>
      </c>
      <c r="N1402">
        <v>105</v>
      </c>
      <c r="O1402" t="s">
        <v>39</v>
      </c>
      <c r="P1402" t="s">
        <v>39</v>
      </c>
      <c r="Q1402" s="2">
        <v>43444</v>
      </c>
      <c r="R1402" t="s">
        <v>83</v>
      </c>
      <c r="S1402" t="s">
        <v>24</v>
      </c>
      <c r="T1402">
        <f>_xlfn.DAYS(Raw_data_US_healthcare[[#This Row],[Discharge Date]],Raw_data_US_healthcare[[#This Row],[Date of Admission]])</f>
        <v>29</v>
      </c>
    </row>
    <row r="1403" spans="1:20" x14ac:dyDescent="0.3">
      <c r="A1403" t="s">
        <v>26512</v>
      </c>
      <c r="B1403" t="s">
        <v>4120</v>
      </c>
      <c r="C1403">
        <v>77</v>
      </c>
      <c r="D1403" t="str">
        <f>IF(Raw_data_US_healthcare[[#This Row],[Age]]&lt;35,"Young",IF(Raw_data_US_healthcare[[#This Row],[Age]]&lt;60,"Middle","Senior"))</f>
        <v>Senior</v>
      </c>
      <c r="E1403" t="s">
        <v>26</v>
      </c>
      <c r="F1403" t="s">
        <v>17</v>
      </c>
      <c r="G1403" t="s">
        <v>17</v>
      </c>
      <c r="H1403" t="s">
        <v>18</v>
      </c>
      <c r="I1403" s="2">
        <v>43772</v>
      </c>
      <c r="J1403" t="s">
        <v>4121</v>
      </c>
      <c r="K1403" t="s">
        <v>4122</v>
      </c>
      <c r="L1403" t="s">
        <v>21</v>
      </c>
      <c r="M1403">
        <v>27589.818299999999</v>
      </c>
      <c r="N1403">
        <v>496</v>
      </c>
      <c r="O1403" t="s">
        <v>43</v>
      </c>
      <c r="P1403" t="s">
        <v>43</v>
      </c>
      <c r="Q1403" s="2">
        <v>43776</v>
      </c>
      <c r="R1403" t="s">
        <v>32</v>
      </c>
      <c r="S1403" t="s">
        <v>33</v>
      </c>
      <c r="T1403">
        <f>_xlfn.DAYS(Raw_data_US_healthcare[[#This Row],[Discharge Date]],Raw_data_US_healthcare[[#This Row],[Date of Admission]])</f>
        <v>4</v>
      </c>
    </row>
    <row r="1404" spans="1:20" x14ac:dyDescent="0.3">
      <c r="A1404" t="s">
        <v>26511</v>
      </c>
      <c r="B1404" t="s">
        <v>4123</v>
      </c>
      <c r="C1404">
        <v>20</v>
      </c>
      <c r="D1404" t="str">
        <f>IF(Raw_data_US_healthcare[[#This Row],[Age]]&lt;35,"Young",IF(Raw_data_US_healthcare[[#This Row],[Age]]&lt;60,"Middle","Senior"))</f>
        <v>Young</v>
      </c>
      <c r="E1404" t="s">
        <v>16</v>
      </c>
      <c r="F1404" t="s">
        <v>49</v>
      </c>
      <c r="G1404" t="s">
        <v>49</v>
      </c>
      <c r="H1404" t="s">
        <v>36</v>
      </c>
      <c r="I1404" s="2">
        <v>45225</v>
      </c>
      <c r="J1404" t="s">
        <v>4124</v>
      </c>
      <c r="K1404" t="s">
        <v>4125</v>
      </c>
      <c r="L1404" t="s">
        <v>56</v>
      </c>
      <c r="M1404">
        <v>15093.702799999999</v>
      </c>
      <c r="N1404">
        <v>247</v>
      </c>
      <c r="O1404" t="s">
        <v>39</v>
      </c>
      <c r="P1404" t="s">
        <v>39</v>
      </c>
      <c r="Q1404" s="2">
        <v>45248</v>
      </c>
      <c r="R1404" t="s">
        <v>83</v>
      </c>
      <c r="S1404" t="s">
        <v>33</v>
      </c>
      <c r="T1404">
        <f>_xlfn.DAYS(Raw_data_US_healthcare[[#This Row],[Discharge Date]],Raw_data_US_healthcare[[#This Row],[Date of Admission]])</f>
        <v>23</v>
      </c>
    </row>
    <row r="1405" spans="1:20" x14ac:dyDescent="0.3">
      <c r="A1405" t="s">
        <v>26512</v>
      </c>
      <c r="B1405" t="s">
        <v>4126</v>
      </c>
      <c r="C1405">
        <v>24</v>
      </c>
      <c r="D1405" t="str">
        <f>IF(Raw_data_US_healthcare[[#This Row],[Age]]&lt;35,"Young",IF(Raw_data_US_healthcare[[#This Row],[Age]]&lt;60,"Middle","Senior"))</f>
        <v>Young</v>
      </c>
      <c r="E1405" t="s">
        <v>26</v>
      </c>
      <c r="F1405" t="s">
        <v>228</v>
      </c>
      <c r="G1405" t="s">
        <v>228</v>
      </c>
      <c r="H1405" t="s">
        <v>36</v>
      </c>
      <c r="I1405" s="2">
        <v>43598</v>
      </c>
      <c r="J1405" t="s">
        <v>4127</v>
      </c>
      <c r="K1405" t="s">
        <v>4128</v>
      </c>
      <c r="L1405" t="s">
        <v>56</v>
      </c>
      <c r="M1405">
        <v>23582.649600000001</v>
      </c>
      <c r="N1405">
        <v>417</v>
      </c>
      <c r="O1405" t="s">
        <v>39</v>
      </c>
      <c r="P1405" t="s">
        <v>39</v>
      </c>
      <c r="Q1405" s="2">
        <v>43627</v>
      </c>
      <c r="R1405" t="s">
        <v>23</v>
      </c>
      <c r="S1405" t="s">
        <v>24</v>
      </c>
      <c r="T1405">
        <f>_xlfn.DAYS(Raw_data_US_healthcare[[#This Row],[Discharge Date]],Raw_data_US_healthcare[[#This Row],[Date of Admission]])</f>
        <v>29</v>
      </c>
    </row>
    <row r="1406" spans="1:20" x14ac:dyDescent="0.3">
      <c r="A1406" t="s">
        <v>26511</v>
      </c>
      <c r="B1406" t="s">
        <v>4129</v>
      </c>
      <c r="C1406">
        <v>76</v>
      </c>
      <c r="D1406" t="str">
        <f>IF(Raw_data_US_healthcare[[#This Row],[Age]]&lt;35,"Young",IF(Raw_data_US_healthcare[[#This Row],[Age]]&lt;60,"Middle","Senior"))</f>
        <v>Senior</v>
      </c>
      <c r="E1406" t="s">
        <v>16</v>
      </c>
      <c r="F1406" t="s">
        <v>27</v>
      </c>
      <c r="G1406" t="s">
        <v>27</v>
      </c>
      <c r="H1406" t="s">
        <v>26514</v>
      </c>
      <c r="I1406" s="2">
        <v>45217</v>
      </c>
      <c r="J1406" t="s">
        <v>2601</v>
      </c>
      <c r="K1406" t="s">
        <v>4130</v>
      </c>
      <c r="L1406" t="s">
        <v>21</v>
      </c>
      <c r="M1406">
        <v>16861.576700000001</v>
      </c>
      <c r="N1406">
        <v>462</v>
      </c>
      <c r="O1406" t="s">
        <v>43</v>
      </c>
      <c r="P1406" t="s">
        <v>43</v>
      </c>
      <c r="Q1406" s="2">
        <v>45244</v>
      </c>
      <c r="R1406" t="s">
        <v>44</v>
      </c>
      <c r="S1406" t="s">
        <v>33</v>
      </c>
      <c r="T1406">
        <f>_xlfn.DAYS(Raw_data_US_healthcare[[#This Row],[Discharge Date]],Raw_data_US_healthcare[[#This Row],[Date of Admission]])</f>
        <v>27</v>
      </c>
    </row>
    <row r="1407" spans="1:20" x14ac:dyDescent="0.3">
      <c r="A1407" t="s">
        <v>26511</v>
      </c>
      <c r="B1407" t="s">
        <v>4131</v>
      </c>
      <c r="C1407">
        <v>40</v>
      </c>
      <c r="D1407" t="str">
        <f>IF(Raw_data_US_healthcare[[#This Row],[Age]]&lt;35,"Young",IF(Raw_data_US_healthcare[[#This Row],[Age]]&lt;60,"Middle","Senior"))</f>
        <v>Middle</v>
      </c>
      <c r="E1407" t="s">
        <v>16</v>
      </c>
      <c r="F1407" t="s">
        <v>62</v>
      </c>
      <c r="G1407" t="s">
        <v>62</v>
      </c>
      <c r="H1407" t="s">
        <v>26516</v>
      </c>
      <c r="I1407" s="2">
        <v>43604</v>
      </c>
      <c r="J1407" t="s">
        <v>4132</v>
      </c>
      <c r="K1407" t="s">
        <v>4133</v>
      </c>
      <c r="L1407" t="s">
        <v>52</v>
      </c>
      <c r="M1407">
        <v>27008.895400000001</v>
      </c>
      <c r="N1407">
        <v>493</v>
      </c>
      <c r="O1407" t="s">
        <v>39</v>
      </c>
      <c r="P1407" t="s">
        <v>39</v>
      </c>
      <c r="Q1407" s="2">
        <v>43614</v>
      </c>
      <c r="R1407" t="s">
        <v>83</v>
      </c>
      <c r="S1407" t="s">
        <v>45</v>
      </c>
      <c r="T1407">
        <f>_xlfn.DAYS(Raw_data_US_healthcare[[#This Row],[Discharge Date]],Raw_data_US_healthcare[[#This Row],[Date of Admission]])</f>
        <v>10</v>
      </c>
    </row>
    <row r="1408" spans="1:20" x14ac:dyDescent="0.3">
      <c r="A1408" t="s">
        <v>26511</v>
      </c>
      <c r="B1408" t="s">
        <v>4134</v>
      </c>
      <c r="C1408">
        <v>24</v>
      </c>
      <c r="D1408" t="str">
        <f>IF(Raw_data_US_healthcare[[#This Row],[Age]]&lt;35,"Young",IF(Raw_data_US_healthcare[[#This Row],[Age]]&lt;60,"Middle","Senior"))</f>
        <v>Young</v>
      </c>
      <c r="E1408" t="s">
        <v>16</v>
      </c>
      <c r="F1408" t="s">
        <v>27</v>
      </c>
      <c r="G1408" t="s">
        <v>27</v>
      </c>
      <c r="H1408" t="s">
        <v>18</v>
      </c>
      <c r="I1408" s="2">
        <v>44667</v>
      </c>
      <c r="J1408" t="s">
        <v>4135</v>
      </c>
      <c r="K1408" t="s">
        <v>4136</v>
      </c>
      <c r="L1408" t="s">
        <v>60</v>
      </c>
      <c r="M1408">
        <v>57023.243999999999</v>
      </c>
      <c r="N1408">
        <v>169</v>
      </c>
      <c r="O1408" t="s">
        <v>43</v>
      </c>
      <c r="P1408" t="s">
        <v>43</v>
      </c>
      <c r="Q1408" s="2">
        <v>44692</v>
      </c>
      <c r="R1408" t="s">
        <v>83</v>
      </c>
      <c r="S1408" t="s">
        <v>45</v>
      </c>
      <c r="T1408">
        <f>_xlfn.DAYS(Raw_data_US_healthcare[[#This Row],[Discharge Date]],Raw_data_US_healthcare[[#This Row],[Date of Admission]])</f>
        <v>25</v>
      </c>
    </row>
    <row r="1409" spans="1:20" x14ac:dyDescent="0.3">
      <c r="A1409" t="s">
        <v>26512</v>
      </c>
      <c r="B1409" t="s">
        <v>4137</v>
      </c>
      <c r="C1409">
        <v>73</v>
      </c>
      <c r="D1409" t="str">
        <f>IF(Raw_data_US_healthcare[[#This Row],[Age]]&lt;35,"Young",IF(Raw_data_US_healthcare[[#This Row],[Age]]&lt;60,"Middle","Senior"))</f>
        <v>Senior</v>
      </c>
      <c r="E1409" t="s">
        <v>26</v>
      </c>
      <c r="F1409" t="s">
        <v>228</v>
      </c>
      <c r="G1409" t="s">
        <v>228</v>
      </c>
      <c r="H1409" t="s">
        <v>26514</v>
      </c>
      <c r="I1409" s="2">
        <v>44198</v>
      </c>
      <c r="J1409" t="s">
        <v>4138</v>
      </c>
      <c r="K1409" t="s">
        <v>4139</v>
      </c>
      <c r="L1409" t="s">
        <v>21</v>
      </c>
      <c r="M1409">
        <v>12350.0398</v>
      </c>
      <c r="N1409">
        <v>331</v>
      </c>
      <c r="O1409" t="s">
        <v>22</v>
      </c>
      <c r="P1409" t="s">
        <v>22</v>
      </c>
      <c r="Q1409" s="2">
        <v>44216</v>
      </c>
      <c r="R1409" t="s">
        <v>83</v>
      </c>
      <c r="S1409" t="s">
        <v>33</v>
      </c>
      <c r="T1409">
        <f>_xlfn.DAYS(Raw_data_US_healthcare[[#This Row],[Discharge Date]],Raw_data_US_healthcare[[#This Row],[Date of Admission]])</f>
        <v>18</v>
      </c>
    </row>
    <row r="1410" spans="1:20" x14ac:dyDescent="0.3">
      <c r="A1410" t="s">
        <v>26511</v>
      </c>
      <c r="B1410" t="s">
        <v>4140</v>
      </c>
      <c r="C1410">
        <v>65</v>
      </c>
      <c r="D1410" t="str">
        <f>IF(Raw_data_US_healthcare[[#This Row],[Age]]&lt;35,"Young",IF(Raw_data_US_healthcare[[#This Row],[Age]]&lt;60,"Middle","Senior"))</f>
        <v>Senior</v>
      </c>
      <c r="E1410" t="s">
        <v>16</v>
      </c>
      <c r="F1410" t="s">
        <v>228</v>
      </c>
      <c r="G1410" t="s">
        <v>228</v>
      </c>
      <c r="H1410" t="s">
        <v>36</v>
      </c>
      <c r="I1410" s="2">
        <v>45151</v>
      </c>
      <c r="J1410" t="s">
        <v>4141</v>
      </c>
      <c r="K1410" t="s">
        <v>4142</v>
      </c>
      <c r="L1410" t="s">
        <v>21</v>
      </c>
      <c r="M1410">
        <v>18173.308799999999</v>
      </c>
      <c r="N1410">
        <v>312</v>
      </c>
      <c r="O1410" t="s">
        <v>43</v>
      </c>
      <c r="P1410" t="s">
        <v>43</v>
      </c>
      <c r="Q1410" s="2">
        <v>45157</v>
      </c>
      <c r="R1410" t="s">
        <v>32</v>
      </c>
      <c r="S1410" t="s">
        <v>45</v>
      </c>
      <c r="T1410">
        <f>_xlfn.DAYS(Raw_data_US_healthcare[[#This Row],[Discharge Date]],Raw_data_US_healthcare[[#This Row],[Date of Admission]])</f>
        <v>6</v>
      </c>
    </row>
    <row r="1411" spans="1:20" x14ac:dyDescent="0.3">
      <c r="A1411" t="s">
        <v>26512</v>
      </c>
      <c r="B1411" t="s">
        <v>4143</v>
      </c>
      <c r="C1411">
        <v>79</v>
      </c>
      <c r="D1411" t="str">
        <f>IF(Raw_data_US_healthcare[[#This Row],[Age]]&lt;35,"Young",IF(Raw_data_US_healthcare[[#This Row],[Age]]&lt;60,"Middle","Senior"))</f>
        <v>Senior</v>
      </c>
      <c r="E1411" t="s">
        <v>26</v>
      </c>
      <c r="F1411" t="s">
        <v>88</v>
      </c>
      <c r="G1411" t="s">
        <v>88</v>
      </c>
      <c r="H1411" t="s">
        <v>26516</v>
      </c>
      <c r="I1411" s="2">
        <v>44103</v>
      </c>
      <c r="J1411" t="s">
        <v>4144</v>
      </c>
      <c r="K1411" t="s">
        <v>4145</v>
      </c>
      <c r="L1411" t="s">
        <v>60</v>
      </c>
      <c r="M1411">
        <v>3677.5311999999999</v>
      </c>
      <c r="N1411">
        <v>261</v>
      </c>
      <c r="O1411" t="s">
        <v>39</v>
      </c>
      <c r="P1411" t="s">
        <v>39</v>
      </c>
      <c r="Q1411" s="2">
        <v>44119</v>
      </c>
      <c r="R1411" t="s">
        <v>23</v>
      </c>
      <c r="S1411" t="s">
        <v>45</v>
      </c>
      <c r="T1411">
        <f>_xlfn.DAYS(Raw_data_US_healthcare[[#This Row],[Discharge Date]],Raw_data_US_healthcare[[#This Row],[Date of Admission]])</f>
        <v>16</v>
      </c>
    </row>
    <row r="1412" spans="1:20" x14ac:dyDescent="0.3">
      <c r="A1412" t="s">
        <v>26511</v>
      </c>
      <c r="B1412" t="s">
        <v>4146</v>
      </c>
      <c r="C1412">
        <v>69</v>
      </c>
      <c r="D1412" t="str">
        <f>IF(Raw_data_US_healthcare[[#This Row],[Age]]&lt;35,"Young",IF(Raw_data_US_healthcare[[#This Row],[Age]]&lt;60,"Middle","Senior"))</f>
        <v>Senior</v>
      </c>
      <c r="E1412" t="s">
        <v>16</v>
      </c>
      <c r="F1412" t="s">
        <v>113</v>
      </c>
      <c r="G1412" t="s">
        <v>113</v>
      </c>
      <c r="H1412" t="s">
        <v>36</v>
      </c>
      <c r="I1412" s="2">
        <v>44572</v>
      </c>
      <c r="J1412" t="s">
        <v>4147</v>
      </c>
      <c r="K1412" t="s">
        <v>4148</v>
      </c>
      <c r="L1412" t="s">
        <v>52</v>
      </c>
      <c r="M1412">
        <v>9742.0087000000003</v>
      </c>
      <c r="N1412">
        <v>425</v>
      </c>
      <c r="O1412" t="s">
        <v>43</v>
      </c>
      <c r="P1412" t="s">
        <v>43</v>
      </c>
      <c r="Q1412" s="2">
        <v>44577</v>
      </c>
      <c r="R1412" t="s">
        <v>32</v>
      </c>
      <c r="S1412" t="s">
        <v>45</v>
      </c>
      <c r="T1412">
        <f>_xlfn.DAYS(Raw_data_US_healthcare[[#This Row],[Discharge Date]],Raw_data_US_healthcare[[#This Row],[Date of Admission]])</f>
        <v>5</v>
      </c>
    </row>
    <row r="1413" spans="1:20" x14ac:dyDescent="0.3">
      <c r="A1413" t="s">
        <v>26512</v>
      </c>
      <c r="B1413" t="s">
        <v>4149</v>
      </c>
      <c r="C1413">
        <v>77</v>
      </c>
      <c r="D1413" t="str">
        <f>IF(Raw_data_US_healthcare[[#This Row],[Age]]&lt;35,"Young",IF(Raw_data_US_healthcare[[#This Row],[Age]]&lt;60,"Middle","Senior"))</f>
        <v>Senior</v>
      </c>
      <c r="E1413" t="s">
        <v>26</v>
      </c>
      <c r="F1413" t="s">
        <v>88</v>
      </c>
      <c r="G1413" t="s">
        <v>88</v>
      </c>
      <c r="H1413" t="s">
        <v>36</v>
      </c>
      <c r="I1413" s="2">
        <v>43637</v>
      </c>
      <c r="J1413" t="s">
        <v>4150</v>
      </c>
      <c r="K1413" t="s">
        <v>4151</v>
      </c>
      <c r="L1413" t="s">
        <v>52</v>
      </c>
      <c r="M1413">
        <v>8849.1399000000001</v>
      </c>
      <c r="N1413">
        <v>484</v>
      </c>
      <c r="O1413" t="s">
        <v>39</v>
      </c>
      <c r="P1413" t="s">
        <v>39</v>
      </c>
      <c r="Q1413" s="2">
        <v>43658</v>
      </c>
      <c r="R1413" t="s">
        <v>32</v>
      </c>
      <c r="S1413" t="s">
        <v>33</v>
      </c>
      <c r="T1413">
        <f>_xlfn.DAYS(Raw_data_US_healthcare[[#This Row],[Discharge Date]],Raw_data_US_healthcare[[#This Row],[Date of Admission]])</f>
        <v>21</v>
      </c>
    </row>
    <row r="1414" spans="1:20" x14ac:dyDescent="0.3">
      <c r="A1414" t="s">
        <v>26511</v>
      </c>
      <c r="B1414" t="s">
        <v>4152</v>
      </c>
      <c r="C1414">
        <v>33</v>
      </c>
      <c r="D1414" t="str">
        <f>IF(Raw_data_US_healthcare[[#This Row],[Age]]&lt;35,"Young",IF(Raw_data_US_healthcare[[#This Row],[Age]]&lt;60,"Middle","Senior"))</f>
        <v>Young</v>
      </c>
      <c r="E1414" t="s">
        <v>16</v>
      </c>
      <c r="F1414" t="s">
        <v>35</v>
      </c>
      <c r="G1414" t="s">
        <v>35</v>
      </c>
      <c r="H1414" t="s">
        <v>18</v>
      </c>
      <c r="I1414" s="2">
        <v>43772</v>
      </c>
      <c r="J1414" t="s">
        <v>4153</v>
      </c>
      <c r="K1414" t="s">
        <v>4154</v>
      </c>
      <c r="L1414" t="s">
        <v>52</v>
      </c>
      <c r="M1414">
        <v>38282.018499999998</v>
      </c>
      <c r="N1414">
        <v>153</v>
      </c>
      <c r="O1414" t="s">
        <v>43</v>
      </c>
      <c r="P1414" t="s">
        <v>43</v>
      </c>
      <c r="Q1414" s="2">
        <v>43793</v>
      </c>
      <c r="R1414" t="s">
        <v>32</v>
      </c>
      <c r="S1414" t="s">
        <v>24</v>
      </c>
      <c r="T1414">
        <f>_xlfn.DAYS(Raw_data_US_healthcare[[#This Row],[Discharge Date]],Raw_data_US_healthcare[[#This Row],[Date of Admission]])</f>
        <v>21</v>
      </c>
    </row>
    <row r="1415" spans="1:20" x14ac:dyDescent="0.3">
      <c r="A1415" t="s">
        <v>26512</v>
      </c>
      <c r="B1415" t="s">
        <v>4155</v>
      </c>
      <c r="C1415">
        <v>36</v>
      </c>
      <c r="D1415" t="str">
        <f>IF(Raw_data_US_healthcare[[#This Row],[Age]]&lt;35,"Young",IF(Raw_data_US_healthcare[[#This Row],[Age]]&lt;60,"Middle","Senior"))</f>
        <v>Middle</v>
      </c>
      <c r="E1415" t="s">
        <v>26</v>
      </c>
      <c r="F1415" t="s">
        <v>35</v>
      </c>
      <c r="G1415" t="s">
        <v>35</v>
      </c>
      <c r="H1415" t="s">
        <v>26516</v>
      </c>
      <c r="I1415" s="2">
        <v>43546</v>
      </c>
      <c r="J1415" t="s">
        <v>4156</v>
      </c>
      <c r="K1415" t="s">
        <v>4157</v>
      </c>
      <c r="L1415" t="s">
        <v>31</v>
      </c>
      <c r="M1415">
        <v>3340.1554000000001</v>
      </c>
      <c r="N1415">
        <v>360</v>
      </c>
      <c r="O1415" t="s">
        <v>39</v>
      </c>
      <c r="P1415" t="s">
        <v>39</v>
      </c>
      <c r="Q1415" s="2">
        <v>43549</v>
      </c>
      <c r="R1415" t="s">
        <v>83</v>
      </c>
      <c r="S1415" t="s">
        <v>45</v>
      </c>
      <c r="T1415">
        <f>_xlfn.DAYS(Raw_data_US_healthcare[[#This Row],[Discharge Date]],Raw_data_US_healthcare[[#This Row],[Date of Admission]])</f>
        <v>3</v>
      </c>
    </row>
    <row r="1416" spans="1:20" x14ac:dyDescent="0.3">
      <c r="A1416" t="s">
        <v>26512</v>
      </c>
      <c r="B1416" t="s">
        <v>4158</v>
      </c>
      <c r="C1416">
        <v>43</v>
      </c>
      <c r="D1416" t="str">
        <f>IF(Raw_data_US_healthcare[[#This Row],[Age]]&lt;35,"Young",IF(Raw_data_US_healthcare[[#This Row],[Age]]&lt;60,"Middle","Senior"))</f>
        <v>Middle</v>
      </c>
      <c r="E1416" t="s">
        <v>26</v>
      </c>
      <c r="F1416" t="s">
        <v>62</v>
      </c>
      <c r="G1416" t="s">
        <v>62</v>
      </c>
      <c r="H1416" t="s">
        <v>26516</v>
      </c>
      <c r="I1416" s="2">
        <v>45162</v>
      </c>
      <c r="J1416" t="s">
        <v>4159</v>
      </c>
      <c r="K1416" t="s">
        <v>4160</v>
      </c>
      <c r="L1416" t="s">
        <v>31</v>
      </c>
      <c r="M1416">
        <v>24327.2673</v>
      </c>
      <c r="N1416">
        <v>282</v>
      </c>
      <c r="O1416" t="s">
        <v>39</v>
      </c>
      <c r="P1416" t="s">
        <v>39</v>
      </c>
      <c r="Q1416" s="2">
        <v>45185</v>
      </c>
      <c r="R1416" t="s">
        <v>83</v>
      </c>
      <c r="S1416" t="s">
        <v>33</v>
      </c>
      <c r="T1416">
        <f>_xlfn.DAYS(Raw_data_US_healthcare[[#This Row],[Discharge Date]],Raw_data_US_healthcare[[#This Row],[Date of Admission]])</f>
        <v>23</v>
      </c>
    </row>
    <row r="1417" spans="1:20" x14ac:dyDescent="0.3">
      <c r="A1417" t="s">
        <v>26511</v>
      </c>
      <c r="B1417" t="s">
        <v>4161</v>
      </c>
      <c r="C1417">
        <v>78</v>
      </c>
      <c r="D1417" t="str">
        <f>IF(Raw_data_US_healthcare[[#This Row],[Age]]&lt;35,"Young",IF(Raw_data_US_healthcare[[#This Row],[Age]]&lt;60,"Middle","Senior"))</f>
        <v>Senior</v>
      </c>
      <c r="E1417" t="s">
        <v>16</v>
      </c>
      <c r="F1417" t="s">
        <v>62</v>
      </c>
      <c r="G1417" t="s">
        <v>62</v>
      </c>
      <c r="H1417" t="s">
        <v>18</v>
      </c>
      <c r="I1417" s="2">
        <v>43579</v>
      </c>
      <c r="J1417" t="s">
        <v>4162</v>
      </c>
      <c r="K1417" t="s">
        <v>4163</v>
      </c>
      <c r="L1417" t="s">
        <v>60</v>
      </c>
      <c r="M1417">
        <v>54363.241499999996</v>
      </c>
      <c r="N1417">
        <v>446</v>
      </c>
      <c r="O1417" t="s">
        <v>39</v>
      </c>
      <c r="P1417" t="s">
        <v>39</v>
      </c>
      <c r="Q1417" s="2">
        <v>43581</v>
      </c>
      <c r="R1417" t="s">
        <v>48</v>
      </c>
      <c r="S1417" t="s">
        <v>33</v>
      </c>
      <c r="T1417">
        <f>_xlfn.DAYS(Raw_data_US_healthcare[[#This Row],[Discharge Date]],Raw_data_US_healthcare[[#This Row],[Date of Admission]])</f>
        <v>2</v>
      </c>
    </row>
    <row r="1418" spans="1:20" x14ac:dyDescent="0.3">
      <c r="A1418" t="s">
        <v>26512</v>
      </c>
      <c r="B1418" t="s">
        <v>4164</v>
      </c>
      <c r="C1418">
        <v>67</v>
      </c>
      <c r="D1418" t="str">
        <f>IF(Raw_data_US_healthcare[[#This Row],[Age]]&lt;35,"Young",IF(Raw_data_US_healthcare[[#This Row],[Age]]&lt;60,"Middle","Senior"))</f>
        <v>Senior</v>
      </c>
      <c r="E1418" t="s">
        <v>26</v>
      </c>
      <c r="F1418" t="s">
        <v>17</v>
      </c>
      <c r="G1418" t="s">
        <v>17</v>
      </c>
      <c r="H1418" t="s">
        <v>26516</v>
      </c>
      <c r="I1418" s="2">
        <v>43696</v>
      </c>
      <c r="J1418" t="s">
        <v>4165</v>
      </c>
      <c r="K1418" t="s">
        <v>4166</v>
      </c>
      <c r="L1418" t="s">
        <v>52</v>
      </c>
      <c r="M1418">
        <v>18666.1312</v>
      </c>
      <c r="N1418">
        <v>287</v>
      </c>
      <c r="O1418" t="s">
        <v>39</v>
      </c>
      <c r="P1418" t="s">
        <v>39</v>
      </c>
      <c r="Q1418" s="2">
        <v>43704</v>
      </c>
      <c r="R1418" t="s">
        <v>23</v>
      </c>
      <c r="S1418" t="s">
        <v>45</v>
      </c>
      <c r="T1418">
        <f>_xlfn.DAYS(Raw_data_US_healthcare[[#This Row],[Discharge Date]],Raw_data_US_healthcare[[#This Row],[Date of Admission]])</f>
        <v>8</v>
      </c>
    </row>
    <row r="1419" spans="1:20" x14ac:dyDescent="0.3">
      <c r="A1419" t="s">
        <v>26512</v>
      </c>
      <c r="B1419" t="s">
        <v>4167</v>
      </c>
      <c r="C1419">
        <v>46</v>
      </c>
      <c r="D1419" t="str">
        <f>IF(Raw_data_US_healthcare[[#This Row],[Age]]&lt;35,"Young",IF(Raw_data_US_healthcare[[#This Row],[Age]]&lt;60,"Middle","Senior"))</f>
        <v>Middle</v>
      </c>
      <c r="E1419" t="s">
        <v>26</v>
      </c>
      <c r="F1419" t="s">
        <v>17</v>
      </c>
      <c r="G1419" t="s">
        <v>17</v>
      </c>
      <c r="H1419" t="s">
        <v>26516</v>
      </c>
      <c r="I1419" s="2">
        <v>44180</v>
      </c>
      <c r="J1419" t="s">
        <v>4168</v>
      </c>
      <c r="K1419" t="s">
        <v>4169</v>
      </c>
      <c r="L1419" t="s">
        <v>21</v>
      </c>
      <c r="M1419">
        <v>31849.3282</v>
      </c>
      <c r="N1419">
        <v>113</v>
      </c>
      <c r="O1419" t="s">
        <v>39</v>
      </c>
      <c r="P1419" t="s">
        <v>39</v>
      </c>
      <c r="Q1419" s="2">
        <v>44187</v>
      </c>
      <c r="R1419" t="s">
        <v>32</v>
      </c>
      <c r="S1419" t="s">
        <v>45</v>
      </c>
      <c r="T1419">
        <f>_xlfn.DAYS(Raw_data_US_healthcare[[#This Row],[Discharge Date]],Raw_data_US_healthcare[[#This Row],[Date of Admission]])</f>
        <v>7</v>
      </c>
    </row>
    <row r="1420" spans="1:20" x14ac:dyDescent="0.3">
      <c r="A1420" t="s">
        <v>26511</v>
      </c>
      <c r="B1420" t="s">
        <v>4170</v>
      </c>
      <c r="C1420">
        <v>49</v>
      </c>
      <c r="D1420" t="str">
        <f>IF(Raw_data_US_healthcare[[#This Row],[Age]]&lt;35,"Young",IF(Raw_data_US_healthcare[[#This Row],[Age]]&lt;60,"Middle","Senior"))</f>
        <v>Middle</v>
      </c>
      <c r="E1420" t="s">
        <v>16</v>
      </c>
      <c r="F1420" t="s">
        <v>49</v>
      </c>
      <c r="G1420" t="s">
        <v>49</v>
      </c>
      <c r="H1420" t="s">
        <v>28</v>
      </c>
      <c r="I1420" s="2">
        <v>44763</v>
      </c>
      <c r="J1420" t="s">
        <v>4171</v>
      </c>
      <c r="K1420" t="s">
        <v>4172</v>
      </c>
      <c r="L1420" t="s">
        <v>31</v>
      </c>
      <c r="M1420">
        <v>28284.893199999999</v>
      </c>
      <c r="N1420">
        <v>255</v>
      </c>
      <c r="O1420" t="s">
        <v>43</v>
      </c>
      <c r="P1420" t="s">
        <v>43</v>
      </c>
      <c r="Q1420" s="2">
        <v>44789</v>
      </c>
      <c r="R1420" t="s">
        <v>23</v>
      </c>
      <c r="S1420" t="s">
        <v>45</v>
      </c>
      <c r="T1420">
        <f>_xlfn.DAYS(Raw_data_US_healthcare[[#This Row],[Discharge Date]],Raw_data_US_healthcare[[#This Row],[Date of Admission]])</f>
        <v>26</v>
      </c>
    </row>
    <row r="1421" spans="1:20" x14ac:dyDescent="0.3">
      <c r="A1421" t="s">
        <v>26512</v>
      </c>
      <c r="B1421" t="s">
        <v>4173</v>
      </c>
      <c r="C1421">
        <v>34</v>
      </c>
      <c r="D1421" t="str">
        <f>IF(Raw_data_US_healthcare[[#This Row],[Age]]&lt;35,"Young",IF(Raw_data_US_healthcare[[#This Row],[Age]]&lt;60,"Middle","Senior"))</f>
        <v>Young</v>
      </c>
      <c r="E1421" t="s">
        <v>26</v>
      </c>
      <c r="F1421" t="s">
        <v>27</v>
      </c>
      <c r="G1421" t="s">
        <v>27</v>
      </c>
      <c r="H1421" t="s">
        <v>28</v>
      </c>
      <c r="I1421" s="2">
        <v>43959</v>
      </c>
      <c r="J1421" t="s">
        <v>4073</v>
      </c>
      <c r="K1421" t="s">
        <v>4174</v>
      </c>
      <c r="L1421" t="s">
        <v>60</v>
      </c>
      <c r="M1421">
        <v>23984.688099999999</v>
      </c>
      <c r="N1421">
        <v>465</v>
      </c>
      <c r="O1421" t="s">
        <v>39</v>
      </c>
      <c r="P1421" t="s">
        <v>39</v>
      </c>
      <c r="Q1421" s="2">
        <v>43989</v>
      </c>
      <c r="R1421" t="s">
        <v>83</v>
      </c>
      <c r="S1421" t="s">
        <v>33</v>
      </c>
      <c r="T1421">
        <f>_xlfn.DAYS(Raw_data_US_healthcare[[#This Row],[Discharge Date]],Raw_data_US_healthcare[[#This Row],[Date of Admission]])</f>
        <v>30</v>
      </c>
    </row>
    <row r="1422" spans="1:20" x14ac:dyDescent="0.3">
      <c r="A1422" t="s">
        <v>26512</v>
      </c>
      <c r="B1422" t="s">
        <v>4175</v>
      </c>
      <c r="C1422">
        <v>49</v>
      </c>
      <c r="D1422" t="str">
        <f>IF(Raw_data_US_healthcare[[#This Row],[Age]]&lt;35,"Young",IF(Raw_data_US_healthcare[[#This Row],[Age]]&lt;60,"Middle","Senior"))</f>
        <v>Middle</v>
      </c>
      <c r="E1422" t="s">
        <v>26</v>
      </c>
      <c r="F1422" t="s">
        <v>228</v>
      </c>
      <c r="G1422" t="s">
        <v>228</v>
      </c>
      <c r="H1422" t="s">
        <v>26516</v>
      </c>
      <c r="I1422" s="2">
        <v>44828</v>
      </c>
      <c r="J1422" t="s">
        <v>4176</v>
      </c>
      <c r="K1422" t="s">
        <v>4177</v>
      </c>
      <c r="L1422" t="s">
        <v>21</v>
      </c>
      <c r="M1422">
        <v>12664.680200000001</v>
      </c>
      <c r="N1422">
        <v>407</v>
      </c>
      <c r="O1422" t="s">
        <v>39</v>
      </c>
      <c r="P1422" t="s">
        <v>39</v>
      </c>
      <c r="Q1422" s="2">
        <v>44846</v>
      </c>
      <c r="R1422" t="s">
        <v>23</v>
      </c>
      <c r="S1422" t="s">
        <v>24</v>
      </c>
      <c r="T1422">
        <f>_xlfn.DAYS(Raw_data_US_healthcare[[#This Row],[Discharge Date]],Raw_data_US_healthcare[[#This Row],[Date of Admission]])</f>
        <v>18</v>
      </c>
    </row>
    <row r="1423" spans="1:20" x14ac:dyDescent="0.3">
      <c r="A1423" t="s">
        <v>26511</v>
      </c>
      <c r="B1423" t="s">
        <v>4178</v>
      </c>
      <c r="C1423">
        <v>21</v>
      </c>
      <c r="D1423" t="str">
        <f>IF(Raw_data_US_healthcare[[#This Row],[Age]]&lt;35,"Young",IF(Raw_data_US_healthcare[[#This Row],[Age]]&lt;60,"Middle","Senior"))</f>
        <v>Young</v>
      </c>
      <c r="E1423" t="s">
        <v>16</v>
      </c>
      <c r="F1423" t="s">
        <v>228</v>
      </c>
      <c r="G1423" t="s">
        <v>228</v>
      </c>
      <c r="H1423" t="s">
        <v>28</v>
      </c>
      <c r="I1423" s="2">
        <v>44200</v>
      </c>
      <c r="J1423" t="s">
        <v>4179</v>
      </c>
      <c r="K1423" t="s">
        <v>4180</v>
      </c>
      <c r="L1423" t="s">
        <v>60</v>
      </c>
      <c r="M1423">
        <v>11506.3595</v>
      </c>
      <c r="N1423">
        <v>243</v>
      </c>
      <c r="O1423" t="s">
        <v>22</v>
      </c>
      <c r="P1423" t="s">
        <v>22</v>
      </c>
      <c r="Q1423" s="2">
        <v>44206</v>
      </c>
      <c r="R1423" t="s">
        <v>44</v>
      </c>
      <c r="S1423" t="s">
        <v>45</v>
      </c>
      <c r="T1423">
        <f>_xlfn.DAYS(Raw_data_US_healthcare[[#This Row],[Discharge Date]],Raw_data_US_healthcare[[#This Row],[Date of Admission]])</f>
        <v>6</v>
      </c>
    </row>
    <row r="1424" spans="1:20" x14ac:dyDescent="0.3">
      <c r="A1424" t="s">
        <v>26511</v>
      </c>
      <c r="B1424" t="s">
        <v>4181</v>
      </c>
      <c r="C1424">
        <v>34</v>
      </c>
      <c r="D1424" t="str">
        <f>IF(Raw_data_US_healthcare[[#This Row],[Age]]&lt;35,"Young",IF(Raw_data_US_healthcare[[#This Row],[Age]]&lt;60,"Middle","Senior"))</f>
        <v>Young</v>
      </c>
      <c r="E1424" t="s">
        <v>16</v>
      </c>
      <c r="F1424" t="s">
        <v>88</v>
      </c>
      <c r="G1424" t="s">
        <v>88</v>
      </c>
      <c r="H1424" t="s">
        <v>28</v>
      </c>
      <c r="I1424" s="2">
        <v>45168</v>
      </c>
      <c r="J1424" t="s">
        <v>4182</v>
      </c>
      <c r="K1424" t="s">
        <v>4183</v>
      </c>
      <c r="L1424" t="s">
        <v>31</v>
      </c>
      <c r="M1424">
        <v>8695.3256999999994</v>
      </c>
      <c r="N1424">
        <v>437</v>
      </c>
      <c r="O1424" t="s">
        <v>43</v>
      </c>
      <c r="P1424" t="s">
        <v>43</v>
      </c>
      <c r="Q1424" s="2">
        <v>45169</v>
      </c>
      <c r="R1424" t="s">
        <v>48</v>
      </c>
      <c r="S1424" t="s">
        <v>45</v>
      </c>
      <c r="T1424">
        <f>_xlfn.DAYS(Raw_data_US_healthcare[[#This Row],[Discharge Date]],Raw_data_US_healthcare[[#This Row],[Date of Admission]])</f>
        <v>1</v>
      </c>
    </row>
    <row r="1425" spans="1:20" x14ac:dyDescent="0.3">
      <c r="A1425" t="s">
        <v>26511</v>
      </c>
      <c r="B1425" t="s">
        <v>4184</v>
      </c>
      <c r="C1425">
        <v>29</v>
      </c>
      <c r="D1425" t="str">
        <f>IF(Raw_data_US_healthcare[[#This Row],[Age]]&lt;35,"Young",IF(Raw_data_US_healthcare[[#This Row],[Age]]&lt;60,"Middle","Senior"))</f>
        <v>Young</v>
      </c>
      <c r="E1425" t="s">
        <v>16</v>
      </c>
      <c r="F1425" t="s">
        <v>27</v>
      </c>
      <c r="G1425" t="s">
        <v>27</v>
      </c>
      <c r="H1425" t="s">
        <v>28</v>
      </c>
      <c r="I1425" s="2">
        <v>44265</v>
      </c>
      <c r="J1425" t="s">
        <v>4185</v>
      </c>
      <c r="K1425" t="s">
        <v>4186</v>
      </c>
      <c r="L1425" t="s">
        <v>31</v>
      </c>
      <c r="M1425">
        <v>6989.2276000000002</v>
      </c>
      <c r="N1425">
        <v>349</v>
      </c>
      <c r="O1425" t="s">
        <v>22</v>
      </c>
      <c r="P1425" t="s">
        <v>22</v>
      </c>
      <c r="Q1425" s="2">
        <v>44267</v>
      </c>
      <c r="R1425" t="s">
        <v>48</v>
      </c>
      <c r="S1425" t="s">
        <v>45</v>
      </c>
      <c r="T1425">
        <f>_xlfn.DAYS(Raw_data_US_healthcare[[#This Row],[Discharge Date]],Raw_data_US_healthcare[[#This Row],[Date of Admission]])</f>
        <v>2</v>
      </c>
    </row>
    <row r="1426" spans="1:20" x14ac:dyDescent="0.3">
      <c r="A1426" t="s">
        <v>26512</v>
      </c>
      <c r="B1426" t="s">
        <v>4187</v>
      </c>
      <c r="C1426">
        <v>52</v>
      </c>
      <c r="D1426" t="str">
        <f>IF(Raw_data_US_healthcare[[#This Row],[Age]]&lt;35,"Young",IF(Raw_data_US_healthcare[[#This Row],[Age]]&lt;60,"Middle","Senior"))</f>
        <v>Middle</v>
      </c>
      <c r="E1426" t="s">
        <v>26</v>
      </c>
      <c r="F1426" t="s">
        <v>88</v>
      </c>
      <c r="G1426" t="s">
        <v>88</v>
      </c>
      <c r="H1426" t="s">
        <v>26516</v>
      </c>
      <c r="I1426" s="2">
        <v>44788</v>
      </c>
      <c r="J1426" t="s">
        <v>4188</v>
      </c>
      <c r="K1426" t="s">
        <v>4189</v>
      </c>
      <c r="L1426" t="s">
        <v>56</v>
      </c>
      <c r="M1426">
        <v>18168.847399999999</v>
      </c>
      <c r="N1426">
        <v>295</v>
      </c>
      <c r="O1426" t="s">
        <v>39</v>
      </c>
      <c r="P1426" t="s">
        <v>39</v>
      </c>
      <c r="Q1426" s="2">
        <v>44804</v>
      </c>
      <c r="R1426" t="s">
        <v>44</v>
      </c>
      <c r="S1426" t="s">
        <v>45</v>
      </c>
      <c r="T1426">
        <f>_xlfn.DAYS(Raw_data_US_healthcare[[#This Row],[Discharge Date]],Raw_data_US_healthcare[[#This Row],[Date of Admission]])</f>
        <v>16</v>
      </c>
    </row>
    <row r="1427" spans="1:20" x14ac:dyDescent="0.3">
      <c r="A1427" t="s">
        <v>26512</v>
      </c>
      <c r="B1427" t="s">
        <v>4190</v>
      </c>
      <c r="C1427">
        <v>25</v>
      </c>
      <c r="D1427" t="str">
        <f>IF(Raw_data_US_healthcare[[#This Row],[Age]]&lt;35,"Young",IF(Raw_data_US_healthcare[[#This Row],[Age]]&lt;60,"Middle","Senior"))</f>
        <v>Young</v>
      </c>
      <c r="E1427" t="s">
        <v>26</v>
      </c>
      <c r="F1427" t="s">
        <v>113</v>
      </c>
      <c r="G1427" t="s">
        <v>113</v>
      </c>
      <c r="H1427" t="s">
        <v>28</v>
      </c>
      <c r="I1427" s="2">
        <v>45209</v>
      </c>
      <c r="J1427" t="s">
        <v>4191</v>
      </c>
      <c r="K1427" t="s">
        <v>4192</v>
      </c>
      <c r="L1427" t="s">
        <v>52</v>
      </c>
      <c r="M1427">
        <v>35511.1178</v>
      </c>
      <c r="N1427">
        <v>302</v>
      </c>
      <c r="O1427" t="s">
        <v>22</v>
      </c>
      <c r="P1427" t="s">
        <v>22</v>
      </c>
      <c r="Q1427" s="2">
        <v>45216</v>
      </c>
      <c r="R1427" t="s">
        <v>32</v>
      </c>
      <c r="S1427" t="s">
        <v>45</v>
      </c>
      <c r="T1427">
        <f>_xlfn.DAYS(Raw_data_US_healthcare[[#This Row],[Discharge Date]],Raw_data_US_healthcare[[#This Row],[Date of Admission]])</f>
        <v>7</v>
      </c>
    </row>
    <row r="1428" spans="1:20" x14ac:dyDescent="0.3">
      <c r="A1428" t="s">
        <v>26512</v>
      </c>
      <c r="B1428" t="s">
        <v>4193</v>
      </c>
      <c r="C1428">
        <v>25</v>
      </c>
      <c r="D1428" t="str">
        <f>IF(Raw_data_US_healthcare[[#This Row],[Age]]&lt;35,"Young",IF(Raw_data_US_healthcare[[#This Row],[Age]]&lt;60,"Middle","Senior"))</f>
        <v>Young</v>
      </c>
      <c r="E1428" t="s">
        <v>26</v>
      </c>
      <c r="F1428" t="s">
        <v>62</v>
      </c>
      <c r="G1428" t="s">
        <v>62</v>
      </c>
      <c r="H1428" t="s">
        <v>28</v>
      </c>
      <c r="I1428" s="2">
        <v>45088</v>
      </c>
      <c r="J1428" t="s">
        <v>4194</v>
      </c>
      <c r="K1428" t="s">
        <v>4195</v>
      </c>
      <c r="L1428" t="s">
        <v>60</v>
      </c>
      <c r="M1428">
        <v>38763.4234</v>
      </c>
      <c r="N1428">
        <v>215</v>
      </c>
      <c r="O1428" t="s">
        <v>22</v>
      </c>
      <c r="P1428" t="s">
        <v>22</v>
      </c>
      <c r="Q1428" s="2">
        <v>45097</v>
      </c>
      <c r="R1428" t="s">
        <v>44</v>
      </c>
      <c r="S1428" t="s">
        <v>24</v>
      </c>
      <c r="T1428">
        <f>_xlfn.DAYS(Raw_data_US_healthcare[[#This Row],[Discharge Date]],Raw_data_US_healthcare[[#This Row],[Date of Admission]])</f>
        <v>9</v>
      </c>
    </row>
    <row r="1429" spans="1:20" x14ac:dyDescent="0.3">
      <c r="A1429" t="s">
        <v>26511</v>
      </c>
      <c r="B1429" t="s">
        <v>4196</v>
      </c>
      <c r="C1429">
        <v>58</v>
      </c>
      <c r="D1429" t="str">
        <f>IF(Raw_data_US_healthcare[[#This Row],[Age]]&lt;35,"Young",IF(Raw_data_US_healthcare[[#This Row],[Age]]&lt;60,"Middle","Senior"))</f>
        <v>Middle</v>
      </c>
      <c r="E1429" t="s">
        <v>16</v>
      </c>
      <c r="F1429" t="s">
        <v>17</v>
      </c>
      <c r="G1429" t="s">
        <v>17</v>
      </c>
      <c r="H1429" t="s">
        <v>69</v>
      </c>
      <c r="I1429" s="2">
        <v>44275</v>
      </c>
      <c r="J1429" t="s">
        <v>4197</v>
      </c>
      <c r="K1429" t="s">
        <v>4198</v>
      </c>
      <c r="L1429" t="s">
        <v>52</v>
      </c>
      <c r="M1429">
        <v>35911.413500000002</v>
      </c>
      <c r="N1429">
        <v>377</v>
      </c>
      <c r="O1429" t="s">
        <v>22</v>
      </c>
      <c r="P1429" t="s">
        <v>22</v>
      </c>
      <c r="Q1429" s="2">
        <v>44276</v>
      </c>
      <c r="R1429" t="s">
        <v>83</v>
      </c>
      <c r="S1429" t="s">
        <v>24</v>
      </c>
      <c r="T1429">
        <f>_xlfn.DAYS(Raw_data_US_healthcare[[#This Row],[Discharge Date]],Raw_data_US_healthcare[[#This Row],[Date of Admission]])</f>
        <v>1</v>
      </c>
    </row>
    <row r="1430" spans="1:20" x14ac:dyDescent="0.3">
      <c r="A1430" t="s">
        <v>26511</v>
      </c>
      <c r="B1430" t="s">
        <v>4199</v>
      </c>
      <c r="C1430">
        <v>76</v>
      </c>
      <c r="D1430" t="str">
        <f>IF(Raw_data_US_healthcare[[#This Row],[Age]]&lt;35,"Young",IF(Raw_data_US_healthcare[[#This Row],[Age]]&lt;60,"Middle","Senior"))</f>
        <v>Senior</v>
      </c>
      <c r="E1430" t="s">
        <v>16</v>
      </c>
      <c r="F1430" t="s">
        <v>113</v>
      </c>
      <c r="G1430" t="s">
        <v>113</v>
      </c>
      <c r="H1430" t="s">
        <v>18</v>
      </c>
      <c r="I1430" s="2">
        <v>44926</v>
      </c>
      <c r="J1430" t="s">
        <v>4200</v>
      </c>
      <c r="K1430" t="s">
        <v>4201</v>
      </c>
      <c r="L1430" t="s">
        <v>52</v>
      </c>
      <c r="M1430">
        <v>43479.8344</v>
      </c>
      <c r="N1430">
        <v>222</v>
      </c>
      <c r="O1430" t="s">
        <v>43</v>
      </c>
      <c r="P1430" t="s">
        <v>43</v>
      </c>
      <c r="Q1430" s="2">
        <v>44936</v>
      </c>
      <c r="R1430" t="s">
        <v>32</v>
      </c>
      <c r="S1430" t="s">
        <v>24</v>
      </c>
      <c r="T1430">
        <f>_xlfn.DAYS(Raw_data_US_healthcare[[#This Row],[Discharge Date]],Raw_data_US_healthcare[[#This Row],[Date of Admission]])</f>
        <v>10</v>
      </c>
    </row>
    <row r="1431" spans="1:20" x14ac:dyDescent="0.3">
      <c r="A1431" t="s">
        <v>26511</v>
      </c>
      <c r="B1431" t="s">
        <v>4202</v>
      </c>
      <c r="C1431">
        <v>39</v>
      </c>
      <c r="D1431" t="str">
        <f>IF(Raw_data_US_healthcare[[#This Row],[Age]]&lt;35,"Young",IF(Raw_data_US_healthcare[[#This Row],[Age]]&lt;60,"Middle","Senior"))</f>
        <v>Middle</v>
      </c>
      <c r="E1431" t="s">
        <v>16</v>
      </c>
      <c r="F1431" t="s">
        <v>62</v>
      </c>
      <c r="G1431" t="s">
        <v>62</v>
      </c>
      <c r="H1431" t="s">
        <v>18</v>
      </c>
      <c r="I1431" s="2">
        <v>45005</v>
      </c>
      <c r="J1431" t="s">
        <v>4203</v>
      </c>
      <c r="K1431" t="s">
        <v>4204</v>
      </c>
      <c r="L1431" t="s">
        <v>52</v>
      </c>
      <c r="M1431">
        <v>26090.0478</v>
      </c>
      <c r="N1431">
        <v>355</v>
      </c>
      <c r="O1431" t="s">
        <v>43</v>
      </c>
      <c r="P1431" t="s">
        <v>43</v>
      </c>
      <c r="Q1431" s="2">
        <v>45015</v>
      </c>
      <c r="R1431" t="s">
        <v>32</v>
      </c>
      <c r="S1431" t="s">
        <v>45</v>
      </c>
      <c r="T1431">
        <f>_xlfn.DAYS(Raw_data_US_healthcare[[#This Row],[Discharge Date]],Raw_data_US_healthcare[[#This Row],[Date of Admission]])</f>
        <v>10</v>
      </c>
    </row>
    <row r="1432" spans="1:20" x14ac:dyDescent="0.3">
      <c r="A1432" t="s">
        <v>26511</v>
      </c>
      <c r="B1432" t="s">
        <v>4205</v>
      </c>
      <c r="C1432">
        <v>27</v>
      </c>
      <c r="D1432" t="str">
        <f>IF(Raw_data_US_healthcare[[#This Row],[Age]]&lt;35,"Young",IF(Raw_data_US_healthcare[[#This Row],[Age]]&lt;60,"Middle","Senior"))</f>
        <v>Young</v>
      </c>
      <c r="E1432" t="s">
        <v>16</v>
      </c>
      <c r="F1432" t="s">
        <v>88</v>
      </c>
      <c r="G1432" t="s">
        <v>88</v>
      </c>
      <c r="H1432" t="s">
        <v>28</v>
      </c>
      <c r="I1432" s="2">
        <v>43694</v>
      </c>
      <c r="J1432" t="s">
        <v>4206</v>
      </c>
      <c r="K1432" t="s">
        <v>4207</v>
      </c>
      <c r="L1432" t="s">
        <v>52</v>
      </c>
      <c r="M1432">
        <v>29229.975299999998</v>
      </c>
      <c r="N1432">
        <v>485</v>
      </c>
      <c r="O1432" t="s">
        <v>39</v>
      </c>
      <c r="P1432" t="s">
        <v>39</v>
      </c>
      <c r="Q1432" s="2">
        <v>43722</v>
      </c>
      <c r="R1432" t="s">
        <v>23</v>
      </c>
      <c r="S1432" t="s">
        <v>24</v>
      </c>
      <c r="T1432">
        <f>_xlfn.DAYS(Raw_data_US_healthcare[[#This Row],[Discharge Date]],Raw_data_US_healthcare[[#This Row],[Date of Admission]])</f>
        <v>28</v>
      </c>
    </row>
    <row r="1433" spans="1:20" x14ac:dyDescent="0.3">
      <c r="A1433" t="s">
        <v>26512</v>
      </c>
      <c r="B1433" t="s">
        <v>4208</v>
      </c>
      <c r="C1433">
        <v>59</v>
      </c>
      <c r="D1433" t="str">
        <f>IF(Raw_data_US_healthcare[[#This Row],[Age]]&lt;35,"Young",IF(Raw_data_US_healthcare[[#This Row],[Age]]&lt;60,"Middle","Senior"))</f>
        <v>Middle</v>
      </c>
      <c r="E1433" t="s">
        <v>26</v>
      </c>
      <c r="F1433" t="s">
        <v>35</v>
      </c>
      <c r="G1433" t="s">
        <v>35</v>
      </c>
      <c r="H1433" t="s">
        <v>26516</v>
      </c>
      <c r="I1433" s="2">
        <v>44601</v>
      </c>
      <c r="J1433" t="s">
        <v>4209</v>
      </c>
      <c r="K1433" t="s">
        <v>4210</v>
      </c>
      <c r="L1433" t="s">
        <v>21</v>
      </c>
      <c r="M1433">
        <v>31735.120900000002</v>
      </c>
      <c r="N1433">
        <v>242</v>
      </c>
      <c r="O1433" t="s">
        <v>39</v>
      </c>
      <c r="P1433" t="s">
        <v>39</v>
      </c>
      <c r="Q1433" s="2">
        <v>44625</v>
      </c>
      <c r="R1433" t="s">
        <v>44</v>
      </c>
      <c r="S1433" t="s">
        <v>45</v>
      </c>
      <c r="T1433">
        <f>_xlfn.DAYS(Raw_data_US_healthcare[[#This Row],[Discharge Date]],Raw_data_US_healthcare[[#This Row],[Date of Admission]])</f>
        <v>24</v>
      </c>
    </row>
    <row r="1434" spans="1:20" x14ac:dyDescent="0.3">
      <c r="A1434" t="s">
        <v>26511</v>
      </c>
      <c r="B1434" t="s">
        <v>4211</v>
      </c>
      <c r="C1434">
        <v>18</v>
      </c>
      <c r="D1434" t="str">
        <f>IF(Raw_data_US_healthcare[[#This Row],[Age]]&lt;35,"Young",IF(Raw_data_US_healthcare[[#This Row],[Age]]&lt;60,"Middle","Senior"))</f>
        <v>Young</v>
      </c>
      <c r="E1434" t="s">
        <v>16</v>
      </c>
      <c r="F1434" t="s">
        <v>228</v>
      </c>
      <c r="G1434" t="s">
        <v>228</v>
      </c>
      <c r="H1434" t="s">
        <v>28</v>
      </c>
      <c r="I1434" s="2">
        <v>44949</v>
      </c>
      <c r="J1434" t="s">
        <v>4212</v>
      </c>
      <c r="K1434" t="s">
        <v>4213</v>
      </c>
      <c r="L1434" t="s">
        <v>60</v>
      </c>
      <c r="M1434">
        <v>13906.3644</v>
      </c>
      <c r="N1434">
        <v>499</v>
      </c>
      <c r="O1434" t="s">
        <v>43</v>
      </c>
      <c r="P1434" t="s">
        <v>43</v>
      </c>
      <c r="Q1434" s="2">
        <v>44957</v>
      </c>
      <c r="R1434" t="s">
        <v>23</v>
      </c>
      <c r="S1434" t="s">
        <v>33</v>
      </c>
      <c r="T1434">
        <f>_xlfn.DAYS(Raw_data_US_healthcare[[#This Row],[Discharge Date]],Raw_data_US_healthcare[[#This Row],[Date of Admission]])</f>
        <v>8</v>
      </c>
    </row>
    <row r="1435" spans="1:20" x14ac:dyDescent="0.3">
      <c r="A1435" t="s">
        <v>26512</v>
      </c>
      <c r="B1435" t="s">
        <v>4214</v>
      </c>
      <c r="C1435">
        <v>68</v>
      </c>
      <c r="D1435" t="str">
        <f>IF(Raw_data_US_healthcare[[#This Row],[Age]]&lt;35,"Young",IF(Raw_data_US_healthcare[[#This Row],[Age]]&lt;60,"Middle","Senior"))</f>
        <v>Senior</v>
      </c>
      <c r="E1435" t="s">
        <v>26</v>
      </c>
      <c r="F1435" t="s">
        <v>113</v>
      </c>
      <c r="G1435" t="s">
        <v>113</v>
      </c>
      <c r="H1435" t="s">
        <v>69</v>
      </c>
      <c r="I1435" s="2">
        <v>44634</v>
      </c>
      <c r="J1435" t="s">
        <v>4215</v>
      </c>
      <c r="K1435" t="s">
        <v>4216</v>
      </c>
      <c r="L1435" t="s">
        <v>60</v>
      </c>
      <c r="M1435">
        <v>3794.2696000000001</v>
      </c>
      <c r="N1435">
        <v>228</v>
      </c>
      <c r="O1435" t="s">
        <v>22</v>
      </c>
      <c r="P1435" t="s">
        <v>22</v>
      </c>
      <c r="Q1435" s="2">
        <v>44643</v>
      </c>
      <c r="R1435" t="s">
        <v>44</v>
      </c>
      <c r="S1435" t="s">
        <v>24</v>
      </c>
      <c r="T1435">
        <f>_xlfn.DAYS(Raw_data_US_healthcare[[#This Row],[Discharge Date]],Raw_data_US_healthcare[[#This Row],[Date of Admission]])</f>
        <v>9</v>
      </c>
    </row>
    <row r="1436" spans="1:20" x14ac:dyDescent="0.3">
      <c r="A1436" t="s">
        <v>26512</v>
      </c>
      <c r="B1436" t="s">
        <v>4217</v>
      </c>
      <c r="C1436">
        <v>20</v>
      </c>
      <c r="D1436" t="str">
        <f>IF(Raw_data_US_healthcare[[#This Row],[Age]]&lt;35,"Young",IF(Raw_data_US_healthcare[[#This Row],[Age]]&lt;60,"Middle","Senior"))</f>
        <v>Young</v>
      </c>
      <c r="E1436" t="s">
        <v>26</v>
      </c>
      <c r="F1436" t="s">
        <v>62</v>
      </c>
      <c r="G1436" t="s">
        <v>62</v>
      </c>
      <c r="H1436" t="s">
        <v>28</v>
      </c>
      <c r="I1436" s="2">
        <v>44097</v>
      </c>
      <c r="J1436" t="s">
        <v>4218</v>
      </c>
      <c r="K1436" t="s">
        <v>4219</v>
      </c>
      <c r="L1436" t="s">
        <v>56</v>
      </c>
      <c r="M1436">
        <v>16471.193299999999</v>
      </c>
      <c r="N1436">
        <v>448</v>
      </c>
      <c r="O1436" t="s">
        <v>22</v>
      </c>
      <c r="P1436" t="s">
        <v>22</v>
      </c>
      <c r="Q1436" s="2">
        <v>44119</v>
      </c>
      <c r="R1436" t="s">
        <v>48</v>
      </c>
      <c r="S1436" t="s">
        <v>24</v>
      </c>
      <c r="T1436">
        <f>_xlfn.DAYS(Raw_data_US_healthcare[[#This Row],[Discharge Date]],Raw_data_US_healthcare[[#This Row],[Date of Admission]])</f>
        <v>22</v>
      </c>
    </row>
    <row r="1437" spans="1:20" x14ac:dyDescent="0.3">
      <c r="A1437" t="s">
        <v>26511</v>
      </c>
      <c r="B1437" t="s">
        <v>4220</v>
      </c>
      <c r="C1437">
        <v>63</v>
      </c>
      <c r="D1437" t="str">
        <f>IF(Raw_data_US_healthcare[[#This Row],[Age]]&lt;35,"Young",IF(Raw_data_US_healthcare[[#This Row],[Age]]&lt;60,"Middle","Senior"))</f>
        <v>Senior</v>
      </c>
      <c r="E1437" t="s">
        <v>16</v>
      </c>
      <c r="F1437" t="s">
        <v>62</v>
      </c>
      <c r="G1437" t="s">
        <v>62</v>
      </c>
      <c r="H1437" t="s">
        <v>36</v>
      </c>
      <c r="I1437" s="2">
        <v>44794</v>
      </c>
      <c r="J1437" t="s">
        <v>4221</v>
      </c>
      <c r="K1437" t="s">
        <v>4222</v>
      </c>
      <c r="L1437" t="s">
        <v>52</v>
      </c>
      <c r="M1437">
        <v>11367.182199999999</v>
      </c>
      <c r="N1437">
        <v>316</v>
      </c>
      <c r="O1437" t="s">
        <v>39</v>
      </c>
      <c r="P1437" t="s">
        <v>39</v>
      </c>
      <c r="Q1437" s="2">
        <v>44820</v>
      </c>
      <c r="R1437" t="s">
        <v>83</v>
      </c>
      <c r="S1437" t="s">
        <v>33</v>
      </c>
      <c r="T1437">
        <f>_xlfn.DAYS(Raw_data_US_healthcare[[#This Row],[Discharge Date]],Raw_data_US_healthcare[[#This Row],[Date of Admission]])</f>
        <v>26</v>
      </c>
    </row>
    <row r="1438" spans="1:20" x14ac:dyDescent="0.3">
      <c r="A1438" t="s">
        <v>26511</v>
      </c>
      <c r="B1438" t="s">
        <v>4223</v>
      </c>
      <c r="C1438">
        <v>28</v>
      </c>
      <c r="D1438" t="str">
        <f>IF(Raw_data_US_healthcare[[#This Row],[Age]]&lt;35,"Young",IF(Raw_data_US_healthcare[[#This Row],[Age]]&lt;60,"Middle","Senior"))</f>
        <v>Young</v>
      </c>
      <c r="E1438" t="s">
        <v>16</v>
      </c>
      <c r="F1438" t="s">
        <v>17</v>
      </c>
      <c r="G1438" t="s">
        <v>17</v>
      </c>
      <c r="H1438" t="s">
        <v>26516</v>
      </c>
      <c r="I1438" s="2">
        <v>45000</v>
      </c>
      <c r="J1438" t="s">
        <v>4224</v>
      </c>
      <c r="K1438" t="s">
        <v>4225</v>
      </c>
      <c r="L1438" t="s">
        <v>60</v>
      </c>
      <c r="M1438">
        <v>30819.178100000001</v>
      </c>
      <c r="N1438">
        <v>477</v>
      </c>
      <c r="O1438" t="s">
        <v>39</v>
      </c>
      <c r="P1438" t="s">
        <v>39</v>
      </c>
      <c r="Q1438" s="2">
        <v>45014</v>
      </c>
      <c r="R1438" t="s">
        <v>44</v>
      </c>
      <c r="S1438" t="s">
        <v>33</v>
      </c>
      <c r="T1438">
        <f>_xlfn.DAYS(Raw_data_US_healthcare[[#This Row],[Discharge Date]],Raw_data_US_healthcare[[#This Row],[Date of Admission]])</f>
        <v>14</v>
      </c>
    </row>
    <row r="1439" spans="1:20" x14ac:dyDescent="0.3">
      <c r="A1439" t="s">
        <v>26512</v>
      </c>
      <c r="B1439" t="s">
        <v>4226</v>
      </c>
      <c r="C1439">
        <v>52</v>
      </c>
      <c r="D1439" t="str">
        <f>IF(Raw_data_US_healthcare[[#This Row],[Age]]&lt;35,"Young",IF(Raw_data_US_healthcare[[#This Row],[Age]]&lt;60,"Middle","Senior"))</f>
        <v>Middle</v>
      </c>
      <c r="E1439" t="s">
        <v>26</v>
      </c>
      <c r="F1439" t="s">
        <v>35</v>
      </c>
      <c r="G1439" t="s">
        <v>35</v>
      </c>
      <c r="H1439" t="s">
        <v>28</v>
      </c>
      <c r="I1439" s="2">
        <v>44690</v>
      </c>
      <c r="J1439" t="s">
        <v>4227</v>
      </c>
      <c r="K1439" t="s">
        <v>4228</v>
      </c>
      <c r="L1439" t="s">
        <v>21</v>
      </c>
      <c r="M1439">
        <v>44164.453800000003</v>
      </c>
      <c r="N1439">
        <v>169</v>
      </c>
      <c r="O1439" t="s">
        <v>43</v>
      </c>
      <c r="P1439" t="s">
        <v>43</v>
      </c>
      <c r="Q1439" s="2">
        <v>44691</v>
      </c>
      <c r="R1439" t="s">
        <v>32</v>
      </c>
      <c r="S1439" t="s">
        <v>33</v>
      </c>
      <c r="T1439">
        <f>_xlfn.DAYS(Raw_data_US_healthcare[[#This Row],[Discharge Date]],Raw_data_US_healthcare[[#This Row],[Date of Admission]])</f>
        <v>1</v>
      </c>
    </row>
    <row r="1440" spans="1:20" x14ac:dyDescent="0.3">
      <c r="A1440" t="s">
        <v>26512</v>
      </c>
      <c r="B1440" t="s">
        <v>4229</v>
      </c>
      <c r="C1440">
        <v>36</v>
      </c>
      <c r="D1440" t="str">
        <f>IF(Raw_data_US_healthcare[[#This Row],[Age]]&lt;35,"Young",IF(Raw_data_US_healthcare[[#This Row],[Age]]&lt;60,"Middle","Senior"))</f>
        <v>Middle</v>
      </c>
      <c r="E1440" t="s">
        <v>26</v>
      </c>
      <c r="F1440" t="s">
        <v>17</v>
      </c>
      <c r="G1440" t="s">
        <v>17</v>
      </c>
      <c r="H1440" t="s">
        <v>69</v>
      </c>
      <c r="I1440" s="2">
        <v>44131</v>
      </c>
      <c r="J1440" t="s">
        <v>4230</v>
      </c>
      <c r="K1440" t="s">
        <v>4231</v>
      </c>
      <c r="L1440" t="s">
        <v>52</v>
      </c>
      <c r="M1440">
        <v>23313.830600000001</v>
      </c>
      <c r="N1440">
        <v>428</v>
      </c>
      <c r="O1440" t="s">
        <v>22</v>
      </c>
      <c r="P1440" t="s">
        <v>22</v>
      </c>
      <c r="Q1440" s="2">
        <v>44133</v>
      </c>
      <c r="R1440" t="s">
        <v>32</v>
      </c>
      <c r="S1440" t="s">
        <v>45</v>
      </c>
      <c r="T1440">
        <f>_xlfn.DAYS(Raw_data_US_healthcare[[#This Row],[Discharge Date]],Raw_data_US_healthcare[[#This Row],[Date of Admission]])</f>
        <v>2</v>
      </c>
    </row>
    <row r="1441" spans="1:20" x14ac:dyDescent="0.3">
      <c r="A1441" t="s">
        <v>26512</v>
      </c>
      <c r="B1441" t="s">
        <v>4232</v>
      </c>
      <c r="C1441">
        <v>51</v>
      </c>
      <c r="D1441" t="str">
        <f>IF(Raw_data_US_healthcare[[#This Row],[Age]]&lt;35,"Young",IF(Raw_data_US_healthcare[[#This Row],[Age]]&lt;60,"Middle","Senior"))</f>
        <v>Middle</v>
      </c>
      <c r="E1441" t="s">
        <v>26</v>
      </c>
      <c r="F1441" t="s">
        <v>27</v>
      </c>
      <c r="G1441" t="s">
        <v>27</v>
      </c>
      <c r="H1441" t="s">
        <v>26514</v>
      </c>
      <c r="I1441" s="2">
        <v>44485</v>
      </c>
      <c r="J1441" t="s">
        <v>4233</v>
      </c>
      <c r="K1441" t="s">
        <v>570</v>
      </c>
      <c r="L1441" t="s">
        <v>52</v>
      </c>
      <c r="M1441">
        <v>21139.3649</v>
      </c>
      <c r="N1441">
        <v>114</v>
      </c>
      <c r="O1441" t="s">
        <v>39</v>
      </c>
      <c r="P1441" t="s">
        <v>39</v>
      </c>
      <c r="Q1441" s="2">
        <v>44507</v>
      </c>
      <c r="R1441" t="s">
        <v>44</v>
      </c>
      <c r="S1441" t="s">
        <v>33</v>
      </c>
      <c r="T1441">
        <f>_xlfn.DAYS(Raw_data_US_healthcare[[#This Row],[Discharge Date]],Raw_data_US_healthcare[[#This Row],[Date of Admission]])</f>
        <v>22</v>
      </c>
    </row>
    <row r="1442" spans="1:20" x14ac:dyDescent="0.3">
      <c r="A1442" t="s">
        <v>26512</v>
      </c>
      <c r="B1442" t="s">
        <v>4234</v>
      </c>
      <c r="C1442">
        <v>70</v>
      </c>
      <c r="D1442" t="str">
        <f>IF(Raw_data_US_healthcare[[#This Row],[Age]]&lt;35,"Young",IF(Raw_data_US_healthcare[[#This Row],[Age]]&lt;60,"Middle","Senior"))</f>
        <v>Senior</v>
      </c>
      <c r="E1442" t="s">
        <v>26</v>
      </c>
      <c r="F1442" t="s">
        <v>49</v>
      </c>
      <c r="G1442" t="s">
        <v>49</v>
      </c>
      <c r="H1442" t="s">
        <v>28</v>
      </c>
      <c r="I1442" s="2">
        <v>43784</v>
      </c>
      <c r="J1442" t="s">
        <v>4235</v>
      </c>
      <c r="K1442" t="s">
        <v>4236</v>
      </c>
      <c r="L1442" t="s">
        <v>60</v>
      </c>
      <c r="M1442">
        <v>13430.832399999999</v>
      </c>
      <c r="N1442">
        <v>472</v>
      </c>
      <c r="O1442" t="s">
        <v>43</v>
      </c>
      <c r="P1442" t="s">
        <v>43</v>
      </c>
      <c r="Q1442" s="2">
        <v>43804</v>
      </c>
      <c r="R1442" t="s">
        <v>44</v>
      </c>
      <c r="S1442" t="s">
        <v>33</v>
      </c>
      <c r="T1442">
        <f>_xlfn.DAYS(Raw_data_US_healthcare[[#This Row],[Discharge Date]],Raw_data_US_healthcare[[#This Row],[Date of Admission]])</f>
        <v>20</v>
      </c>
    </row>
    <row r="1443" spans="1:20" x14ac:dyDescent="0.3">
      <c r="A1443" t="s">
        <v>26511</v>
      </c>
      <c r="B1443" t="s">
        <v>1521</v>
      </c>
      <c r="C1443">
        <v>71</v>
      </c>
      <c r="D1443" t="str">
        <f>IF(Raw_data_US_healthcare[[#This Row],[Age]]&lt;35,"Young",IF(Raw_data_US_healthcare[[#This Row],[Age]]&lt;60,"Middle","Senior"))</f>
        <v>Senior</v>
      </c>
      <c r="E1443" t="s">
        <v>16</v>
      </c>
      <c r="F1443" t="s">
        <v>88</v>
      </c>
      <c r="G1443" t="s">
        <v>88</v>
      </c>
      <c r="H1443" t="s">
        <v>18</v>
      </c>
      <c r="I1443" s="2">
        <v>44632</v>
      </c>
      <c r="J1443" t="s">
        <v>4237</v>
      </c>
      <c r="K1443" t="s">
        <v>4238</v>
      </c>
      <c r="L1443" t="s">
        <v>60</v>
      </c>
      <c r="M1443">
        <v>3710.2334000000001</v>
      </c>
      <c r="N1443">
        <v>351</v>
      </c>
      <c r="O1443" t="s">
        <v>39</v>
      </c>
      <c r="P1443" t="s">
        <v>39</v>
      </c>
      <c r="Q1443" s="2">
        <v>44658</v>
      </c>
      <c r="R1443" t="s">
        <v>44</v>
      </c>
      <c r="S1443" t="s">
        <v>33</v>
      </c>
      <c r="T1443">
        <f>_xlfn.DAYS(Raw_data_US_healthcare[[#This Row],[Discharge Date]],Raw_data_US_healthcare[[#This Row],[Date of Admission]])</f>
        <v>26</v>
      </c>
    </row>
    <row r="1444" spans="1:20" x14ac:dyDescent="0.3">
      <c r="A1444" t="s">
        <v>26512</v>
      </c>
      <c r="B1444" t="s">
        <v>26532</v>
      </c>
      <c r="C1444">
        <v>53</v>
      </c>
      <c r="D1444" t="str">
        <f>IF(Raw_data_US_healthcare[[#This Row],[Age]]&lt;35,"Young",IF(Raw_data_US_healthcare[[#This Row],[Age]]&lt;60,"Middle","Senior"))</f>
        <v>Middle</v>
      </c>
      <c r="E1444" t="s">
        <v>26</v>
      </c>
      <c r="F1444" t="s">
        <v>62</v>
      </c>
      <c r="G1444" t="s">
        <v>62</v>
      </c>
      <c r="H1444" t="s">
        <v>36</v>
      </c>
      <c r="I1444" s="2">
        <v>45210</v>
      </c>
      <c r="J1444" t="s">
        <v>4239</v>
      </c>
      <c r="K1444" t="s">
        <v>4240</v>
      </c>
      <c r="L1444" t="s">
        <v>60</v>
      </c>
      <c r="M1444">
        <v>12678.8748</v>
      </c>
      <c r="N1444">
        <v>213</v>
      </c>
      <c r="O1444" t="s">
        <v>22</v>
      </c>
      <c r="P1444" t="s">
        <v>22</v>
      </c>
      <c r="Q1444" s="2">
        <v>45213</v>
      </c>
      <c r="R1444" t="s">
        <v>83</v>
      </c>
      <c r="S1444" t="s">
        <v>45</v>
      </c>
      <c r="T1444">
        <f>_xlfn.DAYS(Raw_data_US_healthcare[[#This Row],[Discharge Date]],Raw_data_US_healthcare[[#This Row],[Date of Admission]])</f>
        <v>3</v>
      </c>
    </row>
    <row r="1445" spans="1:20" x14ac:dyDescent="0.3">
      <c r="A1445" t="s">
        <v>26511</v>
      </c>
      <c r="B1445" t="s">
        <v>4241</v>
      </c>
      <c r="C1445">
        <v>75</v>
      </c>
      <c r="D1445" t="str">
        <f>IF(Raw_data_US_healthcare[[#This Row],[Age]]&lt;35,"Young",IF(Raw_data_US_healthcare[[#This Row],[Age]]&lt;60,"Middle","Senior"))</f>
        <v>Senior</v>
      </c>
      <c r="E1445" t="s">
        <v>16</v>
      </c>
      <c r="F1445" t="s">
        <v>62</v>
      </c>
      <c r="G1445" t="s">
        <v>62</v>
      </c>
      <c r="H1445" t="s">
        <v>36</v>
      </c>
      <c r="I1445" s="2">
        <v>44540</v>
      </c>
      <c r="J1445" t="s">
        <v>4242</v>
      </c>
      <c r="K1445" t="s">
        <v>4243</v>
      </c>
      <c r="L1445" t="s">
        <v>52</v>
      </c>
      <c r="M1445">
        <v>5395.6628000000001</v>
      </c>
      <c r="N1445">
        <v>317</v>
      </c>
      <c r="O1445" t="s">
        <v>39</v>
      </c>
      <c r="P1445" t="s">
        <v>39</v>
      </c>
      <c r="Q1445" s="2">
        <v>44541</v>
      </c>
      <c r="R1445" t="s">
        <v>32</v>
      </c>
      <c r="S1445" t="s">
        <v>45</v>
      </c>
      <c r="T1445">
        <f>_xlfn.DAYS(Raw_data_US_healthcare[[#This Row],[Discharge Date]],Raw_data_US_healthcare[[#This Row],[Date of Admission]])</f>
        <v>1</v>
      </c>
    </row>
    <row r="1446" spans="1:20" x14ac:dyDescent="0.3">
      <c r="A1446" t="s">
        <v>26511</v>
      </c>
      <c r="B1446" t="s">
        <v>4244</v>
      </c>
      <c r="C1446">
        <v>30</v>
      </c>
      <c r="D1446" t="str">
        <f>IF(Raw_data_US_healthcare[[#This Row],[Age]]&lt;35,"Young",IF(Raw_data_US_healthcare[[#This Row],[Age]]&lt;60,"Middle","Senior"))</f>
        <v>Young</v>
      </c>
      <c r="E1446" t="s">
        <v>16</v>
      </c>
      <c r="F1446" t="s">
        <v>27</v>
      </c>
      <c r="G1446" t="s">
        <v>27</v>
      </c>
      <c r="H1446" t="s">
        <v>36</v>
      </c>
      <c r="I1446" s="2">
        <v>44485</v>
      </c>
      <c r="J1446" t="s">
        <v>4245</v>
      </c>
      <c r="K1446" t="s">
        <v>4246</v>
      </c>
      <c r="L1446" t="s">
        <v>52</v>
      </c>
      <c r="M1446">
        <v>15158.5499</v>
      </c>
      <c r="N1446">
        <v>488</v>
      </c>
      <c r="O1446" t="s">
        <v>43</v>
      </c>
      <c r="P1446" t="s">
        <v>43</v>
      </c>
      <c r="Q1446" s="2">
        <v>44506</v>
      </c>
      <c r="R1446" t="s">
        <v>44</v>
      </c>
      <c r="S1446" t="s">
        <v>33</v>
      </c>
      <c r="T1446">
        <f>_xlfn.DAYS(Raw_data_US_healthcare[[#This Row],[Discharge Date]],Raw_data_US_healthcare[[#This Row],[Date of Admission]])</f>
        <v>21</v>
      </c>
    </row>
    <row r="1447" spans="1:20" x14ac:dyDescent="0.3">
      <c r="A1447" t="s">
        <v>26512</v>
      </c>
      <c r="B1447" t="s">
        <v>4247</v>
      </c>
      <c r="C1447">
        <v>31</v>
      </c>
      <c r="D1447" t="str">
        <f>IF(Raw_data_US_healthcare[[#This Row],[Age]]&lt;35,"Young",IF(Raw_data_US_healthcare[[#This Row],[Age]]&lt;60,"Middle","Senior"))</f>
        <v>Young</v>
      </c>
      <c r="E1447" t="s">
        <v>26</v>
      </c>
      <c r="F1447" t="s">
        <v>27</v>
      </c>
      <c r="G1447" t="s">
        <v>27</v>
      </c>
      <c r="H1447" t="s">
        <v>26516</v>
      </c>
      <c r="I1447" s="2">
        <v>44024</v>
      </c>
      <c r="J1447" t="s">
        <v>4248</v>
      </c>
      <c r="K1447" t="s">
        <v>4249</v>
      </c>
      <c r="L1447" t="s">
        <v>56</v>
      </c>
      <c r="M1447">
        <v>20837.5828</v>
      </c>
      <c r="N1447">
        <v>478</v>
      </c>
      <c r="O1447" t="s">
        <v>43</v>
      </c>
      <c r="P1447" t="s">
        <v>43</v>
      </c>
      <c r="Q1447" s="2">
        <v>44049</v>
      </c>
      <c r="R1447" t="s">
        <v>23</v>
      </c>
      <c r="S1447" t="s">
        <v>45</v>
      </c>
      <c r="T1447">
        <f>_xlfn.DAYS(Raw_data_US_healthcare[[#This Row],[Discharge Date]],Raw_data_US_healthcare[[#This Row],[Date of Admission]])</f>
        <v>25</v>
      </c>
    </row>
    <row r="1448" spans="1:20" x14ac:dyDescent="0.3">
      <c r="A1448" t="s">
        <v>26511</v>
      </c>
      <c r="B1448" t="s">
        <v>4250</v>
      </c>
      <c r="C1448">
        <v>83</v>
      </c>
      <c r="D1448" t="str">
        <f>IF(Raw_data_US_healthcare[[#This Row],[Age]]&lt;35,"Young",IF(Raw_data_US_healthcare[[#This Row],[Age]]&lt;60,"Middle","Senior"))</f>
        <v>Senior</v>
      </c>
      <c r="E1448" t="s">
        <v>16</v>
      </c>
      <c r="F1448" t="s">
        <v>17</v>
      </c>
      <c r="G1448" t="s">
        <v>17</v>
      </c>
      <c r="H1448" t="s">
        <v>26514</v>
      </c>
      <c r="I1448" s="2">
        <v>43811</v>
      </c>
      <c r="J1448" t="s">
        <v>4251</v>
      </c>
      <c r="K1448" t="s">
        <v>4252</v>
      </c>
      <c r="L1448" t="s">
        <v>60</v>
      </c>
      <c r="M1448">
        <v>3777.1226000000001</v>
      </c>
      <c r="N1448">
        <v>284</v>
      </c>
      <c r="O1448" t="s">
        <v>39</v>
      </c>
      <c r="P1448" t="s">
        <v>39</v>
      </c>
      <c r="Q1448" s="2">
        <v>43813</v>
      </c>
      <c r="R1448" t="s">
        <v>48</v>
      </c>
      <c r="S1448" t="s">
        <v>33</v>
      </c>
      <c r="T1448">
        <f>_xlfn.DAYS(Raw_data_US_healthcare[[#This Row],[Discharge Date]],Raw_data_US_healthcare[[#This Row],[Date of Admission]])</f>
        <v>2</v>
      </c>
    </row>
    <row r="1449" spans="1:20" x14ac:dyDescent="0.3">
      <c r="A1449" t="s">
        <v>26512</v>
      </c>
      <c r="B1449" t="s">
        <v>4253</v>
      </c>
      <c r="C1449">
        <v>70</v>
      </c>
      <c r="D1449" t="str">
        <f>IF(Raw_data_US_healthcare[[#This Row],[Age]]&lt;35,"Young",IF(Raw_data_US_healthcare[[#This Row],[Age]]&lt;60,"Middle","Senior"))</f>
        <v>Senior</v>
      </c>
      <c r="E1449" t="s">
        <v>26</v>
      </c>
      <c r="F1449" t="s">
        <v>228</v>
      </c>
      <c r="G1449" t="s">
        <v>228</v>
      </c>
      <c r="H1449" t="s">
        <v>69</v>
      </c>
      <c r="I1449" s="2">
        <v>44968</v>
      </c>
      <c r="J1449" t="s">
        <v>4254</v>
      </c>
      <c r="K1449" t="s">
        <v>4255</v>
      </c>
      <c r="L1449" t="s">
        <v>56</v>
      </c>
      <c r="M1449">
        <v>28900.044999999998</v>
      </c>
      <c r="N1449">
        <v>181</v>
      </c>
      <c r="O1449" t="s">
        <v>39</v>
      </c>
      <c r="P1449" t="s">
        <v>39</v>
      </c>
      <c r="Q1449" s="2">
        <v>44971</v>
      </c>
      <c r="R1449" t="s">
        <v>32</v>
      </c>
      <c r="S1449" t="s">
        <v>24</v>
      </c>
      <c r="T1449">
        <f>_xlfn.DAYS(Raw_data_US_healthcare[[#This Row],[Discharge Date]],Raw_data_US_healthcare[[#This Row],[Date of Admission]])</f>
        <v>3</v>
      </c>
    </row>
    <row r="1450" spans="1:20" x14ac:dyDescent="0.3">
      <c r="A1450" t="s">
        <v>26512</v>
      </c>
      <c r="B1450" t="s">
        <v>4256</v>
      </c>
      <c r="C1450">
        <v>78</v>
      </c>
      <c r="D1450" t="str">
        <f>IF(Raw_data_US_healthcare[[#This Row],[Age]]&lt;35,"Young",IF(Raw_data_US_healthcare[[#This Row],[Age]]&lt;60,"Middle","Senior"))</f>
        <v>Senior</v>
      </c>
      <c r="E1450" t="s">
        <v>26</v>
      </c>
      <c r="F1450" t="s">
        <v>88</v>
      </c>
      <c r="G1450" t="s">
        <v>88</v>
      </c>
      <c r="H1450" t="s">
        <v>18</v>
      </c>
      <c r="I1450" s="2">
        <v>45085</v>
      </c>
      <c r="J1450" t="s">
        <v>4257</v>
      </c>
      <c r="K1450" t="s">
        <v>4258</v>
      </c>
      <c r="L1450" t="s">
        <v>52</v>
      </c>
      <c r="M1450">
        <v>5899.5555999999997</v>
      </c>
      <c r="N1450">
        <v>397</v>
      </c>
      <c r="O1450" t="s">
        <v>39</v>
      </c>
      <c r="P1450" t="s">
        <v>39</v>
      </c>
      <c r="Q1450" s="2">
        <v>45113</v>
      </c>
      <c r="R1450" t="s">
        <v>83</v>
      </c>
      <c r="S1450" t="s">
        <v>45</v>
      </c>
      <c r="T1450">
        <f>_xlfn.DAYS(Raw_data_US_healthcare[[#This Row],[Discharge Date]],Raw_data_US_healthcare[[#This Row],[Date of Admission]])</f>
        <v>28</v>
      </c>
    </row>
    <row r="1451" spans="1:20" x14ac:dyDescent="0.3">
      <c r="A1451" t="s">
        <v>26511</v>
      </c>
      <c r="B1451" t="s">
        <v>4259</v>
      </c>
      <c r="C1451">
        <v>47</v>
      </c>
      <c r="D1451" t="str">
        <f>IF(Raw_data_US_healthcare[[#This Row],[Age]]&lt;35,"Young",IF(Raw_data_US_healthcare[[#This Row],[Age]]&lt;60,"Middle","Senior"))</f>
        <v>Middle</v>
      </c>
      <c r="E1451" t="s">
        <v>16</v>
      </c>
      <c r="F1451" t="s">
        <v>49</v>
      </c>
      <c r="G1451" t="s">
        <v>49</v>
      </c>
      <c r="H1451" t="s">
        <v>36</v>
      </c>
      <c r="I1451" s="2">
        <v>44847</v>
      </c>
      <c r="J1451" t="s">
        <v>4260</v>
      </c>
      <c r="K1451" t="s">
        <v>4261</v>
      </c>
      <c r="L1451" t="s">
        <v>31</v>
      </c>
      <c r="M1451">
        <v>21249.804499999998</v>
      </c>
      <c r="N1451">
        <v>281</v>
      </c>
      <c r="O1451" t="s">
        <v>22</v>
      </c>
      <c r="P1451" t="s">
        <v>22</v>
      </c>
      <c r="Q1451" s="2">
        <v>44862</v>
      </c>
      <c r="R1451" t="s">
        <v>48</v>
      </c>
      <c r="S1451" t="s">
        <v>45</v>
      </c>
      <c r="T1451">
        <f>_xlfn.DAYS(Raw_data_US_healthcare[[#This Row],[Discharge Date]],Raw_data_US_healthcare[[#This Row],[Date of Admission]])</f>
        <v>15</v>
      </c>
    </row>
    <row r="1452" spans="1:20" x14ac:dyDescent="0.3">
      <c r="A1452" t="s">
        <v>26511</v>
      </c>
      <c r="B1452" t="s">
        <v>4262</v>
      </c>
      <c r="C1452">
        <v>42</v>
      </c>
      <c r="D1452" t="str">
        <f>IF(Raw_data_US_healthcare[[#This Row],[Age]]&lt;35,"Young",IF(Raw_data_US_healthcare[[#This Row],[Age]]&lt;60,"Middle","Senior"))</f>
        <v>Middle</v>
      </c>
      <c r="E1452" t="s">
        <v>16</v>
      </c>
      <c r="F1452" t="s">
        <v>17</v>
      </c>
      <c r="G1452" t="s">
        <v>17</v>
      </c>
      <c r="H1452" t="s">
        <v>36</v>
      </c>
      <c r="I1452" s="2">
        <v>43495</v>
      </c>
      <c r="J1452" t="s">
        <v>4263</v>
      </c>
      <c r="K1452" t="s">
        <v>4264</v>
      </c>
      <c r="L1452" t="s">
        <v>52</v>
      </c>
      <c r="M1452">
        <v>13832.037700000001</v>
      </c>
      <c r="N1452">
        <v>111</v>
      </c>
      <c r="O1452" t="s">
        <v>43</v>
      </c>
      <c r="P1452" t="s">
        <v>43</v>
      </c>
      <c r="Q1452" s="2">
        <v>43521</v>
      </c>
      <c r="R1452" t="s">
        <v>83</v>
      </c>
      <c r="S1452" t="s">
        <v>33</v>
      </c>
      <c r="T1452">
        <f>_xlfn.DAYS(Raw_data_US_healthcare[[#This Row],[Discharge Date]],Raw_data_US_healthcare[[#This Row],[Date of Admission]])</f>
        <v>26</v>
      </c>
    </row>
    <row r="1453" spans="1:20" x14ac:dyDescent="0.3">
      <c r="A1453" t="s">
        <v>26512</v>
      </c>
      <c r="B1453" t="s">
        <v>4265</v>
      </c>
      <c r="C1453">
        <v>43</v>
      </c>
      <c r="D1453" t="str">
        <f>IF(Raw_data_US_healthcare[[#This Row],[Age]]&lt;35,"Young",IF(Raw_data_US_healthcare[[#This Row],[Age]]&lt;60,"Middle","Senior"))</f>
        <v>Middle</v>
      </c>
      <c r="E1453" t="s">
        <v>26</v>
      </c>
      <c r="F1453" t="s">
        <v>35</v>
      </c>
      <c r="G1453" t="s">
        <v>35</v>
      </c>
      <c r="H1453" t="s">
        <v>18</v>
      </c>
      <c r="I1453" s="2">
        <v>43819</v>
      </c>
      <c r="J1453" t="s">
        <v>4266</v>
      </c>
      <c r="K1453" t="s">
        <v>4267</v>
      </c>
      <c r="L1453" t="s">
        <v>60</v>
      </c>
      <c r="M1453">
        <v>52653.182099999998</v>
      </c>
      <c r="N1453">
        <v>486</v>
      </c>
      <c r="O1453" t="s">
        <v>43</v>
      </c>
      <c r="P1453" t="s">
        <v>43</v>
      </c>
      <c r="Q1453" s="2">
        <v>43824</v>
      </c>
      <c r="R1453" t="s">
        <v>83</v>
      </c>
      <c r="S1453" t="s">
        <v>33</v>
      </c>
      <c r="T1453">
        <f>_xlfn.DAYS(Raw_data_US_healthcare[[#This Row],[Discharge Date]],Raw_data_US_healthcare[[#This Row],[Date of Admission]])</f>
        <v>5</v>
      </c>
    </row>
    <row r="1454" spans="1:20" x14ac:dyDescent="0.3">
      <c r="A1454" t="s">
        <v>26512</v>
      </c>
      <c r="B1454" t="s">
        <v>4268</v>
      </c>
      <c r="C1454">
        <v>23</v>
      </c>
      <c r="D1454" t="str">
        <f>IF(Raw_data_US_healthcare[[#This Row],[Age]]&lt;35,"Young",IF(Raw_data_US_healthcare[[#This Row],[Age]]&lt;60,"Middle","Senior"))</f>
        <v>Young</v>
      </c>
      <c r="E1454" t="s">
        <v>26</v>
      </c>
      <c r="F1454" t="s">
        <v>228</v>
      </c>
      <c r="G1454" t="s">
        <v>228</v>
      </c>
      <c r="H1454" t="s">
        <v>28</v>
      </c>
      <c r="I1454" s="2">
        <v>44454</v>
      </c>
      <c r="J1454" t="s">
        <v>4269</v>
      </c>
      <c r="K1454" t="s">
        <v>4270</v>
      </c>
      <c r="L1454" t="s">
        <v>31</v>
      </c>
      <c r="M1454">
        <v>14127.2703</v>
      </c>
      <c r="N1454">
        <v>314</v>
      </c>
      <c r="O1454" t="s">
        <v>39</v>
      </c>
      <c r="P1454" t="s">
        <v>39</v>
      </c>
      <c r="Q1454" s="2">
        <v>44478</v>
      </c>
      <c r="R1454" t="s">
        <v>32</v>
      </c>
      <c r="S1454" t="s">
        <v>45</v>
      </c>
      <c r="T1454">
        <f>_xlfn.DAYS(Raw_data_US_healthcare[[#This Row],[Discharge Date]],Raw_data_US_healthcare[[#This Row],[Date of Admission]])</f>
        <v>24</v>
      </c>
    </row>
    <row r="1455" spans="1:20" x14ac:dyDescent="0.3">
      <c r="A1455" t="s">
        <v>26511</v>
      </c>
      <c r="B1455" t="s">
        <v>4271</v>
      </c>
      <c r="C1455">
        <v>51</v>
      </c>
      <c r="D1455" t="str">
        <f>IF(Raw_data_US_healthcare[[#This Row],[Age]]&lt;35,"Young",IF(Raw_data_US_healthcare[[#This Row],[Age]]&lt;60,"Middle","Senior"))</f>
        <v>Middle</v>
      </c>
      <c r="E1455" t="s">
        <v>16</v>
      </c>
      <c r="F1455" t="s">
        <v>27</v>
      </c>
      <c r="G1455" t="s">
        <v>27</v>
      </c>
      <c r="H1455" t="s">
        <v>36</v>
      </c>
      <c r="I1455" s="2">
        <v>44132</v>
      </c>
      <c r="J1455" t="s">
        <v>4272</v>
      </c>
      <c r="K1455" t="s">
        <v>4273</v>
      </c>
      <c r="L1455" t="s">
        <v>21</v>
      </c>
      <c r="M1455">
        <v>14274.177600000001</v>
      </c>
      <c r="N1455">
        <v>187</v>
      </c>
      <c r="O1455" t="s">
        <v>43</v>
      </c>
      <c r="P1455" t="s">
        <v>43</v>
      </c>
      <c r="Q1455" s="2">
        <v>44135</v>
      </c>
      <c r="R1455" t="s">
        <v>44</v>
      </c>
      <c r="S1455" t="s">
        <v>33</v>
      </c>
      <c r="T1455">
        <f>_xlfn.DAYS(Raw_data_US_healthcare[[#This Row],[Discharge Date]],Raw_data_US_healthcare[[#This Row],[Date of Admission]])</f>
        <v>3</v>
      </c>
    </row>
    <row r="1456" spans="1:20" x14ac:dyDescent="0.3">
      <c r="A1456" t="s">
        <v>26511</v>
      </c>
      <c r="B1456" t="s">
        <v>4274</v>
      </c>
      <c r="C1456">
        <v>28</v>
      </c>
      <c r="D1456" t="str">
        <f>IF(Raw_data_US_healthcare[[#This Row],[Age]]&lt;35,"Young",IF(Raw_data_US_healthcare[[#This Row],[Age]]&lt;60,"Middle","Senior"))</f>
        <v>Young</v>
      </c>
      <c r="E1456" t="s">
        <v>16</v>
      </c>
      <c r="F1456" t="s">
        <v>113</v>
      </c>
      <c r="G1456" t="s">
        <v>113</v>
      </c>
      <c r="H1456" t="s">
        <v>28</v>
      </c>
      <c r="I1456" s="2">
        <v>44115</v>
      </c>
      <c r="J1456" t="s">
        <v>4275</v>
      </c>
      <c r="K1456" t="s">
        <v>2131</v>
      </c>
      <c r="L1456" t="s">
        <v>31</v>
      </c>
      <c r="M1456">
        <v>21708.1656</v>
      </c>
      <c r="N1456">
        <v>286</v>
      </c>
      <c r="O1456" t="s">
        <v>22</v>
      </c>
      <c r="P1456" t="s">
        <v>22</v>
      </c>
      <c r="Q1456" s="2">
        <v>44120</v>
      </c>
      <c r="R1456" t="s">
        <v>48</v>
      </c>
      <c r="S1456" t="s">
        <v>24</v>
      </c>
      <c r="T1456">
        <f>_xlfn.DAYS(Raw_data_US_healthcare[[#This Row],[Discharge Date]],Raw_data_US_healthcare[[#This Row],[Date of Admission]])</f>
        <v>5</v>
      </c>
    </row>
    <row r="1457" spans="1:20" x14ac:dyDescent="0.3">
      <c r="A1457" t="s">
        <v>26512</v>
      </c>
      <c r="B1457" t="s">
        <v>4276</v>
      </c>
      <c r="C1457">
        <v>62</v>
      </c>
      <c r="D1457" t="str">
        <f>IF(Raw_data_US_healthcare[[#This Row],[Age]]&lt;35,"Young",IF(Raw_data_US_healthcare[[#This Row],[Age]]&lt;60,"Middle","Senior"))</f>
        <v>Senior</v>
      </c>
      <c r="E1457" t="s">
        <v>26</v>
      </c>
      <c r="F1457" t="s">
        <v>113</v>
      </c>
      <c r="G1457" t="s">
        <v>113</v>
      </c>
      <c r="H1457" t="s">
        <v>69</v>
      </c>
      <c r="I1457" s="2">
        <v>44830</v>
      </c>
      <c r="J1457" t="s">
        <v>4277</v>
      </c>
      <c r="K1457" t="s">
        <v>4278</v>
      </c>
      <c r="L1457" t="s">
        <v>31</v>
      </c>
      <c r="M1457">
        <v>11959.537700000001</v>
      </c>
      <c r="N1457">
        <v>325</v>
      </c>
      <c r="O1457" t="s">
        <v>22</v>
      </c>
      <c r="P1457" t="s">
        <v>22</v>
      </c>
      <c r="Q1457" s="2">
        <v>44840</v>
      </c>
      <c r="R1457" t="s">
        <v>48</v>
      </c>
      <c r="S1457" t="s">
        <v>45</v>
      </c>
      <c r="T1457">
        <f>_xlfn.DAYS(Raw_data_US_healthcare[[#This Row],[Discharge Date]],Raw_data_US_healthcare[[#This Row],[Date of Admission]])</f>
        <v>10</v>
      </c>
    </row>
    <row r="1458" spans="1:20" x14ac:dyDescent="0.3">
      <c r="A1458" t="s">
        <v>26512</v>
      </c>
      <c r="B1458" t="s">
        <v>4279</v>
      </c>
      <c r="C1458">
        <v>59</v>
      </c>
      <c r="D1458" t="str">
        <f>IF(Raw_data_US_healthcare[[#This Row],[Age]]&lt;35,"Young",IF(Raw_data_US_healthcare[[#This Row],[Age]]&lt;60,"Middle","Senior"))</f>
        <v>Middle</v>
      </c>
      <c r="E1458" t="s">
        <v>26</v>
      </c>
      <c r="F1458" t="s">
        <v>88</v>
      </c>
      <c r="G1458" t="s">
        <v>88</v>
      </c>
      <c r="H1458" t="s">
        <v>26514</v>
      </c>
      <c r="I1458" s="2">
        <v>44241</v>
      </c>
      <c r="J1458" t="s">
        <v>4280</v>
      </c>
      <c r="K1458" t="s">
        <v>4281</v>
      </c>
      <c r="L1458" t="s">
        <v>60</v>
      </c>
      <c r="M1458">
        <v>19707.784299999999</v>
      </c>
      <c r="N1458">
        <v>206</v>
      </c>
      <c r="O1458" t="s">
        <v>39</v>
      </c>
      <c r="P1458" t="s">
        <v>39</v>
      </c>
      <c r="Q1458" s="2">
        <v>44246</v>
      </c>
      <c r="R1458" t="s">
        <v>83</v>
      </c>
      <c r="S1458" t="s">
        <v>33</v>
      </c>
      <c r="T1458">
        <f>_xlfn.DAYS(Raw_data_US_healthcare[[#This Row],[Discharge Date]],Raw_data_US_healthcare[[#This Row],[Date of Admission]])</f>
        <v>5</v>
      </c>
    </row>
    <row r="1459" spans="1:20" x14ac:dyDescent="0.3">
      <c r="A1459" t="s">
        <v>26512</v>
      </c>
      <c r="B1459" t="s">
        <v>4282</v>
      </c>
      <c r="C1459">
        <v>50</v>
      </c>
      <c r="D1459" t="str">
        <f>IF(Raw_data_US_healthcare[[#This Row],[Age]]&lt;35,"Young",IF(Raw_data_US_healthcare[[#This Row],[Age]]&lt;60,"Middle","Senior"))</f>
        <v>Middle</v>
      </c>
      <c r="E1459" t="s">
        <v>26</v>
      </c>
      <c r="F1459" t="s">
        <v>35</v>
      </c>
      <c r="G1459" t="s">
        <v>35</v>
      </c>
      <c r="H1459" t="s">
        <v>69</v>
      </c>
      <c r="I1459" s="2">
        <v>44132</v>
      </c>
      <c r="J1459" t="s">
        <v>4283</v>
      </c>
      <c r="K1459" t="s">
        <v>4284</v>
      </c>
      <c r="L1459" t="s">
        <v>56</v>
      </c>
      <c r="M1459">
        <v>70567.304199999999</v>
      </c>
      <c r="N1459">
        <v>282</v>
      </c>
      <c r="O1459" t="s">
        <v>22</v>
      </c>
      <c r="P1459" t="s">
        <v>22</v>
      </c>
      <c r="Q1459" s="2">
        <v>44149</v>
      </c>
      <c r="R1459" t="s">
        <v>83</v>
      </c>
      <c r="S1459" t="s">
        <v>24</v>
      </c>
      <c r="T1459">
        <f>_xlfn.DAYS(Raw_data_US_healthcare[[#This Row],[Discharge Date]],Raw_data_US_healthcare[[#This Row],[Date of Admission]])</f>
        <v>17</v>
      </c>
    </row>
    <row r="1460" spans="1:20" x14ac:dyDescent="0.3">
      <c r="A1460" t="s">
        <v>26511</v>
      </c>
      <c r="B1460" t="s">
        <v>4285</v>
      </c>
      <c r="C1460">
        <v>77</v>
      </c>
      <c r="D1460" t="str">
        <f>IF(Raw_data_US_healthcare[[#This Row],[Age]]&lt;35,"Young",IF(Raw_data_US_healthcare[[#This Row],[Age]]&lt;60,"Middle","Senior"))</f>
        <v>Senior</v>
      </c>
      <c r="E1460" t="s">
        <v>16</v>
      </c>
      <c r="F1460" t="s">
        <v>113</v>
      </c>
      <c r="G1460" t="s">
        <v>113</v>
      </c>
      <c r="H1460" t="s">
        <v>26516</v>
      </c>
      <c r="I1460" s="2">
        <v>44419</v>
      </c>
      <c r="J1460" t="s">
        <v>4286</v>
      </c>
      <c r="K1460" t="s">
        <v>4287</v>
      </c>
      <c r="L1460" t="s">
        <v>60</v>
      </c>
      <c r="M1460">
        <v>10073.0146</v>
      </c>
      <c r="N1460">
        <v>494</v>
      </c>
      <c r="O1460" t="s">
        <v>43</v>
      </c>
      <c r="P1460" t="s">
        <v>43</v>
      </c>
      <c r="Q1460" s="2">
        <v>44445</v>
      </c>
      <c r="R1460" t="s">
        <v>48</v>
      </c>
      <c r="S1460" t="s">
        <v>24</v>
      </c>
      <c r="T1460">
        <f>_xlfn.DAYS(Raw_data_US_healthcare[[#This Row],[Discharge Date]],Raw_data_US_healthcare[[#This Row],[Date of Admission]])</f>
        <v>26</v>
      </c>
    </row>
    <row r="1461" spans="1:20" x14ac:dyDescent="0.3">
      <c r="A1461" t="s">
        <v>26512</v>
      </c>
      <c r="B1461" t="s">
        <v>4288</v>
      </c>
      <c r="C1461">
        <v>75</v>
      </c>
      <c r="D1461" t="str">
        <f>IF(Raw_data_US_healthcare[[#This Row],[Age]]&lt;35,"Young",IF(Raw_data_US_healthcare[[#This Row],[Age]]&lt;60,"Middle","Senior"))</f>
        <v>Senior</v>
      </c>
      <c r="E1461" t="s">
        <v>26</v>
      </c>
      <c r="F1461" t="s">
        <v>88</v>
      </c>
      <c r="G1461" t="s">
        <v>88</v>
      </c>
      <c r="H1461" t="s">
        <v>69</v>
      </c>
      <c r="I1461" s="2">
        <v>44159</v>
      </c>
      <c r="J1461" t="s">
        <v>3816</v>
      </c>
      <c r="K1461" t="s">
        <v>4289</v>
      </c>
      <c r="L1461" t="s">
        <v>60</v>
      </c>
      <c r="M1461">
        <v>32107.872500000001</v>
      </c>
      <c r="N1461">
        <v>131</v>
      </c>
      <c r="O1461" t="s">
        <v>22</v>
      </c>
      <c r="P1461" t="s">
        <v>22</v>
      </c>
      <c r="Q1461" s="2">
        <v>44170</v>
      </c>
      <c r="R1461" t="s">
        <v>44</v>
      </c>
      <c r="S1461" t="s">
        <v>33</v>
      </c>
      <c r="T1461">
        <f>_xlfn.DAYS(Raw_data_US_healthcare[[#This Row],[Discharge Date]],Raw_data_US_healthcare[[#This Row],[Date of Admission]])</f>
        <v>11</v>
      </c>
    </row>
    <row r="1462" spans="1:20" x14ac:dyDescent="0.3">
      <c r="A1462" t="s">
        <v>26511</v>
      </c>
      <c r="B1462" t="s">
        <v>4290</v>
      </c>
      <c r="C1462">
        <v>58</v>
      </c>
      <c r="D1462" t="str">
        <f>IF(Raw_data_US_healthcare[[#This Row],[Age]]&lt;35,"Young",IF(Raw_data_US_healthcare[[#This Row],[Age]]&lt;60,"Middle","Senior"))</f>
        <v>Middle</v>
      </c>
      <c r="E1462" t="s">
        <v>16</v>
      </c>
      <c r="F1462" t="s">
        <v>228</v>
      </c>
      <c r="G1462" t="s">
        <v>228</v>
      </c>
      <c r="H1462" t="s">
        <v>28</v>
      </c>
      <c r="I1462" s="2">
        <v>45161</v>
      </c>
      <c r="J1462" t="s">
        <v>4291</v>
      </c>
      <c r="K1462" t="s">
        <v>4292</v>
      </c>
      <c r="L1462" t="s">
        <v>56</v>
      </c>
      <c r="M1462">
        <v>21741.137999999999</v>
      </c>
      <c r="N1462">
        <v>208</v>
      </c>
      <c r="O1462" t="s">
        <v>39</v>
      </c>
      <c r="P1462" t="s">
        <v>39</v>
      </c>
      <c r="Q1462" s="2">
        <v>45188</v>
      </c>
      <c r="R1462" t="s">
        <v>48</v>
      </c>
      <c r="S1462" t="s">
        <v>24</v>
      </c>
      <c r="T1462">
        <f>_xlfn.DAYS(Raw_data_US_healthcare[[#This Row],[Discharge Date]],Raw_data_US_healthcare[[#This Row],[Date of Admission]])</f>
        <v>27</v>
      </c>
    </row>
    <row r="1463" spans="1:20" x14ac:dyDescent="0.3">
      <c r="A1463" t="s">
        <v>26512</v>
      </c>
      <c r="B1463" t="s">
        <v>4293</v>
      </c>
      <c r="C1463">
        <v>32</v>
      </c>
      <c r="D1463" t="str">
        <f>IF(Raw_data_US_healthcare[[#This Row],[Age]]&lt;35,"Young",IF(Raw_data_US_healthcare[[#This Row],[Age]]&lt;60,"Middle","Senior"))</f>
        <v>Young</v>
      </c>
      <c r="E1463" t="s">
        <v>26</v>
      </c>
      <c r="F1463" t="s">
        <v>17</v>
      </c>
      <c r="G1463" t="s">
        <v>17</v>
      </c>
      <c r="H1463" t="s">
        <v>28</v>
      </c>
      <c r="I1463" s="2">
        <v>43708</v>
      </c>
      <c r="J1463" t="s">
        <v>4294</v>
      </c>
      <c r="K1463" t="s">
        <v>4295</v>
      </c>
      <c r="L1463" t="s">
        <v>31</v>
      </c>
      <c r="M1463">
        <v>40819.260699999999</v>
      </c>
      <c r="N1463">
        <v>181</v>
      </c>
      <c r="O1463" t="s">
        <v>39</v>
      </c>
      <c r="P1463" t="s">
        <v>39</v>
      </c>
      <c r="Q1463" s="2">
        <v>43710</v>
      </c>
      <c r="R1463" t="s">
        <v>44</v>
      </c>
      <c r="S1463" t="s">
        <v>45</v>
      </c>
      <c r="T1463">
        <f>_xlfn.DAYS(Raw_data_US_healthcare[[#This Row],[Discharge Date]],Raw_data_US_healthcare[[#This Row],[Date of Admission]])</f>
        <v>2</v>
      </c>
    </row>
    <row r="1464" spans="1:20" x14ac:dyDescent="0.3">
      <c r="A1464" t="s">
        <v>26511</v>
      </c>
      <c r="B1464" t="s">
        <v>4296</v>
      </c>
      <c r="C1464">
        <v>84</v>
      </c>
      <c r="D1464" t="str">
        <f>IF(Raw_data_US_healthcare[[#This Row],[Age]]&lt;35,"Young",IF(Raw_data_US_healthcare[[#This Row],[Age]]&lt;60,"Middle","Senior"))</f>
        <v>Senior</v>
      </c>
      <c r="E1464" t="s">
        <v>16</v>
      </c>
      <c r="F1464" t="s">
        <v>17</v>
      </c>
      <c r="G1464" t="s">
        <v>17</v>
      </c>
      <c r="H1464" t="s">
        <v>36</v>
      </c>
      <c r="I1464" s="2">
        <v>43724</v>
      </c>
      <c r="J1464" t="s">
        <v>4297</v>
      </c>
      <c r="K1464" t="s">
        <v>4298</v>
      </c>
      <c r="L1464" t="s">
        <v>52</v>
      </c>
      <c r="M1464">
        <v>16788.422200000001</v>
      </c>
      <c r="N1464">
        <v>406</v>
      </c>
      <c r="O1464" t="s">
        <v>39</v>
      </c>
      <c r="P1464" t="s">
        <v>39</v>
      </c>
      <c r="Q1464" s="2">
        <v>43731</v>
      </c>
      <c r="R1464" t="s">
        <v>23</v>
      </c>
      <c r="S1464" t="s">
        <v>45</v>
      </c>
      <c r="T1464">
        <f>_xlfn.DAYS(Raw_data_US_healthcare[[#This Row],[Discharge Date]],Raw_data_US_healthcare[[#This Row],[Date of Admission]])</f>
        <v>7</v>
      </c>
    </row>
    <row r="1465" spans="1:20" x14ac:dyDescent="0.3">
      <c r="A1465" t="s">
        <v>26511</v>
      </c>
      <c r="B1465" t="s">
        <v>4299</v>
      </c>
      <c r="C1465">
        <v>77</v>
      </c>
      <c r="D1465" t="str">
        <f>IF(Raw_data_US_healthcare[[#This Row],[Age]]&lt;35,"Young",IF(Raw_data_US_healthcare[[#This Row],[Age]]&lt;60,"Middle","Senior"))</f>
        <v>Senior</v>
      </c>
      <c r="E1465" t="s">
        <v>16</v>
      </c>
      <c r="F1465" t="s">
        <v>49</v>
      </c>
      <c r="G1465" t="s">
        <v>49</v>
      </c>
      <c r="H1465" t="s">
        <v>36</v>
      </c>
      <c r="I1465" s="2">
        <v>44231</v>
      </c>
      <c r="J1465" t="s">
        <v>4300</v>
      </c>
      <c r="K1465" t="s">
        <v>4301</v>
      </c>
      <c r="L1465" t="s">
        <v>60</v>
      </c>
      <c r="M1465">
        <v>16061.8686</v>
      </c>
      <c r="N1465">
        <v>163</v>
      </c>
      <c r="O1465" t="s">
        <v>22</v>
      </c>
      <c r="P1465" t="s">
        <v>22</v>
      </c>
      <c r="Q1465" s="2">
        <v>44231</v>
      </c>
      <c r="R1465" t="s">
        <v>83</v>
      </c>
      <c r="S1465" t="s">
        <v>24</v>
      </c>
      <c r="T1465">
        <f>_xlfn.DAYS(Raw_data_US_healthcare[[#This Row],[Discharge Date]],Raw_data_US_healthcare[[#This Row],[Date of Admission]])</f>
        <v>0</v>
      </c>
    </row>
    <row r="1466" spans="1:20" x14ac:dyDescent="0.3">
      <c r="A1466" t="s">
        <v>26512</v>
      </c>
      <c r="B1466" t="s">
        <v>4302</v>
      </c>
      <c r="C1466">
        <v>37</v>
      </c>
      <c r="D1466" t="str">
        <f>IF(Raw_data_US_healthcare[[#This Row],[Age]]&lt;35,"Young",IF(Raw_data_US_healthcare[[#This Row],[Age]]&lt;60,"Middle","Senior"))</f>
        <v>Middle</v>
      </c>
      <c r="E1466" t="s">
        <v>26</v>
      </c>
      <c r="F1466" t="s">
        <v>49</v>
      </c>
      <c r="G1466" t="s">
        <v>49</v>
      </c>
      <c r="H1466" t="s">
        <v>26516</v>
      </c>
      <c r="I1466" s="2">
        <v>44672</v>
      </c>
      <c r="J1466" t="s">
        <v>4303</v>
      </c>
      <c r="K1466" t="s">
        <v>4304</v>
      </c>
      <c r="L1466" t="s">
        <v>52</v>
      </c>
      <c r="M1466">
        <v>3580.3128000000002</v>
      </c>
      <c r="N1466">
        <v>485</v>
      </c>
      <c r="O1466" t="s">
        <v>43</v>
      </c>
      <c r="P1466" t="s">
        <v>43</v>
      </c>
      <c r="Q1466" s="2">
        <v>44684</v>
      </c>
      <c r="R1466" t="s">
        <v>23</v>
      </c>
      <c r="S1466" t="s">
        <v>45</v>
      </c>
      <c r="T1466">
        <f>_xlfn.DAYS(Raw_data_US_healthcare[[#This Row],[Discharge Date]],Raw_data_US_healthcare[[#This Row],[Date of Admission]])</f>
        <v>12</v>
      </c>
    </row>
    <row r="1467" spans="1:20" x14ac:dyDescent="0.3">
      <c r="A1467" t="s">
        <v>26512</v>
      </c>
      <c r="B1467" t="s">
        <v>4305</v>
      </c>
      <c r="C1467">
        <v>45</v>
      </c>
      <c r="D1467" t="str">
        <f>IF(Raw_data_US_healthcare[[#This Row],[Age]]&lt;35,"Young",IF(Raw_data_US_healthcare[[#This Row],[Age]]&lt;60,"Middle","Senior"))</f>
        <v>Middle</v>
      </c>
      <c r="E1467" t="s">
        <v>26</v>
      </c>
      <c r="F1467" t="s">
        <v>113</v>
      </c>
      <c r="G1467" t="s">
        <v>113</v>
      </c>
      <c r="H1467" t="s">
        <v>26516</v>
      </c>
      <c r="I1467" s="2">
        <v>45019</v>
      </c>
      <c r="J1467" t="s">
        <v>4306</v>
      </c>
      <c r="K1467" t="s">
        <v>2866</v>
      </c>
      <c r="L1467" t="s">
        <v>56</v>
      </c>
      <c r="M1467">
        <v>10791.9</v>
      </c>
      <c r="N1467">
        <v>423</v>
      </c>
      <c r="O1467" t="s">
        <v>43</v>
      </c>
      <c r="P1467" t="s">
        <v>43</v>
      </c>
      <c r="Q1467" s="2">
        <v>45026</v>
      </c>
      <c r="R1467" t="s">
        <v>23</v>
      </c>
      <c r="S1467" t="s">
        <v>33</v>
      </c>
      <c r="T1467">
        <f>_xlfn.DAYS(Raw_data_US_healthcare[[#This Row],[Discharge Date]],Raw_data_US_healthcare[[#This Row],[Date of Admission]])</f>
        <v>7</v>
      </c>
    </row>
    <row r="1468" spans="1:20" x14ac:dyDescent="0.3">
      <c r="A1468" t="s">
        <v>26511</v>
      </c>
      <c r="B1468" t="s">
        <v>4307</v>
      </c>
      <c r="C1468">
        <v>64</v>
      </c>
      <c r="D1468" t="str">
        <f>IF(Raw_data_US_healthcare[[#This Row],[Age]]&lt;35,"Young",IF(Raw_data_US_healthcare[[#This Row],[Age]]&lt;60,"Middle","Senior"))</f>
        <v>Senior</v>
      </c>
      <c r="E1468" t="s">
        <v>16</v>
      </c>
      <c r="F1468" t="s">
        <v>228</v>
      </c>
      <c r="G1468" t="s">
        <v>228</v>
      </c>
      <c r="H1468" t="s">
        <v>18</v>
      </c>
      <c r="I1468" s="2">
        <v>44751</v>
      </c>
      <c r="J1468" t="s">
        <v>4308</v>
      </c>
      <c r="K1468" t="s">
        <v>4309</v>
      </c>
      <c r="L1468" t="s">
        <v>21</v>
      </c>
      <c r="M1468">
        <v>17959.427800000001</v>
      </c>
      <c r="N1468">
        <v>131</v>
      </c>
      <c r="O1468" t="s">
        <v>39</v>
      </c>
      <c r="P1468" t="s">
        <v>39</v>
      </c>
      <c r="Q1468" s="2">
        <v>44779</v>
      </c>
      <c r="R1468" t="s">
        <v>48</v>
      </c>
      <c r="S1468" t="s">
        <v>24</v>
      </c>
      <c r="T1468">
        <f>_xlfn.DAYS(Raw_data_US_healthcare[[#This Row],[Discharge Date]],Raw_data_US_healthcare[[#This Row],[Date of Admission]])</f>
        <v>28</v>
      </c>
    </row>
    <row r="1469" spans="1:20" x14ac:dyDescent="0.3">
      <c r="A1469" t="s">
        <v>26512</v>
      </c>
      <c r="B1469" t="s">
        <v>4310</v>
      </c>
      <c r="C1469">
        <v>39</v>
      </c>
      <c r="D1469" t="str">
        <f>IF(Raw_data_US_healthcare[[#This Row],[Age]]&lt;35,"Young",IF(Raw_data_US_healthcare[[#This Row],[Age]]&lt;60,"Middle","Senior"))</f>
        <v>Middle</v>
      </c>
      <c r="E1469" t="s">
        <v>26</v>
      </c>
      <c r="F1469" t="s">
        <v>228</v>
      </c>
      <c r="G1469" t="s">
        <v>228</v>
      </c>
      <c r="H1469" t="s">
        <v>28</v>
      </c>
      <c r="I1469" s="2">
        <v>45201</v>
      </c>
      <c r="J1469" t="s">
        <v>4311</v>
      </c>
      <c r="K1469" t="s">
        <v>1751</v>
      </c>
      <c r="L1469" t="s">
        <v>31</v>
      </c>
      <c r="M1469">
        <v>16455.594499999999</v>
      </c>
      <c r="N1469">
        <v>298</v>
      </c>
      <c r="O1469" t="s">
        <v>22</v>
      </c>
      <c r="P1469" t="s">
        <v>22</v>
      </c>
      <c r="Q1469" s="2">
        <v>45205</v>
      </c>
      <c r="R1469" t="s">
        <v>44</v>
      </c>
      <c r="S1469" t="s">
        <v>24</v>
      </c>
      <c r="T1469">
        <f>_xlfn.DAYS(Raw_data_US_healthcare[[#This Row],[Discharge Date]],Raw_data_US_healthcare[[#This Row],[Date of Admission]])</f>
        <v>4</v>
      </c>
    </row>
    <row r="1470" spans="1:20" x14ac:dyDescent="0.3">
      <c r="A1470" t="s">
        <v>26512</v>
      </c>
      <c r="B1470" t="s">
        <v>4312</v>
      </c>
      <c r="C1470">
        <v>42</v>
      </c>
      <c r="D1470" t="str">
        <f>IF(Raw_data_US_healthcare[[#This Row],[Age]]&lt;35,"Young",IF(Raw_data_US_healthcare[[#This Row],[Age]]&lt;60,"Middle","Senior"))</f>
        <v>Middle</v>
      </c>
      <c r="E1470" t="s">
        <v>26</v>
      </c>
      <c r="F1470" t="s">
        <v>62</v>
      </c>
      <c r="G1470" t="s">
        <v>62</v>
      </c>
      <c r="H1470" t="s">
        <v>26514</v>
      </c>
      <c r="I1470" s="2">
        <v>43744</v>
      </c>
      <c r="J1470" t="s">
        <v>4313</v>
      </c>
      <c r="K1470" t="s">
        <v>4314</v>
      </c>
      <c r="L1470" t="s">
        <v>21</v>
      </c>
      <c r="M1470">
        <v>24243.500100000001</v>
      </c>
      <c r="N1470">
        <v>474</v>
      </c>
      <c r="O1470" t="s">
        <v>22</v>
      </c>
      <c r="P1470" t="s">
        <v>22</v>
      </c>
      <c r="Q1470" s="2">
        <v>43750</v>
      </c>
      <c r="R1470" t="s">
        <v>44</v>
      </c>
      <c r="S1470" t="s">
        <v>45</v>
      </c>
      <c r="T1470">
        <f>_xlfn.DAYS(Raw_data_US_healthcare[[#This Row],[Discharge Date]],Raw_data_US_healthcare[[#This Row],[Date of Admission]])</f>
        <v>6</v>
      </c>
    </row>
    <row r="1471" spans="1:20" x14ac:dyDescent="0.3">
      <c r="A1471" t="s">
        <v>26512</v>
      </c>
      <c r="B1471" t="s">
        <v>4315</v>
      </c>
      <c r="C1471">
        <v>58</v>
      </c>
      <c r="D1471" t="str">
        <f>IF(Raw_data_US_healthcare[[#This Row],[Age]]&lt;35,"Young",IF(Raw_data_US_healthcare[[#This Row],[Age]]&lt;60,"Middle","Senior"))</f>
        <v>Middle</v>
      </c>
      <c r="E1471" t="s">
        <v>26</v>
      </c>
      <c r="F1471" t="s">
        <v>88</v>
      </c>
      <c r="G1471" t="s">
        <v>88</v>
      </c>
      <c r="H1471" t="s">
        <v>26514</v>
      </c>
      <c r="I1471" s="2">
        <v>44482</v>
      </c>
      <c r="J1471" t="s">
        <v>4316</v>
      </c>
      <c r="K1471" t="s">
        <v>2405</v>
      </c>
      <c r="L1471" t="s">
        <v>60</v>
      </c>
      <c r="M1471">
        <v>23485.020499999999</v>
      </c>
      <c r="N1471">
        <v>171</v>
      </c>
      <c r="O1471" t="s">
        <v>22</v>
      </c>
      <c r="P1471" t="s">
        <v>22</v>
      </c>
      <c r="Q1471" s="2">
        <v>44487</v>
      </c>
      <c r="R1471" t="s">
        <v>32</v>
      </c>
      <c r="S1471" t="s">
        <v>33</v>
      </c>
      <c r="T1471">
        <f>_xlfn.DAYS(Raw_data_US_healthcare[[#This Row],[Discharge Date]],Raw_data_US_healthcare[[#This Row],[Date of Admission]])</f>
        <v>5</v>
      </c>
    </row>
    <row r="1472" spans="1:20" x14ac:dyDescent="0.3">
      <c r="A1472" t="s">
        <v>26512</v>
      </c>
      <c r="B1472" t="s">
        <v>4317</v>
      </c>
      <c r="C1472">
        <v>38</v>
      </c>
      <c r="D1472" t="str">
        <f>IF(Raw_data_US_healthcare[[#This Row],[Age]]&lt;35,"Young",IF(Raw_data_US_healthcare[[#This Row],[Age]]&lt;60,"Middle","Senior"))</f>
        <v>Middle</v>
      </c>
      <c r="E1472" t="s">
        <v>26</v>
      </c>
      <c r="F1472" t="s">
        <v>113</v>
      </c>
      <c r="G1472" t="s">
        <v>113</v>
      </c>
      <c r="H1472" t="s">
        <v>26514</v>
      </c>
      <c r="I1472" s="2">
        <v>44166</v>
      </c>
      <c r="J1472" t="s">
        <v>4318</v>
      </c>
      <c r="K1472" t="s">
        <v>4319</v>
      </c>
      <c r="L1472" t="s">
        <v>60</v>
      </c>
      <c r="M1472">
        <v>27577.667399999998</v>
      </c>
      <c r="N1472">
        <v>422</v>
      </c>
      <c r="O1472" t="s">
        <v>43</v>
      </c>
      <c r="P1472" t="s">
        <v>43</v>
      </c>
      <c r="Q1472" s="2">
        <v>44181</v>
      </c>
      <c r="R1472" t="s">
        <v>44</v>
      </c>
      <c r="S1472" t="s">
        <v>33</v>
      </c>
      <c r="T1472">
        <f>_xlfn.DAYS(Raw_data_US_healthcare[[#This Row],[Discharge Date]],Raw_data_US_healthcare[[#This Row],[Date of Admission]])</f>
        <v>15</v>
      </c>
    </row>
    <row r="1473" spans="1:20" x14ac:dyDescent="0.3">
      <c r="A1473" t="s">
        <v>26512</v>
      </c>
      <c r="B1473" t="s">
        <v>26533</v>
      </c>
      <c r="C1473">
        <v>38</v>
      </c>
      <c r="D1473" t="str">
        <f>IF(Raw_data_US_healthcare[[#This Row],[Age]]&lt;35,"Young",IF(Raw_data_US_healthcare[[#This Row],[Age]]&lt;60,"Middle","Senior"))</f>
        <v>Middle</v>
      </c>
      <c r="E1473" t="s">
        <v>26</v>
      </c>
      <c r="F1473" t="s">
        <v>27</v>
      </c>
      <c r="G1473" t="s">
        <v>27</v>
      </c>
      <c r="H1473" t="s">
        <v>26516</v>
      </c>
      <c r="I1473" s="2">
        <v>44425</v>
      </c>
      <c r="J1473" t="s">
        <v>4320</v>
      </c>
      <c r="K1473" t="s">
        <v>4321</v>
      </c>
      <c r="L1473" t="s">
        <v>60</v>
      </c>
      <c r="M1473">
        <v>27120.717000000001</v>
      </c>
      <c r="N1473">
        <v>355</v>
      </c>
      <c r="O1473" t="s">
        <v>43</v>
      </c>
      <c r="P1473" t="s">
        <v>43</v>
      </c>
      <c r="Q1473" s="2">
        <v>44428</v>
      </c>
      <c r="R1473" t="s">
        <v>23</v>
      </c>
      <c r="S1473" t="s">
        <v>33</v>
      </c>
      <c r="T1473">
        <f>_xlfn.DAYS(Raw_data_US_healthcare[[#This Row],[Discharge Date]],Raw_data_US_healthcare[[#This Row],[Date of Admission]])</f>
        <v>3</v>
      </c>
    </row>
    <row r="1474" spans="1:20" x14ac:dyDescent="0.3">
      <c r="A1474" t="s">
        <v>26511</v>
      </c>
      <c r="B1474" t="s">
        <v>4322</v>
      </c>
      <c r="C1474">
        <v>63</v>
      </c>
      <c r="D1474" t="str">
        <f>IF(Raw_data_US_healthcare[[#This Row],[Age]]&lt;35,"Young",IF(Raw_data_US_healthcare[[#This Row],[Age]]&lt;60,"Middle","Senior"))</f>
        <v>Senior</v>
      </c>
      <c r="E1474" t="s">
        <v>16</v>
      </c>
      <c r="F1474" t="s">
        <v>27</v>
      </c>
      <c r="G1474" t="s">
        <v>27</v>
      </c>
      <c r="H1474" t="s">
        <v>26516</v>
      </c>
      <c r="I1474" s="2">
        <v>43968</v>
      </c>
      <c r="J1474" t="s">
        <v>4323</v>
      </c>
      <c r="K1474" t="s">
        <v>4324</v>
      </c>
      <c r="L1474" t="s">
        <v>21</v>
      </c>
      <c r="M1474">
        <v>3577.1628999999998</v>
      </c>
      <c r="N1474">
        <v>349</v>
      </c>
      <c r="O1474" t="s">
        <v>43</v>
      </c>
      <c r="P1474" t="s">
        <v>43</v>
      </c>
      <c r="Q1474" s="2">
        <v>43973</v>
      </c>
      <c r="R1474" t="s">
        <v>32</v>
      </c>
      <c r="S1474" t="s">
        <v>24</v>
      </c>
      <c r="T1474">
        <f>_xlfn.DAYS(Raw_data_US_healthcare[[#This Row],[Discharge Date]],Raw_data_US_healthcare[[#This Row],[Date of Admission]])</f>
        <v>5</v>
      </c>
    </row>
    <row r="1475" spans="1:20" x14ac:dyDescent="0.3">
      <c r="A1475" t="s">
        <v>26512</v>
      </c>
      <c r="B1475" t="s">
        <v>4325</v>
      </c>
      <c r="C1475">
        <v>78</v>
      </c>
      <c r="D1475" t="str">
        <f>IF(Raw_data_US_healthcare[[#This Row],[Age]]&lt;35,"Young",IF(Raw_data_US_healthcare[[#This Row],[Age]]&lt;60,"Middle","Senior"))</f>
        <v>Senior</v>
      </c>
      <c r="E1475" t="s">
        <v>26</v>
      </c>
      <c r="F1475" t="s">
        <v>17</v>
      </c>
      <c r="G1475" t="s">
        <v>17</v>
      </c>
      <c r="H1475" t="s">
        <v>28</v>
      </c>
      <c r="I1475" s="2">
        <v>44423</v>
      </c>
      <c r="J1475" t="s">
        <v>4326</v>
      </c>
      <c r="K1475" t="s">
        <v>4327</v>
      </c>
      <c r="L1475" t="s">
        <v>21</v>
      </c>
      <c r="M1475">
        <v>6783.0726999999997</v>
      </c>
      <c r="N1475">
        <v>470</v>
      </c>
      <c r="O1475" t="s">
        <v>43</v>
      </c>
      <c r="P1475" t="s">
        <v>43</v>
      </c>
      <c r="Q1475" s="2">
        <v>44430</v>
      </c>
      <c r="R1475" t="s">
        <v>83</v>
      </c>
      <c r="S1475" t="s">
        <v>33</v>
      </c>
      <c r="T1475">
        <f>_xlfn.DAYS(Raw_data_US_healthcare[[#This Row],[Discharge Date]],Raw_data_US_healthcare[[#This Row],[Date of Admission]])</f>
        <v>7</v>
      </c>
    </row>
    <row r="1476" spans="1:20" x14ac:dyDescent="0.3">
      <c r="A1476" t="s">
        <v>26512</v>
      </c>
      <c r="B1476" t="s">
        <v>4328</v>
      </c>
      <c r="C1476">
        <v>49</v>
      </c>
      <c r="D1476" t="str">
        <f>IF(Raw_data_US_healthcare[[#This Row],[Age]]&lt;35,"Young",IF(Raw_data_US_healthcare[[#This Row],[Age]]&lt;60,"Middle","Senior"))</f>
        <v>Middle</v>
      </c>
      <c r="E1476" t="s">
        <v>26</v>
      </c>
      <c r="F1476" t="s">
        <v>49</v>
      </c>
      <c r="G1476" t="s">
        <v>49</v>
      </c>
      <c r="H1476" t="s">
        <v>26514</v>
      </c>
      <c r="I1476" s="2">
        <v>44545</v>
      </c>
      <c r="J1476" t="s">
        <v>4329</v>
      </c>
      <c r="K1476" t="s">
        <v>3791</v>
      </c>
      <c r="L1476" t="s">
        <v>56</v>
      </c>
      <c r="M1476">
        <v>14355.3941</v>
      </c>
      <c r="N1476">
        <v>430</v>
      </c>
      <c r="O1476" t="s">
        <v>39</v>
      </c>
      <c r="P1476" t="s">
        <v>39</v>
      </c>
      <c r="Q1476" s="2">
        <v>44555</v>
      </c>
      <c r="R1476" t="s">
        <v>23</v>
      </c>
      <c r="S1476" t="s">
        <v>33</v>
      </c>
      <c r="T1476">
        <f>_xlfn.DAYS(Raw_data_US_healthcare[[#This Row],[Discharge Date]],Raw_data_US_healthcare[[#This Row],[Date of Admission]])</f>
        <v>10</v>
      </c>
    </row>
    <row r="1477" spans="1:20" x14ac:dyDescent="0.3">
      <c r="A1477" t="s">
        <v>26512</v>
      </c>
      <c r="B1477" t="s">
        <v>4330</v>
      </c>
      <c r="C1477">
        <v>70</v>
      </c>
      <c r="D1477" t="str">
        <f>IF(Raw_data_US_healthcare[[#This Row],[Age]]&lt;35,"Young",IF(Raw_data_US_healthcare[[#This Row],[Age]]&lt;60,"Middle","Senior"))</f>
        <v>Senior</v>
      </c>
      <c r="E1477" t="s">
        <v>26</v>
      </c>
      <c r="F1477" t="s">
        <v>27</v>
      </c>
      <c r="G1477" t="s">
        <v>27</v>
      </c>
      <c r="H1477" t="s">
        <v>26514</v>
      </c>
      <c r="I1477" s="2">
        <v>44381</v>
      </c>
      <c r="J1477" t="s">
        <v>4331</v>
      </c>
      <c r="K1477" t="s">
        <v>4332</v>
      </c>
      <c r="L1477" t="s">
        <v>21</v>
      </c>
      <c r="M1477">
        <v>37907.2408</v>
      </c>
      <c r="N1477">
        <v>178</v>
      </c>
      <c r="O1477" t="s">
        <v>43</v>
      </c>
      <c r="P1477" t="s">
        <v>43</v>
      </c>
      <c r="Q1477" s="2">
        <v>44406</v>
      </c>
      <c r="R1477" t="s">
        <v>44</v>
      </c>
      <c r="S1477" t="s">
        <v>45</v>
      </c>
      <c r="T1477">
        <f>_xlfn.DAYS(Raw_data_US_healthcare[[#This Row],[Discharge Date]],Raw_data_US_healthcare[[#This Row],[Date of Admission]])</f>
        <v>25</v>
      </c>
    </row>
    <row r="1478" spans="1:20" x14ac:dyDescent="0.3">
      <c r="A1478" t="s">
        <v>26512</v>
      </c>
      <c r="B1478" t="s">
        <v>4333</v>
      </c>
      <c r="C1478">
        <v>68</v>
      </c>
      <c r="D1478" t="str">
        <f>IF(Raw_data_US_healthcare[[#This Row],[Age]]&lt;35,"Young",IF(Raw_data_US_healthcare[[#This Row],[Age]]&lt;60,"Middle","Senior"))</f>
        <v>Senior</v>
      </c>
      <c r="E1478" t="s">
        <v>26</v>
      </c>
      <c r="F1478" t="s">
        <v>113</v>
      </c>
      <c r="G1478" t="s">
        <v>113</v>
      </c>
      <c r="H1478" t="s">
        <v>26514</v>
      </c>
      <c r="I1478" s="2">
        <v>44080</v>
      </c>
      <c r="J1478" t="s">
        <v>4334</v>
      </c>
      <c r="K1478" t="s">
        <v>4335</v>
      </c>
      <c r="L1478" t="s">
        <v>21</v>
      </c>
      <c r="M1478">
        <v>38021.778100000003</v>
      </c>
      <c r="N1478">
        <v>272</v>
      </c>
      <c r="O1478" t="s">
        <v>43</v>
      </c>
      <c r="P1478" t="s">
        <v>43</v>
      </c>
      <c r="Q1478" s="2">
        <v>44101</v>
      </c>
      <c r="R1478" t="s">
        <v>32</v>
      </c>
      <c r="S1478" t="s">
        <v>45</v>
      </c>
      <c r="T1478">
        <f>_xlfn.DAYS(Raw_data_US_healthcare[[#This Row],[Discharge Date]],Raw_data_US_healthcare[[#This Row],[Date of Admission]])</f>
        <v>21</v>
      </c>
    </row>
    <row r="1479" spans="1:20" x14ac:dyDescent="0.3">
      <c r="A1479" t="s">
        <v>26511</v>
      </c>
      <c r="B1479" t="s">
        <v>4336</v>
      </c>
      <c r="C1479">
        <v>68</v>
      </c>
      <c r="D1479" t="str">
        <f>IF(Raw_data_US_healthcare[[#This Row],[Age]]&lt;35,"Young",IF(Raw_data_US_healthcare[[#This Row],[Age]]&lt;60,"Middle","Senior"))</f>
        <v>Senior</v>
      </c>
      <c r="E1479" t="s">
        <v>16</v>
      </c>
      <c r="F1479" t="s">
        <v>27</v>
      </c>
      <c r="G1479" t="s">
        <v>27</v>
      </c>
      <c r="H1479" t="s">
        <v>69</v>
      </c>
      <c r="I1479" s="2">
        <v>44648</v>
      </c>
      <c r="J1479" t="s">
        <v>4337</v>
      </c>
      <c r="K1479" t="s">
        <v>4338</v>
      </c>
      <c r="L1479" t="s">
        <v>21</v>
      </c>
      <c r="M1479">
        <v>63354.058799999999</v>
      </c>
      <c r="N1479">
        <v>228</v>
      </c>
      <c r="O1479" t="s">
        <v>22</v>
      </c>
      <c r="P1479" t="s">
        <v>22</v>
      </c>
      <c r="Q1479" s="2">
        <v>44670</v>
      </c>
      <c r="R1479" t="s">
        <v>32</v>
      </c>
      <c r="S1479" t="s">
        <v>45</v>
      </c>
      <c r="T1479">
        <f>_xlfn.DAYS(Raw_data_US_healthcare[[#This Row],[Discharge Date]],Raw_data_US_healthcare[[#This Row],[Date of Admission]])</f>
        <v>22</v>
      </c>
    </row>
    <row r="1480" spans="1:20" x14ac:dyDescent="0.3">
      <c r="A1480" t="s">
        <v>26511</v>
      </c>
      <c r="B1480" t="s">
        <v>4339</v>
      </c>
      <c r="C1480">
        <v>66</v>
      </c>
      <c r="D1480" t="str">
        <f>IF(Raw_data_US_healthcare[[#This Row],[Age]]&lt;35,"Young",IF(Raw_data_US_healthcare[[#This Row],[Age]]&lt;60,"Middle","Senior"))</f>
        <v>Senior</v>
      </c>
      <c r="E1480" t="s">
        <v>16</v>
      </c>
      <c r="F1480" t="s">
        <v>62</v>
      </c>
      <c r="G1480" t="s">
        <v>62</v>
      </c>
      <c r="H1480" t="s">
        <v>36</v>
      </c>
      <c r="I1480" s="2">
        <v>44712</v>
      </c>
      <c r="J1480" t="s">
        <v>4340</v>
      </c>
      <c r="K1480" t="s">
        <v>4341</v>
      </c>
      <c r="L1480" t="s">
        <v>21</v>
      </c>
      <c r="M1480">
        <v>24049.278300000002</v>
      </c>
      <c r="N1480">
        <v>466</v>
      </c>
      <c r="O1480" t="s">
        <v>22</v>
      </c>
      <c r="P1480" t="s">
        <v>22</v>
      </c>
      <c r="Q1480" s="2">
        <v>44712</v>
      </c>
      <c r="R1480" t="s">
        <v>83</v>
      </c>
      <c r="S1480" t="s">
        <v>33</v>
      </c>
      <c r="T1480">
        <f>_xlfn.DAYS(Raw_data_US_healthcare[[#This Row],[Discharge Date]],Raw_data_US_healthcare[[#This Row],[Date of Admission]])</f>
        <v>0</v>
      </c>
    </row>
    <row r="1481" spans="1:20" x14ac:dyDescent="0.3">
      <c r="A1481" t="s">
        <v>26512</v>
      </c>
      <c r="B1481" t="s">
        <v>4342</v>
      </c>
      <c r="C1481">
        <v>21</v>
      </c>
      <c r="D1481" t="str">
        <f>IF(Raw_data_US_healthcare[[#This Row],[Age]]&lt;35,"Young",IF(Raw_data_US_healthcare[[#This Row],[Age]]&lt;60,"Middle","Senior"))</f>
        <v>Young</v>
      </c>
      <c r="E1481" t="s">
        <v>26</v>
      </c>
      <c r="F1481" t="s">
        <v>35</v>
      </c>
      <c r="G1481" t="s">
        <v>35</v>
      </c>
      <c r="H1481" t="s">
        <v>28</v>
      </c>
      <c r="I1481" s="2">
        <v>45029</v>
      </c>
      <c r="J1481" t="s">
        <v>4343</v>
      </c>
      <c r="K1481" t="s">
        <v>4344</v>
      </c>
      <c r="L1481" t="s">
        <v>60</v>
      </c>
      <c r="M1481">
        <v>30000.064900000001</v>
      </c>
      <c r="N1481">
        <v>148</v>
      </c>
      <c r="O1481" t="s">
        <v>22</v>
      </c>
      <c r="P1481" t="s">
        <v>22</v>
      </c>
      <c r="Q1481" s="2">
        <v>45036</v>
      </c>
      <c r="R1481" t="s">
        <v>48</v>
      </c>
      <c r="S1481" t="s">
        <v>24</v>
      </c>
      <c r="T1481">
        <f>_xlfn.DAYS(Raw_data_US_healthcare[[#This Row],[Discharge Date]],Raw_data_US_healthcare[[#This Row],[Date of Admission]])</f>
        <v>7</v>
      </c>
    </row>
    <row r="1482" spans="1:20" x14ac:dyDescent="0.3">
      <c r="A1482" t="s">
        <v>26511</v>
      </c>
      <c r="B1482" t="s">
        <v>4345</v>
      </c>
      <c r="C1482">
        <v>39</v>
      </c>
      <c r="D1482" t="str">
        <f>IF(Raw_data_US_healthcare[[#This Row],[Age]]&lt;35,"Young",IF(Raw_data_US_healthcare[[#This Row],[Age]]&lt;60,"Middle","Senior"))</f>
        <v>Middle</v>
      </c>
      <c r="E1482" t="s">
        <v>16</v>
      </c>
      <c r="F1482" t="s">
        <v>35</v>
      </c>
      <c r="G1482" t="s">
        <v>35</v>
      </c>
      <c r="H1482" t="s">
        <v>18</v>
      </c>
      <c r="I1482" s="2">
        <v>43566</v>
      </c>
      <c r="J1482" t="s">
        <v>4346</v>
      </c>
      <c r="K1482" t="s">
        <v>1061</v>
      </c>
      <c r="L1482" t="s">
        <v>31</v>
      </c>
      <c r="M1482">
        <v>1727.8649</v>
      </c>
      <c r="N1482">
        <v>223</v>
      </c>
      <c r="O1482" t="s">
        <v>43</v>
      </c>
      <c r="P1482" t="s">
        <v>43</v>
      </c>
      <c r="Q1482" s="2">
        <v>43578</v>
      </c>
      <c r="R1482" t="s">
        <v>48</v>
      </c>
      <c r="S1482" t="s">
        <v>24</v>
      </c>
      <c r="T1482">
        <f>_xlfn.DAYS(Raw_data_US_healthcare[[#This Row],[Discharge Date]],Raw_data_US_healthcare[[#This Row],[Date of Admission]])</f>
        <v>12</v>
      </c>
    </row>
    <row r="1483" spans="1:20" x14ac:dyDescent="0.3">
      <c r="A1483" t="s">
        <v>26512</v>
      </c>
      <c r="B1483" t="s">
        <v>4347</v>
      </c>
      <c r="C1483">
        <v>56</v>
      </c>
      <c r="D1483" t="str">
        <f>IF(Raw_data_US_healthcare[[#This Row],[Age]]&lt;35,"Young",IF(Raw_data_US_healthcare[[#This Row],[Age]]&lt;60,"Middle","Senior"))</f>
        <v>Middle</v>
      </c>
      <c r="E1483" t="s">
        <v>26</v>
      </c>
      <c r="F1483" t="s">
        <v>27</v>
      </c>
      <c r="G1483" t="s">
        <v>27</v>
      </c>
      <c r="H1483" t="s">
        <v>28</v>
      </c>
      <c r="I1483" s="2">
        <v>43492</v>
      </c>
      <c r="J1483" t="s">
        <v>4348</v>
      </c>
      <c r="K1483" t="s">
        <v>4349</v>
      </c>
      <c r="L1483" t="s">
        <v>56</v>
      </c>
      <c r="M1483">
        <v>27262.0468</v>
      </c>
      <c r="N1483">
        <v>106</v>
      </c>
      <c r="O1483" t="s">
        <v>43</v>
      </c>
      <c r="P1483" t="s">
        <v>43</v>
      </c>
      <c r="Q1483" s="2">
        <v>43512</v>
      </c>
      <c r="R1483" t="s">
        <v>23</v>
      </c>
      <c r="S1483" t="s">
        <v>45</v>
      </c>
      <c r="T1483">
        <f>_xlfn.DAYS(Raw_data_US_healthcare[[#This Row],[Discharge Date]],Raw_data_US_healthcare[[#This Row],[Date of Admission]])</f>
        <v>20</v>
      </c>
    </row>
    <row r="1484" spans="1:20" x14ac:dyDescent="0.3">
      <c r="A1484" t="s">
        <v>26511</v>
      </c>
      <c r="B1484" t="s">
        <v>4350</v>
      </c>
      <c r="C1484">
        <v>54</v>
      </c>
      <c r="D1484" t="str">
        <f>IF(Raw_data_US_healthcare[[#This Row],[Age]]&lt;35,"Young",IF(Raw_data_US_healthcare[[#This Row],[Age]]&lt;60,"Middle","Senior"))</f>
        <v>Middle</v>
      </c>
      <c r="E1484" t="s">
        <v>16</v>
      </c>
      <c r="F1484" t="s">
        <v>17</v>
      </c>
      <c r="G1484" t="s">
        <v>17</v>
      </c>
      <c r="H1484" t="s">
        <v>26516</v>
      </c>
      <c r="I1484" s="2">
        <v>44511</v>
      </c>
      <c r="J1484" t="s">
        <v>4351</v>
      </c>
      <c r="K1484" t="s">
        <v>4352</v>
      </c>
      <c r="L1484" t="s">
        <v>31</v>
      </c>
      <c r="M1484">
        <v>17120.674599999998</v>
      </c>
      <c r="N1484">
        <v>320</v>
      </c>
      <c r="O1484" t="s">
        <v>39</v>
      </c>
      <c r="P1484" t="s">
        <v>39</v>
      </c>
      <c r="Q1484" s="2">
        <v>44534</v>
      </c>
      <c r="R1484" t="s">
        <v>32</v>
      </c>
      <c r="S1484" t="s">
        <v>33</v>
      </c>
      <c r="T1484">
        <f>_xlfn.DAYS(Raw_data_US_healthcare[[#This Row],[Discharge Date]],Raw_data_US_healthcare[[#This Row],[Date of Admission]])</f>
        <v>23</v>
      </c>
    </row>
    <row r="1485" spans="1:20" x14ac:dyDescent="0.3">
      <c r="A1485" t="s">
        <v>26512</v>
      </c>
      <c r="B1485" t="s">
        <v>4353</v>
      </c>
      <c r="C1485">
        <v>39</v>
      </c>
      <c r="D1485" t="str">
        <f>IF(Raw_data_US_healthcare[[#This Row],[Age]]&lt;35,"Young",IF(Raw_data_US_healthcare[[#This Row],[Age]]&lt;60,"Middle","Senior"))</f>
        <v>Middle</v>
      </c>
      <c r="E1485" t="s">
        <v>26</v>
      </c>
      <c r="F1485" t="s">
        <v>35</v>
      </c>
      <c r="G1485" t="s">
        <v>35</v>
      </c>
      <c r="H1485" t="s">
        <v>28</v>
      </c>
      <c r="I1485" s="2">
        <v>43962</v>
      </c>
      <c r="J1485" t="s">
        <v>4354</v>
      </c>
      <c r="K1485" t="s">
        <v>4355</v>
      </c>
      <c r="L1485" t="s">
        <v>56</v>
      </c>
      <c r="M1485">
        <v>26907.073400000001</v>
      </c>
      <c r="N1485">
        <v>157</v>
      </c>
      <c r="O1485" t="s">
        <v>22</v>
      </c>
      <c r="P1485" t="s">
        <v>22</v>
      </c>
      <c r="Q1485" s="2">
        <v>43966</v>
      </c>
      <c r="R1485" t="s">
        <v>23</v>
      </c>
      <c r="S1485" t="s">
        <v>45</v>
      </c>
      <c r="T1485">
        <f>_xlfn.DAYS(Raw_data_US_healthcare[[#This Row],[Discharge Date]],Raw_data_US_healthcare[[#This Row],[Date of Admission]])</f>
        <v>4</v>
      </c>
    </row>
    <row r="1486" spans="1:20" x14ac:dyDescent="0.3">
      <c r="A1486" t="s">
        <v>26512</v>
      </c>
      <c r="B1486" t="s">
        <v>4356</v>
      </c>
      <c r="C1486">
        <v>69</v>
      </c>
      <c r="D1486" t="str">
        <f>IF(Raw_data_US_healthcare[[#This Row],[Age]]&lt;35,"Young",IF(Raw_data_US_healthcare[[#This Row],[Age]]&lt;60,"Middle","Senior"))</f>
        <v>Senior</v>
      </c>
      <c r="E1486" t="s">
        <v>26</v>
      </c>
      <c r="F1486" t="s">
        <v>113</v>
      </c>
      <c r="G1486" t="s">
        <v>113</v>
      </c>
      <c r="H1486" t="s">
        <v>18</v>
      </c>
      <c r="I1486" s="2">
        <v>44594</v>
      </c>
      <c r="J1486" t="s">
        <v>4357</v>
      </c>
      <c r="K1486" t="s">
        <v>4358</v>
      </c>
      <c r="L1486" t="s">
        <v>21</v>
      </c>
      <c r="M1486">
        <v>50328.787300000004</v>
      </c>
      <c r="N1486">
        <v>253</v>
      </c>
      <c r="O1486" t="s">
        <v>43</v>
      </c>
      <c r="P1486" t="s">
        <v>43</v>
      </c>
      <c r="Q1486" s="2">
        <v>44620</v>
      </c>
      <c r="R1486" t="s">
        <v>83</v>
      </c>
      <c r="S1486" t="s">
        <v>33</v>
      </c>
      <c r="T1486">
        <f>_xlfn.DAYS(Raw_data_US_healthcare[[#This Row],[Discharge Date]],Raw_data_US_healthcare[[#This Row],[Date of Admission]])</f>
        <v>26</v>
      </c>
    </row>
    <row r="1487" spans="1:20" x14ac:dyDescent="0.3">
      <c r="A1487" t="s">
        <v>26512</v>
      </c>
      <c r="B1487" t="s">
        <v>4359</v>
      </c>
      <c r="C1487">
        <v>67</v>
      </c>
      <c r="D1487" t="str">
        <f>IF(Raw_data_US_healthcare[[#This Row],[Age]]&lt;35,"Young",IF(Raw_data_US_healthcare[[#This Row],[Age]]&lt;60,"Middle","Senior"))</f>
        <v>Senior</v>
      </c>
      <c r="E1487" t="s">
        <v>26</v>
      </c>
      <c r="F1487" t="s">
        <v>113</v>
      </c>
      <c r="G1487" t="s">
        <v>113</v>
      </c>
      <c r="H1487" t="s">
        <v>36</v>
      </c>
      <c r="I1487" s="2">
        <v>45077</v>
      </c>
      <c r="J1487" t="s">
        <v>4360</v>
      </c>
      <c r="K1487" t="s">
        <v>4361</v>
      </c>
      <c r="L1487" t="s">
        <v>21</v>
      </c>
      <c r="M1487">
        <v>14417.5236</v>
      </c>
      <c r="N1487">
        <v>421</v>
      </c>
      <c r="O1487" t="s">
        <v>43</v>
      </c>
      <c r="P1487" t="s">
        <v>43</v>
      </c>
      <c r="Q1487" s="2">
        <v>45087</v>
      </c>
      <c r="R1487" t="s">
        <v>44</v>
      </c>
      <c r="S1487" t="s">
        <v>45</v>
      </c>
      <c r="T1487">
        <f>_xlfn.DAYS(Raw_data_US_healthcare[[#This Row],[Discharge Date]],Raw_data_US_healthcare[[#This Row],[Date of Admission]])</f>
        <v>10</v>
      </c>
    </row>
    <row r="1488" spans="1:20" x14ac:dyDescent="0.3">
      <c r="A1488" t="s">
        <v>26512</v>
      </c>
      <c r="B1488" t="s">
        <v>4362</v>
      </c>
      <c r="C1488">
        <v>44</v>
      </c>
      <c r="D1488" t="str">
        <f>IF(Raw_data_US_healthcare[[#This Row],[Age]]&lt;35,"Young",IF(Raw_data_US_healthcare[[#This Row],[Age]]&lt;60,"Middle","Senior"))</f>
        <v>Middle</v>
      </c>
      <c r="E1488" t="s">
        <v>26</v>
      </c>
      <c r="F1488" t="s">
        <v>35</v>
      </c>
      <c r="G1488" t="s">
        <v>35</v>
      </c>
      <c r="H1488" t="s">
        <v>18</v>
      </c>
      <c r="I1488" s="2">
        <v>43986</v>
      </c>
      <c r="J1488" t="s">
        <v>4363</v>
      </c>
      <c r="K1488" t="s">
        <v>4364</v>
      </c>
      <c r="L1488" t="s">
        <v>21</v>
      </c>
      <c r="M1488">
        <v>7380.0187999999998</v>
      </c>
      <c r="N1488">
        <v>458</v>
      </c>
      <c r="O1488" t="s">
        <v>43</v>
      </c>
      <c r="P1488" t="s">
        <v>43</v>
      </c>
      <c r="Q1488" s="2">
        <v>44011</v>
      </c>
      <c r="R1488" t="s">
        <v>83</v>
      </c>
      <c r="S1488" t="s">
        <v>45</v>
      </c>
      <c r="T1488">
        <f>_xlfn.DAYS(Raw_data_US_healthcare[[#This Row],[Discharge Date]],Raw_data_US_healthcare[[#This Row],[Date of Admission]])</f>
        <v>25</v>
      </c>
    </row>
    <row r="1489" spans="1:20" x14ac:dyDescent="0.3">
      <c r="A1489" t="s">
        <v>26512</v>
      </c>
      <c r="B1489" t="s">
        <v>4365</v>
      </c>
      <c r="C1489">
        <v>22</v>
      </c>
      <c r="D1489" t="str">
        <f>IF(Raw_data_US_healthcare[[#This Row],[Age]]&lt;35,"Young",IF(Raw_data_US_healthcare[[#This Row],[Age]]&lt;60,"Middle","Senior"))</f>
        <v>Young</v>
      </c>
      <c r="E1489" t="s">
        <v>26</v>
      </c>
      <c r="F1489" t="s">
        <v>88</v>
      </c>
      <c r="G1489" t="s">
        <v>88</v>
      </c>
      <c r="H1489" t="s">
        <v>26514</v>
      </c>
      <c r="I1489" s="2">
        <v>45096</v>
      </c>
      <c r="J1489" t="s">
        <v>4366</v>
      </c>
      <c r="K1489" t="s">
        <v>4367</v>
      </c>
      <c r="L1489" t="s">
        <v>52</v>
      </c>
      <c r="M1489">
        <v>21165.8518</v>
      </c>
      <c r="N1489">
        <v>154</v>
      </c>
      <c r="O1489" t="s">
        <v>22</v>
      </c>
      <c r="P1489" t="s">
        <v>22</v>
      </c>
      <c r="Q1489" s="2">
        <v>45115</v>
      </c>
      <c r="R1489" t="s">
        <v>32</v>
      </c>
      <c r="S1489" t="s">
        <v>33</v>
      </c>
      <c r="T1489">
        <f>_xlfn.DAYS(Raw_data_US_healthcare[[#This Row],[Discharge Date]],Raw_data_US_healthcare[[#This Row],[Date of Admission]])</f>
        <v>19</v>
      </c>
    </row>
    <row r="1490" spans="1:20" x14ac:dyDescent="0.3">
      <c r="A1490" t="s">
        <v>26511</v>
      </c>
      <c r="B1490" t="s">
        <v>4368</v>
      </c>
      <c r="C1490">
        <v>27</v>
      </c>
      <c r="D1490" t="str">
        <f>IF(Raw_data_US_healthcare[[#This Row],[Age]]&lt;35,"Young",IF(Raw_data_US_healthcare[[#This Row],[Age]]&lt;60,"Middle","Senior"))</f>
        <v>Young</v>
      </c>
      <c r="E1490" t="s">
        <v>16</v>
      </c>
      <c r="F1490" t="s">
        <v>88</v>
      </c>
      <c r="G1490" t="s">
        <v>88</v>
      </c>
      <c r="H1490" t="s">
        <v>28</v>
      </c>
      <c r="I1490" s="2">
        <v>44701</v>
      </c>
      <c r="J1490" t="s">
        <v>4369</v>
      </c>
      <c r="K1490" t="s">
        <v>4370</v>
      </c>
      <c r="L1490" t="s">
        <v>52</v>
      </c>
      <c r="M1490">
        <v>6478.8939</v>
      </c>
      <c r="N1490">
        <v>497</v>
      </c>
      <c r="O1490" t="s">
        <v>43</v>
      </c>
      <c r="P1490" t="s">
        <v>43</v>
      </c>
      <c r="Q1490" s="2">
        <v>44710</v>
      </c>
      <c r="R1490" t="s">
        <v>23</v>
      </c>
      <c r="S1490" t="s">
        <v>45</v>
      </c>
      <c r="T1490">
        <f>_xlfn.DAYS(Raw_data_US_healthcare[[#This Row],[Discharge Date]],Raw_data_US_healthcare[[#This Row],[Date of Admission]])</f>
        <v>9</v>
      </c>
    </row>
    <row r="1491" spans="1:20" x14ac:dyDescent="0.3">
      <c r="A1491" t="s">
        <v>26511</v>
      </c>
      <c r="B1491" t="s">
        <v>4371</v>
      </c>
      <c r="C1491">
        <v>38</v>
      </c>
      <c r="D1491" t="str">
        <f>IF(Raw_data_US_healthcare[[#This Row],[Age]]&lt;35,"Young",IF(Raw_data_US_healthcare[[#This Row],[Age]]&lt;60,"Middle","Senior"))</f>
        <v>Middle</v>
      </c>
      <c r="E1491" t="s">
        <v>16</v>
      </c>
      <c r="F1491" t="s">
        <v>17</v>
      </c>
      <c r="G1491" t="s">
        <v>17</v>
      </c>
      <c r="H1491" t="s">
        <v>18</v>
      </c>
      <c r="I1491" s="2">
        <v>43824</v>
      </c>
      <c r="J1491" t="s">
        <v>4372</v>
      </c>
      <c r="K1491" t="s">
        <v>4373</v>
      </c>
      <c r="L1491" t="s">
        <v>60</v>
      </c>
      <c r="M1491">
        <v>54367.922100000003</v>
      </c>
      <c r="N1491">
        <v>402</v>
      </c>
      <c r="O1491" t="s">
        <v>43</v>
      </c>
      <c r="P1491" t="s">
        <v>43</v>
      </c>
      <c r="Q1491" s="2">
        <v>43849</v>
      </c>
      <c r="R1491" t="s">
        <v>83</v>
      </c>
      <c r="S1491" t="s">
        <v>24</v>
      </c>
      <c r="T1491">
        <f>_xlfn.DAYS(Raw_data_US_healthcare[[#This Row],[Discharge Date]],Raw_data_US_healthcare[[#This Row],[Date of Admission]])</f>
        <v>25</v>
      </c>
    </row>
    <row r="1492" spans="1:20" x14ac:dyDescent="0.3">
      <c r="A1492" t="s">
        <v>26512</v>
      </c>
      <c r="B1492" t="s">
        <v>4374</v>
      </c>
      <c r="C1492">
        <v>50</v>
      </c>
      <c r="D1492" t="str">
        <f>IF(Raw_data_US_healthcare[[#This Row],[Age]]&lt;35,"Young",IF(Raw_data_US_healthcare[[#This Row],[Age]]&lt;60,"Middle","Senior"))</f>
        <v>Middle</v>
      </c>
      <c r="E1492" t="s">
        <v>26</v>
      </c>
      <c r="F1492" t="s">
        <v>88</v>
      </c>
      <c r="G1492" t="s">
        <v>88</v>
      </c>
      <c r="H1492" t="s">
        <v>36</v>
      </c>
      <c r="I1492" s="2">
        <v>43478</v>
      </c>
      <c r="J1492" t="s">
        <v>4375</v>
      </c>
      <c r="K1492" t="s">
        <v>4376</v>
      </c>
      <c r="L1492" t="s">
        <v>56</v>
      </c>
      <c r="M1492">
        <v>8869.0349000000006</v>
      </c>
      <c r="N1492">
        <v>297</v>
      </c>
      <c r="O1492" t="s">
        <v>43</v>
      </c>
      <c r="P1492" t="s">
        <v>43</v>
      </c>
      <c r="Q1492" s="2">
        <v>43494</v>
      </c>
      <c r="R1492" t="s">
        <v>32</v>
      </c>
      <c r="S1492" t="s">
        <v>45</v>
      </c>
      <c r="T1492">
        <f>_xlfn.DAYS(Raw_data_US_healthcare[[#This Row],[Discharge Date]],Raw_data_US_healthcare[[#This Row],[Date of Admission]])</f>
        <v>16</v>
      </c>
    </row>
    <row r="1493" spans="1:20" x14ac:dyDescent="0.3">
      <c r="A1493" t="s">
        <v>26512</v>
      </c>
      <c r="B1493" t="s">
        <v>4377</v>
      </c>
      <c r="C1493">
        <v>81</v>
      </c>
      <c r="D1493" t="str">
        <f>IF(Raw_data_US_healthcare[[#This Row],[Age]]&lt;35,"Young",IF(Raw_data_US_healthcare[[#This Row],[Age]]&lt;60,"Middle","Senior"))</f>
        <v>Senior</v>
      </c>
      <c r="E1493" t="s">
        <v>26</v>
      </c>
      <c r="F1493" t="s">
        <v>228</v>
      </c>
      <c r="G1493" t="s">
        <v>228</v>
      </c>
      <c r="H1493" t="s">
        <v>26514</v>
      </c>
      <c r="I1493" s="2">
        <v>43975</v>
      </c>
      <c r="J1493" t="s">
        <v>4378</v>
      </c>
      <c r="K1493" t="s">
        <v>4379</v>
      </c>
      <c r="L1493" t="s">
        <v>21</v>
      </c>
      <c r="M1493">
        <v>19794.171300000002</v>
      </c>
      <c r="N1493">
        <v>258</v>
      </c>
      <c r="O1493" t="s">
        <v>22</v>
      </c>
      <c r="P1493" t="s">
        <v>22</v>
      </c>
      <c r="Q1493" s="2">
        <v>43979</v>
      </c>
      <c r="R1493" t="s">
        <v>48</v>
      </c>
      <c r="S1493" t="s">
        <v>24</v>
      </c>
      <c r="T1493">
        <f>_xlfn.DAYS(Raw_data_US_healthcare[[#This Row],[Discharge Date]],Raw_data_US_healthcare[[#This Row],[Date of Admission]])</f>
        <v>4</v>
      </c>
    </row>
    <row r="1494" spans="1:20" x14ac:dyDescent="0.3">
      <c r="A1494" t="s">
        <v>26511</v>
      </c>
      <c r="B1494" t="s">
        <v>800</v>
      </c>
      <c r="C1494">
        <v>27</v>
      </c>
      <c r="D1494" t="str">
        <f>IF(Raw_data_US_healthcare[[#This Row],[Age]]&lt;35,"Young",IF(Raw_data_US_healthcare[[#This Row],[Age]]&lt;60,"Middle","Senior"))</f>
        <v>Young</v>
      </c>
      <c r="E1494" t="s">
        <v>16</v>
      </c>
      <c r="F1494" t="s">
        <v>49</v>
      </c>
      <c r="G1494" t="s">
        <v>49</v>
      </c>
      <c r="H1494" t="s">
        <v>26516</v>
      </c>
      <c r="I1494" s="2">
        <v>44105</v>
      </c>
      <c r="J1494" t="s">
        <v>4380</v>
      </c>
      <c r="K1494" t="s">
        <v>4381</v>
      </c>
      <c r="L1494" t="s">
        <v>56</v>
      </c>
      <c r="M1494">
        <v>18907.754799999999</v>
      </c>
      <c r="N1494">
        <v>357</v>
      </c>
      <c r="O1494" t="s">
        <v>43</v>
      </c>
      <c r="P1494" t="s">
        <v>43</v>
      </c>
      <c r="Q1494" s="2">
        <v>44121</v>
      </c>
      <c r="R1494" t="s">
        <v>32</v>
      </c>
      <c r="S1494" t="s">
        <v>24</v>
      </c>
      <c r="T1494">
        <f>_xlfn.DAYS(Raw_data_US_healthcare[[#This Row],[Discharge Date]],Raw_data_US_healthcare[[#This Row],[Date of Admission]])</f>
        <v>16</v>
      </c>
    </row>
    <row r="1495" spans="1:20" x14ac:dyDescent="0.3">
      <c r="A1495" t="s">
        <v>26512</v>
      </c>
      <c r="B1495" t="s">
        <v>4382</v>
      </c>
      <c r="C1495">
        <v>80</v>
      </c>
      <c r="D1495" t="str">
        <f>IF(Raw_data_US_healthcare[[#This Row],[Age]]&lt;35,"Young",IF(Raw_data_US_healthcare[[#This Row],[Age]]&lt;60,"Middle","Senior"))</f>
        <v>Senior</v>
      </c>
      <c r="E1495" t="s">
        <v>26</v>
      </c>
      <c r="F1495" t="s">
        <v>27</v>
      </c>
      <c r="G1495" t="s">
        <v>27</v>
      </c>
      <c r="H1495" t="s">
        <v>26514</v>
      </c>
      <c r="I1495" s="2">
        <v>44105</v>
      </c>
      <c r="J1495" t="s">
        <v>4383</v>
      </c>
      <c r="K1495" t="s">
        <v>4384</v>
      </c>
      <c r="L1495" t="s">
        <v>21</v>
      </c>
      <c r="M1495">
        <v>39312.818399999996</v>
      </c>
      <c r="N1495">
        <v>161</v>
      </c>
      <c r="O1495" t="s">
        <v>22</v>
      </c>
      <c r="P1495" t="s">
        <v>22</v>
      </c>
      <c r="Q1495" s="2">
        <v>44124</v>
      </c>
      <c r="R1495" t="s">
        <v>48</v>
      </c>
      <c r="S1495" t="s">
        <v>45</v>
      </c>
      <c r="T1495">
        <f>_xlfn.DAYS(Raw_data_US_healthcare[[#This Row],[Discharge Date]],Raw_data_US_healthcare[[#This Row],[Date of Admission]])</f>
        <v>19</v>
      </c>
    </row>
    <row r="1496" spans="1:20" x14ac:dyDescent="0.3">
      <c r="A1496" t="s">
        <v>26511</v>
      </c>
      <c r="B1496" t="s">
        <v>4385</v>
      </c>
      <c r="C1496">
        <v>68</v>
      </c>
      <c r="D1496" t="str">
        <f>IF(Raw_data_US_healthcare[[#This Row],[Age]]&lt;35,"Young",IF(Raw_data_US_healthcare[[#This Row],[Age]]&lt;60,"Middle","Senior"))</f>
        <v>Senior</v>
      </c>
      <c r="E1496" t="s">
        <v>16</v>
      </c>
      <c r="F1496" t="s">
        <v>35</v>
      </c>
      <c r="G1496" t="s">
        <v>35</v>
      </c>
      <c r="H1496" t="s">
        <v>36</v>
      </c>
      <c r="I1496" s="2">
        <v>43555</v>
      </c>
      <c r="J1496" t="s">
        <v>4386</v>
      </c>
      <c r="K1496" t="s">
        <v>178</v>
      </c>
      <c r="L1496" t="s">
        <v>21</v>
      </c>
      <c r="M1496">
        <v>1698.1619000000001</v>
      </c>
      <c r="N1496">
        <v>144</v>
      </c>
      <c r="O1496" t="s">
        <v>39</v>
      </c>
      <c r="P1496" t="s">
        <v>39</v>
      </c>
      <c r="Q1496" s="2">
        <v>43566</v>
      </c>
      <c r="R1496" t="s">
        <v>44</v>
      </c>
      <c r="S1496" t="s">
        <v>24</v>
      </c>
      <c r="T1496">
        <f>_xlfn.DAYS(Raw_data_US_healthcare[[#This Row],[Discharge Date]],Raw_data_US_healthcare[[#This Row],[Date of Admission]])</f>
        <v>11</v>
      </c>
    </row>
    <row r="1497" spans="1:20" x14ac:dyDescent="0.3">
      <c r="A1497" t="s">
        <v>26512</v>
      </c>
      <c r="B1497" t="s">
        <v>4387</v>
      </c>
      <c r="C1497">
        <v>43</v>
      </c>
      <c r="D1497" t="str">
        <f>IF(Raw_data_US_healthcare[[#This Row],[Age]]&lt;35,"Young",IF(Raw_data_US_healthcare[[#This Row],[Age]]&lt;60,"Middle","Senior"))</f>
        <v>Middle</v>
      </c>
      <c r="E1497" t="s">
        <v>26</v>
      </c>
      <c r="F1497" t="s">
        <v>17</v>
      </c>
      <c r="G1497" t="s">
        <v>17</v>
      </c>
      <c r="H1497" t="s">
        <v>36</v>
      </c>
      <c r="I1497" s="2">
        <v>44530</v>
      </c>
      <c r="J1497" t="s">
        <v>4388</v>
      </c>
      <c r="K1497" t="s">
        <v>4389</v>
      </c>
      <c r="L1497" t="s">
        <v>21</v>
      </c>
      <c r="M1497">
        <v>24987.0802</v>
      </c>
      <c r="N1497">
        <v>441</v>
      </c>
      <c r="O1497" t="s">
        <v>39</v>
      </c>
      <c r="P1497" t="s">
        <v>39</v>
      </c>
      <c r="Q1497" s="2">
        <v>44546</v>
      </c>
      <c r="R1497" t="s">
        <v>44</v>
      </c>
      <c r="S1497" t="s">
        <v>45</v>
      </c>
      <c r="T1497">
        <f>_xlfn.DAYS(Raw_data_US_healthcare[[#This Row],[Discharge Date]],Raw_data_US_healthcare[[#This Row],[Date of Admission]])</f>
        <v>16</v>
      </c>
    </row>
    <row r="1498" spans="1:20" x14ac:dyDescent="0.3">
      <c r="A1498" t="s">
        <v>26511</v>
      </c>
      <c r="B1498" t="s">
        <v>4390</v>
      </c>
      <c r="C1498">
        <v>37</v>
      </c>
      <c r="D1498" t="str">
        <f>IF(Raw_data_US_healthcare[[#This Row],[Age]]&lt;35,"Young",IF(Raw_data_US_healthcare[[#This Row],[Age]]&lt;60,"Middle","Senior"))</f>
        <v>Middle</v>
      </c>
      <c r="E1498" t="s">
        <v>16</v>
      </c>
      <c r="F1498" t="s">
        <v>49</v>
      </c>
      <c r="G1498" t="s">
        <v>49</v>
      </c>
      <c r="H1498" t="s">
        <v>36</v>
      </c>
      <c r="I1498" s="2">
        <v>43651</v>
      </c>
      <c r="J1498" t="s">
        <v>4391</v>
      </c>
      <c r="K1498" t="s">
        <v>4392</v>
      </c>
      <c r="L1498" t="s">
        <v>56</v>
      </c>
      <c r="M1498">
        <v>22423.762599999998</v>
      </c>
      <c r="N1498">
        <v>137</v>
      </c>
      <c r="O1498" t="s">
        <v>43</v>
      </c>
      <c r="P1498" t="s">
        <v>43</v>
      </c>
      <c r="Q1498" s="2">
        <v>43657</v>
      </c>
      <c r="R1498" t="s">
        <v>44</v>
      </c>
      <c r="S1498" t="s">
        <v>33</v>
      </c>
      <c r="T1498">
        <f>_xlfn.DAYS(Raw_data_US_healthcare[[#This Row],[Discharge Date]],Raw_data_US_healthcare[[#This Row],[Date of Admission]])</f>
        <v>6</v>
      </c>
    </row>
    <row r="1499" spans="1:20" x14ac:dyDescent="0.3">
      <c r="A1499" t="s">
        <v>26511</v>
      </c>
      <c r="B1499" t="s">
        <v>2574</v>
      </c>
      <c r="C1499">
        <v>60</v>
      </c>
      <c r="D1499" t="str">
        <f>IF(Raw_data_US_healthcare[[#This Row],[Age]]&lt;35,"Young",IF(Raw_data_US_healthcare[[#This Row],[Age]]&lt;60,"Middle","Senior"))</f>
        <v>Senior</v>
      </c>
      <c r="E1499" t="s">
        <v>16</v>
      </c>
      <c r="F1499" t="s">
        <v>49</v>
      </c>
      <c r="G1499" t="s">
        <v>49</v>
      </c>
      <c r="H1499" t="s">
        <v>26516</v>
      </c>
      <c r="I1499" s="2">
        <v>43937</v>
      </c>
      <c r="J1499" t="s">
        <v>4393</v>
      </c>
      <c r="K1499" t="s">
        <v>4394</v>
      </c>
      <c r="L1499" t="s">
        <v>21</v>
      </c>
      <c r="M1499">
        <v>1664.6728000000001</v>
      </c>
      <c r="N1499">
        <v>473</v>
      </c>
      <c r="O1499" t="s">
        <v>39</v>
      </c>
      <c r="P1499" t="s">
        <v>39</v>
      </c>
      <c r="Q1499" s="2">
        <v>43943</v>
      </c>
      <c r="R1499" t="s">
        <v>44</v>
      </c>
      <c r="S1499" t="s">
        <v>24</v>
      </c>
      <c r="T1499">
        <f>_xlfn.DAYS(Raw_data_US_healthcare[[#This Row],[Discharge Date]],Raw_data_US_healthcare[[#This Row],[Date of Admission]])</f>
        <v>6</v>
      </c>
    </row>
    <row r="1500" spans="1:20" x14ac:dyDescent="0.3">
      <c r="A1500" t="s">
        <v>26511</v>
      </c>
      <c r="B1500" t="s">
        <v>4395</v>
      </c>
      <c r="C1500">
        <v>25</v>
      </c>
      <c r="D1500" t="str">
        <f>IF(Raw_data_US_healthcare[[#This Row],[Age]]&lt;35,"Young",IF(Raw_data_US_healthcare[[#This Row],[Age]]&lt;60,"Middle","Senior"))</f>
        <v>Young</v>
      </c>
      <c r="E1500" t="s">
        <v>16</v>
      </c>
      <c r="F1500" t="s">
        <v>62</v>
      </c>
      <c r="G1500" t="s">
        <v>62</v>
      </c>
      <c r="H1500" t="s">
        <v>18</v>
      </c>
      <c r="I1500" s="2">
        <v>44104</v>
      </c>
      <c r="J1500" t="s">
        <v>4396</v>
      </c>
      <c r="K1500" t="s">
        <v>4397</v>
      </c>
      <c r="L1500" t="s">
        <v>60</v>
      </c>
      <c r="M1500">
        <v>24104.284899999999</v>
      </c>
      <c r="N1500">
        <v>139</v>
      </c>
      <c r="O1500" t="s">
        <v>39</v>
      </c>
      <c r="P1500" t="s">
        <v>39</v>
      </c>
      <c r="Q1500" s="2">
        <v>44107</v>
      </c>
      <c r="R1500" t="s">
        <v>83</v>
      </c>
      <c r="S1500" t="s">
        <v>33</v>
      </c>
      <c r="T1500">
        <f>_xlfn.DAYS(Raw_data_US_healthcare[[#This Row],[Discharge Date]],Raw_data_US_healthcare[[#This Row],[Date of Admission]])</f>
        <v>3</v>
      </c>
    </row>
    <row r="1501" spans="1:20" x14ac:dyDescent="0.3">
      <c r="A1501" t="s">
        <v>26511</v>
      </c>
      <c r="B1501" t="s">
        <v>4398</v>
      </c>
      <c r="C1501">
        <v>76</v>
      </c>
      <c r="D1501" t="str">
        <f>IF(Raw_data_US_healthcare[[#This Row],[Age]]&lt;35,"Young",IF(Raw_data_US_healthcare[[#This Row],[Age]]&lt;60,"Middle","Senior"))</f>
        <v>Senior</v>
      </c>
      <c r="E1501" t="s">
        <v>16</v>
      </c>
      <c r="F1501" t="s">
        <v>113</v>
      </c>
      <c r="G1501" t="s">
        <v>113</v>
      </c>
      <c r="H1501" t="s">
        <v>28</v>
      </c>
      <c r="I1501" s="2">
        <v>44670</v>
      </c>
      <c r="J1501" t="s">
        <v>4399</v>
      </c>
      <c r="K1501" t="s">
        <v>4400</v>
      </c>
      <c r="L1501" t="s">
        <v>21</v>
      </c>
      <c r="M1501">
        <v>12052.4427</v>
      </c>
      <c r="N1501">
        <v>308</v>
      </c>
      <c r="O1501" t="s">
        <v>43</v>
      </c>
      <c r="P1501" t="s">
        <v>43</v>
      </c>
      <c r="Q1501" s="2">
        <v>44696</v>
      </c>
      <c r="R1501" t="s">
        <v>32</v>
      </c>
      <c r="S1501" t="s">
        <v>24</v>
      </c>
      <c r="T1501">
        <f>_xlfn.DAYS(Raw_data_US_healthcare[[#This Row],[Discharge Date]],Raw_data_US_healthcare[[#This Row],[Date of Admission]])</f>
        <v>26</v>
      </c>
    </row>
    <row r="1502" spans="1:20" x14ac:dyDescent="0.3">
      <c r="A1502" t="s">
        <v>26511</v>
      </c>
      <c r="B1502" t="s">
        <v>4401</v>
      </c>
      <c r="C1502">
        <v>66</v>
      </c>
      <c r="D1502" t="str">
        <f>IF(Raw_data_US_healthcare[[#This Row],[Age]]&lt;35,"Young",IF(Raw_data_US_healthcare[[#This Row],[Age]]&lt;60,"Middle","Senior"))</f>
        <v>Senior</v>
      </c>
      <c r="E1502" t="s">
        <v>16</v>
      </c>
      <c r="F1502" t="s">
        <v>228</v>
      </c>
      <c r="G1502" t="s">
        <v>228</v>
      </c>
      <c r="H1502" t="s">
        <v>26516</v>
      </c>
      <c r="I1502" s="2">
        <v>43712</v>
      </c>
      <c r="J1502" t="s">
        <v>2330</v>
      </c>
      <c r="K1502" t="s">
        <v>4402</v>
      </c>
      <c r="L1502" t="s">
        <v>21</v>
      </c>
      <c r="M1502">
        <v>20417.4545</v>
      </c>
      <c r="N1502">
        <v>164</v>
      </c>
      <c r="O1502" t="s">
        <v>43</v>
      </c>
      <c r="P1502" t="s">
        <v>43</v>
      </c>
      <c r="Q1502" s="2">
        <v>43715</v>
      </c>
      <c r="R1502" t="s">
        <v>32</v>
      </c>
      <c r="S1502" t="s">
        <v>45</v>
      </c>
      <c r="T1502">
        <f>_xlfn.DAYS(Raw_data_US_healthcare[[#This Row],[Discharge Date]],Raw_data_US_healthcare[[#This Row],[Date of Admission]])</f>
        <v>3</v>
      </c>
    </row>
    <row r="1503" spans="1:20" x14ac:dyDescent="0.3">
      <c r="A1503" t="s">
        <v>26512</v>
      </c>
      <c r="B1503" t="s">
        <v>4403</v>
      </c>
      <c r="C1503">
        <v>46</v>
      </c>
      <c r="D1503" t="str">
        <f>IF(Raw_data_US_healthcare[[#This Row],[Age]]&lt;35,"Young",IF(Raw_data_US_healthcare[[#This Row],[Age]]&lt;60,"Middle","Senior"))</f>
        <v>Middle</v>
      </c>
      <c r="E1503" t="s">
        <v>26</v>
      </c>
      <c r="F1503" t="s">
        <v>49</v>
      </c>
      <c r="G1503" t="s">
        <v>49</v>
      </c>
      <c r="H1503" t="s">
        <v>69</v>
      </c>
      <c r="I1503" s="2">
        <v>43609</v>
      </c>
      <c r="J1503" t="s">
        <v>4404</v>
      </c>
      <c r="K1503" t="s">
        <v>4405</v>
      </c>
      <c r="L1503" t="s">
        <v>31</v>
      </c>
      <c r="M1503">
        <v>59482.848100000003</v>
      </c>
      <c r="N1503">
        <v>121</v>
      </c>
      <c r="O1503" t="s">
        <v>22</v>
      </c>
      <c r="P1503" t="s">
        <v>22</v>
      </c>
      <c r="Q1503" s="2">
        <v>43628</v>
      </c>
      <c r="R1503" t="s">
        <v>83</v>
      </c>
      <c r="S1503" t="s">
        <v>45</v>
      </c>
      <c r="T1503">
        <f>_xlfn.DAYS(Raw_data_US_healthcare[[#This Row],[Discharge Date]],Raw_data_US_healthcare[[#This Row],[Date of Admission]])</f>
        <v>19</v>
      </c>
    </row>
    <row r="1504" spans="1:20" x14ac:dyDescent="0.3">
      <c r="A1504" t="s">
        <v>26511</v>
      </c>
      <c r="B1504" t="s">
        <v>4406</v>
      </c>
      <c r="C1504">
        <v>46</v>
      </c>
      <c r="D1504" t="str">
        <f>IF(Raw_data_US_healthcare[[#This Row],[Age]]&lt;35,"Young",IF(Raw_data_US_healthcare[[#This Row],[Age]]&lt;60,"Middle","Senior"))</f>
        <v>Middle</v>
      </c>
      <c r="E1504" t="s">
        <v>16</v>
      </c>
      <c r="F1504" t="s">
        <v>228</v>
      </c>
      <c r="G1504" t="s">
        <v>228</v>
      </c>
      <c r="H1504" t="s">
        <v>26514</v>
      </c>
      <c r="I1504" s="2">
        <v>44531</v>
      </c>
      <c r="J1504" t="s">
        <v>4407</v>
      </c>
      <c r="K1504" t="s">
        <v>4408</v>
      </c>
      <c r="L1504" t="s">
        <v>52</v>
      </c>
      <c r="M1504">
        <v>14509.7186</v>
      </c>
      <c r="N1504">
        <v>351</v>
      </c>
      <c r="O1504" t="s">
        <v>22</v>
      </c>
      <c r="P1504" t="s">
        <v>22</v>
      </c>
      <c r="Q1504" s="2">
        <v>44535</v>
      </c>
      <c r="R1504" t="s">
        <v>32</v>
      </c>
      <c r="S1504" t="s">
        <v>33</v>
      </c>
      <c r="T1504">
        <f>_xlfn.DAYS(Raw_data_US_healthcare[[#This Row],[Discharge Date]],Raw_data_US_healthcare[[#This Row],[Date of Admission]])</f>
        <v>4</v>
      </c>
    </row>
    <row r="1505" spans="1:20" x14ac:dyDescent="0.3">
      <c r="A1505" t="s">
        <v>26512</v>
      </c>
      <c r="B1505" t="s">
        <v>4409</v>
      </c>
      <c r="C1505">
        <v>63</v>
      </c>
      <c r="D1505" t="str">
        <f>IF(Raw_data_US_healthcare[[#This Row],[Age]]&lt;35,"Young",IF(Raw_data_US_healthcare[[#This Row],[Age]]&lt;60,"Middle","Senior"))</f>
        <v>Senior</v>
      </c>
      <c r="E1505" t="s">
        <v>26</v>
      </c>
      <c r="F1505" t="s">
        <v>27</v>
      </c>
      <c r="G1505" t="s">
        <v>27</v>
      </c>
      <c r="H1505" t="s">
        <v>36</v>
      </c>
      <c r="I1505" s="2">
        <v>45027</v>
      </c>
      <c r="J1505" t="s">
        <v>4410</v>
      </c>
      <c r="K1505" t="s">
        <v>4411</v>
      </c>
      <c r="L1505" t="s">
        <v>21</v>
      </c>
      <c r="M1505">
        <v>24277.474399999999</v>
      </c>
      <c r="N1505">
        <v>249</v>
      </c>
      <c r="O1505" t="s">
        <v>43</v>
      </c>
      <c r="P1505" t="s">
        <v>43</v>
      </c>
      <c r="Q1505" s="2">
        <v>45031</v>
      </c>
      <c r="R1505" t="s">
        <v>23</v>
      </c>
      <c r="S1505" t="s">
        <v>24</v>
      </c>
      <c r="T1505">
        <f>_xlfn.DAYS(Raw_data_US_healthcare[[#This Row],[Discharge Date]],Raw_data_US_healthcare[[#This Row],[Date of Admission]])</f>
        <v>4</v>
      </c>
    </row>
    <row r="1506" spans="1:20" x14ac:dyDescent="0.3">
      <c r="A1506" t="s">
        <v>26511</v>
      </c>
      <c r="B1506" t="s">
        <v>4412</v>
      </c>
      <c r="C1506">
        <v>53</v>
      </c>
      <c r="D1506" t="str">
        <f>IF(Raw_data_US_healthcare[[#This Row],[Age]]&lt;35,"Young",IF(Raw_data_US_healthcare[[#This Row],[Age]]&lt;60,"Middle","Senior"))</f>
        <v>Middle</v>
      </c>
      <c r="E1506" t="s">
        <v>16</v>
      </c>
      <c r="F1506" t="s">
        <v>113</v>
      </c>
      <c r="G1506" t="s">
        <v>113</v>
      </c>
      <c r="H1506" t="s">
        <v>28</v>
      </c>
      <c r="I1506" s="2">
        <v>44046</v>
      </c>
      <c r="J1506" t="s">
        <v>4413</v>
      </c>
      <c r="K1506" t="s">
        <v>4414</v>
      </c>
      <c r="L1506" t="s">
        <v>56</v>
      </c>
      <c r="M1506">
        <v>4935.3365999999996</v>
      </c>
      <c r="N1506">
        <v>346</v>
      </c>
      <c r="O1506" t="s">
        <v>43</v>
      </c>
      <c r="P1506" t="s">
        <v>43</v>
      </c>
      <c r="Q1506" s="2">
        <v>44051</v>
      </c>
      <c r="R1506" t="s">
        <v>23</v>
      </c>
      <c r="S1506" t="s">
        <v>33</v>
      </c>
      <c r="T1506">
        <f>_xlfn.DAYS(Raw_data_US_healthcare[[#This Row],[Discharge Date]],Raw_data_US_healthcare[[#This Row],[Date of Admission]])</f>
        <v>5</v>
      </c>
    </row>
    <row r="1507" spans="1:20" x14ac:dyDescent="0.3">
      <c r="A1507" t="s">
        <v>26512</v>
      </c>
      <c r="B1507" t="s">
        <v>4415</v>
      </c>
      <c r="C1507">
        <v>39</v>
      </c>
      <c r="D1507" t="str">
        <f>IF(Raw_data_US_healthcare[[#This Row],[Age]]&lt;35,"Young",IF(Raw_data_US_healthcare[[#This Row],[Age]]&lt;60,"Middle","Senior"))</f>
        <v>Middle</v>
      </c>
      <c r="E1507" t="s">
        <v>26</v>
      </c>
      <c r="F1507" t="s">
        <v>113</v>
      </c>
      <c r="G1507" t="s">
        <v>113</v>
      </c>
      <c r="H1507" t="s">
        <v>26516</v>
      </c>
      <c r="I1507" s="2">
        <v>43613</v>
      </c>
      <c r="J1507" t="s">
        <v>4416</v>
      </c>
      <c r="K1507" t="s">
        <v>4417</v>
      </c>
      <c r="L1507" t="s">
        <v>21</v>
      </c>
      <c r="M1507">
        <v>32218.8377</v>
      </c>
      <c r="N1507">
        <v>422</v>
      </c>
      <c r="O1507" t="s">
        <v>39</v>
      </c>
      <c r="P1507" t="s">
        <v>39</v>
      </c>
      <c r="Q1507" s="2">
        <v>43637</v>
      </c>
      <c r="R1507" t="s">
        <v>44</v>
      </c>
      <c r="S1507" t="s">
        <v>45</v>
      </c>
      <c r="T1507">
        <f>_xlfn.DAYS(Raw_data_US_healthcare[[#This Row],[Discharge Date]],Raw_data_US_healthcare[[#This Row],[Date of Admission]])</f>
        <v>24</v>
      </c>
    </row>
    <row r="1508" spans="1:20" x14ac:dyDescent="0.3">
      <c r="A1508" t="s">
        <v>26511</v>
      </c>
      <c r="B1508" t="s">
        <v>4418</v>
      </c>
      <c r="C1508">
        <v>21</v>
      </c>
      <c r="D1508" t="str">
        <f>IF(Raw_data_US_healthcare[[#This Row],[Age]]&lt;35,"Young",IF(Raw_data_US_healthcare[[#This Row],[Age]]&lt;60,"Middle","Senior"))</f>
        <v>Young</v>
      </c>
      <c r="E1508" t="s">
        <v>16</v>
      </c>
      <c r="F1508" t="s">
        <v>113</v>
      </c>
      <c r="G1508" t="s">
        <v>113</v>
      </c>
      <c r="H1508" t="s">
        <v>28</v>
      </c>
      <c r="I1508" s="2">
        <v>44007</v>
      </c>
      <c r="J1508" t="s">
        <v>4419</v>
      </c>
      <c r="K1508" t="s">
        <v>4420</v>
      </c>
      <c r="L1508" t="s">
        <v>52</v>
      </c>
      <c r="M1508">
        <v>38647.4496</v>
      </c>
      <c r="N1508">
        <v>500</v>
      </c>
      <c r="O1508" t="s">
        <v>43</v>
      </c>
      <c r="P1508" t="s">
        <v>43</v>
      </c>
      <c r="Q1508" s="2">
        <v>44021</v>
      </c>
      <c r="R1508" t="s">
        <v>48</v>
      </c>
      <c r="S1508" t="s">
        <v>24</v>
      </c>
      <c r="T1508">
        <f>_xlfn.DAYS(Raw_data_US_healthcare[[#This Row],[Discharge Date]],Raw_data_US_healthcare[[#This Row],[Date of Admission]])</f>
        <v>14</v>
      </c>
    </row>
    <row r="1509" spans="1:20" x14ac:dyDescent="0.3">
      <c r="A1509" t="s">
        <v>26511</v>
      </c>
      <c r="B1509" t="s">
        <v>4421</v>
      </c>
      <c r="C1509">
        <v>73</v>
      </c>
      <c r="D1509" t="str">
        <f>IF(Raw_data_US_healthcare[[#This Row],[Age]]&lt;35,"Young",IF(Raw_data_US_healthcare[[#This Row],[Age]]&lt;60,"Middle","Senior"))</f>
        <v>Senior</v>
      </c>
      <c r="E1509" t="s">
        <v>16</v>
      </c>
      <c r="F1509" t="s">
        <v>49</v>
      </c>
      <c r="G1509" t="s">
        <v>49</v>
      </c>
      <c r="H1509" t="s">
        <v>36</v>
      </c>
      <c r="I1509" s="2">
        <v>45100</v>
      </c>
      <c r="J1509" t="s">
        <v>4422</v>
      </c>
      <c r="K1509" t="s">
        <v>4423</v>
      </c>
      <c r="L1509" t="s">
        <v>21</v>
      </c>
      <c r="M1509">
        <v>3359.2937000000002</v>
      </c>
      <c r="N1509">
        <v>292</v>
      </c>
      <c r="O1509" t="s">
        <v>43</v>
      </c>
      <c r="P1509" t="s">
        <v>43</v>
      </c>
      <c r="Q1509" s="2">
        <v>45121</v>
      </c>
      <c r="R1509" t="s">
        <v>32</v>
      </c>
      <c r="S1509" t="s">
        <v>33</v>
      </c>
      <c r="T1509">
        <f>_xlfn.DAYS(Raw_data_US_healthcare[[#This Row],[Discharge Date]],Raw_data_US_healthcare[[#This Row],[Date of Admission]])</f>
        <v>21</v>
      </c>
    </row>
    <row r="1510" spans="1:20" x14ac:dyDescent="0.3">
      <c r="A1510" t="s">
        <v>26512</v>
      </c>
      <c r="B1510" t="s">
        <v>4424</v>
      </c>
      <c r="C1510">
        <v>53</v>
      </c>
      <c r="D1510" t="str">
        <f>IF(Raw_data_US_healthcare[[#This Row],[Age]]&lt;35,"Young",IF(Raw_data_US_healthcare[[#This Row],[Age]]&lt;60,"Middle","Senior"))</f>
        <v>Middle</v>
      </c>
      <c r="E1510" t="s">
        <v>26</v>
      </c>
      <c r="F1510" t="s">
        <v>17</v>
      </c>
      <c r="G1510" t="s">
        <v>17</v>
      </c>
      <c r="H1510" t="s">
        <v>26516</v>
      </c>
      <c r="I1510" s="2">
        <v>43638</v>
      </c>
      <c r="J1510" t="s">
        <v>4425</v>
      </c>
      <c r="K1510" t="s">
        <v>4426</v>
      </c>
      <c r="L1510" t="s">
        <v>52</v>
      </c>
      <c r="M1510">
        <v>3500.9814999999999</v>
      </c>
      <c r="N1510">
        <v>147</v>
      </c>
      <c r="O1510" t="s">
        <v>39</v>
      </c>
      <c r="P1510" t="s">
        <v>39</v>
      </c>
      <c r="Q1510" s="2">
        <v>43653</v>
      </c>
      <c r="R1510" t="s">
        <v>23</v>
      </c>
      <c r="S1510" t="s">
        <v>45</v>
      </c>
      <c r="T1510">
        <f>_xlfn.DAYS(Raw_data_US_healthcare[[#This Row],[Discharge Date]],Raw_data_US_healthcare[[#This Row],[Date of Admission]])</f>
        <v>15</v>
      </c>
    </row>
    <row r="1511" spans="1:20" x14ac:dyDescent="0.3">
      <c r="A1511" t="s">
        <v>26512</v>
      </c>
      <c r="B1511" t="s">
        <v>4427</v>
      </c>
      <c r="C1511">
        <v>61</v>
      </c>
      <c r="D1511" t="str">
        <f>IF(Raw_data_US_healthcare[[#This Row],[Age]]&lt;35,"Young",IF(Raw_data_US_healthcare[[#This Row],[Age]]&lt;60,"Middle","Senior"))</f>
        <v>Senior</v>
      </c>
      <c r="E1511" t="s">
        <v>26</v>
      </c>
      <c r="F1511" t="s">
        <v>35</v>
      </c>
      <c r="G1511" t="s">
        <v>35</v>
      </c>
      <c r="H1511" t="s">
        <v>36</v>
      </c>
      <c r="I1511" s="2">
        <v>43549</v>
      </c>
      <c r="J1511" t="s">
        <v>4428</v>
      </c>
      <c r="K1511" t="s">
        <v>1414</v>
      </c>
      <c r="L1511" t="s">
        <v>21</v>
      </c>
      <c r="M1511">
        <v>24938.9493</v>
      </c>
      <c r="N1511">
        <v>283</v>
      </c>
      <c r="O1511" t="s">
        <v>39</v>
      </c>
      <c r="P1511" t="s">
        <v>39</v>
      </c>
      <c r="Q1511" s="2">
        <v>43578</v>
      </c>
      <c r="R1511" t="s">
        <v>44</v>
      </c>
      <c r="S1511" t="s">
        <v>33</v>
      </c>
      <c r="T1511">
        <f>_xlfn.DAYS(Raw_data_US_healthcare[[#This Row],[Discharge Date]],Raw_data_US_healthcare[[#This Row],[Date of Admission]])</f>
        <v>29</v>
      </c>
    </row>
    <row r="1512" spans="1:20" x14ac:dyDescent="0.3">
      <c r="A1512" t="s">
        <v>26512</v>
      </c>
      <c r="B1512" t="s">
        <v>4429</v>
      </c>
      <c r="C1512">
        <v>37</v>
      </c>
      <c r="D1512" t="str">
        <f>IF(Raw_data_US_healthcare[[#This Row],[Age]]&lt;35,"Young",IF(Raw_data_US_healthcare[[#This Row],[Age]]&lt;60,"Middle","Senior"))</f>
        <v>Middle</v>
      </c>
      <c r="E1512" t="s">
        <v>26</v>
      </c>
      <c r="F1512" t="s">
        <v>228</v>
      </c>
      <c r="G1512" t="s">
        <v>228</v>
      </c>
      <c r="H1512" t="s">
        <v>26516</v>
      </c>
      <c r="I1512" s="2">
        <v>43750</v>
      </c>
      <c r="J1512" t="s">
        <v>4430</v>
      </c>
      <c r="K1512" t="s">
        <v>3492</v>
      </c>
      <c r="L1512" t="s">
        <v>60</v>
      </c>
      <c r="M1512">
        <v>30851.825000000001</v>
      </c>
      <c r="N1512">
        <v>301</v>
      </c>
      <c r="O1512" t="s">
        <v>39</v>
      </c>
      <c r="P1512" t="s">
        <v>39</v>
      </c>
      <c r="Q1512" s="2">
        <v>43756</v>
      </c>
      <c r="R1512" t="s">
        <v>48</v>
      </c>
      <c r="S1512" t="s">
        <v>24</v>
      </c>
      <c r="T1512">
        <f>_xlfn.DAYS(Raw_data_US_healthcare[[#This Row],[Discharge Date]],Raw_data_US_healthcare[[#This Row],[Date of Admission]])</f>
        <v>6</v>
      </c>
    </row>
    <row r="1513" spans="1:20" x14ac:dyDescent="0.3">
      <c r="A1513" t="s">
        <v>26512</v>
      </c>
      <c r="B1513" t="s">
        <v>4431</v>
      </c>
      <c r="C1513">
        <v>82</v>
      </c>
      <c r="D1513" t="str">
        <f>IF(Raw_data_US_healthcare[[#This Row],[Age]]&lt;35,"Young",IF(Raw_data_US_healthcare[[#This Row],[Age]]&lt;60,"Middle","Senior"))</f>
        <v>Senior</v>
      </c>
      <c r="E1513" t="s">
        <v>26</v>
      </c>
      <c r="F1513" t="s">
        <v>27</v>
      </c>
      <c r="G1513" t="s">
        <v>27</v>
      </c>
      <c r="H1513" t="s">
        <v>18</v>
      </c>
      <c r="I1513" s="2">
        <v>44417</v>
      </c>
      <c r="J1513" t="s">
        <v>4432</v>
      </c>
      <c r="K1513" t="s">
        <v>4433</v>
      </c>
      <c r="L1513" t="s">
        <v>21</v>
      </c>
      <c r="M1513">
        <v>6565.7786999999998</v>
      </c>
      <c r="N1513">
        <v>363</v>
      </c>
      <c r="O1513" t="s">
        <v>39</v>
      </c>
      <c r="P1513" t="s">
        <v>39</v>
      </c>
      <c r="Q1513" s="2">
        <v>44428</v>
      </c>
      <c r="R1513" t="s">
        <v>48</v>
      </c>
      <c r="S1513" t="s">
        <v>24</v>
      </c>
      <c r="T1513">
        <f>_xlfn.DAYS(Raw_data_US_healthcare[[#This Row],[Discharge Date]],Raw_data_US_healthcare[[#This Row],[Date of Admission]])</f>
        <v>11</v>
      </c>
    </row>
    <row r="1514" spans="1:20" x14ac:dyDescent="0.3">
      <c r="A1514" t="s">
        <v>26511</v>
      </c>
      <c r="B1514" t="s">
        <v>4434</v>
      </c>
      <c r="C1514">
        <v>37</v>
      </c>
      <c r="D1514" t="str">
        <f>IF(Raw_data_US_healthcare[[#This Row],[Age]]&lt;35,"Young",IF(Raw_data_US_healthcare[[#This Row],[Age]]&lt;60,"Middle","Senior"))</f>
        <v>Middle</v>
      </c>
      <c r="E1514" t="s">
        <v>16</v>
      </c>
      <c r="F1514" t="s">
        <v>17</v>
      </c>
      <c r="G1514" t="s">
        <v>17</v>
      </c>
      <c r="H1514" t="s">
        <v>69</v>
      </c>
      <c r="I1514" s="2">
        <v>43659</v>
      </c>
      <c r="J1514" t="s">
        <v>4435</v>
      </c>
      <c r="K1514" t="s">
        <v>4436</v>
      </c>
      <c r="L1514" t="s">
        <v>52</v>
      </c>
      <c r="M1514">
        <v>52908.434699999998</v>
      </c>
      <c r="N1514">
        <v>263</v>
      </c>
      <c r="O1514" t="s">
        <v>22</v>
      </c>
      <c r="P1514" t="s">
        <v>22</v>
      </c>
      <c r="Q1514" s="2">
        <v>43679</v>
      </c>
      <c r="R1514" t="s">
        <v>48</v>
      </c>
      <c r="S1514" t="s">
        <v>24</v>
      </c>
      <c r="T1514">
        <f>_xlfn.DAYS(Raw_data_US_healthcare[[#This Row],[Discharge Date]],Raw_data_US_healthcare[[#This Row],[Date of Admission]])</f>
        <v>20</v>
      </c>
    </row>
    <row r="1515" spans="1:20" x14ac:dyDescent="0.3">
      <c r="A1515" t="s">
        <v>26512</v>
      </c>
      <c r="B1515" t="s">
        <v>4437</v>
      </c>
      <c r="C1515">
        <v>74</v>
      </c>
      <c r="D1515" t="str">
        <f>IF(Raw_data_US_healthcare[[#This Row],[Age]]&lt;35,"Young",IF(Raw_data_US_healthcare[[#This Row],[Age]]&lt;60,"Middle","Senior"))</f>
        <v>Senior</v>
      </c>
      <c r="E1515" t="s">
        <v>26</v>
      </c>
      <c r="F1515" t="s">
        <v>35</v>
      </c>
      <c r="G1515" t="s">
        <v>35</v>
      </c>
      <c r="H1515" t="s">
        <v>36</v>
      </c>
      <c r="I1515" s="2">
        <v>44213</v>
      </c>
      <c r="J1515" t="s">
        <v>4438</v>
      </c>
      <c r="K1515" t="s">
        <v>4439</v>
      </c>
      <c r="L1515" t="s">
        <v>21</v>
      </c>
      <c r="M1515">
        <v>17298.137500000001</v>
      </c>
      <c r="N1515">
        <v>241</v>
      </c>
      <c r="O1515" t="s">
        <v>22</v>
      </c>
      <c r="P1515" t="s">
        <v>22</v>
      </c>
      <c r="Q1515" s="2">
        <v>44220</v>
      </c>
      <c r="R1515" t="s">
        <v>48</v>
      </c>
      <c r="S1515" t="s">
        <v>24</v>
      </c>
      <c r="T1515">
        <f>_xlfn.DAYS(Raw_data_US_healthcare[[#This Row],[Discharge Date]],Raw_data_US_healthcare[[#This Row],[Date of Admission]])</f>
        <v>7</v>
      </c>
    </row>
    <row r="1516" spans="1:20" x14ac:dyDescent="0.3">
      <c r="A1516" t="s">
        <v>26512</v>
      </c>
      <c r="B1516" t="s">
        <v>4440</v>
      </c>
      <c r="C1516">
        <v>76</v>
      </c>
      <c r="D1516" t="str">
        <f>IF(Raw_data_US_healthcare[[#This Row],[Age]]&lt;35,"Young",IF(Raw_data_US_healthcare[[#This Row],[Age]]&lt;60,"Middle","Senior"))</f>
        <v>Senior</v>
      </c>
      <c r="E1516" t="s">
        <v>26</v>
      </c>
      <c r="F1516" t="s">
        <v>27</v>
      </c>
      <c r="G1516" t="s">
        <v>27</v>
      </c>
      <c r="H1516" t="s">
        <v>69</v>
      </c>
      <c r="I1516" s="2">
        <v>44981</v>
      </c>
      <c r="J1516" t="s">
        <v>4441</v>
      </c>
      <c r="K1516" t="s">
        <v>4442</v>
      </c>
      <c r="L1516" t="s">
        <v>21</v>
      </c>
      <c r="M1516">
        <v>64786.4804</v>
      </c>
      <c r="N1516">
        <v>106</v>
      </c>
      <c r="O1516" t="s">
        <v>22</v>
      </c>
      <c r="P1516" t="s">
        <v>22</v>
      </c>
      <c r="Q1516" s="2">
        <v>45000</v>
      </c>
      <c r="R1516" t="s">
        <v>44</v>
      </c>
      <c r="S1516" t="s">
        <v>45</v>
      </c>
      <c r="T1516">
        <f>_xlfn.DAYS(Raw_data_US_healthcare[[#This Row],[Discharge Date]],Raw_data_US_healthcare[[#This Row],[Date of Admission]])</f>
        <v>19</v>
      </c>
    </row>
    <row r="1517" spans="1:20" x14ac:dyDescent="0.3">
      <c r="A1517" t="s">
        <v>26512</v>
      </c>
      <c r="B1517" t="s">
        <v>4443</v>
      </c>
      <c r="C1517">
        <v>55</v>
      </c>
      <c r="D1517" t="str">
        <f>IF(Raw_data_US_healthcare[[#This Row],[Age]]&lt;35,"Young",IF(Raw_data_US_healthcare[[#This Row],[Age]]&lt;60,"Middle","Senior"))</f>
        <v>Middle</v>
      </c>
      <c r="E1517" t="s">
        <v>26</v>
      </c>
      <c r="F1517" t="s">
        <v>228</v>
      </c>
      <c r="G1517" t="s">
        <v>228</v>
      </c>
      <c r="H1517" t="s">
        <v>26516</v>
      </c>
      <c r="I1517" s="2">
        <v>44039</v>
      </c>
      <c r="J1517" t="s">
        <v>4444</v>
      </c>
      <c r="K1517" t="s">
        <v>722</v>
      </c>
      <c r="L1517" t="s">
        <v>52</v>
      </c>
      <c r="M1517">
        <v>9322.8844000000008</v>
      </c>
      <c r="N1517">
        <v>379</v>
      </c>
      <c r="O1517" t="s">
        <v>43</v>
      </c>
      <c r="P1517" t="s">
        <v>43</v>
      </c>
      <c r="Q1517" s="2">
        <v>44046</v>
      </c>
      <c r="R1517" t="s">
        <v>48</v>
      </c>
      <c r="S1517" t="s">
        <v>24</v>
      </c>
      <c r="T1517">
        <f>_xlfn.DAYS(Raw_data_US_healthcare[[#This Row],[Discharge Date]],Raw_data_US_healthcare[[#This Row],[Date of Admission]])</f>
        <v>7</v>
      </c>
    </row>
    <row r="1518" spans="1:20" x14ac:dyDescent="0.3">
      <c r="A1518" t="s">
        <v>26511</v>
      </c>
      <c r="B1518" t="s">
        <v>4445</v>
      </c>
      <c r="C1518">
        <v>59</v>
      </c>
      <c r="D1518" t="str">
        <f>IF(Raw_data_US_healthcare[[#This Row],[Age]]&lt;35,"Young",IF(Raw_data_US_healthcare[[#This Row],[Age]]&lt;60,"Middle","Senior"))</f>
        <v>Middle</v>
      </c>
      <c r="E1518" t="s">
        <v>16</v>
      </c>
      <c r="F1518" t="s">
        <v>88</v>
      </c>
      <c r="G1518" t="s">
        <v>88</v>
      </c>
      <c r="H1518" t="s">
        <v>36</v>
      </c>
      <c r="I1518" s="2">
        <v>44089</v>
      </c>
      <c r="J1518" t="s">
        <v>4446</v>
      </c>
      <c r="K1518" t="s">
        <v>4447</v>
      </c>
      <c r="L1518" t="s">
        <v>52</v>
      </c>
      <c r="M1518">
        <v>14934.878000000001</v>
      </c>
      <c r="N1518">
        <v>265</v>
      </c>
      <c r="O1518" t="s">
        <v>43</v>
      </c>
      <c r="P1518" t="s">
        <v>43</v>
      </c>
      <c r="Q1518" s="2">
        <v>44095</v>
      </c>
      <c r="R1518" t="s">
        <v>23</v>
      </c>
      <c r="S1518" t="s">
        <v>24</v>
      </c>
      <c r="T1518">
        <f>_xlfn.DAYS(Raw_data_US_healthcare[[#This Row],[Discharge Date]],Raw_data_US_healthcare[[#This Row],[Date of Admission]])</f>
        <v>6</v>
      </c>
    </row>
    <row r="1519" spans="1:20" x14ac:dyDescent="0.3">
      <c r="A1519" t="s">
        <v>26512</v>
      </c>
      <c r="B1519" t="s">
        <v>4448</v>
      </c>
      <c r="C1519">
        <v>58</v>
      </c>
      <c r="D1519" t="str">
        <f>IF(Raw_data_US_healthcare[[#This Row],[Age]]&lt;35,"Young",IF(Raw_data_US_healthcare[[#This Row],[Age]]&lt;60,"Middle","Senior"))</f>
        <v>Middle</v>
      </c>
      <c r="E1519" t="s">
        <v>26</v>
      </c>
      <c r="F1519" t="s">
        <v>228</v>
      </c>
      <c r="G1519" t="s">
        <v>228</v>
      </c>
      <c r="H1519" t="s">
        <v>26516</v>
      </c>
      <c r="I1519" s="2">
        <v>44721</v>
      </c>
      <c r="J1519" t="s">
        <v>4449</v>
      </c>
      <c r="K1519" t="s">
        <v>4450</v>
      </c>
      <c r="L1519" t="s">
        <v>60</v>
      </c>
      <c r="M1519">
        <v>12723.4216</v>
      </c>
      <c r="N1519">
        <v>416</v>
      </c>
      <c r="O1519" t="s">
        <v>39</v>
      </c>
      <c r="P1519" t="s">
        <v>39</v>
      </c>
      <c r="Q1519" s="2">
        <v>44728</v>
      </c>
      <c r="R1519" t="s">
        <v>23</v>
      </c>
      <c r="S1519" t="s">
        <v>33</v>
      </c>
      <c r="T1519">
        <f>_xlfn.DAYS(Raw_data_US_healthcare[[#This Row],[Discharge Date]],Raw_data_US_healthcare[[#This Row],[Date of Admission]])</f>
        <v>7</v>
      </c>
    </row>
    <row r="1520" spans="1:20" x14ac:dyDescent="0.3">
      <c r="A1520" t="s">
        <v>26511</v>
      </c>
      <c r="B1520" t="s">
        <v>4451</v>
      </c>
      <c r="C1520">
        <v>81</v>
      </c>
      <c r="D1520" t="str">
        <f>IF(Raw_data_US_healthcare[[#This Row],[Age]]&lt;35,"Young",IF(Raw_data_US_healthcare[[#This Row],[Age]]&lt;60,"Middle","Senior"))</f>
        <v>Senior</v>
      </c>
      <c r="E1520" t="s">
        <v>16</v>
      </c>
      <c r="F1520" t="s">
        <v>228</v>
      </c>
      <c r="G1520" t="s">
        <v>228</v>
      </c>
      <c r="H1520" t="s">
        <v>69</v>
      </c>
      <c r="I1520" s="2">
        <v>44519</v>
      </c>
      <c r="J1520" t="s">
        <v>4452</v>
      </c>
      <c r="K1520" t="s">
        <v>4453</v>
      </c>
      <c r="L1520" t="s">
        <v>21</v>
      </c>
      <c r="M1520">
        <v>58480.735999999997</v>
      </c>
      <c r="N1520">
        <v>101</v>
      </c>
      <c r="O1520" t="s">
        <v>39</v>
      </c>
      <c r="P1520" t="s">
        <v>39</v>
      </c>
      <c r="Q1520" s="2">
        <v>44535</v>
      </c>
      <c r="R1520" t="s">
        <v>23</v>
      </c>
      <c r="S1520" t="s">
        <v>45</v>
      </c>
      <c r="T1520">
        <f>_xlfn.DAYS(Raw_data_US_healthcare[[#This Row],[Discharge Date]],Raw_data_US_healthcare[[#This Row],[Date of Admission]])</f>
        <v>16</v>
      </c>
    </row>
    <row r="1521" spans="1:20" x14ac:dyDescent="0.3">
      <c r="A1521" t="s">
        <v>26512</v>
      </c>
      <c r="B1521" t="s">
        <v>4454</v>
      </c>
      <c r="C1521">
        <v>25</v>
      </c>
      <c r="D1521" t="str">
        <f>IF(Raw_data_US_healthcare[[#This Row],[Age]]&lt;35,"Young",IF(Raw_data_US_healthcare[[#This Row],[Age]]&lt;60,"Middle","Senior"))</f>
        <v>Young</v>
      </c>
      <c r="E1521" t="s">
        <v>26</v>
      </c>
      <c r="F1521" t="s">
        <v>228</v>
      </c>
      <c r="G1521" t="s">
        <v>228</v>
      </c>
      <c r="H1521" t="s">
        <v>26516</v>
      </c>
      <c r="I1521" s="2">
        <v>43684</v>
      </c>
      <c r="J1521" t="s">
        <v>4455</v>
      </c>
      <c r="K1521" t="s">
        <v>4456</v>
      </c>
      <c r="L1521" t="s">
        <v>60</v>
      </c>
      <c r="M1521">
        <v>28918.904600000002</v>
      </c>
      <c r="N1521">
        <v>222</v>
      </c>
      <c r="O1521" t="s">
        <v>43</v>
      </c>
      <c r="P1521" t="s">
        <v>43</v>
      </c>
      <c r="Q1521" s="2">
        <v>43688</v>
      </c>
      <c r="R1521" t="s">
        <v>48</v>
      </c>
      <c r="S1521" t="s">
        <v>45</v>
      </c>
      <c r="T1521">
        <f>_xlfn.DAYS(Raw_data_US_healthcare[[#This Row],[Discharge Date]],Raw_data_US_healthcare[[#This Row],[Date of Admission]])</f>
        <v>4</v>
      </c>
    </row>
    <row r="1522" spans="1:20" x14ac:dyDescent="0.3">
      <c r="A1522" t="s">
        <v>26512</v>
      </c>
      <c r="B1522" t="s">
        <v>4457</v>
      </c>
      <c r="C1522">
        <v>67</v>
      </c>
      <c r="D1522" t="str">
        <f>IF(Raw_data_US_healthcare[[#This Row],[Age]]&lt;35,"Young",IF(Raw_data_US_healthcare[[#This Row],[Age]]&lt;60,"Middle","Senior"))</f>
        <v>Senior</v>
      </c>
      <c r="E1522" t="s">
        <v>26</v>
      </c>
      <c r="F1522" t="s">
        <v>228</v>
      </c>
      <c r="G1522" t="s">
        <v>228</v>
      </c>
      <c r="H1522" t="s">
        <v>26514</v>
      </c>
      <c r="I1522" s="2">
        <v>43576</v>
      </c>
      <c r="J1522" t="s">
        <v>4458</v>
      </c>
      <c r="K1522" t="s">
        <v>4459</v>
      </c>
      <c r="L1522" t="s">
        <v>21</v>
      </c>
      <c r="M1522">
        <v>5663.2744000000002</v>
      </c>
      <c r="N1522">
        <v>345</v>
      </c>
      <c r="O1522" t="s">
        <v>22</v>
      </c>
      <c r="P1522" t="s">
        <v>22</v>
      </c>
      <c r="Q1522" s="2">
        <v>43589</v>
      </c>
      <c r="R1522" t="s">
        <v>48</v>
      </c>
      <c r="S1522" t="s">
        <v>45</v>
      </c>
      <c r="T1522">
        <f>_xlfn.DAYS(Raw_data_US_healthcare[[#This Row],[Discharge Date]],Raw_data_US_healthcare[[#This Row],[Date of Admission]])</f>
        <v>13</v>
      </c>
    </row>
    <row r="1523" spans="1:20" x14ac:dyDescent="0.3">
      <c r="A1523" t="s">
        <v>26511</v>
      </c>
      <c r="B1523" t="s">
        <v>4460</v>
      </c>
      <c r="C1523">
        <v>36</v>
      </c>
      <c r="D1523" t="str">
        <f>IF(Raw_data_US_healthcare[[#This Row],[Age]]&lt;35,"Young",IF(Raw_data_US_healthcare[[#This Row],[Age]]&lt;60,"Middle","Senior"))</f>
        <v>Middle</v>
      </c>
      <c r="E1523" t="s">
        <v>16</v>
      </c>
      <c r="F1523" t="s">
        <v>17</v>
      </c>
      <c r="G1523" t="s">
        <v>17</v>
      </c>
      <c r="H1523" t="s">
        <v>18</v>
      </c>
      <c r="I1523" s="2">
        <v>44578</v>
      </c>
      <c r="J1523" t="s">
        <v>4461</v>
      </c>
      <c r="K1523" t="s">
        <v>4462</v>
      </c>
      <c r="L1523" t="s">
        <v>21</v>
      </c>
      <c r="M1523">
        <v>36392.092400000001</v>
      </c>
      <c r="N1523">
        <v>372</v>
      </c>
      <c r="O1523" t="s">
        <v>43</v>
      </c>
      <c r="P1523" t="s">
        <v>43</v>
      </c>
      <c r="Q1523" s="2">
        <v>44606</v>
      </c>
      <c r="R1523" t="s">
        <v>83</v>
      </c>
      <c r="S1523" t="s">
        <v>45</v>
      </c>
      <c r="T1523">
        <f>_xlfn.DAYS(Raw_data_US_healthcare[[#This Row],[Discharge Date]],Raw_data_US_healthcare[[#This Row],[Date of Admission]])</f>
        <v>28</v>
      </c>
    </row>
    <row r="1524" spans="1:20" x14ac:dyDescent="0.3">
      <c r="A1524" t="s">
        <v>26511</v>
      </c>
      <c r="B1524" t="s">
        <v>4463</v>
      </c>
      <c r="C1524">
        <v>24</v>
      </c>
      <c r="D1524" t="str">
        <f>IF(Raw_data_US_healthcare[[#This Row],[Age]]&lt;35,"Young",IF(Raw_data_US_healthcare[[#This Row],[Age]]&lt;60,"Middle","Senior"))</f>
        <v>Young</v>
      </c>
      <c r="E1524" t="s">
        <v>16</v>
      </c>
      <c r="F1524" t="s">
        <v>228</v>
      </c>
      <c r="G1524" t="s">
        <v>228</v>
      </c>
      <c r="H1524" t="s">
        <v>28</v>
      </c>
      <c r="I1524" s="2">
        <v>44052</v>
      </c>
      <c r="J1524" t="s">
        <v>4464</v>
      </c>
      <c r="K1524" t="s">
        <v>4465</v>
      </c>
      <c r="L1524" t="s">
        <v>31</v>
      </c>
      <c r="M1524">
        <v>31784.573199999999</v>
      </c>
      <c r="N1524">
        <v>498</v>
      </c>
      <c r="O1524" t="s">
        <v>39</v>
      </c>
      <c r="P1524" t="s">
        <v>39</v>
      </c>
      <c r="Q1524" s="2">
        <v>44061</v>
      </c>
      <c r="R1524" t="s">
        <v>32</v>
      </c>
      <c r="S1524" t="s">
        <v>24</v>
      </c>
      <c r="T1524">
        <f>_xlfn.DAYS(Raw_data_US_healthcare[[#This Row],[Discharge Date]],Raw_data_US_healthcare[[#This Row],[Date of Admission]])</f>
        <v>9</v>
      </c>
    </row>
    <row r="1525" spans="1:20" x14ac:dyDescent="0.3">
      <c r="A1525" t="s">
        <v>26511</v>
      </c>
      <c r="B1525" t="s">
        <v>4466</v>
      </c>
      <c r="C1525">
        <v>38</v>
      </c>
      <c r="D1525" t="str">
        <f>IF(Raw_data_US_healthcare[[#This Row],[Age]]&lt;35,"Young",IF(Raw_data_US_healthcare[[#This Row],[Age]]&lt;60,"Middle","Senior"))</f>
        <v>Middle</v>
      </c>
      <c r="E1525" t="s">
        <v>16</v>
      </c>
      <c r="F1525" t="s">
        <v>62</v>
      </c>
      <c r="G1525" t="s">
        <v>62</v>
      </c>
      <c r="H1525" t="s">
        <v>26514</v>
      </c>
      <c r="I1525" s="2">
        <v>43894</v>
      </c>
      <c r="J1525" t="s">
        <v>4467</v>
      </c>
      <c r="K1525" t="s">
        <v>4468</v>
      </c>
      <c r="L1525" t="s">
        <v>21</v>
      </c>
      <c r="M1525">
        <v>6809.4157999999998</v>
      </c>
      <c r="N1525">
        <v>387</v>
      </c>
      <c r="O1525" t="s">
        <v>22</v>
      </c>
      <c r="P1525" t="s">
        <v>22</v>
      </c>
      <c r="Q1525" s="2">
        <v>43903</v>
      </c>
      <c r="R1525" t="s">
        <v>48</v>
      </c>
      <c r="S1525" t="s">
        <v>33</v>
      </c>
      <c r="T1525">
        <f>_xlfn.DAYS(Raw_data_US_healthcare[[#This Row],[Discharge Date]],Raw_data_US_healthcare[[#This Row],[Date of Admission]])</f>
        <v>9</v>
      </c>
    </row>
    <row r="1526" spans="1:20" x14ac:dyDescent="0.3">
      <c r="A1526" t="s">
        <v>26512</v>
      </c>
      <c r="B1526" t="s">
        <v>4469</v>
      </c>
      <c r="C1526">
        <v>61</v>
      </c>
      <c r="D1526" t="str">
        <f>IF(Raw_data_US_healthcare[[#This Row],[Age]]&lt;35,"Young",IF(Raw_data_US_healthcare[[#This Row],[Age]]&lt;60,"Middle","Senior"))</f>
        <v>Senior</v>
      </c>
      <c r="E1526" t="s">
        <v>26</v>
      </c>
      <c r="F1526" t="s">
        <v>228</v>
      </c>
      <c r="G1526" t="s">
        <v>228</v>
      </c>
      <c r="H1526" t="s">
        <v>26516</v>
      </c>
      <c r="I1526" s="2">
        <v>44853</v>
      </c>
      <c r="J1526" t="s">
        <v>4470</v>
      </c>
      <c r="K1526" t="s">
        <v>4471</v>
      </c>
      <c r="L1526" t="s">
        <v>21</v>
      </c>
      <c r="M1526">
        <v>25546.984799999998</v>
      </c>
      <c r="N1526">
        <v>319</v>
      </c>
      <c r="O1526" t="s">
        <v>43</v>
      </c>
      <c r="P1526" t="s">
        <v>43</v>
      </c>
      <c r="Q1526" s="2">
        <v>44875</v>
      </c>
      <c r="R1526" t="s">
        <v>44</v>
      </c>
      <c r="S1526" t="s">
        <v>45</v>
      </c>
      <c r="T1526">
        <f>_xlfn.DAYS(Raw_data_US_healthcare[[#This Row],[Discharge Date]],Raw_data_US_healthcare[[#This Row],[Date of Admission]])</f>
        <v>22</v>
      </c>
    </row>
    <row r="1527" spans="1:20" x14ac:dyDescent="0.3">
      <c r="A1527" t="s">
        <v>26511</v>
      </c>
      <c r="B1527" t="s">
        <v>4472</v>
      </c>
      <c r="C1527">
        <v>30</v>
      </c>
      <c r="D1527" t="str">
        <f>IF(Raw_data_US_healthcare[[#This Row],[Age]]&lt;35,"Young",IF(Raw_data_US_healthcare[[#This Row],[Age]]&lt;60,"Middle","Senior"))</f>
        <v>Young</v>
      </c>
      <c r="E1527" t="s">
        <v>16</v>
      </c>
      <c r="F1527" t="s">
        <v>88</v>
      </c>
      <c r="G1527" t="s">
        <v>88</v>
      </c>
      <c r="H1527" t="s">
        <v>18</v>
      </c>
      <c r="I1527" s="2">
        <v>43829</v>
      </c>
      <c r="J1527" t="s">
        <v>4473</v>
      </c>
      <c r="K1527" t="s">
        <v>4474</v>
      </c>
      <c r="L1527" t="s">
        <v>60</v>
      </c>
      <c r="M1527">
        <v>59380.849099999999</v>
      </c>
      <c r="N1527">
        <v>336</v>
      </c>
      <c r="O1527" t="s">
        <v>39</v>
      </c>
      <c r="P1527" t="s">
        <v>39</v>
      </c>
      <c r="Q1527" s="2">
        <v>43853</v>
      </c>
      <c r="R1527" t="s">
        <v>32</v>
      </c>
      <c r="S1527" t="s">
        <v>45</v>
      </c>
      <c r="T1527">
        <f>_xlfn.DAYS(Raw_data_US_healthcare[[#This Row],[Discharge Date]],Raw_data_US_healthcare[[#This Row],[Date of Admission]])</f>
        <v>24</v>
      </c>
    </row>
    <row r="1528" spans="1:20" x14ac:dyDescent="0.3">
      <c r="A1528" t="s">
        <v>26511</v>
      </c>
      <c r="B1528" t="s">
        <v>4475</v>
      </c>
      <c r="C1528">
        <v>21</v>
      </c>
      <c r="D1528" t="str">
        <f>IF(Raw_data_US_healthcare[[#This Row],[Age]]&lt;35,"Young",IF(Raw_data_US_healthcare[[#This Row],[Age]]&lt;60,"Middle","Senior"))</f>
        <v>Young</v>
      </c>
      <c r="E1528" t="s">
        <v>16</v>
      </c>
      <c r="F1528" t="s">
        <v>49</v>
      </c>
      <c r="G1528" t="s">
        <v>49</v>
      </c>
      <c r="H1528" t="s">
        <v>28</v>
      </c>
      <c r="I1528" s="2">
        <v>44211</v>
      </c>
      <c r="J1528" t="s">
        <v>4476</v>
      </c>
      <c r="K1528" t="s">
        <v>4477</v>
      </c>
      <c r="L1528" t="s">
        <v>60</v>
      </c>
      <c r="M1528">
        <v>6045.9579999999996</v>
      </c>
      <c r="N1528">
        <v>471</v>
      </c>
      <c r="O1528" t="s">
        <v>43</v>
      </c>
      <c r="P1528" t="s">
        <v>43</v>
      </c>
      <c r="Q1528" s="2">
        <v>44232</v>
      </c>
      <c r="R1528" t="s">
        <v>48</v>
      </c>
      <c r="S1528" t="s">
        <v>45</v>
      </c>
      <c r="T1528">
        <f>_xlfn.DAYS(Raw_data_US_healthcare[[#This Row],[Discharge Date]],Raw_data_US_healthcare[[#This Row],[Date of Admission]])</f>
        <v>21</v>
      </c>
    </row>
    <row r="1529" spans="1:20" x14ac:dyDescent="0.3">
      <c r="A1529" t="s">
        <v>26511</v>
      </c>
      <c r="B1529" t="s">
        <v>4478</v>
      </c>
      <c r="C1529">
        <v>20</v>
      </c>
      <c r="D1529" t="str">
        <f>IF(Raw_data_US_healthcare[[#This Row],[Age]]&lt;35,"Young",IF(Raw_data_US_healthcare[[#This Row],[Age]]&lt;60,"Middle","Senior"))</f>
        <v>Young</v>
      </c>
      <c r="E1529" t="s">
        <v>16</v>
      </c>
      <c r="F1529" t="s">
        <v>228</v>
      </c>
      <c r="G1529" t="s">
        <v>228</v>
      </c>
      <c r="H1529" t="s">
        <v>28</v>
      </c>
      <c r="I1529" s="2">
        <v>43931</v>
      </c>
      <c r="J1529" t="s">
        <v>4479</v>
      </c>
      <c r="K1529" t="s">
        <v>4480</v>
      </c>
      <c r="L1529" t="s">
        <v>60</v>
      </c>
      <c r="M1529">
        <v>12446.9233</v>
      </c>
      <c r="N1529">
        <v>474</v>
      </c>
      <c r="O1529" t="s">
        <v>43</v>
      </c>
      <c r="P1529" t="s">
        <v>43</v>
      </c>
      <c r="Q1529" s="2">
        <v>43943</v>
      </c>
      <c r="R1529" t="s">
        <v>83</v>
      </c>
      <c r="S1529" t="s">
        <v>33</v>
      </c>
      <c r="T1529">
        <f>_xlfn.DAYS(Raw_data_US_healthcare[[#This Row],[Discharge Date]],Raw_data_US_healthcare[[#This Row],[Date of Admission]])</f>
        <v>12</v>
      </c>
    </row>
    <row r="1530" spans="1:20" x14ac:dyDescent="0.3">
      <c r="A1530" t="s">
        <v>26512</v>
      </c>
      <c r="B1530" t="s">
        <v>4481</v>
      </c>
      <c r="C1530">
        <v>67</v>
      </c>
      <c r="D1530" t="str">
        <f>IF(Raw_data_US_healthcare[[#This Row],[Age]]&lt;35,"Young",IF(Raw_data_US_healthcare[[#This Row],[Age]]&lt;60,"Middle","Senior"))</f>
        <v>Senior</v>
      </c>
      <c r="E1530" t="s">
        <v>26</v>
      </c>
      <c r="F1530" t="s">
        <v>62</v>
      </c>
      <c r="G1530" t="s">
        <v>62</v>
      </c>
      <c r="H1530" t="s">
        <v>26516</v>
      </c>
      <c r="I1530" s="2">
        <v>44063</v>
      </c>
      <c r="J1530" t="s">
        <v>4482</v>
      </c>
      <c r="K1530" t="s">
        <v>4483</v>
      </c>
      <c r="L1530" t="s">
        <v>21</v>
      </c>
      <c r="M1530">
        <v>22561.503199999999</v>
      </c>
      <c r="N1530">
        <v>435</v>
      </c>
      <c r="O1530" t="s">
        <v>39</v>
      </c>
      <c r="P1530" t="s">
        <v>39</v>
      </c>
      <c r="Q1530" s="2">
        <v>44073</v>
      </c>
      <c r="R1530" t="s">
        <v>48</v>
      </c>
      <c r="S1530" t="s">
        <v>24</v>
      </c>
      <c r="T1530">
        <f>_xlfn.DAYS(Raw_data_US_healthcare[[#This Row],[Discharge Date]],Raw_data_US_healthcare[[#This Row],[Date of Admission]])</f>
        <v>10</v>
      </c>
    </row>
    <row r="1531" spans="1:20" x14ac:dyDescent="0.3">
      <c r="A1531" t="s">
        <v>26512</v>
      </c>
      <c r="B1531" t="s">
        <v>4484</v>
      </c>
      <c r="C1531">
        <v>29</v>
      </c>
      <c r="D1531" t="str">
        <f>IF(Raw_data_US_healthcare[[#This Row],[Age]]&lt;35,"Young",IF(Raw_data_US_healthcare[[#This Row],[Age]]&lt;60,"Middle","Senior"))</f>
        <v>Young</v>
      </c>
      <c r="E1531" t="s">
        <v>26</v>
      </c>
      <c r="F1531" t="s">
        <v>62</v>
      </c>
      <c r="G1531" t="s">
        <v>62</v>
      </c>
      <c r="H1531" t="s">
        <v>26516</v>
      </c>
      <c r="I1531" s="2">
        <v>44301</v>
      </c>
      <c r="J1531" t="s">
        <v>4485</v>
      </c>
      <c r="K1531" t="s">
        <v>4486</v>
      </c>
      <c r="L1531" t="s">
        <v>60</v>
      </c>
      <c r="M1531">
        <v>20352.443800000001</v>
      </c>
      <c r="N1531">
        <v>198</v>
      </c>
      <c r="O1531" t="s">
        <v>39</v>
      </c>
      <c r="P1531" t="s">
        <v>39</v>
      </c>
      <c r="Q1531" s="2">
        <v>44307</v>
      </c>
      <c r="R1531" t="s">
        <v>44</v>
      </c>
      <c r="S1531" t="s">
        <v>33</v>
      </c>
      <c r="T1531">
        <f>_xlfn.DAYS(Raw_data_US_healthcare[[#This Row],[Discharge Date]],Raw_data_US_healthcare[[#This Row],[Date of Admission]])</f>
        <v>6</v>
      </c>
    </row>
    <row r="1532" spans="1:20" x14ac:dyDescent="0.3">
      <c r="A1532" t="s">
        <v>26511</v>
      </c>
      <c r="B1532" t="s">
        <v>4487</v>
      </c>
      <c r="C1532">
        <v>25</v>
      </c>
      <c r="D1532" t="str">
        <f>IF(Raw_data_US_healthcare[[#This Row],[Age]]&lt;35,"Young",IF(Raw_data_US_healthcare[[#This Row],[Age]]&lt;60,"Middle","Senior"))</f>
        <v>Young</v>
      </c>
      <c r="E1532" t="s">
        <v>16</v>
      </c>
      <c r="F1532" t="s">
        <v>228</v>
      </c>
      <c r="G1532" t="s">
        <v>228</v>
      </c>
      <c r="H1532" t="s">
        <v>18</v>
      </c>
      <c r="I1532" s="2">
        <v>44264</v>
      </c>
      <c r="J1532" t="s">
        <v>4488</v>
      </c>
      <c r="K1532" t="s">
        <v>4489</v>
      </c>
      <c r="L1532" t="s">
        <v>60</v>
      </c>
      <c r="M1532">
        <v>5097.3999999999996</v>
      </c>
      <c r="N1532">
        <v>488</v>
      </c>
      <c r="O1532" t="s">
        <v>43</v>
      </c>
      <c r="P1532" t="s">
        <v>43</v>
      </c>
      <c r="Q1532" s="2">
        <v>44265</v>
      </c>
      <c r="R1532" t="s">
        <v>48</v>
      </c>
      <c r="S1532" t="s">
        <v>45</v>
      </c>
      <c r="T1532">
        <f>_xlfn.DAYS(Raw_data_US_healthcare[[#This Row],[Discharge Date]],Raw_data_US_healthcare[[#This Row],[Date of Admission]])</f>
        <v>1</v>
      </c>
    </row>
    <row r="1533" spans="1:20" x14ac:dyDescent="0.3">
      <c r="A1533" t="s">
        <v>26512</v>
      </c>
      <c r="B1533" t="s">
        <v>4490</v>
      </c>
      <c r="C1533">
        <v>31</v>
      </c>
      <c r="D1533" t="str">
        <f>IF(Raw_data_US_healthcare[[#This Row],[Age]]&lt;35,"Young",IF(Raw_data_US_healthcare[[#This Row],[Age]]&lt;60,"Middle","Senior"))</f>
        <v>Young</v>
      </c>
      <c r="E1533" t="s">
        <v>26</v>
      </c>
      <c r="F1533" t="s">
        <v>17</v>
      </c>
      <c r="G1533" t="s">
        <v>17</v>
      </c>
      <c r="H1533" t="s">
        <v>36</v>
      </c>
      <c r="I1533" s="2">
        <v>44346</v>
      </c>
      <c r="J1533" t="s">
        <v>4491</v>
      </c>
      <c r="K1533" t="s">
        <v>4492</v>
      </c>
      <c r="L1533" t="s">
        <v>60</v>
      </c>
      <c r="M1533">
        <v>8843.6378000000004</v>
      </c>
      <c r="N1533">
        <v>381</v>
      </c>
      <c r="O1533" t="s">
        <v>22</v>
      </c>
      <c r="P1533" t="s">
        <v>22</v>
      </c>
      <c r="Q1533" s="2">
        <v>44350</v>
      </c>
      <c r="R1533" t="s">
        <v>83</v>
      </c>
      <c r="S1533" t="s">
        <v>33</v>
      </c>
      <c r="T1533">
        <f>_xlfn.DAYS(Raw_data_US_healthcare[[#This Row],[Discharge Date]],Raw_data_US_healthcare[[#This Row],[Date of Admission]])</f>
        <v>4</v>
      </c>
    </row>
    <row r="1534" spans="1:20" x14ac:dyDescent="0.3">
      <c r="A1534" t="s">
        <v>26512</v>
      </c>
      <c r="B1534" t="s">
        <v>4493</v>
      </c>
      <c r="C1534">
        <v>84</v>
      </c>
      <c r="D1534" t="str">
        <f>IF(Raw_data_US_healthcare[[#This Row],[Age]]&lt;35,"Young",IF(Raw_data_US_healthcare[[#This Row],[Age]]&lt;60,"Middle","Senior"))</f>
        <v>Senior</v>
      </c>
      <c r="E1534" t="s">
        <v>26</v>
      </c>
      <c r="F1534" t="s">
        <v>17</v>
      </c>
      <c r="G1534" t="s">
        <v>17</v>
      </c>
      <c r="H1534" t="s">
        <v>28</v>
      </c>
      <c r="I1534" s="2">
        <v>44115</v>
      </c>
      <c r="J1534" t="s">
        <v>4494</v>
      </c>
      <c r="K1534" t="s">
        <v>4495</v>
      </c>
      <c r="L1534" t="s">
        <v>21</v>
      </c>
      <c r="M1534">
        <v>39642.766499999998</v>
      </c>
      <c r="N1534">
        <v>299</v>
      </c>
      <c r="O1534" t="s">
        <v>39</v>
      </c>
      <c r="P1534" t="s">
        <v>39</v>
      </c>
      <c r="Q1534" s="2">
        <v>44119</v>
      </c>
      <c r="R1534" t="s">
        <v>32</v>
      </c>
      <c r="S1534" t="s">
        <v>33</v>
      </c>
      <c r="T1534">
        <f>_xlfn.DAYS(Raw_data_US_healthcare[[#This Row],[Discharge Date]],Raw_data_US_healthcare[[#This Row],[Date of Admission]])</f>
        <v>4</v>
      </c>
    </row>
    <row r="1535" spans="1:20" x14ac:dyDescent="0.3">
      <c r="A1535" t="s">
        <v>26511</v>
      </c>
      <c r="B1535" t="s">
        <v>4496</v>
      </c>
      <c r="C1535">
        <v>38</v>
      </c>
      <c r="D1535" t="str">
        <f>IF(Raw_data_US_healthcare[[#This Row],[Age]]&lt;35,"Young",IF(Raw_data_US_healthcare[[#This Row],[Age]]&lt;60,"Middle","Senior"))</f>
        <v>Middle</v>
      </c>
      <c r="E1535" t="s">
        <v>16</v>
      </c>
      <c r="F1535" t="s">
        <v>27</v>
      </c>
      <c r="G1535" t="s">
        <v>27</v>
      </c>
      <c r="H1535" t="s">
        <v>36</v>
      </c>
      <c r="I1535" s="2">
        <v>45164</v>
      </c>
      <c r="J1535" t="s">
        <v>3633</v>
      </c>
      <c r="K1535" t="s">
        <v>4497</v>
      </c>
      <c r="L1535" t="s">
        <v>21</v>
      </c>
      <c r="M1535">
        <v>13799.691800000001</v>
      </c>
      <c r="N1535">
        <v>286</v>
      </c>
      <c r="O1535" t="s">
        <v>43</v>
      </c>
      <c r="P1535" t="s">
        <v>43</v>
      </c>
      <c r="Q1535" s="2">
        <v>45172</v>
      </c>
      <c r="R1535" t="s">
        <v>83</v>
      </c>
      <c r="S1535" t="s">
        <v>24</v>
      </c>
      <c r="T1535">
        <f>_xlfn.DAYS(Raw_data_US_healthcare[[#This Row],[Discharge Date]],Raw_data_US_healthcare[[#This Row],[Date of Admission]])</f>
        <v>8</v>
      </c>
    </row>
    <row r="1536" spans="1:20" x14ac:dyDescent="0.3">
      <c r="A1536" t="s">
        <v>26512</v>
      </c>
      <c r="B1536" t="s">
        <v>4498</v>
      </c>
      <c r="C1536">
        <v>53</v>
      </c>
      <c r="D1536" t="str">
        <f>IF(Raw_data_US_healthcare[[#This Row],[Age]]&lt;35,"Young",IF(Raw_data_US_healthcare[[#This Row],[Age]]&lt;60,"Middle","Senior"))</f>
        <v>Middle</v>
      </c>
      <c r="E1536" t="s">
        <v>26</v>
      </c>
      <c r="F1536" t="s">
        <v>88</v>
      </c>
      <c r="G1536" t="s">
        <v>88</v>
      </c>
      <c r="H1536" t="s">
        <v>18</v>
      </c>
      <c r="I1536" s="2">
        <v>43537</v>
      </c>
      <c r="J1536" t="s">
        <v>4499</v>
      </c>
      <c r="K1536" t="s">
        <v>4500</v>
      </c>
      <c r="L1536" t="s">
        <v>52</v>
      </c>
      <c r="M1536">
        <v>57850.809200000003</v>
      </c>
      <c r="N1536">
        <v>232</v>
      </c>
      <c r="O1536" t="s">
        <v>39</v>
      </c>
      <c r="P1536" t="s">
        <v>39</v>
      </c>
      <c r="Q1536" s="2">
        <v>43564</v>
      </c>
      <c r="R1536" t="s">
        <v>23</v>
      </c>
      <c r="S1536" t="s">
        <v>45</v>
      </c>
      <c r="T1536">
        <f>_xlfn.DAYS(Raw_data_US_healthcare[[#This Row],[Discharge Date]],Raw_data_US_healthcare[[#This Row],[Date of Admission]])</f>
        <v>27</v>
      </c>
    </row>
    <row r="1537" spans="1:20" x14ac:dyDescent="0.3">
      <c r="A1537" t="s">
        <v>26512</v>
      </c>
      <c r="B1537" t="s">
        <v>4501</v>
      </c>
      <c r="C1537">
        <v>68</v>
      </c>
      <c r="D1537" t="str">
        <f>IF(Raw_data_US_healthcare[[#This Row],[Age]]&lt;35,"Young",IF(Raw_data_US_healthcare[[#This Row],[Age]]&lt;60,"Middle","Senior"))</f>
        <v>Senior</v>
      </c>
      <c r="E1537" t="s">
        <v>26</v>
      </c>
      <c r="F1537" t="s">
        <v>62</v>
      </c>
      <c r="G1537" t="s">
        <v>62</v>
      </c>
      <c r="H1537" t="s">
        <v>26516</v>
      </c>
      <c r="I1537" s="2">
        <v>44100</v>
      </c>
      <c r="J1537" t="s">
        <v>4502</v>
      </c>
      <c r="K1537" t="s">
        <v>4503</v>
      </c>
      <c r="L1537" t="s">
        <v>21</v>
      </c>
      <c r="M1537">
        <v>10296.4527</v>
      </c>
      <c r="N1537">
        <v>201</v>
      </c>
      <c r="O1537" t="s">
        <v>39</v>
      </c>
      <c r="P1537" t="s">
        <v>39</v>
      </c>
      <c r="Q1537" s="2">
        <v>44106</v>
      </c>
      <c r="R1537" t="s">
        <v>23</v>
      </c>
      <c r="S1537" t="s">
        <v>45</v>
      </c>
      <c r="T1537">
        <f>_xlfn.DAYS(Raw_data_US_healthcare[[#This Row],[Discharge Date]],Raw_data_US_healthcare[[#This Row],[Date of Admission]])</f>
        <v>6</v>
      </c>
    </row>
    <row r="1538" spans="1:20" x14ac:dyDescent="0.3">
      <c r="A1538" t="s">
        <v>26512</v>
      </c>
      <c r="B1538" t="s">
        <v>4504</v>
      </c>
      <c r="C1538">
        <v>34</v>
      </c>
      <c r="D1538" t="str">
        <f>IF(Raw_data_US_healthcare[[#This Row],[Age]]&lt;35,"Young",IF(Raw_data_US_healthcare[[#This Row],[Age]]&lt;60,"Middle","Senior"))</f>
        <v>Young</v>
      </c>
      <c r="E1538" t="s">
        <v>26</v>
      </c>
      <c r="F1538" t="s">
        <v>17</v>
      </c>
      <c r="G1538" t="s">
        <v>17</v>
      </c>
      <c r="H1538" t="s">
        <v>26516</v>
      </c>
      <c r="I1538" s="2">
        <v>44483</v>
      </c>
      <c r="J1538" t="s">
        <v>4505</v>
      </c>
      <c r="K1538" t="s">
        <v>4506</v>
      </c>
      <c r="L1538" t="s">
        <v>60</v>
      </c>
      <c r="M1538">
        <v>11372.6129</v>
      </c>
      <c r="N1538">
        <v>237</v>
      </c>
      <c r="O1538" t="s">
        <v>39</v>
      </c>
      <c r="P1538" t="s">
        <v>39</v>
      </c>
      <c r="Q1538" s="2">
        <v>44488</v>
      </c>
      <c r="R1538" t="s">
        <v>23</v>
      </c>
      <c r="S1538" t="s">
        <v>24</v>
      </c>
      <c r="T1538">
        <f>_xlfn.DAYS(Raw_data_US_healthcare[[#This Row],[Discharge Date]],Raw_data_US_healthcare[[#This Row],[Date of Admission]])</f>
        <v>5</v>
      </c>
    </row>
    <row r="1539" spans="1:20" x14ac:dyDescent="0.3">
      <c r="A1539" t="s">
        <v>26511</v>
      </c>
      <c r="B1539" t="s">
        <v>4507</v>
      </c>
      <c r="C1539">
        <v>26</v>
      </c>
      <c r="D1539" t="str">
        <f>IF(Raw_data_US_healthcare[[#This Row],[Age]]&lt;35,"Young",IF(Raw_data_US_healthcare[[#This Row],[Age]]&lt;60,"Middle","Senior"))</f>
        <v>Young</v>
      </c>
      <c r="E1539" t="s">
        <v>16</v>
      </c>
      <c r="F1539" t="s">
        <v>62</v>
      </c>
      <c r="G1539" t="s">
        <v>62</v>
      </c>
      <c r="H1539" t="s">
        <v>28</v>
      </c>
      <c r="I1539" s="2">
        <v>43509</v>
      </c>
      <c r="J1539" t="s">
        <v>4508</v>
      </c>
      <c r="K1539" t="s">
        <v>4509</v>
      </c>
      <c r="L1539" t="s">
        <v>31</v>
      </c>
      <c r="M1539">
        <v>39702.462</v>
      </c>
      <c r="N1539">
        <v>167</v>
      </c>
      <c r="O1539" t="s">
        <v>39</v>
      </c>
      <c r="P1539" t="s">
        <v>39</v>
      </c>
      <c r="Q1539" s="2">
        <v>43519</v>
      </c>
      <c r="R1539" t="s">
        <v>32</v>
      </c>
      <c r="S1539" t="s">
        <v>33</v>
      </c>
      <c r="T1539">
        <f>_xlfn.DAYS(Raw_data_US_healthcare[[#This Row],[Discharge Date]],Raw_data_US_healthcare[[#This Row],[Date of Admission]])</f>
        <v>10</v>
      </c>
    </row>
    <row r="1540" spans="1:20" x14ac:dyDescent="0.3">
      <c r="A1540" t="s">
        <v>26512</v>
      </c>
      <c r="B1540" t="s">
        <v>26534</v>
      </c>
      <c r="C1540">
        <v>38</v>
      </c>
      <c r="D1540" t="str">
        <f>IF(Raw_data_US_healthcare[[#This Row],[Age]]&lt;35,"Young",IF(Raw_data_US_healthcare[[#This Row],[Age]]&lt;60,"Middle","Senior"))</f>
        <v>Middle</v>
      </c>
      <c r="E1540" t="s">
        <v>26</v>
      </c>
      <c r="F1540" t="s">
        <v>49</v>
      </c>
      <c r="G1540" t="s">
        <v>49</v>
      </c>
      <c r="H1540" t="s">
        <v>69</v>
      </c>
      <c r="I1540" s="2">
        <v>44297</v>
      </c>
      <c r="J1540" t="s">
        <v>4510</v>
      </c>
      <c r="K1540" t="s">
        <v>4511</v>
      </c>
      <c r="L1540" t="s">
        <v>31</v>
      </c>
      <c r="M1540">
        <v>39045.809699999998</v>
      </c>
      <c r="N1540">
        <v>444</v>
      </c>
      <c r="O1540" t="s">
        <v>22</v>
      </c>
      <c r="P1540" t="s">
        <v>22</v>
      </c>
      <c r="Q1540" s="2">
        <v>44301</v>
      </c>
      <c r="R1540" t="s">
        <v>44</v>
      </c>
      <c r="S1540" t="s">
        <v>24</v>
      </c>
      <c r="T1540">
        <f>_xlfn.DAYS(Raw_data_US_healthcare[[#This Row],[Discharge Date]],Raw_data_US_healthcare[[#This Row],[Date of Admission]])</f>
        <v>4</v>
      </c>
    </row>
    <row r="1541" spans="1:20" x14ac:dyDescent="0.3">
      <c r="A1541" t="s">
        <v>26511</v>
      </c>
      <c r="B1541" t="s">
        <v>4512</v>
      </c>
      <c r="C1541">
        <v>56</v>
      </c>
      <c r="D1541" t="str">
        <f>IF(Raw_data_US_healthcare[[#This Row],[Age]]&lt;35,"Young",IF(Raw_data_US_healthcare[[#This Row],[Age]]&lt;60,"Middle","Senior"))</f>
        <v>Middle</v>
      </c>
      <c r="E1541" t="s">
        <v>16</v>
      </c>
      <c r="F1541" t="s">
        <v>88</v>
      </c>
      <c r="G1541" t="s">
        <v>88</v>
      </c>
      <c r="H1541" t="s">
        <v>69</v>
      </c>
      <c r="I1541" s="2">
        <v>44752</v>
      </c>
      <c r="J1541" t="s">
        <v>4513</v>
      </c>
      <c r="K1541" t="s">
        <v>1665</v>
      </c>
      <c r="L1541" t="s">
        <v>56</v>
      </c>
      <c r="M1541">
        <v>35322.564100000003</v>
      </c>
      <c r="N1541">
        <v>460</v>
      </c>
      <c r="O1541" t="s">
        <v>39</v>
      </c>
      <c r="P1541" t="s">
        <v>39</v>
      </c>
      <c r="Q1541" s="2">
        <v>44774</v>
      </c>
      <c r="R1541" t="s">
        <v>44</v>
      </c>
      <c r="S1541" t="s">
        <v>24</v>
      </c>
      <c r="T1541">
        <f>_xlfn.DAYS(Raw_data_US_healthcare[[#This Row],[Discharge Date]],Raw_data_US_healthcare[[#This Row],[Date of Admission]])</f>
        <v>22</v>
      </c>
    </row>
    <row r="1542" spans="1:20" x14ac:dyDescent="0.3">
      <c r="A1542" t="s">
        <v>26512</v>
      </c>
      <c r="B1542" t="s">
        <v>4514</v>
      </c>
      <c r="C1542">
        <v>62</v>
      </c>
      <c r="D1542" t="str">
        <f>IF(Raw_data_US_healthcare[[#This Row],[Age]]&lt;35,"Young",IF(Raw_data_US_healthcare[[#This Row],[Age]]&lt;60,"Middle","Senior"))</f>
        <v>Senior</v>
      </c>
      <c r="E1542" t="s">
        <v>26</v>
      </c>
      <c r="F1542" t="s">
        <v>88</v>
      </c>
      <c r="G1542" t="s">
        <v>88</v>
      </c>
      <c r="H1542" t="s">
        <v>28</v>
      </c>
      <c r="I1542" s="2">
        <v>44508</v>
      </c>
      <c r="J1542" t="s">
        <v>4515</v>
      </c>
      <c r="K1542" t="s">
        <v>4516</v>
      </c>
      <c r="L1542" t="s">
        <v>21</v>
      </c>
      <c r="M1542">
        <v>4081.5855000000001</v>
      </c>
      <c r="N1542">
        <v>426</v>
      </c>
      <c r="O1542" t="s">
        <v>22</v>
      </c>
      <c r="P1542" t="s">
        <v>22</v>
      </c>
      <c r="Q1542" s="2">
        <v>44514</v>
      </c>
      <c r="R1542" t="s">
        <v>32</v>
      </c>
      <c r="S1542" t="s">
        <v>24</v>
      </c>
      <c r="T1542">
        <f>_xlfn.DAYS(Raw_data_US_healthcare[[#This Row],[Discharge Date]],Raw_data_US_healthcare[[#This Row],[Date of Admission]])</f>
        <v>6</v>
      </c>
    </row>
    <row r="1543" spans="1:20" x14ac:dyDescent="0.3">
      <c r="A1543" t="s">
        <v>26512</v>
      </c>
      <c r="B1543" t="s">
        <v>4517</v>
      </c>
      <c r="C1543">
        <v>81</v>
      </c>
      <c r="D1543" t="str">
        <f>IF(Raw_data_US_healthcare[[#This Row],[Age]]&lt;35,"Young",IF(Raw_data_US_healthcare[[#This Row],[Age]]&lt;60,"Middle","Senior"))</f>
        <v>Senior</v>
      </c>
      <c r="E1543" t="s">
        <v>26</v>
      </c>
      <c r="F1543" t="s">
        <v>62</v>
      </c>
      <c r="G1543" t="s">
        <v>62</v>
      </c>
      <c r="H1543" t="s">
        <v>69</v>
      </c>
      <c r="I1543" s="2">
        <v>44561</v>
      </c>
      <c r="J1543" t="s">
        <v>4518</v>
      </c>
      <c r="K1543" t="s">
        <v>4519</v>
      </c>
      <c r="L1543" t="s">
        <v>21</v>
      </c>
      <c r="M1543">
        <v>42095.0717</v>
      </c>
      <c r="N1543">
        <v>227</v>
      </c>
      <c r="O1543" t="s">
        <v>39</v>
      </c>
      <c r="P1543" t="s">
        <v>39</v>
      </c>
      <c r="Q1543" s="2">
        <v>44566</v>
      </c>
      <c r="R1543" t="s">
        <v>44</v>
      </c>
      <c r="S1543" t="s">
        <v>24</v>
      </c>
      <c r="T1543">
        <f>_xlfn.DAYS(Raw_data_US_healthcare[[#This Row],[Discharge Date]],Raw_data_US_healthcare[[#This Row],[Date of Admission]])</f>
        <v>5</v>
      </c>
    </row>
    <row r="1544" spans="1:20" x14ac:dyDescent="0.3">
      <c r="A1544" t="s">
        <v>26511</v>
      </c>
      <c r="B1544" t="s">
        <v>4520</v>
      </c>
      <c r="C1544">
        <v>61</v>
      </c>
      <c r="D1544" t="str">
        <f>IF(Raw_data_US_healthcare[[#This Row],[Age]]&lt;35,"Young",IF(Raw_data_US_healthcare[[#This Row],[Age]]&lt;60,"Middle","Senior"))</f>
        <v>Senior</v>
      </c>
      <c r="E1544" t="s">
        <v>16</v>
      </c>
      <c r="F1544" t="s">
        <v>88</v>
      </c>
      <c r="G1544" t="s">
        <v>88</v>
      </c>
      <c r="H1544" t="s">
        <v>18</v>
      </c>
      <c r="I1544" s="2">
        <v>43406</v>
      </c>
      <c r="J1544" t="s">
        <v>4521</v>
      </c>
      <c r="K1544" t="s">
        <v>4522</v>
      </c>
      <c r="L1544" t="s">
        <v>21</v>
      </c>
      <c r="M1544">
        <v>29329.4434</v>
      </c>
      <c r="N1544">
        <v>355</v>
      </c>
      <c r="O1544" t="s">
        <v>43</v>
      </c>
      <c r="P1544" t="s">
        <v>43</v>
      </c>
      <c r="Q1544" s="2">
        <v>43427</v>
      </c>
      <c r="R1544" t="s">
        <v>32</v>
      </c>
      <c r="S1544" t="s">
        <v>24</v>
      </c>
      <c r="T1544">
        <f>_xlfn.DAYS(Raw_data_US_healthcare[[#This Row],[Discharge Date]],Raw_data_US_healthcare[[#This Row],[Date of Admission]])</f>
        <v>21</v>
      </c>
    </row>
    <row r="1545" spans="1:20" x14ac:dyDescent="0.3">
      <c r="A1545" t="s">
        <v>26512</v>
      </c>
      <c r="B1545" t="s">
        <v>4523</v>
      </c>
      <c r="C1545">
        <v>35</v>
      </c>
      <c r="D1545" t="str">
        <f>IF(Raw_data_US_healthcare[[#This Row],[Age]]&lt;35,"Young",IF(Raw_data_US_healthcare[[#This Row],[Age]]&lt;60,"Middle","Senior"))</f>
        <v>Middle</v>
      </c>
      <c r="E1545" t="s">
        <v>26</v>
      </c>
      <c r="F1545" t="s">
        <v>17</v>
      </c>
      <c r="G1545" t="s">
        <v>17</v>
      </c>
      <c r="H1545" t="s">
        <v>26516</v>
      </c>
      <c r="I1545" s="2">
        <v>44768</v>
      </c>
      <c r="J1545" t="s">
        <v>4524</v>
      </c>
      <c r="K1545" t="s">
        <v>4525</v>
      </c>
      <c r="L1545" t="s">
        <v>21</v>
      </c>
      <c r="M1545">
        <v>9330.6085999999996</v>
      </c>
      <c r="N1545">
        <v>255</v>
      </c>
      <c r="O1545" t="s">
        <v>39</v>
      </c>
      <c r="P1545" t="s">
        <v>39</v>
      </c>
      <c r="Q1545" s="2">
        <v>44790</v>
      </c>
      <c r="R1545" t="s">
        <v>32</v>
      </c>
      <c r="S1545" t="s">
        <v>24</v>
      </c>
      <c r="T1545">
        <f>_xlfn.DAYS(Raw_data_US_healthcare[[#This Row],[Discharge Date]],Raw_data_US_healthcare[[#This Row],[Date of Admission]])</f>
        <v>22</v>
      </c>
    </row>
    <row r="1546" spans="1:20" x14ac:dyDescent="0.3">
      <c r="A1546" t="s">
        <v>26512</v>
      </c>
      <c r="B1546" t="s">
        <v>4526</v>
      </c>
      <c r="C1546">
        <v>21</v>
      </c>
      <c r="D1546" t="str">
        <f>IF(Raw_data_US_healthcare[[#This Row],[Age]]&lt;35,"Young",IF(Raw_data_US_healthcare[[#This Row],[Age]]&lt;60,"Middle","Senior"))</f>
        <v>Young</v>
      </c>
      <c r="E1546" t="s">
        <v>26</v>
      </c>
      <c r="F1546" t="s">
        <v>88</v>
      </c>
      <c r="G1546" t="s">
        <v>88</v>
      </c>
      <c r="H1546" t="s">
        <v>36</v>
      </c>
      <c r="I1546" s="2">
        <v>44964</v>
      </c>
      <c r="J1546" t="s">
        <v>4527</v>
      </c>
      <c r="K1546" t="s">
        <v>4528</v>
      </c>
      <c r="L1546" t="s">
        <v>52</v>
      </c>
      <c r="M1546">
        <v>8985.3736000000008</v>
      </c>
      <c r="N1546">
        <v>484</v>
      </c>
      <c r="O1546" t="s">
        <v>22</v>
      </c>
      <c r="P1546" t="s">
        <v>22</v>
      </c>
      <c r="Q1546" s="2">
        <v>44967</v>
      </c>
      <c r="R1546" t="s">
        <v>44</v>
      </c>
      <c r="S1546" t="s">
        <v>33</v>
      </c>
      <c r="T1546">
        <f>_xlfn.DAYS(Raw_data_US_healthcare[[#This Row],[Discharge Date]],Raw_data_US_healthcare[[#This Row],[Date of Admission]])</f>
        <v>3</v>
      </c>
    </row>
    <row r="1547" spans="1:20" x14ac:dyDescent="0.3">
      <c r="A1547" t="s">
        <v>26511</v>
      </c>
      <c r="B1547" t="s">
        <v>4529</v>
      </c>
      <c r="C1547">
        <v>80</v>
      </c>
      <c r="D1547" t="str">
        <f>IF(Raw_data_US_healthcare[[#This Row],[Age]]&lt;35,"Young",IF(Raw_data_US_healthcare[[#This Row],[Age]]&lt;60,"Middle","Senior"))</f>
        <v>Senior</v>
      </c>
      <c r="E1547" t="s">
        <v>16</v>
      </c>
      <c r="F1547" t="s">
        <v>35</v>
      </c>
      <c r="G1547" t="s">
        <v>35</v>
      </c>
      <c r="H1547" t="s">
        <v>26514</v>
      </c>
      <c r="I1547" s="2">
        <v>44708</v>
      </c>
      <c r="J1547" t="s">
        <v>4530</v>
      </c>
      <c r="K1547" t="s">
        <v>4531</v>
      </c>
      <c r="L1547" t="s">
        <v>56</v>
      </c>
      <c r="M1547">
        <v>24864.3469</v>
      </c>
      <c r="N1547">
        <v>136</v>
      </c>
      <c r="O1547" t="s">
        <v>22</v>
      </c>
      <c r="P1547" t="s">
        <v>22</v>
      </c>
      <c r="Q1547" s="2">
        <v>44711</v>
      </c>
      <c r="R1547" t="s">
        <v>83</v>
      </c>
      <c r="S1547" t="s">
        <v>33</v>
      </c>
      <c r="T1547">
        <f>_xlfn.DAYS(Raw_data_US_healthcare[[#This Row],[Discharge Date]],Raw_data_US_healthcare[[#This Row],[Date of Admission]])</f>
        <v>3</v>
      </c>
    </row>
    <row r="1548" spans="1:20" x14ac:dyDescent="0.3">
      <c r="A1548" t="s">
        <v>26511</v>
      </c>
      <c r="B1548" t="s">
        <v>4532</v>
      </c>
      <c r="C1548">
        <v>58</v>
      </c>
      <c r="D1548" t="str">
        <f>IF(Raw_data_US_healthcare[[#This Row],[Age]]&lt;35,"Young",IF(Raw_data_US_healthcare[[#This Row],[Age]]&lt;60,"Middle","Senior"))</f>
        <v>Middle</v>
      </c>
      <c r="E1548" t="s">
        <v>16</v>
      </c>
      <c r="F1548" t="s">
        <v>27</v>
      </c>
      <c r="G1548" t="s">
        <v>27</v>
      </c>
      <c r="H1548" t="s">
        <v>26514</v>
      </c>
      <c r="I1548" s="2">
        <v>43621</v>
      </c>
      <c r="J1548" t="s">
        <v>1299</v>
      </c>
      <c r="K1548" t="s">
        <v>4533</v>
      </c>
      <c r="L1548" t="s">
        <v>52</v>
      </c>
      <c r="M1548">
        <v>7855.7407000000003</v>
      </c>
      <c r="N1548">
        <v>133</v>
      </c>
      <c r="O1548" t="s">
        <v>22</v>
      </c>
      <c r="P1548" t="s">
        <v>22</v>
      </c>
      <c r="Q1548" s="2">
        <v>43639</v>
      </c>
      <c r="R1548" t="s">
        <v>23</v>
      </c>
      <c r="S1548" t="s">
        <v>33</v>
      </c>
      <c r="T1548">
        <f>_xlfn.DAYS(Raw_data_US_healthcare[[#This Row],[Discharge Date]],Raw_data_US_healthcare[[#This Row],[Date of Admission]])</f>
        <v>18</v>
      </c>
    </row>
    <row r="1549" spans="1:20" x14ac:dyDescent="0.3">
      <c r="A1549" t="s">
        <v>26511</v>
      </c>
      <c r="B1549" t="s">
        <v>4534</v>
      </c>
      <c r="C1549">
        <v>72</v>
      </c>
      <c r="D1549" t="str">
        <f>IF(Raw_data_US_healthcare[[#This Row],[Age]]&lt;35,"Young",IF(Raw_data_US_healthcare[[#This Row],[Age]]&lt;60,"Middle","Senior"))</f>
        <v>Senior</v>
      </c>
      <c r="E1549" t="s">
        <v>16</v>
      </c>
      <c r="F1549" t="s">
        <v>228</v>
      </c>
      <c r="G1549" t="s">
        <v>228</v>
      </c>
      <c r="H1549" t="s">
        <v>28</v>
      </c>
      <c r="I1549" s="2">
        <v>45206</v>
      </c>
      <c r="J1549" t="s">
        <v>4535</v>
      </c>
      <c r="K1549" t="s">
        <v>4536</v>
      </c>
      <c r="L1549" t="s">
        <v>21</v>
      </c>
      <c r="M1549">
        <v>35240.898500000003</v>
      </c>
      <c r="N1549">
        <v>379</v>
      </c>
      <c r="O1549" t="s">
        <v>22</v>
      </c>
      <c r="P1549" t="s">
        <v>22</v>
      </c>
      <c r="Q1549" s="2">
        <v>45208</v>
      </c>
      <c r="R1549" t="s">
        <v>32</v>
      </c>
      <c r="S1549" t="s">
        <v>24</v>
      </c>
      <c r="T1549">
        <f>_xlfn.DAYS(Raw_data_US_healthcare[[#This Row],[Discharge Date]],Raw_data_US_healthcare[[#This Row],[Date of Admission]])</f>
        <v>2</v>
      </c>
    </row>
    <row r="1550" spans="1:20" x14ac:dyDescent="0.3">
      <c r="A1550" t="s">
        <v>26511</v>
      </c>
      <c r="B1550" t="s">
        <v>4537</v>
      </c>
      <c r="C1550">
        <v>59</v>
      </c>
      <c r="D1550" t="str">
        <f>IF(Raw_data_US_healthcare[[#This Row],[Age]]&lt;35,"Young",IF(Raw_data_US_healthcare[[#This Row],[Age]]&lt;60,"Middle","Senior"))</f>
        <v>Middle</v>
      </c>
      <c r="E1550" t="s">
        <v>16</v>
      </c>
      <c r="F1550" t="s">
        <v>62</v>
      </c>
      <c r="G1550" t="s">
        <v>62</v>
      </c>
      <c r="H1550" t="s">
        <v>18</v>
      </c>
      <c r="I1550" s="2">
        <v>44041</v>
      </c>
      <c r="J1550" t="s">
        <v>4538</v>
      </c>
      <c r="K1550" t="s">
        <v>4539</v>
      </c>
      <c r="L1550" t="s">
        <v>31</v>
      </c>
      <c r="M1550">
        <v>41302.491099999999</v>
      </c>
      <c r="N1550">
        <v>189</v>
      </c>
      <c r="O1550" t="s">
        <v>39</v>
      </c>
      <c r="P1550" t="s">
        <v>39</v>
      </c>
      <c r="Q1550" s="2">
        <v>44051</v>
      </c>
      <c r="R1550" t="s">
        <v>48</v>
      </c>
      <c r="S1550" t="s">
        <v>45</v>
      </c>
      <c r="T1550">
        <f>_xlfn.DAYS(Raw_data_US_healthcare[[#This Row],[Discharge Date]],Raw_data_US_healthcare[[#This Row],[Date of Admission]])</f>
        <v>10</v>
      </c>
    </row>
    <row r="1551" spans="1:20" x14ac:dyDescent="0.3">
      <c r="A1551" t="s">
        <v>26512</v>
      </c>
      <c r="B1551" t="s">
        <v>4540</v>
      </c>
      <c r="C1551">
        <v>62</v>
      </c>
      <c r="D1551" t="str">
        <f>IF(Raw_data_US_healthcare[[#This Row],[Age]]&lt;35,"Young",IF(Raw_data_US_healthcare[[#This Row],[Age]]&lt;60,"Middle","Senior"))</f>
        <v>Senior</v>
      </c>
      <c r="E1551" t="s">
        <v>26</v>
      </c>
      <c r="F1551" t="s">
        <v>113</v>
      </c>
      <c r="G1551" t="s">
        <v>113</v>
      </c>
      <c r="H1551" t="s">
        <v>28</v>
      </c>
      <c r="I1551" s="2">
        <v>44205</v>
      </c>
      <c r="J1551" t="s">
        <v>4541</v>
      </c>
      <c r="K1551" t="s">
        <v>4542</v>
      </c>
      <c r="L1551" t="s">
        <v>56</v>
      </c>
      <c r="M1551">
        <v>9757.3153000000002</v>
      </c>
      <c r="N1551">
        <v>447</v>
      </c>
      <c r="O1551" t="s">
        <v>43</v>
      </c>
      <c r="P1551" t="s">
        <v>43</v>
      </c>
      <c r="Q1551" s="2">
        <v>44214</v>
      </c>
      <c r="R1551" t="s">
        <v>23</v>
      </c>
      <c r="S1551" t="s">
        <v>33</v>
      </c>
      <c r="T1551">
        <f>_xlfn.DAYS(Raw_data_US_healthcare[[#This Row],[Discharge Date]],Raw_data_US_healthcare[[#This Row],[Date of Admission]])</f>
        <v>9</v>
      </c>
    </row>
    <row r="1552" spans="1:20" x14ac:dyDescent="0.3">
      <c r="A1552" t="s">
        <v>26511</v>
      </c>
      <c r="B1552" t="s">
        <v>4543</v>
      </c>
      <c r="C1552">
        <v>27</v>
      </c>
      <c r="D1552" t="str">
        <f>IF(Raw_data_US_healthcare[[#This Row],[Age]]&lt;35,"Young",IF(Raw_data_US_healthcare[[#This Row],[Age]]&lt;60,"Middle","Senior"))</f>
        <v>Young</v>
      </c>
      <c r="E1552" t="s">
        <v>16</v>
      </c>
      <c r="F1552" t="s">
        <v>49</v>
      </c>
      <c r="G1552" t="s">
        <v>49</v>
      </c>
      <c r="H1552" t="s">
        <v>26516</v>
      </c>
      <c r="I1552" s="2">
        <v>44920</v>
      </c>
      <c r="J1552" t="s">
        <v>4544</v>
      </c>
      <c r="K1552" t="s">
        <v>4545</v>
      </c>
      <c r="L1552" t="s">
        <v>52</v>
      </c>
      <c r="M1552">
        <v>28574.986799999999</v>
      </c>
      <c r="N1552">
        <v>105</v>
      </c>
      <c r="O1552" t="s">
        <v>22</v>
      </c>
      <c r="P1552" t="s">
        <v>22</v>
      </c>
      <c r="Q1552" s="2">
        <v>44926</v>
      </c>
      <c r="R1552" t="s">
        <v>32</v>
      </c>
      <c r="S1552" t="s">
        <v>45</v>
      </c>
      <c r="T1552">
        <f>_xlfn.DAYS(Raw_data_US_healthcare[[#This Row],[Discharge Date]],Raw_data_US_healthcare[[#This Row],[Date of Admission]])</f>
        <v>6</v>
      </c>
    </row>
    <row r="1553" spans="1:20" x14ac:dyDescent="0.3">
      <c r="A1553" t="s">
        <v>26512</v>
      </c>
      <c r="B1553" t="s">
        <v>4546</v>
      </c>
      <c r="C1553">
        <v>81</v>
      </c>
      <c r="D1553" t="str">
        <f>IF(Raw_data_US_healthcare[[#This Row],[Age]]&lt;35,"Young",IF(Raw_data_US_healthcare[[#This Row],[Age]]&lt;60,"Middle","Senior"))</f>
        <v>Senior</v>
      </c>
      <c r="E1553" t="s">
        <v>26</v>
      </c>
      <c r="F1553" t="s">
        <v>17</v>
      </c>
      <c r="G1553" t="s">
        <v>17</v>
      </c>
      <c r="H1553" t="s">
        <v>26516</v>
      </c>
      <c r="I1553" s="2">
        <v>44593</v>
      </c>
      <c r="J1553" t="s">
        <v>4547</v>
      </c>
      <c r="K1553" t="s">
        <v>4548</v>
      </c>
      <c r="L1553" t="s">
        <v>60</v>
      </c>
      <c r="M1553">
        <v>13383.610199999999</v>
      </c>
      <c r="N1553">
        <v>499</v>
      </c>
      <c r="O1553" t="s">
        <v>22</v>
      </c>
      <c r="P1553" t="s">
        <v>22</v>
      </c>
      <c r="Q1553" s="2">
        <v>44615</v>
      </c>
      <c r="R1553" t="s">
        <v>48</v>
      </c>
      <c r="S1553" t="s">
        <v>33</v>
      </c>
      <c r="T1553">
        <f>_xlfn.DAYS(Raw_data_US_healthcare[[#This Row],[Discharge Date]],Raw_data_US_healthcare[[#This Row],[Date of Admission]])</f>
        <v>22</v>
      </c>
    </row>
    <row r="1554" spans="1:20" x14ac:dyDescent="0.3">
      <c r="A1554" t="s">
        <v>26511</v>
      </c>
      <c r="B1554" t="s">
        <v>4549</v>
      </c>
      <c r="C1554">
        <v>44</v>
      </c>
      <c r="D1554" t="str">
        <f>IF(Raw_data_US_healthcare[[#This Row],[Age]]&lt;35,"Young",IF(Raw_data_US_healthcare[[#This Row],[Age]]&lt;60,"Middle","Senior"))</f>
        <v>Middle</v>
      </c>
      <c r="E1554" t="s">
        <v>16</v>
      </c>
      <c r="F1554" t="s">
        <v>62</v>
      </c>
      <c r="G1554" t="s">
        <v>62</v>
      </c>
      <c r="H1554" t="s">
        <v>69</v>
      </c>
      <c r="I1554" s="2">
        <v>43834</v>
      </c>
      <c r="J1554" t="s">
        <v>4550</v>
      </c>
      <c r="K1554" t="s">
        <v>4551</v>
      </c>
      <c r="L1554" t="s">
        <v>60</v>
      </c>
      <c r="M1554">
        <v>37127.152699999999</v>
      </c>
      <c r="N1554">
        <v>258</v>
      </c>
      <c r="O1554" t="s">
        <v>22</v>
      </c>
      <c r="P1554" t="s">
        <v>22</v>
      </c>
      <c r="Q1554" s="2">
        <v>43839</v>
      </c>
      <c r="R1554" t="s">
        <v>44</v>
      </c>
      <c r="S1554" t="s">
        <v>24</v>
      </c>
      <c r="T1554">
        <f>_xlfn.DAYS(Raw_data_US_healthcare[[#This Row],[Discharge Date]],Raw_data_US_healthcare[[#This Row],[Date of Admission]])</f>
        <v>5</v>
      </c>
    </row>
    <row r="1555" spans="1:20" x14ac:dyDescent="0.3">
      <c r="A1555" t="s">
        <v>26511</v>
      </c>
      <c r="B1555" t="s">
        <v>4552</v>
      </c>
      <c r="C1555">
        <v>72</v>
      </c>
      <c r="D1555" t="str">
        <f>IF(Raw_data_US_healthcare[[#This Row],[Age]]&lt;35,"Young",IF(Raw_data_US_healthcare[[#This Row],[Age]]&lt;60,"Middle","Senior"))</f>
        <v>Senior</v>
      </c>
      <c r="E1555" t="s">
        <v>16</v>
      </c>
      <c r="F1555" t="s">
        <v>228</v>
      </c>
      <c r="G1555" t="s">
        <v>228</v>
      </c>
      <c r="H1555" t="s">
        <v>18</v>
      </c>
      <c r="I1555" s="2">
        <v>44374</v>
      </c>
      <c r="J1555" t="s">
        <v>4553</v>
      </c>
      <c r="K1555" t="s">
        <v>4554</v>
      </c>
      <c r="L1555" t="s">
        <v>56</v>
      </c>
      <c r="M1555">
        <v>26329.21</v>
      </c>
      <c r="N1555">
        <v>223</v>
      </c>
      <c r="O1555" t="s">
        <v>39</v>
      </c>
      <c r="P1555" t="s">
        <v>39</v>
      </c>
      <c r="Q1555" s="2">
        <v>44384</v>
      </c>
      <c r="R1555" t="s">
        <v>48</v>
      </c>
      <c r="S1555" t="s">
        <v>24</v>
      </c>
      <c r="T1555">
        <f>_xlfn.DAYS(Raw_data_US_healthcare[[#This Row],[Discharge Date]],Raw_data_US_healthcare[[#This Row],[Date of Admission]])</f>
        <v>10</v>
      </c>
    </row>
    <row r="1556" spans="1:20" x14ac:dyDescent="0.3">
      <c r="A1556" t="s">
        <v>26511</v>
      </c>
      <c r="B1556" t="s">
        <v>4555</v>
      </c>
      <c r="C1556">
        <v>64</v>
      </c>
      <c r="D1556" t="str">
        <f>IF(Raw_data_US_healthcare[[#This Row],[Age]]&lt;35,"Young",IF(Raw_data_US_healthcare[[#This Row],[Age]]&lt;60,"Middle","Senior"))</f>
        <v>Senior</v>
      </c>
      <c r="E1556" t="s">
        <v>16</v>
      </c>
      <c r="F1556" t="s">
        <v>113</v>
      </c>
      <c r="G1556" t="s">
        <v>113</v>
      </c>
      <c r="H1556" t="s">
        <v>26516</v>
      </c>
      <c r="I1556" s="2">
        <v>43452</v>
      </c>
      <c r="J1556" t="s">
        <v>4556</v>
      </c>
      <c r="K1556" t="s">
        <v>4557</v>
      </c>
      <c r="L1556" t="s">
        <v>52</v>
      </c>
      <c r="M1556">
        <v>9220.6463000000003</v>
      </c>
      <c r="N1556">
        <v>382</v>
      </c>
      <c r="O1556" t="s">
        <v>39</v>
      </c>
      <c r="P1556" t="s">
        <v>39</v>
      </c>
      <c r="Q1556" s="2">
        <v>43467</v>
      </c>
      <c r="R1556" t="s">
        <v>23</v>
      </c>
      <c r="S1556" t="s">
        <v>33</v>
      </c>
      <c r="T1556">
        <f>_xlfn.DAYS(Raw_data_US_healthcare[[#This Row],[Discharge Date]],Raw_data_US_healthcare[[#This Row],[Date of Admission]])</f>
        <v>15</v>
      </c>
    </row>
    <row r="1557" spans="1:20" x14ac:dyDescent="0.3">
      <c r="A1557" t="s">
        <v>26511</v>
      </c>
      <c r="B1557" t="s">
        <v>4558</v>
      </c>
      <c r="C1557">
        <v>19</v>
      </c>
      <c r="D1557" t="str">
        <f>IF(Raw_data_US_healthcare[[#This Row],[Age]]&lt;35,"Young",IF(Raw_data_US_healthcare[[#This Row],[Age]]&lt;60,"Middle","Senior"))</f>
        <v>Young</v>
      </c>
      <c r="E1557" t="s">
        <v>16</v>
      </c>
      <c r="F1557" t="s">
        <v>113</v>
      </c>
      <c r="G1557" t="s">
        <v>113</v>
      </c>
      <c r="H1557" t="s">
        <v>36</v>
      </c>
      <c r="I1557" s="2">
        <v>44526</v>
      </c>
      <c r="J1557" t="s">
        <v>4559</v>
      </c>
      <c r="K1557" t="s">
        <v>4560</v>
      </c>
      <c r="L1557" t="s">
        <v>21</v>
      </c>
      <c r="M1557">
        <v>14245.553900000001</v>
      </c>
      <c r="N1557">
        <v>278</v>
      </c>
      <c r="O1557" t="s">
        <v>22</v>
      </c>
      <c r="P1557" t="s">
        <v>22</v>
      </c>
      <c r="Q1557" s="2">
        <v>44531</v>
      </c>
      <c r="R1557" t="s">
        <v>48</v>
      </c>
      <c r="S1557" t="s">
        <v>45</v>
      </c>
      <c r="T1557">
        <f>_xlfn.DAYS(Raw_data_US_healthcare[[#This Row],[Discharge Date]],Raw_data_US_healthcare[[#This Row],[Date of Admission]])</f>
        <v>5</v>
      </c>
    </row>
    <row r="1558" spans="1:20" x14ac:dyDescent="0.3">
      <c r="A1558" t="s">
        <v>26511</v>
      </c>
      <c r="B1558" t="s">
        <v>4561</v>
      </c>
      <c r="C1558">
        <v>53</v>
      </c>
      <c r="D1558" t="str">
        <f>IF(Raw_data_US_healthcare[[#This Row],[Age]]&lt;35,"Young",IF(Raw_data_US_healthcare[[#This Row],[Age]]&lt;60,"Middle","Senior"))</f>
        <v>Middle</v>
      </c>
      <c r="E1558" t="s">
        <v>16</v>
      </c>
      <c r="F1558" t="s">
        <v>62</v>
      </c>
      <c r="G1558" t="s">
        <v>62</v>
      </c>
      <c r="H1558" t="s">
        <v>28</v>
      </c>
      <c r="I1558" s="2">
        <v>44262</v>
      </c>
      <c r="J1558" t="s">
        <v>4562</v>
      </c>
      <c r="K1558" t="s">
        <v>4563</v>
      </c>
      <c r="L1558" t="s">
        <v>60</v>
      </c>
      <c r="M1558">
        <v>18326.016599999999</v>
      </c>
      <c r="N1558">
        <v>331</v>
      </c>
      <c r="O1558" t="s">
        <v>43</v>
      </c>
      <c r="P1558" t="s">
        <v>43</v>
      </c>
      <c r="Q1558" s="2">
        <v>44272</v>
      </c>
      <c r="R1558" t="s">
        <v>48</v>
      </c>
      <c r="S1558" t="s">
        <v>45</v>
      </c>
      <c r="T1558">
        <f>_xlfn.DAYS(Raw_data_US_healthcare[[#This Row],[Discharge Date]],Raw_data_US_healthcare[[#This Row],[Date of Admission]])</f>
        <v>10</v>
      </c>
    </row>
    <row r="1559" spans="1:20" x14ac:dyDescent="0.3">
      <c r="A1559" t="s">
        <v>26511</v>
      </c>
      <c r="B1559" t="s">
        <v>4564</v>
      </c>
      <c r="C1559">
        <v>58</v>
      </c>
      <c r="D1559" t="str">
        <f>IF(Raw_data_US_healthcare[[#This Row],[Age]]&lt;35,"Young",IF(Raw_data_US_healthcare[[#This Row],[Age]]&lt;60,"Middle","Senior"))</f>
        <v>Middle</v>
      </c>
      <c r="E1559" t="s">
        <v>16</v>
      </c>
      <c r="F1559" t="s">
        <v>49</v>
      </c>
      <c r="G1559" t="s">
        <v>49</v>
      </c>
      <c r="H1559" t="s">
        <v>28</v>
      </c>
      <c r="I1559" s="2">
        <v>45143</v>
      </c>
      <c r="J1559" t="s">
        <v>4565</v>
      </c>
      <c r="K1559" t="s">
        <v>4566</v>
      </c>
      <c r="L1559" t="s">
        <v>31</v>
      </c>
      <c r="M1559">
        <v>1493.8978999999999</v>
      </c>
      <c r="N1559">
        <v>218</v>
      </c>
      <c r="O1559" t="s">
        <v>43</v>
      </c>
      <c r="P1559" t="s">
        <v>43</v>
      </c>
      <c r="Q1559" s="2">
        <v>45158</v>
      </c>
      <c r="R1559" t="s">
        <v>23</v>
      </c>
      <c r="S1559" t="s">
        <v>45</v>
      </c>
      <c r="T1559">
        <f>_xlfn.DAYS(Raw_data_US_healthcare[[#This Row],[Discharge Date]],Raw_data_US_healthcare[[#This Row],[Date of Admission]])</f>
        <v>15</v>
      </c>
    </row>
    <row r="1560" spans="1:20" x14ac:dyDescent="0.3">
      <c r="A1560" t="s">
        <v>26511</v>
      </c>
      <c r="B1560" t="s">
        <v>4567</v>
      </c>
      <c r="C1560">
        <v>44</v>
      </c>
      <c r="D1560" t="str">
        <f>IF(Raw_data_US_healthcare[[#This Row],[Age]]&lt;35,"Young",IF(Raw_data_US_healthcare[[#This Row],[Age]]&lt;60,"Middle","Senior"))</f>
        <v>Middle</v>
      </c>
      <c r="E1560" t="s">
        <v>16</v>
      </c>
      <c r="F1560" t="s">
        <v>88</v>
      </c>
      <c r="G1560" t="s">
        <v>88</v>
      </c>
      <c r="H1560" t="s">
        <v>69</v>
      </c>
      <c r="I1560" s="2">
        <v>45123</v>
      </c>
      <c r="J1560" t="s">
        <v>3248</v>
      </c>
      <c r="K1560" t="s">
        <v>4568</v>
      </c>
      <c r="L1560" t="s">
        <v>52</v>
      </c>
      <c r="M1560">
        <v>62520.9611</v>
      </c>
      <c r="N1560">
        <v>296</v>
      </c>
      <c r="O1560" t="s">
        <v>39</v>
      </c>
      <c r="P1560" t="s">
        <v>39</v>
      </c>
      <c r="Q1560" s="2">
        <v>45151</v>
      </c>
      <c r="R1560" t="s">
        <v>23</v>
      </c>
      <c r="S1560" t="s">
        <v>45</v>
      </c>
      <c r="T1560">
        <f>_xlfn.DAYS(Raw_data_US_healthcare[[#This Row],[Discharge Date]],Raw_data_US_healthcare[[#This Row],[Date of Admission]])</f>
        <v>28</v>
      </c>
    </row>
    <row r="1561" spans="1:20" x14ac:dyDescent="0.3">
      <c r="A1561" t="s">
        <v>26512</v>
      </c>
      <c r="B1561" t="s">
        <v>4569</v>
      </c>
      <c r="C1561">
        <v>51</v>
      </c>
      <c r="D1561" t="str">
        <f>IF(Raw_data_US_healthcare[[#This Row],[Age]]&lt;35,"Young",IF(Raw_data_US_healthcare[[#This Row],[Age]]&lt;60,"Middle","Senior"))</f>
        <v>Middle</v>
      </c>
      <c r="E1561" t="s">
        <v>26</v>
      </c>
      <c r="F1561" t="s">
        <v>62</v>
      </c>
      <c r="G1561" t="s">
        <v>62</v>
      </c>
      <c r="H1561" t="s">
        <v>26516</v>
      </c>
      <c r="I1561" s="2">
        <v>44404</v>
      </c>
      <c r="J1561" t="s">
        <v>4570</v>
      </c>
      <c r="K1561" t="s">
        <v>4571</v>
      </c>
      <c r="L1561" t="s">
        <v>56</v>
      </c>
      <c r="M1561">
        <v>11899.672200000001</v>
      </c>
      <c r="N1561">
        <v>379</v>
      </c>
      <c r="O1561" t="s">
        <v>43</v>
      </c>
      <c r="P1561" t="s">
        <v>43</v>
      </c>
      <c r="Q1561" s="2">
        <v>44416</v>
      </c>
      <c r="R1561" t="s">
        <v>23</v>
      </c>
      <c r="S1561" t="s">
        <v>33</v>
      </c>
      <c r="T1561">
        <f>_xlfn.DAYS(Raw_data_US_healthcare[[#This Row],[Discharge Date]],Raw_data_US_healthcare[[#This Row],[Date of Admission]])</f>
        <v>12</v>
      </c>
    </row>
    <row r="1562" spans="1:20" x14ac:dyDescent="0.3">
      <c r="A1562" t="s">
        <v>26511</v>
      </c>
      <c r="B1562" t="s">
        <v>4572</v>
      </c>
      <c r="C1562">
        <v>25</v>
      </c>
      <c r="D1562" t="str">
        <f>IF(Raw_data_US_healthcare[[#This Row],[Age]]&lt;35,"Young",IF(Raw_data_US_healthcare[[#This Row],[Age]]&lt;60,"Middle","Senior"))</f>
        <v>Young</v>
      </c>
      <c r="E1562" t="s">
        <v>16</v>
      </c>
      <c r="F1562" t="s">
        <v>113</v>
      </c>
      <c r="G1562" t="s">
        <v>113</v>
      </c>
      <c r="H1562" t="s">
        <v>18</v>
      </c>
      <c r="I1562" s="2">
        <v>43838</v>
      </c>
      <c r="J1562" t="s">
        <v>4573</v>
      </c>
      <c r="K1562" t="s">
        <v>838</v>
      </c>
      <c r="L1562" t="s">
        <v>60</v>
      </c>
      <c r="M1562">
        <v>6552.2431999999999</v>
      </c>
      <c r="N1562">
        <v>486</v>
      </c>
      <c r="O1562" t="s">
        <v>39</v>
      </c>
      <c r="P1562" t="s">
        <v>39</v>
      </c>
      <c r="Q1562" s="2">
        <v>43840</v>
      </c>
      <c r="R1562" t="s">
        <v>83</v>
      </c>
      <c r="S1562" t="s">
        <v>24</v>
      </c>
      <c r="T1562">
        <f>_xlfn.DAYS(Raw_data_US_healthcare[[#This Row],[Discharge Date]],Raw_data_US_healthcare[[#This Row],[Date of Admission]])</f>
        <v>2</v>
      </c>
    </row>
    <row r="1563" spans="1:20" x14ac:dyDescent="0.3">
      <c r="A1563" t="s">
        <v>26512</v>
      </c>
      <c r="B1563" t="s">
        <v>4574</v>
      </c>
      <c r="C1563">
        <v>37</v>
      </c>
      <c r="D1563" t="str">
        <f>IF(Raw_data_US_healthcare[[#This Row],[Age]]&lt;35,"Young",IF(Raw_data_US_healthcare[[#This Row],[Age]]&lt;60,"Middle","Senior"))</f>
        <v>Middle</v>
      </c>
      <c r="E1563" t="s">
        <v>26</v>
      </c>
      <c r="F1563" t="s">
        <v>62</v>
      </c>
      <c r="G1563" t="s">
        <v>62</v>
      </c>
      <c r="H1563" t="s">
        <v>26516</v>
      </c>
      <c r="I1563" s="2">
        <v>44732</v>
      </c>
      <c r="J1563" t="s">
        <v>4575</v>
      </c>
      <c r="K1563" t="s">
        <v>4576</v>
      </c>
      <c r="L1563" t="s">
        <v>52</v>
      </c>
      <c r="M1563">
        <v>32644.559000000001</v>
      </c>
      <c r="N1563">
        <v>250</v>
      </c>
      <c r="O1563" t="s">
        <v>39</v>
      </c>
      <c r="P1563" t="s">
        <v>39</v>
      </c>
      <c r="Q1563" s="2">
        <v>44753</v>
      </c>
      <c r="R1563" t="s">
        <v>32</v>
      </c>
      <c r="S1563" t="s">
        <v>24</v>
      </c>
      <c r="T1563">
        <f>_xlfn.DAYS(Raw_data_US_healthcare[[#This Row],[Discharge Date]],Raw_data_US_healthcare[[#This Row],[Date of Admission]])</f>
        <v>21</v>
      </c>
    </row>
    <row r="1564" spans="1:20" x14ac:dyDescent="0.3">
      <c r="A1564" t="s">
        <v>26511</v>
      </c>
      <c r="B1564" t="s">
        <v>4577</v>
      </c>
      <c r="C1564">
        <v>70</v>
      </c>
      <c r="D1564" t="str">
        <f>IF(Raw_data_US_healthcare[[#This Row],[Age]]&lt;35,"Young",IF(Raw_data_US_healthcare[[#This Row],[Age]]&lt;60,"Middle","Senior"))</f>
        <v>Senior</v>
      </c>
      <c r="E1564" t="s">
        <v>16</v>
      </c>
      <c r="F1564" t="s">
        <v>228</v>
      </c>
      <c r="G1564" t="s">
        <v>228</v>
      </c>
      <c r="H1564" t="s">
        <v>28</v>
      </c>
      <c r="I1564" s="2">
        <v>45157</v>
      </c>
      <c r="J1564" t="s">
        <v>4578</v>
      </c>
      <c r="K1564" t="s">
        <v>4579</v>
      </c>
      <c r="L1564" t="s">
        <v>52</v>
      </c>
      <c r="M1564">
        <v>39026.366499999996</v>
      </c>
      <c r="N1564">
        <v>440</v>
      </c>
      <c r="O1564" t="s">
        <v>43</v>
      </c>
      <c r="P1564" t="s">
        <v>43</v>
      </c>
      <c r="Q1564" s="2">
        <v>45159</v>
      </c>
      <c r="R1564" t="s">
        <v>32</v>
      </c>
      <c r="S1564" t="s">
        <v>33</v>
      </c>
      <c r="T1564">
        <f>_xlfn.DAYS(Raw_data_US_healthcare[[#This Row],[Discharge Date]],Raw_data_US_healthcare[[#This Row],[Date of Admission]])</f>
        <v>2</v>
      </c>
    </row>
    <row r="1565" spans="1:20" x14ac:dyDescent="0.3">
      <c r="A1565" t="s">
        <v>26512</v>
      </c>
      <c r="B1565" t="s">
        <v>4580</v>
      </c>
      <c r="C1565">
        <v>85</v>
      </c>
      <c r="D1565" t="str">
        <f>IF(Raw_data_US_healthcare[[#This Row],[Age]]&lt;35,"Young",IF(Raw_data_US_healthcare[[#This Row],[Age]]&lt;60,"Middle","Senior"))</f>
        <v>Senior</v>
      </c>
      <c r="E1565" t="s">
        <v>26</v>
      </c>
      <c r="F1565" t="s">
        <v>228</v>
      </c>
      <c r="G1565" t="s">
        <v>228</v>
      </c>
      <c r="H1565" t="s">
        <v>36</v>
      </c>
      <c r="I1565" s="2">
        <v>44504</v>
      </c>
      <c r="J1565" t="s">
        <v>4581</v>
      </c>
      <c r="K1565" t="s">
        <v>4582</v>
      </c>
      <c r="L1565" t="s">
        <v>60</v>
      </c>
      <c r="M1565">
        <v>6682.3334000000004</v>
      </c>
      <c r="N1565">
        <v>268</v>
      </c>
      <c r="O1565" t="s">
        <v>43</v>
      </c>
      <c r="P1565" t="s">
        <v>43</v>
      </c>
      <c r="Q1565" s="2">
        <v>44533</v>
      </c>
      <c r="R1565" t="s">
        <v>44</v>
      </c>
      <c r="S1565" t="s">
        <v>33</v>
      </c>
      <c r="T1565">
        <f>_xlfn.DAYS(Raw_data_US_healthcare[[#This Row],[Discharge Date]],Raw_data_US_healthcare[[#This Row],[Date of Admission]])</f>
        <v>29</v>
      </c>
    </row>
    <row r="1566" spans="1:20" x14ac:dyDescent="0.3">
      <c r="A1566" t="s">
        <v>26512</v>
      </c>
      <c r="B1566" t="s">
        <v>4583</v>
      </c>
      <c r="C1566">
        <v>62</v>
      </c>
      <c r="D1566" t="str">
        <f>IF(Raw_data_US_healthcare[[#This Row],[Age]]&lt;35,"Young",IF(Raw_data_US_healthcare[[#This Row],[Age]]&lt;60,"Middle","Senior"))</f>
        <v>Senior</v>
      </c>
      <c r="E1566" t="s">
        <v>26</v>
      </c>
      <c r="F1566" t="s">
        <v>113</v>
      </c>
      <c r="G1566" t="s">
        <v>113</v>
      </c>
      <c r="H1566" t="s">
        <v>26516</v>
      </c>
      <c r="I1566" s="2">
        <v>44225</v>
      </c>
      <c r="J1566" t="s">
        <v>4584</v>
      </c>
      <c r="K1566" t="s">
        <v>4585</v>
      </c>
      <c r="L1566" t="s">
        <v>56</v>
      </c>
      <c r="M1566">
        <v>3227.0515</v>
      </c>
      <c r="N1566">
        <v>155</v>
      </c>
      <c r="O1566" t="s">
        <v>22</v>
      </c>
      <c r="P1566" t="s">
        <v>22</v>
      </c>
      <c r="Q1566" s="2">
        <v>44235</v>
      </c>
      <c r="R1566" t="s">
        <v>44</v>
      </c>
      <c r="S1566" t="s">
        <v>24</v>
      </c>
      <c r="T1566">
        <f>_xlfn.DAYS(Raw_data_US_healthcare[[#This Row],[Discharge Date]],Raw_data_US_healthcare[[#This Row],[Date of Admission]])</f>
        <v>10</v>
      </c>
    </row>
    <row r="1567" spans="1:20" x14ac:dyDescent="0.3">
      <c r="A1567" t="s">
        <v>26511</v>
      </c>
      <c r="B1567" t="s">
        <v>4586</v>
      </c>
      <c r="C1567">
        <v>20</v>
      </c>
      <c r="D1567" t="str">
        <f>IF(Raw_data_US_healthcare[[#This Row],[Age]]&lt;35,"Young",IF(Raw_data_US_healthcare[[#This Row],[Age]]&lt;60,"Middle","Senior"))</f>
        <v>Young</v>
      </c>
      <c r="E1567" t="s">
        <v>16</v>
      </c>
      <c r="F1567" t="s">
        <v>62</v>
      </c>
      <c r="G1567" t="s">
        <v>62</v>
      </c>
      <c r="H1567" t="s">
        <v>28</v>
      </c>
      <c r="I1567" s="2">
        <v>44682</v>
      </c>
      <c r="J1567" t="s">
        <v>4587</v>
      </c>
      <c r="K1567" t="s">
        <v>4588</v>
      </c>
      <c r="L1567" t="s">
        <v>52</v>
      </c>
      <c r="M1567">
        <v>10008.294400000001</v>
      </c>
      <c r="N1567">
        <v>141</v>
      </c>
      <c r="O1567" t="s">
        <v>43</v>
      </c>
      <c r="P1567" t="s">
        <v>43</v>
      </c>
      <c r="Q1567" s="2">
        <v>44702</v>
      </c>
      <c r="R1567" t="s">
        <v>48</v>
      </c>
      <c r="S1567" t="s">
        <v>24</v>
      </c>
      <c r="T1567">
        <f>_xlfn.DAYS(Raw_data_US_healthcare[[#This Row],[Discharge Date]],Raw_data_US_healthcare[[#This Row],[Date of Admission]])</f>
        <v>20</v>
      </c>
    </row>
    <row r="1568" spans="1:20" x14ac:dyDescent="0.3">
      <c r="A1568" t="s">
        <v>26512</v>
      </c>
      <c r="B1568" t="s">
        <v>4589</v>
      </c>
      <c r="C1568">
        <v>30</v>
      </c>
      <c r="D1568" t="str">
        <f>IF(Raw_data_US_healthcare[[#This Row],[Age]]&lt;35,"Young",IF(Raw_data_US_healthcare[[#This Row],[Age]]&lt;60,"Middle","Senior"))</f>
        <v>Young</v>
      </c>
      <c r="E1568" t="s">
        <v>26</v>
      </c>
      <c r="F1568" t="s">
        <v>62</v>
      </c>
      <c r="G1568" t="s">
        <v>62</v>
      </c>
      <c r="H1568" t="s">
        <v>26514</v>
      </c>
      <c r="I1568" s="2">
        <v>43989</v>
      </c>
      <c r="J1568" t="s">
        <v>4590</v>
      </c>
      <c r="K1568" t="s">
        <v>4591</v>
      </c>
      <c r="L1568" t="s">
        <v>52</v>
      </c>
      <c r="M1568">
        <v>11371.792600000001</v>
      </c>
      <c r="N1568">
        <v>447</v>
      </c>
      <c r="O1568" t="s">
        <v>22</v>
      </c>
      <c r="P1568" t="s">
        <v>22</v>
      </c>
      <c r="Q1568" s="2">
        <v>44009</v>
      </c>
      <c r="R1568" t="s">
        <v>48</v>
      </c>
      <c r="S1568" t="s">
        <v>24</v>
      </c>
      <c r="T1568">
        <f>_xlfn.DAYS(Raw_data_US_healthcare[[#This Row],[Discharge Date]],Raw_data_US_healthcare[[#This Row],[Date of Admission]])</f>
        <v>20</v>
      </c>
    </row>
    <row r="1569" spans="1:20" x14ac:dyDescent="0.3">
      <c r="A1569" t="s">
        <v>26512</v>
      </c>
      <c r="B1569" t="s">
        <v>4592</v>
      </c>
      <c r="C1569">
        <v>63</v>
      </c>
      <c r="D1569" t="str">
        <f>IF(Raw_data_US_healthcare[[#This Row],[Age]]&lt;35,"Young",IF(Raw_data_US_healthcare[[#This Row],[Age]]&lt;60,"Middle","Senior"))</f>
        <v>Senior</v>
      </c>
      <c r="E1569" t="s">
        <v>26</v>
      </c>
      <c r="F1569" t="s">
        <v>27</v>
      </c>
      <c r="G1569" t="s">
        <v>27</v>
      </c>
      <c r="H1569" t="s">
        <v>26516</v>
      </c>
      <c r="I1569" s="2">
        <v>44272</v>
      </c>
      <c r="J1569" t="s">
        <v>4593</v>
      </c>
      <c r="K1569" t="s">
        <v>4594</v>
      </c>
      <c r="L1569" t="s">
        <v>52</v>
      </c>
      <c r="M1569">
        <v>2792.2838999999999</v>
      </c>
      <c r="N1569">
        <v>232</v>
      </c>
      <c r="O1569" t="s">
        <v>39</v>
      </c>
      <c r="P1569" t="s">
        <v>39</v>
      </c>
      <c r="Q1569" s="2">
        <v>44288</v>
      </c>
      <c r="R1569" t="s">
        <v>48</v>
      </c>
      <c r="S1569" t="s">
        <v>24</v>
      </c>
      <c r="T1569">
        <f>_xlfn.DAYS(Raw_data_US_healthcare[[#This Row],[Discharge Date]],Raw_data_US_healthcare[[#This Row],[Date of Admission]])</f>
        <v>16</v>
      </c>
    </row>
    <row r="1570" spans="1:20" x14ac:dyDescent="0.3">
      <c r="A1570" t="s">
        <v>26512</v>
      </c>
      <c r="B1570" t="s">
        <v>4595</v>
      </c>
      <c r="C1570">
        <v>24</v>
      </c>
      <c r="D1570" t="str">
        <f>IF(Raw_data_US_healthcare[[#This Row],[Age]]&lt;35,"Young",IF(Raw_data_US_healthcare[[#This Row],[Age]]&lt;60,"Middle","Senior"))</f>
        <v>Young</v>
      </c>
      <c r="E1570" t="s">
        <v>26</v>
      </c>
      <c r="F1570" t="s">
        <v>35</v>
      </c>
      <c r="G1570" t="s">
        <v>35</v>
      </c>
      <c r="H1570" t="s">
        <v>26516</v>
      </c>
      <c r="I1570" s="2">
        <v>43753</v>
      </c>
      <c r="J1570" t="s">
        <v>4596</v>
      </c>
      <c r="K1570" t="s">
        <v>4597</v>
      </c>
      <c r="L1570" t="s">
        <v>21</v>
      </c>
      <c r="M1570">
        <v>13338.7158</v>
      </c>
      <c r="N1570">
        <v>177</v>
      </c>
      <c r="O1570" t="s">
        <v>43</v>
      </c>
      <c r="P1570" t="s">
        <v>43</v>
      </c>
      <c r="Q1570" s="2">
        <v>43766</v>
      </c>
      <c r="R1570" t="s">
        <v>48</v>
      </c>
      <c r="S1570" t="s">
        <v>45</v>
      </c>
      <c r="T1570">
        <f>_xlfn.DAYS(Raw_data_US_healthcare[[#This Row],[Discharge Date]],Raw_data_US_healthcare[[#This Row],[Date of Admission]])</f>
        <v>13</v>
      </c>
    </row>
    <row r="1571" spans="1:20" x14ac:dyDescent="0.3">
      <c r="A1571" t="s">
        <v>26511</v>
      </c>
      <c r="B1571" t="s">
        <v>4598</v>
      </c>
      <c r="C1571">
        <v>49</v>
      </c>
      <c r="D1571" t="str">
        <f>IF(Raw_data_US_healthcare[[#This Row],[Age]]&lt;35,"Young",IF(Raw_data_US_healthcare[[#This Row],[Age]]&lt;60,"Middle","Senior"))</f>
        <v>Middle</v>
      </c>
      <c r="E1571" t="s">
        <v>16</v>
      </c>
      <c r="F1571" t="s">
        <v>62</v>
      </c>
      <c r="G1571" t="s">
        <v>62</v>
      </c>
      <c r="H1571" t="s">
        <v>36</v>
      </c>
      <c r="I1571" s="2">
        <v>44398</v>
      </c>
      <c r="J1571" t="s">
        <v>4599</v>
      </c>
      <c r="K1571" t="s">
        <v>4600</v>
      </c>
      <c r="L1571" t="s">
        <v>60</v>
      </c>
      <c r="M1571">
        <v>1485.8844999999999</v>
      </c>
      <c r="N1571">
        <v>151</v>
      </c>
      <c r="O1571" t="s">
        <v>39</v>
      </c>
      <c r="P1571" t="s">
        <v>39</v>
      </c>
      <c r="Q1571" s="2">
        <v>44412</v>
      </c>
      <c r="R1571" t="s">
        <v>23</v>
      </c>
      <c r="S1571" t="s">
        <v>24</v>
      </c>
      <c r="T1571">
        <f>_xlfn.DAYS(Raw_data_US_healthcare[[#This Row],[Discharge Date]],Raw_data_US_healthcare[[#This Row],[Date of Admission]])</f>
        <v>14</v>
      </c>
    </row>
    <row r="1572" spans="1:20" x14ac:dyDescent="0.3">
      <c r="A1572" t="s">
        <v>26511</v>
      </c>
      <c r="B1572" t="s">
        <v>4601</v>
      </c>
      <c r="C1572">
        <v>75</v>
      </c>
      <c r="D1572" t="str">
        <f>IF(Raw_data_US_healthcare[[#This Row],[Age]]&lt;35,"Young",IF(Raw_data_US_healthcare[[#This Row],[Age]]&lt;60,"Middle","Senior"))</f>
        <v>Senior</v>
      </c>
      <c r="E1572" t="s">
        <v>16</v>
      </c>
      <c r="F1572" t="s">
        <v>228</v>
      </c>
      <c r="G1572" t="s">
        <v>228</v>
      </c>
      <c r="H1572" t="s">
        <v>26514</v>
      </c>
      <c r="I1572" s="2">
        <v>44594</v>
      </c>
      <c r="J1572" t="s">
        <v>4602</v>
      </c>
      <c r="K1572" t="s">
        <v>4603</v>
      </c>
      <c r="L1572" t="s">
        <v>60</v>
      </c>
      <c r="M1572">
        <v>6234.2800999999999</v>
      </c>
      <c r="N1572">
        <v>361</v>
      </c>
      <c r="O1572" t="s">
        <v>22</v>
      </c>
      <c r="P1572" t="s">
        <v>22</v>
      </c>
      <c r="Q1572" s="2">
        <v>44617</v>
      </c>
      <c r="R1572" t="s">
        <v>44</v>
      </c>
      <c r="S1572" t="s">
        <v>45</v>
      </c>
      <c r="T1572">
        <f>_xlfn.DAYS(Raw_data_US_healthcare[[#This Row],[Discharge Date]],Raw_data_US_healthcare[[#This Row],[Date of Admission]])</f>
        <v>23</v>
      </c>
    </row>
    <row r="1573" spans="1:20" x14ac:dyDescent="0.3">
      <c r="A1573" t="s">
        <v>26511</v>
      </c>
      <c r="B1573" t="s">
        <v>4604</v>
      </c>
      <c r="C1573">
        <v>24</v>
      </c>
      <c r="D1573" t="str">
        <f>IF(Raw_data_US_healthcare[[#This Row],[Age]]&lt;35,"Young",IF(Raw_data_US_healthcare[[#This Row],[Age]]&lt;60,"Middle","Senior"))</f>
        <v>Young</v>
      </c>
      <c r="E1573" t="s">
        <v>16</v>
      </c>
      <c r="F1573" t="s">
        <v>228</v>
      </c>
      <c r="G1573" t="s">
        <v>228</v>
      </c>
      <c r="H1573" t="s">
        <v>18</v>
      </c>
      <c r="I1573" s="2">
        <v>44540</v>
      </c>
      <c r="J1573" t="s">
        <v>4605</v>
      </c>
      <c r="K1573" t="s">
        <v>4606</v>
      </c>
      <c r="L1573" t="s">
        <v>60</v>
      </c>
      <c r="M1573">
        <v>17662.584800000001</v>
      </c>
      <c r="N1573">
        <v>288</v>
      </c>
      <c r="O1573" t="s">
        <v>39</v>
      </c>
      <c r="P1573" t="s">
        <v>39</v>
      </c>
      <c r="Q1573" s="2">
        <v>44565</v>
      </c>
      <c r="R1573" t="s">
        <v>23</v>
      </c>
      <c r="S1573" t="s">
        <v>45</v>
      </c>
      <c r="T1573">
        <f>_xlfn.DAYS(Raw_data_US_healthcare[[#This Row],[Discharge Date]],Raw_data_US_healthcare[[#This Row],[Date of Admission]])</f>
        <v>25</v>
      </c>
    </row>
    <row r="1574" spans="1:20" x14ac:dyDescent="0.3">
      <c r="A1574" t="s">
        <v>26512</v>
      </c>
      <c r="B1574" t="s">
        <v>4607</v>
      </c>
      <c r="C1574">
        <v>47</v>
      </c>
      <c r="D1574" t="str">
        <f>IF(Raw_data_US_healthcare[[#This Row],[Age]]&lt;35,"Young",IF(Raw_data_US_healthcare[[#This Row],[Age]]&lt;60,"Middle","Senior"))</f>
        <v>Middle</v>
      </c>
      <c r="E1574" t="s">
        <v>26</v>
      </c>
      <c r="F1574" t="s">
        <v>35</v>
      </c>
      <c r="G1574" t="s">
        <v>35</v>
      </c>
      <c r="H1574" t="s">
        <v>26514</v>
      </c>
      <c r="I1574" s="2">
        <v>43850</v>
      </c>
      <c r="J1574" t="s">
        <v>4608</v>
      </c>
      <c r="K1574" t="s">
        <v>4609</v>
      </c>
      <c r="L1574" t="s">
        <v>52</v>
      </c>
      <c r="M1574">
        <v>16293.620800000001</v>
      </c>
      <c r="N1574">
        <v>189</v>
      </c>
      <c r="O1574" t="s">
        <v>22</v>
      </c>
      <c r="P1574" t="s">
        <v>22</v>
      </c>
      <c r="Q1574" s="2">
        <v>43866</v>
      </c>
      <c r="R1574" t="s">
        <v>48</v>
      </c>
      <c r="S1574" t="s">
        <v>45</v>
      </c>
      <c r="T1574">
        <f>_xlfn.DAYS(Raw_data_US_healthcare[[#This Row],[Discharge Date]],Raw_data_US_healthcare[[#This Row],[Date of Admission]])</f>
        <v>16</v>
      </c>
    </row>
    <row r="1575" spans="1:20" x14ac:dyDescent="0.3">
      <c r="A1575" t="s">
        <v>26512</v>
      </c>
      <c r="B1575" t="s">
        <v>4610</v>
      </c>
      <c r="C1575">
        <v>20</v>
      </c>
      <c r="D1575" t="str">
        <f>IF(Raw_data_US_healthcare[[#This Row],[Age]]&lt;35,"Young",IF(Raw_data_US_healthcare[[#This Row],[Age]]&lt;60,"Middle","Senior"))</f>
        <v>Young</v>
      </c>
      <c r="E1575" t="s">
        <v>26</v>
      </c>
      <c r="F1575" t="s">
        <v>49</v>
      </c>
      <c r="G1575" t="s">
        <v>49</v>
      </c>
      <c r="H1575" t="s">
        <v>28</v>
      </c>
      <c r="I1575" s="2">
        <v>44026</v>
      </c>
      <c r="J1575" t="s">
        <v>4611</v>
      </c>
      <c r="K1575" t="s">
        <v>4612</v>
      </c>
      <c r="L1575" t="s">
        <v>60</v>
      </c>
      <c r="M1575">
        <v>9164.9439000000002</v>
      </c>
      <c r="N1575">
        <v>473</v>
      </c>
      <c r="O1575" t="s">
        <v>43</v>
      </c>
      <c r="P1575" t="s">
        <v>43</v>
      </c>
      <c r="Q1575" s="2">
        <v>44032</v>
      </c>
      <c r="R1575" t="s">
        <v>23</v>
      </c>
      <c r="S1575" t="s">
        <v>45</v>
      </c>
      <c r="T1575">
        <f>_xlfn.DAYS(Raw_data_US_healthcare[[#This Row],[Discharge Date]],Raw_data_US_healthcare[[#This Row],[Date of Admission]])</f>
        <v>6</v>
      </c>
    </row>
    <row r="1576" spans="1:20" x14ac:dyDescent="0.3">
      <c r="A1576" t="s">
        <v>26512</v>
      </c>
      <c r="B1576" t="s">
        <v>4613</v>
      </c>
      <c r="C1576">
        <v>41</v>
      </c>
      <c r="D1576" t="str">
        <f>IF(Raw_data_US_healthcare[[#This Row],[Age]]&lt;35,"Young",IF(Raw_data_US_healthcare[[#This Row],[Age]]&lt;60,"Middle","Senior"))</f>
        <v>Middle</v>
      </c>
      <c r="E1576" t="s">
        <v>26</v>
      </c>
      <c r="F1576" t="s">
        <v>35</v>
      </c>
      <c r="G1576" t="s">
        <v>35</v>
      </c>
      <c r="H1576" t="s">
        <v>26516</v>
      </c>
      <c r="I1576" s="2">
        <v>43915</v>
      </c>
      <c r="J1576" t="s">
        <v>4614</v>
      </c>
      <c r="K1576" t="s">
        <v>4615</v>
      </c>
      <c r="L1576" t="s">
        <v>31</v>
      </c>
      <c r="M1576">
        <v>28376.016199999998</v>
      </c>
      <c r="N1576">
        <v>414</v>
      </c>
      <c r="O1576" t="s">
        <v>22</v>
      </c>
      <c r="P1576" t="s">
        <v>22</v>
      </c>
      <c r="Q1576" s="2">
        <v>43920</v>
      </c>
      <c r="R1576" t="s">
        <v>48</v>
      </c>
      <c r="S1576" t="s">
        <v>45</v>
      </c>
      <c r="T1576">
        <f>_xlfn.DAYS(Raw_data_US_healthcare[[#This Row],[Discharge Date]],Raw_data_US_healthcare[[#This Row],[Date of Admission]])</f>
        <v>5</v>
      </c>
    </row>
    <row r="1577" spans="1:20" x14ac:dyDescent="0.3">
      <c r="A1577" t="s">
        <v>26512</v>
      </c>
      <c r="B1577" t="s">
        <v>4616</v>
      </c>
      <c r="C1577">
        <v>57</v>
      </c>
      <c r="D1577" t="str">
        <f>IF(Raw_data_US_healthcare[[#This Row],[Age]]&lt;35,"Young",IF(Raw_data_US_healthcare[[#This Row],[Age]]&lt;60,"Middle","Senior"))</f>
        <v>Middle</v>
      </c>
      <c r="E1577" t="s">
        <v>26</v>
      </c>
      <c r="F1577" t="s">
        <v>88</v>
      </c>
      <c r="G1577" t="s">
        <v>88</v>
      </c>
      <c r="H1577" t="s">
        <v>26516</v>
      </c>
      <c r="I1577" s="2">
        <v>44496</v>
      </c>
      <c r="J1577" t="s">
        <v>249</v>
      </c>
      <c r="K1577" t="s">
        <v>4617</v>
      </c>
      <c r="L1577" t="s">
        <v>56</v>
      </c>
      <c r="M1577">
        <v>22873.377400000001</v>
      </c>
      <c r="N1577">
        <v>357</v>
      </c>
      <c r="O1577" t="s">
        <v>39</v>
      </c>
      <c r="P1577" t="s">
        <v>39</v>
      </c>
      <c r="Q1577" s="2">
        <v>44510</v>
      </c>
      <c r="R1577" t="s">
        <v>23</v>
      </c>
      <c r="S1577" t="s">
        <v>45</v>
      </c>
      <c r="T1577">
        <f>_xlfn.DAYS(Raw_data_US_healthcare[[#This Row],[Discharge Date]],Raw_data_US_healthcare[[#This Row],[Date of Admission]])</f>
        <v>14</v>
      </c>
    </row>
    <row r="1578" spans="1:20" x14ac:dyDescent="0.3">
      <c r="A1578" t="s">
        <v>26512</v>
      </c>
      <c r="B1578" t="s">
        <v>4618</v>
      </c>
      <c r="C1578">
        <v>36</v>
      </c>
      <c r="D1578" t="str">
        <f>IF(Raw_data_US_healthcare[[#This Row],[Age]]&lt;35,"Young",IF(Raw_data_US_healthcare[[#This Row],[Age]]&lt;60,"Middle","Senior"))</f>
        <v>Middle</v>
      </c>
      <c r="E1578" t="s">
        <v>26</v>
      </c>
      <c r="F1578" t="s">
        <v>88</v>
      </c>
      <c r="G1578" t="s">
        <v>88</v>
      </c>
      <c r="H1578" t="s">
        <v>69</v>
      </c>
      <c r="I1578" s="2">
        <v>43970</v>
      </c>
      <c r="J1578" t="s">
        <v>4619</v>
      </c>
      <c r="K1578" t="s">
        <v>4620</v>
      </c>
      <c r="L1578" t="s">
        <v>60</v>
      </c>
      <c r="M1578">
        <v>63454.818099999997</v>
      </c>
      <c r="N1578">
        <v>459</v>
      </c>
      <c r="O1578" t="s">
        <v>39</v>
      </c>
      <c r="P1578" t="s">
        <v>39</v>
      </c>
      <c r="Q1578" s="2">
        <v>43985</v>
      </c>
      <c r="R1578" t="s">
        <v>48</v>
      </c>
      <c r="S1578" t="s">
        <v>24</v>
      </c>
      <c r="T1578">
        <f>_xlfn.DAYS(Raw_data_US_healthcare[[#This Row],[Discharge Date]],Raw_data_US_healthcare[[#This Row],[Date of Admission]])</f>
        <v>15</v>
      </c>
    </row>
    <row r="1579" spans="1:20" x14ac:dyDescent="0.3">
      <c r="A1579" t="s">
        <v>26512</v>
      </c>
      <c r="B1579" t="s">
        <v>4621</v>
      </c>
      <c r="C1579">
        <v>70</v>
      </c>
      <c r="D1579" t="str">
        <f>IF(Raw_data_US_healthcare[[#This Row],[Age]]&lt;35,"Young",IF(Raw_data_US_healthcare[[#This Row],[Age]]&lt;60,"Middle","Senior"))</f>
        <v>Senior</v>
      </c>
      <c r="E1579" t="s">
        <v>26</v>
      </c>
      <c r="F1579" t="s">
        <v>17</v>
      </c>
      <c r="G1579" t="s">
        <v>17</v>
      </c>
      <c r="H1579" t="s">
        <v>26516</v>
      </c>
      <c r="I1579" s="2">
        <v>44182</v>
      </c>
      <c r="J1579" t="s">
        <v>4622</v>
      </c>
      <c r="K1579" t="s">
        <v>4623</v>
      </c>
      <c r="L1579" t="s">
        <v>56</v>
      </c>
      <c r="M1579">
        <v>5650</v>
      </c>
      <c r="N1579">
        <v>248</v>
      </c>
      <c r="O1579" t="s">
        <v>39</v>
      </c>
      <c r="P1579" t="s">
        <v>39</v>
      </c>
      <c r="Q1579" s="2">
        <v>44203</v>
      </c>
      <c r="R1579" t="s">
        <v>44</v>
      </c>
      <c r="S1579" t="s">
        <v>45</v>
      </c>
      <c r="T1579">
        <f>_xlfn.DAYS(Raw_data_US_healthcare[[#This Row],[Discharge Date]],Raw_data_US_healthcare[[#This Row],[Date of Admission]])</f>
        <v>21</v>
      </c>
    </row>
    <row r="1580" spans="1:20" x14ac:dyDescent="0.3">
      <c r="A1580" t="s">
        <v>26511</v>
      </c>
      <c r="B1580" t="s">
        <v>4624</v>
      </c>
      <c r="C1580">
        <v>69</v>
      </c>
      <c r="D1580" t="str">
        <f>IF(Raw_data_US_healthcare[[#This Row],[Age]]&lt;35,"Young",IF(Raw_data_US_healthcare[[#This Row],[Age]]&lt;60,"Middle","Senior"))</f>
        <v>Senior</v>
      </c>
      <c r="E1580" t="s">
        <v>16</v>
      </c>
      <c r="F1580" t="s">
        <v>49</v>
      </c>
      <c r="G1580" t="s">
        <v>49</v>
      </c>
      <c r="H1580" t="s">
        <v>18</v>
      </c>
      <c r="I1580" s="2">
        <v>44681</v>
      </c>
      <c r="J1580" t="s">
        <v>4625</v>
      </c>
      <c r="K1580" t="s">
        <v>4626</v>
      </c>
      <c r="L1580" t="s">
        <v>21</v>
      </c>
      <c r="M1580">
        <v>53166.150800000003</v>
      </c>
      <c r="N1580">
        <v>257</v>
      </c>
      <c r="O1580" t="s">
        <v>43</v>
      </c>
      <c r="P1580" t="s">
        <v>43</v>
      </c>
      <c r="Q1580" s="2">
        <v>44704</v>
      </c>
      <c r="R1580" t="s">
        <v>23</v>
      </c>
      <c r="S1580" t="s">
        <v>45</v>
      </c>
      <c r="T1580">
        <f>_xlfn.DAYS(Raw_data_US_healthcare[[#This Row],[Discharge Date]],Raw_data_US_healthcare[[#This Row],[Date of Admission]])</f>
        <v>23</v>
      </c>
    </row>
    <row r="1581" spans="1:20" x14ac:dyDescent="0.3">
      <c r="A1581" t="s">
        <v>26512</v>
      </c>
      <c r="B1581" t="s">
        <v>4627</v>
      </c>
      <c r="C1581">
        <v>52</v>
      </c>
      <c r="D1581" t="str">
        <f>IF(Raw_data_US_healthcare[[#This Row],[Age]]&lt;35,"Young",IF(Raw_data_US_healthcare[[#This Row],[Age]]&lt;60,"Middle","Senior"))</f>
        <v>Middle</v>
      </c>
      <c r="E1581" t="s">
        <v>26</v>
      </c>
      <c r="F1581" t="s">
        <v>49</v>
      </c>
      <c r="G1581" t="s">
        <v>49</v>
      </c>
      <c r="H1581" t="s">
        <v>36</v>
      </c>
      <c r="I1581" s="2">
        <v>44135</v>
      </c>
      <c r="J1581" t="s">
        <v>4628</v>
      </c>
      <c r="K1581" t="s">
        <v>4629</v>
      </c>
      <c r="L1581" t="s">
        <v>60</v>
      </c>
      <c r="M1581">
        <v>15571.9594</v>
      </c>
      <c r="N1581">
        <v>500</v>
      </c>
      <c r="O1581" t="s">
        <v>22</v>
      </c>
      <c r="P1581" t="s">
        <v>22</v>
      </c>
      <c r="Q1581" s="2">
        <v>44137</v>
      </c>
      <c r="R1581" t="s">
        <v>44</v>
      </c>
      <c r="S1581" t="s">
        <v>45</v>
      </c>
      <c r="T1581">
        <f>_xlfn.DAYS(Raw_data_US_healthcare[[#This Row],[Discharge Date]],Raw_data_US_healthcare[[#This Row],[Date of Admission]])</f>
        <v>2</v>
      </c>
    </row>
    <row r="1582" spans="1:20" x14ac:dyDescent="0.3">
      <c r="A1582" t="s">
        <v>26512</v>
      </c>
      <c r="B1582" t="s">
        <v>4630</v>
      </c>
      <c r="C1582">
        <v>74</v>
      </c>
      <c r="D1582" t="str">
        <f>IF(Raw_data_US_healthcare[[#This Row],[Age]]&lt;35,"Young",IF(Raw_data_US_healthcare[[#This Row],[Age]]&lt;60,"Middle","Senior"))</f>
        <v>Senior</v>
      </c>
      <c r="E1582" t="s">
        <v>26</v>
      </c>
      <c r="F1582" t="s">
        <v>27</v>
      </c>
      <c r="G1582" t="s">
        <v>27</v>
      </c>
      <c r="H1582" t="s">
        <v>26516</v>
      </c>
      <c r="I1582" s="2">
        <v>44427</v>
      </c>
      <c r="J1582" t="s">
        <v>4631</v>
      </c>
      <c r="K1582" t="s">
        <v>4632</v>
      </c>
      <c r="L1582" t="s">
        <v>52</v>
      </c>
      <c r="M1582">
        <v>18286.927100000001</v>
      </c>
      <c r="N1582">
        <v>243</v>
      </c>
      <c r="O1582" t="s">
        <v>22</v>
      </c>
      <c r="P1582" t="s">
        <v>22</v>
      </c>
      <c r="Q1582" s="2">
        <v>44433</v>
      </c>
      <c r="R1582" t="s">
        <v>44</v>
      </c>
      <c r="S1582" t="s">
        <v>24</v>
      </c>
      <c r="T1582">
        <f>_xlfn.DAYS(Raw_data_US_healthcare[[#This Row],[Discharge Date]],Raw_data_US_healthcare[[#This Row],[Date of Admission]])</f>
        <v>6</v>
      </c>
    </row>
    <row r="1583" spans="1:20" x14ac:dyDescent="0.3">
      <c r="A1583" t="s">
        <v>26512</v>
      </c>
      <c r="B1583" t="s">
        <v>4633</v>
      </c>
      <c r="C1583">
        <v>70</v>
      </c>
      <c r="D1583" t="str">
        <f>IF(Raw_data_US_healthcare[[#This Row],[Age]]&lt;35,"Young",IF(Raw_data_US_healthcare[[#This Row],[Age]]&lt;60,"Middle","Senior"))</f>
        <v>Senior</v>
      </c>
      <c r="E1583" t="s">
        <v>26</v>
      </c>
      <c r="F1583" t="s">
        <v>88</v>
      </c>
      <c r="G1583" t="s">
        <v>88</v>
      </c>
      <c r="H1583" t="s">
        <v>26514</v>
      </c>
      <c r="I1583" s="2">
        <v>44434</v>
      </c>
      <c r="J1583" t="s">
        <v>4634</v>
      </c>
      <c r="K1583" t="s">
        <v>4635</v>
      </c>
      <c r="L1583" t="s">
        <v>60</v>
      </c>
      <c r="M1583">
        <v>39361.510300000002</v>
      </c>
      <c r="N1583">
        <v>335</v>
      </c>
      <c r="O1583" t="s">
        <v>22</v>
      </c>
      <c r="P1583" t="s">
        <v>22</v>
      </c>
      <c r="Q1583" s="2">
        <v>44457</v>
      </c>
      <c r="R1583" t="s">
        <v>23</v>
      </c>
      <c r="S1583" t="s">
        <v>45</v>
      </c>
      <c r="T1583">
        <f>_xlfn.DAYS(Raw_data_US_healthcare[[#This Row],[Discharge Date]],Raw_data_US_healthcare[[#This Row],[Date of Admission]])</f>
        <v>23</v>
      </c>
    </row>
    <row r="1584" spans="1:20" x14ac:dyDescent="0.3">
      <c r="A1584" t="s">
        <v>26511</v>
      </c>
      <c r="B1584" t="s">
        <v>4636</v>
      </c>
      <c r="C1584">
        <v>84</v>
      </c>
      <c r="D1584" t="str">
        <f>IF(Raw_data_US_healthcare[[#This Row],[Age]]&lt;35,"Young",IF(Raw_data_US_healthcare[[#This Row],[Age]]&lt;60,"Middle","Senior"))</f>
        <v>Senior</v>
      </c>
      <c r="E1584" t="s">
        <v>16</v>
      </c>
      <c r="F1584" t="s">
        <v>35</v>
      </c>
      <c r="G1584" t="s">
        <v>35</v>
      </c>
      <c r="H1584" t="s">
        <v>69</v>
      </c>
      <c r="I1584" s="2">
        <v>43630</v>
      </c>
      <c r="J1584" t="s">
        <v>4637</v>
      </c>
      <c r="K1584" t="s">
        <v>4638</v>
      </c>
      <c r="L1584" t="s">
        <v>52</v>
      </c>
      <c r="M1584">
        <v>55701.1155</v>
      </c>
      <c r="N1584">
        <v>323</v>
      </c>
      <c r="O1584" t="s">
        <v>39</v>
      </c>
      <c r="P1584" t="s">
        <v>39</v>
      </c>
      <c r="Q1584" s="2">
        <v>43637</v>
      </c>
      <c r="R1584" t="s">
        <v>83</v>
      </c>
      <c r="S1584" t="s">
        <v>45</v>
      </c>
      <c r="T1584">
        <f>_xlfn.DAYS(Raw_data_US_healthcare[[#This Row],[Discharge Date]],Raw_data_US_healthcare[[#This Row],[Date of Admission]])</f>
        <v>7</v>
      </c>
    </row>
    <row r="1585" spans="1:20" x14ac:dyDescent="0.3">
      <c r="A1585" t="s">
        <v>26512</v>
      </c>
      <c r="B1585" t="s">
        <v>4639</v>
      </c>
      <c r="C1585">
        <v>58</v>
      </c>
      <c r="D1585" t="str">
        <f>IF(Raw_data_US_healthcare[[#This Row],[Age]]&lt;35,"Young",IF(Raw_data_US_healthcare[[#This Row],[Age]]&lt;60,"Middle","Senior"))</f>
        <v>Middle</v>
      </c>
      <c r="E1585" t="s">
        <v>26</v>
      </c>
      <c r="F1585" t="s">
        <v>35</v>
      </c>
      <c r="G1585" t="s">
        <v>35</v>
      </c>
      <c r="H1585" t="s">
        <v>18</v>
      </c>
      <c r="I1585" s="2">
        <v>44158</v>
      </c>
      <c r="J1585" t="s">
        <v>4640</v>
      </c>
      <c r="K1585" t="s">
        <v>4641</v>
      </c>
      <c r="L1585" t="s">
        <v>21</v>
      </c>
      <c r="M1585">
        <v>20286.778399999999</v>
      </c>
      <c r="N1585">
        <v>121</v>
      </c>
      <c r="O1585" t="s">
        <v>39</v>
      </c>
      <c r="P1585" t="s">
        <v>39</v>
      </c>
      <c r="Q1585" s="2">
        <v>44176</v>
      </c>
      <c r="R1585" t="s">
        <v>48</v>
      </c>
      <c r="S1585" t="s">
        <v>33</v>
      </c>
      <c r="T1585">
        <f>_xlfn.DAYS(Raw_data_US_healthcare[[#This Row],[Discharge Date]],Raw_data_US_healthcare[[#This Row],[Date of Admission]])</f>
        <v>18</v>
      </c>
    </row>
    <row r="1586" spans="1:20" x14ac:dyDescent="0.3">
      <c r="A1586" t="s">
        <v>26511</v>
      </c>
      <c r="B1586" t="s">
        <v>4642</v>
      </c>
      <c r="C1586">
        <v>59</v>
      </c>
      <c r="D1586" t="str">
        <f>IF(Raw_data_US_healthcare[[#This Row],[Age]]&lt;35,"Young",IF(Raw_data_US_healthcare[[#This Row],[Age]]&lt;60,"Middle","Senior"))</f>
        <v>Middle</v>
      </c>
      <c r="E1586" t="s">
        <v>16</v>
      </c>
      <c r="F1586" t="s">
        <v>17</v>
      </c>
      <c r="G1586" t="s">
        <v>17</v>
      </c>
      <c r="H1586" t="s">
        <v>69</v>
      </c>
      <c r="I1586" s="2">
        <v>43431</v>
      </c>
      <c r="J1586" t="s">
        <v>4643</v>
      </c>
      <c r="K1586" t="s">
        <v>4644</v>
      </c>
      <c r="L1586" t="s">
        <v>60</v>
      </c>
      <c r="M1586">
        <v>79049.339600000007</v>
      </c>
      <c r="N1586">
        <v>282</v>
      </c>
      <c r="O1586" t="s">
        <v>39</v>
      </c>
      <c r="P1586" t="s">
        <v>39</v>
      </c>
      <c r="Q1586" s="2">
        <v>43457</v>
      </c>
      <c r="R1586" t="s">
        <v>32</v>
      </c>
      <c r="S1586" t="s">
        <v>45</v>
      </c>
      <c r="T1586">
        <f>_xlfn.DAYS(Raw_data_US_healthcare[[#This Row],[Discharge Date]],Raw_data_US_healthcare[[#This Row],[Date of Admission]])</f>
        <v>26</v>
      </c>
    </row>
    <row r="1587" spans="1:20" x14ac:dyDescent="0.3">
      <c r="A1587" t="s">
        <v>26511</v>
      </c>
      <c r="B1587" t="s">
        <v>4645</v>
      </c>
      <c r="C1587">
        <v>51</v>
      </c>
      <c r="D1587" t="str">
        <f>IF(Raw_data_US_healthcare[[#This Row],[Age]]&lt;35,"Young",IF(Raw_data_US_healthcare[[#This Row],[Age]]&lt;60,"Middle","Senior"))</f>
        <v>Middle</v>
      </c>
      <c r="E1587" t="s">
        <v>16</v>
      </c>
      <c r="F1587" t="s">
        <v>17</v>
      </c>
      <c r="G1587" t="s">
        <v>17</v>
      </c>
      <c r="H1587" t="s">
        <v>18</v>
      </c>
      <c r="I1587" s="2">
        <v>43784</v>
      </c>
      <c r="J1587" t="s">
        <v>4646</v>
      </c>
      <c r="K1587" t="s">
        <v>4647</v>
      </c>
      <c r="L1587" t="s">
        <v>56</v>
      </c>
      <c r="M1587">
        <v>10089.6738</v>
      </c>
      <c r="N1587">
        <v>202</v>
      </c>
      <c r="O1587" t="s">
        <v>43</v>
      </c>
      <c r="P1587" t="s">
        <v>43</v>
      </c>
      <c r="Q1587" s="2">
        <v>43791</v>
      </c>
      <c r="R1587" t="s">
        <v>48</v>
      </c>
      <c r="S1587" t="s">
        <v>24</v>
      </c>
      <c r="T1587">
        <f>_xlfn.DAYS(Raw_data_US_healthcare[[#This Row],[Discharge Date]],Raw_data_US_healthcare[[#This Row],[Date of Admission]])</f>
        <v>7</v>
      </c>
    </row>
    <row r="1588" spans="1:20" x14ac:dyDescent="0.3">
      <c r="A1588" t="s">
        <v>26512</v>
      </c>
      <c r="B1588" t="s">
        <v>4648</v>
      </c>
      <c r="C1588">
        <v>36</v>
      </c>
      <c r="D1588" t="str">
        <f>IF(Raw_data_US_healthcare[[#This Row],[Age]]&lt;35,"Young",IF(Raw_data_US_healthcare[[#This Row],[Age]]&lt;60,"Middle","Senior"))</f>
        <v>Middle</v>
      </c>
      <c r="E1588" t="s">
        <v>26</v>
      </c>
      <c r="F1588" t="s">
        <v>17</v>
      </c>
      <c r="G1588" t="s">
        <v>17</v>
      </c>
      <c r="H1588" t="s">
        <v>28</v>
      </c>
      <c r="I1588" s="2">
        <v>44971</v>
      </c>
      <c r="J1588" t="s">
        <v>4649</v>
      </c>
      <c r="K1588" t="s">
        <v>4650</v>
      </c>
      <c r="L1588" t="s">
        <v>56</v>
      </c>
      <c r="M1588">
        <v>36628.477400000003</v>
      </c>
      <c r="N1588">
        <v>483</v>
      </c>
      <c r="O1588" t="s">
        <v>43</v>
      </c>
      <c r="P1588" t="s">
        <v>43</v>
      </c>
      <c r="Q1588" s="2">
        <v>44994</v>
      </c>
      <c r="R1588" t="s">
        <v>23</v>
      </c>
      <c r="S1588" t="s">
        <v>24</v>
      </c>
      <c r="T1588">
        <f>_xlfn.DAYS(Raw_data_US_healthcare[[#This Row],[Discharge Date]],Raw_data_US_healthcare[[#This Row],[Date of Admission]])</f>
        <v>23</v>
      </c>
    </row>
    <row r="1589" spans="1:20" x14ac:dyDescent="0.3">
      <c r="A1589" t="s">
        <v>26512</v>
      </c>
      <c r="B1589" t="s">
        <v>4651</v>
      </c>
      <c r="C1589">
        <v>49</v>
      </c>
      <c r="D1589" t="str">
        <f>IF(Raw_data_US_healthcare[[#This Row],[Age]]&lt;35,"Young",IF(Raw_data_US_healthcare[[#This Row],[Age]]&lt;60,"Middle","Senior"))</f>
        <v>Middle</v>
      </c>
      <c r="E1589" t="s">
        <v>26</v>
      </c>
      <c r="F1589" t="s">
        <v>113</v>
      </c>
      <c r="G1589" t="s">
        <v>113</v>
      </c>
      <c r="H1589" t="s">
        <v>28</v>
      </c>
      <c r="I1589" s="2">
        <v>44782</v>
      </c>
      <c r="J1589" t="s">
        <v>4652</v>
      </c>
      <c r="K1589" t="s">
        <v>4653</v>
      </c>
      <c r="L1589" t="s">
        <v>56</v>
      </c>
      <c r="M1589">
        <v>8153.4454999999998</v>
      </c>
      <c r="N1589">
        <v>286</v>
      </c>
      <c r="O1589" t="s">
        <v>39</v>
      </c>
      <c r="P1589" t="s">
        <v>39</v>
      </c>
      <c r="Q1589" s="2">
        <v>44791</v>
      </c>
      <c r="R1589" t="s">
        <v>23</v>
      </c>
      <c r="S1589" t="s">
        <v>45</v>
      </c>
      <c r="T1589">
        <f>_xlfn.DAYS(Raw_data_US_healthcare[[#This Row],[Discharge Date]],Raw_data_US_healthcare[[#This Row],[Date of Admission]])</f>
        <v>9</v>
      </c>
    </row>
    <row r="1590" spans="1:20" x14ac:dyDescent="0.3">
      <c r="A1590" t="s">
        <v>26511</v>
      </c>
      <c r="B1590" t="s">
        <v>4654</v>
      </c>
      <c r="C1590">
        <v>71</v>
      </c>
      <c r="D1590" t="str">
        <f>IF(Raw_data_US_healthcare[[#This Row],[Age]]&lt;35,"Young",IF(Raw_data_US_healthcare[[#This Row],[Age]]&lt;60,"Middle","Senior"))</f>
        <v>Senior</v>
      </c>
      <c r="E1590" t="s">
        <v>16</v>
      </c>
      <c r="F1590" t="s">
        <v>17</v>
      </c>
      <c r="G1590" t="s">
        <v>17</v>
      </c>
      <c r="H1590" t="s">
        <v>18</v>
      </c>
      <c r="I1590" s="2">
        <v>44047</v>
      </c>
      <c r="J1590" t="s">
        <v>4655</v>
      </c>
      <c r="K1590" t="s">
        <v>4656</v>
      </c>
      <c r="L1590" t="s">
        <v>21</v>
      </c>
      <c r="M1590">
        <v>39061.177300000003</v>
      </c>
      <c r="N1590">
        <v>230</v>
      </c>
      <c r="O1590" t="s">
        <v>43</v>
      </c>
      <c r="P1590" t="s">
        <v>43</v>
      </c>
      <c r="Q1590" s="2">
        <v>44074</v>
      </c>
      <c r="R1590" t="s">
        <v>44</v>
      </c>
      <c r="S1590" t="s">
        <v>24</v>
      </c>
      <c r="T1590">
        <f>_xlfn.DAYS(Raw_data_US_healthcare[[#This Row],[Discharge Date]],Raw_data_US_healthcare[[#This Row],[Date of Admission]])</f>
        <v>27</v>
      </c>
    </row>
    <row r="1591" spans="1:20" x14ac:dyDescent="0.3">
      <c r="A1591" t="s">
        <v>26512</v>
      </c>
      <c r="B1591" t="s">
        <v>4657</v>
      </c>
      <c r="C1591">
        <v>48</v>
      </c>
      <c r="D1591" t="str">
        <f>IF(Raw_data_US_healthcare[[#This Row],[Age]]&lt;35,"Young",IF(Raw_data_US_healthcare[[#This Row],[Age]]&lt;60,"Middle","Senior"))</f>
        <v>Middle</v>
      </c>
      <c r="E1591" t="s">
        <v>26</v>
      </c>
      <c r="F1591" t="s">
        <v>17</v>
      </c>
      <c r="G1591" t="s">
        <v>17</v>
      </c>
      <c r="H1591" t="s">
        <v>36</v>
      </c>
      <c r="I1591" s="2">
        <v>43840</v>
      </c>
      <c r="J1591" t="s">
        <v>4658</v>
      </c>
      <c r="K1591" t="s">
        <v>4659</v>
      </c>
      <c r="L1591" t="s">
        <v>56</v>
      </c>
      <c r="M1591">
        <v>12531.4524</v>
      </c>
      <c r="N1591">
        <v>303</v>
      </c>
      <c r="O1591" t="s">
        <v>39</v>
      </c>
      <c r="P1591" t="s">
        <v>39</v>
      </c>
      <c r="Q1591" s="2">
        <v>43846</v>
      </c>
      <c r="R1591" t="s">
        <v>48</v>
      </c>
      <c r="S1591" t="s">
        <v>24</v>
      </c>
      <c r="T1591">
        <f>_xlfn.DAYS(Raw_data_US_healthcare[[#This Row],[Discharge Date]],Raw_data_US_healthcare[[#This Row],[Date of Admission]])</f>
        <v>6</v>
      </c>
    </row>
    <row r="1592" spans="1:20" x14ac:dyDescent="0.3">
      <c r="A1592" t="s">
        <v>26511</v>
      </c>
      <c r="B1592" t="s">
        <v>4660</v>
      </c>
      <c r="C1592">
        <v>59</v>
      </c>
      <c r="D1592" t="str">
        <f>IF(Raw_data_US_healthcare[[#This Row],[Age]]&lt;35,"Young",IF(Raw_data_US_healthcare[[#This Row],[Age]]&lt;60,"Middle","Senior"))</f>
        <v>Middle</v>
      </c>
      <c r="E1592" t="s">
        <v>16</v>
      </c>
      <c r="F1592" t="s">
        <v>35</v>
      </c>
      <c r="G1592" t="s">
        <v>35</v>
      </c>
      <c r="H1592" t="s">
        <v>26516</v>
      </c>
      <c r="I1592" s="2">
        <v>43635</v>
      </c>
      <c r="J1592" t="s">
        <v>4661</v>
      </c>
      <c r="K1592" t="s">
        <v>4662</v>
      </c>
      <c r="L1592" t="s">
        <v>56</v>
      </c>
      <c r="M1592">
        <v>31793.9054</v>
      </c>
      <c r="N1592">
        <v>368</v>
      </c>
      <c r="O1592" t="s">
        <v>39</v>
      </c>
      <c r="P1592" t="s">
        <v>39</v>
      </c>
      <c r="Q1592" s="2">
        <v>43655</v>
      </c>
      <c r="R1592" t="s">
        <v>32</v>
      </c>
      <c r="S1592" t="s">
        <v>45</v>
      </c>
      <c r="T1592">
        <f>_xlfn.DAYS(Raw_data_US_healthcare[[#This Row],[Discharge Date]],Raw_data_US_healthcare[[#This Row],[Date of Admission]])</f>
        <v>20</v>
      </c>
    </row>
    <row r="1593" spans="1:20" x14ac:dyDescent="0.3">
      <c r="A1593" t="s">
        <v>26511</v>
      </c>
      <c r="B1593" t="s">
        <v>4663</v>
      </c>
      <c r="C1593">
        <v>21</v>
      </c>
      <c r="D1593" t="str">
        <f>IF(Raw_data_US_healthcare[[#This Row],[Age]]&lt;35,"Young",IF(Raw_data_US_healthcare[[#This Row],[Age]]&lt;60,"Middle","Senior"))</f>
        <v>Young</v>
      </c>
      <c r="E1593" t="s">
        <v>16</v>
      </c>
      <c r="F1593" t="s">
        <v>113</v>
      </c>
      <c r="G1593" t="s">
        <v>113</v>
      </c>
      <c r="H1593" t="s">
        <v>28</v>
      </c>
      <c r="I1593" s="2">
        <v>44171</v>
      </c>
      <c r="J1593" t="s">
        <v>4664</v>
      </c>
      <c r="K1593" t="s">
        <v>4665</v>
      </c>
      <c r="L1593" t="s">
        <v>31</v>
      </c>
      <c r="M1593">
        <v>40294.670599999998</v>
      </c>
      <c r="N1593">
        <v>130</v>
      </c>
      <c r="O1593" t="s">
        <v>43</v>
      </c>
      <c r="P1593" t="s">
        <v>43</v>
      </c>
      <c r="Q1593" s="2">
        <v>44191</v>
      </c>
      <c r="R1593" t="s">
        <v>23</v>
      </c>
      <c r="S1593" t="s">
        <v>33</v>
      </c>
      <c r="T1593">
        <f>_xlfn.DAYS(Raw_data_US_healthcare[[#This Row],[Discharge Date]],Raw_data_US_healthcare[[#This Row],[Date of Admission]])</f>
        <v>20</v>
      </c>
    </row>
    <row r="1594" spans="1:20" x14ac:dyDescent="0.3">
      <c r="A1594" t="s">
        <v>26512</v>
      </c>
      <c r="B1594" t="s">
        <v>26535</v>
      </c>
      <c r="C1594">
        <v>51</v>
      </c>
      <c r="D1594" t="str">
        <f>IF(Raw_data_US_healthcare[[#This Row],[Age]]&lt;35,"Young",IF(Raw_data_US_healthcare[[#This Row],[Age]]&lt;60,"Middle","Senior"))</f>
        <v>Middle</v>
      </c>
      <c r="E1594" t="s">
        <v>26</v>
      </c>
      <c r="F1594" t="s">
        <v>35</v>
      </c>
      <c r="G1594" t="s">
        <v>35</v>
      </c>
      <c r="H1594" t="s">
        <v>18</v>
      </c>
      <c r="I1594" s="2">
        <v>45166</v>
      </c>
      <c r="J1594" t="s">
        <v>4666</v>
      </c>
      <c r="K1594" t="s">
        <v>4667</v>
      </c>
      <c r="L1594" t="s">
        <v>56</v>
      </c>
      <c r="M1594">
        <v>16028.6116</v>
      </c>
      <c r="N1594">
        <v>446</v>
      </c>
      <c r="O1594" t="s">
        <v>39</v>
      </c>
      <c r="P1594" t="s">
        <v>39</v>
      </c>
      <c r="Q1594" s="2">
        <v>45190</v>
      </c>
      <c r="R1594" t="s">
        <v>32</v>
      </c>
      <c r="S1594" t="s">
        <v>45</v>
      </c>
      <c r="T1594">
        <f>_xlfn.DAYS(Raw_data_US_healthcare[[#This Row],[Discharge Date]],Raw_data_US_healthcare[[#This Row],[Date of Admission]])</f>
        <v>24</v>
      </c>
    </row>
    <row r="1595" spans="1:20" x14ac:dyDescent="0.3">
      <c r="A1595" t="s">
        <v>26512</v>
      </c>
      <c r="B1595" t="s">
        <v>4668</v>
      </c>
      <c r="C1595">
        <v>46</v>
      </c>
      <c r="D1595" t="str">
        <f>IF(Raw_data_US_healthcare[[#This Row],[Age]]&lt;35,"Young",IF(Raw_data_US_healthcare[[#This Row],[Age]]&lt;60,"Middle","Senior"))</f>
        <v>Middle</v>
      </c>
      <c r="E1595" t="s">
        <v>26</v>
      </c>
      <c r="F1595" t="s">
        <v>62</v>
      </c>
      <c r="G1595" t="s">
        <v>62</v>
      </c>
      <c r="H1595" t="s">
        <v>69</v>
      </c>
      <c r="I1595" s="2">
        <v>44881</v>
      </c>
      <c r="J1595" t="s">
        <v>4669</v>
      </c>
      <c r="K1595" t="s">
        <v>3387</v>
      </c>
      <c r="L1595" t="s">
        <v>52</v>
      </c>
      <c r="M1595">
        <v>48048.672299999998</v>
      </c>
      <c r="N1595">
        <v>339</v>
      </c>
      <c r="O1595" t="s">
        <v>39</v>
      </c>
      <c r="P1595" t="s">
        <v>39</v>
      </c>
      <c r="Q1595" s="2">
        <v>44902</v>
      </c>
      <c r="R1595" t="s">
        <v>48</v>
      </c>
      <c r="S1595" t="s">
        <v>33</v>
      </c>
      <c r="T1595">
        <f>_xlfn.DAYS(Raw_data_US_healthcare[[#This Row],[Discharge Date]],Raw_data_US_healthcare[[#This Row],[Date of Admission]])</f>
        <v>21</v>
      </c>
    </row>
    <row r="1596" spans="1:20" x14ac:dyDescent="0.3">
      <c r="A1596" t="s">
        <v>26511</v>
      </c>
      <c r="B1596" t="s">
        <v>26536</v>
      </c>
      <c r="C1596">
        <v>43</v>
      </c>
      <c r="D1596" t="str">
        <f>IF(Raw_data_US_healthcare[[#This Row],[Age]]&lt;35,"Young",IF(Raw_data_US_healthcare[[#This Row],[Age]]&lt;60,"Middle","Senior"))</f>
        <v>Middle</v>
      </c>
      <c r="E1596" t="s">
        <v>16</v>
      </c>
      <c r="F1596" t="s">
        <v>88</v>
      </c>
      <c r="G1596" t="s">
        <v>88</v>
      </c>
      <c r="H1596" t="s">
        <v>69</v>
      </c>
      <c r="I1596" s="2">
        <v>44639</v>
      </c>
      <c r="J1596" t="s">
        <v>4670</v>
      </c>
      <c r="K1596" t="s">
        <v>4671</v>
      </c>
      <c r="L1596" t="s">
        <v>31</v>
      </c>
      <c r="M1596">
        <v>45732.644399999997</v>
      </c>
      <c r="N1596">
        <v>247</v>
      </c>
      <c r="O1596" t="s">
        <v>22</v>
      </c>
      <c r="P1596" t="s">
        <v>22</v>
      </c>
      <c r="Q1596" s="2">
        <v>44643</v>
      </c>
      <c r="R1596" t="s">
        <v>32</v>
      </c>
      <c r="S1596" t="s">
        <v>24</v>
      </c>
      <c r="T1596">
        <f>_xlfn.DAYS(Raw_data_US_healthcare[[#This Row],[Discharge Date]],Raw_data_US_healthcare[[#This Row],[Date of Admission]])</f>
        <v>4</v>
      </c>
    </row>
    <row r="1597" spans="1:20" x14ac:dyDescent="0.3">
      <c r="A1597" t="s">
        <v>26511</v>
      </c>
      <c r="B1597" t="s">
        <v>4672</v>
      </c>
      <c r="C1597">
        <v>36</v>
      </c>
      <c r="D1597" t="str">
        <f>IF(Raw_data_US_healthcare[[#This Row],[Age]]&lt;35,"Young",IF(Raw_data_US_healthcare[[#This Row],[Age]]&lt;60,"Middle","Senior"))</f>
        <v>Middle</v>
      </c>
      <c r="E1597" t="s">
        <v>16</v>
      </c>
      <c r="F1597" t="s">
        <v>113</v>
      </c>
      <c r="G1597" t="s">
        <v>113</v>
      </c>
      <c r="H1597" t="s">
        <v>26514</v>
      </c>
      <c r="I1597" s="2">
        <v>43837</v>
      </c>
      <c r="J1597" t="s">
        <v>4673</v>
      </c>
      <c r="K1597" t="s">
        <v>4674</v>
      </c>
      <c r="L1597" t="s">
        <v>31</v>
      </c>
      <c r="M1597">
        <v>3729.5807</v>
      </c>
      <c r="N1597">
        <v>489</v>
      </c>
      <c r="O1597" t="s">
        <v>22</v>
      </c>
      <c r="P1597" t="s">
        <v>22</v>
      </c>
      <c r="Q1597" s="2">
        <v>43837</v>
      </c>
      <c r="R1597" t="s">
        <v>48</v>
      </c>
      <c r="S1597" t="s">
        <v>45</v>
      </c>
      <c r="T1597">
        <f>_xlfn.DAYS(Raw_data_US_healthcare[[#This Row],[Discharge Date]],Raw_data_US_healthcare[[#This Row],[Date of Admission]])</f>
        <v>0</v>
      </c>
    </row>
    <row r="1598" spans="1:20" x14ac:dyDescent="0.3">
      <c r="A1598" t="s">
        <v>26512</v>
      </c>
      <c r="B1598" t="s">
        <v>4675</v>
      </c>
      <c r="C1598">
        <v>27</v>
      </c>
      <c r="D1598" t="str">
        <f>IF(Raw_data_US_healthcare[[#This Row],[Age]]&lt;35,"Young",IF(Raw_data_US_healthcare[[#This Row],[Age]]&lt;60,"Middle","Senior"))</f>
        <v>Young</v>
      </c>
      <c r="E1598" t="s">
        <v>26</v>
      </c>
      <c r="F1598" t="s">
        <v>62</v>
      </c>
      <c r="G1598" t="s">
        <v>62</v>
      </c>
      <c r="H1598" t="s">
        <v>26516</v>
      </c>
      <c r="I1598" s="2">
        <v>44697</v>
      </c>
      <c r="J1598" t="s">
        <v>4676</v>
      </c>
      <c r="K1598" t="s">
        <v>4677</v>
      </c>
      <c r="L1598" t="s">
        <v>56</v>
      </c>
      <c r="M1598">
        <v>34928.745799999997</v>
      </c>
      <c r="N1598">
        <v>140</v>
      </c>
      <c r="O1598" t="s">
        <v>39</v>
      </c>
      <c r="P1598" t="s">
        <v>39</v>
      </c>
      <c r="Q1598" s="2">
        <v>44726</v>
      </c>
      <c r="R1598" t="s">
        <v>23</v>
      </c>
      <c r="S1598" t="s">
        <v>33</v>
      </c>
      <c r="T1598">
        <f>_xlfn.DAYS(Raw_data_US_healthcare[[#This Row],[Discharge Date]],Raw_data_US_healthcare[[#This Row],[Date of Admission]])</f>
        <v>29</v>
      </c>
    </row>
    <row r="1599" spans="1:20" x14ac:dyDescent="0.3">
      <c r="A1599" t="s">
        <v>26511</v>
      </c>
      <c r="B1599" t="s">
        <v>4678</v>
      </c>
      <c r="C1599">
        <v>78</v>
      </c>
      <c r="D1599" t="str">
        <f>IF(Raw_data_US_healthcare[[#This Row],[Age]]&lt;35,"Young",IF(Raw_data_US_healthcare[[#This Row],[Age]]&lt;60,"Middle","Senior"))</f>
        <v>Senior</v>
      </c>
      <c r="E1599" t="s">
        <v>16</v>
      </c>
      <c r="F1599" t="s">
        <v>62</v>
      </c>
      <c r="G1599" t="s">
        <v>62</v>
      </c>
      <c r="H1599" t="s">
        <v>18</v>
      </c>
      <c r="I1599" s="2">
        <v>44303</v>
      </c>
      <c r="J1599" t="s">
        <v>4679</v>
      </c>
      <c r="K1599" t="s">
        <v>4680</v>
      </c>
      <c r="L1599" t="s">
        <v>56</v>
      </c>
      <c r="M1599">
        <v>12713.3971</v>
      </c>
      <c r="N1599">
        <v>222</v>
      </c>
      <c r="O1599" t="s">
        <v>39</v>
      </c>
      <c r="P1599" t="s">
        <v>39</v>
      </c>
      <c r="Q1599" s="2">
        <v>44311</v>
      </c>
      <c r="R1599" t="s">
        <v>44</v>
      </c>
      <c r="S1599" t="s">
        <v>45</v>
      </c>
      <c r="T1599">
        <f>_xlfn.DAYS(Raw_data_US_healthcare[[#This Row],[Discharge Date]],Raw_data_US_healthcare[[#This Row],[Date of Admission]])</f>
        <v>8</v>
      </c>
    </row>
    <row r="1600" spans="1:20" x14ac:dyDescent="0.3">
      <c r="A1600" t="s">
        <v>26511</v>
      </c>
      <c r="B1600" t="s">
        <v>4681</v>
      </c>
      <c r="C1600">
        <v>33</v>
      </c>
      <c r="D1600" t="str">
        <f>IF(Raw_data_US_healthcare[[#This Row],[Age]]&lt;35,"Young",IF(Raw_data_US_healthcare[[#This Row],[Age]]&lt;60,"Middle","Senior"))</f>
        <v>Young</v>
      </c>
      <c r="E1600" t="s">
        <v>16</v>
      </c>
      <c r="F1600" t="s">
        <v>27</v>
      </c>
      <c r="G1600" t="s">
        <v>27</v>
      </c>
      <c r="H1600" t="s">
        <v>26516</v>
      </c>
      <c r="I1600" s="2">
        <v>44555</v>
      </c>
      <c r="J1600" t="s">
        <v>4682</v>
      </c>
      <c r="K1600" t="s">
        <v>4683</v>
      </c>
      <c r="L1600" t="s">
        <v>56</v>
      </c>
      <c r="M1600">
        <v>5459.3023999999996</v>
      </c>
      <c r="N1600">
        <v>203</v>
      </c>
      <c r="O1600" t="s">
        <v>43</v>
      </c>
      <c r="P1600" t="s">
        <v>43</v>
      </c>
      <c r="Q1600" s="2">
        <v>44567</v>
      </c>
      <c r="R1600" t="s">
        <v>83</v>
      </c>
      <c r="S1600" t="s">
        <v>45</v>
      </c>
      <c r="T1600">
        <f>_xlfn.DAYS(Raw_data_US_healthcare[[#This Row],[Discharge Date]],Raw_data_US_healthcare[[#This Row],[Date of Admission]])</f>
        <v>12</v>
      </c>
    </row>
    <row r="1601" spans="1:20" x14ac:dyDescent="0.3">
      <c r="A1601" t="s">
        <v>26511</v>
      </c>
      <c r="B1601" t="s">
        <v>4684</v>
      </c>
      <c r="C1601">
        <v>48</v>
      </c>
      <c r="D1601" t="str">
        <f>IF(Raw_data_US_healthcare[[#This Row],[Age]]&lt;35,"Young",IF(Raw_data_US_healthcare[[#This Row],[Age]]&lt;60,"Middle","Senior"))</f>
        <v>Middle</v>
      </c>
      <c r="E1601" t="s">
        <v>16</v>
      </c>
      <c r="F1601" t="s">
        <v>49</v>
      </c>
      <c r="G1601" t="s">
        <v>49</v>
      </c>
      <c r="H1601" t="s">
        <v>18</v>
      </c>
      <c r="I1601" s="2">
        <v>43722</v>
      </c>
      <c r="J1601" t="s">
        <v>4685</v>
      </c>
      <c r="K1601" t="s">
        <v>4686</v>
      </c>
      <c r="L1601" t="s">
        <v>31</v>
      </c>
      <c r="M1601">
        <v>42314.743999999999</v>
      </c>
      <c r="N1601">
        <v>239</v>
      </c>
      <c r="O1601" t="s">
        <v>39</v>
      </c>
      <c r="P1601" t="s">
        <v>39</v>
      </c>
      <c r="Q1601" s="2">
        <v>43738</v>
      </c>
      <c r="R1601" t="s">
        <v>48</v>
      </c>
      <c r="S1601" t="s">
        <v>45</v>
      </c>
      <c r="T1601">
        <f>_xlfn.DAYS(Raw_data_US_healthcare[[#This Row],[Discharge Date]],Raw_data_US_healthcare[[#This Row],[Date of Admission]])</f>
        <v>16</v>
      </c>
    </row>
    <row r="1602" spans="1:20" x14ac:dyDescent="0.3">
      <c r="A1602" t="s">
        <v>26511</v>
      </c>
      <c r="B1602" t="s">
        <v>4687</v>
      </c>
      <c r="C1602">
        <v>85</v>
      </c>
      <c r="D1602" t="str">
        <f>IF(Raw_data_US_healthcare[[#This Row],[Age]]&lt;35,"Young",IF(Raw_data_US_healthcare[[#This Row],[Age]]&lt;60,"Middle","Senior"))</f>
        <v>Senior</v>
      </c>
      <c r="E1602" t="s">
        <v>16</v>
      </c>
      <c r="F1602" t="s">
        <v>35</v>
      </c>
      <c r="G1602" t="s">
        <v>35</v>
      </c>
      <c r="H1602" t="s">
        <v>36</v>
      </c>
      <c r="I1602" s="2">
        <v>45057</v>
      </c>
      <c r="J1602" t="s">
        <v>4688</v>
      </c>
      <c r="K1602" t="s">
        <v>4689</v>
      </c>
      <c r="L1602" t="s">
        <v>60</v>
      </c>
      <c r="M1602">
        <v>19514.232599999999</v>
      </c>
      <c r="N1602">
        <v>261</v>
      </c>
      <c r="O1602" t="s">
        <v>22</v>
      </c>
      <c r="P1602" t="s">
        <v>22</v>
      </c>
      <c r="Q1602" s="2">
        <v>45067</v>
      </c>
      <c r="R1602" t="s">
        <v>83</v>
      </c>
      <c r="S1602" t="s">
        <v>24</v>
      </c>
      <c r="T1602">
        <f>_xlfn.DAYS(Raw_data_US_healthcare[[#This Row],[Discharge Date]],Raw_data_US_healthcare[[#This Row],[Date of Admission]])</f>
        <v>10</v>
      </c>
    </row>
    <row r="1603" spans="1:20" x14ac:dyDescent="0.3">
      <c r="A1603" t="s">
        <v>26512</v>
      </c>
      <c r="B1603" t="s">
        <v>4690</v>
      </c>
      <c r="C1603">
        <v>66</v>
      </c>
      <c r="D1603" t="str">
        <f>IF(Raw_data_US_healthcare[[#This Row],[Age]]&lt;35,"Young",IF(Raw_data_US_healthcare[[#This Row],[Age]]&lt;60,"Middle","Senior"))</f>
        <v>Senior</v>
      </c>
      <c r="E1603" t="s">
        <v>26</v>
      </c>
      <c r="F1603" t="s">
        <v>35</v>
      </c>
      <c r="G1603" t="s">
        <v>35</v>
      </c>
      <c r="H1603" t="s">
        <v>26516</v>
      </c>
      <c r="I1603" s="2">
        <v>44266</v>
      </c>
      <c r="J1603" t="s">
        <v>4691</v>
      </c>
      <c r="K1603" t="s">
        <v>4692</v>
      </c>
      <c r="L1603" t="s">
        <v>52</v>
      </c>
      <c r="M1603">
        <v>29339.275399999999</v>
      </c>
      <c r="N1603">
        <v>173</v>
      </c>
      <c r="O1603" t="s">
        <v>43</v>
      </c>
      <c r="P1603" t="s">
        <v>43</v>
      </c>
      <c r="Q1603" s="2">
        <v>44274</v>
      </c>
      <c r="R1603" t="s">
        <v>48</v>
      </c>
      <c r="S1603" t="s">
        <v>45</v>
      </c>
      <c r="T1603">
        <f>_xlfn.DAYS(Raw_data_US_healthcare[[#This Row],[Discharge Date]],Raw_data_US_healthcare[[#This Row],[Date of Admission]])</f>
        <v>8</v>
      </c>
    </row>
    <row r="1604" spans="1:20" x14ac:dyDescent="0.3">
      <c r="A1604" t="s">
        <v>26512</v>
      </c>
      <c r="B1604" t="s">
        <v>4693</v>
      </c>
      <c r="C1604">
        <v>38</v>
      </c>
      <c r="D1604" t="str">
        <f>IF(Raw_data_US_healthcare[[#This Row],[Age]]&lt;35,"Young",IF(Raw_data_US_healthcare[[#This Row],[Age]]&lt;60,"Middle","Senior"))</f>
        <v>Middle</v>
      </c>
      <c r="E1604" t="s">
        <v>26</v>
      </c>
      <c r="F1604" t="s">
        <v>35</v>
      </c>
      <c r="G1604" t="s">
        <v>35</v>
      </c>
      <c r="H1604" t="s">
        <v>26516</v>
      </c>
      <c r="I1604" s="2">
        <v>44498</v>
      </c>
      <c r="J1604" t="s">
        <v>4694</v>
      </c>
      <c r="K1604" t="s">
        <v>4695</v>
      </c>
      <c r="L1604" t="s">
        <v>56</v>
      </c>
      <c r="M1604">
        <v>24236.5069</v>
      </c>
      <c r="N1604">
        <v>428</v>
      </c>
      <c r="O1604" t="s">
        <v>39</v>
      </c>
      <c r="P1604" t="s">
        <v>39</v>
      </c>
      <c r="Q1604" s="2">
        <v>44514</v>
      </c>
      <c r="R1604" t="s">
        <v>44</v>
      </c>
      <c r="S1604" t="s">
        <v>45</v>
      </c>
      <c r="T1604">
        <f>_xlfn.DAYS(Raw_data_US_healthcare[[#This Row],[Discharge Date]],Raw_data_US_healthcare[[#This Row],[Date of Admission]])</f>
        <v>16</v>
      </c>
    </row>
    <row r="1605" spans="1:20" x14ac:dyDescent="0.3">
      <c r="A1605" t="s">
        <v>26511</v>
      </c>
      <c r="B1605" t="s">
        <v>15544</v>
      </c>
      <c r="C1605">
        <v>48</v>
      </c>
      <c r="D1605" t="str">
        <f>IF(Raw_data_US_healthcare[[#This Row],[Age]]&lt;35,"Young",IF(Raw_data_US_healthcare[[#This Row],[Age]]&lt;60,"Middle","Senior"))</f>
        <v>Middle</v>
      </c>
      <c r="E1605" t="s">
        <v>16</v>
      </c>
      <c r="F1605" t="s">
        <v>35</v>
      </c>
      <c r="G1605" t="s">
        <v>35</v>
      </c>
      <c r="H1605" t="s">
        <v>26514</v>
      </c>
      <c r="I1605" s="2">
        <v>44657</v>
      </c>
      <c r="J1605" t="s">
        <v>4696</v>
      </c>
      <c r="K1605" t="s">
        <v>4697</v>
      </c>
      <c r="L1605" t="s">
        <v>21</v>
      </c>
      <c r="M1605">
        <v>38094.684500000003</v>
      </c>
      <c r="N1605">
        <v>159</v>
      </c>
      <c r="O1605" t="s">
        <v>22</v>
      </c>
      <c r="P1605" t="s">
        <v>22</v>
      </c>
      <c r="Q1605" s="2">
        <v>44680</v>
      </c>
      <c r="R1605" t="s">
        <v>44</v>
      </c>
      <c r="S1605" t="s">
        <v>45</v>
      </c>
      <c r="T1605">
        <f>_xlfn.DAYS(Raw_data_US_healthcare[[#This Row],[Discharge Date]],Raw_data_US_healthcare[[#This Row],[Date of Admission]])</f>
        <v>23</v>
      </c>
    </row>
    <row r="1606" spans="1:20" x14ac:dyDescent="0.3">
      <c r="A1606" t="s">
        <v>26512</v>
      </c>
      <c r="B1606" t="s">
        <v>4698</v>
      </c>
      <c r="C1606">
        <v>54</v>
      </c>
      <c r="D1606" t="str">
        <f>IF(Raw_data_US_healthcare[[#This Row],[Age]]&lt;35,"Young",IF(Raw_data_US_healthcare[[#This Row],[Age]]&lt;60,"Middle","Senior"))</f>
        <v>Middle</v>
      </c>
      <c r="E1606" t="s">
        <v>26</v>
      </c>
      <c r="F1606" t="s">
        <v>27</v>
      </c>
      <c r="G1606" t="s">
        <v>27</v>
      </c>
      <c r="H1606" t="s">
        <v>26514</v>
      </c>
      <c r="I1606" s="2">
        <v>45158</v>
      </c>
      <c r="J1606" t="s">
        <v>4699</v>
      </c>
      <c r="K1606" t="s">
        <v>4700</v>
      </c>
      <c r="L1606" t="s">
        <v>56</v>
      </c>
      <c r="M1606">
        <v>2984.4578999999999</v>
      </c>
      <c r="N1606">
        <v>206</v>
      </c>
      <c r="O1606" t="s">
        <v>43</v>
      </c>
      <c r="P1606" t="s">
        <v>43</v>
      </c>
      <c r="Q1606" s="2">
        <v>45169</v>
      </c>
      <c r="R1606" t="s">
        <v>23</v>
      </c>
      <c r="S1606" t="s">
        <v>33</v>
      </c>
      <c r="T1606">
        <f>_xlfn.DAYS(Raw_data_US_healthcare[[#This Row],[Discharge Date]],Raw_data_US_healthcare[[#This Row],[Date of Admission]])</f>
        <v>11</v>
      </c>
    </row>
    <row r="1607" spans="1:20" x14ac:dyDescent="0.3">
      <c r="A1607" t="s">
        <v>26512</v>
      </c>
      <c r="B1607" t="s">
        <v>4701</v>
      </c>
      <c r="C1607">
        <v>84</v>
      </c>
      <c r="D1607" t="str">
        <f>IF(Raw_data_US_healthcare[[#This Row],[Age]]&lt;35,"Young",IF(Raw_data_US_healthcare[[#This Row],[Age]]&lt;60,"Middle","Senior"))</f>
        <v>Senior</v>
      </c>
      <c r="E1607" t="s">
        <v>26</v>
      </c>
      <c r="F1607" t="s">
        <v>88</v>
      </c>
      <c r="G1607" t="s">
        <v>88</v>
      </c>
      <c r="H1607" t="s">
        <v>26514</v>
      </c>
      <c r="I1607" s="2">
        <v>45027</v>
      </c>
      <c r="J1607" t="s">
        <v>4702</v>
      </c>
      <c r="K1607" t="s">
        <v>4703</v>
      </c>
      <c r="L1607" t="s">
        <v>60</v>
      </c>
      <c r="M1607">
        <v>6670.1423000000004</v>
      </c>
      <c r="N1607">
        <v>480</v>
      </c>
      <c r="O1607" t="s">
        <v>43</v>
      </c>
      <c r="P1607" t="s">
        <v>43</v>
      </c>
      <c r="Q1607" s="2">
        <v>45046</v>
      </c>
      <c r="R1607" t="s">
        <v>23</v>
      </c>
      <c r="S1607" t="s">
        <v>33</v>
      </c>
      <c r="T1607">
        <f>_xlfn.DAYS(Raw_data_US_healthcare[[#This Row],[Discharge Date]],Raw_data_US_healthcare[[#This Row],[Date of Admission]])</f>
        <v>19</v>
      </c>
    </row>
    <row r="1608" spans="1:20" x14ac:dyDescent="0.3">
      <c r="A1608" t="s">
        <v>26511</v>
      </c>
      <c r="B1608" t="s">
        <v>4704</v>
      </c>
      <c r="C1608">
        <v>63</v>
      </c>
      <c r="D1608" t="str">
        <f>IF(Raw_data_US_healthcare[[#This Row],[Age]]&lt;35,"Young",IF(Raw_data_US_healthcare[[#This Row],[Age]]&lt;60,"Middle","Senior"))</f>
        <v>Senior</v>
      </c>
      <c r="E1608" t="s">
        <v>16</v>
      </c>
      <c r="F1608" t="s">
        <v>49</v>
      </c>
      <c r="G1608" t="s">
        <v>49</v>
      </c>
      <c r="H1608" t="s">
        <v>28</v>
      </c>
      <c r="I1608" s="2">
        <v>45009</v>
      </c>
      <c r="J1608" t="s">
        <v>4705</v>
      </c>
      <c r="K1608" t="s">
        <v>4706</v>
      </c>
      <c r="L1608" t="s">
        <v>56</v>
      </c>
      <c r="M1608">
        <v>14804.359899999999</v>
      </c>
      <c r="N1608">
        <v>354</v>
      </c>
      <c r="O1608" t="s">
        <v>43</v>
      </c>
      <c r="P1608" t="s">
        <v>43</v>
      </c>
      <c r="Q1608" s="2">
        <v>45022</v>
      </c>
      <c r="R1608" t="s">
        <v>23</v>
      </c>
      <c r="S1608" t="s">
        <v>24</v>
      </c>
      <c r="T1608">
        <f>_xlfn.DAYS(Raw_data_US_healthcare[[#This Row],[Discharge Date]],Raw_data_US_healthcare[[#This Row],[Date of Admission]])</f>
        <v>13</v>
      </c>
    </row>
    <row r="1609" spans="1:20" x14ac:dyDescent="0.3">
      <c r="A1609" t="s">
        <v>26511</v>
      </c>
      <c r="B1609" t="s">
        <v>4707</v>
      </c>
      <c r="C1609">
        <v>72</v>
      </c>
      <c r="D1609" t="str">
        <f>IF(Raw_data_US_healthcare[[#This Row],[Age]]&lt;35,"Young",IF(Raw_data_US_healthcare[[#This Row],[Age]]&lt;60,"Middle","Senior"))</f>
        <v>Senior</v>
      </c>
      <c r="E1609" t="s">
        <v>16</v>
      </c>
      <c r="F1609" t="s">
        <v>113</v>
      </c>
      <c r="G1609" t="s">
        <v>113</v>
      </c>
      <c r="H1609" t="s">
        <v>28</v>
      </c>
      <c r="I1609" s="2">
        <v>44886</v>
      </c>
      <c r="J1609" t="s">
        <v>4708</v>
      </c>
      <c r="K1609" t="s">
        <v>4709</v>
      </c>
      <c r="L1609" t="s">
        <v>52</v>
      </c>
      <c r="M1609">
        <v>39380.413399999998</v>
      </c>
      <c r="N1609">
        <v>226</v>
      </c>
      <c r="O1609" t="s">
        <v>43</v>
      </c>
      <c r="P1609" t="s">
        <v>43</v>
      </c>
      <c r="Q1609" s="2">
        <v>44909</v>
      </c>
      <c r="R1609" t="s">
        <v>83</v>
      </c>
      <c r="S1609" t="s">
        <v>33</v>
      </c>
      <c r="T1609">
        <f>_xlfn.DAYS(Raw_data_US_healthcare[[#This Row],[Discharge Date]],Raw_data_US_healthcare[[#This Row],[Date of Admission]])</f>
        <v>23</v>
      </c>
    </row>
    <row r="1610" spans="1:20" x14ac:dyDescent="0.3">
      <c r="A1610" t="s">
        <v>26511</v>
      </c>
      <c r="B1610" t="s">
        <v>4710</v>
      </c>
      <c r="C1610">
        <v>71</v>
      </c>
      <c r="D1610" t="str">
        <f>IF(Raw_data_US_healthcare[[#This Row],[Age]]&lt;35,"Young",IF(Raw_data_US_healthcare[[#This Row],[Age]]&lt;60,"Middle","Senior"))</f>
        <v>Senior</v>
      </c>
      <c r="E1610" t="s">
        <v>16</v>
      </c>
      <c r="F1610" t="s">
        <v>62</v>
      </c>
      <c r="G1610" t="s">
        <v>62</v>
      </c>
      <c r="H1610" t="s">
        <v>26514</v>
      </c>
      <c r="I1610" s="2">
        <v>44915</v>
      </c>
      <c r="J1610" t="s">
        <v>4711</v>
      </c>
      <c r="K1610" t="s">
        <v>4712</v>
      </c>
      <c r="L1610" t="s">
        <v>60</v>
      </c>
      <c r="M1610">
        <v>39223.062899999997</v>
      </c>
      <c r="N1610">
        <v>335</v>
      </c>
      <c r="O1610" t="s">
        <v>43</v>
      </c>
      <c r="P1610" t="s">
        <v>43</v>
      </c>
      <c r="Q1610" s="2">
        <v>44919</v>
      </c>
      <c r="R1610" t="s">
        <v>44</v>
      </c>
      <c r="S1610" t="s">
        <v>45</v>
      </c>
      <c r="T1610">
        <f>_xlfn.DAYS(Raw_data_US_healthcare[[#This Row],[Discharge Date]],Raw_data_US_healthcare[[#This Row],[Date of Admission]])</f>
        <v>4</v>
      </c>
    </row>
    <row r="1611" spans="1:20" x14ac:dyDescent="0.3">
      <c r="A1611" t="s">
        <v>26511</v>
      </c>
      <c r="B1611" t="s">
        <v>4713</v>
      </c>
      <c r="C1611">
        <v>36</v>
      </c>
      <c r="D1611" t="str">
        <f>IF(Raw_data_US_healthcare[[#This Row],[Age]]&lt;35,"Young",IF(Raw_data_US_healthcare[[#This Row],[Age]]&lt;60,"Middle","Senior"))</f>
        <v>Middle</v>
      </c>
      <c r="E1611" t="s">
        <v>16</v>
      </c>
      <c r="F1611" t="s">
        <v>35</v>
      </c>
      <c r="G1611" t="s">
        <v>35</v>
      </c>
      <c r="H1611" t="s">
        <v>26514</v>
      </c>
      <c r="I1611" s="2">
        <v>43462</v>
      </c>
      <c r="J1611" t="s">
        <v>4714</v>
      </c>
      <c r="K1611" t="s">
        <v>4715</v>
      </c>
      <c r="L1611" t="s">
        <v>60</v>
      </c>
      <c r="M1611">
        <v>27508.489600000001</v>
      </c>
      <c r="N1611">
        <v>469</v>
      </c>
      <c r="O1611" t="s">
        <v>22</v>
      </c>
      <c r="P1611" t="s">
        <v>22</v>
      </c>
      <c r="Q1611" s="2">
        <v>43468</v>
      </c>
      <c r="R1611" t="s">
        <v>32</v>
      </c>
      <c r="S1611" t="s">
        <v>45</v>
      </c>
      <c r="T1611">
        <f>_xlfn.DAYS(Raw_data_US_healthcare[[#This Row],[Discharge Date]],Raw_data_US_healthcare[[#This Row],[Date of Admission]])</f>
        <v>6</v>
      </c>
    </row>
    <row r="1612" spans="1:20" x14ac:dyDescent="0.3">
      <c r="A1612" t="s">
        <v>26511</v>
      </c>
      <c r="B1612" t="s">
        <v>4716</v>
      </c>
      <c r="C1612">
        <v>59</v>
      </c>
      <c r="D1612" t="str">
        <f>IF(Raw_data_US_healthcare[[#This Row],[Age]]&lt;35,"Young",IF(Raw_data_US_healthcare[[#This Row],[Age]]&lt;60,"Middle","Senior"))</f>
        <v>Middle</v>
      </c>
      <c r="E1612" t="s">
        <v>16</v>
      </c>
      <c r="F1612" t="s">
        <v>35</v>
      </c>
      <c r="G1612" t="s">
        <v>35</v>
      </c>
      <c r="H1612" t="s">
        <v>18</v>
      </c>
      <c r="I1612" s="2">
        <v>44036</v>
      </c>
      <c r="J1612" t="s">
        <v>4717</v>
      </c>
      <c r="K1612" t="s">
        <v>4718</v>
      </c>
      <c r="L1612" t="s">
        <v>56</v>
      </c>
      <c r="M1612">
        <v>48364.941700000003</v>
      </c>
      <c r="N1612">
        <v>449</v>
      </c>
      <c r="O1612" t="s">
        <v>39</v>
      </c>
      <c r="P1612" t="s">
        <v>39</v>
      </c>
      <c r="Q1612" s="2">
        <v>44063</v>
      </c>
      <c r="R1612" t="s">
        <v>83</v>
      </c>
      <c r="S1612" t="s">
        <v>24</v>
      </c>
      <c r="T1612">
        <f>_xlfn.DAYS(Raw_data_US_healthcare[[#This Row],[Discharge Date]],Raw_data_US_healthcare[[#This Row],[Date of Admission]])</f>
        <v>27</v>
      </c>
    </row>
    <row r="1613" spans="1:20" x14ac:dyDescent="0.3">
      <c r="A1613" t="s">
        <v>26512</v>
      </c>
      <c r="B1613" t="s">
        <v>4719</v>
      </c>
      <c r="C1613">
        <v>37</v>
      </c>
      <c r="D1613" t="str">
        <f>IF(Raw_data_US_healthcare[[#This Row],[Age]]&lt;35,"Young",IF(Raw_data_US_healthcare[[#This Row],[Age]]&lt;60,"Middle","Senior"))</f>
        <v>Middle</v>
      </c>
      <c r="E1613" t="s">
        <v>26</v>
      </c>
      <c r="F1613" t="s">
        <v>62</v>
      </c>
      <c r="G1613" t="s">
        <v>62</v>
      </c>
      <c r="H1613" t="s">
        <v>28</v>
      </c>
      <c r="I1613" s="2">
        <v>43652</v>
      </c>
      <c r="J1613" t="s">
        <v>4720</v>
      </c>
      <c r="K1613" t="s">
        <v>4721</v>
      </c>
      <c r="L1613" t="s">
        <v>52</v>
      </c>
      <c r="M1613">
        <v>28217.3112</v>
      </c>
      <c r="N1613">
        <v>388</v>
      </c>
      <c r="O1613" t="s">
        <v>43</v>
      </c>
      <c r="P1613" t="s">
        <v>43</v>
      </c>
      <c r="Q1613" s="2">
        <v>43674</v>
      </c>
      <c r="R1613" t="s">
        <v>48</v>
      </c>
      <c r="S1613" t="s">
        <v>45</v>
      </c>
      <c r="T1613">
        <f>_xlfn.DAYS(Raw_data_US_healthcare[[#This Row],[Discharge Date]],Raw_data_US_healthcare[[#This Row],[Date of Admission]])</f>
        <v>22</v>
      </c>
    </row>
    <row r="1614" spans="1:20" x14ac:dyDescent="0.3">
      <c r="A1614" t="s">
        <v>26511</v>
      </c>
      <c r="B1614" t="s">
        <v>4722</v>
      </c>
      <c r="C1614">
        <v>60</v>
      </c>
      <c r="D1614" t="str">
        <f>IF(Raw_data_US_healthcare[[#This Row],[Age]]&lt;35,"Young",IF(Raw_data_US_healthcare[[#This Row],[Age]]&lt;60,"Middle","Senior"))</f>
        <v>Senior</v>
      </c>
      <c r="E1614" t="s">
        <v>16</v>
      </c>
      <c r="F1614" t="s">
        <v>49</v>
      </c>
      <c r="G1614" t="s">
        <v>49</v>
      </c>
      <c r="H1614" t="s">
        <v>18</v>
      </c>
      <c r="I1614" s="2">
        <v>43744</v>
      </c>
      <c r="J1614" t="s">
        <v>771</v>
      </c>
      <c r="K1614" t="s">
        <v>4723</v>
      </c>
      <c r="L1614" t="s">
        <v>56</v>
      </c>
      <c r="M1614">
        <v>25939.784800000001</v>
      </c>
      <c r="N1614">
        <v>187</v>
      </c>
      <c r="O1614" t="s">
        <v>43</v>
      </c>
      <c r="P1614" t="s">
        <v>43</v>
      </c>
      <c r="Q1614" s="2">
        <v>43772</v>
      </c>
      <c r="R1614" t="s">
        <v>83</v>
      </c>
      <c r="S1614" t="s">
        <v>33</v>
      </c>
      <c r="T1614">
        <f>_xlfn.DAYS(Raw_data_US_healthcare[[#This Row],[Discharge Date]],Raw_data_US_healthcare[[#This Row],[Date of Admission]])</f>
        <v>28</v>
      </c>
    </row>
    <row r="1615" spans="1:20" x14ac:dyDescent="0.3">
      <c r="A1615" t="s">
        <v>26512</v>
      </c>
      <c r="B1615" t="s">
        <v>2676</v>
      </c>
      <c r="C1615">
        <v>57</v>
      </c>
      <c r="D1615" t="str">
        <f>IF(Raw_data_US_healthcare[[#This Row],[Age]]&lt;35,"Young",IF(Raw_data_US_healthcare[[#This Row],[Age]]&lt;60,"Middle","Senior"))</f>
        <v>Middle</v>
      </c>
      <c r="E1615" t="s">
        <v>26</v>
      </c>
      <c r="F1615" t="s">
        <v>88</v>
      </c>
      <c r="G1615" t="s">
        <v>88</v>
      </c>
      <c r="H1615" t="s">
        <v>26514</v>
      </c>
      <c r="I1615" s="2">
        <v>44669</v>
      </c>
      <c r="J1615" t="s">
        <v>4724</v>
      </c>
      <c r="K1615" t="s">
        <v>4725</v>
      </c>
      <c r="L1615" t="s">
        <v>60</v>
      </c>
      <c r="M1615">
        <v>9237.3480999999992</v>
      </c>
      <c r="N1615">
        <v>337</v>
      </c>
      <c r="O1615" t="s">
        <v>39</v>
      </c>
      <c r="P1615" t="s">
        <v>39</v>
      </c>
      <c r="Q1615" s="2">
        <v>44693</v>
      </c>
      <c r="R1615" t="s">
        <v>32</v>
      </c>
      <c r="S1615" t="s">
        <v>24</v>
      </c>
      <c r="T1615">
        <f>_xlfn.DAYS(Raw_data_US_healthcare[[#This Row],[Discharge Date]],Raw_data_US_healthcare[[#This Row],[Date of Admission]])</f>
        <v>24</v>
      </c>
    </row>
    <row r="1616" spans="1:20" x14ac:dyDescent="0.3">
      <c r="A1616" t="s">
        <v>26511</v>
      </c>
      <c r="B1616" t="s">
        <v>4726</v>
      </c>
      <c r="C1616">
        <v>50</v>
      </c>
      <c r="D1616" t="str">
        <f>IF(Raw_data_US_healthcare[[#This Row],[Age]]&lt;35,"Young",IF(Raw_data_US_healthcare[[#This Row],[Age]]&lt;60,"Middle","Senior"))</f>
        <v>Middle</v>
      </c>
      <c r="E1616" t="s">
        <v>16</v>
      </c>
      <c r="F1616" t="s">
        <v>17</v>
      </c>
      <c r="G1616" t="s">
        <v>17</v>
      </c>
      <c r="H1616" t="s">
        <v>36</v>
      </c>
      <c r="I1616" s="2">
        <v>44821</v>
      </c>
      <c r="J1616" t="s">
        <v>4727</v>
      </c>
      <c r="K1616" t="s">
        <v>4728</v>
      </c>
      <c r="L1616" t="s">
        <v>52</v>
      </c>
      <c r="M1616">
        <v>4995.4056</v>
      </c>
      <c r="N1616">
        <v>243</v>
      </c>
      <c r="O1616" t="s">
        <v>43</v>
      </c>
      <c r="P1616" t="s">
        <v>43</v>
      </c>
      <c r="Q1616" s="2">
        <v>44822</v>
      </c>
      <c r="R1616" t="s">
        <v>44</v>
      </c>
      <c r="S1616" t="s">
        <v>24</v>
      </c>
      <c r="T1616">
        <f>_xlfn.DAYS(Raw_data_US_healthcare[[#This Row],[Discharge Date]],Raw_data_US_healthcare[[#This Row],[Date of Admission]])</f>
        <v>1</v>
      </c>
    </row>
    <row r="1617" spans="1:20" x14ac:dyDescent="0.3">
      <c r="A1617" t="s">
        <v>26511</v>
      </c>
      <c r="B1617" t="s">
        <v>3421</v>
      </c>
      <c r="C1617">
        <v>53</v>
      </c>
      <c r="D1617" t="str">
        <f>IF(Raw_data_US_healthcare[[#This Row],[Age]]&lt;35,"Young",IF(Raw_data_US_healthcare[[#This Row],[Age]]&lt;60,"Middle","Senior"))</f>
        <v>Middle</v>
      </c>
      <c r="E1617" t="s">
        <v>16</v>
      </c>
      <c r="F1617" t="s">
        <v>27</v>
      </c>
      <c r="G1617" t="s">
        <v>27</v>
      </c>
      <c r="H1617" t="s">
        <v>18</v>
      </c>
      <c r="I1617" s="2">
        <v>43728</v>
      </c>
      <c r="J1617" t="s">
        <v>4729</v>
      </c>
      <c r="K1617" t="s">
        <v>4730</v>
      </c>
      <c r="L1617" t="s">
        <v>31</v>
      </c>
      <c r="M1617">
        <v>12464.085999999999</v>
      </c>
      <c r="N1617">
        <v>101</v>
      </c>
      <c r="O1617" t="s">
        <v>43</v>
      </c>
      <c r="P1617" t="s">
        <v>43</v>
      </c>
      <c r="Q1617" s="2">
        <v>43733</v>
      </c>
      <c r="R1617" t="s">
        <v>23</v>
      </c>
      <c r="S1617" t="s">
        <v>33</v>
      </c>
      <c r="T1617">
        <f>_xlfn.DAYS(Raw_data_US_healthcare[[#This Row],[Discharge Date]],Raw_data_US_healthcare[[#This Row],[Date of Admission]])</f>
        <v>5</v>
      </c>
    </row>
    <row r="1618" spans="1:20" x14ac:dyDescent="0.3">
      <c r="A1618" t="s">
        <v>26511</v>
      </c>
      <c r="B1618" t="s">
        <v>4731</v>
      </c>
      <c r="C1618">
        <v>75</v>
      </c>
      <c r="D1618" t="str">
        <f>IF(Raw_data_US_healthcare[[#This Row],[Age]]&lt;35,"Young",IF(Raw_data_US_healthcare[[#This Row],[Age]]&lt;60,"Middle","Senior"))</f>
        <v>Senior</v>
      </c>
      <c r="E1618" t="s">
        <v>16</v>
      </c>
      <c r="F1618" t="s">
        <v>113</v>
      </c>
      <c r="G1618" t="s">
        <v>113</v>
      </c>
      <c r="H1618" t="s">
        <v>28</v>
      </c>
      <c r="I1618" s="2">
        <v>44605</v>
      </c>
      <c r="J1618" t="s">
        <v>4732</v>
      </c>
      <c r="K1618" t="s">
        <v>4733</v>
      </c>
      <c r="L1618" t="s">
        <v>60</v>
      </c>
      <c r="M1618">
        <v>5940.1157999999996</v>
      </c>
      <c r="N1618">
        <v>132</v>
      </c>
      <c r="O1618" t="s">
        <v>39</v>
      </c>
      <c r="P1618" t="s">
        <v>39</v>
      </c>
      <c r="Q1618" s="2">
        <v>44608</v>
      </c>
      <c r="R1618" t="s">
        <v>48</v>
      </c>
      <c r="S1618" t="s">
        <v>45</v>
      </c>
      <c r="T1618">
        <f>_xlfn.DAYS(Raw_data_US_healthcare[[#This Row],[Discharge Date]],Raw_data_US_healthcare[[#This Row],[Date of Admission]])</f>
        <v>3</v>
      </c>
    </row>
    <row r="1619" spans="1:20" x14ac:dyDescent="0.3">
      <c r="A1619" t="s">
        <v>26512</v>
      </c>
      <c r="B1619" t="s">
        <v>4734</v>
      </c>
      <c r="C1619">
        <v>55</v>
      </c>
      <c r="D1619" t="str">
        <f>IF(Raw_data_US_healthcare[[#This Row],[Age]]&lt;35,"Young",IF(Raw_data_US_healthcare[[#This Row],[Age]]&lt;60,"Middle","Senior"))</f>
        <v>Middle</v>
      </c>
      <c r="E1619" t="s">
        <v>26</v>
      </c>
      <c r="F1619" t="s">
        <v>88</v>
      </c>
      <c r="G1619" t="s">
        <v>88</v>
      </c>
      <c r="H1619" t="s">
        <v>18</v>
      </c>
      <c r="I1619" s="2">
        <v>45162</v>
      </c>
      <c r="J1619" t="s">
        <v>4735</v>
      </c>
      <c r="K1619" t="s">
        <v>4736</v>
      </c>
      <c r="L1619" t="s">
        <v>56</v>
      </c>
      <c r="M1619">
        <v>16727.346799999999</v>
      </c>
      <c r="N1619">
        <v>475</v>
      </c>
      <c r="O1619" t="s">
        <v>43</v>
      </c>
      <c r="P1619" t="s">
        <v>43</v>
      </c>
      <c r="Q1619" s="2">
        <v>45189</v>
      </c>
      <c r="R1619" t="s">
        <v>23</v>
      </c>
      <c r="S1619" t="s">
        <v>24</v>
      </c>
      <c r="T1619">
        <f>_xlfn.DAYS(Raw_data_US_healthcare[[#This Row],[Discharge Date]],Raw_data_US_healthcare[[#This Row],[Date of Admission]])</f>
        <v>27</v>
      </c>
    </row>
    <row r="1620" spans="1:20" x14ac:dyDescent="0.3">
      <c r="A1620" t="s">
        <v>26511</v>
      </c>
      <c r="B1620" t="s">
        <v>4737</v>
      </c>
      <c r="C1620">
        <v>68</v>
      </c>
      <c r="D1620" t="str">
        <f>IF(Raw_data_US_healthcare[[#This Row],[Age]]&lt;35,"Young",IF(Raw_data_US_healthcare[[#This Row],[Age]]&lt;60,"Middle","Senior"))</f>
        <v>Senior</v>
      </c>
      <c r="E1620" t="s">
        <v>16</v>
      </c>
      <c r="F1620" t="s">
        <v>113</v>
      </c>
      <c r="G1620" t="s">
        <v>113</v>
      </c>
      <c r="H1620" t="s">
        <v>69</v>
      </c>
      <c r="I1620" s="2">
        <v>43999</v>
      </c>
      <c r="J1620" t="s">
        <v>4738</v>
      </c>
      <c r="K1620" t="s">
        <v>4739</v>
      </c>
      <c r="L1620" t="s">
        <v>31</v>
      </c>
      <c r="M1620">
        <v>36196.433599999997</v>
      </c>
      <c r="N1620">
        <v>238</v>
      </c>
      <c r="O1620" t="s">
        <v>39</v>
      </c>
      <c r="P1620" t="s">
        <v>39</v>
      </c>
      <c r="Q1620" s="2">
        <v>44008</v>
      </c>
      <c r="R1620" t="s">
        <v>83</v>
      </c>
      <c r="S1620" t="s">
        <v>45</v>
      </c>
      <c r="T1620">
        <f>_xlfn.DAYS(Raw_data_US_healthcare[[#This Row],[Discharge Date]],Raw_data_US_healthcare[[#This Row],[Date of Admission]])</f>
        <v>9</v>
      </c>
    </row>
    <row r="1621" spans="1:20" x14ac:dyDescent="0.3">
      <c r="A1621" t="s">
        <v>26512</v>
      </c>
      <c r="B1621" t="s">
        <v>4740</v>
      </c>
      <c r="C1621">
        <v>79</v>
      </c>
      <c r="D1621" t="str">
        <f>IF(Raw_data_US_healthcare[[#This Row],[Age]]&lt;35,"Young",IF(Raw_data_US_healthcare[[#This Row],[Age]]&lt;60,"Middle","Senior"))</f>
        <v>Senior</v>
      </c>
      <c r="E1621" t="s">
        <v>26</v>
      </c>
      <c r="F1621" t="s">
        <v>228</v>
      </c>
      <c r="G1621" t="s">
        <v>228</v>
      </c>
      <c r="H1621" t="s">
        <v>26516</v>
      </c>
      <c r="I1621" s="2">
        <v>44876</v>
      </c>
      <c r="J1621" t="s">
        <v>4741</v>
      </c>
      <c r="K1621" t="s">
        <v>4742</v>
      </c>
      <c r="L1621" t="s">
        <v>31</v>
      </c>
      <c r="M1621">
        <v>6812.9830000000002</v>
      </c>
      <c r="N1621">
        <v>237</v>
      </c>
      <c r="O1621" t="s">
        <v>43</v>
      </c>
      <c r="P1621" t="s">
        <v>43</v>
      </c>
      <c r="Q1621" s="2">
        <v>44896</v>
      </c>
      <c r="R1621" t="s">
        <v>23</v>
      </c>
      <c r="S1621" t="s">
        <v>33</v>
      </c>
      <c r="T1621">
        <f>_xlfn.DAYS(Raw_data_US_healthcare[[#This Row],[Discharge Date]],Raw_data_US_healthcare[[#This Row],[Date of Admission]])</f>
        <v>20</v>
      </c>
    </row>
    <row r="1622" spans="1:20" x14ac:dyDescent="0.3">
      <c r="A1622" t="s">
        <v>26511</v>
      </c>
      <c r="B1622" t="s">
        <v>4743</v>
      </c>
      <c r="C1622">
        <v>19</v>
      </c>
      <c r="D1622" t="str">
        <f>IF(Raw_data_US_healthcare[[#This Row],[Age]]&lt;35,"Young",IF(Raw_data_US_healthcare[[#This Row],[Age]]&lt;60,"Middle","Senior"))</f>
        <v>Young</v>
      </c>
      <c r="E1622" t="s">
        <v>16</v>
      </c>
      <c r="F1622" t="s">
        <v>113</v>
      </c>
      <c r="G1622" t="s">
        <v>113</v>
      </c>
      <c r="H1622" t="s">
        <v>28</v>
      </c>
      <c r="I1622" s="2">
        <v>44728</v>
      </c>
      <c r="J1622" t="s">
        <v>4744</v>
      </c>
      <c r="K1622" t="s">
        <v>4745</v>
      </c>
      <c r="L1622" t="s">
        <v>56</v>
      </c>
      <c r="M1622">
        <v>41986.006200000003</v>
      </c>
      <c r="N1622">
        <v>234</v>
      </c>
      <c r="O1622" t="s">
        <v>39</v>
      </c>
      <c r="P1622" t="s">
        <v>39</v>
      </c>
      <c r="Q1622" s="2">
        <v>44751</v>
      </c>
      <c r="R1622" t="s">
        <v>23</v>
      </c>
      <c r="S1622" t="s">
        <v>45</v>
      </c>
      <c r="T1622">
        <f>_xlfn.DAYS(Raw_data_US_healthcare[[#This Row],[Discharge Date]],Raw_data_US_healthcare[[#This Row],[Date of Admission]])</f>
        <v>23</v>
      </c>
    </row>
    <row r="1623" spans="1:20" x14ac:dyDescent="0.3">
      <c r="A1623" t="s">
        <v>26512</v>
      </c>
      <c r="B1623" t="s">
        <v>4746</v>
      </c>
      <c r="C1623">
        <v>50</v>
      </c>
      <c r="D1623" t="str">
        <f>IF(Raw_data_US_healthcare[[#This Row],[Age]]&lt;35,"Young",IF(Raw_data_US_healthcare[[#This Row],[Age]]&lt;60,"Middle","Senior"))</f>
        <v>Middle</v>
      </c>
      <c r="E1623" t="s">
        <v>26</v>
      </c>
      <c r="F1623" t="s">
        <v>113</v>
      </c>
      <c r="G1623" t="s">
        <v>113</v>
      </c>
      <c r="H1623" t="s">
        <v>36</v>
      </c>
      <c r="I1623" s="2">
        <v>43506</v>
      </c>
      <c r="J1623" t="s">
        <v>4747</v>
      </c>
      <c r="K1623" t="s">
        <v>4748</v>
      </c>
      <c r="L1623" t="s">
        <v>21</v>
      </c>
      <c r="M1623">
        <v>14293.8789</v>
      </c>
      <c r="N1623">
        <v>253</v>
      </c>
      <c r="O1623" t="s">
        <v>22</v>
      </c>
      <c r="P1623" t="s">
        <v>22</v>
      </c>
      <c r="Q1623" s="2">
        <v>43512</v>
      </c>
      <c r="R1623" t="s">
        <v>48</v>
      </c>
      <c r="S1623" t="s">
        <v>45</v>
      </c>
      <c r="T1623">
        <f>_xlfn.DAYS(Raw_data_US_healthcare[[#This Row],[Discharge Date]],Raw_data_US_healthcare[[#This Row],[Date of Admission]])</f>
        <v>6</v>
      </c>
    </row>
    <row r="1624" spans="1:20" x14ac:dyDescent="0.3">
      <c r="A1624" t="s">
        <v>26511</v>
      </c>
      <c r="B1624" t="s">
        <v>4749</v>
      </c>
      <c r="C1624">
        <v>77</v>
      </c>
      <c r="D1624" t="str">
        <f>IF(Raw_data_US_healthcare[[#This Row],[Age]]&lt;35,"Young",IF(Raw_data_US_healthcare[[#This Row],[Age]]&lt;60,"Middle","Senior"))</f>
        <v>Senior</v>
      </c>
      <c r="E1624" t="s">
        <v>16</v>
      </c>
      <c r="F1624" t="s">
        <v>17</v>
      </c>
      <c r="G1624" t="s">
        <v>17</v>
      </c>
      <c r="H1624" t="s">
        <v>36</v>
      </c>
      <c r="I1624" s="2">
        <v>44647</v>
      </c>
      <c r="J1624" t="s">
        <v>4750</v>
      </c>
      <c r="K1624" t="s">
        <v>4751</v>
      </c>
      <c r="L1624" t="s">
        <v>56</v>
      </c>
      <c r="M1624">
        <v>8605.1782000000003</v>
      </c>
      <c r="N1624">
        <v>440</v>
      </c>
      <c r="O1624" t="s">
        <v>43</v>
      </c>
      <c r="P1624" t="s">
        <v>43</v>
      </c>
      <c r="Q1624" s="2">
        <v>44657</v>
      </c>
      <c r="R1624" t="s">
        <v>48</v>
      </c>
      <c r="S1624" t="s">
        <v>33</v>
      </c>
      <c r="T1624">
        <f>_xlfn.DAYS(Raw_data_US_healthcare[[#This Row],[Discharge Date]],Raw_data_US_healthcare[[#This Row],[Date of Admission]])</f>
        <v>10</v>
      </c>
    </row>
    <row r="1625" spans="1:20" x14ac:dyDescent="0.3">
      <c r="A1625" t="s">
        <v>26511</v>
      </c>
      <c r="B1625" t="s">
        <v>3542</v>
      </c>
      <c r="C1625">
        <v>58</v>
      </c>
      <c r="D1625" t="str">
        <f>IF(Raw_data_US_healthcare[[#This Row],[Age]]&lt;35,"Young",IF(Raw_data_US_healthcare[[#This Row],[Age]]&lt;60,"Middle","Senior"))</f>
        <v>Middle</v>
      </c>
      <c r="E1625" t="s">
        <v>16</v>
      </c>
      <c r="F1625" t="s">
        <v>17</v>
      </c>
      <c r="G1625" t="s">
        <v>17</v>
      </c>
      <c r="H1625" t="s">
        <v>26514</v>
      </c>
      <c r="I1625" s="2">
        <v>43785</v>
      </c>
      <c r="J1625" t="s">
        <v>4752</v>
      </c>
      <c r="K1625" t="s">
        <v>4753</v>
      </c>
      <c r="L1625" t="s">
        <v>31</v>
      </c>
      <c r="M1625">
        <v>38450.791899999997</v>
      </c>
      <c r="N1625">
        <v>121</v>
      </c>
      <c r="O1625" t="s">
        <v>43</v>
      </c>
      <c r="P1625" t="s">
        <v>43</v>
      </c>
      <c r="Q1625" s="2">
        <v>43795</v>
      </c>
      <c r="R1625" t="s">
        <v>44</v>
      </c>
      <c r="S1625" t="s">
        <v>24</v>
      </c>
      <c r="T1625">
        <f>_xlfn.DAYS(Raw_data_US_healthcare[[#This Row],[Discharge Date]],Raw_data_US_healthcare[[#This Row],[Date of Admission]])</f>
        <v>10</v>
      </c>
    </row>
    <row r="1626" spans="1:20" x14ac:dyDescent="0.3">
      <c r="A1626" t="s">
        <v>26512</v>
      </c>
      <c r="B1626" t="s">
        <v>4754</v>
      </c>
      <c r="C1626">
        <v>77</v>
      </c>
      <c r="D1626" t="str">
        <f>IF(Raw_data_US_healthcare[[#This Row],[Age]]&lt;35,"Young",IF(Raw_data_US_healthcare[[#This Row],[Age]]&lt;60,"Middle","Senior"))</f>
        <v>Senior</v>
      </c>
      <c r="E1626" t="s">
        <v>26</v>
      </c>
      <c r="F1626" t="s">
        <v>27</v>
      </c>
      <c r="G1626" t="s">
        <v>27</v>
      </c>
      <c r="H1626" t="s">
        <v>69</v>
      </c>
      <c r="I1626" s="2">
        <v>44274</v>
      </c>
      <c r="J1626" t="s">
        <v>4755</v>
      </c>
      <c r="K1626" t="s">
        <v>4756</v>
      </c>
      <c r="L1626" t="s">
        <v>21</v>
      </c>
      <c r="M1626">
        <v>23563.9539</v>
      </c>
      <c r="N1626">
        <v>478</v>
      </c>
      <c r="O1626" t="s">
        <v>39</v>
      </c>
      <c r="P1626" t="s">
        <v>39</v>
      </c>
      <c r="Q1626" s="2">
        <v>44292</v>
      </c>
      <c r="R1626" t="s">
        <v>48</v>
      </c>
      <c r="S1626" t="s">
        <v>45</v>
      </c>
      <c r="T1626">
        <f>_xlfn.DAYS(Raw_data_US_healthcare[[#This Row],[Discharge Date]],Raw_data_US_healthcare[[#This Row],[Date of Admission]])</f>
        <v>18</v>
      </c>
    </row>
    <row r="1627" spans="1:20" x14ac:dyDescent="0.3">
      <c r="A1627" t="s">
        <v>26512</v>
      </c>
      <c r="B1627" t="s">
        <v>4757</v>
      </c>
      <c r="C1627">
        <v>57</v>
      </c>
      <c r="D1627" t="str">
        <f>IF(Raw_data_US_healthcare[[#This Row],[Age]]&lt;35,"Young",IF(Raw_data_US_healthcare[[#This Row],[Age]]&lt;60,"Middle","Senior"))</f>
        <v>Middle</v>
      </c>
      <c r="E1627" t="s">
        <v>26</v>
      </c>
      <c r="F1627" t="s">
        <v>27</v>
      </c>
      <c r="G1627" t="s">
        <v>27</v>
      </c>
      <c r="H1627" t="s">
        <v>26516</v>
      </c>
      <c r="I1627" s="2">
        <v>44855</v>
      </c>
      <c r="J1627" t="s">
        <v>4758</v>
      </c>
      <c r="K1627" t="s">
        <v>4759</v>
      </c>
      <c r="L1627" t="s">
        <v>31</v>
      </c>
      <c r="M1627">
        <v>14700.791800000001</v>
      </c>
      <c r="N1627">
        <v>164</v>
      </c>
      <c r="O1627" t="s">
        <v>39</v>
      </c>
      <c r="P1627" t="s">
        <v>39</v>
      </c>
      <c r="Q1627" s="2">
        <v>44883</v>
      </c>
      <c r="R1627" t="s">
        <v>32</v>
      </c>
      <c r="S1627" t="s">
        <v>45</v>
      </c>
      <c r="T1627">
        <f>_xlfn.DAYS(Raw_data_US_healthcare[[#This Row],[Discharge Date]],Raw_data_US_healthcare[[#This Row],[Date of Admission]])</f>
        <v>28</v>
      </c>
    </row>
    <row r="1628" spans="1:20" x14ac:dyDescent="0.3">
      <c r="A1628" t="s">
        <v>26512</v>
      </c>
      <c r="B1628" t="s">
        <v>4760</v>
      </c>
      <c r="C1628">
        <v>33</v>
      </c>
      <c r="D1628" t="str">
        <f>IF(Raw_data_US_healthcare[[#This Row],[Age]]&lt;35,"Young",IF(Raw_data_US_healthcare[[#This Row],[Age]]&lt;60,"Middle","Senior"))</f>
        <v>Young</v>
      </c>
      <c r="E1628" t="s">
        <v>26</v>
      </c>
      <c r="F1628" t="s">
        <v>62</v>
      </c>
      <c r="G1628" t="s">
        <v>62</v>
      </c>
      <c r="H1628" t="s">
        <v>26516</v>
      </c>
      <c r="I1628" s="2">
        <v>44584</v>
      </c>
      <c r="J1628" t="s">
        <v>4761</v>
      </c>
      <c r="K1628" t="s">
        <v>4762</v>
      </c>
      <c r="L1628" t="s">
        <v>31</v>
      </c>
      <c r="M1628">
        <v>27804.119500000001</v>
      </c>
      <c r="N1628">
        <v>204</v>
      </c>
      <c r="O1628" t="s">
        <v>39</v>
      </c>
      <c r="P1628" t="s">
        <v>39</v>
      </c>
      <c r="Q1628" s="2">
        <v>44610</v>
      </c>
      <c r="R1628" t="s">
        <v>48</v>
      </c>
      <c r="S1628" t="s">
        <v>33</v>
      </c>
      <c r="T1628">
        <f>_xlfn.DAYS(Raw_data_US_healthcare[[#This Row],[Discharge Date]],Raw_data_US_healthcare[[#This Row],[Date of Admission]])</f>
        <v>26</v>
      </c>
    </row>
    <row r="1629" spans="1:20" x14ac:dyDescent="0.3">
      <c r="A1629" t="s">
        <v>26512</v>
      </c>
      <c r="B1629" t="s">
        <v>4763</v>
      </c>
      <c r="C1629">
        <v>66</v>
      </c>
      <c r="D1629" t="str">
        <f>IF(Raw_data_US_healthcare[[#This Row],[Age]]&lt;35,"Young",IF(Raw_data_US_healthcare[[#This Row],[Age]]&lt;60,"Middle","Senior"))</f>
        <v>Senior</v>
      </c>
      <c r="E1629" t="s">
        <v>26</v>
      </c>
      <c r="F1629" t="s">
        <v>49</v>
      </c>
      <c r="G1629" t="s">
        <v>49</v>
      </c>
      <c r="H1629" t="s">
        <v>26516</v>
      </c>
      <c r="I1629" s="2">
        <v>45146</v>
      </c>
      <c r="J1629" t="s">
        <v>4764</v>
      </c>
      <c r="K1629" t="s">
        <v>4765</v>
      </c>
      <c r="L1629" t="s">
        <v>56</v>
      </c>
      <c r="M1629">
        <v>31447.378700000001</v>
      </c>
      <c r="N1629">
        <v>108</v>
      </c>
      <c r="O1629" t="s">
        <v>43</v>
      </c>
      <c r="P1629" t="s">
        <v>43</v>
      </c>
      <c r="Q1629" s="2">
        <v>45157</v>
      </c>
      <c r="R1629" t="s">
        <v>44</v>
      </c>
      <c r="S1629" t="s">
        <v>45</v>
      </c>
      <c r="T1629">
        <f>_xlfn.DAYS(Raw_data_US_healthcare[[#This Row],[Discharge Date]],Raw_data_US_healthcare[[#This Row],[Date of Admission]])</f>
        <v>11</v>
      </c>
    </row>
    <row r="1630" spans="1:20" x14ac:dyDescent="0.3">
      <c r="A1630" t="s">
        <v>26512</v>
      </c>
      <c r="B1630" t="s">
        <v>4766</v>
      </c>
      <c r="C1630">
        <v>44</v>
      </c>
      <c r="D1630" t="str">
        <f>IF(Raw_data_US_healthcare[[#This Row],[Age]]&lt;35,"Young",IF(Raw_data_US_healthcare[[#This Row],[Age]]&lt;60,"Middle","Senior"))</f>
        <v>Middle</v>
      </c>
      <c r="E1630" t="s">
        <v>26</v>
      </c>
      <c r="F1630" t="s">
        <v>62</v>
      </c>
      <c r="G1630" t="s">
        <v>62</v>
      </c>
      <c r="H1630" t="s">
        <v>26516</v>
      </c>
      <c r="I1630" s="2">
        <v>44470</v>
      </c>
      <c r="J1630" t="s">
        <v>4767</v>
      </c>
      <c r="K1630" t="s">
        <v>4768</v>
      </c>
      <c r="L1630" t="s">
        <v>31</v>
      </c>
      <c r="M1630">
        <v>6950.7763000000004</v>
      </c>
      <c r="N1630">
        <v>373</v>
      </c>
      <c r="O1630" t="s">
        <v>43</v>
      </c>
      <c r="P1630" t="s">
        <v>43</v>
      </c>
      <c r="Q1630" s="2">
        <v>44477</v>
      </c>
      <c r="R1630" t="s">
        <v>32</v>
      </c>
      <c r="S1630" t="s">
        <v>33</v>
      </c>
      <c r="T1630">
        <f>_xlfn.DAYS(Raw_data_US_healthcare[[#This Row],[Discharge Date]],Raw_data_US_healthcare[[#This Row],[Date of Admission]])</f>
        <v>7</v>
      </c>
    </row>
    <row r="1631" spans="1:20" x14ac:dyDescent="0.3">
      <c r="A1631" t="s">
        <v>26511</v>
      </c>
      <c r="B1631" t="s">
        <v>4769</v>
      </c>
      <c r="C1631">
        <v>18</v>
      </c>
      <c r="D1631" t="str">
        <f>IF(Raw_data_US_healthcare[[#This Row],[Age]]&lt;35,"Young",IF(Raw_data_US_healthcare[[#This Row],[Age]]&lt;60,"Middle","Senior"))</f>
        <v>Young</v>
      </c>
      <c r="E1631" t="s">
        <v>16</v>
      </c>
      <c r="F1631" t="s">
        <v>49</v>
      </c>
      <c r="G1631" t="s">
        <v>49</v>
      </c>
      <c r="H1631" t="s">
        <v>18</v>
      </c>
      <c r="I1631" s="2">
        <v>43634</v>
      </c>
      <c r="J1631" t="s">
        <v>4770</v>
      </c>
      <c r="K1631" t="s">
        <v>4771</v>
      </c>
      <c r="L1631" t="s">
        <v>31</v>
      </c>
      <c r="M1631">
        <v>33751.631699999998</v>
      </c>
      <c r="N1631">
        <v>220</v>
      </c>
      <c r="O1631" t="s">
        <v>39</v>
      </c>
      <c r="P1631" t="s">
        <v>39</v>
      </c>
      <c r="Q1631" s="2">
        <v>43640</v>
      </c>
      <c r="R1631" t="s">
        <v>44</v>
      </c>
      <c r="S1631" t="s">
        <v>45</v>
      </c>
      <c r="T1631">
        <f>_xlfn.DAYS(Raw_data_US_healthcare[[#This Row],[Discharge Date]],Raw_data_US_healthcare[[#This Row],[Date of Admission]])</f>
        <v>6</v>
      </c>
    </row>
    <row r="1632" spans="1:20" x14ac:dyDescent="0.3">
      <c r="A1632" t="s">
        <v>26512</v>
      </c>
      <c r="B1632" t="s">
        <v>4772</v>
      </c>
      <c r="C1632">
        <v>18</v>
      </c>
      <c r="D1632" t="str">
        <f>IF(Raw_data_US_healthcare[[#This Row],[Age]]&lt;35,"Young",IF(Raw_data_US_healthcare[[#This Row],[Age]]&lt;60,"Middle","Senior"))</f>
        <v>Young</v>
      </c>
      <c r="E1632" t="s">
        <v>26</v>
      </c>
      <c r="F1632" t="s">
        <v>62</v>
      </c>
      <c r="G1632" t="s">
        <v>62</v>
      </c>
      <c r="H1632" t="s">
        <v>28</v>
      </c>
      <c r="I1632" s="2">
        <v>44967</v>
      </c>
      <c r="J1632" t="s">
        <v>4773</v>
      </c>
      <c r="K1632" t="s">
        <v>4774</v>
      </c>
      <c r="L1632" t="s">
        <v>21</v>
      </c>
      <c r="M1632">
        <v>27399.632300000001</v>
      </c>
      <c r="N1632">
        <v>287</v>
      </c>
      <c r="O1632" t="s">
        <v>39</v>
      </c>
      <c r="P1632" t="s">
        <v>39</v>
      </c>
      <c r="Q1632" s="2">
        <v>44994</v>
      </c>
      <c r="R1632" t="s">
        <v>48</v>
      </c>
      <c r="S1632" t="s">
        <v>33</v>
      </c>
      <c r="T1632">
        <f>_xlfn.DAYS(Raw_data_US_healthcare[[#This Row],[Discharge Date]],Raw_data_US_healthcare[[#This Row],[Date of Admission]])</f>
        <v>27</v>
      </c>
    </row>
    <row r="1633" spans="1:20" x14ac:dyDescent="0.3">
      <c r="A1633" t="s">
        <v>26512</v>
      </c>
      <c r="B1633" t="s">
        <v>4775</v>
      </c>
      <c r="C1633">
        <v>31</v>
      </c>
      <c r="D1633" t="str">
        <f>IF(Raw_data_US_healthcare[[#This Row],[Age]]&lt;35,"Young",IF(Raw_data_US_healthcare[[#This Row],[Age]]&lt;60,"Middle","Senior"))</f>
        <v>Young</v>
      </c>
      <c r="E1633" t="s">
        <v>26</v>
      </c>
      <c r="F1633" t="s">
        <v>88</v>
      </c>
      <c r="G1633" t="s">
        <v>88</v>
      </c>
      <c r="H1633" t="s">
        <v>36</v>
      </c>
      <c r="I1633" s="2">
        <v>43674</v>
      </c>
      <c r="J1633" t="s">
        <v>4776</v>
      </c>
      <c r="K1633" t="s">
        <v>4777</v>
      </c>
      <c r="L1633" t="s">
        <v>56</v>
      </c>
      <c r="M1633">
        <v>3054.5146</v>
      </c>
      <c r="N1633">
        <v>401</v>
      </c>
      <c r="O1633" t="s">
        <v>22</v>
      </c>
      <c r="P1633" t="s">
        <v>22</v>
      </c>
      <c r="Q1633" s="2">
        <v>43680</v>
      </c>
      <c r="R1633" t="s">
        <v>23</v>
      </c>
      <c r="S1633" t="s">
        <v>33</v>
      </c>
      <c r="T1633">
        <f>_xlfn.DAYS(Raw_data_US_healthcare[[#This Row],[Discharge Date]],Raw_data_US_healthcare[[#This Row],[Date of Admission]])</f>
        <v>6</v>
      </c>
    </row>
    <row r="1634" spans="1:20" x14ac:dyDescent="0.3">
      <c r="A1634" t="s">
        <v>26512</v>
      </c>
      <c r="B1634" t="s">
        <v>4778</v>
      </c>
      <c r="C1634">
        <v>32</v>
      </c>
      <c r="D1634" t="str">
        <f>IF(Raw_data_US_healthcare[[#This Row],[Age]]&lt;35,"Young",IF(Raw_data_US_healthcare[[#This Row],[Age]]&lt;60,"Middle","Senior"))</f>
        <v>Young</v>
      </c>
      <c r="E1634" t="s">
        <v>26</v>
      </c>
      <c r="F1634" t="s">
        <v>17</v>
      </c>
      <c r="G1634" t="s">
        <v>17</v>
      </c>
      <c r="H1634" t="s">
        <v>69</v>
      </c>
      <c r="I1634" s="2">
        <v>44005</v>
      </c>
      <c r="J1634" t="s">
        <v>4779</v>
      </c>
      <c r="K1634" t="s">
        <v>4780</v>
      </c>
      <c r="L1634" t="s">
        <v>52</v>
      </c>
      <c r="M1634">
        <v>14451.5934</v>
      </c>
      <c r="N1634">
        <v>458</v>
      </c>
      <c r="O1634" t="s">
        <v>39</v>
      </c>
      <c r="P1634" t="s">
        <v>39</v>
      </c>
      <c r="Q1634" s="2">
        <v>44007</v>
      </c>
      <c r="R1634" t="s">
        <v>44</v>
      </c>
      <c r="S1634" t="s">
        <v>33</v>
      </c>
      <c r="T1634">
        <f>_xlfn.DAYS(Raw_data_US_healthcare[[#This Row],[Discharge Date]],Raw_data_US_healthcare[[#This Row],[Date of Admission]])</f>
        <v>2</v>
      </c>
    </row>
    <row r="1635" spans="1:20" x14ac:dyDescent="0.3">
      <c r="A1635" t="s">
        <v>26511</v>
      </c>
      <c r="B1635" t="s">
        <v>4781</v>
      </c>
      <c r="C1635">
        <v>75</v>
      </c>
      <c r="D1635" t="str">
        <f>IF(Raw_data_US_healthcare[[#This Row],[Age]]&lt;35,"Young",IF(Raw_data_US_healthcare[[#This Row],[Age]]&lt;60,"Middle","Senior"))</f>
        <v>Senior</v>
      </c>
      <c r="E1635" t="s">
        <v>16</v>
      </c>
      <c r="F1635" t="s">
        <v>49</v>
      </c>
      <c r="G1635" t="s">
        <v>49</v>
      </c>
      <c r="H1635" t="s">
        <v>26514</v>
      </c>
      <c r="I1635" s="2">
        <v>43879</v>
      </c>
      <c r="J1635" t="s">
        <v>4782</v>
      </c>
      <c r="K1635" t="s">
        <v>4783</v>
      </c>
      <c r="L1635" t="s">
        <v>60</v>
      </c>
      <c r="M1635">
        <v>24590.069500000001</v>
      </c>
      <c r="N1635">
        <v>286</v>
      </c>
      <c r="O1635" t="s">
        <v>43</v>
      </c>
      <c r="P1635" t="s">
        <v>43</v>
      </c>
      <c r="Q1635" s="2">
        <v>43896</v>
      </c>
      <c r="R1635" t="s">
        <v>83</v>
      </c>
      <c r="S1635" t="s">
        <v>24</v>
      </c>
      <c r="T1635">
        <f>_xlfn.DAYS(Raw_data_US_healthcare[[#This Row],[Discharge Date]],Raw_data_US_healthcare[[#This Row],[Date of Admission]])</f>
        <v>17</v>
      </c>
    </row>
    <row r="1636" spans="1:20" x14ac:dyDescent="0.3">
      <c r="A1636" t="s">
        <v>26511</v>
      </c>
      <c r="B1636" t="s">
        <v>4784</v>
      </c>
      <c r="C1636">
        <v>85</v>
      </c>
      <c r="D1636" t="str">
        <f>IF(Raw_data_US_healthcare[[#This Row],[Age]]&lt;35,"Young",IF(Raw_data_US_healthcare[[#This Row],[Age]]&lt;60,"Middle","Senior"))</f>
        <v>Senior</v>
      </c>
      <c r="E1636" t="s">
        <v>16</v>
      </c>
      <c r="F1636" t="s">
        <v>49</v>
      </c>
      <c r="G1636" t="s">
        <v>49</v>
      </c>
      <c r="H1636" t="s">
        <v>26516</v>
      </c>
      <c r="I1636" s="2">
        <v>44212</v>
      </c>
      <c r="J1636" t="s">
        <v>4785</v>
      </c>
      <c r="K1636" t="s">
        <v>4786</v>
      </c>
      <c r="L1636" t="s">
        <v>21</v>
      </c>
      <c r="M1636">
        <v>13600.018599999999</v>
      </c>
      <c r="N1636">
        <v>468</v>
      </c>
      <c r="O1636" t="s">
        <v>39</v>
      </c>
      <c r="P1636" t="s">
        <v>39</v>
      </c>
      <c r="Q1636" s="2">
        <v>44237</v>
      </c>
      <c r="R1636" t="s">
        <v>32</v>
      </c>
      <c r="S1636" t="s">
        <v>33</v>
      </c>
      <c r="T1636">
        <f>_xlfn.DAYS(Raw_data_US_healthcare[[#This Row],[Discharge Date]],Raw_data_US_healthcare[[#This Row],[Date of Admission]])</f>
        <v>25</v>
      </c>
    </row>
    <row r="1637" spans="1:20" x14ac:dyDescent="0.3">
      <c r="A1637" t="s">
        <v>26512</v>
      </c>
      <c r="B1637" t="s">
        <v>4787</v>
      </c>
      <c r="C1637">
        <v>22</v>
      </c>
      <c r="D1637" t="str">
        <f>IF(Raw_data_US_healthcare[[#This Row],[Age]]&lt;35,"Young",IF(Raw_data_US_healthcare[[#This Row],[Age]]&lt;60,"Middle","Senior"))</f>
        <v>Young</v>
      </c>
      <c r="E1637" t="s">
        <v>26</v>
      </c>
      <c r="F1637" t="s">
        <v>49</v>
      </c>
      <c r="G1637" t="s">
        <v>49</v>
      </c>
      <c r="H1637" t="s">
        <v>26516</v>
      </c>
      <c r="I1637" s="2">
        <v>44115</v>
      </c>
      <c r="J1637" t="s">
        <v>4788</v>
      </c>
      <c r="K1637" t="s">
        <v>4789</v>
      </c>
      <c r="L1637" t="s">
        <v>31</v>
      </c>
      <c r="M1637">
        <v>23545.8037</v>
      </c>
      <c r="N1637">
        <v>444</v>
      </c>
      <c r="O1637" t="s">
        <v>43</v>
      </c>
      <c r="P1637" t="s">
        <v>43</v>
      </c>
      <c r="Q1637" s="2">
        <v>44143</v>
      </c>
      <c r="R1637" t="s">
        <v>83</v>
      </c>
      <c r="S1637" t="s">
        <v>24</v>
      </c>
      <c r="T1637">
        <f>_xlfn.DAYS(Raw_data_US_healthcare[[#This Row],[Discharge Date]],Raw_data_US_healthcare[[#This Row],[Date of Admission]])</f>
        <v>28</v>
      </c>
    </row>
    <row r="1638" spans="1:20" x14ac:dyDescent="0.3">
      <c r="A1638" t="s">
        <v>26511</v>
      </c>
      <c r="B1638" t="s">
        <v>4790</v>
      </c>
      <c r="C1638">
        <v>85</v>
      </c>
      <c r="D1638" t="str">
        <f>IF(Raw_data_US_healthcare[[#This Row],[Age]]&lt;35,"Young",IF(Raw_data_US_healthcare[[#This Row],[Age]]&lt;60,"Middle","Senior"))</f>
        <v>Senior</v>
      </c>
      <c r="E1638" t="s">
        <v>16</v>
      </c>
      <c r="F1638" t="s">
        <v>228</v>
      </c>
      <c r="G1638" t="s">
        <v>228</v>
      </c>
      <c r="H1638" t="s">
        <v>26514</v>
      </c>
      <c r="I1638" s="2">
        <v>44298</v>
      </c>
      <c r="J1638" t="s">
        <v>4791</v>
      </c>
      <c r="K1638" t="s">
        <v>1630</v>
      </c>
      <c r="L1638" t="s">
        <v>21</v>
      </c>
      <c r="M1638">
        <v>23395.6623</v>
      </c>
      <c r="N1638">
        <v>184</v>
      </c>
      <c r="O1638" t="s">
        <v>22</v>
      </c>
      <c r="P1638" t="s">
        <v>22</v>
      </c>
      <c r="Q1638" s="2">
        <v>44310</v>
      </c>
      <c r="R1638" t="s">
        <v>48</v>
      </c>
      <c r="S1638" t="s">
        <v>45</v>
      </c>
      <c r="T1638">
        <f>_xlfn.DAYS(Raw_data_US_healthcare[[#This Row],[Discharge Date]],Raw_data_US_healthcare[[#This Row],[Date of Admission]])</f>
        <v>12</v>
      </c>
    </row>
    <row r="1639" spans="1:20" x14ac:dyDescent="0.3">
      <c r="A1639" t="s">
        <v>26511</v>
      </c>
      <c r="B1639" t="s">
        <v>4792</v>
      </c>
      <c r="C1639">
        <v>42</v>
      </c>
      <c r="D1639" t="str">
        <f>IF(Raw_data_US_healthcare[[#This Row],[Age]]&lt;35,"Young",IF(Raw_data_US_healthcare[[#This Row],[Age]]&lt;60,"Middle","Senior"))</f>
        <v>Middle</v>
      </c>
      <c r="E1639" t="s">
        <v>16</v>
      </c>
      <c r="F1639" t="s">
        <v>113</v>
      </c>
      <c r="G1639" t="s">
        <v>113</v>
      </c>
      <c r="H1639" t="s">
        <v>26516</v>
      </c>
      <c r="I1639" s="2">
        <v>44974</v>
      </c>
      <c r="J1639" t="s">
        <v>4793</v>
      </c>
      <c r="K1639" t="s">
        <v>4794</v>
      </c>
      <c r="L1639" t="s">
        <v>60</v>
      </c>
      <c r="M1639">
        <v>23146.498</v>
      </c>
      <c r="N1639">
        <v>173</v>
      </c>
      <c r="O1639" t="s">
        <v>39</v>
      </c>
      <c r="P1639" t="s">
        <v>39</v>
      </c>
      <c r="Q1639" s="2">
        <v>44995</v>
      </c>
      <c r="R1639" t="s">
        <v>32</v>
      </c>
      <c r="S1639" t="s">
        <v>33</v>
      </c>
      <c r="T1639">
        <f>_xlfn.DAYS(Raw_data_US_healthcare[[#This Row],[Discharge Date]],Raw_data_US_healthcare[[#This Row],[Date of Admission]])</f>
        <v>21</v>
      </c>
    </row>
    <row r="1640" spans="1:20" x14ac:dyDescent="0.3">
      <c r="A1640" t="s">
        <v>26511</v>
      </c>
      <c r="B1640" t="s">
        <v>4795</v>
      </c>
      <c r="C1640">
        <v>24</v>
      </c>
      <c r="D1640" t="str">
        <f>IF(Raw_data_US_healthcare[[#This Row],[Age]]&lt;35,"Young",IF(Raw_data_US_healthcare[[#This Row],[Age]]&lt;60,"Middle","Senior"))</f>
        <v>Young</v>
      </c>
      <c r="E1640" t="s">
        <v>16</v>
      </c>
      <c r="F1640" t="s">
        <v>62</v>
      </c>
      <c r="G1640" t="s">
        <v>62</v>
      </c>
      <c r="H1640" t="s">
        <v>28</v>
      </c>
      <c r="I1640" s="2">
        <v>44970</v>
      </c>
      <c r="J1640" t="s">
        <v>4796</v>
      </c>
      <c r="K1640" t="s">
        <v>4797</v>
      </c>
      <c r="L1640" t="s">
        <v>31</v>
      </c>
      <c r="M1640">
        <v>10590.9583</v>
      </c>
      <c r="N1640">
        <v>251</v>
      </c>
      <c r="O1640" t="s">
        <v>43</v>
      </c>
      <c r="P1640" t="s">
        <v>43</v>
      </c>
      <c r="Q1640" s="2">
        <v>44992</v>
      </c>
      <c r="R1640" t="s">
        <v>83</v>
      </c>
      <c r="S1640" t="s">
        <v>24</v>
      </c>
      <c r="T1640">
        <f>_xlfn.DAYS(Raw_data_US_healthcare[[#This Row],[Discharge Date]],Raw_data_US_healthcare[[#This Row],[Date of Admission]])</f>
        <v>22</v>
      </c>
    </row>
    <row r="1641" spans="1:20" x14ac:dyDescent="0.3">
      <c r="A1641" t="s">
        <v>26512</v>
      </c>
      <c r="B1641" t="s">
        <v>4798</v>
      </c>
      <c r="C1641">
        <v>36</v>
      </c>
      <c r="D1641" t="str">
        <f>IF(Raw_data_US_healthcare[[#This Row],[Age]]&lt;35,"Young",IF(Raw_data_US_healthcare[[#This Row],[Age]]&lt;60,"Middle","Senior"))</f>
        <v>Middle</v>
      </c>
      <c r="E1641" t="s">
        <v>26</v>
      </c>
      <c r="F1641" t="s">
        <v>17</v>
      </c>
      <c r="G1641" t="s">
        <v>17</v>
      </c>
      <c r="H1641" t="s">
        <v>26516</v>
      </c>
      <c r="I1641" s="2">
        <v>44166</v>
      </c>
      <c r="J1641" t="s">
        <v>4799</v>
      </c>
      <c r="K1641" t="s">
        <v>4800</v>
      </c>
      <c r="L1641" t="s">
        <v>52</v>
      </c>
      <c r="M1641">
        <v>29414.5687</v>
      </c>
      <c r="N1641">
        <v>425</v>
      </c>
      <c r="O1641" t="s">
        <v>22</v>
      </c>
      <c r="P1641" t="s">
        <v>22</v>
      </c>
      <c r="Q1641" s="2">
        <v>44179</v>
      </c>
      <c r="R1641" t="s">
        <v>23</v>
      </c>
      <c r="S1641" t="s">
        <v>33</v>
      </c>
      <c r="T1641">
        <f>_xlfn.DAYS(Raw_data_US_healthcare[[#This Row],[Discharge Date]],Raw_data_US_healthcare[[#This Row],[Date of Admission]])</f>
        <v>13</v>
      </c>
    </row>
    <row r="1642" spans="1:20" x14ac:dyDescent="0.3">
      <c r="A1642" t="s">
        <v>26512</v>
      </c>
      <c r="B1642" t="s">
        <v>4801</v>
      </c>
      <c r="C1642">
        <v>75</v>
      </c>
      <c r="D1642" t="str">
        <f>IF(Raw_data_US_healthcare[[#This Row],[Age]]&lt;35,"Young",IF(Raw_data_US_healthcare[[#This Row],[Age]]&lt;60,"Middle","Senior"))</f>
        <v>Senior</v>
      </c>
      <c r="E1642" t="s">
        <v>26</v>
      </c>
      <c r="F1642" t="s">
        <v>17</v>
      </c>
      <c r="G1642" t="s">
        <v>17</v>
      </c>
      <c r="H1642" t="s">
        <v>26514</v>
      </c>
      <c r="I1642" s="2">
        <v>43881</v>
      </c>
      <c r="J1642" t="s">
        <v>4802</v>
      </c>
      <c r="K1642" t="s">
        <v>4803</v>
      </c>
      <c r="L1642" t="s">
        <v>60</v>
      </c>
      <c r="M1642">
        <v>22599.523399999998</v>
      </c>
      <c r="N1642">
        <v>348</v>
      </c>
      <c r="O1642" t="s">
        <v>22</v>
      </c>
      <c r="P1642" t="s">
        <v>22</v>
      </c>
      <c r="Q1642" s="2">
        <v>43895</v>
      </c>
      <c r="R1642" t="s">
        <v>83</v>
      </c>
      <c r="S1642" t="s">
        <v>24</v>
      </c>
      <c r="T1642">
        <f>_xlfn.DAYS(Raw_data_US_healthcare[[#This Row],[Discharge Date]],Raw_data_US_healthcare[[#This Row],[Date of Admission]])</f>
        <v>14</v>
      </c>
    </row>
    <row r="1643" spans="1:20" x14ac:dyDescent="0.3">
      <c r="A1643" t="s">
        <v>26512</v>
      </c>
      <c r="B1643" t="s">
        <v>4804</v>
      </c>
      <c r="C1643">
        <v>55</v>
      </c>
      <c r="D1643" t="str">
        <f>IF(Raw_data_US_healthcare[[#This Row],[Age]]&lt;35,"Young",IF(Raw_data_US_healthcare[[#This Row],[Age]]&lt;60,"Middle","Senior"))</f>
        <v>Middle</v>
      </c>
      <c r="E1643" t="s">
        <v>26</v>
      </c>
      <c r="F1643" t="s">
        <v>17</v>
      </c>
      <c r="G1643" t="s">
        <v>17</v>
      </c>
      <c r="H1643" t="s">
        <v>26516</v>
      </c>
      <c r="I1643" s="2">
        <v>44963</v>
      </c>
      <c r="J1643" t="s">
        <v>4805</v>
      </c>
      <c r="K1643" t="s">
        <v>4806</v>
      </c>
      <c r="L1643" t="s">
        <v>31</v>
      </c>
      <c r="M1643">
        <v>4978.2307000000001</v>
      </c>
      <c r="N1643">
        <v>174</v>
      </c>
      <c r="O1643" t="s">
        <v>22</v>
      </c>
      <c r="P1643" t="s">
        <v>22</v>
      </c>
      <c r="Q1643" s="2">
        <v>44966</v>
      </c>
      <c r="R1643" t="s">
        <v>83</v>
      </c>
      <c r="S1643" t="s">
        <v>45</v>
      </c>
      <c r="T1643">
        <f>_xlfn.DAYS(Raw_data_US_healthcare[[#This Row],[Discharge Date]],Raw_data_US_healthcare[[#This Row],[Date of Admission]])</f>
        <v>3</v>
      </c>
    </row>
    <row r="1644" spans="1:20" x14ac:dyDescent="0.3">
      <c r="A1644" t="s">
        <v>26512</v>
      </c>
      <c r="B1644" t="s">
        <v>4807</v>
      </c>
      <c r="C1644">
        <v>39</v>
      </c>
      <c r="D1644" t="str">
        <f>IF(Raw_data_US_healthcare[[#This Row],[Age]]&lt;35,"Young",IF(Raw_data_US_healthcare[[#This Row],[Age]]&lt;60,"Middle","Senior"))</f>
        <v>Middle</v>
      </c>
      <c r="E1644" t="s">
        <v>26</v>
      </c>
      <c r="F1644" t="s">
        <v>49</v>
      </c>
      <c r="G1644" t="s">
        <v>49</v>
      </c>
      <c r="H1644" t="s">
        <v>26516</v>
      </c>
      <c r="I1644" s="2">
        <v>43652</v>
      </c>
      <c r="J1644" t="s">
        <v>4808</v>
      </c>
      <c r="K1644" t="s">
        <v>4809</v>
      </c>
      <c r="L1644" t="s">
        <v>21</v>
      </c>
      <c r="M1644">
        <v>15845.106599999999</v>
      </c>
      <c r="N1644">
        <v>292</v>
      </c>
      <c r="O1644" t="s">
        <v>43</v>
      </c>
      <c r="P1644" t="s">
        <v>43</v>
      </c>
      <c r="Q1644" s="2">
        <v>43660</v>
      </c>
      <c r="R1644" t="s">
        <v>23</v>
      </c>
      <c r="S1644" t="s">
        <v>24</v>
      </c>
      <c r="T1644">
        <f>_xlfn.DAYS(Raw_data_US_healthcare[[#This Row],[Discharge Date]],Raw_data_US_healthcare[[#This Row],[Date of Admission]])</f>
        <v>8</v>
      </c>
    </row>
    <row r="1645" spans="1:20" x14ac:dyDescent="0.3">
      <c r="A1645" t="s">
        <v>26511</v>
      </c>
      <c r="B1645" t="s">
        <v>4810</v>
      </c>
      <c r="C1645">
        <v>26</v>
      </c>
      <c r="D1645" t="str">
        <f>IF(Raw_data_US_healthcare[[#This Row],[Age]]&lt;35,"Young",IF(Raw_data_US_healthcare[[#This Row],[Age]]&lt;60,"Middle","Senior"))</f>
        <v>Young</v>
      </c>
      <c r="E1645" t="s">
        <v>16</v>
      </c>
      <c r="F1645" t="s">
        <v>17</v>
      </c>
      <c r="G1645" t="s">
        <v>17</v>
      </c>
      <c r="H1645" t="s">
        <v>28</v>
      </c>
      <c r="I1645" s="2">
        <v>45061</v>
      </c>
      <c r="J1645" t="s">
        <v>4811</v>
      </c>
      <c r="K1645" t="s">
        <v>2282</v>
      </c>
      <c r="L1645" t="s">
        <v>60</v>
      </c>
      <c r="M1645">
        <v>12006.189</v>
      </c>
      <c r="N1645">
        <v>351</v>
      </c>
      <c r="O1645" t="s">
        <v>43</v>
      </c>
      <c r="P1645" t="s">
        <v>43</v>
      </c>
      <c r="Q1645" s="2">
        <v>45080</v>
      </c>
      <c r="R1645" t="s">
        <v>23</v>
      </c>
      <c r="S1645" t="s">
        <v>24</v>
      </c>
      <c r="T1645">
        <f>_xlfn.DAYS(Raw_data_US_healthcare[[#This Row],[Discharge Date]],Raw_data_US_healthcare[[#This Row],[Date of Admission]])</f>
        <v>19</v>
      </c>
    </row>
    <row r="1646" spans="1:20" x14ac:dyDescent="0.3">
      <c r="A1646" t="s">
        <v>26512</v>
      </c>
      <c r="B1646" t="s">
        <v>4812</v>
      </c>
      <c r="C1646">
        <v>68</v>
      </c>
      <c r="D1646" t="str">
        <f>IF(Raw_data_US_healthcare[[#This Row],[Age]]&lt;35,"Young",IF(Raw_data_US_healthcare[[#This Row],[Age]]&lt;60,"Middle","Senior"))</f>
        <v>Senior</v>
      </c>
      <c r="E1646" t="s">
        <v>26</v>
      </c>
      <c r="F1646" t="s">
        <v>35</v>
      </c>
      <c r="G1646" t="s">
        <v>35</v>
      </c>
      <c r="H1646" t="s">
        <v>26516</v>
      </c>
      <c r="I1646" s="2">
        <v>45067</v>
      </c>
      <c r="J1646" t="s">
        <v>4813</v>
      </c>
      <c r="K1646" t="s">
        <v>4814</v>
      </c>
      <c r="L1646" t="s">
        <v>52</v>
      </c>
      <c r="M1646">
        <v>23473.507399999999</v>
      </c>
      <c r="N1646">
        <v>477</v>
      </c>
      <c r="O1646" t="s">
        <v>39</v>
      </c>
      <c r="P1646" t="s">
        <v>39</v>
      </c>
      <c r="Q1646" s="2">
        <v>45081</v>
      </c>
      <c r="R1646" t="s">
        <v>83</v>
      </c>
      <c r="S1646" t="s">
        <v>45</v>
      </c>
      <c r="T1646">
        <f>_xlfn.DAYS(Raw_data_US_healthcare[[#This Row],[Discharge Date]],Raw_data_US_healthcare[[#This Row],[Date of Admission]])</f>
        <v>14</v>
      </c>
    </row>
    <row r="1647" spans="1:20" x14ac:dyDescent="0.3">
      <c r="A1647" t="s">
        <v>26511</v>
      </c>
      <c r="B1647" t="s">
        <v>4815</v>
      </c>
      <c r="C1647">
        <v>53</v>
      </c>
      <c r="D1647" t="str">
        <f>IF(Raw_data_US_healthcare[[#This Row],[Age]]&lt;35,"Young",IF(Raw_data_US_healthcare[[#This Row],[Age]]&lt;60,"Middle","Senior"))</f>
        <v>Middle</v>
      </c>
      <c r="E1647" t="s">
        <v>16</v>
      </c>
      <c r="F1647" t="s">
        <v>17</v>
      </c>
      <c r="G1647" t="s">
        <v>17</v>
      </c>
      <c r="H1647" t="s">
        <v>18</v>
      </c>
      <c r="I1647" s="2">
        <v>44651</v>
      </c>
      <c r="J1647" t="s">
        <v>4816</v>
      </c>
      <c r="K1647" t="s">
        <v>133</v>
      </c>
      <c r="L1647" t="s">
        <v>31</v>
      </c>
      <c r="M1647">
        <v>42333.725400000003</v>
      </c>
      <c r="N1647">
        <v>463</v>
      </c>
      <c r="O1647" t="s">
        <v>39</v>
      </c>
      <c r="P1647" t="s">
        <v>39</v>
      </c>
      <c r="Q1647" s="2">
        <v>44653</v>
      </c>
      <c r="R1647" t="s">
        <v>32</v>
      </c>
      <c r="S1647" t="s">
        <v>45</v>
      </c>
      <c r="T1647">
        <f>_xlfn.DAYS(Raw_data_US_healthcare[[#This Row],[Discharge Date]],Raw_data_US_healthcare[[#This Row],[Date of Admission]])</f>
        <v>2</v>
      </c>
    </row>
    <row r="1648" spans="1:20" x14ac:dyDescent="0.3">
      <c r="A1648" t="s">
        <v>26511</v>
      </c>
      <c r="B1648" t="s">
        <v>4817</v>
      </c>
      <c r="C1648">
        <v>23</v>
      </c>
      <c r="D1648" t="str">
        <f>IF(Raw_data_US_healthcare[[#This Row],[Age]]&lt;35,"Young",IF(Raw_data_US_healthcare[[#This Row],[Age]]&lt;60,"Middle","Senior"))</f>
        <v>Young</v>
      </c>
      <c r="E1648" t="s">
        <v>16</v>
      </c>
      <c r="F1648" t="s">
        <v>228</v>
      </c>
      <c r="G1648" t="s">
        <v>228</v>
      </c>
      <c r="H1648" t="s">
        <v>26516</v>
      </c>
      <c r="I1648" s="2">
        <v>44330</v>
      </c>
      <c r="J1648" t="s">
        <v>4818</v>
      </c>
      <c r="K1648" t="s">
        <v>4819</v>
      </c>
      <c r="L1648" t="s">
        <v>56</v>
      </c>
      <c r="M1648">
        <v>21899.321199999998</v>
      </c>
      <c r="N1648">
        <v>382</v>
      </c>
      <c r="O1648" t="s">
        <v>22</v>
      </c>
      <c r="P1648" t="s">
        <v>22</v>
      </c>
      <c r="Q1648" s="2">
        <v>44336</v>
      </c>
      <c r="R1648" t="s">
        <v>83</v>
      </c>
      <c r="S1648" t="s">
        <v>24</v>
      </c>
      <c r="T1648">
        <f>_xlfn.DAYS(Raw_data_US_healthcare[[#This Row],[Discharge Date]],Raw_data_US_healthcare[[#This Row],[Date of Admission]])</f>
        <v>6</v>
      </c>
    </row>
    <row r="1649" spans="1:20" x14ac:dyDescent="0.3">
      <c r="A1649" t="s">
        <v>26511</v>
      </c>
      <c r="B1649" t="s">
        <v>4820</v>
      </c>
      <c r="C1649">
        <v>77</v>
      </c>
      <c r="D1649" t="str">
        <f>IF(Raw_data_US_healthcare[[#This Row],[Age]]&lt;35,"Young",IF(Raw_data_US_healthcare[[#This Row],[Age]]&lt;60,"Middle","Senior"))</f>
        <v>Senior</v>
      </c>
      <c r="E1649" t="s">
        <v>16</v>
      </c>
      <c r="F1649" t="s">
        <v>88</v>
      </c>
      <c r="G1649" t="s">
        <v>88</v>
      </c>
      <c r="H1649" t="s">
        <v>26514</v>
      </c>
      <c r="I1649" s="2">
        <v>44044</v>
      </c>
      <c r="J1649" t="s">
        <v>4821</v>
      </c>
      <c r="K1649" t="s">
        <v>4822</v>
      </c>
      <c r="L1649" t="s">
        <v>52</v>
      </c>
      <c r="M1649">
        <v>7810.7512999999999</v>
      </c>
      <c r="N1649">
        <v>396</v>
      </c>
      <c r="O1649" t="s">
        <v>43</v>
      </c>
      <c r="P1649" t="s">
        <v>43</v>
      </c>
      <c r="Q1649" s="2">
        <v>44045</v>
      </c>
      <c r="R1649" t="s">
        <v>48</v>
      </c>
      <c r="S1649" t="s">
        <v>24</v>
      </c>
      <c r="T1649">
        <f>_xlfn.DAYS(Raw_data_US_healthcare[[#This Row],[Discharge Date]],Raw_data_US_healthcare[[#This Row],[Date of Admission]])</f>
        <v>1</v>
      </c>
    </row>
    <row r="1650" spans="1:20" x14ac:dyDescent="0.3">
      <c r="A1650" t="s">
        <v>26512</v>
      </c>
      <c r="B1650" t="s">
        <v>4823</v>
      </c>
      <c r="C1650">
        <v>80</v>
      </c>
      <c r="D1650" t="str">
        <f>IF(Raw_data_US_healthcare[[#This Row],[Age]]&lt;35,"Young",IF(Raw_data_US_healthcare[[#This Row],[Age]]&lt;60,"Middle","Senior"))</f>
        <v>Senior</v>
      </c>
      <c r="E1650" t="s">
        <v>26</v>
      </c>
      <c r="F1650" t="s">
        <v>62</v>
      </c>
      <c r="G1650" t="s">
        <v>62</v>
      </c>
      <c r="H1650" t="s">
        <v>26514</v>
      </c>
      <c r="I1650" s="2">
        <v>43741</v>
      </c>
      <c r="J1650" t="s">
        <v>4824</v>
      </c>
      <c r="K1650" t="s">
        <v>4825</v>
      </c>
      <c r="L1650" t="s">
        <v>60</v>
      </c>
      <c r="M1650">
        <v>32675.529600000002</v>
      </c>
      <c r="N1650">
        <v>226</v>
      </c>
      <c r="O1650" t="s">
        <v>43</v>
      </c>
      <c r="P1650" t="s">
        <v>43</v>
      </c>
      <c r="Q1650" s="2">
        <v>43744</v>
      </c>
      <c r="R1650" t="s">
        <v>48</v>
      </c>
      <c r="S1650" t="s">
        <v>24</v>
      </c>
      <c r="T1650">
        <f>_xlfn.DAYS(Raw_data_US_healthcare[[#This Row],[Discharge Date]],Raw_data_US_healthcare[[#This Row],[Date of Admission]])</f>
        <v>3</v>
      </c>
    </row>
    <row r="1651" spans="1:20" x14ac:dyDescent="0.3">
      <c r="A1651" t="s">
        <v>26511</v>
      </c>
      <c r="B1651" t="s">
        <v>4826</v>
      </c>
      <c r="C1651">
        <v>19</v>
      </c>
      <c r="D1651" t="str">
        <f>IF(Raw_data_US_healthcare[[#This Row],[Age]]&lt;35,"Young",IF(Raw_data_US_healthcare[[#This Row],[Age]]&lt;60,"Middle","Senior"))</f>
        <v>Young</v>
      </c>
      <c r="E1651" t="s">
        <v>16</v>
      </c>
      <c r="F1651" t="s">
        <v>35</v>
      </c>
      <c r="G1651" t="s">
        <v>35</v>
      </c>
      <c r="H1651" t="s">
        <v>26516</v>
      </c>
      <c r="I1651" s="2">
        <v>45181</v>
      </c>
      <c r="J1651" t="s">
        <v>4827</v>
      </c>
      <c r="K1651" t="s">
        <v>4828</v>
      </c>
      <c r="L1651" t="s">
        <v>21</v>
      </c>
      <c r="M1651">
        <v>15344.915800000001</v>
      </c>
      <c r="N1651">
        <v>267</v>
      </c>
      <c r="O1651" t="s">
        <v>39</v>
      </c>
      <c r="P1651" t="s">
        <v>39</v>
      </c>
      <c r="Q1651" s="2">
        <v>45207</v>
      </c>
      <c r="R1651" t="s">
        <v>48</v>
      </c>
      <c r="S1651" t="s">
        <v>33</v>
      </c>
      <c r="T1651">
        <f>_xlfn.DAYS(Raw_data_US_healthcare[[#This Row],[Discharge Date]],Raw_data_US_healthcare[[#This Row],[Date of Admission]])</f>
        <v>26</v>
      </c>
    </row>
    <row r="1652" spans="1:20" x14ac:dyDescent="0.3">
      <c r="A1652" t="s">
        <v>26511</v>
      </c>
      <c r="B1652" t="s">
        <v>1684</v>
      </c>
      <c r="C1652">
        <v>39</v>
      </c>
      <c r="D1652" t="str">
        <f>IF(Raw_data_US_healthcare[[#This Row],[Age]]&lt;35,"Young",IF(Raw_data_US_healthcare[[#This Row],[Age]]&lt;60,"Middle","Senior"))</f>
        <v>Middle</v>
      </c>
      <c r="E1652" t="s">
        <v>16</v>
      </c>
      <c r="F1652" t="s">
        <v>228</v>
      </c>
      <c r="G1652" t="s">
        <v>228</v>
      </c>
      <c r="H1652" t="s">
        <v>69</v>
      </c>
      <c r="I1652" s="2">
        <v>44151</v>
      </c>
      <c r="J1652" t="s">
        <v>4829</v>
      </c>
      <c r="K1652" t="s">
        <v>4830</v>
      </c>
      <c r="L1652" t="s">
        <v>52</v>
      </c>
      <c r="M1652">
        <v>55360.87</v>
      </c>
      <c r="N1652">
        <v>413</v>
      </c>
      <c r="O1652" t="s">
        <v>39</v>
      </c>
      <c r="P1652" t="s">
        <v>39</v>
      </c>
      <c r="Q1652" s="2">
        <v>44167</v>
      </c>
      <c r="R1652" t="s">
        <v>83</v>
      </c>
      <c r="S1652" t="s">
        <v>45</v>
      </c>
      <c r="T1652">
        <f>_xlfn.DAYS(Raw_data_US_healthcare[[#This Row],[Discharge Date]],Raw_data_US_healthcare[[#This Row],[Date of Admission]])</f>
        <v>16</v>
      </c>
    </row>
    <row r="1653" spans="1:20" x14ac:dyDescent="0.3">
      <c r="A1653" t="s">
        <v>26511</v>
      </c>
      <c r="B1653" t="s">
        <v>4831</v>
      </c>
      <c r="C1653">
        <v>39</v>
      </c>
      <c r="D1653" t="str">
        <f>IF(Raw_data_US_healthcare[[#This Row],[Age]]&lt;35,"Young",IF(Raw_data_US_healthcare[[#This Row],[Age]]&lt;60,"Middle","Senior"))</f>
        <v>Middle</v>
      </c>
      <c r="E1653" t="s">
        <v>16</v>
      </c>
      <c r="F1653" t="s">
        <v>62</v>
      </c>
      <c r="G1653" t="s">
        <v>62</v>
      </c>
      <c r="H1653" t="s">
        <v>36</v>
      </c>
      <c r="I1653" s="2">
        <v>44143</v>
      </c>
      <c r="J1653" t="s">
        <v>4832</v>
      </c>
      <c r="K1653" t="s">
        <v>4833</v>
      </c>
      <c r="L1653" t="s">
        <v>52</v>
      </c>
      <c r="M1653">
        <v>7910.9162999999999</v>
      </c>
      <c r="N1653">
        <v>437</v>
      </c>
      <c r="O1653" t="s">
        <v>39</v>
      </c>
      <c r="P1653" t="s">
        <v>39</v>
      </c>
      <c r="Q1653" s="2">
        <v>44170</v>
      </c>
      <c r="R1653" t="s">
        <v>48</v>
      </c>
      <c r="S1653" t="s">
        <v>24</v>
      </c>
      <c r="T1653">
        <f>_xlfn.DAYS(Raw_data_US_healthcare[[#This Row],[Discharge Date]],Raw_data_US_healthcare[[#This Row],[Date of Admission]])</f>
        <v>27</v>
      </c>
    </row>
    <row r="1654" spans="1:20" x14ac:dyDescent="0.3">
      <c r="A1654" t="s">
        <v>26512</v>
      </c>
      <c r="B1654" t="s">
        <v>4834</v>
      </c>
      <c r="C1654">
        <v>75</v>
      </c>
      <c r="D1654" t="str">
        <f>IF(Raw_data_US_healthcare[[#This Row],[Age]]&lt;35,"Young",IF(Raw_data_US_healthcare[[#This Row],[Age]]&lt;60,"Middle","Senior"))</f>
        <v>Senior</v>
      </c>
      <c r="E1654" t="s">
        <v>26</v>
      </c>
      <c r="F1654" t="s">
        <v>62</v>
      </c>
      <c r="G1654" t="s">
        <v>62</v>
      </c>
      <c r="H1654" t="s">
        <v>69</v>
      </c>
      <c r="I1654" s="2">
        <v>43642</v>
      </c>
      <c r="J1654" t="s">
        <v>4835</v>
      </c>
      <c r="K1654" t="s">
        <v>4836</v>
      </c>
      <c r="L1654" t="s">
        <v>21</v>
      </c>
      <c r="M1654">
        <v>56999.356800000001</v>
      </c>
      <c r="N1654">
        <v>162</v>
      </c>
      <c r="O1654" t="s">
        <v>39</v>
      </c>
      <c r="P1654" t="s">
        <v>39</v>
      </c>
      <c r="Q1654" s="2">
        <v>43655</v>
      </c>
      <c r="R1654" t="s">
        <v>44</v>
      </c>
      <c r="S1654" t="s">
        <v>33</v>
      </c>
      <c r="T1654">
        <f>_xlfn.DAYS(Raw_data_US_healthcare[[#This Row],[Discharge Date]],Raw_data_US_healthcare[[#This Row],[Date of Admission]])</f>
        <v>13</v>
      </c>
    </row>
    <row r="1655" spans="1:20" x14ac:dyDescent="0.3">
      <c r="A1655" t="s">
        <v>26512</v>
      </c>
      <c r="B1655" t="s">
        <v>4837</v>
      </c>
      <c r="C1655">
        <v>62</v>
      </c>
      <c r="D1655" t="str">
        <f>IF(Raw_data_US_healthcare[[#This Row],[Age]]&lt;35,"Young",IF(Raw_data_US_healthcare[[#This Row],[Age]]&lt;60,"Middle","Senior"))</f>
        <v>Senior</v>
      </c>
      <c r="E1655" t="s">
        <v>26</v>
      </c>
      <c r="F1655" t="s">
        <v>228</v>
      </c>
      <c r="G1655" t="s">
        <v>228</v>
      </c>
      <c r="H1655" t="s">
        <v>36</v>
      </c>
      <c r="I1655" s="2">
        <v>43465</v>
      </c>
      <c r="J1655" t="s">
        <v>4838</v>
      </c>
      <c r="K1655" t="s">
        <v>4839</v>
      </c>
      <c r="L1655" t="s">
        <v>21</v>
      </c>
      <c r="M1655">
        <v>1662.9449999999999</v>
      </c>
      <c r="N1655">
        <v>110</v>
      </c>
      <c r="O1655" t="s">
        <v>43</v>
      </c>
      <c r="P1655" t="s">
        <v>43</v>
      </c>
      <c r="Q1655" s="2">
        <v>43488</v>
      </c>
      <c r="R1655" t="s">
        <v>32</v>
      </c>
      <c r="S1655" t="s">
        <v>33</v>
      </c>
      <c r="T1655">
        <f>_xlfn.DAYS(Raw_data_US_healthcare[[#This Row],[Discharge Date]],Raw_data_US_healthcare[[#This Row],[Date of Admission]])</f>
        <v>23</v>
      </c>
    </row>
    <row r="1656" spans="1:20" x14ac:dyDescent="0.3">
      <c r="A1656" t="s">
        <v>26511</v>
      </c>
      <c r="B1656" t="s">
        <v>4840</v>
      </c>
      <c r="C1656">
        <v>40</v>
      </c>
      <c r="D1656" t="str">
        <f>IF(Raw_data_US_healthcare[[#This Row],[Age]]&lt;35,"Young",IF(Raw_data_US_healthcare[[#This Row],[Age]]&lt;60,"Middle","Senior"))</f>
        <v>Middle</v>
      </c>
      <c r="E1656" t="s">
        <v>16</v>
      </c>
      <c r="F1656" t="s">
        <v>27</v>
      </c>
      <c r="G1656" t="s">
        <v>27</v>
      </c>
      <c r="H1656" t="s">
        <v>69</v>
      </c>
      <c r="I1656" s="2">
        <v>44965</v>
      </c>
      <c r="J1656" t="s">
        <v>4841</v>
      </c>
      <c r="K1656" t="s">
        <v>4842</v>
      </c>
      <c r="L1656" t="s">
        <v>52</v>
      </c>
      <c r="M1656">
        <v>2463.0963999999999</v>
      </c>
      <c r="N1656">
        <v>262</v>
      </c>
      <c r="O1656" t="s">
        <v>39</v>
      </c>
      <c r="P1656" t="s">
        <v>39</v>
      </c>
      <c r="Q1656" s="2">
        <v>44966</v>
      </c>
      <c r="R1656" t="s">
        <v>32</v>
      </c>
      <c r="S1656" t="s">
        <v>45</v>
      </c>
      <c r="T1656">
        <f>_xlfn.DAYS(Raw_data_US_healthcare[[#This Row],[Discharge Date]],Raw_data_US_healthcare[[#This Row],[Date of Admission]])</f>
        <v>1</v>
      </c>
    </row>
    <row r="1657" spans="1:20" x14ac:dyDescent="0.3">
      <c r="A1657" t="s">
        <v>26511</v>
      </c>
      <c r="B1657" t="s">
        <v>4843</v>
      </c>
      <c r="C1657">
        <v>65</v>
      </c>
      <c r="D1657" t="str">
        <f>IF(Raw_data_US_healthcare[[#This Row],[Age]]&lt;35,"Young",IF(Raw_data_US_healthcare[[#This Row],[Age]]&lt;60,"Middle","Senior"))</f>
        <v>Senior</v>
      </c>
      <c r="E1657" t="s">
        <v>16</v>
      </c>
      <c r="F1657" t="s">
        <v>228</v>
      </c>
      <c r="G1657" t="s">
        <v>228</v>
      </c>
      <c r="H1657" t="s">
        <v>36</v>
      </c>
      <c r="I1657" s="2">
        <v>43443</v>
      </c>
      <c r="J1657" t="s">
        <v>4844</v>
      </c>
      <c r="K1657" t="s">
        <v>4845</v>
      </c>
      <c r="L1657" t="s">
        <v>21</v>
      </c>
      <c r="M1657">
        <v>7950.7367999999997</v>
      </c>
      <c r="N1657">
        <v>179</v>
      </c>
      <c r="O1657" t="s">
        <v>39</v>
      </c>
      <c r="P1657" t="s">
        <v>39</v>
      </c>
      <c r="Q1657" s="2">
        <v>43454</v>
      </c>
      <c r="R1657" t="s">
        <v>44</v>
      </c>
      <c r="S1657" t="s">
        <v>45</v>
      </c>
      <c r="T1657">
        <f>_xlfn.DAYS(Raw_data_US_healthcare[[#This Row],[Discharge Date]],Raw_data_US_healthcare[[#This Row],[Date of Admission]])</f>
        <v>11</v>
      </c>
    </row>
    <row r="1658" spans="1:20" x14ac:dyDescent="0.3">
      <c r="A1658" t="s">
        <v>26512</v>
      </c>
      <c r="B1658" t="s">
        <v>4846</v>
      </c>
      <c r="C1658">
        <v>72</v>
      </c>
      <c r="D1658" t="str">
        <f>IF(Raw_data_US_healthcare[[#This Row],[Age]]&lt;35,"Young",IF(Raw_data_US_healthcare[[#This Row],[Age]]&lt;60,"Middle","Senior"))</f>
        <v>Senior</v>
      </c>
      <c r="E1658" t="s">
        <v>26</v>
      </c>
      <c r="F1658" t="s">
        <v>17</v>
      </c>
      <c r="G1658" t="s">
        <v>17</v>
      </c>
      <c r="H1658" t="s">
        <v>36</v>
      </c>
      <c r="I1658" s="2">
        <v>45204</v>
      </c>
      <c r="J1658" t="s">
        <v>4847</v>
      </c>
      <c r="K1658" t="s">
        <v>4848</v>
      </c>
      <c r="L1658" t="s">
        <v>21</v>
      </c>
      <c r="M1658">
        <v>3203.7437</v>
      </c>
      <c r="N1658">
        <v>413</v>
      </c>
      <c r="O1658" t="s">
        <v>43</v>
      </c>
      <c r="P1658" t="s">
        <v>43</v>
      </c>
      <c r="Q1658" s="2">
        <v>45231</v>
      </c>
      <c r="R1658" t="s">
        <v>48</v>
      </c>
      <c r="S1658" t="s">
        <v>45</v>
      </c>
      <c r="T1658">
        <f>_xlfn.DAYS(Raw_data_US_healthcare[[#This Row],[Discharge Date]],Raw_data_US_healthcare[[#This Row],[Date of Admission]])</f>
        <v>27</v>
      </c>
    </row>
    <row r="1659" spans="1:20" x14ac:dyDescent="0.3">
      <c r="A1659" t="s">
        <v>26512</v>
      </c>
      <c r="B1659" t="s">
        <v>4849</v>
      </c>
      <c r="C1659">
        <v>69</v>
      </c>
      <c r="D1659" t="str">
        <f>IF(Raw_data_US_healthcare[[#This Row],[Age]]&lt;35,"Young",IF(Raw_data_US_healthcare[[#This Row],[Age]]&lt;60,"Middle","Senior"))</f>
        <v>Senior</v>
      </c>
      <c r="E1659" t="s">
        <v>26</v>
      </c>
      <c r="F1659" t="s">
        <v>113</v>
      </c>
      <c r="G1659" t="s">
        <v>113</v>
      </c>
      <c r="H1659" t="s">
        <v>28</v>
      </c>
      <c r="I1659" s="2">
        <v>45008</v>
      </c>
      <c r="J1659" t="s">
        <v>4850</v>
      </c>
      <c r="K1659" t="s">
        <v>4851</v>
      </c>
      <c r="L1659" t="s">
        <v>21</v>
      </c>
      <c r="M1659">
        <v>27372.088</v>
      </c>
      <c r="N1659">
        <v>474</v>
      </c>
      <c r="O1659" t="s">
        <v>43</v>
      </c>
      <c r="P1659" t="s">
        <v>43</v>
      </c>
      <c r="Q1659" s="2">
        <v>45020</v>
      </c>
      <c r="R1659" t="s">
        <v>44</v>
      </c>
      <c r="S1659" t="s">
        <v>45</v>
      </c>
      <c r="T1659">
        <f>_xlfn.DAYS(Raw_data_US_healthcare[[#This Row],[Discharge Date]],Raw_data_US_healthcare[[#This Row],[Date of Admission]])</f>
        <v>12</v>
      </c>
    </row>
    <row r="1660" spans="1:20" x14ac:dyDescent="0.3">
      <c r="A1660" t="s">
        <v>26511</v>
      </c>
      <c r="B1660" t="s">
        <v>4852</v>
      </c>
      <c r="C1660">
        <v>79</v>
      </c>
      <c r="D1660" t="str">
        <f>IF(Raw_data_US_healthcare[[#This Row],[Age]]&lt;35,"Young",IF(Raw_data_US_healthcare[[#This Row],[Age]]&lt;60,"Middle","Senior"))</f>
        <v>Senior</v>
      </c>
      <c r="E1660" t="s">
        <v>16</v>
      </c>
      <c r="F1660" t="s">
        <v>228</v>
      </c>
      <c r="G1660" t="s">
        <v>228</v>
      </c>
      <c r="H1660" t="s">
        <v>28</v>
      </c>
      <c r="I1660" s="2">
        <v>44600</v>
      </c>
      <c r="J1660" t="s">
        <v>4853</v>
      </c>
      <c r="K1660" t="s">
        <v>4854</v>
      </c>
      <c r="L1660" t="s">
        <v>21</v>
      </c>
      <c r="M1660">
        <v>25339.045300000002</v>
      </c>
      <c r="N1660">
        <v>433</v>
      </c>
      <c r="O1660" t="s">
        <v>43</v>
      </c>
      <c r="P1660" t="s">
        <v>43</v>
      </c>
      <c r="Q1660" s="2">
        <v>44605</v>
      </c>
      <c r="R1660" t="s">
        <v>48</v>
      </c>
      <c r="S1660" t="s">
        <v>45</v>
      </c>
      <c r="T1660">
        <f>_xlfn.DAYS(Raw_data_US_healthcare[[#This Row],[Discharge Date]],Raw_data_US_healthcare[[#This Row],[Date of Admission]])</f>
        <v>5</v>
      </c>
    </row>
    <row r="1661" spans="1:20" x14ac:dyDescent="0.3">
      <c r="A1661" t="s">
        <v>26512</v>
      </c>
      <c r="B1661" t="s">
        <v>4855</v>
      </c>
      <c r="C1661">
        <v>53</v>
      </c>
      <c r="D1661" t="str">
        <f>IF(Raw_data_US_healthcare[[#This Row],[Age]]&lt;35,"Young",IF(Raw_data_US_healthcare[[#This Row],[Age]]&lt;60,"Middle","Senior"))</f>
        <v>Middle</v>
      </c>
      <c r="E1661" t="s">
        <v>26</v>
      </c>
      <c r="F1661" t="s">
        <v>17</v>
      </c>
      <c r="G1661" t="s">
        <v>17</v>
      </c>
      <c r="H1661" t="s">
        <v>36</v>
      </c>
      <c r="I1661" s="2">
        <v>44353</v>
      </c>
      <c r="J1661" t="s">
        <v>4856</v>
      </c>
      <c r="K1661" t="s">
        <v>4857</v>
      </c>
      <c r="L1661" t="s">
        <v>60</v>
      </c>
      <c r="M1661">
        <v>21664.5615</v>
      </c>
      <c r="N1661">
        <v>384</v>
      </c>
      <c r="O1661" t="s">
        <v>43</v>
      </c>
      <c r="P1661" t="s">
        <v>43</v>
      </c>
      <c r="Q1661" s="2">
        <v>44381</v>
      </c>
      <c r="R1661" t="s">
        <v>48</v>
      </c>
      <c r="S1661" t="s">
        <v>45</v>
      </c>
      <c r="T1661">
        <f>_xlfn.DAYS(Raw_data_US_healthcare[[#This Row],[Discharge Date]],Raw_data_US_healthcare[[#This Row],[Date of Admission]])</f>
        <v>28</v>
      </c>
    </row>
    <row r="1662" spans="1:20" x14ac:dyDescent="0.3">
      <c r="A1662" t="s">
        <v>26511</v>
      </c>
      <c r="B1662" t="s">
        <v>4858</v>
      </c>
      <c r="C1662">
        <v>67</v>
      </c>
      <c r="D1662" t="str">
        <f>IF(Raw_data_US_healthcare[[#This Row],[Age]]&lt;35,"Young",IF(Raw_data_US_healthcare[[#This Row],[Age]]&lt;60,"Middle","Senior"))</f>
        <v>Senior</v>
      </c>
      <c r="E1662" t="s">
        <v>16</v>
      </c>
      <c r="F1662" t="s">
        <v>88</v>
      </c>
      <c r="G1662" t="s">
        <v>88</v>
      </c>
      <c r="H1662" t="s">
        <v>28</v>
      </c>
      <c r="I1662" s="2">
        <v>44115</v>
      </c>
      <c r="J1662" t="s">
        <v>4859</v>
      </c>
      <c r="K1662" t="s">
        <v>4860</v>
      </c>
      <c r="L1662" t="s">
        <v>21</v>
      </c>
      <c r="M1662">
        <v>32353.7052</v>
      </c>
      <c r="N1662">
        <v>339</v>
      </c>
      <c r="O1662" t="s">
        <v>43</v>
      </c>
      <c r="P1662" t="s">
        <v>43</v>
      </c>
      <c r="Q1662" s="2">
        <v>44144</v>
      </c>
      <c r="R1662" t="s">
        <v>44</v>
      </c>
      <c r="S1662" t="s">
        <v>33</v>
      </c>
      <c r="T1662">
        <f>_xlfn.DAYS(Raw_data_US_healthcare[[#This Row],[Discharge Date]],Raw_data_US_healthcare[[#This Row],[Date of Admission]])</f>
        <v>29</v>
      </c>
    </row>
    <row r="1663" spans="1:20" x14ac:dyDescent="0.3">
      <c r="A1663" t="s">
        <v>26511</v>
      </c>
      <c r="B1663" t="s">
        <v>4861</v>
      </c>
      <c r="C1663">
        <v>29</v>
      </c>
      <c r="D1663" t="str">
        <f>IF(Raw_data_US_healthcare[[#This Row],[Age]]&lt;35,"Young",IF(Raw_data_US_healthcare[[#This Row],[Age]]&lt;60,"Middle","Senior"))</f>
        <v>Young</v>
      </c>
      <c r="E1663" t="s">
        <v>16</v>
      </c>
      <c r="F1663" t="s">
        <v>228</v>
      </c>
      <c r="G1663" t="s">
        <v>228</v>
      </c>
      <c r="H1663" t="s">
        <v>28</v>
      </c>
      <c r="I1663" s="2">
        <v>44827</v>
      </c>
      <c r="J1663" t="s">
        <v>4862</v>
      </c>
      <c r="K1663" t="s">
        <v>4863</v>
      </c>
      <c r="L1663" t="s">
        <v>31</v>
      </c>
      <c r="M1663">
        <v>4571.6234999999997</v>
      </c>
      <c r="N1663">
        <v>435</v>
      </c>
      <c r="O1663" t="s">
        <v>43</v>
      </c>
      <c r="P1663" t="s">
        <v>43</v>
      </c>
      <c r="Q1663" s="2">
        <v>44854</v>
      </c>
      <c r="R1663" t="s">
        <v>83</v>
      </c>
      <c r="S1663" t="s">
        <v>33</v>
      </c>
      <c r="T1663">
        <f>_xlfn.DAYS(Raw_data_US_healthcare[[#This Row],[Discharge Date]],Raw_data_US_healthcare[[#This Row],[Date of Admission]])</f>
        <v>27</v>
      </c>
    </row>
    <row r="1664" spans="1:20" x14ac:dyDescent="0.3">
      <c r="A1664" t="s">
        <v>26512</v>
      </c>
      <c r="B1664" t="s">
        <v>4864</v>
      </c>
      <c r="C1664">
        <v>76</v>
      </c>
      <c r="D1664" t="str">
        <f>IF(Raw_data_US_healthcare[[#This Row],[Age]]&lt;35,"Young",IF(Raw_data_US_healthcare[[#This Row],[Age]]&lt;60,"Middle","Senior"))</f>
        <v>Senior</v>
      </c>
      <c r="E1664" t="s">
        <v>26</v>
      </c>
      <c r="F1664" t="s">
        <v>49</v>
      </c>
      <c r="G1664" t="s">
        <v>49</v>
      </c>
      <c r="H1664" t="s">
        <v>18</v>
      </c>
      <c r="I1664" s="2">
        <v>44608</v>
      </c>
      <c r="J1664" t="s">
        <v>4865</v>
      </c>
      <c r="K1664" t="s">
        <v>4866</v>
      </c>
      <c r="L1664" t="s">
        <v>21</v>
      </c>
      <c r="M1664">
        <v>39140.181299999997</v>
      </c>
      <c r="N1664">
        <v>136</v>
      </c>
      <c r="O1664" t="s">
        <v>39</v>
      </c>
      <c r="P1664" t="s">
        <v>39</v>
      </c>
      <c r="Q1664" s="2">
        <v>44617</v>
      </c>
      <c r="R1664" t="s">
        <v>32</v>
      </c>
      <c r="S1664" t="s">
        <v>24</v>
      </c>
      <c r="T1664">
        <f>_xlfn.DAYS(Raw_data_US_healthcare[[#This Row],[Discharge Date]],Raw_data_US_healthcare[[#This Row],[Date of Admission]])</f>
        <v>9</v>
      </c>
    </row>
    <row r="1665" spans="1:20" x14ac:dyDescent="0.3">
      <c r="A1665" t="s">
        <v>26512</v>
      </c>
      <c r="B1665" t="s">
        <v>4867</v>
      </c>
      <c r="C1665">
        <v>18</v>
      </c>
      <c r="D1665" t="str">
        <f>IF(Raw_data_US_healthcare[[#This Row],[Age]]&lt;35,"Young",IF(Raw_data_US_healthcare[[#This Row],[Age]]&lt;60,"Middle","Senior"))</f>
        <v>Young</v>
      </c>
      <c r="E1665" t="s">
        <v>26</v>
      </c>
      <c r="F1665" t="s">
        <v>228</v>
      </c>
      <c r="G1665" t="s">
        <v>228</v>
      </c>
      <c r="H1665" t="s">
        <v>26516</v>
      </c>
      <c r="I1665" s="2">
        <v>44695</v>
      </c>
      <c r="J1665" t="s">
        <v>4868</v>
      </c>
      <c r="K1665" t="s">
        <v>4869</v>
      </c>
      <c r="L1665" t="s">
        <v>56</v>
      </c>
      <c r="M1665">
        <v>6057.4255000000003</v>
      </c>
      <c r="N1665">
        <v>262</v>
      </c>
      <c r="O1665" t="s">
        <v>39</v>
      </c>
      <c r="P1665" t="s">
        <v>39</v>
      </c>
      <c r="Q1665" s="2">
        <v>44701</v>
      </c>
      <c r="R1665" t="s">
        <v>23</v>
      </c>
      <c r="S1665" t="s">
        <v>24</v>
      </c>
      <c r="T1665">
        <f>_xlfn.DAYS(Raw_data_US_healthcare[[#This Row],[Discharge Date]],Raw_data_US_healthcare[[#This Row],[Date of Admission]])</f>
        <v>6</v>
      </c>
    </row>
    <row r="1666" spans="1:20" x14ac:dyDescent="0.3">
      <c r="A1666" t="s">
        <v>26512</v>
      </c>
      <c r="B1666" t="s">
        <v>4870</v>
      </c>
      <c r="C1666">
        <v>75</v>
      </c>
      <c r="D1666" t="str">
        <f>IF(Raw_data_US_healthcare[[#This Row],[Age]]&lt;35,"Young",IF(Raw_data_US_healthcare[[#This Row],[Age]]&lt;60,"Middle","Senior"))</f>
        <v>Senior</v>
      </c>
      <c r="E1666" t="s">
        <v>26</v>
      </c>
      <c r="F1666" t="s">
        <v>113</v>
      </c>
      <c r="G1666" t="s">
        <v>113</v>
      </c>
      <c r="H1666" t="s">
        <v>26516</v>
      </c>
      <c r="I1666" s="2">
        <v>43876</v>
      </c>
      <c r="J1666" t="s">
        <v>4871</v>
      </c>
      <c r="K1666" t="s">
        <v>3988</v>
      </c>
      <c r="L1666" t="s">
        <v>21</v>
      </c>
      <c r="M1666">
        <v>21842.745500000001</v>
      </c>
      <c r="N1666">
        <v>189</v>
      </c>
      <c r="O1666" t="s">
        <v>22</v>
      </c>
      <c r="P1666" t="s">
        <v>22</v>
      </c>
      <c r="Q1666" s="2">
        <v>43895</v>
      </c>
      <c r="R1666" t="s">
        <v>48</v>
      </c>
      <c r="S1666" t="s">
        <v>33</v>
      </c>
      <c r="T1666">
        <f>_xlfn.DAYS(Raw_data_US_healthcare[[#This Row],[Discharge Date]],Raw_data_US_healthcare[[#This Row],[Date of Admission]])</f>
        <v>19</v>
      </c>
    </row>
    <row r="1667" spans="1:20" x14ac:dyDescent="0.3">
      <c r="A1667" t="s">
        <v>26512</v>
      </c>
      <c r="B1667" t="s">
        <v>4872</v>
      </c>
      <c r="C1667">
        <v>37</v>
      </c>
      <c r="D1667" t="str">
        <f>IF(Raw_data_US_healthcare[[#This Row],[Age]]&lt;35,"Young",IF(Raw_data_US_healthcare[[#This Row],[Age]]&lt;60,"Middle","Senior"))</f>
        <v>Middle</v>
      </c>
      <c r="E1667" t="s">
        <v>26</v>
      </c>
      <c r="F1667" t="s">
        <v>62</v>
      </c>
      <c r="G1667" t="s">
        <v>62</v>
      </c>
      <c r="H1667" t="s">
        <v>28</v>
      </c>
      <c r="I1667" s="2">
        <v>45002</v>
      </c>
      <c r="J1667" t="s">
        <v>4873</v>
      </c>
      <c r="K1667" t="s">
        <v>4874</v>
      </c>
      <c r="L1667" t="s">
        <v>31</v>
      </c>
      <c r="M1667">
        <v>43989.267599999999</v>
      </c>
      <c r="N1667">
        <v>267</v>
      </c>
      <c r="O1667" t="s">
        <v>43</v>
      </c>
      <c r="P1667" t="s">
        <v>43</v>
      </c>
      <c r="Q1667" s="2">
        <v>45021</v>
      </c>
      <c r="R1667" t="s">
        <v>23</v>
      </c>
      <c r="S1667" t="s">
        <v>45</v>
      </c>
      <c r="T1667">
        <f>_xlfn.DAYS(Raw_data_US_healthcare[[#This Row],[Discharge Date]],Raw_data_US_healthcare[[#This Row],[Date of Admission]])</f>
        <v>19</v>
      </c>
    </row>
    <row r="1668" spans="1:20" x14ac:dyDescent="0.3">
      <c r="A1668" t="s">
        <v>26511</v>
      </c>
      <c r="B1668" t="s">
        <v>4875</v>
      </c>
      <c r="C1668">
        <v>46</v>
      </c>
      <c r="D1668" t="str">
        <f>IF(Raw_data_US_healthcare[[#This Row],[Age]]&lt;35,"Young",IF(Raw_data_US_healthcare[[#This Row],[Age]]&lt;60,"Middle","Senior"))</f>
        <v>Middle</v>
      </c>
      <c r="E1668" t="s">
        <v>16</v>
      </c>
      <c r="F1668" t="s">
        <v>49</v>
      </c>
      <c r="G1668" t="s">
        <v>49</v>
      </c>
      <c r="H1668" t="s">
        <v>18</v>
      </c>
      <c r="I1668" s="2">
        <v>45083</v>
      </c>
      <c r="J1668" t="s">
        <v>4876</v>
      </c>
      <c r="K1668" t="s">
        <v>4877</v>
      </c>
      <c r="L1668" t="s">
        <v>21</v>
      </c>
      <c r="M1668">
        <v>26720.630300000001</v>
      </c>
      <c r="N1668">
        <v>168</v>
      </c>
      <c r="O1668" t="s">
        <v>43</v>
      </c>
      <c r="P1668" t="s">
        <v>43</v>
      </c>
      <c r="Q1668" s="2">
        <v>45105</v>
      </c>
      <c r="R1668" t="s">
        <v>23</v>
      </c>
      <c r="S1668" t="s">
        <v>24</v>
      </c>
      <c r="T1668">
        <f>_xlfn.DAYS(Raw_data_US_healthcare[[#This Row],[Discharge Date]],Raw_data_US_healthcare[[#This Row],[Date of Admission]])</f>
        <v>22</v>
      </c>
    </row>
    <row r="1669" spans="1:20" x14ac:dyDescent="0.3">
      <c r="A1669" t="s">
        <v>26511</v>
      </c>
      <c r="B1669" t="s">
        <v>4878</v>
      </c>
      <c r="C1669">
        <v>35</v>
      </c>
      <c r="D1669" t="str">
        <f>IF(Raw_data_US_healthcare[[#This Row],[Age]]&lt;35,"Young",IF(Raw_data_US_healthcare[[#This Row],[Age]]&lt;60,"Middle","Senior"))</f>
        <v>Middle</v>
      </c>
      <c r="E1669" t="s">
        <v>16</v>
      </c>
      <c r="F1669" t="s">
        <v>113</v>
      </c>
      <c r="G1669" t="s">
        <v>113</v>
      </c>
      <c r="H1669" t="s">
        <v>26514</v>
      </c>
      <c r="I1669" s="2">
        <v>44139</v>
      </c>
      <c r="J1669" t="s">
        <v>4879</v>
      </c>
      <c r="K1669" t="s">
        <v>4880</v>
      </c>
      <c r="L1669" t="s">
        <v>52</v>
      </c>
      <c r="M1669">
        <v>26259.730200000002</v>
      </c>
      <c r="N1669">
        <v>157</v>
      </c>
      <c r="O1669" t="s">
        <v>22</v>
      </c>
      <c r="P1669" t="s">
        <v>22</v>
      </c>
      <c r="Q1669" s="2">
        <v>44161</v>
      </c>
      <c r="R1669" t="s">
        <v>32</v>
      </c>
      <c r="S1669" t="s">
        <v>33</v>
      </c>
      <c r="T1669">
        <f>_xlfn.DAYS(Raw_data_US_healthcare[[#This Row],[Discharge Date]],Raw_data_US_healthcare[[#This Row],[Date of Admission]])</f>
        <v>22</v>
      </c>
    </row>
    <row r="1670" spans="1:20" x14ac:dyDescent="0.3">
      <c r="A1670" t="s">
        <v>26512</v>
      </c>
      <c r="B1670" t="s">
        <v>4881</v>
      </c>
      <c r="C1670">
        <v>74</v>
      </c>
      <c r="D1670" t="str">
        <f>IF(Raw_data_US_healthcare[[#This Row],[Age]]&lt;35,"Young",IF(Raw_data_US_healthcare[[#This Row],[Age]]&lt;60,"Middle","Senior"))</f>
        <v>Senior</v>
      </c>
      <c r="E1670" t="s">
        <v>26</v>
      </c>
      <c r="F1670" t="s">
        <v>17</v>
      </c>
      <c r="G1670" t="s">
        <v>17</v>
      </c>
      <c r="H1670" t="s">
        <v>26514</v>
      </c>
      <c r="I1670" s="2">
        <v>44728</v>
      </c>
      <c r="J1670" t="s">
        <v>4882</v>
      </c>
      <c r="K1670" t="s">
        <v>2917</v>
      </c>
      <c r="L1670" t="s">
        <v>21</v>
      </c>
      <c r="M1670">
        <v>29037.485100000002</v>
      </c>
      <c r="N1670">
        <v>415</v>
      </c>
      <c r="O1670" t="s">
        <v>39</v>
      </c>
      <c r="P1670" t="s">
        <v>39</v>
      </c>
      <c r="Q1670" s="2">
        <v>44741</v>
      </c>
      <c r="R1670" t="s">
        <v>83</v>
      </c>
      <c r="S1670" t="s">
        <v>33</v>
      </c>
      <c r="T1670">
        <f>_xlfn.DAYS(Raw_data_US_healthcare[[#This Row],[Discharge Date]],Raw_data_US_healthcare[[#This Row],[Date of Admission]])</f>
        <v>13</v>
      </c>
    </row>
    <row r="1671" spans="1:20" x14ac:dyDescent="0.3">
      <c r="A1671" t="s">
        <v>26511</v>
      </c>
      <c r="B1671" t="s">
        <v>4883</v>
      </c>
      <c r="C1671">
        <v>64</v>
      </c>
      <c r="D1671" t="str">
        <f>IF(Raw_data_US_healthcare[[#This Row],[Age]]&lt;35,"Young",IF(Raw_data_US_healthcare[[#This Row],[Age]]&lt;60,"Middle","Senior"))</f>
        <v>Senior</v>
      </c>
      <c r="E1671" t="s">
        <v>16</v>
      </c>
      <c r="F1671" t="s">
        <v>17</v>
      </c>
      <c r="G1671" t="s">
        <v>17</v>
      </c>
      <c r="H1671" t="s">
        <v>18</v>
      </c>
      <c r="I1671" s="2">
        <v>43882</v>
      </c>
      <c r="J1671" t="s">
        <v>4884</v>
      </c>
      <c r="K1671" t="s">
        <v>4885</v>
      </c>
      <c r="L1671" t="s">
        <v>21</v>
      </c>
      <c r="M1671">
        <v>30913.192200000001</v>
      </c>
      <c r="N1671">
        <v>350</v>
      </c>
      <c r="O1671" t="s">
        <v>43</v>
      </c>
      <c r="P1671" t="s">
        <v>43</v>
      </c>
      <c r="Q1671" s="2">
        <v>43900</v>
      </c>
      <c r="R1671" t="s">
        <v>23</v>
      </c>
      <c r="S1671" t="s">
        <v>24</v>
      </c>
      <c r="T1671">
        <f>_xlfn.DAYS(Raw_data_US_healthcare[[#This Row],[Discharge Date]],Raw_data_US_healthcare[[#This Row],[Date of Admission]])</f>
        <v>18</v>
      </c>
    </row>
    <row r="1672" spans="1:20" x14ac:dyDescent="0.3">
      <c r="A1672" t="s">
        <v>26511</v>
      </c>
      <c r="B1672" t="s">
        <v>4886</v>
      </c>
      <c r="C1672">
        <v>22</v>
      </c>
      <c r="D1672" t="str">
        <f>IF(Raw_data_US_healthcare[[#This Row],[Age]]&lt;35,"Young",IF(Raw_data_US_healthcare[[#This Row],[Age]]&lt;60,"Middle","Senior"))</f>
        <v>Young</v>
      </c>
      <c r="E1672" t="s">
        <v>16</v>
      </c>
      <c r="F1672" t="s">
        <v>228</v>
      </c>
      <c r="G1672" t="s">
        <v>228</v>
      </c>
      <c r="H1672" t="s">
        <v>69</v>
      </c>
      <c r="I1672" s="2">
        <v>44213</v>
      </c>
      <c r="J1672" t="s">
        <v>4887</v>
      </c>
      <c r="K1672" t="s">
        <v>4888</v>
      </c>
      <c r="L1672" t="s">
        <v>31</v>
      </c>
      <c r="M1672">
        <v>5378.7228999999998</v>
      </c>
      <c r="N1672">
        <v>142</v>
      </c>
      <c r="O1672" t="s">
        <v>39</v>
      </c>
      <c r="P1672" t="s">
        <v>39</v>
      </c>
      <c r="Q1672" s="2">
        <v>44218</v>
      </c>
      <c r="R1672" t="s">
        <v>48</v>
      </c>
      <c r="S1672" t="s">
        <v>33</v>
      </c>
      <c r="T1672">
        <f>_xlfn.DAYS(Raw_data_US_healthcare[[#This Row],[Discharge Date]],Raw_data_US_healthcare[[#This Row],[Date of Admission]])</f>
        <v>5</v>
      </c>
    </row>
    <row r="1673" spans="1:20" x14ac:dyDescent="0.3">
      <c r="A1673" t="s">
        <v>26511</v>
      </c>
      <c r="B1673" t="s">
        <v>4889</v>
      </c>
      <c r="C1673">
        <v>20</v>
      </c>
      <c r="D1673" t="str">
        <f>IF(Raw_data_US_healthcare[[#This Row],[Age]]&lt;35,"Young",IF(Raw_data_US_healthcare[[#This Row],[Age]]&lt;60,"Middle","Senior"))</f>
        <v>Young</v>
      </c>
      <c r="E1673" t="s">
        <v>16</v>
      </c>
      <c r="F1673" t="s">
        <v>17</v>
      </c>
      <c r="G1673" t="s">
        <v>17</v>
      </c>
      <c r="H1673" t="s">
        <v>18</v>
      </c>
      <c r="I1673" s="2">
        <v>44338</v>
      </c>
      <c r="J1673" t="s">
        <v>4028</v>
      </c>
      <c r="K1673" t="s">
        <v>4890</v>
      </c>
      <c r="L1673" t="s">
        <v>31</v>
      </c>
      <c r="M1673">
        <v>43178.828099999999</v>
      </c>
      <c r="N1673">
        <v>312</v>
      </c>
      <c r="O1673" t="s">
        <v>39</v>
      </c>
      <c r="P1673" t="s">
        <v>39</v>
      </c>
      <c r="Q1673" s="2">
        <v>44367</v>
      </c>
      <c r="R1673" t="s">
        <v>23</v>
      </c>
      <c r="S1673" t="s">
        <v>24</v>
      </c>
      <c r="T1673">
        <f>_xlfn.DAYS(Raw_data_US_healthcare[[#This Row],[Discharge Date]],Raw_data_US_healthcare[[#This Row],[Date of Admission]])</f>
        <v>29</v>
      </c>
    </row>
    <row r="1674" spans="1:20" x14ac:dyDescent="0.3">
      <c r="A1674" t="s">
        <v>26511</v>
      </c>
      <c r="B1674" t="s">
        <v>4891</v>
      </c>
      <c r="C1674">
        <v>40</v>
      </c>
      <c r="D1674" t="str">
        <f>IF(Raw_data_US_healthcare[[#This Row],[Age]]&lt;35,"Young",IF(Raw_data_US_healthcare[[#This Row],[Age]]&lt;60,"Middle","Senior"))</f>
        <v>Middle</v>
      </c>
      <c r="E1674" t="s">
        <v>16</v>
      </c>
      <c r="F1674" t="s">
        <v>17</v>
      </c>
      <c r="G1674" t="s">
        <v>17</v>
      </c>
      <c r="H1674" t="s">
        <v>36</v>
      </c>
      <c r="I1674" s="2">
        <v>44181</v>
      </c>
      <c r="J1674" t="s">
        <v>4892</v>
      </c>
      <c r="K1674" t="s">
        <v>4893</v>
      </c>
      <c r="L1674" t="s">
        <v>60</v>
      </c>
      <c r="M1674">
        <v>1780.4930999999999</v>
      </c>
      <c r="N1674">
        <v>200</v>
      </c>
      <c r="O1674" t="s">
        <v>39</v>
      </c>
      <c r="P1674" t="s">
        <v>39</v>
      </c>
      <c r="Q1674" s="2">
        <v>44203</v>
      </c>
      <c r="R1674" t="s">
        <v>32</v>
      </c>
      <c r="S1674" t="s">
        <v>45</v>
      </c>
      <c r="T1674">
        <f>_xlfn.DAYS(Raw_data_US_healthcare[[#This Row],[Discharge Date]],Raw_data_US_healthcare[[#This Row],[Date of Admission]])</f>
        <v>22</v>
      </c>
    </row>
    <row r="1675" spans="1:20" x14ac:dyDescent="0.3">
      <c r="A1675" t="s">
        <v>26512</v>
      </c>
      <c r="B1675" t="s">
        <v>2821</v>
      </c>
      <c r="C1675">
        <v>55</v>
      </c>
      <c r="D1675" t="str">
        <f>IF(Raw_data_US_healthcare[[#This Row],[Age]]&lt;35,"Young",IF(Raw_data_US_healthcare[[#This Row],[Age]]&lt;60,"Middle","Senior"))</f>
        <v>Middle</v>
      </c>
      <c r="E1675" t="s">
        <v>26</v>
      </c>
      <c r="F1675" t="s">
        <v>62</v>
      </c>
      <c r="G1675" t="s">
        <v>62</v>
      </c>
      <c r="H1675" t="s">
        <v>36</v>
      </c>
      <c r="I1675" s="2">
        <v>45036</v>
      </c>
      <c r="J1675" t="s">
        <v>4894</v>
      </c>
      <c r="K1675" t="s">
        <v>4895</v>
      </c>
      <c r="L1675" t="s">
        <v>56</v>
      </c>
      <c r="M1675">
        <v>15465.2086</v>
      </c>
      <c r="N1675">
        <v>490</v>
      </c>
      <c r="O1675" t="s">
        <v>43</v>
      </c>
      <c r="P1675" t="s">
        <v>43</v>
      </c>
      <c r="Q1675" s="2">
        <v>45047</v>
      </c>
      <c r="R1675" t="s">
        <v>44</v>
      </c>
      <c r="S1675" t="s">
        <v>33</v>
      </c>
      <c r="T1675">
        <f>_xlfn.DAYS(Raw_data_US_healthcare[[#This Row],[Discharge Date]],Raw_data_US_healthcare[[#This Row],[Date of Admission]])</f>
        <v>11</v>
      </c>
    </row>
    <row r="1676" spans="1:20" x14ac:dyDescent="0.3">
      <c r="A1676" t="s">
        <v>26512</v>
      </c>
      <c r="B1676" t="s">
        <v>4896</v>
      </c>
      <c r="C1676">
        <v>41</v>
      </c>
      <c r="D1676" t="str">
        <f>IF(Raw_data_US_healthcare[[#This Row],[Age]]&lt;35,"Young",IF(Raw_data_US_healthcare[[#This Row],[Age]]&lt;60,"Middle","Senior"))</f>
        <v>Middle</v>
      </c>
      <c r="E1676" t="s">
        <v>26</v>
      </c>
      <c r="F1676" t="s">
        <v>27</v>
      </c>
      <c r="G1676" t="s">
        <v>27</v>
      </c>
      <c r="H1676" t="s">
        <v>28</v>
      </c>
      <c r="I1676" s="2">
        <v>43843</v>
      </c>
      <c r="J1676" t="s">
        <v>4897</v>
      </c>
      <c r="K1676" t="s">
        <v>4898</v>
      </c>
      <c r="L1676" t="s">
        <v>56</v>
      </c>
      <c r="M1676">
        <v>21238.9748</v>
      </c>
      <c r="N1676">
        <v>115</v>
      </c>
      <c r="O1676" t="s">
        <v>43</v>
      </c>
      <c r="P1676" t="s">
        <v>43</v>
      </c>
      <c r="Q1676" s="2">
        <v>43852</v>
      </c>
      <c r="R1676" t="s">
        <v>48</v>
      </c>
      <c r="S1676" t="s">
        <v>24</v>
      </c>
      <c r="T1676">
        <f>_xlfn.DAYS(Raw_data_US_healthcare[[#This Row],[Discharge Date]],Raw_data_US_healthcare[[#This Row],[Date of Admission]])</f>
        <v>9</v>
      </c>
    </row>
    <row r="1677" spans="1:20" x14ac:dyDescent="0.3">
      <c r="A1677" t="s">
        <v>26512</v>
      </c>
      <c r="B1677" t="s">
        <v>4899</v>
      </c>
      <c r="C1677">
        <v>78</v>
      </c>
      <c r="D1677" t="str">
        <f>IF(Raw_data_US_healthcare[[#This Row],[Age]]&lt;35,"Young",IF(Raw_data_US_healthcare[[#This Row],[Age]]&lt;60,"Middle","Senior"))</f>
        <v>Senior</v>
      </c>
      <c r="E1677" t="s">
        <v>26</v>
      </c>
      <c r="F1677" t="s">
        <v>17</v>
      </c>
      <c r="G1677" t="s">
        <v>17</v>
      </c>
      <c r="H1677" t="s">
        <v>28</v>
      </c>
      <c r="I1677" s="2">
        <v>43787</v>
      </c>
      <c r="J1677" t="s">
        <v>4900</v>
      </c>
      <c r="K1677" t="s">
        <v>4901</v>
      </c>
      <c r="L1677" t="s">
        <v>21</v>
      </c>
      <c r="M1677">
        <v>4547.0063</v>
      </c>
      <c r="N1677">
        <v>312</v>
      </c>
      <c r="O1677" t="s">
        <v>39</v>
      </c>
      <c r="P1677" t="s">
        <v>39</v>
      </c>
      <c r="Q1677" s="2">
        <v>43811</v>
      </c>
      <c r="R1677" t="s">
        <v>48</v>
      </c>
      <c r="S1677" t="s">
        <v>45</v>
      </c>
      <c r="T1677">
        <f>_xlfn.DAYS(Raw_data_US_healthcare[[#This Row],[Discharge Date]],Raw_data_US_healthcare[[#This Row],[Date of Admission]])</f>
        <v>24</v>
      </c>
    </row>
    <row r="1678" spans="1:20" x14ac:dyDescent="0.3">
      <c r="A1678" t="s">
        <v>26512</v>
      </c>
      <c r="B1678" t="s">
        <v>3562</v>
      </c>
      <c r="C1678">
        <v>76</v>
      </c>
      <c r="D1678" t="str">
        <f>IF(Raw_data_US_healthcare[[#This Row],[Age]]&lt;35,"Young",IF(Raw_data_US_healthcare[[#This Row],[Age]]&lt;60,"Middle","Senior"))</f>
        <v>Senior</v>
      </c>
      <c r="E1678" t="s">
        <v>26</v>
      </c>
      <c r="F1678" t="s">
        <v>88</v>
      </c>
      <c r="G1678" t="s">
        <v>88</v>
      </c>
      <c r="H1678" t="s">
        <v>18</v>
      </c>
      <c r="I1678" s="2">
        <v>44909</v>
      </c>
      <c r="J1678" t="s">
        <v>4902</v>
      </c>
      <c r="K1678" t="s">
        <v>4903</v>
      </c>
      <c r="L1678" t="s">
        <v>21</v>
      </c>
      <c r="M1678">
        <v>54411.400300000001</v>
      </c>
      <c r="N1678">
        <v>123</v>
      </c>
      <c r="O1678" t="s">
        <v>39</v>
      </c>
      <c r="P1678" t="s">
        <v>39</v>
      </c>
      <c r="Q1678" s="2">
        <v>44938</v>
      </c>
      <c r="R1678" t="s">
        <v>23</v>
      </c>
      <c r="S1678" t="s">
        <v>45</v>
      </c>
      <c r="T1678">
        <f>_xlfn.DAYS(Raw_data_US_healthcare[[#This Row],[Discharge Date]],Raw_data_US_healthcare[[#This Row],[Date of Admission]])</f>
        <v>29</v>
      </c>
    </row>
    <row r="1679" spans="1:20" x14ac:dyDescent="0.3">
      <c r="A1679" t="s">
        <v>26511</v>
      </c>
      <c r="B1679" t="s">
        <v>4904</v>
      </c>
      <c r="C1679">
        <v>66</v>
      </c>
      <c r="D1679" t="str">
        <f>IF(Raw_data_US_healthcare[[#This Row],[Age]]&lt;35,"Young",IF(Raw_data_US_healthcare[[#This Row],[Age]]&lt;60,"Middle","Senior"))</f>
        <v>Senior</v>
      </c>
      <c r="E1679" t="s">
        <v>16</v>
      </c>
      <c r="F1679" t="s">
        <v>62</v>
      </c>
      <c r="G1679" t="s">
        <v>62</v>
      </c>
      <c r="H1679" t="s">
        <v>26514</v>
      </c>
      <c r="I1679" s="2">
        <v>45110</v>
      </c>
      <c r="J1679" t="s">
        <v>4905</v>
      </c>
      <c r="K1679" t="s">
        <v>4906</v>
      </c>
      <c r="L1679" t="s">
        <v>21</v>
      </c>
      <c r="M1679">
        <v>34424.825100000002</v>
      </c>
      <c r="N1679">
        <v>120</v>
      </c>
      <c r="O1679" t="s">
        <v>43</v>
      </c>
      <c r="P1679" t="s">
        <v>43</v>
      </c>
      <c r="Q1679" s="2">
        <v>45137</v>
      </c>
      <c r="R1679" t="s">
        <v>32</v>
      </c>
      <c r="S1679" t="s">
        <v>24</v>
      </c>
      <c r="T1679">
        <f>_xlfn.DAYS(Raw_data_US_healthcare[[#This Row],[Discharge Date]],Raw_data_US_healthcare[[#This Row],[Date of Admission]])</f>
        <v>27</v>
      </c>
    </row>
    <row r="1680" spans="1:20" x14ac:dyDescent="0.3">
      <c r="A1680" t="s">
        <v>26512</v>
      </c>
      <c r="B1680" t="s">
        <v>4907</v>
      </c>
      <c r="C1680">
        <v>26</v>
      </c>
      <c r="D1680" t="str">
        <f>IF(Raw_data_US_healthcare[[#This Row],[Age]]&lt;35,"Young",IF(Raw_data_US_healthcare[[#This Row],[Age]]&lt;60,"Middle","Senior"))</f>
        <v>Young</v>
      </c>
      <c r="E1680" t="s">
        <v>26</v>
      </c>
      <c r="F1680" t="s">
        <v>27</v>
      </c>
      <c r="G1680" t="s">
        <v>27</v>
      </c>
      <c r="H1680" t="s">
        <v>28</v>
      </c>
      <c r="I1680" s="2">
        <v>44885</v>
      </c>
      <c r="J1680" t="s">
        <v>4908</v>
      </c>
      <c r="K1680" t="s">
        <v>4909</v>
      </c>
      <c r="L1680" t="s">
        <v>31</v>
      </c>
      <c r="M1680">
        <v>38070.604899999998</v>
      </c>
      <c r="N1680">
        <v>405</v>
      </c>
      <c r="O1680" t="s">
        <v>43</v>
      </c>
      <c r="P1680" t="s">
        <v>43</v>
      </c>
      <c r="Q1680" s="2">
        <v>44895</v>
      </c>
      <c r="R1680" t="s">
        <v>44</v>
      </c>
      <c r="S1680" t="s">
        <v>33</v>
      </c>
      <c r="T1680">
        <f>_xlfn.DAYS(Raw_data_US_healthcare[[#This Row],[Discharge Date]],Raw_data_US_healthcare[[#This Row],[Date of Admission]])</f>
        <v>10</v>
      </c>
    </row>
    <row r="1681" spans="1:20" x14ac:dyDescent="0.3">
      <c r="A1681" t="s">
        <v>26511</v>
      </c>
      <c r="B1681" t="s">
        <v>4910</v>
      </c>
      <c r="C1681">
        <v>76</v>
      </c>
      <c r="D1681" t="str">
        <f>IF(Raw_data_US_healthcare[[#This Row],[Age]]&lt;35,"Young",IF(Raw_data_US_healthcare[[#This Row],[Age]]&lt;60,"Middle","Senior"))</f>
        <v>Senior</v>
      </c>
      <c r="E1681" t="s">
        <v>16</v>
      </c>
      <c r="F1681" t="s">
        <v>228</v>
      </c>
      <c r="G1681" t="s">
        <v>228</v>
      </c>
      <c r="H1681" t="s">
        <v>26516</v>
      </c>
      <c r="I1681" s="2">
        <v>43753</v>
      </c>
      <c r="J1681" t="s">
        <v>4911</v>
      </c>
      <c r="K1681" t="s">
        <v>4912</v>
      </c>
      <c r="L1681" t="s">
        <v>21</v>
      </c>
      <c r="M1681">
        <v>30200.860100000002</v>
      </c>
      <c r="N1681">
        <v>235</v>
      </c>
      <c r="O1681" t="s">
        <v>39</v>
      </c>
      <c r="P1681" t="s">
        <v>39</v>
      </c>
      <c r="Q1681" s="2">
        <v>43775</v>
      </c>
      <c r="R1681" t="s">
        <v>48</v>
      </c>
      <c r="S1681" t="s">
        <v>45</v>
      </c>
      <c r="T1681">
        <f>_xlfn.DAYS(Raw_data_US_healthcare[[#This Row],[Discharge Date]],Raw_data_US_healthcare[[#This Row],[Date of Admission]])</f>
        <v>22</v>
      </c>
    </row>
    <row r="1682" spans="1:20" x14ac:dyDescent="0.3">
      <c r="A1682" t="s">
        <v>26512</v>
      </c>
      <c r="B1682" t="s">
        <v>4913</v>
      </c>
      <c r="C1682">
        <v>76</v>
      </c>
      <c r="D1682" t="str">
        <f>IF(Raw_data_US_healthcare[[#This Row],[Age]]&lt;35,"Young",IF(Raw_data_US_healthcare[[#This Row],[Age]]&lt;60,"Middle","Senior"))</f>
        <v>Senior</v>
      </c>
      <c r="E1682" t="s">
        <v>26</v>
      </c>
      <c r="F1682" t="s">
        <v>228</v>
      </c>
      <c r="G1682" t="s">
        <v>228</v>
      </c>
      <c r="H1682" t="s">
        <v>18</v>
      </c>
      <c r="I1682" s="2">
        <v>43967</v>
      </c>
      <c r="J1682" t="s">
        <v>1747</v>
      </c>
      <c r="K1682" t="s">
        <v>4914</v>
      </c>
      <c r="L1682" t="s">
        <v>21</v>
      </c>
      <c r="M1682">
        <v>26036.679800000002</v>
      </c>
      <c r="N1682">
        <v>122</v>
      </c>
      <c r="O1682" t="s">
        <v>39</v>
      </c>
      <c r="P1682" t="s">
        <v>39</v>
      </c>
      <c r="Q1682" s="2">
        <v>43983</v>
      </c>
      <c r="R1682" t="s">
        <v>44</v>
      </c>
      <c r="S1682" t="s">
        <v>45</v>
      </c>
      <c r="T1682">
        <f>_xlfn.DAYS(Raw_data_US_healthcare[[#This Row],[Discharge Date]],Raw_data_US_healthcare[[#This Row],[Date of Admission]])</f>
        <v>16</v>
      </c>
    </row>
    <row r="1683" spans="1:20" x14ac:dyDescent="0.3">
      <c r="A1683" t="s">
        <v>26512</v>
      </c>
      <c r="B1683" t="s">
        <v>4915</v>
      </c>
      <c r="C1683">
        <v>48</v>
      </c>
      <c r="D1683" t="str">
        <f>IF(Raw_data_US_healthcare[[#This Row],[Age]]&lt;35,"Young",IF(Raw_data_US_healthcare[[#This Row],[Age]]&lt;60,"Middle","Senior"))</f>
        <v>Middle</v>
      </c>
      <c r="E1683" t="s">
        <v>26</v>
      </c>
      <c r="F1683" t="s">
        <v>62</v>
      </c>
      <c r="G1683" t="s">
        <v>62</v>
      </c>
      <c r="H1683" t="s">
        <v>69</v>
      </c>
      <c r="I1683" s="2">
        <v>43446</v>
      </c>
      <c r="J1683" t="s">
        <v>4916</v>
      </c>
      <c r="K1683" t="s">
        <v>4917</v>
      </c>
      <c r="L1683" t="s">
        <v>21</v>
      </c>
      <c r="M1683">
        <v>28067.527999999998</v>
      </c>
      <c r="N1683">
        <v>222</v>
      </c>
      <c r="O1683" t="s">
        <v>39</v>
      </c>
      <c r="P1683" t="s">
        <v>39</v>
      </c>
      <c r="Q1683" s="2">
        <v>43458</v>
      </c>
      <c r="R1683" t="s">
        <v>32</v>
      </c>
      <c r="S1683" t="s">
        <v>45</v>
      </c>
      <c r="T1683">
        <f>_xlfn.DAYS(Raw_data_US_healthcare[[#This Row],[Discharge Date]],Raw_data_US_healthcare[[#This Row],[Date of Admission]])</f>
        <v>12</v>
      </c>
    </row>
    <row r="1684" spans="1:20" x14ac:dyDescent="0.3">
      <c r="A1684" t="s">
        <v>26512</v>
      </c>
      <c r="B1684" t="s">
        <v>4918</v>
      </c>
      <c r="C1684">
        <v>57</v>
      </c>
      <c r="D1684" t="str">
        <f>IF(Raw_data_US_healthcare[[#This Row],[Age]]&lt;35,"Young",IF(Raw_data_US_healthcare[[#This Row],[Age]]&lt;60,"Middle","Senior"))</f>
        <v>Middle</v>
      </c>
      <c r="E1684" t="s">
        <v>26</v>
      </c>
      <c r="F1684" t="s">
        <v>88</v>
      </c>
      <c r="G1684" t="s">
        <v>88</v>
      </c>
      <c r="H1684" t="s">
        <v>36</v>
      </c>
      <c r="I1684" s="2">
        <v>43567</v>
      </c>
      <c r="J1684" t="s">
        <v>4919</v>
      </c>
      <c r="K1684" t="s">
        <v>4920</v>
      </c>
      <c r="L1684" t="s">
        <v>60</v>
      </c>
      <c r="M1684">
        <v>1831.597</v>
      </c>
      <c r="N1684">
        <v>199</v>
      </c>
      <c r="O1684" t="s">
        <v>39</v>
      </c>
      <c r="P1684" t="s">
        <v>39</v>
      </c>
      <c r="Q1684" s="2">
        <v>43580</v>
      </c>
      <c r="R1684" t="s">
        <v>44</v>
      </c>
      <c r="S1684" t="s">
        <v>33</v>
      </c>
      <c r="T1684">
        <f>_xlfn.DAYS(Raw_data_US_healthcare[[#This Row],[Discharge Date]],Raw_data_US_healthcare[[#This Row],[Date of Admission]])</f>
        <v>13</v>
      </c>
    </row>
    <row r="1685" spans="1:20" x14ac:dyDescent="0.3">
      <c r="A1685" t="s">
        <v>26511</v>
      </c>
      <c r="B1685" t="s">
        <v>4921</v>
      </c>
      <c r="C1685">
        <v>49</v>
      </c>
      <c r="D1685" t="str">
        <f>IF(Raw_data_US_healthcare[[#This Row],[Age]]&lt;35,"Young",IF(Raw_data_US_healthcare[[#This Row],[Age]]&lt;60,"Middle","Senior"))</f>
        <v>Middle</v>
      </c>
      <c r="E1685" t="s">
        <v>16</v>
      </c>
      <c r="F1685" t="s">
        <v>27</v>
      </c>
      <c r="G1685" t="s">
        <v>27</v>
      </c>
      <c r="H1685" t="s">
        <v>26516</v>
      </c>
      <c r="I1685" s="2">
        <v>44174</v>
      </c>
      <c r="J1685" t="s">
        <v>4922</v>
      </c>
      <c r="K1685" t="s">
        <v>4712</v>
      </c>
      <c r="L1685" t="s">
        <v>52</v>
      </c>
      <c r="M1685">
        <v>1878.9712999999999</v>
      </c>
      <c r="N1685">
        <v>379</v>
      </c>
      <c r="O1685" t="s">
        <v>22</v>
      </c>
      <c r="P1685" t="s">
        <v>22</v>
      </c>
      <c r="Q1685" s="2">
        <v>44177</v>
      </c>
      <c r="R1685" t="s">
        <v>32</v>
      </c>
      <c r="S1685" t="s">
        <v>45</v>
      </c>
      <c r="T1685">
        <f>_xlfn.DAYS(Raw_data_US_healthcare[[#This Row],[Discharge Date]],Raw_data_US_healthcare[[#This Row],[Date of Admission]])</f>
        <v>3</v>
      </c>
    </row>
    <row r="1686" spans="1:20" x14ac:dyDescent="0.3">
      <c r="A1686" t="s">
        <v>26512</v>
      </c>
      <c r="B1686" t="s">
        <v>4923</v>
      </c>
      <c r="C1686">
        <v>24</v>
      </c>
      <c r="D1686" t="str">
        <f>IF(Raw_data_US_healthcare[[#This Row],[Age]]&lt;35,"Young",IF(Raw_data_US_healthcare[[#This Row],[Age]]&lt;60,"Middle","Senior"))</f>
        <v>Young</v>
      </c>
      <c r="E1686" t="s">
        <v>26</v>
      </c>
      <c r="F1686" t="s">
        <v>62</v>
      </c>
      <c r="G1686" t="s">
        <v>62</v>
      </c>
      <c r="H1686" t="s">
        <v>36</v>
      </c>
      <c r="I1686" s="2">
        <v>43481</v>
      </c>
      <c r="J1686" t="s">
        <v>4924</v>
      </c>
      <c r="K1686" t="s">
        <v>4925</v>
      </c>
      <c r="L1686" t="s">
        <v>60</v>
      </c>
      <c r="M1686">
        <v>2012.7641000000001</v>
      </c>
      <c r="N1686">
        <v>495</v>
      </c>
      <c r="O1686" t="s">
        <v>39</v>
      </c>
      <c r="P1686" t="s">
        <v>39</v>
      </c>
      <c r="Q1686" s="2">
        <v>43489</v>
      </c>
      <c r="R1686" t="s">
        <v>32</v>
      </c>
      <c r="S1686" t="s">
        <v>24</v>
      </c>
      <c r="T1686">
        <f>_xlfn.DAYS(Raw_data_US_healthcare[[#This Row],[Discharge Date]],Raw_data_US_healthcare[[#This Row],[Date of Admission]])</f>
        <v>8</v>
      </c>
    </row>
    <row r="1687" spans="1:20" x14ac:dyDescent="0.3">
      <c r="A1687" t="s">
        <v>26511</v>
      </c>
      <c r="B1687" t="s">
        <v>4926</v>
      </c>
      <c r="C1687">
        <v>79</v>
      </c>
      <c r="D1687" t="str">
        <f>IF(Raw_data_US_healthcare[[#This Row],[Age]]&lt;35,"Young",IF(Raw_data_US_healthcare[[#This Row],[Age]]&lt;60,"Middle","Senior"))</f>
        <v>Senior</v>
      </c>
      <c r="E1687" t="s">
        <v>16</v>
      </c>
      <c r="F1687" t="s">
        <v>17</v>
      </c>
      <c r="G1687" t="s">
        <v>17</v>
      </c>
      <c r="H1687" t="s">
        <v>18</v>
      </c>
      <c r="I1687" s="2">
        <v>44245</v>
      </c>
      <c r="J1687" t="s">
        <v>4927</v>
      </c>
      <c r="K1687" t="s">
        <v>4928</v>
      </c>
      <c r="L1687" t="s">
        <v>21</v>
      </c>
      <c r="M1687">
        <v>32663.863600000001</v>
      </c>
      <c r="N1687">
        <v>229</v>
      </c>
      <c r="O1687" t="s">
        <v>43</v>
      </c>
      <c r="P1687" t="s">
        <v>43</v>
      </c>
      <c r="Q1687" s="2">
        <v>44271</v>
      </c>
      <c r="R1687" t="s">
        <v>48</v>
      </c>
      <c r="S1687" t="s">
        <v>45</v>
      </c>
      <c r="T1687">
        <f>_xlfn.DAYS(Raw_data_US_healthcare[[#This Row],[Discharge Date]],Raw_data_US_healthcare[[#This Row],[Date of Admission]])</f>
        <v>26</v>
      </c>
    </row>
    <row r="1688" spans="1:20" x14ac:dyDescent="0.3">
      <c r="A1688" t="s">
        <v>26511</v>
      </c>
      <c r="B1688" t="s">
        <v>4929</v>
      </c>
      <c r="C1688">
        <v>84</v>
      </c>
      <c r="D1688" t="str">
        <f>IF(Raw_data_US_healthcare[[#This Row],[Age]]&lt;35,"Young",IF(Raw_data_US_healthcare[[#This Row],[Age]]&lt;60,"Middle","Senior"))</f>
        <v>Senior</v>
      </c>
      <c r="E1688" t="s">
        <v>16</v>
      </c>
      <c r="F1688" t="s">
        <v>62</v>
      </c>
      <c r="G1688" t="s">
        <v>62</v>
      </c>
      <c r="H1688" t="s">
        <v>28</v>
      </c>
      <c r="I1688" s="2">
        <v>45221</v>
      </c>
      <c r="J1688" t="s">
        <v>4930</v>
      </c>
      <c r="K1688" t="s">
        <v>4931</v>
      </c>
      <c r="L1688" t="s">
        <v>21</v>
      </c>
      <c r="M1688">
        <v>15736.529200000001</v>
      </c>
      <c r="N1688">
        <v>199</v>
      </c>
      <c r="O1688" t="s">
        <v>39</v>
      </c>
      <c r="P1688" t="s">
        <v>39</v>
      </c>
      <c r="Q1688" s="2">
        <v>45224</v>
      </c>
      <c r="R1688" t="s">
        <v>23</v>
      </c>
      <c r="S1688" t="s">
        <v>24</v>
      </c>
      <c r="T1688">
        <f>_xlfn.DAYS(Raw_data_US_healthcare[[#This Row],[Discharge Date]],Raw_data_US_healthcare[[#This Row],[Date of Admission]])</f>
        <v>3</v>
      </c>
    </row>
    <row r="1689" spans="1:20" x14ac:dyDescent="0.3">
      <c r="A1689" t="s">
        <v>26512</v>
      </c>
      <c r="B1689" t="s">
        <v>4932</v>
      </c>
      <c r="C1689">
        <v>65</v>
      </c>
      <c r="D1689" t="str">
        <f>IF(Raw_data_US_healthcare[[#This Row],[Age]]&lt;35,"Young",IF(Raw_data_US_healthcare[[#This Row],[Age]]&lt;60,"Middle","Senior"))</f>
        <v>Senior</v>
      </c>
      <c r="E1689" t="s">
        <v>26</v>
      </c>
      <c r="F1689" t="s">
        <v>35</v>
      </c>
      <c r="G1689" t="s">
        <v>35</v>
      </c>
      <c r="H1689" t="s">
        <v>69</v>
      </c>
      <c r="I1689" s="2">
        <v>44084</v>
      </c>
      <c r="J1689" t="s">
        <v>4933</v>
      </c>
      <c r="K1689" t="s">
        <v>4934</v>
      </c>
      <c r="L1689" t="s">
        <v>21</v>
      </c>
      <c r="M1689">
        <v>55616.757400000002</v>
      </c>
      <c r="N1689">
        <v>471</v>
      </c>
      <c r="O1689" t="s">
        <v>39</v>
      </c>
      <c r="P1689" t="s">
        <v>39</v>
      </c>
      <c r="Q1689" s="2">
        <v>44085</v>
      </c>
      <c r="R1689" t="s">
        <v>32</v>
      </c>
      <c r="S1689" t="s">
        <v>45</v>
      </c>
      <c r="T1689">
        <f>_xlfn.DAYS(Raw_data_US_healthcare[[#This Row],[Discharge Date]],Raw_data_US_healthcare[[#This Row],[Date of Admission]])</f>
        <v>1</v>
      </c>
    </row>
    <row r="1690" spans="1:20" x14ac:dyDescent="0.3">
      <c r="A1690" t="s">
        <v>26512</v>
      </c>
      <c r="B1690" t="s">
        <v>4935</v>
      </c>
      <c r="C1690">
        <v>51</v>
      </c>
      <c r="D1690" t="str">
        <f>IF(Raw_data_US_healthcare[[#This Row],[Age]]&lt;35,"Young",IF(Raw_data_US_healthcare[[#This Row],[Age]]&lt;60,"Middle","Senior"))</f>
        <v>Middle</v>
      </c>
      <c r="E1690" t="s">
        <v>26</v>
      </c>
      <c r="F1690" t="s">
        <v>113</v>
      </c>
      <c r="G1690" t="s">
        <v>113</v>
      </c>
      <c r="H1690" t="s">
        <v>26516</v>
      </c>
      <c r="I1690" s="2">
        <v>44328</v>
      </c>
      <c r="J1690" t="s">
        <v>4936</v>
      </c>
      <c r="K1690" t="s">
        <v>4937</v>
      </c>
      <c r="L1690" t="s">
        <v>56</v>
      </c>
      <c r="M1690">
        <v>16586.949000000001</v>
      </c>
      <c r="N1690">
        <v>295</v>
      </c>
      <c r="O1690" t="s">
        <v>43</v>
      </c>
      <c r="P1690" t="s">
        <v>43</v>
      </c>
      <c r="Q1690" s="2">
        <v>44352</v>
      </c>
      <c r="R1690" t="s">
        <v>23</v>
      </c>
      <c r="S1690" t="s">
        <v>33</v>
      </c>
      <c r="T1690">
        <f>_xlfn.DAYS(Raw_data_US_healthcare[[#This Row],[Discharge Date]],Raw_data_US_healthcare[[#This Row],[Date of Admission]])</f>
        <v>24</v>
      </c>
    </row>
    <row r="1691" spans="1:20" x14ac:dyDescent="0.3">
      <c r="A1691" t="s">
        <v>26511</v>
      </c>
      <c r="B1691" t="s">
        <v>4938</v>
      </c>
      <c r="C1691">
        <v>42</v>
      </c>
      <c r="D1691" t="str">
        <f>IF(Raw_data_US_healthcare[[#This Row],[Age]]&lt;35,"Young",IF(Raw_data_US_healthcare[[#This Row],[Age]]&lt;60,"Middle","Senior"))</f>
        <v>Middle</v>
      </c>
      <c r="E1691" t="s">
        <v>16</v>
      </c>
      <c r="F1691" t="s">
        <v>35</v>
      </c>
      <c r="G1691" t="s">
        <v>35</v>
      </c>
      <c r="H1691" t="s">
        <v>36</v>
      </c>
      <c r="I1691" s="2">
        <v>43757</v>
      </c>
      <c r="J1691" t="s">
        <v>4939</v>
      </c>
      <c r="K1691" t="s">
        <v>4940</v>
      </c>
      <c r="L1691" t="s">
        <v>31</v>
      </c>
      <c r="M1691">
        <v>11409.9825</v>
      </c>
      <c r="N1691">
        <v>172</v>
      </c>
      <c r="O1691" t="s">
        <v>43</v>
      </c>
      <c r="P1691" t="s">
        <v>43</v>
      </c>
      <c r="Q1691" s="2">
        <v>43773</v>
      </c>
      <c r="R1691" t="s">
        <v>32</v>
      </c>
      <c r="S1691" t="s">
        <v>45</v>
      </c>
      <c r="T1691">
        <f>_xlfn.DAYS(Raw_data_US_healthcare[[#This Row],[Discharge Date]],Raw_data_US_healthcare[[#This Row],[Date of Admission]])</f>
        <v>16</v>
      </c>
    </row>
    <row r="1692" spans="1:20" x14ac:dyDescent="0.3">
      <c r="A1692" t="s">
        <v>26511</v>
      </c>
      <c r="B1692" t="s">
        <v>4941</v>
      </c>
      <c r="C1692">
        <v>36</v>
      </c>
      <c r="D1692" t="str">
        <f>IF(Raw_data_US_healthcare[[#This Row],[Age]]&lt;35,"Young",IF(Raw_data_US_healthcare[[#This Row],[Age]]&lt;60,"Middle","Senior"))</f>
        <v>Middle</v>
      </c>
      <c r="E1692" t="s">
        <v>16</v>
      </c>
      <c r="F1692" t="s">
        <v>17</v>
      </c>
      <c r="G1692" t="s">
        <v>17</v>
      </c>
      <c r="H1692" t="s">
        <v>36</v>
      </c>
      <c r="I1692" s="2">
        <v>44845</v>
      </c>
      <c r="J1692" t="s">
        <v>4942</v>
      </c>
      <c r="K1692" t="s">
        <v>4943</v>
      </c>
      <c r="L1692" t="s">
        <v>60</v>
      </c>
      <c r="M1692">
        <v>10137.8189</v>
      </c>
      <c r="N1692">
        <v>177</v>
      </c>
      <c r="O1692" t="s">
        <v>22</v>
      </c>
      <c r="P1692" t="s">
        <v>22</v>
      </c>
      <c r="Q1692" s="2">
        <v>44849</v>
      </c>
      <c r="R1692" t="s">
        <v>48</v>
      </c>
      <c r="S1692" t="s">
        <v>45</v>
      </c>
      <c r="T1692">
        <f>_xlfn.DAYS(Raw_data_US_healthcare[[#This Row],[Discharge Date]],Raw_data_US_healthcare[[#This Row],[Date of Admission]])</f>
        <v>4</v>
      </c>
    </row>
    <row r="1693" spans="1:20" x14ac:dyDescent="0.3">
      <c r="A1693" t="s">
        <v>26512</v>
      </c>
      <c r="B1693" t="s">
        <v>3950</v>
      </c>
      <c r="C1693">
        <v>73</v>
      </c>
      <c r="D1693" t="str">
        <f>IF(Raw_data_US_healthcare[[#This Row],[Age]]&lt;35,"Young",IF(Raw_data_US_healthcare[[#This Row],[Age]]&lt;60,"Middle","Senior"))</f>
        <v>Senior</v>
      </c>
      <c r="E1693" t="s">
        <v>26</v>
      </c>
      <c r="F1693" t="s">
        <v>113</v>
      </c>
      <c r="G1693" t="s">
        <v>113</v>
      </c>
      <c r="H1693" t="s">
        <v>28</v>
      </c>
      <c r="I1693" s="2">
        <v>43802</v>
      </c>
      <c r="J1693" t="s">
        <v>4944</v>
      </c>
      <c r="K1693" t="s">
        <v>4945</v>
      </c>
      <c r="L1693" t="s">
        <v>21</v>
      </c>
      <c r="M1693">
        <v>38034.996200000001</v>
      </c>
      <c r="N1693">
        <v>210</v>
      </c>
      <c r="O1693" t="s">
        <v>43</v>
      </c>
      <c r="P1693" t="s">
        <v>43</v>
      </c>
      <c r="Q1693" s="2">
        <v>43832</v>
      </c>
      <c r="R1693" t="s">
        <v>44</v>
      </c>
      <c r="S1693" t="s">
        <v>33</v>
      </c>
      <c r="T1693">
        <f>_xlfn.DAYS(Raw_data_US_healthcare[[#This Row],[Discharge Date]],Raw_data_US_healthcare[[#This Row],[Date of Admission]])</f>
        <v>30</v>
      </c>
    </row>
    <row r="1694" spans="1:20" x14ac:dyDescent="0.3">
      <c r="A1694" t="s">
        <v>26512</v>
      </c>
      <c r="B1694" t="s">
        <v>4946</v>
      </c>
      <c r="C1694">
        <v>20</v>
      </c>
      <c r="D1694" t="str">
        <f>IF(Raw_data_US_healthcare[[#This Row],[Age]]&lt;35,"Young",IF(Raw_data_US_healthcare[[#This Row],[Age]]&lt;60,"Middle","Senior"))</f>
        <v>Young</v>
      </c>
      <c r="E1694" t="s">
        <v>26</v>
      </c>
      <c r="F1694" t="s">
        <v>27</v>
      </c>
      <c r="G1694" t="s">
        <v>27</v>
      </c>
      <c r="H1694" t="s">
        <v>28</v>
      </c>
      <c r="I1694" s="2">
        <v>44731</v>
      </c>
      <c r="J1694" t="s">
        <v>4947</v>
      </c>
      <c r="K1694" t="s">
        <v>4948</v>
      </c>
      <c r="L1694" t="s">
        <v>60</v>
      </c>
      <c r="M1694">
        <v>36023.916799999999</v>
      </c>
      <c r="N1694">
        <v>231</v>
      </c>
      <c r="O1694" t="s">
        <v>43</v>
      </c>
      <c r="P1694" t="s">
        <v>43</v>
      </c>
      <c r="Q1694" s="2">
        <v>44761</v>
      </c>
      <c r="R1694" t="s">
        <v>83</v>
      </c>
      <c r="S1694" t="s">
        <v>24</v>
      </c>
      <c r="T1694">
        <f>_xlfn.DAYS(Raw_data_US_healthcare[[#This Row],[Discharge Date]],Raw_data_US_healthcare[[#This Row],[Date of Admission]])</f>
        <v>30</v>
      </c>
    </row>
    <row r="1695" spans="1:20" x14ac:dyDescent="0.3">
      <c r="A1695" t="s">
        <v>26512</v>
      </c>
      <c r="B1695" t="s">
        <v>4949</v>
      </c>
      <c r="C1695">
        <v>79</v>
      </c>
      <c r="D1695" t="str">
        <f>IF(Raw_data_US_healthcare[[#This Row],[Age]]&lt;35,"Young",IF(Raw_data_US_healthcare[[#This Row],[Age]]&lt;60,"Middle","Senior"))</f>
        <v>Senior</v>
      </c>
      <c r="E1695" t="s">
        <v>26</v>
      </c>
      <c r="F1695" t="s">
        <v>62</v>
      </c>
      <c r="G1695" t="s">
        <v>62</v>
      </c>
      <c r="H1695" t="s">
        <v>26516</v>
      </c>
      <c r="I1695" s="2">
        <v>44336</v>
      </c>
      <c r="J1695" t="s">
        <v>4950</v>
      </c>
      <c r="K1695" t="s">
        <v>4951</v>
      </c>
      <c r="L1695" t="s">
        <v>21</v>
      </c>
      <c r="M1695">
        <v>20166.099200000001</v>
      </c>
      <c r="N1695">
        <v>461</v>
      </c>
      <c r="O1695" t="s">
        <v>22</v>
      </c>
      <c r="P1695" t="s">
        <v>22</v>
      </c>
      <c r="Q1695" s="2">
        <v>44359</v>
      </c>
      <c r="R1695" t="s">
        <v>83</v>
      </c>
      <c r="S1695" t="s">
        <v>24</v>
      </c>
      <c r="T1695">
        <f>_xlfn.DAYS(Raw_data_US_healthcare[[#This Row],[Discharge Date]],Raw_data_US_healthcare[[#This Row],[Date of Admission]])</f>
        <v>23</v>
      </c>
    </row>
    <row r="1696" spans="1:20" x14ac:dyDescent="0.3">
      <c r="A1696" t="s">
        <v>26512</v>
      </c>
      <c r="B1696" t="s">
        <v>4952</v>
      </c>
      <c r="C1696">
        <v>76</v>
      </c>
      <c r="D1696" t="str">
        <f>IF(Raw_data_US_healthcare[[#This Row],[Age]]&lt;35,"Young",IF(Raw_data_US_healthcare[[#This Row],[Age]]&lt;60,"Middle","Senior"))</f>
        <v>Senior</v>
      </c>
      <c r="E1696" t="s">
        <v>26</v>
      </c>
      <c r="F1696" t="s">
        <v>27</v>
      </c>
      <c r="G1696" t="s">
        <v>27</v>
      </c>
      <c r="H1696" t="s">
        <v>26516</v>
      </c>
      <c r="I1696" s="2">
        <v>44030</v>
      </c>
      <c r="J1696" t="s">
        <v>4953</v>
      </c>
      <c r="K1696" t="s">
        <v>4954</v>
      </c>
      <c r="L1696" t="s">
        <v>21</v>
      </c>
      <c r="M1696">
        <v>23329.1522</v>
      </c>
      <c r="N1696">
        <v>453</v>
      </c>
      <c r="O1696" t="s">
        <v>22</v>
      </c>
      <c r="P1696" t="s">
        <v>22</v>
      </c>
      <c r="Q1696" s="2">
        <v>44036</v>
      </c>
      <c r="R1696" t="s">
        <v>32</v>
      </c>
      <c r="S1696" t="s">
        <v>45</v>
      </c>
      <c r="T1696">
        <f>_xlfn.DAYS(Raw_data_US_healthcare[[#This Row],[Discharge Date]],Raw_data_US_healthcare[[#This Row],[Date of Admission]])</f>
        <v>6</v>
      </c>
    </row>
    <row r="1697" spans="1:20" x14ac:dyDescent="0.3">
      <c r="A1697" t="s">
        <v>26512</v>
      </c>
      <c r="B1697" t="s">
        <v>4955</v>
      </c>
      <c r="C1697">
        <v>33</v>
      </c>
      <c r="D1697" t="str">
        <f>IF(Raw_data_US_healthcare[[#This Row],[Age]]&lt;35,"Young",IF(Raw_data_US_healthcare[[#This Row],[Age]]&lt;60,"Middle","Senior"))</f>
        <v>Young</v>
      </c>
      <c r="E1697" t="s">
        <v>26</v>
      </c>
      <c r="F1697" t="s">
        <v>17</v>
      </c>
      <c r="G1697" t="s">
        <v>17</v>
      </c>
      <c r="H1697" t="s">
        <v>28</v>
      </c>
      <c r="I1697" s="2">
        <v>44521</v>
      </c>
      <c r="J1697" t="s">
        <v>4956</v>
      </c>
      <c r="K1697" t="s">
        <v>4957</v>
      </c>
      <c r="L1697" t="s">
        <v>56</v>
      </c>
      <c r="M1697">
        <v>44701.743300000002</v>
      </c>
      <c r="N1697">
        <v>430</v>
      </c>
      <c r="O1697" t="s">
        <v>39</v>
      </c>
      <c r="P1697" t="s">
        <v>39</v>
      </c>
      <c r="Q1697" s="2">
        <v>44541</v>
      </c>
      <c r="R1697" t="s">
        <v>23</v>
      </c>
      <c r="S1697" t="s">
        <v>33</v>
      </c>
      <c r="T1697">
        <f>_xlfn.DAYS(Raw_data_US_healthcare[[#This Row],[Discharge Date]],Raw_data_US_healthcare[[#This Row],[Date of Admission]])</f>
        <v>20</v>
      </c>
    </row>
    <row r="1698" spans="1:20" x14ac:dyDescent="0.3">
      <c r="A1698" t="s">
        <v>26512</v>
      </c>
      <c r="B1698" t="s">
        <v>4958</v>
      </c>
      <c r="C1698">
        <v>42</v>
      </c>
      <c r="D1698" t="str">
        <f>IF(Raw_data_US_healthcare[[#This Row],[Age]]&lt;35,"Young",IF(Raw_data_US_healthcare[[#This Row],[Age]]&lt;60,"Middle","Senior"))</f>
        <v>Middle</v>
      </c>
      <c r="E1698" t="s">
        <v>26</v>
      </c>
      <c r="F1698" t="s">
        <v>17</v>
      </c>
      <c r="G1698" t="s">
        <v>17</v>
      </c>
      <c r="H1698" t="s">
        <v>18</v>
      </c>
      <c r="I1698" s="2">
        <v>45184</v>
      </c>
      <c r="J1698" t="s">
        <v>4959</v>
      </c>
      <c r="K1698" t="s">
        <v>4960</v>
      </c>
      <c r="L1698" t="s">
        <v>60</v>
      </c>
      <c r="M1698">
        <v>56206.012199999997</v>
      </c>
      <c r="N1698">
        <v>180</v>
      </c>
      <c r="O1698" t="s">
        <v>39</v>
      </c>
      <c r="P1698" t="s">
        <v>39</v>
      </c>
      <c r="Q1698" s="2">
        <v>45210</v>
      </c>
      <c r="R1698" t="s">
        <v>32</v>
      </c>
      <c r="S1698" t="s">
        <v>45</v>
      </c>
      <c r="T1698">
        <f>_xlfn.DAYS(Raw_data_US_healthcare[[#This Row],[Discharge Date]],Raw_data_US_healthcare[[#This Row],[Date of Admission]])</f>
        <v>26</v>
      </c>
    </row>
    <row r="1699" spans="1:20" x14ac:dyDescent="0.3">
      <c r="A1699" t="s">
        <v>26512</v>
      </c>
      <c r="B1699" t="s">
        <v>4961</v>
      </c>
      <c r="C1699">
        <v>80</v>
      </c>
      <c r="D1699" t="str">
        <f>IF(Raw_data_US_healthcare[[#This Row],[Age]]&lt;35,"Young",IF(Raw_data_US_healthcare[[#This Row],[Age]]&lt;60,"Middle","Senior"))</f>
        <v>Senior</v>
      </c>
      <c r="E1699" t="s">
        <v>26</v>
      </c>
      <c r="F1699" t="s">
        <v>17</v>
      </c>
      <c r="G1699" t="s">
        <v>17</v>
      </c>
      <c r="H1699" t="s">
        <v>26514</v>
      </c>
      <c r="I1699" s="2">
        <v>45112</v>
      </c>
      <c r="J1699" t="s">
        <v>4962</v>
      </c>
      <c r="K1699" t="s">
        <v>4963</v>
      </c>
      <c r="L1699" t="s">
        <v>21</v>
      </c>
      <c r="M1699">
        <v>4953.9706999999999</v>
      </c>
      <c r="N1699">
        <v>404</v>
      </c>
      <c r="O1699" t="s">
        <v>43</v>
      </c>
      <c r="P1699" t="s">
        <v>43</v>
      </c>
      <c r="Q1699" s="2">
        <v>45122</v>
      </c>
      <c r="R1699" t="s">
        <v>23</v>
      </c>
      <c r="S1699" t="s">
        <v>45</v>
      </c>
      <c r="T1699">
        <f>_xlfn.DAYS(Raw_data_US_healthcare[[#This Row],[Discharge Date]],Raw_data_US_healthcare[[#This Row],[Date of Admission]])</f>
        <v>10</v>
      </c>
    </row>
    <row r="1700" spans="1:20" x14ac:dyDescent="0.3">
      <c r="A1700" t="s">
        <v>26511</v>
      </c>
      <c r="B1700" t="s">
        <v>4964</v>
      </c>
      <c r="C1700">
        <v>38</v>
      </c>
      <c r="D1700" t="str">
        <f>IF(Raw_data_US_healthcare[[#This Row],[Age]]&lt;35,"Young",IF(Raw_data_US_healthcare[[#This Row],[Age]]&lt;60,"Middle","Senior"))</f>
        <v>Middle</v>
      </c>
      <c r="E1700" t="s">
        <v>16</v>
      </c>
      <c r="F1700" t="s">
        <v>88</v>
      </c>
      <c r="G1700" t="s">
        <v>88</v>
      </c>
      <c r="H1700" t="s">
        <v>36</v>
      </c>
      <c r="I1700" s="2">
        <v>45216</v>
      </c>
      <c r="J1700" t="s">
        <v>4965</v>
      </c>
      <c r="K1700" t="s">
        <v>722</v>
      </c>
      <c r="L1700" t="s">
        <v>56</v>
      </c>
      <c r="M1700">
        <v>4554.7336999999998</v>
      </c>
      <c r="N1700">
        <v>119</v>
      </c>
      <c r="O1700" t="s">
        <v>39</v>
      </c>
      <c r="P1700" t="s">
        <v>39</v>
      </c>
      <c r="Q1700" s="2">
        <v>45236</v>
      </c>
      <c r="R1700" t="s">
        <v>32</v>
      </c>
      <c r="S1700" t="s">
        <v>45</v>
      </c>
      <c r="T1700">
        <f>_xlfn.DAYS(Raw_data_US_healthcare[[#This Row],[Discharge Date]],Raw_data_US_healthcare[[#This Row],[Date of Admission]])</f>
        <v>20</v>
      </c>
    </row>
    <row r="1701" spans="1:20" x14ac:dyDescent="0.3">
      <c r="A1701" t="s">
        <v>26512</v>
      </c>
      <c r="B1701" t="s">
        <v>4966</v>
      </c>
      <c r="C1701">
        <v>55</v>
      </c>
      <c r="D1701" t="str">
        <f>IF(Raw_data_US_healthcare[[#This Row],[Age]]&lt;35,"Young",IF(Raw_data_US_healthcare[[#This Row],[Age]]&lt;60,"Middle","Senior"))</f>
        <v>Middle</v>
      </c>
      <c r="E1701" t="s">
        <v>26</v>
      </c>
      <c r="F1701" t="s">
        <v>17</v>
      </c>
      <c r="G1701" t="s">
        <v>17</v>
      </c>
      <c r="H1701" t="s">
        <v>36</v>
      </c>
      <c r="I1701" s="2">
        <v>43676</v>
      </c>
      <c r="J1701" t="s">
        <v>4967</v>
      </c>
      <c r="K1701" t="s">
        <v>4968</v>
      </c>
      <c r="L1701" t="s">
        <v>52</v>
      </c>
      <c r="M1701">
        <v>5873.0273999999999</v>
      </c>
      <c r="N1701">
        <v>429</v>
      </c>
      <c r="O1701" t="s">
        <v>39</v>
      </c>
      <c r="P1701" t="s">
        <v>39</v>
      </c>
      <c r="Q1701" s="2">
        <v>43687</v>
      </c>
      <c r="R1701" t="s">
        <v>32</v>
      </c>
      <c r="S1701" t="s">
        <v>33</v>
      </c>
      <c r="T1701">
        <f>_xlfn.DAYS(Raw_data_US_healthcare[[#This Row],[Discharge Date]],Raw_data_US_healthcare[[#This Row],[Date of Admission]])</f>
        <v>11</v>
      </c>
    </row>
    <row r="1702" spans="1:20" x14ac:dyDescent="0.3">
      <c r="A1702" t="s">
        <v>26512</v>
      </c>
      <c r="B1702" t="s">
        <v>4969</v>
      </c>
      <c r="C1702">
        <v>54</v>
      </c>
      <c r="D1702" t="str">
        <f>IF(Raw_data_US_healthcare[[#This Row],[Age]]&lt;35,"Young",IF(Raw_data_US_healthcare[[#This Row],[Age]]&lt;60,"Middle","Senior"))</f>
        <v>Middle</v>
      </c>
      <c r="E1702" t="s">
        <v>26</v>
      </c>
      <c r="F1702" t="s">
        <v>88</v>
      </c>
      <c r="G1702" t="s">
        <v>88</v>
      </c>
      <c r="H1702" t="s">
        <v>28</v>
      </c>
      <c r="I1702" s="2">
        <v>43679</v>
      </c>
      <c r="J1702" t="s">
        <v>4970</v>
      </c>
      <c r="K1702" t="s">
        <v>4971</v>
      </c>
      <c r="L1702" t="s">
        <v>56</v>
      </c>
      <c r="M1702">
        <v>44664.551899999999</v>
      </c>
      <c r="N1702">
        <v>151</v>
      </c>
      <c r="O1702" t="s">
        <v>43</v>
      </c>
      <c r="P1702" t="s">
        <v>43</v>
      </c>
      <c r="Q1702" s="2">
        <v>43703</v>
      </c>
      <c r="R1702" t="s">
        <v>83</v>
      </c>
      <c r="S1702" t="s">
        <v>33</v>
      </c>
      <c r="T1702">
        <f>_xlfn.DAYS(Raw_data_US_healthcare[[#This Row],[Discharge Date]],Raw_data_US_healthcare[[#This Row],[Date of Admission]])</f>
        <v>24</v>
      </c>
    </row>
    <row r="1703" spans="1:20" x14ac:dyDescent="0.3">
      <c r="A1703" t="s">
        <v>26512</v>
      </c>
      <c r="B1703" t="s">
        <v>4972</v>
      </c>
      <c r="C1703">
        <v>83</v>
      </c>
      <c r="D1703" t="str">
        <f>IF(Raw_data_US_healthcare[[#This Row],[Age]]&lt;35,"Young",IF(Raw_data_US_healthcare[[#This Row],[Age]]&lt;60,"Middle","Senior"))</f>
        <v>Senior</v>
      </c>
      <c r="E1703" t="s">
        <v>26</v>
      </c>
      <c r="F1703" t="s">
        <v>228</v>
      </c>
      <c r="G1703" t="s">
        <v>228</v>
      </c>
      <c r="H1703" t="s">
        <v>26514</v>
      </c>
      <c r="I1703" s="2">
        <v>44618</v>
      </c>
      <c r="J1703" t="s">
        <v>2912</v>
      </c>
      <c r="K1703" t="s">
        <v>4973</v>
      </c>
      <c r="L1703" t="s">
        <v>21</v>
      </c>
      <c r="M1703">
        <v>26446.827499999999</v>
      </c>
      <c r="N1703">
        <v>457</v>
      </c>
      <c r="O1703" t="s">
        <v>22</v>
      </c>
      <c r="P1703" t="s">
        <v>22</v>
      </c>
      <c r="Q1703" s="2">
        <v>44631</v>
      </c>
      <c r="R1703" t="s">
        <v>48</v>
      </c>
      <c r="S1703" t="s">
        <v>33</v>
      </c>
      <c r="T1703">
        <f>_xlfn.DAYS(Raw_data_US_healthcare[[#This Row],[Discharge Date]],Raw_data_US_healthcare[[#This Row],[Date of Admission]])</f>
        <v>13</v>
      </c>
    </row>
    <row r="1704" spans="1:20" x14ac:dyDescent="0.3">
      <c r="A1704" t="s">
        <v>26511</v>
      </c>
      <c r="B1704" t="s">
        <v>4974</v>
      </c>
      <c r="C1704">
        <v>26</v>
      </c>
      <c r="D1704" t="str">
        <f>IF(Raw_data_US_healthcare[[#This Row],[Age]]&lt;35,"Young",IF(Raw_data_US_healthcare[[#This Row],[Age]]&lt;60,"Middle","Senior"))</f>
        <v>Young</v>
      </c>
      <c r="E1704" t="s">
        <v>16</v>
      </c>
      <c r="F1704" t="s">
        <v>228</v>
      </c>
      <c r="G1704" t="s">
        <v>228</v>
      </c>
      <c r="H1704" t="s">
        <v>26516</v>
      </c>
      <c r="I1704" s="2">
        <v>44855</v>
      </c>
      <c r="J1704" t="s">
        <v>4975</v>
      </c>
      <c r="K1704" t="s">
        <v>4976</v>
      </c>
      <c r="L1704" t="s">
        <v>31</v>
      </c>
      <c r="M1704">
        <v>32219.835599999999</v>
      </c>
      <c r="N1704">
        <v>170</v>
      </c>
      <c r="O1704" t="s">
        <v>43</v>
      </c>
      <c r="P1704" t="s">
        <v>43</v>
      </c>
      <c r="Q1704" s="2">
        <v>44878</v>
      </c>
      <c r="R1704" t="s">
        <v>23</v>
      </c>
      <c r="S1704" t="s">
        <v>45</v>
      </c>
      <c r="T1704">
        <f>_xlfn.DAYS(Raw_data_US_healthcare[[#This Row],[Discharge Date]],Raw_data_US_healthcare[[#This Row],[Date of Admission]])</f>
        <v>23</v>
      </c>
    </row>
    <row r="1705" spans="1:20" x14ac:dyDescent="0.3">
      <c r="A1705" t="s">
        <v>26511</v>
      </c>
      <c r="B1705" t="s">
        <v>4977</v>
      </c>
      <c r="C1705">
        <v>53</v>
      </c>
      <c r="D1705" t="str">
        <f>IF(Raw_data_US_healthcare[[#This Row],[Age]]&lt;35,"Young",IF(Raw_data_US_healthcare[[#This Row],[Age]]&lt;60,"Middle","Senior"))</f>
        <v>Middle</v>
      </c>
      <c r="E1705" t="s">
        <v>16</v>
      </c>
      <c r="F1705" t="s">
        <v>62</v>
      </c>
      <c r="G1705" t="s">
        <v>62</v>
      </c>
      <c r="H1705" t="s">
        <v>69</v>
      </c>
      <c r="I1705" s="2">
        <v>44439</v>
      </c>
      <c r="J1705" t="s">
        <v>4978</v>
      </c>
      <c r="K1705" t="s">
        <v>4979</v>
      </c>
      <c r="L1705" t="s">
        <v>52</v>
      </c>
      <c r="M1705">
        <v>20365.7906</v>
      </c>
      <c r="N1705">
        <v>105</v>
      </c>
      <c r="O1705" t="s">
        <v>39</v>
      </c>
      <c r="P1705" t="s">
        <v>39</v>
      </c>
      <c r="Q1705" s="2">
        <v>44458</v>
      </c>
      <c r="R1705" t="s">
        <v>32</v>
      </c>
      <c r="S1705" t="s">
        <v>24</v>
      </c>
      <c r="T1705">
        <f>_xlfn.DAYS(Raw_data_US_healthcare[[#This Row],[Discharge Date]],Raw_data_US_healthcare[[#This Row],[Date of Admission]])</f>
        <v>19</v>
      </c>
    </row>
    <row r="1706" spans="1:20" x14ac:dyDescent="0.3">
      <c r="A1706" t="s">
        <v>26511</v>
      </c>
      <c r="B1706" t="s">
        <v>4980</v>
      </c>
      <c r="C1706">
        <v>33</v>
      </c>
      <c r="D1706" t="str">
        <f>IF(Raw_data_US_healthcare[[#This Row],[Age]]&lt;35,"Young",IF(Raw_data_US_healthcare[[#This Row],[Age]]&lt;60,"Middle","Senior"))</f>
        <v>Young</v>
      </c>
      <c r="E1706" t="s">
        <v>16</v>
      </c>
      <c r="F1706" t="s">
        <v>228</v>
      </c>
      <c r="G1706" t="s">
        <v>228</v>
      </c>
      <c r="H1706" t="s">
        <v>36</v>
      </c>
      <c r="I1706" s="2">
        <v>45057</v>
      </c>
      <c r="J1706" t="s">
        <v>4981</v>
      </c>
      <c r="K1706" t="s">
        <v>4982</v>
      </c>
      <c r="L1706" t="s">
        <v>31</v>
      </c>
      <c r="M1706">
        <v>792.80150000000003</v>
      </c>
      <c r="N1706">
        <v>272</v>
      </c>
      <c r="O1706" t="s">
        <v>39</v>
      </c>
      <c r="P1706" t="s">
        <v>39</v>
      </c>
      <c r="Q1706" s="2">
        <v>45087</v>
      </c>
      <c r="R1706" t="s">
        <v>44</v>
      </c>
      <c r="S1706" t="s">
        <v>24</v>
      </c>
      <c r="T1706">
        <f>_xlfn.DAYS(Raw_data_US_healthcare[[#This Row],[Discharge Date]],Raw_data_US_healthcare[[#This Row],[Date of Admission]])</f>
        <v>30</v>
      </c>
    </row>
    <row r="1707" spans="1:20" x14ac:dyDescent="0.3">
      <c r="A1707" t="s">
        <v>26511</v>
      </c>
      <c r="B1707" t="s">
        <v>4983</v>
      </c>
      <c r="C1707">
        <v>77</v>
      </c>
      <c r="D1707" t="str">
        <f>IF(Raw_data_US_healthcare[[#This Row],[Age]]&lt;35,"Young",IF(Raw_data_US_healthcare[[#This Row],[Age]]&lt;60,"Middle","Senior"))</f>
        <v>Senior</v>
      </c>
      <c r="E1707" t="s">
        <v>16</v>
      </c>
      <c r="F1707" t="s">
        <v>35</v>
      </c>
      <c r="G1707" t="s">
        <v>35</v>
      </c>
      <c r="H1707" t="s">
        <v>26514</v>
      </c>
      <c r="I1707" s="2">
        <v>43599</v>
      </c>
      <c r="J1707" t="s">
        <v>4984</v>
      </c>
      <c r="K1707" t="s">
        <v>4985</v>
      </c>
      <c r="L1707" t="s">
        <v>21</v>
      </c>
      <c r="M1707">
        <v>26627.529500000001</v>
      </c>
      <c r="N1707">
        <v>322</v>
      </c>
      <c r="O1707" t="s">
        <v>22</v>
      </c>
      <c r="P1707" t="s">
        <v>22</v>
      </c>
      <c r="Q1707" s="2">
        <v>43609</v>
      </c>
      <c r="R1707" t="s">
        <v>44</v>
      </c>
      <c r="S1707" t="s">
        <v>33</v>
      </c>
      <c r="T1707">
        <f>_xlfn.DAYS(Raw_data_US_healthcare[[#This Row],[Discharge Date]],Raw_data_US_healthcare[[#This Row],[Date of Admission]])</f>
        <v>10</v>
      </c>
    </row>
    <row r="1708" spans="1:20" x14ac:dyDescent="0.3">
      <c r="A1708" t="s">
        <v>26511</v>
      </c>
      <c r="B1708" t="s">
        <v>4986</v>
      </c>
      <c r="C1708">
        <v>80</v>
      </c>
      <c r="D1708" t="str">
        <f>IF(Raw_data_US_healthcare[[#This Row],[Age]]&lt;35,"Young",IF(Raw_data_US_healthcare[[#This Row],[Age]]&lt;60,"Middle","Senior"))</f>
        <v>Senior</v>
      </c>
      <c r="E1708" t="s">
        <v>16</v>
      </c>
      <c r="F1708" t="s">
        <v>35</v>
      </c>
      <c r="G1708" t="s">
        <v>35</v>
      </c>
      <c r="H1708" t="s">
        <v>26516</v>
      </c>
      <c r="I1708" s="2">
        <v>44591</v>
      </c>
      <c r="J1708" t="s">
        <v>4987</v>
      </c>
      <c r="K1708" t="s">
        <v>4988</v>
      </c>
      <c r="L1708" t="s">
        <v>21</v>
      </c>
      <c r="M1708">
        <v>16486.421699999999</v>
      </c>
      <c r="N1708">
        <v>440</v>
      </c>
      <c r="O1708" t="s">
        <v>43</v>
      </c>
      <c r="P1708" t="s">
        <v>43</v>
      </c>
      <c r="Q1708" s="2">
        <v>44607</v>
      </c>
      <c r="R1708" t="s">
        <v>32</v>
      </c>
      <c r="S1708" t="s">
        <v>33</v>
      </c>
      <c r="T1708">
        <f>_xlfn.DAYS(Raw_data_US_healthcare[[#This Row],[Discharge Date]],Raw_data_US_healthcare[[#This Row],[Date of Admission]])</f>
        <v>16</v>
      </c>
    </row>
    <row r="1709" spans="1:20" x14ac:dyDescent="0.3">
      <c r="A1709" t="s">
        <v>26511</v>
      </c>
      <c r="B1709" t="s">
        <v>4989</v>
      </c>
      <c r="C1709">
        <v>75</v>
      </c>
      <c r="D1709" t="str">
        <f>IF(Raw_data_US_healthcare[[#This Row],[Age]]&lt;35,"Young",IF(Raw_data_US_healthcare[[#This Row],[Age]]&lt;60,"Middle","Senior"))</f>
        <v>Senior</v>
      </c>
      <c r="E1709" t="s">
        <v>16</v>
      </c>
      <c r="F1709" t="s">
        <v>49</v>
      </c>
      <c r="G1709" t="s">
        <v>49</v>
      </c>
      <c r="H1709" t="s">
        <v>69</v>
      </c>
      <c r="I1709" s="2">
        <v>45032</v>
      </c>
      <c r="J1709" t="s">
        <v>4990</v>
      </c>
      <c r="K1709" t="s">
        <v>4991</v>
      </c>
      <c r="L1709" t="s">
        <v>21</v>
      </c>
      <c r="M1709">
        <v>61062.388200000001</v>
      </c>
      <c r="N1709">
        <v>172</v>
      </c>
      <c r="O1709" t="s">
        <v>39</v>
      </c>
      <c r="P1709" t="s">
        <v>39</v>
      </c>
      <c r="Q1709" s="2">
        <v>45037</v>
      </c>
      <c r="R1709" t="s">
        <v>23</v>
      </c>
      <c r="S1709" t="s">
        <v>33</v>
      </c>
      <c r="T1709">
        <f>_xlfn.DAYS(Raw_data_US_healthcare[[#This Row],[Discharge Date]],Raw_data_US_healthcare[[#This Row],[Date of Admission]])</f>
        <v>5</v>
      </c>
    </row>
    <row r="1710" spans="1:20" x14ac:dyDescent="0.3">
      <c r="A1710" t="s">
        <v>26512</v>
      </c>
      <c r="B1710" t="s">
        <v>4992</v>
      </c>
      <c r="C1710">
        <v>29</v>
      </c>
      <c r="D1710" t="str">
        <f>IF(Raw_data_US_healthcare[[#This Row],[Age]]&lt;35,"Young",IF(Raw_data_US_healthcare[[#This Row],[Age]]&lt;60,"Middle","Senior"))</f>
        <v>Young</v>
      </c>
      <c r="E1710" t="s">
        <v>26</v>
      </c>
      <c r="F1710" t="s">
        <v>49</v>
      </c>
      <c r="G1710" t="s">
        <v>49</v>
      </c>
      <c r="H1710" t="s">
        <v>26516</v>
      </c>
      <c r="I1710" s="2">
        <v>44709</v>
      </c>
      <c r="J1710" t="s">
        <v>4993</v>
      </c>
      <c r="K1710" t="s">
        <v>4994</v>
      </c>
      <c r="L1710" t="s">
        <v>52</v>
      </c>
      <c r="M1710">
        <v>11675.3145</v>
      </c>
      <c r="N1710">
        <v>496</v>
      </c>
      <c r="O1710" t="s">
        <v>43</v>
      </c>
      <c r="P1710" t="s">
        <v>43</v>
      </c>
      <c r="Q1710" s="2">
        <v>44729</v>
      </c>
      <c r="R1710" t="s">
        <v>83</v>
      </c>
      <c r="S1710" t="s">
        <v>45</v>
      </c>
      <c r="T1710">
        <f>_xlfn.DAYS(Raw_data_US_healthcare[[#This Row],[Discharge Date]],Raw_data_US_healthcare[[#This Row],[Date of Admission]])</f>
        <v>20</v>
      </c>
    </row>
    <row r="1711" spans="1:20" x14ac:dyDescent="0.3">
      <c r="A1711" t="s">
        <v>26511</v>
      </c>
      <c r="B1711" t="s">
        <v>4995</v>
      </c>
      <c r="C1711">
        <v>19</v>
      </c>
      <c r="D1711" t="str">
        <f>IF(Raw_data_US_healthcare[[#This Row],[Age]]&lt;35,"Young",IF(Raw_data_US_healthcare[[#This Row],[Age]]&lt;60,"Middle","Senior"))</f>
        <v>Young</v>
      </c>
      <c r="E1711" t="s">
        <v>16</v>
      </c>
      <c r="F1711" t="s">
        <v>88</v>
      </c>
      <c r="G1711" t="s">
        <v>88</v>
      </c>
      <c r="H1711" t="s">
        <v>36</v>
      </c>
      <c r="I1711" s="2">
        <v>45065</v>
      </c>
      <c r="J1711" t="s">
        <v>4996</v>
      </c>
      <c r="K1711" t="s">
        <v>4997</v>
      </c>
      <c r="L1711" t="s">
        <v>60</v>
      </c>
      <c r="M1711">
        <v>9699.7708000000002</v>
      </c>
      <c r="N1711">
        <v>476</v>
      </c>
      <c r="O1711" t="s">
        <v>39</v>
      </c>
      <c r="P1711" t="s">
        <v>39</v>
      </c>
      <c r="Q1711" s="2">
        <v>45093</v>
      </c>
      <c r="R1711" t="s">
        <v>83</v>
      </c>
      <c r="S1711" t="s">
        <v>24</v>
      </c>
      <c r="T1711">
        <f>_xlfn.DAYS(Raw_data_US_healthcare[[#This Row],[Discharge Date]],Raw_data_US_healthcare[[#This Row],[Date of Admission]])</f>
        <v>28</v>
      </c>
    </row>
    <row r="1712" spans="1:20" x14ac:dyDescent="0.3">
      <c r="A1712" t="s">
        <v>26511</v>
      </c>
      <c r="B1712" t="s">
        <v>4998</v>
      </c>
      <c r="C1712">
        <v>61</v>
      </c>
      <c r="D1712" t="str">
        <f>IF(Raw_data_US_healthcare[[#This Row],[Age]]&lt;35,"Young",IF(Raw_data_US_healthcare[[#This Row],[Age]]&lt;60,"Middle","Senior"))</f>
        <v>Senior</v>
      </c>
      <c r="E1712" t="s">
        <v>16</v>
      </c>
      <c r="F1712" t="s">
        <v>62</v>
      </c>
      <c r="G1712" t="s">
        <v>62</v>
      </c>
      <c r="H1712" t="s">
        <v>26514</v>
      </c>
      <c r="I1712" s="2">
        <v>43838</v>
      </c>
      <c r="J1712" t="s">
        <v>4999</v>
      </c>
      <c r="K1712" t="s">
        <v>5000</v>
      </c>
      <c r="L1712" t="s">
        <v>21</v>
      </c>
      <c r="M1712">
        <v>22671.769</v>
      </c>
      <c r="N1712">
        <v>302</v>
      </c>
      <c r="O1712" t="s">
        <v>39</v>
      </c>
      <c r="P1712" t="s">
        <v>39</v>
      </c>
      <c r="Q1712" s="2">
        <v>43840</v>
      </c>
      <c r="R1712" t="s">
        <v>48</v>
      </c>
      <c r="S1712" t="s">
        <v>24</v>
      </c>
      <c r="T1712">
        <f>_xlfn.DAYS(Raw_data_US_healthcare[[#This Row],[Discharge Date]],Raw_data_US_healthcare[[#This Row],[Date of Admission]])</f>
        <v>2</v>
      </c>
    </row>
    <row r="1713" spans="1:20" x14ac:dyDescent="0.3">
      <c r="A1713" t="s">
        <v>26511</v>
      </c>
      <c r="B1713" t="s">
        <v>5001</v>
      </c>
      <c r="C1713">
        <v>29</v>
      </c>
      <c r="D1713" t="str">
        <f>IF(Raw_data_US_healthcare[[#This Row],[Age]]&lt;35,"Young",IF(Raw_data_US_healthcare[[#This Row],[Age]]&lt;60,"Middle","Senior"))</f>
        <v>Young</v>
      </c>
      <c r="E1713" t="s">
        <v>16</v>
      </c>
      <c r="F1713" t="s">
        <v>228</v>
      </c>
      <c r="G1713" t="s">
        <v>228</v>
      </c>
      <c r="H1713" t="s">
        <v>26516</v>
      </c>
      <c r="I1713" s="2">
        <v>44446</v>
      </c>
      <c r="J1713" t="s">
        <v>5002</v>
      </c>
      <c r="K1713" t="s">
        <v>5003</v>
      </c>
      <c r="L1713" t="s">
        <v>31</v>
      </c>
      <c r="M1713">
        <v>30500.690999999999</v>
      </c>
      <c r="N1713">
        <v>299</v>
      </c>
      <c r="O1713" t="s">
        <v>43</v>
      </c>
      <c r="P1713" t="s">
        <v>43</v>
      </c>
      <c r="Q1713" s="2">
        <v>44452</v>
      </c>
      <c r="R1713" t="s">
        <v>83</v>
      </c>
      <c r="S1713" t="s">
        <v>33</v>
      </c>
      <c r="T1713">
        <f>_xlfn.DAYS(Raw_data_US_healthcare[[#This Row],[Discharge Date]],Raw_data_US_healthcare[[#This Row],[Date of Admission]])</f>
        <v>6</v>
      </c>
    </row>
    <row r="1714" spans="1:20" x14ac:dyDescent="0.3">
      <c r="A1714" t="s">
        <v>26511</v>
      </c>
      <c r="B1714" t="s">
        <v>5004</v>
      </c>
      <c r="C1714">
        <v>58</v>
      </c>
      <c r="D1714" t="str">
        <f>IF(Raw_data_US_healthcare[[#This Row],[Age]]&lt;35,"Young",IF(Raw_data_US_healthcare[[#This Row],[Age]]&lt;60,"Middle","Senior"))</f>
        <v>Middle</v>
      </c>
      <c r="E1714" t="s">
        <v>16</v>
      </c>
      <c r="F1714" t="s">
        <v>228</v>
      </c>
      <c r="G1714" t="s">
        <v>228</v>
      </c>
      <c r="H1714" t="s">
        <v>26516</v>
      </c>
      <c r="I1714" s="2">
        <v>44903</v>
      </c>
      <c r="J1714" t="s">
        <v>5005</v>
      </c>
      <c r="K1714" t="s">
        <v>5006</v>
      </c>
      <c r="L1714" t="s">
        <v>21</v>
      </c>
      <c r="M1714">
        <v>14202.7366</v>
      </c>
      <c r="N1714">
        <v>494</v>
      </c>
      <c r="O1714" t="s">
        <v>43</v>
      </c>
      <c r="P1714" t="s">
        <v>43</v>
      </c>
      <c r="Q1714" s="2">
        <v>44932</v>
      </c>
      <c r="R1714" t="s">
        <v>83</v>
      </c>
      <c r="S1714" t="s">
        <v>33</v>
      </c>
      <c r="T1714">
        <f>_xlfn.DAYS(Raw_data_US_healthcare[[#This Row],[Discharge Date]],Raw_data_US_healthcare[[#This Row],[Date of Admission]])</f>
        <v>29</v>
      </c>
    </row>
    <row r="1715" spans="1:20" x14ac:dyDescent="0.3">
      <c r="A1715" t="s">
        <v>26511</v>
      </c>
      <c r="B1715" t="s">
        <v>5007</v>
      </c>
      <c r="C1715">
        <v>76</v>
      </c>
      <c r="D1715" t="str">
        <f>IF(Raw_data_US_healthcare[[#This Row],[Age]]&lt;35,"Young",IF(Raw_data_US_healthcare[[#This Row],[Age]]&lt;60,"Middle","Senior"))</f>
        <v>Senior</v>
      </c>
      <c r="E1715" t="s">
        <v>16</v>
      </c>
      <c r="F1715" t="s">
        <v>27</v>
      </c>
      <c r="G1715" t="s">
        <v>27</v>
      </c>
      <c r="H1715" t="s">
        <v>69</v>
      </c>
      <c r="I1715" s="2">
        <v>44244</v>
      </c>
      <c r="J1715" t="s">
        <v>5008</v>
      </c>
      <c r="K1715" t="s">
        <v>5009</v>
      </c>
      <c r="L1715" t="s">
        <v>21</v>
      </c>
      <c r="M1715">
        <v>32546.840199999999</v>
      </c>
      <c r="N1715">
        <v>294</v>
      </c>
      <c r="O1715" t="s">
        <v>39</v>
      </c>
      <c r="P1715" t="s">
        <v>39</v>
      </c>
      <c r="Q1715" s="2">
        <v>44262</v>
      </c>
      <c r="R1715" t="s">
        <v>23</v>
      </c>
      <c r="S1715" t="s">
        <v>33</v>
      </c>
      <c r="T1715">
        <f>_xlfn.DAYS(Raw_data_US_healthcare[[#This Row],[Discharge Date]],Raw_data_US_healthcare[[#This Row],[Date of Admission]])</f>
        <v>18</v>
      </c>
    </row>
    <row r="1716" spans="1:20" x14ac:dyDescent="0.3">
      <c r="A1716" t="s">
        <v>26512</v>
      </c>
      <c r="B1716" t="s">
        <v>5010</v>
      </c>
      <c r="C1716">
        <v>27</v>
      </c>
      <c r="D1716" t="str">
        <f>IF(Raw_data_US_healthcare[[#This Row],[Age]]&lt;35,"Young",IF(Raw_data_US_healthcare[[#This Row],[Age]]&lt;60,"Middle","Senior"))</f>
        <v>Young</v>
      </c>
      <c r="E1716" t="s">
        <v>26</v>
      </c>
      <c r="F1716" t="s">
        <v>17</v>
      </c>
      <c r="G1716" t="s">
        <v>17</v>
      </c>
      <c r="H1716" t="s">
        <v>26514</v>
      </c>
      <c r="I1716" s="2">
        <v>43919</v>
      </c>
      <c r="J1716" t="s">
        <v>5011</v>
      </c>
      <c r="K1716" t="s">
        <v>5012</v>
      </c>
      <c r="L1716" t="s">
        <v>56</v>
      </c>
      <c r="M1716">
        <v>25557.101999999999</v>
      </c>
      <c r="N1716">
        <v>211</v>
      </c>
      <c r="O1716" t="s">
        <v>22</v>
      </c>
      <c r="P1716" t="s">
        <v>22</v>
      </c>
      <c r="Q1716" s="2">
        <v>43920</v>
      </c>
      <c r="R1716" t="s">
        <v>44</v>
      </c>
      <c r="S1716" t="s">
        <v>33</v>
      </c>
      <c r="T1716">
        <f>_xlfn.DAYS(Raw_data_US_healthcare[[#This Row],[Discharge Date]],Raw_data_US_healthcare[[#This Row],[Date of Admission]])</f>
        <v>1</v>
      </c>
    </row>
    <row r="1717" spans="1:20" x14ac:dyDescent="0.3">
      <c r="A1717" t="s">
        <v>26511</v>
      </c>
      <c r="B1717" t="s">
        <v>5013</v>
      </c>
      <c r="C1717">
        <v>80</v>
      </c>
      <c r="D1717" t="str">
        <f>IF(Raw_data_US_healthcare[[#This Row],[Age]]&lt;35,"Young",IF(Raw_data_US_healthcare[[#This Row],[Age]]&lt;60,"Middle","Senior"))</f>
        <v>Senior</v>
      </c>
      <c r="E1717" t="s">
        <v>16</v>
      </c>
      <c r="F1717" t="s">
        <v>35</v>
      </c>
      <c r="G1717" t="s">
        <v>35</v>
      </c>
      <c r="H1717" t="s">
        <v>28</v>
      </c>
      <c r="I1717" s="2">
        <v>44849</v>
      </c>
      <c r="J1717" t="s">
        <v>5014</v>
      </c>
      <c r="K1717" t="s">
        <v>5015</v>
      </c>
      <c r="L1717" t="s">
        <v>21</v>
      </c>
      <c r="M1717">
        <v>35581.532299999999</v>
      </c>
      <c r="N1717">
        <v>182</v>
      </c>
      <c r="O1717" t="s">
        <v>43</v>
      </c>
      <c r="P1717" t="s">
        <v>43</v>
      </c>
      <c r="Q1717" s="2">
        <v>44865</v>
      </c>
      <c r="R1717" t="s">
        <v>48</v>
      </c>
      <c r="S1717" t="s">
        <v>33</v>
      </c>
      <c r="T1717">
        <f>_xlfn.DAYS(Raw_data_US_healthcare[[#This Row],[Discharge Date]],Raw_data_US_healthcare[[#This Row],[Date of Admission]])</f>
        <v>16</v>
      </c>
    </row>
    <row r="1718" spans="1:20" x14ac:dyDescent="0.3">
      <c r="A1718" t="s">
        <v>26511</v>
      </c>
      <c r="B1718" t="s">
        <v>5016</v>
      </c>
      <c r="C1718">
        <v>64</v>
      </c>
      <c r="D1718" t="str">
        <f>IF(Raw_data_US_healthcare[[#This Row],[Age]]&lt;35,"Young",IF(Raw_data_US_healthcare[[#This Row],[Age]]&lt;60,"Middle","Senior"))</f>
        <v>Senior</v>
      </c>
      <c r="E1718" t="s">
        <v>16</v>
      </c>
      <c r="F1718" t="s">
        <v>62</v>
      </c>
      <c r="G1718" t="s">
        <v>62</v>
      </c>
      <c r="H1718" t="s">
        <v>69</v>
      </c>
      <c r="I1718" s="2">
        <v>44661</v>
      </c>
      <c r="J1718" t="s">
        <v>5017</v>
      </c>
      <c r="K1718" t="s">
        <v>5018</v>
      </c>
      <c r="L1718" t="s">
        <v>21</v>
      </c>
      <c r="M1718">
        <v>69210.813999999998</v>
      </c>
      <c r="N1718">
        <v>184</v>
      </c>
      <c r="O1718" t="s">
        <v>39</v>
      </c>
      <c r="P1718" t="s">
        <v>39</v>
      </c>
      <c r="Q1718" s="2">
        <v>44681</v>
      </c>
      <c r="R1718" t="s">
        <v>48</v>
      </c>
      <c r="S1718" t="s">
        <v>24</v>
      </c>
      <c r="T1718">
        <f>_xlfn.DAYS(Raw_data_US_healthcare[[#This Row],[Discharge Date]],Raw_data_US_healthcare[[#This Row],[Date of Admission]])</f>
        <v>20</v>
      </c>
    </row>
    <row r="1719" spans="1:20" x14ac:dyDescent="0.3">
      <c r="A1719" t="s">
        <v>26512</v>
      </c>
      <c r="B1719" t="s">
        <v>5019</v>
      </c>
      <c r="C1719">
        <v>60</v>
      </c>
      <c r="D1719" t="str">
        <f>IF(Raw_data_US_healthcare[[#This Row],[Age]]&lt;35,"Young",IF(Raw_data_US_healthcare[[#This Row],[Age]]&lt;60,"Middle","Senior"))</f>
        <v>Senior</v>
      </c>
      <c r="E1719" t="s">
        <v>26</v>
      </c>
      <c r="F1719" t="s">
        <v>228</v>
      </c>
      <c r="G1719" t="s">
        <v>228</v>
      </c>
      <c r="H1719" t="s">
        <v>69</v>
      </c>
      <c r="I1719" s="2">
        <v>44332</v>
      </c>
      <c r="J1719" t="s">
        <v>5020</v>
      </c>
      <c r="K1719" t="s">
        <v>4863</v>
      </c>
      <c r="L1719" t="s">
        <v>60</v>
      </c>
      <c r="M1719">
        <v>5005.3373000000001</v>
      </c>
      <c r="N1719">
        <v>481</v>
      </c>
      <c r="O1719" t="s">
        <v>22</v>
      </c>
      <c r="P1719" t="s">
        <v>22</v>
      </c>
      <c r="Q1719" s="2">
        <v>44340</v>
      </c>
      <c r="R1719" t="s">
        <v>32</v>
      </c>
      <c r="S1719" t="s">
        <v>45</v>
      </c>
      <c r="T1719">
        <f>_xlfn.DAYS(Raw_data_US_healthcare[[#This Row],[Discharge Date]],Raw_data_US_healthcare[[#This Row],[Date of Admission]])</f>
        <v>8</v>
      </c>
    </row>
    <row r="1720" spans="1:20" x14ac:dyDescent="0.3">
      <c r="A1720" t="s">
        <v>26511</v>
      </c>
      <c r="B1720" t="s">
        <v>280</v>
      </c>
      <c r="C1720">
        <v>77</v>
      </c>
      <c r="D1720" t="str">
        <f>IF(Raw_data_US_healthcare[[#This Row],[Age]]&lt;35,"Young",IF(Raw_data_US_healthcare[[#This Row],[Age]]&lt;60,"Middle","Senior"))</f>
        <v>Senior</v>
      </c>
      <c r="E1720" t="s">
        <v>16</v>
      </c>
      <c r="F1720" t="s">
        <v>27</v>
      </c>
      <c r="G1720" t="s">
        <v>27</v>
      </c>
      <c r="H1720" t="s">
        <v>28</v>
      </c>
      <c r="I1720" s="2">
        <v>43522</v>
      </c>
      <c r="J1720" t="s">
        <v>5021</v>
      </c>
      <c r="K1720" t="s">
        <v>5022</v>
      </c>
      <c r="L1720" t="s">
        <v>52</v>
      </c>
      <c r="M1720">
        <v>17646.738700000002</v>
      </c>
      <c r="N1720">
        <v>174</v>
      </c>
      <c r="O1720" t="s">
        <v>43</v>
      </c>
      <c r="P1720" t="s">
        <v>43</v>
      </c>
      <c r="Q1720" s="2">
        <v>43523</v>
      </c>
      <c r="R1720" t="s">
        <v>32</v>
      </c>
      <c r="S1720" t="s">
        <v>45</v>
      </c>
      <c r="T1720">
        <f>_xlfn.DAYS(Raw_data_US_healthcare[[#This Row],[Discharge Date]],Raw_data_US_healthcare[[#This Row],[Date of Admission]])</f>
        <v>1</v>
      </c>
    </row>
    <row r="1721" spans="1:20" x14ac:dyDescent="0.3">
      <c r="A1721" t="s">
        <v>26511</v>
      </c>
      <c r="B1721" t="s">
        <v>5023</v>
      </c>
      <c r="C1721">
        <v>78</v>
      </c>
      <c r="D1721" t="str">
        <f>IF(Raw_data_US_healthcare[[#This Row],[Age]]&lt;35,"Young",IF(Raw_data_US_healthcare[[#This Row],[Age]]&lt;60,"Middle","Senior"))</f>
        <v>Senior</v>
      </c>
      <c r="E1721" t="s">
        <v>16</v>
      </c>
      <c r="F1721" t="s">
        <v>35</v>
      </c>
      <c r="G1721" t="s">
        <v>35</v>
      </c>
      <c r="H1721" t="s">
        <v>69</v>
      </c>
      <c r="I1721" s="2">
        <v>43928</v>
      </c>
      <c r="J1721" t="s">
        <v>5024</v>
      </c>
      <c r="K1721" t="s">
        <v>5025</v>
      </c>
      <c r="L1721" t="s">
        <v>56</v>
      </c>
      <c r="M1721">
        <v>62570.818800000001</v>
      </c>
      <c r="N1721">
        <v>263</v>
      </c>
      <c r="O1721" t="s">
        <v>22</v>
      </c>
      <c r="P1721" t="s">
        <v>22</v>
      </c>
      <c r="Q1721" s="2">
        <v>43929</v>
      </c>
      <c r="R1721" t="s">
        <v>23</v>
      </c>
      <c r="S1721" t="s">
        <v>45</v>
      </c>
      <c r="T1721">
        <f>_xlfn.DAYS(Raw_data_US_healthcare[[#This Row],[Discharge Date]],Raw_data_US_healthcare[[#This Row],[Date of Admission]])</f>
        <v>1</v>
      </c>
    </row>
    <row r="1722" spans="1:20" x14ac:dyDescent="0.3">
      <c r="A1722" t="s">
        <v>26512</v>
      </c>
      <c r="B1722" t="s">
        <v>5026</v>
      </c>
      <c r="C1722">
        <v>37</v>
      </c>
      <c r="D1722" t="str">
        <f>IF(Raw_data_US_healthcare[[#This Row],[Age]]&lt;35,"Young",IF(Raw_data_US_healthcare[[#This Row],[Age]]&lt;60,"Middle","Senior"))</f>
        <v>Middle</v>
      </c>
      <c r="E1722" t="s">
        <v>26</v>
      </c>
      <c r="F1722" t="s">
        <v>35</v>
      </c>
      <c r="G1722" t="s">
        <v>35</v>
      </c>
      <c r="H1722" t="s">
        <v>36</v>
      </c>
      <c r="I1722" s="2">
        <v>44544</v>
      </c>
      <c r="J1722" t="s">
        <v>5027</v>
      </c>
      <c r="K1722" t="s">
        <v>5028</v>
      </c>
      <c r="L1722" t="s">
        <v>52</v>
      </c>
      <c r="M1722">
        <v>21082.725600000002</v>
      </c>
      <c r="N1722">
        <v>382</v>
      </c>
      <c r="O1722" t="s">
        <v>22</v>
      </c>
      <c r="P1722" t="s">
        <v>22</v>
      </c>
      <c r="Q1722" s="2">
        <v>44550</v>
      </c>
      <c r="R1722" t="s">
        <v>32</v>
      </c>
      <c r="S1722" t="s">
        <v>24</v>
      </c>
      <c r="T1722">
        <f>_xlfn.DAYS(Raw_data_US_healthcare[[#This Row],[Discharge Date]],Raw_data_US_healthcare[[#This Row],[Date of Admission]])</f>
        <v>6</v>
      </c>
    </row>
    <row r="1723" spans="1:20" x14ac:dyDescent="0.3">
      <c r="A1723" t="s">
        <v>26511</v>
      </c>
      <c r="B1723" t="s">
        <v>5029</v>
      </c>
      <c r="C1723">
        <v>30</v>
      </c>
      <c r="D1723" t="str">
        <f>IF(Raw_data_US_healthcare[[#This Row],[Age]]&lt;35,"Young",IF(Raw_data_US_healthcare[[#This Row],[Age]]&lt;60,"Middle","Senior"))</f>
        <v>Young</v>
      </c>
      <c r="E1723" t="s">
        <v>16</v>
      </c>
      <c r="F1723" t="s">
        <v>113</v>
      </c>
      <c r="G1723" t="s">
        <v>113</v>
      </c>
      <c r="H1723" t="s">
        <v>28</v>
      </c>
      <c r="I1723" s="2">
        <v>45037</v>
      </c>
      <c r="J1723" t="s">
        <v>5030</v>
      </c>
      <c r="K1723" t="s">
        <v>5031</v>
      </c>
      <c r="L1723" t="s">
        <v>52</v>
      </c>
      <c r="M1723">
        <v>15741.692999999999</v>
      </c>
      <c r="N1723">
        <v>239</v>
      </c>
      <c r="O1723" t="s">
        <v>39</v>
      </c>
      <c r="P1723" t="s">
        <v>39</v>
      </c>
      <c r="Q1723" s="2">
        <v>45054</v>
      </c>
      <c r="R1723" t="s">
        <v>44</v>
      </c>
      <c r="S1723" t="s">
        <v>45</v>
      </c>
      <c r="T1723">
        <f>_xlfn.DAYS(Raw_data_US_healthcare[[#This Row],[Discharge Date]],Raw_data_US_healthcare[[#This Row],[Date of Admission]])</f>
        <v>17</v>
      </c>
    </row>
    <row r="1724" spans="1:20" x14ac:dyDescent="0.3">
      <c r="A1724" t="s">
        <v>26512</v>
      </c>
      <c r="B1724" t="s">
        <v>5032</v>
      </c>
      <c r="C1724">
        <v>85</v>
      </c>
      <c r="D1724" t="str">
        <f>IF(Raw_data_US_healthcare[[#This Row],[Age]]&lt;35,"Young",IF(Raw_data_US_healthcare[[#This Row],[Age]]&lt;60,"Middle","Senior"))</f>
        <v>Senior</v>
      </c>
      <c r="E1724" t="s">
        <v>26</v>
      </c>
      <c r="F1724" t="s">
        <v>17</v>
      </c>
      <c r="G1724" t="s">
        <v>17</v>
      </c>
      <c r="H1724" t="s">
        <v>28</v>
      </c>
      <c r="I1724" s="2">
        <v>44189</v>
      </c>
      <c r="J1724" t="s">
        <v>5033</v>
      </c>
      <c r="K1724" t="s">
        <v>5034</v>
      </c>
      <c r="L1724" t="s">
        <v>21</v>
      </c>
      <c r="M1724">
        <v>27613.2585</v>
      </c>
      <c r="N1724">
        <v>179</v>
      </c>
      <c r="O1724" t="s">
        <v>39</v>
      </c>
      <c r="P1724" t="s">
        <v>39</v>
      </c>
      <c r="Q1724" s="2">
        <v>44211</v>
      </c>
      <c r="R1724" t="s">
        <v>83</v>
      </c>
      <c r="S1724" t="s">
        <v>24</v>
      </c>
      <c r="T1724">
        <f>_xlfn.DAYS(Raw_data_US_healthcare[[#This Row],[Discharge Date]],Raw_data_US_healthcare[[#This Row],[Date of Admission]])</f>
        <v>22</v>
      </c>
    </row>
    <row r="1725" spans="1:20" x14ac:dyDescent="0.3">
      <c r="A1725" t="s">
        <v>26512</v>
      </c>
      <c r="B1725" t="s">
        <v>5035</v>
      </c>
      <c r="C1725">
        <v>59</v>
      </c>
      <c r="D1725" t="str">
        <f>IF(Raw_data_US_healthcare[[#This Row],[Age]]&lt;35,"Young",IF(Raw_data_US_healthcare[[#This Row],[Age]]&lt;60,"Middle","Senior"))</f>
        <v>Middle</v>
      </c>
      <c r="E1725" t="s">
        <v>26</v>
      </c>
      <c r="F1725" t="s">
        <v>17</v>
      </c>
      <c r="G1725" t="s">
        <v>17</v>
      </c>
      <c r="H1725" t="s">
        <v>28</v>
      </c>
      <c r="I1725" s="2">
        <v>44334</v>
      </c>
      <c r="J1725" t="s">
        <v>5036</v>
      </c>
      <c r="K1725" t="s">
        <v>5037</v>
      </c>
      <c r="L1725" t="s">
        <v>31</v>
      </c>
      <c r="M1725">
        <v>17557.8122</v>
      </c>
      <c r="N1725">
        <v>408</v>
      </c>
      <c r="O1725" t="s">
        <v>39</v>
      </c>
      <c r="P1725" t="s">
        <v>39</v>
      </c>
      <c r="Q1725" s="2">
        <v>44337</v>
      </c>
      <c r="R1725" t="s">
        <v>48</v>
      </c>
      <c r="S1725" t="s">
        <v>45</v>
      </c>
      <c r="T1725">
        <f>_xlfn.DAYS(Raw_data_US_healthcare[[#This Row],[Discharge Date]],Raw_data_US_healthcare[[#This Row],[Date of Admission]])</f>
        <v>3</v>
      </c>
    </row>
    <row r="1726" spans="1:20" x14ac:dyDescent="0.3">
      <c r="A1726" t="s">
        <v>26512</v>
      </c>
      <c r="B1726" t="s">
        <v>5038</v>
      </c>
      <c r="C1726">
        <v>19</v>
      </c>
      <c r="D1726" t="str">
        <f>IF(Raw_data_US_healthcare[[#This Row],[Age]]&lt;35,"Young",IF(Raw_data_US_healthcare[[#This Row],[Age]]&lt;60,"Middle","Senior"))</f>
        <v>Young</v>
      </c>
      <c r="E1726" t="s">
        <v>26</v>
      </c>
      <c r="F1726" t="s">
        <v>113</v>
      </c>
      <c r="G1726" t="s">
        <v>113</v>
      </c>
      <c r="H1726" t="s">
        <v>69</v>
      </c>
      <c r="I1726" s="2">
        <v>43736</v>
      </c>
      <c r="J1726" t="s">
        <v>5039</v>
      </c>
      <c r="K1726" t="s">
        <v>5040</v>
      </c>
      <c r="L1726" t="s">
        <v>60</v>
      </c>
      <c r="M1726">
        <v>53933.413999999997</v>
      </c>
      <c r="N1726">
        <v>120</v>
      </c>
      <c r="O1726" t="s">
        <v>39</v>
      </c>
      <c r="P1726" t="s">
        <v>39</v>
      </c>
      <c r="Q1726" s="2">
        <v>43746</v>
      </c>
      <c r="R1726" t="s">
        <v>83</v>
      </c>
      <c r="S1726" t="s">
        <v>45</v>
      </c>
      <c r="T1726">
        <f>_xlfn.DAYS(Raw_data_US_healthcare[[#This Row],[Discharge Date]],Raw_data_US_healthcare[[#This Row],[Date of Admission]])</f>
        <v>10</v>
      </c>
    </row>
    <row r="1727" spans="1:20" x14ac:dyDescent="0.3">
      <c r="A1727" t="s">
        <v>26511</v>
      </c>
      <c r="B1727" t="s">
        <v>5041</v>
      </c>
      <c r="C1727">
        <v>46</v>
      </c>
      <c r="D1727" t="str">
        <f>IF(Raw_data_US_healthcare[[#This Row],[Age]]&lt;35,"Young",IF(Raw_data_US_healthcare[[#This Row],[Age]]&lt;60,"Middle","Senior"))</f>
        <v>Middle</v>
      </c>
      <c r="E1727" t="s">
        <v>16</v>
      </c>
      <c r="F1727" t="s">
        <v>113</v>
      </c>
      <c r="G1727" t="s">
        <v>113</v>
      </c>
      <c r="H1727" t="s">
        <v>26516</v>
      </c>
      <c r="I1727" s="2">
        <v>43886</v>
      </c>
      <c r="J1727" t="s">
        <v>5042</v>
      </c>
      <c r="K1727" t="s">
        <v>5043</v>
      </c>
      <c r="L1727" t="s">
        <v>52</v>
      </c>
      <c r="M1727">
        <v>29123.838199999998</v>
      </c>
      <c r="N1727">
        <v>440</v>
      </c>
      <c r="O1727" t="s">
        <v>43</v>
      </c>
      <c r="P1727" t="s">
        <v>43</v>
      </c>
      <c r="Q1727" s="2">
        <v>43901</v>
      </c>
      <c r="R1727" t="s">
        <v>32</v>
      </c>
      <c r="S1727" t="s">
        <v>24</v>
      </c>
      <c r="T1727">
        <f>_xlfn.DAYS(Raw_data_US_healthcare[[#This Row],[Discharge Date]],Raw_data_US_healthcare[[#This Row],[Date of Admission]])</f>
        <v>15</v>
      </c>
    </row>
    <row r="1728" spans="1:20" x14ac:dyDescent="0.3">
      <c r="A1728" t="s">
        <v>26511</v>
      </c>
      <c r="B1728" t="s">
        <v>5044</v>
      </c>
      <c r="C1728">
        <v>47</v>
      </c>
      <c r="D1728" t="str">
        <f>IF(Raw_data_US_healthcare[[#This Row],[Age]]&lt;35,"Young",IF(Raw_data_US_healthcare[[#This Row],[Age]]&lt;60,"Middle","Senior"))</f>
        <v>Middle</v>
      </c>
      <c r="E1728" t="s">
        <v>16</v>
      </c>
      <c r="F1728" t="s">
        <v>228</v>
      </c>
      <c r="G1728" t="s">
        <v>228</v>
      </c>
      <c r="H1728" t="s">
        <v>36</v>
      </c>
      <c r="I1728" s="2">
        <v>44664</v>
      </c>
      <c r="J1728" t="s">
        <v>5045</v>
      </c>
      <c r="K1728" t="s">
        <v>5046</v>
      </c>
      <c r="L1728" t="s">
        <v>31</v>
      </c>
      <c r="M1728">
        <v>21447.821899999999</v>
      </c>
      <c r="N1728">
        <v>308</v>
      </c>
      <c r="O1728" t="s">
        <v>22</v>
      </c>
      <c r="P1728" t="s">
        <v>22</v>
      </c>
      <c r="Q1728" s="2">
        <v>44670</v>
      </c>
      <c r="R1728" t="s">
        <v>48</v>
      </c>
      <c r="S1728" t="s">
        <v>45</v>
      </c>
      <c r="T1728">
        <f>_xlfn.DAYS(Raw_data_US_healthcare[[#This Row],[Discharge Date]],Raw_data_US_healthcare[[#This Row],[Date of Admission]])</f>
        <v>6</v>
      </c>
    </row>
    <row r="1729" spans="1:20" x14ac:dyDescent="0.3">
      <c r="A1729" t="s">
        <v>26512</v>
      </c>
      <c r="B1729" t="s">
        <v>5047</v>
      </c>
      <c r="C1729">
        <v>60</v>
      </c>
      <c r="D1729" t="str">
        <f>IF(Raw_data_US_healthcare[[#This Row],[Age]]&lt;35,"Young",IF(Raw_data_US_healthcare[[#This Row],[Age]]&lt;60,"Middle","Senior"))</f>
        <v>Senior</v>
      </c>
      <c r="E1729" t="s">
        <v>26</v>
      </c>
      <c r="F1729" t="s">
        <v>113</v>
      </c>
      <c r="G1729" t="s">
        <v>113</v>
      </c>
      <c r="H1729" t="s">
        <v>69</v>
      </c>
      <c r="I1729" s="2">
        <v>44681</v>
      </c>
      <c r="J1729" t="s">
        <v>5048</v>
      </c>
      <c r="K1729" t="s">
        <v>5049</v>
      </c>
      <c r="L1729" t="s">
        <v>52</v>
      </c>
      <c r="M1729">
        <v>51659.626400000001</v>
      </c>
      <c r="N1729">
        <v>405</v>
      </c>
      <c r="O1729" t="s">
        <v>39</v>
      </c>
      <c r="P1729" t="s">
        <v>39</v>
      </c>
      <c r="Q1729" s="2">
        <v>44708</v>
      </c>
      <c r="R1729" t="s">
        <v>48</v>
      </c>
      <c r="S1729" t="s">
        <v>33</v>
      </c>
      <c r="T1729">
        <f>_xlfn.DAYS(Raw_data_US_healthcare[[#This Row],[Discharge Date]],Raw_data_US_healthcare[[#This Row],[Date of Admission]])</f>
        <v>27</v>
      </c>
    </row>
    <row r="1730" spans="1:20" x14ac:dyDescent="0.3">
      <c r="A1730" t="s">
        <v>26511</v>
      </c>
      <c r="B1730" t="s">
        <v>5050</v>
      </c>
      <c r="C1730">
        <v>65</v>
      </c>
      <c r="D1730" t="str">
        <f>IF(Raw_data_US_healthcare[[#This Row],[Age]]&lt;35,"Young",IF(Raw_data_US_healthcare[[#This Row],[Age]]&lt;60,"Middle","Senior"))</f>
        <v>Senior</v>
      </c>
      <c r="E1730" t="s">
        <v>16</v>
      </c>
      <c r="F1730" t="s">
        <v>17</v>
      </c>
      <c r="G1730" t="s">
        <v>17</v>
      </c>
      <c r="H1730" t="s">
        <v>28</v>
      </c>
      <c r="I1730" s="2">
        <v>44149</v>
      </c>
      <c r="J1730" t="s">
        <v>5051</v>
      </c>
      <c r="K1730" t="s">
        <v>5052</v>
      </c>
      <c r="L1730" t="s">
        <v>21</v>
      </c>
      <c r="M1730">
        <v>18080.339599999999</v>
      </c>
      <c r="N1730">
        <v>288</v>
      </c>
      <c r="O1730" t="s">
        <v>39</v>
      </c>
      <c r="P1730" t="s">
        <v>39</v>
      </c>
      <c r="Q1730" s="2">
        <v>44177</v>
      </c>
      <c r="R1730" t="s">
        <v>23</v>
      </c>
      <c r="S1730" t="s">
        <v>45</v>
      </c>
      <c r="T1730">
        <f>_xlfn.DAYS(Raw_data_US_healthcare[[#This Row],[Discharge Date]],Raw_data_US_healthcare[[#This Row],[Date of Admission]])</f>
        <v>28</v>
      </c>
    </row>
    <row r="1731" spans="1:20" x14ac:dyDescent="0.3">
      <c r="A1731" t="s">
        <v>26511</v>
      </c>
      <c r="B1731" t="s">
        <v>5053</v>
      </c>
      <c r="C1731">
        <v>57</v>
      </c>
      <c r="D1731" t="str">
        <f>IF(Raw_data_US_healthcare[[#This Row],[Age]]&lt;35,"Young",IF(Raw_data_US_healthcare[[#This Row],[Age]]&lt;60,"Middle","Senior"))</f>
        <v>Middle</v>
      </c>
      <c r="E1731" t="s">
        <v>16</v>
      </c>
      <c r="F1731" t="s">
        <v>228</v>
      </c>
      <c r="G1731" t="s">
        <v>228</v>
      </c>
      <c r="H1731" t="s">
        <v>69</v>
      </c>
      <c r="I1731" s="2">
        <v>43672</v>
      </c>
      <c r="J1731" t="s">
        <v>5054</v>
      </c>
      <c r="K1731" t="s">
        <v>5055</v>
      </c>
      <c r="L1731" t="s">
        <v>31</v>
      </c>
      <c r="M1731">
        <v>78422.939199999993</v>
      </c>
      <c r="N1731">
        <v>387</v>
      </c>
      <c r="O1731" t="s">
        <v>39</v>
      </c>
      <c r="P1731" t="s">
        <v>39</v>
      </c>
      <c r="Q1731" s="2">
        <v>43679</v>
      </c>
      <c r="R1731" t="s">
        <v>32</v>
      </c>
      <c r="S1731" t="s">
        <v>24</v>
      </c>
      <c r="T1731">
        <f>_xlfn.DAYS(Raw_data_US_healthcare[[#This Row],[Discharge Date]],Raw_data_US_healthcare[[#This Row],[Date of Admission]])</f>
        <v>7</v>
      </c>
    </row>
    <row r="1732" spans="1:20" x14ac:dyDescent="0.3">
      <c r="A1732" t="s">
        <v>26511</v>
      </c>
      <c r="B1732" t="s">
        <v>5056</v>
      </c>
      <c r="C1732">
        <v>81</v>
      </c>
      <c r="D1732" t="str">
        <f>IF(Raw_data_US_healthcare[[#This Row],[Age]]&lt;35,"Young",IF(Raw_data_US_healthcare[[#This Row],[Age]]&lt;60,"Middle","Senior"))</f>
        <v>Senior</v>
      </c>
      <c r="E1732" t="s">
        <v>16</v>
      </c>
      <c r="F1732" t="s">
        <v>27</v>
      </c>
      <c r="G1732" t="s">
        <v>27</v>
      </c>
      <c r="H1732" t="s">
        <v>26516</v>
      </c>
      <c r="I1732" s="2">
        <v>44854</v>
      </c>
      <c r="J1732" t="s">
        <v>5057</v>
      </c>
      <c r="K1732" t="s">
        <v>5058</v>
      </c>
      <c r="L1732" t="s">
        <v>21</v>
      </c>
      <c r="M1732">
        <v>9161.5048000000006</v>
      </c>
      <c r="N1732">
        <v>193</v>
      </c>
      <c r="O1732" t="s">
        <v>39</v>
      </c>
      <c r="P1732" t="s">
        <v>39</v>
      </c>
      <c r="Q1732" s="2">
        <v>44877</v>
      </c>
      <c r="R1732" t="s">
        <v>83</v>
      </c>
      <c r="S1732" t="s">
        <v>45</v>
      </c>
      <c r="T1732">
        <f>_xlfn.DAYS(Raw_data_US_healthcare[[#This Row],[Discharge Date]],Raw_data_US_healthcare[[#This Row],[Date of Admission]])</f>
        <v>23</v>
      </c>
    </row>
    <row r="1733" spans="1:20" x14ac:dyDescent="0.3">
      <c r="A1733" t="s">
        <v>26511</v>
      </c>
      <c r="B1733" t="s">
        <v>5059</v>
      </c>
      <c r="C1733">
        <v>68</v>
      </c>
      <c r="D1733" t="str">
        <f>IF(Raw_data_US_healthcare[[#This Row],[Age]]&lt;35,"Young",IF(Raw_data_US_healthcare[[#This Row],[Age]]&lt;60,"Middle","Senior"))</f>
        <v>Senior</v>
      </c>
      <c r="E1733" t="s">
        <v>16</v>
      </c>
      <c r="F1733" t="s">
        <v>49</v>
      </c>
      <c r="G1733" t="s">
        <v>49</v>
      </c>
      <c r="H1733" t="s">
        <v>18</v>
      </c>
      <c r="I1733" s="2">
        <v>43863</v>
      </c>
      <c r="J1733" t="s">
        <v>5060</v>
      </c>
      <c r="K1733" t="s">
        <v>5061</v>
      </c>
      <c r="L1733" t="s">
        <v>56</v>
      </c>
      <c r="M1733">
        <v>31020.520700000001</v>
      </c>
      <c r="N1733">
        <v>155</v>
      </c>
      <c r="O1733" t="s">
        <v>43</v>
      </c>
      <c r="P1733" t="s">
        <v>43</v>
      </c>
      <c r="Q1733" s="2">
        <v>43878</v>
      </c>
      <c r="R1733" t="s">
        <v>83</v>
      </c>
      <c r="S1733" t="s">
        <v>24</v>
      </c>
      <c r="T1733">
        <f>_xlfn.DAYS(Raw_data_US_healthcare[[#This Row],[Discharge Date]],Raw_data_US_healthcare[[#This Row],[Date of Admission]])</f>
        <v>15</v>
      </c>
    </row>
    <row r="1734" spans="1:20" x14ac:dyDescent="0.3">
      <c r="A1734" t="s">
        <v>26512</v>
      </c>
      <c r="B1734" t="s">
        <v>5062</v>
      </c>
      <c r="C1734">
        <v>46</v>
      </c>
      <c r="D1734" t="str">
        <f>IF(Raw_data_US_healthcare[[#This Row],[Age]]&lt;35,"Young",IF(Raw_data_US_healthcare[[#This Row],[Age]]&lt;60,"Middle","Senior"))</f>
        <v>Middle</v>
      </c>
      <c r="E1734" t="s">
        <v>26</v>
      </c>
      <c r="F1734" t="s">
        <v>17</v>
      </c>
      <c r="G1734" t="s">
        <v>17</v>
      </c>
      <c r="H1734" t="s">
        <v>26514</v>
      </c>
      <c r="I1734" s="2">
        <v>44295</v>
      </c>
      <c r="J1734" t="s">
        <v>5063</v>
      </c>
      <c r="K1734" t="s">
        <v>5064</v>
      </c>
      <c r="L1734" t="s">
        <v>60</v>
      </c>
      <c r="M1734">
        <v>29676.6338</v>
      </c>
      <c r="N1734">
        <v>199</v>
      </c>
      <c r="O1734" t="s">
        <v>39</v>
      </c>
      <c r="P1734" t="s">
        <v>39</v>
      </c>
      <c r="Q1734" s="2">
        <v>44297</v>
      </c>
      <c r="R1734" t="s">
        <v>32</v>
      </c>
      <c r="S1734" t="s">
        <v>45</v>
      </c>
      <c r="T1734">
        <f>_xlfn.DAYS(Raw_data_US_healthcare[[#This Row],[Discharge Date]],Raw_data_US_healthcare[[#This Row],[Date of Admission]])</f>
        <v>2</v>
      </c>
    </row>
    <row r="1735" spans="1:20" x14ac:dyDescent="0.3">
      <c r="A1735" t="s">
        <v>26512</v>
      </c>
      <c r="B1735" t="s">
        <v>5065</v>
      </c>
      <c r="C1735">
        <v>29</v>
      </c>
      <c r="D1735" t="str">
        <f>IF(Raw_data_US_healthcare[[#This Row],[Age]]&lt;35,"Young",IF(Raw_data_US_healthcare[[#This Row],[Age]]&lt;60,"Middle","Senior"))</f>
        <v>Young</v>
      </c>
      <c r="E1735" t="s">
        <v>26</v>
      </c>
      <c r="F1735" t="s">
        <v>27</v>
      </c>
      <c r="G1735" t="s">
        <v>27</v>
      </c>
      <c r="H1735" t="s">
        <v>26514</v>
      </c>
      <c r="I1735" s="2">
        <v>44412</v>
      </c>
      <c r="J1735" t="s">
        <v>5066</v>
      </c>
      <c r="K1735" t="s">
        <v>5067</v>
      </c>
      <c r="L1735" t="s">
        <v>56</v>
      </c>
      <c r="M1735">
        <v>32855.917500000003</v>
      </c>
      <c r="N1735">
        <v>474</v>
      </c>
      <c r="O1735" t="s">
        <v>22</v>
      </c>
      <c r="P1735" t="s">
        <v>22</v>
      </c>
      <c r="Q1735" s="2">
        <v>44415</v>
      </c>
      <c r="R1735" t="s">
        <v>83</v>
      </c>
      <c r="S1735" t="s">
        <v>45</v>
      </c>
      <c r="T1735">
        <f>_xlfn.DAYS(Raw_data_US_healthcare[[#This Row],[Discharge Date]],Raw_data_US_healthcare[[#This Row],[Date of Admission]])</f>
        <v>3</v>
      </c>
    </row>
    <row r="1736" spans="1:20" x14ac:dyDescent="0.3">
      <c r="A1736" t="s">
        <v>26512</v>
      </c>
      <c r="B1736" t="s">
        <v>1563</v>
      </c>
      <c r="C1736">
        <v>61</v>
      </c>
      <c r="D1736" t="str">
        <f>IF(Raw_data_US_healthcare[[#This Row],[Age]]&lt;35,"Young",IF(Raw_data_US_healthcare[[#This Row],[Age]]&lt;60,"Middle","Senior"))</f>
        <v>Senior</v>
      </c>
      <c r="E1736" t="s">
        <v>26</v>
      </c>
      <c r="F1736" t="s">
        <v>113</v>
      </c>
      <c r="G1736" t="s">
        <v>113</v>
      </c>
      <c r="H1736" t="s">
        <v>26516</v>
      </c>
      <c r="I1736" s="2">
        <v>44662</v>
      </c>
      <c r="J1736" t="s">
        <v>5068</v>
      </c>
      <c r="K1736" t="s">
        <v>5069</v>
      </c>
      <c r="L1736" t="s">
        <v>31</v>
      </c>
      <c r="M1736">
        <v>6815.7551999999996</v>
      </c>
      <c r="N1736">
        <v>202</v>
      </c>
      <c r="O1736" t="s">
        <v>43</v>
      </c>
      <c r="P1736" t="s">
        <v>43</v>
      </c>
      <c r="Q1736" s="2">
        <v>44669</v>
      </c>
      <c r="R1736" t="s">
        <v>44</v>
      </c>
      <c r="S1736" t="s">
        <v>45</v>
      </c>
      <c r="T1736">
        <f>_xlfn.DAYS(Raw_data_US_healthcare[[#This Row],[Discharge Date]],Raw_data_US_healthcare[[#This Row],[Date of Admission]])</f>
        <v>7</v>
      </c>
    </row>
    <row r="1737" spans="1:20" x14ac:dyDescent="0.3">
      <c r="A1737" t="s">
        <v>26512</v>
      </c>
      <c r="B1737" t="s">
        <v>5070</v>
      </c>
      <c r="C1737">
        <v>60</v>
      </c>
      <c r="D1737" t="str">
        <f>IF(Raw_data_US_healthcare[[#This Row],[Age]]&lt;35,"Young",IF(Raw_data_US_healthcare[[#This Row],[Age]]&lt;60,"Middle","Senior"))</f>
        <v>Senior</v>
      </c>
      <c r="E1737" t="s">
        <v>26</v>
      </c>
      <c r="F1737" t="s">
        <v>113</v>
      </c>
      <c r="G1737" t="s">
        <v>113</v>
      </c>
      <c r="H1737" t="s">
        <v>18</v>
      </c>
      <c r="I1737" s="2">
        <v>43860</v>
      </c>
      <c r="J1737" t="s">
        <v>5071</v>
      </c>
      <c r="K1737" t="s">
        <v>5072</v>
      </c>
      <c r="L1737" t="s">
        <v>56</v>
      </c>
      <c r="M1737">
        <v>57560.451500000003</v>
      </c>
      <c r="N1737">
        <v>136</v>
      </c>
      <c r="O1737" t="s">
        <v>43</v>
      </c>
      <c r="P1737" t="s">
        <v>43</v>
      </c>
      <c r="Q1737" s="2">
        <v>43862</v>
      </c>
      <c r="R1737" t="s">
        <v>48</v>
      </c>
      <c r="S1737" t="s">
        <v>33</v>
      </c>
      <c r="T1737">
        <f>_xlfn.DAYS(Raw_data_US_healthcare[[#This Row],[Discharge Date]],Raw_data_US_healthcare[[#This Row],[Date of Admission]])</f>
        <v>2</v>
      </c>
    </row>
    <row r="1738" spans="1:20" x14ac:dyDescent="0.3">
      <c r="A1738" t="s">
        <v>26512</v>
      </c>
      <c r="B1738" t="s">
        <v>5073</v>
      </c>
      <c r="C1738">
        <v>76</v>
      </c>
      <c r="D1738" t="str">
        <f>IF(Raw_data_US_healthcare[[#This Row],[Age]]&lt;35,"Young",IF(Raw_data_US_healthcare[[#This Row],[Age]]&lt;60,"Middle","Senior"))</f>
        <v>Senior</v>
      </c>
      <c r="E1738" t="s">
        <v>26</v>
      </c>
      <c r="F1738" t="s">
        <v>228</v>
      </c>
      <c r="G1738" t="s">
        <v>228</v>
      </c>
      <c r="H1738" t="s">
        <v>69</v>
      </c>
      <c r="I1738" s="2">
        <v>44242</v>
      </c>
      <c r="J1738" t="s">
        <v>5074</v>
      </c>
      <c r="K1738" t="s">
        <v>5075</v>
      </c>
      <c r="L1738" t="s">
        <v>56</v>
      </c>
      <c r="M1738">
        <v>41468.677900000002</v>
      </c>
      <c r="N1738">
        <v>278</v>
      </c>
      <c r="O1738" t="s">
        <v>39</v>
      </c>
      <c r="P1738" t="s">
        <v>39</v>
      </c>
      <c r="Q1738" s="2">
        <v>44247</v>
      </c>
      <c r="R1738" t="s">
        <v>48</v>
      </c>
      <c r="S1738" t="s">
        <v>45</v>
      </c>
      <c r="T1738">
        <f>_xlfn.DAYS(Raw_data_US_healthcare[[#This Row],[Discharge Date]],Raw_data_US_healthcare[[#This Row],[Date of Admission]])</f>
        <v>5</v>
      </c>
    </row>
    <row r="1739" spans="1:20" x14ac:dyDescent="0.3">
      <c r="A1739" t="s">
        <v>26512</v>
      </c>
      <c r="B1739" t="s">
        <v>5076</v>
      </c>
      <c r="C1739">
        <v>81</v>
      </c>
      <c r="D1739" t="str">
        <f>IF(Raw_data_US_healthcare[[#This Row],[Age]]&lt;35,"Young",IF(Raw_data_US_healthcare[[#This Row],[Age]]&lt;60,"Middle","Senior"))</f>
        <v>Senior</v>
      </c>
      <c r="E1739" t="s">
        <v>26</v>
      </c>
      <c r="F1739" t="s">
        <v>35</v>
      </c>
      <c r="G1739" t="s">
        <v>35</v>
      </c>
      <c r="H1739" t="s">
        <v>36</v>
      </c>
      <c r="I1739" s="2">
        <v>43690</v>
      </c>
      <c r="J1739" t="s">
        <v>5077</v>
      </c>
      <c r="K1739" t="s">
        <v>5078</v>
      </c>
      <c r="L1739" t="s">
        <v>21</v>
      </c>
      <c r="M1739">
        <v>8260.1244000000006</v>
      </c>
      <c r="N1739">
        <v>491</v>
      </c>
      <c r="O1739" t="s">
        <v>43</v>
      </c>
      <c r="P1739" t="s">
        <v>43</v>
      </c>
      <c r="Q1739" s="2">
        <v>43711</v>
      </c>
      <c r="R1739" t="s">
        <v>48</v>
      </c>
      <c r="S1739" t="s">
        <v>45</v>
      </c>
      <c r="T1739">
        <f>_xlfn.DAYS(Raw_data_US_healthcare[[#This Row],[Discharge Date]],Raw_data_US_healthcare[[#This Row],[Date of Admission]])</f>
        <v>21</v>
      </c>
    </row>
    <row r="1740" spans="1:20" x14ac:dyDescent="0.3">
      <c r="A1740" t="s">
        <v>26512</v>
      </c>
      <c r="B1740" t="s">
        <v>5079</v>
      </c>
      <c r="C1740">
        <v>68</v>
      </c>
      <c r="D1740" t="str">
        <f>IF(Raw_data_US_healthcare[[#This Row],[Age]]&lt;35,"Young",IF(Raw_data_US_healthcare[[#This Row],[Age]]&lt;60,"Middle","Senior"))</f>
        <v>Senior</v>
      </c>
      <c r="E1740" t="s">
        <v>26</v>
      </c>
      <c r="F1740" t="s">
        <v>27</v>
      </c>
      <c r="G1740" t="s">
        <v>27</v>
      </c>
      <c r="H1740" t="s">
        <v>26514</v>
      </c>
      <c r="I1740" s="2">
        <v>44176</v>
      </c>
      <c r="J1740" t="s">
        <v>5080</v>
      </c>
      <c r="K1740" t="s">
        <v>5081</v>
      </c>
      <c r="L1740" t="s">
        <v>21</v>
      </c>
      <c r="M1740">
        <v>23244.323</v>
      </c>
      <c r="N1740">
        <v>238</v>
      </c>
      <c r="O1740" t="s">
        <v>22</v>
      </c>
      <c r="P1740" t="s">
        <v>22</v>
      </c>
      <c r="Q1740" s="2">
        <v>44184</v>
      </c>
      <c r="R1740" t="s">
        <v>83</v>
      </c>
      <c r="S1740" t="s">
        <v>33</v>
      </c>
      <c r="T1740">
        <f>_xlfn.DAYS(Raw_data_US_healthcare[[#This Row],[Discharge Date]],Raw_data_US_healthcare[[#This Row],[Date of Admission]])</f>
        <v>8</v>
      </c>
    </row>
    <row r="1741" spans="1:20" x14ac:dyDescent="0.3">
      <c r="A1741" t="s">
        <v>26511</v>
      </c>
      <c r="B1741" t="s">
        <v>5082</v>
      </c>
      <c r="C1741">
        <v>62</v>
      </c>
      <c r="D1741" t="str">
        <f>IF(Raw_data_US_healthcare[[#This Row],[Age]]&lt;35,"Young",IF(Raw_data_US_healthcare[[#This Row],[Age]]&lt;60,"Middle","Senior"))</f>
        <v>Senior</v>
      </c>
      <c r="E1741" t="s">
        <v>16</v>
      </c>
      <c r="F1741" t="s">
        <v>17</v>
      </c>
      <c r="G1741" t="s">
        <v>17</v>
      </c>
      <c r="H1741" t="s">
        <v>18</v>
      </c>
      <c r="I1741" s="2">
        <v>43538</v>
      </c>
      <c r="J1741" t="s">
        <v>5083</v>
      </c>
      <c r="K1741" t="s">
        <v>5084</v>
      </c>
      <c r="L1741" t="s">
        <v>21</v>
      </c>
      <c r="M1741">
        <v>10490.2765</v>
      </c>
      <c r="N1741">
        <v>341</v>
      </c>
      <c r="O1741" t="s">
        <v>39</v>
      </c>
      <c r="P1741" t="s">
        <v>39</v>
      </c>
      <c r="Q1741" s="2">
        <v>43561</v>
      </c>
      <c r="R1741" t="s">
        <v>44</v>
      </c>
      <c r="S1741" t="s">
        <v>45</v>
      </c>
      <c r="T1741">
        <f>_xlfn.DAYS(Raw_data_US_healthcare[[#This Row],[Discharge Date]],Raw_data_US_healthcare[[#This Row],[Date of Admission]])</f>
        <v>23</v>
      </c>
    </row>
    <row r="1742" spans="1:20" x14ac:dyDescent="0.3">
      <c r="A1742" t="s">
        <v>26512</v>
      </c>
      <c r="B1742" t="s">
        <v>5085</v>
      </c>
      <c r="C1742">
        <v>62</v>
      </c>
      <c r="D1742" t="str">
        <f>IF(Raw_data_US_healthcare[[#This Row],[Age]]&lt;35,"Young",IF(Raw_data_US_healthcare[[#This Row],[Age]]&lt;60,"Middle","Senior"))</f>
        <v>Senior</v>
      </c>
      <c r="E1742" t="s">
        <v>26</v>
      </c>
      <c r="F1742" t="s">
        <v>49</v>
      </c>
      <c r="G1742" t="s">
        <v>49</v>
      </c>
      <c r="H1742" t="s">
        <v>69</v>
      </c>
      <c r="I1742" s="2">
        <v>44043</v>
      </c>
      <c r="J1742" t="s">
        <v>5086</v>
      </c>
      <c r="K1742" t="s">
        <v>5087</v>
      </c>
      <c r="L1742" t="s">
        <v>52</v>
      </c>
      <c r="M1742">
        <v>71092.396399999998</v>
      </c>
      <c r="N1742">
        <v>189</v>
      </c>
      <c r="O1742" t="s">
        <v>22</v>
      </c>
      <c r="P1742" t="s">
        <v>22</v>
      </c>
      <c r="Q1742" s="2">
        <v>44060</v>
      </c>
      <c r="R1742" t="s">
        <v>48</v>
      </c>
      <c r="S1742" t="s">
        <v>24</v>
      </c>
      <c r="T1742">
        <f>_xlfn.DAYS(Raw_data_US_healthcare[[#This Row],[Discharge Date]],Raw_data_US_healthcare[[#This Row],[Date of Admission]])</f>
        <v>17</v>
      </c>
    </row>
    <row r="1743" spans="1:20" x14ac:dyDescent="0.3">
      <c r="A1743" t="s">
        <v>26512</v>
      </c>
      <c r="B1743" t="s">
        <v>5088</v>
      </c>
      <c r="C1743">
        <v>80</v>
      </c>
      <c r="D1743" t="str">
        <f>IF(Raw_data_US_healthcare[[#This Row],[Age]]&lt;35,"Young",IF(Raw_data_US_healthcare[[#This Row],[Age]]&lt;60,"Middle","Senior"))</f>
        <v>Senior</v>
      </c>
      <c r="E1743" t="s">
        <v>26</v>
      </c>
      <c r="F1743" t="s">
        <v>88</v>
      </c>
      <c r="G1743" t="s">
        <v>88</v>
      </c>
      <c r="H1743" t="s">
        <v>69</v>
      </c>
      <c r="I1743" s="2">
        <v>44300</v>
      </c>
      <c r="J1743" t="s">
        <v>5089</v>
      </c>
      <c r="K1743" t="s">
        <v>5090</v>
      </c>
      <c r="L1743" t="s">
        <v>60</v>
      </c>
      <c r="M1743">
        <v>22862.488499999999</v>
      </c>
      <c r="N1743">
        <v>344</v>
      </c>
      <c r="O1743" t="s">
        <v>39</v>
      </c>
      <c r="P1743" t="s">
        <v>39</v>
      </c>
      <c r="Q1743" s="2">
        <v>44311</v>
      </c>
      <c r="R1743" t="s">
        <v>44</v>
      </c>
      <c r="S1743" t="s">
        <v>45</v>
      </c>
      <c r="T1743">
        <f>_xlfn.DAYS(Raw_data_US_healthcare[[#This Row],[Discharge Date]],Raw_data_US_healthcare[[#This Row],[Date of Admission]])</f>
        <v>11</v>
      </c>
    </row>
    <row r="1744" spans="1:20" x14ac:dyDescent="0.3">
      <c r="A1744" t="s">
        <v>26512</v>
      </c>
      <c r="B1744" t="s">
        <v>5091</v>
      </c>
      <c r="C1744">
        <v>50</v>
      </c>
      <c r="D1744" t="str">
        <f>IF(Raw_data_US_healthcare[[#This Row],[Age]]&lt;35,"Young",IF(Raw_data_US_healthcare[[#This Row],[Age]]&lt;60,"Middle","Senior"))</f>
        <v>Middle</v>
      </c>
      <c r="E1744" t="s">
        <v>26</v>
      </c>
      <c r="F1744" t="s">
        <v>27</v>
      </c>
      <c r="G1744" t="s">
        <v>27</v>
      </c>
      <c r="H1744" t="s">
        <v>69</v>
      </c>
      <c r="I1744" s="2">
        <v>44225</v>
      </c>
      <c r="J1744" t="s">
        <v>5092</v>
      </c>
      <c r="K1744" t="s">
        <v>5093</v>
      </c>
      <c r="L1744" t="s">
        <v>56</v>
      </c>
      <c r="M1744">
        <v>52569.5072</v>
      </c>
      <c r="N1744">
        <v>247</v>
      </c>
      <c r="O1744" t="s">
        <v>22</v>
      </c>
      <c r="P1744" t="s">
        <v>22</v>
      </c>
      <c r="Q1744" s="2">
        <v>44243</v>
      </c>
      <c r="R1744" t="s">
        <v>48</v>
      </c>
      <c r="S1744" t="s">
        <v>33</v>
      </c>
      <c r="T1744">
        <f>_xlfn.DAYS(Raw_data_US_healthcare[[#This Row],[Discharge Date]],Raw_data_US_healthcare[[#This Row],[Date of Admission]])</f>
        <v>18</v>
      </c>
    </row>
    <row r="1745" spans="1:20" x14ac:dyDescent="0.3">
      <c r="A1745" t="s">
        <v>26512</v>
      </c>
      <c r="B1745" t="s">
        <v>5094</v>
      </c>
      <c r="C1745">
        <v>58</v>
      </c>
      <c r="D1745" t="str">
        <f>IF(Raw_data_US_healthcare[[#This Row],[Age]]&lt;35,"Young",IF(Raw_data_US_healthcare[[#This Row],[Age]]&lt;60,"Middle","Senior"))</f>
        <v>Middle</v>
      </c>
      <c r="E1745" t="s">
        <v>26</v>
      </c>
      <c r="F1745" t="s">
        <v>27</v>
      </c>
      <c r="G1745" t="s">
        <v>27</v>
      </c>
      <c r="H1745" t="s">
        <v>26514</v>
      </c>
      <c r="I1745" s="2">
        <v>44754</v>
      </c>
      <c r="J1745" t="s">
        <v>5095</v>
      </c>
      <c r="K1745" t="s">
        <v>5096</v>
      </c>
      <c r="L1745" t="s">
        <v>31</v>
      </c>
      <c r="M1745">
        <v>19964.9768</v>
      </c>
      <c r="N1745">
        <v>489</v>
      </c>
      <c r="O1745" t="s">
        <v>39</v>
      </c>
      <c r="P1745" t="s">
        <v>39</v>
      </c>
      <c r="Q1745" s="2">
        <v>44767</v>
      </c>
      <c r="R1745" t="s">
        <v>48</v>
      </c>
      <c r="S1745" t="s">
        <v>45</v>
      </c>
      <c r="T1745">
        <f>_xlfn.DAYS(Raw_data_US_healthcare[[#This Row],[Discharge Date]],Raw_data_US_healthcare[[#This Row],[Date of Admission]])</f>
        <v>13</v>
      </c>
    </row>
    <row r="1746" spans="1:20" x14ac:dyDescent="0.3">
      <c r="A1746" t="s">
        <v>26511</v>
      </c>
      <c r="B1746" t="s">
        <v>5097</v>
      </c>
      <c r="C1746">
        <v>66</v>
      </c>
      <c r="D1746" t="str">
        <f>IF(Raw_data_US_healthcare[[#This Row],[Age]]&lt;35,"Young",IF(Raw_data_US_healthcare[[#This Row],[Age]]&lt;60,"Middle","Senior"))</f>
        <v>Senior</v>
      </c>
      <c r="E1746" t="s">
        <v>16</v>
      </c>
      <c r="F1746" t="s">
        <v>228</v>
      </c>
      <c r="G1746" t="s">
        <v>228</v>
      </c>
      <c r="H1746" t="s">
        <v>26514</v>
      </c>
      <c r="I1746" s="2">
        <v>44131</v>
      </c>
      <c r="J1746" t="s">
        <v>5098</v>
      </c>
      <c r="K1746" t="s">
        <v>5099</v>
      </c>
      <c r="L1746" t="s">
        <v>31</v>
      </c>
      <c r="M1746">
        <v>39737.868000000002</v>
      </c>
      <c r="N1746">
        <v>422</v>
      </c>
      <c r="O1746" t="s">
        <v>22</v>
      </c>
      <c r="P1746" t="s">
        <v>22</v>
      </c>
      <c r="Q1746" s="2">
        <v>44134</v>
      </c>
      <c r="R1746" t="s">
        <v>44</v>
      </c>
      <c r="S1746" t="s">
        <v>33</v>
      </c>
      <c r="T1746">
        <f>_xlfn.DAYS(Raw_data_US_healthcare[[#This Row],[Discharge Date]],Raw_data_US_healthcare[[#This Row],[Date of Admission]])</f>
        <v>3</v>
      </c>
    </row>
    <row r="1747" spans="1:20" x14ac:dyDescent="0.3">
      <c r="A1747" t="s">
        <v>26512</v>
      </c>
      <c r="B1747" t="s">
        <v>5100</v>
      </c>
      <c r="C1747">
        <v>25</v>
      </c>
      <c r="D1747" t="str">
        <f>IF(Raw_data_US_healthcare[[#This Row],[Age]]&lt;35,"Young",IF(Raw_data_US_healthcare[[#This Row],[Age]]&lt;60,"Middle","Senior"))</f>
        <v>Young</v>
      </c>
      <c r="E1747" t="s">
        <v>26</v>
      </c>
      <c r="F1747" t="s">
        <v>113</v>
      </c>
      <c r="G1747" t="s">
        <v>113</v>
      </c>
      <c r="H1747" t="s">
        <v>26516</v>
      </c>
      <c r="I1747" s="2">
        <v>43748</v>
      </c>
      <c r="J1747" t="s">
        <v>5101</v>
      </c>
      <c r="K1747" t="s">
        <v>5102</v>
      </c>
      <c r="L1747" t="s">
        <v>52</v>
      </c>
      <c r="M1747">
        <v>13966.822099999999</v>
      </c>
      <c r="N1747">
        <v>335</v>
      </c>
      <c r="O1747" t="s">
        <v>43</v>
      </c>
      <c r="P1747" t="s">
        <v>43</v>
      </c>
      <c r="Q1747" s="2">
        <v>43774</v>
      </c>
      <c r="R1747" t="s">
        <v>83</v>
      </c>
      <c r="S1747" t="s">
        <v>33</v>
      </c>
      <c r="T1747">
        <f>_xlfn.DAYS(Raw_data_US_healthcare[[#This Row],[Discharge Date]],Raw_data_US_healthcare[[#This Row],[Date of Admission]])</f>
        <v>26</v>
      </c>
    </row>
    <row r="1748" spans="1:20" x14ac:dyDescent="0.3">
      <c r="A1748" t="s">
        <v>26512</v>
      </c>
      <c r="B1748" t="s">
        <v>5103</v>
      </c>
      <c r="C1748">
        <v>35</v>
      </c>
      <c r="D1748" t="str">
        <f>IF(Raw_data_US_healthcare[[#This Row],[Age]]&lt;35,"Young",IF(Raw_data_US_healthcare[[#This Row],[Age]]&lt;60,"Middle","Senior"))</f>
        <v>Middle</v>
      </c>
      <c r="E1748" t="s">
        <v>26</v>
      </c>
      <c r="F1748" t="s">
        <v>35</v>
      </c>
      <c r="G1748" t="s">
        <v>35</v>
      </c>
      <c r="H1748" t="s">
        <v>69</v>
      </c>
      <c r="I1748" s="2">
        <v>45044</v>
      </c>
      <c r="J1748" t="s">
        <v>5104</v>
      </c>
      <c r="K1748" t="s">
        <v>5105</v>
      </c>
      <c r="L1748" t="s">
        <v>60</v>
      </c>
      <c r="M1748">
        <v>23059.2516</v>
      </c>
      <c r="N1748">
        <v>225</v>
      </c>
      <c r="O1748" t="s">
        <v>39</v>
      </c>
      <c r="P1748" t="s">
        <v>39</v>
      </c>
      <c r="Q1748" s="2">
        <v>45066</v>
      </c>
      <c r="R1748" t="s">
        <v>83</v>
      </c>
      <c r="S1748" t="s">
        <v>45</v>
      </c>
      <c r="T1748">
        <f>_xlfn.DAYS(Raw_data_US_healthcare[[#This Row],[Discharge Date]],Raw_data_US_healthcare[[#This Row],[Date of Admission]])</f>
        <v>22</v>
      </c>
    </row>
    <row r="1749" spans="1:20" x14ac:dyDescent="0.3">
      <c r="A1749" t="s">
        <v>26512</v>
      </c>
      <c r="B1749" t="s">
        <v>5106</v>
      </c>
      <c r="C1749">
        <v>23</v>
      </c>
      <c r="D1749" t="str">
        <f>IF(Raw_data_US_healthcare[[#This Row],[Age]]&lt;35,"Young",IF(Raw_data_US_healthcare[[#This Row],[Age]]&lt;60,"Middle","Senior"))</f>
        <v>Young</v>
      </c>
      <c r="E1749" t="s">
        <v>26</v>
      </c>
      <c r="F1749" t="s">
        <v>49</v>
      </c>
      <c r="G1749" t="s">
        <v>49</v>
      </c>
      <c r="H1749" t="s">
        <v>69</v>
      </c>
      <c r="I1749" s="2">
        <v>43934</v>
      </c>
      <c r="J1749" t="s">
        <v>5107</v>
      </c>
      <c r="K1749" t="s">
        <v>5108</v>
      </c>
      <c r="L1749" t="s">
        <v>31</v>
      </c>
      <c r="M1749">
        <v>53744.0242</v>
      </c>
      <c r="N1749">
        <v>275</v>
      </c>
      <c r="O1749" t="s">
        <v>39</v>
      </c>
      <c r="P1749" t="s">
        <v>39</v>
      </c>
      <c r="Q1749" s="2">
        <v>43959</v>
      </c>
      <c r="R1749" t="s">
        <v>44</v>
      </c>
      <c r="S1749" t="s">
        <v>24</v>
      </c>
      <c r="T1749">
        <f>_xlfn.DAYS(Raw_data_US_healthcare[[#This Row],[Discharge Date]],Raw_data_US_healthcare[[#This Row],[Date of Admission]])</f>
        <v>25</v>
      </c>
    </row>
    <row r="1750" spans="1:20" x14ac:dyDescent="0.3">
      <c r="A1750" t="s">
        <v>26512</v>
      </c>
      <c r="B1750" t="s">
        <v>5109</v>
      </c>
      <c r="C1750">
        <v>69</v>
      </c>
      <c r="D1750" t="str">
        <f>IF(Raw_data_US_healthcare[[#This Row],[Age]]&lt;35,"Young",IF(Raw_data_US_healthcare[[#This Row],[Age]]&lt;60,"Middle","Senior"))</f>
        <v>Senior</v>
      </c>
      <c r="E1750" t="s">
        <v>26</v>
      </c>
      <c r="F1750" t="s">
        <v>228</v>
      </c>
      <c r="G1750" t="s">
        <v>228</v>
      </c>
      <c r="H1750" t="s">
        <v>36</v>
      </c>
      <c r="I1750" s="2">
        <v>44263</v>
      </c>
      <c r="J1750" t="s">
        <v>5110</v>
      </c>
      <c r="K1750" t="s">
        <v>5111</v>
      </c>
      <c r="L1750" t="s">
        <v>52</v>
      </c>
      <c r="M1750">
        <v>24965.015800000001</v>
      </c>
      <c r="N1750">
        <v>236</v>
      </c>
      <c r="O1750" t="s">
        <v>22</v>
      </c>
      <c r="P1750" t="s">
        <v>22</v>
      </c>
      <c r="Q1750" s="2">
        <v>44263</v>
      </c>
      <c r="R1750" t="s">
        <v>83</v>
      </c>
      <c r="S1750" t="s">
        <v>24</v>
      </c>
      <c r="T1750">
        <f>_xlfn.DAYS(Raw_data_US_healthcare[[#This Row],[Discharge Date]],Raw_data_US_healthcare[[#This Row],[Date of Admission]])</f>
        <v>0</v>
      </c>
    </row>
    <row r="1751" spans="1:20" x14ac:dyDescent="0.3">
      <c r="A1751" t="s">
        <v>26511</v>
      </c>
      <c r="B1751" t="s">
        <v>5112</v>
      </c>
      <c r="C1751">
        <v>78</v>
      </c>
      <c r="D1751" t="str">
        <f>IF(Raw_data_US_healthcare[[#This Row],[Age]]&lt;35,"Young",IF(Raw_data_US_healthcare[[#This Row],[Age]]&lt;60,"Middle","Senior"))</f>
        <v>Senior</v>
      </c>
      <c r="E1751" t="s">
        <v>16</v>
      </c>
      <c r="F1751" t="s">
        <v>35</v>
      </c>
      <c r="G1751" t="s">
        <v>35</v>
      </c>
      <c r="H1751" t="s">
        <v>18</v>
      </c>
      <c r="I1751" s="2">
        <v>43453</v>
      </c>
      <c r="J1751" t="s">
        <v>5113</v>
      </c>
      <c r="K1751" t="s">
        <v>5114</v>
      </c>
      <c r="L1751" t="s">
        <v>31</v>
      </c>
      <c r="M1751">
        <v>13344.322399999999</v>
      </c>
      <c r="N1751">
        <v>486</v>
      </c>
      <c r="O1751" t="s">
        <v>43</v>
      </c>
      <c r="P1751" t="s">
        <v>43</v>
      </c>
      <c r="Q1751" s="2">
        <v>43471</v>
      </c>
      <c r="R1751" t="s">
        <v>48</v>
      </c>
      <c r="S1751" t="s">
        <v>45</v>
      </c>
      <c r="T1751">
        <f>_xlfn.DAYS(Raw_data_US_healthcare[[#This Row],[Discharge Date]],Raw_data_US_healthcare[[#This Row],[Date of Admission]])</f>
        <v>18</v>
      </c>
    </row>
    <row r="1752" spans="1:20" x14ac:dyDescent="0.3">
      <c r="A1752" t="s">
        <v>26512</v>
      </c>
      <c r="B1752" t="s">
        <v>5115</v>
      </c>
      <c r="C1752">
        <v>60</v>
      </c>
      <c r="D1752" t="str">
        <f>IF(Raw_data_US_healthcare[[#This Row],[Age]]&lt;35,"Young",IF(Raw_data_US_healthcare[[#This Row],[Age]]&lt;60,"Middle","Senior"))</f>
        <v>Senior</v>
      </c>
      <c r="E1752" t="s">
        <v>26</v>
      </c>
      <c r="F1752" t="s">
        <v>35</v>
      </c>
      <c r="G1752" t="s">
        <v>35</v>
      </c>
      <c r="H1752" t="s">
        <v>28</v>
      </c>
      <c r="I1752" s="2">
        <v>45084</v>
      </c>
      <c r="J1752" t="s">
        <v>5116</v>
      </c>
      <c r="K1752" t="s">
        <v>5117</v>
      </c>
      <c r="L1752" t="s">
        <v>31</v>
      </c>
      <c r="M1752">
        <v>28156.641199999998</v>
      </c>
      <c r="N1752">
        <v>432</v>
      </c>
      <c r="O1752" t="s">
        <v>43</v>
      </c>
      <c r="P1752" t="s">
        <v>43</v>
      </c>
      <c r="Q1752" s="2">
        <v>45086</v>
      </c>
      <c r="R1752" t="s">
        <v>23</v>
      </c>
      <c r="S1752" t="s">
        <v>24</v>
      </c>
      <c r="T1752">
        <f>_xlfn.DAYS(Raw_data_US_healthcare[[#This Row],[Discharge Date]],Raw_data_US_healthcare[[#This Row],[Date of Admission]])</f>
        <v>2</v>
      </c>
    </row>
    <row r="1753" spans="1:20" x14ac:dyDescent="0.3">
      <c r="A1753" t="s">
        <v>26511</v>
      </c>
      <c r="B1753" t="s">
        <v>5118</v>
      </c>
      <c r="C1753">
        <v>68</v>
      </c>
      <c r="D1753" t="str">
        <f>IF(Raw_data_US_healthcare[[#This Row],[Age]]&lt;35,"Young",IF(Raw_data_US_healthcare[[#This Row],[Age]]&lt;60,"Middle","Senior"))</f>
        <v>Senior</v>
      </c>
      <c r="E1753" t="s">
        <v>16</v>
      </c>
      <c r="F1753" t="s">
        <v>49</v>
      </c>
      <c r="G1753" t="s">
        <v>49</v>
      </c>
      <c r="H1753" t="s">
        <v>69</v>
      </c>
      <c r="I1753" s="2">
        <v>44680</v>
      </c>
      <c r="J1753" t="s">
        <v>5119</v>
      </c>
      <c r="K1753" t="s">
        <v>1763</v>
      </c>
      <c r="L1753" t="s">
        <v>21</v>
      </c>
      <c r="M1753">
        <v>33062.150600000001</v>
      </c>
      <c r="N1753">
        <v>262</v>
      </c>
      <c r="O1753" t="s">
        <v>39</v>
      </c>
      <c r="P1753" t="s">
        <v>39</v>
      </c>
      <c r="Q1753" s="2">
        <v>44701</v>
      </c>
      <c r="R1753" t="s">
        <v>83</v>
      </c>
      <c r="S1753" t="s">
        <v>24</v>
      </c>
      <c r="T1753">
        <f>_xlfn.DAYS(Raw_data_US_healthcare[[#This Row],[Discharge Date]],Raw_data_US_healthcare[[#This Row],[Date of Admission]])</f>
        <v>21</v>
      </c>
    </row>
    <row r="1754" spans="1:20" x14ac:dyDescent="0.3">
      <c r="A1754" t="s">
        <v>26512</v>
      </c>
      <c r="B1754" t="s">
        <v>5120</v>
      </c>
      <c r="C1754">
        <v>24</v>
      </c>
      <c r="D1754" t="str">
        <f>IF(Raw_data_US_healthcare[[#This Row],[Age]]&lt;35,"Young",IF(Raw_data_US_healthcare[[#This Row],[Age]]&lt;60,"Middle","Senior"))</f>
        <v>Young</v>
      </c>
      <c r="E1754" t="s">
        <v>26</v>
      </c>
      <c r="F1754" t="s">
        <v>88</v>
      </c>
      <c r="G1754" t="s">
        <v>88</v>
      </c>
      <c r="H1754" t="s">
        <v>26516</v>
      </c>
      <c r="I1754" s="2">
        <v>44022</v>
      </c>
      <c r="J1754" t="s">
        <v>5121</v>
      </c>
      <c r="K1754" t="s">
        <v>5122</v>
      </c>
      <c r="L1754" t="s">
        <v>60</v>
      </c>
      <c r="M1754">
        <v>31308.727900000002</v>
      </c>
      <c r="N1754">
        <v>385</v>
      </c>
      <c r="O1754" t="s">
        <v>43</v>
      </c>
      <c r="P1754" t="s">
        <v>43</v>
      </c>
      <c r="Q1754" s="2">
        <v>44035</v>
      </c>
      <c r="R1754" t="s">
        <v>83</v>
      </c>
      <c r="S1754" t="s">
        <v>45</v>
      </c>
      <c r="T1754">
        <f>_xlfn.DAYS(Raw_data_US_healthcare[[#This Row],[Discharge Date]],Raw_data_US_healthcare[[#This Row],[Date of Admission]])</f>
        <v>13</v>
      </c>
    </row>
    <row r="1755" spans="1:20" x14ac:dyDescent="0.3">
      <c r="A1755" t="s">
        <v>26512</v>
      </c>
      <c r="B1755" t="s">
        <v>5123</v>
      </c>
      <c r="C1755">
        <v>54</v>
      </c>
      <c r="D1755" t="str">
        <f>IF(Raw_data_US_healthcare[[#This Row],[Age]]&lt;35,"Young",IF(Raw_data_US_healthcare[[#This Row],[Age]]&lt;60,"Middle","Senior"))</f>
        <v>Middle</v>
      </c>
      <c r="E1755" t="s">
        <v>26</v>
      </c>
      <c r="F1755" t="s">
        <v>113</v>
      </c>
      <c r="G1755" t="s">
        <v>113</v>
      </c>
      <c r="H1755" t="s">
        <v>18</v>
      </c>
      <c r="I1755" s="2">
        <v>43700</v>
      </c>
      <c r="J1755" t="s">
        <v>5124</v>
      </c>
      <c r="K1755" t="s">
        <v>2769</v>
      </c>
      <c r="L1755" t="s">
        <v>56</v>
      </c>
      <c r="M1755">
        <v>14934.4758</v>
      </c>
      <c r="N1755">
        <v>132</v>
      </c>
      <c r="O1755" t="s">
        <v>39</v>
      </c>
      <c r="P1755" t="s">
        <v>39</v>
      </c>
      <c r="Q1755" s="2">
        <v>43704</v>
      </c>
      <c r="R1755" t="s">
        <v>23</v>
      </c>
      <c r="S1755" t="s">
        <v>45</v>
      </c>
      <c r="T1755">
        <f>_xlfn.DAYS(Raw_data_US_healthcare[[#This Row],[Discharge Date]],Raw_data_US_healthcare[[#This Row],[Date of Admission]])</f>
        <v>4</v>
      </c>
    </row>
    <row r="1756" spans="1:20" x14ac:dyDescent="0.3">
      <c r="A1756" t="s">
        <v>26512</v>
      </c>
      <c r="B1756" t="s">
        <v>5125</v>
      </c>
      <c r="C1756">
        <v>22</v>
      </c>
      <c r="D1756" t="str">
        <f>IF(Raw_data_US_healthcare[[#This Row],[Age]]&lt;35,"Young",IF(Raw_data_US_healthcare[[#This Row],[Age]]&lt;60,"Middle","Senior"))</f>
        <v>Young</v>
      </c>
      <c r="E1756" t="s">
        <v>26</v>
      </c>
      <c r="F1756" t="s">
        <v>88</v>
      </c>
      <c r="G1756" t="s">
        <v>88</v>
      </c>
      <c r="H1756" t="s">
        <v>26514</v>
      </c>
      <c r="I1756" s="2">
        <v>44995</v>
      </c>
      <c r="J1756" t="s">
        <v>5126</v>
      </c>
      <c r="K1756" t="s">
        <v>226</v>
      </c>
      <c r="L1756" t="s">
        <v>31</v>
      </c>
      <c r="M1756">
        <v>19788.495500000001</v>
      </c>
      <c r="N1756">
        <v>222</v>
      </c>
      <c r="O1756" t="s">
        <v>43</v>
      </c>
      <c r="P1756" t="s">
        <v>43</v>
      </c>
      <c r="Q1756" s="2">
        <v>45014</v>
      </c>
      <c r="R1756" t="s">
        <v>23</v>
      </c>
      <c r="S1756" t="s">
        <v>45</v>
      </c>
      <c r="T1756">
        <f>_xlfn.DAYS(Raw_data_US_healthcare[[#This Row],[Discharge Date]],Raw_data_US_healthcare[[#This Row],[Date of Admission]])</f>
        <v>19</v>
      </c>
    </row>
    <row r="1757" spans="1:20" x14ac:dyDescent="0.3">
      <c r="A1757" t="s">
        <v>26511</v>
      </c>
      <c r="B1757" t="s">
        <v>5127</v>
      </c>
      <c r="C1757">
        <v>74</v>
      </c>
      <c r="D1757" t="str">
        <f>IF(Raw_data_US_healthcare[[#This Row],[Age]]&lt;35,"Young",IF(Raw_data_US_healthcare[[#This Row],[Age]]&lt;60,"Middle","Senior"))</f>
        <v>Senior</v>
      </c>
      <c r="E1757" t="s">
        <v>16</v>
      </c>
      <c r="F1757" t="s">
        <v>113</v>
      </c>
      <c r="G1757" t="s">
        <v>113</v>
      </c>
      <c r="H1757" t="s">
        <v>26516</v>
      </c>
      <c r="I1757" s="2">
        <v>44767</v>
      </c>
      <c r="J1757" t="s">
        <v>5128</v>
      </c>
      <c r="K1757" t="s">
        <v>5129</v>
      </c>
      <c r="L1757" t="s">
        <v>56</v>
      </c>
      <c r="M1757">
        <v>12881.243399999999</v>
      </c>
      <c r="N1757">
        <v>381</v>
      </c>
      <c r="O1757" t="s">
        <v>43</v>
      </c>
      <c r="P1757" t="s">
        <v>43</v>
      </c>
      <c r="Q1757" s="2">
        <v>44778</v>
      </c>
      <c r="R1757" t="s">
        <v>48</v>
      </c>
      <c r="S1757" t="s">
        <v>24</v>
      </c>
      <c r="T1757">
        <f>_xlfn.DAYS(Raw_data_US_healthcare[[#This Row],[Discharge Date]],Raw_data_US_healthcare[[#This Row],[Date of Admission]])</f>
        <v>11</v>
      </c>
    </row>
    <row r="1758" spans="1:20" x14ac:dyDescent="0.3">
      <c r="A1758" t="s">
        <v>26512</v>
      </c>
      <c r="B1758" t="s">
        <v>5130</v>
      </c>
      <c r="C1758">
        <v>48</v>
      </c>
      <c r="D1758" t="str">
        <f>IF(Raw_data_US_healthcare[[#This Row],[Age]]&lt;35,"Young",IF(Raw_data_US_healthcare[[#This Row],[Age]]&lt;60,"Middle","Senior"))</f>
        <v>Middle</v>
      </c>
      <c r="E1758" t="s">
        <v>26</v>
      </c>
      <c r="F1758" t="s">
        <v>228</v>
      </c>
      <c r="G1758" t="s">
        <v>228</v>
      </c>
      <c r="H1758" t="s">
        <v>18</v>
      </c>
      <c r="I1758" s="2">
        <v>44600</v>
      </c>
      <c r="J1758" t="s">
        <v>5131</v>
      </c>
      <c r="K1758" t="s">
        <v>5132</v>
      </c>
      <c r="L1758" t="s">
        <v>60</v>
      </c>
      <c r="M1758">
        <v>27351.1528</v>
      </c>
      <c r="N1758">
        <v>452</v>
      </c>
      <c r="O1758" t="s">
        <v>43</v>
      </c>
      <c r="P1758" t="s">
        <v>43</v>
      </c>
      <c r="Q1758" s="2">
        <v>44624</v>
      </c>
      <c r="R1758" t="s">
        <v>83</v>
      </c>
      <c r="S1758" t="s">
        <v>33</v>
      </c>
      <c r="T1758">
        <f>_xlfn.DAYS(Raw_data_US_healthcare[[#This Row],[Discharge Date]],Raw_data_US_healthcare[[#This Row],[Date of Admission]])</f>
        <v>24</v>
      </c>
    </row>
    <row r="1759" spans="1:20" x14ac:dyDescent="0.3">
      <c r="A1759" t="s">
        <v>26511</v>
      </c>
      <c r="B1759" t="s">
        <v>5133</v>
      </c>
      <c r="C1759">
        <v>67</v>
      </c>
      <c r="D1759" t="str">
        <f>IF(Raw_data_US_healthcare[[#This Row],[Age]]&lt;35,"Young",IF(Raw_data_US_healthcare[[#This Row],[Age]]&lt;60,"Middle","Senior"))</f>
        <v>Senior</v>
      </c>
      <c r="E1759" t="s">
        <v>16</v>
      </c>
      <c r="F1759" t="s">
        <v>228</v>
      </c>
      <c r="G1759" t="s">
        <v>228</v>
      </c>
      <c r="H1759" t="s">
        <v>26514</v>
      </c>
      <c r="I1759" s="2">
        <v>45155</v>
      </c>
      <c r="J1759" t="s">
        <v>5134</v>
      </c>
      <c r="K1759" t="s">
        <v>5135</v>
      </c>
      <c r="L1759" t="s">
        <v>60</v>
      </c>
      <c r="M1759">
        <v>18962.744200000001</v>
      </c>
      <c r="N1759">
        <v>299</v>
      </c>
      <c r="O1759" t="s">
        <v>39</v>
      </c>
      <c r="P1759" t="s">
        <v>39</v>
      </c>
      <c r="Q1759" s="2">
        <v>45169</v>
      </c>
      <c r="R1759" t="s">
        <v>48</v>
      </c>
      <c r="S1759" t="s">
        <v>45</v>
      </c>
      <c r="T1759">
        <f>_xlfn.DAYS(Raw_data_US_healthcare[[#This Row],[Discharge Date]],Raw_data_US_healthcare[[#This Row],[Date of Admission]])</f>
        <v>14</v>
      </c>
    </row>
    <row r="1760" spans="1:20" x14ac:dyDescent="0.3">
      <c r="A1760" t="s">
        <v>26511</v>
      </c>
      <c r="B1760" t="s">
        <v>26537</v>
      </c>
      <c r="C1760">
        <v>49</v>
      </c>
      <c r="D1760" t="str">
        <f>IF(Raw_data_US_healthcare[[#This Row],[Age]]&lt;35,"Young",IF(Raw_data_US_healthcare[[#This Row],[Age]]&lt;60,"Middle","Senior"))</f>
        <v>Middle</v>
      </c>
      <c r="E1760" t="s">
        <v>16</v>
      </c>
      <c r="F1760" t="s">
        <v>17</v>
      </c>
      <c r="G1760" t="s">
        <v>17</v>
      </c>
      <c r="H1760" t="s">
        <v>36</v>
      </c>
      <c r="I1760" s="2">
        <v>44043</v>
      </c>
      <c r="J1760" t="s">
        <v>5136</v>
      </c>
      <c r="K1760" t="s">
        <v>5137</v>
      </c>
      <c r="L1760" t="s">
        <v>21</v>
      </c>
      <c r="M1760">
        <v>9306.5830999999998</v>
      </c>
      <c r="N1760">
        <v>261</v>
      </c>
      <c r="O1760" t="s">
        <v>39</v>
      </c>
      <c r="P1760" t="s">
        <v>39</v>
      </c>
      <c r="Q1760" s="2">
        <v>44045</v>
      </c>
      <c r="R1760" t="s">
        <v>83</v>
      </c>
      <c r="S1760" t="s">
        <v>33</v>
      </c>
      <c r="T1760">
        <f>_xlfn.DAYS(Raw_data_US_healthcare[[#This Row],[Discharge Date]],Raw_data_US_healthcare[[#This Row],[Date of Admission]])</f>
        <v>2</v>
      </c>
    </row>
    <row r="1761" spans="1:20" x14ac:dyDescent="0.3">
      <c r="A1761" t="s">
        <v>26512</v>
      </c>
      <c r="B1761" t="s">
        <v>5138</v>
      </c>
      <c r="C1761">
        <v>37</v>
      </c>
      <c r="D1761" t="str">
        <f>IF(Raw_data_US_healthcare[[#This Row],[Age]]&lt;35,"Young",IF(Raw_data_US_healthcare[[#This Row],[Age]]&lt;60,"Middle","Senior"))</f>
        <v>Middle</v>
      </c>
      <c r="E1761" t="s">
        <v>26</v>
      </c>
      <c r="F1761" t="s">
        <v>17</v>
      </c>
      <c r="G1761" t="s">
        <v>17</v>
      </c>
      <c r="H1761" t="s">
        <v>36</v>
      </c>
      <c r="I1761" s="2">
        <v>44935</v>
      </c>
      <c r="J1761" t="s">
        <v>5139</v>
      </c>
      <c r="K1761" t="s">
        <v>4355</v>
      </c>
      <c r="L1761" t="s">
        <v>31</v>
      </c>
      <c r="M1761">
        <v>23738.953799999999</v>
      </c>
      <c r="N1761">
        <v>428</v>
      </c>
      <c r="O1761" t="s">
        <v>43</v>
      </c>
      <c r="P1761" t="s">
        <v>43</v>
      </c>
      <c r="Q1761" s="2">
        <v>44962</v>
      </c>
      <c r="R1761" t="s">
        <v>83</v>
      </c>
      <c r="S1761" t="s">
        <v>45</v>
      </c>
      <c r="T1761">
        <f>_xlfn.DAYS(Raw_data_US_healthcare[[#This Row],[Discharge Date]],Raw_data_US_healthcare[[#This Row],[Date of Admission]])</f>
        <v>27</v>
      </c>
    </row>
    <row r="1762" spans="1:20" x14ac:dyDescent="0.3">
      <c r="A1762" t="s">
        <v>26511</v>
      </c>
      <c r="B1762" t="s">
        <v>5140</v>
      </c>
      <c r="C1762">
        <v>51</v>
      </c>
      <c r="D1762" t="str">
        <f>IF(Raw_data_US_healthcare[[#This Row],[Age]]&lt;35,"Young",IF(Raw_data_US_healthcare[[#This Row],[Age]]&lt;60,"Middle","Senior"))</f>
        <v>Middle</v>
      </c>
      <c r="E1762" t="s">
        <v>16</v>
      </c>
      <c r="F1762" t="s">
        <v>228</v>
      </c>
      <c r="G1762" t="s">
        <v>228</v>
      </c>
      <c r="H1762" t="s">
        <v>36</v>
      </c>
      <c r="I1762" s="2">
        <v>43648</v>
      </c>
      <c r="J1762" t="s">
        <v>5141</v>
      </c>
      <c r="K1762" t="s">
        <v>5142</v>
      </c>
      <c r="L1762" t="s">
        <v>52</v>
      </c>
      <c r="M1762">
        <v>12119.5841</v>
      </c>
      <c r="N1762">
        <v>108</v>
      </c>
      <c r="O1762" t="s">
        <v>43</v>
      </c>
      <c r="P1762" t="s">
        <v>43</v>
      </c>
      <c r="Q1762" s="2">
        <v>43666</v>
      </c>
      <c r="R1762" t="s">
        <v>23</v>
      </c>
      <c r="S1762" t="s">
        <v>33</v>
      </c>
      <c r="T1762">
        <f>_xlfn.DAYS(Raw_data_US_healthcare[[#This Row],[Discharge Date]],Raw_data_US_healthcare[[#This Row],[Date of Admission]])</f>
        <v>18</v>
      </c>
    </row>
    <row r="1763" spans="1:20" x14ac:dyDescent="0.3">
      <c r="A1763" t="s">
        <v>26512</v>
      </c>
      <c r="B1763" t="s">
        <v>5143</v>
      </c>
      <c r="C1763">
        <v>56</v>
      </c>
      <c r="D1763" t="str">
        <f>IF(Raw_data_US_healthcare[[#This Row],[Age]]&lt;35,"Young",IF(Raw_data_US_healthcare[[#This Row],[Age]]&lt;60,"Middle","Senior"))</f>
        <v>Middle</v>
      </c>
      <c r="E1763" t="s">
        <v>26</v>
      </c>
      <c r="F1763" t="s">
        <v>27</v>
      </c>
      <c r="G1763" t="s">
        <v>27</v>
      </c>
      <c r="H1763" t="s">
        <v>18</v>
      </c>
      <c r="I1763" s="2">
        <v>44725</v>
      </c>
      <c r="J1763" t="s">
        <v>5144</v>
      </c>
      <c r="K1763" t="s">
        <v>5145</v>
      </c>
      <c r="L1763" t="s">
        <v>21</v>
      </c>
      <c r="M1763">
        <v>45071.2382</v>
      </c>
      <c r="N1763">
        <v>205</v>
      </c>
      <c r="O1763" t="s">
        <v>39</v>
      </c>
      <c r="P1763" t="s">
        <v>39</v>
      </c>
      <c r="Q1763" s="2">
        <v>44737</v>
      </c>
      <c r="R1763" t="s">
        <v>44</v>
      </c>
      <c r="S1763" t="s">
        <v>45</v>
      </c>
      <c r="T1763">
        <f>_xlfn.DAYS(Raw_data_US_healthcare[[#This Row],[Discharge Date]],Raw_data_US_healthcare[[#This Row],[Date of Admission]])</f>
        <v>12</v>
      </c>
    </row>
    <row r="1764" spans="1:20" x14ac:dyDescent="0.3">
      <c r="A1764" t="s">
        <v>26511</v>
      </c>
      <c r="B1764" t="s">
        <v>5146</v>
      </c>
      <c r="C1764">
        <v>82</v>
      </c>
      <c r="D1764" t="str">
        <f>IF(Raw_data_US_healthcare[[#This Row],[Age]]&lt;35,"Young",IF(Raw_data_US_healthcare[[#This Row],[Age]]&lt;60,"Middle","Senior"))</f>
        <v>Senior</v>
      </c>
      <c r="E1764" t="s">
        <v>16</v>
      </c>
      <c r="F1764" t="s">
        <v>88</v>
      </c>
      <c r="G1764" t="s">
        <v>88</v>
      </c>
      <c r="H1764" t="s">
        <v>69</v>
      </c>
      <c r="I1764" s="2">
        <v>44325</v>
      </c>
      <c r="J1764" t="s">
        <v>5147</v>
      </c>
      <c r="K1764" t="s">
        <v>5148</v>
      </c>
      <c r="L1764" t="s">
        <v>31</v>
      </c>
      <c r="M1764">
        <v>19281.375199999999</v>
      </c>
      <c r="N1764">
        <v>326</v>
      </c>
      <c r="O1764" t="s">
        <v>39</v>
      </c>
      <c r="P1764" t="s">
        <v>39</v>
      </c>
      <c r="Q1764" s="2">
        <v>44328</v>
      </c>
      <c r="R1764" t="s">
        <v>32</v>
      </c>
      <c r="S1764" t="s">
        <v>24</v>
      </c>
      <c r="T1764">
        <f>_xlfn.DAYS(Raw_data_US_healthcare[[#This Row],[Discharge Date]],Raw_data_US_healthcare[[#This Row],[Date of Admission]])</f>
        <v>3</v>
      </c>
    </row>
    <row r="1765" spans="1:20" x14ac:dyDescent="0.3">
      <c r="A1765" t="s">
        <v>26511</v>
      </c>
      <c r="B1765" t="s">
        <v>5149</v>
      </c>
      <c r="C1765">
        <v>76</v>
      </c>
      <c r="D1765" t="str">
        <f>IF(Raw_data_US_healthcare[[#This Row],[Age]]&lt;35,"Young",IF(Raw_data_US_healthcare[[#This Row],[Age]]&lt;60,"Middle","Senior"))</f>
        <v>Senior</v>
      </c>
      <c r="E1765" t="s">
        <v>16</v>
      </c>
      <c r="F1765" t="s">
        <v>62</v>
      </c>
      <c r="G1765" t="s">
        <v>62</v>
      </c>
      <c r="H1765" t="s">
        <v>26516</v>
      </c>
      <c r="I1765" s="2">
        <v>44271</v>
      </c>
      <c r="J1765" t="s">
        <v>5150</v>
      </c>
      <c r="K1765" t="s">
        <v>2887</v>
      </c>
      <c r="L1765" t="s">
        <v>21</v>
      </c>
      <c r="M1765">
        <v>25563.069599999999</v>
      </c>
      <c r="N1765">
        <v>348</v>
      </c>
      <c r="O1765" t="s">
        <v>39</v>
      </c>
      <c r="P1765" t="s">
        <v>39</v>
      </c>
      <c r="Q1765" s="2">
        <v>44284</v>
      </c>
      <c r="R1765" t="s">
        <v>83</v>
      </c>
      <c r="S1765" t="s">
        <v>45</v>
      </c>
      <c r="T1765">
        <f>_xlfn.DAYS(Raw_data_US_healthcare[[#This Row],[Discharge Date]],Raw_data_US_healthcare[[#This Row],[Date of Admission]])</f>
        <v>13</v>
      </c>
    </row>
    <row r="1766" spans="1:20" x14ac:dyDescent="0.3">
      <c r="A1766" t="s">
        <v>26512</v>
      </c>
      <c r="B1766" t="s">
        <v>5151</v>
      </c>
      <c r="C1766">
        <v>49</v>
      </c>
      <c r="D1766" t="str">
        <f>IF(Raw_data_US_healthcare[[#This Row],[Age]]&lt;35,"Young",IF(Raw_data_US_healthcare[[#This Row],[Age]]&lt;60,"Middle","Senior"))</f>
        <v>Middle</v>
      </c>
      <c r="E1766" t="s">
        <v>26</v>
      </c>
      <c r="F1766" t="s">
        <v>228</v>
      </c>
      <c r="G1766" t="s">
        <v>228</v>
      </c>
      <c r="H1766" t="s">
        <v>36</v>
      </c>
      <c r="I1766" s="2">
        <v>45222</v>
      </c>
      <c r="J1766" t="s">
        <v>5152</v>
      </c>
      <c r="K1766" t="s">
        <v>5153</v>
      </c>
      <c r="L1766" t="s">
        <v>21</v>
      </c>
      <c r="M1766">
        <v>9649.1910000000007</v>
      </c>
      <c r="N1766">
        <v>349</v>
      </c>
      <c r="O1766" t="s">
        <v>22</v>
      </c>
      <c r="P1766" t="s">
        <v>22</v>
      </c>
      <c r="Q1766" s="2">
        <v>45244</v>
      </c>
      <c r="R1766" t="s">
        <v>32</v>
      </c>
      <c r="S1766" t="s">
        <v>45</v>
      </c>
      <c r="T1766">
        <f>_xlfn.DAYS(Raw_data_US_healthcare[[#This Row],[Discharge Date]],Raw_data_US_healthcare[[#This Row],[Date of Admission]])</f>
        <v>22</v>
      </c>
    </row>
    <row r="1767" spans="1:20" x14ac:dyDescent="0.3">
      <c r="A1767" t="s">
        <v>26511</v>
      </c>
      <c r="B1767" t="s">
        <v>5154</v>
      </c>
      <c r="C1767">
        <v>53</v>
      </c>
      <c r="D1767" t="str">
        <f>IF(Raw_data_US_healthcare[[#This Row],[Age]]&lt;35,"Young",IF(Raw_data_US_healthcare[[#This Row],[Age]]&lt;60,"Middle","Senior"))</f>
        <v>Middle</v>
      </c>
      <c r="E1767" t="s">
        <v>16</v>
      </c>
      <c r="F1767" t="s">
        <v>27</v>
      </c>
      <c r="G1767" t="s">
        <v>27</v>
      </c>
      <c r="H1767" t="s">
        <v>36</v>
      </c>
      <c r="I1767" s="2">
        <v>43812</v>
      </c>
      <c r="J1767" t="s">
        <v>5155</v>
      </c>
      <c r="K1767" t="s">
        <v>5156</v>
      </c>
      <c r="L1767" t="s">
        <v>52</v>
      </c>
      <c r="M1767">
        <v>1302.5681999999999</v>
      </c>
      <c r="N1767">
        <v>146</v>
      </c>
      <c r="O1767" t="s">
        <v>22</v>
      </c>
      <c r="P1767" t="s">
        <v>22</v>
      </c>
      <c r="Q1767" s="2">
        <v>43818</v>
      </c>
      <c r="R1767" t="s">
        <v>83</v>
      </c>
      <c r="S1767" t="s">
        <v>45</v>
      </c>
      <c r="T1767">
        <f>_xlfn.DAYS(Raw_data_US_healthcare[[#This Row],[Discharge Date]],Raw_data_US_healthcare[[#This Row],[Date of Admission]])</f>
        <v>6</v>
      </c>
    </row>
    <row r="1768" spans="1:20" x14ac:dyDescent="0.3">
      <c r="A1768" t="s">
        <v>26511</v>
      </c>
      <c r="B1768" t="s">
        <v>5157</v>
      </c>
      <c r="C1768">
        <v>41</v>
      </c>
      <c r="D1768" t="str">
        <f>IF(Raw_data_US_healthcare[[#This Row],[Age]]&lt;35,"Young",IF(Raw_data_US_healthcare[[#This Row],[Age]]&lt;60,"Middle","Senior"))</f>
        <v>Middle</v>
      </c>
      <c r="E1768" t="s">
        <v>16</v>
      </c>
      <c r="F1768" t="s">
        <v>113</v>
      </c>
      <c r="G1768" t="s">
        <v>113</v>
      </c>
      <c r="H1768" t="s">
        <v>26514</v>
      </c>
      <c r="I1768" s="2">
        <v>44359</v>
      </c>
      <c r="J1768" t="s">
        <v>5158</v>
      </c>
      <c r="K1768" t="s">
        <v>5159</v>
      </c>
      <c r="L1768" t="s">
        <v>21</v>
      </c>
      <c r="M1768">
        <v>35236.006600000001</v>
      </c>
      <c r="N1768">
        <v>184</v>
      </c>
      <c r="O1768" t="s">
        <v>22</v>
      </c>
      <c r="P1768" t="s">
        <v>22</v>
      </c>
      <c r="Q1768" s="2">
        <v>44362</v>
      </c>
      <c r="R1768" t="s">
        <v>32</v>
      </c>
      <c r="S1768" t="s">
        <v>24</v>
      </c>
      <c r="T1768">
        <f>_xlfn.DAYS(Raw_data_US_healthcare[[#This Row],[Discharge Date]],Raw_data_US_healthcare[[#This Row],[Date of Admission]])</f>
        <v>3</v>
      </c>
    </row>
    <row r="1769" spans="1:20" x14ac:dyDescent="0.3">
      <c r="A1769" t="s">
        <v>26511</v>
      </c>
      <c r="B1769" t="s">
        <v>5160</v>
      </c>
      <c r="C1769">
        <v>82</v>
      </c>
      <c r="D1769" t="str">
        <f>IF(Raw_data_US_healthcare[[#This Row],[Age]]&lt;35,"Young",IF(Raw_data_US_healthcare[[#This Row],[Age]]&lt;60,"Middle","Senior"))</f>
        <v>Senior</v>
      </c>
      <c r="E1769" t="s">
        <v>16</v>
      </c>
      <c r="F1769" t="s">
        <v>35</v>
      </c>
      <c r="G1769" t="s">
        <v>35</v>
      </c>
      <c r="H1769" t="s">
        <v>26514</v>
      </c>
      <c r="I1769" s="2">
        <v>44998</v>
      </c>
      <c r="J1769" t="s">
        <v>5161</v>
      </c>
      <c r="K1769" t="s">
        <v>5162</v>
      </c>
      <c r="L1769" t="s">
        <v>21</v>
      </c>
      <c r="M1769">
        <v>8150.1764000000003</v>
      </c>
      <c r="N1769">
        <v>463</v>
      </c>
      <c r="O1769" t="s">
        <v>22</v>
      </c>
      <c r="P1769" t="s">
        <v>22</v>
      </c>
      <c r="Q1769" s="2">
        <v>45018</v>
      </c>
      <c r="R1769" t="s">
        <v>83</v>
      </c>
      <c r="S1769" t="s">
        <v>33</v>
      </c>
      <c r="T1769">
        <f>_xlfn.DAYS(Raw_data_US_healthcare[[#This Row],[Discharge Date]],Raw_data_US_healthcare[[#This Row],[Date of Admission]])</f>
        <v>20</v>
      </c>
    </row>
    <row r="1770" spans="1:20" x14ac:dyDescent="0.3">
      <c r="A1770" t="s">
        <v>26511</v>
      </c>
      <c r="B1770" t="s">
        <v>5163</v>
      </c>
      <c r="C1770">
        <v>49</v>
      </c>
      <c r="D1770" t="str">
        <f>IF(Raw_data_US_healthcare[[#This Row],[Age]]&lt;35,"Young",IF(Raw_data_US_healthcare[[#This Row],[Age]]&lt;60,"Middle","Senior"))</f>
        <v>Middle</v>
      </c>
      <c r="E1770" t="s">
        <v>16</v>
      </c>
      <c r="F1770" t="s">
        <v>62</v>
      </c>
      <c r="G1770" t="s">
        <v>62</v>
      </c>
      <c r="H1770" t="s">
        <v>18</v>
      </c>
      <c r="I1770" s="2">
        <v>43945</v>
      </c>
      <c r="J1770" t="s">
        <v>5164</v>
      </c>
      <c r="K1770" t="s">
        <v>5165</v>
      </c>
      <c r="L1770" t="s">
        <v>31</v>
      </c>
      <c r="M1770">
        <v>10165.874400000001</v>
      </c>
      <c r="N1770">
        <v>377</v>
      </c>
      <c r="O1770" t="s">
        <v>43</v>
      </c>
      <c r="P1770" t="s">
        <v>43</v>
      </c>
      <c r="Q1770" s="2">
        <v>43956</v>
      </c>
      <c r="R1770" t="s">
        <v>32</v>
      </c>
      <c r="S1770" t="s">
        <v>45</v>
      </c>
      <c r="T1770">
        <f>_xlfn.DAYS(Raw_data_US_healthcare[[#This Row],[Discharge Date]],Raw_data_US_healthcare[[#This Row],[Date of Admission]])</f>
        <v>11</v>
      </c>
    </row>
    <row r="1771" spans="1:20" x14ac:dyDescent="0.3">
      <c r="A1771" t="s">
        <v>26512</v>
      </c>
      <c r="B1771" t="s">
        <v>5166</v>
      </c>
      <c r="C1771">
        <v>58</v>
      </c>
      <c r="D1771" t="str">
        <f>IF(Raw_data_US_healthcare[[#This Row],[Age]]&lt;35,"Young",IF(Raw_data_US_healthcare[[#This Row],[Age]]&lt;60,"Middle","Senior"))</f>
        <v>Middle</v>
      </c>
      <c r="E1771" t="s">
        <v>26</v>
      </c>
      <c r="F1771" t="s">
        <v>62</v>
      </c>
      <c r="G1771" t="s">
        <v>62</v>
      </c>
      <c r="H1771" t="s">
        <v>69</v>
      </c>
      <c r="I1771" s="2">
        <v>43823</v>
      </c>
      <c r="J1771" t="s">
        <v>5167</v>
      </c>
      <c r="K1771" t="s">
        <v>5168</v>
      </c>
      <c r="L1771" t="s">
        <v>60</v>
      </c>
      <c r="M1771">
        <v>76208.160799999998</v>
      </c>
      <c r="N1771">
        <v>141</v>
      </c>
      <c r="O1771" t="s">
        <v>39</v>
      </c>
      <c r="P1771" t="s">
        <v>39</v>
      </c>
      <c r="Q1771" s="2">
        <v>43833</v>
      </c>
      <c r="R1771" t="s">
        <v>32</v>
      </c>
      <c r="S1771" t="s">
        <v>33</v>
      </c>
      <c r="T1771">
        <f>_xlfn.DAYS(Raw_data_US_healthcare[[#This Row],[Discharge Date]],Raw_data_US_healthcare[[#This Row],[Date of Admission]])</f>
        <v>10</v>
      </c>
    </row>
    <row r="1772" spans="1:20" x14ac:dyDescent="0.3">
      <c r="A1772" t="s">
        <v>26511</v>
      </c>
      <c r="B1772" t="s">
        <v>5169</v>
      </c>
      <c r="C1772">
        <v>46</v>
      </c>
      <c r="D1772" t="str">
        <f>IF(Raw_data_US_healthcare[[#This Row],[Age]]&lt;35,"Young",IF(Raw_data_US_healthcare[[#This Row],[Age]]&lt;60,"Middle","Senior"))</f>
        <v>Middle</v>
      </c>
      <c r="E1772" t="s">
        <v>16</v>
      </c>
      <c r="F1772" t="s">
        <v>228</v>
      </c>
      <c r="G1772" t="s">
        <v>228</v>
      </c>
      <c r="H1772" t="s">
        <v>26514</v>
      </c>
      <c r="I1772" s="2">
        <v>44739</v>
      </c>
      <c r="J1772" t="s">
        <v>5170</v>
      </c>
      <c r="K1772" t="s">
        <v>796</v>
      </c>
      <c r="L1772" t="s">
        <v>31</v>
      </c>
      <c r="M1772">
        <v>12710.174199999999</v>
      </c>
      <c r="N1772">
        <v>234</v>
      </c>
      <c r="O1772" t="s">
        <v>43</v>
      </c>
      <c r="P1772" t="s">
        <v>43</v>
      </c>
      <c r="Q1772" s="2">
        <v>44754</v>
      </c>
      <c r="R1772" t="s">
        <v>44</v>
      </c>
      <c r="S1772" t="s">
        <v>45</v>
      </c>
      <c r="T1772">
        <f>_xlfn.DAYS(Raw_data_US_healthcare[[#This Row],[Discharge Date]],Raw_data_US_healthcare[[#This Row],[Date of Admission]])</f>
        <v>15</v>
      </c>
    </row>
    <row r="1773" spans="1:20" x14ac:dyDescent="0.3">
      <c r="A1773" t="s">
        <v>26512</v>
      </c>
      <c r="B1773" t="s">
        <v>5171</v>
      </c>
      <c r="C1773">
        <v>31</v>
      </c>
      <c r="D1773" t="str">
        <f>IF(Raw_data_US_healthcare[[#This Row],[Age]]&lt;35,"Young",IF(Raw_data_US_healthcare[[#This Row],[Age]]&lt;60,"Middle","Senior"))</f>
        <v>Young</v>
      </c>
      <c r="E1773" t="s">
        <v>26</v>
      </c>
      <c r="F1773" t="s">
        <v>27</v>
      </c>
      <c r="G1773" t="s">
        <v>27</v>
      </c>
      <c r="H1773" t="s">
        <v>26516</v>
      </c>
      <c r="I1773" s="2">
        <v>43665</v>
      </c>
      <c r="J1773" t="s">
        <v>5172</v>
      </c>
      <c r="K1773" t="s">
        <v>5173</v>
      </c>
      <c r="L1773" t="s">
        <v>60</v>
      </c>
      <c r="M1773">
        <v>3443.1224999999999</v>
      </c>
      <c r="N1773">
        <v>413</v>
      </c>
      <c r="O1773" t="s">
        <v>39</v>
      </c>
      <c r="P1773" t="s">
        <v>39</v>
      </c>
      <c r="Q1773" s="2">
        <v>43688</v>
      </c>
      <c r="R1773" t="s">
        <v>23</v>
      </c>
      <c r="S1773" t="s">
        <v>33</v>
      </c>
      <c r="T1773">
        <f>_xlfn.DAYS(Raw_data_US_healthcare[[#This Row],[Discharge Date]],Raw_data_US_healthcare[[#This Row],[Date of Admission]])</f>
        <v>23</v>
      </c>
    </row>
    <row r="1774" spans="1:20" x14ac:dyDescent="0.3">
      <c r="A1774" t="s">
        <v>26512</v>
      </c>
      <c r="B1774" t="s">
        <v>5174</v>
      </c>
      <c r="C1774">
        <v>51</v>
      </c>
      <c r="D1774" t="str">
        <f>IF(Raw_data_US_healthcare[[#This Row],[Age]]&lt;35,"Young",IF(Raw_data_US_healthcare[[#This Row],[Age]]&lt;60,"Middle","Senior"))</f>
        <v>Middle</v>
      </c>
      <c r="E1774" t="s">
        <v>26</v>
      </c>
      <c r="F1774" t="s">
        <v>27</v>
      </c>
      <c r="G1774" t="s">
        <v>27</v>
      </c>
      <c r="H1774" t="s">
        <v>26516</v>
      </c>
      <c r="I1774" s="2">
        <v>44729</v>
      </c>
      <c r="J1774" t="s">
        <v>5175</v>
      </c>
      <c r="K1774" t="s">
        <v>2496</v>
      </c>
      <c r="L1774" t="s">
        <v>60</v>
      </c>
      <c r="M1774">
        <v>26621.411899999999</v>
      </c>
      <c r="N1774">
        <v>300</v>
      </c>
      <c r="O1774" t="s">
        <v>22</v>
      </c>
      <c r="P1774" t="s">
        <v>22</v>
      </c>
      <c r="Q1774" s="2">
        <v>44745</v>
      </c>
      <c r="R1774" t="s">
        <v>83</v>
      </c>
      <c r="S1774" t="s">
        <v>33</v>
      </c>
      <c r="T1774">
        <f>_xlfn.DAYS(Raw_data_US_healthcare[[#This Row],[Discharge Date]],Raw_data_US_healthcare[[#This Row],[Date of Admission]])</f>
        <v>16</v>
      </c>
    </row>
    <row r="1775" spans="1:20" x14ac:dyDescent="0.3">
      <c r="A1775" t="s">
        <v>26512</v>
      </c>
      <c r="B1775" t="s">
        <v>5176</v>
      </c>
      <c r="C1775">
        <v>63</v>
      </c>
      <c r="D1775" t="str">
        <f>IF(Raw_data_US_healthcare[[#This Row],[Age]]&lt;35,"Young",IF(Raw_data_US_healthcare[[#This Row],[Age]]&lt;60,"Middle","Senior"))</f>
        <v>Senior</v>
      </c>
      <c r="E1775" t="s">
        <v>26</v>
      </c>
      <c r="F1775" t="s">
        <v>228</v>
      </c>
      <c r="G1775" t="s">
        <v>228</v>
      </c>
      <c r="H1775" t="s">
        <v>36</v>
      </c>
      <c r="I1775" s="2">
        <v>44127</v>
      </c>
      <c r="J1775" t="s">
        <v>5177</v>
      </c>
      <c r="K1775" t="s">
        <v>5178</v>
      </c>
      <c r="L1775" t="s">
        <v>21</v>
      </c>
      <c r="M1775">
        <v>22963.2893</v>
      </c>
      <c r="N1775">
        <v>383</v>
      </c>
      <c r="O1775" t="s">
        <v>22</v>
      </c>
      <c r="P1775" t="s">
        <v>22</v>
      </c>
      <c r="Q1775" s="2">
        <v>44140</v>
      </c>
      <c r="R1775" t="s">
        <v>32</v>
      </c>
      <c r="S1775" t="s">
        <v>45</v>
      </c>
      <c r="T1775">
        <f>_xlfn.DAYS(Raw_data_US_healthcare[[#This Row],[Discharge Date]],Raw_data_US_healthcare[[#This Row],[Date of Admission]])</f>
        <v>13</v>
      </c>
    </row>
    <row r="1776" spans="1:20" x14ac:dyDescent="0.3">
      <c r="A1776" t="s">
        <v>26512</v>
      </c>
      <c r="B1776" t="s">
        <v>5179</v>
      </c>
      <c r="C1776">
        <v>75</v>
      </c>
      <c r="D1776" t="str">
        <f>IF(Raw_data_US_healthcare[[#This Row],[Age]]&lt;35,"Young",IF(Raw_data_US_healthcare[[#This Row],[Age]]&lt;60,"Middle","Senior"))</f>
        <v>Senior</v>
      </c>
      <c r="E1776" t="s">
        <v>26</v>
      </c>
      <c r="F1776" t="s">
        <v>62</v>
      </c>
      <c r="G1776" t="s">
        <v>62</v>
      </c>
      <c r="H1776" t="s">
        <v>18</v>
      </c>
      <c r="I1776" s="2">
        <v>44677</v>
      </c>
      <c r="J1776" t="s">
        <v>5180</v>
      </c>
      <c r="K1776" t="s">
        <v>5181</v>
      </c>
      <c r="L1776" t="s">
        <v>52</v>
      </c>
      <c r="M1776">
        <v>21103.467799999999</v>
      </c>
      <c r="N1776">
        <v>464</v>
      </c>
      <c r="O1776" t="s">
        <v>39</v>
      </c>
      <c r="P1776" t="s">
        <v>39</v>
      </c>
      <c r="Q1776" s="2">
        <v>44705</v>
      </c>
      <c r="R1776" t="s">
        <v>83</v>
      </c>
      <c r="S1776" t="s">
        <v>33</v>
      </c>
      <c r="T1776">
        <f>_xlfn.DAYS(Raw_data_US_healthcare[[#This Row],[Discharge Date]],Raw_data_US_healthcare[[#This Row],[Date of Admission]])</f>
        <v>28</v>
      </c>
    </row>
    <row r="1777" spans="1:20" x14ac:dyDescent="0.3">
      <c r="A1777" t="s">
        <v>26511</v>
      </c>
      <c r="B1777" t="s">
        <v>5182</v>
      </c>
      <c r="C1777">
        <v>74</v>
      </c>
      <c r="D1777" t="str">
        <f>IF(Raw_data_US_healthcare[[#This Row],[Age]]&lt;35,"Young",IF(Raw_data_US_healthcare[[#This Row],[Age]]&lt;60,"Middle","Senior"))</f>
        <v>Senior</v>
      </c>
      <c r="E1777" t="s">
        <v>16</v>
      </c>
      <c r="F1777" t="s">
        <v>49</v>
      </c>
      <c r="G1777" t="s">
        <v>49</v>
      </c>
      <c r="H1777" t="s">
        <v>26514</v>
      </c>
      <c r="I1777" s="2">
        <v>44216</v>
      </c>
      <c r="J1777" t="s">
        <v>5183</v>
      </c>
      <c r="K1777" t="s">
        <v>5184</v>
      </c>
      <c r="L1777" t="s">
        <v>31</v>
      </c>
      <c r="M1777">
        <v>7106.5486000000001</v>
      </c>
      <c r="N1777">
        <v>111</v>
      </c>
      <c r="O1777" t="s">
        <v>39</v>
      </c>
      <c r="P1777" t="s">
        <v>39</v>
      </c>
      <c r="Q1777" s="2">
        <v>44246</v>
      </c>
      <c r="R1777" t="s">
        <v>32</v>
      </c>
      <c r="S1777" t="s">
        <v>45</v>
      </c>
      <c r="T1777">
        <f>_xlfn.DAYS(Raw_data_US_healthcare[[#This Row],[Discharge Date]],Raw_data_US_healthcare[[#This Row],[Date of Admission]])</f>
        <v>30</v>
      </c>
    </row>
    <row r="1778" spans="1:20" x14ac:dyDescent="0.3">
      <c r="A1778" t="s">
        <v>26511</v>
      </c>
      <c r="B1778" t="s">
        <v>5185</v>
      </c>
      <c r="C1778">
        <v>60</v>
      </c>
      <c r="D1778" t="str">
        <f>IF(Raw_data_US_healthcare[[#This Row],[Age]]&lt;35,"Young",IF(Raw_data_US_healthcare[[#This Row],[Age]]&lt;60,"Middle","Senior"))</f>
        <v>Senior</v>
      </c>
      <c r="E1778" t="s">
        <v>16</v>
      </c>
      <c r="F1778" t="s">
        <v>113</v>
      </c>
      <c r="G1778" t="s">
        <v>113</v>
      </c>
      <c r="H1778" t="s">
        <v>26516</v>
      </c>
      <c r="I1778" s="2">
        <v>44535</v>
      </c>
      <c r="J1778" t="s">
        <v>5186</v>
      </c>
      <c r="K1778" t="s">
        <v>1760</v>
      </c>
      <c r="L1778" t="s">
        <v>56</v>
      </c>
      <c r="M1778">
        <v>25064.908500000001</v>
      </c>
      <c r="N1778">
        <v>419</v>
      </c>
      <c r="O1778" t="s">
        <v>43</v>
      </c>
      <c r="P1778" t="s">
        <v>43</v>
      </c>
      <c r="Q1778" s="2">
        <v>44557</v>
      </c>
      <c r="R1778" t="s">
        <v>83</v>
      </c>
      <c r="S1778" t="s">
        <v>24</v>
      </c>
      <c r="T1778">
        <f>_xlfn.DAYS(Raw_data_US_healthcare[[#This Row],[Discharge Date]],Raw_data_US_healthcare[[#This Row],[Date of Admission]])</f>
        <v>22</v>
      </c>
    </row>
    <row r="1779" spans="1:20" x14ac:dyDescent="0.3">
      <c r="A1779" t="s">
        <v>26512</v>
      </c>
      <c r="B1779" t="s">
        <v>4475</v>
      </c>
      <c r="C1779">
        <v>68</v>
      </c>
      <c r="D1779" t="str">
        <f>IF(Raw_data_US_healthcare[[#This Row],[Age]]&lt;35,"Young",IF(Raw_data_US_healthcare[[#This Row],[Age]]&lt;60,"Middle","Senior"))</f>
        <v>Senior</v>
      </c>
      <c r="E1779" t="s">
        <v>26</v>
      </c>
      <c r="F1779" t="s">
        <v>35</v>
      </c>
      <c r="G1779" t="s">
        <v>35</v>
      </c>
      <c r="H1779" t="s">
        <v>26514</v>
      </c>
      <c r="I1779" s="2">
        <v>45210</v>
      </c>
      <c r="J1779" t="s">
        <v>5187</v>
      </c>
      <c r="K1779" t="s">
        <v>5188</v>
      </c>
      <c r="L1779" t="s">
        <v>52</v>
      </c>
      <c r="M1779">
        <v>2731.308</v>
      </c>
      <c r="N1779">
        <v>243</v>
      </c>
      <c r="O1779" t="s">
        <v>22</v>
      </c>
      <c r="P1779" t="s">
        <v>22</v>
      </c>
      <c r="Q1779" s="2">
        <v>45215</v>
      </c>
      <c r="R1779" t="s">
        <v>23</v>
      </c>
      <c r="S1779" t="s">
        <v>33</v>
      </c>
      <c r="T1779">
        <f>_xlfn.DAYS(Raw_data_US_healthcare[[#This Row],[Discharge Date]],Raw_data_US_healthcare[[#This Row],[Date of Admission]])</f>
        <v>5</v>
      </c>
    </row>
    <row r="1780" spans="1:20" x14ac:dyDescent="0.3">
      <c r="A1780" t="s">
        <v>26511</v>
      </c>
      <c r="B1780" t="s">
        <v>5189</v>
      </c>
      <c r="C1780">
        <v>60</v>
      </c>
      <c r="D1780" t="str">
        <f>IF(Raw_data_US_healthcare[[#This Row],[Age]]&lt;35,"Young",IF(Raw_data_US_healthcare[[#This Row],[Age]]&lt;60,"Middle","Senior"))</f>
        <v>Senior</v>
      </c>
      <c r="E1780" t="s">
        <v>16</v>
      </c>
      <c r="F1780" t="s">
        <v>113</v>
      </c>
      <c r="G1780" t="s">
        <v>113</v>
      </c>
      <c r="H1780" t="s">
        <v>28</v>
      </c>
      <c r="I1780" s="2">
        <v>45166</v>
      </c>
      <c r="J1780" t="s">
        <v>5190</v>
      </c>
      <c r="K1780" t="s">
        <v>5191</v>
      </c>
      <c r="L1780" t="s">
        <v>52</v>
      </c>
      <c r="M1780">
        <v>12301.421</v>
      </c>
      <c r="N1780">
        <v>221</v>
      </c>
      <c r="O1780" t="s">
        <v>39</v>
      </c>
      <c r="P1780" t="s">
        <v>39</v>
      </c>
      <c r="Q1780" s="2">
        <v>45174</v>
      </c>
      <c r="R1780" t="s">
        <v>23</v>
      </c>
      <c r="S1780" t="s">
        <v>33</v>
      </c>
      <c r="T1780">
        <f>_xlfn.DAYS(Raw_data_US_healthcare[[#This Row],[Discharge Date]],Raw_data_US_healthcare[[#This Row],[Date of Admission]])</f>
        <v>8</v>
      </c>
    </row>
    <row r="1781" spans="1:20" x14ac:dyDescent="0.3">
      <c r="A1781" t="s">
        <v>26511</v>
      </c>
      <c r="B1781" t="s">
        <v>5192</v>
      </c>
      <c r="C1781">
        <v>32</v>
      </c>
      <c r="D1781" t="str">
        <f>IF(Raw_data_US_healthcare[[#This Row],[Age]]&lt;35,"Young",IF(Raw_data_US_healthcare[[#This Row],[Age]]&lt;60,"Middle","Senior"))</f>
        <v>Young</v>
      </c>
      <c r="E1781" t="s">
        <v>16</v>
      </c>
      <c r="F1781" t="s">
        <v>113</v>
      </c>
      <c r="G1781" t="s">
        <v>113</v>
      </c>
      <c r="H1781" t="s">
        <v>69</v>
      </c>
      <c r="I1781" s="2">
        <v>45122</v>
      </c>
      <c r="J1781" t="s">
        <v>5193</v>
      </c>
      <c r="K1781" t="s">
        <v>5194</v>
      </c>
      <c r="L1781" t="s">
        <v>60</v>
      </c>
      <c r="M1781">
        <v>73146.124800000005</v>
      </c>
      <c r="N1781">
        <v>260</v>
      </c>
      <c r="O1781" t="s">
        <v>39</v>
      </c>
      <c r="P1781" t="s">
        <v>39</v>
      </c>
      <c r="Q1781" s="2">
        <v>45140</v>
      </c>
      <c r="R1781" t="s">
        <v>48</v>
      </c>
      <c r="S1781" t="s">
        <v>33</v>
      </c>
      <c r="T1781">
        <f>_xlfn.DAYS(Raw_data_US_healthcare[[#This Row],[Discharge Date]],Raw_data_US_healthcare[[#This Row],[Date of Admission]])</f>
        <v>18</v>
      </c>
    </row>
    <row r="1782" spans="1:20" x14ac:dyDescent="0.3">
      <c r="A1782" t="s">
        <v>26511</v>
      </c>
      <c r="B1782" t="s">
        <v>5195</v>
      </c>
      <c r="C1782">
        <v>38</v>
      </c>
      <c r="D1782" t="str">
        <f>IF(Raw_data_US_healthcare[[#This Row],[Age]]&lt;35,"Young",IF(Raw_data_US_healthcare[[#This Row],[Age]]&lt;60,"Middle","Senior"))</f>
        <v>Middle</v>
      </c>
      <c r="E1782" t="s">
        <v>16</v>
      </c>
      <c r="F1782" t="s">
        <v>35</v>
      </c>
      <c r="G1782" t="s">
        <v>35</v>
      </c>
      <c r="H1782" t="s">
        <v>69</v>
      </c>
      <c r="I1782" s="2">
        <v>44465</v>
      </c>
      <c r="J1782" t="s">
        <v>5196</v>
      </c>
      <c r="K1782" t="s">
        <v>5197</v>
      </c>
      <c r="L1782" t="s">
        <v>21</v>
      </c>
      <c r="M1782">
        <v>65560.427100000001</v>
      </c>
      <c r="N1782">
        <v>442</v>
      </c>
      <c r="O1782" t="s">
        <v>39</v>
      </c>
      <c r="P1782" t="s">
        <v>39</v>
      </c>
      <c r="Q1782" s="2">
        <v>44477</v>
      </c>
      <c r="R1782" t="s">
        <v>23</v>
      </c>
      <c r="S1782" t="s">
        <v>45</v>
      </c>
      <c r="T1782">
        <f>_xlfn.DAYS(Raw_data_US_healthcare[[#This Row],[Discharge Date]],Raw_data_US_healthcare[[#This Row],[Date of Admission]])</f>
        <v>12</v>
      </c>
    </row>
    <row r="1783" spans="1:20" x14ac:dyDescent="0.3">
      <c r="A1783" t="s">
        <v>26512</v>
      </c>
      <c r="B1783" t="s">
        <v>5198</v>
      </c>
      <c r="C1783">
        <v>37</v>
      </c>
      <c r="D1783" t="str">
        <f>IF(Raw_data_US_healthcare[[#This Row],[Age]]&lt;35,"Young",IF(Raw_data_US_healthcare[[#This Row],[Age]]&lt;60,"Middle","Senior"))</f>
        <v>Middle</v>
      </c>
      <c r="E1783" t="s">
        <v>26</v>
      </c>
      <c r="F1783" t="s">
        <v>27</v>
      </c>
      <c r="G1783" t="s">
        <v>27</v>
      </c>
      <c r="H1783" t="s">
        <v>69</v>
      </c>
      <c r="I1783" s="2">
        <v>45043</v>
      </c>
      <c r="J1783" t="s">
        <v>5199</v>
      </c>
      <c r="K1783" t="s">
        <v>5200</v>
      </c>
      <c r="L1783" t="s">
        <v>31</v>
      </c>
      <c r="M1783">
        <v>38176.599199999997</v>
      </c>
      <c r="N1783">
        <v>284</v>
      </c>
      <c r="O1783" t="s">
        <v>39</v>
      </c>
      <c r="P1783" t="s">
        <v>39</v>
      </c>
      <c r="Q1783" s="2">
        <v>45051</v>
      </c>
      <c r="R1783" t="s">
        <v>32</v>
      </c>
      <c r="S1783" t="s">
        <v>45</v>
      </c>
      <c r="T1783">
        <f>_xlfn.DAYS(Raw_data_US_healthcare[[#This Row],[Discharge Date]],Raw_data_US_healthcare[[#This Row],[Date of Admission]])</f>
        <v>8</v>
      </c>
    </row>
    <row r="1784" spans="1:20" x14ac:dyDescent="0.3">
      <c r="A1784" t="s">
        <v>26511</v>
      </c>
      <c r="B1784" t="s">
        <v>5201</v>
      </c>
      <c r="C1784">
        <v>18</v>
      </c>
      <c r="D1784" t="str">
        <f>IF(Raw_data_US_healthcare[[#This Row],[Age]]&lt;35,"Young",IF(Raw_data_US_healthcare[[#This Row],[Age]]&lt;60,"Middle","Senior"))</f>
        <v>Young</v>
      </c>
      <c r="E1784" t="s">
        <v>16</v>
      </c>
      <c r="F1784" t="s">
        <v>88</v>
      </c>
      <c r="G1784" t="s">
        <v>88</v>
      </c>
      <c r="H1784" t="s">
        <v>26516</v>
      </c>
      <c r="I1784" s="2">
        <v>44706</v>
      </c>
      <c r="J1784" t="s">
        <v>5202</v>
      </c>
      <c r="K1784" t="s">
        <v>5203</v>
      </c>
      <c r="L1784" t="s">
        <v>31</v>
      </c>
      <c r="M1784">
        <v>27110.388999999999</v>
      </c>
      <c r="N1784">
        <v>230</v>
      </c>
      <c r="O1784" t="s">
        <v>43</v>
      </c>
      <c r="P1784" t="s">
        <v>43</v>
      </c>
      <c r="Q1784" s="2">
        <v>44714</v>
      </c>
      <c r="R1784" t="s">
        <v>23</v>
      </c>
      <c r="S1784" t="s">
        <v>45</v>
      </c>
      <c r="T1784">
        <f>_xlfn.DAYS(Raw_data_US_healthcare[[#This Row],[Discharge Date]],Raw_data_US_healthcare[[#This Row],[Date of Admission]])</f>
        <v>8</v>
      </c>
    </row>
    <row r="1785" spans="1:20" x14ac:dyDescent="0.3">
      <c r="A1785" t="s">
        <v>26512</v>
      </c>
      <c r="B1785" t="s">
        <v>5204</v>
      </c>
      <c r="C1785">
        <v>36</v>
      </c>
      <c r="D1785" t="str">
        <f>IF(Raw_data_US_healthcare[[#This Row],[Age]]&lt;35,"Young",IF(Raw_data_US_healthcare[[#This Row],[Age]]&lt;60,"Middle","Senior"))</f>
        <v>Middle</v>
      </c>
      <c r="E1785" t="s">
        <v>26</v>
      </c>
      <c r="F1785" t="s">
        <v>88</v>
      </c>
      <c r="G1785" t="s">
        <v>88</v>
      </c>
      <c r="H1785" t="s">
        <v>26516</v>
      </c>
      <c r="I1785" s="2">
        <v>45027</v>
      </c>
      <c r="J1785" t="s">
        <v>5205</v>
      </c>
      <c r="K1785" t="s">
        <v>5206</v>
      </c>
      <c r="L1785" t="s">
        <v>31</v>
      </c>
      <c r="M1785">
        <v>28688.276699999999</v>
      </c>
      <c r="N1785">
        <v>260</v>
      </c>
      <c r="O1785" t="s">
        <v>39</v>
      </c>
      <c r="P1785" t="s">
        <v>39</v>
      </c>
      <c r="Q1785" s="2">
        <v>45038</v>
      </c>
      <c r="R1785" t="s">
        <v>83</v>
      </c>
      <c r="S1785" t="s">
        <v>33</v>
      </c>
      <c r="T1785">
        <f>_xlfn.DAYS(Raw_data_US_healthcare[[#This Row],[Discharge Date]],Raw_data_US_healthcare[[#This Row],[Date of Admission]])</f>
        <v>11</v>
      </c>
    </row>
    <row r="1786" spans="1:20" x14ac:dyDescent="0.3">
      <c r="A1786" t="s">
        <v>26511</v>
      </c>
      <c r="B1786" t="s">
        <v>5207</v>
      </c>
      <c r="C1786">
        <v>37</v>
      </c>
      <c r="D1786" t="str">
        <f>IF(Raw_data_US_healthcare[[#This Row],[Age]]&lt;35,"Young",IF(Raw_data_US_healthcare[[#This Row],[Age]]&lt;60,"Middle","Senior"))</f>
        <v>Middle</v>
      </c>
      <c r="E1786" t="s">
        <v>16</v>
      </c>
      <c r="F1786" t="s">
        <v>27</v>
      </c>
      <c r="G1786" t="s">
        <v>27</v>
      </c>
      <c r="H1786" t="s">
        <v>26516</v>
      </c>
      <c r="I1786" s="2">
        <v>44063</v>
      </c>
      <c r="J1786" t="s">
        <v>5208</v>
      </c>
      <c r="K1786" t="s">
        <v>5209</v>
      </c>
      <c r="L1786" t="s">
        <v>31</v>
      </c>
      <c r="M1786">
        <v>17945.919099999999</v>
      </c>
      <c r="N1786">
        <v>389</v>
      </c>
      <c r="O1786" t="s">
        <v>39</v>
      </c>
      <c r="P1786" t="s">
        <v>39</v>
      </c>
      <c r="Q1786" s="2">
        <v>44076</v>
      </c>
      <c r="R1786" t="s">
        <v>32</v>
      </c>
      <c r="S1786" t="s">
        <v>45</v>
      </c>
      <c r="T1786">
        <f>_xlfn.DAYS(Raw_data_US_healthcare[[#This Row],[Discharge Date]],Raw_data_US_healthcare[[#This Row],[Date of Admission]])</f>
        <v>13</v>
      </c>
    </row>
    <row r="1787" spans="1:20" x14ac:dyDescent="0.3">
      <c r="A1787" t="s">
        <v>26511</v>
      </c>
      <c r="B1787" t="s">
        <v>401</v>
      </c>
      <c r="C1787">
        <v>44</v>
      </c>
      <c r="D1787" t="str">
        <f>IF(Raw_data_US_healthcare[[#This Row],[Age]]&lt;35,"Young",IF(Raw_data_US_healthcare[[#This Row],[Age]]&lt;60,"Middle","Senior"))</f>
        <v>Middle</v>
      </c>
      <c r="E1787" t="s">
        <v>16</v>
      </c>
      <c r="F1787" t="s">
        <v>228</v>
      </c>
      <c r="G1787" t="s">
        <v>228</v>
      </c>
      <c r="H1787" t="s">
        <v>36</v>
      </c>
      <c r="I1787" s="2">
        <v>45008</v>
      </c>
      <c r="J1787" t="s">
        <v>5210</v>
      </c>
      <c r="K1787" t="s">
        <v>5211</v>
      </c>
      <c r="L1787" t="s">
        <v>52</v>
      </c>
      <c r="M1787">
        <v>4415.7655000000004</v>
      </c>
      <c r="N1787">
        <v>462</v>
      </c>
      <c r="O1787" t="s">
        <v>22</v>
      </c>
      <c r="P1787" t="s">
        <v>22</v>
      </c>
      <c r="Q1787" s="2">
        <v>45014</v>
      </c>
      <c r="R1787" t="s">
        <v>23</v>
      </c>
      <c r="S1787" t="s">
        <v>45</v>
      </c>
      <c r="T1787">
        <f>_xlfn.DAYS(Raw_data_US_healthcare[[#This Row],[Discharge Date]],Raw_data_US_healthcare[[#This Row],[Date of Admission]])</f>
        <v>6</v>
      </c>
    </row>
    <row r="1788" spans="1:20" x14ac:dyDescent="0.3">
      <c r="A1788" t="s">
        <v>26512</v>
      </c>
      <c r="B1788" t="s">
        <v>5212</v>
      </c>
      <c r="C1788">
        <v>49</v>
      </c>
      <c r="D1788" t="str">
        <f>IF(Raw_data_US_healthcare[[#This Row],[Age]]&lt;35,"Young",IF(Raw_data_US_healthcare[[#This Row],[Age]]&lt;60,"Middle","Senior"))</f>
        <v>Middle</v>
      </c>
      <c r="E1788" t="s">
        <v>26</v>
      </c>
      <c r="F1788" t="s">
        <v>113</v>
      </c>
      <c r="G1788" t="s">
        <v>113</v>
      </c>
      <c r="H1788" t="s">
        <v>26516</v>
      </c>
      <c r="I1788" s="2">
        <v>44553</v>
      </c>
      <c r="J1788" t="s">
        <v>5213</v>
      </c>
      <c r="K1788" t="s">
        <v>5214</v>
      </c>
      <c r="L1788" t="s">
        <v>21</v>
      </c>
      <c r="M1788">
        <v>30246.001400000001</v>
      </c>
      <c r="N1788">
        <v>296</v>
      </c>
      <c r="O1788" t="s">
        <v>43</v>
      </c>
      <c r="P1788" t="s">
        <v>43</v>
      </c>
      <c r="Q1788" s="2">
        <v>44564</v>
      </c>
      <c r="R1788" t="s">
        <v>83</v>
      </c>
      <c r="S1788" t="s">
        <v>45</v>
      </c>
      <c r="T1788">
        <f>_xlfn.DAYS(Raw_data_US_healthcare[[#This Row],[Discharge Date]],Raw_data_US_healthcare[[#This Row],[Date of Admission]])</f>
        <v>11</v>
      </c>
    </row>
    <row r="1789" spans="1:20" x14ac:dyDescent="0.3">
      <c r="A1789" t="s">
        <v>26512</v>
      </c>
      <c r="B1789" t="s">
        <v>5215</v>
      </c>
      <c r="C1789">
        <v>26</v>
      </c>
      <c r="D1789" t="str">
        <f>IF(Raw_data_US_healthcare[[#This Row],[Age]]&lt;35,"Young",IF(Raw_data_US_healthcare[[#This Row],[Age]]&lt;60,"Middle","Senior"))</f>
        <v>Young</v>
      </c>
      <c r="E1789" t="s">
        <v>26</v>
      </c>
      <c r="F1789" t="s">
        <v>62</v>
      </c>
      <c r="G1789" t="s">
        <v>62</v>
      </c>
      <c r="H1789" t="s">
        <v>26516</v>
      </c>
      <c r="I1789" s="2">
        <v>45041</v>
      </c>
      <c r="J1789" t="s">
        <v>5216</v>
      </c>
      <c r="K1789" t="s">
        <v>5217</v>
      </c>
      <c r="L1789" t="s">
        <v>52</v>
      </c>
      <c r="M1789">
        <v>31067.7909</v>
      </c>
      <c r="N1789">
        <v>251</v>
      </c>
      <c r="O1789" t="s">
        <v>22</v>
      </c>
      <c r="P1789" t="s">
        <v>22</v>
      </c>
      <c r="Q1789" s="2">
        <v>45055</v>
      </c>
      <c r="R1789" t="s">
        <v>48</v>
      </c>
      <c r="S1789" t="s">
        <v>24</v>
      </c>
      <c r="T1789">
        <f>_xlfn.DAYS(Raw_data_US_healthcare[[#This Row],[Discharge Date]],Raw_data_US_healthcare[[#This Row],[Date of Admission]])</f>
        <v>14</v>
      </c>
    </row>
    <row r="1790" spans="1:20" x14ac:dyDescent="0.3">
      <c r="A1790" t="s">
        <v>26512</v>
      </c>
      <c r="B1790" t="s">
        <v>5218</v>
      </c>
      <c r="C1790">
        <v>38</v>
      </c>
      <c r="D1790" t="str">
        <f>IF(Raw_data_US_healthcare[[#This Row],[Age]]&lt;35,"Young",IF(Raw_data_US_healthcare[[#This Row],[Age]]&lt;60,"Middle","Senior"))</f>
        <v>Middle</v>
      </c>
      <c r="E1790" t="s">
        <v>26</v>
      </c>
      <c r="F1790" t="s">
        <v>88</v>
      </c>
      <c r="G1790" t="s">
        <v>88</v>
      </c>
      <c r="H1790" t="s">
        <v>69</v>
      </c>
      <c r="I1790" s="2">
        <v>43718</v>
      </c>
      <c r="J1790" t="s">
        <v>3936</v>
      </c>
      <c r="K1790" t="s">
        <v>5219</v>
      </c>
      <c r="L1790" t="s">
        <v>52</v>
      </c>
      <c r="M1790">
        <v>71865.757199999993</v>
      </c>
      <c r="N1790">
        <v>353</v>
      </c>
      <c r="O1790" t="s">
        <v>39</v>
      </c>
      <c r="P1790" t="s">
        <v>39</v>
      </c>
      <c r="Q1790" s="2">
        <v>43745</v>
      </c>
      <c r="R1790" t="s">
        <v>44</v>
      </c>
      <c r="S1790" t="s">
        <v>24</v>
      </c>
      <c r="T1790">
        <f>_xlfn.DAYS(Raw_data_US_healthcare[[#This Row],[Discharge Date]],Raw_data_US_healthcare[[#This Row],[Date of Admission]])</f>
        <v>27</v>
      </c>
    </row>
    <row r="1791" spans="1:20" x14ac:dyDescent="0.3">
      <c r="A1791" t="s">
        <v>26511</v>
      </c>
      <c r="B1791" t="s">
        <v>5220</v>
      </c>
      <c r="C1791">
        <v>63</v>
      </c>
      <c r="D1791" t="str">
        <f>IF(Raw_data_US_healthcare[[#This Row],[Age]]&lt;35,"Young",IF(Raw_data_US_healthcare[[#This Row],[Age]]&lt;60,"Middle","Senior"))</f>
        <v>Senior</v>
      </c>
      <c r="E1791" t="s">
        <v>16</v>
      </c>
      <c r="F1791" t="s">
        <v>113</v>
      </c>
      <c r="G1791" t="s">
        <v>113</v>
      </c>
      <c r="H1791" t="s">
        <v>18</v>
      </c>
      <c r="I1791" s="2">
        <v>44298</v>
      </c>
      <c r="J1791" t="s">
        <v>5221</v>
      </c>
      <c r="K1791" t="s">
        <v>5222</v>
      </c>
      <c r="L1791" t="s">
        <v>52</v>
      </c>
      <c r="M1791">
        <v>58925.528299999998</v>
      </c>
      <c r="N1791">
        <v>332</v>
      </c>
      <c r="O1791" t="s">
        <v>39</v>
      </c>
      <c r="P1791" t="s">
        <v>39</v>
      </c>
      <c r="Q1791" s="2">
        <v>44321</v>
      </c>
      <c r="R1791" t="s">
        <v>23</v>
      </c>
      <c r="S1791" t="s">
        <v>24</v>
      </c>
      <c r="T1791">
        <f>_xlfn.DAYS(Raw_data_US_healthcare[[#This Row],[Discharge Date]],Raw_data_US_healthcare[[#This Row],[Date of Admission]])</f>
        <v>23</v>
      </c>
    </row>
    <row r="1792" spans="1:20" x14ac:dyDescent="0.3">
      <c r="A1792" t="s">
        <v>26511</v>
      </c>
      <c r="B1792" t="s">
        <v>5223</v>
      </c>
      <c r="C1792">
        <v>60</v>
      </c>
      <c r="D1792" t="str">
        <f>IF(Raw_data_US_healthcare[[#This Row],[Age]]&lt;35,"Young",IF(Raw_data_US_healthcare[[#This Row],[Age]]&lt;60,"Middle","Senior"))</f>
        <v>Senior</v>
      </c>
      <c r="E1792" t="s">
        <v>16</v>
      </c>
      <c r="F1792" t="s">
        <v>113</v>
      </c>
      <c r="G1792" t="s">
        <v>113</v>
      </c>
      <c r="H1792" t="s">
        <v>18</v>
      </c>
      <c r="I1792" s="2">
        <v>44144</v>
      </c>
      <c r="J1792" t="s">
        <v>5224</v>
      </c>
      <c r="K1792" t="s">
        <v>5225</v>
      </c>
      <c r="L1792" t="s">
        <v>56</v>
      </c>
      <c r="M1792">
        <v>47411.551200000002</v>
      </c>
      <c r="N1792">
        <v>471</v>
      </c>
      <c r="O1792" t="s">
        <v>39</v>
      </c>
      <c r="P1792" t="s">
        <v>39</v>
      </c>
      <c r="Q1792" s="2">
        <v>44149</v>
      </c>
      <c r="R1792" t="s">
        <v>48</v>
      </c>
      <c r="S1792" t="s">
        <v>45</v>
      </c>
      <c r="T1792">
        <f>_xlfn.DAYS(Raw_data_US_healthcare[[#This Row],[Discharge Date]],Raw_data_US_healthcare[[#This Row],[Date of Admission]])</f>
        <v>5</v>
      </c>
    </row>
    <row r="1793" spans="1:20" x14ac:dyDescent="0.3">
      <c r="A1793" t="s">
        <v>26511</v>
      </c>
      <c r="B1793" t="s">
        <v>259</v>
      </c>
      <c r="C1793">
        <v>54</v>
      </c>
      <c r="D1793" t="str">
        <f>IF(Raw_data_US_healthcare[[#This Row],[Age]]&lt;35,"Young",IF(Raw_data_US_healthcare[[#This Row],[Age]]&lt;60,"Middle","Senior"))</f>
        <v>Middle</v>
      </c>
      <c r="E1793" t="s">
        <v>16</v>
      </c>
      <c r="F1793" t="s">
        <v>113</v>
      </c>
      <c r="G1793" t="s">
        <v>113</v>
      </c>
      <c r="H1793" t="s">
        <v>36</v>
      </c>
      <c r="I1793" s="2">
        <v>44359</v>
      </c>
      <c r="J1793" t="s">
        <v>5226</v>
      </c>
      <c r="K1793" t="s">
        <v>5227</v>
      </c>
      <c r="L1793" t="s">
        <v>31</v>
      </c>
      <c r="M1793">
        <v>3765.8213999999998</v>
      </c>
      <c r="N1793">
        <v>470</v>
      </c>
      <c r="O1793" t="s">
        <v>39</v>
      </c>
      <c r="P1793" t="s">
        <v>39</v>
      </c>
      <c r="Q1793" s="2">
        <v>44375</v>
      </c>
      <c r="R1793" t="s">
        <v>44</v>
      </c>
      <c r="S1793" t="s">
        <v>45</v>
      </c>
      <c r="T1793">
        <f>_xlfn.DAYS(Raw_data_US_healthcare[[#This Row],[Discharge Date]],Raw_data_US_healthcare[[#This Row],[Date of Admission]])</f>
        <v>16</v>
      </c>
    </row>
    <row r="1794" spans="1:20" x14ac:dyDescent="0.3">
      <c r="A1794" t="s">
        <v>26512</v>
      </c>
      <c r="B1794" t="s">
        <v>5228</v>
      </c>
      <c r="C1794">
        <v>73</v>
      </c>
      <c r="D1794" t="str">
        <f>IF(Raw_data_US_healthcare[[#This Row],[Age]]&lt;35,"Young",IF(Raw_data_US_healthcare[[#This Row],[Age]]&lt;60,"Middle","Senior"))</f>
        <v>Senior</v>
      </c>
      <c r="E1794" t="s">
        <v>26</v>
      </c>
      <c r="F1794" t="s">
        <v>17</v>
      </c>
      <c r="G1794" t="s">
        <v>17</v>
      </c>
      <c r="H1794" t="s">
        <v>18</v>
      </c>
      <c r="I1794" s="2">
        <v>43826</v>
      </c>
      <c r="J1794" t="s">
        <v>5229</v>
      </c>
      <c r="K1794" t="s">
        <v>611</v>
      </c>
      <c r="L1794" t="s">
        <v>52</v>
      </c>
      <c r="M1794">
        <v>7906.2146000000002</v>
      </c>
      <c r="N1794">
        <v>132</v>
      </c>
      <c r="O1794" t="s">
        <v>43</v>
      </c>
      <c r="P1794" t="s">
        <v>43</v>
      </c>
      <c r="Q1794" s="2">
        <v>43846</v>
      </c>
      <c r="R1794" t="s">
        <v>83</v>
      </c>
      <c r="S1794" t="s">
        <v>45</v>
      </c>
      <c r="T1794">
        <f>_xlfn.DAYS(Raw_data_US_healthcare[[#This Row],[Discharge Date]],Raw_data_US_healthcare[[#This Row],[Date of Admission]])</f>
        <v>20</v>
      </c>
    </row>
    <row r="1795" spans="1:20" x14ac:dyDescent="0.3">
      <c r="A1795" t="s">
        <v>26512</v>
      </c>
      <c r="B1795" t="s">
        <v>5230</v>
      </c>
      <c r="C1795">
        <v>42</v>
      </c>
      <c r="D1795" t="str">
        <f>IF(Raw_data_US_healthcare[[#This Row],[Age]]&lt;35,"Young",IF(Raw_data_US_healthcare[[#This Row],[Age]]&lt;60,"Middle","Senior"))</f>
        <v>Middle</v>
      </c>
      <c r="E1795" t="s">
        <v>26</v>
      </c>
      <c r="F1795" t="s">
        <v>49</v>
      </c>
      <c r="G1795" t="s">
        <v>49</v>
      </c>
      <c r="H1795" t="s">
        <v>69</v>
      </c>
      <c r="I1795" s="2">
        <v>44886</v>
      </c>
      <c r="J1795" t="s">
        <v>5231</v>
      </c>
      <c r="K1795" t="s">
        <v>5232</v>
      </c>
      <c r="L1795" t="s">
        <v>56</v>
      </c>
      <c r="M1795">
        <v>3672.2984000000001</v>
      </c>
      <c r="N1795">
        <v>353</v>
      </c>
      <c r="O1795" t="s">
        <v>39</v>
      </c>
      <c r="P1795" t="s">
        <v>39</v>
      </c>
      <c r="Q1795" s="2">
        <v>44915</v>
      </c>
      <c r="R1795" t="s">
        <v>48</v>
      </c>
      <c r="S1795" t="s">
        <v>24</v>
      </c>
      <c r="T1795">
        <f>_xlfn.DAYS(Raw_data_US_healthcare[[#This Row],[Discharge Date]],Raw_data_US_healthcare[[#This Row],[Date of Admission]])</f>
        <v>29</v>
      </c>
    </row>
    <row r="1796" spans="1:20" x14ac:dyDescent="0.3">
      <c r="A1796" t="s">
        <v>26512</v>
      </c>
      <c r="B1796" t="s">
        <v>5233</v>
      </c>
      <c r="C1796">
        <v>65</v>
      </c>
      <c r="D1796" t="str">
        <f>IF(Raw_data_US_healthcare[[#This Row],[Age]]&lt;35,"Young",IF(Raw_data_US_healthcare[[#This Row],[Age]]&lt;60,"Middle","Senior"))</f>
        <v>Senior</v>
      </c>
      <c r="E1796" t="s">
        <v>26</v>
      </c>
      <c r="F1796" t="s">
        <v>27</v>
      </c>
      <c r="G1796" t="s">
        <v>27</v>
      </c>
      <c r="H1796" t="s">
        <v>28</v>
      </c>
      <c r="I1796" s="2">
        <v>44001</v>
      </c>
      <c r="J1796" t="s">
        <v>5234</v>
      </c>
      <c r="K1796" t="s">
        <v>5235</v>
      </c>
      <c r="L1796" t="s">
        <v>60</v>
      </c>
      <c r="M1796">
        <v>16709.798699999999</v>
      </c>
      <c r="N1796">
        <v>399</v>
      </c>
      <c r="O1796" t="s">
        <v>39</v>
      </c>
      <c r="P1796" t="s">
        <v>39</v>
      </c>
      <c r="Q1796" s="2">
        <v>44006</v>
      </c>
      <c r="R1796" t="s">
        <v>44</v>
      </c>
      <c r="S1796" t="s">
        <v>24</v>
      </c>
      <c r="T1796">
        <f>_xlfn.DAYS(Raw_data_US_healthcare[[#This Row],[Discharge Date]],Raw_data_US_healthcare[[#This Row],[Date of Admission]])</f>
        <v>5</v>
      </c>
    </row>
    <row r="1797" spans="1:20" x14ac:dyDescent="0.3">
      <c r="A1797" t="s">
        <v>26511</v>
      </c>
      <c r="B1797" t="s">
        <v>5236</v>
      </c>
      <c r="C1797">
        <v>18</v>
      </c>
      <c r="D1797" t="str">
        <f>IF(Raw_data_US_healthcare[[#This Row],[Age]]&lt;35,"Young",IF(Raw_data_US_healthcare[[#This Row],[Age]]&lt;60,"Middle","Senior"))</f>
        <v>Young</v>
      </c>
      <c r="E1797" t="s">
        <v>16</v>
      </c>
      <c r="F1797" t="s">
        <v>113</v>
      </c>
      <c r="G1797" t="s">
        <v>113</v>
      </c>
      <c r="H1797" t="s">
        <v>28</v>
      </c>
      <c r="I1797" s="2">
        <v>44830</v>
      </c>
      <c r="J1797" t="s">
        <v>5237</v>
      </c>
      <c r="K1797" t="s">
        <v>5238</v>
      </c>
      <c r="L1797" t="s">
        <v>31</v>
      </c>
      <c r="M1797">
        <v>33876.912499999999</v>
      </c>
      <c r="N1797">
        <v>253</v>
      </c>
      <c r="O1797" t="s">
        <v>43</v>
      </c>
      <c r="P1797" t="s">
        <v>43</v>
      </c>
      <c r="Q1797" s="2">
        <v>44855</v>
      </c>
      <c r="R1797" t="s">
        <v>44</v>
      </c>
      <c r="S1797" t="s">
        <v>24</v>
      </c>
      <c r="T1797">
        <f>_xlfn.DAYS(Raw_data_US_healthcare[[#This Row],[Discharge Date]],Raw_data_US_healthcare[[#This Row],[Date of Admission]])</f>
        <v>25</v>
      </c>
    </row>
    <row r="1798" spans="1:20" x14ac:dyDescent="0.3">
      <c r="A1798" t="s">
        <v>26512</v>
      </c>
      <c r="B1798" t="s">
        <v>5239</v>
      </c>
      <c r="C1798">
        <v>69</v>
      </c>
      <c r="D1798" t="str">
        <f>IF(Raw_data_US_healthcare[[#This Row],[Age]]&lt;35,"Young",IF(Raw_data_US_healthcare[[#This Row],[Age]]&lt;60,"Middle","Senior"))</f>
        <v>Senior</v>
      </c>
      <c r="E1798" t="s">
        <v>26</v>
      </c>
      <c r="F1798" t="s">
        <v>17</v>
      </c>
      <c r="G1798" t="s">
        <v>17</v>
      </c>
      <c r="H1798" t="s">
        <v>18</v>
      </c>
      <c r="I1798" s="2">
        <v>44250</v>
      </c>
      <c r="J1798" t="s">
        <v>5240</v>
      </c>
      <c r="K1798" t="s">
        <v>5241</v>
      </c>
      <c r="L1798" t="s">
        <v>60</v>
      </c>
      <c r="M1798">
        <v>37676.322099999998</v>
      </c>
      <c r="N1798">
        <v>481</v>
      </c>
      <c r="O1798" t="s">
        <v>43</v>
      </c>
      <c r="P1798" t="s">
        <v>43</v>
      </c>
      <c r="Q1798" s="2">
        <v>44261</v>
      </c>
      <c r="R1798" t="s">
        <v>83</v>
      </c>
      <c r="S1798" t="s">
        <v>24</v>
      </c>
      <c r="T1798">
        <f>_xlfn.DAYS(Raw_data_US_healthcare[[#This Row],[Discharge Date]],Raw_data_US_healthcare[[#This Row],[Date of Admission]])</f>
        <v>11</v>
      </c>
    </row>
    <row r="1799" spans="1:20" x14ac:dyDescent="0.3">
      <c r="A1799" t="s">
        <v>26512</v>
      </c>
      <c r="B1799" t="s">
        <v>5242</v>
      </c>
      <c r="C1799">
        <v>19</v>
      </c>
      <c r="D1799" t="str">
        <f>IF(Raw_data_US_healthcare[[#This Row],[Age]]&lt;35,"Young",IF(Raw_data_US_healthcare[[#This Row],[Age]]&lt;60,"Middle","Senior"))</f>
        <v>Young</v>
      </c>
      <c r="E1799" t="s">
        <v>26</v>
      </c>
      <c r="F1799" t="s">
        <v>35</v>
      </c>
      <c r="G1799" t="s">
        <v>35</v>
      </c>
      <c r="H1799" t="s">
        <v>26516</v>
      </c>
      <c r="I1799" s="2">
        <v>44941</v>
      </c>
      <c r="J1799" t="s">
        <v>5243</v>
      </c>
      <c r="K1799" t="s">
        <v>5244</v>
      </c>
      <c r="L1799" t="s">
        <v>60</v>
      </c>
      <c r="M1799">
        <v>13929.788699999999</v>
      </c>
      <c r="N1799">
        <v>450</v>
      </c>
      <c r="O1799" t="s">
        <v>39</v>
      </c>
      <c r="P1799" t="s">
        <v>39</v>
      </c>
      <c r="Q1799" s="2">
        <v>44951</v>
      </c>
      <c r="R1799" t="s">
        <v>23</v>
      </c>
      <c r="S1799" t="s">
        <v>45</v>
      </c>
      <c r="T1799">
        <f>_xlfn.DAYS(Raw_data_US_healthcare[[#This Row],[Discharge Date]],Raw_data_US_healthcare[[#This Row],[Date of Admission]])</f>
        <v>10</v>
      </c>
    </row>
    <row r="1800" spans="1:20" x14ac:dyDescent="0.3">
      <c r="A1800" t="s">
        <v>26511</v>
      </c>
      <c r="B1800" t="s">
        <v>5245</v>
      </c>
      <c r="C1800">
        <v>44</v>
      </c>
      <c r="D1800" t="str">
        <f>IF(Raw_data_US_healthcare[[#This Row],[Age]]&lt;35,"Young",IF(Raw_data_US_healthcare[[#This Row],[Age]]&lt;60,"Middle","Senior"))</f>
        <v>Middle</v>
      </c>
      <c r="E1800" t="s">
        <v>16</v>
      </c>
      <c r="F1800" t="s">
        <v>35</v>
      </c>
      <c r="G1800" t="s">
        <v>35</v>
      </c>
      <c r="H1800" t="s">
        <v>26516</v>
      </c>
      <c r="I1800" s="2">
        <v>43521</v>
      </c>
      <c r="J1800" t="s">
        <v>5246</v>
      </c>
      <c r="K1800" t="s">
        <v>5247</v>
      </c>
      <c r="L1800" t="s">
        <v>31</v>
      </c>
      <c r="M1800">
        <v>11026.7539</v>
      </c>
      <c r="N1800">
        <v>431</v>
      </c>
      <c r="O1800" t="s">
        <v>22</v>
      </c>
      <c r="P1800" t="s">
        <v>22</v>
      </c>
      <c r="Q1800" s="2">
        <v>43527</v>
      </c>
      <c r="R1800" t="s">
        <v>44</v>
      </c>
      <c r="S1800" t="s">
        <v>33</v>
      </c>
      <c r="T1800">
        <f>_xlfn.DAYS(Raw_data_US_healthcare[[#This Row],[Discharge Date]],Raw_data_US_healthcare[[#This Row],[Date of Admission]])</f>
        <v>6</v>
      </c>
    </row>
    <row r="1801" spans="1:20" x14ac:dyDescent="0.3">
      <c r="A1801" t="s">
        <v>26511</v>
      </c>
      <c r="B1801" t="s">
        <v>5248</v>
      </c>
      <c r="C1801">
        <v>55</v>
      </c>
      <c r="D1801" t="str">
        <f>IF(Raw_data_US_healthcare[[#This Row],[Age]]&lt;35,"Young",IF(Raw_data_US_healthcare[[#This Row],[Age]]&lt;60,"Middle","Senior"))</f>
        <v>Middle</v>
      </c>
      <c r="E1801" t="s">
        <v>16</v>
      </c>
      <c r="F1801" t="s">
        <v>17</v>
      </c>
      <c r="G1801" t="s">
        <v>17</v>
      </c>
      <c r="H1801" t="s">
        <v>26514</v>
      </c>
      <c r="I1801" s="2">
        <v>44679</v>
      </c>
      <c r="J1801" t="s">
        <v>5249</v>
      </c>
      <c r="K1801" t="s">
        <v>5250</v>
      </c>
      <c r="L1801" t="s">
        <v>21</v>
      </c>
      <c r="M1801">
        <v>5712.1399000000001</v>
      </c>
      <c r="N1801">
        <v>271</v>
      </c>
      <c r="O1801" t="s">
        <v>39</v>
      </c>
      <c r="P1801" t="s">
        <v>39</v>
      </c>
      <c r="Q1801" s="2">
        <v>44704</v>
      </c>
      <c r="R1801" t="s">
        <v>83</v>
      </c>
      <c r="S1801" t="s">
        <v>33</v>
      </c>
      <c r="T1801">
        <f>_xlfn.DAYS(Raw_data_US_healthcare[[#This Row],[Discharge Date]],Raw_data_US_healthcare[[#This Row],[Date of Admission]])</f>
        <v>25</v>
      </c>
    </row>
    <row r="1802" spans="1:20" x14ac:dyDescent="0.3">
      <c r="A1802" t="s">
        <v>26512</v>
      </c>
      <c r="B1802" t="s">
        <v>5251</v>
      </c>
      <c r="C1802">
        <v>22</v>
      </c>
      <c r="D1802" t="str">
        <f>IF(Raw_data_US_healthcare[[#This Row],[Age]]&lt;35,"Young",IF(Raw_data_US_healthcare[[#This Row],[Age]]&lt;60,"Middle","Senior"))</f>
        <v>Young</v>
      </c>
      <c r="E1802" t="s">
        <v>26</v>
      </c>
      <c r="F1802" t="s">
        <v>88</v>
      </c>
      <c r="G1802" t="s">
        <v>88</v>
      </c>
      <c r="H1802" t="s">
        <v>69</v>
      </c>
      <c r="I1802" s="2">
        <v>43798</v>
      </c>
      <c r="J1802" t="s">
        <v>5252</v>
      </c>
      <c r="K1802" t="s">
        <v>5253</v>
      </c>
      <c r="L1802" t="s">
        <v>60</v>
      </c>
      <c r="M1802">
        <v>54965.6567</v>
      </c>
      <c r="N1802">
        <v>433</v>
      </c>
      <c r="O1802" t="s">
        <v>39</v>
      </c>
      <c r="P1802" t="s">
        <v>39</v>
      </c>
      <c r="Q1802" s="2">
        <v>43821</v>
      </c>
      <c r="R1802" t="s">
        <v>48</v>
      </c>
      <c r="S1802" t="s">
        <v>33</v>
      </c>
      <c r="T1802">
        <f>_xlfn.DAYS(Raw_data_US_healthcare[[#This Row],[Discharge Date]],Raw_data_US_healthcare[[#This Row],[Date of Admission]])</f>
        <v>23</v>
      </c>
    </row>
    <row r="1803" spans="1:20" x14ac:dyDescent="0.3">
      <c r="A1803" t="s">
        <v>26512</v>
      </c>
      <c r="B1803" t="s">
        <v>5254</v>
      </c>
      <c r="C1803">
        <v>32</v>
      </c>
      <c r="D1803" t="str">
        <f>IF(Raw_data_US_healthcare[[#This Row],[Age]]&lt;35,"Young",IF(Raw_data_US_healthcare[[#This Row],[Age]]&lt;60,"Middle","Senior"))</f>
        <v>Young</v>
      </c>
      <c r="E1803" t="s">
        <v>26</v>
      </c>
      <c r="F1803" t="s">
        <v>35</v>
      </c>
      <c r="G1803" t="s">
        <v>35</v>
      </c>
      <c r="H1803" t="s">
        <v>28</v>
      </c>
      <c r="I1803" s="2">
        <v>43409</v>
      </c>
      <c r="J1803" t="s">
        <v>5255</v>
      </c>
      <c r="K1803" t="s">
        <v>5256</v>
      </c>
      <c r="L1803" t="s">
        <v>56</v>
      </c>
      <c r="M1803">
        <v>31069.324700000001</v>
      </c>
      <c r="N1803">
        <v>178</v>
      </c>
      <c r="O1803" t="s">
        <v>43</v>
      </c>
      <c r="P1803" t="s">
        <v>43</v>
      </c>
      <c r="Q1803" s="2">
        <v>43438</v>
      </c>
      <c r="R1803" t="s">
        <v>48</v>
      </c>
      <c r="S1803" t="s">
        <v>24</v>
      </c>
      <c r="T1803">
        <f>_xlfn.DAYS(Raw_data_US_healthcare[[#This Row],[Discharge Date]],Raw_data_US_healthcare[[#This Row],[Date of Admission]])</f>
        <v>29</v>
      </c>
    </row>
    <row r="1804" spans="1:20" x14ac:dyDescent="0.3">
      <c r="A1804" t="s">
        <v>26512</v>
      </c>
      <c r="B1804" t="s">
        <v>5257</v>
      </c>
      <c r="C1804">
        <v>70</v>
      </c>
      <c r="D1804" t="str">
        <f>IF(Raw_data_US_healthcare[[#This Row],[Age]]&lt;35,"Young",IF(Raw_data_US_healthcare[[#This Row],[Age]]&lt;60,"Middle","Senior"))</f>
        <v>Senior</v>
      </c>
      <c r="E1804" t="s">
        <v>26</v>
      </c>
      <c r="F1804" t="s">
        <v>49</v>
      </c>
      <c r="G1804" t="s">
        <v>49</v>
      </c>
      <c r="H1804" t="s">
        <v>28</v>
      </c>
      <c r="I1804" s="2">
        <v>44546</v>
      </c>
      <c r="J1804" t="s">
        <v>5258</v>
      </c>
      <c r="K1804" t="s">
        <v>5259</v>
      </c>
      <c r="L1804" t="s">
        <v>52</v>
      </c>
      <c r="M1804">
        <v>20607.610100000002</v>
      </c>
      <c r="N1804">
        <v>184</v>
      </c>
      <c r="O1804" t="s">
        <v>43</v>
      </c>
      <c r="P1804" t="s">
        <v>43</v>
      </c>
      <c r="Q1804" s="2">
        <v>44566</v>
      </c>
      <c r="R1804" t="s">
        <v>83</v>
      </c>
      <c r="S1804" t="s">
        <v>24</v>
      </c>
      <c r="T1804">
        <f>_xlfn.DAYS(Raw_data_US_healthcare[[#This Row],[Discharge Date]],Raw_data_US_healthcare[[#This Row],[Date of Admission]])</f>
        <v>20</v>
      </c>
    </row>
    <row r="1805" spans="1:20" x14ac:dyDescent="0.3">
      <c r="A1805" t="s">
        <v>26511</v>
      </c>
      <c r="B1805" t="s">
        <v>5260</v>
      </c>
      <c r="C1805">
        <v>81</v>
      </c>
      <c r="D1805" t="str">
        <f>IF(Raw_data_US_healthcare[[#This Row],[Age]]&lt;35,"Young",IF(Raw_data_US_healthcare[[#This Row],[Age]]&lt;60,"Middle","Senior"))</f>
        <v>Senior</v>
      </c>
      <c r="E1805" t="s">
        <v>16</v>
      </c>
      <c r="F1805" t="s">
        <v>88</v>
      </c>
      <c r="G1805" t="s">
        <v>88</v>
      </c>
      <c r="H1805" t="s">
        <v>28</v>
      </c>
      <c r="I1805" s="2">
        <v>44940</v>
      </c>
      <c r="J1805" t="s">
        <v>5261</v>
      </c>
      <c r="K1805" t="s">
        <v>5262</v>
      </c>
      <c r="L1805" t="s">
        <v>52</v>
      </c>
      <c r="M1805">
        <v>2299.2253000000001</v>
      </c>
      <c r="N1805">
        <v>366</v>
      </c>
      <c r="O1805" t="s">
        <v>39</v>
      </c>
      <c r="P1805" t="s">
        <v>39</v>
      </c>
      <c r="Q1805" s="2">
        <v>44951</v>
      </c>
      <c r="R1805" t="s">
        <v>83</v>
      </c>
      <c r="S1805" t="s">
        <v>45</v>
      </c>
      <c r="T1805">
        <f>_xlfn.DAYS(Raw_data_US_healthcare[[#This Row],[Discharge Date]],Raw_data_US_healthcare[[#This Row],[Date of Admission]])</f>
        <v>11</v>
      </c>
    </row>
    <row r="1806" spans="1:20" x14ac:dyDescent="0.3">
      <c r="A1806" t="s">
        <v>26512</v>
      </c>
      <c r="B1806" t="s">
        <v>5263</v>
      </c>
      <c r="C1806">
        <v>43</v>
      </c>
      <c r="D1806" t="str">
        <f>IF(Raw_data_US_healthcare[[#This Row],[Age]]&lt;35,"Young",IF(Raw_data_US_healthcare[[#This Row],[Age]]&lt;60,"Middle","Senior"))</f>
        <v>Middle</v>
      </c>
      <c r="E1806" t="s">
        <v>26</v>
      </c>
      <c r="F1806" t="s">
        <v>62</v>
      </c>
      <c r="G1806" t="s">
        <v>62</v>
      </c>
      <c r="H1806" t="s">
        <v>69</v>
      </c>
      <c r="I1806" s="2">
        <v>45159</v>
      </c>
      <c r="J1806" t="s">
        <v>5264</v>
      </c>
      <c r="K1806" t="s">
        <v>5265</v>
      </c>
      <c r="L1806" t="s">
        <v>31</v>
      </c>
      <c r="M1806">
        <v>15605.7562</v>
      </c>
      <c r="N1806">
        <v>375</v>
      </c>
      <c r="O1806" t="s">
        <v>22</v>
      </c>
      <c r="P1806" t="s">
        <v>22</v>
      </c>
      <c r="Q1806" s="2">
        <v>45174</v>
      </c>
      <c r="R1806" t="s">
        <v>83</v>
      </c>
      <c r="S1806" t="s">
        <v>33</v>
      </c>
      <c r="T1806">
        <f>_xlfn.DAYS(Raw_data_US_healthcare[[#This Row],[Discharge Date]],Raw_data_US_healthcare[[#This Row],[Date of Admission]])</f>
        <v>15</v>
      </c>
    </row>
    <row r="1807" spans="1:20" x14ac:dyDescent="0.3">
      <c r="A1807" t="s">
        <v>26511</v>
      </c>
      <c r="B1807" t="s">
        <v>5266</v>
      </c>
      <c r="C1807">
        <v>41</v>
      </c>
      <c r="D1807" t="str">
        <f>IF(Raw_data_US_healthcare[[#This Row],[Age]]&lt;35,"Young",IF(Raw_data_US_healthcare[[#This Row],[Age]]&lt;60,"Middle","Senior"))</f>
        <v>Middle</v>
      </c>
      <c r="E1807" t="s">
        <v>16</v>
      </c>
      <c r="F1807" t="s">
        <v>17</v>
      </c>
      <c r="G1807" t="s">
        <v>17</v>
      </c>
      <c r="H1807" t="s">
        <v>26514</v>
      </c>
      <c r="I1807" s="2">
        <v>43721</v>
      </c>
      <c r="J1807" t="s">
        <v>5267</v>
      </c>
      <c r="K1807" t="s">
        <v>5268</v>
      </c>
      <c r="L1807" t="s">
        <v>52</v>
      </c>
      <c r="M1807">
        <v>37935.900600000001</v>
      </c>
      <c r="N1807">
        <v>326</v>
      </c>
      <c r="O1807" t="s">
        <v>22</v>
      </c>
      <c r="P1807" t="s">
        <v>22</v>
      </c>
      <c r="Q1807" s="2">
        <v>43736</v>
      </c>
      <c r="R1807" t="s">
        <v>44</v>
      </c>
      <c r="S1807" t="s">
        <v>24</v>
      </c>
      <c r="T1807">
        <f>_xlfn.DAYS(Raw_data_US_healthcare[[#This Row],[Discharge Date]],Raw_data_US_healthcare[[#This Row],[Date of Admission]])</f>
        <v>15</v>
      </c>
    </row>
    <row r="1808" spans="1:20" x14ac:dyDescent="0.3">
      <c r="A1808" t="s">
        <v>26511</v>
      </c>
      <c r="B1808" t="s">
        <v>5269</v>
      </c>
      <c r="C1808">
        <v>24</v>
      </c>
      <c r="D1808" t="str">
        <f>IF(Raw_data_US_healthcare[[#This Row],[Age]]&lt;35,"Young",IF(Raw_data_US_healthcare[[#This Row],[Age]]&lt;60,"Middle","Senior"))</f>
        <v>Young</v>
      </c>
      <c r="E1808" t="s">
        <v>16</v>
      </c>
      <c r="F1808" t="s">
        <v>17</v>
      </c>
      <c r="G1808" t="s">
        <v>17</v>
      </c>
      <c r="H1808" t="s">
        <v>36</v>
      </c>
      <c r="I1808" s="2">
        <v>44823</v>
      </c>
      <c r="J1808" t="s">
        <v>5270</v>
      </c>
      <c r="K1808" t="s">
        <v>1603</v>
      </c>
      <c r="L1808" t="s">
        <v>31</v>
      </c>
      <c r="M1808">
        <v>19035.788400000001</v>
      </c>
      <c r="N1808">
        <v>337</v>
      </c>
      <c r="O1808" t="s">
        <v>22</v>
      </c>
      <c r="P1808" t="s">
        <v>22</v>
      </c>
      <c r="Q1808" s="2">
        <v>44844</v>
      </c>
      <c r="R1808" t="s">
        <v>48</v>
      </c>
      <c r="S1808" t="s">
        <v>45</v>
      </c>
      <c r="T1808">
        <f>_xlfn.DAYS(Raw_data_US_healthcare[[#This Row],[Discharge Date]],Raw_data_US_healthcare[[#This Row],[Date of Admission]])</f>
        <v>21</v>
      </c>
    </row>
    <row r="1809" spans="1:20" x14ac:dyDescent="0.3">
      <c r="A1809" t="s">
        <v>26512</v>
      </c>
      <c r="B1809" t="s">
        <v>5271</v>
      </c>
      <c r="C1809">
        <v>62</v>
      </c>
      <c r="D1809" t="str">
        <f>IF(Raw_data_US_healthcare[[#This Row],[Age]]&lt;35,"Young",IF(Raw_data_US_healthcare[[#This Row],[Age]]&lt;60,"Middle","Senior"))</f>
        <v>Senior</v>
      </c>
      <c r="E1809" t="s">
        <v>26</v>
      </c>
      <c r="F1809" t="s">
        <v>228</v>
      </c>
      <c r="G1809" t="s">
        <v>228</v>
      </c>
      <c r="H1809" t="s">
        <v>36</v>
      </c>
      <c r="I1809" s="2">
        <v>43663</v>
      </c>
      <c r="J1809" t="s">
        <v>5272</v>
      </c>
      <c r="K1809" t="s">
        <v>5273</v>
      </c>
      <c r="L1809" t="s">
        <v>56</v>
      </c>
      <c r="M1809">
        <v>2766.3038999999999</v>
      </c>
      <c r="N1809">
        <v>270</v>
      </c>
      <c r="O1809" t="s">
        <v>39</v>
      </c>
      <c r="P1809" t="s">
        <v>39</v>
      </c>
      <c r="Q1809" s="2">
        <v>43677</v>
      </c>
      <c r="R1809" t="s">
        <v>23</v>
      </c>
      <c r="S1809" t="s">
        <v>33</v>
      </c>
      <c r="T1809">
        <f>_xlfn.DAYS(Raw_data_US_healthcare[[#This Row],[Discharge Date]],Raw_data_US_healthcare[[#This Row],[Date of Admission]])</f>
        <v>14</v>
      </c>
    </row>
    <row r="1810" spans="1:20" x14ac:dyDescent="0.3">
      <c r="A1810" t="s">
        <v>26511</v>
      </c>
      <c r="B1810" t="s">
        <v>5274</v>
      </c>
      <c r="C1810">
        <v>26</v>
      </c>
      <c r="D1810" t="str">
        <f>IF(Raw_data_US_healthcare[[#This Row],[Age]]&lt;35,"Young",IF(Raw_data_US_healthcare[[#This Row],[Age]]&lt;60,"Middle","Senior"))</f>
        <v>Young</v>
      </c>
      <c r="E1810" t="s">
        <v>16</v>
      </c>
      <c r="F1810" t="s">
        <v>27</v>
      </c>
      <c r="G1810" t="s">
        <v>27</v>
      </c>
      <c r="H1810" t="s">
        <v>18</v>
      </c>
      <c r="I1810" s="2">
        <v>43443</v>
      </c>
      <c r="J1810" t="s">
        <v>5275</v>
      </c>
      <c r="K1810" t="s">
        <v>5276</v>
      </c>
      <c r="L1810" t="s">
        <v>31</v>
      </c>
      <c r="M1810">
        <v>4230.3833999999997</v>
      </c>
      <c r="N1810">
        <v>276</v>
      </c>
      <c r="O1810" t="s">
        <v>39</v>
      </c>
      <c r="P1810" t="s">
        <v>39</v>
      </c>
      <c r="Q1810" s="2">
        <v>43473</v>
      </c>
      <c r="R1810" t="s">
        <v>23</v>
      </c>
      <c r="S1810" t="s">
        <v>24</v>
      </c>
      <c r="T1810">
        <f>_xlfn.DAYS(Raw_data_US_healthcare[[#This Row],[Discharge Date]],Raw_data_US_healthcare[[#This Row],[Date of Admission]])</f>
        <v>30</v>
      </c>
    </row>
    <row r="1811" spans="1:20" x14ac:dyDescent="0.3">
      <c r="A1811" t="s">
        <v>26512</v>
      </c>
      <c r="B1811" t="s">
        <v>5277</v>
      </c>
      <c r="C1811">
        <v>21</v>
      </c>
      <c r="D1811" t="str">
        <f>IF(Raw_data_US_healthcare[[#This Row],[Age]]&lt;35,"Young",IF(Raw_data_US_healthcare[[#This Row],[Age]]&lt;60,"Middle","Senior"))</f>
        <v>Young</v>
      </c>
      <c r="E1811" t="s">
        <v>26</v>
      </c>
      <c r="F1811" t="s">
        <v>62</v>
      </c>
      <c r="G1811" t="s">
        <v>62</v>
      </c>
      <c r="H1811" t="s">
        <v>28</v>
      </c>
      <c r="I1811" s="2">
        <v>44731</v>
      </c>
      <c r="J1811" t="s">
        <v>5278</v>
      </c>
      <c r="K1811" t="s">
        <v>5279</v>
      </c>
      <c r="L1811" t="s">
        <v>52</v>
      </c>
      <c r="M1811">
        <v>26193.5933</v>
      </c>
      <c r="N1811">
        <v>435</v>
      </c>
      <c r="O1811" t="s">
        <v>39</v>
      </c>
      <c r="P1811" t="s">
        <v>39</v>
      </c>
      <c r="Q1811" s="2">
        <v>44733</v>
      </c>
      <c r="R1811" t="s">
        <v>32</v>
      </c>
      <c r="S1811" t="s">
        <v>45</v>
      </c>
      <c r="T1811">
        <f>_xlfn.DAYS(Raw_data_US_healthcare[[#This Row],[Discharge Date]],Raw_data_US_healthcare[[#This Row],[Date of Admission]])</f>
        <v>2</v>
      </c>
    </row>
    <row r="1812" spans="1:20" x14ac:dyDescent="0.3">
      <c r="A1812" t="s">
        <v>26512</v>
      </c>
      <c r="B1812" t="s">
        <v>5280</v>
      </c>
      <c r="C1812">
        <v>25</v>
      </c>
      <c r="D1812" t="str">
        <f>IF(Raw_data_US_healthcare[[#This Row],[Age]]&lt;35,"Young",IF(Raw_data_US_healthcare[[#This Row],[Age]]&lt;60,"Middle","Senior"))</f>
        <v>Young</v>
      </c>
      <c r="E1812" t="s">
        <v>26</v>
      </c>
      <c r="F1812" t="s">
        <v>62</v>
      </c>
      <c r="G1812" t="s">
        <v>62</v>
      </c>
      <c r="H1812" t="s">
        <v>28</v>
      </c>
      <c r="I1812" s="2">
        <v>44317</v>
      </c>
      <c r="J1812" t="s">
        <v>5281</v>
      </c>
      <c r="K1812" t="s">
        <v>5282</v>
      </c>
      <c r="L1812" t="s">
        <v>31</v>
      </c>
      <c r="M1812">
        <v>10599.4326</v>
      </c>
      <c r="N1812">
        <v>315</v>
      </c>
      <c r="O1812" t="s">
        <v>43</v>
      </c>
      <c r="P1812" t="s">
        <v>43</v>
      </c>
      <c r="Q1812" s="2">
        <v>44343</v>
      </c>
      <c r="R1812" t="s">
        <v>44</v>
      </c>
      <c r="S1812" t="s">
        <v>24</v>
      </c>
      <c r="T1812">
        <f>_xlfn.DAYS(Raw_data_US_healthcare[[#This Row],[Discharge Date]],Raw_data_US_healthcare[[#This Row],[Date of Admission]])</f>
        <v>26</v>
      </c>
    </row>
    <row r="1813" spans="1:20" x14ac:dyDescent="0.3">
      <c r="A1813" t="s">
        <v>26512</v>
      </c>
      <c r="B1813" t="s">
        <v>5283</v>
      </c>
      <c r="C1813">
        <v>78</v>
      </c>
      <c r="D1813" t="str">
        <f>IF(Raw_data_US_healthcare[[#This Row],[Age]]&lt;35,"Young",IF(Raw_data_US_healthcare[[#This Row],[Age]]&lt;60,"Middle","Senior"))</f>
        <v>Senior</v>
      </c>
      <c r="E1813" t="s">
        <v>26</v>
      </c>
      <c r="F1813" t="s">
        <v>88</v>
      </c>
      <c r="G1813" t="s">
        <v>88</v>
      </c>
      <c r="H1813" t="s">
        <v>69</v>
      </c>
      <c r="I1813" s="2">
        <v>44460</v>
      </c>
      <c r="J1813" t="s">
        <v>2874</v>
      </c>
      <c r="K1813" t="s">
        <v>5284</v>
      </c>
      <c r="L1813" t="s">
        <v>21</v>
      </c>
      <c r="M1813">
        <v>47011.24</v>
      </c>
      <c r="N1813">
        <v>161</v>
      </c>
      <c r="O1813" t="s">
        <v>39</v>
      </c>
      <c r="P1813" t="s">
        <v>39</v>
      </c>
      <c r="Q1813" s="2">
        <v>44469</v>
      </c>
      <c r="R1813" t="s">
        <v>44</v>
      </c>
      <c r="S1813" t="s">
        <v>24</v>
      </c>
      <c r="T1813">
        <f>_xlfn.DAYS(Raw_data_US_healthcare[[#This Row],[Discharge Date]],Raw_data_US_healthcare[[#This Row],[Date of Admission]])</f>
        <v>9</v>
      </c>
    </row>
    <row r="1814" spans="1:20" x14ac:dyDescent="0.3">
      <c r="A1814" t="s">
        <v>26512</v>
      </c>
      <c r="B1814" t="s">
        <v>5285</v>
      </c>
      <c r="C1814">
        <v>22</v>
      </c>
      <c r="D1814" t="str">
        <f>IF(Raw_data_US_healthcare[[#This Row],[Age]]&lt;35,"Young",IF(Raw_data_US_healthcare[[#This Row],[Age]]&lt;60,"Middle","Senior"))</f>
        <v>Young</v>
      </c>
      <c r="E1814" t="s">
        <v>26</v>
      </c>
      <c r="F1814" t="s">
        <v>113</v>
      </c>
      <c r="G1814" t="s">
        <v>113</v>
      </c>
      <c r="H1814" t="s">
        <v>28</v>
      </c>
      <c r="I1814" s="2">
        <v>44369</v>
      </c>
      <c r="J1814" t="s">
        <v>5286</v>
      </c>
      <c r="K1814" t="s">
        <v>620</v>
      </c>
      <c r="L1814" t="s">
        <v>56</v>
      </c>
      <c r="M1814">
        <v>32050.0975</v>
      </c>
      <c r="N1814">
        <v>226</v>
      </c>
      <c r="O1814" t="s">
        <v>39</v>
      </c>
      <c r="P1814" t="s">
        <v>39</v>
      </c>
      <c r="Q1814" s="2">
        <v>44381</v>
      </c>
      <c r="R1814" t="s">
        <v>44</v>
      </c>
      <c r="S1814" t="s">
        <v>24</v>
      </c>
      <c r="T1814">
        <f>_xlfn.DAYS(Raw_data_US_healthcare[[#This Row],[Discharge Date]],Raw_data_US_healthcare[[#This Row],[Date of Admission]])</f>
        <v>12</v>
      </c>
    </row>
    <row r="1815" spans="1:20" x14ac:dyDescent="0.3">
      <c r="A1815" t="s">
        <v>26512</v>
      </c>
      <c r="B1815" t="s">
        <v>5287</v>
      </c>
      <c r="C1815">
        <v>32</v>
      </c>
      <c r="D1815" t="str">
        <f>IF(Raw_data_US_healthcare[[#This Row],[Age]]&lt;35,"Young",IF(Raw_data_US_healthcare[[#This Row],[Age]]&lt;60,"Middle","Senior"))</f>
        <v>Young</v>
      </c>
      <c r="E1815" t="s">
        <v>26</v>
      </c>
      <c r="F1815" t="s">
        <v>27</v>
      </c>
      <c r="G1815" t="s">
        <v>27</v>
      </c>
      <c r="H1815" t="s">
        <v>26516</v>
      </c>
      <c r="I1815" s="2">
        <v>44467</v>
      </c>
      <c r="J1815" t="s">
        <v>5288</v>
      </c>
      <c r="K1815" t="s">
        <v>5289</v>
      </c>
      <c r="L1815" t="s">
        <v>31</v>
      </c>
      <c r="M1815">
        <v>24515.984799999998</v>
      </c>
      <c r="N1815">
        <v>187</v>
      </c>
      <c r="O1815" t="s">
        <v>22</v>
      </c>
      <c r="P1815" t="s">
        <v>22</v>
      </c>
      <c r="Q1815" s="2">
        <v>44488</v>
      </c>
      <c r="R1815" t="s">
        <v>48</v>
      </c>
      <c r="S1815" t="s">
        <v>45</v>
      </c>
      <c r="T1815">
        <f>_xlfn.DAYS(Raw_data_US_healthcare[[#This Row],[Discharge Date]],Raw_data_US_healthcare[[#This Row],[Date of Admission]])</f>
        <v>21</v>
      </c>
    </row>
    <row r="1816" spans="1:20" x14ac:dyDescent="0.3">
      <c r="A1816" t="s">
        <v>26511</v>
      </c>
      <c r="B1816" t="s">
        <v>5290</v>
      </c>
      <c r="C1816">
        <v>79</v>
      </c>
      <c r="D1816" t="str">
        <f>IF(Raw_data_US_healthcare[[#This Row],[Age]]&lt;35,"Young",IF(Raw_data_US_healthcare[[#This Row],[Age]]&lt;60,"Middle","Senior"))</f>
        <v>Senior</v>
      </c>
      <c r="E1816" t="s">
        <v>16</v>
      </c>
      <c r="F1816" t="s">
        <v>35</v>
      </c>
      <c r="G1816" t="s">
        <v>35</v>
      </c>
      <c r="H1816" t="s">
        <v>26514</v>
      </c>
      <c r="I1816" s="2">
        <v>44168</v>
      </c>
      <c r="J1816" t="s">
        <v>5291</v>
      </c>
      <c r="K1816" t="s">
        <v>5292</v>
      </c>
      <c r="L1816" t="s">
        <v>31</v>
      </c>
      <c r="M1816">
        <v>37340.021999999997</v>
      </c>
      <c r="N1816">
        <v>447</v>
      </c>
      <c r="O1816" t="s">
        <v>22</v>
      </c>
      <c r="P1816" t="s">
        <v>22</v>
      </c>
      <c r="Q1816" s="2">
        <v>44182</v>
      </c>
      <c r="R1816" t="s">
        <v>83</v>
      </c>
      <c r="S1816" t="s">
        <v>24</v>
      </c>
      <c r="T1816">
        <f>_xlfn.DAYS(Raw_data_US_healthcare[[#This Row],[Discharge Date]],Raw_data_US_healthcare[[#This Row],[Date of Admission]])</f>
        <v>14</v>
      </c>
    </row>
    <row r="1817" spans="1:20" x14ac:dyDescent="0.3">
      <c r="A1817" t="s">
        <v>26512</v>
      </c>
      <c r="B1817" t="s">
        <v>5293</v>
      </c>
      <c r="C1817">
        <v>82</v>
      </c>
      <c r="D1817" t="str">
        <f>IF(Raw_data_US_healthcare[[#This Row],[Age]]&lt;35,"Young",IF(Raw_data_US_healthcare[[#This Row],[Age]]&lt;60,"Middle","Senior"))</f>
        <v>Senior</v>
      </c>
      <c r="E1817" t="s">
        <v>26</v>
      </c>
      <c r="F1817" t="s">
        <v>27</v>
      </c>
      <c r="G1817" t="s">
        <v>27</v>
      </c>
      <c r="H1817" t="s">
        <v>26516</v>
      </c>
      <c r="I1817" s="2">
        <v>44988</v>
      </c>
      <c r="J1817" t="s">
        <v>5294</v>
      </c>
      <c r="K1817" t="s">
        <v>5295</v>
      </c>
      <c r="L1817" t="s">
        <v>60</v>
      </c>
      <c r="M1817">
        <v>32437.395199999999</v>
      </c>
      <c r="N1817">
        <v>199</v>
      </c>
      <c r="O1817" t="s">
        <v>22</v>
      </c>
      <c r="P1817" t="s">
        <v>22</v>
      </c>
      <c r="Q1817" s="2">
        <v>44994</v>
      </c>
      <c r="R1817" t="s">
        <v>83</v>
      </c>
      <c r="S1817" t="s">
        <v>24</v>
      </c>
      <c r="T1817">
        <f>_xlfn.DAYS(Raw_data_US_healthcare[[#This Row],[Discharge Date]],Raw_data_US_healthcare[[#This Row],[Date of Admission]])</f>
        <v>6</v>
      </c>
    </row>
    <row r="1818" spans="1:20" x14ac:dyDescent="0.3">
      <c r="A1818" t="s">
        <v>26511</v>
      </c>
      <c r="B1818" t="s">
        <v>5296</v>
      </c>
      <c r="C1818">
        <v>43</v>
      </c>
      <c r="D1818" t="str">
        <f>IF(Raw_data_US_healthcare[[#This Row],[Age]]&lt;35,"Young",IF(Raw_data_US_healthcare[[#This Row],[Age]]&lt;60,"Middle","Senior"))</f>
        <v>Middle</v>
      </c>
      <c r="E1818" t="s">
        <v>16</v>
      </c>
      <c r="F1818" t="s">
        <v>113</v>
      </c>
      <c r="G1818" t="s">
        <v>113</v>
      </c>
      <c r="H1818" t="s">
        <v>26514</v>
      </c>
      <c r="I1818" s="2">
        <v>44871</v>
      </c>
      <c r="J1818" t="s">
        <v>5297</v>
      </c>
      <c r="K1818" t="s">
        <v>3169</v>
      </c>
      <c r="L1818" t="s">
        <v>60</v>
      </c>
      <c r="M1818">
        <v>39103.475200000001</v>
      </c>
      <c r="N1818">
        <v>139</v>
      </c>
      <c r="O1818" t="s">
        <v>43</v>
      </c>
      <c r="P1818" t="s">
        <v>43</v>
      </c>
      <c r="Q1818" s="2">
        <v>44891</v>
      </c>
      <c r="R1818" t="s">
        <v>32</v>
      </c>
      <c r="S1818" t="s">
        <v>45</v>
      </c>
      <c r="T1818">
        <f>_xlfn.DAYS(Raw_data_US_healthcare[[#This Row],[Discharge Date]],Raw_data_US_healthcare[[#This Row],[Date of Admission]])</f>
        <v>20</v>
      </c>
    </row>
    <row r="1819" spans="1:20" x14ac:dyDescent="0.3">
      <c r="A1819" t="s">
        <v>26511</v>
      </c>
      <c r="B1819" t="s">
        <v>5298</v>
      </c>
      <c r="C1819">
        <v>78</v>
      </c>
      <c r="D1819" t="str">
        <f>IF(Raw_data_US_healthcare[[#This Row],[Age]]&lt;35,"Young",IF(Raw_data_US_healthcare[[#This Row],[Age]]&lt;60,"Middle","Senior"))</f>
        <v>Senior</v>
      </c>
      <c r="E1819" t="s">
        <v>16</v>
      </c>
      <c r="F1819" t="s">
        <v>88</v>
      </c>
      <c r="G1819" t="s">
        <v>88</v>
      </c>
      <c r="H1819" t="s">
        <v>69</v>
      </c>
      <c r="I1819" s="2">
        <v>43846</v>
      </c>
      <c r="J1819" t="s">
        <v>5299</v>
      </c>
      <c r="K1819" t="s">
        <v>5300</v>
      </c>
      <c r="L1819" t="s">
        <v>21</v>
      </c>
      <c r="M1819">
        <v>12450.546399999999</v>
      </c>
      <c r="N1819">
        <v>127</v>
      </c>
      <c r="O1819" t="s">
        <v>39</v>
      </c>
      <c r="P1819" t="s">
        <v>39</v>
      </c>
      <c r="Q1819" s="2">
        <v>43853</v>
      </c>
      <c r="R1819" t="s">
        <v>48</v>
      </c>
      <c r="S1819" t="s">
        <v>33</v>
      </c>
      <c r="T1819">
        <f>_xlfn.DAYS(Raw_data_US_healthcare[[#This Row],[Discharge Date]],Raw_data_US_healthcare[[#This Row],[Date of Admission]])</f>
        <v>7</v>
      </c>
    </row>
    <row r="1820" spans="1:20" x14ac:dyDescent="0.3">
      <c r="A1820" t="s">
        <v>26511</v>
      </c>
      <c r="B1820" t="s">
        <v>5301</v>
      </c>
      <c r="C1820">
        <v>42</v>
      </c>
      <c r="D1820" t="str">
        <f>IF(Raw_data_US_healthcare[[#This Row],[Age]]&lt;35,"Young",IF(Raw_data_US_healthcare[[#This Row],[Age]]&lt;60,"Middle","Senior"))</f>
        <v>Middle</v>
      </c>
      <c r="E1820" t="s">
        <v>16</v>
      </c>
      <c r="F1820" t="s">
        <v>228</v>
      </c>
      <c r="G1820" t="s">
        <v>228</v>
      </c>
      <c r="H1820" t="s">
        <v>36</v>
      </c>
      <c r="I1820" s="2">
        <v>44277</v>
      </c>
      <c r="J1820" t="s">
        <v>5302</v>
      </c>
      <c r="K1820" t="s">
        <v>5303</v>
      </c>
      <c r="L1820" t="s">
        <v>60</v>
      </c>
      <c r="M1820">
        <v>18182.555700000001</v>
      </c>
      <c r="N1820">
        <v>163</v>
      </c>
      <c r="O1820" t="s">
        <v>39</v>
      </c>
      <c r="P1820" t="s">
        <v>39</v>
      </c>
      <c r="Q1820" s="2">
        <v>44303</v>
      </c>
      <c r="R1820" t="s">
        <v>83</v>
      </c>
      <c r="S1820" t="s">
        <v>24</v>
      </c>
      <c r="T1820">
        <f>_xlfn.DAYS(Raw_data_US_healthcare[[#This Row],[Discharge Date]],Raw_data_US_healthcare[[#This Row],[Date of Admission]])</f>
        <v>26</v>
      </c>
    </row>
    <row r="1821" spans="1:20" x14ac:dyDescent="0.3">
      <c r="A1821" t="s">
        <v>26511</v>
      </c>
      <c r="B1821" t="s">
        <v>5304</v>
      </c>
      <c r="C1821">
        <v>35</v>
      </c>
      <c r="D1821" t="str">
        <f>IF(Raw_data_US_healthcare[[#This Row],[Age]]&lt;35,"Young",IF(Raw_data_US_healthcare[[#This Row],[Age]]&lt;60,"Middle","Senior"))</f>
        <v>Middle</v>
      </c>
      <c r="E1821" t="s">
        <v>16</v>
      </c>
      <c r="F1821" t="s">
        <v>49</v>
      </c>
      <c r="G1821" t="s">
        <v>49</v>
      </c>
      <c r="H1821" t="s">
        <v>69</v>
      </c>
      <c r="I1821" s="2">
        <v>44849</v>
      </c>
      <c r="J1821" t="s">
        <v>5305</v>
      </c>
      <c r="K1821" t="s">
        <v>5306</v>
      </c>
      <c r="L1821" t="s">
        <v>52</v>
      </c>
      <c r="M1821">
        <v>64723.134899999997</v>
      </c>
      <c r="N1821">
        <v>497</v>
      </c>
      <c r="O1821" t="s">
        <v>39</v>
      </c>
      <c r="P1821" t="s">
        <v>39</v>
      </c>
      <c r="Q1821" s="2">
        <v>44869</v>
      </c>
      <c r="R1821" t="s">
        <v>32</v>
      </c>
      <c r="S1821" t="s">
        <v>24</v>
      </c>
      <c r="T1821">
        <f>_xlfn.DAYS(Raw_data_US_healthcare[[#This Row],[Discharge Date]],Raw_data_US_healthcare[[#This Row],[Date of Admission]])</f>
        <v>20</v>
      </c>
    </row>
    <row r="1822" spans="1:20" x14ac:dyDescent="0.3">
      <c r="A1822" t="s">
        <v>26512</v>
      </c>
      <c r="B1822" t="s">
        <v>5307</v>
      </c>
      <c r="C1822">
        <v>76</v>
      </c>
      <c r="D1822" t="str">
        <f>IF(Raw_data_US_healthcare[[#This Row],[Age]]&lt;35,"Young",IF(Raw_data_US_healthcare[[#This Row],[Age]]&lt;60,"Middle","Senior"))</f>
        <v>Senior</v>
      </c>
      <c r="E1822" t="s">
        <v>26</v>
      </c>
      <c r="F1822" t="s">
        <v>62</v>
      </c>
      <c r="G1822" t="s">
        <v>62</v>
      </c>
      <c r="H1822" t="s">
        <v>69</v>
      </c>
      <c r="I1822" s="2">
        <v>44388</v>
      </c>
      <c r="J1822" t="s">
        <v>5308</v>
      </c>
      <c r="K1822" t="s">
        <v>5309</v>
      </c>
      <c r="L1822" t="s">
        <v>21</v>
      </c>
      <c r="M1822">
        <v>29713.2556</v>
      </c>
      <c r="N1822">
        <v>431</v>
      </c>
      <c r="O1822" t="s">
        <v>22</v>
      </c>
      <c r="P1822" t="s">
        <v>22</v>
      </c>
      <c r="Q1822" s="2">
        <v>44401</v>
      </c>
      <c r="R1822" t="s">
        <v>48</v>
      </c>
      <c r="S1822" t="s">
        <v>24</v>
      </c>
      <c r="T1822">
        <f>_xlfn.DAYS(Raw_data_US_healthcare[[#This Row],[Discharge Date]],Raw_data_US_healthcare[[#This Row],[Date of Admission]])</f>
        <v>13</v>
      </c>
    </row>
    <row r="1823" spans="1:20" x14ac:dyDescent="0.3">
      <c r="A1823" t="s">
        <v>26512</v>
      </c>
      <c r="B1823" t="s">
        <v>5310</v>
      </c>
      <c r="C1823">
        <v>20</v>
      </c>
      <c r="D1823" t="str">
        <f>IF(Raw_data_US_healthcare[[#This Row],[Age]]&lt;35,"Young",IF(Raw_data_US_healthcare[[#This Row],[Age]]&lt;60,"Middle","Senior"))</f>
        <v>Young</v>
      </c>
      <c r="E1823" t="s">
        <v>26</v>
      </c>
      <c r="F1823" t="s">
        <v>88</v>
      </c>
      <c r="G1823" t="s">
        <v>88</v>
      </c>
      <c r="H1823" t="s">
        <v>26516</v>
      </c>
      <c r="I1823" s="2">
        <v>44480</v>
      </c>
      <c r="J1823" t="s">
        <v>5311</v>
      </c>
      <c r="K1823" t="s">
        <v>5312</v>
      </c>
      <c r="L1823" t="s">
        <v>60</v>
      </c>
      <c r="M1823">
        <v>8670.9838999999993</v>
      </c>
      <c r="N1823">
        <v>151</v>
      </c>
      <c r="O1823" t="s">
        <v>43</v>
      </c>
      <c r="P1823" t="s">
        <v>43</v>
      </c>
      <c r="Q1823" s="2">
        <v>44493</v>
      </c>
      <c r="R1823" t="s">
        <v>44</v>
      </c>
      <c r="S1823" t="s">
        <v>45</v>
      </c>
      <c r="T1823">
        <f>_xlfn.DAYS(Raw_data_US_healthcare[[#This Row],[Discharge Date]],Raw_data_US_healthcare[[#This Row],[Date of Admission]])</f>
        <v>13</v>
      </c>
    </row>
    <row r="1824" spans="1:20" x14ac:dyDescent="0.3">
      <c r="A1824" t="s">
        <v>26511</v>
      </c>
      <c r="B1824" t="s">
        <v>5313</v>
      </c>
      <c r="C1824">
        <v>59</v>
      </c>
      <c r="D1824" t="str">
        <f>IF(Raw_data_US_healthcare[[#This Row],[Age]]&lt;35,"Young",IF(Raw_data_US_healthcare[[#This Row],[Age]]&lt;60,"Middle","Senior"))</f>
        <v>Middle</v>
      </c>
      <c r="E1824" t="s">
        <v>16</v>
      </c>
      <c r="F1824" t="s">
        <v>17</v>
      </c>
      <c r="G1824" t="s">
        <v>17</v>
      </c>
      <c r="H1824" t="s">
        <v>69</v>
      </c>
      <c r="I1824" s="2">
        <v>45215</v>
      </c>
      <c r="J1824" t="s">
        <v>5314</v>
      </c>
      <c r="K1824" t="s">
        <v>5315</v>
      </c>
      <c r="L1824" t="s">
        <v>56</v>
      </c>
      <c r="M1824">
        <v>63596.798499999997</v>
      </c>
      <c r="N1824">
        <v>156</v>
      </c>
      <c r="O1824" t="s">
        <v>22</v>
      </c>
      <c r="P1824" t="s">
        <v>22</v>
      </c>
      <c r="Q1824" s="2">
        <v>45218</v>
      </c>
      <c r="R1824" t="s">
        <v>83</v>
      </c>
      <c r="S1824" t="s">
        <v>45</v>
      </c>
      <c r="T1824">
        <f>_xlfn.DAYS(Raw_data_US_healthcare[[#This Row],[Discharge Date]],Raw_data_US_healthcare[[#This Row],[Date of Admission]])</f>
        <v>3</v>
      </c>
    </row>
    <row r="1825" spans="1:20" x14ac:dyDescent="0.3">
      <c r="A1825" t="s">
        <v>26511</v>
      </c>
      <c r="B1825" t="s">
        <v>5316</v>
      </c>
      <c r="C1825">
        <v>31</v>
      </c>
      <c r="D1825" t="str">
        <f>IF(Raw_data_US_healthcare[[#This Row],[Age]]&lt;35,"Young",IF(Raw_data_US_healthcare[[#This Row],[Age]]&lt;60,"Middle","Senior"))</f>
        <v>Young</v>
      </c>
      <c r="E1825" t="s">
        <v>16</v>
      </c>
      <c r="F1825" t="s">
        <v>27</v>
      </c>
      <c r="G1825" t="s">
        <v>27</v>
      </c>
      <c r="H1825" t="s">
        <v>18</v>
      </c>
      <c r="I1825" s="2">
        <v>43951</v>
      </c>
      <c r="J1825" t="s">
        <v>5317</v>
      </c>
      <c r="K1825" t="s">
        <v>5318</v>
      </c>
      <c r="L1825" t="s">
        <v>60</v>
      </c>
      <c r="M1825">
        <v>12774.903899999999</v>
      </c>
      <c r="N1825">
        <v>399</v>
      </c>
      <c r="O1825" t="s">
        <v>39</v>
      </c>
      <c r="P1825" t="s">
        <v>39</v>
      </c>
      <c r="Q1825" s="2">
        <v>43977</v>
      </c>
      <c r="R1825" t="s">
        <v>48</v>
      </c>
      <c r="S1825" t="s">
        <v>24</v>
      </c>
      <c r="T1825">
        <f>_xlfn.DAYS(Raw_data_US_healthcare[[#This Row],[Discharge Date]],Raw_data_US_healthcare[[#This Row],[Date of Admission]])</f>
        <v>26</v>
      </c>
    </row>
    <row r="1826" spans="1:20" x14ac:dyDescent="0.3">
      <c r="A1826" t="s">
        <v>26511</v>
      </c>
      <c r="B1826" t="s">
        <v>5319</v>
      </c>
      <c r="C1826">
        <v>27</v>
      </c>
      <c r="D1826" t="str">
        <f>IF(Raw_data_US_healthcare[[#This Row],[Age]]&lt;35,"Young",IF(Raw_data_US_healthcare[[#This Row],[Age]]&lt;60,"Middle","Senior"))</f>
        <v>Young</v>
      </c>
      <c r="E1826" t="s">
        <v>16</v>
      </c>
      <c r="F1826" t="s">
        <v>35</v>
      </c>
      <c r="G1826" t="s">
        <v>35</v>
      </c>
      <c r="H1826" t="s">
        <v>18</v>
      </c>
      <c r="I1826" s="2">
        <v>44763</v>
      </c>
      <c r="J1826" t="s">
        <v>5320</v>
      </c>
      <c r="K1826" t="s">
        <v>5321</v>
      </c>
      <c r="L1826" t="s">
        <v>31</v>
      </c>
      <c r="M1826">
        <v>16057.799800000001</v>
      </c>
      <c r="N1826">
        <v>347</v>
      </c>
      <c r="O1826" t="s">
        <v>39</v>
      </c>
      <c r="P1826" t="s">
        <v>39</v>
      </c>
      <c r="Q1826" s="2">
        <v>44772</v>
      </c>
      <c r="R1826" t="s">
        <v>48</v>
      </c>
      <c r="S1826" t="s">
        <v>24</v>
      </c>
      <c r="T1826">
        <f>_xlfn.DAYS(Raw_data_US_healthcare[[#This Row],[Discharge Date]],Raw_data_US_healthcare[[#This Row],[Date of Admission]])</f>
        <v>9</v>
      </c>
    </row>
    <row r="1827" spans="1:20" x14ac:dyDescent="0.3">
      <c r="A1827" t="s">
        <v>26512</v>
      </c>
      <c r="B1827" t="s">
        <v>26538</v>
      </c>
      <c r="C1827">
        <v>61</v>
      </c>
      <c r="D1827" t="str">
        <f>IF(Raw_data_US_healthcare[[#This Row],[Age]]&lt;35,"Young",IF(Raw_data_US_healthcare[[#This Row],[Age]]&lt;60,"Middle","Senior"))</f>
        <v>Senior</v>
      </c>
      <c r="E1827" t="s">
        <v>26</v>
      </c>
      <c r="F1827" t="s">
        <v>17</v>
      </c>
      <c r="G1827" t="s">
        <v>17</v>
      </c>
      <c r="H1827" t="s">
        <v>26516</v>
      </c>
      <c r="I1827" s="2">
        <v>43875</v>
      </c>
      <c r="J1827" t="s">
        <v>3819</v>
      </c>
      <c r="K1827" t="s">
        <v>5322</v>
      </c>
      <c r="L1827" t="s">
        <v>21</v>
      </c>
      <c r="M1827">
        <v>28303.172600000002</v>
      </c>
      <c r="N1827">
        <v>122</v>
      </c>
      <c r="O1827" t="s">
        <v>22</v>
      </c>
      <c r="P1827" t="s">
        <v>22</v>
      </c>
      <c r="Q1827" s="2">
        <v>43881</v>
      </c>
      <c r="R1827" t="s">
        <v>48</v>
      </c>
      <c r="S1827" t="s">
        <v>24</v>
      </c>
      <c r="T1827">
        <f>_xlfn.DAYS(Raw_data_US_healthcare[[#This Row],[Discharge Date]],Raw_data_US_healthcare[[#This Row],[Date of Admission]])</f>
        <v>6</v>
      </c>
    </row>
    <row r="1828" spans="1:20" x14ac:dyDescent="0.3">
      <c r="A1828" t="s">
        <v>26512</v>
      </c>
      <c r="B1828" t="s">
        <v>5323</v>
      </c>
      <c r="C1828">
        <v>78</v>
      </c>
      <c r="D1828" t="str">
        <f>IF(Raw_data_US_healthcare[[#This Row],[Age]]&lt;35,"Young",IF(Raw_data_US_healthcare[[#This Row],[Age]]&lt;60,"Middle","Senior"))</f>
        <v>Senior</v>
      </c>
      <c r="E1828" t="s">
        <v>26</v>
      </c>
      <c r="F1828" t="s">
        <v>35</v>
      </c>
      <c r="G1828" t="s">
        <v>35</v>
      </c>
      <c r="H1828" t="s">
        <v>69</v>
      </c>
      <c r="I1828" s="2">
        <v>43857</v>
      </c>
      <c r="J1828" t="s">
        <v>5324</v>
      </c>
      <c r="K1828" t="s">
        <v>5325</v>
      </c>
      <c r="L1828" t="s">
        <v>21</v>
      </c>
      <c r="M1828">
        <v>19100.066900000002</v>
      </c>
      <c r="N1828">
        <v>106</v>
      </c>
      <c r="O1828" t="s">
        <v>39</v>
      </c>
      <c r="P1828" t="s">
        <v>39</v>
      </c>
      <c r="Q1828" s="2">
        <v>43864</v>
      </c>
      <c r="R1828" t="s">
        <v>48</v>
      </c>
      <c r="S1828" t="s">
        <v>45</v>
      </c>
      <c r="T1828">
        <f>_xlfn.DAYS(Raw_data_US_healthcare[[#This Row],[Discharge Date]],Raw_data_US_healthcare[[#This Row],[Date of Admission]])</f>
        <v>7</v>
      </c>
    </row>
    <row r="1829" spans="1:20" x14ac:dyDescent="0.3">
      <c r="A1829" t="s">
        <v>26511</v>
      </c>
      <c r="B1829" t="s">
        <v>5326</v>
      </c>
      <c r="C1829">
        <v>49</v>
      </c>
      <c r="D1829" t="str">
        <f>IF(Raw_data_US_healthcare[[#This Row],[Age]]&lt;35,"Young",IF(Raw_data_US_healthcare[[#This Row],[Age]]&lt;60,"Middle","Senior"))</f>
        <v>Middle</v>
      </c>
      <c r="E1829" t="s">
        <v>16</v>
      </c>
      <c r="F1829" t="s">
        <v>113</v>
      </c>
      <c r="G1829" t="s">
        <v>113</v>
      </c>
      <c r="H1829" t="s">
        <v>36</v>
      </c>
      <c r="I1829" s="2">
        <v>44306</v>
      </c>
      <c r="J1829" t="s">
        <v>5327</v>
      </c>
      <c r="K1829" t="s">
        <v>5328</v>
      </c>
      <c r="L1829" t="s">
        <v>60</v>
      </c>
      <c r="M1829">
        <v>8036.8380999999999</v>
      </c>
      <c r="N1829">
        <v>278</v>
      </c>
      <c r="O1829" t="s">
        <v>39</v>
      </c>
      <c r="P1829" t="s">
        <v>39</v>
      </c>
      <c r="Q1829" s="2">
        <v>44328</v>
      </c>
      <c r="R1829" t="s">
        <v>44</v>
      </c>
      <c r="S1829" t="s">
        <v>45</v>
      </c>
      <c r="T1829">
        <f>_xlfn.DAYS(Raw_data_US_healthcare[[#This Row],[Discharge Date]],Raw_data_US_healthcare[[#This Row],[Date of Admission]])</f>
        <v>22</v>
      </c>
    </row>
    <row r="1830" spans="1:20" x14ac:dyDescent="0.3">
      <c r="A1830" t="s">
        <v>26511</v>
      </c>
      <c r="B1830" t="s">
        <v>5329</v>
      </c>
      <c r="C1830">
        <v>27</v>
      </c>
      <c r="D1830" t="str">
        <f>IF(Raw_data_US_healthcare[[#This Row],[Age]]&lt;35,"Young",IF(Raw_data_US_healthcare[[#This Row],[Age]]&lt;60,"Middle","Senior"))</f>
        <v>Young</v>
      </c>
      <c r="E1830" t="s">
        <v>16</v>
      </c>
      <c r="F1830" t="s">
        <v>113</v>
      </c>
      <c r="G1830" t="s">
        <v>113</v>
      </c>
      <c r="H1830" t="s">
        <v>26516</v>
      </c>
      <c r="I1830" s="2">
        <v>44880</v>
      </c>
      <c r="J1830" t="s">
        <v>5330</v>
      </c>
      <c r="K1830" t="s">
        <v>5331</v>
      </c>
      <c r="L1830" t="s">
        <v>60</v>
      </c>
      <c r="M1830">
        <v>26651.8416</v>
      </c>
      <c r="N1830">
        <v>355</v>
      </c>
      <c r="O1830" t="s">
        <v>22</v>
      </c>
      <c r="P1830" t="s">
        <v>22</v>
      </c>
      <c r="Q1830" s="2">
        <v>44882</v>
      </c>
      <c r="R1830" t="s">
        <v>83</v>
      </c>
      <c r="S1830" t="s">
        <v>45</v>
      </c>
      <c r="T1830">
        <f>_xlfn.DAYS(Raw_data_US_healthcare[[#This Row],[Discharge Date]],Raw_data_US_healthcare[[#This Row],[Date of Admission]])</f>
        <v>2</v>
      </c>
    </row>
    <row r="1831" spans="1:20" x14ac:dyDescent="0.3">
      <c r="A1831" t="s">
        <v>26511</v>
      </c>
      <c r="B1831" t="s">
        <v>5332</v>
      </c>
      <c r="C1831">
        <v>85</v>
      </c>
      <c r="D1831" t="str">
        <f>IF(Raw_data_US_healthcare[[#This Row],[Age]]&lt;35,"Young",IF(Raw_data_US_healthcare[[#This Row],[Age]]&lt;60,"Middle","Senior"))</f>
        <v>Senior</v>
      </c>
      <c r="E1831" t="s">
        <v>16</v>
      </c>
      <c r="F1831" t="s">
        <v>17</v>
      </c>
      <c r="G1831" t="s">
        <v>17</v>
      </c>
      <c r="H1831" t="s">
        <v>69</v>
      </c>
      <c r="I1831" s="2">
        <v>43650</v>
      </c>
      <c r="J1831" t="s">
        <v>5333</v>
      </c>
      <c r="K1831" t="s">
        <v>5334</v>
      </c>
      <c r="L1831" t="s">
        <v>21</v>
      </c>
      <c r="M1831">
        <v>22799.503400000001</v>
      </c>
      <c r="N1831">
        <v>432</v>
      </c>
      <c r="O1831" t="s">
        <v>22</v>
      </c>
      <c r="P1831" t="s">
        <v>22</v>
      </c>
      <c r="Q1831" s="2">
        <v>43673</v>
      </c>
      <c r="R1831" t="s">
        <v>48</v>
      </c>
      <c r="S1831" t="s">
        <v>45</v>
      </c>
      <c r="T1831">
        <f>_xlfn.DAYS(Raw_data_US_healthcare[[#This Row],[Discharge Date]],Raw_data_US_healthcare[[#This Row],[Date of Admission]])</f>
        <v>23</v>
      </c>
    </row>
    <row r="1832" spans="1:20" x14ac:dyDescent="0.3">
      <c r="A1832" t="s">
        <v>26511</v>
      </c>
      <c r="B1832" t="s">
        <v>5335</v>
      </c>
      <c r="C1832">
        <v>20</v>
      </c>
      <c r="D1832" t="str">
        <f>IF(Raw_data_US_healthcare[[#This Row],[Age]]&lt;35,"Young",IF(Raw_data_US_healthcare[[#This Row],[Age]]&lt;60,"Middle","Senior"))</f>
        <v>Young</v>
      </c>
      <c r="E1832" t="s">
        <v>16</v>
      </c>
      <c r="F1832" t="s">
        <v>62</v>
      </c>
      <c r="G1832" t="s">
        <v>62</v>
      </c>
      <c r="H1832" t="s">
        <v>28</v>
      </c>
      <c r="I1832" s="2">
        <v>43533</v>
      </c>
      <c r="J1832" t="s">
        <v>5336</v>
      </c>
      <c r="K1832" t="s">
        <v>5337</v>
      </c>
      <c r="L1832" t="s">
        <v>60</v>
      </c>
      <c r="M1832">
        <v>28116.451799999999</v>
      </c>
      <c r="N1832">
        <v>426</v>
      </c>
      <c r="O1832" t="s">
        <v>39</v>
      </c>
      <c r="P1832" t="s">
        <v>39</v>
      </c>
      <c r="Q1832" s="2">
        <v>43560</v>
      </c>
      <c r="R1832" t="s">
        <v>23</v>
      </c>
      <c r="S1832" t="s">
        <v>24</v>
      </c>
      <c r="T1832">
        <f>_xlfn.DAYS(Raw_data_US_healthcare[[#This Row],[Discharge Date]],Raw_data_US_healthcare[[#This Row],[Date of Admission]])</f>
        <v>27</v>
      </c>
    </row>
    <row r="1833" spans="1:20" x14ac:dyDescent="0.3">
      <c r="A1833" t="s">
        <v>26512</v>
      </c>
      <c r="B1833" t="s">
        <v>5338</v>
      </c>
      <c r="C1833">
        <v>84</v>
      </c>
      <c r="D1833" t="str">
        <f>IF(Raw_data_US_healthcare[[#This Row],[Age]]&lt;35,"Young",IF(Raw_data_US_healthcare[[#This Row],[Age]]&lt;60,"Middle","Senior"))</f>
        <v>Senior</v>
      </c>
      <c r="E1833" t="s">
        <v>26</v>
      </c>
      <c r="F1833" t="s">
        <v>62</v>
      </c>
      <c r="G1833" t="s">
        <v>62</v>
      </c>
      <c r="H1833" t="s">
        <v>36</v>
      </c>
      <c r="I1833" s="2">
        <v>45033</v>
      </c>
      <c r="J1833" t="s">
        <v>5339</v>
      </c>
      <c r="K1833" t="s">
        <v>5340</v>
      </c>
      <c r="L1833" t="s">
        <v>21</v>
      </c>
      <c r="M1833">
        <v>8979.8775000000005</v>
      </c>
      <c r="N1833">
        <v>365</v>
      </c>
      <c r="O1833" t="s">
        <v>43</v>
      </c>
      <c r="P1833" t="s">
        <v>43</v>
      </c>
      <c r="Q1833" s="2">
        <v>45041</v>
      </c>
      <c r="R1833" t="s">
        <v>23</v>
      </c>
      <c r="S1833" t="s">
        <v>45</v>
      </c>
      <c r="T1833">
        <f>_xlfn.DAYS(Raw_data_US_healthcare[[#This Row],[Discharge Date]],Raw_data_US_healthcare[[#This Row],[Date of Admission]])</f>
        <v>8</v>
      </c>
    </row>
    <row r="1834" spans="1:20" x14ac:dyDescent="0.3">
      <c r="A1834" t="s">
        <v>26512</v>
      </c>
      <c r="B1834" t="s">
        <v>5341</v>
      </c>
      <c r="C1834">
        <v>54</v>
      </c>
      <c r="D1834" t="str">
        <f>IF(Raw_data_US_healthcare[[#This Row],[Age]]&lt;35,"Young",IF(Raw_data_US_healthcare[[#This Row],[Age]]&lt;60,"Middle","Senior"))</f>
        <v>Middle</v>
      </c>
      <c r="E1834" t="s">
        <v>26</v>
      </c>
      <c r="F1834" t="s">
        <v>88</v>
      </c>
      <c r="G1834" t="s">
        <v>88</v>
      </c>
      <c r="H1834" t="s">
        <v>36</v>
      </c>
      <c r="I1834" s="2">
        <v>44683</v>
      </c>
      <c r="J1834" t="s">
        <v>5342</v>
      </c>
      <c r="K1834" t="s">
        <v>5343</v>
      </c>
      <c r="L1834" t="s">
        <v>56</v>
      </c>
      <c r="M1834">
        <v>19623.6342</v>
      </c>
      <c r="N1834">
        <v>496</v>
      </c>
      <c r="O1834" t="s">
        <v>22</v>
      </c>
      <c r="P1834" t="s">
        <v>22</v>
      </c>
      <c r="Q1834" s="2">
        <v>44706</v>
      </c>
      <c r="R1834" t="s">
        <v>44</v>
      </c>
      <c r="S1834" t="s">
        <v>45</v>
      </c>
      <c r="T1834">
        <f>_xlfn.DAYS(Raw_data_US_healthcare[[#This Row],[Discharge Date]],Raw_data_US_healthcare[[#This Row],[Date of Admission]])</f>
        <v>23</v>
      </c>
    </row>
    <row r="1835" spans="1:20" x14ac:dyDescent="0.3">
      <c r="A1835" t="s">
        <v>26511</v>
      </c>
      <c r="B1835" t="s">
        <v>5344</v>
      </c>
      <c r="C1835">
        <v>64</v>
      </c>
      <c r="D1835" t="str">
        <f>IF(Raw_data_US_healthcare[[#This Row],[Age]]&lt;35,"Young",IF(Raw_data_US_healthcare[[#This Row],[Age]]&lt;60,"Middle","Senior"))</f>
        <v>Senior</v>
      </c>
      <c r="E1835" t="s">
        <v>16</v>
      </c>
      <c r="F1835" t="s">
        <v>49</v>
      </c>
      <c r="G1835" t="s">
        <v>49</v>
      </c>
      <c r="H1835" t="s">
        <v>26514</v>
      </c>
      <c r="I1835" s="2">
        <v>43984</v>
      </c>
      <c r="J1835" t="s">
        <v>5345</v>
      </c>
      <c r="K1835" t="s">
        <v>2905</v>
      </c>
      <c r="L1835" t="s">
        <v>21</v>
      </c>
      <c r="M1835">
        <v>29695.212200000002</v>
      </c>
      <c r="N1835">
        <v>305</v>
      </c>
      <c r="O1835" t="s">
        <v>22</v>
      </c>
      <c r="P1835" t="s">
        <v>22</v>
      </c>
      <c r="Q1835" s="2">
        <v>43994</v>
      </c>
      <c r="R1835" t="s">
        <v>48</v>
      </c>
      <c r="S1835" t="s">
        <v>45</v>
      </c>
      <c r="T1835">
        <f>_xlfn.DAYS(Raw_data_US_healthcare[[#This Row],[Discharge Date]],Raw_data_US_healthcare[[#This Row],[Date of Admission]])</f>
        <v>10</v>
      </c>
    </row>
    <row r="1836" spans="1:20" x14ac:dyDescent="0.3">
      <c r="A1836" t="s">
        <v>26512</v>
      </c>
      <c r="B1836" t="s">
        <v>5346</v>
      </c>
      <c r="C1836">
        <v>56</v>
      </c>
      <c r="D1836" t="str">
        <f>IF(Raw_data_US_healthcare[[#This Row],[Age]]&lt;35,"Young",IF(Raw_data_US_healthcare[[#This Row],[Age]]&lt;60,"Middle","Senior"))</f>
        <v>Middle</v>
      </c>
      <c r="E1836" t="s">
        <v>26</v>
      </c>
      <c r="F1836" t="s">
        <v>49</v>
      </c>
      <c r="G1836" t="s">
        <v>49</v>
      </c>
      <c r="H1836" t="s">
        <v>26514</v>
      </c>
      <c r="I1836" s="2">
        <v>44620</v>
      </c>
      <c r="J1836" t="s">
        <v>5347</v>
      </c>
      <c r="K1836" t="s">
        <v>5348</v>
      </c>
      <c r="L1836" t="s">
        <v>60</v>
      </c>
      <c r="M1836">
        <v>37595.333899999998</v>
      </c>
      <c r="N1836">
        <v>451</v>
      </c>
      <c r="O1836" t="s">
        <v>39</v>
      </c>
      <c r="P1836" t="s">
        <v>39</v>
      </c>
      <c r="Q1836" s="2">
        <v>44630</v>
      </c>
      <c r="R1836" t="s">
        <v>32</v>
      </c>
      <c r="S1836" t="s">
        <v>45</v>
      </c>
      <c r="T1836">
        <f>_xlfn.DAYS(Raw_data_US_healthcare[[#This Row],[Discharge Date]],Raw_data_US_healthcare[[#This Row],[Date of Admission]])</f>
        <v>10</v>
      </c>
    </row>
    <row r="1837" spans="1:20" x14ac:dyDescent="0.3">
      <c r="A1837" t="s">
        <v>26511</v>
      </c>
      <c r="B1837" t="s">
        <v>5349</v>
      </c>
      <c r="C1837">
        <v>56</v>
      </c>
      <c r="D1837" t="str">
        <f>IF(Raw_data_US_healthcare[[#This Row],[Age]]&lt;35,"Young",IF(Raw_data_US_healthcare[[#This Row],[Age]]&lt;60,"Middle","Senior"))</f>
        <v>Middle</v>
      </c>
      <c r="E1837" t="s">
        <v>16</v>
      </c>
      <c r="F1837" t="s">
        <v>88</v>
      </c>
      <c r="G1837" t="s">
        <v>88</v>
      </c>
      <c r="H1837" t="s">
        <v>18</v>
      </c>
      <c r="I1837" s="2">
        <v>43733</v>
      </c>
      <c r="J1837" t="s">
        <v>5350</v>
      </c>
      <c r="K1837" t="s">
        <v>5351</v>
      </c>
      <c r="L1837" t="s">
        <v>21</v>
      </c>
      <c r="M1837">
        <v>23873.686600000001</v>
      </c>
      <c r="N1837">
        <v>208</v>
      </c>
      <c r="O1837" t="s">
        <v>43</v>
      </c>
      <c r="P1837" t="s">
        <v>43</v>
      </c>
      <c r="Q1837" s="2">
        <v>43741</v>
      </c>
      <c r="R1837" t="s">
        <v>48</v>
      </c>
      <c r="S1837" t="s">
        <v>33</v>
      </c>
      <c r="T1837">
        <f>_xlfn.DAYS(Raw_data_US_healthcare[[#This Row],[Discharge Date]],Raw_data_US_healthcare[[#This Row],[Date of Admission]])</f>
        <v>8</v>
      </c>
    </row>
    <row r="1838" spans="1:20" x14ac:dyDescent="0.3">
      <c r="A1838" t="s">
        <v>26512</v>
      </c>
      <c r="B1838" t="s">
        <v>5352</v>
      </c>
      <c r="C1838">
        <v>73</v>
      </c>
      <c r="D1838" t="str">
        <f>IF(Raw_data_US_healthcare[[#This Row],[Age]]&lt;35,"Young",IF(Raw_data_US_healthcare[[#This Row],[Age]]&lt;60,"Middle","Senior"))</f>
        <v>Senior</v>
      </c>
      <c r="E1838" t="s">
        <v>26</v>
      </c>
      <c r="F1838" t="s">
        <v>49</v>
      </c>
      <c r="G1838" t="s">
        <v>49</v>
      </c>
      <c r="H1838" t="s">
        <v>26514</v>
      </c>
      <c r="I1838" s="2">
        <v>43568</v>
      </c>
      <c r="J1838" t="s">
        <v>5353</v>
      </c>
      <c r="K1838" t="s">
        <v>5354</v>
      </c>
      <c r="L1838" t="s">
        <v>21</v>
      </c>
      <c r="M1838">
        <v>13071.588100000001</v>
      </c>
      <c r="N1838">
        <v>346</v>
      </c>
      <c r="O1838" t="s">
        <v>43</v>
      </c>
      <c r="P1838" t="s">
        <v>43</v>
      </c>
      <c r="Q1838" s="2">
        <v>43594</v>
      </c>
      <c r="R1838" t="s">
        <v>83</v>
      </c>
      <c r="S1838" t="s">
        <v>33</v>
      </c>
      <c r="T1838">
        <f>_xlfn.DAYS(Raw_data_US_healthcare[[#This Row],[Discharge Date]],Raw_data_US_healthcare[[#This Row],[Date of Admission]])</f>
        <v>26</v>
      </c>
    </row>
    <row r="1839" spans="1:20" x14ac:dyDescent="0.3">
      <c r="A1839" t="s">
        <v>26511</v>
      </c>
      <c r="B1839" t="s">
        <v>5355</v>
      </c>
      <c r="C1839">
        <v>65</v>
      </c>
      <c r="D1839" t="str">
        <f>IF(Raw_data_US_healthcare[[#This Row],[Age]]&lt;35,"Young",IF(Raw_data_US_healthcare[[#This Row],[Age]]&lt;60,"Middle","Senior"))</f>
        <v>Senior</v>
      </c>
      <c r="E1839" t="s">
        <v>16</v>
      </c>
      <c r="F1839" t="s">
        <v>88</v>
      </c>
      <c r="G1839" t="s">
        <v>88</v>
      </c>
      <c r="H1839" t="s">
        <v>28</v>
      </c>
      <c r="I1839" s="2">
        <v>44426</v>
      </c>
      <c r="J1839" t="s">
        <v>5356</v>
      </c>
      <c r="K1839" t="s">
        <v>5357</v>
      </c>
      <c r="L1839" t="s">
        <v>21</v>
      </c>
      <c r="M1839">
        <v>7850.6917000000003</v>
      </c>
      <c r="N1839">
        <v>253</v>
      </c>
      <c r="O1839" t="s">
        <v>39</v>
      </c>
      <c r="P1839" t="s">
        <v>39</v>
      </c>
      <c r="Q1839" s="2">
        <v>44443</v>
      </c>
      <c r="R1839" t="s">
        <v>32</v>
      </c>
      <c r="S1839" t="s">
        <v>33</v>
      </c>
      <c r="T1839">
        <f>_xlfn.DAYS(Raw_data_US_healthcare[[#This Row],[Discharge Date]],Raw_data_US_healthcare[[#This Row],[Date of Admission]])</f>
        <v>17</v>
      </c>
    </row>
    <row r="1840" spans="1:20" x14ac:dyDescent="0.3">
      <c r="A1840" t="s">
        <v>26512</v>
      </c>
      <c r="B1840" t="s">
        <v>5358</v>
      </c>
      <c r="C1840">
        <v>33</v>
      </c>
      <c r="D1840" t="str">
        <f>IF(Raw_data_US_healthcare[[#This Row],[Age]]&lt;35,"Young",IF(Raw_data_US_healthcare[[#This Row],[Age]]&lt;60,"Middle","Senior"))</f>
        <v>Young</v>
      </c>
      <c r="E1840" t="s">
        <v>26</v>
      </c>
      <c r="F1840" t="s">
        <v>113</v>
      </c>
      <c r="G1840" t="s">
        <v>113</v>
      </c>
      <c r="H1840" t="s">
        <v>69</v>
      </c>
      <c r="I1840" s="2">
        <v>44359</v>
      </c>
      <c r="J1840" t="s">
        <v>5359</v>
      </c>
      <c r="K1840" t="s">
        <v>5360</v>
      </c>
      <c r="L1840" t="s">
        <v>52</v>
      </c>
      <c r="M1840">
        <v>51706.1702</v>
      </c>
      <c r="N1840">
        <v>303</v>
      </c>
      <c r="O1840" t="s">
        <v>39</v>
      </c>
      <c r="P1840" t="s">
        <v>39</v>
      </c>
      <c r="Q1840" s="2">
        <v>44362</v>
      </c>
      <c r="R1840" t="s">
        <v>83</v>
      </c>
      <c r="S1840" t="s">
        <v>45</v>
      </c>
      <c r="T1840">
        <f>_xlfn.DAYS(Raw_data_US_healthcare[[#This Row],[Discharge Date]],Raw_data_US_healthcare[[#This Row],[Date of Admission]])</f>
        <v>3</v>
      </c>
    </row>
    <row r="1841" spans="1:20" x14ac:dyDescent="0.3">
      <c r="A1841" t="s">
        <v>26511</v>
      </c>
      <c r="B1841" t="s">
        <v>5361</v>
      </c>
      <c r="C1841">
        <v>38</v>
      </c>
      <c r="D1841" t="str">
        <f>IF(Raw_data_US_healthcare[[#This Row],[Age]]&lt;35,"Young",IF(Raw_data_US_healthcare[[#This Row],[Age]]&lt;60,"Middle","Senior"))</f>
        <v>Middle</v>
      </c>
      <c r="E1841" t="s">
        <v>16</v>
      </c>
      <c r="F1841" t="s">
        <v>35</v>
      </c>
      <c r="G1841" t="s">
        <v>35</v>
      </c>
      <c r="H1841" t="s">
        <v>26514</v>
      </c>
      <c r="I1841" s="2">
        <v>45079</v>
      </c>
      <c r="J1841" t="s">
        <v>5362</v>
      </c>
      <c r="K1841" t="s">
        <v>5363</v>
      </c>
      <c r="L1841" t="s">
        <v>60</v>
      </c>
      <c r="M1841">
        <v>3478.433</v>
      </c>
      <c r="N1841">
        <v>388</v>
      </c>
      <c r="O1841" t="s">
        <v>43</v>
      </c>
      <c r="P1841" t="s">
        <v>43</v>
      </c>
      <c r="Q1841" s="2">
        <v>45109</v>
      </c>
      <c r="R1841" t="s">
        <v>32</v>
      </c>
      <c r="S1841" t="s">
        <v>33</v>
      </c>
      <c r="T1841">
        <f>_xlfn.DAYS(Raw_data_US_healthcare[[#This Row],[Discharge Date]],Raw_data_US_healthcare[[#This Row],[Date of Admission]])</f>
        <v>30</v>
      </c>
    </row>
    <row r="1842" spans="1:20" x14ac:dyDescent="0.3">
      <c r="A1842" t="s">
        <v>26511</v>
      </c>
      <c r="B1842" t="s">
        <v>5364</v>
      </c>
      <c r="C1842">
        <v>28</v>
      </c>
      <c r="D1842" t="str">
        <f>IF(Raw_data_US_healthcare[[#This Row],[Age]]&lt;35,"Young",IF(Raw_data_US_healthcare[[#This Row],[Age]]&lt;60,"Middle","Senior"))</f>
        <v>Young</v>
      </c>
      <c r="E1842" t="s">
        <v>16</v>
      </c>
      <c r="F1842" t="s">
        <v>27</v>
      </c>
      <c r="G1842" t="s">
        <v>27</v>
      </c>
      <c r="H1842" t="s">
        <v>28</v>
      </c>
      <c r="I1842" s="2">
        <v>43512</v>
      </c>
      <c r="J1842" t="s">
        <v>5365</v>
      </c>
      <c r="K1842" t="s">
        <v>5366</v>
      </c>
      <c r="L1842" t="s">
        <v>56</v>
      </c>
      <c r="M1842">
        <v>15301.8349</v>
      </c>
      <c r="N1842">
        <v>449</v>
      </c>
      <c r="O1842" t="s">
        <v>39</v>
      </c>
      <c r="P1842" t="s">
        <v>39</v>
      </c>
      <c r="Q1842" s="2">
        <v>43530</v>
      </c>
      <c r="R1842" t="s">
        <v>23</v>
      </c>
      <c r="S1842" t="s">
        <v>24</v>
      </c>
      <c r="T1842">
        <f>_xlfn.DAYS(Raw_data_US_healthcare[[#This Row],[Discharge Date]],Raw_data_US_healthcare[[#This Row],[Date of Admission]])</f>
        <v>18</v>
      </c>
    </row>
    <row r="1843" spans="1:20" x14ac:dyDescent="0.3">
      <c r="A1843" t="s">
        <v>26511</v>
      </c>
      <c r="B1843" t="s">
        <v>5367</v>
      </c>
      <c r="C1843">
        <v>62</v>
      </c>
      <c r="D1843" t="str">
        <f>IF(Raw_data_US_healthcare[[#This Row],[Age]]&lt;35,"Young",IF(Raw_data_US_healthcare[[#This Row],[Age]]&lt;60,"Middle","Senior"))</f>
        <v>Senior</v>
      </c>
      <c r="E1843" t="s">
        <v>16</v>
      </c>
      <c r="F1843" t="s">
        <v>17</v>
      </c>
      <c r="G1843" t="s">
        <v>17</v>
      </c>
      <c r="H1843" t="s">
        <v>26514</v>
      </c>
      <c r="I1843" s="2">
        <v>45029</v>
      </c>
      <c r="J1843" t="s">
        <v>5368</v>
      </c>
      <c r="K1843" t="s">
        <v>5369</v>
      </c>
      <c r="L1843" t="s">
        <v>21</v>
      </c>
      <c r="M1843">
        <v>37036.656300000002</v>
      </c>
      <c r="N1843">
        <v>498</v>
      </c>
      <c r="O1843" t="s">
        <v>43</v>
      </c>
      <c r="P1843" t="s">
        <v>43</v>
      </c>
      <c r="Q1843" s="2">
        <v>45040</v>
      </c>
      <c r="R1843" t="s">
        <v>32</v>
      </c>
      <c r="S1843" t="s">
        <v>33</v>
      </c>
      <c r="T1843">
        <f>_xlfn.DAYS(Raw_data_US_healthcare[[#This Row],[Discharge Date]],Raw_data_US_healthcare[[#This Row],[Date of Admission]])</f>
        <v>11</v>
      </c>
    </row>
    <row r="1844" spans="1:20" x14ac:dyDescent="0.3">
      <c r="A1844" t="s">
        <v>26512</v>
      </c>
      <c r="B1844" t="s">
        <v>5370</v>
      </c>
      <c r="C1844">
        <v>23</v>
      </c>
      <c r="D1844" t="str">
        <f>IF(Raw_data_US_healthcare[[#This Row],[Age]]&lt;35,"Young",IF(Raw_data_US_healthcare[[#This Row],[Age]]&lt;60,"Middle","Senior"))</f>
        <v>Young</v>
      </c>
      <c r="E1844" t="s">
        <v>26</v>
      </c>
      <c r="F1844" t="s">
        <v>35</v>
      </c>
      <c r="G1844" t="s">
        <v>35</v>
      </c>
      <c r="H1844" t="s">
        <v>26516</v>
      </c>
      <c r="I1844" s="2">
        <v>45127</v>
      </c>
      <c r="J1844" t="s">
        <v>5371</v>
      </c>
      <c r="K1844" t="s">
        <v>5372</v>
      </c>
      <c r="L1844" t="s">
        <v>60</v>
      </c>
      <c r="M1844">
        <v>28287.5645</v>
      </c>
      <c r="N1844">
        <v>238</v>
      </c>
      <c r="O1844" t="s">
        <v>43</v>
      </c>
      <c r="P1844" t="s">
        <v>43</v>
      </c>
      <c r="Q1844" s="2">
        <v>45153</v>
      </c>
      <c r="R1844" t="s">
        <v>32</v>
      </c>
      <c r="S1844" t="s">
        <v>33</v>
      </c>
      <c r="T1844">
        <f>_xlfn.DAYS(Raw_data_US_healthcare[[#This Row],[Discharge Date]],Raw_data_US_healthcare[[#This Row],[Date of Admission]])</f>
        <v>26</v>
      </c>
    </row>
    <row r="1845" spans="1:20" x14ac:dyDescent="0.3">
      <c r="A1845" t="s">
        <v>26512</v>
      </c>
      <c r="B1845" t="s">
        <v>4494</v>
      </c>
      <c r="C1845">
        <v>43</v>
      </c>
      <c r="D1845" t="str">
        <f>IF(Raw_data_US_healthcare[[#This Row],[Age]]&lt;35,"Young",IF(Raw_data_US_healthcare[[#This Row],[Age]]&lt;60,"Middle","Senior"))</f>
        <v>Middle</v>
      </c>
      <c r="E1845" t="s">
        <v>26</v>
      </c>
      <c r="F1845" t="s">
        <v>49</v>
      </c>
      <c r="G1845" t="s">
        <v>49</v>
      </c>
      <c r="H1845" t="s">
        <v>18</v>
      </c>
      <c r="I1845" s="2">
        <v>44644</v>
      </c>
      <c r="J1845" t="s">
        <v>5373</v>
      </c>
      <c r="K1845" t="s">
        <v>5374</v>
      </c>
      <c r="L1845" t="s">
        <v>56</v>
      </c>
      <c r="M1845">
        <v>5141.5173000000004</v>
      </c>
      <c r="N1845">
        <v>213</v>
      </c>
      <c r="O1845" t="s">
        <v>43</v>
      </c>
      <c r="P1845" t="s">
        <v>43</v>
      </c>
      <c r="Q1845" s="2">
        <v>44655</v>
      </c>
      <c r="R1845" t="s">
        <v>83</v>
      </c>
      <c r="S1845" t="s">
        <v>45</v>
      </c>
      <c r="T1845">
        <f>_xlfn.DAYS(Raw_data_US_healthcare[[#This Row],[Discharge Date]],Raw_data_US_healthcare[[#This Row],[Date of Admission]])</f>
        <v>11</v>
      </c>
    </row>
    <row r="1846" spans="1:20" x14ac:dyDescent="0.3">
      <c r="A1846" t="s">
        <v>26512</v>
      </c>
      <c r="B1846" t="s">
        <v>5375</v>
      </c>
      <c r="C1846">
        <v>22</v>
      </c>
      <c r="D1846" t="str">
        <f>IF(Raw_data_US_healthcare[[#This Row],[Age]]&lt;35,"Young",IF(Raw_data_US_healthcare[[#This Row],[Age]]&lt;60,"Middle","Senior"))</f>
        <v>Young</v>
      </c>
      <c r="E1846" t="s">
        <v>26</v>
      </c>
      <c r="F1846" t="s">
        <v>113</v>
      </c>
      <c r="G1846" t="s">
        <v>113</v>
      </c>
      <c r="H1846" t="s">
        <v>26516</v>
      </c>
      <c r="I1846" s="2">
        <v>45012</v>
      </c>
      <c r="J1846" t="s">
        <v>5376</v>
      </c>
      <c r="K1846" t="s">
        <v>5377</v>
      </c>
      <c r="L1846" t="s">
        <v>31</v>
      </c>
      <c r="M1846">
        <v>14542.196099999999</v>
      </c>
      <c r="N1846">
        <v>482</v>
      </c>
      <c r="O1846" t="s">
        <v>43</v>
      </c>
      <c r="P1846" t="s">
        <v>43</v>
      </c>
      <c r="Q1846" s="2">
        <v>45019</v>
      </c>
      <c r="R1846" t="s">
        <v>23</v>
      </c>
      <c r="S1846" t="s">
        <v>45</v>
      </c>
      <c r="T1846">
        <f>_xlfn.DAYS(Raw_data_US_healthcare[[#This Row],[Discharge Date]],Raw_data_US_healthcare[[#This Row],[Date of Admission]])</f>
        <v>7</v>
      </c>
    </row>
    <row r="1847" spans="1:20" x14ac:dyDescent="0.3">
      <c r="A1847" t="s">
        <v>26511</v>
      </c>
      <c r="B1847" t="s">
        <v>215</v>
      </c>
      <c r="C1847">
        <v>48</v>
      </c>
      <c r="D1847" t="str">
        <f>IF(Raw_data_US_healthcare[[#This Row],[Age]]&lt;35,"Young",IF(Raw_data_US_healthcare[[#This Row],[Age]]&lt;60,"Middle","Senior"))</f>
        <v>Middle</v>
      </c>
      <c r="E1847" t="s">
        <v>16</v>
      </c>
      <c r="F1847" t="s">
        <v>27</v>
      </c>
      <c r="G1847" t="s">
        <v>27</v>
      </c>
      <c r="H1847" t="s">
        <v>36</v>
      </c>
      <c r="I1847" s="2">
        <v>43696</v>
      </c>
      <c r="J1847" t="s">
        <v>5378</v>
      </c>
      <c r="K1847" t="s">
        <v>5379</v>
      </c>
      <c r="L1847" t="s">
        <v>21</v>
      </c>
      <c r="M1847">
        <v>24614.353899999998</v>
      </c>
      <c r="N1847">
        <v>271</v>
      </c>
      <c r="O1847" t="s">
        <v>39</v>
      </c>
      <c r="P1847" t="s">
        <v>39</v>
      </c>
      <c r="Q1847" s="2">
        <v>43703</v>
      </c>
      <c r="R1847" t="s">
        <v>44</v>
      </c>
      <c r="S1847" t="s">
        <v>24</v>
      </c>
      <c r="T1847">
        <f>_xlfn.DAYS(Raw_data_US_healthcare[[#This Row],[Discharge Date]],Raw_data_US_healthcare[[#This Row],[Date of Admission]])</f>
        <v>7</v>
      </c>
    </row>
    <row r="1848" spans="1:20" x14ac:dyDescent="0.3">
      <c r="A1848" t="s">
        <v>26511</v>
      </c>
      <c r="B1848" t="s">
        <v>5380</v>
      </c>
      <c r="C1848">
        <v>18</v>
      </c>
      <c r="D1848" t="str">
        <f>IF(Raw_data_US_healthcare[[#This Row],[Age]]&lt;35,"Young",IF(Raw_data_US_healthcare[[#This Row],[Age]]&lt;60,"Middle","Senior"))</f>
        <v>Young</v>
      </c>
      <c r="E1848" t="s">
        <v>16</v>
      </c>
      <c r="F1848" t="s">
        <v>88</v>
      </c>
      <c r="G1848" t="s">
        <v>88</v>
      </c>
      <c r="H1848" t="s">
        <v>26516</v>
      </c>
      <c r="I1848" s="2">
        <v>43814</v>
      </c>
      <c r="J1848" t="s">
        <v>5381</v>
      </c>
      <c r="K1848" t="s">
        <v>5382</v>
      </c>
      <c r="L1848" t="s">
        <v>31</v>
      </c>
      <c r="M1848">
        <v>32698.188600000001</v>
      </c>
      <c r="N1848">
        <v>394</v>
      </c>
      <c r="O1848" t="s">
        <v>22</v>
      </c>
      <c r="P1848" t="s">
        <v>22</v>
      </c>
      <c r="Q1848" s="2">
        <v>43835</v>
      </c>
      <c r="R1848" t="s">
        <v>32</v>
      </c>
      <c r="S1848" t="s">
        <v>33</v>
      </c>
      <c r="T1848">
        <f>_xlfn.DAYS(Raw_data_US_healthcare[[#This Row],[Discharge Date]],Raw_data_US_healthcare[[#This Row],[Date of Admission]])</f>
        <v>21</v>
      </c>
    </row>
    <row r="1849" spans="1:20" x14ac:dyDescent="0.3">
      <c r="A1849" t="s">
        <v>26512</v>
      </c>
      <c r="B1849" t="s">
        <v>5383</v>
      </c>
      <c r="C1849">
        <v>26</v>
      </c>
      <c r="D1849" t="str">
        <f>IF(Raw_data_US_healthcare[[#This Row],[Age]]&lt;35,"Young",IF(Raw_data_US_healthcare[[#This Row],[Age]]&lt;60,"Middle","Senior"))</f>
        <v>Young</v>
      </c>
      <c r="E1849" t="s">
        <v>26</v>
      </c>
      <c r="F1849" t="s">
        <v>17</v>
      </c>
      <c r="G1849" t="s">
        <v>17</v>
      </c>
      <c r="H1849" t="s">
        <v>69</v>
      </c>
      <c r="I1849" s="2">
        <v>44492</v>
      </c>
      <c r="J1849" t="s">
        <v>5384</v>
      </c>
      <c r="K1849" t="s">
        <v>5385</v>
      </c>
      <c r="L1849" t="s">
        <v>31</v>
      </c>
      <c r="M1849">
        <v>53615.3338</v>
      </c>
      <c r="N1849">
        <v>400</v>
      </c>
      <c r="O1849" t="s">
        <v>39</v>
      </c>
      <c r="P1849" t="s">
        <v>39</v>
      </c>
      <c r="Q1849" s="2">
        <v>44500</v>
      </c>
      <c r="R1849" t="s">
        <v>48</v>
      </c>
      <c r="S1849" t="s">
        <v>45</v>
      </c>
      <c r="T1849">
        <f>_xlfn.DAYS(Raw_data_US_healthcare[[#This Row],[Discharge Date]],Raw_data_US_healthcare[[#This Row],[Date of Admission]])</f>
        <v>8</v>
      </c>
    </row>
    <row r="1850" spans="1:20" x14ac:dyDescent="0.3">
      <c r="A1850" t="s">
        <v>26511</v>
      </c>
      <c r="B1850" t="s">
        <v>5386</v>
      </c>
      <c r="C1850">
        <v>50</v>
      </c>
      <c r="D1850" t="str">
        <f>IF(Raw_data_US_healthcare[[#This Row],[Age]]&lt;35,"Young",IF(Raw_data_US_healthcare[[#This Row],[Age]]&lt;60,"Middle","Senior"))</f>
        <v>Middle</v>
      </c>
      <c r="E1850" t="s">
        <v>16</v>
      </c>
      <c r="F1850" t="s">
        <v>88</v>
      </c>
      <c r="G1850" t="s">
        <v>88</v>
      </c>
      <c r="H1850" t="s">
        <v>36</v>
      </c>
      <c r="I1850" s="2">
        <v>45197</v>
      </c>
      <c r="J1850" t="s">
        <v>5387</v>
      </c>
      <c r="K1850" t="s">
        <v>5388</v>
      </c>
      <c r="L1850" t="s">
        <v>52</v>
      </c>
      <c r="M1850">
        <v>5169.2034000000003</v>
      </c>
      <c r="N1850">
        <v>322</v>
      </c>
      <c r="O1850" t="s">
        <v>22</v>
      </c>
      <c r="P1850" t="s">
        <v>22</v>
      </c>
      <c r="Q1850" s="2">
        <v>45218</v>
      </c>
      <c r="R1850" t="s">
        <v>44</v>
      </c>
      <c r="S1850" t="s">
        <v>24</v>
      </c>
      <c r="T1850">
        <f>_xlfn.DAYS(Raw_data_US_healthcare[[#This Row],[Discharge Date]],Raw_data_US_healthcare[[#This Row],[Date of Admission]])</f>
        <v>21</v>
      </c>
    </row>
    <row r="1851" spans="1:20" x14ac:dyDescent="0.3">
      <c r="A1851" t="s">
        <v>26511</v>
      </c>
      <c r="B1851" t="s">
        <v>5389</v>
      </c>
      <c r="C1851">
        <v>61</v>
      </c>
      <c r="D1851" t="str">
        <f>IF(Raw_data_US_healthcare[[#This Row],[Age]]&lt;35,"Young",IF(Raw_data_US_healthcare[[#This Row],[Age]]&lt;60,"Middle","Senior"))</f>
        <v>Senior</v>
      </c>
      <c r="E1851" t="s">
        <v>16</v>
      </c>
      <c r="F1851" t="s">
        <v>49</v>
      </c>
      <c r="G1851" t="s">
        <v>49</v>
      </c>
      <c r="H1851" t="s">
        <v>69</v>
      </c>
      <c r="I1851" s="2">
        <v>44499</v>
      </c>
      <c r="J1851" t="s">
        <v>5390</v>
      </c>
      <c r="K1851" t="s">
        <v>5391</v>
      </c>
      <c r="L1851" t="s">
        <v>21</v>
      </c>
      <c r="M1851">
        <v>11697.941699999999</v>
      </c>
      <c r="N1851">
        <v>121</v>
      </c>
      <c r="O1851" t="s">
        <v>22</v>
      </c>
      <c r="P1851" t="s">
        <v>22</v>
      </c>
      <c r="Q1851" s="2">
        <v>44503</v>
      </c>
      <c r="R1851" t="s">
        <v>48</v>
      </c>
      <c r="S1851" t="s">
        <v>24</v>
      </c>
      <c r="T1851">
        <f>_xlfn.DAYS(Raw_data_US_healthcare[[#This Row],[Discharge Date]],Raw_data_US_healthcare[[#This Row],[Date of Admission]])</f>
        <v>4</v>
      </c>
    </row>
    <row r="1852" spans="1:20" x14ac:dyDescent="0.3">
      <c r="A1852" t="s">
        <v>26512</v>
      </c>
      <c r="B1852" t="s">
        <v>5392</v>
      </c>
      <c r="C1852">
        <v>68</v>
      </c>
      <c r="D1852" t="str">
        <f>IF(Raw_data_US_healthcare[[#This Row],[Age]]&lt;35,"Young",IF(Raw_data_US_healthcare[[#This Row],[Age]]&lt;60,"Middle","Senior"))</f>
        <v>Senior</v>
      </c>
      <c r="E1852" t="s">
        <v>26</v>
      </c>
      <c r="F1852" t="s">
        <v>88</v>
      </c>
      <c r="G1852" t="s">
        <v>88</v>
      </c>
      <c r="H1852" t="s">
        <v>28</v>
      </c>
      <c r="I1852" s="2">
        <v>43985</v>
      </c>
      <c r="J1852" t="s">
        <v>5393</v>
      </c>
      <c r="K1852" t="s">
        <v>5394</v>
      </c>
      <c r="L1852" t="s">
        <v>21</v>
      </c>
      <c r="M1852">
        <v>36285.979500000001</v>
      </c>
      <c r="N1852">
        <v>141</v>
      </c>
      <c r="O1852" t="s">
        <v>43</v>
      </c>
      <c r="P1852" t="s">
        <v>43</v>
      </c>
      <c r="Q1852" s="2">
        <v>43989</v>
      </c>
      <c r="R1852" t="s">
        <v>23</v>
      </c>
      <c r="S1852" t="s">
        <v>45</v>
      </c>
      <c r="T1852">
        <f>_xlfn.DAYS(Raw_data_US_healthcare[[#This Row],[Discharge Date]],Raw_data_US_healthcare[[#This Row],[Date of Admission]])</f>
        <v>4</v>
      </c>
    </row>
    <row r="1853" spans="1:20" x14ac:dyDescent="0.3">
      <c r="A1853" t="s">
        <v>26511</v>
      </c>
      <c r="B1853" t="s">
        <v>5395</v>
      </c>
      <c r="C1853">
        <v>72</v>
      </c>
      <c r="D1853" t="str">
        <f>IF(Raw_data_US_healthcare[[#This Row],[Age]]&lt;35,"Young",IF(Raw_data_US_healthcare[[#This Row],[Age]]&lt;60,"Middle","Senior"))</f>
        <v>Senior</v>
      </c>
      <c r="E1853" t="s">
        <v>16</v>
      </c>
      <c r="F1853" t="s">
        <v>228</v>
      </c>
      <c r="G1853" t="s">
        <v>228</v>
      </c>
      <c r="H1853" t="s">
        <v>69</v>
      </c>
      <c r="I1853" s="2">
        <v>43727</v>
      </c>
      <c r="J1853" t="s">
        <v>5396</v>
      </c>
      <c r="K1853" t="s">
        <v>5397</v>
      </c>
      <c r="L1853" t="s">
        <v>21</v>
      </c>
      <c r="M1853">
        <v>50660.496899999998</v>
      </c>
      <c r="N1853">
        <v>437</v>
      </c>
      <c r="O1853" t="s">
        <v>22</v>
      </c>
      <c r="P1853" t="s">
        <v>22</v>
      </c>
      <c r="Q1853" s="2">
        <v>43731</v>
      </c>
      <c r="R1853" t="s">
        <v>32</v>
      </c>
      <c r="S1853" t="s">
        <v>24</v>
      </c>
      <c r="T1853">
        <f>_xlfn.DAYS(Raw_data_US_healthcare[[#This Row],[Discharge Date]],Raw_data_US_healthcare[[#This Row],[Date of Admission]])</f>
        <v>4</v>
      </c>
    </row>
    <row r="1854" spans="1:20" x14ac:dyDescent="0.3">
      <c r="A1854" t="s">
        <v>26512</v>
      </c>
      <c r="B1854" t="s">
        <v>5398</v>
      </c>
      <c r="C1854">
        <v>75</v>
      </c>
      <c r="D1854" t="str">
        <f>IF(Raw_data_US_healthcare[[#This Row],[Age]]&lt;35,"Young",IF(Raw_data_US_healthcare[[#This Row],[Age]]&lt;60,"Middle","Senior"))</f>
        <v>Senior</v>
      </c>
      <c r="E1854" t="s">
        <v>26</v>
      </c>
      <c r="F1854" t="s">
        <v>27</v>
      </c>
      <c r="G1854" t="s">
        <v>27</v>
      </c>
      <c r="H1854" t="s">
        <v>69</v>
      </c>
      <c r="I1854" s="2">
        <v>43998</v>
      </c>
      <c r="J1854" t="s">
        <v>5399</v>
      </c>
      <c r="K1854" t="s">
        <v>5400</v>
      </c>
      <c r="L1854" t="s">
        <v>21</v>
      </c>
      <c r="M1854">
        <v>4379.2237999999998</v>
      </c>
      <c r="N1854">
        <v>195</v>
      </c>
      <c r="O1854" t="s">
        <v>39</v>
      </c>
      <c r="P1854" t="s">
        <v>39</v>
      </c>
      <c r="Q1854" s="2">
        <v>44004</v>
      </c>
      <c r="R1854" t="s">
        <v>83</v>
      </c>
      <c r="S1854" t="s">
        <v>24</v>
      </c>
      <c r="T1854">
        <f>_xlfn.DAYS(Raw_data_US_healthcare[[#This Row],[Discharge Date]],Raw_data_US_healthcare[[#This Row],[Date of Admission]])</f>
        <v>6</v>
      </c>
    </row>
    <row r="1855" spans="1:20" x14ac:dyDescent="0.3">
      <c r="A1855" t="s">
        <v>26511</v>
      </c>
      <c r="B1855" t="s">
        <v>5401</v>
      </c>
      <c r="C1855">
        <v>80</v>
      </c>
      <c r="D1855" t="str">
        <f>IF(Raw_data_US_healthcare[[#This Row],[Age]]&lt;35,"Young",IF(Raw_data_US_healthcare[[#This Row],[Age]]&lt;60,"Middle","Senior"))</f>
        <v>Senior</v>
      </c>
      <c r="E1855" t="s">
        <v>16</v>
      </c>
      <c r="F1855" t="s">
        <v>17</v>
      </c>
      <c r="G1855" t="s">
        <v>17</v>
      </c>
      <c r="H1855" t="s">
        <v>26514</v>
      </c>
      <c r="I1855" s="2">
        <v>45027</v>
      </c>
      <c r="J1855" t="s">
        <v>5402</v>
      </c>
      <c r="K1855" t="s">
        <v>5403</v>
      </c>
      <c r="L1855" t="s">
        <v>21</v>
      </c>
      <c r="M1855">
        <v>26956.877799999998</v>
      </c>
      <c r="N1855">
        <v>156</v>
      </c>
      <c r="O1855" t="s">
        <v>39</v>
      </c>
      <c r="P1855" t="s">
        <v>39</v>
      </c>
      <c r="Q1855" s="2">
        <v>45054</v>
      </c>
      <c r="R1855" t="s">
        <v>48</v>
      </c>
      <c r="S1855" t="s">
        <v>24</v>
      </c>
      <c r="T1855">
        <f>_xlfn.DAYS(Raw_data_US_healthcare[[#This Row],[Discharge Date]],Raw_data_US_healthcare[[#This Row],[Date of Admission]])</f>
        <v>27</v>
      </c>
    </row>
    <row r="1856" spans="1:20" x14ac:dyDescent="0.3">
      <c r="A1856" t="s">
        <v>26511</v>
      </c>
      <c r="B1856" t="s">
        <v>5404</v>
      </c>
      <c r="C1856">
        <v>18</v>
      </c>
      <c r="D1856" t="str">
        <f>IF(Raw_data_US_healthcare[[#This Row],[Age]]&lt;35,"Young",IF(Raw_data_US_healthcare[[#This Row],[Age]]&lt;60,"Middle","Senior"))</f>
        <v>Young</v>
      </c>
      <c r="E1856" t="s">
        <v>16</v>
      </c>
      <c r="F1856" t="s">
        <v>35</v>
      </c>
      <c r="G1856" t="s">
        <v>35</v>
      </c>
      <c r="H1856" t="s">
        <v>28</v>
      </c>
      <c r="I1856" s="2">
        <v>44982</v>
      </c>
      <c r="J1856" t="s">
        <v>5405</v>
      </c>
      <c r="K1856" t="s">
        <v>5406</v>
      </c>
      <c r="L1856" t="s">
        <v>52</v>
      </c>
      <c r="M1856">
        <v>12096.9177</v>
      </c>
      <c r="N1856">
        <v>348</v>
      </c>
      <c r="O1856" t="s">
        <v>39</v>
      </c>
      <c r="P1856" t="s">
        <v>39</v>
      </c>
      <c r="Q1856" s="2">
        <v>44994</v>
      </c>
      <c r="R1856" t="s">
        <v>48</v>
      </c>
      <c r="S1856" t="s">
        <v>45</v>
      </c>
      <c r="T1856">
        <f>_xlfn.DAYS(Raw_data_US_healthcare[[#This Row],[Discharge Date]],Raw_data_US_healthcare[[#This Row],[Date of Admission]])</f>
        <v>12</v>
      </c>
    </row>
    <row r="1857" spans="1:20" x14ac:dyDescent="0.3">
      <c r="A1857" t="s">
        <v>26511</v>
      </c>
      <c r="B1857" t="s">
        <v>5407</v>
      </c>
      <c r="C1857">
        <v>64</v>
      </c>
      <c r="D1857" t="str">
        <f>IF(Raw_data_US_healthcare[[#This Row],[Age]]&lt;35,"Young",IF(Raw_data_US_healthcare[[#This Row],[Age]]&lt;60,"Middle","Senior"))</f>
        <v>Senior</v>
      </c>
      <c r="E1857" t="s">
        <v>16</v>
      </c>
      <c r="F1857" t="s">
        <v>35</v>
      </c>
      <c r="G1857" t="s">
        <v>35</v>
      </c>
      <c r="H1857" t="s">
        <v>26516</v>
      </c>
      <c r="I1857" s="2">
        <v>44949</v>
      </c>
      <c r="J1857" t="s">
        <v>5408</v>
      </c>
      <c r="K1857" t="s">
        <v>5409</v>
      </c>
      <c r="L1857" t="s">
        <v>21</v>
      </c>
      <c r="M1857">
        <v>17935.513999999999</v>
      </c>
      <c r="N1857">
        <v>332</v>
      </c>
      <c r="O1857" t="s">
        <v>43</v>
      </c>
      <c r="P1857" t="s">
        <v>43</v>
      </c>
      <c r="Q1857" s="2">
        <v>44962</v>
      </c>
      <c r="R1857" t="s">
        <v>48</v>
      </c>
      <c r="S1857" t="s">
        <v>45</v>
      </c>
      <c r="T1857">
        <f>_xlfn.DAYS(Raw_data_US_healthcare[[#This Row],[Discharge Date]],Raw_data_US_healthcare[[#This Row],[Date of Admission]])</f>
        <v>13</v>
      </c>
    </row>
    <row r="1858" spans="1:20" x14ac:dyDescent="0.3">
      <c r="A1858" t="s">
        <v>26512</v>
      </c>
      <c r="B1858" t="s">
        <v>5410</v>
      </c>
      <c r="C1858">
        <v>54</v>
      </c>
      <c r="D1858" t="str">
        <f>IF(Raw_data_US_healthcare[[#This Row],[Age]]&lt;35,"Young",IF(Raw_data_US_healthcare[[#This Row],[Age]]&lt;60,"Middle","Senior"))</f>
        <v>Middle</v>
      </c>
      <c r="E1858" t="s">
        <v>26</v>
      </c>
      <c r="F1858" t="s">
        <v>27</v>
      </c>
      <c r="G1858" t="s">
        <v>27</v>
      </c>
      <c r="H1858" t="s">
        <v>26516</v>
      </c>
      <c r="I1858" s="2">
        <v>43996</v>
      </c>
      <c r="J1858" t="s">
        <v>5411</v>
      </c>
      <c r="K1858" t="s">
        <v>5412</v>
      </c>
      <c r="L1858" t="s">
        <v>56</v>
      </c>
      <c r="M1858">
        <v>6944.4871000000003</v>
      </c>
      <c r="N1858">
        <v>351</v>
      </c>
      <c r="O1858" t="s">
        <v>22</v>
      </c>
      <c r="P1858" t="s">
        <v>22</v>
      </c>
      <c r="Q1858" s="2">
        <v>44012</v>
      </c>
      <c r="R1858" t="s">
        <v>48</v>
      </c>
      <c r="S1858" t="s">
        <v>33</v>
      </c>
      <c r="T1858">
        <f>_xlfn.DAYS(Raw_data_US_healthcare[[#This Row],[Discharge Date]],Raw_data_US_healthcare[[#This Row],[Date of Admission]])</f>
        <v>16</v>
      </c>
    </row>
    <row r="1859" spans="1:20" x14ac:dyDescent="0.3">
      <c r="A1859" t="s">
        <v>26511</v>
      </c>
      <c r="B1859" t="s">
        <v>5413</v>
      </c>
      <c r="C1859">
        <v>65</v>
      </c>
      <c r="D1859" t="str">
        <f>IF(Raw_data_US_healthcare[[#This Row],[Age]]&lt;35,"Young",IF(Raw_data_US_healthcare[[#This Row],[Age]]&lt;60,"Middle","Senior"))</f>
        <v>Senior</v>
      </c>
      <c r="E1859" t="s">
        <v>16</v>
      </c>
      <c r="F1859" t="s">
        <v>228</v>
      </c>
      <c r="G1859" t="s">
        <v>228</v>
      </c>
      <c r="H1859" t="s">
        <v>26516</v>
      </c>
      <c r="I1859" s="2">
        <v>44234</v>
      </c>
      <c r="J1859" t="s">
        <v>5414</v>
      </c>
      <c r="K1859" t="s">
        <v>5415</v>
      </c>
      <c r="L1859" t="s">
        <v>21</v>
      </c>
      <c r="M1859">
        <v>19897.658899999999</v>
      </c>
      <c r="N1859">
        <v>479</v>
      </c>
      <c r="O1859" t="s">
        <v>22</v>
      </c>
      <c r="P1859" t="s">
        <v>22</v>
      </c>
      <c r="Q1859" s="2">
        <v>44239</v>
      </c>
      <c r="R1859" t="s">
        <v>44</v>
      </c>
      <c r="S1859" t="s">
        <v>24</v>
      </c>
      <c r="T1859">
        <f>_xlfn.DAYS(Raw_data_US_healthcare[[#This Row],[Discharge Date]],Raw_data_US_healthcare[[#This Row],[Date of Admission]])</f>
        <v>5</v>
      </c>
    </row>
    <row r="1860" spans="1:20" x14ac:dyDescent="0.3">
      <c r="A1860" t="s">
        <v>26511</v>
      </c>
      <c r="B1860" t="s">
        <v>5416</v>
      </c>
      <c r="C1860">
        <v>25</v>
      </c>
      <c r="D1860" t="str">
        <f>IF(Raw_data_US_healthcare[[#This Row],[Age]]&lt;35,"Young",IF(Raw_data_US_healthcare[[#This Row],[Age]]&lt;60,"Middle","Senior"))</f>
        <v>Young</v>
      </c>
      <c r="E1860" t="s">
        <v>16</v>
      </c>
      <c r="F1860" t="s">
        <v>228</v>
      </c>
      <c r="G1860" t="s">
        <v>228</v>
      </c>
      <c r="H1860" t="s">
        <v>26516</v>
      </c>
      <c r="I1860" s="2">
        <v>43429</v>
      </c>
      <c r="J1860" t="s">
        <v>5417</v>
      </c>
      <c r="K1860" t="s">
        <v>5418</v>
      </c>
      <c r="L1860" t="s">
        <v>56</v>
      </c>
      <c r="M1860">
        <v>17116.964100000001</v>
      </c>
      <c r="N1860">
        <v>291</v>
      </c>
      <c r="O1860" t="s">
        <v>22</v>
      </c>
      <c r="P1860" t="s">
        <v>22</v>
      </c>
      <c r="Q1860" s="2">
        <v>43448</v>
      </c>
      <c r="R1860" t="s">
        <v>48</v>
      </c>
      <c r="S1860" t="s">
        <v>33</v>
      </c>
      <c r="T1860">
        <f>_xlfn.DAYS(Raw_data_US_healthcare[[#This Row],[Discharge Date]],Raw_data_US_healthcare[[#This Row],[Date of Admission]])</f>
        <v>19</v>
      </c>
    </row>
    <row r="1861" spans="1:20" x14ac:dyDescent="0.3">
      <c r="A1861" t="s">
        <v>26511</v>
      </c>
      <c r="B1861" t="s">
        <v>5419</v>
      </c>
      <c r="C1861">
        <v>31</v>
      </c>
      <c r="D1861" t="str">
        <f>IF(Raw_data_US_healthcare[[#This Row],[Age]]&lt;35,"Young",IF(Raw_data_US_healthcare[[#This Row],[Age]]&lt;60,"Middle","Senior"))</f>
        <v>Young</v>
      </c>
      <c r="E1861" t="s">
        <v>16</v>
      </c>
      <c r="F1861" t="s">
        <v>17</v>
      </c>
      <c r="G1861" t="s">
        <v>17</v>
      </c>
      <c r="H1861" t="s">
        <v>18</v>
      </c>
      <c r="I1861" s="2">
        <v>44056</v>
      </c>
      <c r="J1861" t="s">
        <v>5420</v>
      </c>
      <c r="K1861" t="s">
        <v>5421</v>
      </c>
      <c r="L1861" t="s">
        <v>60</v>
      </c>
      <c r="M1861">
        <v>56780.773000000001</v>
      </c>
      <c r="N1861">
        <v>453</v>
      </c>
      <c r="O1861" t="s">
        <v>39</v>
      </c>
      <c r="P1861" t="s">
        <v>39</v>
      </c>
      <c r="Q1861" s="2">
        <v>44060</v>
      </c>
      <c r="R1861" t="s">
        <v>44</v>
      </c>
      <c r="S1861" t="s">
        <v>33</v>
      </c>
      <c r="T1861">
        <f>_xlfn.DAYS(Raw_data_US_healthcare[[#This Row],[Discharge Date]],Raw_data_US_healthcare[[#This Row],[Date of Admission]])</f>
        <v>4</v>
      </c>
    </row>
    <row r="1862" spans="1:20" x14ac:dyDescent="0.3">
      <c r="A1862" t="s">
        <v>26512</v>
      </c>
      <c r="B1862" t="s">
        <v>5422</v>
      </c>
      <c r="C1862">
        <v>23</v>
      </c>
      <c r="D1862" t="str">
        <f>IF(Raw_data_US_healthcare[[#This Row],[Age]]&lt;35,"Young",IF(Raw_data_US_healthcare[[#This Row],[Age]]&lt;60,"Middle","Senior"))</f>
        <v>Young</v>
      </c>
      <c r="E1862" t="s">
        <v>26</v>
      </c>
      <c r="F1862" t="s">
        <v>62</v>
      </c>
      <c r="G1862" t="s">
        <v>62</v>
      </c>
      <c r="H1862" t="s">
        <v>18</v>
      </c>
      <c r="I1862" s="2">
        <v>43579</v>
      </c>
      <c r="J1862" t="s">
        <v>5423</v>
      </c>
      <c r="K1862" t="s">
        <v>5424</v>
      </c>
      <c r="L1862" t="s">
        <v>60</v>
      </c>
      <c r="M1862">
        <v>27599.551100000001</v>
      </c>
      <c r="N1862">
        <v>121</v>
      </c>
      <c r="O1862" t="s">
        <v>43</v>
      </c>
      <c r="P1862" t="s">
        <v>43</v>
      </c>
      <c r="Q1862" s="2">
        <v>43607</v>
      </c>
      <c r="R1862" t="s">
        <v>32</v>
      </c>
      <c r="S1862" t="s">
        <v>33</v>
      </c>
      <c r="T1862">
        <f>_xlfn.DAYS(Raw_data_US_healthcare[[#This Row],[Discharge Date]],Raw_data_US_healthcare[[#This Row],[Date of Admission]])</f>
        <v>28</v>
      </c>
    </row>
    <row r="1863" spans="1:20" x14ac:dyDescent="0.3">
      <c r="A1863" t="s">
        <v>26512</v>
      </c>
      <c r="B1863" t="s">
        <v>5425</v>
      </c>
      <c r="C1863">
        <v>60</v>
      </c>
      <c r="D1863" t="str">
        <f>IF(Raw_data_US_healthcare[[#This Row],[Age]]&lt;35,"Young",IF(Raw_data_US_healthcare[[#This Row],[Age]]&lt;60,"Middle","Senior"))</f>
        <v>Senior</v>
      </c>
      <c r="E1863" t="s">
        <v>26</v>
      </c>
      <c r="F1863" t="s">
        <v>113</v>
      </c>
      <c r="G1863" t="s">
        <v>113</v>
      </c>
      <c r="H1863" t="s">
        <v>36</v>
      </c>
      <c r="I1863" s="2">
        <v>44973</v>
      </c>
      <c r="J1863" t="s">
        <v>5426</v>
      </c>
      <c r="K1863" t="s">
        <v>5427</v>
      </c>
      <c r="L1863" t="s">
        <v>21</v>
      </c>
      <c r="M1863">
        <v>14281.056500000001</v>
      </c>
      <c r="N1863">
        <v>382</v>
      </c>
      <c r="O1863" t="s">
        <v>22</v>
      </c>
      <c r="P1863" t="s">
        <v>22</v>
      </c>
      <c r="Q1863" s="2">
        <v>44976</v>
      </c>
      <c r="R1863" t="s">
        <v>23</v>
      </c>
      <c r="S1863" t="s">
        <v>24</v>
      </c>
      <c r="T1863">
        <f>_xlfn.DAYS(Raw_data_US_healthcare[[#This Row],[Discharge Date]],Raw_data_US_healthcare[[#This Row],[Date of Admission]])</f>
        <v>3</v>
      </c>
    </row>
    <row r="1864" spans="1:20" x14ac:dyDescent="0.3">
      <c r="A1864" t="s">
        <v>26512</v>
      </c>
      <c r="B1864" t="s">
        <v>5428</v>
      </c>
      <c r="C1864">
        <v>67</v>
      </c>
      <c r="D1864" t="str">
        <f>IF(Raw_data_US_healthcare[[#This Row],[Age]]&lt;35,"Young",IF(Raw_data_US_healthcare[[#This Row],[Age]]&lt;60,"Middle","Senior"))</f>
        <v>Senior</v>
      </c>
      <c r="E1864" t="s">
        <v>26</v>
      </c>
      <c r="F1864" t="s">
        <v>27</v>
      </c>
      <c r="G1864" t="s">
        <v>27</v>
      </c>
      <c r="H1864" t="s">
        <v>28</v>
      </c>
      <c r="I1864" s="2">
        <v>44612</v>
      </c>
      <c r="J1864" t="s">
        <v>5429</v>
      </c>
      <c r="K1864" t="s">
        <v>5430</v>
      </c>
      <c r="L1864" t="s">
        <v>21</v>
      </c>
      <c r="M1864">
        <v>44603.8577</v>
      </c>
      <c r="N1864">
        <v>288</v>
      </c>
      <c r="O1864" t="s">
        <v>43</v>
      </c>
      <c r="P1864" t="s">
        <v>43</v>
      </c>
      <c r="Q1864" s="2">
        <v>44625</v>
      </c>
      <c r="R1864" t="s">
        <v>32</v>
      </c>
      <c r="S1864" t="s">
        <v>24</v>
      </c>
      <c r="T1864">
        <f>_xlfn.DAYS(Raw_data_US_healthcare[[#This Row],[Discharge Date]],Raw_data_US_healthcare[[#This Row],[Date of Admission]])</f>
        <v>13</v>
      </c>
    </row>
    <row r="1865" spans="1:20" x14ac:dyDescent="0.3">
      <c r="A1865" t="s">
        <v>26511</v>
      </c>
      <c r="B1865" t="s">
        <v>5431</v>
      </c>
      <c r="C1865">
        <v>18</v>
      </c>
      <c r="D1865" t="str">
        <f>IF(Raw_data_US_healthcare[[#This Row],[Age]]&lt;35,"Young",IF(Raw_data_US_healthcare[[#This Row],[Age]]&lt;60,"Middle","Senior"))</f>
        <v>Young</v>
      </c>
      <c r="E1865" t="s">
        <v>16</v>
      </c>
      <c r="F1865" t="s">
        <v>27</v>
      </c>
      <c r="G1865" t="s">
        <v>27</v>
      </c>
      <c r="H1865" t="s">
        <v>36</v>
      </c>
      <c r="I1865" s="2">
        <v>43846</v>
      </c>
      <c r="J1865" t="s">
        <v>5432</v>
      </c>
      <c r="K1865" t="s">
        <v>5433</v>
      </c>
      <c r="L1865" t="s">
        <v>52</v>
      </c>
      <c r="M1865">
        <v>5504.2667000000001</v>
      </c>
      <c r="N1865">
        <v>266</v>
      </c>
      <c r="O1865" t="s">
        <v>39</v>
      </c>
      <c r="P1865" t="s">
        <v>39</v>
      </c>
      <c r="Q1865" s="2">
        <v>43867</v>
      </c>
      <c r="R1865" t="s">
        <v>44</v>
      </c>
      <c r="S1865" t="s">
        <v>24</v>
      </c>
      <c r="T1865">
        <f>_xlfn.DAYS(Raw_data_US_healthcare[[#This Row],[Discharge Date]],Raw_data_US_healthcare[[#This Row],[Date of Admission]])</f>
        <v>21</v>
      </c>
    </row>
    <row r="1866" spans="1:20" x14ac:dyDescent="0.3">
      <c r="A1866" t="s">
        <v>26511</v>
      </c>
      <c r="B1866" t="s">
        <v>5434</v>
      </c>
      <c r="C1866">
        <v>51</v>
      </c>
      <c r="D1866" t="str">
        <f>IF(Raw_data_US_healthcare[[#This Row],[Age]]&lt;35,"Young",IF(Raw_data_US_healthcare[[#This Row],[Age]]&lt;60,"Middle","Senior"))</f>
        <v>Middle</v>
      </c>
      <c r="E1866" t="s">
        <v>16</v>
      </c>
      <c r="F1866" t="s">
        <v>17</v>
      </c>
      <c r="G1866" t="s">
        <v>17</v>
      </c>
      <c r="H1866" t="s">
        <v>26516</v>
      </c>
      <c r="I1866" s="2">
        <v>43647</v>
      </c>
      <c r="J1866" t="s">
        <v>5435</v>
      </c>
      <c r="K1866" t="s">
        <v>5436</v>
      </c>
      <c r="L1866" t="s">
        <v>31</v>
      </c>
      <c r="M1866">
        <v>30897.3727</v>
      </c>
      <c r="N1866">
        <v>397</v>
      </c>
      <c r="O1866" t="s">
        <v>43</v>
      </c>
      <c r="P1866" t="s">
        <v>43</v>
      </c>
      <c r="Q1866" s="2">
        <v>43654</v>
      </c>
      <c r="R1866" t="s">
        <v>48</v>
      </c>
      <c r="S1866" t="s">
        <v>45</v>
      </c>
      <c r="T1866">
        <f>_xlfn.DAYS(Raw_data_US_healthcare[[#This Row],[Discharge Date]],Raw_data_US_healthcare[[#This Row],[Date of Admission]])</f>
        <v>7</v>
      </c>
    </row>
    <row r="1867" spans="1:20" x14ac:dyDescent="0.3">
      <c r="A1867" t="s">
        <v>26512</v>
      </c>
      <c r="B1867" t="s">
        <v>5437</v>
      </c>
      <c r="C1867">
        <v>39</v>
      </c>
      <c r="D1867" t="str">
        <f>IF(Raw_data_US_healthcare[[#This Row],[Age]]&lt;35,"Young",IF(Raw_data_US_healthcare[[#This Row],[Age]]&lt;60,"Middle","Senior"))</f>
        <v>Middle</v>
      </c>
      <c r="E1867" t="s">
        <v>26</v>
      </c>
      <c r="F1867" t="s">
        <v>228</v>
      </c>
      <c r="G1867" t="s">
        <v>228</v>
      </c>
      <c r="H1867" t="s">
        <v>69</v>
      </c>
      <c r="I1867" s="2">
        <v>44937</v>
      </c>
      <c r="J1867" t="s">
        <v>5438</v>
      </c>
      <c r="K1867" t="s">
        <v>5439</v>
      </c>
      <c r="L1867" t="s">
        <v>60</v>
      </c>
      <c r="M1867">
        <v>11369.0803</v>
      </c>
      <c r="N1867">
        <v>467</v>
      </c>
      <c r="O1867" t="s">
        <v>39</v>
      </c>
      <c r="P1867" t="s">
        <v>39</v>
      </c>
      <c r="Q1867" s="2">
        <v>44946</v>
      </c>
      <c r="R1867" t="s">
        <v>83</v>
      </c>
      <c r="S1867" t="s">
        <v>33</v>
      </c>
      <c r="T1867">
        <f>_xlfn.DAYS(Raw_data_US_healthcare[[#This Row],[Discharge Date]],Raw_data_US_healthcare[[#This Row],[Date of Admission]])</f>
        <v>9</v>
      </c>
    </row>
    <row r="1868" spans="1:20" x14ac:dyDescent="0.3">
      <c r="A1868" t="s">
        <v>26511</v>
      </c>
      <c r="B1868" t="s">
        <v>5440</v>
      </c>
      <c r="C1868">
        <v>73</v>
      </c>
      <c r="D1868" t="str">
        <f>IF(Raw_data_US_healthcare[[#This Row],[Age]]&lt;35,"Young",IF(Raw_data_US_healthcare[[#This Row],[Age]]&lt;60,"Middle","Senior"))</f>
        <v>Senior</v>
      </c>
      <c r="E1868" t="s">
        <v>16</v>
      </c>
      <c r="F1868" t="s">
        <v>49</v>
      </c>
      <c r="G1868" t="s">
        <v>49</v>
      </c>
      <c r="H1868" t="s">
        <v>69</v>
      </c>
      <c r="I1868" s="2">
        <v>44982</v>
      </c>
      <c r="J1868" t="s">
        <v>5441</v>
      </c>
      <c r="K1868" t="s">
        <v>5442</v>
      </c>
      <c r="L1868" t="s">
        <v>21</v>
      </c>
      <c r="M1868">
        <v>58729.108899999999</v>
      </c>
      <c r="N1868">
        <v>154</v>
      </c>
      <c r="O1868" t="s">
        <v>22</v>
      </c>
      <c r="P1868" t="s">
        <v>22</v>
      </c>
      <c r="Q1868" s="2">
        <v>44991</v>
      </c>
      <c r="R1868" t="s">
        <v>23</v>
      </c>
      <c r="S1868" t="s">
        <v>24</v>
      </c>
      <c r="T1868">
        <f>_xlfn.DAYS(Raw_data_US_healthcare[[#This Row],[Discharge Date]],Raw_data_US_healthcare[[#This Row],[Date of Admission]])</f>
        <v>9</v>
      </c>
    </row>
    <row r="1869" spans="1:20" x14ac:dyDescent="0.3">
      <c r="A1869" t="s">
        <v>26512</v>
      </c>
      <c r="B1869" t="s">
        <v>5443</v>
      </c>
      <c r="C1869">
        <v>62</v>
      </c>
      <c r="D1869" t="str">
        <f>IF(Raw_data_US_healthcare[[#This Row],[Age]]&lt;35,"Young",IF(Raw_data_US_healthcare[[#This Row],[Age]]&lt;60,"Middle","Senior"))</f>
        <v>Senior</v>
      </c>
      <c r="E1869" t="s">
        <v>26</v>
      </c>
      <c r="F1869" t="s">
        <v>17</v>
      </c>
      <c r="G1869" t="s">
        <v>17</v>
      </c>
      <c r="H1869" t="s">
        <v>28</v>
      </c>
      <c r="I1869" s="2">
        <v>45214</v>
      </c>
      <c r="J1869" t="s">
        <v>5444</v>
      </c>
      <c r="K1869" t="s">
        <v>5445</v>
      </c>
      <c r="L1869" t="s">
        <v>21</v>
      </c>
      <c r="M1869">
        <v>2765.1048999999998</v>
      </c>
      <c r="N1869">
        <v>231</v>
      </c>
      <c r="O1869" t="s">
        <v>43</v>
      </c>
      <c r="P1869" t="s">
        <v>43</v>
      </c>
      <c r="Q1869" s="2">
        <v>45218</v>
      </c>
      <c r="R1869" t="s">
        <v>44</v>
      </c>
      <c r="S1869" t="s">
        <v>33</v>
      </c>
      <c r="T1869">
        <f>_xlfn.DAYS(Raw_data_US_healthcare[[#This Row],[Discharge Date]],Raw_data_US_healthcare[[#This Row],[Date of Admission]])</f>
        <v>4</v>
      </c>
    </row>
    <row r="1870" spans="1:20" x14ac:dyDescent="0.3">
      <c r="A1870" t="s">
        <v>26512</v>
      </c>
      <c r="B1870" t="s">
        <v>5446</v>
      </c>
      <c r="C1870">
        <v>81</v>
      </c>
      <c r="D1870" t="str">
        <f>IF(Raw_data_US_healthcare[[#This Row],[Age]]&lt;35,"Young",IF(Raw_data_US_healthcare[[#This Row],[Age]]&lt;60,"Middle","Senior"))</f>
        <v>Senior</v>
      </c>
      <c r="E1870" t="s">
        <v>26</v>
      </c>
      <c r="F1870" t="s">
        <v>17</v>
      </c>
      <c r="G1870" t="s">
        <v>17</v>
      </c>
      <c r="H1870" t="s">
        <v>26516</v>
      </c>
      <c r="I1870" s="2">
        <v>44501</v>
      </c>
      <c r="J1870" t="s">
        <v>5447</v>
      </c>
      <c r="K1870" t="s">
        <v>5448</v>
      </c>
      <c r="L1870" t="s">
        <v>21</v>
      </c>
      <c r="M1870">
        <v>11492.171200000001</v>
      </c>
      <c r="N1870">
        <v>280</v>
      </c>
      <c r="O1870" t="s">
        <v>22</v>
      </c>
      <c r="P1870" t="s">
        <v>22</v>
      </c>
      <c r="Q1870" s="2">
        <v>44523</v>
      </c>
      <c r="R1870" t="s">
        <v>32</v>
      </c>
      <c r="S1870" t="s">
        <v>33</v>
      </c>
      <c r="T1870">
        <f>_xlfn.DAYS(Raw_data_US_healthcare[[#This Row],[Discharge Date]],Raw_data_US_healthcare[[#This Row],[Date of Admission]])</f>
        <v>22</v>
      </c>
    </row>
    <row r="1871" spans="1:20" x14ac:dyDescent="0.3">
      <c r="A1871" t="s">
        <v>26511</v>
      </c>
      <c r="B1871" t="s">
        <v>5449</v>
      </c>
      <c r="C1871">
        <v>56</v>
      </c>
      <c r="D1871" t="str">
        <f>IF(Raw_data_US_healthcare[[#This Row],[Age]]&lt;35,"Young",IF(Raw_data_US_healthcare[[#This Row],[Age]]&lt;60,"Middle","Senior"))</f>
        <v>Middle</v>
      </c>
      <c r="E1871" t="s">
        <v>16</v>
      </c>
      <c r="F1871" t="s">
        <v>27</v>
      </c>
      <c r="G1871" t="s">
        <v>27</v>
      </c>
      <c r="H1871" t="s">
        <v>26514</v>
      </c>
      <c r="I1871" s="2">
        <v>44370</v>
      </c>
      <c r="J1871" t="s">
        <v>5450</v>
      </c>
      <c r="K1871" t="s">
        <v>3869</v>
      </c>
      <c r="L1871" t="s">
        <v>21</v>
      </c>
      <c r="M1871">
        <v>16287.4535</v>
      </c>
      <c r="N1871">
        <v>254</v>
      </c>
      <c r="O1871" t="s">
        <v>43</v>
      </c>
      <c r="P1871" t="s">
        <v>43</v>
      </c>
      <c r="Q1871" s="2">
        <v>44377</v>
      </c>
      <c r="R1871" t="s">
        <v>44</v>
      </c>
      <c r="S1871" t="s">
        <v>45</v>
      </c>
      <c r="T1871">
        <f>_xlfn.DAYS(Raw_data_US_healthcare[[#This Row],[Discharge Date]],Raw_data_US_healthcare[[#This Row],[Date of Admission]])</f>
        <v>7</v>
      </c>
    </row>
    <row r="1872" spans="1:20" x14ac:dyDescent="0.3">
      <c r="A1872" t="s">
        <v>26512</v>
      </c>
      <c r="B1872" t="s">
        <v>5451</v>
      </c>
      <c r="C1872">
        <v>57</v>
      </c>
      <c r="D1872" t="str">
        <f>IF(Raw_data_US_healthcare[[#This Row],[Age]]&lt;35,"Young",IF(Raw_data_US_healthcare[[#This Row],[Age]]&lt;60,"Middle","Senior"))</f>
        <v>Middle</v>
      </c>
      <c r="E1872" t="s">
        <v>26</v>
      </c>
      <c r="F1872" t="s">
        <v>62</v>
      </c>
      <c r="G1872" t="s">
        <v>62</v>
      </c>
      <c r="H1872" t="s">
        <v>36</v>
      </c>
      <c r="I1872" s="2">
        <v>44770</v>
      </c>
      <c r="J1872" t="s">
        <v>5452</v>
      </c>
      <c r="K1872" t="s">
        <v>5453</v>
      </c>
      <c r="L1872" t="s">
        <v>60</v>
      </c>
      <c r="M1872">
        <v>1620.6306</v>
      </c>
      <c r="N1872">
        <v>287</v>
      </c>
      <c r="O1872" t="s">
        <v>22</v>
      </c>
      <c r="P1872" t="s">
        <v>22</v>
      </c>
      <c r="Q1872" s="2">
        <v>44773</v>
      </c>
      <c r="R1872" t="s">
        <v>48</v>
      </c>
      <c r="S1872" t="s">
        <v>45</v>
      </c>
      <c r="T1872">
        <f>_xlfn.DAYS(Raw_data_US_healthcare[[#This Row],[Discharge Date]],Raw_data_US_healthcare[[#This Row],[Date of Admission]])</f>
        <v>3</v>
      </c>
    </row>
    <row r="1873" spans="1:20" x14ac:dyDescent="0.3">
      <c r="A1873" t="s">
        <v>26512</v>
      </c>
      <c r="B1873" t="s">
        <v>5454</v>
      </c>
      <c r="C1873">
        <v>24</v>
      </c>
      <c r="D1873" t="str">
        <f>IF(Raw_data_US_healthcare[[#This Row],[Age]]&lt;35,"Young",IF(Raw_data_US_healthcare[[#This Row],[Age]]&lt;60,"Middle","Senior"))</f>
        <v>Young</v>
      </c>
      <c r="E1873" t="s">
        <v>26</v>
      </c>
      <c r="F1873" t="s">
        <v>17</v>
      </c>
      <c r="G1873" t="s">
        <v>17</v>
      </c>
      <c r="H1873" t="s">
        <v>28</v>
      </c>
      <c r="I1873" s="2">
        <v>44035</v>
      </c>
      <c r="J1873" t="s">
        <v>5455</v>
      </c>
      <c r="K1873" t="s">
        <v>5456</v>
      </c>
      <c r="L1873" t="s">
        <v>60</v>
      </c>
      <c r="M1873">
        <v>18679.0458</v>
      </c>
      <c r="N1873">
        <v>427</v>
      </c>
      <c r="O1873" t="s">
        <v>39</v>
      </c>
      <c r="P1873" t="s">
        <v>39</v>
      </c>
      <c r="Q1873" s="2">
        <v>44065</v>
      </c>
      <c r="R1873" t="s">
        <v>83</v>
      </c>
      <c r="S1873" t="s">
        <v>33</v>
      </c>
      <c r="T1873">
        <f>_xlfn.DAYS(Raw_data_US_healthcare[[#This Row],[Discharge Date]],Raw_data_US_healthcare[[#This Row],[Date of Admission]])</f>
        <v>30</v>
      </c>
    </row>
    <row r="1874" spans="1:20" x14ac:dyDescent="0.3">
      <c r="A1874" t="s">
        <v>26512</v>
      </c>
      <c r="B1874" t="s">
        <v>5457</v>
      </c>
      <c r="C1874">
        <v>38</v>
      </c>
      <c r="D1874" t="str">
        <f>IF(Raw_data_US_healthcare[[#This Row],[Age]]&lt;35,"Young",IF(Raw_data_US_healthcare[[#This Row],[Age]]&lt;60,"Middle","Senior"))</f>
        <v>Middle</v>
      </c>
      <c r="E1874" t="s">
        <v>26</v>
      </c>
      <c r="F1874" t="s">
        <v>113</v>
      </c>
      <c r="G1874" t="s">
        <v>113</v>
      </c>
      <c r="H1874" t="s">
        <v>26516</v>
      </c>
      <c r="I1874" s="2">
        <v>43723</v>
      </c>
      <c r="J1874" t="s">
        <v>5458</v>
      </c>
      <c r="K1874" t="s">
        <v>5459</v>
      </c>
      <c r="L1874" t="s">
        <v>31</v>
      </c>
      <c r="M1874">
        <v>20087.1502</v>
      </c>
      <c r="N1874">
        <v>142</v>
      </c>
      <c r="O1874" t="s">
        <v>22</v>
      </c>
      <c r="P1874" t="s">
        <v>22</v>
      </c>
      <c r="Q1874" s="2">
        <v>43746</v>
      </c>
      <c r="R1874" t="s">
        <v>32</v>
      </c>
      <c r="S1874" t="s">
        <v>24</v>
      </c>
      <c r="T1874">
        <f>_xlfn.DAYS(Raw_data_US_healthcare[[#This Row],[Discharge Date]],Raw_data_US_healthcare[[#This Row],[Date of Admission]])</f>
        <v>23</v>
      </c>
    </row>
    <row r="1875" spans="1:20" x14ac:dyDescent="0.3">
      <c r="A1875" t="s">
        <v>26511</v>
      </c>
      <c r="B1875" t="s">
        <v>5460</v>
      </c>
      <c r="C1875">
        <v>30</v>
      </c>
      <c r="D1875" t="str">
        <f>IF(Raw_data_US_healthcare[[#This Row],[Age]]&lt;35,"Young",IF(Raw_data_US_healthcare[[#This Row],[Age]]&lt;60,"Middle","Senior"))</f>
        <v>Young</v>
      </c>
      <c r="E1875" t="s">
        <v>16</v>
      </c>
      <c r="F1875" t="s">
        <v>113</v>
      </c>
      <c r="G1875" t="s">
        <v>113</v>
      </c>
      <c r="H1875" t="s">
        <v>28</v>
      </c>
      <c r="I1875" s="2">
        <v>43665</v>
      </c>
      <c r="J1875" t="s">
        <v>5461</v>
      </c>
      <c r="K1875" t="s">
        <v>5462</v>
      </c>
      <c r="L1875" t="s">
        <v>31</v>
      </c>
      <c r="M1875">
        <v>39527.195899999999</v>
      </c>
      <c r="N1875">
        <v>106</v>
      </c>
      <c r="O1875" t="s">
        <v>39</v>
      </c>
      <c r="P1875" t="s">
        <v>39</v>
      </c>
      <c r="Q1875" s="2">
        <v>43670</v>
      </c>
      <c r="R1875" t="s">
        <v>32</v>
      </c>
      <c r="S1875" t="s">
        <v>24</v>
      </c>
      <c r="T1875">
        <f>_xlfn.DAYS(Raw_data_US_healthcare[[#This Row],[Discharge Date]],Raw_data_US_healthcare[[#This Row],[Date of Admission]])</f>
        <v>5</v>
      </c>
    </row>
    <row r="1876" spans="1:20" x14ac:dyDescent="0.3">
      <c r="A1876" t="s">
        <v>26511</v>
      </c>
      <c r="B1876" t="s">
        <v>5463</v>
      </c>
      <c r="C1876">
        <v>71</v>
      </c>
      <c r="D1876" t="str">
        <f>IF(Raw_data_US_healthcare[[#This Row],[Age]]&lt;35,"Young",IF(Raw_data_US_healthcare[[#This Row],[Age]]&lt;60,"Middle","Senior"))</f>
        <v>Senior</v>
      </c>
      <c r="E1876" t="s">
        <v>16</v>
      </c>
      <c r="F1876" t="s">
        <v>17</v>
      </c>
      <c r="G1876" t="s">
        <v>17</v>
      </c>
      <c r="H1876" t="s">
        <v>26514</v>
      </c>
      <c r="I1876" s="2">
        <v>43534</v>
      </c>
      <c r="J1876" t="s">
        <v>5464</v>
      </c>
      <c r="K1876" t="s">
        <v>5465</v>
      </c>
      <c r="L1876" t="s">
        <v>21</v>
      </c>
      <c r="M1876">
        <v>22051.7886</v>
      </c>
      <c r="N1876">
        <v>162</v>
      </c>
      <c r="O1876" t="s">
        <v>43</v>
      </c>
      <c r="P1876" t="s">
        <v>43</v>
      </c>
      <c r="Q1876" s="2">
        <v>43557</v>
      </c>
      <c r="R1876" t="s">
        <v>32</v>
      </c>
      <c r="S1876" t="s">
        <v>33</v>
      </c>
      <c r="T1876">
        <f>_xlfn.DAYS(Raw_data_US_healthcare[[#This Row],[Discharge Date]],Raw_data_US_healthcare[[#This Row],[Date of Admission]])</f>
        <v>23</v>
      </c>
    </row>
    <row r="1877" spans="1:20" x14ac:dyDescent="0.3">
      <c r="A1877" t="s">
        <v>26512</v>
      </c>
      <c r="B1877" t="s">
        <v>5466</v>
      </c>
      <c r="C1877">
        <v>33</v>
      </c>
      <c r="D1877" t="str">
        <f>IF(Raw_data_US_healthcare[[#This Row],[Age]]&lt;35,"Young",IF(Raw_data_US_healthcare[[#This Row],[Age]]&lt;60,"Middle","Senior"))</f>
        <v>Young</v>
      </c>
      <c r="E1877" t="s">
        <v>26</v>
      </c>
      <c r="F1877" t="s">
        <v>62</v>
      </c>
      <c r="G1877" t="s">
        <v>62</v>
      </c>
      <c r="H1877" t="s">
        <v>36</v>
      </c>
      <c r="I1877" s="2">
        <v>44630</v>
      </c>
      <c r="J1877" t="s">
        <v>5467</v>
      </c>
      <c r="K1877" t="s">
        <v>5468</v>
      </c>
      <c r="L1877" t="s">
        <v>31</v>
      </c>
      <c r="M1877">
        <v>4865.9553999999998</v>
      </c>
      <c r="N1877">
        <v>349</v>
      </c>
      <c r="O1877" t="s">
        <v>22</v>
      </c>
      <c r="P1877" t="s">
        <v>22</v>
      </c>
      <c r="Q1877" s="2">
        <v>44632</v>
      </c>
      <c r="R1877" t="s">
        <v>83</v>
      </c>
      <c r="S1877" t="s">
        <v>24</v>
      </c>
      <c r="T1877">
        <f>_xlfn.DAYS(Raw_data_US_healthcare[[#This Row],[Discharge Date]],Raw_data_US_healthcare[[#This Row],[Date of Admission]])</f>
        <v>2</v>
      </c>
    </row>
    <row r="1878" spans="1:20" x14ac:dyDescent="0.3">
      <c r="A1878" t="s">
        <v>26512</v>
      </c>
      <c r="B1878" t="s">
        <v>5469</v>
      </c>
      <c r="C1878">
        <v>72</v>
      </c>
      <c r="D1878" t="str">
        <f>IF(Raw_data_US_healthcare[[#This Row],[Age]]&lt;35,"Young",IF(Raw_data_US_healthcare[[#This Row],[Age]]&lt;60,"Middle","Senior"))</f>
        <v>Senior</v>
      </c>
      <c r="E1878" t="s">
        <v>26</v>
      </c>
      <c r="F1878" t="s">
        <v>88</v>
      </c>
      <c r="G1878" t="s">
        <v>88</v>
      </c>
      <c r="H1878" t="s">
        <v>36</v>
      </c>
      <c r="I1878" s="2">
        <v>44365</v>
      </c>
      <c r="J1878" t="s">
        <v>5470</v>
      </c>
      <c r="K1878" t="s">
        <v>5471</v>
      </c>
      <c r="L1878" t="s">
        <v>21</v>
      </c>
      <c r="M1878">
        <v>3921.7683000000002</v>
      </c>
      <c r="N1878">
        <v>127</v>
      </c>
      <c r="O1878" t="s">
        <v>43</v>
      </c>
      <c r="P1878" t="s">
        <v>43</v>
      </c>
      <c r="Q1878" s="2">
        <v>44367</v>
      </c>
      <c r="R1878" t="s">
        <v>23</v>
      </c>
      <c r="S1878" t="s">
        <v>33</v>
      </c>
      <c r="T1878">
        <f>_xlfn.DAYS(Raw_data_US_healthcare[[#This Row],[Discharge Date]],Raw_data_US_healthcare[[#This Row],[Date of Admission]])</f>
        <v>2</v>
      </c>
    </row>
    <row r="1879" spans="1:20" x14ac:dyDescent="0.3">
      <c r="A1879" t="s">
        <v>26512</v>
      </c>
      <c r="B1879" t="s">
        <v>5472</v>
      </c>
      <c r="C1879">
        <v>47</v>
      </c>
      <c r="D1879" t="str">
        <f>IF(Raw_data_US_healthcare[[#This Row],[Age]]&lt;35,"Young",IF(Raw_data_US_healthcare[[#This Row],[Age]]&lt;60,"Middle","Senior"))</f>
        <v>Middle</v>
      </c>
      <c r="E1879" t="s">
        <v>26</v>
      </c>
      <c r="F1879" t="s">
        <v>88</v>
      </c>
      <c r="G1879" t="s">
        <v>88</v>
      </c>
      <c r="H1879" t="s">
        <v>36</v>
      </c>
      <c r="I1879" s="2">
        <v>44356</v>
      </c>
      <c r="J1879" t="s">
        <v>5473</v>
      </c>
      <c r="K1879" t="s">
        <v>5474</v>
      </c>
      <c r="L1879" t="s">
        <v>21</v>
      </c>
      <c r="M1879">
        <v>15967.342699999999</v>
      </c>
      <c r="N1879">
        <v>393</v>
      </c>
      <c r="O1879" t="s">
        <v>39</v>
      </c>
      <c r="P1879" t="s">
        <v>39</v>
      </c>
      <c r="Q1879" s="2">
        <v>44376</v>
      </c>
      <c r="R1879" t="s">
        <v>32</v>
      </c>
      <c r="S1879" t="s">
        <v>45</v>
      </c>
      <c r="T1879">
        <f>_xlfn.DAYS(Raw_data_US_healthcare[[#This Row],[Discharge Date]],Raw_data_US_healthcare[[#This Row],[Date of Admission]])</f>
        <v>20</v>
      </c>
    </row>
    <row r="1880" spans="1:20" x14ac:dyDescent="0.3">
      <c r="A1880" t="s">
        <v>26511</v>
      </c>
      <c r="B1880" t="s">
        <v>5475</v>
      </c>
      <c r="C1880">
        <v>29</v>
      </c>
      <c r="D1880" t="str">
        <f>IF(Raw_data_US_healthcare[[#This Row],[Age]]&lt;35,"Young",IF(Raw_data_US_healthcare[[#This Row],[Age]]&lt;60,"Middle","Senior"))</f>
        <v>Young</v>
      </c>
      <c r="E1880" t="s">
        <v>16</v>
      </c>
      <c r="F1880" t="s">
        <v>17</v>
      </c>
      <c r="G1880" t="s">
        <v>17</v>
      </c>
      <c r="H1880" t="s">
        <v>26516</v>
      </c>
      <c r="I1880" s="2">
        <v>44334</v>
      </c>
      <c r="J1880" t="s">
        <v>2544</v>
      </c>
      <c r="K1880" t="s">
        <v>5476</v>
      </c>
      <c r="L1880" t="s">
        <v>56</v>
      </c>
      <c r="M1880">
        <v>34237.434099999999</v>
      </c>
      <c r="N1880">
        <v>105</v>
      </c>
      <c r="O1880" t="s">
        <v>22</v>
      </c>
      <c r="P1880" t="s">
        <v>22</v>
      </c>
      <c r="Q1880" s="2">
        <v>44347</v>
      </c>
      <c r="R1880" t="s">
        <v>32</v>
      </c>
      <c r="S1880" t="s">
        <v>45</v>
      </c>
      <c r="T1880">
        <f>_xlfn.DAYS(Raw_data_US_healthcare[[#This Row],[Discharge Date]],Raw_data_US_healthcare[[#This Row],[Date of Admission]])</f>
        <v>13</v>
      </c>
    </row>
    <row r="1881" spans="1:20" x14ac:dyDescent="0.3">
      <c r="A1881" t="s">
        <v>26511</v>
      </c>
      <c r="B1881" t="s">
        <v>5477</v>
      </c>
      <c r="C1881">
        <v>53</v>
      </c>
      <c r="D1881" t="str">
        <f>IF(Raw_data_US_healthcare[[#This Row],[Age]]&lt;35,"Young",IF(Raw_data_US_healthcare[[#This Row],[Age]]&lt;60,"Middle","Senior"))</f>
        <v>Middle</v>
      </c>
      <c r="E1881" t="s">
        <v>16</v>
      </c>
      <c r="F1881" t="s">
        <v>113</v>
      </c>
      <c r="G1881" t="s">
        <v>113</v>
      </c>
      <c r="H1881" t="s">
        <v>69</v>
      </c>
      <c r="I1881" s="2">
        <v>43722</v>
      </c>
      <c r="J1881" t="s">
        <v>5478</v>
      </c>
      <c r="K1881" t="s">
        <v>5479</v>
      </c>
      <c r="L1881" t="s">
        <v>52</v>
      </c>
      <c r="M1881">
        <v>65918.849799999996</v>
      </c>
      <c r="N1881">
        <v>140</v>
      </c>
      <c r="O1881" t="s">
        <v>22</v>
      </c>
      <c r="P1881" t="s">
        <v>22</v>
      </c>
      <c r="Q1881" s="2">
        <v>43732</v>
      </c>
      <c r="R1881" t="s">
        <v>48</v>
      </c>
      <c r="S1881" t="s">
        <v>33</v>
      </c>
      <c r="T1881">
        <f>_xlfn.DAYS(Raw_data_US_healthcare[[#This Row],[Discharge Date]],Raw_data_US_healthcare[[#This Row],[Date of Admission]])</f>
        <v>10</v>
      </c>
    </row>
    <row r="1882" spans="1:20" x14ac:dyDescent="0.3">
      <c r="A1882" t="s">
        <v>26511</v>
      </c>
      <c r="B1882" t="s">
        <v>5480</v>
      </c>
      <c r="C1882">
        <v>83</v>
      </c>
      <c r="D1882" t="str">
        <f>IF(Raw_data_US_healthcare[[#This Row],[Age]]&lt;35,"Young",IF(Raw_data_US_healthcare[[#This Row],[Age]]&lt;60,"Middle","Senior"))</f>
        <v>Senior</v>
      </c>
      <c r="E1882" t="s">
        <v>16</v>
      </c>
      <c r="F1882" t="s">
        <v>27</v>
      </c>
      <c r="G1882" t="s">
        <v>27</v>
      </c>
      <c r="H1882" t="s">
        <v>18</v>
      </c>
      <c r="I1882" s="2">
        <v>43695</v>
      </c>
      <c r="J1882" t="s">
        <v>5481</v>
      </c>
      <c r="K1882" t="s">
        <v>5482</v>
      </c>
      <c r="L1882" t="s">
        <v>21</v>
      </c>
      <c r="M1882">
        <v>32257.6718</v>
      </c>
      <c r="N1882">
        <v>482</v>
      </c>
      <c r="O1882" t="s">
        <v>43</v>
      </c>
      <c r="P1882" t="s">
        <v>43</v>
      </c>
      <c r="Q1882" s="2">
        <v>43703</v>
      </c>
      <c r="R1882" t="s">
        <v>23</v>
      </c>
      <c r="S1882" t="s">
        <v>24</v>
      </c>
      <c r="T1882">
        <f>_xlfn.DAYS(Raw_data_US_healthcare[[#This Row],[Discharge Date]],Raw_data_US_healthcare[[#This Row],[Date of Admission]])</f>
        <v>8</v>
      </c>
    </row>
    <row r="1883" spans="1:20" x14ac:dyDescent="0.3">
      <c r="A1883" t="s">
        <v>26512</v>
      </c>
      <c r="B1883" t="s">
        <v>5483</v>
      </c>
      <c r="C1883">
        <v>41</v>
      </c>
      <c r="D1883" t="str">
        <f>IF(Raw_data_US_healthcare[[#This Row],[Age]]&lt;35,"Young",IF(Raw_data_US_healthcare[[#This Row],[Age]]&lt;60,"Middle","Senior"))</f>
        <v>Middle</v>
      </c>
      <c r="E1883" t="s">
        <v>26</v>
      </c>
      <c r="F1883" t="s">
        <v>88</v>
      </c>
      <c r="G1883" t="s">
        <v>88</v>
      </c>
      <c r="H1883" t="s">
        <v>36</v>
      </c>
      <c r="I1883" s="2">
        <v>43634</v>
      </c>
      <c r="J1883" t="s">
        <v>5484</v>
      </c>
      <c r="K1883" t="s">
        <v>5485</v>
      </c>
      <c r="L1883" t="s">
        <v>52</v>
      </c>
      <c r="M1883">
        <v>9698.6054000000004</v>
      </c>
      <c r="N1883">
        <v>278</v>
      </c>
      <c r="O1883" t="s">
        <v>22</v>
      </c>
      <c r="P1883" t="s">
        <v>22</v>
      </c>
      <c r="Q1883" s="2">
        <v>43636</v>
      </c>
      <c r="R1883" t="s">
        <v>23</v>
      </c>
      <c r="S1883" t="s">
        <v>45</v>
      </c>
      <c r="T1883">
        <f>_xlfn.DAYS(Raw_data_US_healthcare[[#This Row],[Discharge Date]],Raw_data_US_healthcare[[#This Row],[Date of Admission]])</f>
        <v>2</v>
      </c>
    </row>
    <row r="1884" spans="1:20" x14ac:dyDescent="0.3">
      <c r="A1884" t="s">
        <v>26512</v>
      </c>
      <c r="B1884" t="s">
        <v>5486</v>
      </c>
      <c r="C1884">
        <v>52</v>
      </c>
      <c r="D1884" t="str">
        <f>IF(Raw_data_US_healthcare[[#This Row],[Age]]&lt;35,"Young",IF(Raw_data_US_healthcare[[#This Row],[Age]]&lt;60,"Middle","Senior"))</f>
        <v>Middle</v>
      </c>
      <c r="E1884" t="s">
        <v>26</v>
      </c>
      <c r="F1884" t="s">
        <v>17</v>
      </c>
      <c r="G1884" t="s">
        <v>17</v>
      </c>
      <c r="H1884" t="s">
        <v>36</v>
      </c>
      <c r="I1884" s="2">
        <v>45198</v>
      </c>
      <c r="J1884" t="s">
        <v>5487</v>
      </c>
      <c r="K1884" t="s">
        <v>5488</v>
      </c>
      <c r="L1884" t="s">
        <v>60</v>
      </c>
      <c r="M1884">
        <v>16638.2654</v>
      </c>
      <c r="N1884">
        <v>484</v>
      </c>
      <c r="O1884" t="s">
        <v>22</v>
      </c>
      <c r="P1884" t="s">
        <v>22</v>
      </c>
      <c r="Q1884" s="2">
        <v>45205</v>
      </c>
      <c r="R1884" t="s">
        <v>83</v>
      </c>
      <c r="S1884" t="s">
        <v>45</v>
      </c>
      <c r="T1884">
        <f>_xlfn.DAYS(Raw_data_US_healthcare[[#This Row],[Discharge Date]],Raw_data_US_healthcare[[#This Row],[Date of Admission]])</f>
        <v>7</v>
      </c>
    </row>
    <row r="1885" spans="1:20" x14ac:dyDescent="0.3">
      <c r="A1885" t="s">
        <v>26512</v>
      </c>
      <c r="B1885" t="s">
        <v>5489</v>
      </c>
      <c r="C1885">
        <v>78</v>
      </c>
      <c r="D1885" t="str">
        <f>IF(Raw_data_US_healthcare[[#This Row],[Age]]&lt;35,"Young",IF(Raw_data_US_healthcare[[#This Row],[Age]]&lt;60,"Middle","Senior"))</f>
        <v>Senior</v>
      </c>
      <c r="E1885" t="s">
        <v>26</v>
      </c>
      <c r="F1885" t="s">
        <v>88</v>
      </c>
      <c r="G1885" t="s">
        <v>88</v>
      </c>
      <c r="H1885" t="s">
        <v>18</v>
      </c>
      <c r="I1885" s="2">
        <v>43674</v>
      </c>
      <c r="J1885" t="s">
        <v>5490</v>
      </c>
      <c r="K1885" t="s">
        <v>5491</v>
      </c>
      <c r="L1885" t="s">
        <v>21</v>
      </c>
      <c r="M1885">
        <v>22435.3138</v>
      </c>
      <c r="N1885">
        <v>163</v>
      </c>
      <c r="O1885" t="s">
        <v>39</v>
      </c>
      <c r="P1885" t="s">
        <v>39</v>
      </c>
      <c r="Q1885" s="2">
        <v>43675</v>
      </c>
      <c r="R1885" t="s">
        <v>83</v>
      </c>
      <c r="S1885" t="s">
        <v>24</v>
      </c>
      <c r="T1885">
        <f>_xlfn.DAYS(Raw_data_US_healthcare[[#This Row],[Discharge Date]],Raw_data_US_healthcare[[#This Row],[Date of Admission]])</f>
        <v>1</v>
      </c>
    </row>
    <row r="1886" spans="1:20" x14ac:dyDescent="0.3">
      <c r="A1886" t="s">
        <v>26512</v>
      </c>
      <c r="B1886" t="s">
        <v>5492</v>
      </c>
      <c r="C1886">
        <v>57</v>
      </c>
      <c r="D1886" t="str">
        <f>IF(Raw_data_US_healthcare[[#This Row],[Age]]&lt;35,"Young",IF(Raw_data_US_healthcare[[#This Row],[Age]]&lt;60,"Middle","Senior"))</f>
        <v>Middle</v>
      </c>
      <c r="E1886" t="s">
        <v>26</v>
      </c>
      <c r="F1886" t="s">
        <v>62</v>
      </c>
      <c r="G1886" t="s">
        <v>62</v>
      </c>
      <c r="H1886" t="s">
        <v>26516</v>
      </c>
      <c r="I1886" s="2">
        <v>43654</v>
      </c>
      <c r="J1886" t="s">
        <v>5493</v>
      </c>
      <c r="K1886" t="s">
        <v>5494</v>
      </c>
      <c r="L1886" t="s">
        <v>56</v>
      </c>
      <c r="M1886">
        <v>4664.6004000000003</v>
      </c>
      <c r="N1886">
        <v>484</v>
      </c>
      <c r="O1886" t="s">
        <v>39</v>
      </c>
      <c r="P1886" t="s">
        <v>39</v>
      </c>
      <c r="Q1886" s="2">
        <v>43680</v>
      </c>
      <c r="R1886" t="s">
        <v>32</v>
      </c>
      <c r="S1886" t="s">
        <v>33</v>
      </c>
      <c r="T1886">
        <f>_xlfn.DAYS(Raw_data_US_healthcare[[#This Row],[Discharge Date]],Raw_data_US_healthcare[[#This Row],[Date of Admission]])</f>
        <v>26</v>
      </c>
    </row>
    <row r="1887" spans="1:20" x14ac:dyDescent="0.3">
      <c r="A1887" t="s">
        <v>26511</v>
      </c>
      <c r="B1887" t="s">
        <v>2418</v>
      </c>
      <c r="C1887">
        <v>71</v>
      </c>
      <c r="D1887" t="str">
        <f>IF(Raw_data_US_healthcare[[#This Row],[Age]]&lt;35,"Young",IF(Raw_data_US_healthcare[[#This Row],[Age]]&lt;60,"Middle","Senior"))</f>
        <v>Senior</v>
      </c>
      <c r="E1887" t="s">
        <v>16</v>
      </c>
      <c r="F1887" t="s">
        <v>88</v>
      </c>
      <c r="G1887" t="s">
        <v>88</v>
      </c>
      <c r="H1887" t="s">
        <v>26514</v>
      </c>
      <c r="I1887" s="2">
        <v>44070</v>
      </c>
      <c r="J1887" t="s">
        <v>5495</v>
      </c>
      <c r="K1887" t="s">
        <v>5496</v>
      </c>
      <c r="L1887" t="s">
        <v>21</v>
      </c>
      <c r="M1887">
        <v>23182.117099999999</v>
      </c>
      <c r="N1887">
        <v>181</v>
      </c>
      <c r="O1887" t="s">
        <v>22</v>
      </c>
      <c r="P1887" t="s">
        <v>22</v>
      </c>
      <c r="Q1887" s="2">
        <v>44083</v>
      </c>
      <c r="R1887" t="s">
        <v>48</v>
      </c>
      <c r="S1887" t="s">
        <v>45</v>
      </c>
      <c r="T1887">
        <f>_xlfn.DAYS(Raw_data_US_healthcare[[#This Row],[Discharge Date]],Raw_data_US_healthcare[[#This Row],[Date of Admission]])</f>
        <v>13</v>
      </c>
    </row>
    <row r="1888" spans="1:20" x14ac:dyDescent="0.3">
      <c r="A1888" t="s">
        <v>26511</v>
      </c>
      <c r="B1888" t="s">
        <v>5497</v>
      </c>
      <c r="C1888">
        <v>54</v>
      </c>
      <c r="D1888" t="str">
        <f>IF(Raw_data_US_healthcare[[#This Row],[Age]]&lt;35,"Young",IF(Raw_data_US_healthcare[[#This Row],[Age]]&lt;60,"Middle","Senior"))</f>
        <v>Middle</v>
      </c>
      <c r="E1888" t="s">
        <v>16</v>
      </c>
      <c r="F1888" t="s">
        <v>35</v>
      </c>
      <c r="G1888" t="s">
        <v>35</v>
      </c>
      <c r="H1888" t="s">
        <v>36</v>
      </c>
      <c r="I1888" s="2">
        <v>43966</v>
      </c>
      <c r="J1888" t="s">
        <v>5498</v>
      </c>
      <c r="K1888" t="s">
        <v>5499</v>
      </c>
      <c r="L1888" t="s">
        <v>31</v>
      </c>
      <c r="M1888">
        <v>8884.5604000000003</v>
      </c>
      <c r="N1888">
        <v>191</v>
      </c>
      <c r="O1888" t="s">
        <v>39</v>
      </c>
      <c r="P1888" t="s">
        <v>39</v>
      </c>
      <c r="Q1888" s="2">
        <v>43991</v>
      </c>
      <c r="R1888" t="s">
        <v>83</v>
      </c>
      <c r="S1888" t="s">
        <v>24</v>
      </c>
      <c r="T1888">
        <f>_xlfn.DAYS(Raw_data_US_healthcare[[#This Row],[Discharge Date]],Raw_data_US_healthcare[[#This Row],[Date of Admission]])</f>
        <v>25</v>
      </c>
    </row>
    <row r="1889" spans="1:20" x14ac:dyDescent="0.3">
      <c r="A1889" t="s">
        <v>26512</v>
      </c>
      <c r="B1889" t="s">
        <v>5500</v>
      </c>
      <c r="C1889">
        <v>54</v>
      </c>
      <c r="D1889" t="str">
        <f>IF(Raw_data_US_healthcare[[#This Row],[Age]]&lt;35,"Young",IF(Raw_data_US_healthcare[[#This Row],[Age]]&lt;60,"Middle","Senior"))</f>
        <v>Middle</v>
      </c>
      <c r="E1889" t="s">
        <v>26</v>
      </c>
      <c r="F1889" t="s">
        <v>27</v>
      </c>
      <c r="G1889" t="s">
        <v>27</v>
      </c>
      <c r="H1889" t="s">
        <v>26516</v>
      </c>
      <c r="I1889" s="2">
        <v>44922</v>
      </c>
      <c r="J1889" t="s">
        <v>5501</v>
      </c>
      <c r="K1889" t="s">
        <v>5502</v>
      </c>
      <c r="L1889" t="s">
        <v>56</v>
      </c>
      <c r="M1889">
        <v>29669.804800000002</v>
      </c>
      <c r="N1889">
        <v>398</v>
      </c>
      <c r="O1889" t="s">
        <v>39</v>
      </c>
      <c r="P1889" t="s">
        <v>39</v>
      </c>
      <c r="Q1889" s="2">
        <v>44939</v>
      </c>
      <c r="R1889" t="s">
        <v>32</v>
      </c>
      <c r="S1889" t="s">
        <v>33</v>
      </c>
      <c r="T1889">
        <f>_xlfn.DAYS(Raw_data_US_healthcare[[#This Row],[Discharge Date]],Raw_data_US_healthcare[[#This Row],[Date of Admission]])</f>
        <v>17</v>
      </c>
    </row>
    <row r="1890" spans="1:20" x14ac:dyDescent="0.3">
      <c r="A1890" t="s">
        <v>26512</v>
      </c>
      <c r="B1890" t="s">
        <v>5503</v>
      </c>
      <c r="C1890">
        <v>61</v>
      </c>
      <c r="D1890" t="str">
        <f>IF(Raw_data_US_healthcare[[#This Row],[Age]]&lt;35,"Young",IF(Raw_data_US_healthcare[[#This Row],[Age]]&lt;60,"Middle","Senior"))</f>
        <v>Senior</v>
      </c>
      <c r="E1890" t="s">
        <v>26</v>
      </c>
      <c r="F1890" t="s">
        <v>88</v>
      </c>
      <c r="G1890" t="s">
        <v>88</v>
      </c>
      <c r="H1890" t="s">
        <v>26516</v>
      </c>
      <c r="I1890" s="2">
        <v>45092</v>
      </c>
      <c r="J1890" t="s">
        <v>5504</v>
      </c>
      <c r="K1890" t="s">
        <v>5505</v>
      </c>
      <c r="L1890" t="s">
        <v>21</v>
      </c>
      <c r="M1890">
        <v>32055.7814</v>
      </c>
      <c r="N1890">
        <v>370</v>
      </c>
      <c r="O1890" t="s">
        <v>22</v>
      </c>
      <c r="P1890" t="s">
        <v>22</v>
      </c>
      <c r="Q1890" s="2">
        <v>45104</v>
      </c>
      <c r="R1890" t="s">
        <v>44</v>
      </c>
      <c r="S1890" t="s">
        <v>33</v>
      </c>
      <c r="T1890">
        <f>_xlfn.DAYS(Raw_data_US_healthcare[[#This Row],[Discharge Date]],Raw_data_US_healthcare[[#This Row],[Date of Admission]])</f>
        <v>12</v>
      </c>
    </row>
    <row r="1891" spans="1:20" x14ac:dyDescent="0.3">
      <c r="A1891" t="s">
        <v>26512</v>
      </c>
      <c r="B1891" t="s">
        <v>5506</v>
      </c>
      <c r="C1891">
        <v>40</v>
      </c>
      <c r="D1891" t="str">
        <f>IF(Raw_data_US_healthcare[[#This Row],[Age]]&lt;35,"Young",IF(Raw_data_US_healthcare[[#This Row],[Age]]&lt;60,"Middle","Senior"))</f>
        <v>Middle</v>
      </c>
      <c r="E1891" t="s">
        <v>26</v>
      </c>
      <c r="F1891" t="s">
        <v>17</v>
      </c>
      <c r="G1891" t="s">
        <v>17</v>
      </c>
      <c r="H1891" t="s">
        <v>26516</v>
      </c>
      <c r="I1891" s="2">
        <v>43660</v>
      </c>
      <c r="J1891" t="s">
        <v>5507</v>
      </c>
      <c r="K1891" t="s">
        <v>5508</v>
      </c>
      <c r="L1891" t="s">
        <v>31</v>
      </c>
      <c r="M1891">
        <v>8628.5660000000007</v>
      </c>
      <c r="N1891">
        <v>492</v>
      </c>
      <c r="O1891" t="s">
        <v>22</v>
      </c>
      <c r="P1891" t="s">
        <v>22</v>
      </c>
      <c r="Q1891" s="2">
        <v>43661</v>
      </c>
      <c r="R1891" t="s">
        <v>83</v>
      </c>
      <c r="S1891" t="s">
        <v>24</v>
      </c>
      <c r="T1891">
        <f>_xlfn.DAYS(Raw_data_US_healthcare[[#This Row],[Discharge Date]],Raw_data_US_healthcare[[#This Row],[Date of Admission]])</f>
        <v>1</v>
      </c>
    </row>
    <row r="1892" spans="1:20" x14ac:dyDescent="0.3">
      <c r="A1892" t="s">
        <v>26512</v>
      </c>
      <c r="B1892" t="s">
        <v>5509</v>
      </c>
      <c r="C1892">
        <v>82</v>
      </c>
      <c r="D1892" t="str">
        <f>IF(Raw_data_US_healthcare[[#This Row],[Age]]&lt;35,"Young",IF(Raw_data_US_healthcare[[#This Row],[Age]]&lt;60,"Middle","Senior"))</f>
        <v>Senior</v>
      </c>
      <c r="E1892" t="s">
        <v>26</v>
      </c>
      <c r="F1892" t="s">
        <v>27</v>
      </c>
      <c r="G1892" t="s">
        <v>27</v>
      </c>
      <c r="H1892" t="s">
        <v>69</v>
      </c>
      <c r="I1892" s="2">
        <v>44228</v>
      </c>
      <c r="J1892" t="s">
        <v>5510</v>
      </c>
      <c r="K1892" t="s">
        <v>5511</v>
      </c>
      <c r="L1892" t="s">
        <v>21</v>
      </c>
      <c r="M1892">
        <v>56568.882400000002</v>
      </c>
      <c r="N1892">
        <v>310</v>
      </c>
      <c r="O1892" t="s">
        <v>22</v>
      </c>
      <c r="P1892" t="s">
        <v>22</v>
      </c>
      <c r="Q1892" s="2">
        <v>44229</v>
      </c>
      <c r="R1892" t="s">
        <v>44</v>
      </c>
      <c r="S1892" t="s">
        <v>33</v>
      </c>
      <c r="T1892">
        <f>_xlfn.DAYS(Raw_data_US_healthcare[[#This Row],[Discharge Date]],Raw_data_US_healthcare[[#This Row],[Date of Admission]])</f>
        <v>1</v>
      </c>
    </row>
    <row r="1893" spans="1:20" x14ac:dyDescent="0.3">
      <c r="A1893" t="s">
        <v>26512</v>
      </c>
      <c r="B1893" t="s">
        <v>5512</v>
      </c>
      <c r="C1893">
        <v>22</v>
      </c>
      <c r="D1893" t="str">
        <f>IF(Raw_data_US_healthcare[[#This Row],[Age]]&lt;35,"Young",IF(Raw_data_US_healthcare[[#This Row],[Age]]&lt;60,"Middle","Senior"))</f>
        <v>Young</v>
      </c>
      <c r="E1893" t="s">
        <v>26</v>
      </c>
      <c r="F1893" t="s">
        <v>27</v>
      </c>
      <c r="G1893" t="s">
        <v>27</v>
      </c>
      <c r="H1893" t="s">
        <v>36</v>
      </c>
      <c r="I1893" s="2">
        <v>43852</v>
      </c>
      <c r="J1893" t="s">
        <v>5513</v>
      </c>
      <c r="K1893" t="s">
        <v>5514</v>
      </c>
      <c r="L1893" t="s">
        <v>31</v>
      </c>
      <c r="M1893">
        <v>854.01729999999998</v>
      </c>
      <c r="N1893">
        <v>157</v>
      </c>
      <c r="O1893" t="s">
        <v>22</v>
      </c>
      <c r="P1893" t="s">
        <v>22</v>
      </c>
      <c r="Q1893" s="2">
        <v>43868</v>
      </c>
      <c r="R1893" t="s">
        <v>48</v>
      </c>
      <c r="S1893" t="s">
        <v>45</v>
      </c>
      <c r="T1893">
        <f>_xlfn.DAYS(Raw_data_US_healthcare[[#This Row],[Discharge Date]],Raw_data_US_healthcare[[#This Row],[Date of Admission]])</f>
        <v>16</v>
      </c>
    </row>
    <row r="1894" spans="1:20" x14ac:dyDescent="0.3">
      <c r="A1894" t="s">
        <v>26511</v>
      </c>
      <c r="B1894" t="s">
        <v>5515</v>
      </c>
      <c r="C1894">
        <v>27</v>
      </c>
      <c r="D1894" t="str">
        <f>IF(Raw_data_US_healthcare[[#This Row],[Age]]&lt;35,"Young",IF(Raw_data_US_healthcare[[#This Row],[Age]]&lt;60,"Middle","Senior"))</f>
        <v>Young</v>
      </c>
      <c r="E1894" t="s">
        <v>16</v>
      </c>
      <c r="F1894" t="s">
        <v>49</v>
      </c>
      <c r="G1894" t="s">
        <v>49</v>
      </c>
      <c r="H1894" t="s">
        <v>28</v>
      </c>
      <c r="I1894" s="2">
        <v>43657</v>
      </c>
      <c r="J1894" t="s">
        <v>5516</v>
      </c>
      <c r="K1894" t="s">
        <v>5517</v>
      </c>
      <c r="L1894" t="s">
        <v>56</v>
      </c>
      <c r="M1894">
        <v>28967.508999999998</v>
      </c>
      <c r="N1894">
        <v>381</v>
      </c>
      <c r="O1894" t="s">
        <v>43</v>
      </c>
      <c r="P1894" t="s">
        <v>43</v>
      </c>
      <c r="Q1894" s="2">
        <v>43687</v>
      </c>
      <c r="R1894" t="s">
        <v>32</v>
      </c>
      <c r="S1894" t="s">
        <v>45</v>
      </c>
      <c r="T1894">
        <f>_xlfn.DAYS(Raw_data_US_healthcare[[#This Row],[Discharge Date]],Raw_data_US_healthcare[[#This Row],[Date of Admission]])</f>
        <v>30</v>
      </c>
    </row>
    <row r="1895" spans="1:20" x14ac:dyDescent="0.3">
      <c r="A1895" t="s">
        <v>26512</v>
      </c>
      <c r="B1895" t="s">
        <v>5518</v>
      </c>
      <c r="C1895">
        <v>55</v>
      </c>
      <c r="D1895" t="str">
        <f>IF(Raw_data_US_healthcare[[#This Row],[Age]]&lt;35,"Young",IF(Raw_data_US_healthcare[[#This Row],[Age]]&lt;60,"Middle","Senior"))</f>
        <v>Middle</v>
      </c>
      <c r="E1895" t="s">
        <v>26</v>
      </c>
      <c r="F1895" t="s">
        <v>62</v>
      </c>
      <c r="G1895" t="s">
        <v>62</v>
      </c>
      <c r="H1895" t="s">
        <v>26516</v>
      </c>
      <c r="I1895" s="2">
        <v>43980</v>
      </c>
      <c r="J1895" t="s">
        <v>5519</v>
      </c>
      <c r="K1895" t="s">
        <v>5520</v>
      </c>
      <c r="L1895" t="s">
        <v>31</v>
      </c>
      <c r="M1895">
        <v>20802.658500000001</v>
      </c>
      <c r="N1895">
        <v>424</v>
      </c>
      <c r="O1895" t="s">
        <v>43</v>
      </c>
      <c r="P1895" t="s">
        <v>43</v>
      </c>
      <c r="Q1895" s="2">
        <v>43992</v>
      </c>
      <c r="R1895" t="s">
        <v>44</v>
      </c>
      <c r="S1895" t="s">
        <v>33</v>
      </c>
      <c r="T1895">
        <f>_xlfn.DAYS(Raw_data_US_healthcare[[#This Row],[Discharge Date]],Raw_data_US_healthcare[[#This Row],[Date of Admission]])</f>
        <v>12</v>
      </c>
    </row>
    <row r="1896" spans="1:20" x14ac:dyDescent="0.3">
      <c r="A1896" t="s">
        <v>26512</v>
      </c>
      <c r="B1896" t="s">
        <v>5521</v>
      </c>
      <c r="C1896">
        <v>63</v>
      </c>
      <c r="D1896" t="str">
        <f>IF(Raw_data_US_healthcare[[#This Row],[Age]]&lt;35,"Young",IF(Raw_data_US_healthcare[[#This Row],[Age]]&lt;60,"Middle","Senior"))</f>
        <v>Senior</v>
      </c>
      <c r="E1896" t="s">
        <v>26</v>
      </c>
      <c r="F1896" t="s">
        <v>17</v>
      </c>
      <c r="G1896" t="s">
        <v>17</v>
      </c>
      <c r="H1896" t="s">
        <v>69</v>
      </c>
      <c r="I1896" s="2">
        <v>44366</v>
      </c>
      <c r="J1896" t="s">
        <v>5522</v>
      </c>
      <c r="K1896" t="s">
        <v>5523</v>
      </c>
      <c r="L1896" t="s">
        <v>21</v>
      </c>
      <c r="M1896">
        <v>28606.2291</v>
      </c>
      <c r="N1896">
        <v>345</v>
      </c>
      <c r="O1896" t="s">
        <v>39</v>
      </c>
      <c r="P1896" t="s">
        <v>39</v>
      </c>
      <c r="Q1896" s="2">
        <v>44369</v>
      </c>
      <c r="R1896" t="s">
        <v>83</v>
      </c>
      <c r="S1896" t="s">
        <v>45</v>
      </c>
      <c r="T1896">
        <f>_xlfn.DAYS(Raw_data_US_healthcare[[#This Row],[Discharge Date]],Raw_data_US_healthcare[[#This Row],[Date of Admission]])</f>
        <v>3</v>
      </c>
    </row>
    <row r="1897" spans="1:20" x14ac:dyDescent="0.3">
      <c r="A1897" t="s">
        <v>26511</v>
      </c>
      <c r="B1897" t="s">
        <v>5524</v>
      </c>
      <c r="C1897">
        <v>55</v>
      </c>
      <c r="D1897" t="str">
        <f>IF(Raw_data_US_healthcare[[#This Row],[Age]]&lt;35,"Young",IF(Raw_data_US_healthcare[[#This Row],[Age]]&lt;60,"Middle","Senior"))</f>
        <v>Middle</v>
      </c>
      <c r="E1897" t="s">
        <v>16</v>
      </c>
      <c r="F1897" t="s">
        <v>113</v>
      </c>
      <c r="G1897" t="s">
        <v>113</v>
      </c>
      <c r="H1897" t="s">
        <v>69</v>
      </c>
      <c r="I1897" s="2">
        <v>43567</v>
      </c>
      <c r="J1897" t="s">
        <v>5525</v>
      </c>
      <c r="K1897" t="s">
        <v>5526</v>
      </c>
      <c r="L1897" t="s">
        <v>31</v>
      </c>
      <c r="M1897">
        <v>44450.627500000002</v>
      </c>
      <c r="N1897">
        <v>141</v>
      </c>
      <c r="O1897" t="s">
        <v>22</v>
      </c>
      <c r="P1897" t="s">
        <v>22</v>
      </c>
      <c r="Q1897" s="2">
        <v>43573</v>
      </c>
      <c r="R1897" t="s">
        <v>48</v>
      </c>
      <c r="S1897" t="s">
        <v>45</v>
      </c>
      <c r="T1897">
        <f>_xlfn.DAYS(Raw_data_US_healthcare[[#This Row],[Discharge Date]],Raw_data_US_healthcare[[#This Row],[Date of Admission]])</f>
        <v>6</v>
      </c>
    </row>
    <row r="1898" spans="1:20" x14ac:dyDescent="0.3">
      <c r="A1898" t="s">
        <v>26511</v>
      </c>
      <c r="B1898" t="s">
        <v>5527</v>
      </c>
      <c r="C1898">
        <v>30</v>
      </c>
      <c r="D1898" t="str">
        <f>IF(Raw_data_US_healthcare[[#This Row],[Age]]&lt;35,"Young",IF(Raw_data_US_healthcare[[#This Row],[Age]]&lt;60,"Middle","Senior"))</f>
        <v>Young</v>
      </c>
      <c r="E1898" t="s">
        <v>16</v>
      </c>
      <c r="F1898" t="s">
        <v>62</v>
      </c>
      <c r="G1898" t="s">
        <v>62</v>
      </c>
      <c r="H1898" t="s">
        <v>36</v>
      </c>
      <c r="I1898" s="2">
        <v>44090</v>
      </c>
      <c r="J1898" t="s">
        <v>5528</v>
      </c>
      <c r="K1898" t="s">
        <v>5529</v>
      </c>
      <c r="L1898" t="s">
        <v>52</v>
      </c>
      <c r="M1898">
        <v>22759.362499999999</v>
      </c>
      <c r="N1898">
        <v>408</v>
      </c>
      <c r="O1898" t="s">
        <v>39</v>
      </c>
      <c r="P1898" t="s">
        <v>39</v>
      </c>
      <c r="Q1898" s="2">
        <v>44109</v>
      </c>
      <c r="R1898" t="s">
        <v>48</v>
      </c>
      <c r="S1898" t="s">
        <v>33</v>
      </c>
      <c r="T1898">
        <f>_xlfn.DAYS(Raw_data_US_healthcare[[#This Row],[Discharge Date]],Raw_data_US_healthcare[[#This Row],[Date of Admission]])</f>
        <v>19</v>
      </c>
    </row>
    <row r="1899" spans="1:20" x14ac:dyDescent="0.3">
      <c r="A1899" t="s">
        <v>26512</v>
      </c>
      <c r="B1899" t="s">
        <v>5530</v>
      </c>
      <c r="C1899">
        <v>74</v>
      </c>
      <c r="D1899" t="str">
        <f>IF(Raw_data_US_healthcare[[#This Row],[Age]]&lt;35,"Young",IF(Raw_data_US_healthcare[[#This Row],[Age]]&lt;60,"Middle","Senior"))</f>
        <v>Senior</v>
      </c>
      <c r="E1899" t="s">
        <v>26</v>
      </c>
      <c r="F1899" t="s">
        <v>113</v>
      </c>
      <c r="G1899" t="s">
        <v>113</v>
      </c>
      <c r="H1899" t="s">
        <v>36</v>
      </c>
      <c r="I1899" s="2">
        <v>44557</v>
      </c>
      <c r="J1899" t="s">
        <v>5531</v>
      </c>
      <c r="K1899" t="s">
        <v>5532</v>
      </c>
      <c r="L1899" t="s">
        <v>21</v>
      </c>
      <c r="M1899">
        <v>7484.8172999999997</v>
      </c>
      <c r="N1899">
        <v>463</v>
      </c>
      <c r="O1899" t="s">
        <v>22</v>
      </c>
      <c r="P1899" t="s">
        <v>22</v>
      </c>
      <c r="Q1899" s="2">
        <v>44562</v>
      </c>
      <c r="R1899" t="s">
        <v>32</v>
      </c>
      <c r="S1899" t="s">
        <v>24</v>
      </c>
      <c r="T1899">
        <f>_xlfn.DAYS(Raw_data_US_healthcare[[#This Row],[Discharge Date]],Raw_data_US_healthcare[[#This Row],[Date of Admission]])</f>
        <v>5</v>
      </c>
    </row>
    <row r="1900" spans="1:20" x14ac:dyDescent="0.3">
      <c r="A1900" t="s">
        <v>26511</v>
      </c>
      <c r="B1900" t="s">
        <v>5533</v>
      </c>
      <c r="C1900">
        <v>55</v>
      </c>
      <c r="D1900" t="str">
        <f>IF(Raw_data_US_healthcare[[#This Row],[Age]]&lt;35,"Young",IF(Raw_data_US_healthcare[[#This Row],[Age]]&lt;60,"Middle","Senior"))</f>
        <v>Middle</v>
      </c>
      <c r="E1900" t="s">
        <v>16</v>
      </c>
      <c r="F1900" t="s">
        <v>88</v>
      </c>
      <c r="G1900" t="s">
        <v>88</v>
      </c>
      <c r="H1900" t="s">
        <v>26514</v>
      </c>
      <c r="I1900" s="2">
        <v>45150</v>
      </c>
      <c r="J1900" t="s">
        <v>5534</v>
      </c>
      <c r="K1900" t="s">
        <v>5535</v>
      </c>
      <c r="L1900" t="s">
        <v>56</v>
      </c>
      <c r="M1900">
        <v>9478.1797000000006</v>
      </c>
      <c r="N1900">
        <v>473</v>
      </c>
      <c r="O1900" t="s">
        <v>39</v>
      </c>
      <c r="P1900" t="s">
        <v>39</v>
      </c>
      <c r="Q1900" s="2">
        <v>45167</v>
      </c>
      <c r="R1900" t="s">
        <v>48</v>
      </c>
      <c r="S1900" t="s">
        <v>24</v>
      </c>
      <c r="T1900">
        <f>_xlfn.DAYS(Raw_data_US_healthcare[[#This Row],[Discharge Date]],Raw_data_US_healthcare[[#This Row],[Date of Admission]])</f>
        <v>17</v>
      </c>
    </row>
    <row r="1901" spans="1:20" x14ac:dyDescent="0.3">
      <c r="A1901" t="s">
        <v>26512</v>
      </c>
      <c r="B1901" t="s">
        <v>5536</v>
      </c>
      <c r="C1901">
        <v>73</v>
      </c>
      <c r="D1901" t="str">
        <f>IF(Raw_data_US_healthcare[[#This Row],[Age]]&lt;35,"Young",IF(Raw_data_US_healthcare[[#This Row],[Age]]&lt;60,"Middle","Senior"))</f>
        <v>Senior</v>
      </c>
      <c r="E1901" t="s">
        <v>26</v>
      </c>
      <c r="F1901" t="s">
        <v>228</v>
      </c>
      <c r="G1901" t="s">
        <v>228</v>
      </c>
      <c r="H1901" t="s">
        <v>26516</v>
      </c>
      <c r="I1901" s="2">
        <v>43735</v>
      </c>
      <c r="J1901" t="s">
        <v>5537</v>
      </c>
      <c r="K1901" t="s">
        <v>5538</v>
      </c>
      <c r="L1901" t="s">
        <v>21</v>
      </c>
      <c r="M1901">
        <v>963.36440000000005</v>
      </c>
      <c r="N1901">
        <v>498</v>
      </c>
      <c r="O1901" t="s">
        <v>39</v>
      </c>
      <c r="P1901" t="s">
        <v>39</v>
      </c>
      <c r="Q1901" s="2">
        <v>43763</v>
      </c>
      <c r="R1901" t="s">
        <v>23</v>
      </c>
      <c r="S1901" t="s">
        <v>33</v>
      </c>
      <c r="T1901">
        <f>_xlfn.DAYS(Raw_data_US_healthcare[[#This Row],[Discharge Date]],Raw_data_US_healthcare[[#This Row],[Date of Admission]])</f>
        <v>28</v>
      </c>
    </row>
    <row r="1902" spans="1:20" x14ac:dyDescent="0.3">
      <c r="A1902" t="s">
        <v>26512</v>
      </c>
      <c r="B1902" t="s">
        <v>5539</v>
      </c>
      <c r="C1902">
        <v>35</v>
      </c>
      <c r="D1902" t="str">
        <f>IF(Raw_data_US_healthcare[[#This Row],[Age]]&lt;35,"Young",IF(Raw_data_US_healthcare[[#This Row],[Age]]&lt;60,"Middle","Senior"))</f>
        <v>Middle</v>
      </c>
      <c r="E1902" t="s">
        <v>26</v>
      </c>
      <c r="F1902" t="s">
        <v>228</v>
      </c>
      <c r="G1902" t="s">
        <v>228</v>
      </c>
      <c r="H1902" t="s">
        <v>26516</v>
      </c>
      <c r="I1902" s="2">
        <v>44678</v>
      </c>
      <c r="J1902" t="s">
        <v>5540</v>
      </c>
      <c r="K1902" t="s">
        <v>5541</v>
      </c>
      <c r="L1902" t="s">
        <v>60</v>
      </c>
      <c r="M1902">
        <v>8106.3297000000002</v>
      </c>
      <c r="N1902">
        <v>460</v>
      </c>
      <c r="O1902" t="s">
        <v>39</v>
      </c>
      <c r="P1902" t="s">
        <v>39</v>
      </c>
      <c r="Q1902" s="2">
        <v>44707</v>
      </c>
      <c r="R1902" t="s">
        <v>48</v>
      </c>
      <c r="S1902" t="s">
        <v>24</v>
      </c>
      <c r="T1902">
        <f>_xlfn.DAYS(Raw_data_US_healthcare[[#This Row],[Discharge Date]],Raw_data_US_healthcare[[#This Row],[Date of Admission]])</f>
        <v>29</v>
      </c>
    </row>
    <row r="1903" spans="1:20" x14ac:dyDescent="0.3">
      <c r="A1903" t="s">
        <v>26511</v>
      </c>
      <c r="B1903" t="s">
        <v>2256</v>
      </c>
      <c r="C1903">
        <v>54</v>
      </c>
      <c r="D1903" t="str">
        <f>IF(Raw_data_US_healthcare[[#This Row],[Age]]&lt;35,"Young",IF(Raw_data_US_healthcare[[#This Row],[Age]]&lt;60,"Middle","Senior"))</f>
        <v>Middle</v>
      </c>
      <c r="E1903" t="s">
        <v>16</v>
      </c>
      <c r="F1903" t="s">
        <v>49</v>
      </c>
      <c r="G1903" t="s">
        <v>49</v>
      </c>
      <c r="H1903" t="s">
        <v>26514</v>
      </c>
      <c r="I1903" s="2">
        <v>43465</v>
      </c>
      <c r="J1903" t="s">
        <v>5542</v>
      </c>
      <c r="K1903" t="s">
        <v>5543</v>
      </c>
      <c r="L1903" t="s">
        <v>21</v>
      </c>
      <c r="M1903">
        <v>17406.120599999998</v>
      </c>
      <c r="N1903">
        <v>171</v>
      </c>
      <c r="O1903" t="s">
        <v>22</v>
      </c>
      <c r="P1903" t="s">
        <v>22</v>
      </c>
      <c r="Q1903" s="2">
        <v>43474</v>
      </c>
      <c r="R1903" t="s">
        <v>48</v>
      </c>
      <c r="S1903" t="s">
        <v>33</v>
      </c>
      <c r="T1903">
        <f>_xlfn.DAYS(Raw_data_US_healthcare[[#This Row],[Discharge Date]],Raw_data_US_healthcare[[#This Row],[Date of Admission]])</f>
        <v>9</v>
      </c>
    </row>
    <row r="1904" spans="1:20" x14ac:dyDescent="0.3">
      <c r="A1904" t="s">
        <v>26512</v>
      </c>
      <c r="B1904" t="s">
        <v>5544</v>
      </c>
      <c r="C1904">
        <v>73</v>
      </c>
      <c r="D1904" t="str">
        <f>IF(Raw_data_US_healthcare[[#This Row],[Age]]&lt;35,"Young",IF(Raw_data_US_healthcare[[#This Row],[Age]]&lt;60,"Middle","Senior"))</f>
        <v>Senior</v>
      </c>
      <c r="E1904" t="s">
        <v>26</v>
      </c>
      <c r="F1904" t="s">
        <v>49</v>
      </c>
      <c r="G1904" t="s">
        <v>49</v>
      </c>
      <c r="H1904" t="s">
        <v>28</v>
      </c>
      <c r="I1904" s="2">
        <v>43517</v>
      </c>
      <c r="J1904" t="s">
        <v>5545</v>
      </c>
      <c r="K1904" t="s">
        <v>5546</v>
      </c>
      <c r="L1904" t="s">
        <v>21</v>
      </c>
      <c r="M1904">
        <v>20752.884399999999</v>
      </c>
      <c r="N1904">
        <v>413</v>
      </c>
      <c r="O1904" t="s">
        <v>43</v>
      </c>
      <c r="P1904" t="s">
        <v>43</v>
      </c>
      <c r="Q1904" s="2">
        <v>43542</v>
      </c>
      <c r="R1904" t="s">
        <v>44</v>
      </c>
      <c r="S1904" t="s">
        <v>24</v>
      </c>
      <c r="T1904">
        <f>_xlfn.DAYS(Raw_data_US_healthcare[[#This Row],[Discharge Date]],Raw_data_US_healthcare[[#This Row],[Date of Admission]])</f>
        <v>25</v>
      </c>
    </row>
    <row r="1905" spans="1:20" x14ac:dyDescent="0.3">
      <c r="A1905" t="s">
        <v>26511</v>
      </c>
      <c r="B1905" t="s">
        <v>5547</v>
      </c>
      <c r="C1905">
        <v>81</v>
      </c>
      <c r="D1905" t="str">
        <f>IF(Raw_data_US_healthcare[[#This Row],[Age]]&lt;35,"Young",IF(Raw_data_US_healthcare[[#This Row],[Age]]&lt;60,"Middle","Senior"))</f>
        <v>Senior</v>
      </c>
      <c r="E1905" t="s">
        <v>16</v>
      </c>
      <c r="F1905" t="s">
        <v>35</v>
      </c>
      <c r="G1905" t="s">
        <v>35</v>
      </c>
      <c r="H1905" t="s">
        <v>26514</v>
      </c>
      <c r="I1905" s="2">
        <v>44255</v>
      </c>
      <c r="J1905" t="s">
        <v>5548</v>
      </c>
      <c r="K1905" t="s">
        <v>5549</v>
      </c>
      <c r="L1905" t="s">
        <v>31</v>
      </c>
      <c r="M1905">
        <v>31834.266500000002</v>
      </c>
      <c r="N1905">
        <v>329</v>
      </c>
      <c r="O1905" t="s">
        <v>22</v>
      </c>
      <c r="P1905" t="s">
        <v>22</v>
      </c>
      <c r="Q1905" s="2">
        <v>44256</v>
      </c>
      <c r="R1905" t="s">
        <v>48</v>
      </c>
      <c r="S1905" t="s">
        <v>45</v>
      </c>
      <c r="T1905">
        <f>_xlfn.DAYS(Raw_data_US_healthcare[[#This Row],[Discharge Date]],Raw_data_US_healthcare[[#This Row],[Date of Admission]])</f>
        <v>1</v>
      </c>
    </row>
    <row r="1906" spans="1:20" x14ac:dyDescent="0.3">
      <c r="A1906" t="s">
        <v>26511</v>
      </c>
      <c r="B1906" t="s">
        <v>5550</v>
      </c>
      <c r="C1906">
        <v>55</v>
      </c>
      <c r="D1906" t="str">
        <f>IF(Raw_data_US_healthcare[[#This Row],[Age]]&lt;35,"Young",IF(Raw_data_US_healthcare[[#This Row],[Age]]&lt;60,"Middle","Senior"))</f>
        <v>Middle</v>
      </c>
      <c r="E1906" t="s">
        <v>16</v>
      </c>
      <c r="F1906" t="s">
        <v>62</v>
      </c>
      <c r="G1906" t="s">
        <v>62</v>
      </c>
      <c r="H1906" t="s">
        <v>26516</v>
      </c>
      <c r="I1906" s="2">
        <v>44522</v>
      </c>
      <c r="J1906" t="s">
        <v>5551</v>
      </c>
      <c r="K1906" t="s">
        <v>5552</v>
      </c>
      <c r="L1906" t="s">
        <v>60</v>
      </c>
      <c r="M1906">
        <v>24878.038499999999</v>
      </c>
      <c r="N1906">
        <v>482</v>
      </c>
      <c r="O1906" t="s">
        <v>43</v>
      </c>
      <c r="P1906" t="s">
        <v>43</v>
      </c>
      <c r="Q1906" s="2">
        <v>44534</v>
      </c>
      <c r="R1906" t="s">
        <v>48</v>
      </c>
      <c r="S1906" t="s">
        <v>33</v>
      </c>
      <c r="T1906">
        <f>_xlfn.DAYS(Raw_data_US_healthcare[[#This Row],[Discharge Date]],Raw_data_US_healthcare[[#This Row],[Date of Admission]])</f>
        <v>12</v>
      </c>
    </row>
    <row r="1907" spans="1:20" x14ac:dyDescent="0.3">
      <c r="A1907" t="s">
        <v>26511</v>
      </c>
      <c r="B1907" t="s">
        <v>5553</v>
      </c>
      <c r="C1907">
        <v>42</v>
      </c>
      <c r="D1907" t="str">
        <f>IF(Raw_data_US_healthcare[[#This Row],[Age]]&lt;35,"Young",IF(Raw_data_US_healthcare[[#This Row],[Age]]&lt;60,"Middle","Senior"))</f>
        <v>Middle</v>
      </c>
      <c r="E1907" t="s">
        <v>16</v>
      </c>
      <c r="F1907" t="s">
        <v>228</v>
      </c>
      <c r="G1907" t="s">
        <v>228</v>
      </c>
      <c r="H1907" t="s">
        <v>26514</v>
      </c>
      <c r="I1907" s="2">
        <v>43719</v>
      </c>
      <c r="J1907" t="s">
        <v>5554</v>
      </c>
      <c r="K1907" t="s">
        <v>5555</v>
      </c>
      <c r="L1907" t="s">
        <v>56</v>
      </c>
      <c r="M1907">
        <v>23953.777300000002</v>
      </c>
      <c r="N1907">
        <v>214</v>
      </c>
      <c r="O1907" t="s">
        <v>39</v>
      </c>
      <c r="P1907" t="s">
        <v>39</v>
      </c>
      <c r="Q1907" s="2">
        <v>43725</v>
      </c>
      <c r="R1907" t="s">
        <v>48</v>
      </c>
      <c r="S1907" t="s">
        <v>45</v>
      </c>
      <c r="T1907">
        <f>_xlfn.DAYS(Raw_data_US_healthcare[[#This Row],[Discharge Date]],Raw_data_US_healthcare[[#This Row],[Date of Admission]])</f>
        <v>6</v>
      </c>
    </row>
    <row r="1908" spans="1:20" x14ac:dyDescent="0.3">
      <c r="A1908" t="s">
        <v>26511</v>
      </c>
      <c r="B1908" t="s">
        <v>5556</v>
      </c>
      <c r="C1908">
        <v>39</v>
      </c>
      <c r="D1908" t="str">
        <f>IF(Raw_data_US_healthcare[[#This Row],[Age]]&lt;35,"Young",IF(Raw_data_US_healthcare[[#This Row],[Age]]&lt;60,"Middle","Senior"))</f>
        <v>Middle</v>
      </c>
      <c r="E1908" t="s">
        <v>16</v>
      </c>
      <c r="F1908" t="s">
        <v>113</v>
      </c>
      <c r="G1908" t="s">
        <v>113</v>
      </c>
      <c r="H1908" t="s">
        <v>36</v>
      </c>
      <c r="I1908" s="2">
        <v>43995</v>
      </c>
      <c r="J1908" t="s">
        <v>5557</v>
      </c>
      <c r="K1908" t="s">
        <v>5558</v>
      </c>
      <c r="L1908" t="s">
        <v>31</v>
      </c>
      <c r="M1908">
        <v>4927.0239000000001</v>
      </c>
      <c r="N1908">
        <v>473</v>
      </c>
      <c r="O1908" t="s">
        <v>39</v>
      </c>
      <c r="P1908" t="s">
        <v>39</v>
      </c>
      <c r="Q1908" s="2">
        <v>44022</v>
      </c>
      <c r="R1908" t="s">
        <v>44</v>
      </c>
      <c r="S1908" t="s">
        <v>33</v>
      </c>
      <c r="T1908">
        <f>_xlfn.DAYS(Raw_data_US_healthcare[[#This Row],[Discharge Date]],Raw_data_US_healthcare[[#This Row],[Date of Admission]])</f>
        <v>27</v>
      </c>
    </row>
    <row r="1909" spans="1:20" x14ac:dyDescent="0.3">
      <c r="A1909" t="s">
        <v>26511</v>
      </c>
      <c r="B1909" t="s">
        <v>5559</v>
      </c>
      <c r="C1909">
        <v>38</v>
      </c>
      <c r="D1909" t="str">
        <f>IF(Raw_data_US_healthcare[[#This Row],[Age]]&lt;35,"Young",IF(Raw_data_US_healthcare[[#This Row],[Age]]&lt;60,"Middle","Senior"))</f>
        <v>Middle</v>
      </c>
      <c r="E1909" t="s">
        <v>16</v>
      </c>
      <c r="F1909" t="s">
        <v>27</v>
      </c>
      <c r="G1909" t="s">
        <v>27</v>
      </c>
      <c r="H1909" t="s">
        <v>18</v>
      </c>
      <c r="I1909" s="2">
        <v>43823</v>
      </c>
      <c r="J1909" t="s">
        <v>5560</v>
      </c>
      <c r="K1909" t="s">
        <v>5561</v>
      </c>
      <c r="L1909" t="s">
        <v>21</v>
      </c>
      <c r="M1909">
        <v>43346.328600000001</v>
      </c>
      <c r="N1909">
        <v>144</v>
      </c>
      <c r="O1909" t="s">
        <v>39</v>
      </c>
      <c r="P1909" t="s">
        <v>39</v>
      </c>
      <c r="Q1909" s="2">
        <v>43834</v>
      </c>
      <c r="R1909" t="s">
        <v>48</v>
      </c>
      <c r="S1909" t="s">
        <v>24</v>
      </c>
      <c r="T1909">
        <f>_xlfn.DAYS(Raw_data_US_healthcare[[#This Row],[Discharge Date]],Raw_data_US_healthcare[[#This Row],[Date of Admission]])</f>
        <v>11</v>
      </c>
    </row>
    <row r="1910" spans="1:20" x14ac:dyDescent="0.3">
      <c r="A1910" t="s">
        <v>26511</v>
      </c>
      <c r="B1910" t="s">
        <v>5562</v>
      </c>
      <c r="C1910">
        <v>59</v>
      </c>
      <c r="D1910" t="str">
        <f>IF(Raw_data_US_healthcare[[#This Row],[Age]]&lt;35,"Young",IF(Raw_data_US_healthcare[[#This Row],[Age]]&lt;60,"Middle","Senior"))</f>
        <v>Middle</v>
      </c>
      <c r="E1910" t="s">
        <v>16</v>
      </c>
      <c r="F1910" t="s">
        <v>27</v>
      </c>
      <c r="G1910" t="s">
        <v>27</v>
      </c>
      <c r="H1910" t="s">
        <v>36</v>
      </c>
      <c r="I1910" s="2">
        <v>43797</v>
      </c>
      <c r="J1910" t="s">
        <v>5563</v>
      </c>
      <c r="K1910" t="s">
        <v>5564</v>
      </c>
      <c r="L1910" t="s">
        <v>21</v>
      </c>
      <c r="M1910">
        <v>16956.8786</v>
      </c>
      <c r="N1910">
        <v>153</v>
      </c>
      <c r="O1910" t="s">
        <v>43</v>
      </c>
      <c r="P1910" t="s">
        <v>43</v>
      </c>
      <c r="Q1910" s="2">
        <v>43826</v>
      </c>
      <c r="R1910" t="s">
        <v>83</v>
      </c>
      <c r="S1910" t="s">
        <v>33</v>
      </c>
      <c r="T1910">
        <f>_xlfn.DAYS(Raw_data_US_healthcare[[#This Row],[Discharge Date]],Raw_data_US_healthcare[[#This Row],[Date of Admission]])</f>
        <v>29</v>
      </c>
    </row>
    <row r="1911" spans="1:20" x14ac:dyDescent="0.3">
      <c r="A1911" t="s">
        <v>26511</v>
      </c>
      <c r="B1911" t="s">
        <v>5565</v>
      </c>
      <c r="C1911">
        <v>43</v>
      </c>
      <c r="D1911" t="str">
        <f>IF(Raw_data_US_healthcare[[#This Row],[Age]]&lt;35,"Young",IF(Raw_data_US_healthcare[[#This Row],[Age]]&lt;60,"Middle","Senior"))</f>
        <v>Middle</v>
      </c>
      <c r="E1911" t="s">
        <v>16</v>
      </c>
      <c r="F1911" t="s">
        <v>17</v>
      </c>
      <c r="G1911" t="s">
        <v>17</v>
      </c>
      <c r="H1911" t="s">
        <v>36</v>
      </c>
      <c r="I1911" s="2">
        <v>45063</v>
      </c>
      <c r="J1911" t="s">
        <v>5566</v>
      </c>
      <c r="K1911" t="s">
        <v>5567</v>
      </c>
      <c r="L1911" t="s">
        <v>31</v>
      </c>
      <c r="M1911">
        <v>13771.759400000001</v>
      </c>
      <c r="N1911">
        <v>199</v>
      </c>
      <c r="O1911" t="s">
        <v>22</v>
      </c>
      <c r="P1911" t="s">
        <v>22</v>
      </c>
      <c r="Q1911" s="2">
        <v>45067</v>
      </c>
      <c r="R1911" t="s">
        <v>23</v>
      </c>
      <c r="S1911" t="s">
        <v>33</v>
      </c>
      <c r="T1911">
        <f>_xlfn.DAYS(Raw_data_US_healthcare[[#This Row],[Discharge Date]],Raw_data_US_healthcare[[#This Row],[Date of Admission]])</f>
        <v>4</v>
      </c>
    </row>
    <row r="1912" spans="1:20" x14ac:dyDescent="0.3">
      <c r="A1912" t="s">
        <v>26512</v>
      </c>
      <c r="B1912" t="s">
        <v>5568</v>
      </c>
      <c r="C1912">
        <v>46</v>
      </c>
      <c r="D1912" t="str">
        <f>IF(Raw_data_US_healthcare[[#This Row],[Age]]&lt;35,"Young",IF(Raw_data_US_healthcare[[#This Row],[Age]]&lt;60,"Middle","Senior"))</f>
        <v>Middle</v>
      </c>
      <c r="E1912" t="s">
        <v>26</v>
      </c>
      <c r="F1912" t="s">
        <v>49</v>
      </c>
      <c r="G1912" t="s">
        <v>49</v>
      </c>
      <c r="H1912" t="s">
        <v>26516</v>
      </c>
      <c r="I1912" s="2">
        <v>44142</v>
      </c>
      <c r="J1912" t="s">
        <v>5569</v>
      </c>
      <c r="K1912" t="s">
        <v>5570</v>
      </c>
      <c r="L1912" t="s">
        <v>52</v>
      </c>
      <c r="M1912">
        <v>1075.0444</v>
      </c>
      <c r="N1912">
        <v>113</v>
      </c>
      <c r="O1912" t="s">
        <v>22</v>
      </c>
      <c r="P1912" t="s">
        <v>22</v>
      </c>
      <c r="Q1912" s="2">
        <v>44153</v>
      </c>
      <c r="R1912" t="s">
        <v>32</v>
      </c>
      <c r="S1912" t="s">
        <v>24</v>
      </c>
      <c r="T1912">
        <f>_xlfn.DAYS(Raw_data_US_healthcare[[#This Row],[Discharge Date]],Raw_data_US_healthcare[[#This Row],[Date of Admission]])</f>
        <v>11</v>
      </c>
    </row>
    <row r="1913" spans="1:20" x14ac:dyDescent="0.3">
      <c r="A1913" t="s">
        <v>26511</v>
      </c>
      <c r="B1913" t="s">
        <v>5571</v>
      </c>
      <c r="C1913">
        <v>29</v>
      </c>
      <c r="D1913" t="str">
        <f>IF(Raw_data_US_healthcare[[#This Row],[Age]]&lt;35,"Young",IF(Raw_data_US_healthcare[[#This Row],[Age]]&lt;60,"Middle","Senior"))</f>
        <v>Young</v>
      </c>
      <c r="E1913" t="s">
        <v>16</v>
      </c>
      <c r="F1913" t="s">
        <v>17</v>
      </c>
      <c r="G1913" t="s">
        <v>17</v>
      </c>
      <c r="H1913" t="s">
        <v>18</v>
      </c>
      <c r="I1913" s="2">
        <v>44062</v>
      </c>
      <c r="J1913" t="s">
        <v>5572</v>
      </c>
      <c r="K1913" t="s">
        <v>5573</v>
      </c>
      <c r="L1913" t="s">
        <v>60</v>
      </c>
      <c r="M1913">
        <v>15061.602500000001</v>
      </c>
      <c r="N1913">
        <v>428</v>
      </c>
      <c r="O1913" t="s">
        <v>39</v>
      </c>
      <c r="P1913" t="s">
        <v>39</v>
      </c>
      <c r="Q1913" s="2">
        <v>44073</v>
      </c>
      <c r="R1913" t="s">
        <v>23</v>
      </c>
      <c r="S1913" t="s">
        <v>24</v>
      </c>
      <c r="T1913">
        <f>_xlfn.DAYS(Raw_data_US_healthcare[[#This Row],[Discharge Date]],Raw_data_US_healthcare[[#This Row],[Date of Admission]])</f>
        <v>11</v>
      </c>
    </row>
    <row r="1914" spans="1:20" x14ac:dyDescent="0.3">
      <c r="A1914" t="s">
        <v>26511</v>
      </c>
      <c r="B1914" t="s">
        <v>5574</v>
      </c>
      <c r="C1914">
        <v>31</v>
      </c>
      <c r="D1914" t="str">
        <f>IF(Raw_data_US_healthcare[[#This Row],[Age]]&lt;35,"Young",IF(Raw_data_US_healthcare[[#This Row],[Age]]&lt;60,"Middle","Senior"))</f>
        <v>Young</v>
      </c>
      <c r="E1914" t="s">
        <v>16</v>
      </c>
      <c r="F1914" t="s">
        <v>62</v>
      </c>
      <c r="G1914" t="s">
        <v>62</v>
      </c>
      <c r="H1914" t="s">
        <v>28</v>
      </c>
      <c r="I1914" s="2">
        <v>44182</v>
      </c>
      <c r="J1914" t="s">
        <v>4749</v>
      </c>
      <c r="K1914" t="s">
        <v>5575</v>
      </c>
      <c r="L1914" t="s">
        <v>52</v>
      </c>
      <c r="M1914">
        <v>42751.829599999997</v>
      </c>
      <c r="N1914">
        <v>300</v>
      </c>
      <c r="O1914" t="s">
        <v>43</v>
      </c>
      <c r="P1914" t="s">
        <v>43</v>
      </c>
      <c r="Q1914" s="2">
        <v>44193</v>
      </c>
      <c r="R1914" t="s">
        <v>83</v>
      </c>
      <c r="S1914" t="s">
        <v>33</v>
      </c>
      <c r="T1914">
        <f>_xlfn.DAYS(Raw_data_US_healthcare[[#This Row],[Discharge Date]],Raw_data_US_healthcare[[#This Row],[Date of Admission]])</f>
        <v>11</v>
      </c>
    </row>
    <row r="1915" spans="1:20" x14ac:dyDescent="0.3">
      <c r="A1915" t="s">
        <v>26511</v>
      </c>
      <c r="B1915" t="s">
        <v>5576</v>
      </c>
      <c r="C1915">
        <v>71</v>
      </c>
      <c r="D1915" t="str">
        <f>IF(Raw_data_US_healthcare[[#This Row],[Age]]&lt;35,"Young",IF(Raw_data_US_healthcare[[#This Row],[Age]]&lt;60,"Middle","Senior"))</f>
        <v>Senior</v>
      </c>
      <c r="E1915" t="s">
        <v>16</v>
      </c>
      <c r="F1915" t="s">
        <v>228</v>
      </c>
      <c r="G1915" t="s">
        <v>228</v>
      </c>
      <c r="H1915" t="s">
        <v>36</v>
      </c>
      <c r="I1915" s="2">
        <v>44975</v>
      </c>
      <c r="J1915" t="s">
        <v>5577</v>
      </c>
      <c r="K1915" t="s">
        <v>5578</v>
      </c>
      <c r="L1915" t="s">
        <v>56</v>
      </c>
      <c r="M1915">
        <v>5558.3819000000003</v>
      </c>
      <c r="N1915">
        <v>234</v>
      </c>
      <c r="O1915" t="s">
        <v>22</v>
      </c>
      <c r="P1915" t="s">
        <v>22</v>
      </c>
      <c r="Q1915" s="2">
        <v>44978</v>
      </c>
      <c r="R1915" t="s">
        <v>23</v>
      </c>
      <c r="S1915" t="s">
        <v>45</v>
      </c>
      <c r="T1915">
        <f>_xlfn.DAYS(Raw_data_US_healthcare[[#This Row],[Discharge Date]],Raw_data_US_healthcare[[#This Row],[Date of Admission]])</f>
        <v>3</v>
      </c>
    </row>
    <row r="1916" spans="1:20" x14ac:dyDescent="0.3">
      <c r="A1916" t="s">
        <v>26512</v>
      </c>
      <c r="B1916" t="s">
        <v>5579</v>
      </c>
      <c r="C1916">
        <v>51</v>
      </c>
      <c r="D1916" t="str">
        <f>IF(Raw_data_US_healthcare[[#This Row],[Age]]&lt;35,"Young",IF(Raw_data_US_healthcare[[#This Row],[Age]]&lt;60,"Middle","Senior"))</f>
        <v>Middle</v>
      </c>
      <c r="E1916" t="s">
        <v>26</v>
      </c>
      <c r="F1916" t="s">
        <v>88</v>
      </c>
      <c r="G1916" t="s">
        <v>88</v>
      </c>
      <c r="H1916" t="s">
        <v>26514</v>
      </c>
      <c r="I1916" s="2">
        <v>44035</v>
      </c>
      <c r="J1916" t="s">
        <v>5580</v>
      </c>
      <c r="K1916" t="s">
        <v>5581</v>
      </c>
      <c r="L1916" t="s">
        <v>56</v>
      </c>
      <c r="M1916">
        <v>14471.929400000001</v>
      </c>
      <c r="N1916">
        <v>344</v>
      </c>
      <c r="O1916" t="s">
        <v>43</v>
      </c>
      <c r="P1916" t="s">
        <v>43</v>
      </c>
      <c r="Q1916" s="2">
        <v>44053</v>
      </c>
      <c r="R1916" t="s">
        <v>32</v>
      </c>
      <c r="S1916" t="s">
        <v>45</v>
      </c>
      <c r="T1916">
        <f>_xlfn.DAYS(Raw_data_US_healthcare[[#This Row],[Discharge Date]],Raw_data_US_healthcare[[#This Row],[Date of Admission]])</f>
        <v>18</v>
      </c>
    </row>
    <row r="1917" spans="1:20" x14ac:dyDescent="0.3">
      <c r="A1917" t="s">
        <v>26511</v>
      </c>
      <c r="B1917" t="s">
        <v>5582</v>
      </c>
      <c r="C1917">
        <v>18</v>
      </c>
      <c r="D1917" t="str">
        <f>IF(Raw_data_US_healthcare[[#This Row],[Age]]&lt;35,"Young",IF(Raw_data_US_healthcare[[#This Row],[Age]]&lt;60,"Middle","Senior"))</f>
        <v>Young</v>
      </c>
      <c r="E1917" t="s">
        <v>16</v>
      </c>
      <c r="F1917" t="s">
        <v>88</v>
      </c>
      <c r="G1917" t="s">
        <v>88</v>
      </c>
      <c r="H1917" t="s">
        <v>26516</v>
      </c>
      <c r="I1917" s="2">
        <v>43421</v>
      </c>
      <c r="J1917" t="s">
        <v>5583</v>
      </c>
      <c r="K1917" t="s">
        <v>5584</v>
      </c>
      <c r="L1917" t="s">
        <v>56</v>
      </c>
      <c r="M1917">
        <v>7119.0599000000002</v>
      </c>
      <c r="N1917">
        <v>206</v>
      </c>
      <c r="O1917" t="s">
        <v>39</v>
      </c>
      <c r="P1917" t="s">
        <v>39</v>
      </c>
      <c r="Q1917" s="2">
        <v>43424</v>
      </c>
      <c r="R1917" t="s">
        <v>48</v>
      </c>
      <c r="S1917" t="s">
        <v>24</v>
      </c>
      <c r="T1917">
        <f>_xlfn.DAYS(Raw_data_US_healthcare[[#This Row],[Discharge Date]],Raw_data_US_healthcare[[#This Row],[Date of Admission]])</f>
        <v>3</v>
      </c>
    </row>
    <row r="1918" spans="1:20" x14ac:dyDescent="0.3">
      <c r="A1918" t="s">
        <v>26512</v>
      </c>
      <c r="B1918" t="s">
        <v>5585</v>
      </c>
      <c r="C1918">
        <v>46</v>
      </c>
      <c r="D1918" t="str">
        <f>IF(Raw_data_US_healthcare[[#This Row],[Age]]&lt;35,"Young",IF(Raw_data_US_healthcare[[#This Row],[Age]]&lt;60,"Middle","Senior"))</f>
        <v>Middle</v>
      </c>
      <c r="E1918" t="s">
        <v>26</v>
      </c>
      <c r="F1918" t="s">
        <v>17</v>
      </c>
      <c r="G1918" t="s">
        <v>17</v>
      </c>
      <c r="H1918" t="s">
        <v>69</v>
      </c>
      <c r="I1918" s="2">
        <v>45058</v>
      </c>
      <c r="J1918" t="s">
        <v>5586</v>
      </c>
      <c r="K1918" t="s">
        <v>5587</v>
      </c>
      <c r="L1918" t="s">
        <v>52</v>
      </c>
      <c r="M1918">
        <v>21203.888900000002</v>
      </c>
      <c r="N1918">
        <v>406</v>
      </c>
      <c r="O1918" t="s">
        <v>39</v>
      </c>
      <c r="P1918" t="s">
        <v>39</v>
      </c>
      <c r="Q1918" s="2">
        <v>45071</v>
      </c>
      <c r="R1918" t="s">
        <v>83</v>
      </c>
      <c r="S1918" t="s">
        <v>45</v>
      </c>
      <c r="T1918">
        <f>_xlfn.DAYS(Raw_data_US_healthcare[[#This Row],[Discharge Date]],Raw_data_US_healthcare[[#This Row],[Date of Admission]])</f>
        <v>13</v>
      </c>
    </row>
    <row r="1919" spans="1:20" x14ac:dyDescent="0.3">
      <c r="A1919" t="s">
        <v>26511</v>
      </c>
      <c r="B1919" t="s">
        <v>5588</v>
      </c>
      <c r="C1919">
        <v>69</v>
      </c>
      <c r="D1919" t="str">
        <f>IF(Raw_data_US_healthcare[[#This Row],[Age]]&lt;35,"Young",IF(Raw_data_US_healthcare[[#This Row],[Age]]&lt;60,"Middle","Senior"))</f>
        <v>Senior</v>
      </c>
      <c r="E1919" t="s">
        <v>16</v>
      </c>
      <c r="F1919" t="s">
        <v>228</v>
      </c>
      <c r="G1919" t="s">
        <v>228</v>
      </c>
      <c r="H1919" t="s">
        <v>28</v>
      </c>
      <c r="I1919" s="2">
        <v>44456</v>
      </c>
      <c r="J1919" t="s">
        <v>5589</v>
      </c>
      <c r="K1919" t="s">
        <v>5590</v>
      </c>
      <c r="L1919" t="s">
        <v>56</v>
      </c>
      <c r="M1919">
        <v>37312.794900000001</v>
      </c>
      <c r="N1919">
        <v>211</v>
      </c>
      <c r="O1919" t="s">
        <v>43</v>
      </c>
      <c r="P1919" t="s">
        <v>43</v>
      </c>
      <c r="Q1919" s="2">
        <v>44479</v>
      </c>
      <c r="R1919" t="s">
        <v>23</v>
      </c>
      <c r="S1919" t="s">
        <v>24</v>
      </c>
      <c r="T1919">
        <f>_xlfn.DAYS(Raw_data_US_healthcare[[#This Row],[Discharge Date]],Raw_data_US_healthcare[[#This Row],[Date of Admission]])</f>
        <v>23</v>
      </c>
    </row>
    <row r="1920" spans="1:20" x14ac:dyDescent="0.3">
      <c r="A1920" t="s">
        <v>26512</v>
      </c>
      <c r="B1920" t="s">
        <v>5591</v>
      </c>
      <c r="C1920">
        <v>49</v>
      </c>
      <c r="D1920" t="str">
        <f>IF(Raw_data_US_healthcare[[#This Row],[Age]]&lt;35,"Young",IF(Raw_data_US_healthcare[[#This Row],[Age]]&lt;60,"Middle","Senior"))</f>
        <v>Middle</v>
      </c>
      <c r="E1920" t="s">
        <v>26</v>
      </c>
      <c r="F1920" t="s">
        <v>35</v>
      </c>
      <c r="G1920" t="s">
        <v>35</v>
      </c>
      <c r="H1920" t="s">
        <v>26514</v>
      </c>
      <c r="I1920" s="2">
        <v>45150</v>
      </c>
      <c r="J1920" t="s">
        <v>5592</v>
      </c>
      <c r="K1920" t="s">
        <v>1564</v>
      </c>
      <c r="L1920" t="s">
        <v>31</v>
      </c>
      <c r="M1920">
        <v>29261.2961</v>
      </c>
      <c r="N1920">
        <v>222</v>
      </c>
      <c r="O1920" t="s">
        <v>22</v>
      </c>
      <c r="P1920" t="s">
        <v>22</v>
      </c>
      <c r="Q1920" s="2">
        <v>45160</v>
      </c>
      <c r="R1920" t="s">
        <v>23</v>
      </c>
      <c r="S1920" t="s">
        <v>45</v>
      </c>
      <c r="T1920">
        <f>_xlfn.DAYS(Raw_data_US_healthcare[[#This Row],[Discharge Date]],Raw_data_US_healthcare[[#This Row],[Date of Admission]])</f>
        <v>10</v>
      </c>
    </row>
    <row r="1921" spans="1:20" x14ac:dyDescent="0.3">
      <c r="A1921" t="s">
        <v>26511</v>
      </c>
      <c r="B1921" t="s">
        <v>5386</v>
      </c>
      <c r="C1921">
        <v>19</v>
      </c>
      <c r="D1921" t="str">
        <f>IF(Raw_data_US_healthcare[[#This Row],[Age]]&lt;35,"Young",IF(Raw_data_US_healthcare[[#This Row],[Age]]&lt;60,"Middle","Senior"))</f>
        <v>Young</v>
      </c>
      <c r="E1921" t="s">
        <v>16</v>
      </c>
      <c r="F1921" t="s">
        <v>17</v>
      </c>
      <c r="G1921" t="s">
        <v>17</v>
      </c>
      <c r="H1921" t="s">
        <v>26514</v>
      </c>
      <c r="I1921" s="2">
        <v>43406</v>
      </c>
      <c r="J1921" t="s">
        <v>5593</v>
      </c>
      <c r="K1921" t="s">
        <v>5594</v>
      </c>
      <c r="L1921" t="s">
        <v>52</v>
      </c>
      <c r="M1921">
        <v>18026.656200000001</v>
      </c>
      <c r="N1921">
        <v>147</v>
      </c>
      <c r="O1921" t="s">
        <v>22</v>
      </c>
      <c r="P1921" t="s">
        <v>22</v>
      </c>
      <c r="Q1921" s="2">
        <v>43417</v>
      </c>
      <c r="R1921" t="s">
        <v>32</v>
      </c>
      <c r="S1921" t="s">
        <v>33</v>
      </c>
      <c r="T1921">
        <f>_xlfn.DAYS(Raw_data_US_healthcare[[#This Row],[Discharge Date]],Raw_data_US_healthcare[[#This Row],[Date of Admission]])</f>
        <v>11</v>
      </c>
    </row>
    <row r="1922" spans="1:20" x14ac:dyDescent="0.3">
      <c r="A1922" t="s">
        <v>26511</v>
      </c>
      <c r="B1922" t="s">
        <v>5595</v>
      </c>
      <c r="C1922">
        <v>41</v>
      </c>
      <c r="D1922" t="str">
        <f>IF(Raw_data_US_healthcare[[#This Row],[Age]]&lt;35,"Young",IF(Raw_data_US_healthcare[[#This Row],[Age]]&lt;60,"Middle","Senior"))</f>
        <v>Middle</v>
      </c>
      <c r="E1922" t="s">
        <v>16</v>
      </c>
      <c r="F1922" t="s">
        <v>62</v>
      </c>
      <c r="G1922" t="s">
        <v>62</v>
      </c>
      <c r="H1922" t="s">
        <v>26516</v>
      </c>
      <c r="I1922" s="2">
        <v>44510</v>
      </c>
      <c r="J1922" t="s">
        <v>5596</v>
      </c>
      <c r="K1922" t="s">
        <v>5597</v>
      </c>
      <c r="L1922" t="s">
        <v>52</v>
      </c>
      <c r="M1922">
        <v>34398.654900000001</v>
      </c>
      <c r="N1922">
        <v>140</v>
      </c>
      <c r="O1922" t="s">
        <v>39</v>
      </c>
      <c r="P1922" t="s">
        <v>39</v>
      </c>
      <c r="Q1922" s="2">
        <v>44528</v>
      </c>
      <c r="R1922" t="s">
        <v>44</v>
      </c>
      <c r="S1922" t="s">
        <v>24</v>
      </c>
      <c r="T1922">
        <f>_xlfn.DAYS(Raw_data_US_healthcare[[#This Row],[Discharge Date]],Raw_data_US_healthcare[[#This Row],[Date of Admission]])</f>
        <v>18</v>
      </c>
    </row>
    <row r="1923" spans="1:20" x14ac:dyDescent="0.3">
      <c r="A1923" t="s">
        <v>26511</v>
      </c>
      <c r="B1923" t="s">
        <v>5598</v>
      </c>
      <c r="C1923">
        <v>58</v>
      </c>
      <c r="D1923" t="str">
        <f>IF(Raw_data_US_healthcare[[#This Row],[Age]]&lt;35,"Young",IF(Raw_data_US_healthcare[[#This Row],[Age]]&lt;60,"Middle","Senior"))</f>
        <v>Middle</v>
      </c>
      <c r="E1923" t="s">
        <v>16</v>
      </c>
      <c r="F1923" t="s">
        <v>17</v>
      </c>
      <c r="G1923" t="s">
        <v>17</v>
      </c>
      <c r="H1923" t="s">
        <v>18</v>
      </c>
      <c r="I1923" s="2">
        <v>44778</v>
      </c>
      <c r="J1923" t="s">
        <v>5599</v>
      </c>
      <c r="K1923" t="s">
        <v>5600</v>
      </c>
      <c r="L1923" t="s">
        <v>52</v>
      </c>
      <c r="M1923">
        <v>30184.9591</v>
      </c>
      <c r="N1923">
        <v>386</v>
      </c>
      <c r="O1923" t="s">
        <v>43</v>
      </c>
      <c r="P1923" t="s">
        <v>43</v>
      </c>
      <c r="Q1923" s="2">
        <v>44784</v>
      </c>
      <c r="R1923" t="s">
        <v>83</v>
      </c>
      <c r="S1923" t="s">
        <v>33</v>
      </c>
      <c r="T1923">
        <f>_xlfn.DAYS(Raw_data_US_healthcare[[#This Row],[Discharge Date]],Raw_data_US_healthcare[[#This Row],[Date of Admission]])</f>
        <v>6</v>
      </c>
    </row>
    <row r="1924" spans="1:20" x14ac:dyDescent="0.3">
      <c r="A1924" t="s">
        <v>26512</v>
      </c>
      <c r="B1924" t="s">
        <v>5601</v>
      </c>
      <c r="C1924">
        <v>76</v>
      </c>
      <c r="D1924" t="str">
        <f>IF(Raw_data_US_healthcare[[#This Row],[Age]]&lt;35,"Young",IF(Raw_data_US_healthcare[[#This Row],[Age]]&lt;60,"Middle","Senior"))</f>
        <v>Senior</v>
      </c>
      <c r="E1924" t="s">
        <v>26</v>
      </c>
      <c r="F1924" t="s">
        <v>62</v>
      </c>
      <c r="G1924" t="s">
        <v>62</v>
      </c>
      <c r="H1924" t="s">
        <v>26516</v>
      </c>
      <c r="I1924" s="2">
        <v>44257</v>
      </c>
      <c r="J1924" t="s">
        <v>5602</v>
      </c>
      <c r="K1924" t="s">
        <v>5603</v>
      </c>
      <c r="L1924" t="s">
        <v>21</v>
      </c>
      <c r="M1924">
        <v>28008.0615</v>
      </c>
      <c r="N1924">
        <v>421</v>
      </c>
      <c r="O1924" t="s">
        <v>43</v>
      </c>
      <c r="P1924" t="s">
        <v>43</v>
      </c>
      <c r="Q1924" s="2">
        <v>44279</v>
      </c>
      <c r="R1924" t="s">
        <v>83</v>
      </c>
      <c r="S1924" t="s">
        <v>33</v>
      </c>
      <c r="T1924">
        <f>_xlfn.DAYS(Raw_data_US_healthcare[[#This Row],[Discharge Date]],Raw_data_US_healthcare[[#This Row],[Date of Admission]])</f>
        <v>22</v>
      </c>
    </row>
    <row r="1925" spans="1:20" x14ac:dyDescent="0.3">
      <c r="A1925" t="s">
        <v>26512</v>
      </c>
      <c r="B1925" t="s">
        <v>5604</v>
      </c>
      <c r="C1925">
        <v>82</v>
      </c>
      <c r="D1925" t="str">
        <f>IF(Raw_data_US_healthcare[[#This Row],[Age]]&lt;35,"Young",IF(Raw_data_US_healthcare[[#This Row],[Age]]&lt;60,"Middle","Senior"))</f>
        <v>Senior</v>
      </c>
      <c r="E1925" t="s">
        <v>26</v>
      </c>
      <c r="F1925" t="s">
        <v>27</v>
      </c>
      <c r="G1925" t="s">
        <v>27</v>
      </c>
      <c r="H1925" t="s">
        <v>36</v>
      </c>
      <c r="I1925" s="2">
        <v>43680</v>
      </c>
      <c r="J1925" t="s">
        <v>5605</v>
      </c>
      <c r="K1925" t="s">
        <v>5606</v>
      </c>
      <c r="L1925" t="s">
        <v>21</v>
      </c>
      <c r="M1925">
        <v>22856.6823</v>
      </c>
      <c r="N1925">
        <v>324</v>
      </c>
      <c r="O1925" t="s">
        <v>43</v>
      </c>
      <c r="P1925" t="s">
        <v>43</v>
      </c>
      <c r="Q1925" s="2">
        <v>43703</v>
      </c>
      <c r="R1925" t="s">
        <v>83</v>
      </c>
      <c r="S1925" t="s">
        <v>33</v>
      </c>
      <c r="T1925">
        <f>_xlfn.DAYS(Raw_data_US_healthcare[[#This Row],[Discharge Date]],Raw_data_US_healthcare[[#This Row],[Date of Admission]])</f>
        <v>23</v>
      </c>
    </row>
    <row r="1926" spans="1:20" x14ac:dyDescent="0.3">
      <c r="A1926" t="s">
        <v>26511</v>
      </c>
      <c r="B1926" t="s">
        <v>5607</v>
      </c>
      <c r="C1926">
        <v>34</v>
      </c>
      <c r="D1926" t="str">
        <f>IF(Raw_data_US_healthcare[[#This Row],[Age]]&lt;35,"Young",IF(Raw_data_US_healthcare[[#This Row],[Age]]&lt;60,"Middle","Senior"))</f>
        <v>Young</v>
      </c>
      <c r="E1926" t="s">
        <v>16</v>
      </c>
      <c r="F1926" t="s">
        <v>49</v>
      </c>
      <c r="G1926" t="s">
        <v>49</v>
      </c>
      <c r="H1926" t="s">
        <v>26514</v>
      </c>
      <c r="I1926" s="2">
        <v>43500</v>
      </c>
      <c r="J1926" t="s">
        <v>5608</v>
      </c>
      <c r="K1926" t="s">
        <v>3955</v>
      </c>
      <c r="L1926" t="s">
        <v>31</v>
      </c>
      <c r="M1926">
        <v>37338.563199999997</v>
      </c>
      <c r="N1926">
        <v>331</v>
      </c>
      <c r="O1926" t="s">
        <v>22</v>
      </c>
      <c r="P1926" t="s">
        <v>22</v>
      </c>
      <c r="Q1926" s="2">
        <v>43505</v>
      </c>
      <c r="R1926" t="s">
        <v>83</v>
      </c>
      <c r="S1926" t="s">
        <v>45</v>
      </c>
      <c r="T1926">
        <f>_xlfn.DAYS(Raw_data_US_healthcare[[#This Row],[Discharge Date]],Raw_data_US_healthcare[[#This Row],[Date of Admission]])</f>
        <v>5</v>
      </c>
    </row>
    <row r="1927" spans="1:20" x14ac:dyDescent="0.3">
      <c r="A1927" t="s">
        <v>26512</v>
      </c>
      <c r="B1927" t="s">
        <v>5609</v>
      </c>
      <c r="C1927">
        <v>18</v>
      </c>
      <c r="D1927" t="str">
        <f>IF(Raw_data_US_healthcare[[#This Row],[Age]]&lt;35,"Young",IF(Raw_data_US_healthcare[[#This Row],[Age]]&lt;60,"Middle","Senior"))</f>
        <v>Young</v>
      </c>
      <c r="E1927" t="s">
        <v>26</v>
      </c>
      <c r="F1927" t="s">
        <v>49</v>
      </c>
      <c r="G1927" t="s">
        <v>49</v>
      </c>
      <c r="H1927" t="s">
        <v>36</v>
      </c>
      <c r="I1927" s="2">
        <v>44699</v>
      </c>
      <c r="J1927" t="s">
        <v>5610</v>
      </c>
      <c r="K1927" t="s">
        <v>5611</v>
      </c>
      <c r="L1927" t="s">
        <v>31</v>
      </c>
      <c r="M1927">
        <v>24733.705699999999</v>
      </c>
      <c r="N1927">
        <v>492</v>
      </c>
      <c r="O1927" t="s">
        <v>22</v>
      </c>
      <c r="P1927" t="s">
        <v>22</v>
      </c>
      <c r="Q1927" s="2">
        <v>44705</v>
      </c>
      <c r="R1927" t="s">
        <v>23</v>
      </c>
      <c r="S1927" t="s">
        <v>24</v>
      </c>
      <c r="T1927">
        <f>_xlfn.DAYS(Raw_data_US_healthcare[[#This Row],[Discharge Date]],Raw_data_US_healthcare[[#This Row],[Date of Admission]])</f>
        <v>6</v>
      </c>
    </row>
    <row r="1928" spans="1:20" x14ac:dyDescent="0.3">
      <c r="A1928" t="s">
        <v>26511</v>
      </c>
      <c r="B1928" t="s">
        <v>5612</v>
      </c>
      <c r="C1928">
        <v>26</v>
      </c>
      <c r="D1928" t="str">
        <f>IF(Raw_data_US_healthcare[[#This Row],[Age]]&lt;35,"Young",IF(Raw_data_US_healthcare[[#This Row],[Age]]&lt;60,"Middle","Senior"))</f>
        <v>Young</v>
      </c>
      <c r="E1928" t="s">
        <v>16</v>
      </c>
      <c r="F1928" t="s">
        <v>17</v>
      </c>
      <c r="G1928" t="s">
        <v>17</v>
      </c>
      <c r="H1928" t="s">
        <v>26514</v>
      </c>
      <c r="I1928" s="2">
        <v>43495</v>
      </c>
      <c r="J1928" t="s">
        <v>5613</v>
      </c>
      <c r="K1928" t="s">
        <v>5614</v>
      </c>
      <c r="L1928" t="s">
        <v>56</v>
      </c>
      <c r="M1928">
        <v>33787.991800000003</v>
      </c>
      <c r="N1928">
        <v>258</v>
      </c>
      <c r="O1928" t="s">
        <v>22</v>
      </c>
      <c r="P1928" t="s">
        <v>22</v>
      </c>
      <c r="Q1928" s="2">
        <v>43517</v>
      </c>
      <c r="R1928" t="s">
        <v>44</v>
      </c>
      <c r="S1928" t="s">
        <v>45</v>
      </c>
      <c r="T1928">
        <f>_xlfn.DAYS(Raw_data_US_healthcare[[#This Row],[Discharge Date]],Raw_data_US_healthcare[[#This Row],[Date of Admission]])</f>
        <v>22</v>
      </c>
    </row>
    <row r="1929" spans="1:20" x14ac:dyDescent="0.3">
      <c r="A1929" t="s">
        <v>26512</v>
      </c>
      <c r="B1929" t="s">
        <v>5615</v>
      </c>
      <c r="C1929">
        <v>71</v>
      </c>
      <c r="D1929" t="str">
        <f>IF(Raw_data_US_healthcare[[#This Row],[Age]]&lt;35,"Young",IF(Raw_data_US_healthcare[[#This Row],[Age]]&lt;60,"Middle","Senior"))</f>
        <v>Senior</v>
      </c>
      <c r="E1929" t="s">
        <v>26</v>
      </c>
      <c r="F1929" t="s">
        <v>17</v>
      </c>
      <c r="G1929" t="s">
        <v>17</v>
      </c>
      <c r="H1929" t="s">
        <v>26516</v>
      </c>
      <c r="I1929" s="2">
        <v>43614</v>
      </c>
      <c r="J1929" t="s">
        <v>5616</v>
      </c>
      <c r="K1929" t="s">
        <v>5617</v>
      </c>
      <c r="L1929" t="s">
        <v>31</v>
      </c>
      <c r="M1929">
        <v>29792.907899999998</v>
      </c>
      <c r="N1929">
        <v>288</v>
      </c>
      <c r="O1929" t="s">
        <v>39</v>
      </c>
      <c r="P1929" t="s">
        <v>39</v>
      </c>
      <c r="Q1929" s="2">
        <v>43636</v>
      </c>
      <c r="R1929" t="s">
        <v>83</v>
      </c>
      <c r="S1929" t="s">
        <v>24</v>
      </c>
      <c r="T1929">
        <f>_xlfn.DAYS(Raw_data_US_healthcare[[#This Row],[Discharge Date]],Raw_data_US_healthcare[[#This Row],[Date of Admission]])</f>
        <v>22</v>
      </c>
    </row>
    <row r="1930" spans="1:20" x14ac:dyDescent="0.3">
      <c r="A1930" t="s">
        <v>26512</v>
      </c>
      <c r="B1930" t="s">
        <v>5618</v>
      </c>
      <c r="C1930">
        <v>51</v>
      </c>
      <c r="D1930" t="str">
        <f>IF(Raw_data_US_healthcare[[#This Row],[Age]]&lt;35,"Young",IF(Raw_data_US_healthcare[[#This Row],[Age]]&lt;60,"Middle","Senior"))</f>
        <v>Middle</v>
      </c>
      <c r="E1930" t="s">
        <v>26</v>
      </c>
      <c r="F1930" t="s">
        <v>88</v>
      </c>
      <c r="G1930" t="s">
        <v>88</v>
      </c>
      <c r="H1930" t="s">
        <v>26516</v>
      </c>
      <c r="I1930" s="2">
        <v>44776</v>
      </c>
      <c r="J1930" t="s">
        <v>5619</v>
      </c>
      <c r="K1930" t="s">
        <v>5620</v>
      </c>
      <c r="L1930" t="s">
        <v>56</v>
      </c>
      <c r="M1930">
        <v>15111.1531</v>
      </c>
      <c r="N1930">
        <v>246</v>
      </c>
      <c r="O1930" t="s">
        <v>43</v>
      </c>
      <c r="P1930" t="s">
        <v>43</v>
      </c>
      <c r="Q1930" s="2">
        <v>44789</v>
      </c>
      <c r="R1930" t="s">
        <v>44</v>
      </c>
      <c r="S1930" t="s">
        <v>33</v>
      </c>
      <c r="T1930">
        <f>_xlfn.DAYS(Raw_data_US_healthcare[[#This Row],[Discharge Date]],Raw_data_US_healthcare[[#This Row],[Date of Admission]])</f>
        <v>13</v>
      </c>
    </row>
    <row r="1931" spans="1:20" x14ac:dyDescent="0.3">
      <c r="A1931" t="s">
        <v>26511</v>
      </c>
      <c r="B1931" t="s">
        <v>5621</v>
      </c>
      <c r="C1931">
        <v>26</v>
      </c>
      <c r="D1931" t="str">
        <f>IF(Raw_data_US_healthcare[[#This Row],[Age]]&lt;35,"Young",IF(Raw_data_US_healthcare[[#This Row],[Age]]&lt;60,"Middle","Senior"))</f>
        <v>Young</v>
      </c>
      <c r="E1931" t="s">
        <v>16</v>
      </c>
      <c r="F1931" t="s">
        <v>228</v>
      </c>
      <c r="G1931" t="s">
        <v>228</v>
      </c>
      <c r="H1931" t="s">
        <v>26516</v>
      </c>
      <c r="I1931" s="2">
        <v>44053</v>
      </c>
      <c r="J1931" t="s">
        <v>5622</v>
      </c>
      <c r="K1931" t="s">
        <v>5623</v>
      </c>
      <c r="L1931" t="s">
        <v>60</v>
      </c>
      <c r="M1931">
        <v>3628.8534</v>
      </c>
      <c r="N1931">
        <v>467</v>
      </c>
      <c r="O1931" t="s">
        <v>39</v>
      </c>
      <c r="P1931" t="s">
        <v>39</v>
      </c>
      <c r="Q1931" s="2">
        <v>44071</v>
      </c>
      <c r="R1931" t="s">
        <v>44</v>
      </c>
      <c r="S1931" t="s">
        <v>33</v>
      </c>
      <c r="T1931">
        <f>_xlfn.DAYS(Raw_data_US_healthcare[[#This Row],[Discharge Date]],Raw_data_US_healthcare[[#This Row],[Date of Admission]])</f>
        <v>18</v>
      </c>
    </row>
    <row r="1932" spans="1:20" x14ac:dyDescent="0.3">
      <c r="A1932" t="s">
        <v>26511</v>
      </c>
      <c r="B1932" t="s">
        <v>5624</v>
      </c>
      <c r="C1932">
        <v>33</v>
      </c>
      <c r="D1932" t="str">
        <f>IF(Raw_data_US_healthcare[[#This Row],[Age]]&lt;35,"Young",IF(Raw_data_US_healthcare[[#This Row],[Age]]&lt;60,"Middle","Senior"))</f>
        <v>Young</v>
      </c>
      <c r="E1932" t="s">
        <v>16</v>
      </c>
      <c r="F1932" t="s">
        <v>35</v>
      </c>
      <c r="G1932" t="s">
        <v>35</v>
      </c>
      <c r="H1932" t="s">
        <v>26516</v>
      </c>
      <c r="I1932" s="2">
        <v>44142</v>
      </c>
      <c r="J1932" t="s">
        <v>5625</v>
      </c>
      <c r="K1932" t="s">
        <v>5626</v>
      </c>
      <c r="L1932" t="s">
        <v>60</v>
      </c>
      <c r="M1932">
        <v>29807.798699999999</v>
      </c>
      <c r="N1932">
        <v>171</v>
      </c>
      <c r="O1932" t="s">
        <v>22</v>
      </c>
      <c r="P1932" t="s">
        <v>22</v>
      </c>
      <c r="Q1932" s="2">
        <v>44158</v>
      </c>
      <c r="R1932" t="s">
        <v>44</v>
      </c>
      <c r="S1932" t="s">
        <v>45</v>
      </c>
      <c r="T1932">
        <f>_xlfn.DAYS(Raw_data_US_healthcare[[#This Row],[Discharge Date]],Raw_data_US_healthcare[[#This Row],[Date of Admission]])</f>
        <v>16</v>
      </c>
    </row>
    <row r="1933" spans="1:20" x14ac:dyDescent="0.3">
      <c r="A1933" t="s">
        <v>26512</v>
      </c>
      <c r="B1933" t="s">
        <v>5627</v>
      </c>
      <c r="C1933">
        <v>45</v>
      </c>
      <c r="D1933" t="str">
        <f>IF(Raw_data_US_healthcare[[#This Row],[Age]]&lt;35,"Young",IF(Raw_data_US_healthcare[[#This Row],[Age]]&lt;60,"Middle","Senior"))</f>
        <v>Middle</v>
      </c>
      <c r="E1933" t="s">
        <v>26</v>
      </c>
      <c r="F1933" t="s">
        <v>35</v>
      </c>
      <c r="G1933" t="s">
        <v>35</v>
      </c>
      <c r="H1933" t="s">
        <v>69</v>
      </c>
      <c r="I1933" s="2">
        <v>44835</v>
      </c>
      <c r="J1933" t="s">
        <v>5628</v>
      </c>
      <c r="K1933" t="s">
        <v>5629</v>
      </c>
      <c r="L1933" t="s">
        <v>60</v>
      </c>
      <c r="M1933">
        <v>14960.506299999999</v>
      </c>
      <c r="N1933">
        <v>195</v>
      </c>
      <c r="O1933" t="s">
        <v>43</v>
      </c>
      <c r="P1933" t="s">
        <v>43</v>
      </c>
      <c r="Q1933" s="2">
        <v>44859</v>
      </c>
      <c r="R1933" t="s">
        <v>44</v>
      </c>
      <c r="S1933" t="s">
        <v>24</v>
      </c>
      <c r="T1933">
        <f>_xlfn.DAYS(Raw_data_US_healthcare[[#This Row],[Discharge Date]],Raw_data_US_healthcare[[#This Row],[Date of Admission]])</f>
        <v>24</v>
      </c>
    </row>
    <row r="1934" spans="1:20" x14ac:dyDescent="0.3">
      <c r="A1934" t="s">
        <v>26512</v>
      </c>
      <c r="B1934" t="s">
        <v>5630</v>
      </c>
      <c r="C1934">
        <v>39</v>
      </c>
      <c r="D1934" t="str">
        <f>IF(Raw_data_US_healthcare[[#This Row],[Age]]&lt;35,"Young",IF(Raw_data_US_healthcare[[#This Row],[Age]]&lt;60,"Middle","Senior"))</f>
        <v>Middle</v>
      </c>
      <c r="E1934" t="s">
        <v>26</v>
      </c>
      <c r="F1934" t="s">
        <v>35</v>
      </c>
      <c r="G1934" t="s">
        <v>35</v>
      </c>
      <c r="H1934" t="s">
        <v>26516</v>
      </c>
      <c r="I1934" s="2">
        <v>44659</v>
      </c>
      <c r="J1934" t="s">
        <v>5631</v>
      </c>
      <c r="K1934" t="s">
        <v>5632</v>
      </c>
      <c r="L1934" t="s">
        <v>56</v>
      </c>
      <c r="M1934">
        <v>19904.6682</v>
      </c>
      <c r="N1934">
        <v>498</v>
      </c>
      <c r="O1934" t="s">
        <v>43</v>
      </c>
      <c r="P1934" t="s">
        <v>43</v>
      </c>
      <c r="Q1934" s="2">
        <v>44671</v>
      </c>
      <c r="R1934" t="s">
        <v>23</v>
      </c>
      <c r="S1934" t="s">
        <v>33</v>
      </c>
      <c r="T1934">
        <f>_xlfn.DAYS(Raw_data_US_healthcare[[#This Row],[Discharge Date]],Raw_data_US_healthcare[[#This Row],[Date of Admission]])</f>
        <v>12</v>
      </c>
    </row>
    <row r="1935" spans="1:20" x14ac:dyDescent="0.3">
      <c r="A1935" t="s">
        <v>26511</v>
      </c>
      <c r="B1935" t="s">
        <v>5633</v>
      </c>
      <c r="C1935">
        <v>62</v>
      </c>
      <c r="D1935" t="str">
        <f>IF(Raw_data_US_healthcare[[#This Row],[Age]]&lt;35,"Young",IF(Raw_data_US_healthcare[[#This Row],[Age]]&lt;60,"Middle","Senior"))</f>
        <v>Senior</v>
      </c>
      <c r="E1935" t="s">
        <v>16</v>
      </c>
      <c r="F1935" t="s">
        <v>35</v>
      </c>
      <c r="G1935" t="s">
        <v>35</v>
      </c>
      <c r="H1935" t="s">
        <v>36</v>
      </c>
      <c r="I1935" s="2">
        <v>44000</v>
      </c>
      <c r="J1935" t="s">
        <v>5634</v>
      </c>
      <c r="K1935" t="s">
        <v>5635</v>
      </c>
      <c r="L1935" t="s">
        <v>60</v>
      </c>
      <c r="M1935">
        <v>10944.1561</v>
      </c>
      <c r="N1935">
        <v>103</v>
      </c>
      <c r="O1935" t="s">
        <v>22</v>
      </c>
      <c r="P1935" t="s">
        <v>22</v>
      </c>
      <c r="Q1935" s="2">
        <v>44008</v>
      </c>
      <c r="R1935" t="s">
        <v>48</v>
      </c>
      <c r="S1935" t="s">
        <v>33</v>
      </c>
      <c r="T1935">
        <f>_xlfn.DAYS(Raw_data_US_healthcare[[#This Row],[Discharge Date]],Raw_data_US_healthcare[[#This Row],[Date of Admission]])</f>
        <v>8</v>
      </c>
    </row>
    <row r="1936" spans="1:20" x14ac:dyDescent="0.3">
      <c r="A1936" t="s">
        <v>26511</v>
      </c>
      <c r="B1936" t="s">
        <v>5636</v>
      </c>
      <c r="C1936">
        <v>68</v>
      </c>
      <c r="D1936" t="str">
        <f>IF(Raw_data_US_healthcare[[#This Row],[Age]]&lt;35,"Young",IF(Raw_data_US_healthcare[[#This Row],[Age]]&lt;60,"Middle","Senior"))</f>
        <v>Senior</v>
      </c>
      <c r="E1936" t="s">
        <v>16</v>
      </c>
      <c r="F1936" t="s">
        <v>27</v>
      </c>
      <c r="G1936" t="s">
        <v>27</v>
      </c>
      <c r="H1936" t="s">
        <v>26516</v>
      </c>
      <c r="I1936" s="2">
        <v>45162</v>
      </c>
      <c r="J1936" t="s">
        <v>5637</v>
      </c>
      <c r="K1936" t="s">
        <v>5638</v>
      </c>
      <c r="L1936" t="s">
        <v>60</v>
      </c>
      <c r="M1936">
        <v>7545.7161999999998</v>
      </c>
      <c r="N1936">
        <v>224</v>
      </c>
      <c r="O1936" t="s">
        <v>39</v>
      </c>
      <c r="P1936" t="s">
        <v>39</v>
      </c>
      <c r="Q1936" s="2">
        <v>45184</v>
      </c>
      <c r="R1936" t="s">
        <v>48</v>
      </c>
      <c r="S1936" t="s">
        <v>24</v>
      </c>
      <c r="T1936">
        <f>_xlfn.DAYS(Raw_data_US_healthcare[[#This Row],[Discharge Date]],Raw_data_US_healthcare[[#This Row],[Date of Admission]])</f>
        <v>22</v>
      </c>
    </row>
    <row r="1937" spans="1:20" x14ac:dyDescent="0.3">
      <c r="A1937" t="s">
        <v>26511</v>
      </c>
      <c r="B1937" t="s">
        <v>5639</v>
      </c>
      <c r="C1937">
        <v>32</v>
      </c>
      <c r="D1937" t="str">
        <f>IF(Raw_data_US_healthcare[[#This Row],[Age]]&lt;35,"Young",IF(Raw_data_US_healthcare[[#This Row],[Age]]&lt;60,"Middle","Senior"))</f>
        <v>Young</v>
      </c>
      <c r="E1937" t="s">
        <v>16</v>
      </c>
      <c r="F1937" t="s">
        <v>62</v>
      </c>
      <c r="G1937" t="s">
        <v>62</v>
      </c>
      <c r="H1937" t="s">
        <v>28</v>
      </c>
      <c r="I1937" s="2">
        <v>43465</v>
      </c>
      <c r="J1937" t="s">
        <v>5640</v>
      </c>
      <c r="K1937" t="s">
        <v>5641</v>
      </c>
      <c r="L1937" t="s">
        <v>31</v>
      </c>
      <c r="M1937">
        <v>27670.2408</v>
      </c>
      <c r="N1937">
        <v>213</v>
      </c>
      <c r="O1937" t="s">
        <v>43</v>
      </c>
      <c r="P1937" t="s">
        <v>43</v>
      </c>
      <c r="Q1937" s="2">
        <v>43481</v>
      </c>
      <c r="R1937" t="s">
        <v>23</v>
      </c>
      <c r="S1937" t="s">
        <v>33</v>
      </c>
      <c r="T1937">
        <f>_xlfn.DAYS(Raw_data_US_healthcare[[#This Row],[Discharge Date]],Raw_data_US_healthcare[[#This Row],[Date of Admission]])</f>
        <v>16</v>
      </c>
    </row>
    <row r="1938" spans="1:20" x14ac:dyDescent="0.3">
      <c r="A1938" t="s">
        <v>26512</v>
      </c>
      <c r="B1938" t="s">
        <v>5642</v>
      </c>
      <c r="C1938">
        <v>31</v>
      </c>
      <c r="D1938" t="str">
        <f>IF(Raw_data_US_healthcare[[#This Row],[Age]]&lt;35,"Young",IF(Raw_data_US_healthcare[[#This Row],[Age]]&lt;60,"Middle","Senior"))</f>
        <v>Young</v>
      </c>
      <c r="E1938" t="s">
        <v>26</v>
      </c>
      <c r="F1938" t="s">
        <v>62</v>
      </c>
      <c r="G1938" t="s">
        <v>62</v>
      </c>
      <c r="H1938" t="s">
        <v>28</v>
      </c>
      <c r="I1938" s="2">
        <v>45179</v>
      </c>
      <c r="J1938" t="s">
        <v>5643</v>
      </c>
      <c r="K1938" t="s">
        <v>5644</v>
      </c>
      <c r="L1938" t="s">
        <v>56</v>
      </c>
      <c r="M1938">
        <v>43211.660199999998</v>
      </c>
      <c r="N1938">
        <v>140</v>
      </c>
      <c r="O1938" t="s">
        <v>39</v>
      </c>
      <c r="P1938" t="s">
        <v>39</v>
      </c>
      <c r="Q1938" s="2">
        <v>45181</v>
      </c>
      <c r="R1938" t="s">
        <v>32</v>
      </c>
      <c r="S1938" t="s">
        <v>33</v>
      </c>
      <c r="T1938">
        <f>_xlfn.DAYS(Raw_data_US_healthcare[[#This Row],[Discharge Date]],Raw_data_US_healthcare[[#This Row],[Date of Admission]])</f>
        <v>2</v>
      </c>
    </row>
    <row r="1939" spans="1:20" x14ac:dyDescent="0.3">
      <c r="A1939" t="s">
        <v>26511</v>
      </c>
      <c r="B1939" t="s">
        <v>5645</v>
      </c>
      <c r="C1939">
        <v>39</v>
      </c>
      <c r="D1939" t="str">
        <f>IF(Raw_data_US_healthcare[[#This Row],[Age]]&lt;35,"Young",IF(Raw_data_US_healthcare[[#This Row],[Age]]&lt;60,"Middle","Senior"))</f>
        <v>Middle</v>
      </c>
      <c r="E1939" t="s">
        <v>16</v>
      </c>
      <c r="F1939" t="s">
        <v>27</v>
      </c>
      <c r="G1939" t="s">
        <v>27</v>
      </c>
      <c r="H1939" t="s">
        <v>26514</v>
      </c>
      <c r="I1939" s="2">
        <v>44486</v>
      </c>
      <c r="J1939" t="s">
        <v>5646</v>
      </c>
      <c r="K1939" t="s">
        <v>5647</v>
      </c>
      <c r="L1939" t="s">
        <v>52</v>
      </c>
      <c r="M1939">
        <v>15457.4949</v>
      </c>
      <c r="N1939">
        <v>176</v>
      </c>
      <c r="O1939" t="s">
        <v>22</v>
      </c>
      <c r="P1939" t="s">
        <v>22</v>
      </c>
      <c r="Q1939" s="2">
        <v>44489</v>
      </c>
      <c r="R1939" t="s">
        <v>44</v>
      </c>
      <c r="S1939" t="s">
        <v>24</v>
      </c>
      <c r="T1939">
        <f>_xlfn.DAYS(Raw_data_US_healthcare[[#This Row],[Discharge Date]],Raw_data_US_healthcare[[#This Row],[Date of Admission]])</f>
        <v>3</v>
      </c>
    </row>
    <row r="1940" spans="1:20" x14ac:dyDescent="0.3">
      <c r="A1940" t="s">
        <v>26511</v>
      </c>
      <c r="B1940" t="s">
        <v>5648</v>
      </c>
      <c r="C1940">
        <v>27</v>
      </c>
      <c r="D1940" t="str">
        <f>IF(Raw_data_US_healthcare[[#This Row],[Age]]&lt;35,"Young",IF(Raw_data_US_healthcare[[#This Row],[Age]]&lt;60,"Middle","Senior"))</f>
        <v>Young</v>
      </c>
      <c r="E1940" t="s">
        <v>16</v>
      </c>
      <c r="F1940" t="s">
        <v>35</v>
      </c>
      <c r="G1940" t="s">
        <v>35</v>
      </c>
      <c r="H1940" t="s">
        <v>18</v>
      </c>
      <c r="I1940" s="2">
        <v>43418</v>
      </c>
      <c r="J1940" t="s">
        <v>5649</v>
      </c>
      <c r="K1940" t="s">
        <v>5650</v>
      </c>
      <c r="L1940" t="s">
        <v>31</v>
      </c>
      <c r="M1940">
        <v>24784.004300000001</v>
      </c>
      <c r="N1940">
        <v>107</v>
      </c>
      <c r="O1940" t="s">
        <v>43</v>
      </c>
      <c r="P1940" t="s">
        <v>43</v>
      </c>
      <c r="Q1940" s="2">
        <v>43434</v>
      </c>
      <c r="R1940" t="s">
        <v>83</v>
      </c>
      <c r="S1940" t="s">
        <v>24</v>
      </c>
      <c r="T1940">
        <f>_xlfn.DAYS(Raw_data_US_healthcare[[#This Row],[Discharge Date]],Raw_data_US_healthcare[[#This Row],[Date of Admission]])</f>
        <v>16</v>
      </c>
    </row>
    <row r="1941" spans="1:20" x14ac:dyDescent="0.3">
      <c r="A1941" t="s">
        <v>26512</v>
      </c>
      <c r="B1941" t="s">
        <v>26539</v>
      </c>
      <c r="C1941">
        <v>30</v>
      </c>
      <c r="D1941" t="str">
        <f>IF(Raw_data_US_healthcare[[#This Row],[Age]]&lt;35,"Young",IF(Raw_data_US_healthcare[[#This Row],[Age]]&lt;60,"Middle","Senior"))</f>
        <v>Young</v>
      </c>
      <c r="E1941" t="s">
        <v>26</v>
      </c>
      <c r="F1941" t="s">
        <v>17</v>
      </c>
      <c r="G1941" t="s">
        <v>17</v>
      </c>
      <c r="H1941" t="s">
        <v>26514</v>
      </c>
      <c r="I1941" s="2">
        <v>44216</v>
      </c>
      <c r="J1941" t="s">
        <v>5651</v>
      </c>
      <c r="K1941" t="s">
        <v>5652</v>
      </c>
      <c r="L1941" t="s">
        <v>31</v>
      </c>
      <c r="M1941">
        <v>34133.9594</v>
      </c>
      <c r="N1941">
        <v>165</v>
      </c>
      <c r="O1941" t="s">
        <v>22</v>
      </c>
      <c r="P1941" t="s">
        <v>22</v>
      </c>
      <c r="Q1941" s="2">
        <v>44218</v>
      </c>
      <c r="R1941" t="s">
        <v>83</v>
      </c>
      <c r="S1941" t="s">
        <v>45</v>
      </c>
      <c r="T1941">
        <f>_xlfn.DAYS(Raw_data_US_healthcare[[#This Row],[Discharge Date]],Raw_data_US_healthcare[[#This Row],[Date of Admission]])</f>
        <v>2</v>
      </c>
    </row>
    <row r="1942" spans="1:20" x14ac:dyDescent="0.3">
      <c r="A1942" t="s">
        <v>26511</v>
      </c>
      <c r="B1942" t="s">
        <v>5653</v>
      </c>
      <c r="C1942">
        <v>20</v>
      </c>
      <c r="D1942" t="str">
        <f>IF(Raw_data_US_healthcare[[#This Row],[Age]]&lt;35,"Young",IF(Raw_data_US_healthcare[[#This Row],[Age]]&lt;60,"Middle","Senior"))</f>
        <v>Young</v>
      </c>
      <c r="E1942" t="s">
        <v>16</v>
      </c>
      <c r="F1942" t="s">
        <v>88</v>
      </c>
      <c r="G1942" t="s">
        <v>88</v>
      </c>
      <c r="H1942" t="s">
        <v>28</v>
      </c>
      <c r="I1942" s="2">
        <v>44700</v>
      </c>
      <c r="J1942" t="s">
        <v>5654</v>
      </c>
      <c r="K1942" t="s">
        <v>5655</v>
      </c>
      <c r="L1942" t="s">
        <v>31</v>
      </c>
      <c r="M1942">
        <v>6159.8724000000002</v>
      </c>
      <c r="N1942">
        <v>462</v>
      </c>
      <c r="O1942" t="s">
        <v>39</v>
      </c>
      <c r="P1942" t="s">
        <v>39</v>
      </c>
      <c r="Q1942" s="2">
        <v>44722</v>
      </c>
      <c r="R1942" t="s">
        <v>83</v>
      </c>
      <c r="S1942" t="s">
        <v>24</v>
      </c>
      <c r="T1942">
        <f>_xlfn.DAYS(Raw_data_US_healthcare[[#This Row],[Discharge Date]],Raw_data_US_healthcare[[#This Row],[Date of Admission]])</f>
        <v>22</v>
      </c>
    </row>
    <row r="1943" spans="1:20" x14ac:dyDescent="0.3">
      <c r="A1943" t="s">
        <v>26511</v>
      </c>
      <c r="B1943" t="s">
        <v>5656</v>
      </c>
      <c r="C1943">
        <v>28</v>
      </c>
      <c r="D1943" t="str">
        <f>IF(Raw_data_US_healthcare[[#This Row],[Age]]&lt;35,"Young",IF(Raw_data_US_healthcare[[#This Row],[Age]]&lt;60,"Middle","Senior"))</f>
        <v>Young</v>
      </c>
      <c r="E1943" t="s">
        <v>16</v>
      </c>
      <c r="F1943" t="s">
        <v>35</v>
      </c>
      <c r="G1943" t="s">
        <v>35</v>
      </c>
      <c r="H1943" t="s">
        <v>26514</v>
      </c>
      <c r="I1943" s="2">
        <v>44180</v>
      </c>
      <c r="J1943" t="s">
        <v>5657</v>
      </c>
      <c r="K1943" t="s">
        <v>161</v>
      </c>
      <c r="L1943" t="s">
        <v>52</v>
      </c>
      <c r="M1943">
        <v>3348.9072000000001</v>
      </c>
      <c r="N1943">
        <v>208</v>
      </c>
      <c r="O1943" t="s">
        <v>22</v>
      </c>
      <c r="P1943" t="s">
        <v>22</v>
      </c>
      <c r="Q1943" s="2">
        <v>44182</v>
      </c>
      <c r="R1943" t="s">
        <v>44</v>
      </c>
      <c r="S1943" t="s">
        <v>45</v>
      </c>
      <c r="T1943">
        <f>_xlfn.DAYS(Raw_data_US_healthcare[[#This Row],[Discharge Date]],Raw_data_US_healthcare[[#This Row],[Date of Admission]])</f>
        <v>2</v>
      </c>
    </row>
    <row r="1944" spans="1:20" x14ac:dyDescent="0.3">
      <c r="A1944" t="s">
        <v>26512</v>
      </c>
      <c r="B1944" t="s">
        <v>2703</v>
      </c>
      <c r="C1944">
        <v>49</v>
      </c>
      <c r="D1944" t="str">
        <f>IF(Raw_data_US_healthcare[[#This Row],[Age]]&lt;35,"Young",IF(Raw_data_US_healthcare[[#This Row],[Age]]&lt;60,"Middle","Senior"))</f>
        <v>Middle</v>
      </c>
      <c r="E1944" t="s">
        <v>26</v>
      </c>
      <c r="F1944" t="s">
        <v>113</v>
      </c>
      <c r="G1944" t="s">
        <v>113</v>
      </c>
      <c r="H1944" t="s">
        <v>36</v>
      </c>
      <c r="I1944" s="2">
        <v>44344</v>
      </c>
      <c r="J1944" t="s">
        <v>5658</v>
      </c>
      <c r="K1944" t="s">
        <v>5659</v>
      </c>
      <c r="L1944" t="s">
        <v>52</v>
      </c>
      <c r="M1944">
        <v>22340.558700000001</v>
      </c>
      <c r="N1944">
        <v>330</v>
      </c>
      <c r="O1944" t="s">
        <v>22</v>
      </c>
      <c r="P1944" t="s">
        <v>22</v>
      </c>
      <c r="Q1944" s="2">
        <v>44344</v>
      </c>
      <c r="R1944" t="s">
        <v>48</v>
      </c>
      <c r="S1944" t="s">
        <v>24</v>
      </c>
      <c r="T1944">
        <f>_xlfn.DAYS(Raw_data_US_healthcare[[#This Row],[Discharge Date]],Raw_data_US_healthcare[[#This Row],[Date of Admission]])</f>
        <v>0</v>
      </c>
    </row>
    <row r="1945" spans="1:20" x14ac:dyDescent="0.3">
      <c r="A1945" t="s">
        <v>26511</v>
      </c>
      <c r="B1945" t="s">
        <v>5660</v>
      </c>
      <c r="C1945">
        <v>55</v>
      </c>
      <c r="D1945" t="str">
        <f>IF(Raw_data_US_healthcare[[#This Row],[Age]]&lt;35,"Young",IF(Raw_data_US_healthcare[[#This Row],[Age]]&lt;60,"Middle","Senior"))</f>
        <v>Middle</v>
      </c>
      <c r="E1945" t="s">
        <v>16</v>
      </c>
      <c r="F1945" t="s">
        <v>17</v>
      </c>
      <c r="G1945" t="s">
        <v>17</v>
      </c>
      <c r="H1945" t="s">
        <v>36</v>
      </c>
      <c r="I1945" s="2">
        <v>44999</v>
      </c>
      <c r="J1945" t="s">
        <v>5661</v>
      </c>
      <c r="K1945" t="s">
        <v>5662</v>
      </c>
      <c r="L1945" t="s">
        <v>56</v>
      </c>
      <c r="M1945">
        <v>21398.746500000001</v>
      </c>
      <c r="N1945">
        <v>179</v>
      </c>
      <c r="O1945" t="s">
        <v>22</v>
      </c>
      <c r="P1945" t="s">
        <v>22</v>
      </c>
      <c r="Q1945" s="2">
        <v>45001</v>
      </c>
      <c r="R1945" t="s">
        <v>48</v>
      </c>
      <c r="S1945" t="s">
        <v>24</v>
      </c>
      <c r="T1945">
        <f>_xlfn.DAYS(Raw_data_US_healthcare[[#This Row],[Discharge Date]],Raw_data_US_healthcare[[#This Row],[Date of Admission]])</f>
        <v>2</v>
      </c>
    </row>
    <row r="1946" spans="1:20" x14ac:dyDescent="0.3">
      <c r="A1946" t="s">
        <v>26511</v>
      </c>
      <c r="B1946" t="s">
        <v>5663</v>
      </c>
      <c r="C1946">
        <v>37</v>
      </c>
      <c r="D1946" t="str">
        <f>IF(Raw_data_US_healthcare[[#This Row],[Age]]&lt;35,"Young",IF(Raw_data_US_healthcare[[#This Row],[Age]]&lt;60,"Middle","Senior"))</f>
        <v>Middle</v>
      </c>
      <c r="E1946" t="s">
        <v>16</v>
      </c>
      <c r="F1946" t="s">
        <v>113</v>
      </c>
      <c r="G1946" t="s">
        <v>113</v>
      </c>
      <c r="H1946" t="s">
        <v>26514</v>
      </c>
      <c r="I1946" s="2">
        <v>44691</v>
      </c>
      <c r="J1946" t="s">
        <v>4996</v>
      </c>
      <c r="K1946" t="s">
        <v>5664</v>
      </c>
      <c r="L1946" t="s">
        <v>21</v>
      </c>
      <c r="M1946">
        <v>38404.713499999998</v>
      </c>
      <c r="N1946">
        <v>312</v>
      </c>
      <c r="O1946" t="s">
        <v>22</v>
      </c>
      <c r="P1946" t="s">
        <v>22</v>
      </c>
      <c r="Q1946" s="2">
        <v>44704</v>
      </c>
      <c r="R1946" t="s">
        <v>23</v>
      </c>
      <c r="S1946" t="s">
        <v>45</v>
      </c>
      <c r="T1946">
        <f>_xlfn.DAYS(Raw_data_US_healthcare[[#This Row],[Discharge Date]],Raw_data_US_healthcare[[#This Row],[Date of Admission]])</f>
        <v>13</v>
      </c>
    </row>
    <row r="1947" spans="1:20" x14ac:dyDescent="0.3">
      <c r="A1947" t="s">
        <v>26511</v>
      </c>
      <c r="B1947" t="s">
        <v>5665</v>
      </c>
      <c r="C1947">
        <v>81</v>
      </c>
      <c r="D1947" t="str">
        <f>IF(Raw_data_US_healthcare[[#This Row],[Age]]&lt;35,"Young",IF(Raw_data_US_healthcare[[#This Row],[Age]]&lt;60,"Middle","Senior"))</f>
        <v>Senior</v>
      </c>
      <c r="E1947" t="s">
        <v>16</v>
      </c>
      <c r="F1947" t="s">
        <v>88</v>
      </c>
      <c r="G1947" t="s">
        <v>88</v>
      </c>
      <c r="H1947" t="s">
        <v>28</v>
      </c>
      <c r="I1947" s="2">
        <v>44392</v>
      </c>
      <c r="J1947" t="s">
        <v>5666</v>
      </c>
      <c r="K1947" t="s">
        <v>5667</v>
      </c>
      <c r="L1947" t="s">
        <v>31</v>
      </c>
      <c r="M1947">
        <v>22070.399099999999</v>
      </c>
      <c r="N1947">
        <v>116</v>
      </c>
      <c r="O1947" t="s">
        <v>43</v>
      </c>
      <c r="P1947" t="s">
        <v>43</v>
      </c>
      <c r="Q1947" s="2">
        <v>44406</v>
      </c>
      <c r="R1947" t="s">
        <v>44</v>
      </c>
      <c r="S1947" t="s">
        <v>24</v>
      </c>
      <c r="T1947">
        <f>_xlfn.DAYS(Raw_data_US_healthcare[[#This Row],[Discharge Date]],Raw_data_US_healthcare[[#This Row],[Date of Admission]])</f>
        <v>14</v>
      </c>
    </row>
    <row r="1948" spans="1:20" x14ac:dyDescent="0.3">
      <c r="A1948" t="s">
        <v>26512</v>
      </c>
      <c r="B1948" t="s">
        <v>5668</v>
      </c>
      <c r="C1948">
        <v>54</v>
      </c>
      <c r="D1948" t="str">
        <f>IF(Raw_data_US_healthcare[[#This Row],[Age]]&lt;35,"Young",IF(Raw_data_US_healthcare[[#This Row],[Age]]&lt;60,"Middle","Senior"))</f>
        <v>Middle</v>
      </c>
      <c r="E1948" t="s">
        <v>26</v>
      </c>
      <c r="F1948" t="s">
        <v>17</v>
      </c>
      <c r="G1948" t="s">
        <v>17</v>
      </c>
      <c r="H1948" t="s">
        <v>69</v>
      </c>
      <c r="I1948" s="2">
        <v>44997</v>
      </c>
      <c r="J1948" t="s">
        <v>5669</v>
      </c>
      <c r="K1948" t="s">
        <v>5670</v>
      </c>
      <c r="L1948" t="s">
        <v>56</v>
      </c>
      <c r="M1948">
        <v>15894.561299999999</v>
      </c>
      <c r="N1948">
        <v>138</v>
      </c>
      <c r="O1948" t="s">
        <v>39</v>
      </c>
      <c r="P1948" t="s">
        <v>39</v>
      </c>
      <c r="Q1948" s="2">
        <v>45025</v>
      </c>
      <c r="R1948" t="s">
        <v>44</v>
      </c>
      <c r="S1948" t="s">
        <v>45</v>
      </c>
      <c r="T1948">
        <f>_xlfn.DAYS(Raw_data_US_healthcare[[#This Row],[Discharge Date]],Raw_data_US_healthcare[[#This Row],[Date of Admission]])</f>
        <v>28</v>
      </c>
    </row>
    <row r="1949" spans="1:20" x14ac:dyDescent="0.3">
      <c r="A1949" t="s">
        <v>26511</v>
      </c>
      <c r="B1949" t="s">
        <v>5671</v>
      </c>
      <c r="C1949">
        <v>38</v>
      </c>
      <c r="D1949" t="str">
        <f>IF(Raw_data_US_healthcare[[#This Row],[Age]]&lt;35,"Young",IF(Raw_data_US_healthcare[[#This Row],[Age]]&lt;60,"Middle","Senior"))</f>
        <v>Middle</v>
      </c>
      <c r="E1949" t="s">
        <v>16</v>
      </c>
      <c r="F1949" t="s">
        <v>88</v>
      </c>
      <c r="G1949" t="s">
        <v>88</v>
      </c>
      <c r="H1949" t="s">
        <v>26516</v>
      </c>
      <c r="I1949" s="2">
        <v>44105</v>
      </c>
      <c r="J1949" t="s">
        <v>5672</v>
      </c>
      <c r="K1949" t="s">
        <v>5673</v>
      </c>
      <c r="L1949" t="s">
        <v>60</v>
      </c>
      <c r="M1949">
        <v>24304.022199999999</v>
      </c>
      <c r="N1949">
        <v>323</v>
      </c>
      <c r="O1949" t="s">
        <v>22</v>
      </c>
      <c r="P1949" t="s">
        <v>22</v>
      </c>
      <c r="Q1949" s="2">
        <v>44126</v>
      </c>
      <c r="R1949" t="s">
        <v>23</v>
      </c>
      <c r="S1949" t="s">
        <v>33</v>
      </c>
      <c r="T1949">
        <f>_xlfn.DAYS(Raw_data_US_healthcare[[#This Row],[Discharge Date]],Raw_data_US_healthcare[[#This Row],[Date of Admission]])</f>
        <v>21</v>
      </c>
    </row>
    <row r="1950" spans="1:20" x14ac:dyDescent="0.3">
      <c r="A1950" t="s">
        <v>26511</v>
      </c>
      <c r="B1950" t="s">
        <v>5674</v>
      </c>
      <c r="C1950">
        <v>59</v>
      </c>
      <c r="D1950" t="str">
        <f>IF(Raw_data_US_healthcare[[#This Row],[Age]]&lt;35,"Young",IF(Raw_data_US_healthcare[[#This Row],[Age]]&lt;60,"Middle","Senior"))</f>
        <v>Middle</v>
      </c>
      <c r="E1950" t="s">
        <v>16</v>
      </c>
      <c r="F1950" t="s">
        <v>113</v>
      </c>
      <c r="G1950" t="s">
        <v>113</v>
      </c>
      <c r="H1950" t="s">
        <v>26514</v>
      </c>
      <c r="I1950" s="2">
        <v>44500</v>
      </c>
      <c r="J1950" t="s">
        <v>5675</v>
      </c>
      <c r="K1950" t="s">
        <v>5676</v>
      </c>
      <c r="L1950" t="s">
        <v>60</v>
      </c>
      <c r="M1950">
        <v>14090.425800000001</v>
      </c>
      <c r="N1950">
        <v>230</v>
      </c>
      <c r="O1950" t="s">
        <v>22</v>
      </c>
      <c r="P1950" t="s">
        <v>22</v>
      </c>
      <c r="Q1950" s="2">
        <v>44508</v>
      </c>
      <c r="R1950" t="s">
        <v>23</v>
      </c>
      <c r="S1950" t="s">
        <v>24</v>
      </c>
      <c r="T1950">
        <f>_xlfn.DAYS(Raw_data_US_healthcare[[#This Row],[Discharge Date]],Raw_data_US_healthcare[[#This Row],[Date of Admission]])</f>
        <v>8</v>
      </c>
    </row>
    <row r="1951" spans="1:20" x14ac:dyDescent="0.3">
      <c r="A1951" t="s">
        <v>26512</v>
      </c>
      <c r="B1951" t="s">
        <v>5677</v>
      </c>
      <c r="C1951">
        <v>57</v>
      </c>
      <c r="D1951" t="str">
        <f>IF(Raw_data_US_healthcare[[#This Row],[Age]]&lt;35,"Young",IF(Raw_data_US_healthcare[[#This Row],[Age]]&lt;60,"Middle","Senior"))</f>
        <v>Middle</v>
      </c>
      <c r="E1951" t="s">
        <v>26</v>
      </c>
      <c r="F1951" t="s">
        <v>17</v>
      </c>
      <c r="G1951" t="s">
        <v>17</v>
      </c>
      <c r="H1951" t="s">
        <v>28</v>
      </c>
      <c r="I1951" s="2">
        <v>43411</v>
      </c>
      <c r="J1951" t="s">
        <v>5678</v>
      </c>
      <c r="K1951" t="s">
        <v>5679</v>
      </c>
      <c r="L1951" t="s">
        <v>56</v>
      </c>
      <c r="M1951">
        <v>10153.399799999999</v>
      </c>
      <c r="N1951">
        <v>192</v>
      </c>
      <c r="O1951" t="s">
        <v>43</v>
      </c>
      <c r="P1951" t="s">
        <v>43</v>
      </c>
      <c r="Q1951" s="2">
        <v>43419</v>
      </c>
      <c r="R1951" t="s">
        <v>48</v>
      </c>
      <c r="S1951" t="s">
        <v>24</v>
      </c>
      <c r="T1951">
        <f>_xlfn.DAYS(Raw_data_US_healthcare[[#This Row],[Discharge Date]],Raw_data_US_healthcare[[#This Row],[Date of Admission]])</f>
        <v>8</v>
      </c>
    </row>
    <row r="1952" spans="1:20" x14ac:dyDescent="0.3">
      <c r="A1952" t="s">
        <v>26512</v>
      </c>
      <c r="B1952" t="s">
        <v>5680</v>
      </c>
      <c r="C1952">
        <v>32</v>
      </c>
      <c r="D1952" t="str">
        <f>IF(Raw_data_US_healthcare[[#This Row],[Age]]&lt;35,"Young",IF(Raw_data_US_healthcare[[#This Row],[Age]]&lt;60,"Middle","Senior"))</f>
        <v>Young</v>
      </c>
      <c r="E1952" t="s">
        <v>26</v>
      </c>
      <c r="F1952" t="s">
        <v>27</v>
      </c>
      <c r="G1952" t="s">
        <v>27</v>
      </c>
      <c r="H1952" t="s">
        <v>26516</v>
      </c>
      <c r="I1952" s="2">
        <v>44482</v>
      </c>
      <c r="J1952" t="s">
        <v>5681</v>
      </c>
      <c r="K1952" t="s">
        <v>5682</v>
      </c>
      <c r="L1952" t="s">
        <v>31</v>
      </c>
      <c r="M1952">
        <v>11776.984700000001</v>
      </c>
      <c r="N1952">
        <v>127</v>
      </c>
      <c r="O1952" t="s">
        <v>43</v>
      </c>
      <c r="P1952" t="s">
        <v>43</v>
      </c>
      <c r="Q1952" s="2">
        <v>44487</v>
      </c>
      <c r="R1952" t="s">
        <v>32</v>
      </c>
      <c r="S1952" t="s">
        <v>33</v>
      </c>
      <c r="T1952">
        <f>_xlfn.DAYS(Raw_data_US_healthcare[[#This Row],[Discharge Date]],Raw_data_US_healthcare[[#This Row],[Date of Admission]])</f>
        <v>5</v>
      </c>
    </row>
    <row r="1953" spans="1:20" x14ac:dyDescent="0.3">
      <c r="A1953" t="s">
        <v>26511</v>
      </c>
      <c r="B1953" t="s">
        <v>5683</v>
      </c>
      <c r="C1953">
        <v>79</v>
      </c>
      <c r="D1953" t="str">
        <f>IF(Raw_data_US_healthcare[[#This Row],[Age]]&lt;35,"Young",IF(Raw_data_US_healthcare[[#This Row],[Age]]&lt;60,"Middle","Senior"))</f>
        <v>Senior</v>
      </c>
      <c r="E1953" t="s">
        <v>16</v>
      </c>
      <c r="F1953" t="s">
        <v>17</v>
      </c>
      <c r="G1953" t="s">
        <v>17</v>
      </c>
      <c r="H1953" t="s">
        <v>69</v>
      </c>
      <c r="I1953" s="2">
        <v>44803</v>
      </c>
      <c r="J1953" t="s">
        <v>5684</v>
      </c>
      <c r="K1953" t="s">
        <v>5685</v>
      </c>
      <c r="L1953" t="s">
        <v>31</v>
      </c>
      <c r="M1953">
        <v>29376.7251</v>
      </c>
      <c r="N1953">
        <v>201</v>
      </c>
      <c r="O1953" t="s">
        <v>22</v>
      </c>
      <c r="P1953" t="s">
        <v>22</v>
      </c>
      <c r="Q1953" s="2">
        <v>44820</v>
      </c>
      <c r="R1953" t="s">
        <v>83</v>
      </c>
      <c r="S1953" t="s">
        <v>33</v>
      </c>
      <c r="T1953">
        <f>_xlfn.DAYS(Raw_data_US_healthcare[[#This Row],[Discharge Date]],Raw_data_US_healthcare[[#This Row],[Date of Admission]])</f>
        <v>17</v>
      </c>
    </row>
    <row r="1954" spans="1:20" x14ac:dyDescent="0.3">
      <c r="A1954" t="s">
        <v>26512</v>
      </c>
      <c r="B1954" t="s">
        <v>5686</v>
      </c>
      <c r="C1954">
        <v>55</v>
      </c>
      <c r="D1954" t="str">
        <f>IF(Raw_data_US_healthcare[[#This Row],[Age]]&lt;35,"Young",IF(Raw_data_US_healthcare[[#This Row],[Age]]&lt;60,"Middle","Senior"))</f>
        <v>Middle</v>
      </c>
      <c r="E1954" t="s">
        <v>26</v>
      </c>
      <c r="F1954" t="s">
        <v>88</v>
      </c>
      <c r="G1954" t="s">
        <v>88</v>
      </c>
      <c r="H1954" t="s">
        <v>36</v>
      </c>
      <c r="I1954" s="2">
        <v>44021</v>
      </c>
      <c r="J1954" t="s">
        <v>5687</v>
      </c>
      <c r="K1954" t="s">
        <v>5688</v>
      </c>
      <c r="L1954" t="s">
        <v>21</v>
      </c>
      <c r="M1954">
        <v>1203.4324999999999</v>
      </c>
      <c r="N1954">
        <v>329</v>
      </c>
      <c r="O1954" t="s">
        <v>22</v>
      </c>
      <c r="P1954" t="s">
        <v>22</v>
      </c>
      <c r="Q1954" s="2">
        <v>44027</v>
      </c>
      <c r="R1954" t="s">
        <v>83</v>
      </c>
      <c r="S1954" t="s">
        <v>24</v>
      </c>
      <c r="T1954">
        <f>_xlfn.DAYS(Raw_data_US_healthcare[[#This Row],[Discharge Date]],Raw_data_US_healthcare[[#This Row],[Date of Admission]])</f>
        <v>6</v>
      </c>
    </row>
    <row r="1955" spans="1:20" x14ac:dyDescent="0.3">
      <c r="A1955" t="s">
        <v>26511</v>
      </c>
      <c r="B1955" t="s">
        <v>5689</v>
      </c>
      <c r="C1955">
        <v>61</v>
      </c>
      <c r="D1955" t="str">
        <f>IF(Raw_data_US_healthcare[[#This Row],[Age]]&lt;35,"Young",IF(Raw_data_US_healthcare[[#This Row],[Age]]&lt;60,"Middle","Senior"))</f>
        <v>Senior</v>
      </c>
      <c r="E1955" t="s">
        <v>16</v>
      </c>
      <c r="F1955" t="s">
        <v>113</v>
      </c>
      <c r="G1955" t="s">
        <v>113</v>
      </c>
      <c r="H1955" t="s">
        <v>28</v>
      </c>
      <c r="I1955" s="2">
        <v>43443</v>
      </c>
      <c r="J1955" t="s">
        <v>5690</v>
      </c>
      <c r="K1955" t="s">
        <v>5691</v>
      </c>
      <c r="L1955" t="s">
        <v>52</v>
      </c>
      <c r="M1955">
        <v>8908.8817999999992</v>
      </c>
      <c r="N1955">
        <v>176</v>
      </c>
      <c r="O1955" t="s">
        <v>22</v>
      </c>
      <c r="P1955" t="s">
        <v>22</v>
      </c>
      <c r="Q1955" s="2">
        <v>43447</v>
      </c>
      <c r="R1955" t="s">
        <v>32</v>
      </c>
      <c r="S1955" t="s">
        <v>33</v>
      </c>
      <c r="T1955">
        <f>_xlfn.DAYS(Raw_data_US_healthcare[[#This Row],[Discharge Date]],Raw_data_US_healthcare[[#This Row],[Date of Admission]])</f>
        <v>4</v>
      </c>
    </row>
    <row r="1956" spans="1:20" x14ac:dyDescent="0.3">
      <c r="A1956" t="s">
        <v>26511</v>
      </c>
      <c r="B1956" t="s">
        <v>5692</v>
      </c>
      <c r="C1956">
        <v>32</v>
      </c>
      <c r="D1956" t="str">
        <f>IF(Raw_data_US_healthcare[[#This Row],[Age]]&lt;35,"Young",IF(Raw_data_US_healthcare[[#This Row],[Age]]&lt;60,"Middle","Senior"))</f>
        <v>Young</v>
      </c>
      <c r="E1956" t="s">
        <v>16</v>
      </c>
      <c r="F1956" t="s">
        <v>113</v>
      </c>
      <c r="G1956" t="s">
        <v>113</v>
      </c>
      <c r="H1956" t="s">
        <v>28</v>
      </c>
      <c r="I1956" s="2">
        <v>44536</v>
      </c>
      <c r="J1956" t="s">
        <v>5693</v>
      </c>
      <c r="K1956" t="s">
        <v>5694</v>
      </c>
      <c r="L1956" t="s">
        <v>52</v>
      </c>
      <c r="M1956">
        <v>3085.5644000000002</v>
      </c>
      <c r="N1956">
        <v>128</v>
      </c>
      <c r="O1956" t="s">
        <v>22</v>
      </c>
      <c r="P1956" t="s">
        <v>22</v>
      </c>
      <c r="Q1956" s="2">
        <v>44543</v>
      </c>
      <c r="R1956" t="s">
        <v>23</v>
      </c>
      <c r="S1956" t="s">
        <v>45</v>
      </c>
      <c r="T1956">
        <f>_xlfn.DAYS(Raw_data_US_healthcare[[#This Row],[Discharge Date]],Raw_data_US_healthcare[[#This Row],[Date of Admission]])</f>
        <v>7</v>
      </c>
    </row>
    <row r="1957" spans="1:20" x14ac:dyDescent="0.3">
      <c r="A1957" t="s">
        <v>26512</v>
      </c>
      <c r="B1957" t="s">
        <v>5695</v>
      </c>
      <c r="C1957">
        <v>37</v>
      </c>
      <c r="D1957" t="str">
        <f>IF(Raw_data_US_healthcare[[#This Row],[Age]]&lt;35,"Young",IF(Raw_data_US_healthcare[[#This Row],[Age]]&lt;60,"Middle","Senior"))</f>
        <v>Middle</v>
      </c>
      <c r="E1957" t="s">
        <v>26</v>
      </c>
      <c r="F1957" t="s">
        <v>35</v>
      </c>
      <c r="G1957" t="s">
        <v>35</v>
      </c>
      <c r="H1957" t="s">
        <v>28</v>
      </c>
      <c r="I1957" s="2">
        <v>45049</v>
      </c>
      <c r="J1957" t="s">
        <v>5696</v>
      </c>
      <c r="K1957" t="s">
        <v>5697</v>
      </c>
      <c r="L1957" t="s">
        <v>21</v>
      </c>
      <c r="M1957">
        <v>37838.046699999999</v>
      </c>
      <c r="N1957">
        <v>129</v>
      </c>
      <c r="O1957" t="s">
        <v>43</v>
      </c>
      <c r="P1957" t="s">
        <v>43</v>
      </c>
      <c r="Q1957" s="2">
        <v>45078</v>
      </c>
      <c r="R1957" t="s">
        <v>32</v>
      </c>
      <c r="S1957" t="s">
        <v>24</v>
      </c>
      <c r="T1957">
        <f>_xlfn.DAYS(Raw_data_US_healthcare[[#This Row],[Discharge Date]],Raw_data_US_healthcare[[#This Row],[Date of Admission]])</f>
        <v>29</v>
      </c>
    </row>
    <row r="1958" spans="1:20" x14ac:dyDescent="0.3">
      <c r="A1958" t="s">
        <v>26512</v>
      </c>
      <c r="B1958" t="s">
        <v>5698</v>
      </c>
      <c r="C1958">
        <v>42</v>
      </c>
      <c r="D1958" t="str">
        <f>IF(Raw_data_US_healthcare[[#This Row],[Age]]&lt;35,"Young",IF(Raw_data_US_healthcare[[#This Row],[Age]]&lt;60,"Middle","Senior"))</f>
        <v>Middle</v>
      </c>
      <c r="E1958" t="s">
        <v>26</v>
      </c>
      <c r="F1958" t="s">
        <v>49</v>
      </c>
      <c r="G1958" t="s">
        <v>49</v>
      </c>
      <c r="H1958" t="s">
        <v>28</v>
      </c>
      <c r="I1958" s="2">
        <v>44991</v>
      </c>
      <c r="J1958" t="s">
        <v>5699</v>
      </c>
      <c r="K1958" t="s">
        <v>5700</v>
      </c>
      <c r="L1958" t="s">
        <v>21</v>
      </c>
      <c r="M1958">
        <v>6979.0204999999996</v>
      </c>
      <c r="N1958">
        <v>163</v>
      </c>
      <c r="O1958" t="s">
        <v>22</v>
      </c>
      <c r="P1958" t="s">
        <v>22</v>
      </c>
      <c r="Q1958" s="2">
        <v>44999</v>
      </c>
      <c r="R1958" t="s">
        <v>44</v>
      </c>
      <c r="S1958" t="s">
        <v>24</v>
      </c>
      <c r="T1958">
        <f>_xlfn.DAYS(Raw_data_US_healthcare[[#This Row],[Discharge Date]],Raw_data_US_healthcare[[#This Row],[Date of Admission]])</f>
        <v>8</v>
      </c>
    </row>
    <row r="1959" spans="1:20" x14ac:dyDescent="0.3">
      <c r="A1959" t="s">
        <v>26512</v>
      </c>
      <c r="B1959" t="s">
        <v>5701</v>
      </c>
      <c r="C1959">
        <v>36</v>
      </c>
      <c r="D1959" t="str">
        <f>IF(Raw_data_US_healthcare[[#This Row],[Age]]&lt;35,"Young",IF(Raw_data_US_healthcare[[#This Row],[Age]]&lt;60,"Middle","Senior"))</f>
        <v>Middle</v>
      </c>
      <c r="E1959" t="s">
        <v>26</v>
      </c>
      <c r="F1959" t="s">
        <v>228</v>
      </c>
      <c r="G1959" t="s">
        <v>228</v>
      </c>
      <c r="H1959" t="s">
        <v>69</v>
      </c>
      <c r="I1959" s="2">
        <v>45095</v>
      </c>
      <c r="J1959" t="s">
        <v>5702</v>
      </c>
      <c r="K1959" t="s">
        <v>5703</v>
      </c>
      <c r="L1959" t="s">
        <v>56</v>
      </c>
      <c r="M1959">
        <v>72277.317200000005</v>
      </c>
      <c r="N1959">
        <v>131</v>
      </c>
      <c r="O1959" t="s">
        <v>39</v>
      </c>
      <c r="P1959" t="s">
        <v>39</v>
      </c>
      <c r="Q1959" s="2">
        <v>45104</v>
      </c>
      <c r="R1959" t="s">
        <v>44</v>
      </c>
      <c r="S1959" t="s">
        <v>33</v>
      </c>
      <c r="T1959">
        <f>_xlfn.DAYS(Raw_data_US_healthcare[[#This Row],[Discharge Date]],Raw_data_US_healthcare[[#This Row],[Date of Admission]])</f>
        <v>9</v>
      </c>
    </row>
    <row r="1960" spans="1:20" x14ac:dyDescent="0.3">
      <c r="A1960" t="s">
        <v>26512</v>
      </c>
      <c r="B1960" t="s">
        <v>5704</v>
      </c>
      <c r="C1960">
        <v>71</v>
      </c>
      <c r="D1960" t="str">
        <f>IF(Raw_data_US_healthcare[[#This Row],[Age]]&lt;35,"Young",IF(Raw_data_US_healthcare[[#This Row],[Age]]&lt;60,"Middle","Senior"))</f>
        <v>Senior</v>
      </c>
      <c r="E1960" t="s">
        <v>26</v>
      </c>
      <c r="F1960" t="s">
        <v>17</v>
      </c>
      <c r="G1960" t="s">
        <v>17</v>
      </c>
      <c r="H1960" t="s">
        <v>26514</v>
      </c>
      <c r="I1960" s="2">
        <v>45216</v>
      </c>
      <c r="J1960" t="s">
        <v>5705</v>
      </c>
      <c r="K1960" t="s">
        <v>5706</v>
      </c>
      <c r="L1960" t="s">
        <v>52</v>
      </c>
      <c r="M1960">
        <v>11360.638300000001</v>
      </c>
      <c r="N1960">
        <v>217</v>
      </c>
      <c r="O1960" t="s">
        <v>22</v>
      </c>
      <c r="P1960" t="s">
        <v>22</v>
      </c>
      <c r="Q1960" s="2">
        <v>45234</v>
      </c>
      <c r="R1960" t="s">
        <v>83</v>
      </c>
      <c r="S1960" t="s">
        <v>24</v>
      </c>
      <c r="T1960">
        <f>_xlfn.DAYS(Raw_data_US_healthcare[[#This Row],[Discharge Date]],Raw_data_US_healthcare[[#This Row],[Date of Admission]])</f>
        <v>18</v>
      </c>
    </row>
    <row r="1961" spans="1:20" x14ac:dyDescent="0.3">
      <c r="A1961" t="s">
        <v>26512</v>
      </c>
      <c r="B1961" t="s">
        <v>5707</v>
      </c>
      <c r="C1961">
        <v>44</v>
      </c>
      <c r="D1961" t="str">
        <f>IF(Raw_data_US_healthcare[[#This Row],[Age]]&lt;35,"Young",IF(Raw_data_US_healthcare[[#This Row],[Age]]&lt;60,"Middle","Senior"))</f>
        <v>Middle</v>
      </c>
      <c r="E1961" t="s">
        <v>26</v>
      </c>
      <c r="F1961" t="s">
        <v>228</v>
      </c>
      <c r="G1961" t="s">
        <v>228</v>
      </c>
      <c r="H1961" t="s">
        <v>69</v>
      </c>
      <c r="I1961" s="2">
        <v>43918</v>
      </c>
      <c r="J1961" t="s">
        <v>5708</v>
      </c>
      <c r="K1961" t="s">
        <v>5709</v>
      </c>
      <c r="L1961" t="s">
        <v>52</v>
      </c>
      <c r="M1961">
        <v>60628.268700000001</v>
      </c>
      <c r="N1961">
        <v>305</v>
      </c>
      <c r="O1961" t="s">
        <v>39</v>
      </c>
      <c r="P1961" t="s">
        <v>39</v>
      </c>
      <c r="Q1961" s="2">
        <v>43924</v>
      </c>
      <c r="R1961" t="s">
        <v>83</v>
      </c>
      <c r="S1961" t="s">
        <v>45</v>
      </c>
      <c r="T1961">
        <f>_xlfn.DAYS(Raw_data_US_healthcare[[#This Row],[Discharge Date]],Raw_data_US_healthcare[[#This Row],[Date of Admission]])</f>
        <v>6</v>
      </c>
    </row>
    <row r="1962" spans="1:20" x14ac:dyDescent="0.3">
      <c r="A1962" t="s">
        <v>26512</v>
      </c>
      <c r="B1962" t="s">
        <v>5710</v>
      </c>
      <c r="C1962">
        <v>85</v>
      </c>
      <c r="D1962" t="str">
        <f>IF(Raw_data_US_healthcare[[#This Row],[Age]]&lt;35,"Young",IF(Raw_data_US_healthcare[[#This Row],[Age]]&lt;60,"Middle","Senior"))</f>
        <v>Senior</v>
      </c>
      <c r="E1962" t="s">
        <v>26</v>
      </c>
      <c r="F1962" t="s">
        <v>49</v>
      </c>
      <c r="G1962" t="s">
        <v>49</v>
      </c>
      <c r="H1962" t="s">
        <v>26516</v>
      </c>
      <c r="I1962" s="2">
        <v>44363</v>
      </c>
      <c r="J1962" t="s">
        <v>5711</v>
      </c>
      <c r="K1962" t="s">
        <v>5712</v>
      </c>
      <c r="L1962" t="s">
        <v>31</v>
      </c>
      <c r="M1962">
        <v>30000.806799999998</v>
      </c>
      <c r="N1962">
        <v>360</v>
      </c>
      <c r="O1962" t="s">
        <v>43</v>
      </c>
      <c r="P1962" t="s">
        <v>43</v>
      </c>
      <c r="Q1962" s="2">
        <v>44389</v>
      </c>
      <c r="R1962" t="s">
        <v>32</v>
      </c>
      <c r="S1962" t="s">
        <v>24</v>
      </c>
      <c r="T1962">
        <f>_xlfn.DAYS(Raw_data_US_healthcare[[#This Row],[Discharge Date]],Raw_data_US_healthcare[[#This Row],[Date of Admission]])</f>
        <v>26</v>
      </c>
    </row>
    <row r="1963" spans="1:20" x14ac:dyDescent="0.3">
      <c r="A1963" t="s">
        <v>26512</v>
      </c>
      <c r="B1963" t="s">
        <v>5713</v>
      </c>
      <c r="C1963">
        <v>70</v>
      </c>
      <c r="D1963" t="str">
        <f>IF(Raw_data_US_healthcare[[#This Row],[Age]]&lt;35,"Young",IF(Raw_data_US_healthcare[[#This Row],[Age]]&lt;60,"Middle","Senior"))</f>
        <v>Senior</v>
      </c>
      <c r="E1963" t="s">
        <v>26</v>
      </c>
      <c r="F1963" t="s">
        <v>49</v>
      </c>
      <c r="G1963" t="s">
        <v>49</v>
      </c>
      <c r="H1963" t="s">
        <v>69</v>
      </c>
      <c r="I1963" s="2">
        <v>44693</v>
      </c>
      <c r="J1963" t="s">
        <v>5714</v>
      </c>
      <c r="K1963" t="s">
        <v>5315</v>
      </c>
      <c r="L1963" t="s">
        <v>52</v>
      </c>
      <c r="M1963">
        <v>33821.783499999998</v>
      </c>
      <c r="N1963">
        <v>170</v>
      </c>
      <c r="O1963" t="s">
        <v>43</v>
      </c>
      <c r="P1963" t="s">
        <v>43</v>
      </c>
      <c r="Q1963" s="2">
        <v>44705</v>
      </c>
      <c r="R1963" t="s">
        <v>23</v>
      </c>
      <c r="S1963" t="s">
        <v>33</v>
      </c>
      <c r="T1963">
        <f>_xlfn.DAYS(Raw_data_US_healthcare[[#This Row],[Discharge Date]],Raw_data_US_healthcare[[#This Row],[Date of Admission]])</f>
        <v>12</v>
      </c>
    </row>
    <row r="1964" spans="1:20" x14ac:dyDescent="0.3">
      <c r="A1964" t="s">
        <v>26512</v>
      </c>
      <c r="B1964" t="s">
        <v>5715</v>
      </c>
      <c r="C1964">
        <v>18</v>
      </c>
      <c r="D1964" t="str">
        <f>IF(Raw_data_US_healthcare[[#This Row],[Age]]&lt;35,"Young",IF(Raw_data_US_healthcare[[#This Row],[Age]]&lt;60,"Middle","Senior"))</f>
        <v>Young</v>
      </c>
      <c r="E1964" t="s">
        <v>26</v>
      </c>
      <c r="F1964" t="s">
        <v>49</v>
      </c>
      <c r="G1964" t="s">
        <v>49</v>
      </c>
      <c r="H1964" t="s">
        <v>28</v>
      </c>
      <c r="I1964" s="2">
        <v>44790</v>
      </c>
      <c r="J1964" t="s">
        <v>5716</v>
      </c>
      <c r="K1964" t="s">
        <v>5717</v>
      </c>
      <c r="L1964" t="s">
        <v>31</v>
      </c>
      <c r="M1964">
        <v>8630.0041000000001</v>
      </c>
      <c r="N1964">
        <v>417</v>
      </c>
      <c r="O1964" t="s">
        <v>39</v>
      </c>
      <c r="P1964" t="s">
        <v>39</v>
      </c>
      <c r="Q1964" s="2">
        <v>44795</v>
      </c>
      <c r="R1964" t="s">
        <v>32</v>
      </c>
      <c r="S1964" t="s">
        <v>24</v>
      </c>
      <c r="T1964">
        <f>_xlfn.DAYS(Raw_data_US_healthcare[[#This Row],[Discharge Date]],Raw_data_US_healthcare[[#This Row],[Date of Admission]])</f>
        <v>5</v>
      </c>
    </row>
    <row r="1965" spans="1:20" x14ac:dyDescent="0.3">
      <c r="A1965" t="s">
        <v>26511</v>
      </c>
      <c r="B1965" t="s">
        <v>5718</v>
      </c>
      <c r="C1965">
        <v>56</v>
      </c>
      <c r="D1965" t="str">
        <f>IF(Raw_data_US_healthcare[[#This Row],[Age]]&lt;35,"Young",IF(Raw_data_US_healthcare[[#This Row],[Age]]&lt;60,"Middle","Senior"))</f>
        <v>Middle</v>
      </c>
      <c r="E1965" t="s">
        <v>16</v>
      </c>
      <c r="F1965" t="s">
        <v>49</v>
      </c>
      <c r="G1965" t="s">
        <v>49</v>
      </c>
      <c r="H1965" t="s">
        <v>69</v>
      </c>
      <c r="I1965" s="2">
        <v>43946</v>
      </c>
      <c r="J1965" t="s">
        <v>5719</v>
      </c>
      <c r="K1965" t="s">
        <v>5720</v>
      </c>
      <c r="L1965" t="s">
        <v>56</v>
      </c>
      <c r="M1965">
        <v>7806.2870999999996</v>
      </c>
      <c r="N1965">
        <v>386</v>
      </c>
      <c r="O1965" t="s">
        <v>43</v>
      </c>
      <c r="P1965" t="s">
        <v>43</v>
      </c>
      <c r="Q1965" s="2">
        <v>43969</v>
      </c>
      <c r="R1965" t="s">
        <v>44</v>
      </c>
      <c r="S1965" t="s">
        <v>45</v>
      </c>
      <c r="T1965">
        <f>_xlfn.DAYS(Raw_data_US_healthcare[[#This Row],[Discharge Date]],Raw_data_US_healthcare[[#This Row],[Date of Admission]])</f>
        <v>23</v>
      </c>
    </row>
    <row r="1966" spans="1:20" x14ac:dyDescent="0.3">
      <c r="A1966" t="s">
        <v>26512</v>
      </c>
      <c r="B1966" t="s">
        <v>5721</v>
      </c>
      <c r="C1966">
        <v>68</v>
      </c>
      <c r="D1966" t="str">
        <f>IF(Raw_data_US_healthcare[[#This Row],[Age]]&lt;35,"Young",IF(Raw_data_US_healthcare[[#This Row],[Age]]&lt;60,"Middle","Senior"))</f>
        <v>Senior</v>
      </c>
      <c r="E1966" t="s">
        <v>26</v>
      </c>
      <c r="F1966" t="s">
        <v>113</v>
      </c>
      <c r="G1966" t="s">
        <v>113</v>
      </c>
      <c r="H1966" t="s">
        <v>26514</v>
      </c>
      <c r="I1966" s="2">
        <v>45157</v>
      </c>
      <c r="J1966" t="s">
        <v>5722</v>
      </c>
      <c r="K1966" t="s">
        <v>5723</v>
      </c>
      <c r="L1966" t="s">
        <v>31</v>
      </c>
      <c r="M1966">
        <v>30732.787700000001</v>
      </c>
      <c r="N1966">
        <v>168</v>
      </c>
      <c r="O1966" t="s">
        <v>22</v>
      </c>
      <c r="P1966" t="s">
        <v>22</v>
      </c>
      <c r="Q1966" s="2">
        <v>45178</v>
      </c>
      <c r="R1966" t="s">
        <v>32</v>
      </c>
      <c r="S1966" t="s">
        <v>33</v>
      </c>
      <c r="T1966">
        <f>_xlfn.DAYS(Raw_data_US_healthcare[[#This Row],[Discharge Date]],Raw_data_US_healthcare[[#This Row],[Date of Admission]])</f>
        <v>21</v>
      </c>
    </row>
    <row r="1967" spans="1:20" x14ac:dyDescent="0.3">
      <c r="A1967" t="s">
        <v>26512</v>
      </c>
      <c r="B1967" t="s">
        <v>5724</v>
      </c>
      <c r="C1967">
        <v>39</v>
      </c>
      <c r="D1967" t="str">
        <f>IF(Raw_data_US_healthcare[[#This Row],[Age]]&lt;35,"Young",IF(Raw_data_US_healthcare[[#This Row],[Age]]&lt;60,"Middle","Senior"))</f>
        <v>Middle</v>
      </c>
      <c r="E1967" t="s">
        <v>26</v>
      </c>
      <c r="F1967" t="s">
        <v>113</v>
      </c>
      <c r="G1967" t="s">
        <v>113</v>
      </c>
      <c r="H1967" t="s">
        <v>26514</v>
      </c>
      <c r="I1967" s="2">
        <v>44365</v>
      </c>
      <c r="J1967" t="s">
        <v>5725</v>
      </c>
      <c r="K1967" t="s">
        <v>5726</v>
      </c>
      <c r="L1967" t="s">
        <v>52</v>
      </c>
      <c r="M1967">
        <v>23925.468000000001</v>
      </c>
      <c r="N1967">
        <v>340</v>
      </c>
      <c r="O1967" t="s">
        <v>22</v>
      </c>
      <c r="P1967" t="s">
        <v>22</v>
      </c>
      <c r="Q1967" s="2">
        <v>44369</v>
      </c>
      <c r="R1967" t="s">
        <v>48</v>
      </c>
      <c r="S1967" t="s">
        <v>33</v>
      </c>
      <c r="T1967">
        <f>_xlfn.DAYS(Raw_data_US_healthcare[[#This Row],[Discharge Date]],Raw_data_US_healthcare[[#This Row],[Date of Admission]])</f>
        <v>4</v>
      </c>
    </row>
    <row r="1968" spans="1:20" x14ac:dyDescent="0.3">
      <c r="A1968" t="s">
        <v>26511</v>
      </c>
      <c r="B1968" t="s">
        <v>5727</v>
      </c>
      <c r="C1968">
        <v>74</v>
      </c>
      <c r="D1968" t="str">
        <f>IF(Raw_data_US_healthcare[[#This Row],[Age]]&lt;35,"Young",IF(Raw_data_US_healthcare[[#This Row],[Age]]&lt;60,"Middle","Senior"))</f>
        <v>Senior</v>
      </c>
      <c r="E1968" t="s">
        <v>16</v>
      </c>
      <c r="F1968" t="s">
        <v>17</v>
      </c>
      <c r="G1968" t="s">
        <v>17</v>
      </c>
      <c r="H1968" t="s">
        <v>69</v>
      </c>
      <c r="I1968" s="2">
        <v>44720</v>
      </c>
      <c r="J1968" t="s">
        <v>5728</v>
      </c>
      <c r="K1968" t="s">
        <v>5729</v>
      </c>
      <c r="L1968" t="s">
        <v>56</v>
      </c>
      <c r="M1968">
        <v>46248.724199999997</v>
      </c>
      <c r="N1968">
        <v>360</v>
      </c>
      <c r="O1968" t="s">
        <v>43</v>
      </c>
      <c r="P1968" t="s">
        <v>43</v>
      </c>
      <c r="Q1968" s="2">
        <v>44721</v>
      </c>
      <c r="R1968" t="s">
        <v>48</v>
      </c>
      <c r="S1968" t="s">
        <v>33</v>
      </c>
      <c r="T1968">
        <f>_xlfn.DAYS(Raw_data_US_healthcare[[#This Row],[Discharge Date]],Raw_data_US_healthcare[[#This Row],[Date of Admission]])</f>
        <v>1</v>
      </c>
    </row>
    <row r="1969" spans="1:20" x14ac:dyDescent="0.3">
      <c r="A1969" t="s">
        <v>26512</v>
      </c>
      <c r="B1969" t="s">
        <v>5730</v>
      </c>
      <c r="C1969">
        <v>18</v>
      </c>
      <c r="D1969" t="str">
        <f>IF(Raw_data_US_healthcare[[#This Row],[Age]]&lt;35,"Young",IF(Raw_data_US_healthcare[[#This Row],[Age]]&lt;60,"Middle","Senior"))</f>
        <v>Young</v>
      </c>
      <c r="E1969" t="s">
        <v>26</v>
      </c>
      <c r="F1969" t="s">
        <v>35</v>
      </c>
      <c r="G1969" t="s">
        <v>35</v>
      </c>
      <c r="H1969" t="s">
        <v>36</v>
      </c>
      <c r="I1969" s="2">
        <v>44448</v>
      </c>
      <c r="J1969" t="s">
        <v>5731</v>
      </c>
      <c r="K1969" t="s">
        <v>5732</v>
      </c>
      <c r="L1969" t="s">
        <v>56</v>
      </c>
      <c r="M1969">
        <v>17238.309700000002</v>
      </c>
      <c r="N1969">
        <v>183</v>
      </c>
      <c r="O1969" t="s">
        <v>43</v>
      </c>
      <c r="P1969" t="s">
        <v>43</v>
      </c>
      <c r="Q1969" s="2">
        <v>44451</v>
      </c>
      <c r="R1969" t="s">
        <v>23</v>
      </c>
      <c r="S1969" t="s">
        <v>24</v>
      </c>
      <c r="T1969">
        <f>_xlfn.DAYS(Raw_data_US_healthcare[[#This Row],[Discharge Date]],Raw_data_US_healthcare[[#This Row],[Date of Admission]])</f>
        <v>3</v>
      </c>
    </row>
    <row r="1970" spans="1:20" x14ac:dyDescent="0.3">
      <c r="A1970" t="s">
        <v>26511</v>
      </c>
      <c r="B1970" t="s">
        <v>5733</v>
      </c>
      <c r="C1970">
        <v>33</v>
      </c>
      <c r="D1970" t="str">
        <f>IF(Raw_data_US_healthcare[[#This Row],[Age]]&lt;35,"Young",IF(Raw_data_US_healthcare[[#This Row],[Age]]&lt;60,"Middle","Senior"))</f>
        <v>Young</v>
      </c>
      <c r="E1970" t="s">
        <v>16</v>
      </c>
      <c r="F1970" t="s">
        <v>62</v>
      </c>
      <c r="G1970" t="s">
        <v>62</v>
      </c>
      <c r="H1970" t="s">
        <v>26514</v>
      </c>
      <c r="I1970" s="2">
        <v>43406</v>
      </c>
      <c r="J1970" t="s">
        <v>5734</v>
      </c>
      <c r="K1970" t="s">
        <v>5735</v>
      </c>
      <c r="L1970" t="s">
        <v>56</v>
      </c>
      <c r="M1970">
        <v>1253.5155999999999</v>
      </c>
      <c r="N1970">
        <v>319</v>
      </c>
      <c r="O1970" t="s">
        <v>43</v>
      </c>
      <c r="P1970" t="s">
        <v>43</v>
      </c>
      <c r="Q1970" s="2">
        <v>43415</v>
      </c>
      <c r="R1970" t="s">
        <v>83</v>
      </c>
      <c r="S1970" t="s">
        <v>33</v>
      </c>
      <c r="T1970">
        <f>_xlfn.DAYS(Raw_data_US_healthcare[[#This Row],[Discharge Date]],Raw_data_US_healthcare[[#This Row],[Date of Admission]])</f>
        <v>9</v>
      </c>
    </row>
    <row r="1971" spans="1:20" x14ac:dyDescent="0.3">
      <c r="A1971" t="s">
        <v>26512</v>
      </c>
      <c r="B1971" t="s">
        <v>5736</v>
      </c>
      <c r="C1971">
        <v>46</v>
      </c>
      <c r="D1971" t="str">
        <f>IF(Raw_data_US_healthcare[[#This Row],[Age]]&lt;35,"Young",IF(Raw_data_US_healthcare[[#This Row],[Age]]&lt;60,"Middle","Senior"))</f>
        <v>Middle</v>
      </c>
      <c r="E1971" t="s">
        <v>26</v>
      </c>
      <c r="F1971" t="s">
        <v>88</v>
      </c>
      <c r="G1971" t="s">
        <v>88</v>
      </c>
      <c r="H1971" t="s">
        <v>28</v>
      </c>
      <c r="I1971" s="2">
        <v>44997</v>
      </c>
      <c r="J1971" t="s">
        <v>5737</v>
      </c>
      <c r="K1971" t="s">
        <v>5738</v>
      </c>
      <c r="L1971" t="s">
        <v>60</v>
      </c>
      <c r="M1971">
        <v>32340.419900000001</v>
      </c>
      <c r="N1971">
        <v>473</v>
      </c>
      <c r="O1971" t="s">
        <v>22</v>
      </c>
      <c r="P1971" t="s">
        <v>22</v>
      </c>
      <c r="Q1971" s="2">
        <v>45002</v>
      </c>
      <c r="R1971" t="s">
        <v>23</v>
      </c>
      <c r="S1971" t="s">
        <v>45</v>
      </c>
      <c r="T1971">
        <f>_xlfn.DAYS(Raw_data_US_healthcare[[#This Row],[Discharge Date]],Raw_data_US_healthcare[[#This Row],[Date of Admission]])</f>
        <v>5</v>
      </c>
    </row>
    <row r="1972" spans="1:20" x14ac:dyDescent="0.3">
      <c r="A1972" t="s">
        <v>26512</v>
      </c>
      <c r="B1972" t="s">
        <v>5739</v>
      </c>
      <c r="C1972">
        <v>37</v>
      </c>
      <c r="D1972" t="str">
        <f>IF(Raw_data_US_healthcare[[#This Row],[Age]]&lt;35,"Young",IF(Raw_data_US_healthcare[[#This Row],[Age]]&lt;60,"Middle","Senior"))</f>
        <v>Middle</v>
      </c>
      <c r="E1972" t="s">
        <v>26</v>
      </c>
      <c r="F1972" t="s">
        <v>62</v>
      </c>
      <c r="G1972" t="s">
        <v>62</v>
      </c>
      <c r="H1972" t="s">
        <v>18</v>
      </c>
      <c r="I1972" s="2">
        <v>43714</v>
      </c>
      <c r="J1972" t="s">
        <v>5740</v>
      </c>
      <c r="K1972" t="s">
        <v>5741</v>
      </c>
      <c r="L1972" t="s">
        <v>52</v>
      </c>
      <c r="M1972">
        <v>16552.671699999999</v>
      </c>
      <c r="N1972">
        <v>281</v>
      </c>
      <c r="O1972" t="s">
        <v>43</v>
      </c>
      <c r="P1972" t="s">
        <v>43</v>
      </c>
      <c r="Q1972" s="2">
        <v>43738</v>
      </c>
      <c r="R1972" t="s">
        <v>48</v>
      </c>
      <c r="S1972" t="s">
        <v>33</v>
      </c>
      <c r="T1972">
        <f>_xlfn.DAYS(Raw_data_US_healthcare[[#This Row],[Discharge Date]],Raw_data_US_healthcare[[#This Row],[Date of Admission]])</f>
        <v>24</v>
      </c>
    </row>
    <row r="1973" spans="1:20" x14ac:dyDescent="0.3">
      <c r="A1973" t="s">
        <v>26511</v>
      </c>
      <c r="B1973" t="s">
        <v>5742</v>
      </c>
      <c r="C1973">
        <v>49</v>
      </c>
      <c r="D1973" t="str">
        <f>IF(Raw_data_US_healthcare[[#This Row],[Age]]&lt;35,"Young",IF(Raw_data_US_healthcare[[#This Row],[Age]]&lt;60,"Middle","Senior"))</f>
        <v>Middle</v>
      </c>
      <c r="E1973" t="s">
        <v>16</v>
      </c>
      <c r="F1973" t="s">
        <v>49</v>
      </c>
      <c r="G1973" t="s">
        <v>49</v>
      </c>
      <c r="H1973" t="s">
        <v>36</v>
      </c>
      <c r="I1973" s="2">
        <v>43733</v>
      </c>
      <c r="J1973" t="s">
        <v>5743</v>
      </c>
      <c r="K1973" t="s">
        <v>5744</v>
      </c>
      <c r="L1973" t="s">
        <v>52</v>
      </c>
      <c r="M1973">
        <v>17033.022400000002</v>
      </c>
      <c r="N1973">
        <v>126</v>
      </c>
      <c r="O1973" t="s">
        <v>22</v>
      </c>
      <c r="P1973" t="s">
        <v>22</v>
      </c>
      <c r="Q1973" s="2">
        <v>43752</v>
      </c>
      <c r="R1973" t="s">
        <v>48</v>
      </c>
      <c r="S1973" t="s">
        <v>45</v>
      </c>
      <c r="T1973">
        <f>_xlfn.DAYS(Raw_data_US_healthcare[[#This Row],[Discharge Date]],Raw_data_US_healthcare[[#This Row],[Date of Admission]])</f>
        <v>19</v>
      </c>
    </row>
    <row r="1974" spans="1:20" x14ac:dyDescent="0.3">
      <c r="A1974" t="s">
        <v>26512</v>
      </c>
      <c r="B1974" t="s">
        <v>5745</v>
      </c>
      <c r="C1974">
        <v>84</v>
      </c>
      <c r="D1974" t="str">
        <f>IF(Raw_data_US_healthcare[[#This Row],[Age]]&lt;35,"Young",IF(Raw_data_US_healthcare[[#This Row],[Age]]&lt;60,"Middle","Senior"))</f>
        <v>Senior</v>
      </c>
      <c r="E1974" t="s">
        <v>26</v>
      </c>
      <c r="F1974" t="s">
        <v>27</v>
      </c>
      <c r="G1974" t="s">
        <v>27</v>
      </c>
      <c r="H1974" t="s">
        <v>26516</v>
      </c>
      <c r="I1974" s="2">
        <v>43798</v>
      </c>
      <c r="J1974" t="s">
        <v>5746</v>
      </c>
      <c r="K1974" t="s">
        <v>5747</v>
      </c>
      <c r="L1974" t="s">
        <v>56</v>
      </c>
      <c r="M1974">
        <v>5382.2676000000001</v>
      </c>
      <c r="N1974">
        <v>453</v>
      </c>
      <c r="O1974" t="s">
        <v>39</v>
      </c>
      <c r="P1974" t="s">
        <v>39</v>
      </c>
      <c r="Q1974" s="2">
        <v>43803</v>
      </c>
      <c r="R1974" t="s">
        <v>83</v>
      </c>
      <c r="S1974" t="s">
        <v>33</v>
      </c>
      <c r="T1974">
        <f>_xlfn.DAYS(Raw_data_US_healthcare[[#This Row],[Discharge Date]],Raw_data_US_healthcare[[#This Row],[Date of Admission]])</f>
        <v>5</v>
      </c>
    </row>
    <row r="1975" spans="1:20" x14ac:dyDescent="0.3">
      <c r="A1975" t="s">
        <v>26512</v>
      </c>
      <c r="B1975" t="s">
        <v>5748</v>
      </c>
      <c r="C1975">
        <v>30</v>
      </c>
      <c r="D1975" t="str">
        <f>IF(Raw_data_US_healthcare[[#This Row],[Age]]&lt;35,"Young",IF(Raw_data_US_healthcare[[#This Row],[Age]]&lt;60,"Middle","Senior"))</f>
        <v>Young</v>
      </c>
      <c r="E1975" t="s">
        <v>26</v>
      </c>
      <c r="F1975" t="s">
        <v>49</v>
      </c>
      <c r="G1975" t="s">
        <v>49</v>
      </c>
      <c r="H1975" t="s">
        <v>69</v>
      </c>
      <c r="I1975" s="2">
        <v>44600</v>
      </c>
      <c r="J1975" t="s">
        <v>5749</v>
      </c>
      <c r="K1975" t="s">
        <v>5750</v>
      </c>
      <c r="L1975" t="s">
        <v>56</v>
      </c>
      <c r="M1975">
        <v>57487.607199999999</v>
      </c>
      <c r="N1975">
        <v>191</v>
      </c>
      <c r="O1975" t="s">
        <v>22</v>
      </c>
      <c r="P1975" t="s">
        <v>22</v>
      </c>
      <c r="Q1975" s="2">
        <v>44603</v>
      </c>
      <c r="R1975" t="s">
        <v>44</v>
      </c>
      <c r="S1975" t="s">
        <v>33</v>
      </c>
      <c r="T1975">
        <f>_xlfn.DAYS(Raw_data_US_healthcare[[#This Row],[Discharge Date]],Raw_data_US_healthcare[[#This Row],[Date of Admission]])</f>
        <v>3</v>
      </c>
    </row>
    <row r="1976" spans="1:20" x14ac:dyDescent="0.3">
      <c r="A1976" t="s">
        <v>26512</v>
      </c>
      <c r="B1976" t="s">
        <v>5751</v>
      </c>
      <c r="C1976">
        <v>42</v>
      </c>
      <c r="D1976" t="str">
        <f>IF(Raw_data_US_healthcare[[#This Row],[Age]]&lt;35,"Young",IF(Raw_data_US_healthcare[[#This Row],[Age]]&lt;60,"Middle","Senior"))</f>
        <v>Middle</v>
      </c>
      <c r="E1976" t="s">
        <v>26</v>
      </c>
      <c r="F1976" t="s">
        <v>228</v>
      </c>
      <c r="G1976" t="s">
        <v>228</v>
      </c>
      <c r="H1976" t="s">
        <v>26516</v>
      </c>
      <c r="I1976" s="2">
        <v>43800</v>
      </c>
      <c r="J1976" t="s">
        <v>5752</v>
      </c>
      <c r="K1976" t="s">
        <v>5753</v>
      </c>
      <c r="L1976" t="s">
        <v>52</v>
      </c>
      <c r="M1976">
        <v>1844.0416</v>
      </c>
      <c r="N1976">
        <v>141</v>
      </c>
      <c r="O1976" t="s">
        <v>43</v>
      </c>
      <c r="P1976" t="s">
        <v>43</v>
      </c>
      <c r="Q1976" s="2">
        <v>43818</v>
      </c>
      <c r="R1976" t="s">
        <v>83</v>
      </c>
      <c r="S1976" t="s">
        <v>45</v>
      </c>
      <c r="T1976">
        <f>_xlfn.DAYS(Raw_data_US_healthcare[[#This Row],[Discharge Date]],Raw_data_US_healthcare[[#This Row],[Date of Admission]])</f>
        <v>18</v>
      </c>
    </row>
    <row r="1977" spans="1:20" x14ac:dyDescent="0.3">
      <c r="A1977" t="s">
        <v>26511</v>
      </c>
      <c r="B1977" t="s">
        <v>5754</v>
      </c>
      <c r="C1977">
        <v>57</v>
      </c>
      <c r="D1977" t="str">
        <f>IF(Raw_data_US_healthcare[[#This Row],[Age]]&lt;35,"Young",IF(Raw_data_US_healthcare[[#This Row],[Age]]&lt;60,"Middle","Senior"))</f>
        <v>Middle</v>
      </c>
      <c r="E1977" t="s">
        <v>16</v>
      </c>
      <c r="F1977" t="s">
        <v>228</v>
      </c>
      <c r="G1977" t="s">
        <v>228</v>
      </c>
      <c r="H1977" t="s">
        <v>69</v>
      </c>
      <c r="I1977" s="2">
        <v>44486</v>
      </c>
      <c r="J1977" t="s">
        <v>5755</v>
      </c>
      <c r="K1977" t="s">
        <v>5756</v>
      </c>
      <c r="L1977" t="s">
        <v>60</v>
      </c>
      <c r="M1977">
        <v>66831.729200000002</v>
      </c>
      <c r="N1977">
        <v>259</v>
      </c>
      <c r="O1977" t="s">
        <v>22</v>
      </c>
      <c r="P1977" t="s">
        <v>22</v>
      </c>
      <c r="Q1977" s="2">
        <v>44500</v>
      </c>
      <c r="R1977" t="s">
        <v>83</v>
      </c>
      <c r="S1977" t="s">
        <v>24</v>
      </c>
      <c r="T1977">
        <f>_xlfn.DAYS(Raw_data_US_healthcare[[#This Row],[Discharge Date]],Raw_data_US_healthcare[[#This Row],[Date of Admission]])</f>
        <v>14</v>
      </c>
    </row>
    <row r="1978" spans="1:20" x14ac:dyDescent="0.3">
      <c r="A1978" t="s">
        <v>26511</v>
      </c>
      <c r="B1978" t="s">
        <v>3857</v>
      </c>
      <c r="C1978">
        <v>34</v>
      </c>
      <c r="D1978" t="str">
        <f>IF(Raw_data_US_healthcare[[#This Row],[Age]]&lt;35,"Young",IF(Raw_data_US_healthcare[[#This Row],[Age]]&lt;60,"Middle","Senior"))</f>
        <v>Young</v>
      </c>
      <c r="E1978" t="s">
        <v>16</v>
      </c>
      <c r="F1978" t="s">
        <v>49</v>
      </c>
      <c r="G1978" t="s">
        <v>49</v>
      </c>
      <c r="H1978" t="s">
        <v>26516</v>
      </c>
      <c r="I1978" s="2">
        <v>44355</v>
      </c>
      <c r="J1978" t="s">
        <v>5757</v>
      </c>
      <c r="K1978" t="s">
        <v>5758</v>
      </c>
      <c r="L1978" t="s">
        <v>52</v>
      </c>
      <c r="M1978">
        <v>25759.661800000002</v>
      </c>
      <c r="N1978">
        <v>496</v>
      </c>
      <c r="O1978" t="s">
        <v>22</v>
      </c>
      <c r="P1978" t="s">
        <v>22</v>
      </c>
      <c r="Q1978" s="2">
        <v>44373</v>
      </c>
      <c r="R1978" t="s">
        <v>32</v>
      </c>
      <c r="S1978" t="s">
        <v>33</v>
      </c>
      <c r="T1978">
        <f>_xlfn.DAYS(Raw_data_US_healthcare[[#This Row],[Discharge Date]],Raw_data_US_healthcare[[#This Row],[Date of Admission]])</f>
        <v>18</v>
      </c>
    </row>
    <row r="1979" spans="1:20" x14ac:dyDescent="0.3">
      <c r="A1979" t="s">
        <v>26512</v>
      </c>
      <c r="B1979" t="s">
        <v>5759</v>
      </c>
      <c r="C1979">
        <v>42</v>
      </c>
      <c r="D1979" t="str">
        <f>IF(Raw_data_US_healthcare[[#This Row],[Age]]&lt;35,"Young",IF(Raw_data_US_healthcare[[#This Row],[Age]]&lt;60,"Middle","Senior"))</f>
        <v>Middle</v>
      </c>
      <c r="E1979" t="s">
        <v>26</v>
      </c>
      <c r="F1979" t="s">
        <v>35</v>
      </c>
      <c r="G1979" t="s">
        <v>35</v>
      </c>
      <c r="H1979" t="s">
        <v>26516</v>
      </c>
      <c r="I1979" s="2">
        <v>44970</v>
      </c>
      <c r="J1979" t="s">
        <v>5760</v>
      </c>
      <c r="K1979" t="s">
        <v>5761</v>
      </c>
      <c r="L1979" t="s">
        <v>56</v>
      </c>
      <c r="M1979">
        <v>33573.1774</v>
      </c>
      <c r="N1979">
        <v>393</v>
      </c>
      <c r="O1979" t="s">
        <v>43</v>
      </c>
      <c r="P1979" t="s">
        <v>43</v>
      </c>
      <c r="Q1979" s="2">
        <v>44975</v>
      </c>
      <c r="R1979" t="s">
        <v>32</v>
      </c>
      <c r="S1979" t="s">
        <v>24</v>
      </c>
      <c r="T1979">
        <f>_xlfn.DAYS(Raw_data_US_healthcare[[#This Row],[Discharge Date]],Raw_data_US_healthcare[[#This Row],[Date of Admission]])</f>
        <v>5</v>
      </c>
    </row>
    <row r="1980" spans="1:20" x14ac:dyDescent="0.3">
      <c r="A1980" t="s">
        <v>26512</v>
      </c>
      <c r="B1980" t="s">
        <v>5762</v>
      </c>
      <c r="C1980">
        <v>77</v>
      </c>
      <c r="D1980" t="str">
        <f>IF(Raw_data_US_healthcare[[#This Row],[Age]]&lt;35,"Young",IF(Raw_data_US_healthcare[[#This Row],[Age]]&lt;60,"Middle","Senior"))</f>
        <v>Senior</v>
      </c>
      <c r="E1980" t="s">
        <v>26</v>
      </c>
      <c r="F1980" t="s">
        <v>35</v>
      </c>
      <c r="G1980" t="s">
        <v>35</v>
      </c>
      <c r="H1980" t="s">
        <v>26516</v>
      </c>
      <c r="I1980" s="2">
        <v>44679</v>
      </c>
      <c r="J1980" t="s">
        <v>5763</v>
      </c>
      <c r="K1980" t="s">
        <v>5764</v>
      </c>
      <c r="L1980" t="s">
        <v>60</v>
      </c>
      <c r="M1980">
        <v>24885.1312</v>
      </c>
      <c r="N1980">
        <v>162</v>
      </c>
      <c r="O1980" t="s">
        <v>22</v>
      </c>
      <c r="P1980" t="s">
        <v>22</v>
      </c>
      <c r="Q1980" s="2">
        <v>44700</v>
      </c>
      <c r="R1980" t="s">
        <v>32</v>
      </c>
      <c r="S1980" t="s">
        <v>24</v>
      </c>
      <c r="T1980">
        <f>_xlfn.DAYS(Raw_data_US_healthcare[[#This Row],[Discharge Date]],Raw_data_US_healthcare[[#This Row],[Date of Admission]])</f>
        <v>21</v>
      </c>
    </row>
    <row r="1981" spans="1:20" x14ac:dyDescent="0.3">
      <c r="A1981" t="s">
        <v>26511</v>
      </c>
      <c r="B1981" t="s">
        <v>4126</v>
      </c>
      <c r="C1981">
        <v>28</v>
      </c>
      <c r="D1981" t="str">
        <f>IF(Raw_data_US_healthcare[[#This Row],[Age]]&lt;35,"Young",IF(Raw_data_US_healthcare[[#This Row],[Age]]&lt;60,"Middle","Senior"))</f>
        <v>Young</v>
      </c>
      <c r="E1981" t="s">
        <v>16</v>
      </c>
      <c r="F1981" t="s">
        <v>35</v>
      </c>
      <c r="G1981" t="s">
        <v>35</v>
      </c>
      <c r="H1981" t="s">
        <v>26514</v>
      </c>
      <c r="I1981" s="2">
        <v>44767</v>
      </c>
      <c r="J1981" t="s">
        <v>5765</v>
      </c>
      <c r="K1981" t="s">
        <v>5766</v>
      </c>
      <c r="L1981" t="s">
        <v>31</v>
      </c>
      <c r="M1981">
        <v>25816.121599999999</v>
      </c>
      <c r="N1981">
        <v>284</v>
      </c>
      <c r="O1981" t="s">
        <v>43</v>
      </c>
      <c r="P1981" t="s">
        <v>43</v>
      </c>
      <c r="Q1981" s="2">
        <v>44787</v>
      </c>
      <c r="R1981" t="s">
        <v>83</v>
      </c>
      <c r="S1981" t="s">
        <v>33</v>
      </c>
      <c r="T1981">
        <f>_xlfn.DAYS(Raw_data_US_healthcare[[#This Row],[Discharge Date]],Raw_data_US_healthcare[[#This Row],[Date of Admission]])</f>
        <v>20</v>
      </c>
    </row>
    <row r="1982" spans="1:20" x14ac:dyDescent="0.3">
      <c r="A1982" t="s">
        <v>26512</v>
      </c>
      <c r="B1982" t="s">
        <v>5767</v>
      </c>
      <c r="C1982">
        <v>32</v>
      </c>
      <c r="D1982" t="str">
        <f>IF(Raw_data_US_healthcare[[#This Row],[Age]]&lt;35,"Young",IF(Raw_data_US_healthcare[[#This Row],[Age]]&lt;60,"Middle","Senior"))</f>
        <v>Young</v>
      </c>
      <c r="E1982" t="s">
        <v>26</v>
      </c>
      <c r="F1982" t="s">
        <v>88</v>
      </c>
      <c r="G1982" t="s">
        <v>88</v>
      </c>
      <c r="H1982" t="s">
        <v>26516</v>
      </c>
      <c r="I1982" s="2">
        <v>44517</v>
      </c>
      <c r="J1982" t="s">
        <v>5768</v>
      </c>
      <c r="K1982" t="s">
        <v>5769</v>
      </c>
      <c r="L1982" t="s">
        <v>31</v>
      </c>
      <c r="M1982">
        <v>15463.0975</v>
      </c>
      <c r="N1982">
        <v>337</v>
      </c>
      <c r="O1982" t="s">
        <v>22</v>
      </c>
      <c r="P1982" t="s">
        <v>22</v>
      </c>
      <c r="Q1982" s="2">
        <v>44520</v>
      </c>
      <c r="R1982" t="s">
        <v>23</v>
      </c>
      <c r="S1982" t="s">
        <v>45</v>
      </c>
      <c r="T1982">
        <f>_xlfn.DAYS(Raw_data_US_healthcare[[#This Row],[Discharge Date]],Raw_data_US_healthcare[[#This Row],[Date of Admission]])</f>
        <v>3</v>
      </c>
    </row>
    <row r="1983" spans="1:20" x14ac:dyDescent="0.3">
      <c r="A1983" t="s">
        <v>26511</v>
      </c>
      <c r="B1983" t="s">
        <v>5770</v>
      </c>
      <c r="C1983">
        <v>70</v>
      </c>
      <c r="D1983" t="str">
        <f>IF(Raw_data_US_healthcare[[#This Row],[Age]]&lt;35,"Young",IF(Raw_data_US_healthcare[[#This Row],[Age]]&lt;60,"Middle","Senior"))</f>
        <v>Senior</v>
      </c>
      <c r="E1983" t="s">
        <v>16</v>
      </c>
      <c r="F1983" t="s">
        <v>17</v>
      </c>
      <c r="G1983" t="s">
        <v>17</v>
      </c>
      <c r="H1983" t="s">
        <v>28</v>
      </c>
      <c r="I1983" s="2">
        <v>44200</v>
      </c>
      <c r="J1983" t="s">
        <v>5771</v>
      </c>
      <c r="K1983" t="s">
        <v>5772</v>
      </c>
      <c r="L1983" t="s">
        <v>31</v>
      </c>
      <c r="M1983">
        <v>14746.7541</v>
      </c>
      <c r="N1983">
        <v>160</v>
      </c>
      <c r="O1983" t="s">
        <v>22</v>
      </c>
      <c r="P1983" t="s">
        <v>22</v>
      </c>
      <c r="Q1983" s="2">
        <v>44210</v>
      </c>
      <c r="R1983" t="s">
        <v>44</v>
      </c>
      <c r="S1983" t="s">
        <v>45</v>
      </c>
      <c r="T1983">
        <f>_xlfn.DAYS(Raw_data_US_healthcare[[#This Row],[Discharge Date]],Raw_data_US_healthcare[[#This Row],[Date of Admission]])</f>
        <v>10</v>
      </c>
    </row>
    <row r="1984" spans="1:20" x14ac:dyDescent="0.3">
      <c r="A1984" t="s">
        <v>26512</v>
      </c>
      <c r="B1984" t="s">
        <v>5773</v>
      </c>
      <c r="C1984">
        <v>74</v>
      </c>
      <c r="D1984" t="str">
        <f>IF(Raw_data_US_healthcare[[#This Row],[Age]]&lt;35,"Young",IF(Raw_data_US_healthcare[[#This Row],[Age]]&lt;60,"Middle","Senior"))</f>
        <v>Senior</v>
      </c>
      <c r="E1984" t="s">
        <v>26</v>
      </c>
      <c r="F1984" t="s">
        <v>228</v>
      </c>
      <c r="G1984" t="s">
        <v>228</v>
      </c>
      <c r="H1984" t="s">
        <v>26514</v>
      </c>
      <c r="I1984" s="2">
        <v>44216</v>
      </c>
      <c r="J1984" t="s">
        <v>5774</v>
      </c>
      <c r="K1984" t="s">
        <v>5775</v>
      </c>
      <c r="L1984" t="s">
        <v>52</v>
      </c>
      <c r="M1984">
        <v>7279.1379999999999</v>
      </c>
      <c r="N1984">
        <v>240</v>
      </c>
      <c r="O1984" t="s">
        <v>43</v>
      </c>
      <c r="P1984" t="s">
        <v>43</v>
      </c>
      <c r="Q1984" s="2">
        <v>44244</v>
      </c>
      <c r="R1984" t="s">
        <v>44</v>
      </c>
      <c r="S1984" t="s">
        <v>45</v>
      </c>
      <c r="T1984">
        <f>_xlfn.DAYS(Raw_data_US_healthcare[[#This Row],[Discharge Date]],Raw_data_US_healthcare[[#This Row],[Date of Admission]])</f>
        <v>28</v>
      </c>
    </row>
    <row r="1985" spans="1:20" x14ac:dyDescent="0.3">
      <c r="A1985" t="s">
        <v>26511</v>
      </c>
      <c r="B1985" t="s">
        <v>5776</v>
      </c>
      <c r="C1985">
        <v>83</v>
      </c>
      <c r="D1985" t="str">
        <f>IF(Raw_data_US_healthcare[[#This Row],[Age]]&lt;35,"Young",IF(Raw_data_US_healthcare[[#This Row],[Age]]&lt;60,"Middle","Senior"))</f>
        <v>Senior</v>
      </c>
      <c r="E1985" t="s">
        <v>16</v>
      </c>
      <c r="F1985" t="s">
        <v>27</v>
      </c>
      <c r="G1985" t="s">
        <v>27</v>
      </c>
      <c r="H1985" t="s">
        <v>28</v>
      </c>
      <c r="I1985" s="2">
        <v>44501</v>
      </c>
      <c r="J1985" t="s">
        <v>5777</v>
      </c>
      <c r="K1985" t="s">
        <v>5778</v>
      </c>
      <c r="L1985" t="s">
        <v>52</v>
      </c>
      <c r="M1985">
        <v>24881.920900000001</v>
      </c>
      <c r="N1985">
        <v>173</v>
      </c>
      <c r="O1985" t="s">
        <v>43</v>
      </c>
      <c r="P1985" t="s">
        <v>43</v>
      </c>
      <c r="Q1985" s="2">
        <v>44522</v>
      </c>
      <c r="R1985" t="s">
        <v>48</v>
      </c>
      <c r="S1985" t="s">
        <v>33</v>
      </c>
      <c r="T1985">
        <f>_xlfn.DAYS(Raw_data_US_healthcare[[#This Row],[Discharge Date]],Raw_data_US_healthcare[[#This Row],[Date of Admission]])</f>
        <v>21</v>
      </c>
    </row>
    <row r="1986" spans="1:20" x14ac:dyDescent="0.3">
      <c r="A1986" t="s">
        <v>26512</v>
      </c>
      <c r="B1986" t="s">
        <v>5779</v>
      </c>
      <c r="C1986">
        <v>32</v>
      </c>
      <c r="D1986" t="str">
        <f>IF(Raw_data_US_healthcare[[#This Row],[Age]]&lt;35,"Young",IF(Raw_data_US_healthcare[[#This Row],[Age]]&lt;60,"Middle","Senior"))</f>
        <v>Young</v>
      </c>
      <c r="E1986" t="s">
        <v>26</v>
      </c>
      <c r="F1986" t="s">
        <v>49</v>
      </c>
      <c r="G1986" t="s">
        <v>49</v>
      </c>
      <c r="H1986" t="s">
        <v>18</v>
      </c>
      <c r="I1986" s="2">
        <v>43461</v>
      </c>
      <c r="J1986" t="s">
        <v>5780</v>
      </c>
      <c r="K1986" t="s">
        <v>5781</v>
      </c>
      <c r="L1986" t="s">
        <v>31</v>
      </c>
      <c r="M1986">
        <v>5210.1873999999998</v>
      </c>
      <c r="N1986">
        <v>418</v>
      </c>
      <c r="O1986" t="s">
        <v>43</v>
      </c>
      <c r="P1986" t="s">
        <v>43</v>
      </c>
      <c r="Q1986" s="2">
        <v>43475</v>
      </c>
      <c r="R1986" t="s">
        <v>44</v>
      </c>
      <c r="S1986" t="s">
        <v>33</v>
      </c>
      <c r="T1986">
        <f>_xlfn.DAYS(Raw_data_US_healthcare[[#This Row],[Discharge Date]],Raw_data_US_healthcare[[#This Row],[Date of Admission]])</f>
        <v>14</v>
      </c>
    </row>
    <row r="1987" spans="1:20" x14ac:dyDescent="0.3">
      <c r="A1987" t="s">
        <v>26512</v>
      </c>
      <c r="B1987" t="s">
        <v>5782</v>
      </c>
      <c r="C1987">
        <v>69</v>
      </c>
      <c r="D1987" t="str">
        <f>IF(Raw_data_US_healthcare[[#This Row],[Age]]&lt;35,"Young",IF(Raw_data_US_healthcare[[#This Row],[Age]]&lt;60,"Middle","Senior"))</f>
        <v>Senior</v>
      </c>
      <c r="E1987" t="s">
        <v>26</v>
      </c>
      <c r="F1987" t="s">
        <v>62</v>
      </c>
      <c r="G1987" t="s">
        <v>62</v>
      </c>
      <c r="H1987" t="s">
        <v>26516</v>
      </c>
      <c r="I1987" s="2">
        <v>44078</v>
      </c>
      <c r="J1987" t="s">
        <v>5783</v>
      </c>
      <c r="K1987" t="s">
        <v>5784</v>
      </c>
      <c r="L1987" t="s">
        <v>60</v>
      </c>
      <c r="M1987">
        <v>23036.479500000001</v>
      </c>
      <c r="N1987">
        <v>249</v>
      </c>
      <c r="O1987" t="s">
        <v>22</v>
      </c>
      <c r="P1987" t="s">
        <v>22</v>
      </c>
      <c r="Q1987" s="2">
        <v>44089</v>
      </c>
      <c r="R1987" t="s">
        <v>44</v>
      </c>
      <c r="S1987" t="s">
        <v>24</v>
      </c>
      <c r="T1987">
        <f>_xlfn.DAYS(Raw_data_US_healthcare[[#This Row],[Discharge Date]],Raw_data_US_healthcare[[#This Row],[Date of Admission]])</f>
        <v>11</v>
      </c>
    </row>
    <row r="1988" spans="1:20" x14ac:dyDescent="0.3">
      <c r="A1988" t="s">
        <v>26512</v>
      </c>
      <c r="B1988" t="s">
        <v>5785</v>
      </c>
      <c r="C1988">
        <v>49</v>
      </c>
      <c r="D1988" t="str">
        <f>IF(Raw_data_US_healthcare[[#This Row],[Age]]&lt;35,"Young",IF(Raw_data_US_healthcare[[#This Row],[Age]]&lt;60,"Middle","Senior"))</f>
        <v>Middle</v>
      </c>
      <c r="E1988" t="s">
        <v>26</v>
      </c>
      <c r="F1988" t="s">
        <v>35</v>
      </c>
      <c r="G1988" t="s">
        <v>35</v>
      </c>
      <c r="H1988" t="s">
        <v>26516</v>
      </c>
      <c r="I1988" s="2">
        <v>43403</v>
      </c>
      <c r="J1988" t="s">
        <v>5786</v>
      </c>
      <c r="K1988" t="s">
        <v>5787</v>
      </c>
      <c r="L1988" t="s">
        <v>56</v>
      </c>
      <c r="M1988">
        <v>32421.475600000002</v>
      </c>
      <c r="N1988">
        <v>378</v>
      </c>
      <c r="O1988" t="s">
        <v>22</v>
      </c>
      <c r="P1988" t="s">
        <v>22</v>
      </c>
      <c r="Q1988" s="2">
        <v>43407</v>
      </c>
      <c r="R1988" t="s">
        <v>44</v>
      </c>
      <c r="S1988" t="s">
        <v>24</v>
      </c>
      <c r="T1988">
        <f>_xlfn.DAYS(Raw_data_US_healthcare[[#This Row],[Discharge Date]],Raw_data_US_healthcare[[#This Row],[Date of Admission]])</f>
        <v>4</v>
      </c>
    </row>
    <row r="1989" spans="1:20" x14ac:dyDescent="0.3">
      <c r="A1989" t="s">
        <v>26511</v>
      </c>
      <c r="B1989" t="s">
        <v>5788</v>
      </c>
      <c r="C1989">
        <v>38</v>
      </c>
      <c r="D1989" t="str">
        <f>IF(Raw_data_US_healthcare[[#This Row],[Age]]&lt;35,"Young",IF(Raw_data_US_healthcare[[#This Row],[Age]]&lt;60,"Middle","Senior"))</f>
        <v>Middle</v>
      </c>
      <c r="E1989" t="s">
        <v>16</v>
      </c>
      <c r="F1989" t="s">
        <v>113</v>
      </c>
      <c r="G1989" t="s">
        <v>113</v>
      </c>
      <c r="H1989" t="s">
        <v>18</v>
      </c>
      <c r="I1989" s="2">
        <v>43578</v>
      </c>
      <c r="J1989" t="s">
        <v>5789</v>
      </c>
      <c r="K1989" t="s">
        <v>5790</v>
      </c>
      <c r="L1989" t="s">
        <v>21</v>
      </c>
      <c r="M1989">
        <v>41676.686900000001</v>
      </c>
      <c r="N1989">
        <v>220</v>
      </c>
      <c r="O1989" t="s">
        <v>43</v>
      </c>
      <c r="P1989" t="s">
        <v>43</v>
      </c>
      <c r="Q1989" s="2">
        <v>43581</v>
      </c>
      <c r="R1989" t="s">
        <v>48</v>
      </c>
      <c r="S1989" t="s">
        <v>45</v>
      </c>
      <c r="T1989">
        <f>_xlfn.DAYS(Raw_data_US_healthcare[[#This Row],[Discharge Date]],Raw_data_US_healthcare[[#This Row],[Date of Admission]])</f>
        <v>3</v>
      </c>
    </row>
    <row r="1990" spans="1:20" x14ac:dyDescent="0.3">
      <c r="A1990" t="s">
        <v>26512</v>
      </c>
      <c r="B1990" t="s">
        <v>5245</v>
      </c>
      <c r="C1990">
        <v>35</v>
      </c>
      <c r="D1990" t="str">
        <f>IF(Raw_data_US_healthcare[[#This Row],[Age]]&lt;35,"Young",IF(Raw_data_US_healthcare[[#This Row],[Age]]&lt;60,"Middle","Senior"))</f>
        <v>Middle</v>
      </c>
      <c r="E1990" t="s">
        <v>26</v>
      </c>
      <c r="F1990" t="s">
        <v>88</v>
      </c>
      <c r="G1990" t="s">
        <v>88</v>
      </c>
      <c r="H1990" t="s">
        <v>26516</v>
      </c>
      <c r="I1990" s="2">
        <v>43586</v>
      </c>
      <c r="J1990" t="s">
        <v>5791</v>
      </c>
      <c r="K1990" t="s">
        <v>5792</v>
      </c>
      <c r="L1990" t="s">
        <v>31</v>
      </c>
      <c r="M1990">
        <v>12230.271199999999</v>
      </c>
      <c r="N1990">
        <v>401</v>
      </c>
      <c r="O1990" t="s">
        <v>22</v>
      </c>
      <c r="P1990" t="s">
        <v>22</v>
      </c>
      <c r="Q1990" s="2">
        <v>43598</v>
      </c>
      <c r="R1990" t="s">
        <v>44</v>
      </c>
      <c r="S1990" t="s">
        <v>33</v>
      </c>
      <c r="T1990">
        <f>_xlfn.DAYS(Raw_data_US_healthcare[[#This Row],[Discharge Date]],Raw_data_US_healthcare[[#This Row],[Date of Admission]])</f>
        <v>12</v>
      </c>
    </row>
    <row r="1991" spans="1:20" x14ac:dyDescent="0.3">
      <c r="A1991" t="s">
        <v>26512</v>
      </c>
      <c r="B1991" t="s">
        <v>5793</v>
      </c>
      <c r="C1991">
        <v>73</v>
      </c>
      <c r="D1991" t="str">
        <f>IF(Raw_data_US_healthcare[[#This Row],[Age]]&lt;35,"Young",IF(Raw_data_US_healthcare[[#This Row],[Age]]&lt;60,"Middle","Senior"))</f>
        <v>Senior</v>
      </c>
      <c r="E1991" t="s">
        <v>26</v>
      </c>
      <c r="F1991" t="s">
        <v>49</v>
      </c>
      <c r="G1991" t="s">
        <v>49</v>
      </c>
      <c r="H1991" t="s">
        <v>69</v>
      </c>
      <c r="I1991" s="2">
        <v>44827</v>
      </c>
      <c r="J1991" t="s">
        <v>5794</v>
      </c>
      <c r="K1991" t="s">
        <v>5795</v>
      </c>
      <c r="L1991" t="s">
        <v>21</v>
      </c>
      <c r="M1991">
        <v>8001.0258000000003</v>
      </c>
      <c r="N1991">
        <v>176</v>
      </c>
      <c r="O1991" t="s">
        <v>43</v>
      </c>
      <c r="P1991" t="s">
        <v>43</v>
      </c>
      <c r="Q1991" s="2">
        <v>44852</v>
      </c>
      <c r="R1991" t="s">
        <v>44</v>
      </c>
      <c r="S1991" t="s">
        <v>24</v>
      </c>
      <c r="T1991">
        <f>_xlfn.DAYS(Raw_data_US_healthcare[[#This Row],[Discharge Date]],Raw_data_US_healthcare[[#This Row],[Date of Admission]])</f>
        <v>25</v>
      </c>
    </row>
    <row r="1992" spans="1:20" x14ac:dyDescent="0.3">
      <c r="A1992" t="s">
        <v>26511</v>
      </c>
      <c r="B1992" t="s">
        <v>5796</v>
      </c>
      <c r="C1992">
        <v>84</v>
      </c>
      <c r="D1992" t="str">
        <f>IF(Raw_data_US_healthcare[[#This Row],[Age]]&lt;35,"Young",IF(Raw_data_US_healthcare[[#This Row],[Age]]&lt;60,"Middle","Senior"))</f>
        <v>Senior</v>
      </c>
      <c r="E1992" t="s">
        <v>16</v>
      </c>
      <c r="F1992" t="s">
        <v>35</v>
      </c>
      <c r="G1992" t="s">
        <v>35</v>
      </c>
      <c r="H1992" t="s">
        <v>18</v>
      </c>
      <c r="I1992" s="2">
        <v>44941</v>
      </c>
      <c r="J1992" t="s">
        <v>5797</v>
      </c>
      <c r="K1992" t="s">
        <v>5798</v>
      </c>
      <c r="L1992" t="s">
        <v>52</v>
      </c>
      <c r="M1992">
        <v>58680.033799999997</v>
      </c>
      <c r="N1992">
        <v>426</v>
      </c>
      <c r="O1992" t="s">
        <v>43</v>
      </c>
      <c r="P1992" t="s">
        <v>43</v>
      </c>
      <c r="Q1992" s="2">
        <v>44955</v>
      </c>
      <c r="R1992" t="s">
        <v>44</v>
      </c>
      <c r="S1992" t="s">
        <v>24</v>
      </c>
      <c r="T1992">
        <f>_xlfn.DAYS(Raw_data_US_healthcare[[#This Row],[Discharge Date]],Raw_data_US_healthcare[[#This Row],[Date of Admission]])</f>
        <v>14</v>
      </c>
    </row>
    <row r="1993" spans="1:20" x14ac:dyDescent="0.3">
      <c r="A1993" t="s">
        <v>26512</v>
      </c>
      <c r="B1993" t="s">
        <v>5799</v>
      </c>
      <c r="C1993">
        <v>24</v>
      </c>
      <c r="D1993" t="str">
        <f>IF(Raw_data_US_healthcare[[#This Row],[Age]]&lt;35,"Young",IF(Raw_data_US_healthcare[[#This Row],[Age]]&lt;60,"Middle","Senior"))</f>
        <v>Young</v>
      </c>
      <c r="E1993" t="s">
        <v>26</v>
      </c>
      <c r="F1993" t="s">
        <v>228</v>
      </c>
      <c r="G1993" t="s">
        <v>228</v>
      </c>
      <c r="H1993" t="s">
        <v>69</v>
      </c>
      <c r="I1993" s="2">
        <v>44788</v>
      </c>
      <c r="J1993" t="s">
        <v>5800</v>
      </c>
      <c r="K1993" t="s">
        <v>5801</v>
      </c>
      <c r="L1993" t="s">
        <v>31</v>
      </c>
      <c r="M1993">
        <v>79019.535399999993</v>
      </c>
      <c r="N1993">
        <v>324</v>
      </c>
      <c r="O1993" t="s">
        <v>39</v>
      </c>
      <c r="P1993" t="s">
        <v>39</v>
      </c>
      <c r="Q1993" s="2">
        <v>44796</v>
      </c>
      <c r="R1993" t="s">
        <v>23</v>
      </c>
      <c r="S1993" t="s">
        <v>24</v>
      </c>
      <c r="T1993">
        <f>_xlfn.DAYS(Raw_data_US_healthcare[[#This Row],[Discharge Date]],Raw_data_US_healthcare[[#This Row],[Date of Admission]])</f>
        <v>8</v>
      </c>
    </row>
    <row r="1994" spans="1:20" x14ac:dyDescent="0.3">
      <c r="A1994" t="s">
        <v>26512</v>
      </c>
      <c r="B1994" t="s">
        <v>5802</v>
      </c>
      <c r="C1994">
        <v>37</v>
      </c>
      <c r="D1994" t="str">
        <f>IF(Raw_data_US_healthcare[[#This Row],[Age]]&lt;35,"Young",IF(Raw_data_US_healthcare[[#This Row],[Age]]&lt;60,"Middle","Senior"))</f>
        <v>Middle</v>
      </c>
      <c r="E1994" t="s">
        <v>26</v>
      </c>
      <c r="F1994" t="s">
        <v>88</v>
      </c>
      <c r="G1994" t="s">
        <v>88</v>
      </c>
      <c r="H1994" t="s">
        <v>26516</v>
      </c>
      <c r="I1994" s="2">
        <v>44032</v>
      </c>
      <c r="J1994" t="s">
        <v>5803</v>
      </c>
      <c r="K1994" t="s">
        <v>5804</v>
      </c>
      <c r="L1994" t="s">
        <v>31</v>
      </c>
      <c r="M1994">
        <v>33553.042300000001</v>
      </c>
      <c r="N1994">
        <v>287</v>
      </c>
      <c r="O1994" t="s">
        <v>43</v>
      </c>
      <c r="P1994" t="s">
        <v>43</v>
      </c>
      <c r="Q1994" s="2">
        <v>44041</v>
      </c>
      <c r="R1994" t="s">
        <v>44</v>
      </c>
      <c r="S1994" t="s">
        <v>45</v>
      </c>
      <c r="T1994">
        <f>_xlfn.DAYS(Raw_data_US_healthcare[[#This Row],[Discharge Date]],Raw_data_US_healthcare[[#This Row],[Date of Admission]])</f>
        <v>9</v>
      </c>
    </row>
    <row r="1995" spans="1:20" x14ac:dyDescent="0.3">
      <c r="A1995" t="s">
        <v>26511</v>
      </c>
      <c r="B1995" t="s">
        <v>5805</v>
      </c>
      <c r="C1995">
        <v>71</v>
      </c>
      <c r="D1995" t="str">
        <f>IF(Raw_data_US_healthcare[[#This Row],[Age]]&lt;35,"Young",IF(Raw_data_US_healthcare[[#This Row],[Age]]&lt;60,"Middle","Senior"))</f>
        <v>Senior</v>
      </c>
      <c r="E1995" t="s">
        <v>16</v>
      </c>
      <c r="F1995" t="s">
        <v>27</v>
      </c>
      <c r="G1995" t="s">
        <v>27</v>
      </c>
      <c r="H1995" t="s">
        <v>28</v>
      </c>
      <c r="I1995" s="2">
        <v>44429</v>
      </c>
      <c r="J1995" t="s">
        <v>5806</v>
      </c>
      <c r="K1995" t="s">
        <v>5807</v>
      </c>
      <c r="L1995" t="s">
        <v>56</v>
      </c>
      <c r="M1995">
        <v>13364.424300000001</v>
      </c>
      <c r="N1995">
        <v>127</v>
      </c>
      <c r="O1995" t="s">
        <v>43</v>
      </c>
      <c r="P1995" t="s">
        <v>43</v>
      </c>
      <c r="Q1995" s="2">
        <v>44432</v>
      </c>
      <c r="R1995" t="s">
        <v>48</v>
      </c>
      <c r="S1995" t="s">
        <v>33</v>
      </c>
      <c r="T1995">
        <f>_xlfn.DAYS(Raw_data_US_healthcare[[#This Row],[Discharge Date]],Raw_data_US_healthcare[[#This Row],[Date of Admission]])</f>
        <v>3</v>
      </c>
    </row>
    <row r="1996" spans="1:20" x14ac:dyDescent="0.3">
      <c r="A1996" t="s">
        <v>26512</v>
      </c>
      <c r="B1996" t="s">
        <v>5808</v>
      </c>
      <c r="C1996">
        <v>77</v>
      </c>
      <c r="D1996" t="str">
        <f>IF(Raw_data_US_healthcare[[#This Row],[Age]]&lt;35,"Young",IF(Raw_data_US_healthcare[[#This Row],[Age]]&lt;60,"Middle","Senior"))</f>
        <v>Senior</v>
      </c>
      <c r="E1996" t="s">
        <v>26</v>
      </c>
      <c r="F1996" t="s">
        <v>49</v>
      </c>
      <c r="G1996" t="s">
        <v>49</v>
      </c>
      <c r="H1996" t="s">
        <v>26516</v>
      </c>
      <c r="I1996" s="2">
        <v>43446</v>
      </c>
      <c r="J1996" t="s">
        <v>5809</v>
      </c>
      <c r="K1996" t="s">
        <v>5810</v>
      </c>
      <c r="L1996" t="s">
        <v>21</v>
      </c>
      <c r="M1996">
        <v>6299.6580000000004</v>
      </c>
      <c r="N1996">
        <v>381</v>
      </c>
      <c r="O1996" t="s">
        <v>43</v>
      </c>
      <c r="P1996" t="s">
        <v>43</v>
      </c>
      <c r="Q1996" s="2">
        <v>43457</v>
      </c>
      <c r="R1996" t="s">
        <v>48</v>
      </c>
      <c r="S1996" t="s">
        <v>33</v>
      </c>
      <c r="T1996">
        <f>_xlfn.DAYS(Raw_data_US_healthcare[[#This Row],[Discharge Date]],Raw_data_US_healthcare[[#This Row],[Date of Admission]])</f>
        <v>11</v>
      </c>
    </row>
    <row r="1997" spans="1:20" x14ac:dyDescent="0.3">
      <c r="A1997" t="s">
        <v>26511</v>
      </c>
      <c r="B1997" t="s">
        <v>5811</v>
      </c>
      <c r="C1997">
        <v>83</v>
      </c>
      <c r="D1997" t="str">
        <f>IF(Raw_data_US_healthcare[[#This Row],[Age]]&lt;35,"Young",IF(Raw_data_US_healthcare[[#This Row],[Age]]&lt;60,"Middle","Senior"))</f>
        <v>Senior</v>
      </c>
      <c r="E1997" t="s">
        <v>16</v>
      </c>
      <c r="F1997" t="s">
        <v>228</v>
      </c>
      <c r="G1997" t="s">
        <v>228</v>
      </c>
      <c r="H1997" t="s">
        <v>36</v>
      </c>
      <c r="I1997" s="2">
        <v>44696</v>
      </c>
      <c r="J1997" t="s">
        <v>5812</v>
      </c>
      <c r="K1997" t="s">
        <v>5813</v>
      </c>
      <c r="L1997" t="s">
        <v>52</v>
      </c>
      <c r="M1997">
        <v>5968.8501999999999</v>
      </c>
      <c r="N1997">
        <v>220</v>
      </c>
      <c r="O1997" t="s">
        <v>22</v>
      </c>
      <c r="P1997" t="s">
        <v>22</v>
      </c>
      <c r="Q1997" s="2">
        <v>44717</v>
      </c>
      <c r="R1997" t="s">
        <v>48</v>
      </c>
      <c r="S1997" t="s">
        <v>24</v>
      </c>
      <c r="T1997">
        <f>_xlfn.DAYS(Raw_data_US_healthcare[[#This Row],[Discharge Date]],Raw_data_US_healthcare[[#This Row],[Date of Admission]])</f>
        <v>21</v>
      </c>
    </row>
    <row r="1998" spans="1:20" x14ac:dyDescent="0.3">
      <c r="A1998" t="s">
        <v>26511</v>
      </c>
      <c r="B1998" t="s">
        <v>5814</v>
      </c>
      <c r="C1998">
        <v>31</v>
      </c>
      <c r="D1998" t="str">
        <f>IF(Raw_data_US_healthcare[[#This Row],[Age]]&lt;35,"Young",IF(Raw_data_US_healthcare[[#This Row],[Age]]&lt;60,"Middle","Senior"))</f>
        <v>Young</v>
      </c>
      <c r="E1998" t="s">
        <v>16</v>
      </c>
      <c r="F1998" t="s">
        <v>17</v>
      </c>
      <c r="G1998" t="s">
        <v>17</v>
      </c>
      <c r="H1998" t="s">
        <v>26514</v>
      </c>
      <c r="I1998" s="2">
        <v>44437</v>
      </c>
      <c r="J1998" t="s">
        <v>5815</v>
      </c>
      <c r="K1998" t="s">
        <v>5816</v>
      </c>
      <c r="L1998" t="s">
        <v>31</v>
      </c>
      <c r="M1998">
        <v>19455.149000000001</v>
      </c>
      <c r="N1998">
        <v>184</v>
      </c>
      <c r="O1998" t="s">
        <v>22</v>
      </c>
      <c r="P1998" t="s">
        <v>22</v>
      </c>
      <c r="Q1998" s="2">
        <v>44457</v>
      </c>
      <c r="R1998" t="s">
        <v>44</v>
      </c>
      <c r="S1998" t="s">
        <v>24</v>
      </c>
      <c r="T1998">
        <f>_xlfn.DAYS(Raw_data_US_healthcare[[#This Row],[Discharge Date]],Raw_data_US_healthcare[[#This Row],[Date of Admission]])</f>
        <v>20</v>
      </c>
    </row>
    <row r="1999" spans="1:20" x14ac:dyDescent="0.3">
      <c r="A1999" t="s">
        <v>26511</v>
      </c>
      <c r="B1999" t="s">
        <v>5817</v>
      </c>
      <c r="C1999">
        <v>55</v>
      </c>
      <c r="D1999" t="str">
        <f>IF(Raw_data_US_healthcare[[#This Row],[Age]]&lt;35,"Young",IF(Raw_data_US_healthcare[[#This Row],[Age]]&lt;60,"Middle","Senior"))</f>
        <v>Middle</v>
      </c>
      <c r="E1999" t="s">
        <v>16</v>
      </c>
      <c r="F1999" t="s">
        <v>228</v>
      </c>
      <c r="G1999" t="s">
        <v>228</v>
      </c>
      <c r="H1999" t="s">
        <v>36</v>
      </c>
      <c r="I1999" s="2">
        <v>43693</v>
      </c>
      <c r="J1999" t="s">
        <v>5818</v>
      </c>
      <c r="K1999" t="s">
        <v>5819</v>
      </c>
      <c r="L1999" t="s">
        <v>52</v>
      </c>
      <c r="M1999">
        <v>9127.9982</v>
      </c>
      <c r="N1999">
        <v>270</v>
      </c>
      <c r="O1999" t="s">
        <v>43</v>
      </c>
      <c r="P1999" t="s">
        <v>43</v>
      </c>
      <c r="Q1999" s="2">
        <v>43712</v>
      </c>
      <c r="R1999" t="s">
        <v>32</v>
      </c>
      <c r="S1999" t="s">
        <v>45</v>
      </c>
      <c r="T1999">
        <f>_xlfn.DAYS(Raw_data_US_healthcare[[#This Row],[Discharge Date]],Raw_data_US_healthcare[[#This Row],[Date of Admission]])</f>
        <v>19</v>
      </c>
    </row>
    <row r="2000" spans="1:20" x14ac:dyDescent="0.3">
      <c r="A2000" t="s">
        <v>26511</v>
      </c>
      <c r="B2000" t="s">
        <v>5820</v>
      </c>
      <c r="C2000">
        <v>75</v>
      </c>
      <c r="D2000" t="str">
        <f>IF(Raw_data_US_healthcare[[#This Row],[Age]]&lt;35,"Young",IF(Raw_data_US_healthcare[[#This Row],[Age]]&lt;60,"Middle","Senior"))</f>
        <v>Senior</v>
      </c>
      <c r="E2000" t="s">
        <v>16</v>
      </c>
      <c r="F2000" t="s">
        <v>113</v>
      </c>
      <c r="G2000" t="s">
        <v>113</v>
      </c>
      <c r="H2000" t="s">
        <v>26516</v>
      </c>
      <c r="I2000" s="2">
        <v>45221</v>
      </c>
      <c r="J2000" t="s">
        <v>5821</v>
      </c>
      <c r="K2000" t="s">
        <v>5822</v>
      </c>
      <c r="L2000" t="s">
        <v>52</v>
      </c>
      <c r="M2000">
        <v>24428.137500000001</v>
      </c>
      <c r="N2000">
        <v>217</v>
      </c>
      <c r="O2000" t="s">
        <v>39</v>
      </c>
      <c r="P2000" t="s">
        <v>39</v>
      </c>
      <c r="Q2000" s="2">
        <v>45236</v>
      </c>
      <c r="R2000" t="s">
        <v>32</v>
      </c>
      <c r="S2000" t="s">
        <v>33</v>
      </c>
      <c r="T2000">
        <f>_xlfn.DAYS(Raw_data_US_healthcare[[#This Row],[Discharge Date]],Raw_data_US_healthcare[[#This Row],[Date of Admission]])</f>
        <v>15</v>
      </c>
    </row>
    <row r="2001" spans="1:20" x14ac:dyDescent="0.3">
      <c r="A2001" t="s">
        <v>26512</v>
      </c>
      <c r="B2001" t="s">
        <v>5823</v>
      </c>
      <c r="C2001">
        <v>40</v>
      </c>
      <c r="D2001" t="str">
        <f>IF(Raw_data_US_healthcare[[#This Row],[Age]]&lt;35,"Young",IF(Raw_data_US_healthcare[[#This Row],[Age]]&lt;60,"Middle","Senior"))</f>
        <v>Middle</v>
      </c>
      <c r="E2001" t="s">
        <v>26</v>
      </c>
      <c r="F2001" t="s">
        <v>27</v>
      </c>
      <c r="G2001" t="s">
        <v>27</v>
      </c>
      <c r="H2001" t="s">
        <v>26516</v>
      </c>
      <c r="I2001" s="2">
        <v>43635</v>
      </c>
      <c r="J2001" t="s">
        <v>5824</v>
      </c>
      <c r="K2001" t="s">
        <v>5825</v>
      </c>
      <c r="L2001" t="s">
        <v>21</v>
      </c>
      <c r="M2001">
        <v>10387.675499999999</v>
      </c>
      <c r="N2001">
        <v>245</v>
      </c>
      <c r="O2001" t="s">
        <v>43</v>
      </c>
      <c r="P2001" t="s">
        <v>43</v>
      </c>
      <c r="Q2001" s="2">
        <v>43661</v>
      </c>
      <c r="R2001" t="s">
        <v>48</v>
      </c>
      <c r="S2001" t="s">
        <v>24</v>
      </c>
      <c r="T2001">
        <f>_xlfn.DAYS(Raw_data_US_healthcare[[#This Row],[Discharge Date]],Raw_data_US_healthcare[[#This Row],[Date of Admission]])</f>
        <v>26</v>
      </c>
    </row>
    <row r="2002" spans="1:20" x14ac:dyDescent="0.3">
      <c r="A2002" t="s">
        <v>26512</v>
      </c>
      <c r="B2002" t="s">
        <v>5826</v>
      </c>
      <c r="C2002">
        <v>39</v>
      </c>
      <c r="D2002" t="str">
        <f>IF(Raw_data_US_healthcare[[#This Row],[Age]]&lt;35,"Young",IF(Raw_data_US_healthcare[[#This Row],[Age]]&lt;60,"Middle","Senior"))</f>
        <v>Middle</v>
      </c>
      <c r="E2002" t="s">
        <v>26</v>
      </c>
      <c r="F2002" t="s">
        <v>27</v>
      </c>
      <c r="G2002" t="s">
        <v>27</v>
      </c>
      <c r="H2002" t="s">
        <v>36</v>
      </c>
      <c r="I2002" s="2">
        <v>44636</v>
      </c>
      <c r="J2002" t="s">
        <v>5827</v>
      </c>
      <c r="K2002" t="s">
        <v>5828</v>
      </c>
      <c r="L2002" t="s">
        <v>21</v>
      </c>
      <c r="M2002">
        <v>5203.9975999999997</v>
      </c>
      <c r="N2002">
        <v>427</v>
      </c>
      <c r="O2002" t="s">
        <v>22</v>
      </c>
      <c r="P2002" t="s">
        <v>22</v>
      </c>
      <c r="Q2002" s="2">
        <v>44637</v>
      </c>
      <c r="R2002" t="s">
        <v>32</v>
      </c>
      <c r="S2002" t="s">
        <v>24</v>
      </c>
      <c r="T2002">
        <f>_xlfn.DAYS(Raw_data_US_healthcare[[#This Row],[Discharge Date]],Raw_data_US_healthcare[[#This Row],[Date of Admission]])</f>
        <v>1</v>
      </c>
    </row>
    <row r="2003" spans="1:20" x14ac:dyDescent="0.3">
      <c r="A2003" t="s">
        <v>26512</v>
      </c>
      <c r="B2003" t="s">
        <v>5829</v>
      </c>
      <c r="C2003">
        <v>43</v>
      </c>
      <c r="D2003" t="str">
        <f>IF(Raw_data_US_healthcare[[#This Row],[Age]]&lt;35,"Young",IF(Raw_data_US_healthcare[[#This Row],[Age]]&lt;60,"Middle","Senior"))</f>
        <v>Middle</v>
      </c>
      <c r="E2003" t="s">
        <v>26</v>
      </c>
      <c r="F2003" t="s">
        <v>27</v>
      </c>
      <c r="G2003" t="s">
        <v>27</v>
      </c>
      <c r="H2003" t="s">
        <v>28</v>
      </c>
      <c r="I2003" s="2">
        <v>45157</v>
      </c>
      <c r="J2003" t="s">
        <v>5830</v>
      </c>
      <c r="K2003" t="s">
        <v>5831</v>
      </c>
      <c r="L2003" t="s">
        <v>31</v>
      </c>
      <c r="M2003">
        <v>13341.224</v>
      </c>
      <c r="N2003">
        <v>315</v>
      </c>
      <c r="O2003" t="s">
        <v>39</v>
      </c>
      <c r="P2003" t="s">
        <v>39</v>
      </c>
      <c r="Q2003" s="2">
        <v>45174</v>
      </c>
      <c r="R2003" t="s">
        <v>44</v>
      </c>
      <c r="S2003" t="s">
        <v>33</v>
      </c>
      <c r="T2003">
        <f>_xlfn.DAYS(Raw_data_US_healthcare[[#This Row],[Discharge Date]],Raw_data_US_healthcare[[#This Row],[Date of Admission]])</f>
        <v>17</v>
      </c>
    </row>
    <row r="2004" spans="1:20" x14ac:dyDescent="0.3">
      <c r="A2004" t="s">
        <v>26511</v>
      </c>
      <c r="B2004" t="s">
        <v>5832</v>
      </c>
      <c r="C2004">
        <v>21</v>
      </c>
      <c r="D2004" t="str">
        <f>IF(Raw_data_US_healthcare[[#This Row],[Age]]&lt;35,"Young",IF(Raw_data_US_healthcare[[#This Row],[Age]]&lt;60,"Middle","Senior"))</f>
        <v>Young</v>
      </c>
      <c r="E2004" t="s">
        <v>16</v>
      </c>
      <c r="F2004" t="s">
        <v>27</v>
      </c>
      <c r="G2004" t="s">
        <v>27</v>
      </c>
      <c r="H2004" t="s">
        <v>26516</v>
      </c>
      <c r="I2004" s="2">
        <v>43888</v>
      </c>
      <c r="J2004" t="s">
        <v>5833</v>
      </c>
      <c r="K2004" t="s">
        <v>5834</v>
      </c>
      <c r="L2004" t="s">
        <v>31</v>
      </c>
      <c r="M2004">
        <v>5253.6287000000002</v>
      </c>
      <c r="N2004">
        <v>351</v>
      </c>
      <c r="O2004" t="s">
        <v>43</v>
      </c>
      <c r="P2004" t="s">
        <v>43</v>
      </c>
      <c r="Q2004" s="2">
        <v>43918</v>
      </c>
      <c r="R2004" t="s">
        <v>32</v>
      </c>
      <c r="S2004" t="s">
        <v>33</v>
      </c>
      <c r="T2004">
        <f>_xlfn.DAYS(Raw_data_US_healthcare[[#This Row],[Discharge Date]],Raw_data_US_healthcare[[#This Row],[Date of Admission]])</f>
        <v>30</v>
      </c>
    </row>
    <row r="2005" spans="1:20" x14ac:dyDescent="0.3">
      <c r="A2005" t="s">
        <v>26512</v>
      </c>
      <c r="B2005" t="s">
        <v>5835</v>
      </c>
      <c r="C2005">
        <v>77</v>
      </c>
      <c r="D2005" t="str">
        <f>IF(Raw_data_US_healthcare[[#This Row],[Age]]&lt;35,"Young",IF(Raw_data_US_healthcare[[#This Row],[Age]]&lt;60,"Middle","Senior"))</f>
        <v>Senior</v>
      </c>
      <c r="E2005" t="s">
        <v>26</v>
      </c>
      <c r="F2005" t="s">
        <v>113</v>
      </c>
      <c r="G2005" t="s">
        <v>113</v>
      </c>
      <c r="H2005" t="s">
        <v>26516</v>
      </c>
      <c r="I2005" s="2">
        <v>43430</v>
      </c>
      <c r="J2005" t="s">
        <v>138</v>
      </c>
      <c r="K2005" t="s">
        <v>5836</v>
      </c>
      <c r="L2005" t="s">
        <v>31</v>
      </c>
      <c r="M2005">
        <v>16981.5936</v>
      </c>
      <c r="N2005">
        <v>267</v>
      </c>
      <c r="O2005" t="s">
        <v>43</v>
      </c>
      <c r="P2005" t="s">
        <v>43</v>
      </c>
      <c r="Q2005" s="2">
        <v>43444</v>
      </c>
      <c r="R2005" t="s">
        <v>83</v>
      </c>
      <c r="S2005" t="s">
        <v>45</v>
      </c>
      <c r="T2005">
        <f>_xlfn.DAYS(Raw_data_US_healthcare[[#This Row],[Discharge Date]],Raw_data_US_healthcare[[#This Row],[Date of Admission]])</f>
        <v>14</v>
      </c>
    </row>
    <row r="2006" spans="1:20" x14ac:dyDescent="0.3">
      <c r="A2006" t="s">
        <v>26512</v>
      </c>
      <c r="B2006" t="s">
        <v>5837</v>
      </c>
      <c r="C2006">
        <v>55</v>
      </c>
      <c r="D2006" t="str">
        <f>IF(Raw_data_US_healthcare[[#This Row],[Age]]&lt;35,"Young",IF(Raw_data_US_healthcare[[#This Row],[Age]]&lt;60,"Middle","Senior"))</f>
        <v>Middle</v>
      </c>
      <c r="E2006" t="s">
        <v>26</v>
      </c>
      <c r="F2006" t="s">
        <v>62</v>
      </c>
      <c r="G2006" t="s">
        <v>62</v>
      </c>
      <c r="H2006" t="s">
        <v>26516</v>
      </c>
      <c r="I2006" s="2">
        <v>44482</v>
      </c>
      <c r="J2006" t="s">
        <v>5838</v>
      </c>
      <c r="K2006" t="s">
        <v>5839</v>
      </c>
      <c r="L2006" t="s">
        <v>56</v>
      </c>
      <c r="M2006">
        <v>28207.9509</v>
      </c>
      <c r="N2006">
        <v>174</v>
      </c>
      <c r="O2006" t="s">
        <v>43</v>
      </c>
      <c r="P2006" t="s">
        <v>43</v>
      </c>
      <c r="Q2006" s="2">
        <v>44488</v>
      </c>
      <c r="R2006" t="s">
        <v>83</v>
      </c>
      <c r="S2006" t="s">
        <v>33</v>
      </c>
      <c r="T2006">
        <f>_xlfn.DAYS(Raw_data_US_healthcare[[#This Row],[Discharge Date]],Raw_data_US_healthcare[[#This Row],[Date of Admission]])</f>
        <v>6</v>
      </c>
    </row>
    <row r="2007" spans="1:20" x14ac:dyDescent="0.3">
      <c r="A2007" t="s">
        <v>26512</v>
      </c>
      <c r="B2007" t="s">
        <v>5840</v>
      </c>
      <c r="C2007">
        <v>49</v>
      </c>
      <c r="D2007" t="str">
        <f>IF(Raw_data_US_healthcare[[#This Row],[Age]]&lt;35,"Young",IF(Raw_data_US_healthcare[[#This Row],[Age]]&lt;60,"Middle","Senior"))</f>
        <v>Middle</v>
      </c>
      <c r="E2007" t="s">
        <v>26</v>
      </c>
      <c r="F2007" t="s">
        <v>17</v>
      </c>
      <c r="G2007" t="s">
        <v>17</v>
      </c>
      <c r="H2007" t="s">
        <v>26516</v>
      </c>
      <c r="I2007" s="2">
        <v>44442</v>
      </c>
      <c r="J2007" t="s">
        <v>5841</v>
      </c>
      <c r="K2007" t="s">
        <v>5842</v>
      </c>
      <c r="L2007" t="s">
        <v>31</v>
      </c>
      <c r="M2007">
        <v>25366.952399999998</v>
      </c>
      <c r="N2007">
        <v>314</v>
      </c>
      <c r="O2007" t="s">
        <v>43</v>
      </c>
      <c r="P2007" t="s">
        <v>43</v>
      </c>
      <c r="Q2007" s="2">
        <v>44454</v>
      </c>
      <c r="R2007" t="s">
        <v>23</v>
      </c>
      <c r="S2007" t="s">
        <v>45</v>
      </c>
      <c r="T2007">
        <f>_xlfn.DAYS(Raw_data_US_healthcare[[#This Row],[Discharge Date]],Raw_data_US_healthcare[[#This Row],[Date of Admission]])</f>
        <v>12</v>
      </c>
    </row>
    <row r="2008" spans="1:20" x14ac:dyDescent="0.3">
      <c r="A2008" t="s">
        <v>26512</v>
      </c>
      <c r="B2008" t="s">
        <v>5843</v>
      </c>
      <c r="C2008">
        <v>79</v>
      </c>
      <c r="D2008" t="str">
        <f>IF(Raw_data_US_healthcare[[#This Row],[Age]]&lt;35,"Young",IF(Raw_data_US_healthcare[[#This Row],[Age]]&lt;60,"Middle","Senior"))</f>
        <v>Senior</v>
      </c>
      <c r="E2008" t="s">
        <v>26</v>
      </c>
      <c r="F2008" t="s">
        <v>17</v>
      </c>
      <c r="G2008" t="s">
        <v>17</v>
      </c>
      <c r="H2008" t="s">
        <v>26516</v>
      </c>
      <c r="I2008" s="2">
        <v>44363</v>
      </c>
      <c r="J2008" t="s">
        <v>5844</v>
      </c>
      <c r="K2008" t="s">
        <v>5845</v>
      </c>
      <c r="L2008" t="s">
        <v>21</v>
      </c>
      <c r="M2008">
        <v>1890.3889999999999</v>
      </c>
      <c r="N2008">
        <v>234</v>
      </c>
      <c r="O2008" t="s">
        <v>43</v>
      </c>
      <c r="P2008" t="s">
        <v>43</v>
      </c>
      <c r="Q2008" s="2">
        <v>44376</v>
      </c>
      <c r="R2008" t="s">
        <v>44</v>
      </c>
      <c r="S2008" t="s">
        <v>33</v>
      </c>
      <c r="T2008">
        <f>_xlfn.DAYS(Raw_data_US_healthcare[[#This Row],[Discharge Date]],Raw_data_US_healthcare[[#This Row],[Date of Admission]])</f>
        <v>13</v>
      </c>
    </row>
    <row r="2009" spans="1:20" x14ac:dyDescent="0.3">
      <c r="A2009" t="s">
        <v>26512</v>
      </c>
      <c r="B2009" t="s">
        <v>5846</v>
      </c>
      <c r="C2009">
        <v>72</v>
      </c>
      <c r="D2009" t="str">
        <f>IF(Raw_data_US_healthcare[[#This Row],[Age]]&lt;35,"Young",IF(Raw_data_US_healthcare[[#This Row],[Age]]&lt;60,"Middle","Senior"))</f>
        <v>Senior</v>
      </c>
      <c r="E2009" t="s">
        <v>26</v>
      </c>
      <c r="F2009" t="s">
        <v>62</v>
      </c>
      <c r="G2009" t="s">
        <v>62</v>
      </c>
      <c r="H2009" t="s">
        <v>26516</v>
      </c>
      <c r="I2009" s="2">
        <v>44193</v>
      </c>
      <c r="J2009" t="s">
        <v>5847</v>
      </c>
      <c r="K2009" t="s">
        <v>5848</v>
      </c>
      <c r="L2009" t="s">
        <v>60</v>
      </c>
      <c r="M2009">
        <v>21796.2523</v>
      </c>
      <c r="N2009">
        <v>262</v>
      </c>
      <c r="O2009" t="s">
        <v>39</v>
      </c>
      <c r="P2009" t="s">
        <v>39</v>
      </c>
      <c r="Q2009" s="2">
        <v>44199</v>
      </c>
      <c r="R2009" t="s">
        <v>44</v>
      </c>
      <c r="S2009" t="s">
        <v>24</v>
      </c>
      <c r="T2009">
        <f>_xlfn.DAYS(Raw_data_US_healthcare[[#This Row],[Discharge Date]],Raw_data_US_healthcare[[#This Row],[Date of Admission]])</f>
        <v>6</v>
      </c>
    </row>
    <row r="2010" spans="1:20" x14ac:dyDescent="0.3">
      <c r="A2010" t="s">
        <v>26512</v>
      </c>
      <c r="B2010" t="s">
        <v>5849</v>
      </c>
      <c r="C2010">
        <v>21</v>
      </c>
      <c r="D2010" t="str">
        <f>IF(Raw_data_US_healthcare[[#This Row],[Age]]&lt;35,"Young",IF(Raw_data_US_healthcare[[#This Row],[Age]]&lt;60,"Middle","Senior"))</f>
        <v>Young</v>
      </c>
      <c r="E2010" t="s">
        <v>26</v>
      </c>
      <c r="F2010" t="s">
        <v>35</v>
      </c>
      <c r="G2010" t="s">
        <v>35</v>
      </c>
      <c r="H2010" t="s">
        <v>26516</v>
      </c>
      <c r="I2010" s="2">
        <v>44639</v>
      </c>
      <c r="J2010" t="s">
        <v>5850</v>
      </c>
      <c r="K2010" t="s">
        <v>5851</v>
      </c>
      <c r="L2010" t="s">
        <v>31</v>
      </c>
      <c r="M2010">
        <v>34213.826500000003</v>
      </c>
      <c r="N2010">
        <v>317</v>
      </c>
      <c r="O2010" t="s">
        <v>43</v>
      </c>
      <c r="P2010" t="s">
        <v>43</v>
      </c>
      <c r="Q2010" s="2">
        <v>44645</v>
      </c>
      <c r="R2010" t="s">
        <v>32</v>
      </c>
      <c r="S2010" t="s">
        <v>45</v>
      </c>
      <c r="T2010">
        <f>_xlfn.DAYS(Raw_data_US_healthcare[[#This Row],[Discharge Date]],Raw_data_US_healthcare[[#This Row],[Date of Admission]])</f>
        <v>6</v>
      </c>
    </row>
    <row r="2011" spans="1:20" x14ac:dyDescent="0.3">
      <c r="A2011" t="s">
        <v>26512</v>
      </c>
      <c r="B2011" t="s">
        <v>5852</v>
      </c>
      <c r="C2011">
        <v>66</v>
      </c>
      <c r="D2011" t="str">
        <f>IF(Raw_data_US_healthcare[[#This Row],[Age]]&lt;35,"Young",IF(Raw_data_US_healthcare[[#This Row],[Age]]&lt;60,"Middle","Senior"))</f>
        <v>Senior</v>
      </c>
      <c r="E2011" t="s">
        <v>26</v>
      </c>
      <c r="F2011" t="s">
        <v>27</v>
      </c>
      <c r="G2011" t="s">
        <v>27</v>
      </c>
      <c r="H2011" t="s">
        <v>26516</v>
      </c>
      <c r="I2011" s="2">
        <v>44244</v>
      </c>
      <c r="J2011" t="s">
        <v>5853</v>
      </c>
      <c r="K2011" t="s">
        <v>5854</v>
      </c>
      <c r="L2011" t="s">
        <v>21</v>
      </c>
      <c r="M2011">
        <v>19355.1561</v>
      </c>
      <c r="N2011">
        <v>179</v>
      </c>
      <c r="O2011" t="s">
        <v>43</v>
      </c>
      <c r="P2011" t="s">
        <v>43</v>
      </c>
      <c r="Q2011" s="2">
        <v>44252</v>
      </c>
      <c r="R2011" t="s">
        <v>83</v>
      </c>
      <c r="S2011" t="s">
        <v>24</v>
      </c>
      <c r="T2011">
        <f>_xlfn.DAYS(Raw_data_US_healthcare[[#This Row],[Discharge Date]],Raw_data_US_healthcare[[#This Row],[Date of Admission]])</f>
        <v>8</v>
      </c>
    </row>
    <row r="2012" spans="1:20" x14ac:dyDescent="0.3">
      <c r="A2012" t="s">
        <v>26512</v>
      </c>
      <c r="B2012" t="s">
        <v>5855</v>
      </c>
      <c r="C2012">
        <v>69</v>
      </c>
      <c r="D2012" t="str">
        <f>IF(Raw_data_US_healthcare[[#This Row],[Age]]&lt;35,"Young",IF(Raw_data_US_healthcare[[#This Row],[Age]]&lt;60,"Middle","Senior"))</f>
        <v>Senior</v>
      </c>
      <c r="E2012" t="s">
        <v>26</v>
      </c>
      <c r="F2012" t="s">
        <v>27</v>
      </c>
      <c r="G2012" t="s">
        <v>27</v>
      </c>
      <c r="H2012" t="s">
        <v>69</v>
      </c>
      <c r="I2012" s="2">
        <v>44053</v>
      </c>
      <c r="J2012" t="s">
        <v>5856</v>
      </c>
      <c r="K2012" t="s">
        <v>5857</v>
      </c>
      <c r="L2012" t="s">
        <v>52</v>
      </c>
      <c r="M2012">
        <v>43595.096899999997</v>
      </c>
      <c r="N2012">
        <v>446</v>
      </c>
      <c r="O2012" t="s">
        <v>22</v>
      </c>
      <c r="P2012" t="s">
        <v>22</v>
      </c>
      <c r="Q2012" s="2">
        <v>44071</v>
      </c>
      <c r="R2012" t="s">
        <v>44</v>
      </c>
      <c r="S2012" t="s">
        <v>33</v>
      </c>
      <c r="T2012">
        <f>_xlfn.DAYS(Raw_data_US_healthcare[[#This Row],[Discharge Date]],Raw_data_US_healthcare[[#This Row],[Date of Admission]])</f>
        <v>18</v>
      </c>
    </row>
    <row r="2013" spans="1:20" x14ac:dyDescent="0.3">
      <c r="A2013" t="s">
        <v>26511</v>
      </c>
      <c r="B2013" t="s">
        <v>5858</v>
      </c>
      <c r="C2013">
        <v>33</v>
      </c>
      <c r="D2013" t="str">
        <f>IF(Raw_data_US_healthcare[[#This Row],[Age]]&lt;35,"Young",IF(Raw_data_US_healthcare[[#This Row],[Age]]&lt;60,"Middle","Senior"))</f>
        <v>Young</v>
      </c>
      <c r="E2013" t="s">
        <v>16</v>
      </c>
      <c r="F2013" t="s">
        <v>35</v>
      </c>
      <c r="G2013" t="s">
        <v>35</v>
      </c>
      <c r="H2013" t="s">
        <v>28</v>
      </c>
      <c r="I2013" s="2">
        <v>44486</v>
      </c>
      <c r="J2013" t="s">
        <v>5859</v>
      </c>
      <c r="K2013" t="s">
        <v>5860</v>
      </c>
      <c r="L2013" t="s">
        <v>31</v>
      </c>
      <c r="M2013">
        <v>7694.1580000000004</v>
      </c>
      <c r="N2013">
        <v>321</v>
      </c>
      <c r="O2013" t="s">
        <v>43</v>
      </c>
      <c r="P2013" t="s">
        <v>43</v>
      </c>
      <c r="Q2013" s="2">
        <v>44510</v>
      </c>
      <c r="R2013" t="s">
        <v>48</v>
      </c>
      <c r="S2013" t="s">
        <v>33</v>
      </c>
      <c r="T2013">
        <f>_xlfn.DAYS(Raw_data_US_healthcare[[#This Row],[Discharge Date]],Raw_data_US_healthcare[[#This Row],[Date of Admission]])</f>
        <v>24</v>
      </c>
    </row>
    <row r="2014" spans="1:20" x14ac:dyDescent="0.3">
      <c r="A2014" t="s">
        <v>26511</v>
      </c>
      <c r="B2014" t="s">
        <v>5861</v>
      </c>
      <c r="C2014">
        <v>41</v>
      </c>
      <c r="D2014" t="str">
        <f>IF(Raw_data_US_healthcare[[#This Row],[Age]]&lt;35,"Young",IF(Raw_data_US_healthcare[[#This Row],[Age]]&lt;60,"Middle","Senior"))</f>
        <v>Middle</v>
      </c>
      <c r="E2014" t="s">
        <v>16</v>
      </c>
      <c r="F2014" t="s">
        <v>35</v>
      </c>
      <c r="G2014" t="s">
        <v>35</v>
      </c>
      <c r="H2014" t="s">
        <v>69</v>
      </c>
      <c r="I2014" s="2">
        <v>43468</v>
      </c>
      <c r="J2014" t="s">
        <v>5862</v>
      </c>
      <c r="K2014" t="s">
        <v>5863</v>
      </c>
      <c r="L2014" t="s">
        <v>56</v>
      </c>
      <c r="M2014">
        <v>65721.700500000006</v>
      </c>
      <c r="N2014">
        <v>358</v>
      </c>
      <c r="O2014" t="s">
        <v>22</v>
      </c>
      <c r="P2014" t="s">
        <v>22</v>
      </c>
      <c r="Q2014" s="2">
        <v>43484</v>
      </c>
      <c r="R2014" t="s">
        <v>44</v>
      </c>
      <c r="S2014" t="s">
        <v>24</v>
      </c>
      <c r="T2014">
        <f>_xlfn.DAYS(Raw_data_US_healthcare[[#This Row],[Discharge Date]],Raw_data_US_healthcare[[#This Row],[Date of Admission]])</f>
        <v>16</v>
      </c>
    </row>
    <row r="2015" spans="1:20" x14ac:dyDescent="0.3">
      <c r="A2015" t="s">
        <v>26512</v>
      </c>
      <c r="B2015" t="s">
        <v>5864</v>
      </c>
      <c r="C2015">
        <v>51</v>
      </c>
      <c r="D2015" t="str">
        <f>IF(Raw_data_US_healthcare[[#This Row],[Age]]&lt;35,"Young",IF(Raw_data_US_healthcare[[#This Row],[Age]]&lt;60,"Middle","Senior"))</f>
        <v>Middle</v>
      </c>
      <c r="E2015" t="s">
        <v>26</v>
      </c>
      <c r="F2015" t="s">
        <v>88</v>
      </c>
      <c r="G2015" t="s">
        <v>88</v>
      </c>
      <c r="H2015" t="s">
        <v>18</v>
      </c>
      <c r="I2015" s="2">
        <v>43614</v>
      </c>
      <c r="J2015" t="s">
        <v>5865</v>
      </c>
      <c r="K2015" t="s">
        <v>5866</v>
      </c>
      <c r="L2015" t="s">
        <v>56</v>
      </c>
      <c r="M2015">
        <v>50726.915500000003</v>
      </c>
      <c r="N2015">
        <v>355</v>
      </c>
      <c r="O2015" t="s">
        <v>43</v>
      </c>
      <c r="P2015" t="s">
        <v>43</v>
      </c>
      <c r="Q2015" s="2">
        <v>43625</v>
      </c>
      <c r="R2015" t="s">
        <v>44</v>
      </c>
      <c r="S2015" t="s">
        <v>33</v>
      </c>
      <c r="T2015">
        <f>_xlfn.DAYS(Raw_data_US_healthcare[[#This Row],[Discharge Date]],Raw_data_US_healthcare[[#This Row],[Date of Admission]])</f>
        <v>11</v>
      </c>
    </row>
    <row r="2016" spans="1:20" x14ac:dyDescent="0.3">
      <c r="A2016" t="s">
        <v>26511</v>
      </c>
      <c r="B2016" t="s">
        <v>5867</v>
      </c>
      <c r="C2016">
        <v>73</v>
      </c>
      <c r="D2016" t="str">
        <f>IF(Raw_data_US_healthcare[[#This Row],[Age]]&lt;35,"Young",IF(Raw_data_US_healthcare[[#This Row],[Age]]&lt;60,"Middle","Senior"))</f>
        <v>Senior</v>
      </c>
      <c r="E2016" t="s">
        <v>16</v>
      </c>
      <c r="F2016" t="s">
        <v>49</v>
      </c>
      <c r="G2016" t="s">
        <v>49</v>
      </c>
      <c r="H2016" t="s">
        <v>26514</v>
      </c>
      <c r="I2016" s="2">
        <v>44058</v>
      </c>
      <c r="J2016" t="s">
        <v>5868</v>
      </c>
      <c r="K2016" t="s">
        <v>5869</v>
      </c>
      <c r="L2016" t="s">
        <v>56</v>
      </c>
      <c r="M2016">
        <v>15980.1839</v>
      </c>
      <c r="N2016">
        <v>398</v>
      </c>
      <c r="O2016" t="s">
        <v>43</v>
      </c>
      <c r="P2016" t="s">
        <v>43</v>
      </c>
      <c r="Q2016" s="2">
        <v>44070</v>
      </c>
      <c r="R2016" t="s">
        <v>83</v>
      </c>
      <c r="S2016" t="s">
        <v>45</v>
      </c>
      <c r="T2016">
        <f>_xlfn.DAYS(Raw_data_US_healthcare[[#This Row],[Discharge Date]],Raw_data_US_healthcare[[#This Row],[Date of Admission]])</f>
        <v>12</v>
      </c>
    </row>
    <row r="2017" spans="1:20" x14ac:dyDescent="0.3">
      <c r="A2017" t="s">
        <v>26512</v>
      </c>
      <c r="B2017" t="s">
        <v>5870</v>
      </c>
      <c r="C2017">
        <v>63</v>
      </c>
      <c r="D2017" t="str">
        <f>IF(Raw_data_US_healthcare[[#This Row],[Age]]&lt;35,"Young",IF(Raw_data_US_healthcare[[#This Row],[Age]]&lt;60,"Middle","Senior"))</f>
        <v>Senior</v>
      </c>
      <c r="E2017" t="s">
        <v>26</v>
      </c>
      <c r="F2017" t="s">
        <v>88</v>
      </c>
      <c r="G2017" t="s">
        <v>88</v>
      </c>
      <c r="H2017" t="s">
        <v>69</v>
      </c>
      <c r="I2017" s="2">
        <v>44794</v>
      </c>
      <c r="J2017" t="s">
        <v>4518</v>
      </c>
      <c r="K2017" t="s">
        <v>5871</v>
      </c>
      <c r="L2017" t="s">
        <v>56</v>
      </c>
      <c r="M2017">
        <v>4351.3648000000003</v>
      </c>
      <c r="N2017">
        <v>439</v>
      </c>
      <c r="O2017" t="s">
        <v>22</v>
      </c>
      <c r="P2017" t="s">
        <v>22</v>
      </c>
      <c r="Q2017" s="2">
        <v>44809</v>
      </c>
      <c r="R2017" t="s">
        <v>48</v>
      </c>
      <c r="S2017" t="s">
        <v>33</v>
      </c>
      <c r="T2017">
        <f>_xlfn.DAYS(Raw_data_US_healthcare[[#This Row],[Discharge Date]],Raw_data_US_healthcare[[#This Row],[Date of Admission]])</f>
        <v>15</v>
      </c>
    </row>
    <row r="2018" spans="1:20" x14ac:dyDescent="0.3">
      <c r="A2018" t="s">
        <v>26512</v>
      </c>
      <c r="B2018" t="s">
        <v>5872</v>
      </c>
      <c r="C2018">
        <v>71</v>
      </c>
      <c r="D2018" t="str">
        <f>IF(Raw_data_US_healthcare[[#This Row],[Age]]&lt;35,"Young",IF(Raw_data_US_healthcare[[#This Row],[Age]]&lt;60,"Middle","Senior"))</f>
        <v>Senior</v>
      </c>
      <c r="E2018" t="s">
        <v>26</v>
      </c>
      <c r="F2018" t="s">
        <v>17</v>
      </c>
      <c r="G2018" t="s">
        <v>17</v>
      </c>
      <c r="H2018" t="s">
        <v>26514</v>
      </c>
      <c r="I2018" s="2">
        <v>44593</v>
      </c>
      <c r="J2018" t="s">
        <v>5873</v>
      </c>
      <c r="K2018" t="s">
        <v>5874</v>
      </c>
      <c r="L2018" t="s">
        <v>31</v>
      </c>
      <c r="M2018">
        <v>32602.5311</v>
      </c>
      <c r="N2018">
        <v>356</v>
      </c>
      <c r="O2018" t="s">
        <v>22</v>
      </c>
      <c r="P2018" t="s">
        <v>22</v>
      </c>
      <c r="Q2018" s="2">
        <v>44614</v>
      </c>
      <c r="R2018" t="s">
        <v>48</v>
      </c>
      <c r="S2018" t="s">
        <v>33</v>
      </c>
      <c r="T2018">
        <f>_xlfn.DAYS(Raw_data_US_healthcare[[#This Row],[Discharge Date]],Raw_data_US_healthcare[[#This Row],[Date of Admission]])</f>
        <v>21</v>
      </c>
    </row>
    <row r="2019" spans="1:20" x14ac:dyDescent="0.3">
      <c r="A2019" t="s">
        <v>26511</v>
      </c>
      <c r="B2019" t="s">
        <v>5875</v>
      </c>
      <c r="C2019">
        <v>54</v>
      </c>
      <c r="D2019" t="str">
        <f>IF(Raw_data_US_healthcare[[#This Row],[Age]]&lt;35,"Young",IF(Raw_data_US_healthcare[[#This Row],[Age]]&lt;60,"Middle","Senior"))</f>
        <v>Middle</v>
      </c>
      <c r="E2019" t="s">
        <v>16</v>
      </c>
      <c r="F2019" t="s">
        <v>88</v>
      </c>
      <c r="G2019" t="s">
        <v>88</v>
      </c>
      <c r="H2019" t="s">
        <v>69</v>
      </c>
      <c r="I2019" s="2">
        <v>44711</v>
      </c>
      <c r="J2019" t="s">
        <v>5876</v>
      </c>
      <c r="K2019" t="s">
        <v>5877</v>
      </c>
      <c r="L2019" t="s">
        <v>52</v>
      </c>
      <c r="M2019">
        <v>44201.883500000004</v>
      </c>
      <c r="N2019">
        <v>195</v>
      </c>
      <c r="O2019" t="s">
        <v>39</v>
      </c>
      <c r="P2019" t="s">
        <v>39</v>
      </c>
      <c r="Q2019" s="2">
        <v>44731</v>
      </c>
      <c r="R2019" t="s">
        <v>48</v>
      </c>
      <c r="S2019" t="s">
        <v>45</v>
      </c>
      <c r="T2019">
        <f>_xlfn.DAYS(Raw_data_US_healthcare[[#This Row],[Discharge Date]],Raw_data_US_healthcare[[#This Row],[Date of Admission]])</f>
        <v>20</v>
      </c>
    </row>
    <row r="2020" spans="1:20" x14ac:dyDescent="0.3">
      <c r="A2020" t="s">
        <v>26512</v>
      </c>
      <c r="B2020" t="s">
        <v>5878</v>
      </c>
      <c r="C2020">
        <v>59</v>
      </c>
      <c r="D2020" t="str">
        <f>IF(Raw_data_US_healthcare[[#This Row],[Age]]&lt;35,"Young",IF(Raw_data_US_healthcare[[#This Row],[Age]]&lt;60,"Middle","Senior"))</f>
        <v>Middle</v>
      </c>
      <c r="E2020" t="s">
        <v>26</v>
      </c>
      <c r="F2020" t="s">
        <v>17</v>
      </c>
      <c r="G2020" t="s">
        <v>17</v>
      </c>
      <c r="H2020" t="s">
        <v>36</v>
      </c>
      <c r="I2020" s="2">
        <v>44309</v>
      </c>
      <c r="J2020" t="s">
        <v>5879</v>
      </c>
      <c r="K2020" t="s">
        <v>5880</v>
      </c>
      <c r="L2020" t="s">
        <v>21</v>
      </c>
      <c r="M2020">
        <v>8123.2965000000004</v>
      </c>
      <c r="N2020">
        <v>107</v>
      </c>
      <c r="O2020" t="s">
        <v>22</v>
      </c>
      <c r="P2020" t="s">
        <v>22</v>
      </c>
      <c r="Q2020" s="2">
        <v>44314</v>
      </c>
      <c r="R2020" t="s">
        <v>23</v>
      </c>
      <c r="S2020" t="s">
        <v>33</v>
      </c>
      <c r="T2020">
        <f>_xlfn.DAYS(Raw_data_US_healthcare[[#This Row],[Discharge Date]],Raw_data_US_healthcare[[#This Row],[Date of Admission]])</f>
        <v>5</v>
      </c>
    </row>
    <row r="2021" spans="1:20" x14ac:dyDescent="0.3">
      <c r="A2021" t="s">
        <v>26511</v>
      </c>
      <c r="B2021" t="s">
        <v>5881</v>
      </c>
      <c r="C2021">
        <v>77</v>
      </c>
      <c r="D2021" t="str">
        <f>IF(Raw_data_US_healthcare[[#This Row],[Age]]&lt;35,"Young",IF(Raw_data_US_healthcare[[#This Row],[Age]]&lt;60,"Middle","Senior"))</f>
        <v>Senior</v>
      </c>
      <c r="E2021" t="s">
        <v>16</v>
      </c>
      <c r="F2021" t="s">
        <v>88</v>
      </c>
      <c r="G2021" t="s">
        <v>88</v>
      </c>
      <c r="H2021" t="s">
        <v>69</v>
      </c>
      <c r="I2021" s="2">
        <v>43568</v>
      </c>
      <c r="J2021" t="s">
        <v>5882</v>
      </c>
      <c r="K2021" t="s">
        <v>5883</v>
      </c>
      <c r="L2021" t="s">
        <v>60</v>
      </c>
      <c r="M2021">
        <v>72451.176399999997</v>
      </c>
      <c r="N2021">
        <v>114</v>
      </c>
      <c r="O2021" t="s">
        <v>39</v>
      </c>
      <c r="P2021" t="s">
        <v>39</v>
      </c>
      <c r="Q2021" s="2">
        <v>43596</v>
      </c>
      <c r="R2021" t="s">
        <v>32</v>
      </c>
      <c r="S2021" t="s">
        <v>33</v>
      </c>
      <c r="T2021">
        <f>_xlfn.DAYS(Raw_data_US_healthcare[[#This Row],[Discharge Date]],Raw_data_US_healthcare[[#This Row],[Date of Admission]])</f>
        <v>28</v>
      </c>
    </row>
    <row r="2022" spans="1:20" x14ac:dyDescent="0.3">
      <c r="A2022" t="s">
        <v>26511</v>
      </c>
      <c r="B2022" t="s">
        <v>5884</v>
      </c>
      <c r="C2022">
        <v>79</v>
      </c>
      <c r="D2022" t="str">
        <f>IF(Raw_data_US_healthcare[[#This Row],[Age]]&lt;35,"Young",IF(Raw_data_US_healthcare[[#This Row],[Age]]&lt;60,"Middle","Senior"))</f>
        <v>Senior</v>
      </c>
      <c r="E2022" t="s">
        <v>16</v>
      </c>
      <c r="F2022" t="s">
        <v>27</v>
      </c>
      <c r="G2022" t="s">
        <v>27</v>
      </c>
      <c r="H2022" t="s">
        <v>36</v>
      </c>
      <c r="I2022" s="2">
        <v>44549</v>
      </c>
      <c r="J2022" t="s">
        <v>5885</v>
      </c>
      <c r="K2022" t="s">
        <v>5886</v>
      </c>
      <c r="L2022" t="s">
        <v>52</v>
      </c>
      <c r="M2022">
        <v>4630.2240000000002</v>
      </c>
      <c r="N2022">
        <v>483</v>
      </c>
      <c r="O2022" t="s">
        <v>22</v>
      </c>
      <c r="P2022" t="s">
        <v>22</v>
      </c>
      <c r="Q2022" s="2">
        <v>44569</v>
      </c>
      <c r="R2022" t="s">
        <v>48</v>
      </c>
      <c r="S2022" t="s">
        <v>33</v>
      </c>
      <c r="T2022">
        <f>_xlfn.DAYS(Raw_data_US_healthcare[[#This Row],[Discharge Date]],Raw_data_US_healthcare[[#This Row],[Date of Admission]])</f>
        <v>20</v>
      </c>
    </row>
    <row r="2023" spans="1:20" x14ac:dyDescent="0.3">
      <c r="A2023" t="s">
        <v>26512</v>
      </c>
      <c r="B2023" t="s">
        <v>5887</v>
      </c>
      <c r="C2023">
        <v>36</v>
      </c>
      <c r="D2023" t="str">
        <f>IF(Raw_data_US_healthcare[[#This Row],[Age]]&lt;35,"Young",IF(Raw_data_US_healthcare[[#This Row],[Age]]&lt;60,"Middle","Senior"))</f>
        <v>Middle</v>
      </c>
      <c r="E2023" t="s">
        <v>26</v>
      </c>
      <c r="F2023" t="s">
        <v>49</v>
      </c>
      <c r="G2023" t="s">
        <v>49</v>
      </c>
      <c r="H2023" t="s">
        <v>18</v>
      </c>
      <c r="I2023" s="2">
        <v>45062</v>
      </c>
      <c r="J2023" t="s">
        <v>5888</v>
      </c>
      <c r="K2023" t="s">
        <v>5889</v>
      </c>
      <c r="L2023" t="s">
        <v>56</v>
      </c>
      <c r="M2023">
        <v>1285.7474</v>
      </c>
      <c r="N2023">
        <v>360</v>
      </c>
      <c r="O2023" t="s">
        <v>39</v>
      </c>
      <c r="P2023" t="s">
        <v>39</v>
      </c>
      <c r="Q2023" s="2">
        <v>45079</v>
      </c>
      <c r="R2023" t="s">
        <v>32</v>
      </c>
      <c r="S2023" t="s">
        <v>45</v>
      </c>
      <c r="T2023">
        <f>_xlfn.DAYS(Raw_data_US_healthcare[[#This Row],[Discharge Date]],Raw_data_US_healthcare[[#This Row],[Date of Admission]])</f>
        <v>17</v>
      </c>
    </row>
    <row r="2024" spans="1:20" x14ac:dyDescent="0.3">
      <c r="A2024" t="s">
        <v>26511</v>
      </c>
      <c r="B2024" t="s">
        <v>5890</v>
      </c>
      <c r="C2024">
        <v>66</v>
      </c>
      <c r="D2024" t="str">
        <f>IF(Raw_data_US_healthcare[[#This Row],[Age]]&lt;35,"Young",IF(Raw_data_US_healthcare[[#This Row],[Age]]&lt;60,"Middle","Senior"))</f>
        <v>Senior</v>
      </c>
      <c r="E2024" t="s">
        <v>16</v>
      </c>
      <c r="F2024" t="s">
        <v>88</v>
      </c>
      <c r="G2024" t="s">
        <v>88</v>
      </c>
      <c r="H2024" t="s">
        <v>69</v>
      </c>
      <c r="I2024" s="2">
        <v>44063</v>
      </c>
      <c r="J2024" t="s">
        <v>5891</v>
      </c>
      <c r="K2024" t="s">
        <v>5892</v>
      </c>
      <c r="L2024" t="s">
        <v>56</v>
      </c>
      <c r="M2024">
        <v>51820.950199999999</v>
      </c>
      <c r="N2024">
        <v>214</v>
      </c>
      <c r="O2024" t="s">
        <v>22</v>
      </c>
      <c r="P2024" t="s">
        <v>22</v>
      </c>
      <c r="Q2024" s="2">
        <v>44077</v>
      </c>
      <c r="R2024" t="s">
        <v>83</v>
      </c>
      <c r="S2024" t="s">
        <v>24</v>
      </c>
      <c r="T2024">
        <f>_xlfn.DAYS(Raw_data_US_healthcare[[#This Row],[Discharge Date]],Raw_data_US_healthcare[[#This Row],[Date of Admission]])</f>
        <v>14</v>
      </c>
    </row>
    <row r="2025" spans="1:20" x14ac:dyDescent="0.3">
      <c r="A2025" t="s">
        <v>26511</v>
      </c>
      <c r="B2025" t="s">
        <v>5893</v>
      </c>
      <c r="C2025">
        <v>45</v>
      </c>
      <c r="D2025" t="str">
        <f>IF(Raw_data_US_healthcare[[#This Row],[Age]]&lt;35,"Young",IF(Raw_data_US_healthcare[[#This Row],[Age]]&lt;60,"Middle","Senior"))</f>
        <v>Middle</v>
      </c>
      <c r="E2025" t="s">
        <v>16</v>
      </c>
      <c r="F2025" t="s">
        <v>62</v>
      </c>
      <c r="G2025" t="s">
        <v>62</v>
      </c>
      <c r="H2025" t="s">
        <v>69</v>
      </c>
      <c r="I2025" s="2">
        <v>45160</v>
      </c>
      <c r="J2025" t="s">
        <v>5894</v>
      </c>
      <c r="K2025" t="s">
        <v>5895</v>
      </c>
      <c r="L2025" t="s">
        <v>52</v>
      </c>
      <c r="M2025">
        <v>59506.337699999996</v>
      </c>
      <c r="N2025">
        <v>276</v>
      </c>
      <c r="O2025" t="s">
        <v>39</v>
      </c>
      <c r="P2025" t="s">
        <v>39</v>
      </c>
      <c r="Q2025" s="2">
        <v>45179</v>
      </c>
      <c r="R2025" t="s">
        <v>48</v>
      </c>
      <c r="S2025" t="s">
        <v>24</v>
      </c>
      <c r="T2025">
        <f>_xlfn.DAYS(Raw_data_US_healthcare[[#This Row],[Discharge Date]],Raw_data_US_healthcare[[#This Row],[Date of Admission]])</f>
        <v>19</v>
      </c>
    </row>
    <row r="2026" spans="1:20" x14ac:dyDescent="0.3">
      <c r="A2026" t="s">
        <v>26511</v>
      </c>
      <c r="B2026" t="s">
        <v>5896</v>
      </c>
      <c r="C2026">
        <v>85</v>
      </c>
      <c r="D2026" t="str">
        <f>IF(Raw_data_US_healthcare[[#This Row],[Age]]&lt;35,"Young",IF(Raw_data_US_healthcare[[#This Row],[Age]]&lt;60,"Middle","Senior"))</f>
        <v>Senior</v>
      </c>
      <c r="E2026" t="s">
        <v>16</v>
      </c>
      <c r="F2026" t="s">
        <v>228</v>
      </c>
      <c r="G2026" t="s">
        <v>228</v>
      </c>
      <c r="H2026" t="s">
        <v>36</v>
      </c>
      <c r="I2026" s="2">
        <v>44532</v>
      </c>
      <c r="J2026" t="s">
        <v>5897</v>
      </c>
      <c r="K2026" t="s">
        <v>5898</v>
      </c>
      <c r="L2026" t="s">
        <v>52</v>
      </c>
      <c r="M2026">
        <v>11415.691000000001</v>
      </c>
      <c r="N2026">
        <v>446</v>
      </c>
      <c r="O2026" t="s">
        <v>43</v>
      </c>
      <c r="P2026" t="s">
        <v>43</v>
      </c>
      <c r="Q2026" s="2">
        <v>44549</v>
      </c>
      <c r="R2026" t="s">
        <v>32</v>
      </c>
      <c r="S2026" t="s">
        <v>33</v>
      </c>
      <c r="T2026">
        <f>_xlfn.DAYS(Raw_data_US_healthcare[[#This Row],[Discharge Date]],Raw_data_US_healthcare[[#This Row],[Date of Admission]])</f>
        <v>17</v>
      </c>
    </row>
    <row r="2027" spans="1:20" x14ac:dyDescent="0.3">
      <c r="A2027" t="s">
        <v>26511</v>
      </c>
      <c r="B2027" t="s">
        <v>5899</v>
      </c>
      <c r="C2027">
        <v>81</v>
      </c>
      <c r="D2027" t="str">
        <f>IF(Raw_data_US_healthcare[[#This Row],[Age]]&lt;35,"Young",IF(Raw_data_US_healthcare[[#This Row],[Age]]&lt;60,"Middle","Senior"))</f>
        <v>Senior</v>
      </c>
      <c r="E2027" t="s">
        <v>16</v>
      </c>
      <c r="F2027" t="s">
        <v>35</v>
      </c>
      <c r="G2027" t="s">
        <v>35</v>
      </c>
      <c r="H2027" t="s">
        <v>26516</v>
      </c>
      <c r="I2027" s="2">
        <v>44375</v>
      </c>
      <c r="J2027" t="s">
        <v>5900</v>
      </c>
      <c r="K2027" t="s">
        <v>5901</v>
      </c>
      <c r="L2027" t="s">
        <v>31</v>
      </c>
      <c r="M2027">
        <v>31859.4715</v>
      </c>
      <c r="N2027">
        <v>263</v>
      </c>
      <c r="O2027" t="s">
        <v>39</v>
      </c>
      <c r="P2027" t="s">
        <v>39</v>
      </c>
      <c r="Q2027" s="2">
        <v>44379</v>
      </c>
      <c r="R2027" t="s">
        <v>23</v>
      </c>
      <c r="S2027" t="s">
        <v>24</v>
      </c>
      <c r="T2027">
        <f>_xlfn.DAYS(Raw_data_US_healthcare[[#This Row],[Discharge Date]],Raw_data_US_healthcare[[#This Row],[Date of Admission]])</f>
        <v>4</v>
      </c>
    </row>
    <row r="2028" spans="1:20" x14ac:dyDescent="0.3">
      <c r="A2028" t="s">
        <v>26511</v>
      </c>
      <c r="B2028" t="s">
        <v>5902</v>
      </c>
      <c r="C2028">
        <v>60</v>
      </c>
      <c r="D2028" t="str">
        <f>IF(Raw_data_US_healthcare[[#This Row],[Age]]&lt;35,"Young",IF(Raw_data_US_healthcare[[#This Row],[Age]]&lt;60,"Middle","Senior"))</f>
        <v>Senior</v>
      </c>
      <c r="E2028" t="s">
        <v>16</v>
      </c>
      <c r="F2028" t="s">
        <v>49</v>
      </c>
      <c r="G2028" t="s">
        <v>49</v>
      </c>
      <c r="H2028" t="s">
        <v>26516</v>
      </c>
      <c r="I2028" s="2">
        <v>43586</v>
      </c>
      <c r="J2028" t="s">
        <v>5903</v>
      </c>
      <c r="K2028" t="s">
        <v>5904</v>
      </c>
      <c r="L2028" t="s">
        <v>52</v>
      </c>
      <c r="M2028">
        <v>9660.3433000000005</v>
      </c>
      <c r="N2028">
        <v>205</v>
      </c>
      <c r="O2028" t="s">
        <v>43</v>
      </c>
      <c r="P2028" t="s">
        <v>43</v>
      </c>
      <c r="Q2028" s="2">
        <v>43607</v>
      </c>
      <c r="R2028" t="s">
        <v>44</v>
      </c>
      <c r="S2028" t="s">
        <v>24</v>
      </c>
      <c r="T2028">
        <f>_xlfn.DAYS(Raw_data_US_healthcare[[#This Row],[Discharge Date]],Raw_data_US_healthcare[[#This Row],[Date of Admission]])</f>
        <v>21</v>
      </c>
    </row>
    <row r="2029" spans="1:20" x14ac:dyDescent="0.3">
      <c r="A2029" t="s">
        <v>26512</v>
      </c>
      <c r="B2029" t="s">
        <v>5905</v>
      </c>
      <c r="C2029">
        <v>73</v>
      </c>
      <c r="D2029" t="str">
        <f>IF(Raw_data_US_healthcare[[#This Row],[Age]]&lt;35,"Young",IF(Raw_data_US_healthcare[[#This Row],[Age]]&lt;60,"Middle","Senior"))</f>
        <v>Senior</v>
      </c>
      <c r="E2029" t="s">
        <v>26</v>
      </c>
      <c r="F2029" t="s">
        <v>88</v>
      </c>
      <c r="G2029" t="s">
        <v>88</v>
      </c>
      <c r="H2029" t="s">
        <v>26514</v>
      </c>
      <c r="I2029" s="2">
        <v>44675</v>
      </c>
      <c r="J2029" t="s">
        <v>5906</v>
      </c>
      <c r="K2029" t="s">
        <v>5907</v>
      </c>
      <c r="L2029" t="s">
        <v>31</v>
      </c>
      <c r="M2029">
        <v>38939.071600000003</v>
      </c>
      <c r="N2029">
        <v>269</v>
      </c>
      <c r="O2029" t="s">
        <v>39</v>
      </c>
      <c r="P2029" t="s">
        <v>39</v>
      </c>
      <c r="Q2029" s="2">
        <v>44701</v>
      </c>
      <c r="R2029" t="s">
        <v>83</v>
      </c>
      <c r="S2029" t="s">
        <v>24</v>
      </c>
      <c r="T2029">
        <f>_xlfn.DAYS(Raw_data_US_healthcare[[#This Row],[Discharge Date]],Raw_data_US_healthcare[[#This Row],[Date of Admission]])</f>
        <v>26</v>
      </c>
    </row>
    <row r="2030" spans="1:20" x14ac:dyDescent="0.3">
      <c r="A2030" t="s">
        <v>26511</v>
      </c>
      <c r="B2030" t="s">
        <v>5908</v>
      </c>
      <c r="C2030">
        <v>51</v>
      </c>
      <c r="D2030" t="str">
        <f>IF(Raw_data_US_healthcare[[#This Row],[Age]]&lt;35,"Young",IF(Raw_data_US_healthcare[[#This Row],[Age]]&lt;60,"Middle","Senior"))</f>
        <v>Middle</v>
      </c>
      <c r="E2030" t="s">
        <v>16</v>
      </c>
      <c r="F2030" t="s">
        <v>88</v>
      </c>
      <c r="G2030" t="s">
        <v>88</v>
      </c>
      <c r="H2030" t="s">
        <v>28</v>
      </c>
      <c r="I2030" s="2">
        <v>45218</v>
      </c>
      <c r="J2030" t="s">
        <v>5909</v>
      </c>
      <c r="K2030" t="s">
        <v>5910</v>
      </c>
      <c r="L2030" t="s">
        <v>21</v>
      </c>
      <c r="M2030">
        <v>37190.234799999998</v>
      </c>
      <c r="N2030">
        <v>247</v>
      </c>
      <c r="O2030" t="s">
        <v>39</v>
      </c>
      <c r="P2030" t="s">
        <v>39</v>
      </c>
      <c r="Q2030" s="2">
        <v>45219</v>
      </c>
      <c r="R2030" t="s">
        <v>83</v>
      </c>
      <c r="S2030" t="s">
        <v>45</v>
      </c>
      <c r="T2030">
        <f>_xlfn.DAYS(Raw_data_US_healthcare[[#This Row],[Discharge Date]],Raw_data_US_healthcare[[#This Row],[Date of Admission]])</f>
        <v>1</v>
      </c>
    </row>
    <row r="2031" spans="1:20" x14ac:dyDescent="0.3">
      <c r="A2031" t="s">
        <v>26512</v>
      </c>
      <c r="B2031" t="s">
        <v>5911</v>
      </c>
      <c r="C2031">
        <v>71</v>
      </c>
      <c r="D2031" t="str">
        <f>IF(Raw_data_US_healthcare[[#This Row],[Age]]&lt;35,"Young",IF(Raw_data_US_healthcare[[#This Row],[Age]]&lt;60,"Middle","Senior"))</f>
        <v>Senior</v>
      </c>
      <c r="E2031" t="s">
        <v>26</v>
      </c>
      <c r="F2031" t="s">
        <v>17</v>
      </c>
      <c r="G2031" t="s">
        <v>17</v>
      </c>
      <c r="H2031" t="s">
        <v>26516</v>
      </c>
      <c r="I2031" s="2">
        <v>45159</v>
      </c>
      <c r="J2031" t="s">
        <v>3316</v>
      </c>
      <c r="K2031" t="s">
        <v>5912</v>
      </c>
      <c r="L2031" t="s">
        <v>21</v>
      </c>
      <c r="M2031">
        <v>16513.310099999999</v>
      </c>
      <c r="N2031">
        <v>240</v>
      </c>
      <c r="O2031" t="s">
        <v>39</v>
      </c>
      <c r="P2031" t="s">
        <v>39</v>
      </c>
      <c r="Q2031" s="2">
        <v>45184</v>
      </c>
      <c r="R2031" t="s">
        <v>44</v>
      </c>
      <c r="S2031" t="s">
        <v>24</v>
      </c>
      <c r="T2031">
        <f>_xlfn.DAYS(Raw_data_US_healthcare[[#This Row],[Discharge Date]],Raw_data_US_healthcare[[#This Row],[Date of Admission]])</f>
        <v>25</v>
      </c>
    </row>
    <row r="2032" spans="1:20" x14ac:dyDescent="0.3">
      <c r="A2032" t="s">
        <v>26512</v>
      </c>
      <c r="B2032" t="s">
        <v>971</v>
      </c>
      <c r="C2032">
        <v>56</v>
      </c>
      <c r="D2032" t="str">
        <f>IF(Raw_data_US_healthcare[[#This Row],[Age]]&lt;35,"Young",IF(Raw_data_US_healthcare[[#This Row],[Age]]&lt;60,"Middle","Senior"))</f>
        <v>Middle</v>
      </c>
      <c r="E2032" t="s">
        <v>26</v>
      </c>
      <c r="F2032" t="s">
        <v>49</v>
      </c>
      <c r="G2032" t="s">
        <v>49</v>
      </c>
      <c r="H2032" t="s">
        <v>36</v>
      </c>
      <c r="I2032" s="2">
        <v>45229</v>
      </c>
      <c r="J2032" t="s">
        <v>5913</v>
      </c>
      <c r="K2032" t="s">
        <v>5914</v>
      </c>
      <c r="L2032" t="s">
        <v>56</v>
      </c>
      <c r="M2032">
        <v>24936.292000000001</v>
      </c>
      <c r="N2032">
        <v>210</v>
      </c>
      <c r="O2032" t="s">
        <v>43</v>
      </c>
      <c r="P2032" t="s">
        <v>43</v>
      </c>
      <c r="Q2032" s="2">
        <v>45249</v>
      </c>
      <c r="R2032" t="s">
        <v>44</v>
      </c>
      <c r="S2032" t="s">
        <v>45</v>
      </c>
      <c r="T2032">
        <f>_xlfn.DAYS(Raw_data_US_healthcare[[#This Row],[Discharge Date]],Raw_data_US_healthcare[[#This Row],[Date of Admission]])</f>
        <v>20</v>
      </c>
    </row>
    <row r="2033" spans="1:20" x14ac:dyDescent="0.3">
      <c r="A2033" t="s">
        <v>26511</v>
      </c>
      <c r="B2033" t="s">
        <v>5915</v>
      </c>
      <c r="C2033">
        <v>81</v>
      </c>
      <c r="D2033" t="str">
        <f>IF(Raw_data_US_healthcare[[#This Row],[Age]]&lt;35,"Young",IF(Raw_data_US_healthcare[[#This Row],[Age]]&lt;60,"Middle","Senior"))</f>
        <v>Senior</v>
      </c>
      <c r="E2033" t="s">
        <v>16</v>
      </c>
      <c r="F2033" t="s">
        <v>113</v>
      </c>
      <c r="G2033" t="s">
        <v>113</v>
      </c>
      <c r="H2033" t="s">
        <v>69</v>
      </c>
      <c r="I2033" s="2">
        <v>45057</v>
      </c>
      <c r="J2033" t="s">
        <v>5916</v>
      </c>
      <c r="K2033" t="s">
        <v>5917</v>
      </c>
      <c r="L2033" t="s">
        <v>31</v>
      </c>
      <c r="M2033">
        <v>3703.7491</v>
      </c>
      <c r="N2033">
        <v>158</v>
      </c>
      <c r="O2033" t="s">
        <v>22</v>
      </c>
      <c r="P2033" t="s">
        <v>22</v>
      </c>
      <c r="Q2033" s="2">
        <v>45063</v>
      </c>
      <c r="R2033" t="s">
        <v>48</v>
      </c>
      <c r="S2033" t="s">
        <v>33</v>
      </c>
      <c r="T2033">
        <f>_xlfn.DAYS(Raw_data_US_healthcare[[#This Row],[Discharge Date]],Raw_data_US_healthcare[[#This Row],[Date of Admission]])</f>
        <v>6</v>
      </c>
    </row>
    <row r="2034" spans="1:20" x14ac:dyDescent="0.3">
      <c r="A2034" t="s">
        <v>26512</v>
      </c>
      <c r="B2034" t="s">
        <v>5918</v>
      </c>
      <c r="C2034">
        <v>73</v>
      </c>
      <c r="D2034" t="str">
        <f>IF(Raw_data_US_healthcare[[#This Row],[Age]]&lt;35,"Young",IF(Raw_data_US_healthcare[[#This Row],[Age]]&lt;60,"Middle","Senior"))</f>
        <v>Senior</v>
      </c>
      <c r="E2034" t="s">
        <v>26</v>
      </c>
      <c r="F2034" t="s">
        <v>228</v>
      </c>
      <c r="G2034" t="s">
        <v>228</v>
      </c>
      <c r="H2034" t="s">
        <v>69</v>
      </c>
      <c r="I2034" s="2">
        <v>43494</v>
      </c>
      <c r="J2034" t="s">
        <v>5919</v>
      </c>
      <c r="K2034" t="s">
        <v>5920</v>
      </c>
      <c r="L2034" t="s">
        <v>56</v>
      </c>
      <c r="M2034">
        <v>36448.927300000003</v>
      </c>
      <c r="N2034">
        <v>109</v>
      </c>
      <c r="O2034" t="s">
        <v>22</v>
      </c>
      <c r="P2034" t="s">
        <v>22</v>
      </c>
      <c r="Q2034" s="2">
        <v>43510</v>
      </c>
      <c r="R2034" t="s">
        <v>48</v>
      </c>
      <c r="S2034" t="s">
        <v>33</v>
      </c>
      <c r="T2034">
        <f>_xlfn.DAYS(Raw_data_US_healthcare[[#This Row],[Discharge Date]],Raw_data_US_healthcare[[#This Row],[Date of Admission]])</f>
        <v>16</v>
      </c>
    </row>
    <row r="2035" spans="1:20" x14ac:dyDescent="0.3">
      <c r="A2035" t="s">
        <v>26511</v>
      </c>
      <c r="B2035" t="s">
        <v>5921</v>
      </c>
      <c r="C2035">
        <v>58</v>
      </c>
      <c r="D2035" t="str">
        <f>IF(Raw_data_US_healthcare[[#This Row],[Age]]&lt;35,"Young",IF(Raw_data_US_healthcare[[#This Row],[Age]]&lt;60,"Middle","Senior"))</f>
        <v>Middle</v>
      </c>
      <c r="E2035" t="s">
        <v>16</v>
      </c>
      <c r="F2035" t="s">
        <v>88</v>
      </c>
      <c r="G2035" t="s">
        <v>88</v>
      </c>
      <c r="H2035" t="s">
        <v>18</v>
      </c>
      <c r="I2035" s="2">
        <v>43484</v>
      </c>
      <c r="J2035" t="s">
        <v>5922</v>
      </c>
      <c r="K2035" t="s">
        <v>5923</v>
      </c>
      <c r="L2035" t="s">
        <v>31</v>
      </c>
      <c r="M2035">
        <v>10841.918</v>
      </c>
      <c r="N2035">
        <v>370</v>
      </c>
      <c r="O2035" t="s">
        <v>39</v>
      </c>
      <c r="P2035" t="s">
        <v>39</v>
      </c>
      <c r="Q2035" s="2">
        <v>43513</v>
      </c>
      <c r="R2035" t="s">
        <v>44</v>
      </c>
      <c r="S2035" t="s">
        <v>24</v>
      </c>
      <c r="T2035">
        <f>_xlfn.DAYS(Raw_data_US_healthcare[[#This Row],[Discharge Date]],Raw_data_US_healthcare[[#This Row],[Date of Admission]])</f>
        <v>29</v>
      </c>
    </row>
    <row r="2036" spans="1:20" x14ac:dyDescent="0.3">
      <c r="A2036" t="s">
        <v>26511</v>
      </c>
      <c r="B2036" t="s">
        <v>5924</v>
      </c>
      <c r="C2036">
        <v>24</v>
      </c>
      <c r="D2036" t="str">
        <f>IF(Raw_data_US_healthcare[[#This Row],[Age]]&lt;35,"Young",IF(Raw_data_US_healthcare[[#This Row],[Age]]&lt;60,"Middle","Senior"))</f>
        <v>Young</v>
      </c>
      <c r="E2036" t="s">
        <v>16</v>
      </c>
      <c r="F2036" t="s">
        <v>27</v>
      </c>
      <c r="G2036" t="s">
        <v>27</v>
      </c>
      <c r="H2036" t="s">
        <v>18</v>
      </c>
      <c r="I2036" s="2">
        <v>44291</v>
      </c>
      <c r="J2036" t="s">
        <v>5925</v>
      </c>
      <c r="K2036" t="s">
        <v>5926</v>
      </c>
      <c r="L2036" t="s">
        <v>31</v>
      </c>
      <c r="M2036">
        <v>17762.498200000002</v>
      </c>
      <c r="N2036">
        <v>282</v>
      </c>
      <c r="O2036" t="s">
        <v>43</v>
      </c>
      <c r="P2036" t="s">
        <v>43</v>
      </c>
      <c r="Q2036" s="2">
        <v>44317</v>
      </c>
      <c r="R2036" t="s">
        <v>23</v>
      </c>
      <c r="S2036" t="s">
        <v>24</v>
      </c>
      <c r="T2036">
        <f>_xlfn.DAYS(Raw_data_US_healthcare[[#This Row],[Discharge Date]],Raw_data_US_healthcare[[#This Row],[Date of Admission]])</f>
        <v>26</v>
      </c>
    </row>
    <row r="2037" spans="1:20" x14ac:dyDescent="0.3">
      <c r="A2037" t="s">
        <v>26512</v>
      </c>
      <c r="B2037" t="s">
        <v>5927</v>
      </c>
      <c r="C2037">
        <v>53</v>
      </c>
      <c r="D2037" t="str">
        <f>IF(Raw_data_US_healthcare[[#This Row],[Age]]&lt;35,"Young",IF(Raw_data_US_healthcare[[#This Row],[Age]]&lt;60,"Middle","Senior"))</f>
        <v>Middle</v>
      </c>
      <c r="E2037" t="s">
        <v>26</v>
      </c>
      <c r="F2037" t="s">
        <v>88</v>
      </c>
      <c r="G2037" t="s">
        <v>88</v>
      </c>
      <c r="H2037" t="s">
        <v>18</v>
      </c>
      <c r="I2037" s="2">
        <v>44792</v>
      </c>
      <c r="J2037" t="s">
        <v>5928</v>
      </c>
      <c r="K2037" t="s">
        <v>5929</v>
      </c>
      <c r="L2037" t="s">
        <v>56</v>
      </c>
      <c r="M2037">
        <v>19839.511999999999</v>
      </c>
      <c r="N2037">
        <v>450</v>
      </c>
      <c r="O2037" t="s">
        <v>43</v>
      </c>
      <c r="P2037" t="s">
        <v>43</v>
      </c>
      <c r="Q2037" s="2">
        <v>44796</v>
      </c>
      <c r="R2037" t="s">
        <v>83</v>
      </c>
      <c r="S2037" t="s">
        <v>33</v>
      </c>
      <c r="T2037">
        <f>_xlfn.DAYS(Raw_data_US_healthcare[[#This Row],[Discharge Date]],Raw_data_US_healthcare[[#This Row],[Date of Admission]])</f>
        <v>4</v>
      </c>
    </row>
    <row r="2038" spans="1:20" x14ac:dyDescent="0.3">
      <c r="A2038" t="s">
        <v>26512</v>
      </c>
      <c r="B2038" t="s">
        <v>5930</v>
      </c>
      <c r="C2038">
        <v>31</v>
      </c>
      <c r="D2038" t="str">
        <f>IF(Raw_data_US_healthcare[[#This Row],[Age]]&lt;35,"Young",IF(Raw_data_US_healthcare[[#This Row],[Age]]&lt;60,"Middle","Senior"))</f>
        <v>Young</v>
      </c>
      <c r="E2038" t="s">
        <v>26</v>
      </c>
      <c r="F2038" t="s">
        <v>17</v>
      </c>
      <c r="G2038" t="s">
        <v>17</v>
      </c>
      <c r="H2038" t="s">
        <v>69</v>
      </c>
      <c r="I2038" s="2">
        <v>43577</v>
      </c>
      <c r="J2038" t="s">
        <v>5931</v>
      </c>
      <c r="K2038" t="s">
        <v>5932</v>
      </c>
      <c r="L2038" t="s">
        <v>56</v>
      </c>
      <c r="M2038">
        <v>16581.2048</v>
      </c>
      <c r="N2038">
        <v>183</v>
      </c>
      <c r="O2038" t="s">
        <v>39</v>
      </c>
      <c r="P2038" t="s">
        <v>39</v>
      </c>
      <c r="Q2038" s="2">
        <v>43606</v>
      </c>
      <c r="R2038" t="s">
        <v>44</v>
      </c>
      <c r="S2038" t="s">
        <v>45</v>
      </c>
      <c r="T2038">
        <f>_xlfn.DAYS(Raw_data_US_healthcare[[#This Row],[Discharge Date]],Raw_data_US_healthcare[[#This Row],[Date of Admission]])</f>
        <v>29</v>
      </c>
    </row>
    <row r="2039" spans="1:20" x14ac:dyDescent="0.3">
      <c r="A2039" t="s">
        <v>26512</v>
      </c>
      <c r="B2039" t="s">
        <v>5933</v>
      </c>
      <c r="C2039">
        <v>21</v>
      </c>
      <c r="D2039" t="str">
        <f>IF(Raw_data_US_healthcare[[#This Row],[Age]]&lt;35,"Young",IF(Raw_data_US_healthcare[[#This Row],[Age]]&lt;60,"Middle","Senior"))</f>
        <v>Young</v>
      </c>
      <c r="E2039" t="s">
        <v>26</v>
      </c>
      <c r="F2039" t="s">
        <v>27</v>
      </c>
      <c r="G2039" t="s">
        <v>27</v>
      </c>
      <c r="H2039" t="s">
        <v>36</v>
      </c>
      <c r="I2039" s="2">
        <v>43841</v>
      </c>
      <c r="J2039" t="s">
        <v>5934</v>
      </c>
      <c r="K2039" t="s">
        <v>5935</v>
      </c>
      <c r="L2039" t="s">
        <v>31</v>
      </c>
      <c r="M2039">
        <v>19132.933199999999</v>
      </c>
      <c r="N2039">
        <v>103</v>
      </c>
      <c r="O2039" t="s">
        <v>22</v>
      </c>
      <c r="P2039" t="s">
        <v>22</v>
      </c>
      <c r="Q2039" s="2">
        <v>43841</v>
      </c>
      <c r="R2039" t="s">
        <v>32</v>
      </c>
      <c r="S2039" t="s">
        <v>24</v>
      </c>
      <c r="T2039">
        <f>_xlfn.DAYS(Raw_data_US_healthcare[[#This Row],[Discharge Date]],Raw_data_US_healthcare[[#This Row],[Date of Admission]])</f>
        <v>0</v>
      </c>
    </row>
    <row r="2040" spans="1:20" x14ac:dyDescent="0.3">
      <c r="A2040" t="s">
        <v>26511</v>
      </c>
      <c r="B2040" t="s">
        <v>5936</v>
      </c>
      <c r="C2040">
        <v>64</v>
      </c>
      <c r="D2040" t="str">
        <f>IF(Raw_data_US_healthcare[[#This Row],[Age]]&lt;35,"Young",IF(Raw_data_US_healthcare[[#This Row],[Age]]&lt;60,"Middle","Senior"))</f>
        <v>Senior</v>
      </c>
      <c r="E2040" t="s">
        <v>16</v>
      </c>
      <c r="F2040" t="s">
        <v>27</v>
      </c>
      <c r="G2040" t="s">
        <v>27</v>
      </c>
      <c r="H2040" t="s">
        <v>28</v>
      </c>
      <c r="I2040" s="2">
        <v>43727</v>
      </c>
      <c r="J2040" t="s">
        <v>5107</v>
      </c>
      <c r="K2040" t="s">
        <v>5937</v>
      </c>
      <c r="L2040" t="s">
        <v>31</v>
      </c>
      <c r="M2040">
        <v>18222.1024</v>
      </c>
      <c r="N2040">
        <v>269</v>
      </c>
      <c r="O2040" t="s">
        <v>22</v>
      </c>
      <c r="P2040" t="s">
        <v>22</v>
      </c>
      <c r="Q2040" s="2">
        <v>43747</v>
      </c>
      <c r="R2040" t="s">
        <v>83</v>
      </c>
      <c r="S2040" t="s">
        <v>45</v>
      </c>
      <c r="T2040">
        <f>_xlfn.DAYS(Raw_data_US_healthcare[[#This Row],[Discharge Date]],Raw_data_US_healthcare[[#This Row],[Date of Admission]])</f>
        <v>20</v>
      </c>
    </row>
    <row r="2041" spans="1:20" x14ac:dyDescent="0.3">
      <c r="A2041" t="s">
        <v>26512</v>
      </c>
      <c r="B2041" t="s">
        <v>5938</v>
      </c>
      <c r="C2041">
        <v>29</v>
      </c>
      <c r="D2041" t="str">
        <f>IF(Raw_data_US_healthcare[[#This Row],[Age]]&lt;35,"Young",IF(Raw_data_US_healthcare[[#This Row],[Age]]&lt;60,"Middle","Senior"))</f>
        <v>Young</v>
      </c>
      <c r="E2041" t="s">
        <v>26</v>
      </c>
      <c r="F2041" t="s">
        <v>228</v>
      </c>
      <c r="G2041" t="s">
        <v>228</v>
      </c>
      <c r="H2041" t="s">
        <v>26516</v>
      </c>
      <c r="I2041" s="2">
        <v>44007</v>
      </c>
      <c r="J2041" t="s">
        <v>5939</v>
      </c>
      <c r="K2041" t="s">
        <v>5940</v>
      </c>
      <c r="L2041" t="s">
        <v>60</v>
      </c>
      <c r="M2041">
        <v>31714.345399999998</v>
      </c>
      <c r="N2041">
        <v>413</v>
      </c>
      <c r="O2041" t="s">
        <v>43</v>
      </c>
      <c r="P2041" t="s">
        <v>43</v>
      </c>
      <c r="Q2041" s="2">
        <v>44022</v>
      </c>
      <c r="R2041" t="s">
        <v>23</v>
      </c>
      <c r="S2041" t="s">
        <v>45</v>
      </c>
      <c r="T2041">
        <f>_xlfn.DAYS(Raw_data_US_healthcare[[#This Row],[Discharge Date]],Raw_data_US_healthcare[[#This Row],[Date of Admission]])</f>
        <v>15</v>
      </c>
    </row>
    <row r="2042" spans="1:20" x14ac:dyDescent="0.3">
      <c r="A2042" t="s">
        <v>26511</v>
      </c>
      <c r="B2042" t="s">
        <v>5941</v>
      </c>
      <c r="C2042">
        <v>78</v>
      </c>
      <c r="D2042" t="str">
        <f>IF(Raw_data_US_healthcare[[#This Row],[Age]]&lt;35,"Young",IF(Raw_data_US_healthcare[[#This Row],[Age]]&lt;60,"Middle","Senior"))</f>
        <v>Senior</v>
      </c>
      <c r="E2042" t="s">
        <v>16</v>
      </c>
      <c r="F2042" t="s">
        <v>27</v>
      </c>
      <c r="G2042" t="s">
        <v>27</v>
      </c>
      <c r="H2042" t="s">
        <v>28</v>
      </c>
      <c r="I2042" s="2">
        <v>45016</v>
      </c>
      <c r="J2042" t="s">
        <v>443</v>
      </c>
      <c r="K2042" t="s">
        <v>5942</v>
      </c>
      <c r="L2042" t="s">
        <v>52</v>
      </c>
      <c r="M2042">
        <v>37265.694199999998</v>
      </c>
      <c r="N2042">
        <v>447</v>
      </c>
      <c r="O2042" t="s">
        <v>22</v>
      </c>
      <c r="P2042" t="s">
        <v>22</v>
      </c>
      <c r="Q2042" s="2">
        <v>45019</v>
      </c>
      <c r="R2042" t="s">
        <v>44</v>
      </c>
      <c r="S2042" t="s">
        <v>45</v>
      </c>
      <c r="T2042">
        <f>_xlfn.DAYS(Raw_data_US_healthcare[[#This Row],[Discharge Date]],Raw_data_US_healthcare[[#This Row],[Date of Admission]])</f>
        <v>3</v>
      </c>
    </row>
    <row r="2043" spans="1:20" x14ac:dyDescent="0.3">
      <c r="A2043" t="s">
        <v>26511</v>
      </c>
      <c r="B2043" t="s">
        <v>5943</v>
      </c>
      <c r="C2043">
        <v>23</v>
      </c>
      <c r="D2043" t="str">
        <f>IF(Raw_data_US_healthcare[[#This Row],[Age]]&lt;35,"Young",IF(Raw_data_US_healthcare[[#This Row],[Age]]&lt;60,"Middle","Senior"))</f>
        <v>Young</v>
      </c>
      <c r="E2043" t="s">
        <v>16</v>
      </c>
      <c r="F2043" t="s">
        <v>27</v>
      </c>
      <c r="G2043" t="s">
        <v>27</v>
      </c>
      <c r="H2043" t="s">
        <v>18</v>
      </c>
      <c r="I2043" s="2">
        <v>43904</v>
      </c>
      <c r="J2043" t="s">
        <v>5944</v>
      </c>
      <c r="K2043" t="s">
        <v>5945</v>
      </c>
      <c r="L2043" t="s">
        <v>60</v>
      </c>
      <c r="M2043">
        <v>5131.0609999999997</v>
      </c>
      <c r="N2043">
        <v>305</v>
      </c>
      <c r="O2043" t="s">
        <v>43</v>
      </c>
      <c r="P2043" t="s">
        <v>43</v>
      </c>
      <c r="Q2043" s="2">
        <v>43924</v>
      </c>
      <c r="R2043" t="s">
        <v>83</v>
      </c>
      <c r="S2043" t="s">
        <v>24</v>
      </c>
      <c r="T2043">
        <f>_xlfn.DAYS(Raw_data_US_healthcare[[#This Row],[Discharge Date]],Raw_data_US_healthcare[[#This Row],[Date of Admission]])</f>
        <v>20</v>
      </c>
    </row>
    <row r="2044" spans="1:20" x14ac:dyDescent="0.3">
      <c r="A2044" t="s">
        <v>26512</v>
      </c>
      <c r="B2044" t="s">
        <v>5946</v>
      </c>
      <c r="C2044">
        <v>34</v>
      </c>
      <c r="D2044" t="str">
        <f>IF(Raw_data_US_healthcare[[#This Row],[Age]]&lt;35,"Young",IF(Raw_data_US_healthcare[[#This Row],[Age]]&lt;60,"Middle","Senior"))</f>
        <v>Young</v>
      </c>
      <c r="E2044" t="s">
        <v>26</v>
      </c>
      <c r="F2044" t="s">
        <v>113</v>
      </c>
      <c r="G2044" t="s">
        <v>113</v>
      </c>
      <c r="H2044" t="s">
        <v>36</v>
      </c>
      <c r="I2044" s="2">
        <v>43977</v>
      </c>
      <c r="J2044" t="s">
        <v>5947</v>
      </c>
      <c r="K2044" t="s">
        <v>5948</v>
      </c>
      <c r="L2044" t="s">
        <v>56</v>
      </c>
      <c r="M2044">
        <v>24879.441200000001</v>
      </c>
      <c r="N2044">
        <v>270</v>
      </c>
      <c r="O2044" t="s">
        <v>43</v>
      </c>
      <c r="P2044" t="s">
        <v>43</v>
      </c>
      <c r="Q2044" s="2">
        <v>43993</v>
      </c>
      <c r="R2044" t="s">
        <v>48</v>
      </c>
      <c r="S2044" t="s">
        <v>33</v>
      </c>
      <c r="T2044">
        <f>_xlfn.DAYS(Raw_data_US_healthcare[[#This Row],[Discharge Date]],Raw_data_US_healthcare[[#This Row],[Date of Admission]])</f>
        <v>16</v>
      </c>
    </row>
    <row r="2045" spans="1:20" x14ac:dyDescent="0.3">
      <c r="A2045" t="s">
        <v>26512</v>
      </c>
      <c r="B2045" t="s">
        <v>5949</v>
      </c>
      <c r="C2045">
        <v>51</v>
      </c>
      <c r="D2045" t="str">
        <f>IF(Raw_data_US_healthcare[[#This Row],[Age]]&lt;35,"Young",IF(Raw_data_US_healthcare[[#This Row],[Age]]&lt;60,"Middle","Senior"))</f>
        <v>Middle</v>
      </c>
      <c r="E2045" t="s">
        <v>26</v>
      </c>
      <c r="F2045" t="s">
        <v>113</v>
      </c>
      <c r="G2045" t="s">
        <v>113</v>
      </c>
      <c r="H2045" t="s">
        <v>18</v>
      </c>
      <c r="I2045" s="2">
        <v>44436</v>
      </c>
      <c r="J2045" t="s">
        <v>5950</v>
      </c>
      <c r="K2045" t="s">
        <v>5951</v>
      </c>
      <c r="L2045" t="s">
        <v>60</v>
      </c>
      <c r="M2045">
        <v>6648.6022000000003</v>
      </c>
      <c r="N2045">
        <v>163</v>
      </c>
      <c r="O2045" t="s">
        <v>43</v>
      </c>
      <c r="P2045" t="s">
        <v>43</v>
      </c>
      <c r="Q2045" s="2">
        <v>44442</v>
      </c>
      <c r="R2045" t="s">
        <v>83</v>
      </c>
      <c r="S2045" t="s">
        <v>24</v>
      </c>
      <c r="T2045">
        <f>_xlfn.DAYS(Raw_data_US_healthcare[[#This Row],[Discharge Date]],Raw_data_US_healthcare[[#This Row],[Date of Admission]])</f>
        <v>6</v>
      </c>
    </row>
    <row r="2046" spans="1:20" x14ac:dyDescent="0.3">
      <c r="A2046" t="s">
        <v>26511</v>
      </c>
      <c r="B2046" t="s">
        <v>5952</v>
      </c>
      <c r="C2046">
        <v>58</v>
      </c>
      <c r="D2046" t="str">
        <f>IF(Raw_data_US_healthcare[[#This Row],[Age]]&lt;35,"Young",IF(Raw_data_US_healthcare[[#This Row],[Age]]&lt;60,"Middle","Senior"))</f>
        <v>Middle</v>
      </c>
      <c r="E2046" t="s">
        <v>16</v>
      </c>
      <c r="F2046" t="s">
        <v>35</v>
      </c>
      <c r="G2046" t="s">
        <v>35</v>
      </c>
      <c r="H2046" t="s">
        <v>36</v>
      </c>
      <c r="I2046" s="2">
        <v>44156</v>
      </c>
      <c r="J2046" t="s">
        <v>5953</v>
      </c>
      <c r="K2046" t="s">
        <v>5954</v>
      </c>
      <c r="L2046" t="s">
        <v>56</v>
      </c>
      <c r="M2046">
        <v>11709.6289</v>
      </c>
      <c r="N2046">
        <v>203</v>
      </c>
      <c r="O2046" t="s">
        <v>43</v>
      </c>
      <c r="P2046" t="s">
        <v>43</v>
      </c>
      <c r="Q2046" s="2">
        <v>44183</v>
      </c>
      <c r="R2046" t="s">
        <v>44</v>
      </c>
      <c r="S2046" t="s">
        <v>45</v>
      </c>
      <c r="T2046">
        <f>_xlfn.DAYS(Raw_data_US_healthcare[[#This Row],[Discharge Date]],Raw_data_US_healthcare[[#This Row],[Date of Admission]])</f>
        <v>27</v>
      </c>
    </row>
    <row r="2047" spans="1:20" x14ac:dyDescent="0.3">
      <c r="A2047" t="s">
        <v>26512</v>
      </c>
      <c r="B2047" t="s">
        <v>5955</v>
      </c>
      <c r="C2047">
        <v>62</v>
      </c>
      <c r="D2047" t="str">
        <f>IF(Raw_data_US_healthcare[[#This Row],[Age]]&lt;35,"Young",IF(Raw_data_US_healthcare[[#This Row],[Age]]&lt;60,"Middle","Senior"))</f>
        <v>Senior</v>
      </c>
      <c r="E2047" t="s">
        <v>26</v>
      </c>
      <c r="F2047" t="s">
        <v>62</v>
      </c>
      <c r="G2047" t="s">
        <v>62</v>
      </c>
      <c r="H2047" t="s">
        <v>26516</v>
      </c>
      <c r="I2047" s="2">
        <v>43545</v>
      </c>
      <c r="J2047" t="s">
        <v>5956</v>
      </c>
      <c r="K2047" t="s">
        <v>5957</v>
      </c>
      <c r="L2047" t="s">
        <v>31</v>
      </c>
      <c r="M2047">
        <v>22075.787400000001</v>
      </c>
      <c r="N2047">
        <v>320</v>
      </c>
      <c r="O2047" t="s">
        <v>39</v>
      </c>
      <c r="P2047" t="s">
        <v>39</v>
      </c>
      <c r="Q2047" s="2">
        <v>43565</v>
      </c>
      <c r="R2047" t="s">
        <v>83</v>
      </c>
      <c r="S2047" t="s">
        <v>24</v>
      </c>
      <c r="T2047">
        <f>_xlfn.DAYS(Raw_data_US_healthcare[[#This Row],[Discharge Date]],Raw_data_US_healthcare[[#This Row],[Date of Admission]])</f>
        <v>20</v>
      </c>
    </row>
    <row r="2048" spans="1:20" x14ac:dyDescent="0.3">
      <c r="A2048" t="s">
        <v>26511</v>
      </c>
      <c r="B2048" t="s">
        <v>1043</v>
      </c>
      <c r="C2048">
        <v>43</v>
      </c>
      <c r="D2048" t="str">
        <f>IF(Raw_data_US_healthcare[[#This Row],[Age]]&lt;35,"Young",IF(Raw_data_US_healthcare[[#This Row],[Age]]&lt;60,"Middle","Senior"))</f>
        <v>Middle</v>
      </c>
      <c r="E2048" t="s">
        <v>16</v>
      </c>
      <c r="F2048" t="s">
        <v>27</v>
      </c>
      <c r="G2048" t="s">
        <v>27</v>
      </c>
      <c r="H2048" t="s">
        <v>26514</v>
      </c>
      <c r="I2048" s="2">
        <v>44267</v>
      </c>
      <c r="J2048" t="s">
        <v>854</v>
      </c>
      <c r="K2048" t="s">
        <v>5958</v>
      </c>
      <c r="L2048" t="s">
        <v>56</v>
      </c>
      <c r="M2048">
        <v>8661.6987000000008</v>
      </c>
      <c r="N2048">
        <v>469</v>
      </c>
      <c r="O2048" t="s">
        <v>43</v>
      </c>
      <c r="P2048" t="s">
        <v>43</v>
      </c>
      <c r="Q2048" s="2">
        <v>44273</v>
      </c>
      <c r="R2048" t="s">
        <v>48</v>
      </c>
      <c r="S2048" t="s">
        <v>45</v>
      </c>
      <c r="T2048">
        <f>_xlfn.DAYS(Raw_data_US_healthcare[[#This Row],[Discharge Date]],Raw_data_US_healthcare[[#This Row],[Date of Admission]])</f>
        <v>6</v>
      </c>
    </row>
    <row r="2049" spans="1:20" x14ac:dyDescent="0.3">
      <c r="A2049" t="s">
        <v>26512</v>
      </c>
      <c r="B2049" t="s">
        <v>26540</v>
      </c>
      <c r="C2049">
        <v>18</v>
      </c>
      <c r="D2049" t="str">
        <f>IF(Raw_data_US_healthcare[[#This Row],[Age]]&lt;35,"Young",IF(Raw_data_US_healthcare[[#This Row],[Age]]&lt;60,"Middle","Senior"))</f>
        <v>Young</v>
      </c>
      <c r="E2049" t="s">
        <v>26</v>
      </c>
      <c r="F2049" t="s">
        <v>113</v>
      </c>
      <c r="G2049" t="s">
        <v>113</v>
      </c>
      <c r="H2049" t="s">
        <v>28</v>
      </c>
      <c r="I2049" s="2">
        <v>44653</v>
      </c>
      <c r="J2049" t="s">
        <v>5959</v>
      </c>
      <c r="K2049" t="s">
        <v>5960</v>
      </c>
      <c r="L2049" t="s">
        <v>56</v>
      </c>
      <c r="M2049">
        <v>23716.3665</v>
      </c>
      <c r="N2049">
        <v>256</v>
      </c>
      <c r="O2049" t="s">
        <v>22</v>
      </c>
      <c r="P2049" t="s">
        <v>22</v>
      </c>
      <c r="Q2049" s="2">
        <v>44658</v>
      </c>
      <c r="R2049" t="s">
        <v>48</v>
      </c>
      <c r="S2049" t="s">
        <v>33</v>
      </c>
      <c r="T2049">
        <f>_xlfn.DAYS(Raw_data_US_healthcare[[#This Row],[Discharge Date]],Raw_data_US_healthcare[[#This Row],[Date of Admission]])</f>
        <v>5</v>
      </c>
    </row>
    <row r="2050" spans="1:20" x14ac:dyDescent="0.3">
      <c r="A2050" t="s">
        <v>26512</v>
      </c>
      <c r="B2050" t="s">
        <v>5961</v>
      </c>
      <c r="C2050">
        <v>53</v>
      </c>
      <c r="D2050" t="str">
        <f>IF(Raw_data_US_healthcare[[#This Row],[Age]]&lt;35,"Young",IF(Raw_data_US_healthcare[[#This Row],[Age]]&lt;60,"Middle","Senior"))</f>
        <v>Middle</v>
      </c>
      <c r="E2050" t="s">
        <v>26</v>
      </c>
      <c r="F2050" t="s">
        <v>27</v>
      </c>
      <c r="G2050" t="s">
        <v>27</v>
      </c>
      <c r="H2050" t="s">
        <v>28</v>
      </c>
      <c r="I2050" s="2">
        <v>44739</v>
      </c>
      <c r="J2050" t="s">
        <v>5962</v>
      </c>
      <c r="K2050" t="s">
        <v>5963</v>
      </c>
      <c r="L2050" t="s">
        <v>31</v>
      </c>
      <c r="M2050">
        <v>4813.8608999999997</v>
      </c>
      <c r="N2050">
        <v>457</v>
      </c>
      <c r="O2050" t="s">
        <v>39</v>
      </c>
      <c r="P2050" t="s">
        <v>39</v>
      </c>
      <c r="Q2050" s="2">
        <v>44747</v>
      </c>
      <c r="R2050" t="s">
        <v>23</v>
      </c>
      <c r="S2050" t="s">
        <v>33</v>
      </c>
      <c r="T2050">
        <f>_xlfn.DAYS(Raw_data_US_healthcare[[#This Row],[Discharge Date]],Raw_data_US_healthcare[[#This Row],[Date of Admission]])</f>
        <v>8</v>
      </c>
    </row>
    <row r="2051" spans="1:20" x14ac:dyDescent="0.3">
      <c r="A2051" t="s">
        <v>26512</v>
      </c>
      <c r="B2051" t="s">
        <v>5964</v>
      </c>
      <c r="C2051">
        <v>64</v>
      </c>
      <c r="D2051" t="str">
        <f>IF(Raw_data_US_healthcare[[#This Row],[Age]]&lt;35,"Young",IF(Raw_data_US_healthcare[[#This Row],[Age]]&lt;60,"Middle","Senior"))</f>
        <v>Senior</v>
      </c>
      <c r="E2051" t="s">
        <v>26</v>
      </c>
      <c r="F2051" t="s">
        <v>17</v>
      </c>
      <c r="G2051" t="s">
        <v>17</v>
      </c>
      <c r="H2051" t="s">
        <v>28</v>
      </c>
      <c r="I2051" s="2">
        <v>44193</v>
      </c>
      <c r="J2051" t="s">
        <v>138</v>
      </c>
      <c r="K2051" t="s">
        <v>5965</v>
      </c>
      <c r="L2051" t="s">
        <v>56</v>
      </c>
      <c r="M2051">
        <v>43525.872000000003</v>
      </c>
      <c r="N2051">
        <v>101</v>
      </c>
      <c r="O2051" t="s">
        <v>22</v>
      </c>
      <c r="P2051" t="s">
        <v>22</v>
      </c>
      <c r="Q2051" s="2">
        <v>44199</v>
      </c>
      <c r="R2051" t="s">
        <v>32</v>
      </c>
      <c r="S2051" t="s">
        <v>45</v>
      </c>
      <c r="T2051">
        <f>_xlfn.DAYS(Raw_data_US_healthcare[[#This Row],[Discharge Date]],Raw_data_US_healthcare[[#This Row],[Date of Admission]])</f>
        <v>6</v>
      </c>
    </row>
    <row r="2052" spans="1:20" x14ac:dyDescent="0.3">
      <c r="A2052" t="s">
        <v>26512</v>
      </c>
      <c r="B2052" t="s">
        <v>5966</v>
      </c>
      <c r="C2052">
        <v>24</v>
      </c>
      <c r="D2052" t="str">
        <f>IF(Raw_data_US_healthcare[[#This Row],[Age]]&lt;35,"Young",IF(Raw_data_US_healthcare[[#This Row],[Age]]&lt;60,"Middle","Senior"))</f>
        <v>Young</v>
      </c>
      <c r="E2052" t="s">
        <v>26</v>
      </c>
      <c r="F2052" t="s">
        <v>228</v>
      </c>
      <c r="G2052" t="s">
        <v>228</v>
      </c>
      <c r="H2052" t="s">
        <v>36</v>
      </c>
      <c r="I2052" s="2">
        <v>44402</v>
      </c>
      <c r="J2052" t="s">
        <v>215</v>
      </c>
      <c r="K2052" t="s">
        <v>5967</v>
      </c>
      <c r="L2052" t="s">
        <v>31</v>
      </c>
      <c r="M2052">
        <v>10927.007299999999</v>
      </c>
      <c r="N2052">
        <v>375</v>
      </c>
      <c r="O2052" t="s">
        <v>22</v>
      </c>
      <c r="P2052" t="s">
        <v>22</v>
      </c>
      <c r="Q2052" s="2">
        <v>44403</v>
      </c>
      <c r="R2052" t="s">
        <v>23</v>
      </c>
      <c r="S2052" t="s">
        <v>45</v>
      </c>
      <c r="T2052">
        <f>_xlfn.DAYS(Raw_data_US_healthcare[[#This Row],[Discharge Date]],Raw_data_US_healthcare[[#This Row],[Date of Admission]])</f>
        <v>1</v>
      </c>
    </row>
    <row r="2053" spans="1:20" x14ac:dyDescent="0.3">
      <c r="A2053" t="s">
        <v>26512</v>
      </c>
      <c r="B2053" t="s">
        <v>5968</v>
      </c>
      <c r="C2053">
        <v>43</v>
      </c>
      <c r="D2053" t="str">
        <f>IF(Raw_data_US_healthcare[[#This Row],[Age]]&lt;35,"Young",IF(Raw_data_US_healthcare[[#This Row],[Age]]&lt;60,"Middle","Senior"))</f>
        <v>Middle</v>
      </c>
      <c r="E2053" t="s">
        <v>26</v>
      </c>
      <c r="F2053" t="s">
        <v>17</v>
      </c>
      <c r="G2053" t="s">
        <v>17</v>
      </c>
      <c r="H2053" t="s">
        <v>26514</v>
      </c>
      <c r="I2053" s="2">
        <v>44173</v>
      </c>
      <c r="J2053" t="s">
        <v>5969</v>
      </c>
      <c r="K2053" t="s">
        <v>5970</v>
      </c>
      <c r="L2053" t="s">
        <v>60</v>
      </c>
      <c r="M2053">
        <v>7940.5384999999997</v>
      </c>
      <c r="N2053">
        <v>341</v>
      </c>
      <c r="O2053" t="s">
        <v>43</v>
      </c>
      <c r="P2053" t="s">
        <v>43</v>
      </c>
      <c r="Q2053" s="2">
        <v>44191</v>
      </c>
      <c r="R2053" t="s">
        <v>44</v>
      </c>
      <c r="S2053" t="s">
        <v>33</v>
      </c>
      <c r="T2053">
        <f>_xlfn.DAYS(Raw_data_US_healthcare[[#This Row],[Discharge Date]],Raw_data_US_healthcare[[#This Row],[Date of Admission]])</f>
        <v>18</v>
      </c>
    </row>
    <row r="2054" spans="1:20" x14ac:dyDescent="0.3">
      <c r="A2054" t="s">
        <v>26512</v>
      </c>
      <c r="B2054" t="s">
        <v>5971</v>
      </c>
      <c r="C2054">
        <v>24</v>
      </c>
      <c r="D2054" t="str">
        <f>IF(Raw_data_US_healthcare[[#This Row],[Age]]&lt;35,"Young",IF(Raw_data_US_healthcare[[#This Row],[Age]]&lt;60,"Middle","Senior"))</f>
        <v>Young</v>
      </c>
      <c r="E2054" t="s">
        <v>26</v>
      </c>
      <c r="F2054" t="s">
        <v>228</v>
      </c>
      <c r="G2054" t="s">
        <v>228</v>
      </c>
      <c r="H2054" t="s">
        <v>69</v>
      </c>
      <c r="I2054" s="2">
        <v>44149</v>
      </c>
      <c r="J2054" t="s">
        <v>5972</v>
      </c>
      <c r="K2054" t="s">
        <v>2431</v>
      </c>
      <c r="L2054" t="s">
        <v>56</v>
      </c>
      <c r="M2054">
        <v>25534.994200000001</v>
      </c>
      <c r="N2054">
        <v>170</v>
      </c>
      <c r="O2054" t="s">
        <v>43</v>
      </c>
      <c r="P2054" t="s">
        <v>43</v>
      </c>
      <c r="Q2054" s="2">
        <v>44156</v>
      </c>
      <c r="R2054" t="s">
        <v>48</v>
      </c>
      <c r="S2054" t="s">
        <v>45</v>
      </c>
      <c r="T2054">
        <f>_xlfn.DAYS(Raw_data_US_healthcare[[#This Row],[Discharge Date]],Raw_data_US_healthcare[[#This Row],[Date of Admission]])</f>
        <v>7</v>
      </c>
    </row>
    <row r="2055" spans="1:20" x14ac:dyDescent="0.3">
      <c r="A2055" t="s">
        <v>26512</v>
      </c>
      <c r="B2055" t="s">
        <v>5973</v>
      </c>
      <c r="C2055">
        <v>42</v>
      </c>
      <c r="D2055" t="str">
        <f>IF(Raw_data_US_healthcare[[#This Row],[Age]]&lt;35,"Young",IF(Raw_data_US_healthcare[[#This Row],[Age]]&lt;60,"Middle","Senior"))</f>
        <v>Middle</v>
      </c>
      <c r="E2055" t="s">
        <v>26</v>
      </c>
      <c r="F2055" t="s">
        <v>113</v>
      </c>
      <c r="G2055" t="s">
        <v>113</v>
      </c>
      <c r="H2055" t="s">
        <v>18</v>
      </c>
      <c r="I2055" s="2">
        <v>45162</v>
      </c>
      <c r="J2055" t="s">
        <v>5974</v>
      </c>
      <c r="K2055" t="s">
        <v>5975</v>
      </c>
      <c r="L2055" t="s">
        <v>60</v>
      </c>
      <c r="M2055">
        <v>49641.7428</v>
      </c>
      <c r="N2055">
        <v>500</v>
      </c>
      <c r="O2055" t="s">
        <v>43</v>
      </c>
      <c r="P2055" t="s">
        <v>43</v>
      </c>
      <c r="Q2055" s="2">
        <v>45167</v>
      </c>
      <c r="R2055" t="s">
        <v>48</v>
      </c>
      <c r="S2055" t="s">
        <v>45</v>
      </c>
      <c r="T2055">
        <f>_xlfn.DAYS(Raw_data_US_healthcare[[#This Row],[Discharge Date]],Raw_data_US_healthcare[[#This Row],[Date of Admission]])</f>
        <v>5</v>
      </c>
    </row>
    <row r="2056" spans="1:20" x14ac:dyDescent="0.3">
      <c r="A2056" t="s">
        <v>26512</v>
      </c>
      <c r="B2056" t="s">
        <v>5976</v>
      </c>
      <c r="C2056">
        <v>79</v>
      </c>
      <c r="D2056" t="str">
        <f>IF(Raw_data_US_healthcare[[#This Row],[Age]]&lt;35,"Young",IF(Raw_data_US_healthcare[[#This Row],[Age]]&lt;60,"Middle","Senior"))</f>
        <v>Senior</v>
      </c>
      <c r="E2056" t="s">
        <v>26</v>
      </c>
      <c r="F2056" t="s">
        <v>17</v>
      </c>
      <c r="G2056" t="s">
        <v>17</v>
      </c>
      <c r="H2056" t="s">
        <v>26514</v>
      </c>
      <c r="I2056" s="2">
        <v>44485</v>
      </c>
      <c r="J2056" t="s">
        <v>5977</v>
      </c>
      <c r="K2056" t="s">
        <v>5978</v>
      </c>
      <c r="L2056" t="s">
        <v>21</v>
      </c>
      <c r="M2056">
        <v>38833.480199999998</v>
      </c>
      <c r="N2056">
        <v>371</v>
      </c>
      <c r="O2056" t="s">
        <v>22</v>
      </c>
      <c r="P2056" t="s">
        <v>22</v>
      </c>
      <c r="Q2056" s="2">
        <v>44508</v>
      </c>
      <c r="R2056" t="s">
        <v>44</v>
      </c>
      <c r="S2056" t="s">
        <v>33</v>
      </c>
      <c r="T2056">
        <f>_xlfn.DAYS(Raw_data_US_healthcare[[#This Row],[Discharge Date]],Raw_data_US_healthcare[[#This Row],[Date of Admission]])</f>
        <v>23</v>
      </c>
    </row>
    <row r="2057" spans="1:20" x14ac:dyDescent="0.3">
      <c r="A2057" t="s">
        <v>26512</v>
      </c>
      <c r="B2057" t="s">
        <v>5979</v>
      </c>
      <c r="C2057">
        <v>24</v>
      </c>
      <c r="D2057" t="str">
        <f>IF(Raw_data_US_healthcare[[#This Row],[Age]]&lt;35,"Young",IF(Raw_data_US_healthcare[[#This Row],[Age]]&lt;60,"Middle","Senior"))</f>
        <v>Young</v>
      </c>
      <c r="E2057" t="s">
        <v>26</v>
      </c>
      <c r="F2057" t="s">
        <v>62</v>
      </c>
      <c r="G2057" t="s">
        <v>62</v>
      </c>
      <c r="H2057" t="s">
        <v>18</v>
      </c>
      <c r="I2057" s="2">
        <v>44999</v>
      </c>
      <c r="J2057" t="s">
        <v>5980</v>
      </c>
      <c r="K2057" t="s">
        <v>5981</v>
      </c>
      <c r="L2057" t="s">
        <v>60</v>
      </c>
      <c r="M2057">
        <v>10053.063599999999</v>
      </c>
      <c r="N2057">
        <v>419</v>
      </c>
      <c r="O2057" t="s">
        <v>22</v>
      </c>
      <c r="P2057" t="s">
        <v>22</v>
      </c>
      <c r="Q2057" s="2">
        <v>45000</v>
      </c>
      <c r="R2057" t="s">
        <v>44</v>
      </c>
      <c r="S2057" t="s">
        <v>33</v>
      </c>
      <c r="T2057">
        <f>_xlfn.DAYS(Raw_data_US_healthcare[[#This Row],[Discharge Date]],Raw_data_US_healthcare[[#This Row],[Date of Admission]])</f>
        <v>1</v>
      </c>
    </row>
    <row r="2058" spans="1:20" x14ac:dyDescent="0.3">
      <c r="A2058" t="s">
        <v>26511</v>
      </c>
      <c r="B2058" t="s">
        <v>5982</v>
      </c>
      <c r="C2058">
        <v>50</v>
      </c>
      <c r="D2058" t="str">
        <f>IF(Raw_data_US_healthcare[[#This Row],[Age]]&lt;35,"Young",IF(Raw_data_US_healthcare[[#This Row],[Age]]&lt;60,"Middle","Senior"))</f>
        <v>Middle</v>
      </c>
      <c r="E2058" t="s">
        <v>16</v>
      </c>
      <c r="F2058" t="s">
        <v>62</v>
      </c>
      <c r="G2058" t="s">
        <v>62</v>
      </c>
      <c r="H2058" t="s">
        <v>26516</v>
      </c>
      <c r="I2058" s="2">
        <v>44661</v>
      </c>
      <c r="J2058" t="s">
        <v>5983</v>
      </c>
      <c r="K2058" t="s">
        <v>5984</v>
      </c>
      <c r="L2058" t="s">
        <v>60</v>
      </c>
      <c r="M2058">
        <v>27945.061900000001</v>
      </c>
      <c r="N2058">
        <v>245</v>
      </c>
      <c r="O2058" t="s">
        <v>43</v>
      </c>
      <c r="P2058" t="s">
        <v>43</v>
      </c>
      <c r="Q2058" s="2">
        <v>44672</v>
      </c>
      <c r="R2058" t="s">
        <v>48</v>
      </c>
      <c r="S2058" t="s">
        <v>24</v>
      </c>
      <c r="T2058">
        <f>_xlfn.DAYS(Raw_data_US_healthcare[[#This Row],[Discharge Date]],Raw_data_US_healthcare[[#This Row],[Date of Admission]])</f>
        <v>11</v>
      </c>
    </row>
    <row r="2059" spans="1:20" x14ac:dyDescent="0.3">
      <c r="A2059" t="s">
        <v>26511</v>
      </c>
      <c r="B2059" t="s">
        <v>5985</v>
      </c>
      <c r="C2059">
        <v>34</v>
      </c>
      <c r="D2059" t="str">
        <f>IF(Raw_data_US_healthcare[[#This Row],[Age]]&lt;35,"Young",IF(Raw_data_US_healthcare[[#This Row],[Age]]&lt;60,"Middle","Senior"))</f>
        <v>Young</v>
      </c>
      <c r="E2059" t="s">
        <v>16</v>
      </c>
      <c r="F2059" t="s">
        <v>27</v>
      </c>
      <c r="G2059" t="s">
        <v>27</v>
      </c>
      <c r="H2059" t="s">
        <v>28</v>
      </c>
      <c r="I2059" s="2">
        <v>44705</v>
      </c>
      <c r="J2059" t="s">
        <v>5986</v>
      </c>
      <c r="K2059" t="s">
        <v>5987</v>
      </c>
      <c r="L2059" t="s">
        <v>56</v>
      </c>
      <c r="M2059">
        <v>13310.379499999999</v>
      </c>
      <c r="N2059">
        <v>261</v>
      </c>
      <c r="O2059" t="s">
        <v>43</v>
      </c>
      <c r="P2059" t="s">
        <v>43</v>
      </c>
      <c r="Q2059" s="2">
        <v>44712</v>
      </c>
      <c r="R2059" t="s">
        <v>83</v>
      </c>
      <c r="S2059" t="s">
        <v>33</v>
      </c>
      <c r="T2059">
        <f>_xlfn.DAYS(Raw_data_US_healthcare[[#This Row],[Discharge Date]],Raw_data_US_healthcare[[#This Row],[Date of Admission]])</f>
        <v>7</v>
      </c>
    </row>
    <row r="2060" spans="1:20" x14ac:dyDescent="0.3">
      <c r="A2060" t="s">
        <v>26511</v>
      </c>
      <c r="B2060" t="s">
        <v>5988</v>
      </c>
      <c r="C2060">
        <v>35</v>
      </c>
      <c r="D2060" t="str">
        <f>IF(Raw_data_US_healthcare[[#This Row],[Age]]&lt;35,"Young",IF(Raw_data_US_healthcare[[#This Row],[Age]]&lt;60,"Middle","Senior"))</f>
        <v>Middle</v>
      </c>
      <c r="E2060" t="s">
        <v>16</v>
      </c>
      <c r="F2060" t="s">
        <v>88</v>
      </c>
      <c r="G2060" t="s">
        <v>88</v>
      </c>
      <c r="H2060" t="s">
        <v>69</v>
      </c>
      <c r="I2060" s="2">
        <v>44150</v>
      </c>
      <c r="J2060" t="s">
        <v>5989</v>
      </c>
      <c r="K2060" t="s">
        <v>5990</v>
      </c>
      <c r="L2060" t="s">
        <v>52</v>
      </c>
      <c r="M2060">
        <v>73127.684699999998</v>
      </c>
      <c r="N2060">
        <v>158</v>
      </c>
      <c r="O2060" t="s">
        <v>39</v>
      </c>
      <c r="P2060" t="s">
        <v>39</v>
      </c>
      <c r="Q2060" s="2">
        <v>44157</v>
      </c>
      <c r="R2060" t="s">
        <v>48</v>
      </c>
      <c r="S2060" t="s">
        <v>24</v>
      </c>
      <c r="T2060">
        <f>_xlfn.DAYS(Raw_data_US_healthcare[[#This Row],[Discharge Date]],Raw_data_US_healthcare[[#This Row],[Date of Admission]])</f>
        <v>7</v>
      </c>
    </row>
    <row r="2061" spans="1:20" x14ac:dyDescent="0.3">
      <c r="A2061" t="s">
        <v>26511</v>
      </c>
      <c r="B2061" t="s">
        <v>5991</v>
      </c>
      <c r="C2061">
        <v>68</v>
      </c>
      <c r="D2061" t="str">
        <f>IF(Raw_data_US_healthcare[[#This Row],[Age]]&lt;35,"Young",IF(Raw_data_US_healthcare[[#This Row],[Age]]&lt;60,"Middle","Senior"))</f>
        <v>Senior</v>
      </c>
      <c r="E2061" t="s">
        <v>16</v>
      </c>
      <c r="F2061" t="s">
        <v>62</v>
      </c>
      <c r="G2061" t="s">
        <v>62</v>
      </c>
      <c r="H2061" t="s">
        <v>18</v>
      </c>
      <c r="I2061" s="2">
        <v>44888</v>
      </c>
      <c r="J2061" t="s">
        <v>5992</v>
      </c>
      <c r="K2061" t="s">
        <v>5993</v>
      </c>
      <c r="L2061" t="s">
        <v>52</v>
      </c>
      <c r="M2061">
        <v>5272.3251</v>
      </c>
      <c r="N2061">
        <v>440</v>
      </c>
      <c r="O2061" t="s">
        <v>39</v>
      </c>
      <c r="P2061" t="s">
        <v>39</v>
      </c>
      <c r="Q2061" s="2">
        <v>44896</v>
      </c>
      <c r="R2061" t="s">
        <v>23</v>
      </c>
      <c r="S2061" t="s">
        <v>24</v>
      </c>
      <c r="T2061">
        <f>_xlfn.DAYS(Raw_data_US_healthcare[[#This Row],[Discharge Date]],Raw_data_US_healthcare[[#This Row],[Date of Admission]])</f>
        <v>8</v>
      </c>
    </row>
    <row r="2062" spans="1:20" x14ac:dyDescent="0.3">
      <c r="A2062" t="s">
        <v>26511</v>
      </c>
      <c r="B2062" t="s">
        <v>5994</v>
      </c>
      <c r="C2062">
        <v>44</v>
      </c>
      <c r="D2062" t="str">
        <f>IF(Raw_data_US_healthcare[[#This Row],[Age]]&lt;35,"Young",IF(Raw_data_US_healthcare[[#This Row],[Age]]&lt;60,"Middle","Senior"))</f>
        <v>Middle</v>
      </c>
      <c r="E2062" t="s">
        <v>16</v>
      </c>
      <c r="F2062" t="s">
        <v>228</v>
      </c>
      <c r="G2062" t="s">
        <v>228</v>
      </c>
      <c r="H2062" t="s">
        <v>26516</v>
      </c>
      <c r="I2062" s="2">
        <v>45088</v>
      </c>
      <c r="J2062" t="s">
        <v>1242</v>
      </c>
      <c r="K2062" t="s">
        <v>5995</v>
      </c>
      <c r="L2062" t="s">
        <v>52</v>
      </c>
      <c r="M2062">
        <v>3214.8532</v>
      </c>
      <c r="N2062">
        <v>263</v>
      </c>
      <c r="O2062" t="s">
        <v>39</v>
      </c>
      <c r="P2062" t="s">
        <v>39</v>
      </c>
      <c r="Q2062" s="2">
        <v>45110</v>
      </c>
      <c r="R2062" t="s">
        <v>44</v>
      </c>
      <c r="S2062" t="s">
        <v>24</v>
      </c>
      <c r="T2062">
        <f>_xlfn.DAYS(Raw_data_US_healthcare[[#This Row],[Discharge Date]],Raw_data_US_healthcare[[#This Row],[Date of Admission]])</f>
        <v>22</v>
      </c>
    </row>
    <row r="2063" spans="1:20" x14ac:dyDescent="0.3">
      <c r="A2063" t="s">
        <v>26511</v>
      </c>
      <c r="B2063" t="s">
        <v>5996</v>
      </c>
      <c r="C2063">
        <v>48</v>
      </c>
      <c r="D2063" t="str">
        <f>IF(Raw_data_US_healthcare[[#This Row],[Age]]&lt;35,"Young",IF(Raw_data_US_healthcare[[#This Row],[Age]]&lt;60,"Middle","Senior"))</f>
        <v>Middle</v>
      </c>
      <c r="E2063" t="s">
        <v>16</v>
      </c>
      <c r="F2063" t="s">
        <v>35</v>
      </c>
      <c r="G2063" t="s">
        <v>35</v>
      </c>
      <c r="H2063" t="s">
        <v>26516</v>
      </c>
      <c r="I2063" s="2">
        <v>43728</v>
      </c>
      <c r="J2063" t="s">
        <v>5997</v>
      </c>
      <c r="K2063" t="s">
        <v>5998</v>
      </c>
      <c r="L2063" t="s">
        <v>56</v>
      </c>
      <c r="M2063">
        <v>33527.383399999999</v>
      </c>
      <c r="N2063">
        <v>266</v>
      </c>
      <c r="O2063" t="s">
        <v>39</v>
      </c>
      <c r="P2063" t="s">
        <v>39</v>
      </c>
      <c r="Q2063" s="2">
        <v>43741</v>
      </c>
      <c r="R2063" t="s">
        <v>83</v>
      </c>
      <c r="S2063" t="s">
        <v>24</v>
      </c>
      <c r="T2063">
        <f>_xlfn.DAYS(Raw_data_US_healthcare[[#This Row],[Discharge Date]],Raw_data_US_healthcare[[#This Row],[Date of Admission]])</f>
        <v>13</v>
      </c>
    </row>
    <row r="2064" spans="1:20" x14ac:dyDescent="0.3">
      <c r="A2064" t="s">
        <v>26511</v>
      </c>
      <c r="B2064" t="s">
        <v>5999</v>
      </c>
      <c r="C2064">
        <v>74</v>
      </c>
      <c r="D2064" t="str">
        <f>IF(Raw_data_US_healthcare[[#This Row],[Age]]&lt;35,"Young",IF(Raw_data_US_healthcare[[#This Row],[Age]]&lt;60,"Middle","Senior"))</f>
        <v>Senior</v>
      </c>
      <c r="E2064" t="s">
        <v>16</v>
      </c>
      <c r="F2064" t="s">
        <v>228</v>
      </c>
      <c r="G2064" t="s">
        <v>228</v>
      </c>
      <c r="H2064" t="s">
        <v>26516</v>
      </c>
      <c r="I2064" s="2">
        <v>44176</v>
      </c>
      <c r="J2064" t="s">
        <v>6000</v>
      </c>
      <c r="K2064" t="s">
        <v>6001</v>
      </c>
      <c r="L2064" t="s">
        <v>60</v>
      </c>
      <c r="M2064">
        <v>19843.7399</v>
      </c>
      <c r="N2064">
        <v>407</v>
      </c>
      <c r="O2064" t="s">
        <v>39</v>
      </c>
      <c r="P2064" t="s">
        <v>39</v>
      </c>
      <c r="Q2064" s="2">
        <v>44179</v>
      </c>
      <c r="R2064" t="s">
        <v>32</v>
      </c>
      <c r="S2064" t="s">
        <v>33</v>
      </c>
      <c r="T2064">
        <f>_xlfn.DAYS(Raw_data_US_healthcare[[#This Row],[Discharge Date]],Raw_data_US_healthcare[[#This Row],[Date of Admission]])</f>
        <v>3</v>
      </c>
    </row>
    <row r="2065" spans="1:20" x14ac:dyDescent="0.3">
      <c r="A2065" t="s">
        <v>26512</v>
      </c>
      <c r="B2065" t="s">
        <v>6002</v>
      </c>
      <c r="C2065">
        <v>36</v>
      </c>
      <c r="D2065" t="str">
        <f>IF(Raw_data_US_healthcare[[#This Row],[Age]]&lt;35,"Young",IF(Raw_data_US_healthcare[[#This Row],[Age]]&lt;60,"Middle","Senior"))</f>
        <v>Middle</v>
      </c>
      <c r="E2065" t="s">
        <v>26</v>
      </c>
      <c r="F2065" t="s">
        <v>27</v>
      </c>
      <c r="G2065" t="s">
        <v>27</v>
      </c>
      <c r="H2065" t="s">
        <v>18</v>
      </c>
      <c r="I2065" s="2">
        <v>44576</v>
      </c>
      <c r="J2065" t="s">
        <v>6003</v>
      </c>
      <c r="K2065" t="s">
        <v>6004</v>
      </c>
      <c r="L2065" t="s">
        <v>21</v>
      </c>
      <c r="M2065">
        <v>55398.9</v>
      </c>
      <c r="N2065">
        <v>117</v>
      </c>
      <c r="O2065" t="s">
        <v>22</v>
      </c>
      <c r="P2065" t="s">
        <v>22</v>
      </c>
      <c r="Q2065" s="2">
        <v>44594</v>
      </c>
      <c r="R2065" t="s">
        <v>83</v>
      </c>
      <c r="S2065" t="s">
        <v>24</v>
      </c>
      <c r="T2065">
        <f>_xlfn.DAYS(Raw_data_US_healthcare[[#This Row],[Discharge Date]],Raw_data_US_healthcare[[#This Row],[Date of Admission]])</f>
        <v>18</v>
      </c>
    </row>
    <row r="2066" spans="1:20" x14ac:dyDescent="0.3">
      <c r="A2066" t="s">
        <v>26512</v>
      </c>
      <c r="B2066" t="s">
        <v>6005</v>
      </c>
      <c r="C2066">
        <v>79</v>
      </c>
      <c r="D2066" t="str">
        <f>IF(Raw_data_US_healthcare[[#This Row],[Age]]&lt;35,"Young",IF(Raw_data_US_healthcare[[#This Row],[Age]]&lt;60,"Middle","Senior"))</f>
        <v>Senior</v>
      </c>
      <c r="E2066" t="s">
        <v>26</v>
      </c>
      <c r="F2066" t="s">
        <v>228</v>
      </c>
      <c r="G2066" t="s">
        <v>228</v>
      </c>
      <c r="H2066" t="s">
        <v>26514</v>
      </c>
      <c r="I2066" s="2">
        <v>44639</v>
      </c>
      <c r="J2066" t="s">
        <v>6006</v>
      </c>
      <c r="K2066" t="s">
        <v>6007</v>
      </c>
      <c r="L2066" t="s">
        <v>56</v>
      </c>
      <c r="M2066">
        <v>7922.5911999999998</v>
      </c>
      <c r="N2066">
        <v>314</v>
      </c>
      <c r="O2066" t="s">
        <v>22</v>
      </c>
      <c r="P2066" t="s">
        <v>22</v>
      </c>
      <c r="Q2066" s="2">
        <v>44660</v>
      </c>
      <c r="R2066" t="s">
        <v>44</v>
      </c>
      <c r="S2066" t="s">
        <v>33</v>
      </c>
      <c r="T2066">
        <f>_xlfn.DAYS(Raw_data_US_healthcare[[#This Row],[Discharge Date]],Raw_data_US_healthcare[[#This Row],[Date of Admission]])</f>
        <v>21</v>
      </c>
    </row>
    <row r="2067" spans="1:20" x14ac:dyDescent="0.3">
      <c r="A2067" t="s">
        <v>26512</v>
      </c>
      <c r="B2067" t="s">
        <v>6008</v>
      </c>
      <c r="C2067">
        <v>78</v>
      </c>
      <c r="D2067" t="str">
        <f>IF(Raw_data_US_healthcare[[#This Row],[Age]]&lt;35,"Young",IF(Raw_data_US_healthcare[[#This Row],[Age]]&lt;60,"Middle","Senior"))</f>
        <v>Senior</v>
      </c>
      <c r="E2067" t="s">
        <v>26</v>
      </c>
      <c r="F2067" t="s">
        <v>62</v>
      </c>
      <c r="G2067" t="s">
        <v>62</v>
      </c>
      <c r="H2067" t="s">
        <v>28</v>
      </c>
      <c r="I2067" s="2">
        <v>44362</v>
      </c>
      <c r="J2067" t="s">
        <v>6009</v>
      </c>
      <c r="K2067" t="s">
        <v>6010</v>
      </c>
      <c r="L2067" t="s">
        <v>56</v>
      </c>
      <c r="M2067">
        <v>11918.216200000001</v>
      </c>
      <c r="N2067">
        <v>295</v>
      </c>
      <c r="O2067" t="s">
        <v>22</v>
      </c>
      <c r="P2067" t="s">
        <v>22</v>
      </c>
      <c r="Q2067" s="2">
        <v>44363</v>
      </c>
      <c r="R2067" t="s">
        <v>32</v>
      </c>
      <c r="S2067" t="s">
        <v>24</v>
      </c>
      <c r="T2067">
        <f>_xlfn.DAYS(Raw_data_US_healthcare[[#This Row],[Discharge Date]],Raw_data_US_healthcare[[#This Row],[Date of Admission]])</f>
        <v>1</v>
      </c>
    </row>
    <row r="2068" spans="1:20" x14ac:dyDescent="0.3">
      <c r="A2068" t="s">
        <v>26512</v>
      </c>
      <c r="B2068" t="s">
        <v>6011</v>
      </c>
      <c r="C2068">
        <v>59</v>
      </c>
      <c r="D2068" t="str">
        <f>IF(Raw_data_US_healthcare[[#This Row],[Age]]&lt;35,"Young",IF(Raw_data_US_healthcare[[#This Row],[Age]]&lt;60,"Middle","Senior"))</f>
        <v>Middle</v>
      </c>
      <c r="E2068" t="s">
        <v>26</v>
      </c>
      <c r="F2068" t="s">
        <v>88</v>
      </c>
      <c r="G2068" t="s">
        <v>88</v>
      </c>
      <c r="H2068" t="s">
        <v>26516</v>
      </c>
      <c r="I2068" s="2">
        <v>44843</v>
      </c>
      <c r="J2068" t="s">
        <v>6012</v>
      </c>
      <c r="K2068" t="s">
        <v>6013</v>
      </c>
      <c r="L2068" t="s">
        <v>60</v>
      </c>
      <c r="M2068">
        <v>33967.4709</v>
      </c>
      <c r="N2068">
        <v>214</v>
      </c>
      <c r="O2068" t="s">
        <v>43</v>
      </c>
      <c r="P2068" t="s">
        <v>43</v>
      </c>
      <c r="Q2068" s="2">
        <v>44844</v>
      </c>
      <c r="R2068" t="s">
        <v>32</v>
      </c>
      <c r="S2068" t="s">
        <v>33</v>
      </c>
      <c r="T2068">
        <f>_xlfn.DAYS(Raw_data_US_healthcare[[#This Row],[Discharge Date]],Raw_data_US_healthcare[[#This Row],[Date of Admission]])</f>
        <v>1</v>
      </c>
    </row>
    <row r="2069" spans="1:20" x14ac:dyDescent="0.3">
      <c r="A2069" t="s">
        <v>26511</v>
      </c>
      <c r="B2069" t="s">
        <v>6014</v>
      </c>
      <c r="C2069">
        <v>18</v>
      </c>
      <c r="D2069" t="str">
        <f>IF(Raw_data_US_healthcare[[#This Row],[Age]]&lt;35,"Young",IF(Raw_data_US_healthcare[[#This Row],[Age]]&lt;60,"Middle","Senior"))</f>
        <v>Young</v>
      </c>
      <c r="E2069" t="s">
        <v>16</v>
      </c>
      <c r="F2069" t="s">
        <v>17</v>
      </c>
      <c r="G2069" t="s">
        <v>17</v>
      </c>
      <c r="H2069" t="s">
        <v>26516</v>
      </c>
      <c r="I2069" s="2">
        <v>44180</v>
      </c>
      <c r="J2069" t="s">
        <v>6015</v>
      </c>
      <c r="K2069" t="s">
        <v>6016</v>
      </c>
      <c r="L2069" t="s">
        <v>56</v>
      </c>
      <c r="M2069">
        <v>7818.1287000000002</v>
      </c>
      <c r="N2069">
        <v>394</v>
      </c>
      <c r="O2069" t="s">
        <v>39</v>
      </c>
      <c r="P2069" t="s">
        <v>39</v>
      </c>
      <c r="Q2069" s="2">
        <v>44198</v>
      </c>
      <c r="R2069" t="s">
        <v>32</v>
      </c>
      <c r="S2069" t="s">
        <v>33</v>
      </c>
      <c r="T2069">
        <f>_xlfn.DAYS(Raw_data_US_healthcare[[#This Row],[Discharge Date]],Raw_data_US_healthcare[[#This Row],[Date of Admission]])</f>
        <v>18</v>
      </c>
    </row>
    <row r="2070" spans="1:20" x14ac:dyDescent="0.3">
      <c r="A2070" t="s">
        <v>26512</v>
      </c>
      <c r="B2070" t="s">
        <v>6017</v>
      </c>
      <c r="C2070">
        <v>77</v>
      </c>
      <c r="D2070" t="str">
        <f>IF(Raw_data_US_healthcare[[#This Row],[Age]]&lt;35,"Young",IF(Raw_data_US_healthcare[[#This Row],[Age]]&lt;60,"Middle","Senior"))</f>
        <v>Senior</v>
      </c>
      <c r="E2070" t="s">
        <v>26</v>
      </c>
      <c r="F2070" t="s">
        <v>49</v>
      </c>
      <c r="G2070" t="s">
        <v>49</v>
      </c>
      <c r="H2070" t="s">
        <v>18</v>
      </c>
      <c r="I2070" s="2">
        <v>44575</v>
      </c>
      <c r="J2070" t="s">
        <v>6018</v>
      </c>
      <c r="K2070" t="s">
        <v>6019</v>
      </c>
      <c r="L2070" t="s">
        <v>21</v>
      </c>
      <c r="M2070">
        <v>29612.880000000001</v>
      </c>
      <c r="N2070">
        <v>218</v>
      </c>
      <c r="O2070" t="s">
        <v>43</v>
      </c>
      <c r="P2070" t="s">
        <v>43</v>
      </c>
      <c r="Q2070" s="2">
        <v>44595</v>
      </c>
      <c r="R2070" t="s">
        <v>83</v>
      </c>
      <c r="S2070" t="s">
        <v>33</v>
      </c>
      <c r="T2070">
        <f>_xlfn.DAYS(Raw_data_US_healthcare[[#This Row],[Discharge Date]],Raw_data_US_healthcare[[#This Row],[Date of Admission]])</f>
        <v>20</v>
      </c>
    </row>
    <row r="2071" spans="1:20" x14ac:dyDescent="0.3">
      <c r="A2071" t="s">
        <v>26511</v>
      </c>
      <c r="B2071" t="s">
        <v>6020</v>
      </c>
      <c r="C2071">
        <v>41</v>
      </c>
      <c r="D2071" t="str">
        <f>IF(Raw_data_US_healthcare[[#This Row],[Age]]&lt;35,"Young",IF(Raw_data_US_healthcare[[#This Row],[Age]]&lt;60,"Middle","Senior"))</f>
        <v>Middle</v>
      </c>
      <c r="E2071" t="s">
        <v>16</v>
      </c>
      <c r="F2071" t="s">
        <v>62</v>
      </c>
      <c r="G2071" t="s">
        <v>62</v>
      </c>
      <c r="H2071" t="s">
        <v>18</v>
      </c>
      <c r="I2071" s="2">
        <v>44196</v>
      </c>
      <c r="J2071" t="s">
        <v>6021</v>
      </c>
      <c r="K2071" t="s">
        <v>6022</v>
      </c>
      <c r="L2071" t="s">
        <v>56</v>
      </c>
      <c r="M2071">
        <v>31168.121299999999</v>
      </c>
      <c r="N2071">
        <v>164</v>
      </c>
      <c r="O2071" t="s">
        <v>39</v>
      </c>
      <c r="P2071" t="s">
        <v>39</v>
      </c>
      <c r="Q2071" s="2">
        <v>44197</v>
      </c>
      <c r="R2071" t="s">
        <v>83</v>
      </c>
      <c r="S2071" t="s">
        <v>24</v>
      </c>
      <c r="T2071">
        <f>_xlfn.DAYS(Raw_data_US_healthcare[[#This Row],[Discharge Date]],Raw_data_US_healthcare[[#This Row],[Date of Admission]])</f>
        <v>1</v>
      </c>
    </row>
    <row r="2072" spans="1:20" x14ac:dyDescent="0.3">
      <c r="A2072" t="s">
        <v>26511</v>
      </c>
      <c r="B2072" t="s">
        <v>6023</v>
      </c>
      <c r="C2072">
        <v>64</v>
      </c>
      <c r="D2072" t="str">
        <f>IF(Raw_data_US_healthcare[[#This Row],[Age]]&lt;35,"Young",IF(Raw_data_US_healthcare[[#This Row],[Age]]&lt;60,"Middle","Senior"))</f>
        <v>Senior</v>
      </c>
      <c r="E2072" t="s">
        <v>16</v>
      </c>
      <c r="F2072" t="s">
        <v>88</v>
      </c>
      <c r="G2072" t="s">
        <v>88</v>
      </c>
      <c r="H2072" t="s">
        <v>26514</v>
      </c>
      <c r="I2072" s="2">
        <v>43438</v>
      </c>
      <c r="J2072" t="s">
        <v>6024</v>
      </c>
      <c r="K2072" t="s">
        <v>6025</v>
      </c>
      <c r="L2072" t="s">
        <v>21</v>
      </c>
      <c r="M2072">
        <v>26136.369500000001</v>
      </c>
      <c r="N2072">
        <v>316</v>
      </c>
      <c r="O2072" t="s">
        <v>43</v>
      </c>
      <c r="P2072" t="s">
        <v>43</v>
      </c>
      <c r="Q2072" s="2">
        <v>43445</v>
      </c>
      <c r="R2072" t="s">
        <v>32</v>
      </c>
      <c r="S2072" t="s">
        <v>33</v>
      </c>
      <c r="T2072">
        <f>_xlfn.DAYS(Raw_data_US_healthcare[[#This Row],[Discharge Date]],Raw_data_US_healthcare[[#This Row],[Date of Admission]])</f>
        <v>7</v>
      </c>
    </row>
    <row r="2073" spans="1:20" x14ac:dyDescent="0.3">
      <c r="A2073" t="s">
        <v>26512</v>
      </c>
      <c r="B2073" t="s">
        <v>6026</v>
      </c>
      <c r="C2073">
        <v>22</v>
      </c>
      <c r="D2073" t="str">
        <f>IF(Raw_data_US_healthcare[[#This Row],[Age]]&lt;35,"Young",IF(Raw_data_US_healthcare[[#This Row],[Age]]&lt;60,"Middle","Senior"))</f>
        <v>Young</v>
      </c>
      <c r="E2073" t="s">
        <v>26</v>
      </c>
      <c r="F2073" t="s">
        <v>49</v>
      </c>
      <c r="G2073" t="s">
        <v>49</v>
      </c>
      <c r="H2073" t="s">
        <v>69</v>
      </c>
      <c r="I2073" s="2">
        <v>44212</v>
      </c>
      <c r="J2073" t="s">
        <v>6027</v>
      </c>
      <c r="K2073" t="s">
        <v>6028</v>
      </c>
      <c r="L2073" t="s">
        <v>60</v>
      </c>
      <c r="M2073">
        <v>4095.7285000000002</v>
      </c>
      <c r="N2073">
        <v>168</v>
      </c>
      <c r="O2073" t="s">
        <v>22</v>
      </c>
      <c r="P2073" t="s">
        <v>22</v>
      </c>
      <c r="Q2073" s="2">
        <v>44213</v>
      </c>
      <c r="R2073" t="s">
        <v>44</v>
      </c>
      <c r="S2073" t="s">
        <v>33</v>
      </c>
      <c r="T2073">
        <f>_xlfn.DAYS(Raw_data_US_healthcare[[#This Row],[Discharge Date]],Raw_data_US_healthcare[[#This Row],[Date of Admission]])</f>
        <v>1</v>
      </c>
    </row>
    <row r="2074" spans="1:20" x14ac:dyDescent="0.3">
      <c r="A2074" t="s">
        <v>26512</v>
      </c>
      <c r="B2074" t="s">
        <v>6029</v>
      </c>
      <c r="C2074">
        <v>85</v>
      </c>
      <c r="D2074" t="str">
        <f>IF(Raw_data_US_healthcare[[#This Row],[Age]]&lt;35,"Young",IF(Raw_data_US_healthcare[[#This Row],[Age]]&lt;60,"Middle","Senior"))</f>
        <v>Senior</v>
      </c>
      <c r="E2074" t="s">
        <v>26</v>
      </c>
      <c r="F2074" t="s">
        <v>62</v>
      </c>
      <c r="G2074" t="s">
        <v>62</v>
      </c>
      <c r="H2074" t="s">
        <v>18</v>
      </c>
      <c r="I2074" s="2">
        <v>45085</v>
      </c>
      <c r="J2074" t="s">
        <v>6030</v>
      </c>
      <c r="K2074" t="s">
        <v>6031</v>
      </c>
      <c r="L2074" t="s">
        <v>60</v>
      </c>
      <c r="M2074">
        <v>36641.574399999998</v>
      </c>
      <c r="N2074">
        <v>354</v>
      </c>
      <c r="O2074" t="s">
        <v>43</v>
      </c>
      <c r="P2074" t="s">
        <v>43</v>
      </c>
      <c r="Q2074" s="2">
        <v>45095</v>
      </c>
      <c r="R2074" t="s">
        <v>48</v>
      </c>
      <c r="S2074" t="s">
        <v>33</v>
      </c>
      <c r="T2074">
        <f>_xlfn.DAYS(Raw_data_US_healthcare[[#This Row],[Discharge Date]],Raw_data_US_healthcare[[#This Row],[Date of Admission]])</f>
        <v>10</v>
      </c>
    </row>
    <row r="2075" spans="1:20" x14ac:dyDescent="0.3">
      <c r="A2075" t="s">
        <v>26512</v>
      </c>
      <c r="B2075" t="s">
        <v>6032</v>
      </c>
      <c r="C2075">
        <v>42</v>
      </c>
      <c r="D2075" t="str">
        <f>IF(Raw_data_US_healthcare[[#This Row],[Age]]&lt;35,"Young",IF(Raw_data_US_healthcare[[#This Row],[Age]]&lt;60,"Middle","Senior"))</f>
        <v>Middle</v>
      </c>
      <c r="E2075" t="s">
        <v>26</v>
      </c>
      <c r="F2075" t="s">
        <v>62</v>
      </c>
      <c r="G2075" t="s">
        <v>62</v>
      </c>
      <c r="H2075" t="s">
        <v>28</v>
      </c>
      <c r="I2075" s="2">
        <v>44270</v>
      </c>
      <c r="J2075" t="s">
        <v>6033</v>
      </c>
      <c r="K2075" t="s">
        <v>6034</v>
      </c>
      <c r="L2075" t="s">
        <v>52</v>
      </c>
      <c r="M2075">
        <v>15203.965099999999</v>
      </c>
      <c r="N2075">
        <v>248</v>
      </c>
      <c r="O2075" t="s">
        <v>39</v>
      </c>
      <c r="P2075" t="s">
        <v>39</v>
      </c>
      <c r="Q2075" s="2">
        <v>44300</v>
      </c>
      <c r="R2075" t="s">
        <v>44</v>
      </c>
      <c r="S2075" t="s">
        <v>45</v>
      </c>
      <c r="T2075">
        <f>_xlfn.DAYS(Raw_data_US_healthcare[[#This Row],[Discharge Date]],Raw_data_US_healthcare[[#This Row],[Date of Admission]])</f>
        <v>30</v>
      </c>
    </row>
    <row r="2076" spans="1:20" x14ac:dyDescent="0.3">
      <c r="A2076" t="s">
        <v>26512</v>
      </c>
      <c r="B2076" t="s">
        <v>6035</v>
      </c>
      <c r="C2076">
        <v>42</v>
      </c>
      <c r="D2076" t="str">
        <f>IF(Raw_data_US_healthcare[[#This Row],[Age]]&lt;35,"Young",IF(Raw_data_US_healthcare[[#This Row],[Age]]&lt;60,"Middle","Senior"))</f>
        <v>Middle</v>
      </c>
      <c r="E2076" t="s">
        <v>26</v>
      </c>
      <c r="F2076" t="s">
        <v>27</v>
      </c>
      <c r="G2076" t="s">
        <v>27</v>
      </c>
      <c r="H2076" t="s">
        <v>26516</v>
      </c>
      <c r="I2076" s="2">
        <v>44967</v>
      </c>
      <c r="J2076" t="s">
        <v>6036</v>
      </c>
      <c r="K2076" t="s">
        <v>6037</v>
      </c>
      <c r="L2076" t="s">
        <v>52</v>
      </c>
      <c r="M2076">
        <v>32341.212500000001</v>
      </c>
      <c r="N2076">
        <v>207</v>
      </c>
      <c r="O2076" t="s">
        <v>39</v>
      </c>
      <c r="P2076" t="s">
        <v>39</v>
      </c>
      <c r="Q2076" s="2">
        <v>44971</v>
      </c>
      <c r="R2076" t="s">
        <v>23</v>
      </c>
      <c r="S2076" t="s">
        <v>24</v>
      </c>
      <c r="T2076">
        <f>_xlfn.DAYS(Raw_data_US_healthcare[[#This Row],[Discharge Date]],Raw_data_US_healthcare[[#This Row],[Date of Admission]])</f>
        <v>4</v>
      </c>
    </row>
    <row r="2077" spans="1:20" x14ac:dyDescent="0.3">
      <c r="A2077" t="s">
        <v>26511</v>
      </c>
      <c r="B2077" t="s">
        <v>6038</v>
      </c>
      <c r="C2077">
        <v>53</v>
      </c>
      <c r="D2077" t="str">
        <f>IF(Raw_data_US_healthcare[[#This Row],[Age]]&lt;35,"Young",IF(Raw_data_US_healthcare[[#This Row],[Age]]&lt;60,"Middle","Senior"))</f>
        <v>Middle</v>
      </c>
      <c r="E2077" t="s">
        <v>16</v>
      </c>
      <c r="F2077" t="s">
        <v>27</v>
      </c>
      <c r="G2077" t="s">
        <v>27</v>
      </c>
      <c r="H2077" t="s">
        <v>36</v>
      </c>
      <c r="I2077" s="2">
        <v>44829</v>
      </c>
      <c r="J2077" t="s">
        <v>6039</v>
      </c>
      <c r="K2077" t="s">
        <v>5108</v>
      </c>
      <c r="L2077" t="s">
        <v>60</v>
      </c>
      <c r="M2077">
        <v>6596.7696999999998</v>
      </c>
      <c r="N2077">
        <v>162</v>
      </c>
      <c r="O2077" t="s">
        <v>22</v>
      </c>
      <c r="P2077" t="s">
        <v>22</v>
      </c>
      <c r="Q2077" s="2">
        <v>44837</v>
      </c>
      <c r="R2077" t="s">
        <v>23</v>
      </c>
      <c r="S2077" t="s">
        <v>24</v>
      </c>
      <c r="T2077">
        <f>_xlfn.DAYS(Raw_data_US_healthcare[[#This Row],[Discharge Date]],Raw_data_US_healthcare[[#This Row],[Date of Admission]])</f>
        <v>8</v>
      </c>
    </row>
    <row r="2078" spans="1:20" x14ac:dyDescent="0.3">
      <c r="A2078" t="s">
        <v>26511</v>
      </c>
      <c r="B2078" t="s">
        <v>6040</v>
      </c>
      <c r="C2078">
        <v>30</v>
      </c>
      <c r="D2078" t="str">
        <f>IF(Raw_data_US_healthcare[[#This Row],[Age]]&lt;35,"Young",IF(Raw_data_US_healthcare[[#This Row],[Age]]&lt;60,"Middle","Senior"))</f>
        <v>Young</v>
      </c>
      <c r="E2078" t="s">
        <v>16</v>
      </c>
      <c r="F2078" t="s">
        <v>27</v>
      </c>
      <c r="G2078" t="s">
        <v>27</v>
      </c>
      <c r="H2078" t="s">
        <v>18</v>
      </c>
      <c r="I2078" s="2">
        <v>44412</v>
      </c>
      <c r="J2078" t="s">
        <v>6041</v>
      </c>
      <c r="K2078" t="s">
        <v>1498</v>
      </c>
      <c r="L2078" t="s">
        <v>31</v>
      </c>
      <c r="M2078">
        <v>48793.353000000003</v>
      </c>
      <c r="N2078">
        <v>229</v>
      </c>
      <c r="O2078" t="s">
        <v>43</v>
      </c>
      <c r="P2078" t="s">
        <v>43</v>
      </c>
      <c r="Q2078" s="2">
        <v>44424</v>
      </c>
      <c r="R2078" t="s">
        <v>83</v>
      </c>
      <c r="S2078" t="s">
        <v>33</v>
      </c>
      <c r="T2078">
        <f>_xlfn.DAYS(Raw_data_US_healthcare[[#This Row],[Discharge Date]],Raw_data_US_healthcare[[#This Row],[Date of Admission]])</f>
        <v>12</v>
      </c>
    </row>
    <row r="2079" spans="1:20" x14ac:dyDescent="0.3">
      <c r="A2079" t="s">
        <v>26512</v>
      </c>
      <c r="B2079" t="s">
        <v>6042</v>
      </c>
      <c r="C2079">
        <v>71</v>
      </c>
      <c r="D2079" t="str">
        <f>IF(Raw_data_US_healthcare[[#This Row],[Age]]&lt;35,"Young",IF(Raw_data_US_healthcare[[#This Row],[Age]]&lt;60,"Middle","Senior"))</f>
        <v>Senior</v>
      </c>
      <c r="E2079" t="s">
        <v>26</v>
      </c>
      <c r="F2079" t="s">
        <v>228</v>
      </c>
      <c r="G2079" t="s">
        <v>228</v>
      </c>
      <c r="H2079" t="s">
        <v>26516</v>
      </c>
      <c r="I2079" s="2">
        <v>43825</v>
      </c>
      <c r="J2079" t="s">
        <v>6043</v>
      </c>
      <c r="K2079" t="s">
        <v>6044</v>
      </c>
      <c r="L2079" t="s">
        <v>31</v>
      </c>
      <c r="M2079">
        <v>27136.643199999999</v>
      </c>
      <c r="N2079">
        <v>236</v>
      </c>
      <c r="O2079" t="s">
        <v>43</v>
      </c>
      <c r="P2079" t="s">
        <v>43</v>
      </c>
      <c r="Q2079" s="2">
        <v>43854</v>
      </c>
      <c r="R2079" t="s">
        <v>23</v>
      </c>
      <c r="S2079" t="s">
        <v>45</v>
      </c>
      <c r="T2079">
        <f>_xlfn.DAYS(Raw_data_US_healthcare[[#This Row],[Discharge Date]],Raw_data_US_healthcare[[#This Row],[Date of Admission]])</f>
        <v>29</v>
      </c>
    </row>
    <row r="2080" spans="1:20" x14ac:dyDescent="0.3">
      <c r="A2080" t="s">
        <v>26512</v>
      </c>
      <c r="B2080" t="s">
        <v>6045</v>
      </c>
      <c r="C2080">
        <v>64</v>
      </c>
      <c r="D2080" t="str">
        <f>IF(Raw_data_US_healthcare[[#This Row],[Age]]&lt;35,"Young",IF(Raw_data_US_healthcare[[#This Row],[Age]]&lt;60,"Middle","Senior"))</f>
        <v>Senior</v>
      </c>
      <c r="E2080" t="s">
        <v>26</v>
      </c>
      <c r="F2080" t="s">
        <v>62</v>
      </c>
      <c r="G2080" t="s">
        <v>62</v>
      </c>
      <c r="H2080" t="s">
        <v>26516</v>
      </c>
      <c r="I2080" s="2">
        <v>44904</v>
      </c>
      <c r="J2080" t="s">
        <v>6046</v>
      </c>
      <c r="K2080" t="s">
        <v>6047</v>
      </c>
      <c r="L2080" t="s">
        <v>60</v>
      </c>
      <c r="M2080">
        <v>32525.660800000001</v>
      </c>
      <c r="N2080">
        <v>449</v>
      </c>
      <c r="O2080" t="s">
        <v>43</v>
      </c>
      <c r="P2080" t="s">
        <v>43</v>
      </c>
      <c r="Q2080" s="2">
        <v>44910</v>
      </c>
      <c r="R2080" t="s">
        <v>83</v>
      </c>
      <c r="S2080" t="s">
        <v>45</v>
      </c>
      <c r="T2080">
        <f>_xlfn.DAYS(Raw_data_US_healthcare[[#This Row],[Discharge Date]],Raw_data_US_healthcare[[#This Row],[Date of Admission]])</f>
        <v>6</v>
      </c>
    </row>
    <row r="2081" spans="1:20" x14ac:dyDescent="0.3">
      <c r="A2081" t="s">
        <v>26512</v>
      </c>
      <c r="B2081" t="s">
        <v>6048</v>
      </c>
      <c r="C2081">
        <v>46</v>
      </c>
      <c r="D2081" t="str">
        <f>IF(Raw_data_US_healthcare[[#This Row],[Age]]&lt;35,"Young",IF(Raw_data_US_healthcare[[#This Row],[Age]]&lt;60,"Middle","Senior"))</f>
        <v>Middle</v>
      </c>
      <c r="E2081" t="s">
        <v>26</v>
      </c>
      <c r="F2081" t="s">
        <v>35</v>
      </c>
      <c r="G2081" t="s">
        <v>35</v>
      </c>
      <c r="H2081" t="s">
        <v>26516</v>
      </c>
      <c r="I2081" s="2">
        <v>44856</v>
      </c>
      <c r="J2081" t="s">
        <v>6049</v>
      </c>
      <c r="K2081" t="s">
        <v>6050</v>
      </c>
      <c r="L2081" t="s">
        <v>56</v>
      </c>
      <c r="M2081">
        <v>34010.746899999998</v>
      </c>
      <c r="N2081">
        <v>206</v>
      </c>
      <c r="O2081" t="s">
        <v>39</v>
      </c>
      <c r="P2081" t="s">
        <v>39</v>
      </c>
      <c r="Q2081" s="2">
        <v>44864</v>
      </c>
      <c r="R2081" t="s">
        <v>48</v>
      </c>
      <c r="S2081" t="s">
        <v>24</v>
      </c>
      <c r="T2081">
        <f>_xlfn.DAYS(Raw_data_US_healthcare[[#This Row],[Discharge Date]],Raw_data_US_healthcare[[#This Row],[Date of Admission]])</f>
        <v>8</v>
      </c>
    </row>
    <row r="2082" spans="1:20" x14ac:dyDescent="0.3">
      <c r="A2082" t="s">
        <v>26511</v>
      </c>
      <c r="B2082" t="s">
        <v>3179</v>
      </c>
      <c r="C2082">
        <v>37</v>
      </c>
      <c r="D2082" t="str">
        <f>IF(Raw_data_US_healthcare[[#This Row],[Age]]&lt;35,"Young",IF(Raw_data_US_healthcare[[#This Row],[Age]]&lt;60,"Middle","Senior"))</f>
        <v>Middle</v>
      </c>
      <c r="E2082" t="s">
        <v>16</v>
      </c>
      <c r="F2082" t="s">
        <v>62</v>
      </c>
      <c r="G2082" t="s">
        <v>62</v>
      </c>
      <c r="H2082" t="s">
        <v>36</v>
      </c>
      <c r="I2082" s="2">
        <v>44782</v>
      </c>
      <c r="J2082" t="s">
        <v>6051</v>
      </c>
      <c r="K2082" t="s">
        <v>6052</v>
      </c>
      <c r="L2082" t="s">
        <v>56</v>
      </c>
      <c r="M2082">
        <v>11952.01</v>
      </c>
      <c r="N2082">
        <v>299</v>
      </c>
      <c r="O2082" t="s">
        <v>43</v>
      </c>
      <c r="P2082" t="s">
        <v>43</v>
      </c>
      <c r="Q2082" s="2">
        <v>44804</v>
      </c>
      <c r="R2082" t="s">
        <v>44</v>
      </c>
      <c r="S2082" t="s">
        <v>33</v>
      </c>
      <c r="T2082">
        <f>_xlfn.DAYS(Raw_data_US_healthcare[[#This Row],[Discharge Date]],Raw_data_US_healthcare[[#This Row],[Date of Admission]])</f>
        <v>22</v>
      </c>
    </row>
    <row r="2083" spans="1:20" x14ac:dyDescent="0.3">
      <c r="A2083" t="s">
        <v>26512</v>
      </c>
      <c r="B2083" t="s">
        <v>6053</v>
      </c>
      <c r="C2083">
        <v>51</v>
      </c>
      <c r="D2083" t="str">
        <f>IF(Raw_data_US_healthcare[[#This Row],[Age]]&lt;35,"Young",IF(Raw_data_US_healthcare[[#This Row],[Age]]&lt;60,"Middle","Senior"))</f>
        <v>Middle</v>
      </c>
      <c r="E2083" t="s">
        <v>26</v>
      </c>
      <c r="F2083" t="s">
        <v>49</v>
      </c>
      <c r="G2083" t="s">
        <v>49</v>
      </c>
      <c r="H2083" t="s">
        <v>26514</v>
      </c>
      <c r="I2083" s="2">
        <v>45000</v>
      </c>
      <c r="J2083" t="s">
        <v>6054</v>
      </c>
      <c r="K2083" t="s">
        <v>6055</v>
      </c>
      <c r="L2083" t="s">
        <v>21</v>
      </c>
      <c r="M2083">
        <v>24119.478299999999</v>
      </c>
      <c r="N2083">
        <v>104</v>
      </c>
      <c r="O2083" t="s">
        <v>39</v>
      </c>
      <c r="P2083" t="s">
        <v>39</v>
      </c>
      <c r="Q2083" s="2">
        <v>45015</v>
      </c>
      <c r="R2083" t="s">
        <v>83</v>
      </c>
      <c r="S2083" t="s">
        <v>24</v>
      </c>
      <c r="T2083">
        <f>_xlfn.DAYS(Raw_data_US_healthcare[[#This Row],[Discharge Date]],Raw_data_US_healthcare[[#This Row],[Date of Admission]])</f>
        <v>15</v>
      </c>
    </row>
    <row r="2084" spans="1:20" x14ac:dyDescent="0.3">
      <c r="A2084" t="s">
        <v>26511</v>
      </c>
      <c r="B2084" t="s">
        <v>6056</v>
      </c>
      <c r="C2084">
        <v>72</v>
      </c>
      <c r="D2084" t="str">
        <f>IF(Raw_data_US_healthcare[[#This Row],[Age]]&lt;35,"Young",IF(Raw_data_US_healthcare[[#This Row],[Age]]&lt;60,"Middle","Senior"))</f>
        <v>Senior</v>
      </c>
      <c r="E2084" t="s">
        <v>16</v>
      </c>
      <c r="F2084" t="s">
        <v>228</v>
      </c>
      <c r="G2084" t="s">
        <v>228</v>
      </c>
      <c r="H2084" t="s">
        <v>28</v>
      </c>
      <c r="I2084" s="2">
        <v>43841</v>
      </c>
      <c r="J2084" t="s">
        <v>6057</v>
      </c>
      <c r="K2084" t="s">
        <v>2194</v>
      </c>
      <c r="L2084" t="s">
        <v>56</v>
      </c>
      <c r="M2084">
        <v>20824.433099999998</v>
      </c>
      <c r="N2084">
        <v>427</v>
      </c>
      <c r="O2084" t="s">
        <v>43</v>
      </c>
      <c r="P2084" t="s">
        <v>43</v>
      </c>
      <c r="Q2084" s="2">
        <v>43863</v>
      </c>
      <c r="R2084" t="s">
        <v>44</v>
      </c>
      <c r="S2084" t="s">
        <v>45</v>
      </c>
      <c r="T2084">
        <f>_xlfn.DAYS(Raw_data_US_healthcare[[#This Row],[Discharge Date]],Raw_data_US_healthcare[[#This Row],[Date of Admission]])</f>
        <v>22</v>
      </c>
    </row>
    <row r="2085" spans="1:20" x14ac:dyDescent="0.3">
      <c r="A2085" t="s">
        <v>26512</v>
      </c>
      <c r="B2085" t="s">
        <v>6058</v>
      </c>
      <c r="C2085">
        <v>26</v>
      </c>
      <c r="D2085" t="str">
        <f>IF(Raw_data_US_healthcare[[#This Row],[Age]]&lt;35,"Young",IF(Raw_data_US_healthcare[[#This Row],[Age]]&lt;60,"Middle","Senior"))</f>
        <v>Young</v>
      </c>
      <c r="E2085" t="s">
        <v>26</v>
      </c>
      <c r="F2085" t="s">
        <v>27</v>
      </c>
      <c r="G2085" t="s">
        <v>27</v>
      </c>
      <c r="H2085" t="s">
        <v>28</v>
      </c>
      <c r="I2085" s="2">
        <v>44331</v>
      </c>
      <c r="J2085" t="s">
        <v>6059</v>
      </c>
      <c r="K2085" t="s">
        <v>6060</v>
      </c>
      <c r="L2085" t="s">
        <v>52</v>
      </c>
      <c r="M2085">
        <v>2725.0396000000001</v>
      </c>
      <c r="N2085">
        <v>417</v>
      </c>
      <c r="O2085" t="s">
        <v>39</v>
      </c>
      <c r="P2085" t="s">
        <v>39</v>
      </c>
      <c r="Q2085" s="2">
        <v>44359</v>
      </c>
      <c r="R2085" t="s">
        <v>44</v>
      </c>
      <c r="S2085" t="s">
        <v>24</v>
      </c>
      <c r="T2085">
        <f>_xlfn.DAYS(Raw_data_US_healthcare[[#This Row],[Discharge Date]],Raw_data_US_healthcare[[#This Row],[Date of Admission]])</f>
        <v>28</v>
      </c>
    </row>
    <row r="2086" spans="1:20" x14ac:dyDescent="0.3">
      <c r="A2086" t="s">
        <v>26512</v>
      </c>
      <c r="B2086" t="s">
        <v>6061</v>
      </c>
      <c r="C2086">
        <v>33</v>
      </c>
      <c r="D2086" t="str">
        <f>IF(Raw_data_US_healthcare[[#This Row],[Age]]&lt;35,"Young",IF(Raw_data_US_healthcare[[#This Row],[Age]]&lt;60,"Middle","Senior"))</f>
        <v>Young</v>
      </c>
      <c r="E2086" t="s">
        <v>26</v>
      </c>
      <c r="F2086" t="s">
        <v>17</v>
      </c>
      <c r="G2086" t="s">
        <v>17</v>
      </c>
      <c r="H2086" t="s">
        <v>26516</v>
      </c>
      <c r="I2086" s="2">
        <v>44102</v>
      </c>
      <c r="J2086" t="s">
        <v>6062</v>
      </c>
      <c r="K2086" t="s">
        <v>6063</v>
      </c>
      <c r="L2086" t="s">
        <v>52</v>
      </c>
      <c r="M2086">
        <v>28772.060600000001</v>
      </c>
      <c r="N2086">
        <v>305</v>
      </c>
      <c r="O2086" t="s">
        <v>43</v>
      </c>
      <c r="P2086" t="s">
        <v>43</v>
      </c>
      <c r="Q2086" s="2">
        <v>44110</v>
      </c>
      <c r="R2086" t="s">
        <v>23</v>
      </c>
      <c r="S2086" t="s">
        <v>24</v>
      </c>
      <c r="T2086">
        <f>_xlfn.DAYS(Raw_data_US_healthcare[[#This Row],[Discharge Date]],Raw_data_US_healthcare[[#This Row],[Date of Admission]])</f>
        <v>8</v>
      </c>
    </row>
    <row r="2087" spans="1:20" x14ac:dyDescent="0.3">
      <c r="A2087" t="s">
        <v>26511</v>
      </c>
      <c r="B2087" t="s">
        <v>6064</v>
      </c>
      <c r="C2087">
        <v>32</v>
      </c>
      <c r="D2087" t="str">
        <f>IF(Raw_data_US_healthcare[[#This Row],[Age]]&lt;35,"Young",IF(Raw_data_US_healthcare[[#This Row],[Age]]&lt;60,"Middle","Senior"))</f>
        <v>Young</v>
      </c>
      <c r="E2087" t="s">
        <v>16</v>
      </c>
      <c r="F2087" t="s">
        <v>35</v>
      </c>
      <c r="G2087" t="s">
        <v>35</v>
      </c>
      <c r="H2087" t="s">
        <v>18</v>
      </c>
      <c r="I2087" s="2">
        <v>44821</v>
      </c>
      <c r="J2087" t="s">
        <v>6065</v>
      </c>
      <c r="K2087" t="s">
        <v>5993</v>
      </c>
      <c r="L2087" t="s">
        <v>31</v>
      </c>
      <c r="M2087">
        <v>40160.525900000001</v>
      </c>
      <c r="N2087">
        <v>452</v>
      </c>
      <c r="O2087" t="s">
        <v>43</v>
      </c>
      <c r="P2087" t="s">
        <v>43</v>
      </c>
      <c r="Q2087" s="2">
        <v>44847</v>
      </c>
      <c r="R2087" t="s">
        <v>44</v>
      </c>
      <c r="S2087" t="s">
        <v>33</v>
      </c>
      <c r="T2087">
        <f>_xlfn.DAYS(Raw_data_US_healthcare[[#This Row],[Discharge Date]],Raw_data_US_healthcare[[#This Row],[Date of Admission]])</f>
        <v>26</v>
      </c>
    </row>
    <row r="2088" spans="1:20" x14ac:dyDescent="0.3">
      <c r="A2088" t="s">
        <v>26512</v>
      </c>
      <c r="B2088" t="s">
        <v>6066</v>
      </c>
      <c r="C2088">
        <v>80</v>
      </c>
      <c r="D2088" t="str">
        <f>IF(Raw_data_US_healthcare[[#This Row],[Age]]&lt;35,"Young",IF(Raw_data_US_healthcare[[#This Row],[Age]]&lt;60,"Middle","Senior"))</f>
        <v>Senior</v>
      </c>
      <c r="E2088" t="s">
        <v>26</v>
      </c>
      <c r="F2088" t="s">
        <v>35</v>
      </c>
      <c r="G2088" t="s">
        <v>35</v>
      </c>
      <c r="H2088" t="s">
        <v>28</v>
      </c>
      <c r="I2088" s="2">
        <v>43939</v>
      </c>
      <c r="J2088" t="s">
        <v>6067</v>
      </c>
      <c r="K2088" t="s">
        <v>6068</v>
      </c>
      <c r="L2088" t="s">
        <v>60</v>
      </c>
      <c r="M2088">
        <v>22917.402900000001</v>
      </c>
      <c r="N2088">
        <v>499</v>
      </c>
      <c r="O2088" t="s">
        <v>22</v>
      </c>
      <c r="P2088" t="s">
        <v>22</v>
      </c>
      <c r="Q2088" s="2">
        <v>43945</v>
      </c>
      <c r="R2088" t="s">
        <v>83</v>
      </c>
      <c r="S2088" t="s">
        <v>33</v>
      </c>
      <c r="T2088">
        <f>_xlfn.DAYS(Raw_data_US_healthcare[[#This Row],[Discharge Date]],Raw_data_US_healthcare[[#This Row],[Date of Admission]])</f>
        <v>6</v>
      </c>
    </row>
    <row r="2089" spans="1:20" x14ac:dyDescent="0.3">
      <c r="A2089" t="s">
        <v>26511</v>
      </c>
      <c r="B2089" t="s">
        <v>6069</v>
      </c>
      <c r="C2089">
        <v>27</v>
      </c>
      <c r="D2089" t="str">
        <f>IF(Raw_data_US_healthcare[[#This Row],[Age]]&lt;35,"Young",IF(Raw_data_US_healthcare[[#This Row],[Age]]&lt;60,"Middle","Senior"))</f>
        <v>Young</v>
      </c>
      <c r="E2089" t="s">
        <v>16</v>
      </c>
      <c r="F2089" t="s">
        <v>88</v>
      </c>
      <c r="G2089" t="s">
        <v>88</v>
      </c>
      <c r="H2089" t="s">
        <v>26514</v>
      </c>
      <c r="I2089" s="2">
        <v>43799</v>
      </c>
      <c r="J2089" t="s">
        <v>6070</v>
      </c>
      <c r="K2089" t="s">
        <v>6071</v>
      </c>
      <c r="L2089" t="s">
        <v>60</v>
      </c>
      <c r="M2089">
        <v>27426.381700000002</v>
      </c>
      <c r="N2089">
        <v>487</v>
      </c>
      <c r="O2089" t="s">
        <v>22</v>
      </c>
      <c r="P2089" t="s">
        <v>22</v>
      </c>
      <c r="Q2089" s="2">
        <v>43818</v>
      </c>
      <c r="R2089" t="s">
        <v>44</v>
      </c>
      <c r="S2089" t="s">
        <v>33</v>
      </c>
      <c r="T2089">
        <f>_xlfn.DAYS(Raw_data_US_healthcare[[#This Row],[Discharge Date]],Raw_data_US_healthcare[[#This Row],[Date of Admission]])</f>
        <v>19</v>
      </c>
    </row>
    <row r="2090" spans="1:20" x14ac:dyDescent="0.3">
      <c r="A2090" t="s">
        <v>26512</v>
      </c>
      <c r="B2090" t="s">
        <v>6072</v>
      </c>
      <c r="C2090">
        <v>48</v>
      </c>
      <c r="D2090" t="str">
        <f>IF(Raw_data_US_healthcare[[#This Row],[Age]]&lt;35,"Young",IF(Raw_data_US_healthcare[[#This Row],[Age]]&lt;60,"Middle","Senior"))</f>
        <v>Middle</v>
      </c>
      <c r="E2090" t="s">
        <v>26</v>
      </c>
      <c r="F2090" t="s">
        <v>17</v>
      </c>
      <c r="G2090" t="s">
        <v>17</v>
      </c>
      <c r="H2090" t="s">
        <v>36</v>
      </c>
      <c r="I2090" s="2">
        <v>43407</v>
      </c>
      <c r="J2090" t="s">
        <v>1607</v>
      </c>
      <c r="K2090" t="s">
        <v>6073</v>
      </c>
      <c r="L2090" t="s">
        <v>60</v>
      </c>
      <c r="M2090">
        <v>13307.781199999999</v>
      </c>
      <c r="N2090">
        <v>357</v>
      </c>
      <c r="O2090" t="s">
        <v>22</v>
      </c>
      <c r="P2090" t="s">
        <v>22</v>
      </c>
      <c r="Q2090" s="2">
        <v>43411</v>
      </c>
      <c r="R2090" t="s">
        <v>48</v>
      </c>
      <c r="S2090" t="s">
        <v>45</v>
      </c>
      <c r="T2090">
        <f>_xlfn.DAYS(Raw_data_US_healthcare[[#This Row],[Discharge Date]],Raw_data_US_healthcare[[#This Row],[Date of Admission]])</f>
        <v>4</v>
      </c>
    </row>
    <row r="2091" spans="1:20" x14ac:dyDescent="0.3">
      <c r="A2091" t="s">
        <v>26511</v>
      </c>
      <c r="B2091" t="s">
        <v>6074</v>
      </c>
      <c r="C2091">
        <v>79</v>
      </c>
      <c r="D2091" t="str">
        <f>IF(Raw_data_US_healthcare[[#This Row],[Age]]&lt;35,"Young",IF(Raw_data_US_healthcare[[#This Row],[Age]]&lt;60,"Middle","Senior"))</f>
        <v>Senior</v>
      </c>
      <c r="E2091" t="s">
        <v>16</v>
      </c>
      <c r="F2091" t="s">
        <v>49</v>
      </c>
      <c r="G2091" t="s">
        <v>49</v>
      </c>
      <c r="H2091" t="s">
        <v>26514</v>
      </c>
      <c r="I2091" s="2">
        <v>44615</v>
      </c>
      <c r="J2091" t="s">
        <v>6075</v>
      </c>
      <c r="K2091" t="s">
        <v>2305</v>
      </c>
      <c r="L2091" t="s">
        <v>31</v>
      </c>
      <c r="M2091">
        <v>37416.974800000004</v>
      </c>
      <c r="N2091">
        <v>223</v>
      </c>
      <c r="O2091" t="s">
        <v>22</v>
      </c>
      <c r="P2091" t="s">
        <v>22</v>
      </c>
      <c r="Q2091" s="2">
        <v>44623</v>
      </c>
      <c r="R2091" t="s">
        <v>48</v>
      </c>
      <c r="S2091" t="s">
        <v>45</v>
      </c>
      <c r="T2091">
        <f>_xlfn.DAYS(Raw_data_US_healthcare[[#This Row],[Discharge Date]],Raw_data_US_healthcare[[#This Row],[Date of Admission]])</f>
        <v>8</v>
      </c>
    </row>
    <row r="2092" spans="1:20" x14ac:dyDescent="0.3">
      <c r="A2092" t="s">
        <v>26512</v>
      </c>
      <c r="B2092" t="s">
        <v>1735</v>
      </c>
      <c r="C2092">
        <v>26</v>
      </c>
      <c r="D2092" t="str">
        <f>IF(Raw_data_US_healthcare[[#This Row],[Age]]&lt;35,"Young",IF(Raw_data_US_healthcare[[#This Row],[Age]]&lt;60,"Middle","Senior"))</f>
        <v>Young</v>
      </c>
      <c r="E2092" t="s">
        <v>26</v>
      </c>
      <c r="F2092" t="s">
        <v>228</v>
      </c>
      <c r="G2092" t="s">
        <v>228</v>
      </c>
      <c r="H2092" t="s">
        <v>28</v>
      </c>
      <c r="I2092" s="2">
        <v>44937</v>
      </c>
      <c r="J2092" t="s">
        <v>6076</v>
      </c>
      <c r="K2092" t="s">
        <v>6077</v>
      </c>
      <c r="L2092" t="s">
        <v>60</v>
      </c>
      <c r="M2092">
        <v>25688.672399999999</v>
      </c>
      <c r="N2092">
        <v>255</v>
      </c>
      <c r="O2092" t="s">
        <v>39</v>
      </c>
      <c r="P2092" t="s">
        <v>39</v>
      </c>
      <c r="Q2092" s="2">
        <v>44952</v>
      </c>
      <c r="R2092" t="s">
        <v>32</v>
      </c>
      <c r="S2092" t="s">
        <v>33</v>
      </c>
      <c r="T2092">
        <f>_xlfn.DAYS(Raw_data_US_healthcare[[#This Row],[Discharge Date]],Raw_data_US_healthcare[[#This Row],[Date of Admission]])</f>
        <v>15</v>
      </c>
    </row>
    <row r="2093" spans="1:20" x14ac:dyDescent="0.3">
      <c r="A2093" t="s">
        <v>26512</v>
      </c>
      <c r="B2093" t="s">
        <v>6078</v>
      </c>
      <c r="C2093">
        <v>72</v>
      </c>
      <c r="D2093" t="str">
        <f>IF(Raw_data_US_healthcare[[#This Row],[Age]]&lt;35,"Young",IF(Raw_data_US_healthcare[[#This Row],[Age]]&lt;60,"Middle","Senior"))</f>
        <v>Senior</v>
      </c>
      <c r="E2093" t="s">
        <v>26</v>
      </c>
      <c r="F2093" t="s">
        <v>113</v>
      </c>
      <c r="G2093" t="s">
        <v>113</v>
      </c>
      <c r="H2093" t="s">
        <v>28</v>
      </c>
      <c r="I2093" s="2">
        <v>44573</v>
      </c>
      <c r="J2093" t="s">
        <v>751</v>
      </c>
      <c r="K2093" t="s">
        <v>6079</v>
      </c>
      <c r="L2093" t="s">
        <v>52</v>
      </c>
      <c r="M2093">
        <v>22427.116399999999</v>
      </c>
      <c r="N2093">
        <v>356</v>
      </c>
      <c r="O2093" t="s">
        <v>22</v>
      </c>
      <c r="P2093" t="s">
        <v>22</v>
      </c>
      <c r="Q2093" s="2">
        <v>44595</v>
      </c>
      <c r="R2093" t="s">
        <v>48</v>
      </c>
      <c r="S2093" t="s">
        <v>45</v>
      </c>
      <c r="T2093">
        <f>_xlfn.DAYS(Raw_data_US_healthcare[[#This Row],[Discharge Date]],Raw_data_US_healthcare[[#This Row],[Date of Admission]])</f>
        <v>22</v>
      </c>
    </row>
    <row r="2094" spans="1:20" x14ac:dyDescent="0.3">
      <c r="A2094" t="s">
        <v>26512</v>
      </c>
      <c r="B2094" t="s">
        <v>6080</v>
      </c>
      <c r="C2094">
        <v>67</v>
      </c>
      <c r="D2094" t="str">
        <f>IF(Raw_data_US_healthcare[[#This Row],[Age]]&lt;35,"Young",IF(Raw_data_US_healthcare[[#This Row],[Age]]&lt;60,"Middle","Senior"))</f>
        <v>Senior</v>
      </c>
      <c r="E2094" t="s">
        <v>26</v>
      </c>
      <c r="F2094" t="s">
        <v>17</v>
      </c>
      <c r="G2094" t="s">
        <v>17</v>
      </c>
      <c r="H2094" t="s">
        <v>26514</v>
      </c>
      <c r="I2094" s="2">
        <v>43798</v>
      </c>
      <c r="J2094" t="s">
        <v>6081</v>
      </c>
      <c r="K2094" t="s">
        <v>683</v>
      </c>
      <c r="L2094" t="s">
        <v>21</v>
      </c>
      <c r="M2094">
        <v>35938.610099999998</v>
      </c>
      <c r="N2094">
        <v>442</v>
      </c>
      <c r="O2094" t="s">
        <v>22</v>
      </c>
      <c r="P2094" t="s">
        <v>22</v>
      </c>
      <c r="Q2094" s="2">
        <v>43818</v>
      </c>
      <c r="R2094" t="s">
        <v>44</v>
      </c>
      <c r="S2094" t="s">
        <v>45</v>
      </c>
      <c r="T2094">
        <f>_xlfn.DAYS(Raw_data_US_healthcare[[#This Row],[Discharge Date]],Raw_data_US_healthcare[[#This Row],[Date of Admission]])</f>
        <v>20</v>
      </c>
    </row>
    <row r="2095" spans="1:20" x14ac:dyDescent="0.3">
      <c r="A2095" t="s">
        <v>26512</v>
      </c>
      <c r="B2095" t="s">
        <v>6082</v>
      </c>
      <c r="C2095">
        <v>66</v>
      </c>
      <c r="D2095" t="str">
        <f>IF(Raw_data_US_healthcare[[#This Row],[Age]]&lt;35,"Young",IF(Raw_data_US_healthcare[[#This Row],[Age]]&lt;60,"Middle","Senior"))</f>
        <v>Senior</v>
      </c>
      <c r="E2095" t="s">
        <v>26</v>
      </c>
      <c r="F2095" t="s">
        <v>17</v>
      </c>
      <c r="G2095" t="s">
        <v>17</v>
      </c>
      <c r="H2095" t="s">
        <v>28</v>
      </c>
      <c r="I2095" s="2">
        <v>44693</v>
      </c>
      <c r="J2095" t="s">
        <v>6083</v>
      </c>
      <c r="K2095" t="s">
        <v>6084</v>
      </c>
      <c r="L2095" t="s">
        <v>52</v>
      </c>
      <c r="M2095">
        <v>42037.9274</v>
      </c>
      <c r="N2095">
        <v>142</v>
      </c>
      <c r="O2095" t="s">
        <v>43</v>
      </c>
      <c r="P2095" t="s">
        <v>43</v>
      </c>
      <c r="Q2095" s="2">
        <v>44707</v>
      </c>
      <c r="R2095" t="s">
        <v>23</v>
      </c>
      <c r="S2095" t="s">
        <v>45</v>
      </c>
      <c r="T2095">
        <f>_xlfn.DAYS(Raw_data_US_healthcare[[#This Row],[Discharge Date]],Raw_data_US_healthcare[[#This Row],[Date of Admission]])</f>
        <v>14</v>
      </c>
    </row>
    <row r="2096" spans="1:20" x14ac:dyDescent="0.3">
      <c r="A2096" t="s">
        <v>26511</v>
      </c>
      <c r="B2096" t="s">
        <v>6085</v>
      </c>
      <c r="C2096">
        <v>84</v>
      </c>
      <c r="D2096" t="str">
        <f>IF(Raw_data_US_healthcare[[#This Row],[Age]]&lt;35,"Young",IF(Raw_data_US_healthcare[[#This Row],[Age]]&lt;60,"Middle","Senior"))</f>
        <v>Senior</v>
      </c>
      <c r="E2096" t="s">
        <v>16</v>
      </c>
      <c r="F2096" t="s">
        <v>62</v>
      </c>
      <c r="G2096" t="s">
        <v>62</v>
      </c>
      <c r="H2096" t="s">
        <v>28</v>
      </c>
      <c r="I2096" s="2">
        <v>44343</v>
      </c>
      <c r="J2096" t="s">
        <v>6086</v>
      </c>
      <c r="K2096" t="s">
        <v>6087</v>
      </c>
      <c r="L2096" t="s">
        <v>21</v>
      </c>
      <c r="M2096">
        <v>33371.610999999997</v>
      </c>
      <c r="N2096">
        <v>298</v>
      </c>
      <c r="O2096" t="s">
        <v>43</v>
      </c>
      <c r="P2096" t="s">
        <v>43</v>
      </c>
      <c r="Q2096" s="2">
        <v>44357</v>
      </c>
      <c r="R2096" t="s">
        <v>83</v>
      </c>
      <c r="S2096" t="s">
        <v>33</v>
      </c>
      <c r="T2096">
        <f>_xlfn.DAYS(Raw_data_US_healthcare[[#This Row],[Discharge Date]],Raw_data_US_healthcare[[#This Row],[Date of Admission]])</f>
        <v>14</v>
      </c>
    </row>
    <row r="2097" spans="1:20" x14ac:dyDescent="0.3">
      <c r="A2097" t="s">
        <v>26511</v>
      </c>
      <c r="B2097" t="s">
        <v>1239</v>
      </c>
      <c r="C2097">
        <v>34</v>
      </c>
      <c r="D2097" t="str">
        <f>IF(Raw_data_US_healthcare[[#This Row],[Age]]&lt;35,"Young",IF(Raw_data_US_healthcare[[#This Row],[Age]]&lt;60,"Middle","Senior"))</f>
        <v>Young</v>
      </c>
      <c r="E2097" t="s">
        <v>16</v>
      </c>
      <c r="F2097" t="s">
        <v>228</v>
      </c>
      <c r="G2097" t="s">
        <v>228</v>
      </c>
      <c r="H2097" t="s">
        <v>69</v>
      </c>
      <c r="I2097" s="2">
        <v>44741</v>
      </c>
      <c r="J2097" t="s">
        <v>6088</v>
      </c>
      <c r="K2097" t="s">
        <v>6089</v>
      </c>
      <c r="L2097" t="s">
        <v>31</v>
      </c>
      <c r="M2097">
        <v>60342.299899999998</v>
      </c>
      <c r="N2097">
        <v>224</v>
      </c>
      <c r="O2097" t="s">
        <v>43</v>
      </c>
      <c r="P2097" t="s">
        <v>43</v>
      </c>
      <c r="Q2097" s="2">
        <v>44771</v>
      </c>
      <c r="R2097" t="s">
        <v>32</v>
      </c>
      <c r="S2097" t="s">
        <v>24</v>
      </c>
      <c r="T2097">
        <f>_xlfn.DAYS(Raw_data_US_healthcare[[#This Row],[Discharge Date]],Raw_data_US_healthcare[[#This Row],[Date of Admission]])</f>
        <v>30</v>
      </c>
    </row>
    <row r="2098" spans="1:20" x14ac:dyDescent="0.3">
      <c r="A2098" t="s">
        <v>26511</v>
      </c>
      <c r="B2098" t="s">
        <v>6090</v>
      </c>
      <c r="C2098">
        <v>82</v>
      </c>
      <c r="D2098" t="str">
        <f>IF(Raw_data_US_healthcare[[#This Row],[Age]]&lt;35,"Young",IF(Raw_data_US_healthcare[[#This Row],[Age]]&lt;60,"Middle","Senior"))</f>
        <v>Senior</v>
      </c>
      <c r="E2098" t="s">
        <v>16</v>
      </c>
      <c r="F2098" t="s">
        <v>17</v>
      </c>
      <c r="G2098" t="s">
        <v>17</v>
      </c>
      <c r="H2098" t="s">
        <v>26514</v>
      </c>
      <c r="I2098" s="2">
        <v>44036</v>
      </c>
      <c r="J2098" t="s">
        <v>6091</v>
      </c>
      <c r="K2098" t="s">
        <v>6092</v>
      </c>
      <c r="L2098" t="s">
        <v>21</v>
      </c>
      <c r="M2098">
        <v>8586.0755000000008</v>
      </c>
      <c r="N2098">
        <v>456</v>
      </c>
      <c r="O2098" t="s">
        <v>22</v>
      </c>
      <c r="P2098" t="s">
        <v>22</v>
      </c>
      <c r="Q2098" s="2">
        <v>44042</v>
      </c>
      <c r="R2098" t="s">
        <v>83</v>
      </c>
      <c r="S2098" t="s">
        <v>24</v>
      </c>
      <c r="T2098">
        <f>_xlfn.DAYS(Raw_data_US_healthcare[[#This Row],[Discharge Date]],Raw_data_US_healthcare[[#This Row],[Date of Admission]])</f>
        <v>6</v>
      </c>
    </row>
    <row r="2099" spans="1:20" x14ac:dyDescent="0.3">
      <c r="A2099" t="s">
        <v>26512</v>
      </c>
      <c r="B2099" t="s">
        <v>6093</v>
      </c>
      <c r="C2099">
        <v>55</v>
      </c>
      <c r="D2099" t="str">
        <f>IF(Raw_data_US_healthcare[[#This Row],[Age]]&lt;35,"Young",IF(Raw_data_US_healthcare[[#This Row],[Age]]&lt;60,"Middle","Senior"))</f>
        <v>Middle</v>
      </c>
      <c r="E2099" t="s">
        <v>26</v>
      </c>
      <c r="F2099" t="s">
        <v>228</v>
      </c>
      <c r="G2099" t="s">
        <v>228</v>
      </c>
      <c r="H2099" t="s">
        <v>36</v>
      </c>
      <c r="I2099" s="2">
        <v>43608</v>
      </c>
      <c r="J2099" t="s">
        <v>6094</v>
      </c>
      <c r="K2099" t="s">
        <v>6095</v>
      </c>
      <c r="L2099" t="s">
        <v>60</v>
      </c>
      <c r="M2099">
        <v>17890.537899999999</v>
      </c>
      <c r="N2099">
        <v>199</v>
      </c>
      <c r="O2099" t="s">
        <v>43</v>
      </c>
      <c r="P2099" t="s">
        <v>43</v>
      </c>
      <c r="Q2099" s="2">
        <v>43631</v>
      </c>
      <c r="R2099" t="s">
        <v>83</v>
      </c>
      <c r="S2099" t="s">
        <v>45</v>
      </c>
      <c r="T2099">
        <f>_xlfn.DAYS(Raw_data_US_healthcare[[#This Row],[Discharge Date]],Raw_data_US_healthcare[[#This Row],[Date of Admission]])</f>
        <v>23</v>
      </c>
    </row>
    <row r="2100" spans="1:20" x14ac:dyDescent="0.3">
      <c r="A2100" t="s">
        <v>26512</v>
      </c>
      <c r="B2100" t="s">
        <v>6096</v>
      </c>
      <c r="C2100">
        <v>50</v>
      </c>
      <c r="D2100" t="str">
        <f>IF(Raw_data_US_healthcare[[#This Row],[Age]]&lt;35,"Young",IF(Raw_data_US_healthcare[[#This Row],[Age]]&lt;60,"Middle","Senior"))</f>
        <v>Middle</v>
      </c>
      <c r="E2100" t="s">
        <v>26</v>
      </c>
      <c r="F2100" t="s">
        <v>113</v>
      </c>
      <c r="G2100" t="s">
        <v>113</v>
      </c>
      <c r="H2100" t="s">
        <v>18</v>
      </c>
      <c r="I2100" s="2">
        <v>44908</v>
      </c>
      <c r="J2100" t="s">
        <v>6097</v>
      </c>
      <c r="K2100" t="s">
        <v>6098</v>
      </c>
      <c r="L2100" t="s">
        <v>21</v>
      </c>
      <c r="M2100">
        <v>45392.017800000001</v>
      </c>
      <c r="N2100">
        <v>374</v>
      </c>
      <c r="O2100" t="s">
        <v>39</v>
      </c>
      <c r="P2100" t="s">
        <v>39</v>
      </c>
      <c r="Q2100" s="2">
        <v>44909</v>
      </c>
      <c r="R2100" t="s">
        <v>23</v>
      </c>
      <c r="S2100" t="s">
        <v>45</v>
      </c>
      <c r="T2100">
        <f>_xlfn.DAYS(Raw_data_US_healthcare[[#This Row],[Discharge Date]],Raw_data_US_healthcare[[#This Row],[Date of Admission]])</f>
        <v>1</v>
      </c>
    </row>
    <row r="2101" spans="1:20" x14ac:dyDescent="0.3">
      <c r="A2101" t="s">
        <v>26511</v>
      </c>
      <c r="B2101" t="s">
        <v>1116</v>
      </c>
      <c r="C2101">
        <v>39</v>
      </c>
      <c r="D2101" t="str">
        <f>IF(Raw_data_US_healthcare[[#This Row],[Age]]&lt;35,"Young",IF(Raw_data_US_healthcare[[#This Row],[Age]]&lt;60,"Middle","Senior"))</f>
        <v>Middle</v>
      </c>
      <c r="E2101" t="s">
        <v>16</v>
      </c>
      <c r="F2101" t="s">
        <v>27</v>
      </c>
      <c r="G2101" t="s">
        <v>27</v>
      </c>
      <c r="H2101" t="s">
        <v>18</v>
      </c>
      <c r="I2101" s="2">
        <v>43795</v>
      </c>
      <c r="J2101" t="s">
        <v>6099</v>
      </c>
      <c r="K2101" t="s">
        <v>6100</v>
      </c>
      <c r="L2101" t="s">
        <v>31</v>
      </c>
      <c r="M2101">
        <v>47590.216200000003</v>
      </c>
      <c r="N2101">
        <v>162</v>
      </c>
      <c r="O2101" t="s">
        <v>39</v>
      </c>
      <c r="P2101" t="s">
        <v>39</v>
      </c>
      <c r="Q2101" s="2">
        <v>43803</v>
      </c>
      <c r="R2101" t="s">
        <v>32</v>
      </c>
      <c r="S2101" t="s">
        <v>24</v>
      </c>
      <c r="T2101">
        <f>_xlfn.DAYS(Raw_data_US_healthcare[[#This Row],[Discharge Date]],Raw_data_US_healthcare[[#This Row],[Date of Admission]])</f>
        <v>8</v>
      </c>
    </row>
    <row r="2102" spans="1:20" x14ac:dyDescent="0.3">
      <c r="A2102" t="s">
        <v>26512</v>
      </c>
      <c r="B2102" t="s">
        <v>6101</v>
      </c>
      <c r="C2102">
        <v>70</v>
      </c>
      <c r="D2102" t="str">
        <f>IF(Raw_data_US_healthcare[[#This Row],[Age]]&lt;35,"Young",IF(Raw_data_US_healthcare[[#This Row],[Age]]&lt;60,"Middle","Senior"))</f>
        <v>Senior</v>
      </c>
      <c r="E2102" t="s">
        <v>26</v>
      </c>
      <c r="F2102" t="s">
        <v>88</v>
      </c>
      <c r="G2102" t="s">
        <v>88</v>
      </c>
      <c r="H2102" t="s">
        <v>26516</v>
      </c>
      <c r="I2102" s="2">
        <v>43720</v>
      </c>
      <c r="J2102" t="s">
        <v>6102</v>
      </c>
      <c r="K2102" t="s">
        <v>6103</v>
      </c>
      <c r="L2102" t="s">
        <v>21</v>
      </c>
      <c r="M2102">
        <v>18099.449400000001</v>
      </c>
      <c r="N2102">
        <v>297</v>
      </c>
      <c r="O2102" t="s">
        <v>43</v>
      </c>
      <c r="P2102" t="s">
        <v>43</v>
      </c>
      <c r="Q2102" s="2">
        <v>43744</v>
      </c>
      <c r="R2102" t="s">
        <v>23</v>
      </c>
      <c r="S2102" t="s">
        <v>33</v>
      </c>
      <c r="T2102">
        <f>_xlfn.DAYS(Raw_data_US_healthcare[[#This Row],[Discharge Date]],Raw_data_US_healthcare[[#This Row],[Date of Admission]])</f>
        <v>24</v>
      </c>
    </row>
    <row r="2103" spans="1:20" x14ac:dyDescent="0.3">
      <c r="A2103" t="s">
        <v>26511</v>
      </c>
      <c r="B2103" t="s">
        <v>6104</v>
      </c>
      <c r="C2103">
        <v>52</v>
      </c>
      <c r="D2103" t="str">
        <f>IF(Raw_data_US_healthcare[[#This Row],[Age]]&lt;35,"Young",IF(Raw_data_US_healthcare[[#This Row],[Age]]&lt;60,"Middle","Senior"))</f>
        <v>Middle</v>
      </c>
      <c r="E2103" t="s">
        <v>16</v>
      </c>
      <c r="F2103" t="s">
        <v>35</v>
      </c>
      <c r="G2103" t="s">
        <v>35</v>
      </c>
      <c r="H2103" t="s">
        <v>26516</v>
      </c>
      <c r="I2103" s="2">
        <v>45195</v>
      </c>
      <c r="J2103" t="s">
        <v>6105</v>
      </c>
      <c r="K2103" t="s">
        <v>6106</v>
      </c>
      <c r="L2103" t="s">
        <v>21</v>
      </c>
      <c r="M2103">
        <v>26919.196800000002</v>
      </c>
      <c r="N2103">
        <v>196</v>
      </c>
      <c r="O2103" t="s">
        <v>43</v>
      </c>
      <c r="P2103" t="s">
        <v>43</v>
      </c>
      <c r="Q2103" s="2">
        <v>45198</v>
      </c>
      <c r="R2103" t="s">
        <v>48</v>
      </c>
      <c r="S2103" t="s">
        <v>45</v>
      </c>
      <c r="T2103">
        <f>_xlfn.DAYS(Raw_data_US_healthcare[[#This Row],[Discharge Date]],Raw_data_US_healthcare[[#This Row],[Date of Admission]])</f>
        <v>3</v>
      </c>
    </row>
    <row r="2104" spans="1:20" x14ac:dyDescent="0.3">
      <c r="A2104" t="s">
        <v>26512</v>
      </c>
      <c r="B2104" t="s">
        <v>6107</v>
      </c>
      <c r="C2104">
        <v>61</v>
      </c>
      <c r="D2104" t="str">
        <f>IF(Raw_data_US_healthcare[[#This Row],[Age]]&lt;35,"Young",IF(Raw_data_US_healthcare[[#This Row],[Age]]&lt;60,"Middle","Senior"))</f>
        <v>Senior</v>
      </c>
      <c r="E2104" t="s">
        <v>26</v>
      </c>
      <c r="F2104" t="s">
        <v>27</v>
      </c>
      <c r="G2104" t="s">
        <v>27</v>
      </c>
      <c r="H2104" t="s">
        <v>26516</v>
      </c>
      <c r="I2104" s="2">
        <v>45116</v>
      </c>
      <c r="J2104" t="s">
        <v>6108</v>
      </c>
      <c r="K2104" t="s">
        <v>6109</v>
      </c>
      <c r="L2104" t="s">
        <v>21</v>
      </c>
      <c r="M2104">
        <v>28094.135699999999</v>
      </c>
      <c r="N2104">
        <v>392</v>
      </c>
      <c r="O2104" t="s">
        <v>43</v>
      </c>
      <c r="P2104" t="s">
        <v>43</v>
      </c>
      <c r="Q2104" s="2">
        <v>45141</v>
      </c>
      <c r="R2104" t="s">
        <v>32</v>
      </c>
      <c r="S2104" t="s">
        <v>45</v>
      </c>
      <c r="T2104">
        <f>_xlfn.DAYS(Raw_data_US_healthcare[[#This Row],[Discharge Date]],Raw_data_US_healthcare[[#This Row],[Date of Admission]])</f>
        <v>25</v>
      </c>
    </row>
    <row r="2105" spans="1:20" x14ac:dyDescent="0.3">
      <c r="A2105" t="s">
        <v>26511</v>
      </c>
      <c r="B2105" t="s">
        <v>6110</v>
      </c>
      <c r="C2105">
        <v>77</v>
      </c>
      <c r="D2105" t="str">
        <f>IF(Raw_data_US_healthcare[[#This Row],[Age]]&lt;35,"Young",IF(Raw_data_US_healthcare[[#This Row],[Age]]&lt;60,"Middle","Senior"))</f>
        <v>Senior</v>
      </c>
      <c r="E2105" t="s">
        <v>16</v>
      </c>
      <c r="F2105" t="s">
        <v>27</v>
      </c>
      <c r="G2105" t="s">
        <v>27</v>
      </c>
      <c r="H2105" t="s">
        <v>36</v>
      </c>
      <c r="I2105" s="2">
        <v>44043</v>
      </c>
      <c r="J2105" t="s">
        <v>6111</v>
      </c>
      <c r="K2105" t="s">
        <v>6112</v>
      </c>
      <c r="L2105" t="s">
        <v>21</v>
      </c>
      <c r="M2105">
        <v>6293.7610999999997</v>
      </c>
      <c r="N2105">
        <v>106</v>
      </c>
      <c r="O2105" t="s">
        <v>43</v>
      </c>
      <c r="P2105" t="s">
        <v>43</v>
      </c>
      <c r="Q2105" s="2">
        <v>44058</v>
      </c>
      <c r="R2105" t="s">
        <v>48</v>
      </c>
      <c r="S2105" t="s">
        <v>33</v>
      </c>
      <c r="T2105">
        <f>_xlfn.DAYS(Raw_data_US_healthcare[[#This Row],[Discharge Date]],Raw_data_US_healthcare[[#This Row],[Date of Admission]])</f>
        <v>15</v>
      </c>
    </row>
    <row r="2106" spans="1:20" x14ac:dyDescent="0.3">
      <c r="A2106" t="s">
        <v>26511</v>
      </c>
      <c r="B2106" t="s">
        <v>6113</v>
      </c>
      <c r="C2106">
        <v>67</v>
      </c>
      <c r="D2106" t="str">
        <f>IF(Raw_data_US_healthcare[[#This Row],[Age]]&lt;35,"Young",IF(Raw_data_US_healthcare[[#This Row],[Age]]&lt;60,"Middle","Senior"))</f>
        <v>Senior</v>
      </c>
      <c r="E2106" t="s">
        <v>16</v>
      </c>
      <c r="F2106" t="s">
        <v>27</v>
      </c>
      <c r="G2106" t="s">
        <v>27</v>
      </c>
      <c r="H2106" t="s">
        <v>28</v>
      </c>
      <c r="I2106" s="2">
        <v>43583</v>
      </c>
      <c r="J2106" t="s">
        <v>6114</v>
      </c>
      <c r="K2106" t="s">
        <v>6115</v>
      </c>
      <c r="L2106" t="s">
        <v>21</v>
      </c>
      <c r="M2106">
        <v>6829.5780999999997</v>
      </c>
      <c r="N2106">
        <v>429</v>
      </c>
      <c r="O2106" t="s">
        <v>39</v>
      </c>
      <c r="P2106" t="s">
        <v>39</v>
      </c>
      <c r="Q2106" s="2">
        <v>43588</v>
      </c>
      <c r="R2106" t="s">
        <v>32</v>
      </c>
      <c r="S2106" t="s">
        <v>33</v>
      </c>
      <c r="T2106">
        <f>_xlfn.DAYS(Raw_data_US_healthcare[[#This Row],[Discharge Date]],Raw_data_US_healthcare[[#This Row],[Date of Admission]])</f>
        <v>5</v>
      </c>
    </row>
    <row r="2107" spans="1:20" x14ac:dyDescent="0.3">
      <c r="A2107" t="s">
        <v>26511</v>
      </c>
      <c r="B2107" t="s">
        <v>6116</v>
      </c>
      <c r="C2107">
        <v>43</v>
      </c>
      <c r="D2107" t="str">
        <f>IF(Raw_data_US_healthcare[[#This Row],[Age]]&lt;35,"Young",IF(Raw_data_US_healthcare[[#This Row],[Age]]&lt;60,"Middle","Senior"))</f>
        <v>Middle</v>
      </c>
      <c r="E2107" t="s">
        <v>16</v>
      </c>
      <c r="F2107" t="s">
        <v>88</v>
      </c>
      <c r="G2107" t="s">
        <v>88</v>
      </c>
      <c r="H2107" t="s">
        <v>26516</v>
      </c>
      <c r="I2107" s="2">
        <v>44536</v>
      </c>
      <c r="J2107" t="s">
        <v>6117</v>
      </c>
      <c r="K2107" t="s">
        <v>6118</v>
      </c>
      <c r="L2107" t="s">
        <v>31</v>
      </c>
      <c r="M2107">
        <v>18850.945</v>
      </c>
      <c r="N2107">
        <v>437</v>
      </c>
      <c r="O2107" t="s">
        <v>43</v>
      </c>
      <c r="P2107" t="s">
        <v>43</v>
      </c>
      <c r="Q2107" s="2">
        <v>44558</v>
      </c>
      <c r="R2107" t="s">
        <v>23</v>
      </c>
      <c r="S2107" t="s">
        <v>45</v>
      </c>
      <c r="T2107">
        <f>_xlfn.DAYS(Raw_data_US_healthcare[[#This Row],[Discharge Date]],Raw_data_US_healthcare[[#This Row],[Date of Admission]])</f>
        <v>22</v>
      </c>
    </row>
    <row r="2108" spans="1:20" x14ac:dyDescent="0.3">
      <c r="A2108" t="s">
        <v>26511</v>
      </c>
      <c r="B2108" t="s">
        <v>6119</v>
      </c>
      <c r="C2108">
        <v>55</v>
      </c>
      <c r="D2108" t="str">
        <f>IF(Raw_data_US_healthcare[[#This Row],[Age]]&lt;35,"Young",IF(Raw_data_US_healthcare[[#This Row],[Age]]&lt;60,"Middle","Senior"))</f>
        <v>Middle</v>
      </c>
      <c r="E2108" t="s">
        <v>16</v>
      </c>
      <c r="F2108" t="s">
        <v>228</v>
      </c>
      <c r="G2108" t="s">
        <v>228</v>
      </c>
      <c r="H2108" t="s">
        <v>69</v>
      </c>
      <c r="I2108" s="2">
        <v>44813</v>
      </c>
      <c r="J2108" t="s">
        <v>6120</v>
      </c>
      <c r="K2108" t="s">
        <v>6121</v>
      </c>
      <c r="L2108" t="s">
        <v>21</v>
      </c>
      <c r="M2108">
        <v>12535.837299999999</v>
      </c>
      <c r="N2108">
        <v>479</v>
      </c>
      <c r="O2108" t="s">
        <v>39</v>
      </c>
      <c r="P2108" t="s">
        <v>39</v>
      </c>
      <c r="Q2108" s="2">
        <v>44815</v>
      </c>
      <c r="R2108" t="s">
        <v>44</v>
      </c>
      <c r="S2108" t="s">
        <v>45</v>
      </c>
      <c r="T2108">
        <f>_xlfn.DAYS(Raw_data_US_healthcare[[#This Row],[Discharge Date]],Raw_data_US_healthcare[[#This Row],[Date of Admission]])</f>
        <v>2</v>
      </c>
    </row>
    <row r="2109" spans="1:20" x14ac:dyDescent="0.3">
      <c r="A2109" t="s">
        <v>26512</v>
      </c>
      <c r="B2109" t="s">
        <v>6122</v>
      </c>
      <c r="C2109">
        <v>73</v>
      </c>
      <c r="D2109" t="str">
        <f>IF(Raw_data_US_healthcare[[#This Row],[Age]]&lt;35,"Young",IF(Raw_data_US_healthcare[[#This Row],[Age]]&lt;60,"Middle","Senior"))</f>
        <v>Senior</v>
      </c>
      <c r="E2109" t="s">
        <v>26</v>
      </c>
      <c r="F2109" t="s">
        <v>88</v>
      </c>
      <c r="G2109" t="s">
        <v>88</v>
      </c>
      <c r="H2109" t="s">
        <v>26514</v>
      </c>
      <c r="I2109" s="2">
        <v>45015</v>
      </c>
      <c r="J2109" t="s">
        <v>6123</v>
      </c>
      <c r="K2109" t="s">
        <v>6124</v>
      </c>
      <c r="L2109" t="s">
        <v>21</v>
      </c>
      <c r="M2109">
        <v>26077.578799999999</v>
      </c>
      <c r="N2109">
        <v>256</v>
      </c>
      <c r="O2109" t="s">
        <v>43</v>
      </c>
      <c r="P2109" t="s">
        <v>43</v>
      </c>
      <c r="Q2109" s="2">
        <v>45041</v>
      </c>
      <c r="R2109" t="s">
        <v>44</v>
      </c>
      <c r="S2109" t="s">
        <v>33</v>
      </c>
      <c r="T2109">
        <f>_xlfn.DAYS(Raw_data_US_healthcare[[#This Row],[Discharge Date]],Raw_data_US_healthcare[[#This Row],[Date of Admission]])</f>
        <v>26</v>
      </c>
    </row>
    <row r="2110" spans="1:20" x14ac:dyDescent="0.3">
      <c r="A2110" t="s">
        <v>26512</v>
      </c>
      <c r="B2110" t="s">
        <v>6125</v>
      </c>
      <c r="C2110">
        <v>20</v>
      </c>
      <c r="D2110" t="str">
        <f>IF(Raw_data_US_healthcare[[#This Row],[Age]]&lt;35,"Young",IF(Raw_data_US_healthcare[[#This Row],[Age]]&lt;60,"Middle","Senior"))</f>
        <v>Young</v>
      </c>
      <c r="E2110" t="s">
        <v>26</v>
      </c>
      <c r="F2110" t="s">
        <v>113</v>
      </c>
      <c r="G2110" t="s">
        <v>113</v>
      </c>
      <c r="H2110" t="s">
        <v>36</v>
      </c>
      <c r="I2110" s="2">
        <v>44881</v>
      </c>
      <c r="J2110" t="s">
        <v>6126</v>
      </c>
      <c r="K2110" t="s">
        <v>6127</v>
      </c>
      <c r="L2110" t="s">
        <v>60</v>
      </c>
      <c r="M2110">
        <v>4196.2767999999996</v>
      </c>
      <c r="N2110">
        <v>486</v>
      </c>
      <c r="O2110" t="s">
        <v>43</v>
      </c>
      <c r="P2110" t="s">
        <v>43</v>
      </c>
      <c r="Q2110" s="2">
        <v>44883</v>
      </c>
      <c r="R2110" t="s">
        <v>32</v>
      </c>
      <c r="S2110" t="s">
        <v>33</v>
      </c>
      <c r="T2110">
        <f>_xlfn.DAYS(Raw_data_US_healthcare[[#This Row],[Discharge Date]],Raw_data_US_healthcare[[#This Row],[Date of Admission]])</f>
        <v>2</v>
      </c>
    </row>
    <row r="2111" spans="1:20" x14ac:dyDescent="0.3">
      <c r="A2111" t="s">
        <v>26512</v>
      </c>
      <c r="B2111" t="s">
        <v>6128</v>
      </c>
      <c r="C2111">
        <v>67</v>
      </c>
      <c r="D2111" t="str">
        <f>IF(Raw_data_US_healthcare[[#This Row],[Age]]&lt;35,"Young",IF(Raw_data_US_healthcare[[#This Row],[Age]]&lt;60,"Middle","Senior"))</f>
        <v>Senior</v>
      </c>
      <c r="E2111" t="s">
        <v>26</v>
      </c>
      <c r="F2111" t="s">
        <v>35</v>
      </c>
      <c r="G2111" t="s">
        <v>35</v>
      </c>
      <c r="H2111" t="s">
        <v>69</v>
      </c>
      <c r="I2111" s="2">
        <v>43954</v>
      </c>
      <c r="J2111" t="s">
        <v>6129</v>
      </c>
      <c r="K2111" t="s">
        <v>6130</v>
      </c>
      <c r="L2111" t="s">
        <v>21</v>
      </c>
      <c r="M2111">
        <v>48480.318800000001</v>
      </c>
      <c r="N2111">
        <v>201</v>
      </c>
      <c r="O2111" t="s">
        <v>43</v>
      </c>
      <c r="P2111" t="s">
        <v>43</v>
      </c>
      <c r="Q2111" s="2">
        <v>43982</v>
      </c>
      <c r="R2111" t="s">
        <v>83</v>
      </c>
      <c r="S2111" t="s">
        <v>33</v>
      </c>
      <c r="T2111">
        <f>_xlfn.DAYS(Raw_data_US_healthcare[[#This Row],[Discharge Date]],Raw_data_US_healthcare[[#This Row],[Date of Admission]])</f>
        <v>28</v>
      </c>
    </row>
    <row r="2112" spans="1:20" x14ac:dyDescent="0.3">
      <c r="A2112" t="s">
        <v>26511</v>
      </c>
      <c r="B2112" t="s">
        <v>6131</v>
      </c>
      <c r="C2112">
        <v>33</v>
      </c>
      <c r="D2112" t="str">
        <f>IF(Raw_data_US_healthcare[[#This Row],[Age]]&lt;35,"Young",IF(Raw_data_US_healthcare[[#This Row],[Age]]&lt;60,"Middle","Senior"))</f>
        <v>Young</v>
      </c>
      <c r="E2112" t="s">
        <v>16</v>
      </c>
      <c r="F2112" t="s">
        <v>228</v>
      </c>
      <c r="G2112" t="s">
        <v>228</v>
      </c>
      <c r="H2112" t="s">
        <v>69</v>
      </c>
      <c r="I2112" s="2">
        <v>43780</v>
      </c>
      <c r="J2112" t="s">
        <v>6132</v>
      </c>
      <c r="K2112" t="s">
        <v>6133</v>
      </c>
      <c r="L2112" t="s">
        <v>56</v>
      </c>
      <c r="M2112">
        <v>51449.596299999997</v>
      </c>
      <c r="N2112">
        <v>397</v>
      </c>
      <c r="O2112" t="s">
        <v>22</v>
      </c>
      <c r="P2112" t="s">
        <v>22</v>
      </c>
      <c r="Q2112" s="2">
        <v>43785</v>
      </c>
      <c r="R2112" t="s">
        <v>83</v>
      </c>
      <c r="S2112" t="s">
        <v>33</v>
      </c>
      <c r="T2112">
        <f>_xlfn.DAYS(Raw_data_US_healthcare[[#This Row],[Discharge Date]],Raw_data_US_healthcare[[#This Row],[Date of Admission]])</f>
        <v>5</v>
      </c>
    </row>
    <row r="2113" spans="1:20" x14ac:dyDescent="0.3">
      <c r="A2113" t="s">
        <v>26511</v>
      </c>
      <c r="B2113" t="s">
        <v>6134</v>
      </c>
      <c r="C2113">
        <v>18</v>
      </c>
      <c r="D2113" t="str">
        <f>IF(Raw_data_US_healthcare[[#This Row],[Age]]&lt;35,"Young",IF(Raw_data_US_healthcare[[#This Row],[Age]]&lt;60,"Middle","Senior"))</f>
        <v>Young</v>
      </c>
      <c r="E2113" t="s">
        <v>16</v>
      </c>
      <c r="F2113" t="s">
        <v>62</v>
      </c>
      <c r="G2113" t="s">
        <v>62</v>
      </c>
      <c r="H2113" t="s">
        <v>26516</v>
      </c>
      <c r="I2113" s="2">
        <v>43810</v>
      </c>
      <c r="J2113" t="s">
        <v>6135</v>
      </c>
      <c r="K2113" t="s">
        <v>6136</v>
      </c>
      <c r="L2113" t="s">
        <v>52</v>
      </c>
      <c r="M2113">
        <v>34186.541599999997</v>
      </c>
      <c r="N2113">
        <v>346</v>
      </c>
      <c r="O2113" t="s">
        <v>39</v>
      </c>
      <c r="P2113" t="s">
        <v>39</v>
      </c>
      <c r="Q2113" s="2">
        <v>43815</v>
      </c>
      <c r="R2113" t="s">
        <v>32</v>
      </c>
      <c r="S2113" t="s">
        <v>33</v>
      </c>
      <c r="T2113">
        <f>_xlfn.DAYS(Raw_data_US_healthcare[[#This Row],[Discharge Date]],Raw_data_US_healthcare[[#This Row],[Date of Admission]])</f>
        <v>5</v>
      </c>
    </row>
    <row r="2114" spans="1:20" x14ac:dyDescent="0.3">
      <c r="A2114" t="s">
        <v>26511</v>
      </c>
      <c r="B2114" t="s">
        <v>6137</v>
      </c>
      <c r="C2114">
        <v>73</v>
      </c>
      <c r="D2114" t="str">
        <f>IF(Raw_data_US_healthcare[[#This Row],[Age]]&lt;35,"Young",IF(Raw_data_US_healthcare[[#This Row],[Age]]&lt;60,"Middle","Senior"))</f>
        <v>Senior</v>
      </c>
      <c r="E2114" t="s">
        <v>16</v>
      </c>
      <c r="F2114" t="s">
        <v>17</v>
      </c>
      <c r="G2114" t="s">
        <v>17</v>
      </c>
      <c r="H2114" t="s">
        <v>28</v>
      </c>
      <c r="I2114" s="2">
        <v>44764</v>
      </c>
      <c r="J2114" t="s">
        <v>6138</v>
      </c>
      <c r="K2114" t="s">
        <v>6139</v>
      </c>
      <c r="L2114" t="s">
        <v>21</v>
      </c>
      <c r="M2114">
        <v>34229.990400000002</v>
      </c>
      <c r="N2114">
        <v>172</v>
      </c>
      <c r="O2114" t="s">
        <v>43</v>
      </c>
      <c r="P2114" t="s">
        <v>43</v>
      </c>
      <c r="Q2114" s="2">
        <v>44770</v>
      </c>
      <c r="R2114" t="s">
        <v>32</v>
      </c>
      <c r="S2114" t="s">
        <v>24</v>
      </c>
      <c r="T2114">
        <f>_xlfn.DAYS(Raw_data_US_healthcare[[#This Row],[Discharge Date]],Raw_data_US_healthcare[[#This Row],[Date of Admission]])</f>
        <v>6</v>
      </c>
    </row>
    <row r="2115" spans="1:20" x14ac:dyDescent="0.3">
      <c r="A2115" t="s">
        <v>26512</v>
      </c>
      <c r="B2115" t="s">
        <v>6140</v>
      </c>
      <c r="C2115">
        <v>50</v>
      </c>
      <c r="D2115" t="str">
        <f>IF(Raw_data_US_healthcare[[#This Row],[Age]]&lt;35,"Young",IF(Raw_data_US_healthcare[[#This Row],[Age]]&lt;60,"Middle","Senior"))</f>
        <v>Middle</v>
      </c>
      <c r="E2115" t="s">
        <v>26</v>
      </c>
      <c r="F2115" t="s">
        <v>62</v>
      </c>
      <c r="G2115" t="s">
        <v>62</v>
      </c>
      <c r="H2115" t="s">
        <v>26516</v>
      </c>
      <c r="I2115" s="2">
        <v>45204</v>
      </c>
      <c r="J2115" t="s">
        <v>6141</v>
      </c>
      <c r="K2115" t="s">
        <v>6142</v>
      </c>
      <c r="L2115" t="s">
        <v>52</v>
      </c>
      <c r="M2115">
        <v>18954.385399999999</v>
      </c>
      <c r="N2115">
        <v>139</v>
      </c>
      <c r="O2115" t="s">
        <v>43</v>
      </c>
      <c r="P2115" t="s">
        <v>43</v>
      </c>
      <c r="Q2115" s="2">
        <v>45229</v>
      </c>
      <c r="R2115" t="s">
        <v>83</v>
      </c>
      <c r="S2115" t="s">
        <v>33</v>
      </c>
      <c r="T2115">
        <f>_xlfn.DAYS(Raw_data_US_healthcare[[#This Row],[Discharge Date]],Raw_data_US_healthcare[[#This Row],[Date of Admission]])</f>
        <v>25</v>
      </c>
    </row>
    <row r="2116" spans="1:20" x14ac:dyDescent="0.3">
      <c r="A2116" t="s">
        <v>26512</v>
      </c>
      <c r="B2116" t="s">
        <v>4460</v>
      </c>
      <c r="C2116">
        <v>22</v>
      </c>
      <c r="D2116" t="str">
        <f>IF(Raw_data_US_healthcare[[#This Row],[Age]]&lt;35,"Young",IF(Raw_data_US_healthcare[[#This Row],[Age]]&lt;60,"Middle","Senior"))</f>
        <v>Young</v>
      </c>
      <c r="E2116" t="s">
        <v>26</v>
      </c>
      <c r="F2116" t="s">
        <v>228</v>
      </c>
      <c r="G2116" t="s">
        <v>228</v>
      </c>
      <c r="H2116" t="s">
        <v>36</v>
      </c>
      <c r="I2116" s="2">
        <v>44803</v>
      </c>
      <c r="J2116" t="s">
        <v>6143</v>
      </c>
      <c r="K2116" t="s">
        <v>6144</v>
      </c>
      <c r="L2116" t="s">
        <v>60</v>
      </c>
      <c r="M2116">
        <v>19720.121899999998</v>
      </c>
      <c r="N2116">
        <v>249</v>
      </c>
      <c r="O2116" t="s">
        <v>22</v>
      </c>
      <c r="P2116" t="s">
        <v>22</v>
      </c>
      <c r="Q2116" s="2">
        <v>44807</v>
      </c>
      <c r="R2116" t="s">
        <v>83</v>
      </c>
      <c r="S2116" t="s">
        <v>45</v>
      </c>
      <c r="T2116">
        <f>_xlfn.DAYS(Raw_data_US_healthcare[[#This Row],[Discharge Date]],Raw_data_US_healthcare[[#This Row],[Date of Admission]])</f>
        <v>4</v>
      </c>
    </row>
    <row r="2117" spans="1:20" x14ac:dyDescent="0.3">
      <c r="A2117" t="s">
        <v>26511</v>
      </c>
      <c r="B2117" t="s">
        <v>6145</v>
      </c>
      <c r="C2117">
        <v>58</v>
      </c>
      <c r="D2117" t="str">
        <f>IF(Raw_data_US_healthcare[[#This Row],[Age]]&lt;35,"Young",IF(Raw_data_US_healthcare[[#This Row],[Age]]&lt;60,"Middle","Senior"))</f>
        <v>Middle</v>
      </c>
      <c r="E2117" t="s">
        <v>16</v>
      </c>
      <c r="F2117" t="s">
        <v>62</v>
      </c>
      <c r="G2117" t="s">
        <v>62</v>
      </c>
      <c r="H2117" t="s">
        <v>26514</v>
      </c>
      <c r="I2117" s="2">
        <v>44160</v>
      </c>
      <c r="J2117" t="s">
        <v>6146</v>
      </c>
      <c r="K2117" t="s">
        <v>6147</v>
      </c>
      <c r="L2117" t="s">
        <v>31</v>
      </c>
      <c r="M2117">
        <v>36490.999799999998</v>
      </c>
      <c r="N2117">
        <v>402</v>
      </c>
      <c r="O2117" t="s">
        <v>22</v>
      </c>
      <c r="P2117" t="s">
        <v>22</v>
      </c>
      <c r="Q2117" s="2">
        <v>44171</v>
      </c>
      <c r="R2117" t="s">
        <v>44</v>
      </c>
      <c r="S2117" t="s">
        <v>24</v>
      </c>
      <c r="T2117">
        <f>_xlfn.DAYS(Raw_data_US_healthcare[[#This Row],[Discharge Date]],Raw_data_US_healthcare[[#This Row],[Date of Admission]])</f>
        <v>11</v>
      </c>
    </row>
    <row r="2118" spans="1:20" x14ac:dyDescent="0.3">
      <c r="A2118" t="s">
        <v>26512</v>
      </c>
      <c r="B2118" t="s">
        <v>6148</v>
      </c>
      <c r="C2118">
        <v>35</v>
      </c>
      <c r="D2118" t="str">
        <f>IF(Raw_data_US_healthcare[[#This Row],[Age]]&lt;35,"Young",IF(Raw_data_US_healthcare[[#This Row],[Age]]&lt;60,"Middle","Senior"))</f>
        <v>Middle</v>
      </c>
      <c r="E2118" t="s">
        <v>26</v>
      </c>
      <c r="F2118" t="s">
        <v>17</v>
      </c>
      <c r="G2118" t="s">
        <v>17</v>
      </c>
      <c r="H2118" t="s">
        <v>18</v>
      </c>
      <c r="I2118" s="2">
        <v>44272</v>
      </c>
      <c r="J2118" t="s">
        <v>6149</v>
      </c>
      <c r="K2118" t="s">
        <v>6150</v>
      </c>
      <c r="L2118" t="s">
        <v>31</v>
      </c>
      <c r="M2118">
        <v>13032.1872</v>
      </c>
      <c r="N2118">
        <v>108</v>
      </c>
      <c r="O2118" t="s">
        <v>22</v>
      </c>
      <c r="P2118" t="s">
        <v>22</v>
      </c>
      <c r="Q2118" s="2">
        <v>44295</v>
      </c>
      <c r="R2118" t="s">
        <v>83</v>
      </c>
      <c r="S2118" t="s">
        <v>33</v>
      </c>
      <c r="T2118">
        <f>_xlfn.DAYS(Raw_data_US_healthcare[[#This Row],[Discharge Date]],Raw_data_US_healthcare[[#This Row],[Date of Admission]])</f>
        <v>23</v>
      </c>
    </row>
    <row r="2119" spans="1:20" x14ac:dyDescent="0.3">
      <c r="A2119" t="s">
        <v>26511</v>
      </c>
      <c r="B2119" t="s">
        <v>6151</v>
      </c>
      <c r="C2119">
        <v>45</v>
      </c>
      <c r="D2119" t="str">
        <f>IF(Raw_data_US_healthcare[[#This Row],[Age]]&lt;35,"Young",IF(Raw_data_US_healthcare[[#This Row],[Age]]&lt;60,"Middle","Senior"))</f>
        <v>Middle</v>
      </c>
      <c r="E2119" t="s">
        <v>16</v>
      </c>
      <c r="F2119" t="s">
        <v>49</v>
      </c>
      <c r="G2119" t="s">
        <v>49</v>
      </c>
      <c r="H2119" t="s">
        <v>26516</v>
      </c>
      <c r="I2119" s="2">
        <v>45146</v>
      </c>
      <c r="J2119" t="s">
        <v>6152</v>
      </c>
      <c r="K2119" t="s">
        <v>4579</v>
      </c>
      <c r="L2119" t="s">
        <v>21</v>
      </c>
      <c r="M2119">
        <v>15827.0355</v>
      </c>
      <c r="N2119">
        <v>474</v>
      </c>
      <c r="O2119" t="s">
        <v>43</v>
      </c>
      <c r="P2119" t="s">
        <v>43</v>
      </c>
      <c r="Q2119" s="2">
        <v>45156</v>
      </c>
      <c r="R2119" t="s">
        <v>44</v>
      </c>
      <c r="S2119" t="s">
        <v>33</v>
      </c>
      <c r="T2119">
        <f>_xlfn.DAYS(Raw_data_US_healthcare[[#This Row],[Discharge Date]],Raw_data_US_healthcare[[#This Row],[Date of Admission]])</f>
        <v>10</v>
      </c>
    </row>
    <row r="2120" spans="1:20" x14ac:dyDescent="0.3">
      <c r="A2120" t="s">
        <v>26511</v>
      </c>
      <c r="B2120" t="s">
        <v>6153</v>
      </c>
      <c r="C2120">
        <v>31</v>
      </c>
      <c r="D2120" t="str">
        <f>IF(Raw_data_US_healthcare[[#This Row],[Age]]&lt;35,"Young",IF(Raw_data_US_healthcare[[#This Row],[Age]]&lt;60,"Middle","Senior"))</f>
        <v>Young</v>
      </c>
      <c r="E2120" t="s">
        <v>16</v>
      </c>
      <c r="F2120" t="s">
        <v>228</v>
      </c>
      <c r="G2120" t="s">
        <v>228</v>
      </c>
      <c r="H2120" t="s">
        <v>28</v>
      </c>
      <c r="I2120" s="2">
        <v>44762</v>
      </c>
      <c r="J2120" t="s">
        <v>6154</v>
      </c>
      <c r="K2120" t="s">
        <v>3264</v>
      </c>
      <c r="L2120" t="s">
        <v>56</v>
      </c>
      <c r="M2120">
        <v>44137.653400000003</v>
      </c>
      <c r="N2120">
        <v>110</v>
      </c>
      <c r="O2120" t="s">
        <v>39</v>
      </c>
      <c r="P2120" t="s">
        <v>39</v>
      </c>
      <c r="Q2120" s="2">
        <v>44792</v>
      </c>
      <c r="R2120" t="s">
        <v>44</v>
      </c>
      <c r="S2120" t="s">
        <v>45</v>
      </c>
      <c r="T2120">
        <f>_xlfn.DAYS(Raw_data_US_healthcare[[#This Row],[Discharge Date]],Raw_data_US_healthcare[[#This Row],[Date of Admission]])</f>
        <v>30</v>
      </c>
    </row>
    <row r="2121" spans="1:20" x14ac:dyDescent="0.3">
      <c r="A2121" t="s">
        <v>26512</v>
      </c>
      <c r="B2121" t="s">
        <v>6155</v>
      </c>
      <c r="C2121">
        <v>62</v>
      </c>
      <c r="D2121" t="str">
        <f>IF(Raw_data_US_healthcare[[#This Row],[Age]]&lt;35,"Young",IF(Raw_data_US_healthcare[[#This Row],[Age]]&lt;60,"Middle","Senior"))</f>
        <v>Senior</v>
      </c>
      <c r="E2121" t="s">
        <v>26</v>
      </c>
      <c r="F2121" t="s">
        <v>113</v>
      </c>
      <c r="G2121" t="s">
        <v>113</v>
      </c>
      <c r="H2121" t="s">
        <v>26516</v>
      </c>
      <c r="I2121" s="2">
        <v>44946</v>
      </c>
      <c r="J2121" t="s">
        <v>6156</v>
      </c>
      <c r="K2121" t="s">
        <v>6157</v>
      </c>
      <c r="L2121" t="s">
        <v>21</v>
      </c>
      <c r="M2121">
        <v>31349.305400000001</v>
      </c>
      <c r="N2121">
        <v>442</v>
      </c>
      <c r="O2121" t="s">
        <v>39</v>
      </c>
      <c r="P2121" t="s">
        <v>39</v>
      </c>
      <c r="Q2121" s="2">
        <v>44969</v>
      </c>
      <c r="R2121" t="s">
        <v>48</v>
      </c>
      <c r="S2121" t="s">
        <v>33</v>
      </c>
      <c r="T2121">
        <f>_xlfn.DAYS(Raw_data_US_healthcare[[#This Row],[Discharge Date]],Raw_data_US_healthcare[[#This Row],[Date of Admission]])</f>
        <v>23</v>
      </c>
    </row>
    <row r="2122" spans="1:20" x14ac:dyDescent="0.3">
      <c r="A2122" t="s">
        <v>26512</v>
      </c>
      <c r="B2122" t="s">
        <v>6158</v>
      </c>
      <c r="C2122">
        <v>59</v>
      </c>
      <c r="D2122" t="str">
        <f>IF(Raw_data_US_healthcare[[#This Row],[Age]]&lt;35,"Young",IF(Raw_data_US_healthcare[[#This Row],[Age]]&lt;60,"Middle","Senior"))</f>
        <v>Middle</v>
      </c>
      <c r="E2122" t="s">
        <v>26</v>
      </c>
      <c r="F2122" t="s">
        <v>35</v>
      </c>
      <c r="G2122" t="s">
        <v>35</v>
      </c>
      <c r="H2122" t="s">
        <v>36</v>
      </c>
      <c r="I2122" s="2">
        <v>45212</v>
      </c>
      <c r="J2122" t="s">
        <v>6159</v>
      </c>
      <c r="K2122" t="s">
        <v>6160</v>
      </c>
      <c r="L2122" t="s">
        <v>52</v>
      </c>
      <c r="M2122">
        <v>3842.3427999999999</v>
      </c>
      <c r="N2122">
        <v>248</v>
      </c>
      <c r="O2122" t="s">
        <v>43</v>
      </c>
      <c r="P2122" t="s">
        <v>43</v>
      </c>
      <c r="Q2122" s="2">
        <v>45234</v>
      </c>
      <c r="R2122" t="s">
        <v>23</v>
      </c>
      <c r="S2122" t="s">
        <v>45</v>
      </c>
      <c r="T2122">
        <f>_xlfn.DAYS(Raw_data_US_healthcare[[#This Row],[Discharge Date]],Raw_data_US_healthcare[[#This Row],[Date of Admission]])</f>
        <v>22</v>
      </c>
    </row>
    <row r="2123" spans="1:20" x14ac:dyDescent="0.3">
      <c r="A2123" t="s">
        <v>26512</v>
      </c>
      <c r="B2123" t="s">
        <v>6161</v>
      </c>
      <c r="C2123">
        <v>20</v>
      </c>
      <c r="D2123" t="str">
        <f>IF(Raw_data_US_healthcare[[#This Row],[Age]]&lt;35,"Young",IF(Raw_data_US_healthcare[[#This Row],[Age]]&lt;60,"Middle","Senior"))</f>
        <v>Young</v>
      </c>
      <c r="E2123" t="s">
        <v>26</v>
      </c>
      <c r="F2123" t="s">
        <v>35</v>
      </c>
      <c r="G2123" t="s">
        <v>35</v>
      </c>
      <c r="H2123" t="s">
        <v>26514</v>
      </c>
      <c r="I2123" s="2">
        <v>44240</v>
      </c>
      <c r="J2123" t="s">
        <v>6162</v>
      </c>
      <c r="K2123" t="s">
        <v>6163</v>
      </c>
      <c r="L2123" t="s">
        <v>31</v>
      </c>
      <c r="M2123">
        <v>27518.1738</v>
      </c>
      <c r="N2123">
        <v>242</v>
      </c>
      <c r="O2123" t="s">
        <v>39</v>
      </c>
      <c r="P2123" t="s">
        <v>39</v>
      </c>
      <c r="Q2123" s="2">
        <v>44243</v>
      </c>
      <c r="R2123" t="s">
        <v>44</v>
      </c>
      <c r="S2123" t="s">
        <v>33</v>
      </c>
      <c r="T2123">
        <f>_xlfn.DAYS(Raw_data_US_healthcare[[#This Row],[Discharge Date]],Raw_data_US_healthcare[[#This Row],[Date of Admission]])</f>
        <v>3</v>
      </c>
    </row>
    <row r="2124" spans="1:20" x14ac:dyDescent="0.3">
      <c r="A2124" t="s">
        <v>26512</v>
      </c>
      <c r="B2124" t="s">
        <v>6164</v>
      </c>
      <c r="C2124">
        <v>65</v>
      </c>
      <c r="D2124" t="str">
        <f>IF(Raw_data_US_healthcare[[#This Row],[Age]]&lt;35,"Young",IF(Raw_data_US_healthcare[[#This Row],[Age]]&lt;60,"Middle","Senior"))</f>
        <v>Senior</v>
      </c>
      <c r="E2124" t="s">
        <v>26</v>
      </c>
      <c r="F2124" t="s">
        <v>35</v>
      </c>
      <c r="G2124" t="s">
        <v>35</v>
      </c>
      <c r="H2124" t="s">
        <v>69</v>
      </c>
      <c r="I2124" s="2">
        <v>43910</v>
      </c>
      <c r="J2124" t="s">
        <v>6165</v>
      </c>
      <c r="K2124" t="s">
        <v>6166</v>
      </c>
      <c r="L2124" t="s">
        <v>21</v>
      </c>
      <c r="M2124">
        <v>65139.622199999998</v>
      </c>
      <c r="N2124">
        <v>289</v>
      </c>
      <c r="O2124" t="s">
        <v>22</v>
      </c>
      <c r="P2124" t="s">
        <v>22</v>
      </c>
      <c r="Q2124" s="2">
        <v>43919</v>
      </c>
      <c r="R2124" t="s">
        <v>48</v>
      </c>
      <c r="S2124" t="s">
        <v>33</v>
      </c>
      <c r="T2124">
        <f>_xlfn.DAYS(Raw_data_US_healthcare[[#This Row],[Discharge Date]],Raw_data_US_healthcare[[#This Row],[Date of Admission]])</f>
        <v>9</v>
      </c>
    </row>
    <row r="2125" spans="1:20" x14ac:dyDescent="0.3">
      <c r="A2125" t="s">
        <v>26511</v>
      </c>
      <c r="B2125" t="s">
        <v>6167</v>
      </c>
      <c r="C2125">
        <v>79</v>
      </c>
      <c r="D2125" t="str">
        <f>IF(Raw_data_US_healthcare[[#This Row],[Age]]&lt;35,"Young",IF(Raw_data_US_healthcare[[#This Row],[Age]]&lt;60,"Middle","Senior"))</f>
        <v>Senior</v>
      </c>
      <c r="E2125" t="s">
        <v>16</v>
      </c>
      <c r="F2125" t="s">
        <v>88</v>
      </c>
      <c r="G2125" t="s">
        <v>88</v>
      </c>
      <c r="H2125" t="s">
        <v>26514</v>
      </c>
      <c r="I2125" s="2">
        <v>44150</v>
      </c>
      <c r="J2125" t="s">
        <v>6168</v>
      </c>
      <c r="K2125" t="s">
        <v>6169</v>
      </c>
      <c r="L2125" t="s">
        <v>21</v>
      </c>
      <c r="M2125">
        <v>36431.997199999998</v>
      </c>
      <c r="N2125">
        <v>117</v>
      </c>
      <c r="O2125" t="s">
        <v>22</v>
      </c>
      <c r="P2125" t="s">
        <v>22</v>
      </c>
      <c r="Q2125" s="2">
        <v>44167</v>
      </c>
      <c r="R2125" t="s">
        <v>83</v>
      </c>
      <c r="S2125" t="s">
        <v>24</v>
      </c>
      <c r="T2125">
        <f>_xlfn.DAYS(Raw_data_US_healthcare[[#This Row],[Discharge Date]],Raw_data_US_healthcare[[#This Row],[Date of Admission]])</f>
        <v>17</v>
      </c>
    </row>
    <row r="2126" spans="1:20" x14ac:dyDescent="0.3">
      <c r="A2126" t="s">
        <v>26511</v>
      </c>
      <c r="B2126" t="s">
        <v>5777</v>
      </c>
      <c r="C2126">
        <v>56</v>
      </c>
      <c r="D2126" t="str">
        <f>IF(Raw_data_US_healthcare[[#This Row],[Age]]&lt;35,"Young",IF(Raw_data_US_healthcare[[#This Row],[Age]]&lt;60,"Middle","Senior"))</f>
        <v>Middle</v>
      </c>
      <c r="E2126" t="s">
        <v>16</v>
      </c>
      <c r="F2126" t="s">
        <v>49</v>
      </c>
      <c r="G2126" t="s">
        <v>49</v>
      </c>
      <c r="H2126" t="s">
        <v>36</v>
      </c>
      <c r="I2126" s="2">
        <v>43624</v>
      </c>
      <c r="J2126" t="s">
        <v>6170</v>
      </c>
      <c r="K2126" t="s">
        <v>6171</v>
      </c>
      <c r="L2126" t="s">
        <v>31</v>
      </c>
      <c r="M2126">
        <v>3609.6518000000001</v>
      </c>
      <c r="N2126">
        <v>353</v>
      </c>
      <c r="O2126" t="s">
        <v>43</v>
      </c>
      <c r="P2126" t="s">
        <v>43</v>
      </c>
      <c r="Q2126" s="2">
        <v>43636</v>
      </c>
      <c r="R2126" t="s">
        <v>83</v>
      </c>
      <c r="S2126" t="s">
        <v>24</v>
      </c>
      <c r="T2126">
        <f>_xlfn.DAYS(Raw_data_US_healthcare[[#This Row],[Discharge Date]],Raw_data_US_healthcare[[#This Row],[Date of Admission]])</f>
        <v>12</v>
      </c>
    </row>
    <row r="2127" spans="1:20" x14ac:dyDescent="0.3">
      <c r="A2127" t="s">
        <v>26512</v>
      </c>
      <c r="B2127" t="s">
        <v>6172</v>
      </c>
      <c r="C2127">
        <v>72</v>
      </c>
      <c r="D2127" t="str">
        <f>IF(Raw_data_US_healthcare[[#This Row],[Age]]&lt;35,"Young",IF(Raw_data_US_healthcare[[#This Row],[Age]]&lt;60,"Middle","Senior"))</f>
        <v>Senior</v>
      </c>
      <c r="E2127" t="s">
        <v>26</v>
      </c>
      <c r="F2127" t="s">
        <v>17</v>
      </c>
      <c r="G2127" t="s">
        <v>17</v>
      </c>
      <c r="H2127" t="s">
        <v>18</v>
      </c>
      <c r="I2127" s="2">
        <v>45130</v>
      </c>
      <c r="J2127" t="s">
        <v>6173</v>
      </c>
      <c r="K2127" t="s">
        <v>6174</v>
      </c>
      <c r="L2127" t="s">
        <v>21</v>
      </c>
      <c r="M2127">
        <v>6329.3289000000004</v>
      </c>
      <c r="N2127">
        <v>117</v>
      </c>
      <c r="O2127" t="s">
        <v>43</v>
      </c>
      <c r="P2127" t="s">
        <v>43</v>
      </c>
      <c r="Q2127" s="2">
        <v>45133</v>
      </c>
      <c r="R2127" t="s">
        <v>32</v>
      </c>
      <c r="S2127" t="s">
        <v>33</v>
      </c>
      <c r="T2127">
        <f>_xlfn.DAYS(Raw_data_US_healthcare[[#This Row],[Discharge Date]],Raw_data_US_healthcare[[#This Row],[Date of Admission]])</f>
        <v>3</v>
      </c>
    </row>
    <row r="2128" spans="1:20" x14ac:dyDescent="0.3">
      <c r="A2128" t="s">
        <v>26511</v>
      </c>
      <c r="B2128" t="s">
        <v>6175</v>
      </c>
      <c r="C2128">
        <v>76</v>
      </c>
      <c r="D2128" t="str">
        <f>IF(Raw_data_US_healthcare[[#This Row],[Age]]&lt;35,"Young",IF(Raw_data_US_healthcare[[#This Row],[Age]]&lt;60,"Middle","Senior"))</f>
        <v>Senior</v>
      </c>
      <c r="E2128" t="s">
        <v>16</v>
      </c>
      <c r="F2128" t="s">
        <v>62</v>
      </c>
      <c r="G2128" t="s">
        <v>62</v>
      </c>
      <c r="H2128" t="s">
        <v>26514</v>
      </c>
      <c r="I2128" s="2">
        <v>44788</v>
      </c>
      <c r="J2128" t="s">
        <v>6176</v>
      </c>
      <c r="K2128" t="s">
        <v>6177</v>
      </c>
      <c r="L2128" t="s">
        <v>21</v>
      </c>
      <c r="M2128">
        <v>15927.518400000001</v>
      </c>
      <c r="N2128">
        <v>154</v>
      </c>
      <c r="O2128" t="s">
        <v>43</v>
      </c>
      <c r="P2128" t="s">
        <v>43</v>
      </c>
      <c r="Q2128" s="2">
        <v>44795</v>
      </c>
      <c r="R2128" t="s">
        <v>32</v>
      </c>
      <c r="S2128" t="s">
        <v>24</v>
      </c>
      <c r="T2128">
        <f>_xlfn.DAYS(Raw_data_US_healthcare[[#This Row],[Discharge Date]],Raw_data_US_healthcare[[#This Row],[Date of Admission]])</f>
        <v>7</v>
      </c>
    </row>
    <row r="2129" spans="1:20" x14ac:dyDescent="0.3">
      <c r="A2129" t="s">
        <v>26511</v>
      </c>
      <c r="B2129" t="s">
        <v>6178</v>
      </c>
      <c r="C2129">
        <v>35</v>
      </c>
      <c r="D2129" t="str">
        <f>IF(Raw_data_US_healthcare[[#This Row],[Age]]&lt;35,"Young",IF(Raw_data_US_healthcare[[#This Row],[Age]]&lt;60,"Middle","Senior"))</f>
        <v>Middle</v>
      </c>
      <c r="E2129" t="s">
        <v>16</v>
      </c>
      <c r="F2129" t="s">
        <v>17</v>
      </c>
      <c r="G2129" t="s">
        <v>17</v>
      </c>
      <c r="H2129" t="s">
        <v>18</v>
      </c>
      <c r="I2129" s="2">
        <v>43603</v>
      </c>
      <c r="J2129" t="s">
        <v>6179</v>
      </c>
      <c r="K2129" t="s">
        <v>6180</v>
      </c>
      <c r="L2129" t="s">
        <v>56</v>
      </c>
      <c r="M2129">
        <v>48636.642099999997</v>
      </c>
      <c r="N2129">
        <v>351</v>
      </c>
      <c r="O2129" t="s">
        <v>39</v>
      </c>
      <c r="P2129" t="s">
        <v>39</v>
      </c>
      <c r="Q2129" s="2">
        <v>43627</v>
      </c>
      <c r="R2129" t="s">
        <v>83</v>
      </c>
      <c r="S2129" t="s">
        <v>24</v>
      </c>
      <c r="T2129">
        <f>_xlfn.DAYS(Raw_data_US_healthcare[[#This Row],[Discharge Date]],Raw_data_US_healthcare[[#This Row],[Date of Admission]])</f>
        <v>24</v>
      </c>
    </row>
    <row r="2130" spans="1:20" x14ac:dyDescent="0.3">
      <c r="A2130" t="s">
        <v>26511</v>
      </c>
      <c r="B2130" t="s">
        <v>6181</v>
      </c>
      <c r="C2130">
        <v>77</v>
      </c>
      <c r="D2130" t="str">
        <f>IF(Raw_data_US_healthcare[[#This Row],[Age]]&lt;35,"Young",IF(Raw_data_US_healthcare[[#This Row],[Age]]&lt;60,"Middle","Senior"))</f>
        <v>Senior</v>
      </c>
      <c r="E2130" t="s">
        <v>16</v>
      </c>
      <c r="F2130" t="s">
        <v>35</v>
      </c>
      <c r="G2130" t="s">
        <v>35</v>
      </c>
      <c r="H2130" t="s">
        <v>28</v>
      </c>
      <c r="I2130" s="2">
        <v>44967</v>
      </c>
      <c r="J2130" t="s">
        <v>6182</v>
      </c>
      <c r="K2130" t="s">
        <v>6183</v>
      </c>
      <c r="L2130" t="s">
        <v>21</v>
      </c>
      <c r="M2130">
        <v>19118.767199999998</v>
      </c>
      <c r="N2130">
        <v>223</v>
      </c>
      <c r="O2130" t="s">
        <v>43</v>
      </c>
      <c r="P2130" t="s">
        <v>43</v>
      </c>
      <c r="Q2130" s="2">
        <v>44993</v>
      </c>
      <c r="R2130" t="s">
        <v>44</v>
      </c>
      <c r="S2130" t="s">
        <v>24</v>
      </c>
      <c r="T2130">
        <f>_xlfn.DAYS(Raw_data_US_healthcare[[#This Row],[Discharge Date]],Raw_data_US_healthcare[[#This Row],[Date of Admission]])</f>
        <v>26</v>
      </c>
    </row>
    <row r="2131" spans="1:20" x14ac:dyDescent="0.3">
      <c r="A2131" t="s">
        <v>26512</v>
      </c>
      <c r="B2131" t="s">
        <v>6184</v>
      </c>
      <c r="C2131">
        <v>55</v>
      </c>
      <c r="D2131" t="str">
        <f>IF(Raw_data_US_healthcare[[#This Row],[Age]]&lt;35,"Young",IF(Raw_data_US_healthcare[[#This Row],[Age]]&lt;60,"Middle","Senior"))</f>
        <v>Middle</v>
      </c>
      <c r="E2131" t="s">
        <v>26</v>
      </c>
      <c r="F2131" t="s">
        <v>113</v>
      </c>
      <c r="G2131" t="s">
        <v>113</v>
      </c>
      <c r="H2131" t="s">
        <v>36</v>
      </c>
      <c r="I2131" s="2">
        <v>45114</v>
      </c>
      <c r="J2131" t="s">
        <v>6185</v>
      </c>
      <c r="K2131" t="s">
        <v>6186</v>
      </c>
      <c r="L2131" t="s">
        <v>52</v>
      </c>
      <c r="M2131">
        <v>1541.58</v>
      </c>
      <c r="N2131">
        <v>127</v>
      </c>
      <c r="O2131" t="s">
        <v>22</v>
      </c>
      <c r="P2131" t="s">
        <v>22</v>
      </c>
      <c r="Q2131" s="2">
        <v>45134</v>
      </c>
      <c r="R2131" t="s">
        <v>48</v>
      </c>
      <c r="S2131" t="s">
        <v>24</v>
      </c>
      <c r="T2131">
        <f>_xlfn.DAYS(Raw_data_US_healthcare[[#This Row],[Discharge Date]],Raw_data_US_healthcare[[#This Row],[Date of Admission]])</f>
        <v>20</v>
      </c>
    </row>
    <row r="2132" spans="1:20" x14ac:dyDescent="0.3">
      <c r="A2132" t="s">
        <v>26511</v>
      </c>
      <c r="B2132" t="s">
        <v>6187</v>
      </c>
      <c r="C2132">
        <v>58</v>
      </c>
      <c r="D2132" t="str">
        <f>IF(Raw_data_US_healthcare[[#This Row],[Age]]&lt;35,"Young",IF(Raw_data_US_healthcare[[#This Row],[Age]]&lt;60,"Middle","Senior"))</f>
        <v>Middle</v>
      </c>
      <c r="E2132" t="s">
        <v>16</v>
      </c>
      <c r="F2132" t="s">
        <v>27</v>
      </c>
      <c r="G2132" t="s">
        <v>27</v>
      </c>
      <c r="H2132" t="s">
        <v>36</v>
      </c>
      <c r="I2132" s="2">
        <v>44240</v>
      </c>
      <c r="J2132" t="s">
        <v>3651</v>
      </c>
      <c r="K2132" t="s">
        <v>6188</v>
      </c>
      <c r="L2132" t="s">
        <v>52</v>
      </c>
      <c r="M2132">
        <v>16498.5638</v>
      </c>
      <c r="N2132">
        <v>105</v>
      </c>
      <c r="O2132" t="s">
        <v>22</v>
      </c>
      <c r="P2132" t="s">
        <v>22</v>
      </c>
      <c r="Q2132" s="2">
        <v>44244</v>
      </c>
      <c r="R2132" t="s">
        <v>48</v>
      </c>
      <c r="S2132" t="s">
        <v>33</v>
      </c>
      <c r="T2132">
        <f>_xlfn.DAYS(Raw_data_US_healthcare[[#This Row],[Discharge Date]],Raw_data_US_healthcare[[#This Row],[Date of Admission]])</f>
        <v>4</v>
      </c>
    </row>
    <row r="2133" spans="1:20" x14ac:dyDescent="0.3">
      <c r="A2133" t="s">
        <v>26512</v>
      </c>
      <c r="B2133" t="s">
        <v>6189</v>
      </c>
      <c r="C2133">
        <v>53</v>
      </c>
      <c r="D2133" t="str">
        <f>IF(Raw_data_US_healthcare[[#This Row],[Age]]&lt;35,"Young",IF(Raw_data_US_healthcare[[#This Row],[Age]]&lt;60,"Middle","Senior"))</f>
        <v>Middle</v>
      </c>
      <c r="E2133" t="s">
        <v>26</v>
      </c>
      <c r="F2133" t="s">
        <v>17</v>
      </c>
      <c r="G2133" t="s">
        <v>17</v>
      </c>
      <c r="H2133" t="s">
        <v>18</v>
      </c>
      <c r="I2133" s="2">
        <v>45185</v>
      </c>
      <c r="J2133" t="s">
        <v>6190</v>
      </c>
      <c r="K2133" t="s">
        <v>6191</v>
      </c>
      <c r="L2133" t="s">
        <v>31</v>
      </c>
      <c r="M2133">
        <v>47411.904999999999</v>
      </c>
      <c r="N2133">
        <v>493</v>
      </c>
      <c r="O2133" t="s">
        <v>39</v>
      </c>
      <c r="P2133" t="s">
        <v>39</v>
      </c>
      <c r="Q2133" s="2">
        <v>45208</v>
      </c>
      <c r="R2133" t="s">
        <v>48</v>
      </c>
      <c r="S2133" t="s">
        <v>24</v>
      </c>
      <c r="T2133">
        <f>_xlfn.DAYS(Raw_data_US_healthcare[[#This Row],[Discharge Date]],Raw_data_US_healthcare[[#This Row],[Date of Admission]])</f>
        <v>23</v>
      </c>
    </row>
    <row r="2134" spans="1:20" x14ac:dyDescent="0.3">
      <c r="A2134" t="s">
        <v>26511</v>
      </c>
      <c r="B2134" t="s">
        <v>6192</v>
      </c>
      <c r="C2134">
        <v>27</v>
      </c>
      <c r="D2134" t="str">
        <f>IF(Raw_data_US_healthcare[[#This Row],[Age]]&lt;35,"Young",IF(Raw_data_US_healthcare[[#This Row],[Age]]&lt;60,"Middle","Senior"))</f>
        <v>Young</v>
      </c>
      <c r="E2134" t="s">
        <v>16</v>
      </c>
      <c r="F2134" t="s">
        <v>35</v>
      </c>
      <c r="G2134" t="s">
        <v>35</v>
      </c>
      <c r="H2134" t="s">
        <v>36</v>
      </c>
      <c r="I2134" s="2">
        <v>44867</v>
      </c>
      <c r="J2134" t="s">
        <v>6193</v>
      </c>
      <c r="K2134" t="s">
        <v>6194</v>
      </c>
      <c r="L2134" t="s">
        <v>31</v>
      </c>
      <c r="M2134">
        <v>13910.854300000001</v>
      </c>
      <c r="N2134">
        <v>448</v>
      </c>
      <c r="O2134" t="s">
        <v>22</v>
      </c>
      <c r="P2134" t="s">
        <v>22</v>
      </c>
      <c r="Q2134" s="2">
        <v>44870</v>
      </c>
      <c r="R2134" t="s">
        <v>83</v>
      </c>
      <c r="S2134" t="s">
        <v>33</v>
      </c>
      <c r="T2134">
        <f>_xlfn.DAYS(Raw_data_US_healthcare[[#This Row],[Discharge Date]],Raw_data_US_healthcare[[#This Row],[Date of Admission]])</f>
        <v>3</v>
      </c>
    </row>
    <row r="2135" spans="1:20" x14ac:dyDescent="0.3">
      <c r="A2135" t="s">
        <v>26511</v>
      </c>
      <c r="B2135" t="s">
        <v>6195</v>
      </c>
      <c r="C2135">
        <v>82</v>
      </c>
      <c r="D2135" t="str">
        <f>IF(Raw_data_US_healthcare[[#This Row],[Age]]&lt;35,"Young",IF(Raw_data_US_healthcare[[#This Row],[Age]]&lt;60,"Middle","Senior"))</f>
        <v>Senior</v>
      </c>
      <c r="E2135" t="s">
        <v>16</v>
      </c>
      <c r="F2135" t="s">
        <v>27</v>
      </c>
      <c r="G2135" t="s">
        <v>27</v>
      </c>
      <c r="H2135" t="s">
        <v>26514</v>
      </c>
      <c r="I2135" s="2">
        <v>43570</v>
      </c>
      <c r="J2135" t="s">
        <v>4999</v>
      </c>
      <c r="K2135" t="s">
        <v>796</v>
      </c>
      <c r="L2135" t="s">
        <v>21</v>
      </c>
      <c r="M2135">
        <v>32976.603300000002</v>
      </c>
      <c r="N2135">
        <v>489</v>
      </c>
      <c r="O2135" t="s">
        <v>39</v>
      </c>
      <c r="P2135" t="s">
        <v>39</v>
      </c>
      <c r="Q2135" s="2">
        <v>43594</v>
      </c>
      <c r="R2135" t="s">
        <v>44</v>
      </c>
      <c r="S2135" t="s">
        <v>24</v>
      </c>
      <c r="T2135">
        <f>_xlfn.DAYS(Raw_data_US_healthcare[[#This Row],[Discharge Date]],Raw_data_US_healthcare[[#This Row],[Date of Admission]])</f>
        <v>24</v>
      </c>
    </row>
    <row r="2136" spans="1:20" x14ac:dyDescent="0.3">
      <c r="A2136" t="s">
        <v>26511</v>
      </c>
      <c r="B2136" t="s">
        <v>6196</v>
      </c>
      <c r="C2136">
        <v>70</v>
      </c>
      <c r="D2136" t="str">
        <f>IF(Raw_data_US_healthcare[[#This Row],[Age]]&lt;35,"Young",IF(Raw_data_US_healthcare[[#This Row],[Age]]&lt;60,"Middle","Senior"))</f>
        <v>Senior</v>
      </c>
      <c r="E2136" t="s">
        <v>16</v>
      </c>
      <c r="F2136" t="s">
        <v>62</v>
      </c>
      <c r="G2136" t="s">
        <v>62</v>
      </c>
      <c r="H2136" t="s">
        <v>18</v>
      </c>
      <c r="I2136" s="2">
        <v>44294</v>
      </c>
      <c r="J2136" t="s">
        <v>6197</v>
      </c>
      <c r="K2136" t="s">
        <v>6198</v>
      </c>
      <c r="L2136" t="s">
        <v>21</v>
      </c>
      <c r="M2136">
        <v>35527.7094</v>
      </c>
      <c r="N2136">
        <v>260</v>
      </c>
      <c r="O2136" t="s">
        <v>39</v>
      </c>
      <c r="P2136" t="s">
        <v>39</v>
      </c>
      <c r="Q2136" s="2">
        <v>44315</v>
      </c>
      <c r="R2136" t="s">
        <v>23</v>
      </c>
      <c r="S2136" t="s">
        <v>33</v>
      </c>
      <c r="T2136">
        <f>_xlfn.DAYS(Raw_data_US_healthcare[[#This Row],[Discharge Date]],Raw_data_US_healthcare[[#This Row],[Date of Admission]])</f>
        <v>21</v>
      </c>
    </row>
    <row r="2137" spans="1:20" x14ac:dyDescent="0.3">
      <c r="A2137" t="s">
        <v>26511</v>
      </c>
      <c r="B2137" t="s">
        <v>6199</v>
      </c>
      <c r="C2137">
        <v>79</v>
      </c>
      <c r="D2137" t="str">
        <f>IF(Raw_data_US_healthcare[[#This Row],[Age]]&lt;35,"Young",IF(Raw_data_US_healthcare[[#This Row],[Age]]&lt;60,"Middle","Senior"))</f>
        <v>Senior</v>
      </c>
      <c r="E2137" t="s">
        <v>16</v>
      </c>
      <c r="F2137" t="s">
        <v>35</v>
      </c>
      <c r="G2137" t="s">
        <v>35</v>
      </c>
      <c r="H2137" t="s">
        <v>26516</v>
      </c>
      <c r="I2137" s="2">
        <v>45000</v>
      </c>
      <c r="J2137" t="s">
        <v>6200</v>
      </c>
      <c r="K2137" t="s">
        <v>6201</v>
      </c>
      <c r="L2137" t="s">
        <v>21</v>
      </c>
      <c r="M2137">
        <v>9560.3251999999993</v>
      </c>
      <c r="N2137">
        <v>221</v>
      </c>
      <c r="O2137" t="s">
        <v>39</v>
      </c>
      <c r="P2137" t="s">
        <v>39</v>
      </c>
      <c r="Q2137" s="2">
        <v>45010</v>
      </c>
      <c r="R2137" t="s">
        <v>48</v>
      </c>
      <c r="S2137" t="s">
        <v>33</v>
      </c>
      <c r="T2137">
        <f>_xlfn.DAYS(Raw_data_US_healthcare[[#This Row],[Discharge Date]],Raw_data_US_healthcare[[#This Row],[Date of Admission]])</f>
        <v>10</v>
      </c>
    </row>
    <row r="2138" spans="1:20" x14ac:dyDescent="0.3">
      <c r="A2138" t="s">
        <v>26512</v>
      </c>
      <c r="B2138" t="s">
        <v>6202</v>
      </c>
      <c r="C2138">
        <v>61</v>
      </c>
      <c r="D2138" t="str">
        <f>IF(Raw_data_US_healthcare[[#This Row],[Age]]&lt;35,"Young",IF(Raw_data_US_healthcare[[#This Row],[Age]]&lt;60,"Middle","Senior"))</f>
        <v>Senior</v>
      </c>
      <c r="E2138" t="s">
        <v>26</v>
      </c>
      <c r="F2138" t="s">
        <v>88</v>
      </c>
      <c r="G2138" t="s">
        <v>88</v>
      </c>
      <c r="H2138" t="s">
        <v>36</v>
      </c>
      <c r="I2138" s="2">
        <v>43597</v>
      </c>
      <c r="J2138" t="s">
        <v>6203</v>
      </c>
      <c r="K2138" t="s">
        <v>6204</v>
      </c>
      <c r="L2138" t="s">
        <v>31</v>
      </c>
      <c r="M2138">
        <v>2179.377</v>
      </c>
      <c r="N2138">
        <v>128</v>
      </c>
      <c r="O2138" t="s">
        <v>22</v>
      </c>
      <c r="P2138" t="s">
        <v>22</v>
      </c>
      <c r="Q2138" s="2">
        <v>43604</v>
      </c>
      <c r="R2138" t="s">
        <v>48</v>
      </c>
      <c r="S2138" t="s">
        <v>33</v>
      </c>
      <c r="T2138">
        <f>_xlfn.DAYS(Raw_data_US_healthcare[[#This Row],[Discharge Date]],Raw_data_US_healthcare[[#This Row],[Date of Admission]])</f>
        <v>7</v>
      </c>
    </row>
    <row r="2139" spans="1:20" x14ac:dyDescent="0.3">
      <c r="A2139" t="s">
        <v>26511</v>
      </c>
      <c r="B2139" t="s">
        <v>6205</v>
      </c>
      <c r="C2139">
        <v>68</v>
      </c>
      <c r="D2139" t="str">
        <f>IF(Raw_data_US_healthcare[[#This Row],[Age]]&lt;35,"Young",IF(Raw_data_US_healthcare[[#This Row],[Age]]&lt;60,"Middle","Senior"))</f>
        <v>Senior</v>
      </c>
      <c r="E2139" t="s">
        <v>16</v>
      </c>
      <c r="F2139" t="s">
        <v>27</v>
      </c>
      <c r="G2139" t="s">
        <v>27</v>
      </c>
      <c r="H2139" t="s">
        <v>26516</v>
      </c>
      <c r="I2139" s="2">
        <v>44978</v>
      </c>
      <c r="J2139" t="s">
        <v>6206</v>
      </c>
      <c r="K2139" t="s">
        <v>6207</v>
      </c>
      <c r="L2139" t="s">
        <v>60</v>
      </c>
      <c r="M2139">
        <v>5608.5654000000004</v>
      </c>
      <c r="N2139">
        <v>137</v>
      </c>
      <c r="O2139" t="s">
        <v>43</v>
      </c>
      <c r="P2139" t="s">
        <v>43</v>
      </c>
      <c r="Q2139" s="2">
        <v>44992</v>
      </c>
      <c r="R2139" t="s">
        <v>83</v>
      </c>
      <c r="S2139" t="s">
        <v>33</v>
      </c>
      <c r="T2139">
        <f>_xlfn.DAYS(Raw_data_US_healthcare[[#This Row],[Discharge Date]],Raw_data_US_healthcare[[#This Row],[Date of Admission]])</f>
        <v>14</v>
      </c>
    </row>
    <row r="2140" spans="1:20" x14ac:dyDescent="0.3">
      <c r="A2140" t="s">
        <v>26511</v>
      </c>
      <c r="B2140" t="s">
        <v>6208</v>
      </c>
      <c r="C2140">
        <v>69</v>
      </c>
      <c r="D2140" t="str">
        <f>IF(Raw_data_US_healthcare[[#This Row],[Age]]&lt;35,"Young",IF(Raw_data_US_healthcare[[#This Row],[Age]]&lt;60,"Middle","Senior"))</f>
        <v>Senior</v>
      </c>
      <c r="E2140" t="s">
        <v>16</v>
      </c>
      <c r="F2140" t="s">
        <v>88</v>
      </c>
      <c r="G2140" t="s">
        <v>88</v>
      </c>
      <c r="H2140" t="s">
        <v>18</v>
      </c>
      <c r="I2140" s="2">
        <v>44616</v>
      </c>
      <c r="J2140" t="s">
        <v>6209</v>
      </c>
      <c r="K2140" t="s">
        <v>6210</v>
      </c>
      <c r="L2140" t="s">
        <v>21</v>
      </c>
      <c r="M2140">
        <v>17096.1764</v>
      </c>
      <c r="N2140">
        <v>232</v>
      </c>
      <c r="O2140" t="s">
        <v>43</v>
      </c>
      <c r="P2140" t="s">
        <v>43</v>
      </c>
      <c r="Q2140" s="2">
        <v>44634</v>
      </c>
      <c r="R2140" t="s">
        <v>83</v>
      </c>
      <c r="S2140" t="s">
        <v>24</v>
      </c>
      <c r="T2140">
        <f>_xlfn.DAYS(Raw_data_US_healthcare[[#This Row],[Discharge Date]],Raw_data_US_healthcare[[#This Row],[Date of Admission]])</f>
        <v>18</v>
      </c>
    </row>
    <row r="2141" spans="1:20" x14ac:dyDescent="0.3">
      <c r="A2141" t="s">
        <v>26511</v>
      </c>
      <c r="B2141" t="s">
        <v>6211</v>
      </c>
      <c r="C2141">
        <v>48</v>
      </c>
      <c r="D2141" t="str">
        <f>IF(Raw_data_US_healthcare[[#This Row],[Age]]&lt;35,"Young",IF(Raw_data_US_healthcare[[#This Row],[Age]]&lt;60,"Middle","Senior"))</f>
        <v>Middle</v>
      </c>
      <c r="E2141" t="s">
        <v>16</v>
      </c>
      <c r="F2141" t="s">
        <v>228</v>
      </c>
      <c r="G2141" t="s">
        <v>228</v>
      </c>
      <c r="H2141" t="s">
        <v>28</v>
      </c>
      <c r="I2141" s="2">
        <v>43589</v>
      </c>
      <c r="J2141" t="s">
        <v>6212</v>
      </c>
      <c r="K2141" t="s">
        <v>6213</v>
      </c>
      <c r="L2141" t="s">
        <v>56</v>
      </c>
      <c r="M2141">
        <v>42570.325799999999</v>
      </c>
      <c r="N2141">
        <v>335</v>
      </c>
      <c r="O2141" t="s">
        <v>43</v>
      </c>
      <c r="P2141" t="s">
        <v>43</v>
      </c>
      <c r="Q2141" s="2">
        <v>43619</v>
      </c>
      <c r="R2141" t="s">
        <v>23</v>
      </c>
      <c r="S2141" t="s">
        <v>33</v>
      </c>
      <c r="T2141">
        <f>_xlfn.DAYS(Raw_data_US_healthcare[[#This Row],[Discharge Date]],Raw_data_US_healthcare[[#This Row],[Date of Admission]])</f>
        <v>30</v>
      </c>
    </row>
    <row r="2142" spans="1:20" x14ac:dyDescent="0.3">
      <c r="A2142" t="s">
        <v>26512</v>
      </c>
      <c r="B2142" t="s">
        <v>4668</v>
      </c>
      <c r="C2142">
        <v>65</v>
      </c>
      <c r="D2142" t="str">
        <f>IF(Raw_data_US_healthcare[[#This Row],[Age]]&lt;35,"Young",IF(Raw_data_US_healthcare[[#This Row],[Age]]&lt;60,"Middle","Senior"))</f>
        <v>Senior</v>
      </c>
      <c r="E2142" t="s">
        <v>26</v>
      </c>
      <c r="F2142" t="s">
        <v>17</v>
      </c>
      <c r="G2142" t="s">
        <v>17</v>
      </c>
      <c r="H2142" t="s">
        <v>36</v>
      </c>
      <c r="I2142" s="2">
        <v>43629</v>
      </c>
      <c r="J2142" t="s">
        <v>6214</v>
      </c>
      <c r="K2142" t="s">
        <v>6215</v>
      </c>
      <c r="L2142" t="s">
        <v>52</v>
      </c>
      <c r="M2142">
        <v>21093.534599999999</v>
      </c>
      <c r="N2142">
        <v>127</v>
      </c>
      <c r="O2142" t="s">
        <v>22</v>
      </c>
      <c r="P2142" t="s">
        <v>22</v>
      </c>
      <c r="Q2142" s="2">
        <v>43630</v>
      </c>
      <c r="R2142" t="s">
        <v>23</v>
      </c>
      <c r="S2142" t="s">
        <v>45</v>
      </c>
      <c r="T2142">
        <f>_xlfn.DAYS(Raw_data_US_healthcare[[#This Row],[Discharge Date]],Raw_data_US_healthcare[[#This Row],[Date of Admission]])</f>
        <v>1</v>
      </c>
    </row>
    <row r="2143" spans="1:20" x14ac:dyDescent="0.3">
      <c r="A2143" t="s">
        <v>26512</v>
      </c>
      <c r="B2143" t="s">
        <v>6216</v>
      </c>
      <c r="C2143">
        <v>79</v>
      </c>
      <c r="D2143" t="str">
        <f>IF(Raw_data_US_healthcare[[#This Row],[Age]]&lt;35,"Young",IF(Raw_data_US_healthcare[[#This Row],[Age]]&lt;60,"Middle","Senior"))</f>
        <v>Senior</v>
      </c>
      <c r="E2143" t="s">
        <v>26</v>
      </c>
      <c r="F2143" t="s">
        <v>62</v>
      </c>
      <c r="G2143" t="s">
        <v>62</v>
      </c>
      <c r="H2143" t="s">
        <v>26514</v>
      </c>
      <c r="I2143" s="2">
        <v>44272</v>
      </c>
      <c r="J2143" t="s">
        <v>6217</v>
      </c>
      <c r="K2143" t="s">
        <v>6218</v>
      </c>
      <c r="L2143" t="s">
        <v>60</v>
      </c>
      <c r="M2143">
        <v>15550.453600000001</v>
      </c>
      <c r="N2143">
        <v>116</v>
      </c>
      <c r="O2143" t="s">
        <v>43</v>
      </c>
      <c r="P2143" t="s">
        <v>43</v>
      </c>
      <c r="Q2143" s="2">
        <v>44293</v>
      </c>
      <c r="R2143" t="s">
        <v>44</v>
      </c>
      <c r="S2143" t="s">
        <v>24</v>
      </c>
      <c r="T2143">
        <f>_xlfn.DAYS(Raw_data_US_healthcare[[#This Row],[Discharge Date]],Raw_data_US_healthcare[[#This Row],[Date of Admission]])</f>
        <v>21</v>
      </c>
    </row>
    <row r="2144" spans="1:20" x14ac:dyDescent="0.3">
      <c r="A2144" t="s">
        <v>26512</v>
      </c>
      <c r="B2144" t="s">
        <v>6219</v>
      </c>
      <c r="C2144">
        <v>61</v>
      </c>
      <c r="D2144" t="str">
        <f>IF(Raw_data_US_healthcare[[#This Row],[Age]]&lt;35,"Young",IF(Raw_data_US_healthcare[[#This Row],[Age]]&lt;60,"Middle","Senior"))</f>
        <v>Senior</v>
      </c>
      <c r="E2144" t="s">
        <v>26</v>
      </c>
      <c r="F2144" t="s">
        <v>17</v>
      </c>
      <c r="G2144" t="s">
        <v>17</v>
      </c>
      <c r="H2144" t="s">
        <v>18</v>
      </c>
      <c r="I2144" s="2">
        <v>43590</v>
      </c>
      <c r="J2144" t="s">
        <v>6220</v>
      </c>
      <c r="K2144" t="s">
        <v>6221</v>
      </c>
      <c r="L2144" t="s">
        <v>21</v>
      </c>
      <c r="M2144">
        <v>50391.664700000001</v>
      </c>
      <c r="N2144">
        <v>136</v>
      </c>
      <c r="O2144" t="s">
        <v>22</v>
      </c>
      <c r="P2144" t="s">
        <v>22</v>
      </c>
      <c r="Q2144" s="2">
        <v>43610</v>
      </c>
      <c r="R2144" t="s">
        <v>32</v>
      </c>
      <c r="S2144" t="s">
        <v>24</v>
      </c>
      <c r="T2144">
        <f>_xlfn.DAYS(Raw_data_US_healthcare[[#This Row],[Discharge Date]],Raw_data_US_healthcare[[#This Row],[Date of Admission]])</f>
        <v>20</v>
      </c>
    </row>
    <row r="2145" spans="1:20" x14ac:dyDescent="0.3">
      <c r="A2145" t="s">
        <v>26511</v>
      </c>
      <c r="B2145" t="s">
        <v>6222</v>
      </c>
      <c r="C2145">
        <v>56</v>
      </c>
      <c r="D2145" t="str">
        <f>IF(Raw_data_US_healthcare[[#This Row],[Age]]&lt;35,"Young",IF(Raw_data_US_healthcare[[#This Row],[Age]]&lt;60,"Middle","Senior"))</f>
        <v>Middle</v>
      </c>
      <c r="E2145" t="s">
        <v>16</v>
      </c>
      <c r="F2145" t="s">
        <v>49</v>
      </c>
      <c r="G2145" t="s">
        <v>49</v>
      </c>
      <c r="H2145" t="s">
        <v>69</v>
      </c>
      <c r="I2145" s="2">
        <v>44728</v>
      </c>
      <c r="J2145" t="s">
        <v>6223</v>
      </c>
      <c r="K2145" t="s">
        <v>6224</v>
      </c>
      <c r="L2145" t="s">
        <v>52</v>
      </c>
      <c r="M2145">
        <v>57867.549899999998</v>
      </c>
      <c r="N2145">
        <v>123</v>
      </c>
      <c r="O2145" t="s">
        <v>43</v>
      </c>
      <c r="P2145" t="s">
        <v>43</v>
      </c>
      <c r="Q2145" s="2">
        <v>44754</v>
      </c>
      <c r="R2145" t="s">
        <v>32</v>
      </c>
      <c r="S2145" t="s">
        <v>33</v>
      </c>
      <c r="T2145">
        <f>_xlfn.DAYS(Raw_data_US_healthcare[[#This Row],[Discharge Date]],Raw_data_US_healthcare[[#This Row],[Date of Admission]])</f>
        <v>26</v>
      </c>
    </row>
    <row r="2146" spans="1:20" x14ac:dyDescent="0.3">
      <c r="A2146" t="s">
        <v>26511</v>
      </c>
      <c r="B2146" t="s">
        <v>6225</v>
      </c>
      <c r="C2146">
        <v>35</v>
      </c>
      <c r="D2146" t="str">
        <f>IF(Raw_data_US_healthcare[[#This Row],[Age]]&lt;35,"Young",IF(Raw_data_US_healthcare[[#This Row],[Age]]&lt;60,"Middle","Senior"))</f>
        <v>Middle</v>
      </c>
      <c r="E2146" t="s">
        <v>16</v>
      </c>
      <c r="F2146" t="s">
        <v>228</v>
      </c>
      <c r="G2146" t="s">
        <v>228</v>
      </c>
      <c r="H2146" t="s">
        <v>69</v>
      </c>
      <c r="I2146" s="2">
        <v>43937</v>
      </c>
      <c r="J2146" t="s">
        <v>6226</v>
      </c>
      <c r="K2146" t="s">
        <v>6227</v>
      </c>
      <c r="L2146" t="s">
        <v>21</v>
      </c>
      <c r="M2146">
        <v>31842.653600000001</v>
      </c>
      <c r="N2146">
        <v>254</v>
      </c>
      <c r="O2146" t="s">
        <v>39</v>
      </c>
      <c r="P2146" t="s">
        <v>39</v>
      </c>
      <c r="Q2146" s="2">
        <v>43958</v>
      </c>
      <c r="R2146" t="s">
        <v>83</v>
      </c>
      <c r="S2146" t="s">
        <v>33</v>
      </c>
      <c r="T2146">
        <f>_xlfn.DAYS(Raw_data_US_healthcare[[#This Row],[Discharge Date]],Raw_data_US_healthcare[[#This Row],[Date of Admission]])</f>
        <v>21</v>
      </c>
    </row>
    <row r="2147" spans="1:20" x14ac:dyDescent="0.3">
      <c r="A2147" t="s">
        <v>26511</v>
      </c>
      <c r="B2147" t="s">
        <v>6228</v>
      </c>
      <c r="C2147">
        <v>70</v>
      </c>
      <c r="D2147" t="str">
        <f>IF(Raw_data_US_healthcare[[#This Row],[Age]]&lt;35,"Young",IF(Raw_data_US_healthcare[[#This Row],[Age]]&lt;60,"Middle","Senior"))</f>
        <v>Senior</v>
      </c>
      <c r="E2147" t="s">
        <v>16</v>
      </c>
      <c r="F2147" t="s">
        <v>228</v>
      </c>
      <c r="G2147" t="s">
        <v>228</v>
      </c>
      <c r="H2147" t="s">
        <v>28</v>
      </c>
      <c r="I2147" s="2">
        <v>44089</v>
      </c>
      <c r="J2147" t="s">
        <v>6229</v>
      </c>
      <c r="K2147" t="s">
        <v>991</v>
      </c>
      <c r="L2147" t="s">
        <v>60</v>
      </c>
      <c r="M2147">
        <v>43388.097099999999</v>
      </c>
      <c r="N2147">
        <v>263</v>
      </c>
      <c r="O2147" t="s">
        <v>39</v>
      </c>
      <c r="P2147" t="s">
        <v>39</v>
      </c>
      <c r="Q2147" s="2">
        <v>44108</v>
      </c>
      <c r="R2147" t="s">
        <v>32</v>
      </c>
      <c r="S2147" t="s">
        <v>24</v>
      </c>
      <c r="T2147">
        <f>_xlfn.DAYS(Raw_data_US_healthcare[[#This Row],[Discharge Date]],Raw_data_US_healthcare[[#This Row],[Date of Admission]])</f>
        <v>19</v>
      </c>
    </row>
    <row r="2148" spans="1:20" x14ac:dyDescent="0.3">
      <c r="A2148" t="s">
        <v>26511</v>
      </c>
      <c r="B2148" t="s">
        <v>6230</v>
      </c>
      <c r="C2148">
        <v>38</v>
      </c>
      <c r="D2148" t="str">
        <f>IF(Raw_data_US_healthcare[[#This Row],[Age]]&lt;35,"Young",IF(Raw_data_US_healthcare[[#This Row],[Age]]&lt;60,"Middle","Senior"))</f>
        <v>Middle</v>
      </c>
      <c r="E2148" t="s">
        <v>16</v>
      </c>
      <c r="F2148" t="s">
        <v>113</v>
      </c>
      <c r="G2148" t="s">
        <v>113</v>
      </c>
      <c r="H2148" t="s">
        <v>28</v>
      </c>
      <c r="I2148" s="2">
        <v>45130</v>
      </c>
      <c r="J2148" t="s">
        <v>6231</v>
      </c>
      <c r="K2148" t="s">
        <v>6232</v>
      </c>
      <c r="L2148" t="s">
        <v>31</v>
      </c>
      <c r="M2148">
        <v>15772.927299999999</v>
      </c>
      <c r="N2148">
        <v>331</v>
      </c>
      <c r="O2148" t="s">
        <v>39</v>
      </c>
      <c r="P2148" t="s">
        <v>39</v>
      </c>
      <c r="Q2148" s="2">
        <v>45134</v>
      </c>
      <c r="R2148" t="s">
        <v>23</v>
      </c>
      <c r="S2148" t="s">
        <v>45</v>
      </c>
      <c r="T2148">
        <f>_xlfn.DAYS(Raw_data_US_healthcare[[#This Row],[Discharge Date]],Raw_data_US_healthcare[[#This Row],[Date of Admission]])</f>
        <v>4</v>
      </c>
    </row>
    <row r="2149" spans="1:20" x14ac:dyDescent="0.3">
      <c r="A2149" t="s">
        <v>26511</v>
      </c>
      <c r="B2149" t="s">
        <v>6233</v>
      </c>
      <c r="C2149">
        <v>40</v>
      </c>
      <c r="D2149" t="str">
        <f>IF(Raw_data_US_healthcare[[#This Row],[Age]]&lt;35,"Young",IF(Raw_data_US_healthcare[[#This Row],[Age]]&lt;60,"Middle","Senior"))</f>
        <v>Middle</v>
      </c>
      <c r="E2149" t="s">
        <v>16</v>
      </c>
      <c r="F2149" t="s">
        <v>113</v>
      </c>
      <c r="G2149" t="s">
        <v>113</v>
      </c>
      <c r="H2149" t="s">
        <v>69</v>
      </c>
      <c r="I2149" s="2">
        <v>44124</v>
      </c>
      <c r="J2149" t="s">
        <v>6234</v>
      </c>
      <c r="K2149" t="s">
        <v>6235</v>
      </c>
      <c r="L2149" t="s">
        <v>21</v>
      </c>
      <c r="M2149">
        <v>33504.0311</v>
      </c>
      <c r="N2149">
        <v>416</v>
      </c>
      <c r="O2149" t="s">
        <v>43</v>
      </c>
      <c r="P2149" t="s">
        <v>43</v>
      </c>
      <c r="Q2149" s="2">
        <v>44148</v>
      </c>
      <c r="R2149" t="s">
        <v>32</v>
      </c>
      <c r="S2149" t="s">
        <v>33</v>
      </c>
      <c r="T2149">
        <f>_xlfn.DAYS(Raw_data_US_healthcare[[#This Row],[Discharge Date]],Raw_data_US_healthcare[[#This Row],[Date of Admission]])</f>
        <v>24</v>
      </c>
    </row>
    <row r="2150" spans="1:20" x14ac:dyDescent="0.3">
      <c r="A2150" t="s">
        <v>26512</v>
      </c>
      <c r="B2150" t="s">
        <v>6236</v>
      </c>
      <c r="C2150">
        <v>65</v>
      </c>
      <c r="D2150" t="str">
        <f>IF(Raw_data_US_healthcare[[#This Row],[Age]]&lt;35,"Young",IF(Raw_data_US_healthcare[[#This Row],[Age]]&lt;60,"Middle","Senior"))</f>
        <v>Senior</v>
      </c>
      <c r="E2150" t="s">
        <v>26</v>
      </c>
      <c r="F2150" t="s">
        <v>35</v>
      </c>
      <c r="G2150" t="s">
        <v>35</v>
      </c>
      <c r="H2150" t="s">
        <v>26514</v>
      </c>
      <c r="I2150" s="2">
        <v>44859</v>
      </c>
      <c r="J2150" t="s">
        <v>6237</v>
      </c>
      <c r="K2150" t="s">
        <v>4400</v>
      </c>
      <c r="L2150" t="s">
        <v>21</v>
      </c>
      <c r="M2150">
        <v>30155.1273</v>
      </c>
      <c r="N2150">
        <v>320</v>
      </c>
      <c r="O2150" t="s">
        <v>43</v>
      </c>
      <c r="P2150" t="s">
        <v>43</v>
      </c>
      <c r="Q2150" s="2">
        <v>44885</v>
      </c>
      <c r="R2150" t="s">
        <v>32</v>
      </c>
      <c r="S2150" t="s">
        <v>45</v>
      </c>
      <c r="T2150">
        <f>_xlfn.DAYS(Raw_data_US_healthcare[[#This Row],[Discharge Date]],Raw_data_US_healthcare[[#This Row],[Date of Admission]])</f>
        <v>26</v>
      </c>
    </row>
    <row r="2151" spans="1:20" x14ac:dyDescent="0.3">
      <c r="A2151" t="s">
        <v>26511</v>
      </c>
      <c r="B2151" t="s">
        <v>6238</v>
      </c>
      <c r="C2151">
        <v>45</v>
      </c>
      <c r="D2151" t="str">
        <f>IF(Raw_data_US_healthcare[[#This Row],[Age]]&lt;35,"Young",IF(Raw_data_US_healthcare[[#This Row],[Age]]&lt;60,"Middle","Senior"))</f>
        <v>Middle</v>
      </c>
      <c r="E2151" t="s">
        <v>16</v>
      </c>
      <c r="F2151" t="s">
        <v>88</v>
      </c>
      <c r="G2151" t="s">
        <v>88</v>
      </c>
      <c r="H2151" t="s">
        <v>28</v>
      </c>
      <c r="I2151" s="2">
        <v>44214</v>
      </c>
      <c r="J2151" t="s">
        <v>6239</v>
      </c>
      <c r="K2151" t="s">
        <v>6240</v>
      </c>
      <c r="L2151" t="s">
        <v>31</v>
      </c>
      <c r="M2151">
        <v>4229.5150000000003</v>
      </c>
      <c r="N2151">
        <v>122</v>
      </c>
      <c r="O2151" t="s">
        <v>39</v>
      </c>
      <c r="P2151" t="s">
        <v>39</v>
      </c>
      <c r="Q2151" s="2">
        <v>44230</v>
      </c>
      <c r="R2151" t="s">
        <v>23</v>
      </c>
      <c r="S2151" t="s">
        <v>24</v>
      </c>
      <c r="T2151">
        <f>_xlfn.DAYS(Raw_data_US_healthcare[[#This Row],[Discharge Date]],Raw_data_US_healthcare[[#This Row],[Date of Admission]])</f>
        <v>16</v>
      </c>
    </row>
    <row r="2152" spans="1:20" x14ac:dyDescent="0.3">
      <c r="A2152" t="s">
        <v>26511</v>
      </c>
      <c r="B2152" t="s">
        <v>6241</v>
      </c>
      <c r="C2152">
        <v>51</v>
      </c>
      <c r="D2152" t="str">
        <f>IF(Raw_data_US_healthcare[[#This Row],[Age]]&lt;35,"Young",IF(Raw_data_US_healthcare[[#This Row],[Age]]&lt;60,"Middle","Senior"))</f>
        <v>Middle</v>
      </c>
      <c r="E2152" t="s">
        <v>16</v>
      </c>
      <c r="F2152" t="s">
        <v>228</v>
      </c>
      <c r="G2152" t="s">
        <v>228</v>
      </c>
      <c r="H2152" t="s">
        <v>18</v>
      </c>
      <c r="I2152" s="2">
        <v>43634</v>
      </c>
      <c r="J2152" t="s">
        <v>6242</v>
      </c>
      <c r="K2152" t="s">
        <v>6243</v>
      </c>
      <c r="L2152" t="s">
        <v>31</v>
      </c>
      <c r="M2152">
        <v>17528.0874</v>
      </c>
      <c r="N2152">
        <v>106</v>
      </c>
      <c r="O2152" t="s">
        <v>43</v>
      </c>
      <c r="P2152" t="s">
        <v>43</v>
      </c>
      <c r="Q2152" s="2">
        <v>43661</v>
      </c>
      <c r="R2152" t="s">
        <v>48</v>
      </c>
      <c r="S2152" t="s">
        <v>33</v>
      </c>
      <c r="T2152">
        <f>_xlfn.DAYS(Raw_data_US_healthcare[[#This Row],[Discharge Date]],Raw_data_US_healthcare[[#This Row],[Date of Admission]])</f>
        <v>27</v>
      </c>
    </row>
    <row r="2153" spans="1:20" x14ac:dyDescent="0.3">
      <c r="A2153" t="s">
        <v>26511</v>
      </c>
      <c r="B2153" t="s">
        <v>6244</v>
      </c>
      <c r="C2153">
        <v>49</v>
      </c>
      <c r="D2153" t="str">
        <f>IF(Raw_data_US_healthcare[[#This Row],[Age]]&lt;35,"Young",IF(Raw_data_US_healthcare[[#This Row],[Age]]&lt;60,"Middle","Senior"))</f>
        <v>Middle</v>
      </c>
      <c r="E2153" t="s">
        <v>16</v>
      </c>
      <c r="F2153" t="s">
        <v>27</v>
      </c>
      <c r="G2153" t="s">
        <v>27</v>
      </c>
      <c r="H2153" t="s">
        <v>26514</v>
      </c>
      <c r="I2153" s="2">
        <v>44576</v>
      </c>
      <c r="J2153" t="s">
        <v>6245</v>
      </c>
      <c r="K2153" t="s">
        <v>6246</v>
      </c>
      <c r="L2153" t="s">
        <v>21</v>
      </c>
      <c r="M2153">
        <v>12819.9257</v>
      </c>
      <c r="N2153">
        <v>488</v>
      </c>
      <c r="O2153" t="s">
        <v>22</v>
      </c>
      <c r="P2153" t="s">
        <v>22</v>
      </c>
      <c r="Q2153" s="2">
        <v>44594</v>
      </c>
      <c r="R2153" t="s">
        <v>83</v>
      </c>
      <c r="S2153" t="s">
        <v>24</v>
      </c>
      <c r="T2153">
        <f>_xlfn.DAYS(Raw_data_US_healthcare[[#This Row],[Discharge Date]],Raw_data_US_healthcare[[#This Row],[Date of Admission]])</f>
        <v>18</v>
      </c>
    </row>
    <row r="2154" spans="1:20" x14ac:dyDescent="0.3">
      <c r="A2154" t="s">
        <v>26511</v>
      </c>
      <c r="B2154" t="s">
        <v>6247</v>
      </c>
      <c r="C2154">
        <v>44</v>
      </c>
      <c r="D2154" t="str">
        <f>IF(Raw_data_US_healthcare[[#This Row],[Age]]&lt;35,"Young",IF(Raw_data_US_healthcare[[#This Row],[Age]]&lt;60,"Middle","Senior"))</f>
        <v>Middle</v>
      </c>
      <c r="E2154" t="s">
        <v>16</v>
      </c>
      <c r="F2154" t="s">
        <v>113</v>
      </c>
      <c r="G2154" t="s">
        <v>113</v>
      </c>
      <c r="H2154" t="s">
        <v>18</v>
      </c>
      <c r="I2154" s="2">
        <v>45019</v>
      </c>
      <c r="J2154" t="s">
        <v>6248</v>
      </c>
      <c r="K2154" t="s">
        <v>6249</v>
      </c>
      <c r="L2154" t="s">
        <v>60</v>
      </c>
      <c r="M2154">
        <v>34301.486900000004</v>
      </c>
      <c r="N2154">
        <v>260</v>
      </c>
      <c r="O2154" t="s">
        <v>43</v>
      </c>
      <c r="P2154" t="s">
        <v>43</v>
      </c>
      <c r="Q2154" s="2">
        <v>45033</v>
      </c>
      <c r="R2154" t="s">
        <v>23</v>
      </c>
      <c r="S2154" t="s">
        <v>24</v>
      </c>
      <c r="T2154">
        <f>_xlfn.DAYS(Raw_data_US_healthcare[[#This Row],[Discharge Date]],Raw_data_US_healthcare[[#This Row],[Date of Admission]])</f>
        <v>14</v>
      </c>
    </row>
    <row r="2155" spans="1:20" x14ac:dyDescent="0.3">
      <c r="A2155" t="s">
        <v>26512</v>
      </c>
      <c r="B2155" t="s">
        <v>6250</v>
      </c>
      <c r="C2155">
        <v>54</v>
      </c>
      <c r="D2155" t="str">
        <f>IF(Raw_data_US_healthcare[[#This Row],[Age]]&lt;35,"Young",IF(Raw_data_US_healthcare[[#This Row],[Age]]&lt;60,"Middle","Senior"))</f>
        <v>Middle</v>
      </c>
      <c r="E2155" t="s">
        <v>26</v>
      </c>
      <c r="F2155" t="s">
        <v>62</v>
      </c>
      <c r="G2155" t="s">
        <v>62</v>
      </c>
      <c r="H2155" t="s">
        <v>28</v>
      </c>
      <c r="I2155" s="2">
        <v>44897</v>
      </c>
      <c r="J2155" t="s">
        <v>6251</v>
      </c>
      <c r="K2155" t="s">
        <v>6252</v>
      </c>
      <c r="L2155" t="s">
        <v>60</v>
      </c>
      <c r="M2155">
        <v>42287.779900000001</v>
      </c>
      <c r="N2155">
        <v>244</v>
      </c>
      <c r="O2155" t="s">
        <v>43</v>
      </c>
      <c r="P2155" t="s">
        <v>43</v>
      </c>
      <c r="Q2155" s="2">
        <v>44906</v>
      </c>
      <c r="R2155" t="s">
        <v>83</v>
      </c>
      <c r="S2155" t="s">
        <v>45</v>
      </c>
      <c r="T2155">
        <f>_xlfn.DAYS(Raw_data_US_healthcare[[#This Row],[Discharge Date]],Raw_data_US_healthcare[[#This Row],[Date of Admission]])</f>
        <v>9</v>
      </c>
    </row>
    <row r="2156" spans="1:20" x14ac:dyDescent="0.3">
      <c r="A2156" t="s">
        <v>26511</v>
      </c>
      <c r="B2156" t="s">
        <v>6253</v>
      </c>
      <c r="C2156">
        <v>37</v>
      </c>
      <c r="D2156" t="str">
        <f>IF(Raw_data_US_healthcare[[#This Row],[Age]]&lt;35,"Young",IF(Raw_data_US_healthcare[[#This Row],[Age]]&lt;60,"Middle","Senior"))</f>
        <v>Middle</v>
      </c>
      <c r="E2156" t="s">
        <v>16</v>
      </c>
      <c r="F2156" t="s">
        <v>35</v>
      </c>
      <c r="G2156" t="s">
        <v>35</v>
      </c>
      <c r="H2156" t="s">
        <v>18</v>
      </c>
      <c r="I2156" s="2">
        <v>43570</v>
      </c>
      <c r="J2156" t="s">
        <v>6254</v>
      </c>
      <c r="K2156" t="s">
        <v>6255</v>
      </c>
      <c r="L2156" t="s">
        <v>56</v>
      </c>
      <c r="M2156">
        <v>33440.116399999999</v>
      </c>
      <c r="N2156">
        <v>325</v>
      </c>
      <c r="O2156" t="s">
        <v>22</v>
      </c>
      <c r="P2156" t="s">
        <v>22</v>
      </c>
      <c r="Q2156" s="2">
        <v>43593</v>
      </c>
      <c r="R2156" t="s">
        <v>32</v>
      </c>
      <c r="S2156" t="s">
        <v>45</v>
      </c>
      <c r="T2156">
        <f>_xlfn.DAYS(Raw_data_US_healthcare[[#This Row],[Discharge Date]],Raw_data_US_healthcare[[#This Row],[Date of Admission]])</f>
        <v>23</v>
      </c>
    </row>
    <row r="2157" spans="1:20" x14ac:dyDescent="0.3">
      <c r="A2157" t="s">
        <v>26512</v>
      </c>
      <c r="B2157" t="s">
        <v>6256</v>
      </c>
      <c r="C2157">
        <v>79</v>
      </c>
      <c r="D2157" t="str">
        <f>IF(Raw_data_US_healthcare[[#This Row],[Age]]&lt;35,"Young",IF(Raw_data_US_healthcare[[#This Row],[Age]]&lt;60,"Middle","Senior"))</f>
        <v>Senior</v>
      </c>
      <c r="E2157" t="s">
        <v>26</v>
      </c>
      <c r="F2157" t="s">
        <v>62</v>
      </c>
      <c r="G2157" t="s">
        <v>62</v>
      </c>
      <c r="H2157" t="s">
        <v>36</v>
      </c>
      <c r="I2157" s="2">
        <v>43860</v>
      </c>
      <c r="J2157" t="s">
        <v>6257</v>
      </c>
      <c r="K2157" t="s">
        <v>6258</v>
      </c>
      <c r="L2157" t="s">
        <v>21</v>
      </c>
      <c r="M2157">
        <v>23494.822899999999</v>
      </c>
      <c r="N2157">
        <v>429</v>
      </c>
      <c r="O2157" t="s">
        <v>22</v>
      </c>
      <c r="P2157" t="s">
        <v>22</v>
      </c>
      <c r="Q2157" s="2">
        <v>43862</v>
      </c>
      <c r="R2157" t="s">
        <v>44</v>
      </c>
      <c r="S2157" t="s">
        <v>33</v>
      </c>
      <c r="T2157">
        <f>_xlfn.DAYS(Raw_data_US_healthcare[[#This Row],[Discharge Date]],Raw_data_US_healthcare[[#This Row],[Date of Admission]])</f>
        <v>2</v>
      </c>
    </row>
    <row r="2158" spans="1:20" x14ac:dyDescent="0.3">
      <c r="A2158" t="s">
        <v>26511</v>
      </c>
      <c r="B2158" t="s">
        <v>6259</v>
      </c>
      <c r="C2158">
        <v>63</v>
      </c>
      <c r="D2158" t="str">
        <f>IF(Raw_data_US_healthcare[[#This Row],[Age]]&lt;35,"Young",IF(Raw_data_US_healthcare[[#This Row],[Age]]&lt;60,"Middle","Senior"))</f>
        <v>Senior</v>
      </c>
      <c r="E2158" t="s">
        <v>16</v>
      </c>
      <c r="F2158" t="s">
        <v>88</v>
      </c>
      <c r="G2158" t="s">
        <v>88</v>
      </c>
      <c r="H2158" t="s">
        <v>28</v>
      </c>
      <c r="I2158" s="2">
        <v>44374</v>
      </c>
      <c r="J2158" t="s">
        <v>6260</v>
      </c>
      <c r="K2158" t="s">
        <v>6261</v>
      </c>
      <c r="L2158" t="s">
        <v>21</v>
      </c>
      <c r="M2158">
        <v>9562.0800999999992</v>
      </c>
      <c r="N2158">
        <v>434</v>
      </c>
      <c r="O2158" t="s">
        <v>39</v>
      </c>
      <c r="P2158" t="s">
        <v>39</v>
      </c>
      <c r="Q2158" s="2">
        <v>44402</v>
      </c>
      <c r="R2158" t="s">
        <v>44</v>
      </c>
      <c r="S2158" t="s">
        <v>24</v>
      </c>
      <c r="T2158">
        <f>_xlfn.DAYS(Raw_data_US_healthcare[[#This Row],[Discharge Date]],Raw_data_US_healthcare[[#This Row],[Date of Admission]])</f>
        <v>28</v>
      </c>
    </row>
    <row r="2159" spans="1:20" x14ac:dyDescent="0.3">
      <c r="A2159" t="s">
        <v>26512</v>
      </c>
      <c r="B2159" t="s">
        <v>5324</v>
      </c>
      <c r="C2159">
        <v>56</v>
      </c>
      <c r="D2159" t="str">
        <f>IF(Raw_data_US_healthcare[[#This Row],[Age]]&lt;35,"Young",IF(Raw_data_US_healthcare[[#This Row],[Age]]&lt;60,"Middle","Senior"))</f>
        <v>Middle</v>
      </c>
      <c r="E2159" t="s">
        <v>26</v>
      </c>
      <c r="F2159" t="s">
        <v>27</v>
      </c>
      <c r="G2159" t="s">
        <v>27</v>
      </c>
      <c r="H2159" t="s">
        <v>28</v>
      </c>
      <c r="I2159" s="2">
        <v>44292</v>
      </c>
      <c r="J2159" t="s">
        <v>6262</v>
      </c>
      <c r="K2159" t="s">
        <v>6263</v>
      </c>
      <c r="L2159" t="s">
        <v>31</v>
      </c>
      <c r="M2159">
        <v>14694.3948</v>
      </c>
      <c r="N2159">
        <v>364</v>
      </c>
      <c r="O2159" t="s">
        <v>43</v>
      </c>
      <c r="P2159" t="s">
        <v>43</v>
      </c>
      <c r="Q2159" s="2">
        <v>44313</v>
      </c>
      <c r="R2159" t="s">
        <v>83</v>
      </c>
      <c r="S2159" t="s">
        <v>33</v>
      </c>
      <c r="T2159">
        <f>_xlfn.DAYS(Raw_data_US_healthcare[[#This Row],[Discharge Date]],Raw_data_US_healthcare[[#This Row],[Date of Admission]])</f>
        <v>21</v>
      </c>
    </row>
    <row r="2160" spans="1:20" x14ac:dyDescent="0.3">
      <c r="A2160" t="s">
        <v>26512</v>
      </c>
      <c r="B2160" t="s">
        <v>6264</v>
      </c>
      <c r="C2160">
        <v>23</v>
      </c>
      <c r="D2160" t="str">
        <f>IF(Raw_data_US_healthcare[[#This Row],[Age]]&lt;35,"Young",IF(Raw_data_US_healthcare[[#This Row],[Age]]&lt;60,"Middle","Senior"))</f>
        <v>Young</v>
      </c>
      <c r="E2160" t="s">
        <v>26</v>
      </c>
      <c r="F2160" t="s">
        <v>88</v>
      </c>
      <c r="G2160" t="s">
        <v>88</v>
      </c>
      <c r="H2160" t="s">
        <v>36</v>
      </c>
      <c r="I2160" s="2">
        <v>43533</v>
      </c>
      <c r="J2160" t="s">
        <v>6265</v>
      </c>
      <c r="K2160" t="s">
        <v>6266</v>
      </c>
      <c r="L2160" t="s">
        <v>31</v>
      </c>
      <c r="M2160">
        <v>4967.7160999999996</v>
      </c>
      <c r="N2160">
        <v>286</v>
      </c>
      <c r="O2160" t="s">
        <v>43</v>
      </c>
      <c r="P2160" t="s">
        <v>43</v>
      </c>
      <c r="Q2160" s="2">
        <v>43535</v>
      </c>
      <c r="R2160" t="s">
        <v>48</v>
      </c>
      <c r="S2160" t="s">
        <v>45</v>
      </c>
      <c r="T2160">
        <f>_xlfn.DAYS(Raw_data_US_healthcare[[#This Row],[Discharge Date]],Raw_data_US_healthcare[[#This Row],[Date of Admission]])</f>
        <v>2</v>
      </c>
    </row>
    <row r="2161" spans="1:20" x14ac:dyDescent="0.3">
      <c r="A2161" t="s">
        <v>26512</v>
      </c>
      <c r="B2161" t="s">
        <v>6267</v>
      </c>
      <c r="C2161">
        <v>26</v>
      </c>
      <c r="D2161" t="str">
        <f>IF(Raw_data_US_healthcare[[#This Row],[Age]]&lt;35,"Young",IF(Raw_data_US_healthcare[[#This Row],[Age]]&lt;60,"Middle","Senior"))</f>
        <v>Young</v>
      </c>
      <c r="E2161" t="s">
        <v>26</v>
      </c>
      <c r="F2161" t="s">
        <v>113</v>
      </c>
      <c r="G2161" t="s">
        <v>113</v>
      </c>
      <c r="H2161" t="s">
        <v>26514</v>
      </c>
      <c r="I2161" s="2">
        <v>44058</v>
      </c>
      <c r="J2161" t="s">
        <v>6268</v>
      </c>
      <c r="K2161" t="s">
        <v>6269</v>
      </c>
      <c r="L2161" t="s">
        <v>31</v>
      </c>
      <c r="M2161">
        <v>6427.5568000000003</v>
      </c>
      <c r="N2161">
        <v>454</v>
      </c>
      <c r="O2161" t="s">
        <v>39</v>
      </c>
      <c r="P2161" t="s">
        <v>39</v>
      </c>
      <c r="Q2161" s="2">
        <v>44074</v>
      </c>
      <c r="R2161" t="s">
        <v>83</v>
      </c>
      <c r="S2161" t="s">
        <v>33</v>
      </c>
      <c r="T2161">
        <f>_xlfn.DAYS(Raw_data_US_healthcare[[#This Row],[Discharge Date]],Raw_data_US_healthcare[[#This Row],[Date of Admission]])</f>
        <v>16</v>
      </c>
    </row>
    <row r="2162" spans="1:20" x14ac:dyDescent="0.3">
      <c r="A2162" t="s">
        <v>26511</v>
      </c>
      <c r="B2162" t="s">
        <v>6270</v>
      </c>
      <c r="C2162">
        <v>32</v>
      </c>
      <c r="D2162" t="str">
        <f>IF(Raw_data_US_healthcare[[#This Row],[Age]]&lt;35,"Young",IF(Raw_data_US_healthcare[[#This Row],[Age]]&lt;60,"Middle","Senior"))</f>
        <v>Young</v>
      </c>
      <c r="E2162" t="s">
        <v>16</v>
      </c>
      <c r="F2162" t="s">
        <v>228</v>
      </c>
      <c r="G2162" t="s">
        <v>228</v>
      </c>
      <c r="H2162" t="s">
        <v>26514</v>
      </c>
      <c r="I2162" s="2">
        <v>44898</v>
      </c>
      <c r="J2162" t="s">
        <v>6271</v>
      </c>
      <c r="K2162" t="s">
        <v>6272</v>
      </c>
      <c r="L2162" t="s">
        <v>56</v>
      </c>
      <c r="M2162">
        <v>23436.710200000001</v>
      </c>
      <c r="N2162">
        <v>125</v>
      </c>
      <c r="O2162" t="s">
        <v>22</v>
      </c>
      <c r="P2162" t="s">
        <v>22</v>
      </c>
      <c r="Q2162" s="2">
        <v>44916</v>
      </c>
      <c r="R2162" t="s">
        <v>44</v>
      </c>
      <c r="S2162" t="s">
        <v>45</v>
      </c>
      <c r="T2162">
        <f>_xlfn.DAYS(Raw_data_US_healthcare[[#This Row],[Discharge Date]],Raw_data_US_healthcare[[#This Row],[Date of Admission]])</f>
        <v>18</v>
      </c>
    </row>
    <row r="2163" spans="1:20" x14ac:dyDescent="0.3">
      <c r="A2163" t="s">
        <v>26512</v>
      </c>
      <c r="B2163" t="s">
        <v>6273</v>
      </c>
      <c r="C2163">
        <v>57</v>
      </c>
      <c r="D2163" t="str">
        <f>IF(Raw_data_US_healthcare[[#This Row],[Age]]&lt;35,"Young",IF(Raw_data_US_healthcare[[#This Row],[Age]]&lt;60,"Middle","Senior"))</f>
        <v>Middle</v>
      </c>
      <c r="E2163" t="s">
        <v>26</v>
      </c>
      <c r="F2163" t="s">
        <v>228</v>
      </c>
      <c r="G2163" t="s">
        <v>228</v>
      </c>
      <c r="H2163" t="s">
        <v>69</v>
      </c>
      <c r="I2163" s="2">
        <v>43949</v>
      </c>
      <c r="J2163" t="s">
        <v>6274</v>
      </c>
      <c r="K2163" t="s">
        <v>6275</v>
      </c>
      <c r="L2163" t="s">
        <v>60</v>
      </c>
      <c r="M2163">
        <v>54203.7255</v>
      </c>
      <c r="N2163">
        <v>301</v>
      </c>
      <c r="O2163" t="s">
        <v>43</v>
      </c>
      <c r="P2163" t="s">
        <v>43</v>
      </c>
      <c r="Q2163" s="2">
        <v>43956</v>
      </c>
      <c r="R2163" t="s">
        <v>48</v>
      </c>
      <c r="S2163" t="s">
        <v>24</v>
      </c>
      <c r="T2163">
        <f>_xlfn.DAYS(Raw_data_US_healthcare[[#This Row],[Discharge Date]],Raw_data_US_healthcare[[#This Row],[Date of Admission]])</f>
        <v>7</v>
      </c>
    </row>
    <row r="2164" spans="1:20" x14ac:dyDescent="0.3">
      <c r="A2164" t="s">
        <v>26511</v>
      </c>
      <c r="B2164" t="s">
        <v>6276</v>
      </c>
      <c r="C2164">
        <v>54</v>
      </c>
      <c r="D2164" t="str">
        <f>IF(Raw_data_US_healthcare[[#This Row],[Age]]&lt;35,"Young",IF(Raw_data_US_healthcare[[#This Row],[Age]]&lt;60,"Middle","Senior"))</f>
        <v>Middle</v>
      </c>
      <c r="E2164" t="s">
        <v>16</v>
      </c>
      <c r="F2164" t="s">
        <v>27</v>
      </c>
      <c r="G2164" t="s">
        <v>27</v>
      </c>
      <c r="H2164" t="s">
        <v>26514</v>
      </c>
      <c r="I2164" s="2">
        <v>44494</v>
      </c>
      <c r="J2164" t="s">
        <v>6277</v>
      </c>
      <c r="K2164" t="s">
        <v>6278</v>
      </c>
      <c r="L2164" t="s">
        <v>21</v>
      </c>
      <c r="M2164">
        <v>33252.375599999999</v>
      </c>
      <c r="N2164">
        <v>217</v>
      </c>
      <c r="O2164" t="s">
        <v>43</v>
      </c>
      <c r="P2164" t="s">
        <v>43</v>
      </c>
      <c r="Q2164" s="2">
        <v>44513</v>
      </c>
      <c r="R2164" t="s">
        <v>48</v>
      </c>
      <c r="S2164" t="s">
        <v>33</v>
      </c>
      <c r="T2164">
        <f>_xlfn.DAYS(Raw_data_US_healthcare[[#This Row],[Discharge Date]],Raw_data_US_healthcare[[#This Row],[Date of Admission]])</f>
        <v>19</v>
      </c>
    </row>
    <row r="2165" spans="1:20" x14ac:dyDescent="0.3">
      <c r="A2165" t="s">
        <v>26512</v>
      </c>
      <c r="B2165" t="s">
        <v>6279</v>
      </c>
      <c r="C2165">
        <v>38</v>
      </c>
      <c r="D2165" t="str">
        <f>IF(Raw_data_US_healthcare[[#This Row],[Age]]&lt;35,"Young",IF(Raw_data_US_healthcare[[#This Row],[Age]]&lt;60,"Middle","Senior"))</f>
        <v>Middle</v>
      </c>
      <c r="E2165" t="s">
        <v>26</v>
      </c>
      <c r="F2165" t="s">
        <v>228</v>
      </c>
      <c r="G2165" t="s">
        <v>228</v>
      </c>
      <c r="H2165" t="s">
        <v>69</v>
      </c>
      <c r="I2165" s="2">
        <v>43661</v>
      </c>
      <c r="J2165" t="s">
        <v>6280</v>
      </c>
      <c r="K2165" t="s">
        <v>6281</v>
      </c>
      <c r="L2165" t="s">
        <v>52</v>
      </c>
      <c r="M2165">
        <v>33152.039900000003</v>
      </c>
      <c r="N2165">
        <v>152</v>
      </c>
      <c r="O2165" t="s">
        <v>43</v>
      </c>
      <c r="P2165" t="s">
        <v>43</v>
      </c>
      <c r="Q2165" s="2">
        <v>43681</v>
      </c>
      <c r="R2165" t="s">
        <v>83</v>
      </c>
      <c r="S2165" t="s">
        <v>45</v>
      </c>
      <c r="T2165">
        <f>_xlfn.DAYS(Raw_data_US_healthcare[[#This Row],[Discharge Date]],Raw_data_US_healthcare[[#This Row],[Date of Admission]])</f>
        <v>20</v>
      </c>
    </row>
    <row r="2166" spans="1:20" x14ac:dyDescent="0.3">
      <c r="A2166" t="s">
        <v>26511</v>
      </c>
      <c r="B2166" t="s">
        <v>6282</v>
      </c>
      <c r="C2166">
        <v>55</v>
      </c>
      <c r="D2166" t="str">
        <f>IF(Raw_data_US_healthcare[[#This Row],[Age]]&lt;35,"Young",IF(Raw_data_US_healthcare[[#This Row],[Age]]&lt;60,"Middle","Senior"))</f>
        <v>Middle</v>
      </c>
      <c r="E2166" t="s">
        <v>16</v>
      </c>
      <c r="F2166" t="s">
        <v>88</v>
      </c>
      <c r="G2166" t="s">
        <v>88</v>
      </c>
      <c r="H2166" t="s">
        <v>28</v>
      </c>
      <c r="I2166" s="2">
        <v>44882</v>
      </c>
      <c r="J2166" t="s">
        <v>2981</v>
      </c>
      <c r="K2166" t="s">
        <v>6283</v>
      </c>
      <c r="L2166" t="s">
        <v>31</v>
      </c>
      <c r="M2166">
        <v>27046.651399999999</v>
      </c>
      <c r="N2166">
        <v>426</v>
      </c>
      <c r="O2166" t="s">
        <v>39</v>
      </c>
      <c r="P2166" t="s">
        <v>39</v>
      </c>
      <c r="Q2166" s="2">
        <v>44897</v>
      </c>
      <c r="R2166" t="s">
        <v>44</v>
      </c>
      <c r="S2166" t="s">
        <v>24</v>
      </c>
      <c r="T2166">
        <f>_xlfn.DAYS(Raw_data_US_healthcare[[#This Row],[Discharge Date]],Raw_data_US_healthcare[[#This Row],[Date of Admission]])</f>
        <v>15</v>
      </c>
    </row>
    <row r="2167" spans="1:20" x14ac:dyDescent="0.3">
      <c r="A2167" t="s">
        <v>26511</v>
      </c>
      <c r="B2167" t="s">
        <v>6284</v>
      </c>
      <c r="C2167">
        <v>68</v>
      </c>
      <c r="D2167" t="str">
        <f>IF(Raw_data_US_healthcare[[#This Row],[Age]]&lt;35,"Young",IF(Raw_data_US_healthcare[[#This Row],[Age]]&lt;60,"Middle","Senior"))</f>
        <v>Senior</v>
      </c>
      <c r="E2167" t="s">
        <v>16</v>
      </c>
      <c r="F2167" t="s">
        <v>228</v>
      </c>
      <c r="G2167" t="s">
        <v>228</v>
      </c>
      <c r="H2167" t="s">
        <v>69</v>
      </c>
      <c r="I2167" s="2">
        <v>44256</v>
      </c>
      <c r="J2167" t="s">
        <v>6285</v>
      </c>
      <c r="K2167" t="s">
        <v>2594</v>
      </c>
      <c r="L2167" t="s">
        <v>60</v>
      </c>
      <c r="M2167">
        <v>77191.394799999995</v>
      </c>
      <c r="N2167">
        <v>470</v>
      </c>
      <c r="O2167" t="s">
        <v>22</v>
      </c>
      <c r="P2167" t="s">
        <v>22</v>
      </c>
      <c r="Q2167" s="2">
        <v>44258</v>
      </c>
      <c r="R2167" t="s">
        <v>83</v>
      </c>
      <c r="S2167" t="s">
        <v>33</v>
      </c>
      <c r="T2167">
        <f>_xlfn.DAYS(Raw_data_US_healthcare[[#This Row],[Discharge Date]],Raw_data_US_healthcare[[#This Row],[Date of Admission]])</f>
        <v>2</v>
      </c>
    </row>
    <row r="2168" spans="1:20" x14ac:dyDescent="0.3">
      <c r="A2168" t="s">
        <v>26511</v>
      </c>
      <c r="B2168" t="s">
        <v>6286</v>
      </c>
      <c r="C2168">
        <v>33</v>
      </c>
      <c r="D2168" t="str">
        <f>IF(Raw_data_US_healthcare[[#This Row],[Age]]&lt;35,"Young",IF(Raw_data_US_healthcare[[#This Row],[Age]]&lt;60,"Middle","Senior"))</f>
        <v>Young</v>
      </c>
      <c r="E2168" t="s">
        <v>16</v>
      </c>
      <c r="F2168" t="s">
        <v>17</v>
      </c>
      <c r="G2168" t="s">
        <v>17</v>
      </c>
      <c r="H2168" t="s">
        <v>26514</v>
      </c>
      <c r="I2168" s="2">
        <v>44060</v>
      </c>
      <c r="J2168" t="s">
        <v>6287</v>
      </c>
      <c r="K2168" t="s">
        <v>6288</v>
      </c>
      <c r="L2168" t="s">
        <v>56</v>
      </c>
      <c r="M2168">
        <v>7761.1189999999997</v>
      </c>
      <c r="N2168">
        <v>328</v>
      </c>
      <c r="O2168" t="s">
        <v>22</v>
      </c>
      <c r="P2168" t="s">
        <v>22</v>
      </c>
      <c r="Q2168" s="2">
        <v>44065</v>
      </c>
      <c r="R2168" t="s">
        <v>44</v>
      </c>
      <c r="S2168" t="s">
        <v>45</v>
      </c>
      <c r="T2168">
        <f>_xlfn.DAYS(Raw_data_US_healthcare[[#This Row],[Discharge Date]],Raw_data_US_healthcare[[#This Row],[Date of Admission]])</f>
        <v>5</v>
      </c>
    </row>
    <row r="2169" spans="1:20" x14ac:dyDescent="0.3">
      <c r="A2169" t="s">
        <v>26512</v>
      </c>
      <c r="B2169" t="s">
        <v>6289</v>
      </c>
      <c r="C2169">
        <v>57</v>
      </c>
      <c r="D2169" t="str">
        <f>IF(Raw_data_US_healthcare[[#This Row],[Age]]&lt;35,"Young",IF(Raw_data_US_healthcare[[#This Row],[Age]]&lt;60,"Middle","Senior"))</f>
        <v>Middle</v>
      </c>
      <c r="E2169" t="s">
        <v>26</v>
      </c>
      <c r="F2169" t="s">
        <v>27</v>
      </c>
      <c r="G2169" t="s">
        <v>27</v>
      </c>
      <c r="H2169" t="s">
        <v>26516</v>
      </c>
      <c r="I2169" s="2">
        <v>43982</v>
      </c>
      <c r="J2169" t="s">
        <v>6290</v>
      </c>
      <c r="K2169" t="s">
        <v>6291</v>
      </c>
      <c r="L2169" t="s">
        <v>60</v>
      </c>
      <c r="M2169">
        <v>11422.8624</v>
      </c>
      <c r="N2169">
        <v>481</v>
      </c>
      <c r="O2169" t="s">
        <v>39</v>
      </c>
      <c r="P2169" t="s">
        <v>39</v>
      </c>
      <c r="Q2169" s="2">
        <v>43993</v>
      </c>
      <c r="R2169" t="s">
        <v>44</v>
      </c>
      <c r="S2169" t="s">
        <v>45</v>
      </c>
      <c r="T2169">
        <f>_xlfn.DAYS(Raw_data_US_healthcare[[#This Row],[Discharge Date]],Raw_data_US_healthcare[[#This Row],[Date of Admission]])</f>
        <v>11</v>
      </c>
    </row>
    <row r="2170" spans="1:20" x14ac:dyDescent="0.3">
      <c r="A2170" t="s">
        <v>26512</v>
      </c>
      <c r="B2170" t="s">
        <v>6292</v>
      </c>
      <c r="C2170">
        <v>19</v>
      </c>
      <c r="D2170" t="str">
        <f>IF(Raw_data_US_healthcare[[#This Row],[Age]]&lt;35,"Young",IF(Raw_data_US_healthcare[[#This Row],[Age]]&lt;60,"Middle","Senior"))</f>
        <v>Young</v>
      </c>
      <c r="E2170" t="s">
        <v>26</v>
      </c>
      <c r="F2170" t="s">
        <v>88</v>
      </c>
      <c r="G2170" t="s">
        <v>88</v>
      </c>
      <c r="H2170" t="s">
        <v>36</v>
      </c>
      <c r="I2170" s="2">
        <v>45175</v>
      </c>
      <c r="J2170" t="s">
        <v>6039</v>
      </c>
      <c r="K2170" t="s">
        <v>6293</v>
      </c>
      <c r="L2170" t="s">
        <v>31</v>
      </c>
      <c r="M2170">
        <v>15551.2017</v>
      </c>
      <c r="N2170">
        <v>287</v>
      </c>
      <c r="O2170" t="s">
        <v>43</v>
      </c>
      <c r="P2170" t="s">
        <v>43</v>
      </c>
      <c r="Q2170" s="2">
        <v>45179</v>
      </c>
      <c r="R2170" t="s">
        <v>32</v>
      </c>
      <c r="S2170" t="s">
        <v>24</v>
      </c>
      <c r="T2170">
        <f>_xlfn.DAYS(Raw_data_US_healthcare[[#This Row],[Discharge Date]],Raw_data_US_healthcare[[#This Row],[Date of Admission]])</f>
        <v>4</v>
      </c>
    </row>
    <row r="2171" spans="1:20" x14ac:dyDescent="0.3">
      <c r="A2171" t="s">
        <v>26512</v>
      </c>
      <c r="B2171" t="s">
        <v>6294</v>
      </c>
      <c r="C2171">
        <v>48</v>
      </c>
      <c r="D2171" t="str">
        <f>IF(Raw_data_US_healthcare[[#This Row],[Age]]&lt;35,"Young",IF(Raw_data_US_healthcare[[#This Row],[Age]]&lt;60,"Middle","Senior"))</f>
        <v>Middle</v>
      </c>
      <c r="E2171" t="s">
        <v>26</v>
      </c>
      <c r="F2171" t="s">
        <v>228</v>
      </c>
      <c r="G2171" t="s">
        <v>228</v>
      </c>
      <c r="H2171" t="s">
        <v>26516</v>
      </c>
      <c r="I2171" s="2">
        <v>43981</v>
      </c>
      <c r="J2171" t="s">
        <v>6295</v>
      </c>
      <c r="K2171" t="s">
        <v>6296</v>
      </c>
      <c r="L2171" t="s">
        <v>21</v>
      </c>
      <c r="M2171">
        <v>18544.081300000002</v>
      </c>
      <c r="N2171">
        <v>398</v>
      </c>
      <c r="O2171" t="s">
        <v>43</v>
      </c>
      <c r="P2171" t="s">
        <v>43</v>
      </c>
      <c r="Q2171" s="2">
        <v>43987</v>
      </c>
      <c r="R2171" t="s">
        <v>32</v>
      </c>
      <c r="S2171" t="s">
        <v>33</v>
      </c>
      <c r="T2171">
        <f>_xlfn.DAYS(Raw_data_US_healthcare[[#This Row],[Discharge Date]],Raw_data_US_healthcare[[#This Row],[Date of Admission]])</f>
        <v>6</v>
      </c>
    </row>
    <row r="2172" spans="1:20" x14ac:dyDescent="0.3">
      <c r="A2172" t="s">
        <v>26512</v>
      </c>
      <c r="B2172" t="s">
        <v>6297</v>
      </c>
      <c r="C2172">
        <v>67</v>
      </c>
      <c r="D2172" t="str">
        <f>IF(Raw_data_US_healthcare[[#This Row],[Age]]&lt;35,"Young",IF(Raw_data_US_healthcare[[#This Row],[Age]]&lt;60,"Middle","Senior"))</f>
        <v>Senior</v>
      </c>
      <c r="E2172" t="s">
        <v>26</v>
      </c>
      <c r="F2172" t="s">
        <v>113</v>
      </c>
      <c r="G2172" t="s">
        <v>113</v>
      </c>
      <c r="H2172" t="s">
        <v>26516</v>
      </c>
      <c r="I2172" s="2">
        <v>43676</v>
      </c>
      <c r="J2172" t="s">
        <v>6298</v>
      </c>
      <c r="K2172" t="s">
        <v>6299</v>
      </c>
      <c r="L2172" t="s">
        <v>60</v>
      </c>
      <c r="M2172">
        <v>31634.2876</v>
      </c>
      <c r="N2172">
        <v>130</v>
      </c>
      <c r="O2172" t="s">
        <v>43</v>
      </c>
      <c r="P2172" t="s">
        <v>43</v>
      </c>
      <c r="Q2172" s="2">
        <v>43694</v>
      </c>
      <c r="R2172" t="s">
        <v>32</v>
      </c>
      <c r="S2172" t="s">
        <v>33</v>
      </c>
      <c r="T2172">
        <f>_xlfn.DAYS(Raw_data_US_healthcare[[#This Row],[Discharge Date]],Raw_data_US_healthcare[[#This Row],[Date of Admission]])</f>
        <v>18</v>
      </c>
    </row>
    <row r="2173" spans="1:20" x14ac:dyDescent="0.3">
      <c r="A2173" t="s">
        <v>26512</v>
      </c>
      <c r="B2173" t="s">
        <v>6300</v>
      </c>
      <c r="C2173">
        <v>73</v>
      </c>
      <c r="D2173" t="str">
        <f>IF(Raw_data_US_healthcare[[#This Row],[Age]]&lt;35,"Young",IF(Raw_data_US_healthcare[[#This Row],[Age]]&lt;60,"Middle","Senior"))</f>
        <v>Senior</v>
      </c>
      <c r="E2173" t="s">
        <v>26</v>
      </c>
      <c r="F2173" t="s">
        <v>49</v>
      </c>
      <c r="G2173" t="s">
        <v>49</v>
      </c>
      <c r="H2173" t="s">
        <v>18</v>
      </c>
      <c r="I2173" s="2">
        <v>44981</v>
      </c>
      <c r="J2173" t="s">
        <v>6301</v>
      </c>
      <c r="K2173" t="s">
        <v>6302</v>
      </c>
      <c r="L2173" t="s">
        <v>31</v>
      </c>
      <c r="M2173">
        <v>7231.6886999999997</v>
      </c>
      <c r="N2173">
        <v>451</v>
      </c>
      <c r="O2173" t="s">
        <v>39</v>
      </c>
      <c r="P2173" t="s">
        <v>39</v>
      </c>
      <c r="Q2173" s="2">
        <v>45005</v>
      </c>
      <c r="R2173" t="s">
        <v>23</v>
      </c>
      <c r="S2173" t="s">
        <v>24</v>
      </c>
      <c r="T2173">
        <f>_xlfn.DAYS(Raw_data_US_healthcare[[#This Row],[Discharge Date]],Raw_data_US_healthcare[[#This Row],[Date of Admission]])</f>
        <v>24</v>
      </c>
    </row>
    <row r="2174" spans="1:20" x14ac:dyDescent="0.3">
      <c r="A2174" t="s">
        <v>26511</v>
      </c>
      <c r="B2174" t="s">
        <v>6303</v>
      </c>
      <c r="C2174">
        <v>47</v>
      </c>
      <c r="D2174" t="str">
        <f>IF(Raw_data_US_healthcare[[#This Row],[Age]]&lt;35,"Young",IF(Raw_data_US_healthcare[[#This Row],[Age]]&lt;60,"Middle","Senior"))</f>
        <v>Middle</v>
      </c>
      <c r="E2174" t="s">
        <v>16</v>
      </c>
      <c r="F2174" t="s">
        <v>49</v>
      </c>
      <c r="G2174" t="s">
        <v>49</v>
      </c>
      <c r="H2174" t="s">
        <v>36</v>
      </c>
      <c r="I2174" s="2">
        <v>44164</v>
      </c>
      <c r="J2174" t="s">
        <v>5104</v>
      </c>
      <c r="K2174" t="s">
        <v>6304</v>
      </c>
      <c r="L2174" t="s">
        <v>60</v>
      </c>
      <c r="M2174">
        <v>18569.9869</v>
      </c>
      <c r="N2174">
        <v>375</v>
      </c>
      <c r="O2174" t="s">
        <v>22</v>
      </c>
      <c r="P2174" t="s">
        <v>22</v>
      </c>
      <c r="Q2174" s="2">
        <v>44168</v>
      </c>
      <c r="R2174" t="s">
        <v>48</v>
      </c>
      <c r="S2174" t="s">
        <v>45</v>
      </c>
      <c r="T2174">
        <f>_xlfn.DAYS(Raw_data_US_healthcare[[#This Row],[Discharge Date]],Raw_data_US_healthcare[[#This Row],[Date of Admission]])</f>
        <v>4</v>
      </c>
    </row>
    <row r="2175" spans="1:20" x14ac:dyDescent="0.3">
      <c r="A2175" t="s">
        <v>26512</v>
      </c>
      <c r="B2175" t="s">
        <v>6305</v>
      </c>
      <c r="C2175">
        <v>37</v>
      </c>
      <c r="D2175" t="str">
        <f>IF(Raw_data_US_healthcare[[#This Row],[Age]]&lt;35,"Young",IF(Raw_data_US_healthcare[[#This Row],[Age]]&lt;60,"Middle","Senior"))</f>
        <v>Middle</v>
      </c>
      <c r="E2175" t="s">
        <v>26</v>
      </c>
      <c r="F2175" t="s">
        <v>17</v>
      </c>
      <c r="G2175" t="s">
        <v>17</v>
      </c>
      <c r="H2175" t="s">
        <v>26516</v>
      </c>
      <c r="I2175" s="2">
        <v>44463</v>
      </c>
      <c r="J2175" t="s">
        <v>6306</v>
      </c>
      <c r="K2175" t="s">
        <v>6307</v>
      </c>
      <c r="L2175" t="s">
        <v>31</v>
      </c>
      <c r="M2175">
        <v>6529.8977000000004</v>
      </c>
      <c r="N2175">
        <v>387</v>
      </c>
      <c r="O2175" t="s">
        <v>39</v>
      </c>
      <c r="P2175" t="s">
        <v>39</v>
      </c>
      <c r="Q2175" s="2">
        <v>44484</v>
      </c>
      <c r="R2175" t="s">
        <v>48</v>
      </c>
      <c r="S2175" t="s">
        <v>45</v>
      </c>
      <c r="T2175">
        <f>_xlfn.DAYS(Raw_data_US_healthcare[[#This Row],[Discharge Date]],Raw_data_US_healthcare[[#This Row],[Date of Admission]])</f>
        <v>21</v>
      </c>
    </row>
    <row r="2176" spans="1:20" x14ac:dyDescent="0.3">
      <c r="A2176" t="s">
        <v>26512</v>
      </c>
      <c r="B2176" t="s">
        <v>6308</v>
      </c>
      <c r="C2176">
        <v>76</v>
      </c>
      <c r="D2176" t="str">
        <f>IF(Raw_data_US_healthcare[[#This Row],[Age]]&lt;35,"Young",IF(Raw_data_US_healthcare[[#This Row],[Age]]&lt;60,"Middle","Senior"))</f>
        <v>Senior</v>
      </c>
      <c r="E2176" t="s">
        <v>26</v>
      </c>
      <c r="F2176" t="s">
        <v>228</v>
      </c>
      <c r="G2176" t="s">
        <v>228</v>
      </c>
      <c r="H2176" t="s">
        <v>69</v>
      </c>
      <c r="I2176" s="2">
        <v>44882</v>
      </c>
      <c r="J2176" t="s">
        <v>6309</v>
      </c>
      <c r="K2176" t="s">
        <v>6310</v>
      </c>
      <c r="L2176" t="s">
        <v>31</v>
      </c>
      <c r="M2176">
        <v>41714.226199999997</v>
      </c>
      <c r="N2176">
        <v>449</v>
      </c>
      <c r="O2176" t="s">
        <v>43</v>
      </c>
      <c r="P2176" t="s">
        <v>43</v>
      </c>
      <c r="Q2176" s="2">
        <v>44907</v>
      </c>
      <c r="R2176" t="s">
        <v>83</v>
      </c>
      <c r="S2176" t="s">
        <v>24</v>
      </c>
      <c r="T2176">
        <f>_xlfn.DAYS(Raw_data_US_healthcare[[#This Row],[Discharge Date]],Raw_data_US_healthcare[[#This Row],[Date of Admission]])</f>
        <v>25</v>
      </c>
    </row>
    <row r="2177" spans="1:20" x14ac:dyDescent="0.3">
      <c r="A2177" t="s">
        <v>26511</v>
      </c>
      <c r="B2177" t="s">
        <v>6311</v>
      </c>
      <c r="C2177">
        <v>18</v>
      </c>
      <c r="D2177" t="str">
        <f>IF(Raw_data_US_healthcare[[#This Row],[Age]]&lt;35,"Young",IF(Raw_data_US_healthcare[[#This Row],[Age]]&lt;60,"Middle","Senior"))</f>
        <v>Young</v>
      </c>
      <c r="E2177" t="s">
        <v>16</v>
      </c>
      <c r="F2177" t="s">
        <v>113</v>
      </c>
      <c r="G2177" t="s">
        <v>113</v>
      </c>
      <c r="H2177" t="s">
        <v>18</v>
      </c>
      <c r="I2177" s="2">
        <v>44711</v>
      </c>
      <c r="J2177" t="s">
        <v>6312</v>
      </c>
      <c r="K2177" t="s">
        <v>6313</v>
      </c>
      <c r="L2177" t="s">
        <v>31</v>
      </c>
      <c r="M2177">
        <v>41026.965100000001</v>
      </c>
      <c r="N2177">
        <v>108</v>
      </c>
      <c r="O2177" t="s">
        <v>43</v>
      </c>
      <c r="P2177" t="s">
        <v>43</v>
      </c>
      <c r="Q2177" s="2">
        <v>44731</v>
      </c>
      <c r="R2177" t="s">
        <v>48</v>
      </c>
      <c r="S2177" t="s">
        <v>45</v>
      </c>
      <c r="T2177">
        <f>_xlfn.DAYS(Raw_data_US_healthcare[[#This Row],[Discharge Date]],Raw_data_US_healthcare[[#This Row],[Date of Admission]])</f>
        <v>20</v>
      </c>
    </row>
    <row r="2178" spans="1:20" x14ac:dyDescent="0.3">
      <c r="A2178" t="s">
        <v>26512</v>
      </c>
      <c r="B2178" t="s">
        <v>6314</v>
      </c>
      <c r="C2178">
        <v>66</v>
      </c>
      <c r="D2178" t="str">
        <f>IF(Raw_data_US_healthcare[[#This Row],[Age]]&lt;35,"Young",IF(Raw_data_US_healthcare[[#This Row],[Age]]&lt;60,"Middle","Senior"))</f>
        <v>Senior</v>
      </c>
      <c r="E2178" t="s">
        <v>26</v>
      </c>
      <c r="F2178" t="s">
        <v>228</v>
      </c>
      <c r="G2178" t="s">
        <v>228</v>
      </c>
      <c r="H2178" t="s">
        <v>26514</v>
      </c>
      <c r="I2178" s="2">
        <v>43566</v>
      </c>
      <c r="J2178" t="s">
        <v>3434</v>
      </c>
      <c r="K2178" t="s">
        <v>6315</v>
      </c>
      <c r="L2178" t="s">
        <v>60</v>
      </c>
      <c r="M2178">
        <v>30431.945100000001</v>
      </c>
      <c r="N2178">
        <v>298</v>
      </c>
      <c r="O2178" t="s">
        <v>39</v>
      </c>
      <c r="P2178" t="s">
        <v>39</v>
      </c>
      <c r="Q2178" s="2">
        <v>43595</v>
      </c>
      <c r="R2178" t="s">
        <v>44</v>
      </c>
      <c r="S2178" t="s">
        <v>45</v>
      </c>
      <c r="T2178">
        <f>_xlfn.DAYS(Raw_data_US_healthcare[[#This Row],[Discharge Date]],Raw_data_US_healthcare[[#This Row],[Date of Admission]])</f>
        <v>29</v>
      </c>
    </row>
    <row r="2179" spans="1:20" x14ac:dyDescent="0.3">
      <c r="A2179" t="s">
        <v>26511</v>
      </c>
      <c r="B2179" t="s">
        <v>6316</v>
      </c>
      <c r="C2179">
        <v>22</v>
      </c>
      <c r="D2179" t="str">
        <f>IF(Raw_data_US_healthcare[[#This Row],[Age]]&lt;35,"Young",IF(Raw_data_US_healthcare[[#This Row],[Age]]&lt;60,"Middle","Senior"))</f>
        <v>Young</v>
      </c>
      <c r="E2179" t="s">
        <v>16</v>
      </c>
      <c r="F2179" t="s">
        <v>113</v>
      </c>
      <c r="G2179" t="s">
        <v>113</v>
      </c>
      <c r="H2179" t="s">
        <v>69</v>
      </c>
      <c r="I2179" s="2">
        <v>44955</v>
      </c>
      <c r="J2179" t="s">
        <v>6317</v>
      </c>
      <c r="K2179" t="s">
        <v>6318</v>
      </c>
      <c r="L2179" t="s">
        <v>52</v>
      </c>
      <c r="M2179">
        <v>58272.273800000003</v>
      </c>
      <c r="N2179">
        <v>237</v>
      </c>
      <c r="O2179" t="s">
        <v>43</v>
      </c>
      <c r="P2179" t="s">
        <v>43</v>
      </c>
      <c r="Q2179" s="2">
        <v>44981</v>
      </c>
      <c r="R2179" t="s">
        <v>48</v>
      </c>
      <c r="S2179" t="s">
        <v>24</v>
      </c>
      <c r="T2179">
        <f>_xlfn.DAYS(Raw_data_US_healthcare[[#This Row],[Discharge Date]],Raw_data_US_healthcare[[#This Row],[Date of Admission]])</f>
        <v>26</v>
      </c>
    </row>
    <row r="2180" spans="1:20" x14ac:dyDescent="0.3">
      <c r="A2180" t="s">
        <v>26511</v>
      </c>
      <c r="B2180" t="s">
        <v>6319</v>
      </c>
      <c r="C2180">
        <v>69</v>
      </c>
      <c r="D2180" t="str">
        <f>IF(Raw_data_US_healthcare[[#This Row],[Age]]&lt;35,"Young",IF(Raw_data_US_healthcare[[#This Row],[Age]]&lt;60,"Middle","Senior"))</f>
        <v>Senior</v>
      </c>
      <c r="E2180" t="s">
        <v>16</v>
      </c>
      <c r="F2180" t="s">
        <v>35</v>
      </c>
      <c r="G2180" t="s">
        <v>35</v>
      </c>
      <c r="H2180" t="s">
        <v>18</v>
      </c>
      <c r="I2180" s="2">
        <v>44118</v>
      </c>
      <c r="J2180" t="s">
        <v>6320</v>
      </c>
      <c r="K2180" t="s">
        <v>6321</v>
      </c>
      <c r="L2180" t="s">
        <v>31</v>
      </c>
      <c r="M2180">
        <v>28493.106400000001</v>
      </c>
      <c r="N2180">
        <v>139</v>
      </c>
      <c r="O2180" t="s">
        <v>39</v>
      </c>
      <c r="P2180" t="s">
        <v>39</v>
      </c>
      <c r="Q2180" s="2">
        <v>44143</v>
      </c>
      <c r="R2180" t="s">
        <v>32</v>
      </c>
      <c r="S2180" t="s">
        <v>45</v>
      </c>
      <c r="T2180">
        <f>_xlfn.DAYS(Raw_data_US_healthcare[[#This Row],[Discharge Date]],Raw_data_US_healthcare[[#This Row],[Date of Admission]])</f>
        <v>25</v>
      </c>
    </row>
    <row r="2181" spans="1:20" x14ac:dyDescent="0.3">
      <c r="A2181" t="s">
        <v>26511</v>
      </c>
      <c r="B2181" t="s">
        <v>6322</v>
      </c>
      <c r="C2181">
        <v>35</v>
      </c>
      <c r="D2181" t="str">
        <f>IF(Raw_data_US_healthcare[[#This Row],[Age]]&lt;35,"Young",IF(Raw_data_US_healthcare[[#This Row],[Age]]&lt;60,"Middle","Senior"))</f>
        <v>Middle</v>
      </c>
      <c r="E2181" t="s">
        <v>16</v>
      </c>
      <c r="F2181" t="s">
        <v>35</v>
      </c>
      <c r="G2181" t="s">
        <v>35</v>
      </c>
      <c r="H2181" t="s">
        <v>69</v>
      </c>
      <c r="I2181" s="2">
        <v>43837</v>
      </c>
      <c r="J2181" t="s">
        <v>6323</v>
      </c>
      <c r="K2181" t="s">
        <v>6324</v>
      </c>
      <c r="L2181" t="s">
        <v>60</v>
      </c>
      <c r="M2181">
        <v>60016.653299999998</v>
      </c>
      <c r="N2181">
        <v>495</v>
      </c>
      <c r="O2181" t="s">
        <v>22</v>
      </c>
      <c r="P2181" t="s">
        <v>22</v>
      </c>
      <c r="Q2181" s="2">
        <v>43855</v>
      </c>
      <c r="R2181" t="s">
        <v>44</v>
      </c>
      <c r="S2181" t="s">
        <v>24</v>
      </c>
      <c r="T2181">
        <f>_xlfn.DAYS(Raw_data_US_healthcare[[#This Row],[Discharge Date]],Raw_data_US_healthcare[[#This Row],[Date of Admission]])</f>
        <v>18</v>
      </c>
    </row>
    <row r="2182" spans="1:20" x14ac:dyDescent="0.3">
      <c r="A2182" t="s">
        <v>26511</v>
      </c>
      <c r="B2182" t="s">
        <v>1335</v>
      </c>
      <c r="C2182">
        <v>18</v>
      </c>
      <c r="D2182" t="str">
        <f>IF(Raw_data_US_healthcare[[#This Row],[Age]]&lt;35,"Young",IF(Raw_data_US_healthcare[[#This Row],[Age]]&lt;60,"Middle","Senior"))</f>
        <v>Young</v>
      </c>
      <c r="E2182" t="s">
        <v>16</v>
      </c>
      <c r="F2182" t="s">
        <v>113</v>
      </c>
      <c r="G2182" t="s">
        <v>113</v>
      </c>
      <c r="H2182" t="s">
        <v>26516</v>
      </c>
      <c r="I2182" s="2">
        <v>44097</v>
      </c>
      <c r="J2182" t="s">
        <v>6325</v>
      </c>
      <c r="K2182" t="s">
        <v>535</v>
      </c>
      <c r="L2182" t="s">
        <v>31</v>
      </c>
      <c r="M2182">
        <v>22202.016899999999</v>
      </c>
      <c r="N2182">
        <v>398</v>
      </c>
      <c r="O2182" t="s">
        <v>43</v>
      </c>
      <c r="P2182" t="s">
        <v>43</v>
      </c>
      <c r="Q2182" s="2">
        <v>44123</v>
      </c>
      <c r="R2182" t="s">
        <v>23</v>
      </c>
      <c r="S2182" t="s">
        <v>45</v>
      </c>
      <c r="T2182">
        <f>_xlfn.DAYS(Raw_data_US_healthcare[[#This Row],[Discharge Date]],Raw_data_US_healthcare[[#This Row],[Date of Admission]])</f>
        <v>26</v>
      </c>
    </row>
    <row r="2183" spans="1:20" x14ac:dyDescent="0.3">
      <c r="A2183" t="s">
        <v>26512</v>
      </c>
      <c r="B2183" t="s">
        <v>6326</v>
      </c>
      <c r="C2183">
        <v>81</v>
      </c>
      <c r="D2183" t="str">
        <f>IF(Raw_data_US_healthcare[[#This Row],[Age]]&lt;35,"Young",IF(Raw_data_US_healthcare[[#This Row],[Age]]&lt;60,"Middle","Senior"))</f>
        <v>Senior</v>
      </c>
      <c r="E2183" t="s">
        <v>26</v>
      </c>
      <c r="F2183" t="s">
        <v>62</v>
      </c>
      <c r="G2183" t="s">
        <v>62</v>
      </c>
      <c r="H2183" t="s">
        <v>18</v>
      </c>
      <c r="I2183" s="2">
        <v>43844</v>
      </c>
      <c r="J2183" t="s">
        <v>6327</v>
      </c>
      <c r="K2183" t="s">
        <v>6328</v>
      </c>
      <c r="L2183" t="s">
        <v>60</v>
      </c>
      <c r="M2183">
        <v>4269.8540000000003</v>
      </c>
      <c r="N2183">
        <v>253</v>
      </c>
      <c r="O2183" t="s">
        <v>39</v>
      </c>
      <c r="P2183" t="s">
        <v>39</v>
      </c>
      <c r="Q2183" s="2">
        <v>43850</v>
      </c>
      <c r="R2183" t="s">
        <v>44</v>
      </c>
      <c r="S2183" t="s">
        <v>45</v>
      </c>
      <c r="T2183">
        <f>_xlfn.DAYS(Raw_data_US_healthcare[[#This Row],[Discharge Date]],Raw_data_US_healthcare[[#This Row],[Date of Admission]])</f>
        <v>6</v>
      </c>
    </row>
    <row r="2184" spans="1:20" x14ac:dyDescent="0.3">
      <c r="A2184" t="s">
        <v>26512</v>
      </c>
      <c r="B2184" t="s">
        <v>6329</v>
      </c>
      <c r="C2184">
        <v>43</v>
      </c>
      <c r="D2184" t="str">
        <f>IF(Raw_data_US_healthcare[[#This Row],[Age]]&lt;35,"Young",IF(Raw_data_US_healthcare[[#This Row],[Age]]&lt;60,"Middle","Senior"))</f>
        <v>Middle</v>
      </c>
      <c r="E2184" t="s">
        <v>26</v>
      </c>
      <c r="F2184" t="s">
        <v>62</v>
      </c>
      <c r="G2184" t="s">
        <v>62</v>
      </c>
      <c r="H2184" t="s">
        <v>26516</v>
      </c>
      <c r="I2184" s="2">
        <v>44682</v>
      </c>
      <c r="J2184" t="s">
        <v>6330</v>
      </c>
      <c r="K2184" t="s">
        <v>6331</v>
      </c>
      <c r="L2184" t="s">
        <v>21</v>
      </c>
      <c r="M2184">
        <v>14262.578799999999</v>
      </c>
      <c r="N2184">
        <v>224</v>
      </c>
      <c r="O2184" t="s">
        <v>43</v>
      </c>
      <c r="P2184" t="s">
        <v>43</v>
      </c>
      <c r="Q2184" s="2">
        <v>44685</v>
      </c>
      <c r="R2184" t="s">
        <v>32</v>
      </c>
      <c r="S2184" t="s">
        <v>45</v>
      </c>
      <c r="T2184">
        <f>_xlfn.DAYS(Raw_data_US_healthcare[[#This Row],[Discharge Date]],Raw_data_US_healthcare[[#This Row],[Date of Admission]])</f>
        <v>3</v>
      </c>
    </row>
    <row r="2185" spans="1:20" x14ac:dyDescent="0.3">
      <c r="A2185" t="s">
        <v>26511</v>
      </c>
      <c r="B2185" t="s">
        <v>6332</v>
      </c>
      <c r="C2185">
        <v>36</v>
      </c>
      <c r="D2185" t="str">
        <f>IF(Raw_data_US_healthcare[[#This Row],[Age]]&lt;35,"Young",IF(Raw_data_US_healthcare[[#This Row],[Age]]&lt;60,"Middle","Senior"))</f>
        <v>Middle</v>
      </c>
      <c r="E2185" t="s">
        <v>16</v>
      </c>
      <c r="F2185" t="s">
        <v>62</v>
      </c>
      <c r="G2185" t="s">
        <v>62</v>
      </c>
      <c r="H2185" t="s">
        <v>26514</v>
      </c>
      <c r="I2185" s="2">
        <v>44545</v>
      </c>
      <c r="J2185" t="s">
        <v>6333</v>
      </c>
      <c r="K2185" t="s">
        <v>6334</v>
      </c>
      <c r="L2185" t="s">
        <v>31</v>
      </c>
      <c r="M2185">
        <v>13148.4282</v>
      </c>
      <c r="N2185">
        <v>351</v>
      </c>
      <c r="O2185" t="s">
        <v>39</v>
      </c>
      <c r="P2185" t="s">
        <v>39</v>
      </c>
      <c r="Q2185" s="2">
        <v>44569</v>
      </c>
      <c r="R2185" t="s">
        <v>48</v>
      </c>
      <c r="S2185" t="s">
        <v>45</v>
      </c>
      <c r="T2185">
        <f>_xlfn.DAYS(Raw_data_US_healthcare[[#This Row],[Discharge Date]],Raw_data_US_healthcare[[#This Row],[Date of Admission]])</f>
        <v>24</v>
      </c>
    </row>
    <row r="2186" spans="1:20" x14ac:dyDescent="0.3">
      <c r="A2186" t="s">
        <v>26512</v>
      </c>
      <c r="B2186" t="s">
        <v>6335</v>
      </c>
      <c r="C2186">
        <v>60</v>
      </c>
      <c r="D2186" t="str">
        <f>IF(Raw_data_US_healthcare[[#This Row],[Age]]&lt;35,"Young",IF(Raw_data_US_healthcare[[#This Row],[Age]]&lt;60,"Middle","Senior"))</f>
        <v>Senior</v>
      </c>
      <c r="E2186" t="s">
        <v>26</v>
      </c>
      <c r="F2186" t="s">
        <v>113</v>
      </c>
      <c r="G2186" t="s">
        <v>113</v>
      </c>
      <c r="H2186" t="s">
        <v>18</v>
      </c>
      <c r="I2186" s="2">
        <v>44449</v>
      </c>
      <c r="J2186" t="s">
        <v>6336</v>
      </c>
      <c r="K2186" t="s">
        <v>6337</v>
      </c>
      <c r="L2186" t="s">
        <v>56</v>
      </c>
      <c r="M2186">
        <v>22809.5458</v>
      </c>
      <c r="N2186">
        <v>336</v>
      </c>
      <c r="O2186" t="s">
        <v>39</v>
      </c>
      <c r="P2186" t="s">
        <v>39</v>
      </c>
      <c r="Q2186" s="2">
        <v>44474</v>
      </c>
      <c r="R2186" t="s">
        <v>44</v>
      </c>
      <c r="S2186" t="s">
        <v>24</v>
      </c>
      <c r="T2186">
        <f>_xlfn.DAYS(Raw_data_US_healthcare[[#This Row],[Discharge Date]],Raw_data_US_healthcare[[#This Row],[Date of Admission]])</f>
        <v>25</v>
      </c>
    </row>
    <row r="2187" spans="1:20" x14ac:dyDescent="0.3">
      <c r="A2187" t="s">
        <v>26512</v>
      </c>
      <c r="B2187" t="s">
        <v>6338</v>
      </c>
      <c r="C2187">
        <v>71</v>
      </c>
      <c r="D2187" t="str">
        <f>IF(Raw_data_US_healthcare[[#This Row],[Age]]&lt;35,"Young",IF(Raw_data_US_healthcare[[#This Row],[Age]]&lt;60,"Middle","Senior"))</f>
        <v>Senior</v>
      </c>
      <c r="E2187" t="s">
        <v>26</v>
      </c>
      <c r="F2187" t="s">
        <v>228</v>
      </c>
      <c r="G2187" t="s">
        <v>228</v>
      </c>
      <c r="H2187" t="s">
        <v>26514</v>
      </c>
      <c r="I2187" s="2">
        <v>45001</v>
      </c>
      <c r="J2187" t="s">
        <v>6339</v>
      </c>
      <c r="K2187" t="s">
        <v>6340</v>
      </c>
      <c r="L2187" t="s">
        <v>60</v>
      </c>
      <c r="M2187">
        <v>16827.440999999999</v>
      </c>
      <c r="N2187">
        <v>254</v>
      </c>
      <c r="O2187" t="s">
        <v>22</v>
      </c>
      <c r="P2187" t="s">
        <v>22</v>
      </c>
      <c r="Q2187" s="2">
        <v>45001</v>
      </c>
      <c r="R2187" t="s">
        <v>44</v>
      </c>
      <c r="S2187" t="s">
        <v>45</v>
      </c>
      <c r="T2187">
        <f>_xlfn.DAYS(Raw_data_US_healthcare[[#This Row],[Discharge Date]],Raw_data_US_healthcare[[#This Row],[Date of Admission]])</f>
        <v>0</v>
      </c>
    </row>
    <row r="2188" spans="1:20" x14ac:dyDescent="0.3">
      <c r="A2188" t="s">
        <v>26511</v>
      </c>
      <c r="B2188" t="s">
        <v>26541</v>
      </c>
      <c r="C2188">
        <v>59</v>
      </c>
      <c r="D2188" t="str">
        <f>IF(Raw_data_US_healthcare[[#This Row],[Age]]&lt;35,"Young",IF(Raw_data_US_healthcare[[#This Row],[Age]]&lt;60,"Middle","Senior"))</f>
        <v>Middle</v>
      </c>
      <c r="E2188" t="s">
        <v>16</v>
      </c>
      <c r="F2188" t="s">
        <v>228</v>
      </c>
      <c r="G2188" t="s">
        <v>228</v>
      </c>
      <c r="H2188" t="s">
        <v>36</v>
      </c>
      <c r="I2188" s="2">
        <v>44259</v>
      </c>
      <c r="J2188" t="s">
        <v>6341</v>
      </c>
      <c r="K2188" t="s">
        <v>6342</v>
      </c>
      <c r="L2188" t="s">
        <v>31</v>
      </c>
      <c r="M2188">
        <v>3255.3173000000002</v>
      </c>
      <c r="N2188">
        <v>367</v>
      </c>
      <c r="O2188" t="s">
        <v>22</v>
      </c>
      <c r="P2188" t="s">
        <v>22</v>
      </c>
      <c r="Q2188" s="2">
        <v>44273</v>
      </c>
      <c r="R2188" t="s">
        <v>83</v>
      </c>
      <c r="S2188" t="s">
        <v>45</v>
      </c>
      <c r="T2188">
        <f>_xlfn.DAYS(Raw_data_US_healthcare[[#This Row],[Discharge Date]],Raw_data_US_healthcare[[#This Row],[Date of Admission]])</f>
        <v>14</v>
      </c>
    </row>
    <row r="2189" spans="1:20" x14ac:dyDescent="0.3">
      <c r="A2189" t="s">
        <v>26512</v>
      </c>
      <c r="B2189" t="s">
        <v>6343</v>
      </c>
      <c r="C2189">
        <v>19</v>
      </c>
      <c r="D2189" t="str">
        <f>IF(Raw_data_US_healthcare[[#This Row],[Age]]&lt;35,"Young",IF(Raw_data_US_healthcare[[#This Row],[Age]]&lt;60,"Middle","Senior"))</f>
        <v>Young</v>
      </c>
      <c r="E2189" t="s">
        <v>26</v>
      </c>
      <c r="F2189" t="s">
        <v>62</v>
      </c>
      <c r="G2189" t="s">
        <v>62</v>
      </c>
      <c r="H2189" t="s">
        <v>36</v>
      </c>
      <c r="I2189" s="2">
        <v>44446</v>
      </c>
      <c r="J2189" t="s">
        <v>6335</v>
      </c>
      <c r="K2189" t="s">
        <v>6344</v>
      </c>
      <c r="L2189" t="s">
        <v>56</v>
      </c>
      <c r="M2189">
        <v>10729.5445</v>
      </c>
      <c r="N2189">
        <v>348</v>
      </c>
      <c r="O2189" t="s">
        <v>22</v>
      </c>
      <c r="P2189" t="s">
        <v>22</v>
      </c>
      <c r="Q2189" s="2">
        <v>44450</v>
      </c>
      <c r="R2189" t="s">
        <v>32</v>
      </c>
      <c r="S2189" t="s">
        <v>45</v>
      </c>
      <c r="T2189">
        <f>_xlfn.DAYS(Raw_data_US_healthcare[[#This Row],[Discharge Date]],Raw_data_US_healthcare[[#This Row],[Date of Admission]])</f>
        <v>4</v>
      </c>
    </row>
    <row r="2190" spans="1:20" x14ac:dyDescent="0.3">
      <c r="A2190" t="s">
        <v>26511</v>
      </c>
      <c r="B2190" t="s">
        <v>6345</v>
      </c>
      <c r="C2190">
        <v>76</v>
      </c>
      <c r="D2190" t="str">
        <f>IF(Raw_data_US_healthcare[[#This Row],[Age]]&lt;35,"Young",IF(Raw_data_US_healthcare[[#This Row],[Age]]&lt;60,"Middle","Senior"))</f>
        <v>Senior</v>
      </c>
      <c r="E2190" t="s">
        <v>16</v>
      </c>
      <c r="F2190" t="s">
        <v>62</v>
      </c>
      <c r="G2190" t="s">
        <v>62</v>
      </c>
      <c r="H2190" t="s">
        <v>26516</v>
      </c>
      <c r="I2190" s="2">
        <v>43553</v>
      </c>
      <c r="J2190" t="s">
        <v>6346</v>
      </c>
      <c r="K2190" t="s">
        <v>6347</v>
      </c>
      <c r="L2190" t="s">
        <v>56</v>
      </c>
      <c r="M2190">
        <v>19893.811600000001</v>
      </c>
      <c r="N2190">
        <v>114</v>
      </c>
      <c r="O2190" t="s">
        <v>43</v>
      </c>
      <c r="P2190" t="s">
        <v>43</v>
      </c>
      <c r="Q2190" s="2">
        <v>43564</v>
      </c>
      <c r="R2190" t="s">
        <v>32</v>
      </c>
      <c r="S2190" t="s">
        <v>24</v>
      </c>
      <c r="T2190">
        <f>_xlfn.DAYS(Raw_data_US_healthcare[[#This Row],[Discharge Date]],Raw_data_US_healthcare[[#This Row],[Date of Admission]])</f>
        <v>11</v>
      </c>
    </row>
    <row r="2191" spans="1:20" x14ac:dyDescent="0.3">
      <c r="A2191" t="s">
        <v>26512</v>
      </c>
      <c r="B2191" t="s">
        <v>6348</v>
      </c>
      <c r="C2191">
        <v>84</v>
      </c>
      <c r="D2191" t="str">
        <f>IF(Raw_data_US_healthcare[[#This Row],[Age]]&lt;35,"Young",IF(Raw_data_US_healthcare[[#This Row],[Age]]&lt;60,"Middle","Senior"))</f>
        <v>Senior</v>
      </c>
      <c r="E2191" t="s">
        <v>26</v>
      </c>
      <c r="F2191" t="s">
        <v>17</v>
      </c>
      <c r="G2191" t="s">
        <v>17</v>
      </c>
      <c r="H2191" t="s">
        <v>26516</v>
      </c>
      <c r="I2191" s="2">
        <v>43979</v>
      </c>
      <c r="J2191" t="s">
        <v>6349</v>
      </c>
      <c r="K2191" t="s">
        <v>6350</v>
      </c>
      <c r="L2191" t="s">
        <v>56</v>
      </c>
      <c r="M2191">
        <v>27916.6538</v>
      </c>
      <c r="N2191">
        <v>498</v>
      </c>
      <c r="O2191" t="s">
        <v>43</v>
      </c>
      <c r="P2191" t="s">
        <v>43</v>
      </c>
      <c r="Q2191" s="2">
        <v>43988</v>
      </c>
      <c r="R2191" t="s">
        <v>83</v>
      </c>
      <c r="S2191" t="s">
        <v>45</v>
      </c>
      <c r="T2191">
        <f>_xlfn.DAYS(Raw_data_US_healthcare[[#This Row],[Discharge Date]],Raw_data_US_healthcare[[#This Row],[Date of Admission]])</f>
        <v>9</v>
      </c>
    </row>
    <row r="2192" spans="1:20" x14ac:dyDescent="0.3">
      <c r="A2192" t="s">
        <v>26512</v>
      </c>
      <c r="B2192" t="s">
        <v>6351</v>
      </c>
      <c r="C2192">
        <v>43</v>
      </c>
      <c r="D2192" t="str">
        <f>IF(Raw_data_US_healthcare[[#This Row],[Age]]&lt;35,"Young",IF(Raw_data_US_healthcare[[#This Row],[Age]]&lt;60,"Middle","Senior"))</f>
        <v>Middle</v>
      </c>
      <c r="E2192" t="s">
        <v>26</v>
      </c>
      <c r="F2192" t="s">
        <v>35</v>
      </c>
      <c r="G2192" t="s">
        <v>35</v>
      </c>
      <c r="H2192" t="s">
        <v>26516</v>
      </c>
      <c r="I2192" s="2">
        <v>44511</v>
      </c>
      <c r="J2192" t="s">
        <v>6352</v>
      </c>
      <c r="K2192" t="s">
        <v>6353</v>
      </c>
      <c r="L2192" t="s">
        <v>56</v>
      </c>
      <c r="M2192">
        <v>7803.2080999999998</v>
      </c>
      <c r="N2192">
        <v>162</v>
      </c>
      <c r="O2192" t="s">
        <v>43</v>
      </c>
      <c r="P2192" t="s">
        <v>43</v>
      </c>
      <c r="Q2192" s="2">
        <v>44534</v>
      </c>
      <c r="R2192" t="s">
        <v>83</v>
      </c>
      <c r="S2192" t="s">
        <v>45</v>
      </c>
      <c r="T2192">
        <f>_xlfn.DAYS(Raw_data_US_healthcare[[#This Row],[Discharge Date]],Raw_data_US_healthcare[[#This Row],[Date of Admission]])</f>
        <v>23</v>
      </c>
    </row>
    <row r="2193" spans="1:20" x14ac:dyDescent="0.3">
      <c r="A2193" t="s">
        <v>26512</v>
      </c>
      <c r="B2193" t="s">
        <v>6354</v>
      </c>
      <c r="C2193">
        <v>35</v>
      </c>
      <c r="D2193" t="str">
        <f>IF(Raw_data_US_healthcare[[#This Row],[Age]]&lt;35,"Young",IF(Raw_data_US_healthcare[[#This Row],[Age]]&lt;60,"Middle","Senior"))</f>
        <v>Middle</v>
      </c>
      <c r="E2193" t="s">
        <v>26</v>
      </c>
      <c r="F2193" t="s">
        <v>27</v>
      </c>
      <c r="G2193" t="s">
        <v>27</v>
      </c>
      <c r="H2193" t="s">
        <v>36</v>
      </c>
      <c r="I2193" s="2">
        <v>44769</v>
      </c>
      <c r="J2193" t="s">
        <v>6355</v>
      </c>
      <c r="K2193" t="s">
        <v>6356</v>
      </c>
      <c r="L2193" t="s">
        <v>52</v>
      </c>
      <c r="M2193">
        <v>3402.9663999999998</v>
      </c>
      <c r="N2193">
        <v>199</v>
      </c>
      <c r="O2193" t="s">
        <v>22</v>
      </c>
      <c r="P2193" t="s">
        <v>22</v>
      </c>
      <c r="Q2193" s="2">
        <v>44775</v>
      </c>
      <c r="R2193" t="s">
        <v>83</v>
      </c>
      <c r="S2193" t="s">
        <v>45</v>
      </c>
      <c r="T2193">
        <f>_xlfn.DAYS(Raw_data_US_healthcare[[#This Row],[Discharge Date]],Raw_data_US_healthcare[[#This Row],[Date of Admission]])</f>
        <v>6</v>
      </c>
    </row>
    <row r="2194" spans="1:20" x14ac:dyDescent="0.3">
      <c r="A2194" t="s">
        <v>26511</v>
      </c>
      <c r="B2194" t="s">
        <v>6357</v>
      </c>
      <c r="C2194">
        <v>21</v>
      </c>
      <c r="D2194" t="str">
        <f>IF(Raw_data_US_healthcare[[#This Row],[Age]]&lt;35,"Young",IF(Raw_data_US_healthcare[[#This Row],[Age]]&lt;60,"Middle","Senior"))</f>
        <v>Young</v>
      </c>
      <c r="E2194" t="s">
        <v>16</v>
      </c>
      <c r="F2194" t="s">
        <v>62</v>
      </c>
      <c r="G2194" t="s">
        <v>62</v>
      </c>
      <c r="H2194" t="s">
        <v>26516</v>
      </c>
      <c r="I2194" s="2">
        <v>44394</v>
      </c>
      <c r="J2194" t="s">
        <v>6358</v>
      </c>
      <c r="K2194" t="s">
        <v>6359</v>
      </c>
      <c r="L2194" t="s">
        <v>31</v>
      </c>
      <c r="M2194">
        <v>9138.6466</v>
      </c>
      <c r="N2194">
        <v>172</v>
      </c>
      <c r="O2194" t="s">
        <v>43</v>
      </c>
      <c r="P2194" t="s">
        <v>43</v>
      </c>
      <c r="Q2194" s="2">
        <v>44396</v>
      </c>
      <c r="R2194" t="s">
        <v>32</v>
      </c>
      <c r="S2194" t="s">
        <v>24</v>
      </c>
      <c r="T2194">
        <f>_xlfn.DAYS(Raw_data_US_healthcare[[#This Row],[Discharge Date]],Raw_data_US_healthcare[[#This Row],[Date of Admission]])</f>
        <v>2</v>
      </c>
    </row>
    <row r="2195" spans="1:20" x14ac:dyDescent="0.3">
      <c r="A2195" t="s">
        <v>26512</v>
      </c>
      <c r="B2195" t="s">
        <v>6360</v>
      </c>
      <c r="C2195">
        <v>39</v>
      </c>
      <c r="D2195" t="str">
        <f>IF(Raw_data_US_healthcare[[#This Row],[Age]]&lt;35,"Young",IF(Raw_data_US_healthcare[[#This Row],[Age]]&lt;60,"Middle","Senior"))</f>
        <v>Middle</v>
      </c>
      <c r="E2195" t="s">
        <v>26</v>
      </c>
      <c r="F2195" t="s">
        <v>113</v>
      </c>
      <c r="G2195" t="s">
        <v>113</v>
      </c>
      <c r="H2195" t="s">
        <v>26514</v>
      </c>
      <c r="I2195" s="2">
        <v>44665</v>
      </c>
      <c r="J2195" t="s">
        <v>6361</v>
      </c>
      <c r="K2195" t="s">
        <v>6362</v>
      </c>
      <c r="L2195" t="s">
        <v>52</v>
      </c>
      <c r="M2195">
        <v>23433.134999999998</v>
      </c>
      <c r="N2195">
        <v>234</v>
      </c>
      <c r="O2195" t="s">
        <v>22</v>
      </c>
      <c r="P2195" t="s">
        <v>22</v>
      </c>
      <c r="Q2195" s="2">
        <v>44666</v>
      </c>
      <c r="R2195" t="s">
        <v>32</v>
      </c>
      <c r="S2195" t="s">
        <v>24</v>
      </c>
      <c r="T2195">
        <f>_xlfn.DAYS(Raw_data_US_healthcare[[#This Row],[Discharge Date]],Raw_data_US_healthcare[[#This Row],[Date of Admission]])</f>
        <v>1</v>
      </c>
    </row>
    <row r="2196" spans="1:20" x14ac:dyDescent="0.3">
      <c r="A2196" t="s">
        <v>26512</v>
      </c>
      <c r="B2196" t="s">
        <v>6363</v>
      </c>
      <c r="C2196">
        <v>58</v>
      </c>
      <c r="D2196" t="str">
        <f>IF(Raw_data_US_healthcare[[#This Row],[Age]]&lt;35,"Young",IF(Raw_data_US_healthcare[[#This Row],[Age]]&lt;60,"Middle","Senior"))</f>
        <v>Middle</v>
      </c>
      <c r="E2196" t="s">
        <v>26</v>
      </c>
      <c r="F2196" t="s">
        <v>113</v>
      </c>
      <c r="G2196" t="s">
        <v>113</v>
      </c>
      <c r="H2196" t="s">
        <v>18</v>
      </c>
      <c r="I2196" s="2">
        <v>44125</v>
      </c>
      <c r="J2196" t="s">
        <v>6364</v>
      </c>
      <c r="K2196" t="s">
        <v>6365</v>
      </c>
      <c r="L2196" t="s">
        <v>52</v>
      </c>
      <c r="M2196">
        <v>10260.2806</v>
      </c>
      <c r="N2196">
        <v>188</v>
      </c>
      <c r="O2196" t="s">
        <v>22</v>
      </c>
      <c r="P2196" t="s">
        <v>22</v>
      </c>
      <c r="Q2196" s="2">
        <v>44141</v>
      </c>
      <c r="R2196" t="s">
        <v>48</v>
      </c>
      <c r="S2196" t="s">
        <v>33</v>
      </c>
      <c r="T2196">
        <f>_xlfn.DAYS(Raw_data_US_healthcare[[#This Row],[Discharge Date]],Raw_data_US_healthcare[[#This Row],[Date of Admission]])</f>
        <v>16</v>
      </c>
    </row>
    <row r="2197" spans="1:20" x14ac:dyDescent="0.3">
      <c r="A2197" t="s">
        <v>26511</v>
      </c>
      <c r="B2197" t="s">
        <v>6366</v>
      </c>
      <c r="C2197">
        <v>37</v>
      </c>
      <c r="D2197" t="str">
        <f>IF(Raw_data_US_healthcare[[#This Row],[Age]]&lt;35,"Young",IF(Raw_data_US_healthcare[[#This Row],[Age]]&lt;60,"Middle","Senior"))</f>
        <v>Middle</v>
      </c>
      <c r="E2197" t="s">
        <v>16</v>
      </c>
      <c r="F2197" t="s">
        <v>62</v>
      </c>
      <c r="G2197" t="s">
        <v>62</v>
      </c>
      <c r="H2197" t="s">
        <v>69</v>
      </c>
      <c r="I2197" s="2">
        <v>44066</v>
      </c>
      <c r="J2197" t="s">
        <v>6367</v>
      </c>
      <c r="K2197" t="s">
        <v>6368</v>
      </c>
      <c r="L2197" t="s">
        <v>31</v>
      </c>
      <c r="M2197">
        <v>17326.870599999998</v>
      </c>
      <c r="N2197">
        <v>334</v>
      </c>
      <c r="O2197" t="s">
        <v>39</v>
      </c>
      <c r="P2197" t="s">
        <v>39</v>
      </c>
      <c r="Q2197" s="2">
        <v>44067</v>
      </c>
      <c r="R2197" t="s">
        <v>48</v>
      </c>
      <c r="S2197" t="s">
        <v>24</v>
      </c>
      <c r="T2197">
        <f>_xlfn.DAYS(Raw_data_US_healthcare[[#This Row],[Discharge Date]],Raw_data_US_healthcare[[#This Row],[Date of Admission]])</f>
        <v>1</v>
      </c>
    </row>
    <row r="2198" spans="1:20" x14ac:dyDescent="0.3">
      <c r="A2198" t="s">
        <v>26512</v>
      </c>
      <c r="B2198" t="s">
        <v>6369</v>
      </c>
      <c r="C2198">
        <v>32</v>
      </c>
      <c r="D2198" t="str">
        <f>IF(Raw_data_US_healthcare[[#This Row],[Age]]&lt;35,"Young",IF(Raw_data_US_healthcare[[#This Row],[Age]]&lt;60,"Middle","Senior"))</f>
        <v>Young</v>
      </c>
      <c r="E2198" t="s">
        <v>26</v>
      </c>
      <c r="F2198" t="s">
        <v>27</v>
      </c>
      <c r="G2198" t="s">
        <v>27</v>
      </c>
      <c r="H2198" t="s">
        <v>69</v>
      </c>
      <c r="I2198" s="2">
        <v>44967</v>
      </c>
      <c r="J2198" t="s">
        <v>6370</v>
      </c>
      <c r="K2198" t="s">
        <v>6371</v>
      </c>
      <c r="L2198" t="s">
        <v>31</v>
      </c>
      <c r="M2198">
        <v>20826.454699999998</v>
      </c>
      <c r="N2198">
        <v>272</v>
      </c>
      <c r="O2198" t="s">
        <v>39</v>
      </c>
      <c r="P2198" t="s">
        <v>39</v>
      </c>
      <c r="Q2198" s="2">
        <v>44996</v>
      </c>
      <c r="R2198" t="s">
        <v>44</v>
      </c>
      <c r="S2198" t="s">
        <v>45</v>
      </c>
      <c r="T2198">
        <f>_xlfn.DAYS(Raw_data_US_healthcare[[#This Row],[Discharge Date]],Raw_data_US_healthcare[[#This Row],[Date of Admission]])</f>
        <v>29</v>
      </c>
    </row>
    <row r="2199" spans="1:20" x14ac:dyDescent="0.3">
      <c r="A2199" t="s">
        <v>26511</v>
      </c>
      <c r="B2199" t="s">
        <v>6372</v>
      </c>
      <c r="C2199">
        <v>33</v>
      </c>
      <c r="D2199" t="str">
        <f>IF(Raw_data_US_healthcare[[#This Row],[Age]]&lt;35,"Young",IF(Raw_data_US_healthcare[[#This Row],[Age]]&lt;60,"Middle","Senior"))</f>
        <v>Young</v>
      </c>
      <c r="E2199" t="s">
        <v>16</v>
      </c>
      <c r="F2199" t="s">
        <v>27</v>
      </c>
      <c r="G2199" t="s">
        <v>27</v>
      </c>
      <c r="H2199" t="s">
        <v>18</v>
      </c>
      <c r="I2199" s="2">
        <v>43950</v>
      </c>
      <c r="J2199" t="s">
        <v>6373</v>
      </c>
      <c r="K2199" t="s">
        <v>6374</v>
      </c>
      <c r="L2199" t="s">
        <v>56</v>
      </c>
      <c r="M2199">
        <v>57933.591200000003</v>
      </c>
      <c r="N2199">
        <v>463</v>
      </c>
      <c r="O2199" t="s">
        <v>22</v>
      </c>
      <c r="P2199" t="s">
        <v>22</v>
      </c>
      <c r="Q2199" s="2">
        <v>43958</v>
      </c>
      <c r="R2199" t="s">
        <v>32</v>
      </c>
      <c r="S2199" t="s">
        <v>45</v>
      </c>
      <c r="T2199">
        <f>_xlfn.DAYS(Raw_data_US_healthcare[[#This Row],[Discharge Date]],Raw_data_US_healthcare[[#This Row],[Date of Admission]])</f>
        <v>8</v>
      </c>
    </row>
    <row r="2200" spans="1:20" x14ac:dyDescent="0.3">
      <c r="A2200" t="s">
        <v>26511</v>
      </c>
      <c r="B2200" t="s">
        <v>6375</v>
      </c>
      <c r="C2200">
        <v>81</v>
      </c>
      <c r="D2200" t="str">
        <f>IF(Raw_data_US_healthcare[[#This Row],[Age]]&lt;35,"Young",IF(Raw_data_US_healthcare[[#This Row],[Age]]&lt;60,"Middle","Senior"))</f>
        <v>Senior</v>
      </c>
      <c r="E2200" t="s">
        <v>16</v>
      </c>
      <c r="F2200" t="s">
        <v>27</v>
      </c>
      <c r="G2200" t="s">
        <v>27</v>
      </c>
      <c r="H2200" t="s">
        <v>26514</v>
      </c>
      <c r="I2200" s="2">
        <v>43931</v>
      </c>
      <c r="J2200" t="s">
        <v>6376</v>
      </c>
      <c r="K2200" t="s">
        <v>6377</v>
      </c>
      <c r="L2200" t="s">
        <v>52</v>
      </c>
      <c r="M2200">
        <v>14410.0442</v>
      </c>
      <c r="N2200">
        <v>388</v>
      </c>
      <c r="O2200" t="s">
        <v>39</v>
      </c>
      <c r="P2200" t="s">
        <v>39</v>
      </c>
      <c r="Q2200" s="2">
        <v>43934</v>
      </c>
      <c r="R2200" t="s">
        <v>83</v>
      </c>
      <c r="S2200" t="s">
        <v>45</v>
      </c>
      <c r="T2200">
        <f>_xlfn.DAYS(Raw_data_US_healthcare[[#This Row],[Discharge Date]],Raw_data_US_healthcare[[#This Row],[Date of Admission]])</f>
        <v>3</v>
      </c>
    </row>
    <row r="2201" spans="1:20" x14ac:dyDescent="0.3">
      <c r="A2201" t="s">
        <v>26512</v>
      </c>
      <c r="B2201" t="s">
        <v>6378</v>
      </c>
      <c r="C2201">
        <v>33</v>
      </c>
      <c r="D2201" t="str">
        <f>IF(Raw_data_US_healthcare[[#This Row],[Age]]&lt;35,"Young",IF(Raw_data_US_healthcare[[#This Row],[Age]]&lt;60,"Middle","Senior"))</f>
        <v>Young</v>
      </c>
      <c r="E2201" t="s">
        <v>26</v>
      </c>
      <c r="F2201" t="s">
        <v>49</v>
      </c>
      <c r="G2201" t="s">
        <v>49</v>
      </c>
      <c r="H2201" t="s">
        <v>26514</v>
      </c>
      <c r="I2201" s="2">
        <v>43608</v>
      </c>
      <c r="J2201" t="s">
        <v>6379</v>
      </c>
      <c r="K2201" t="s">
        <v>6380</v>
      </c>
      <c r="L2201" t="s">
        <v>31</v>
      </c>
      <c r="M2201">
        <v>15948.2045</v>
      </c>
      <c r="N2201">
        <v>477</v>
      </c>
      <c r="O2201" t="s">
        <v>43</v>
      </c>
      <c r="P2201" t="s">
        <v>43</v>
      </c>
      <c r="Q2201" s="2">
        <v>43634</v>
      </c>
      <c r="R2201" t="s">
        <v>83</v>
      </c>
      <c r="S2201" t="s">
        <v>45</v>
      </c>
      <c r="T2201">
        <f>_xlfn.DAYS(Raw_data_US_healthcare[[#This Row],[Discharge Date]],Raw_data_US_healthcare[[#This Row],[Date of Admission]])</f>
        <v>26</v>
      </c>
    </row>
    <row r="2202" spans="1:20" x14ac:dyDescent="0.3">
      <c r="A2202" t="s">
        <v>26511</v>
      </c>
      <c r="B2202" t="s">
        <v>6381</v>
      </c>
      <c r="C2202">
        <v>20</v>
      </c>
      <c r="D2202" t="str">
        <f>IF(Raw_data_US_healthcare[[#This Row],[Age]]&lt;35,"Young",IF(Raw_data_US_healthcare[[#This Row],[Age]]&lt;60,"Middle","Senior"))</f>
        <v>Young</v>
      </c>
      <c r="E2202" t="s">
        <v>16</v>
      </c>
      <c r="F2202" t="s">
        <v>35</v>
      </c>
      <c r="G2202" t="s">
        <v>35</v>
      </c>
      <c r="H2202" t="s">
        <v>69</v>
      </c>
      <c r="I2202" s="2">
        <v>45223</v>
      </c>
      <c r="J2202" t="s">
        <v>6382</v>
      </c>
      <c r="K2202" t="s">
        <v>2769</v>
      </c>
      <c r="L2202" t="s">
        <v>60</v>
      </c>
      <c r="M2202">
        <v>13796.676299999999</v>
      </c>
      <c r="N2202">
        <v>274</v>
      </c>
      <c r="O2202" t="s">
        <v>39</v>
      </c>
      <c r="P2202" t="s">
        <v>39</v>
      </c>
      <c r="Q2202" s="2">
        <v>45243</v>
      </c>
      <c r="R2202" t="s">
        <v>48</v>
      </c>
      <c r="S2202" t="s">
        <v>33</v>
      </c>
      <c r="T2202">
        <f>_xlfn.DAYS(Raw_data_US_healthcare[[#This Row],[Discharge Date]],Raw_data_US_healthcare[[#This Row],[Date of Admission]])</f>
        <v>20</v>
      </c>
    </row>
    <row r="2203" spans="1:20" x14ac:dyDescent="0.3">
      <c r="A2203" t="s">
        <v>26512</v>
      </c>
      <c r="B2203" t="s">
        <v>6383</v>
      </c>
      <c r="C2203">
        <v>65</v>
      </c>
      <c r="D2203" t="str">
        <f>IF(Raw_data_US_healthcare[[#This Row],[Age]]&lt;35,"Young",IF(Raw_data_US_healthcare[[#This Row],[Age]]&lt;60,"Middle","Senior"))</f>
        <v>Senior</v>
      </c>
      <c r="E2203" t="s">
        <v>26</v>
      </c>
      <c r="F2203" t="s">
        <v>88</v>
      </c>
      <c r="G2203" t="s">
        <v>88</v>
      </c>
      <c r="H2203" t="s">
        <v>26514</v>
      </c>
      <c r="I2203" s="2">
        <v>45002</v>
      </c>
      <c r="J2203" t="s">
        <v>6384</v>
      </c>
      <c r="K2203" t="s">
        <v>6385</v>
      </c>
      <c r="L2203" t="s">
        <v>60</v>
      </c>
      <c r="M2203">
        <v>32676.258999999998</v>
      </c>
      <c r="N2203">
        <v>485</v>
      </c>
      <c r="O2203" t="s">
        <v>22</v>
      </c>
      <c r="P2203" t="s">
        <v>22</v>
      </c>
      <c r="Q2203" s="2">
        <v>45012</v>
      </c>
      <c r="R2203" t="s">
        <v>48</v>
      </c>
      <c r="S2203" t="s">
        <v>24</v>
      </c>
      <c r="T2203">
        <f>_xlfn.DAYS(Raw_data_US_healthcare[[#This Row],[Discharge Date]],Raw_data_US_healthcare[[#This Row],[Date of Admission]])</f>
        <v>10</v>
      </c>
    </row>
    <row r="2204" spans="1:20" x14ac:dyDescent="0.3">
      <c r="A2204" t="s">
        <v>26511</v>
      </c>
      <c r="B2204" t="s">
        <v>6386</v>
      </c>
      <c r="C2204">
        <v>29</v>
      </c>
      <c r="D2204" t="str">
        <f>IF(Raw_data_US_healthcare[[#This Row],[Age]]&lt;35,"Young",IF(Raw_data_US_healthcare[[#This Row],[Age]]&lt;60,"Middle","Senior"))</f>
        <v>Young</v>
      </c>
      <c r="E2204" t="s">
        <v>16</v>
      </c>
      <c r="F2204" t="s">
        <v>27</v>
      </c>
      <c r="G2204" t="s">
        <v>27</v>
      </c>
      <c r="H2204" t="s">
        <v>28</v>
      </c>
      <c r="I2204" s="2">
        <v>44948</v>
      </c>
      <c r="J2204" t="s">
        <v>6387</v>
      </c>
      <c r="K2204" t="s">
        <v>6388</v>
      </c>
      <c r="L2204" t="s">
        <v>60</v>
      </c>
      <c r="M2204">
        <v>41108.777399999999</v>
      </c>
      <c r="N2204">
        <v>220</v>
      </c>
      <c r="O2204" t="s">
        <v>43</v>
      </c>
      <c r="P2204" t="s">
        <v>43</v>
      </c>
      <c r="Q2204" s="2">
        <v>44965</v>
      </c>
      <c r="R2204" t="s">
        <v>83</v>
      </c>
      <c r="S2204" t="s">
        <v>24</v>
      </c>
      <c r="T2204">
        <f>_xlfn.DAYS(Raw_data_US_healthcare[[#This Row],[Discharge Date]],Raw_data_US_healthcare[[#This Row],[Date of Admission]])</f>
        <v>17</v>
      </c>
    </row>
    <row r="2205" spans="1:20" x14ac:dyDescent="0.3">
      <c r="A2205" t="s">
        <v>26511</v>
      </c>
      <c r="B2205" t="s">
        <v>6389</v>
      </c>
      <c r="C2205">
        <v>67</v>
      </c>
      <c r="D2205" t="str">
        <f>IF(Raw_data_US_healthcare[[#This Row],[Age]]&lt;35,"Young",IF(Raw_data_US_healthcare[[#This Row],[Age]]&lt;60,"Middle","Senior"))</f>
        <v>Senior</v>
      </c>
      <c r="E2205" t="s">
        <v>16</v>
      </c>
      <c r="F2205" t="s">
        <v>49</v>
      </c>
      <c r="G2205" t="s">
        <v>49</v>
      </c>
      <c r="H2205" t="s">
        <v>26516</v>
      </c>
      <c r="I2205" s="2">
        <v>44619</v>
      </c>
      <c r="J2205" t="s">
        <v>6390</v>
      </c>
      <c r="K2205" t="s">
        <v>6391</v>
      </c>
      <c r="L2205" t="s">
        <v>52</v>
      </c>
      <c r="M2205">
        <v>31856.311900000001</v>
      </c>
      <c r="N2205">
        <v>177</v>
      </c>
      <c r="O2205" t="s">
        <v>43</v>
      </c>
      <c r="P2205" t="s">
        <v>43</v>
      </c>
      <c r="Q2205" s="2">
        <v>44632</v>
      </c>
      <c r="R2205" t="s">
        <v>23</v>
      </c>
      <c r="S2205" t="s">
        <v>45</v>
      </c>
      <c r="T2205">
        <f>_xlfn.DAYS(Raw_data_US_healthcare[[#This Row],[Discharge Date]],Raw_data_US_healthcare[[#This Row],[Date of Admission]])</f>
        <v>13</v>
      </c>
    </row>
    <row r="2206" spans="1:20" x14ac:dyDescent="0.3">
      <c r="A2206" t="s">
        <v>26512</v>
      </c>
      <c r="B2206" t="s">
        <v>6392</v>
      </c>
      <c r="C2206">
        <v>20</v>
      </c>
      <c r="D2206" t="str">
        <f>IF(Raw_data_US_healthcare[[#This Row],[Age]]&lt;35,"Young",IF(Raw_data_US_healthcare[[#This Row],[Age]]&lt;60,"Middle","Senior"))</f>
        <v>Young</v>
      </c>
      <c r="E2206" t="s">
        <v>26</v>
      </c>
      <c r="F2206" t="s">
        <v>88</v>
      </c>
      <c r="G2206" t="s">
        <v>88</v>
      </c>
      <c r="H2206" t="s">
        <v>36</v>
      </c>
      <c r="I2206" s="2">
        <v>45218</v>
      </c>
      <c r="J2206" t="s">
        <v>6393</v>
      </c>
      <c r="K2206" t="s">
        <v>6394</v>
      </c>
      <c r="L2206" t="s">
        <v>31</v>
      </c>
      <c r="M2206">
        <v>7091.3006999999998</v>
      </c>
      <c r="N2206">
        <v>393</v>
      </c>
      <c r="O2206" t="s">
        <v>43</v>
      </c>
      <c r="P2206" t="s">
        <v>43</v>
      </c>
      <c r="Q2206" s="2">
        <v>45243</v>
      </c>
      <c r="R2206" t="s">
        <v>48</v>
      </c>
      <c r="S2206" t="s">
        <v>33</v>
      </c>
      <c r="T2206">
        <f>_xlfn.DAYS(Raw_data_US_healthcare[[#This Row],[Discharge Date]],Raw_data_US_healthcare[[#This Row],[Date of Admission]])</f>
        <v>25</v>
      </c>
    </row>
    <row r="2207" spans="1:20" x14ac:dyDescent="0.3">
      <c r="A2207" t="s">
        <v>26511</v>
      </c>
      <c r="B2207" t="s">
        <v>6395</v>
      </c>
      <c r="C2207">
        <v>74</v>
      </c>
      <c r="D2207" t="str">
        <f>IF(Raw_data_US_healthcare[[#This Row],[Age]]&lt;35,"Young",IF(Raw_data_US_healthcare[[#This Row],[Age]]&lt;60,"Middle","Senior"))</f>
        <v>Senior</v>
      </c>
      <c r="E2207" t="s">
        <v>16</v>
      </c>
      <c r="F2207" t="s">
        <v>27</v>
      </c>
      <c r="G2207" t="s">
        <v>27</v>
      </c>
      <c r="H2207" t="s">
        <v>18</v>
      </c>
      <c r="I2207" s="2">
        <v>44266</v>
      </c>
      <c r="J2207" t="s">
        <v>6396</v>
      </c>
      <c r="K2207" t="s">
        <v>6397</v>
      </c>
      <c r="L2207" t="s">
        <v>21</v>
      </c>
      <c r="M2207">
        <v>38054.848400000003</v>
      </c>
      <c r="N2207">
        <v>290</v>
      </c>
      <c r="O2207" t="s">
        <v>43</v>
      </c>
      <c r="P2207" t="s">
        <v>43</v>
      </c>
      <c r="Q2207" s="2">
        <v>44293</v>
      </c>
      <c r="R2207" t="s">
        <v>32</v>
      </c>
      <c r="S2207" t="s">
        <v>33</v>
      </c>
      <c r="T2207">
        <f>_xlfn.DAYS(Raw_data_US_healthcare[[#This Row],[Discharge Date]],Raw_data_US_healthcare[[#This Row],[Date of Admission]])</f>
        <v>27</v>
      </c>
    </row>
    <row r="2208" spans="1:20" x14ac:dyDescent="0.3">
      <c r="A2208" t="s">
        <v>26511</v>
      </c>
      <c r="B2208" t="s">
        <v>6398</v>
      </c>
      <c r="C2208">
        <v>60</v>
      </c>
      <c r="D2208" t="str">
        <f>IF(Raw_data_US_healthcare[[#This Row],[Age]]&lt;35,"Young",IF(Raw_data_US_healthcare[[#This Row],[Age]]&lt;60,"Middle","Senior"))</f>
        <v>Senior</v>
      </c>
      <c r="E2208" t="s">
        <v>16</v>
      </c>
      <c r="F2208" t="s">
        <v>62</v>
      </c>
      <c r="G2208" t="s">
        <v>62</v>
      </c>
      <c r="H2208" t="s">
        <v>69</v>
      </c>
      <c r="I2208" s="2">
        <v>44926</v>
      </c>
      <c r="J2208" t="s">
        <v>6399</v>
      </c>
      <c r="K2208" t="s">
        <v>6400</v>
      </c>
      <c r="L2208" t="s">
        <v>52</v>
      </c>
      <c r="M2208">
        <v>9397.4467000000004</v>
      </c>
      <c r="N2208">
        <v>406</v>
      </c>
      <c r="O2208" t="s">
        <v>39</v>
      </c>
      <c r="P2208" t="s">
        <v>39</v>
      </c>
      <c r="Q2208" s="2">
        <v>44931</v>
      </c>
      <c r="R2208" t="s">
        <v>83</v>
      </c>
      <c r="S2208" t="s">
        <v>45</v>
      </c>
      <c r="T2208">
        <f>_xlfn.DAYS(Raw_data_US_healthcare[[#This Row],[Discharge Date]],Raw_data_US_healthcare[[#This Row],[Date of Admission]])</f>
        <v>5</v>
      </c>
    </row>
    <row r="2209" spans="1:20" x14ac:dyDescent="0.3">
      <c r="A2209" t="s">
        <v>26512</v>
      </c>
      <c r="B2209" t="s">
        <v>6401</v>
      </c>
      <c r="C2209">
        <v>60</v>
      </c>
      <c r="D2209" t="str">
        <f>IF(Raw_data_US_healthcare[[#This Row],[Age]]&lt;35,"Young",IF(Raw_data_US_healthcare[[#This Row],[Age]]&lt;60,"Middle","Senior"))</f>
        <v>Senior</v>
      </c>
      <c r="E2209" t="s">
        <v>26</v>
      </c>
      <c r="F2209" t="s">
        <v>113</v>
      </c>
      <c r="G2209" t="s">
        <v>113</v>
      </c>
      <c r="H2209" t="s">
        <v>69</v>
      </c>
      <c r="I2209" s="2">
        <v>43937</v>
      </c>
      <c r="J2209" t="s">
        <v>6402</v>
      </c>
      <c r="K2209" t="s">
        <v>6403</v>
      </c>
      <c r="L2209" t="s">
        <v>31</v>
      </c>
      <c r="M2209">
        <v>67083.029599999994</v>
      </c>
      <c r="N2209">
        <v>122</v>
      </c>
      <c r="O2209" t="s">
        <v>43</v>
      </c>
      <c r="P2209" t="s">
        <v>43</v>
      </c>
      <c r="Q2209" s="2">
        <v>43959</v>
      </c>
      <c r="R2209" t="s">
        <v>83</v>
      </c>
      <c r="S2209" t="s">
        <v>24</v>
      </c>
      <c r="T2209">
        <f>_xlfn.DAYS(Raw_data_US_healthcare[[#This Row],[Discharge Date]],Raw_data_US_healthcare[[#This Row],[Date of Admission]])</f>
        <v>22</v>
      </c>
    </row>
    <row r="2210" spans="1:20" x14ac:dyDescent="0.3">
      <c r="A2210" t="s">
        <v>26512</v>
      </c>
      <c r="B2210" t="s">
        <v>6404</v>
      </c>
      <c r="C2210">
        <v>39</v>
      </c>
      <c r="D2210" t="str">
        <f>IF(Raw_data_US_healthcare[[#This Row],[Age]]&lt;35,"Young",IF(Raw_data_US_healthcare[[#This Row],[Age]]&lt;60,"Middle","Senior"))</f>
        <v>Middle</v>
      </c>
      <c r="E2210" t="s">
        <v>26</v>
      </c>
      <c r="F2210" t="s">
        <v>62</v>
      </c>
      <c r="G2210" t="s">
        <v>62</v>
      </c>
      <c r="H2210" t="s">
        <v>18</v>
      </c>
      <c r="I2210" s="2">
        <v>45224</v>
      </c>
      <c r="J2210" t="s">
        <v>6405</v>
      </c>
      <c r="K2210" t="s">
        <v>6406</v>
      </c>
      <c r="L2210" t="s">
        <v>31</v>
      </c>
      <c r="M2210">
        <v>27617.936000000002</v>
      </c>
      <c r="N2210">
        <v>227</v>
      </c>
      <c r="O2210" t="s">
        <v>43</v>
      </c>
      <c r="P2210" t="s">
        <v>43</v>
      </c>
      <c r="Q2210" s="2">
        <v>45232</v>
      </c>
      <c r="R2210" t="s">
        <v>23</v>
      </c>
      <c r="S2210" t="s">
        <v>24</v>
      </c>
      <c r="T2210">
        <f>_xlfn.DAYS(Raw_data_US_healthcare[[#This Row],[Discharge Date]],Raw_data_US_healthcare[[#This Row],[Date of Admission]])</f>
        <v>8</v>
      </c>
    </row>
    <row r="2211" spans="1:20" x14ac:dyDescent="0.3">
      <c r="A2211" t="s">
        <v>26511</v>
      </c>
      <c r="B2211" t="s">
        <v>6407</v>
      </c>
      <c r="C2211">
        <v>83</v>
      </c>
      <c r="D2211" t="str">
        <f>IF(Raw_data_US_healthcare[[#This Row],[Age]]&lt;35,"Young",IF(Raw_data_US_healthcare[[#This Row],[Age]]&lt;60,"Middle","Senior"))</f>
        <v>Senior</v>
      </c>
      <c r="E2211" t="s">
        <v>16</v>
      </c>
      <c r="F2211" t="s">
        <v>27</v>
      </c>
      <c r="G2211" t="s">
        <v>27</v>
      </c>
      <c r="H2211" t="s">
        <v>69</v>
      </c>
      <c r="I2211" s="2">
        <v>43779</v>
      </c>
      <c r="J2211" t="s">
        <v>6408</v>
      </c>
      <c r="K2211" t="s">
        <v>6409</v>
      </c>
      <c r="L2211" t="s">
        <v>56</v>
      </c>
      <c r="M2211">
        <v>43026.9179</v>
      </c>
      <c r="N2211">
        <v>134</v>
      </c>
      <c r="O2211" t="s">
        <v>22</v>
      </c>
      <c r="P2211" t="s">
        <v>22</v>
      </c>
      <c r="Q2211" s="2">
        <v>43781</v>
      </c>
      <c r="R2211" t="s">
        <v>48</v>
      </c>
      <c r="S2211" t="s">
        <v>33</v>
      </c>
      <c r="T2211">
        <f>_xlfn.DAYS(Raw_data_US_healthcare[[#This Row],[Discharge Date]],Raw_data_US_healthcare[[#This Row],[Date of Admission]])</f>
        <v>2</v>
      </c>
    </row>
    <row r="2212" spans="1:20" x14ac:dyDescent="0.3">
      <c r="A2212" t="s">
        <v>26512</v>
      </c>
      <c r="B2212" t="s">
        <v>4277</v>
      </c>
      <c r="C2212">
        <v>57</v>
      </c>
      <c r="D2212" t="str">
        <f>IF(Raw_data_US_healthcare[[#This Row],[Age]]&lt;35,"Young",IF(Raw_data_US_healthcare[[#This Row],[Age]]&lt;60,"Middle","Senior"))</f>
        <v>Middle</v>
      </c>
      <c r="E2212" t="s">
        <v>26</v>
      </c>
      <c r="F2212" t="s">
        <v>88</v>
      </c>
      <c r="G2212" t="s">
        <v>88</v>
      </c>
      <c r="H2212" t="s">
        <v>69</v>
      </c>
      <c r="I2212" s="2">
        <v>43833</v>
      </c>
      <c r="J2212" t="s">
        <v>6410</v>
      </c>
      <c r="K2212" t="s">
        <v>3152</v>
      </c>
      <c r="L2212" t="s">
        <v>52</v>
      </c>
      <c r="M2212">
        <v>4188.8887000000004</v>
      </c>
      <c r="N2212">
        <v>499</v>
      </c>
      <c r="O2212" t="s">
        <v>43</v>
      </c>
      <c r="P2212" t="s">
        <v>43</v>
      </c>
      <c r="Q2212" s="2">
        <v>43841</v>
      </c>
      <c r="R2212" t="s">
        <v>48</v>
      </c>
      <c r="S2212" t="s">
        <v>45</v>
      </c>
      <c r="T2212">
        <f>_xlfn.DAYS(Raw_data_US_healthcare[[#This Row],[Discharge Date]],Raw_data_US_healthcare[[#This Row],[Date of Admission]])</f>
        <v>8</v>
      </c>
    </row>
    <row r="2213" spans="1:20" x14ac:dyDescent="0.3">
      <c r="A2213" t="s">
        <v>26511</v>
      </c>
      <c r="B2213" t="s">
        <v>6411</v>
      </c>
      <c r="C2213">
        <v>41</v>
      </c>
      <c r="D2213" t="str">
        <f>IF(Raw_data_US_healthcare[[#This Row],[Age]]&lt;35,"Young",IF(Raw_data_US_healthcare[[#This Row],[Age]]&lt;60,"Middle","Senior"))</f>
        <v>Middle</v>
      </c>
      <c r="E2213" t="s">
        <v>16</v>
      </c>
      <c r="F2213" t="s">
        <v>113</v>
      </c>
      <c r="G2213" t="s">
        <v>113</v>
      </c>
      <c r="H2213" t="s">
        <v>26516</v>
      </c>
      <c r="I2213" s="2">
        <v>43848</v>
      </c>
      <c r="J2213" t="s">
        <v>6412</v>
      </c>
      <c r="K2213" t="s">
        <v>6413</v>
      </c>
      <c r="L2213" t="s">
        <v>52</v>
      </c>
      <c r="M2213">
        <v>10873.790800000001</v>
      </c>
      <c r="N2213">
        <v>376</v>
      </c>
      <c r="O2213" t="s">
        <v>39</v>
      </c>
      <c r="P2213" t="s">
        <v>39</v>
      </c>
      <c r="Q2213" s="2">
        <v>43870</v>
      </c>
      <c r="R2213" t="s">
        <v>83</v>
      </c>
      <c r="S2213" t="s">
        <v>33</v>
      </c>
      <c r="T2213">
        <f>_xlfn.DAYS(Raw_data_US_healthcare[[#This Row],[Discharge Date]],Raw_data_US_healthcare[[#This Row],[Date of Admission]])</f>
        <v>22</v>
      </c>
    </row>
    <row r="2214" spans="1:20" x14ac:dyDescent="0.3">
      <c r="A2214" t="s">
        <v>26511</v>
      </c>
      <c r="B2214" t="s">
        <v>6414</v>
      </c>
      <c r="C2214">
        <v>20</v>
      </c>
      <c r="D2214" t="str">
        <f>IF(Raw_data_US_healthcare[[#This Row],[Age]]&lt;35,"Young",IF(Raw_data_US_healthcare[[#This Row],[Age]]&lt;60,"Middle","Senior"))</f>
        <v>Young</v>
      </c>
      <c r="E2214" t="s">
        <v>16</v>
      </c>
      <c r="F2214" t="s">
        <v>228</v>
      </c>
      <c r="G2214" t="s">
        <v>228</v>
      </c>
      <c r="H2214" t="s">
        <v>26516</v>
      </c>
      <c r="I2214" s="2">
        <v>44530</v>
      </c>
      <c r="J2214" t="s">
        <v>6415</v>
      </c>
      <c r="K2214" t="s">
        <v>6416</v>
      </c>
      <c r="L2214" t="s">
        <v>31</v>
      </c>
      <c r="M2214">
        <v>33241.324699999997</v>
      </c>
      <c r="N2214">
        <v>481</v>
      </c>
      <c r="O2214" t="s">
        <v>39</v>
      </c>
      <c r="P2214" t="s">
        <v>39</v>
      </c>
      <c r="Q2214" s="2">
        <v>44536</v>
      </c>
      <c r="R2214" t="s">
        <v>48</v>
      </c>
      <c r="S2214" t="s">
        <v>33</v>
      </c>
      <c r="T2214">
        <f>_xlfn.DAYS(Raw_data_US_healthcare[[#This Row],[Discharge Date]],Raw_data_US_healthcare[[#This Row],[Date of Admission]])</f>
        <v>6</v>
      </c>
    </row>
    <row r="2215" spans="1:20" x14ac:dyDescent="0.3">
      <c r="A2215" t="s">
        <v>26511</v>
      </c>
      <c r="B2215" t="s">
        <v>6417</v>
      </c>
      <c r="C2215">
        <v>48</v>
      </c>
      <c r="D2215" t="str">
        <f>IF(Raw_data_US_healthcare[[#This Row],[Age]]&lt;35,"Young",IF(Raw_data_US_healthcare[[#This Row],[Age]]&lt;60,"Middle","Senior"))</f>
        <v>Middle</v>
      </c>
      <c r="E2215" t="s">
        <v>16</v>
      </c>
      <c r="F2215" t="s">
        <v>35</v>
      </c>
      <c r="G2215" t="s">
        <v>35</v>
      </c>
      <c r="H2215" t="s">
        <v>36</v>
      </c>
      <c r="I2215" s="2">
        <v>44066</v>
      </c>
      <c r="J2215" t="s">
        <v>6418</v>
      </c>
      <c r="K2215" t="s">
        <v>6419</v>
      </c>
      <c r="L2215" t="s">
        <v>56</v>
      </c>
      <c r="M2215">
        <v>1116.0989999999999</v>
      </c>
      <c r="N2215">
        <v>425</v>
      </c>
      <c r="O2215" t="s">
        <v>39</v>
      </c>
      <c r="P2215" t="s">
        <v>39</v>
      </c>
      <c r="Q2215" s="2">
        <v>44087</v>
      </c>
      <c r="R2215" t="s">
        <v>32</v>
      </c>
      <c r="S2215" t="s">
        <v>45</v>
      </c>
      <c r="T2215">
        <f>_xlfn.DAYS(Raw_data_US_healthcare[[#This Row],[Discharge Date]],Raw_data_US_healthcare[[#This Row],[Date of Admission]])</f>
        <v>21</v>
      </c>
    </row>
    <row r="2216" spans="1:20" x14ac:dyDescent="0.3">
      <c r="A2216" t="s">
        <v>26511</v>
      </c>
      <c r="B2216" t="s">
        <v>6420</v>
      </c>
      <c r="C2216">
        <v>64</v>
      </c>
      <c r="D2216" t="str">
        <f>IF(Raw_data_US_healthcare[[#This Row],[Age]]&lt;35,"Young",IF(Raw_data_US_healthcare[[#This Row],[Age]]&lt;60,"Middle","Senior"))</f>
        <v>Senior</v>
      </c>
      <c r="E2216" t="s">
        <v>16</v>
      </c>
      <c r="F2216" t="s">
        <v>113</v>
      </c>
      <c r="G2216" t="s">
        <v>113</v>
      </c>
      <c r="H2216" t="s">
        <v>36</v>
      </c>
      <c r="I2216" s="2">
        <v>44216</v>
      </c>
      <c r="J2216" t="s">
        <v>6421</v>
      </c>
      <c r="K2216" t="s">
        <v>6422</v>
      </c>
      <c r="L2216" t="s">
        <v>60</v>
      </c>
      <c r="M2216">
        <v>14238.7574</v>
      </c>
      <c r="N2216">
        <v>400</v>
      </c>
      <c r="O2216" t="s">
        <v>22</v>
      </c>
      <c r="P2216" t="s">
        <v>22</v>
      </c>
      <c r="Q2216" s="2">
        <v>44238</v>
      </c>
      <c r="R2216" t="s">
        <v>83</v>
      </c>
      <c r="S2216" t="s">
        <v>45</v>
      </c>
      <c r="T2216">
        <f>_xlfn.DAYS(Raw_data_US_healthcare[[#This Row],[Discharge Date]],Raw_data_US_healthcare[[#This Row],[Date of Admission]])</f>
        <v>22</v>
      </c>
    </row>
    <row r="2217" spans="1:20" x14ac:dyDescent="0.3">
      <c r="A2217" t="s">
        <v>26511</v>
      </c>
      <c r="B2217" t="s">
        <v>6423</v>
      </c>
      <c r="C2217">
        <v>25</v>
      </c>
      <c r="D2217" t="str">
        <f>IF(Raw_data_US_healthcare[[#This Row],[Age]]&lt;35,"Young",IF(Raw_data_US_healthcare[[#This Row],[Age]]&lt;60,"Middle","Senior"))</f>
        <v>Young</v>
      </c>
      <c r="E2217" t="s">
        <v>16</v>
      </c>
      <c r="F2217" t="s">
        <v>27</v>
      </c>
      <c r="G2217" t="s">
        <v>27</v>
      </c>
      <c r="H2217" t="s">
        <v>36</v>
      </c>
      <c r="I2217" s="2">
        <v>45130</v>
      </c>
      <c r="J2217" t="s">
        <v>6424</v>
      </c>
      <c r="K2217" t="s">
        <v>6425</v>
      </c>
      <c r="L2217" t="s">
        <v>31</v>
      </c>
      <c r="M2217">
        <v>17852.935700000002</v>
      </c>
      <c r="N2217">
        <v>305</v>
      </c>
      <c r="O2217" t="s">
        <v>22</v>
      </c>
      <c r="P2217" t="s">
        <v>22</v>
      </c>
      <c r="Q2217" s="2">
        <v>45141</v>
      </c>
      <c r="R2217" t="s">
        <v>44</v>
      </c>
      <c r="S2217" t="s">
        <v>33</v>
      </c>
      <c r="T2217">
        <f>_xlfn.DAYS(Raw_data_US_healthcare[[#This Row],[Discharge Date]],Raw_data_US_healthcare[[#This Row],[Date of Admission]])</f>
        <v>11</v>
      </c>
    </row>
    <row r="2218" spans="1:20" x14ac:dyDescent="0.3">
      <c r="A2218" t="s">
        <v>26512</v>
      </c>
      <c r="B2218" t="s">
        <v>6426</v>
      </c>
      <c r="C2218">
        <v>41</v>
      </c>
      <c r="D2218" t="str">
        <f>IF(Raw_data_US_healthcare[[#This Row],[Age]]&lt;35,"Young",IF(Raw_data_US_healthcare[[#This Row],[Age]]&lt;60,"Middle","Senior"))</f>
        <v>Middle</v>
      </c>
      <c r="E2218" t="s">
        <v>26</v>
      </c>
      <c r="F2218" t="s">
        <v>62</v>
      </c>
      <c r="G2218" t="s">
        <v>62</v>
      </c>
      <c r="H2218" t="s">
        <v>26514</v>
      </c>
      <c r="I2218" s="2">
        <v>45016</v>
      </c>
      <c r="J2218" t="s">
        <v>6427</v>
      </c>
      <c r="K2218" t="s">
        <v>6428</v>
      </c>
      <c r="L2218" t="s">
        <v>52</v>
      </c>
      <c r="M2218">
        <v>30106.948499999999</v>
      </c>
      <c r="N2218">
        <v>105</v>
      </c>
      <c r="O2218" t="s">
        <v>43</v>
      </c>
      <c r="P2218" t="s">
        <v>43</v>
      </c>
      <c r="Q2218" s="2">
        <v>45028</v>
      </c>
      <c r="R2218" t="s">
        <v>83</v>
      </c>
      <c r="S2218" t="s">
        <v>45</v>
      </c>
      <c r="T2218">
        <f>_xlfn.DAYS(Raw_data_US_healthcare[[#This Row],[Discharge Date]],Raw_data_US_healthcare[[#This Row],[Date of Admission]])</f>
        <v>12</v>
      </c>
    </row>
    <row r="2219" spans="1:20" x14ac:dyDescent="0.3">
      <c r="A2219" t="s">
        <v>26512</v>
      </c>
      <c r="B2219" t="s">
        <v>6429</v>
      </c>
      <c r="C2219">
        <v>21</v>
      </c>
      <c r="D2219" t="str">
        <f>IF(Raw_data_US_healthcare[[#This Row],[Age]]&lt;35,"Young",IF(Raw_data_US_healthcare[[#This Row],[Age]]&lt;60,"Middle","Senior"))</f>
        <v>Young</v>
      </c>
      <c r="E2219" t="s">
        <v>26</v>
      </c>
      <c r="F2219" t="s">
        <v>113</v>
      </c>
      <c r="G2219" t="s">
        <v>113</v>
      </c>
      <c r="H2219" t="s">
        <v>28</v>
      </c>
      <c r="I2219" s="2">
        <v>43942</v>
      </c>
      <c r="J2219" t="s">
        <v>6430</v>
      </c>
      <c r="K2219" t="s">
        <v>6431</v>
      </c>
      <c r="L2219" t="s">
        <v>52</v>
      </c>
      <c r="M2219">
        <v>11253.854799999999</v>
      </c>
      <c r="N2219">
        <v>390</v>
      </c>
      <c r="O2219" t="s">
        <v>43</v>
      </c>
      <c r="P2219" t="s">
        <v>43</v>
      </c>
      <c r="Q2219" s="2">
        <v>43954</v>
      </c>
      <c r="R2219" t="s">
        <v>44</v>
      </c>
      <c r="S2219" t="s">
        <v>33</v>
      </c>
      <c r="T2219">
        <f>_xlfn.DAYS(Raw_data_US_healthcare[[#This Row],[Discharge Date]],Raw_data_US_healthcare[[#This Row],[Date of Admission]])</f>
        <v>12</v>
      </c>
    </row>
    <row r="2220" spans="1:20" x14ac:dyDescent="0.3">
      <c r="A2220" t="s">
        <v>26512</v>
      </c>
      <c r="B2220" t="s">
        <v>5083</v>
      </c>
      <c r="C2220">
        <v>43</v>
      </c>
      <c r="D2220" t="str">
        <f>IF(Raw_data_US_healthcare[[#This Row],[Age]]&lt;35,"Young",IF(Raw_data_US_healthcare[[#This Row],[Age]]&lt;60,"Middle","Senior"))</f>
        <v>Middle</v>
      </c>
      <c r="E2220" t="s">
        <v>26</v>
      </c>
      <c r="F2220" t="s">
        <v>27</v>
      </c>
      <c r="G2220" t="s">
        <v>27</v>
      </c>
      <c r="H2220" t="s">
        <v>28</v>
      </c>
      <c r="I2220" s="2">
        <v>44274</v>
      </c>
      <c r="J2220" t="s">
        <v>6432</v>
      </c>
      <c r="K2220" t="s">
        <v>5377</v>
      </c>
      <c r="L2220" t="s">
        <v>21</v>
      </c>
      <c r="M2220">
        <v>20037.3305</v>
      </c>
      <c r="N2220">
        <v>192</v>
      </c>
      <c r="O2220" t="s">
        <v>43</v>
      </c>
      <c r="P2220" t="s">
        <v>43</v>
      </c>
      <c r="Q2220" s="2">
        <v>44278</v>
      </c>
      <c r="R2220" t="s">
        <v>44</v>
      </c>
      <c r="S2220" t="s">
        <v>45</v>
      </c>
      <c r="T2220">
        <f>_xlfn.DAYS(Raw_data_US_healthcare[[#This Row],[Discharge Date]],Raw_data_US_healthcare[[#This Row],[Date of Admission]])</f>
        <v>4</v>
      </c>
    </row>
    <row r="2221" spans="1:20" x14ac:dyDescent="0.3">
      <c r="A2221" t="s">
        <v>26511</v>
      </c>
      <c r="B2221" t="s">
        <v>6433</v>
      </c>
      <c r="C2221">
        <v>22</v>
      </c>
      <c r="D2221" t="str">
        <f>IF(Raw_data_US_healthcare[[#This Row],[Age]]&lt;35,"Young",IF(Raw_data_US_healthcare[[#This Row],[Age]]&lt;60,"Middle","Senior"))</f>
        <v>Young</v>
      </c>
      <c r="E2221" t="s">
        <v>16</v>
      </c>
      <c r="F2221" t="s">
        <v>27</v>
      </c>
      <c r="G2221" t="s">
        <v>27</v>
      </c>
      <c r="H2221" t="s">
        <v>28</v>
      </c>
      <c r="I2221" s="2">
        <v>43448</v>
      </c>
      <c r="J2221" t="s">
        <v>6434</v>
      </c>
      <c r="K2221" t="s">
        <v>6435</v>
      </c>
      <c r="L2221" t="s">
        <v>52</v>
      </c>
      <c r="M2221">
        <v>17870.225999999999</v>
      </c>
      <c r="N2221">
        <v>338</v>
      </c>
      <c r="O2221" t="s">
        <v>39</v>
      </c>
      <c r="P2221" t="s">
        <v>39</v>
      </c>
      <c r="Q2221" s="2">
        <v>43472</v>
      </c>
      <c r="R2221" t="s">
        <v>23</v>
      </c>
      <c r="S2221" t="s">
        <v>45</v>
      </c>
      <c r="T2221">
        <f>_xlfn.DAYS(Raw_data_US_healthcare[[#This Row],[Discharge Date]],Raw_data_US_healthcare[[#This Row],[Date of Admission]])</f>
        <v>24</v>
      </c>
    </row>
    <row r="2222" spans="1:20" x14ac:dyDescent="0.3">
      <c r="A2222" t="s">
        <v>26512</v>
      </c>
      <c r="B2222" t="s">
        <v>6436</v>
      </c>
      <c r="C2222">
        <v>20</v>
      </c>
      <c r="D2222" t="str">
        <f>IF(Raw_data_US_healthcare[[#This Row],[Age]]&lt;35,"Young",IF(Raw_data_US_healthcare[[#This Row],[Age]]&lt;60,"Middle","Senior"))</f>
        <v>Young</v>
      </c>
      <c r="E2222" t="s">
        <v>26</v>
      </c>
      <c r="F2222" t="s">
        <v>17</v>
      </c>
      <c r="G2222" t="s">
        <v>17</v>
      </c>
      <c r="H2222" t="s">
        <v>28</v>
      </c>
      <c r="I2222" s="2">
        <v>44242</v>
      </c>
      <c r="J2222" t="s">
        <v>797</v>
      </c>
      <c r="K2222" t="s">
        <v>6437</v>
      </c>
      <c r="L2222" t="s">
        <v>31</v>
      </c>
      <c r="M2222">
        <v>44859.1204</v>
      </c>
      <c r="N2222">
        <v>240</v>
      </c>
      <c r="O2222" t="s">
        <v>39</v>
      </c>
      <c r="P2222" t="s">
        <v>39</v>
      </c>
      <c r="Q2222" s="2">
        <v>44267</v>
      </c>
      <c r="R2222" t="s">
        <v>23</v>
      </c>
      <c r="S2222" t="s">
        <v>45</v>
      </c>
      <c r="T2222">
        <f>_xlfn.DAYS(Raw_data_US_healthcare[[#This Row],[Discharge Date]],Raw_data_US_healthcare[[#This Row],[Date of Admission]])</f>
        <v>25</v>
      </c>
    </row>
    <row r="2223" spans="1:20" x14ac:dyDescent="0.3">
      <c r="A2223" t="s">
        <v>26512</v>
      </c>
      <c r="B2223" t="s">
        <v>6438</v>
      </c>
      <c r="C2223">
        <v>25</v>
      </c>
      <c r="D2223" t="str">
        <f>IF(Raw_data_US_healthcare[[#This Row],[Age]]&lt;35,"Young",IF(Raw_data_US_healthcare[[#This Row],[Age]]&lt;60,"Middle","Senior"))</f>
        <v>Young</v>
      </c>
      <c r="E2223" t="s">
        <v>26</v>
      </c>
      <c r="F2223" t="s">
        <v>62</v>
      </c>
      <c r="G2223" t="s">
        <v>62</v>
      </c>
      <c r="H2223" t="s">
        <v>18</v>
      </c>
      <c r="I2223" s="2">
        <v>43461</v>
      </c>
      <c r="J2223" t="s">
        <v>6439</v>
      </c>
      <c r="K2223" t="s">
        <v>6440</v>
      </c>
      <c r="L2223" t="s">
        <v>56</v>
      </c>
      <c r="M2223">
        <v>46869.637199999997</v>
      </c>
      <c r="N2223">
        <v>386</v>
      </c>
      <c r="O2223" t="s">
        <v>39</v>
      </c>
      <c r="P2223" t="s">
        <v>39</v>
      </c>
      <c r="Q2223" s="2">
        <v>43474</v>
      </c>
      <c r="R2223" t="s">
        <v>32</v>
      </c>
      <c r="S2223" t="s">
        <v>24</v>
      </c>
      <c r="T2223">
        <f>_xlfn.DAYS(Raw_data_US_healthcare[[#This Row],[Discharge Date]],Raw_data_US_healthcare[[#This Row],[Date of Admission]])</f>
        <v>13</v>
      </c>
    </row>
    <row r="2224" spans="1:20" x14ac:dyDescent="0.3">
      <c r="A2224" t="s">
        <v>26512</v>
      </c>
      <c r="B2224" t="s">
        <v>6441</v>
      </c>
      <c r="C2224">
        <v>63</v>
      </c>
      <c r="D2224" t="str">
        <f>IF(Raw_data_US_healthcare[[#This Row],[Age]]&lt;35,"Young",IF(Raw_data_US_healthcare[[#This Row],[Age]]&lt;60,"Middle","Senior"))</f>
        <v>Senior</v>
      </c>
      <c r="E2224" t="s">
        <v>26</v>
      </c>
      <c r="F2224" t="s">
        <v>17</v>
      </c>
      <c r="G2224" t="s">
        <v>17</v>
      </c>
      <c r="H2224" t="s">
        <v>18</v>
      </c>
      <c r="I2224" s="2">
        <v>44775</v>
      </c>
      <c r="J2224" t="s">
        <v>6442</v>
      </c>
      <c r="K2224" t="s">
        <v>6443</v>
      </c>
      <c r="L2224" t="s">
        <v>52</v>
      </c>
      <c r="M2224">
        <v>18573.530299999999</v>
      </c>
      <c r="N2224">
        <v>282</v>
      </c>
      <c r="O2224" t="s">
        <v>22</v>
      </c>
      <c r="P2224" t="s">
        <v>22</v>
      </c>
      <c r="Q2224" s="2">
        <v>44779</v>
      </c>
      <c r="R2224" t="s">
        <v>48</v>
      </c>
      <c r="S2224" t="s">
        <v>45</v>
      </c>
      <c r="T2224">
        <f>_xlfn.DAYS(Raw_data_US_healthcare[[#This Row],[Discharge Date]],Raw_data_US_healthcare[[#This Row],[Date of Admission]])</f>
        <v>4</v>
      </c>
    </row>
    <row r="2225" spans="1:20" x14ac:dyDescent="0.3">
      <c r="A2225" t="s">
        <v>26511</v>
      </c>
      <c r="B2225" t="s">
        <v>3497</v>
      </c>
      <c r="C2225">
        <v>67</v>
      </c>
      <c r="D2225" t="str">
        <f>IF(Raw_data_US_healthcare[[#This Row],[Age]]&lt;35,"Young",IF(Raw_data_US_healthcare[[#This Row],[Age]]&lt;60,"Middle","Senior"))</f>
        <v>Senior</v>
      </c>
      <c r="E2225" t="s">
        <v>16</v>
      </c>
      <c r="F2225" t="s">
        <v>228</v>
      </c>
      <c r="G2225" t="s">
        <v>228</v>
      </c>
      <c r="H2225" t="s">
        <v>26514</v>
      </c>
      <c r="I2225" s="2">
        <v>45058</v>
      </c>
      <c r="J2225" t="s">
        <v>6444</v>
      </c>
      <c r="K2225" t="s">
        <v>6445</v>
      </c>
      <c r="L2225" t="s">
        <v>52</v>
      </c>
      <c r="M2225">
        <v>23682.601600000002</v>
      </c>
      <c r="N2225">
        <v>455</v>
      </c>
      <c r="O2225" t="s">
        <v>43</v>
      </c>
      <c r="P2225" t="s">
        <v>43</v>
      </c>
      <c r="Q2225" s="2">
        <v>45066</v>
      </c>
      <c r="R2225" t="s">
        <v>32</v>
      </c>
      <c r="S2225" t="s">
        <v>45</v>
      </c>
      <c r="T2225">
        <f>_xlfn.DAYS(Raw_data_US_healthcare[[#This Row],[Discharge Date]],Raw_data_US_healthcare[[#This Row],[Date of Admission]])</f>
        <v>8</v>
      </c>
    </row>
    <row r="2226" spans="1:20" x14ac:dyDescent="0.3">
      <c r="A2226" t="s">
        <v>26511</v>
      </c>
      <c r="B2226" t="s">
        <v>6446</v>
      </c>
      <c r="C2226">
        <v>78</v>
      </c>
      <c r="D2226" t="str">
        <f>IF(Raw_data_US_healthcare[[#This Row],[Age]]&lt;35,"Young",IF(Raw_data_US_healthcare[[#This Row],[Age]]&lt;60,"Middle","Senior"))</f>
        <v>Senior</v>
      </c>
      <c r="E2226" t="s">
        <v>16</v>
      </c>
      <c r="F2226" t="s">
        <v>228</v>
      </c>
      <c r="G2226" t="s">
        <v>228</v>
      </c>
      <c r="H2226" t="s">
        <v>28</v>
      </c>
      <c r="I2226" s="2">
        <v>44165</v>
      </c>
      <c r="J2226" t="s">
        <v>6447</v>
      </c>
      <c r="K2226" t="s">
        <v>6448</v>
      </c>
      <c r="L2226" t="s">
        <v>21</v>
      </c>
      <c r="M2226">
        <v>41734.196000000004</v>
      </c>
      <c r="N2226">
        <v>123</v>
      </c>
      <c r="O2226" t="s">
        <v>43</v>
      </c>
      <c r="P2226" t="s">
        <v>43</v>
      </c>
      <c r="Q2226" s="2">
        <v>44181</v>
      </c>
      <c r="R2226" t="s">
        <v>23</v>
      </c>
      <c r="S2226" t="s">
        <v>24</v>
      </c>
      <c r="T2226">
        <f>_xlfn.DAYS(Raw_data_US_healthcare[[#This Row],[Discharge Date]],Raw_data_US_healthcare[[#This Row],[Date of Admission]])</f>
        <v>16</v>
      </c>
    </row>
    <row r="2227" spans="1:20" x14ac:dyDescent="0.3">
      <c r="A2227" t="s">
        <v>26512</v>
      </c>
      <c r="B2227" t="s">
        <v>6449</v>
      </c>
      <c r="C2227">
        <v>22</v>
      </c>
      <c r="D2227" t="str">
        <f>IF(Raw_data_US_healthcare[[#This Row],[Age]]&lt;35,"Young",IF(Raw_data_US_healthcare[[#This Row],[Age]]&lt;60,"Middle","Senior"))</f>
        <v>Young</v>
      </c>
      <c r="E2227" t="s">
        <v>26</v>
      </c>
      <c r="F2227" t="s">
        <v>113</v>
      </c>
      <c r="G2227" t="s">
        <v>113</v>
      </c>
      <c r="H2227" t="s">
        <v>26514</v>
      </c>
      <c r="I2227" s="2">
        <v>44946</v>
      </c>
      <c r="J2227" t="s">
        <v>6450</v>
      </c>
      <c r="K2227" t="s">
        <v>6451</v>
      </c>
      <c r="L2227" t="s">
        <v>52</v>
      </c>
      <c r="M2227">
        <v>30216.738399999998</v>
      </c>
      <c r="N2227">
        <v>337</v>
      </c>
      <c r="O2227" t="s">
        <v>39</v>
      </c>
      <c r="P2227" t="s">
        <v>39</v>
      </c>
      <c r="Q2227" s="2">
        <v>44965</v>
      </c>
      <c r="R2227" t="s">
        <v>83</v>
      </c>
      <c r="S2227" t="s">
        <v>33</v>
      </c>
      <c r="T2227">
        <f>_xlfn.DAYS(Raw_data_US_healthcare[[#This Row],[Discharge Date]],Raw_data_US_healthcare[[#This Row],[Date of Admission]])</f>
        <v>19</v>
      </c>
    </row>
    <row r="2228" spans="1:20" x14ac:dyDescent="0.3">
      <c r="A2228" t="s">
        <v>26511</v>
      </c>
      <c r="B2228" t="s">
        <v>6452</v>
      </c>
      <c r="C2228">
        <v>68</v>
      </c>
      <c r="D2228" t="str">
        <f>IF(Raw_data_US_healthcare[[#This Row],[Age]]&lt;35,"Young",IF(Raw_data_US_healthcare[[#This Row],[Age]]&lt;60,"Middle","Senior"))</f>
        <v>Senior</v>
      </c>
      <c r="E2228" t="s">
        <v>16</v>
      </c>
      <c r="F2228" t="s">
        <v>17</v>
      </c>
      <c r="G2228" t="s">
        <v>17</v>
      </c>
      <c r="H2228" t="s">
        <v>26516</v>
      </c>
      <c r="I2228" s="2">
        <v>43754</v>
      </c>
      <c r="J2228" t="s">
        <v>6453</v>
      </c>
      <c r="K2228" t="s">
        <v>1477</v>
      </c>
      <c r="L2228" t="s">
        <v>21</v>
      </c>
      <c r="M2228">
        <v>34376.232100000001</v>
      </c>
      <c r="N2228">
        <v>257</v>
      </c>
      <c r="O2228" t="s">
        <v>43</v>
      </c>
      <c r="P2228" t="s">
        <v>43</v>
      </c>
      <c r="Q2228" s="2">
        <v>43777</v>
      </c>
      <c r="R2228" t="s">
        <v>48</v>
      </c>
      <c r="S2228" t="s">
        <v>24</v>
      </c>
      <c r="T2228">
        <f>_xlfn.DAYS(Raw_data_US_healthcare[[#This Row],[Discharge Date]],Raw_data_US_healthcare[[#This Row],[Date of Admission]])</f>
        <v>23</v>
      </c>
    </row>
    <row r="2229" spans="1:20" x14ac:dyDescent="0.3">
      <c r="A2229" t="s">
        <v>26511</v>
      </c>
      <c r="B2229" t="s">
        <v>6454</v>
      </c>
      <c r="C2229">
        <v>65</v>
      </c>
      <c r="D2229" t="str">
        <f>IF(Raw_data_US_healthcare[[#This Row],[Age]]&lt;35,"Young",IF(Raw_data_US_healthcare[[#This Row],[Age]]&lt;60,"Middle","Senior"))</f>
        <v>Senior</v>
      </c>
      <c r="E2229" t="s">
        <v>16</v>
      </c>
      <c r="F2229" t="s">
        <v>27</v>
      </c>
      <c r="G2229" t="s">
        <v>27</v>
      </c>
      <c r="H2229" t="s">
        <v>26516</v>
      </c>
      <c r="I2229" s="2">
        <v>44213</v>
      </c>
      <c r="J2229" t="s">
        <v>6455</v>
      </c>
      <c r="K2229" t="s">
        <v>6456</v>
      </c>
      <c r="L2229" t="s">
        <v>21</v>
      </c>
      <c r="M2229">
        <v>25294.934399999998</v>
      </c>
      <c r="N2229">
        <v>112</v>
      </c>
      <c r="O2229" t="s">
        <v>43</v>
      </c>
      <c r="P2229" t="s">
        <v>43</v>
      </c>
      <c r="Q2229" s="2">
        <v>44236</v>
      </c>
      <c r="R2229" t="s">
        <v>23</v>
      </c>
      <c r="S2229" t="s">
        <v>24</v>
      </c>
      <c r="T2229">
        <f>_xlfn.DAYS(Raw_data_US_healthcare[[#This Row],[Discharge Date]],Raw_data_US_healthcare[[#This Row],[Date of Admission]])</f>
        <v>23</v>
      </c>
    </row>
    <row r="2230" spans="1:20" x14ac:dyDescent="0.3">
      <c r="A2230" t="s">
        <v>26511</v>
      </c>
      <c r="B2230" t="s">
        <v>6457</v>
      </c>
      <c r="C2230">
        <v>76</v>
      </c>
      <c r="D2230" t="str">
        <f>IF(Raw_data_US_healthcare[[#This Row],[Age]]&lt;35,"Young",IF(Raw_data_US_healthcare[[#This Row],[Age]]&lt;60,"Middle","Senior"))</f>
        <v>Senior</v>
      </c>
      <c r="E2230" t="s">
        <v>16</v>
      </c>
      <c r="F2230" t="s">
        <v>35</v>
      </c>
      <c r="G2230" t="s">
        <v>35</v>
      </c>
      <c r="H2230" t="s">
        <v>28</v>
      </c>
      <c r="I2230" s="2">
        <v>44527</v>
      </c>
      <c r="J2230" t="s">
        <v>6458</v>
      </c>
      <c r="K2230" t="s">
        <v>6459</v>
      </c>
      <c r="L2230" t="s">
        <v>60</v>
      </c>
      <c r="M2230">
        <v>19289.2673</v>
      </c>
      <c r="N2230">
        <v>180</v>
      </c>
      <c r="O2230" t="s">
        <v>43</v>
      </c>
      <c r="P2230" t="s">
        <v>43</v>
      </c>
      <c r="Q2230" s="2">
        <v>44545</v>
      </c>
      <c r="R2230" t="s">
        <v>44</v>
      </c>
      <c r="S2230" t="s">
        <v>45</v>
      </c>
      <c r="T2230">
        <f>_xlfn.DAYS(Raw_data_US_healthcare[[#This Row],[Discharge Date]],Raw_data_US_healthcare[[#This Row],[Date of Admission]])</f>
        <v>18</v>
      </c>
    </row>
    <row r="2231" spans="1:20" x14ac:dyDescent="0.3">
      <c r="A2231" t="s">
        <v>26511</v>
      </c>
      <c r="B2231" t="s">
        <v>6460</v>
      </c>
      <c r="C2231">
        <v>63</v>
      </c>
      <c r="D2231" t="str">
        <f>IF(Raw_data_US_healthcare[[#This Row],[Age]]&lt;35,"Young",IF(Raw_data_US_healthcare[[#This Row],[Age]]&lt;60,"Middle","Senior"))</f>
        <v>Senior</v>
      </c>
      <c r="E2231" t="s">
        <v>16</v>
      </c>
      <c r="F2231" t="s">
        <v>27</v>
      </c>
      <c r="G2231" t="s">
        <v>27</v>
      </c>
      <c r="H2231" t="s">
        <v>69</v>
      </c>
      <c r="I2231" s="2">
        <v>45115</v>
      </c>
      <c r="J2231" t="s">
        <v>6461</v>
      </c>
      <c r="K2231" t="s">
        <v>6462</v>
      </c>
      <c r="L2231" t="s">
        <v>60</v>
      </c>
      <c r="M2231">
        <v>69439.966199999995</v>
      </c>
      <c r="N2231">
        <v>129</v>
      </c>
      <c r="O2231" t="s">
        <v>22</v>
      </c>
      <c r="P2231" t="s">
        <v>22</v>
      </c>
      <c r="Q2231" s="2">
        <v>45117</v>
      </c>
      <c r="R2231" t="s">
        <v>48</v>
      </c>
      <c r="S2231" t="s">
        <v>33</v>
      </c>
      <c r="T2231">
        <f>_xlfn.DAYS(Raw_data_US_healthcare[[#This Row],[Discharge Date]],Raw_data_US_healthcare[[#This Row],[Date of Admission]])</f>
        <v>2</v>
      </c>
    </row>
    <row r="2232" spans="1:20" x14ac:dyDescent="0.3">
      <c r="A2232" t="s">
        <v>26512</v>
      </c>
      <c r="B2232" t="s">
        <v>6463</v>
      </c>
      <c r="C2232">
        <v>57</v>
      </c>
      <c r="D2232" t="str">
        <f>IF(Raw_data_US_healthcare[[#This Row],[Age]]&lt;35,"Young",IF(Raw_data_US_healthcare[[#This Row],[Age]]&lt;60,"Middle","Senior"))</f>
        <v>Middle</v>
      </c>
      <c r="E2232" t="s">
        <v>26</v>
      </c>
      <c r="F2232" t="s">
        <v>17</v>
      </c>
      <c r="G2232" t="s">
        <v>17</v>
      </c>
      <c r="H2232" t="s">
        <v>69</v>
      </c>
      <c r="I2232" s="2">
        <v>43778</v>
      </c>
      <c r="J2232" t="s">
        <v>6464</v>
      </c>
      <c r="K2232" t="s">
        <v>6465</v>
      </c>
      <c r="L2232" t="s">
        <v>31</v>
      </c>
      <c r="M2232">
        <v>73278.303499999995</v>
      </c>
      <c r="N2232">
        <v>281</v>
      </c>
      <c r="O2232" t="s">
        <v>43</v>
      </c>
      <c r="P2232" t="s">
        <v>43</v>
      </c>
      <c r="Q2232" s="2">
        <v>43785</v>
      </c>
      <c r="R2232" t="s">
        <v>83</v>
      </c>
      <c r="S2232" t="s">
        <v>33</v>
      </c>
      <c r="T2232">
        <f>_xlfn.DAYS(Raw_data_US_healthcare[[#This Row],[Discharge Date]],Raw_data_US_healthcare[[#This Row],[Date of Admission]])</f>
        <v>7</v>
      </c>
    </row>
    <row r="2233" spans="1:20" x14ac:dyDescent="0.3">
      <c r="A2233" t="s">
        <v>26512</v>
      </c>
      <c r="B2233" t="s">
        <v>6466</v>
      </c>
      <c r="C2233">
        <v>34</v>
      </c>
      <c r="D2233" t="str">
        <f>IF(Raw_data_US_healthcare[[#This Row],[Age]]&lt;35,"Young",IF(Raw_data_US_healthcare[[#This Row],[Age]]&lt;60,"Middle","Senior"))</f>
        <v>Young</v>
      </c>
      <c r="E2233" t="s">
        <v>26</v>
      </c>
      <c r="F2233" t="s">
        <v>62</v>
      </c>
      <c r="G2233" t="s">
        <v>62</v>
      </c>
      <c r="H2233" t="s">
        <v>36</v>
      </c>
      <c r="I2233" s="2">
        <v>43978</v>
      </c>
      <c r="J2233" t="s">
        <v>6467</v>
      </c>
      <c r="K2233" t="s">
        <v>6468</v>
      </c>
      <c r="L2233" t="s">
        <v>52</v>
      </c>
      <c r="M2233">
        <v>18765.122299999999</v>
      </c>
      <c r="N2233">
        <v>349</v>
      </c>
      <c r="O2233" t="s">
        <v>22</v>
      </c>
      <c r="P2233" t="s">
        <v>22</v>
      </c>
      <c r="Q2233" s="2">
        <v>43980</v>
      </c>
      <c r="R2233" t="s">
        <v>44</v>
      </c>
      <c r="S2233" t="s">
        <v>45</v>
      </c>
      <c r="T2233">
        <f>_xlfn.DAYS(Raw_data_US_healthcare[[#This Row],[Discharge Date]],Raw_data_US_healthcare[[#This Row],[Date of Admission]])</f>
        <v>2</v>
      </c>
    </row>
    <row r="2234" spans="1:20" x14ac:dyDescent="0.3">
      <c r="A2234" t="s">
        <v>26512</v>
      </c>
      <c r="B2234" t="s">
        <v>6469</v>
      </c>
      <c r="C2234">
        <v>45</v>
      </c>
      <c r="D2234" t="str">
        <f>IF(Raw_data_US_healthcare[[#This Row],[Age]]&lt;35,"Young",IF(Raw_data_US_healthcare[[#This Row],[Age]]&lt;60,"Middle","Senior"))</f>
        <v>Middle</v>
      </c>
      <c r="E2234" t="s">
        <v>26</v>
      </c>
      <c r="F2234" t="s">
        <v>35</v>
      </c>
      <c r="G2234" t="s">
        <v>35</v>
      </c>
      <c r="H2234" t="s">
        <v>28</v>
      </c>
      <c r="I2234" s="2">
        <v>44082</v>
      </c>
      <c r="J2234" t="s">
        <v>6470</v>
      </c>
      <c r="K2234" t="s">
        <v>567</v>
      </c>
      <c r="L2234" t="s">
        <v>31</v>
      </c>
      <c r="M2234">
        <v>36245.3557</v>
      </c>
      <c r="N2234">
        <v>134</v>
      </c>
      <c r="O2234" t="s">
        <v>43</v>
      </c>
      <c r="P2234" t="s">
        <v>43</v>
      </c>
      <c r="Q2234" s="2">
        <v>44107</v>
      </c>
      <c r="R2234" t="s">
        <v>44</v>
      </c>
      <c r="S2234" t="s">
        <v>45</v>
      </c>
      <c r="T2234">
        <f>_xlfn.DAYS(Raw_data_US_healthcare[[#This Row],[Discharge Date]],Raw_data_US_healthcare[[#This Row],[Date of Admission]])</f>
        <v>25</v>
      </c>
    </row>
    <row r="2235" spans="1:20" x14ac:dyDescent="0.3">
      <c r="A2235" t="s">
        <v>26511</v>
      </c>
      <c r="B2235" t="s">
        <v>6471</v>
      </c>
      <c r="C2235">
        <v>61</v>
      </c>
      <c r="D2235" t="str">
        <f>IF(Raw_data_US_healthcare[[#This Row],[Age]]&lt;35,"Young",IF(Raw_data_US_healthcare[[#This Row],[Age]]&lt;60,"Middle","Senior"))</f>
        <v>Senior</v>
      </c>
      <c r="E2235" t="s">
        <v>16</v>
      </c>
      <c r="F2235" t="s">
        <v>49</v>
      </c>
      <c r="G2235" t="s">
        <v>49</v>
      </c>
      <c r="H2235" t="s">
        <v>26514</v>
      </c>
      <c r="I2235" s="2">
        <v>43981</v>
      </c>
      <c r="J2235" t="s">
        <v>6472</v>
      </c>
      <c r="K2235" t="s">
        <v>6473</v>
      </c>
      <c r="L2235" t="s">
        <v>56</v>
      </c>
      <c r="M2235">
        <v>18370.889599999999</v>
      </c>
      <c r="N2235">
        <v>157</v>
      </c>
      <c r="O2235" t="s">
        <v>39</v>
      </c>
      <c r="P2235" t="s">
        <v>39</v>
      </c>
      <c r="Q2235" s="2">
        <v>43989</v>
      </c>
      <c r="R2235" t="s">
        <v>48</v>
      </c>
      <c r="S2235" t="s">
        <v>24</v>
      </c>
      <c r="T2235">
        <f>_xlfn.DAYS(Raw_data_US_healthcare[[#This Row],[Discharge Date]],Raw_data_US_healthcare[[#This Row],[Date of Admission]])</f>
        <v>8</v>
      </c>
    </row>
    <row r="2236" spans="1:20" x14ac:dyDescent="0.3">
      <c r="A2236" t="s">
        <v>26511</v>
      </c>
      <c r="B2236" t="s">
        <v>6474</v>
      </c>
      <c r="C2236">
        <v>28</v>
      </c>
      <c r="D2236" t="str">
        <f>IF(Raw_data_US_healthcare[[#This Row],[Age]]&lt;35,"Young",IF(Raw_data_US_healthcare[[#This Row],[Age]]&lt;60,"Middle","Senior"))</f>
        <v>Young</v>
      </c>
      <c r="E2236" t="s">
        <v>16</v>
      </c>
      <c r="F2236" t="s">
        <v>88</v>
      </c>
      <c r="G2236" t="s">
        <v>88</v>
      </c>
      <c r="H2236" t="s">
        <v>28</v>
      </c>
      <c r="I2236" s="2">
        <v>44785</v>
      </c>
      <c r="J2236" t="s">
        <v>6475</v>
      </c>
      <c r="K2236" t="s">
        <v>1453</v>
      </c>
      <c r="L2236" t="s">
        <v>31</v>
      </c>
      <c r="M2236">
        <v>6191.4555</v>
      </c>
      <c r="N2236">
        <v>447</v>
      </c>
      <c r="O2236" t="s">
        <v>43</v>
      </c>
      <c r="P2236" t="s">
        <v>43</v>
      </c>
      <c r="Q2236" s="2">
        <v>44789</v>
      </c>
      <c r="R2236" t="s">
        <v>23</v>
      </c>
      <c r="S2236" t="s">
        <v>45</v>
      </c>
      <c r="T2236">
        <f>_xlfn.DAYS(Raw_data_US_healthcare[[#This Row],[Discharge Date]],Raw_data_US_healthcare[[#This Row],[Date of Admission]])</f>
        <v>4</v>
      </c>
    </row>
    <row r="2237" spans="1:20" x14ac:dyDescent="0.3">
      <c r="A2237" t="s">
        <v>26511</v>
      </c>
      <c r="B2237" t="s">
        <v>6476</v>
      </c>
      <c r="C2237">
        <v>21</v>
      </c>
      <c r="D2237" t="str">
        <f>IF(Raw_data_US_healthcare[[#This Row],[Age]]&lt;35,"Young",IF(Raw_data_US_healthcare[[#This Row],[Age]]&lt;60,"Middle","Senior"))</f>
        <v>Young</v>
      </c>
      <c r="E2237" t="s">
        <v>16</v>
      </c>
      <c r="F2237" t="s">
        <v>113</v>
      </c>
      <c r="G2237" t="s">
        <v>113</v>
      </c>
      <c r="H2237" t="s">
        <v>69</v>
      </c>
      <c r="I2237" s="2">
        <v>44418</v>
      </c>
      <c r="J2237" t="s">
        <v>6477</v>
      </c>
      <c r="K2237" t="s">
        <v>6478</v>
      </c>
      <c r="L2237" t="s">
        <v>60</v>
      </c>
      <c r="M2237">
        <v>26301.1957</v>
      </c>
      <c r="N2237">
        <v>188</v>
      </c>
      <c r="O2237" t="s">
        <v>43</v>
      </c>
      <c r="P2237" t="s">
        <v>43</v>
      </c>
      <c r="Q2237" s="2">
        <v>44442</v>
      </c>
      <c r="R2237" t="s">
        <v>23</v>
      </c>
      <c r="S2237" t="s">
        <v>33</v>
      </c>
      <c r="T2237">
        <f>_xlfn.DAYS(Raw_data_US_healthcare[[#This Row],[Discharge Date]],Raw_data_US_healthcare[[#This Row],[Date of Admission]])</f>
        <v>24</v>
      </c>
    </row>
    <row r="2238" spans="1:20" x14ac:dyDescent="0.3">
      <c r="A2238" t="s">
        <v>26511</v>
      </c>
      <c r="B2238" t="s">
        <v>6479</v>
      </c>
      <c r="C2238">
        <v>83</v>
      </c>
      <c r="D2238" t="str">
        <f>IF(Raw_data_US_healthcare[[#This Row],[Age]]&lt;35,"Young",IF(Raw_data_US_healthcare[[#This Row],[Age]]&lt;60,"Middle","Senior"))</f>
        <v>Senior</v>
      </c>
      <c r="E2238" t="s">
        <v>16</v>
      </c>
      <c r="F2238" t="s">
        <v>17</v>
      </c>
      <c r="G2238" t="s">
        <v>17</v>
      </c>
      <c r="H2238" t="s">
        <v>36</v>
      </c>
      <c r="I2238" s="2">
        <v>44357</v>
      </c>
      <c r="J2238" t="s">
        <v>6480</v>
      </c>
      <c r="K2238" t="s">
        <v>838</v>
      </c>
      <c r="L2238" t="s">
        <v>52</v>
      </c>
      <c r="M2238">
        <v>24317.9774</v>
      </c>
      <c r="N2238">
        <v>184</v>
      </c>
      <c r="O2238" t="s">
        <v>39</v>
      </c>
      <c r="P2238" t="s">
        <v>39</v>
      </c>
      <c r="Q2238" s="2">
        <v>44362</v>
      </c>
      <c r="R2238" t="s">
        <v>44</v>
      </c>
      <c r="S2238" t="s">
        <v>33</v>
      </c>
      <c r="T2238">
        <f>_xlfn.DAYS(Raw_data_US_healthcare[[#This Row],[Discharge Date]],Raw_data_US_healthcare[[#This Row],[Date of Admission]])</f>
        <v>5</v>
      </c>
    </row>
    <row r="2239" spans="1:20" x14ac:dyDescent="0.3">
      <c r="A2239" t="s">
        <v>26512</v>
      </c>
      <c r="B2239" t="s">
        <v>6481</v>
      </c>
      <c r="C2239">
        <v>83</v>
      </c>
      <c r="D2239" t="str">
        <f>IF(Raw_data_US_healthcare[[#This Row],[Age]]&lt;35,"Young",IF(Raw_data_US_healthcare[[#This Row],[Age]]&lt;60,"Middle","Senior"))</f>
        <v>Senior</v>
      </c>
      <c r="E2239" t="s">
        <v>26</v>
      </c>
      <c r="F2239" t="s">
        <v>88</v>
      </c>
      <c r="G2239" t="s">
        <v>88</v>
      </c>
      <c r="H2239" t="s">
        <v>26516</v>
      </c>
      <c r="I2239" s="2">
        <v>44662</v>
      </c>
      <c r="J2239" t="s">
        <v>6482</v>
      </c>
      <c r="K2239" t="s">
        <v>6483</v>
      </c>
      <c r="L2239" t="s">
        <v>60</v>
      </c>
      <c r="M2239">
        <v>22669.729899999998</v>
      </c>
      <c r="N2239">
        <v>207</v>
      </c>
      <c r="O2239" t="s">
        <v>43</v>
      </c>
      <c r="P2239" t="s">
        <v>43</v>
      </c>
      <c r="Q2239" s="2">
        <v>44667</v>
      </c>
      <c r="R2239" t="s">
        <v>83</v>
      </c>
      <c r="S2239" t="s">
        <v>45</v>
      </c>
      <c r="T2239">
        <f>_xlfn.DAYS(Raw_data_US_healthcare[[#This Row],[Discharge Date]],Raw_data_US_healthcare[[#This Row],[Date of Admission]])</f>
        <v>5</v>
      </c>
    </row>
    <row r="2240" spans="1:20" x14ac:dyDescent="0.3">
      <c r="A2240" t="s">
        <v>26511</v>
      </c>
      <c r="B2240" t="s">
        <v>2468</v>
      </c>
      <c r="C2240">
        <v>34</v>
      </c>
      <c r="D2240" t="str">
        <f>IF(Raw_data_US_healthcare[[#This Row],[Age]]&lt;35,"Young",IF(Raw_data_US_healthcare[[#This Row],[Age]]&lt;60,"Middle","Senior"))</f>
        <v>Young</v>
      </c>
      <c r="E2240" t="s">
        <v>16</v>
      </c>
      <c r="F2240" t="s">
        <v>49</v>
      </c>
      <c r="G2240" t="s">
        <v>49</v>
      </c>
      <c r="H2240" t="s">
        <v>28</v>
      </c>
      <c r="I2240" s="2">
        <v>43812</v>
      </c>
      <c r="J2240" t="s">
        <v>6484</v>
      </c>
      <c r="K2240" t="s">
        <v>6485</v>
      </c>
      <c r="L2240" t="s">
        <v>31</v>
      </c>
      <c r="M2240">
        <v>27200.499800000001</v>
      </c>
      <c r="N2240">
        <v>269</v>
      </c>
      <c r="O2240" t="s">
        <v>43</v>
      </c>
      <c r="P2240" t="s">
        <v>43</v>
      </c>
      <c r="Q2240" s="2">
        <v>43826</v>
      </c>
      <c r="R2240" t="s">
        <v>44</v>
      </c>
      <c r="S2240" t="s">
        <v>24</v>
      </c>
      <c r="T2240">
        <f>_xlfn.DAYS(Raw_data_US_healthcare[[#This Row],[Discharge Date]],Raw_data_US_healthcare[[#This Row],[Date of Admission]])</f>
        <v>14</v>
      </c>
    </row>
    <row r="2241" spans="1:20" x14ac:dyDescent="0.3">
      <c r="A2241" t="s">
        <v>26512</v>
      </c>
      <c r="B2241" t="s">
        <v>6486</v>
      </c>
      <c r="C2241">
        <v>31</v>
      </c>
      <c r="D2241" t="str">
        <f>IF(Raw_data_US_healthcare[[#This Row],[Age]]&lt;35,"Young",IF(Raw_data_US_healthcare[[#This Row],[Age]]&lt;60,"Middle","Senior"))</f>
        <v>Young</v>
      </c>
      <c r="E2241" t="s">
        <v>26</v>
      </c>
      <c r="F2241" t="s">
        <v>88</v>
      </c>
      <c r="G2241" t="s">
        <v>88</v>
      </c>
      <c r="H2241" t="s">
        <v>36</v>
      </c>
      <c r="I2241" s="2">
        <v>44839</v>
      </c>
      <c r="J2241" t="s">
        <v>6487</v>
      </c>
      <c r="K2241" t="s">
        <v>6488</v>
      </c>
      <c r="L2241" t="s">
        <v>31</v>
      </c>
      <c r="M2241">
        <v>502.20839999999998</v>
      </c>
      <c r="N2241">
        <v>102</v>
      </c>
      <c r="O2241" t="s">
        <v>22</v>
      </c>
      <c r="P2241" t="s">
        <v>22</v>
      </c>
      <c r="Q2241" s="2">
        <v>44862</v>
      </c>
      <c r="R2241" t="s">
        <v>48</v>
      </c>
      <c r="S2241" t="s">
        <v>45</v>
      </c>
      <c r="T2241">
        <f>_xlfn.DAYS(Raw_data_US_healthcare[[#This Row],[Discharge Date]],Raw_data_US_healthcare[[#This Row],[Date of Admission]])</f>
        <v>23</v>
      </c>
    </row>
    <row r="2242" spans="1:20" x14ac:dyDescent="0.3">
      <c r="A2242" t="s">
        <v>26511</v>
      </c>
      <c r="B2242" t="s">
        <v>6489</v>
      </c>
      <c r="C2242">
        <v>53</v>
      </c>
      <c r="D2242" t="str">
        <f>IF(Raw_data_US_healthcare[[#This Row],[Age]]&lt;35,"Young",IF(Raw_data_US_healthcare[[#This Row],[Age]]&lt;60,"Middle","Senior"))</f>
        <v>Middle</v>
      </c>
      <c r="E2242" t="s">
        <v>16</v>
      </c>
      <c r="F2242" t="s">
        <v>113</v>
      </c>
      <c r="G2242" t="s">
        <v>113</v>
      </c>
      <c r="H2242" t="s">
        <v>69</v>
      </c>
      <c r="I2242" s="2">
        <v>44312</v>
      </c>
      <c r="J2242" t="s">
        <v>6490</v>
      </c>
      <c r="K2242" t="s">
        <v>6491</v>
      </c>
      <c r="L2242" t="s">
        <v>56</v>
      </c>
      <c r="M2242">
        <v>44938.605900000002</v>
      </c>
      <c r="N2242">
        <v>165</v>
      </c>
      <c r="O2242" t="s">
        <v>39</v>
      </c>
      <c r="P2242" t="s">
        <v>39</v>
      </c>
      <c r="Q2242" s="2">
        <v>44320</v>
      </c>
      <c r="R2242" t="s">
        <v>32</v>
      </c>
      <c r="S2242" t="s">
        <v>33</v>
      </c>
      <c r="T2242">
        <f>_xlfn.DAYS(Raw_data_US_healthcare[[#This Row],[Discharge Date]],Raw_data_US_healthcare[[#This Row],[Date of Admission]])</f>
        <v>8</v>
      </c>
    </row>
    <row r="2243" spans="1:20" x14ac:dyDescent="0.3">
      <c r="A2243" t="s">
        <v>26511</v>
      </c>
      <c r="B2243" t="s">
        <v>6492</v>
      </c>
      <c r="C2243">
        <v>30</v>
      </c>
      <c r="D2243" t="str">
        <f>IF(Raw_data_US_healthcare[[#This Row],[Age]]&lt;35,"Young",IF(Raw_data_US_healthcare[[#This Row],[Age]]&lt;60,"Middle","Senior"))</f>
        <v>Young</v>
      </c>
      <c r="E2243" t="s">
        <v>16</v>
      </c>
      <c r="F2243" t="s">
        <v>62</v>
      </c>
      <c r="G2243" t="s">
        <v>62</v>
      </c>
      <c r="H2243" t="s">
        <v>36</v>
      </c>
      <c r="I2243" s="2">
        <v>43931</v>
      </c>
      <c r="J2243" t="s">
        <v>6493</v>
      </c>
      <c r="K2243" t="s">
        <v>6494</v>
      </c>
      <c r="L2243" t="s">
        <v>60</v>
      </c>
      <c r="M2243">
        <v>7494.6088</v>
      </c>
      <c r="N2243">
        <v>325</v>
      </c>
      <c r="O2243" t="s">
        <v>22</v>
      </c>
      <c r="P2243" t="s">
        <v>22</v>
      </c>
      <c r="Q2243" s="2">
        <v>43935</v>
      </c>
      <c r="R2243" t="s">
        <v>83</v>
      </c>
      <c r="S2243" t="s">
        <v>33</v>
      </c>
      <c r="T2243">
        <f>_xlfn.DAYS(Raw_data_US_healthcare[[#This Row],[Discharge Date]],Raw_data_US_healthcare[[#This Row],[Date of Admission]])</f>
        <v>4</v>
      </c>
    </row>
    <row r="2244" spans="1:20" x14ac:dyDescent="0.3">
      <c r="A2244" t="s">
        <v>26511</v>
      </c>
      <c r="B2244" t="s">
        <v>6495</v>
      </c>
      <c r="C2244">
        <v>73</v>
      </c>
      <c r="D2244" t="str">
        <f>IF(Raw_data_US_healthcare[[#This Row],[Age]]&lt;35,"Young",IF(Raw_data_US_healthcare[[#This Row],[Age]]&lt;60,"Middle","Senior"))</f>
        <v>Senior</v>
      </c>
      <c r="E2244" t="s">
        <v>16</v>
      </c>
      <c r="F2244" t="s">
        <v>27</v>
      </c>
      <c r="G2244" t="s">
        <v>27</v>
      </c>
      <c r="H2244" t="s">
        <v>26516</v>
      </c>
      <c r="I2244" s="2">
        <v>43882</v>
      </c>
      <c r="J2244" t="s">
        <v>6496</v>
      </c>
      <c r="K2244" t="s">
        <v>3863</v>
      </c>
      <c r="L2244" t="s">
        <v>21</v>
      </c>
      <c r="M2244">
        <v>7518.4368000000004</v>
      </c>
      <c r="N2244">
        <v>490</v>
      </c>
      <c r="O2244" t="s">
        <v>43</v>
      </c>
      <c r="P2244" t="s">
        <v>43</v>
      </c>
      <c r="Q2244" s="2">
        <v>43889</v>
      </c>
      <c r="R2244" t="s">
        <v>23</v>
      </c>
      <c r="S2244" t="s">
        <v>45</v>
      </c>
      <c r="T2244">
        <f>_xlfn.DAYS(Raw_data_US_healthcare[[#This Row],[Discharge Date]],Raw_data_US_healthcare[[#This Row],[Date of Admission]])</f>
        <v>7</v>
      </c>
    </row>
    <row r="2245" spans="1:20" x14ac:dyDescent="0.3">
      <c r="A2245" t="s">
        <v>26511</v>
      </c>
      <c r="B2245" t="s">
        <v>2961</v>
      </c>
      <c r="C2245">
        <v>47</v>
      </c>
      <c r="D2245" t="str">
        <f>IF(Raw_data_US_healthcare[[#This Row],[Age]]&lt;35,"Young",IF(Raw_data_US_healthcare[[#This Row],[Age]]&lt;60,"Middle","Senior"))</f>
        <v>Middle</v>
      </c>
      <c r="E2245" t="s">
        <v>16</v>
      </c>
      <c r="F2245" t="s">
        <v>49</v>
      </c>
      <c r="G2245" t="s">
        <v>49</v>
      </c>
      <c r="H2245" t="s">
        <v>69</v>
      </c>
      <c r="I2245" s="2">
        <v>44656</v>
      </c>
      <c r="J2245" t="s">
        <v>5621</v>
      </c>
      <c r="K2245" t="s">
        <v>6497</v>
      </c>
      <c r="L2245" t="s">
        <v>60</v>
      </c>
      <c r="M2245">
        <v>42645.8626</v>
      </c>
      <c r="N2245">
        <v>175</v>
      </c>
      <c r="O2245" t="s">
        <v>43</v>
      </c>
      <c r="P2245" t="s">
        <v>43</v>
      </c>
      <c r="Q2245" s="2">
        <v>44658</v>
      </c>
      <c r="R2245" t="s">
        <v>83</v>
      </c>
      <c r="S2245" t="s">
        <v>33</v>
      </c>
      <c r="T2245">
        <f>_xlfn.DAYS(Raw_data_US_healthcare[[#This Row],[Discharge Date]],Raw_data_US_healthcare[[#This Row],[Date of Admission]])</f>
        <v>2</v>
      </c>
    </row>
    <row r="2246" spans="1:20" x14ac:dyDescent="0.3">
      <c r="A2246" t="s">
        <v>26511</v>
      </c>
      <c r="B2246" t="s">
        <v>6498</v>
      </c>
      <c r="C2246">
        <v>56</v>
      </c>
      <c r="D2246" t="str">
        <f>IF(Raw_data_US_healthcare[[#This Row],[Age]]&lt;35,"Young",IF(Raw_data_US_healthcare[[#This Row],[Age]]&lt;60,"Middle","Senior"))</f>
        <v>Middle</v>
      </c>
      <c r="E2246" t="s">
        <v>16</v>
      </c>
      <c r="F2246" t="s">
        <v>17</v>
      </c>
      <c r="G2246" t="s">
        <v>17</v>
      </c>
      <c r="H2246" t="s">
        <v>18</v>
      </c>
      <c r="I2246" s="2">
        <v>44308</v>
      </c>
      <c r="J2246" t="s">
        <v>6499</v>
      </c>
      <c r="K2246" t="s">
        <v>838</v>
      </c>
      <c r="L2246" t="s">
        <v>52</v>
      </c>
      <c r="M2246">
        <v>17510.827600000001</v>
      </c>
      <c r="N2246">
        <v>316</v>
      </c>
      <c r="O2246" t="s">
        <v>43</v>
      </c>
      <c r="P2246" t="s">
        <v>43</v>
      </c>
      <c r="Q2246" s="2">
        <v>44336</v>
      </c>
      <c r="R2246" t="s">
        <v>44</v>
      </c>
      <c r="S2246" t="s">
        <v>24</v>
      </c>
      <c r="T2246">
        <f>_xlfn.DAYS(Raw_data_US_healthcare[[#This Row],[Discharge Date]],Raw_data_US_healthcare[[#This Row],[Date of Admission]])</f>
        <v>28</v>
      </c>
    </row>
    <row r="2247" spans="1:20" x14ac:dyDescent="0.3">
      <c r="A2247" t="s">
        <v>26512</v>
      </c>
      <c r="B2247" t="s">
        <v>6500</v>
      </c>
      <c r="C2247">
        <v>62</v>
      </c>
      <c r="D2247" t="str">
        <f>IF(Raw_data_US_healthcare[[#This Row],[Age]]&lt;35,"Young",IF(Raw_data_US_healthcare[[#This Row],[Age]]&lt;60,"Middle","Senior"))</f>
        <v>Senior</v>
      </c>
      <c r="E2247" t="s">
        <v>26</v>
      </c>
      <c r="F2247" t="s">
        <v>88</v>
      </c>
      <c r="G2247" t="s">
        <v>88</v>
      </c>
      <c r="H2247" t="s">
        <v>26516</v>
      </c>
      <c r="I2247" s="2">
        <v>44922</v>
      </c>
      <c r="J2247" t="s">
        <v>6501</v>
      </c>
      <c r="K2247" t="s">
        <v>6502</v>
      </c>
      <c r="L2247" t="s">
        <v>21</v>
      </c>
      <c r="M2247">
        <v>12721.131600000001</v>
      </c>
      <c r="N2247">
        <v>245</v>
      </c>
      <c r="O2247" t="s">
        <v>43</v>
      </c>
      <c r="P2247" t="s">
        <v>43</v>
      </c>
      <c r="Q2247" s="2">
        <v>44950</v>
      </c>
      <c r="R2247" t="s">
        <v>44</v>
      </c>
      <c r="S2247" t="s">
        <v>45</v>
      </c>
      <c r="T2247">
        <f>_xlfn.DAYS(Raw_data_US_healthcare[[#This Row],[Discharge Date]],Raw_data_US_healthcare[[#This Row],[Date of Admission]])</f>
        <v>28</v>
      </c>
    </row>
    <row r="2248" spans="1:20" x14ac:dyDescent="0.3">
      <c r="A2248" t="s">
        <v>26512</v>
      </c>
      <c r="B2248" t="s">
        <v>6503</v>
      </c>
      <c r="C2248">
        <v>84</v>
      </c>
      <c r="D2248" t="str">
        <f>IF(Raw_data_US_healthcare[[#This Row],[Age]]&lt;35,"Young",IF(Raw_data_US_healthcare[[#This Row],[Age]]&lt;60,"Middle","Senior"))</f>
        <v>Senior</v>
      </c>
      <c r="E2248" t="s">
        <v>26</v>
      </c>
      <c r="F2248" t="s">
        <v>88</v>
      </c>
      <c r="G2248" t="s">
        <v>88</v>
      </c>
      <c r="H2248" t="s">
        <v>26516</v>
      </c>
      <c r="I2248" s="2">
        <v>43818</v>
      </c>
      <c r="J2248" t="s">
        <v>6504</v>
      </c>
      <c r="K2248" t="s">
        <v>6505</v>
      </c>
      <c r="L2248" t="s">
        <v>60</v>
      </c>
      <c r="M2248">
        <v>32841.582799999996</v>
      </c>
      <c r="N2248">
        <v>477</v>
      </c>
      <c r="O2248" t="s">
        <v>43</v>
      </c>
      <c r="P2248" t="s">
        <v>43</v>
      </c>
      <c r="Q2248" s="2">
        <v>43820</v>
      </c>
      <c r="R2248" t="s">
        <v>48</v>
      </c>
      <c r="S2248" t="s">
        <v>45</v>
      </c>
      <c r="T2248">
        <f>_xlfn.DAYS(Raw_data_US_healthcare[[#This Row],[Discharge Date]],Raw_data_US_healthcare[[#This Row],[Date of Admission]])</f>
        <v>2</v>
      </c>
    </row>
    <row r="2249" spans="1:20" x14ac:dyDescent="0.3">
      <c r="A2249" t="s">
        <v>26512</v>
      </c>
      <c r="B2249" t="s">
        <v>6506</v>
      </c>
      <c r="C2249">
        <v>51</v>
      </c>
      <c r="D2249" t="str">
        <f>IF(Raw_data_US_healthcare[[#This Row],[Age]]&lt;35,"Young",IF(Raw_data_US_healthcare[[#This Row],[Age]]&lt;60,"Middle","Senior"))</f>
        <v>Middle</v>
      </c>
      <c r="E2249" t="s">
        <v>26</v>
      </c>
      <c r="F2249" t="s">
        <v>113</v>
      </c>
      <c r="G2249" t="s">
        <v>113</v>
      </c>
      <c r="H2249" t="s">
        <v>26514</v>
      </c>
      <c r="I2249" s="2">
        <v>45156</v>
      </c>
      <c r="J2249" t="s">
        <v>1773</v>
      </c>
      <c r="K2249" t="s">
        <v>6507</v>
      </c>
      <c r="L2249" t="s">
        <v>56</v>
      </c>
      <c r="M2249">
        <v>8121.2916999999998</v>
      </c>
      <c r="N2249">
        <v>240</v>
      </c>
      <c r="O2249" t="s">
        <v>43</v>
      </c>
      <c r="P2249" t="s">
        <v>43</v>
      </c>
      <c r="Q2249" s="2">
        <v>45158</v>
      </c>
      <c r="R2249" t="s">
        <v>44</v>
      </c>
      <c r="S2249" t="s">
        <v>45</v>
      </c>
      <c r="T2249">
        <f>_xlfn.DAYS(Raw_data_US_healthcare[[#This Row],[Discharge Date]],Raw_data_US_healthcare[[#This Row],[Date of Admission]])</f>
        <v>2</v>
      </c>
    </row>
    <row r="2250" spans="1:20" x14ac:dyDescent="0.3">
      <c r="A2250" t="s">
        <v>26511</v>
      </c>
      <c r="B2250" t="s">
        <v>6508</v>
      </c>
      <c r="C2250">
        <v>58</v>
      </c>
      <c r="D2250" t="str">
        <f>IF(Raw_data_US_healthcare[[#This Row],[Age]]&lt;35,"Young",IF(Raw_data_US_healthcare[[#This Row],[Age]]&lt;60,"Middle","Senior"))</f>
        <v>Middle</v>
      </c>
      <c r="E2250" t="s">
        <v>16</v>
      </c>
      <c r="F2250" t="s">
        <v>62</v>
      </c>
      <c r="G2250" t="s">
        <v>62</v>
      </c>
      <c r="H2250" t="s">
        <v>69</v>
      </c>
      <c r="I2250" s="2">
        <v>44530</v>
      </c>
      <c r="J2250" t="s">
        <v>6509</v>
      </c>
      <c r="K2250" t="s">
        <v>6510</v>
      </c>
      <c r="L2250" t="s">
        <v>56</v>
      </c>
      <c r="M2250">
        <v>21213.712500000001</v>
      </c>
      <c r="N2250">
        <v>348</v>
      </c>
      <c r="O2250" t="s">
        <v>22</v>
      </c>
      <c r="P2250" t="s">
        <v>22</v>
      </c>
      <c r="Q2250" s="2">
        <v>44535</v>
      </c>
      <c r="R2250" t="s">
        <v>32</v>
      </c>
      <c r="S2250" t="s">
        <v>33</v>
      </c>
      <c r="T2250">
        <f>_xlfn.DAYS(Raw_data_US_healthcare[[#This Row],[Discharge Date]],Raw_data_US_healthcare[[#This Row],[Date of Admission]])</f>
        <v>5</v>
      </c>
    </row>
    <row r="2251" spans="1:20" x14ac:dyDescent="0.3">
      <c r="A2251" t="s">
        <v>26511</v>
      </c>
      <c r="B2251" t="s">
        <v>6511</v>
      </c>
      <c r="C2251">
        <v>18</v>
      </c>
      <c r="D2251" t="str">
        <f>IF(Raw_data_US_healthcare[[#This Row],[Age]]&lt;35,"Young",IF(Raw_data_US_healthcare[[#This Row],[Age]]&lt;60,"Middle","Senior"))</f>
        <v>Young</v>
      </c>
      <c r="E2251" t="s">
        <v>16</v>
      </c>
      <c r="F2251" t="s">
        <v>17</v>
      </c>
      <c r="G2251" t="s">
        <v>17</v>
      </c>
      <c r="H2251" t="s">
        <v>28</v>
      </c>
      <c r="I2251" s="2">
        <v>44366</v>
      </c>
      <c r="J2251" t="s">
        <v>6512</v>
      </c>
      <c r="K2251" t="s">
        <v>6513</v>
      </c>
      <c r="L2251" t="s">
        <v>52</v>
      </c>
      <c r="M2251">
        <v>3661.1601999999998</v>
      </c>
      <c r="N2251">
        <v>390</v>
      </c>
      <c r="O2251" t="s">
        <v>43</v>
      </c>
      <c r="P2251" t="s">
        <v>43</v>
      </c>
      <c r="Q2251" s="2">
        <v>44377</v>
      </c>
      <c r="R2251" t="s">
        <v>32</v>
      </c>
      <c r="S2251" t="s">
        <v>45</v>
      </c>
      <c r="T2251">
        <f>_xlfn.DAYS(Raw_data_US_healthcare[[#This Row],[Discharge Date]],Raw_data_US_healthcare[[#This Row],[Date of Admission]])</f>
        <v>11</v>
      </c>
    </row>
    <row r="2252" spans="1:20" x14ac:dyDescent="0.3">
      <c r="A2252" t="s">
        <v>26511</v>
      </c>
      <c r="B2252" t="s">
        <v>6514</v>
      </c>
      <c r="C2252">
        <v>68</v>
      </c>
      <c r="D2252" t="str">
        <f>IF(Raw_data_US_healthcare[[#This Row],[Age]]&lt;35,"Young",IF(Raw_data_US_healthcare[[#This Row],[Age]]&lt;60,"Middle","Senior"))</f>
        <v>Senior</v>
      </c>
      <c r="E2252" t="s">
        <v>16</v>
      </c>
      <c r="F2252" t="s">
        <v>35</v>
      </c>
      <c r="G2252" t="s">
        <v>35</v>
      </c>
      <c r="H2252" t="s">
        <v>36</v>
      </c>
      <c r="I2252" s="2">
        <v>43748</v>
      </c>
      <c r="J2252" t="s">
        <v>6515</v>
      </c>
      <c r="K2252" t="s">
        <v>6516</v>
      </c>
      <c r="L2252" t="s">
        <v>52</v>
      </c>
      <c r="M2252">
        <v>13278.645699999999</v>
      </c>
      <c r="N2252">
        <v>143</v>
      </c>
      <c r="O2252" t="s">
        <v>22</v>
      </c>
      <c r="P2252" t="s">
        <v>22</v>
      </c>
      <c r="Q2252" s="2">
        <v>43753</v>
      </c>
      <c r="R2252" t="s">
        <v>32</v>
      </c>
      <c r="S2252" t="s">
        <v>24</v>
      </c>
      <c r="T2252">
        <f>_xlfn.DAYS(Raw_data_US_healthcare[[#This Row],[Discharge Date]],Raw_data_US_healthcare[[#This Row],[Date of Admission]])</f>
        <v>5</v>
      </c>
    </row>
    <row r="2253" spans="1:20" x14ac:dyDescent="0.3">
      <c r="A2253" t="s">
        <v>26511</v>
      </c>
      <c r="B2253" t="s">
        <v>6517</v>
      </c>
      <c r="C2253">
        <v>41</v>
      </c>
      <c r="D2253" t="str">
        <f>IF(Raw_data_US_healthcare[[#This Row],[Age]]&lt;35,"Young",IF(Raw_data_US_healthcare[[#This Row],[Age]]&lt;60,"Middle","Senior"))</f>
        <v>Middle</v>
      </c>
      <c r="E2253" t="s">
        <v>16</v>
      </c>
      <c r="F2253" t="s">
        <v>17</v>
      </c>
      <c r="G2253" t="s">
        <v>17</v>
      </c>
      <c r="H2253" t="s">
        <v>26516</v>
      </c>
      <c r="I2253" s="2">
        <v>44411</v>
      </c>
      <c r="J2253" t="s">
        <v>6518</v>
      </c>
      <c r="K2253" t="s">
        <v>6519</v>
      </c>
      <c r="L2253" t="s">
        <v>31</v>
      </c>
      <c r="M2253">
        <v>7061.9093999999996</v>
      </c>
      <c r="N2253">
        <v>447</v>
      </c>
      <c r="O2253" t="s">
        <v>43</v>
      </c>
      <c r="P2253" t="s">
        <v>43</v>
      </c>
      <c r="Q2253" s="2">
        <v>44426</v>
      </c>
      <c r="R2253" t="s">
        <v>48</v>
      </c>
      <c r="S2253" t="s">
        <v>24</v>
      </c>
      <c r="T2253">
        <f>_xlfn.DAYS(Raw_data_US_healthcare[[#This Row],[Discharge Date]],Raw_data_US_healthcare[[#This Row],[Date of Admission]])</f>
        <v>15</v>
      </c>
    </row>
    <row r="2254" spans="1:20" x14ac:dyDescent="0.3">
      <c r="A2254" t="s">
        <v>26512</v>
      </c>
      <c r="B2254" t="s">
        <v>6520</v>
      </c>
      <c r="C2254">
        <v>41</v>
      </c>
      <c r="D2254" t="str">
        <f>IF(Raw_data_US_healthcare[[#This Row],[Age]]&lt;35,"Young",IF(Raw_data_US_healthcare[[#This Row],[Age]]&lt;60,"Middle","Senior"))</f>
        <v>Middle</v>
      </c>
      <c r="E2254" t="s">
        <v>26</v>
      </c>
      <c r="F2254" t="s">
        <v>228</v>
      </c>
      <c r="G2254" t="s">
        <v>228</v>
      </c>
      <c r="H2254" t="s">
        <v>26514</v>
      </c>
      <c r="I2254" s="2">
        <v>44458</v>
      </c>
      <c r="J2254" t="s">
        <v>6521</v>
      </c>
      <c r="K2254" t="s">
        <v>6522</v>
      </c>
      <c r="L2254" t="s">
        <v>56</v>
      </c>
      <c r="M2254">
        <v>39948.858999999997</v>
      </c>
      <c r="N2254">
        <v>423</v>
      </c>
      <c r="O2254" t="s">
        <v>22</v>
      </c>
      <c r="P2254" t="s">
        <v>22</v>
      </c>
      <c r="Q2254" s="2">
        <v>44460</v>
      </c>
      <c r="R2254" t="s">
        <v>44</v>
      </c>
      <c r="S2254" t="s">
        <v>45</v>
      </c>
      <c r="T2254">
        <f>_xlfn.DAYS(Raw_data_US_healthcare[[#This Row],[Discharge Date]],Raw_data_US_healthcare[[#This Row],[Date of Admission]])</f>
        <v>2</v>
      </c>
    </row>
    <row r="2255" spans="1:20" x14ac:dyDescent="0.3">
      <c r="A2255" t="s">
        <v>26511</v>
      </c>
      <c r="B2255" t="s">
        <v>6523</v>
      </c>
      <c r="C2255">
        <v>62</v>
      </c>
      <c r="D2255" t="str">
        <f>IF(Raw_data_US_healthcare[[#This Row],[Age]]&lt;35,"Young",IF(Raw_data_US_healthcare[[#This Row],[Age]]&lt;60,"Middle","Senior"))</f>
        <v>Senior</v>
      </c>
      <c r="E2255" t="s">
        <v>16</v>
      </c>
      <c r="F2255" t="s">
        <v>35</v>
      </c>
      <c r="G2255" t="s">
        <v>35</v>
      </c>
      <c r="H2255" t="s">
        <v>26514</v>
      </c>
      <c r="I2255" s="2">
        <v>44559</v>
      </c>
      <c r="J2255" t="s">
        <v>6524</v>
      </c>
      <c r="K2255" t="s">
        <v>6525</v>
      </c>
      <c r="L2255" t="s">
        <v>21</v>
      </c>
      <c r="M2255">
        <v>11069.9966</v>
      </c>
      <c r="N2255">
        <v>300</v>
      </c>
      <c r="O2255" t="s">
        <v>39</v>
      </c>
      <c r="P2255" t="s">
        <v>39</v>
      </c>
      <c r="Q2255" s="2">
        <v>44572</v>
      </c>
      <c r="R2255" t="s">
        <v>23</v>
      </c>
      <c r="S2255" t="s">
        <v>45</v>
      </c>
      <c r="T2255">
        <f>_xlfn.DAYS(Raw_data_US_healthcare[[#This Row],[Discharge Date]],Raw_data_US_healthcare[[#This Row],[Date of Admission]])</f>
        <v>13</v>
      </c>
    </row>
    <row r="2256" spans="1:20" x14ac:dyDescent="0.3">
      <c r="A2256" t="s">
        <v>26512</v>
      </c>
      <c r="B2256" t="s">
        <v>6526</v>
      </c>
      <c r="C2256">
        <v>67</v>
      </c>
      <c r="D2256" t="str">
        <f>IF(Raw_data_US_healthcare[[#This Row],[Age]]&lt;35,"Young",IF(Raw_data_US_healthcare[[#This Row],[Age]]&lt;60,"Middle","Senior"))</f>
        <v>Senior</v>
      </c>
      <c r="E2256" t="s">
        <v>26</v>
      </c>
      <c r="F2256" t="s">
        <v>35</v>
      </c>
      <c r="G2256" t="s">
        <v>35</v>
      </c>
      <c r="H2256" t="s">
        <v>28</v>
      </c>
      <c r="I2256" s="2">
        <v>44553</v>
      </c>
      <c r="J2256" t="s">
        <v>6527</v>
      </c>
      <c r="K2256" t="s">
        <v>6528</v>
      </c>
      <c r="L2256" t="s">
        <v>31</v>
      </c>
      <c r="M2256">
        <v>32999.952400000002</v>
      </c>
      <c r="N2256">
        <v>210</v>
      </c>
      <c r="O2256" t="s">
        <v>43</v>
      </c>
      <c r="P2256" t="s">
        <v>43</v>
      </c>
      <c r="Q2256" s="2">
        <v>44565</v>
      </c>
      <c r="R2256" t="s">
        <v>48</v>
      </c>
      <c r="S2256" t="s">
        <v>45</v>
      </c>
      <c r="T2256">
        <f>_xlfn.DAYS(Raw_data_US_healthcare[[#This Row],[Discharge Date]],Raw_data_US_healthcare[[#This Row],[Date of Admission]])</f>
        <v>12</v>
      </c>
    </row>
    <row r="2257" spans="1:20" x14ac:dyDescent="0.3">
      <c r="A2257" t="s">
        <v>26512</v>
      </c>
      <c r="B2257" t="s">
        <v>6529</v>
      </c>
      <c r="C2257">
        <v>24</v>
      </c>
      <c r="D2257" t="str">
        <f>IF(Raw_data_US_healthcare[[#This Row],[Age]]&lt;35,"Young",IF(Raw_data_US_healthcare[[#This Row],[Age]]&lt;60,"Middle","Senior"))</f>
        <v>Young</v>
      </c>
      <c r="E2257" t="s">
        <v>26</v>
      </c>
      <c r="F2257" t="s">
        <v>17</v>
      </c>
      <c r="G2257" t="s">
        <v>17</v>
      </c>
      <c r="H2257" t="s">
        <v>69</v>
      </c>
      <c r="I2257" s="2">
        <v>44090</v>
      </c>
      <c r="J2257" t="s">
        <v>6530</v>
      </c>
      <c r="K2257" t="s">
        <v>6531</v>
      </c>
      <c r="L2257" t="s">
        <v>56</v>
      </c>
      <c r="M2257">
        <v>69279.908899999995</v>
      </c>
      <c r="N2257">
        <v>499</v>
      </c>
      <c r="O2257" t="s">
        <v>39</v>
      </c>
      <c r="P2257" t="s">
        <v>39</v>
      </c>
      <c r="Q2257" s="2">
        <v>44101</v>
      </c>
      <c r="R2257" t="s">
        <v>83</v>
      </c>
      <c r="S2257" t="s">
        <v>45</v>
      </c>
      <c r="T2257">
        <f>_xlfn.DAYS(Raw_data_US_healthcare[[#This Row],[Discharge Date]],Raw_data_US_healthcare[[#This Row],[Date of Admission]])</f>
        <v>11</v>
      </c>
    </row>
    <row r="2258" spans="1:20" x14ac:dyDescent="0.3">
      <c r="A2258" t="s">
        <v>26512</v>
      </c>
      <c r="B2258" t="s">
        <v>6532</v>
      </c>
      <c r="C2258">
        <v>70</v>
      </c>
      <c r="D2258" t="str">
        <f>IF(Raw_data_US_healthcare[[#This Row],[Age]]&lt;35,"Young",IF(Raw_data_US_healthcare[[#This Row],[Age]]&lt;60,"Middle","Senior"))</f>
        <v>Senior</v>
      </c>
      <c r="E2258" t="s">
        <v>26</v>
      </c>
      <c r="F2258" t="s">
        <v>88</v>
      </c>
      <c r="G2258" t="s">
        <v>88</v>
      </c>
      <c r="H2258" t="s">
        <v>69</v>
      </c>
      <c r="I2258" s="2">
        <v>45106</v>
      </c>
      <c r="J2258" t="s">
        <v>6533</v>
      </c>
      <c r="K2258" t="s">
        <v>6534</v>
      </c>
      <c r="L2258" t="s">
        <v>56</v>
      </c>
      <c r="M2258">
        <v>9932.5357999999997</v>
      </c>
      <c r="N2258">
        <v>235</v>
      </c>
      <c r="O2258" t="s">
        <v>22</v>
      </c>
      <c r="P2258" t="s">
        <v>22</v>
      </c>
      <c r="Q2258" s="2">
        <v>45121</v>
      </c>
      <c r="R2258" t="s">
        <v>83</v>
      </c>
      <c r="S2258" t="s">
        <v>45</v>
      </c>
      <c r="T2258">
        <f>_xlfn.DAYS(Raw_data_US_healthcare[[#This Row],[Discharge Date]],Raw_data_US_healthcare[[#This Row],[Date of Admission]])</f>
        <v>15</v>
      </c>
    </row>
    <row r="2259" spans="1:20" x14ac:dyDescent="0.3">
      <c r="A2259" t="s">
        <v>26511</v>
      </c>
      <c r="B2259" t="s">
        <v>6535</v>
      </c>
      <c r="C2259">
        <v>52</v>
      </c>
      <c r="D2259" t="str">
        <f>IF(Raw_data_US_healthcare[[#This Row],[Age]]&lt;35,"Young",IF(Raw_data_US_healthcare[[#This Row],[Age]]&lt;60,"Middle","Senior"))</f>
        <v>Middle</v>
      </c>
      <c r="E2259" t="s">
        <v>16</v>
      </c>
      <c r="F2259" t="s">
        <v>228</v>
      </c>
      <c r="G2259" t="s">
        <v>228</v>
      </c>
      <c r="H2259" t="s">
        <v>36</v>
      </c>
      <c r="I2259" s="2">
        <v>44095</v>
      </c>
      <c r="J2259" t="s">
        <v>6536</v>
      </c>
      <c r="K2259" t="s">
        <v>6537</v>
      </c>
      <c r="L2259" t="s">
        <v>52</v>
      </c>
      <c r="M2259">
        <v>12541.896000000001</v>
      </c>
      <c r="N2259">
        <v>259</v>
      </c>
      <c r="O2259" t="s">
        <v>22</v>
      </c>
      <c r="P2259" t="s">
        <v>22</v>
      </c>
      <c r="Q2259" s="2">
        <v>44115</v>
      </c>
      <c r="R2259" t="s">
        <v>32</v>
      </c>
      <c r="S2259" t="s">
        <v>24</v>
      </c>
      <c r="T2259">
        <f>_xlfn.DAYS(Raw_data_US_healthcare[[#This Row],[Discharge Date]],Raw_data_US_healthcare[[#This Row],[Date of Admission]])</f>
        <v>20</v>
      </c>
    </row>
    <row r="2260" spans="1:20" x14ac:dyDescent="0.3">
      <c r="A2260" t="s">
        <v>26512</v>
      </c>
      <c r="B2260" t="s">
        <v>6538</v>
      </c>
      <c r="C2260">
        <v>45</v>
      </c>
      <c r="D2260" t="str">
        <f>IF(Raw_data_US_healthcare[[#This Row],[Age]]&lt;35,"Young",IF(Raw_data_US_healthcare[[#This Row],[Age]]&lt;60,"Middle","Senior"))</f>
        <v>Middle</v>
      </c>
      <c r="E2260" t="s">
        <v>26</v>
      </c>
      <c r="F2260" t="s">
        <v>228</v>
      </c>
      <c r="G2260" t="s">
        <v>228</v>
      </c>
      <c r="H2260" t="s">
        <v>26516</v>
      </c>
      <c r="I2260" s="2">
        <v>44420</v>
      </c>
      <c r="J2260" t="s">
        <v>6539</v>
      </c>
      <c r="K2260" t="s">
        <v>6540</v>
      </c>
      <c r="L2260" t="s">
        <v>31</v>
      </c>
      <c r="M2260">
        <v>19492.211200000002</v>
      </c>
      <c r="N2260">
        <v>477</v>
      </c>
      <c r="O2260" t="s">
        <v>43</v>
      </c>
      <c r="P2260" t="s">
        <v>43</v>
      </c>
      <c r="Q2260" s="2">
        <v>44423</v>
      </c>
      <c r="R2260" t="s">
        <v>23</v>
      </c>
      <c r="S2260" t="s">
        <v>24</v>
      </c>
      <c r="T2260">
        <f>_xlfn.DAYS(Raw_data_US_healthcare[[#This Row],[Discharge Date]],Raw_data_US_healthcare[[#This Row],[Date of Admission]])</f>
        <v>3</v>
      </c>
    </row>
    <row r="2261" spans="1:20" x14ac:dyDescent="0.3">
      <c r="A2261" t="s">
        <v>26511</v>
      </c>
      <c r="B2261" t="s">
        <v>6541</v>
      </c>
      <c r="C2261">
        <v>69</v>
      </c>
      <c r="D2261" t="str">
        <f>IF(Raw_data_US_healthcare[[#This Row],[Age]]&lt;35,"Young",IF(Raw_data_US_healthcare[[#This Row],[Age]]&lt;60,"Middle","Senior"))</f>
        <v>Senior</v>
      </c>
      <c r="E2261" t="s">
        <v>16</v>
      </c>
      <c r="F2261" t="s">
        <v>228</v>
      </c>
      <c r="G2261" t="s">
        <v>228</v>
      </c>
      <c r="H2261" t="s">
        <v>28</v>
      </c>
      <c r="I2261" s="2">
        <v>43780</v>
      </c>
      <c r="J2261" t="s">
        <v>6542</v>
      </c>
      <c r="K2261" t="s">
        <v>6543</v>
      </c>
      <c r="L2261" t="s">
        <v>21</v>
      </c>
      <c r="M2261">
        <v>9184.4050999999999</v>
      </c>
      <c r="N2261">
        <v>386</v>
      </c>
      <c r="O2261" t="s">
        <v>39</v>
      </c>
      <c r="P2261" t="s">
        <v>39</v>
      </c>
      <c r="Q2261" s="2">
        <v>43803</v>
      </c>
      <c r="R2261" t="s">
        <v>83</v>
      </c>
      <c r="S2261" t="s">
        <v>33</v>
      </c>
      <c r="T2261">
        <f>_xlfn.DAYS(Raw_data_US_healthcare[[#This Row],[Discharge Date]],Raw_data_US_healthcare[[#This Row],[Date of Admission]])</f>
        <v>23</v>
      </c>
    </row>
    <row r="2262" spans="1:20" x14ac:dyDescent="0.3">
      <c r="A2262" t="s">
        <v>26512</v>
      </c>
      <c r="B2262" t="s">
        <v>6544</v>
      </c>
      <c r="C2262">
        <v>25</v>
      </c>
      <c r="D2262" t="str">
        <f>IF(Raw_data_US_healthcare[[#This Row],[Age]]&lt;35,"Young",IF(Raw_data_US_healthcare[[#This Row],[Age]]&lt;60,"Middle","Senior"))</f>
        <v>Young</v>
      </c>
      <c r="E2262" t="s">
        <v>26</v>
      </c>
      <c r="F2262" t="s">
        <v>49</v>
      </c>
      <c r="G2262" t="s">
        <v>49</v>
      </c>
      <c r="H2262" t="s">
        <v>28</v>
      </c>
      <c r="I2262" s="2">
        <v>43933</v>
      </c>
      <c r="J2262" t="s">
        <v>1400</v>
      </c>
      <c r="K2262" t="s">
        <v>6545</v>
      </c>
      <c r="L2262" t="s">
        <v>60</v>
      </c>
      <c r="M2262">
        <v>18973.361099999998</v>
      </c>
      <c r="N2262">
        <v>422</v>
      </c>
      <c r="O2262" t="s">
        <v>39</v>
      </c>
      <c r="P2262" t="s">
        <v>39</v>
      </c>
      <c r="Q2262" s="2">
        <v>43951</v>
      </c>
      <c r="R2262" t="s">
        <v>32</v>
      </c>
      <c r="S2262" t="s">
        <v>33</v>
      </c>
      <c r="T2262">
        <f>_xlfn.DAYS(Raw_data_US_healthcare[[#This Row],[Discharge Date]],Raw_data_US_healthcare[[#This Row],[Date of Admission]])</f>
        <v>18</v>
      </c>
    </row>
    <row r="2263" spans="1:20" x14ac:dyDescent="0.3">
      <c r="A2263" t="s">
        <v>26512</v>
      </c>
      <c r="B2263" t="s">
        <v>6546</v>
      </c>
      <c r="C2263">
        <v>34</v>
      </c>
      <c r="D2263" t="str">
        <f>IF(Raw_data_US_healthcare[[#This Row],[Age]]&lt;35,"Young",IF(Raw_data_US_healthcare[[#This Row],[Age]]&lt;60,"Middle","Senior"))</f>
        <v>Young</v>
      </c>
      <c r="E2263" t="s">
        <v>26</v>
      </c>
      <c r="F2263" t="s">
        <v>62</v>
      </c>
      <c r="G2263" t="s">
        <v>62</v>
      </c>
      <c r="H2263" t="s">
        <v>18</v>
      </c>
      <c r="I2263" s="2">
        <v>43662</v>
      </c>
      <c r="J2263" t="s">
        <v>6547</v>
      </c>
      <c r="K2263" t="s">
        <v>1588</v>
      </c>
      <c r="L2263" t="s">
        <v>52</v>
      </c>
      <c r="M2263">
        <v>3650.3180000000002</v>
      </c>
      <c r="N2263">
        <v>427</v>
      </c>
      <c r="O2263" t="s">
        <v>39</v>
      </c>
      <c r="P2263" t="s">
        <v>39</v>
      </c>
      <c r="Q2263" s="2">
        <v>43690</v>
      </c>
      <c r="R2263" t="s">
        <v>32</v>
      </c>
      <c r="S2263" t="s">
        <v>33</v>
      </c>
      <c r="T2263">
        <f>_xlfn.DAYS(Raw_data_US_healthcare[[#This Row],[Discharge Date]],Raw_data_US_healthcare[[#This Row],[Date of Admission]])</f>
        <v>28</v>
      </c>
    </row>
    <row r="2264" spans="1:20" x14ac:dyDescent="0.3">
      <c r="A2264" t="s">
        <v>26512</v>
      </c>
      <c r="B2264" t="s">
        <v>6548</v>
      </c>
      <c r="C2264">
        <v>40</v>
      </c>
      <c r="D2264" t="str">
        <f>IF(Raw_data_US_healthcare[[#This Row],[Age]]&lt;35,"Young",IF(Raw_data_US_healthcare[[#This Row],[Age]]&lt;60,"Middle","Senior"))</f>
        <v>Middle</v>
      </c>
      <c r="E2264" t="s">
        <v>26</v>
      </c>
      <c r="F2264" t="s">
        <v>35</v>
      </c>
      <c r="G2264" t="s">
        <v>35</v>
      </c>
      <c r="H2264" t="s">
        <v>26516</v>
      </c>
      <c r="I2264" s="2">
        <v>43610</v>
      </c>
      <c r="J2264" t="s">
        <v>6549</v>
      </c>
      <c r="K2264" t="s">
        <v>6550</v>
      </c>
      <c r="L2264" t="s">
        <v>60</v>
      </c>
      <c r="M2264">
        <v>31202.937999999998</v>
      </c>
      <c r="N2264">
        <v>390</v>
      </c>
      <c r="O2264" t="s">
        <v>43</v>
      </c>
      <c r="P2264" t="s">
        <v>43</v>
      </c>
      <c r="Q2264" s="2">
        <v>43619</v>
      </c>
      <c r="R2264" t="s">
        <v>44</v>
      </c>
      <c r="S2264" t="s">
        <v>33</v>
      </c>
      <c r="T2264">
        <f>_xlfn.DAYS(Raw_data_US_healthcare[[#This Row],[Discharge Date]],Raw_data_US_healthcare[[#This Row],[Date of Admission]])</f>
        <v>9</v>
      </c>
    </row>
    <row r="2265" spans="1:20" x14ac:dyDescent="0.3">
      <c r="A2265" t="s">
        <v>26512</v>
      </c>
      <c r="B2265" t="s">
        <v>6551</v>
      </c>
      <c r="C2265">
        <v>85</v>
      </c>
      <c r="D2265" t="str">
        <f>IF(Raw_data_US_healthcare[[#This Row],[Age]]&lt;35,"Young",IF(Raw_data_US_healthcare[[#This Row],[Age]]&lt;60,"Middle","Senior"))</f>
        <v>Senior</v>
      </c>
      <c r="E2265" t="s">
        <v>26</v>
      </c>
      <c r="F2265" t="s">
        <v>49</v>
      </c>
      <c r="G2265" t="s">
        <v>49</v>
      </c>
      <c r="H2265" t="s">
        <v>26516</v>
      </c>
      <c r="I2265" s="2">
        <v>44710</v>
      </c>
      <c r="J2265" t="s">
        <v>6552</v>
      </c>
      <c r="K2265" t="s">
        <v>6553</v>
      </c>
      <c r="L2265" t="s">
        <v>21</v>
      </c>
      <c r="M2265">
        <v>4016.9623999999999</v>
      </c>
      <c r="N2265">
        <v>197</v>
      </c>
      <c r="O2265" t="s">
        <v>43</v>
      </c>
      <c r="P2265" t="s">
        <v>43</v>
      </c>
      <c r="Q2265" s="2">
        <v>44739</v>
      </c>
      <c r="R2265" t="s">
        <v>32</v>
      </c>
      <c r="S2265" t="s">
        <v>45</v>
      </c>
      <c r="T2265">
        <f>_xlfn.DAYS(Raw_data_US_healthcare[[#This Row],[Discharge Date]],Raw_data_US_healthcare[[#This Row],[Date of Admission]])</f>
        <v>29</v>
      </c>
    </row>
    <row r="2266" spans="1:20" x14ac:dyDescent="0.3">
      <c r="A2266" t="s">
        <v>26512</v>
      </c>
      <c r="B2266" t="s">
        <v>6554</v>
      </c>
      <c r="C2266">
        <v>39</v>
      </c>
      <c r="D2266" t="str">
        <f>IF(Raw_data_US_healthcare[[#This Row],[Age]]&lt;35,"Young",IF(Raw_data_US_healthcare[[#This Row],[Age]]&lt;60,"Middle","Senior"))</f>
        <v>Middle</v>
      </c>
      <c r="E2266" t="s">
        <v>26</v>
      </c>
      <c r="F2266" t="s">
        <v>17</v>
      </c>
      <c r="G2266" t="s">
        <v>17</v>
      </c>
      <c r="H2266" t="s">
        <v>26516</v>
      </c>
      <c r="I2266" s="2">
        <v>44896</v>
      </c>
      <c r="J2266" t="s">
        <v>5170</v>
      </c>
      <c r="K2266" t="s">
        <v>6555</v>
      </c>
      <c r="L2266" t="s">
        <v>56</v>
      </c>
      <c r="M2266">
        <v>20408.661</v>
      </c>
      <c r="N2266">
        <v>295</v>
      </c>
      <c r="O2266" t="s">
        <v>43</v>
      </c>
      <c r="P2266" t="s">
        <v>43</v>
      </c>
      <c r="Q2266" s="2">
        <v>44918</v>
      </c>
      <c r="R2266" t="s">
        <v>32</v>
      </c>
      <c r="S2266" t="s">
        <v>45</v>
      </c>
      <c r="T2266">
        <f>_xlfn.DAYS(Raw_data_US_healthcare[[#This Row],[Discharge Date]],Raw_data_US_healthcare[[#This Row],[Date of Admission]])</f>
        <v>22</v>
      </c>
    </row>
    <row r="2267" spans="1:20" x14ac:dyDescent="0.3">
      <c r="A2267" t="s">
        <v>26511</v>
      </c>
      <c r="B2267" t="s">
        <v>6556</v>
      </c>
      <c r="C2267">
        <v>62</v>
      </c>
      <c r="D2267" t="str">
        <f>IF(Raw_data_US_healthcare[[#This Row],[Age]]&lt;35,"Young",IF(Raw_data_US_healthcare[[#This Row],[Age]]&lt;60,"Middle","Senior"))</f>
        <v>Senior</v>
      </c>
      <c r="E2267" t="s">
        <v>16</v>
      </c>
      <c r="F2267" t="s">
        <v>49</v>
      </c>
      <c r="G2267" t="s">
        <v>49</v>
      </c>
      <c r="H2267" t="s">
        <v>26516</v>
      </c>
      <c r="I2267" s="2">
        <v>44104</v>
      </c>
      <c r="J2267" t="s">
        <v>6557</v>
      </c>
      <c r="K2267" t="s">
        <v>6558</v>
      </c>
      <c r="L2267" t="s">
        <v>31</v>
      </c>
      <c r="M2267">
        <v>9873.4336000000003</v>
      </c>
      <c r="N2267">
        <v>246</v>
      </c>
      <c r="O2267" t="s">
        <v>43</v>
      </c>
      <c r="P2267" t="s">
        <v>43</v>
      </c>
      <c r="Q2267" s="2">
        <v>44115</v>
      </c>
      <c r="R2267" t="s">
        <v>83</v>
      </c>
      <c r="S2267" t="s">
        <v>24</v>
      </c>
      <c r="T2267">
        <f>_xlfn.DAYS(Raw_data_US_healthcare[[#This Row],[Discharge Date]],Raw_data_US_healthcare[[#This Row],[Date of Admission]])</f>
        <v>11</v>
      </c>
    </row>
    <row r="2268" spans="1:20" x14ac:dyDescent="0.3">
      <c r="A2268" t="s">
        <v>26512</v>
      </c>
      <c r="B2268" t="s">
        <v>6559</v>
      </c>
      <c r="C2268">
        <v>38</v>
      </c>
      <c r="D2268" t="str">
        <f>IF(Raw_data_US_healthcare[[#This Row],[Age]]&lt;35,"Young",IF(Raw_data_US_healthcare[[#This Row],[Age]]&lt;60,"Middle","Senior"))</f>
        <v>Middle</v>
      </c>
      <c r="E2268" t="s">
        <v>26</v>
      </c>
      <c r="F2268" t="s">
        <v>35</v>
      </c>
      <c r="G2268" t="s">
        <v>35</v>
      </c>
      <c r="H2268" t="s">
        <v>26516</v>
      </c>
      <c r="I2268" s="2">
        <v>45022</v>
      </c>
      <c r="J2268" t="s">
        <v>6560</v>
      </c>
      <c r="K2268" t="s">
        <v>6561</v>
      </c>
      <c r="L2268" t="s">
        <v>52</v>
      </c>
      <c r="M2268">
        <v>9755.7219999999998</v>
      </c>
      <c r="N2268">
        <v>182</v>
      </c>
      <c r="O2268" t="s">
        <v>43</v>
      </c>
      <c r="P2268" t="s">
        <v>43</v>
      </c>
      <c r="Q2268" s="2">
        <v>45031</v>
      </c>
      <c r="R2268" t="s">
        <v>83</v>
      </c>
      <c r="S2268" t="s">
        <v>24</v>
      </c>
      <c r="T2268">
        <f>_xlfn.DAYS(Raw_data_US_healthcare[[#This Row],[Discharge Date]],Raw_data_US_healthcare[[#This Row],[Date of Admission]])</f>
        <v>9</v>
      </c>
    </row>
    <row r="2269" spans="1:20" x14ac:dyDescent="0.3">
      <c r="A2269" t="s">
        <v>26512</v>
      </c>
      <c r="B2269" t="s">
        <v>6562</v>
      </c>
      <c r="C2269">
        <v>65</v>
      </c>
      <c r="D2269" t="str">
        <f>IF(Raw_data_US_healthcare[[#This Row],[Age]]&lt;35,"Young",IF(Raw_data_US_healthcare[[#This Row],[Age]]&lt;60,"Middle","Senior"))</f>
        <v>Senior</v>
      </c>
      <c r="E2269" t="s">
        <v>26</v>
      </c>
      <c r="F2269" t="s">
        <v>49</v>
      </c>
      <c r="G2269" t="s">
        <v>49</v>
      </c>
      <c r="H2269" t="s">
        <v>28</v>
      </c>
      <c r="I2269" s="2">
        <v>43778</v>
      </c>
      <c r="J2269" t="s">
        <v>6563</v>
      </c>
      <c r="K2269" t="s">
        <v>2730</v>
      </c>
      <c r="L2269" t="s">
        <v>56</v>
      </c>
      <c r="M2269">
        <v>32587.581099999999</v>
      </c>
      <c r="N2269">
        <v>311</v>
      </c>
      <c r="O2269" t="s">
        <v>43</v>
      </c>
      <c r="P2269" t="s">
        <v>43</v>
      </c>
      <c r="Q2269" s="2">
        <v>43781</v>
      </c>
      <c r="R2269" t="s">
        <v>44</v>
      </c>
      <c r="S2269" t="s">
        <v>33</v>
      </c>
      <c r="T2269">
        <f>_xlfn.DAYS(Raw_data_US_healthcare[[#This Row],[Discharge Date]],Raw_data_US_healthcare[[#This Row],[Date of Admission]])</f>
        <v>3</v>
      </c>
    </row>
    <row r="2270" spans="1:20" x14ac:dyDescent="0.3">
      <c r="A2270" t="s">
        <v>26512</v>
      </c>
      <c r="B2270" t="s">
        <v>6564</v>
      </c>
      <c r="C2270">
        <v>68</v>
      </c>
      <c r="D2270" t="str">
        <f>IF(Raw_data_US_healthcare[[#This Row],[Age]]&lt;35,"Young",IF(Raw_data_US_healthcare[[#This Row],[Age]]&lt;60,"Middle","Senior"))</f>
        <v>Senior</v>
      </c>
      <c r="E2270" t="s">
        <v>26</v>
      </c>
      <c r="F2270" t="s">
        <v>113</v>
      </c>
      <c r="G2270" t="s">
        <v>113</v>
      </c>
      <c r="H2270" t="s">
        <v>26516</v>
      </c>
      <c r="I2270" s="2">
        <v>44478</v>
      </c>
      <c r="J2270" t="s">
        <v>6565</v>
      </c>
      <c r="K2270" t="s">
        <v>1860</v>
      </c>
      <c r="L2270" t="s">
        <v>60</v>
      </c>
      <c r="M2270">
        <v>23587.181199999999</v>
      </c>
      <c r="N2270">
        <v>346</v>
      </c>
      <c r="O2270" t="s">
        <v>43</v>
      </c>
      <c r="P2270" t="s">
        <v>43</v>
      </c>
      <c r="Q2270" s="2">
        <v>44506</v>
      </c>
      <c r="R2270" t="s">
        <v>44</v>
      </c>
      <c r="S2270" t="s">
        <v>33</v>
      </c>
      <c r="T2270">
        <f>_xlfn.DAYS(Raw_data_US_healthcare[[#This Row],[Discharge Date]],Raw_data_US_healthcare[[#This Row],[Date of Admission]])</f>
        <v>28</v>
      </c>
    </row>
    <row r="2271" spans="1:20" x14ac:dyDescent="0.3">
      <c r="A2271" t="s">
        <v>26511</v>
      </c>
      <c r="B2271" t="s">
        <v>6566</v>
      </c>
      <c r="C2271">
        <v>41</v>
      </c>
      <c r="D2271" t="str">
        <f>IF(Raw_data_US_healthcare[[#This Row],[Age]]&lt;35,"Young",IF(Raw_data_US_healthcare[[#This Row],[Age]]&lt;60,"Middle","Senior"))</f>
        <v>Middle</v>
      </c>
      <c r="E2271" t="s">
        <v>16</v>
      </c>
      <c r="F2271" t="s">
        <v>88</v>
      </c>
      <c r="G2271" t="s">
        <v>88</v>
      </c>
      <c r="H2271" t="s">
        <v>69</v>
      </c>
      <c r="I2271" s="2">
        <v>44638</v>
      </c>
      <c r="J2271" t="s">
        <v>6567</v>
      </c>
      <c r="K2271" t="s">
        <v>6568</v>
      </c>
      <c r="L2271" t="s">
        <v>52</v>
      </c>
      <c r="M2271">
        <v>63369.224199999997</v>
      </c>
      <c r="N2271">
        <v>439</v>
      </c>
      <c r="O2271" t="s">
        <v>43</v>
      </c>
      <c r="P2271" t="s">
        <v>43</v>
      </c>
      <c r="Q2271" s="2">
        <v>44665</v>
      </c>
      <c r="R2271" t="s">
        <v>32</v>
      </c>
      <c r="S2271" t="s">
        <v>33</v>
      </c>
      <c r="T2271">
        <f>_xlfn.DAYS(Raw_data_US_healthcare[[#This Row],[Discharge Date]],Raw_data_US_healthcare[[#This Row],[Date of Admission]])</f>
        <v>27</v>
      </c>
    </row>
    <row r="2272" spans="1:20" x14ac:dyDescent="0.3">
      <c r="A2272" t="s">
        <v>26511</v>
      </c>
      <c r="B2272" t="s">
        <v>6569</v>
      </c>
      <c r="C2272">
        <v>60</v>
      </c>
      <c r="D2272" t="str">
        <f>IF(Raw_data_US_healthcare[[#This Row],[Age]]&lt;35,"Young",IF(Raw_data_US_healthcare[[#This Row],[Age]]&lt;60,"Middle","Senior"))</f>
        <v>Senior</v>
      </c>
      <c r="E2272" t="s">
        <v>16</v>
      </c>
      <c r="F2272" t="s">
        <v>27</v>
      </c>
      <c r="G2272" t="s">
        <v>27</v>
      </c>
      <c r="H2272" t="s">
        <v>26514</v>
      </c>
      <c r="I2272" s="2">
        <v>44971</v>
      </c>
      <c r="J2272" t="s">
        <v>6570</v>
      </c>
      <c r="K2272" t="s">
        <v>6571</v>
      </c>
      <c r="L2272" t="s">
        <v>21</v>
      </c>
      <c r="M2272">
        <v>1330.4386999999999</v>
      </c>
      <c r="N2272">
        <v>197</v>
      </c>
      <c r="O2272" t="s">
        <v>43</v>
      </c>
      <c r="P2272" t="s">
        <v>43</v>
      </c>
      <c r="Q2272" s="2">
        <v>44992</v>
      </c>
      <c r="R2272" t="s">
        <v>23</v>
      </c>
      <c r="S2272" t="s">
        <v>24</v>
      </c>
      <c r="T2272">
        <f>_xlfn.DAYS(Raw_data_US_healthcare[[#This Row],[Discharge Date]],Raw_data_US_healthcare[[#This Row],[Date of Admission]])</f>
        <v>21</v>
      </c>
    </row>
    <row r="2273" spans="1:20" x14ac:dyDescent="0.3">
      <c r="A2273" t="s">
        <v>26511</v>
      </c>
      <c r="B2273" t="s">
        <v>6572</v>
      </c>
      <c r="C2273">
        <v>23</v>
      </c>
      <c r="D2273" t="str">
        <f>IF(Raw_data_US_healthcare[[#This Row],[Age]]&lt;35,"Young",IF(Raw_data_US_healthcare[[#This Row],[Age]]&lt;60,"Middle","Senior"))</f>
        <v>Young</v>
      </c>
      <c r="E2273" t="s">
        <v>16</v>
      </c>
      <c r="F2273" t="s">
        <v>27</v>
      </c>
      <c r="G2273" t="s">
        <v>27</v>
      </c>
      <c r="H2273" t="s">
        <v>69</v>
      </c>
      <c r="I2273" s="2">
        <v>44605</v>
      </c>
      <c r="J2273" t="s">
        <v>6573</v>
      </c>
      <c r="K2273" t="s">
        <v>6574</v>
      </c>
      <c r="L2273" t="s">
        <v>60</v>
      </c>
      <c r="M2273">
        <v>61789.739099999999</v>
      </c>
      <c r="N2273">
        <v>144</v>
      </c>
      <c r="O2273" t="s">
        <v>22</v>
      </c>
      <c r="P2273" t="s">
        <v>22</v>
      </c>
      <c r="Q2273" s="2">
        <v>44622</v>
      </c>
      <c r="R2273" t="s">
        <v>44</v>
      </c>
      <c r="S2273" t="s">
        <v>45</v>
      </c>
      <c r="T2273">
        <f>_xlfn.DAYS(Raw_data_US_healthcare[[#This Row],[Discharge Date]],Raw_data_US_healthcare[[#This Row],[Date of Admission]])</f>
        <v>17</v>
      </c>
    </row>
    <row r="2274" spans="1:20" x14ac:dyDescent="0.3">
      <c r="A2274" t="s">
        <v>26512</v>
      </c>
      <c r="B2274" t="s">
        <v>6575</v>
      </c>
      <c r="C2274">
        <v>85</v>
      </c>
      <c r="D2274" t="str">
        <f>IF(Raw_data_US_healthcare[[#This Row],[Age]]&lt;35,"Young",IF(Raw_data_US_healthcare[[#This Row],[Age]]&lt;60,"Middle","Senior"))</f>
        <v>Senior</v>
      </c>
      <c r="E2274" t="s">
        <v>26</v>
      </c>
      <c r="F2274" t="s">
        <v>113</v>
      </c>
      <c r="G2274" t="s">
        <v>113</v>
      </c>
      <c r="H2274" t="s">
        <v>26514</v>
      </c>
      <c r="I2274" s="2">
        <v>43578</v>
      </c>
      <c r="J2274" t="s">
        <v>6576</v>
      </c>
      <c r="K2274" t="s">
        <v>6577</v>
      </c>
      <c r="L2274" t="s">
        <v>56</v>
      </c>
      <c r="M2274">
        <v>5076.7752</v>
      </c>
      <c r="N2274">
        <v>330</v>
      </c>
      <c r="O2274" t="s">
        <v>43</v>
      </c>
      <c r="P2274" t="s">
        <v>43</v>
      </c>
      <c r="Q2274" s="2">
        <v>43605</v>
      </c>
      <c r="R2274" t="s">
        <v>32</v>
      </c>
      <c r="S2274" t="s">
        <v>33</v>
      </c>
      <c r="T2274">
        <f>_xlfn.DAYS(Raw_data_US_healthcare[[#This Row],[Discharge Date]],Raw_data_US_healthcare[[#This Row],[Date of Admission]])</f>
        <v>27</v>
      </c>
    </row>
    <row r="2275" spans="1:20" x14ac:dyDescent="0.3">
      <c r="A2275" t="s">
        <v>26511</v>
      </c>
      <c r="B2275" t="s">
        <v>6578</v>
      </c>
      <c r="C2275">
        <v>48</v>
      </c>
      <c r="D2275" t="str">
        <f>IF(Raw_data_US_healthcare[[#This Row],[Age]]&lt;35,"Young",IF(Raw_data_US_healthcare[[#This Row],[Age]]&lt;60,"Middle","Senior"))</f>
        <v>Middle</v>
      </c>
      <c r="E2275" t="s">
        <v>16</v>
      </c>
      <c r="F2275" t="s">
        <v>35</v>
      </c>
      <c r="G2275" t="s">
        <v>35</v>
      </c>
      <c r="H2275" t="s">
        <v>69</v>
      </c>
      <c r="I2275" s="2">
        <v>44332</v>
      </c>
      <c r="J2275" t="s">
        <v>6579</v>
      </c>
      <c r="K2275" t="s">
        <v>6580</v>
      </c>
      <c r="L2275" t="s">
        <v>56</v>
      </c>
      <c r="M2275">
        <v>2350.9708999999998</v>
      </c>
      <c r="N2275">
        <v>262</v>
      </c>
      <c r="O2275" t="s">
        <v>22</v>
      </c>
      <c r="P2275" t="s">
        <v>22</v>
      </c>
      <c r="Q2275" s="2">
        <v>44332</v>
      </c>
      <c r="R2275" t="s">
        <v>23</v>
      </c>
      <c r="S2275" t="s">
        <v>45</v>
      </c>
      <c r="T2275">
        <f>_xlfn.DAYS(Raw_data_US_healthcare[[#This Row],[Discharge Date]],Raw_data_US_healthcare[[#This Row],[Date of Admission]])</f>
        <v>0</v>
      </c>
    </row>
    <row r="2276" spans="1:20" x14ac:dyDescent="0.3">
      <c r="A2276" t="s">
        <v>26512</v>
      </c>
      <c r="B2276" t="s">
        <v>6581</v>
      </c>
      <c r="C2276">
        <v>21</v>
      </c>
      <c r="D2276" t="str">
        <f>IF(Raw_data_US_healthcare[[#This Row],[Age]]&lt;35,"Young",IF(Raw_data_US_healthcare[[#This Row],[Age]]&lt;60,"Middle","Senior"))</f>
        <v>Young</v>
      </c>
      <c r="E2276" t="s">
        <v>26</v>
      </c>
      <c r="F2276" t="s">
        <v>228</v>
      </c>
      <c r="G2276" t="s">
        <v>228</v>
      </c>
      <c r="H2276" t="s">
        <v>36</v>
      </c>
      <c r="I2276" s="2">
        <v>44267</v>
      </c>
      <c r="J2276" t="s">
        <v>6582</v>
      </c>
      <c r="K2276" t="s">
        <v>6583</v>
      </c>
      <c r="L2276" t="s">
        <v>60</v>
      </c>
      <c r="M2276">
        <v>17806.965199999999</v>
      </c>
      <c r="N2276">
        <v>396</v>
      </c>
      <c r="O2276" t="s">
        <v>39</v>
      </c>
      <c r="P2276" t="s">
        <v>39</v>
      </c>
      <c r="Q2276" s="2">
        <v>44297</v>
      </c>
      <c r="R2276" t="s">
        <v>32</v>
      </c>
      <c r="S2276" t="s">
        <v>24</v>
      </c>
      <c r="T2276">
        <f>_xlfn.DAYS(Raw_data_US_healthcare[[#This Row],[Discharge Date]],Raw_data_US_healthcare[[#This Row],[Date of Admission]])</f>
        <v>30</v>
      </c>
    </row>
    <row r="2277" spans="1:20" x14ac:dyDescent="0.3">
      <c r="A2277" t="s">
        <v>26512</v>
      </c>
      <c r="B2277" t="s">
        <v>6584</v>
      </c>
      <c r="C2277">
        <v>59</v>
      </c>
      <c r="D2277" t="str">
        <f>IF(Raw_data_US_healthcare[[#This Row],[Age]]&lt;35,"Young",IF(Raw_data_US_healthcare[[#This Row],[Age]]&lt;60,"Middle","Senior"))</f>
        <v>Middle</v>
      </c>
      <c r="E2277" t="s">
        <v>26</v>
      </c>
      <c r="F2277" t="s">
        <v>228</v>
      </c>
      <c r="G2277" t="s">
        <v>228</v>
      </c>
      <c r="H2277" t="s">
        <v>26516</v>
      </c>
      <c r="I2277" s="2">
        <v>44954</v>
      </c>
      <c r="J2277" t="s">
        <v>1562</v>
      </c>
      <c r="K2277" t="s">
        <v>6585</v>
      </c>
      <c r="L2277" t="s">
        <v>21</v>
      </c>
      <c r="M2277">
        <v>22409.158800000001</v>
      </c>
      <c r="N2277">
        <v>347</v>
      </c>
      <c r="O2277" t="s">
        <v>43</v>
      </c>
      <c r="P2277" t="s">
        <v>43</v>
      </c>
      <c r="Q2277" s="2">
        <v>44966</v>
      </c>
      <c r="R2277" t="s">
        <v>32</v>
      </c>
      <c r="S2277" t="s">
        <v>24</v>
      </c>
      <c r="T2277">
        <f>_xlfn.DAYS(Raw_data_US_healthcare[[#This Row],[Discharge Date]],Raw_data_US_healthcare[[#This Row],[Date of Admission]])</f>
        <v>12</v>
      </c>
    </row>
    <row r="2278" spans="1:20" x14ac:dyDescent="0.3">
      <c r="A2278" t="s">
        <v>26511</v>
      </c>
      <c r="B2278" t="s">
        <v>6586</v>
      </c>
      <c r="C2278">
        <v>43</v>
      </c>
      <c r="D2278" t="str">
        <f>IF(Raw_data_US_healthcare[[#This Row],[Age]]&lt;35,"Young",IF(Raw_data_US_healthcare[[#This Row],[Age]]&lt;60,"Middle","Senior"))</f>
        <v>Middle</v>
      </c>
      <c r="E2278" t="s">
        <v>16</v>
      </c>
      <c r="F2278" t="s">
        <v>113</v>
      </c>
      <c r="G2278" t="s">
        <v>113</v>
      </c>
      <c r="H2278" t="s">
        <v>28</v>
      </c>
      <c r="I2278" s="2">
        <v>44887</v>
      </c>
      <c r="J2278" t="s">
        <v>6587</v>
      </c>
      <c r="K2278" t="s">
        <v>6588</v>
      </c>
      <c r="L2278" t="s">
        <v>31</v>
      </c>
      <c r="M2278">
        <v>30594.3626</v>
      </c>
      <c r="N2278">
        <v>466</v>
      </c>
      <c r="O2278" t="s">
        <v>43</v>
      </c>
      <c r="P2278" t="s">
        <v>43</v>
      </c>
      <c r="Q2278" s="2">
        <v>44901</v>
      </c>
      <c r="R2278" t="s">
        <v>48</v>
      </c>
      <c r="S2278" t="s">
        <v>24</v>
      </c>
      <c r="T2278">
        <f>_xlfn.DAYS(Raw_data_US_healthcare[[#This Row],[Discharge Date]],Raw_data_US_healthcare[[#This Row],[Date of Admission]])</f>
        <v>14</v>
      </c>
    </row>
    <row r="2279" spans="1:20" x14ac:dyDescent="0.3">
      <c r="A2279" t="s">
        <v>26512</v>
      </c>
      <c r="B2279" t="s">
        <v>6589</v>
      </c>
      <c r="C2279">
        <v>25</v>
      </c>
      <c r="D2279" t="str">
        <f>IF(Raw_data_US_healthcare[[#This Row],[Age]]&lt;35,"Young",IF(Raw_data_US_healthcare[[#This Row],[Age]]&lt;60,"Middle","Senior"))</f>
        <v>Young</v>
      </c>
      <c r="E2279" t="s">
        <v>26</v>
      </c>
      <c r="F2279" t="s">
        <v>35</v>
      </c>
      <c r="G2279" t="s">
        <v>35</v>
      </c>
      <c r="H2279" t="s">
        <v>26514</v>
      </c>
      <c r="I2279" s="2">
        <v>44197</v>
      </c>
      <c r="J2279" t="s">
        <v>6590</v>
      </c>
      <c r="K2279" t="s">
        <v>6591</v>
      </c>
      <c r="L2279" t="s">
        <v>31</v>
      </c>
      <c r="M2279">
        <v>15275.7899</v>
      </c>
      <c r="N2279">
        <v>365</v>
      </c>
      <c r="O2279" t="s">
        <v>22</v>
      </c>
      <c r="P2279" t="s">
        <v>22</v>
      </c>
      <c r="Q2279" s="2">
        <v>44208</v>
      </c>
      <c r="R2279" t="s">
        <v>32</v>
      </c>
      <c r="S2279" t="s">
        <v>45</v>
      </c>
      <c r="T2279">
        <f>_xlfn.DAYS(Raw_data_US_healthcare[[#This Row],[Discharge Date]],Raw_data_US_healthcare[[#This Row],[Date of Admission]])</f>
        <v>11</v>
      </c>
    </row>
    <row r="2280" spans="1:20" x14ac:dyDescent="0.3">
      <c r="A2280" t="s">
        <v>26512</v>
      </c>
      <c r="B2280" t="s">
        <v>6592</v>
      </c>
      <c r="C2280">
        <v>24</v>
      </c>
      <c r="D2280" t="str">
        <f>IF(Raw_data_US_healthcare[[#This Row],[Age]]&lt;35,"Young",IF(Raw_data_US_healthcare[[#This Row],[Age]]&lt;60,"Middle","Senior"))</f>
        <v>Young</v>
      </c>
      <c r="E2280" t="s">
        <v>26</v>
      </c>
      <c r="F2280" t="s">
        <v>17</v>
      </c>
      <c r="G2280" t="s">
        <v>17</v>
      </c>
      <c r="H2280" t="s">
        <v>18</v>
      </c>
      <c r="I2280" s="2">
        <v>44707</v>
      </c>
      <c r="J2280" t="s">
        <v>6593</v>
      </c>
      <c r="K2280" t="s">
        <v>6594</v>
      </c>
      <c r="L2280" t="s">
        <v>56</v>
      </c>
      <c r="M2280">
        <v>17215.119299999998</v>
      </c>
      <c r="N2280">
        <v>244</v>
      </c>
      <c r="O2280" t="s">
        <v>22</v>
      </c>
      <c r="P2280" t="s">
        <v>22</v>
      </c>
      <c r="Q2280" s="2">
        <v>44708</v>
      </c>
      <c r="R2280" t="s">
        <v>32</v>
      </c>
      <c r="S2280" t="s">
        <v>45</v>
      </c>
      <c r="T2280">
        <f>_xlfn.DAYS(Raw_data_US_healthcare[[#This Row],[Discharge Date]],Raw_data_US_healthcare[[#This Row],[Date of Admission]])</f>
        <v>1</v>
      </c>
    </row>
    <row r="2281" spans="1:20" x14ac:dyDescent="0.3">
      <c r="A2281" t="s">
        <v>26511</v>
      </c>
      <c r="B2281" t="s">
        <v>6595</v>
      </c>
      <c r="C2281">
        <v>78</v>
      </c>
      <c r="D2281" t="str">
        <f>IF(Raw_data_US_healthcare[[#This Row],[Age]]&lt;35,"Young",IF(Raw_data_US_healthcare[[#This Row],[Age]]&lt;60,"Middle","Senior"))</f>
        <v>Senior</v>
      </c>
      <c r="E2281" t="s">
        <v>16</v>
      </c>
      <c r="F2281" t="s">
        <v>35</v>
      </c>
      <c r="G2281" t="s">
        <v>35</v>
      </c>
      <c r="H2281" t="s">
        <v>18</v>
      </c>
      <c r="I2281" s="2">
        <v>44073</v>
      </c>
      <c r="J2281" t="s">
        <v>6596</v>
      </c>
      <c r="K2281" t="s">
        <v>6597</v>
      </c>
      <c r="L2281" t="s">
        <v>52</v>
      </c>
      <c r="M2281">
        <v>2830.9798999999998</v>
      </c>
      <c r="N2281">
        <v>122</v>
      </c>
      <c r="O2281" t="s">
        <v>39</v>
      </c>
      <c r="P2281" t="s">
        <v>39</v>
      </c>
      <c r="Q2281" s="2">
        <v>44097</v>
      </c>
      <c r="R2281" t="s">
        <v>48</v>
      </c>
      <c r="S2281" t="s">
        <v>24</v>
      </c>
      <c r="T2281">
        <f>_xlfn.DAYS(Raw_data_US_healthcare[[#This Row],[Discharge Date]],Raw_data_US_healthcare[[#This Row],[Date of Admission]])</f>
        <v>24</v>
      </c>
    </row>
    <row r="2282" spans="1:20" x14ac:dyDescent="0.3">
      <c r="A2282" t="s">
        <v>26511</v>
      </c>
      <c r="B2282" t="s">
        <v>6598</v>
      </c>
      <c r="C2282">
        <v>69</v>
      </c>
      <c r="D2282" t="str">
        <f>IF(Raw_data_US_healthcare[[#This Row],[Age]]&lt;35,"Young",IF(Raw_data_US_healthcare[[#This Row],[Age]]&lt;60,"Middle","Senior"))</f>
        <v>Senior</v>
      </c>
      <c r="E2282" t="s">
        <v>16</v>
      </c>
      <c r="F2282" t="s">
        <v>17</v>
      </c>
      <c r="G2282" t="s">
        <v>17</v>
      </c>
      <c r="H2282" t="s">
        <v>18</v>
      </c>
      <c r="I2282" s="2">
        <v>44778</v>
      </c>
      <c r="J2282" t="s">
        <v>6599</v>
      </c>
      <c r="K2282" t="s">
        <v>6600</v>
      </c>
      <c r="L2282" t="s">
        <v>31</v>
      </c>
      <c r="M2282">
        <v>37080.675900000002</v>
      </c>
      <c r="N2282">
        <v>329</v>
      </c>
      <c r="O2282" t="s">
        <v>43</v>
      </c>
      <c r="P2282" t="s">
        <v>43</v>
      </c>
      <c r="Q2282" s="2">
        <v>44794</v>
      </c>
      <c r="R2282" t="s">
        <v>32</v>
      </c>
      <c r="S2282" t="s">
        <v>45</v>
      </c>
      <c r="T2282">
        <f>_xlfn.DAYS(Raw_data_US_healthcare[[#This Row],[Discharge Date]],Raw_data_US_healthcare[[#This Row],[Date of Admission]])</f>
        <v>16</v>
      </c>
    </row>
    <row r="2283" spans="1:20" x14ac:dyDescent="0.3">
      <c r="A2283" t="s">
        <v>26512</v>
      </c>
      <c r="B2283" t="s">
        <v>6601</v>
      </c>
      <c r="C2283">
        <v>65</v>
      </c>
      <c r="D2283" t="str">
        <f>IF(Raw_data_US_healthcare[[#This Row],[Age]]&lt;35,"Young",IF(Raw_data_US_healthcare[[#This Row],[Age]]&lt;60,"Middle","Senior"))</f>
        <v>Senior</v>
      </c>
      <c r="E2283" t="s">
        <v>26</v>
      </c>
      <c r="F2283" t="s">
        <v>228</v>
      </c>
      <c r="G2283" t="s">
        <v>228</v>
      </c>
      <c r="H2283" t="s">
        <v>26516</v>
      </c>
      <c r="I2283" s="2">
        <v>44942</v>
      </c>
      <c r="J2283" t="s">
        <v>6602</v>
      </c>
      <c r="K2283" t="s">
        <v>6603</v>
      </c>
      <c r="L2283" t="s">
        <v>21</v>
      </c>
      <c r="M2283">
        <v>4697.7606999999998</v>
      </c>
      <c r="N2283">
        <v>448</v>
      </c>
      <c r="O2283" t="s">
        <v>43</v>
      </c>
      <c r="P2283" t="s">
        <v>43</v>
      </c>
      <c r="Q2283" s="2">
        <v>44968</v>
      </c>
      <c r="R2283" t="s">
        <v>48</v>
      </c>
      <c r="S2283" t="s">
        <v>45</v>
      </c>
      <c r="T2283">
        <f>_xlfn.DAYS(Raw_data_US_healthcare[[#This Row],[Discharge Date]],Raw_data_US_healthcare[[#This Row],[Date of Admission]])</f>
        <v>26</v>
      </c>
    </row>
    <row r="2284" spans="1:20" x14ac:dyDescent="0.3">
      <c r="A2284" t="s">
        <v>26511</v>
      </c>
      <c r="B2284" t="s">
        <v>3574</v>
      </c>
      <c r="C2284">
        <v>29</v>
      </c>
      <c r="D2284" t="str">
        <f>IF(Raw_data_US_healthcare[[#This Row],[Age]]&lt;35,"Young",IF(Raw_data_US_healthcare[[#This Row],[Age]]&lt;60,"Middle","Senior"))</f>
        <v>Young</v>
      </c>
      <c r="E2284" t="s">
        <v>16</v>
      </c>
      <c r="F2284" t="s">
        <v>17</v>
      </c>
      <c r="G2284" t="s">
        <v>17</v>
      </c>
      <c r="H2284" t="s">
        <v>28</v>
      </c>
      <c r="I2284" s="2">
        <v>43444</v>
      </c>
      <c r="J2284" t="s">
        <v>6604</v>
      </c>
      <c r="K2284" t="s">
        <v>6605</v>
      </c>
      <c r="L2284" t="s">
        <v>31</v>
      </c>
      <c r="M2284">
        <v>25904.841799999998</v>
      </c>
      <c r="N2284">
        <v>171</v>
      </c>
      <c r="O2284" t="s">
        <v>39</v>
      </c>
      <c r="P2284" t="s">
        <v>39</v>
      </c>
      <c r="Q2284" s="2">
        <v>43455</v>
      </c>
      <c r="R2284" t="s">
        <v>44</v>
      </c>
      <c r="S2284" t="s">
        <v>45</v>
      </c>
      <c r="T2284">
        <f>_xlfn.DAYS(Raw_data_US_healthcare[[#This Row],[Discharge Date]],Raw_data_US_healthcare[[#This Row],[Date of Admission]])</f>
        <v>11</v>
      </c>
    </row>
    <row r="2285" spans="1:20" x14ac:dyDescent="0.3">
      <c r="A2285" t="s">
        <v>26511</v>
      </c>
      <c r="B2285" t="s">
        <v>6606</v>
      </c>
      <c r="C2285">
        <v>75</v>
      </c>
      <c r="D2285" t="str">
        <f>IF(Raw_data_US_healthcare[[#This Row],[Age]]&lt;35,"Young",IF(Raw_data_US_healthcare[[#This Row],[Age]]&lt;60,"Middle","Senior"))</f>
        <v>Senior</v>
      </c>
      <c r="E2285" t="s">
        <v>16</v>
      </c>
      <c r="F2285" t="s">
        <v>49</v>
      </c>
      <c r="G2285" t="s">
        <v>49</v>
      </c>
      <c r="H2285" t="s">
        <v>18</v>
      </c>
      <c r="I2285" s="2">
        <v>44521</v>
      </c>
      <c r="J2285" t="s">
        <v>6607</v>
      </c>
      <c r="K2285" t="s">
        <v>6608</v>
      </c>
      <c r="L2285" t="s">
        <v>52</v>
      </c>
      <c r="M2285">
        <v>3159.8267999999998</v>
      </c>
      <c r="N2285">
        <v>160</v>
      </c>
      <c r="O2285" t="s">
        <v>39</v>
      </c>
      <c r="P2285" t="s">
        <v>39</v>
      </c>
      <c r="Q2285" s="2">
        <v>44532</v>
      </c>
      <c r="R2285" t="s">
        <v>44</v>
      </c>
      <c r="S2285" t="s">
        <v>24</v>
      </c>
      <c r="T2285">
        <f>_xlfn.DAYS(Raw_data_US_healthcare[[#This Row],[Discharge Date]],Raw_data_US_healthcare[[#This Row],[Date of Admission]])</f>
        <v>11</v>
      </c>
    </row>
    <row r="2286" spans="1:20" x14ac:dyDescent="0.3">
      <c r="A2286" t="s">
        <v>26511</v>
      </c>
      <c r="B2286" t="s">
        <v>6609</v>
      </c>
      <c r="C2286">
        <v>74</v>
      </c>
      <c r="D2286" t="str">
        <f>IF(Raw_data_US_healthcare[[#This Row],[Age]]&lt;35,"Young",IF(Raw_data_US_healthcare[[#This Row],[Age]]&lt;60,"Middle","Senior"))</f>
        <v>Senior</v>
      </c>
      <c r="E2286" t="s">
        <v>16</v>
      </c>
      <c r="F2286" t="s">
        <v>17</v>
      </c>
      <c r="G2286" t="s">
        <v>17</v>
      </c>
      <c r="H2286" t="s">
        <v>26514</v>
      </c>
      <c r="I2286" s="2">
        <v>43481</v>
      </c>
      <c r="J2286" t="s">
        <v>6610</v>
      </c>
      <c r="K2286" t="s">
        <v>5096</v>
      </c>
      <c r="L2286" t="s">
        <v>31</v>
      </c>
      <c r="M2286">
        <v>24166.889899999998</v>
      </c>
      <c r="N2286">
        <v>414</v>
      </c>
      <c r="O2286" t="s">
        <v>39</v>
      </c>
      <c r="P2286" t="s">
        <v>39</v>
      </c>
      <c r="Q2286" s="2">
        <v>43496</v>
      </c>
      <c r="R2286" t="s">
        <v>44</v>
      </c>
      <c r="S2286" t="s">
        <v>33</v>
      </c>
      <c r="T2286">
        <f>_xlfn.DAYS(Raw_data_US_healthcare[[#This Row],[Discharge Date]],Raw_data_US_healthcare[[#This Row],[Date of Admission]])</f>
        <v>15</v>
      </c>
    </row>
    <row r="2287" spans="1:20" x14ac:dyDescent="0.3">
      <c r="A2287" t="s">
        <v>26512</v>
      </c>
      <c r="B2287" t="s">
        <v>6611</v>
      </c>
      <c r="C2287">
        <v>64</v>
      </c>
      <c r="D2287" t="str">
        <f>IF(Raw_data_US_healthcare[[#This Row],[Age]]&lt;35,"Young",IF(Raw_data_US_healthcare[[#This Row],[Age]]&lt;60,"Middle","Senior"))</f>
        <v>Senior</v>
      </c>
      <c r="E2287" t="s">
        <v>26</v>
      </c>
      <c r="F2287" t="s">
        <v>113</v>
      </c>
      <c r="G2287" t="s">
        <v>113</v>
      </c>
      <c r="H2287" t="s">
        <v>18</v>
      </c>
      <c r="I2287" s="2">
        <v>45022</v>
      </c>
      <c r="J2287" t="s">
        <v>6612</v>
      </c>
      <c r="K2287" t="s">
        <v>6613</v>
      </c>
      <c r="L2287" t="s">
        <v>60</v>
      </c>
      <c r="M2287">
        <v>21868.009399999999</v>
      </c>
      <c r="N2287">
        <v>403</v>
      </c>
      <c r="O2287" t="s">
        <v>22</v>
      </c>
      <c r="P2287" t="s">
        <v>22</v>
      </c>
      <c r="Q2287" s="2">
        <v>45031</v>
      </c>
      <c r="R2287" t="s">
        <v>44</v>
      </c>
      <c r="S2287" t="s">
        <v>45</v>
      </c>
      <c r="T2287">
        <f>_xlfn.DAYS(Raw_data_US_healthcare[[#This Row],[Discharge Date]],Raw_data_US_healthcare[[#This Row],[Date of Admission]])</f>
        <v>9</v>
      </c>
    </row>
    <row r="2288" spans="1:20" x14ac:dyDescent="0.3">
      <c r="A2288" t="s">
        <v>26512</v>
      </c>
      <c r="B2288" t="s">
        <v>6614</v>
      </c>
      <c r="C2288">
        <v>37</v>
      </c>
      <c r="D2288" t="str">
        <f>IF(Raw_data_US_healthcare[[#This Row],[Age]]&lt;35,"Young",IF(Raw_data_US_healthcare[[#This Row],[Age]]&lt;60,"Middle","Senior"))</f>
        <v>Middle</v>
      </c>
      <c r="E2288" t="s">
        <v>26</v>
      </c>
      <c r="F2288" t="s">
        <v>27</v>
      </c>
      <c r="G2288" t="s">
        <v>27</v>
      </c>
      <c r="H2288" t="s">
        <v>26516</v>
      </c>
      <c r="I2288" s="2">
        <v>44157</v>
      </c>
      <c r="J2288" t="s">
        <v>6615</v>
      </c>
      <c r="K2288" t="s">
        <v>6616</v>
      </c>
      <c r="L2288" t="s">
        <v>21</v>
      </c>
      <c r="M2288">
        <v>11667.318799999999</v>
      </c>
      <c r="N2288">
        <v>386</v>
      </c>
      <c r="O2288" t="s">
        <v>43</v>
      </c>
      <c r="P2288" t="s">
        <v>43</v>
      </c>
      <c r="Q2288" s="2">
        <v>44165</v>
      </c>
      <c r="R2288" t="s">
        <v>23</v>
      </c>
      <c r="S2288" t="s">
        <v>24</v>
      </c>
      <c r="T2288">
        <f>_xlfn.DAYS(Raw_data_US_healthcare[[#This Row],[Discharge Date]],Raw_data_US_healthcare[[#This Row],[Date of Admission]])</f>
        <v>8</v>
      </c>
    </row>
    <row r="2289" spans="1:20" x14ac:dyDescent="0.3">
      <c r="A2289" t="s">
        <v>26512</v>
      </c>
      <c r="B2289" t="s">
        <v>6617</v>
      </c>
      <c r="C2289">
        <v>80</v>
      </c>
      <c r="D2289" t="str">
        <f>IF(Raw_data_US_healthcare[[#This Row],[Age]]&lt;35,"Young",IF(Raw_data_US_healthcare[[#This Row],[Age]]&lt;60,"Middle","Senior"))</f>
        <v>Senior</v>
      </c>
      <c r="E2289" t="s">
        <v>26</v>
      </c>
      <c r="F2289" t="s">
        <v>17</v>
      </c>
      <c r="G2289" t="s">
        <v>17</v>
      </c>
      <c r="H2289" t="s">
        <v>69</v>
      </c>
      <c r="I2289" s="2">
        <v>45139</v>
      </c>
      <c r="J2289" t="s">
        <v>6618</v>
      </c>
      <c r="K2289" t="s">
        <v>6619</v>
      </c>
      <c r="L2289" t="s">
        <v>21</v>
      </c>
      <c r="M2289">
        <v>4795.6223</v>
      </c>
      <c r="N2289">
        <v>387</v>
      </c>
      <c r="O2289" t="s">
        <v>22</v>
      </c>
      <c r="P2289" t="s">
        <v>22</v>
      </c>
      <c r="Q2289" s="2">
        <v>45141</v>
      </c>
      <c r="R2289" t="s">
        <v>83</v>
      </c>
      <c r="S2289" t="s">
        <v>45</v>
      </c>
      <c r="T2289">
        <f>_xlfn.DAYS(Raw_data_US_healthcare[[#This Row],[Discharge Date]],Raw_data_US_healthcare[[#This Row],[Date of Admission]])</f>
        <v>2</v>
      </c>
    </row>
    <row r="2290" spans="1:20" x14ac:dyDescent="0.3">
      <c r="A2290" t="s">
        <v>26511</v>
      </c>
      <c r="B2290" t="s">
        <v>6620</v>
      </c>
      <c r="C2290">
        <v>62</v>
      </c>
      <c r="D2290" t="str">
        <f>IF(Raw_data_US_healthcare[[#This Row],[Age]]&lt;35,"Young",IF(Raw_data_US_healthcare[[#This Row],[Age]]&lt;60,"Middle","Senior"))</f>
        <v>Senior</v>
      </c>
      <c r="E2290" t="s">
        <v>16</v>
      </c>
      <c r="F2290" t="s">
        <v>113</v>
      </c>
      <c r="G2290" t="s">
        <v>113</v>
      </c>
      <c r="H2290" t="s">
        <v>26514</v>
      </c>
      <c r="I2290" s="2">
        <v>43579</v>
      </c>
      <c r="J2290" t="s">
        <v>6621</v>
      </c>
      <c r="K2290" t="s">
        <v>6622</v>
      </c>
      <c r="L2290" t="s">
        <v>60</v>
      </c>
      <c r="M2290">
        <v>31785.141599999999</v>
      </c>
      <c r="N2290">
        <v>239</v>
      </c>
      <c r="O2290" t="s">
        <v>43</v>
      </c>
      <c r="P2290" t="s">
        <v>43</v>
      </c>
      <c r="Q2290" s="2">
        <v>43595</v>
      </c>
      <c r="R2290" t="s">
        <v>48</v>
      </c>
      <c r="S2290" t="s">
        <v>45</v>
      </c>
      <c r="T2290">
        <f>_xlfn.DAYS(Raw_data_US_healthcare[[#This Row],[Discharge Date]],Raw_data_US_healthcare[[#This Row],[Date of Admission]])</f>
        <v>16</v>
      </c>
    </row>
    <row r="2291" spans="1:20" x14ac:dyDescent="0.3">
      <c r="A2291" t="s">
        <v>26511</v>
      </c>
      <c r="B2291" t="s">
        <v>6623</v>
      </c>
      <c r="C2291">
        <v>73</v>
      </c>
      <c r="D2291" t="str">
        <f>IF(Raw_data_US_healthcare[[#This Row],[Age]]&lt;35,"Young",IF(Raw_data_US_healthcare[[#This Row],[Age]]&lt;60,"Middle","Senior"))</f>
        <v>Senior</v>
      </c>
      <c r="E2291" t="s">
        <v>16</v>
      </c>
      <c r="F2291" t="s">
        <v>113</v>
      </c>
      <c r="G2291" t="s">
        <v>113</v>
      </c>
      <c r="H2291" t="s">
        <v>69</v>
      </c>
      <c r="I2291" s="2">
        <v>44702</v>
      </c>
      <c r="J2291" t="s">
        <v>6624</v>
      </c>
      <c r="K2291" t="s">
        <v>6625</v>
      </c>
      <c r="L2291" t="s">
        <v>21</v>
      </c>
      <c r="M2291">
        <v>27675.052299999999</v>
      </c>
      <c r="N2291">
        <v>255</v>
      </c>
      <c r="O2291" t="s">
        <v>39</v>
      </c>
      <c r="P2291" t="s">
        <v>39</v>
      </c>
      <c r="Q2291" s="2">
        <v>44730</v>
      </c>
      <c r="R2291" t="s">
        <v>48</v>
      </c>
      <c r="S2291" t="s">
        <v>45</v>
      </c>
      <c r="T2291">
        <f>_xlfn.DAYS(Raw_data_US_healthcare[[#This Row],[Discharge Date]],Raw_data_US_healthcare[[#This Row],[Date of Admission]])</f>
        <v>28</v>
      </c>
    </row>
    <row r="2292" spans="1:20" x14ac:dyDescent="0.3">
      <c r="A2292" t="s">
        <v>26512</v>
      </c>
      <c r="B2292" t="s">
        <v>6626</v>
      </c>
      <c r="C2292">
        <v>36</v>
      </c>
      <c r="D2292" t="str">
        <f>IF(Raw_data_US_healthcare[[#This Row],[Age]]&lt;35,"Young",IF(Raw_data_US_healthcare[[#This Row],[Age]]&lt;60,"Middle","Senior"))</f>
        <v>Middle</v>
      </c>
      <c r="E2292" t="s">
        <v>26</v>
      </c>
      <c r="F2292" t="s">
        <v>27</v>
      </c>
      <c r="G2292" t="s">
        <v>27</v>
      </c>
      <c r="H2292" t="s">
        <v>26516</v>
      </c>
      <c r="I2292" s="2">
        <v>44593</v>
      </c>
      <c r="J2292" t="s">
        <v>6627</v>
      </c>
      <c r="K2292" t="s">
        <v>6628</v>
      </c>
      <c r="L2292" t="s">
        <v>60</v>
      </c>
      <c r="M2292">
        <v>13982.576800000001</v>
      </c>
      <c r="N2292">
        <v>169</v>
      </c>
      <c r="O2292" t="s">
        <v>43</v>
      </c>
      <c r="P2292" t="s">
        <v>43</v>
      </c>
      <c r="Q2292" s="2">
        <v>44612</v>
      </c>
      <c r="R2292" t="s">
        <v>44</v>
      </c>
      <c r="S2292" t="s">
        <v>24</v>
      </c>
      <c r="T2292">
        <f>_xlfn.DAYS(Raw_data_US_healthcare[[#This Row],[Discharge Date]],Raw_data_US_healthcare[[#This Row],[Date of Admission]])</f>
        <v>19</v>
      </c>
    </row>
    <row r="2293" spans="1:20" x14ac:dyDescent="0.3">
      <c r="A2293" t="s">
        <v>26512</v>
      </c>
      <c r="B2293" t="s">
        <v>6629</v>
      </c>
      <c r="C2293">
        <v>75</v>
      </c>
      <c r="D2293" t="str">
        <f>IF(Raw_data_US_healthcare[[#This Row],[Age]]&lt;35,"Young",IF(Raw_data_US_healthcare[[#This Row],[Age]]&lt;60,"Middle","Senior"))</f>
        <v>Senior</v>
      </c>
      <c r="E2293" t="s">
        <v>26</v>
      </c>
      <c r="F2293" t="s">
        <v>228</v>
      </c>
      <c r="G2293" t="s">
        <v>228</v>
      </c>
      <c r="H2293" t="s">
        <v>18</v>
      </c>
      <c r="I2293" s="2">
        <v>44673</v>
      </c>
      <c r="J2293" t="s">
        <v>6630</v>
      </c>
      <c r="K2293" t="s">
        <v>6631</v>
      </c>
      <c r="L2293" t="s">
        <v>21</v>
      </c>
      <c r="M2293">
        <v>34659.285199999998</v>
      </c>
      <c r="N2293">
        <v>181</v>
      </c>
      <c r="O2293" t="s">
        <v>39</v>
      </c>
      <c r="P2293" t="s">
        <v>39</v>
      </c>
      <c r="Q2293" s="2">
        <v>44702</v>
      </c>
      <c r="R2293" t="s">
        <v>44</v>
      </c>
      <c r="S2293" t="s">
        <v>24</v>
      </c>
      <c r="T2293">
        <f>_xlfn.DAYS(Raw_data_US_healthcare[[#This Row],[Discharge Date]],Raw_data_US_healthcare[[#This Row],[Date of Admission]])</f>
        <v>29</v>
      </c>
    </row>
    <row r="2294" spans="1:20" x14ac:dyDescent="0.3">
      <c r="A2294" t="s">
        <v>26511</v>
      </c>
      <c r="B2294" t="s">
        <v>6632</v>
      </c>
      <c r="C2294">
        <v>58</v>
      </c>
      <c r="D2294" t="str">
        <f>IF(Raw_data_US_healthcare[[#This Row],[Age]]&lt;35,"Young",IF(Raw_data_US_healthcare[[#This Row],[Age]]&lt;60,"Middle","Senior"))</f>
        <v>Middle</v>
      </c>
      <c r="E2294" t="s">
        <v>16</v>
      </c>
      <c r="F2294" t="s">
        <v>88</v>
      </c>
      <c r="G2294" t="s">
        <v>88</v>
      </c>
      <c r="H2294" t="s">
        <v>18</v>
      </c>
      <c r="I2294" s="2">
        <v>43780</v>
      </c>
      <c r="J2294" t="s">
        <v>6633</v>
      </c>
      <c r="K2294" t="s">
        <v>6634</v>
      </c>
      <c r="L2294" t="s">
        <v>31</v>
      </c>
      <c r="M2294">
        <v>7521.0388999999996</v>
      </c>
      <c r="N2294">
        <v>130</v>
      </c>
      <c r="O2294" t="s">
        <v>43</v>
      </c>
      <c r="P2294" t="s">
        <v>43</v>
      </c>
      <c r="Q2294" s="2">
        <v>43793</v>
      </c>
      <c r="R2294" t="s">
        <v>44</v>
      </c>
      <c r="S2294" t="s">
        <v>33</v>
      </c>
      <c r="T2294">
        <f>_xlfn.DAYS(Raw_data_US_healthcare[[#This Row],[Discharge Date]],Raw_data_US_healthcare[[#This Row],[Date of Admission]])</f>
        <v>13</v>
      </c>
    </row>
    <row r="2295" spans="1:20" x14ac:dyDescent="0.3">
      <c r="A2295" t="s">
        <v>26511</v>
      </c>
      <c r="B2295" t="s">
        <v>6635</v>
      </c>
      <c r="C2295">
        <v>62</v>
      </c>
      <c r="D2295" t="str">
        <f>IF(Raw_data_US_healthcare[[#This Row],[Age]]&lt;35,"Young",IF(Raw_data_US_healthcare[[#This Row],[Age]]&lt;60,"Middle","Senior"))</f>
        <v>Senior</v>
      </c>
      <c r="E2295" t="s">
        <v>16</v>
      </c>
      <c r="F2295" t="s">
        <v>35</v>
      </c>
      <c r="G2295" t="s">
        <v>35</v>
      </c>
      <c r="H2295" t="s">
        <v>18</v>
      </c>
      <c r="I2295" s="2">
        <v>44636</v>
      </c>
      <c r="J2295" t="s">
        <v>6636</v>
      </c>
      <c r="K2295" t="s">
        <v>6637</v>
      </c>
      <c r="L2295" t="s">
        <v>21</v>
      </c>
      <c r="M2295">
        <v>13151.2749</v>
      </c>
      <c r="N2295">
        <v>398</v>
      </c>
      <c r="O2295" t="s">
        <v>43</v>
      </c>
      <c r="P2295" t="s">
        <v>43</v>
      </c>
      <c r="Q2295" s="2">
        <v>44640</v>
      </c>
      <c r="R2295" t="s">
        <v>32</v>
      </c>
      <c r="S2295" t="s">
        <v>33</v>
      </c>
      <c r="T2295">
        <f>_xlfn.DAYS(Raw_data_US_healthcare[[#This Row],[Discharge Date]],Raw_data_US_healthcare[[#This Row],[Date of Admission]])</f>
        <v>4</v>
      </c>
    </row>
    <row r="2296" spans="1:20" x14ac:dyDescent="0.3">
      <c r="A2296" t="s">
        <v>26512</v>
      </c>
      <c r="B2296" t="s">
        <v>6638</v>
      </c>
      <c r="C2296">
        <v>42</v>
      </c>
      <c r="D2296" t="str">
        <f>IF(Raw_data_US_healthcare[[#This Row],[Age]]&lt;35,"Young",IF(Raw_data_US_healthcare[[#This Row],[Age]]&lt;60,"Middle","Senior"))</f>
        <v>Middle</v>
      </c>
      <c r="E2296" t="s">
        <v>26</v>
      </c>
      <c r="F2296" t="s">
        <v>27</v>
      </c>
      <c r="G2296" t="s">
        <v>27</v>
      </c>
      <c r="H2296" t="s">
        <v>26516</v>
      </c>
      <c r="I2296" s="2">
        <v>43927</v>
      </c>
      <c r="J2296" t="s">
        <v>2310</v>
      </c>
      <c r="K2296" t="s">
        <v>6639</v>
      </c>
      <c r="L2296" t="s">
        <v>52</v>
      </c>
      <c r="M2296">
        <v>32142.131099999999</v>
      </c>
      <c r="N2296">
        <v>499</v>
      </c>
      <c r="O2296" t="s">
        <v>43</v>
      </c>
      <c r="P2296" t="s">
        <v>43</v>
      </c>
      <c r="Q2296" s="2">
        <v>43932</v>
      </c>
      <c r="R2296" t="s">
        <v>44</v>
      </c>
      <c r="S2296" t="s">
        <v>24</v>
      </c>
      <c r="T2296">
        <f>_xlfn.DAYS(Raw_data_US_healthcare[[#This Row],[Discharge Date]],Raw_data_US_healthcare[[#This Row],[Date of Admission]])</f>
        <v>5</v>
      </c>
    </row>
    <row r="2297" spans="1:20" x14ac:dyDescent="0.3">
      <c r="A2297" t="s">
        <v>26512</v>
      </c>
      <c r="B2297" t="s">
        <v>6640</v>
      </c>
      <c r="C2297">
        <v>38</v>
      </c>
      <c r="D2297" t="str">
        <f>IF(Raw_data_US_healthcare[[#This Row],[Age]]&lt;35,"Young",IF(Raw_data_US_healthcare[[#This Row],[Age]]&lt;60,"Middle","Senior"))</f>
        <v>Middle</v>
      </c>
      <c r="E2297" t="s">
        <v>26</v>
      </c>
      <c r="F2297" t="s">
        <v>17</v>
      </c>
      <c r="G2297" t="s">
        <v>17</v>
      </c>
      <c r="H2297" t="s">
        <v>26516</v>
      </c>
      <c r="I2297" s="2">
        <v>44337</v>
      </c>
      <c r="J2297" t="s">
        <v>6641</v>
      </c>
      <c r="K2297" t="s">
        <v>6642</v>
      </c>
      <c r="L2297" t="s">
        <v>60</v>
      </c>
      <c r="M2297">
        <v>11253.0236</v>
      </c>
      <c r="N2297">
        <v>424</v>
      </c>
      <c r="O2297" t="s">
        <v>39</v>
      </c>
      <c r="P2297" t="s">
        <v>39</v>
      </c>
      <c r="Q2297" s="2">
        <v>44355</v>
      </c>
      <c r="R2297" t="s">
        <v>23</v>
      </c>
      <c r="S2297" t="s">
        <v>45</v>
      </c>
      <c r="T2297">
        <f>_xlfn.DAYS(Raw_data_US_healthcare[[#This Row],[Discharge Date]],Raw_data_US_healthcare[[#This Row],[Date of Admission]])</f>
        <v>18</v>
      </c>
    </row>
    <row r="2298" spans="1:20" x14ac:dyDescent="0.3">
      <c r="A2298" t="s">
        <v>26511</v>
      </c>
      <c r="B2298" t="s">
        <v>6643</v>
      </c>
      <c r="C2298">
        <v>83</v>
      </c>
      <c r="D2298" t="str">
        <f>IF(Raw_data_US_healthcare[[#This Row],[Age]]&lt;35,"Young",IF(Raw_data_US_healthcare[[#This Row],[Age]]&lt;60,"Middle","Senior"))</f>
        <v>Senior</v>
      </c>
      <c r="E2298" t="s">
        <v>16</v>
      </c>
      <c r="F2298" t="s">
        <v>62</v>
      </c>
      <c r="G2298" t="s">
        <v>62</v>
      </c>
      <c r="H2298" t="s">
        <v>28</v>
      </c>
      <c r="I2298" s="2">
        <v>44138</v>
      </c>
      <c r="J2298" t="s">
        <v>6644</v>
      </c>
      <c r="K2298" t="s">
        <v>6645</v>
      </c>
      <c r="L2298" t="s">
        <v>21</v>
      </c>
      <c r="M2298">
        <v>13737.583199999999</v>
      </c>
      <c r="N2298">
        <v>318</v>
      </c>
      <c r="O2298" t="s">
        <v>43</v>
      </c>
      <c r="P2298" t="s">
        <v>43</v>
      </c>
      <c r="Q2298" s="2">
        <v>44162</v>
      </c>
      <c r="R2298" t="s">
        <v>83</v>
      </c>
      <c r="S2298" t="s">
        <v>45</v>
      </c>
      <c r="T2298">
        <f>_xlfn.DAYS(Raw_data_US_healthcare[[#This Row],[Discharge Date]],Raw_data_US_healthcare[[#This Row],[Date of Admission]])</f>
        <v>24</v>
      </c>
    </row>
    <row r="2299" spans="1:20" x14ac:dyDescent="0.3">
      <c r="A2299" t="s">
        <v>26511</v>
      </c>
      <c r="B2299" t="s">
        <v>6646</v>
      </c>
      <c r="C2299">
        <v>22</v>
      </c>
      <c r="D2299" t="str">
        <f>IF(Raw_data_US_healthcare[[#This Row],[Age]]&lt;35,"Young",IF(Raw_data_US_healthcare[[#This Row],[Age]]&lt;60,"Middle","Senior"))</f>
        <v>Young</v>
      </c>
      <c r="E2299" t="s">
        <v>16</v>
      </c>
      <c r="F2299" t="s">
        <v>17</v>
      </c>
      <c r="G2299" t="s">
        <v>17</v>
      </c>
      <c r="H2299" t="s">
        <v>18</v>
      </c>
      <c r="I2299" s="2">
        <v>44951</v>
      </c>
      <c r="J2299" t="s">
        <v>6647</v>
      </c>
      <c r="K2299" t="s">
        <v>6648</v>
      </c>
      <c r="L2299" t="s">
        <v>31</v>
      </c>
      <c r="M2299">
        <v>9038.4696999999996</v>
      </c>
      <c r="N2299">
        <v>365</v>
      </c>
      <c r="O2299" t="s">
        <v>22</v>
      </c>
      <c r="P2299" t="s">
        <v>22</v>
      </c>
      <c r="Q2299" s="2">
        <v>44970</v>
      </c>
      <c r="R2299" t="s">
        <v>44</v>
      </c>
      <c r="S2299" t="s">
        <v>24</v>
      </c>
      <c r="T2299">
        <f>_xlfn.DAYS(Raw_data_US_healthcare[[#This Row],[Discharge Date]],Raw_data_US_healthcare[[#This Row],[Date of Admission]])</f>
        <v>19</v>
      </c>
    </row>
    <row r="2300" spans="1:20" x14ac:dyDescent="0.3">
      <c r="A2300" t="s">
        <v>26511</v>
      </c>
      <c r="B2300" t="s">
        <v>6649</v>
      </c>
      <c r="C2300">
        <v>45</v>
      </c>
      <c r="D2300" t="str">
        <f>IF(Raw_data_US_healthcare[[#This Row],[Age]]&lt;35,"Young",IF(Raw_data_US_healthcare[[#This Row],[Age]]&lt;60,"Middle","Senior"))</f>
        <v>Middle</v>
      </c>
      <c r="E2300" t="s">
        <v>16</v>
      </c>
      <c r="F2300" t="s">
        <v>17</v>
      </c>
      <c r="G2300" t="s">
        <v>17</v>
      </c>
      <c r="H2300" t="s">
        <v>26514</v>
      </c>
      <c r="I2300" s="2">
        <v>44678</v>
      </c>
      <c r="J2300" t="s">
        <v>6650</v>
      </c>
      <c r="K2300" t="s">
        <v>6651</v>
      </c>
      <c r="L2300" t="s">
        <v>60</v>
      </c>
      <c r="M2300">
        <v>13073.6446</v>
      </c>
      <c r="N2300">
        <v>165</v>
      </c>
      <c r="O2300" t="s">
        <v>39</v>
      </c>
      <c r="P2300" t="s">
        <v>39</v>
      </c>
      <c r="Q2300" s="2">
        <v>44689</v>
      </c>
      <c r="R2300" t="s">
        <v>44</v>
      </c>
      <c r="S2300" t="s">
        <v>24</v>
      </c>
      <c r="T2300">
        <f>_xlfn.DAYS(Raw_data_US_healthcare[[#This Row],[Discharge Date]],Raw_data_US_healthcare[[#This Row],[Date of Admission]])</f>
        <v>11</v>
      </c>
    </row>
    <row r="2301" spans="1:20" x14ac:dyDescent="0.3">
      <c r="A2301" t="s">
        <v>26512</v>
      </c>
      <c r="B2301" t="s">
        <v>6652</v>
      </c>
      <c r="C2301">
        <v>21</v>
      </c>
      <c r="D2301" t="str">
        <f>IF(Raw_data_US_healthcare[[#This Row],[Age]]&lt;35,"Young",IF(Raw_data_US_healthcare[[#This Row],[Age]]&lt;60,"Middle","Senior"))</f>
        <v>Young</v>
      </c>
      <c r="E2301" t="s">
        <v>26</v>
      </c>
      <c r="F2301" t="s">
        <v>49</v>
      </c>
      <c r="G2301" t="s">
        <v>49</v>
      </c>
      <c r="H2301" t="s">
        <v>36</v>
      </c>
      <c r="I2301" s="2">
        <v>44700</v>
      </c>
      <c r="J2301" t="s">
        <v>6653</v>
      </c>
      <c r="K2301" t="s">
        <v>6654</v>
      </c>
      <c r="L2301" t="s">
        <v>52</v>
      </c>
      <c r="M2301">
        <v>2356.3427999999999</v>
      </c>
      <c r="N2301">
        <v>388</v>
      </c>
      <c r="O2301" t="s">
        <v>39</v>
      </c>
      <c r="P2301" t="s">
        <v>39</v>
      </c>
      <c r="Q2301" s="2">
        <v>44725</v>
      </c>
      <c r="R2301" t="s">
        <v>44</v>
      </c>
      <c r="S2301" t="s">
        <v>24</v>
      </c>
      <c r="T2301">
        <f>_xlfn.DAYS(Raw_data_US_healthcare[[#This Row],[Discharge Date]],Raw_data_US_healthcare[[#This Row],[Date of Admission]])</f>
        <v>25</v>
      </c>
    </row>
    <row r="2302" spans="1:20" x14ac:dyDescent="0.3">
      <c r="A2302" t="s">
        <v>26512</v>
      </c>
      <c r="B2302" t="s">
        <v>6655</v>
      </c>
      <c r="C2302">
        <v>75</v>
      </c>
      <c r="D2302" t="str">
        <f>IF(Raw_data_US_healthcare[[#This Row],[Age]]&lt;35,"Young",IF(Raw_data_US_healthcare[[#This Row],[Age]]&lt;60,"Middle","Senior"))</f>
        <v>Senior</v>
      </c>
      <c r="E2302" t="s">
        <v>26</v>
      </c>
      <c r="F2302" t="s">
        <v>17</v>
      </c>
      <c r="G2302" t="s">
        <v>17</v>
      </c>
      <c r="H2302" t="s">
        <v>26516</v>
      </c>
      <c r="I2302" s="2">
        <v>43967</v>
      </c>
      <c r="J2302" t="s">
        <v>6656</v>
      </c>
      <c r="K2302" t="s">
        <v>6657</v>
      </c>
      <c r="L2302" t="s">
        <v>21</v>
      </c>
      <c r="M2302">
        <v>30602.900799999999</v>
      </c>
      <c r="N2302">
        <v>219</v>
      </c>
      <c r="O2302" t="s">
        <v>43</v>
      </c>
      <c r="P2302" t="s">
        <v>43</v>
      </c>
      <c r="Q2302" s="2">
        <v>43979</v>
      </c>
      <c r="R2302" t="s">
        <v>48</v>
      </c>
      <c r="S2302" t="s">
        <v>33</v>
      </c>
      <c r="T2302">
        <f>_xlfn.DAYS(Raw_data_US_healthcare[[#This Row],[Discharge Date]],Raw_data_US_healthcare[[#This Row],[Date of Admission]])</f>
        <v>12</v>
      </c>
    </row>
    <row r="2303" spans="1:20" x14ac:dyDescent="0.3">
      <c r="A2303" t="s">
        <v>26512</v>
      </c>
      <c r="B2303" t="s">
        <v>6658</v>
      </c>
      <c r="C2303">
        <v>70</v>
      </c>
      <c r="D2303" t="str">
        <f>IF(Raw_data_US_healthcare[[#This Row],[Age]]&lt;35,"Young",IF(Raw_data_US_healthcare[[#This Row],[Age]]&lt;60,"Middle","Senior"))</f>
        <v>Senior</v>
      </c>
      <c r="E2303" t="s">
        <v>26</v>
      </c>
      <c r="F2303" t="s">
        <v>113</v>
      </c>
      <c r="G2303" t="s">
        <v>113</v>
      </c>
      <c r="H2303" t="s">
        <v>26514</v>
      </c>
      <c r="I2303" s="2">
        <v>43512</v>
      </c>
      <c r="J2303" t="s">
        <v>6659</v>
      </c>
      <c r="K2303" t="s">
        <v>6660</v>
      </c>
      <c r="L2303" t="s">
        <v>21</v>
      </c>
      <c r="M2303">
        <v>20136.281999999999</v>
      </c>
      <c r="N2303">
        <v>228</v>
      </c>
      <c r="O2303" t="s">
        <v>43</v>
      </c>
      <c r="P2303" t="s">
        <v>43</v>
      </c>
      <c r="Q2303" s="2">
        <v>43535</v>
      </c>
      <c r="R2303" t="s">
        <v>32</v>
      </c>
      <c r="S2303" t="s">
        <v>24</v>
      </c>
      <c r="T2303">
        <f>_xlfn.DAYS(Raw_data_US_healthcare[[#This Row],[Discharge Date]],Raw_data_US_healthcare[[#This Row],[Date of Admission]])</f>
        <v>23</v>
      </c>
    </row>
    <row r="2304" spans="1:20" x14ac:dyDescent="0.3">
      <c r="A2304" t="s">
        <v>26512</v>
      </c>
      <c r="B2304" t="s">
        <v>26542</v>
      </c>
      <c r="C2304">
        <v>36</v>
      </c>
      <c r="D2304" t="str">
        <f>IF(Raw_data_US_healthcare[[#This Row],[Age]]&lt;35,"Young",IF(Raw_data_US_healthcare[[#This Row],[Age]]&lt;60,"Middle","Senior"))</f>
        <v>Middle</v>
      </c>
      <c r="E2304" t="s">
        <v>26</v>
      </c>
      <c r="F2304" t="s">
        <v>113</v>
      </c>
      <c r="G2304" t="s">
        <v>113</v>
      </c>
      <c r="H2304" t="s">
        <v>26516</v>
      </c>
      <c r="I2304" s="2">
        <v>44317</v>
      </c>
      <c r="J2304" t="s">
        <v>4011</v>
      </c>
      <c r="K2304" t="s">
        <v>6661</v>
      </c>
      <c r="L2304" t="s">
        <v>31</v>
      </c>
      <c r="M2304">
        <v>23183.576099999998</v>
      </c>
      <c r="N2304">
        <v>208</v>
      </c>
      <c r="O2304" t="s">
        <v>43</v>
      </c>
      <c r="P2304" t="s">
        <v>43</v>
      </c>
      <c r="Q2304" s="2">
        <v>44345</v>
      </c>
      <c r="R2304" t="s">
        <v>48</v>
      </c>
      <c r="S2304" t="s">
        <v>24</v>
      </c>
      <c r="T2304">
        <f>_xlfn.DAYS(Raw_data_US_healthcare[[#This Row],[Discharge Date]],Raw_data_US_healthcare[[#This Row],[Date of Admission]])</f>
        <v>28</v>
      </c>
    </row>
    <row r="2305" spans="1:20" x14ac:dyDescent="0.3">
      <c r="A2305" t="s">
        <v>26511</v>
      </c>
      <c r="B2305" t="s">
        <v>6662</v>
      </c>
      <c r="C2305">
        <v>54</v>
      </c>
      <c r="D2305" t="str">
        <f>IF(Raw_data_US_healthcare[[#This Row],[Age]]&lt;35,"Young",IF(Raw_data_US_healthcare[[#This Row],[Age]]&lt;60,"Middle","Senior"))</f>
        <v>Middle</v>
      </c>
      <c r="E2305" t="s">
        <v>16</v>
      </c>
      <c r="F2305" t="s">
        <v>49</v>
      </c>
      <c r="G2305" t="s">
        <v>49</v>
      </c>
      <c r="H2305" t="s">
        <v>26514</v>
      </c>
      <c r="I2305" s="2">
        <v>44108</v>
      </c>
      <c r="J2305" t="s">
        <v>6663</v>
      </c>
      <c r="K2305" t="s">
        <v>6664</v>
      </c>
      <c r="L2305" t="s">
        <v>21</v>
      </c>
      <c r="M2305">
        <v>12960.328799999999</v>
      </c>
      <c r="N2305">
        <v>407</v>
      </c>
      <c r="O2305" t="s">
        <v>22</v>
      </c>
      <c r="P2305" t="s">
        <v>22</v>
      </c>
      <c r="Q2305" s="2">
        <v>44114</v>
      </c>
      <c r="R2305" t="s">
        <v>83</v>
      </c>
      <c r="S2305" t="s">
        <v>33</v>
      </c>
      <c r="T2305">
        <f>_xlfn.DAYS(Raw_data_US_healthcare[[#This Row],[Discharge Date]],Raw_data_US_healthcare[[#This Row],[Date of Admission]])</f>
        <v>6</v>
      </c>
    </row>
    <row r="2306" spans="1:20" x14ac:dyDescent="0.3">
      <c r="A2306" t="s">
        <v>26511</v>
      </c>
      <c r="B2306" t="s">
        <v>6665</v>
      </c>
      <c r="C2306">
        <v>37</v>
      </c>
      <c r="D2306" t="str">
        <f>IF(Raw_data_US_healthcare[[#This Row],[Age]]&lt;35,"Young",IF(Raw_data_US_healthcare[[#This Row],[Age]]&lt;60,"Middle","Senior"))</f>
        <v>Middle</v>
      </c>
      <c r="E2306" t="s">
        <v>16</v>
      </c>
      <c r="F2306" t="s">
        <v>49</v>
      </c>
      <c r="G2306" t="s">
        <v>49</v>
      </c>
      <c r="H2306" t="s">
        <v>26514</v>
      </c>
      <c r="I2306" s="2">
        <v>44418</v>
      </c>
      <c r="J2306" t="s">
        <v>6666</v>
      </c>
      <c r="K2306" t="s">
        <v>6667</v>
      </c>
      <c r="L2306" t="s">
        <v>60</v>
      </c>
      <c r="M2306">
        <v>20744.0579</v>
      </c>
      <c r="N2306">
        <v>490</v>
      </c>
      <c r="O2306" t="s">
        <v>43</v>
      </c>
      <c r="P2306" t="s">
        <v>43</v>
      </c>
      <c r="Q2306" s="2">
        <v>44438</v>
      </c>
      <c r="R2306" t="s">
        <v>23</v>
      </c>
      <c r="S2306" t="s">
        <v>45</v>
      </c>
      <c r="T2306">
        <f>_xlfn.DAYS(Raw_data_US_healthcare[[#This Row],[Discharge Date]],Raw_data_US_healthcare[[#This Row],[Date of Admission]])</f>
        <v>20</v>
      </c>
    </row>
    <row r="2307" spans="1:20" x14ac:dyDescent="0.3">
      <c r="A2307" t="s">
        <v>26511</v>
      </c>
      <c r="B2307" t="s">
        <v>6668</v>
      </c>
      <c r="C2307">
        <v>31</v>
      </c>
      <c r="D2307" t="str">
        <f>IF(Raw_data_US_healthcare[[#This Row],[Age]]&lt;35,"Young",IF(Raw_data_US_healthcare[[#This Row],[Age]]&lt;60,"Middle","Senior"))</f>
        <v>Young</v>
      </c>
      <c r="E2307" t="s">
        <v>16</v>
      </c>
      <c r="F2307" t="s">
        <v>35</v>
      </c>
      <c r="G2307" t="s">
        <v>35</v>
      </c>
      <c r="H2307" t="s">
        <v>26516</v>
      </c>
      <c r="I2307" s="2">
        <v>45113</v>
      </c>
      <c r="J2307" t="s">
        <v>6669</v>
      </c>
      <c r="K2307" t="s">
        <v>6670</v>
      </c>
      <c r="L2307" t="s">
        <v>56</v>
      </c>
      <c r="M2307">
        <v>2002.8352</v>
      </c>
      <c r="N2307">
        <v>367</v>
      </c>
      <c r="O2307" t="s">
        <v>43</v>
      </c>
      <c r="P2307" t="s">
        <v>43</v>
      </c>
      <c r="Q2307" s="2">
        <v>45131</v>
      </c>
      <c r="R2307" t="s">
        <v>32</v>
      </c>
      <c r="S2307" t="s">
        <v>45</v>
      </c>
      <c r="T2307">
        <f>_xlfn.DAYS(Raw_data_US_healthcare[[#This Row],[Discharge Date]],Raw_data_US_healthcare[[#This Row],[Date of Admission]])</f>
        <v>18</v>
      </c>
    </row>
    <row r="2308" spans="1:20" x14ac:dyDescent="0.3">
      <c r="A2308" t="s">
        <v>26511</v>
      </c>
      <c r="B2308" t="s">
        <v>6671</v>
      </c>
      <c r="C2308">
        <v>31</v>
      </c>
      <c r="D2308" t="str">
        <f>IF(Raw_data_US_healthcare[[#This Row],[Age]]&lt;35,"Young",IF(Raw_data_US_healthcare[[#This Row],[Age]]&lt;60,"Middle","Senior"))</f>
        <v>Young</v>
      </c>
      <c r="E2308" t="s">
        <v>16</v>
      </c>
      <c r="F2308" t="s">
        <v>49</v>
      </c>
      <c r="G2308" t="s">
        <v>49</v>
      </c>
      <c r="H2308" t="s">
        <v>36</v>
      </c>
      <c r="I2308" s="2">
        <v>43943</v>
      </c>
      <c r="J2308" t="s">
        <v>6672</v>
      </c>
      <c r="K2308" t="s">
        <v>6673</v>
      </c>
      <c r="L2308" t="s">
        <v>52</v>
      </c>
      <c r="M2308">
        <v>14466.088900000001</v>
      </c>
      <c r="N2308">
        <v>323</v>
      </c>
      <c r="O2308" t="s">
        <v>22</v>
      </c>
      <c r="P2308" t="s">
        <v>22</v>
      </c>
      <c r="Q2308" s="2">
        <v>43952</v>
      </c>
      <c r="R2308" t="s">
        <v>32</v>
      </c>
      <c r="S2308" t="s">
        <v>33</v>
      </c>
      <c r="T2308">
        <f>_xlfn.DAYS(Raw_data_US_healthcare[[#This Row],[Discharge Date]],Raw_data_US_healthcare[[#This Row],[Date of Admission]])</f>
        <v>9</v>
      </c>
    </row>
    <row r="2309" spans="1:20" x14ac:dyDescent="0.3">
      <c r="A2309" t="s">
        <v>26512</v>
      </c>
      <c r="B2309" t="s">
        <v>6674</v>
      </c>
      <c r="C2309">
        <v>85</v>
      </c>
      <c r="D2309" t="str">
        <f>IF(Raw_data_US_healthcare[[#This Row],[Age]]&lt;35,"Young",IF(Raw_data_US_healthcare[[#This Row],[Age]]&lt;60,"Middle","Senior"))</f>
        <v>Senior</v>
      </c>
      <c r="E2309" t="s">
        <v>26</v>
      </c>
      <c r="F2309" t="s">
        <v>17</v>
      </c>
      <c r="G2309" t="s">
        <v>17</v>
      </c>
      <c r="H2309" t="s">
        <v>69</v>
      </c>
      <c r="I2309" s="2">
        <v>45163</v>
      </c>
      <c r="J2309" t="s">
        <v>6675</v>
      </c>
      <c r="K2309" t="s">
        <v>6676</v>
      </c>
      <c r="L2309" t="s">
        <v>21</v>
      </c>
      <c r="M2309">
        <v>15542.1389</v>
      </c>
      <c r="N2309">
        <v>346</v>
      </c>
      <c r="O2309" t="s">
        <v>43</v>
      </c>
      <c r="P2309" t="s">
        <v>43</v>
      </c>
      <c r="Q2309" s="2">
        <v>45177</v>
      </c>
      <c r="R2309" t="s">
        <v>83</v>
      </c>
      <c r="S2309" t="s">
        <v>24</v>
      </c>
      <c r="T2309">
        <f>_xlfn.DAYS(Raw_data_US_healthcare[[#This Row],[Discharge Date]],Raw_data_US_healthcare[[#This Row],[Date of Admission]])</f>
        <v>14</v>
      </c>
    </row>
    <row r="2310" spans="1:20" x14ac:dyDescent="0.3">
      <c r="A2310" t="s">
        <v>26511</v>
      </c>
      <c r="B2310" t="s">
        <v>6677</v>
      </c>
      <c r="C2310">
        <v>35</v>
      </c>
      <c r="D2310" t="str">
        <f>IF(Raw_data_US_healthcare[[#This Row],[Age]]&lt;35,"Young",IF(Raw_data_US_healthcare[[#This Row],[Age]]&lt;60,"Middle","Senior"))</f>
        <v>Middle</v>
      </c>
      <c r="E2310" t="s">
        <v>16</v>
      </c>
      <c r="F2310" t="s">
        <v>228</v>
      </c>
      <c r="G2310" t="s">
        <v>228</v>
      </c>
      <c r="H2310" t="s">
        <v>69</v>
      </c>
      <c r="I2310" s="2">
        <v>44757</v>
      </c>
      <c r="J2310" t="s">
        <v>6678</v>
      </c>
      <c r="K2310" t="s">
        <v>6679</v>
      </c>
      <c r="L2310" t="s">
        <v>56</v>
      </c>
      <c r="M2310">
        <v>26866.1705</v>
      </c>
      <c r="N2310">
        <v>316</v>
      </c>
      <c r="O2310" t="s">
        <v>39</v>
      </c>
      <c r="P2310" t="s">
        <v>39</v>
      </c>
      <c r="Q2310" s="2">
        <v>44762</v>
      </c>
      <c r="R2310" t="s">
        <v>44</v>
      </c>
      <c r="S2310" t="s">
        <v>45</v>
      </c>
      <c r="T2310">
        <f>_xlfn.DAYS(Raw_data_US_healthcare[[#This Row],[Discharge Date]],Raw_data_US_healthcare[[#This Row],[Date of Admission]])</f>
        <v>5</v>
      </c>
    </row>
    <row r="2311" spans="1:20" x14ac:dyDescent="0.3">
      <c r="A2311" t="s">
        <v>26511</v>
      </c>
      <c r="B2311" t="s">
        <v>6680</v>
      </c>
      <c r="C2311">
        <v>47</v>
      </c>
      <c r="D2311" t="str">
        <f>IF(Raw_data_US_healthcare[[#This Row],[Age]]&lt;35,"Young",IF(Raw_data_US_healthcare[[#This Row],[Age]]&lt;60,"Middle","Senior"))</f>
        <v>Middle</v>
      </c>
      <c r="E2311" t="s">
        <v>16</v>
      </c>
      <c r="F2311" t="s">
        <v>35</v>
      </c>
      <c r="G2311" t="s">
        <v>35</v>
      </c>
      <c r="H2311" t="s">
        <v>26514</v>
      </c>
      <c r="I2311" s="2">
        <v>44918</v>
      </c>
      <c r="J2311" t="s">
        <v>6681</v>
      </c>
      <c r="K2311" t="s">
        <v>6682</v>
      </c>
      <c r="L2311" t="s">
        <v>31</v>
      </c>
      <c r="M2311">
        <v>24795.746299999999</v>
      </c>
      <c r="N2311">
        <v>396</v>
      </c>
      <c r="O2311" t="s">
        <v>43</v>
      </c>
      <c r="P2311" t="s">
        <v>43</v>
      </c>
      <c r="Q2311" s="2">
        <v>44942</v>
      </c>
      <c r="R2311" t="s">
        <v>48</v>
      </c>
      <c r="S2311" t="s">
        <v>33</v>
      </c>
      <c r="T2311">
        <f>_xlfn.DAYS(Raw_data_US_healthcare[[#This Row],[Discharge Date]],Raw_data_US_healthcare[[#This Row],[Date of Admission]])</f>
        <v>24</v>
      </c>
    </row>
    <row r="2312" spans="1:20" x14ac:dyDescent="0.3">
      <c r="A2312" t="s">
        <v>26511</v>
      </c>
      <c r="B2312" t="s">
        <v>6683</v>
      </c>
      <c r="C2312">
        <v>71</v>
      </c>
      <c r="D2312" t="str">
        <f>IF(Raw_data_US_healthcare[[#This Row],[Age]]&lt;35,"Young",IF(Raw_data_US_healthcare[[#This Row],[Age]]&lt;60,"Middle","Senior"))</f>
        <v>Senior</v>
      </c>
      <c r="E2312" t="s">
        <v>16</v>
      </c>
      <c r="F2312" t="s">
        <v>62</v>
      </c>
      <c r="G2312" t="s">
        <v>62</v>
      </c>
      <c r="H2312" t="s">
        <v>26516</v>
      </c>
      <c r="I2312" s="2">
        <v>44316</v>
      </c>
      <c r="J2312" t="s">
        <v>6684</v>
      </c>
      <c r="K2312" t="s">
        <v>6685</v>
      </c>
      <c r="L2312" t="s">
        <v>21</v>
      </c>
      <c r="M2312">
        <v>31061.288</v>
      </c>
      <c r="N2312">
        <v>427</v>
      </c>
      <c r="O2312" t="s">
        <v>39</v>
      </c>
      <c r="P2312" t="s">
        <v>39</v>
      </c>
      <c r="Q2312" s="2">
        <v>44326</v>
      </c>
      <c r="R2312" t="s">
        <v>23</v>
      </c>
      <c r="S2312" t="s">
        <v>24</v>
      </c>
      <c r="T2312">
        <f>_xlfn.DAYS(Raw_data_US_healthcare[[#This Row],[Discharge Date]],Raw_data_US_healthcare[[#This Row],[Date of Admission]])</f>
        <v>10</v>
      </c>
    </row>
    <row r="2313" spans="1:20" x14ac:dyDescent="0.3">
      <c r="A2313" t="s">
        <v>26512</v>
      </c>
      <c r="B2313" t="s">
        <v>6686</v>
      </c>
      <c r="C2313">
        <v>45</v>
      </c>
      <c r="D2313" t="str">
        <f>IF(Raw_data_US_healthcare[[#This Row],[Age]]&lt;35,"Young",IF(Raw_data_US_healthcare[[#This Row],[Age]]&lt;60,"Middle","Senior"))</f>
        <v>Middle</v>
      </c>
      <c r="E2313" t="s">
        <v>26</v>
      </c>
      <c r="F2313" t="s">
        <v>62</v>
      </c>
      <c r="G2313" t="s">
        <v>62</v>
      </c>
      <c r="H2313" t="s">
        <v>28</v>
      </c>
      <c r="I2313" s="2">
        <v>44091</v>
      </c>
      <c r="J2313" t="s">
        <v>6687</v>
      </c>
      <c r="K2313" t="s">
        <v>6688</v>
      </c>
      <c r="L2313" t="s">
        <v>21</v>
      </c>
      <c r="M2313">
        <v>30781.363700000002</v>
      </c>
      <c r="N2313">
        <v>118</v>
      </c>
      <c r="O2313" t="s">
        <v>39</v>
      </c>
      <c r="P2313" t="s">
        <v>39</v>
      </c>
      <c r="Q2313" s="2">
        <v>44101</v>
      </c>
      <c r="R2313" t="s">
        <v>32</v>
      </c>
      <c r="S2313" t="s">
        <v>33</v>
      </c>
      <c r="T2313">
        <f>_xlfn.DAYS(Raw_data_US_healthcare[[#This Row],[Discharge Date]],Raw_data_US_healthcare[[#This Row],[Date of Admission]])</f>
        <v>10</v>
      </c>
    </row>
    <row r="2314" spans="1:20" x14ac:dyDescent="0.3">
      <c r="A2314" t="s">
        <v>26512</v>
      </c>
      <c r="B2314" t="s">
        <v>6689</v>
      </c>
      <c r="C2314">
        <v>75</v>
      </c>
      <c r="D2314" t="str">
        <f>IF(Raw_data_US_healthcare[[#This Row],[Age]]&lt;35,"Young",IF(Raw_data_US_healthcare[[#This Row],[Age]]&lt;60,"Middle","Senior"))</f>
        <v>Senior</v>
      </c>
      <c r="E2314" t="s">
        <v>26</v>
      </c>
      <c r="F2314" t="s">
        <v>88</v>
      </c>
      <c r="G2314" t="s">
        <v>88</v>
      </c>
      <c r="H2314" t="s">
        <v>26516</v>
      </c>
      <c r="I2314" s="2">
        <v>43763</v>
      </c>
      <c r="J2314" t="s">
        <v>6690</v>
      </c>
      <c r="K2314" t="s">
        <v>6691</v>
      </c>
      <c r="L2314" t="s">
        <v>21</v>
      </c>
      <c r="M2314">
        <v>11764.5774</v>
      </c>
      <c r="N2314">
        <v>460</v>
      </c>
      <c r="O2314" t="s">
        <v>39</v>
      </c>
      <c r="P2314" t="s">
        <v>39</v>
      </c>
      <c r="Q2314" s="2">
        <v>43777</v>
      </c>
      <c r="R2314" t="s">
        <v>23</v>
      </c>
      <c r="S2314" t="s">
        <v>45</v>
      </c>
      <c r="T2314">
        <f>_xlfn.DAYS(Raw_data_US_healthcare[[#This Row],[Discharge Date]],Raw_data_US_healthcare[[#This Row],[Date of Admission]])</f>
        <v>14</v>
      </c>
    </row>
    <row r="2315" spans="1:20" x14ac:dyDescent="0.3">
      <c r="A2315" t="s">
        <v>26512</v>
      </c>
      <c r="B2315" t="s">
        <v>6692</v>
      </c>
      <c r="C2315">
        <v>24</v>
      </c>
      <c r="D2315" t="str">
        <f>IF(Raw_data_US_healthcare[[#This Row],[Age]]&lt;35,"Young",IF(Raw_data_US_healthcare[[#This Row],[Age]]&lt;60,"Middle","Senior"))</f>
        <v>Young</v>
      </c>
      <c r="E2315" t="s">
        <v>26</v>
      </c>
      <c r="F2315" t="s">
        <v>113</v>
      </c>
      <c r="G2315" t="s">
        <v>113</v>
      </c>
      <c r="H2315" t="s">
        <v>26514</v>
      </c>
      <c r="I2315" s="2">
        <v>44026</v>
      </c>
      <c r="J2315" t="s">
        <v>6693</v>
      </c>
      <c r="K2315" t="s">
        <v>6694</v>
      </c>
      <c r="L2315" t="s">
        <v>56</v>
      </c>
      <c r="M2315">
        <v>14344.6468</v>
      </c>
      <c r="N2315">
        <v>498</v>
      </c>
      <c r="O2315" t="s">
        <v>39</v>
      </c>
      <c r="P2315" t="s">
        <v>39</v>
      </c>
      <c r="Q2315" s="2">
        <v>44041</v>
      </c>
      <c r="R2315" t="s">
        <v>23</v>
      </c>
      <c r="S2315" t="s">
        <v>45</v>
      </c>
      <c r="T2315">
        <f>_xlfn.DAYS(Raw_data_US_healthcare[[#This Row],[Discharge Date]],Raw_data_US_healthcare[[#This Row],[Date of Admission]])</f>
        <v>15</v>
      </c>
    </row>
    <row r="2316" spans="1:20" x14ac:dyDescent="0.3">
      <c r="A2316" t="s">
        <v>26512</v>
      </c>
      <c r="B2316" t="s">
        <v>6695</v>
      </c>
      <c r="C2316">
        <v>79</v>
      </c>
      <c r="D2316" t="str">
        <f>IF(Raw_data_US_healthcare[[#This Row],[Age]]&lt;35,"Young",IF(Raw_data_US_healthcare[[#This Row],[Age]]&lt;60,"Middle","Senior"))</f>
        <v>Senior</v>
      </c>
      <c r="E2316" t="s">
        <v>26</v>
      </c>
      <c r="F2316" t="s">
        <v>88</v>
      </c>
      <c r="G2316" t="s">
        <v>88</v>
      </c>
      <c r="H2316" t="s">
        <v>26514</v>
      </c>
      <c r="I2316" s="2">
        <v>44560</v>
      </c>
      <c r="J2316" t="s">
        <v>6696</v>
      </c>
      <c r="K2316" t="s">
        <v>6697</v>
      </c>
      <c r="L2316" t="s">
        <v>21</v>
      </c>
      <c r="M2316">
        <v>3107.2797999999998</v>
      </c>
      <c r="N2316">
        <v>104</v>
      </c>
      <c r="O2316" t="s">
        <v>43</v>
      </c>
      <c r="P2316" t="s">
        <v>43</v>
      </c>
      <c r="Q2316" s="2">
        <v>44582</v>
      </c>
      <c r="R2316" t="s">
        <v>83</v>
      </c>
      <c r="S2316" t="s">
        <v>24</v>
      </c>
      <c r="T2316">
        <f>_xlfn.DAYS(Raw_data_US_healthcare[[#This Row],[Discharge Date]],Raw_data_US_healthcare[[#This Row],[Date of Admission]])</f>
        <v>22</v>
      </c>
    </row>
    <row r="2317" spans="1:20" x14ac:dyDescent="0.3">
      <c r="A2317" t="s">
        <v>26511</v>
      </c>
      <c r="B2317" t="s">
        <v>6698</v>
      </c>
      <c r="C2317">
        <v>83</v>
      </c>
      <c r="D2317" t="str">
        <f>IF(Raw_data_US_healthcare[[#This Row],[Age]]&lt;35,"Young",IF(Raw_data_US_healthcare[[#This Row],[Age]]&lt;60,"Middle","Senior"))</f>
        <v>Senior</v>
      </c>
      <c r="E2317" t="s">
        <v>16</v>
      </c>
      <c r="F2317" t="s">
        <v>49</v>
      </c>
      <c r="G2317" t="s">
        <v>49</v>
      </c>
      <c r="H2317" t="s">
        <v>26516</v>
      </c>
      <c r="I2317" s="2">
        <v>44447</v>
      </c>
      <c r="J2317" t="s">
        <v>6699</v>
      </c>
      <c r="K2317" t="s">
        <v>6700</v>
      </c>
      <c r="L2317" t="s">
        <v>21</v>
      </c>
      <c r="M2317">
        <v>32899.233</v>
      </c>
      <c r="N2317">
        <v>321</v>
      </c>
      <c r="O2317" t="s">
        <v>43</v>
      </c>
      <c r="P2317" t="s">
        <v>43</v>
      </c>
      <c r="Q2317" s="2">
        <v>44463</v>
      </c>
      <c r="R2317" t="s">
        <v>48</v>
      </c>
      <c r="S2317" t="s">
        <v>45</v>
      </c>
      <c r="T2317">
        <f>_xlfn.DAYS(Raw_data_US_healthcare[[#This Row],[Discharge Date]],Raw_data_US_healthcare[[#This Row],[Date of Admission]])</f>
        <v>16</v>
      </c>
    </row>
    <row r="2318" spans="1:20" x14ac:dyDescent="0.3">
      <c r="A2318" t="s">
        <v>26511</v>
      </c>
      <c r="B2318" t="s">
        <v>6701</v>
      </c>
      <c r="C2318">
        <v>55</v>
      </c>
      <c r="D2318" t="str">
        <f>IF(Raw_data_US_healthcare[[#This Row],[Age]]&lt;35,"Young",IF(Raw_data_US_healthcare[[#This Row],[Age]]&lt;60,"Middle","Senior"))</f>
        <v>Middle</v>
      </c>
      <c r="E2318" t="s">
        <v>16</v>
      </c>
      <c r="F2318" t="s">
        <v>88</v>
      </c>
      <c r="G2318" t="s">
        <v>88</v>
      </c>
      <c r="H2318" t="s">
        <v>28</v>
      </c>
      <c r="I2318" s="2">
        <v>45057</v>
      </c>
      <c r="J2318" t="s">
        <v>6702</v>
      </c>
      <c r="K2318" t="s">
        <v>6703</v>
      </c>
      <c r="L2318" t="s">
        <v>21</v>
      </c>
      <c r="M2318">
        <v>44063.7425</v>
      </c>
      <c r="N2318">
        <v>405</v>
      </c>
      <c r="O2318" t="s">
        <v>43</v>
      </c>
      <c r="P2318" t="s">
        <v>43</v>
      </c>
      <c r="Q2318" s="2">
        <v>45071</v>
      </c>
      <c r="R2318" t="s">
        <v>32</v>
      </c>
      <c r="S2318" t="s">
        <v>24</v>
      </c>
      <c r="T2318">
        <f>_xlfn.DAYS(Raw_data_US_healthcare[[#This Row],[Discharge Date]],Raw_data_US_healthcare[[#This Row],[Date of Admission]])</f>
        <v>14</v>
      </c>
    </row>
    <row r="2319" spans="1:20" x14ac:dyDescent="0.3">
      <c r="A2319" t="s">
        <v>26512</v>
      </c>
      <c r="B2319" t="s">
        <v>6704</v>
      </c>
      <c r="C2319">
        <v>75</v>
      </c>
      <c r="D2319" t="str">
        <f>IF(Raw_data_US_healthcare[[#This Row],[Age]]&lt;35,"Young",IF(Raw_data_US_healthcare[[#This Row],[Age]]&lt;60,"Middle","Senior"))</f>
        <v>Senior</v>
      </c>
      <c r="E2319" t="s">
        <v>26</v>
      </c>
      <c r="F2319" t="s">
        <v>113</v>
      </c>
      <c r="G2319" t="s">
        <v>113</v>
      </c>
      <c r="H2319" t="s">
        <v>26516</v>
      </c>
      <c r="I2319" s="2">
        <v>43514</v>
      </c>
      <c r="J2319" t="s">
        <v>6705</v>
      </c>
      <c r="K2319" t="s">
        <v>6706</v>
      </c>
      <c r="L2319" t="s">
        <v>21</v>
      </c>
      <c r="M2319">
        <v>4601.0688</v>
      </c>
      <c r="N2319">
        <v>362</v>
      </c>
      <c r="O2319" t="s">
        <v>39</v>
      </c>
      <c r="P2319" t="s">
        <v>39</v>
      </c>
      <c r="Q2319" s="2">
        <v>43523</v>
      </c>
      <c r="R2319" t="s">
        <v>44</v>
      </c>
      <c r="S2319" t="s">
        <v>24</v>
      </c>
      <c r="T2319">
        <f>_xlfn.DAYS(Raw_data_US_healthcare[[#This Row],[Discharge Date]],Raw_data_US_healthcare[[#This Row],[Date of Admission]])</f>
        <v>9</v>
      </c>
    </row>
    <row r="2320" spans="1:20" x14ac:dyDescent="0.3">
      <c r="A2320" t="s">
        <v>26511</v>
      </c>
      <c r="B2320" t="s">
        <v>6707</v>
      </c>
      <c r="C2320">
        <v>71</v>
      </c>
      <c r="D2320" t="str">
        <f>IF(Raw_data_US_healthcare[[#This Row],[Age]]&lt;35,"Young",IF(Raw_data_US_healthcare[[#This Row],[Age]]&lt;60,"Middle","Senior"))</f>
        <v>Senior</v>
      </c>
      <c r="E2320" t="s">
        <v>16</v>
      </c>
      <c r="F2320" t="s">
        <v>88</v>
      </c>
      <c r="G2320" t="s">
        <v>88</v>
      </c>
      <c r="H2320" t="s">
        <v>26516</v>
      </c>
      <c r="I2320" s="2">
        <v>44146</v>
      </c>
      <c r="J2320" t="s">
        <v>6708</v>
      </c>
      <c r="K2320" t="s">
        <v>6709</v>
      </c>
      <c r="L2320" t="s">
        <v>21</v>
      </c>
      <c r="M2320">
        <v>13071.311400000001</v>
      </c>
      <c r="N2320">
        <v>281</v>
      </c>
      <c r="O2320" t="s">
        <v>43</v>
      </c>
      <c r="P2320" t="s">
        <v>43</v>
      </c>
      <c r="Q2320" s="2">
        <v>44159</v>
      </c>
      <c r="R2320" t="s">
        <v>48</v>
      </c>
      <c r="S2320" t="s">
        <v>24</v>
      </c>
      <c r="T2320">
        <f>_xlfn.DAYS(Raw_data_US_healthcare[[#This Row],[Discharge Date]],Raw_data_US_healthcare[[#This Row],[Date of Admission]])</f>
        <v>13</v>
      </c>
    </row>
    <row r="2321" spans="1:20" x14ac:dyDescent="0.3">
      <c r="A2321" t="s">
        <v>26512</v>
      </c>
      <c r="B2321" t="s">
        <v>6710</v>
      </c>
      <c r="C2321">
        <v>70</v>
      </c>
      <c r="D2321" t="str">
        <f>IF(Raw_data_US_healthcare[[#This Row],[Age]]&lt;35,"Young",IF(Raw_data_US_healthcare[[#This Row],[Age]]&lt;60,"Middle","Senior"))</f>
        <v>Senior</v>
      </c>
      <c r="E2321" t="s">
        <v>26</v>
      </c>
      <c r="F2321" t="s">
        <v>35</v>
      </c>
      <c r="G2321" t="s">
        <v>35</v>
      </c>
      <c r="H2321" t="s">
        <v>28</v>
      </c>
      <c r="I2321" s="2">
        <v>44753</v>
      </c>
      <c r="J2321" t="s">
        <v>6711</v>
      </c>
      <c r="K2321" t="s">
        <v>6712</v>
      </c>
      <c r="L2321" t="s">
        <v>21</v>
      </c>
      <c r="M2321">
        <v>31748.331399999999</v>
      </c>
      <c r="N2321">
        <v>140</v>
      </c>
      <c r="O2321" t="s">
        <v>43</v>
      </c>
      <c r="P2321" t="s">
        <v>43</v>
      </c>
      <c r="Q2321" s="2">
        <v>44759</v>
      </c>
      <c r="R2321" t="s">
        <v>23</v>
      </c>
      <c r="S2321" t="s">
        <v>33</v>
      </c>
      <c r="T2321">
        <f>_xlfn.DAYS(Raw_data_US_healthcare[[#This Row],[Discharge Date]],Raw_data_US_healthcare[[#This Row],[Date of Admission]])</f>
        <v>6</v>
      </c>
    </row>
    <row r="2322" spans="1:20" x14ac:dyDescent="0.3">
      <c r="A2322" t="s">
        <v>26511</v>
      </c>
      <c r="B2322" t="s">
        <v>6713</v>
      </c>
      <c r="C2322">
        <v>53</v>
      </c>
      <c r="D2322" t="str">
        <f>IF(Raw_data_US_healthcare[[#This Row],[Age]]&lt;35,"Young",IF(Raw_data_US_healthcare[[#This Row],[Age]]&lt;60,"Middle","Senior"))</f>
        <v>Middle</v>
      </c>
      <c r="E2322" t="s">
        <v>16</v>
      </c>
      <c r="F2322" t="s">
        <v>49</v>
      </c>
      <c r="G2322" t="s">
        <v>49</v>
      </c>
      <c r="H2322" t="s">
        <v>36</v>
      </c>
      <c r="I2322" s="2">
        <v>45092</v>
      </c>
      <c r="J2322" t="s">
        <v>6714</v>
      </c>
      <c r="K2322" t="s">
        <v>6269</v>
      </c>
      <c r="L2322" t="s">
        <v>60</v>
      </c>
      <c r="M2322">
        <v>486.76389999999998</v>
      </c>
      <c r="N2322">
        <v>283</v>
      </c>
      <c r="O2322" t="s">
        <v>22</v>
      </c>
      <c r="P2322" t="s">
        <v>22</v>
      </c>
      <c r="Q2322" s="2">
        <v>45094</v>
      </c>
      <c r="R2322" t="s">
        <v>48</v>
      </c>
      <c r="S2322" t="s">
        <v>24</v>
      </c>
      <c r="T2322">
        <f>_xlfn.DAYS(Raw_data_US_healthcare[[#This Row],[Discharge Date]],Raw_data_US_healthcare[[#This Row],[Date of Admission]])</f>
        <v>2</v>
      </c>
    </row>
    <row r="2323" spans="1:20" x14ac:dyDescent="0.3">
      <c r="A2323" t="s">
        <v>26511</v>
      </c>
      <c r="B2323" t="s">
        <v>6715</v>
      </c>
      <c r="C2323">
        <v>31</v>
      </c>
      <c r="D2323" t="str">
        <f>IF(Raw_data_US_healthcare[[#This Row],[Age]]&lt;35,"Young",IF(Raw_data_US_healthcare[[#This Row],[Age]]&lt;60,"Middle","Senior"))</f>
        <v>Young</v>
      </c>
      <c r="E2323" t="s">
        <v>16</v>
      </c>
      <c r="F2323" t="s">
        <v>113</v>
      </c>
      <c r="G2323" t="s">
        <v>113</v>
      </c>
      <c r="H2323" t="s">
        <v>28</v>
      </c>
      <c r="I2323" s="2">
        <v>44434</v>
      </c>
      <c r="J2323" t="s">
        <v>6716</v>
      </c>
      <c r="K2323" t="s">
        <v>6717</v>
      </c>
      <c r="L2323" t="s">
        <v>52</v>
      </c>
      <c r="M2323">
        <v>25641.962299999999</v>
      </c>
      <c r="N2323">
        <v>143</v>
      </c>
      <c r="O2323" t="s">
        <v>43</v>
      </c>
      <c r="P2323" t="s">
        <v>43</v>
      </c>
      <c r="Q2323" s="2">
        <v>44443</v>
      </c>
      <c r="R2323" t="s">
        <v>32</v>
      </c>
      <c r="S2323" t="s">
        <v>33</v>
      </c>
      <c r="T2323">
        <f>_xlfn.DAYS(Raw_data_US_healthcare[[#This Row],[Discharge Date]],Raw_data_US_healthcare[[#This Row],[Date of Admission]])</f>
        <v>9</v>
      </c>
    </row>
    <row r="2324" spans="1:20" x14ac:dyDescent="0.3">
      <c r="A2324" t="s">
        <v>26512</v>
      </c>
      <c r="B2324" t="s">
        <v>6718</v>
      </c>
      <c r="C2324">
        <v>39</v>
      </c>
      <c r="D2324" t="str">
        <f>IF(Raw_data_US_healthcare[[#This Row],[Age]]&lt;35,"Young",IF(Raw_data_US_healthcare[[#This Row],[Age]]&lt;60,"Middle","Senior"))</f>
        <v>Middle</v>
      </c>
      <c r="E2324" t="s">
        <v>26</v>
      </c>
      <c r="F2324" t="s">
        <v>62</v>
      </c>
      <c r="G2324" t="s">
        <v>62</v>
      </c>
      <c r="H2324" t="s">
        <v>69</v>
      </c>
      <c r="I2324" s="2">
        <v>44115</v>
      </c>
      <c r="J2324" t="s">
        <v>6719</v>
      </c>
      <c r="K2324" t="s">
        <v>6720</v>
      </c>
      <c r="L2324" t="s">
        <v>52</v>
      </c>
      <c r="M2324">
        <v>65692.350699999995</v>
      </c>
      <c r="N2324">
        <v>374</v>
      </c>
      <c r="O2324" t="s">
        <v>39</v>
      </c>
      <c r="P2324" t="s">
        <v>39</v>
      </c>
      <c r="Q2324" s="2">
        <v>44138</v>
      </c>
      <c r="R2324" t="s">
        <v>83</v>
      </c>
      <c r="S2324" t="s">
        <v>24</v>
      </c>
      <c r="T2324">
        <f>_xlfn.DAYS(Raw_data_US_healthcare[[#This Row],[Discharge Date]],Raw_data_US_healthcare[[#This Row],[Date of Admission]])</f>
        <v>23</v>
      </c>
    </row>
    <row r="2325" spans="1:20" x14ac:dyDescent="0.3">
      <c r="A2325" t="s">
        <v>26512</v>
      </c>
      <c r="B2325" t="s">
        <v>6721</v>
      </c>
      <c r="C2325">
        <v>45</v>
      </c>
      <c r="D2325" t="str">
        <f>IF(Raw_data_US_healthcare[[#This Row],[Age]]&lt;35,"Young",IF(Raw_data_US_healthcare[[#This Row],[Age]]&lt;60,"Middle","Senior"))</f>
        <v>Middle</v>
      </c>
      <c r="E2325" t="s">
        <v>26</v>
      </c>
      <c r="F2325" t="s">
        <v>27</v>
      </c>
      <c r="G2325" t="s">
        <v>27</v>
      </c>
      <c r="H2325" t="s">
        <v>36</v>
      </c>
      <c r="I2325" s="2">
        <v>43820</v>
      </c>
      <c r="J2325" t="s">
        <v>6722</v>
      </c>
      <c r="K2325" t="s">
        <v>6723</v>
      </c>
      <c r="L2325" t="s">
        <v>56</v>
      </c>
      <c r="M2325">
        <v>14678.9936</v>
      </c>
      <c r="N2325">
        <v>216</v>
      </c>
      <c r="O2325" t="s">
        <v>22</v>
      </c>
      <c r="P2325" t="s">
        <v>22</v>
      </c>
      <c r="Q2325" s="2">
        <v>43837</v>
      </c>
      <c r="R2325" t="s">
        <v>44</v>
      </c>
      <c r="S2325" t="s">
        <v>45</v>
      </c>
      <c r="T2325">
        <f>_xlfn.DAYS(Raw_data_US_healthcare[[#This Row],[Discharge Date]],Raw_data_US_healthcare[[#This Row],[Date of Admission]])</f>
        <v>17</v>
      </c>
    </row>
    <row r="2326" spans="1:20" x14ac:dyDescent="0.3">
      <c r="A2326" t="s">
        <v>26512</v>
      </c>
      <c r="B2326" t="s">
        <v>6724</v>
      </c>
      <c r="C2326">
        <v>41</v>
      </c>
      <c r="D2326" t="str">
        <f>IF(Raw_data_US_healthcare[[#This Row],[Age]]&lt;35,"Young",IF(Raw_data_US_healthcare[[#This Row],[Age]]&lt;60,"Middle","Senior"))</f>
        <v>Middle</v>
      </c>
      <c r="E2326" t="s">
        <v>26</v>
      </c>
      <c r="F2326" t="s">
        <v>17</v>
      </c>
      <c r="G2326" t="s">
        <v>17</v>
      </c>
      <c r="H2326" t="s">
        <v>36</v>
      </c>
      <c r="I2326" s="2">
        <v>44413</v>
      </c>
      <c r="J2326" t="s">
        <v>6725</v>
      </c>
      <c r="K2326" t="s">
        <v>6726</v>
      </c>
      <c r="L2326" t="s">
        <v>52</v>
      </c>
      <c r="M2326">
        <v>5918.9492</v>
      </c>
      <c r="N2326">
        <v>396</v>
      </c>
      <c r="O2326" t="s">
        <v>22</v>
      </c>
      <c r="P2326" t="s">
        <v>22</v>
      </c>
      <c r="Q2326" s="2">
        <v>44418</v>
      </c>
      <c r="R2326" t="s">
        <v>48</v>
      </c>
      <c r="S2326" t="s">
        <v>45</v>
      </c>
      <c r="T2326">
        <f>_xlfn.DAYS(Raw_data_US_healthcare[[#This Row],[Discharge Date]],Raw_data_US_healthcare[[#This Row],[Date of Admission]])</f>
        <v>5</v>
      </c>
    </row>
    <row r="2327" spans="1:20" x14ac:dyDescent="0.3">
      <c r="A2327" t="s">
        <v>26511</v>
      </c>
      <c r="B2327" t="s">
        <v>6727</v>
      </c>
      <c r="C2327">
        <v>58</v>
      </c>
      <c r="D2327" t="str">
        <f>IF(Raw_data_US_healthcare[[#This Row],[Age]]&lt;35,"Young",IF(Raw_data_US_healthcare[[#This Row],[Age]]&lt;60,"Middle","Senior"))</f>
        <v>Middle</v>
      </c>
      <c r="E2327" t="s">
        <v>16</v>
      </c>
      <c r="F2327" t="s">
        <v>113</v>
      </c>
      <c r="G2327" t="s">
        <v>113</v>
      </c>
      <c r="H2327" t="s">
        <v>36</v>
      </c>
      <c r="I2327" s="2">
        <v>43419</v>
      </c>
      <c r="J2327" t="s">
        <v>6728</v>
      </c>
      <c r="K2327" t="s">
        <v>6729</v>
      </c>
      <c r="L2327" t="s">
        <v>31</v>
      </c>
      <c r="M2327">
        <v>6046.7385999999997</v>
      </c>
      <c r="N2327">
        <v>383</v>
      </c>
      <c r="O2327" t="s">
        <v>22</v>
      </c>
      <c r="P2327" t="s">
        <v>22</v>
      </c>
      <c r="Q2327" s="2">
        <v>43424</v>
      </c>
      <c r="R2327" t="s">
        <v>48</v>
      </c>
      <c r="S2327" t="s">
        <v>45</v>
      </c>
      <c r="T2327">
        <f>_xlfn.DAYS(Raw_data_US_healthcare[[#This Row],[Discharge Date]],Raw_data_US_healthcare[[#This Row],[Date of Admission]])</f>
        <v>5</v>
      </c>
    </row>
    <row r="2328" spans="1:20" x14ac:dyDescent="0.3">
      <c r="A2328" t="s">
        <v>26511</v>
      </c>
      <c r="B2328" t="s">
        <v>648</v>
      </c>
      <c r="C2328">
        <v>76</v>
      </c>
      <c r="D2328" t="str">
        <f>IF(Raw_data_US_healthcare[[#This Row],[Age]]&lt;35,"Young",IF(Raw_data_US_healthcare[[#This Row],[Age]]&lt;60,"Middle","Senior"))</f>
        <v>Senior</v>
      </c>
      <c r="E2328" t="s">
        <v>16</v>
      </c>
      <c r="F2328" t="s">
        <v>27</v>
      </c>
      <c r="G2328" t="s">
        <v>27</v>
      </c>
      <c r="H2328" t="s">
        <v>28</v>
      </c>
      <c r="I2328" s="2">
        <v>44151</v>
      </c>
      <c r="J2328" t="s">
        <v>6730</v>
      </c>
      <c r="K2328" t="s">
        <v>1520</v>
      </c>
      <c r="L2328" t="s">
        <v>21</v>
      </c>
      <c r="M2328">
        <v>43770.856399999997</v>
      </c>
      <c r="N2328">
        <v>352</v>
      </c>
      <c r="O2328" t="s">
        <v>43</v>
      </c>
      <c r="P2328" t="s">
        <v>43</v>
      </c>
      <c r="Q2328" s="2">
        <v>44171</v>
      </c>
      <c r="R2328" t="s">
        <v>83</v>
      </c>
      <c r="S2328" t="s">
        <v>33</v>
      </c>
      <c r="T2328">
        <f>_xlfn.DAYS(Raw_data_US_healthcare[[#This Row],[Discharge Date]],Raw_data_US_healthcare[[#This Row],[Date of Admission]])</f>
        <v>20</v>
      </c>
    </row>
    <row r="2329" spans="1:20" x14ac:dyDescent="0.3">
      <c r="A2329" t="s">
        <v>26511</v>
      </c>
      <c r="B2329" t="s">
        <v>6731</v>
      </c>
      <c r="C2329">
        <v>21</v>
      </c>
      <c r="D2329" t="str">
        <f>IF(Raw_data_US_healthcare[[#This Row],[Age]]&lt;35,"Young",IF(Raw_data_US_healthcare[[#This Row],[Age]]&lt;60,"Middle","Senior"))</f>
        <v>Young</v>
      </c>
      <c r="E2329" t="s">
        <v>16</v>
      </c>
      <c r="F2329" t="s">
        <v>17</v>
      </c>
      <c r="G2329" t="s">
        <v>17</v>
      </c>
      <c r="H2329" t="s">
        <v>28</v>
      </c>
      <c r="I2329" s="2">
        <v>43875</v>
      </c>
      <c r="J2329" t="s">
        <v>6732</v>
      </c>
      <c r="K2329" t="s">
        <v>6733</v>
      </c>
      <c r="L2329" t="s">
        <v>31</v>
      </c>
      <c r="M2329">
        <v>23124.980100000001</v>
      </c>
      <c r="N2329">
        <v>432</v>
      </c>
      <c r="O2329" t="s">
        <v>39</v>
      </c>
      <c r="P2329" t="s">
        <v>39</v>
      </c>
      <c r="Q2329" s="2">
        <v>43880</v>
      </c>
      <c r="R2329" t="s">
        <v>32</v>
      </c>
      <c r="S2329" t="s">
        <v>24</v>
      </c>
      <c r="T2329">
        <f>_xlfn.DAYS(Raw_data_US_healthcare[[#This Row],[Discharge Date]],Raw_data_US_healthcare[[#This Row],[Date of Admission]])</f>
        <v>5</v>
      </c>
    </row>
    <row r="2330" spans="1:20" x14ac:dyDescent="0.3">
      <c r="A2330" t="s">
        <v>26512</v>
      </c>
      <c r="B2330" t="s">
        <v>6734</v>
      </c>
      <c r="C2330">
        <v>26</v>
      </c>
      <c r="D2330" t="str">
        <f>IF(Raw_data_US_healthcare[[#This Row],[Age]]&lt;35,"Young",IF(Raw_data_US_healthcare[[#This Row],[Age]]&lt;60,"Middle","Senior"))</f>
        <v>Young</v>
      </c>
      <c r="E2330" t="s">
        <v>26</v>
      </c>
      <c r="F2330" t="s">
        <v>27</v>
      </c>
      <c r="G2330" t="s">
        <v>27</v>
      </c>
      <c r="H2330" t="s">
        <v>18</v>
      </c>
      <c r="I2330" s="2">
        <v>44858</v>
      </c>
      <c r="J2330" t="s">
        <v>6735</v>
      </c>
      <c r="K2330" t="s">
        <v>6736</v>
      </c>
      <c r="L2330" t="s">
        <v>60</v>
      </c>
      <c r="M2330">
        <v>36769.803500000002</v>
      </c>
      <c r="N2330">
        <v>464</v>
      </c>
      <c r="O2330" t="s">
        <v>39</v>
      </c>
      <c r="P2330" t="s">
        <v>39</v>
      </c>
      <c r="Q2330" s="2">
        <v>44875</v>
      </c>
      <c r="R2330" t="s">
        <v>44</v>
      </c>
      <c r="S2330" t="s">
        <v>33</v>
      </c>
      <c r="T2330">
        <f>_xlfn.DAYS(Raw_data_US_healthcare[[#This Row],[Discharge Date]],Raw_data_US_healthcare[[#This Row],[Date of Admission]])</f>
        <v>17</v>
      </c>
    </row>
    <row r="2331" spans="1:20" x14ac:dyDescent="0.3">
      <c r="A2331" t="s">
        <v>26512</v>
      </c>
      <c r="B2331" t="s">
        <v>6737</v>
      </c>
      <c r="C2331">
        <v>27</v>
      </c>
      <c r="D2331" t="str">
        <f>IF(Raw_data_US_healthcare[[#This Row],[Age]]&lt;35,"Young",IF(Raw_data_US_healthcare[[#This Row],[Age]]&lt;60,"Middle","Senior"))</f>
        <v>Young</v>
      </c>
      <c r="E2331" t="s">
        <v>26</v>
      </c>
      <c r="F2331" t="s">
        <v>27</v>
      </c>
      <c r="G2331" t="s">
        <v>27</v>
      </c>
      <c r="H2331" t="s">
        <v>26516</v>
      </c>
      <c r="I2331" s="2">
        <v>44494</v>
      </c>
      <c r="J2331" t="s">
        <v>6738</v>
      </c>
      <c r="K2331" t="s">
        <v>6739</v>
      </c>
      <c r="L2331" t="s">
        <v>60</v>
      </c>
      <c r="M2331">
        <v>805.02700000000004</v>
      </c>
      <c r="N2331">
        <v>210</v>
      </c>
      <c r="O2331" t="s">
        <v>39</v>
      </c>
      <c r="P2331" t="s">
        <v>39</v>
      </c>
      <c r="Q2331" s="2">
        <v>44500</v>
      </c>
      <c r="R2331" t="s">
        <v>83</v>
      </c>
      <c r="S2331" t="s">
        <v>45</v>
      </c>
      <c r="T2331">
        <f>_xlfn.DAYS(Raw_data_US_healthcare[[#This Row],[Discharge Date]],Raw_data_US_healthcare[[#This Row],[Date of Admission]])</f>
        <v>6</v>
      </c>
    </row>
    <row r="2332" spans="1:20" x14ac:dyDescent="0.3">
      <c r="A2332" t="s">
        <v>26512</v>
      </c>
      <c r="B2332" t="s">
        <v>6740</v>
      </c>
      <c r="C2332">
        <v>72</v>
      </c>
      <c r="D2332" t="str">
        <f>IF(Raw_data_US_healthcare[[#This Row],[Age]]&lt;35,"Young",IF(Raw_data_US_healthcare[[#This Row],[Age]]&lt;60,"Middle","Senior"))</f>
        <v>Senior</v>
      </c>
      <c r="E2332" t="s">
        <v>26</v>
      </c>
      <c r="F2332" t="s">
        <v>113</v>
      </c>
      <c r="G2332" t="s">
        <v>113</v>
      </c>
      <c r="H2332" t="s">
        <v>69</v>
      </c>
      <c r="I2332" s="2">
        <v>45000</v>
      </c>
      <c r="J2332" t="s">
        <v>6741</v>
      </c>
      <c r="K2332" t="s">
        <v>6742</v>
      </c>
      <c r="L2332" t="s">
        <v>21</v>
      </c>
      <c r="M2332">
        <v>67684.082500000004</v>
      </c>
      <c r="N2332">
        <v>409</v>
      </c>
      <c r="O2332" t="s">
        <v>22</v>
      </c>
      <c r="P2332" t="s">
        <v>22</v>
      </c>
      <c r="Q2332" s="2">
        <v>45004</v>
      </c>
      <c r="R2332" t="s">
        <v>23</v>
      </c>
      <c r="S2332" t="s">
        <v>45</v>
      </c>
      <c r="T2332">
        <f>_xlfn.DAYS(Raw_data_US_healthcare[[#This Row],[Discharge Date]],Raw_data_US_healthcare[[#This Row],[Date of Admission]])</f>
        <v>4</v>
      </c>
    </row>
    <row r="2333" spans="1:20" x14ac:dyDescent="0.3">
      <c r="A2333" t="s">
        <v>26511</v>
      </c>
      <c r="B2333" t="s">
        <v>6743</v>
      </c>
      <c r="C2333">
        <v>61</v>
      </c>
      <c r="D2333" t="str">
        <f>IF(Raw_data_US_healthcare[[#This Row],[Age]]&lt;35,"Young",IF(Raw_data_US_healthcare[[#This Row],[Age]]&lt;60,"Middle","Senior"))</f>
        <v>Senior</v>
      </c>
      <c r="E2333" t="s">
        <v>16</v>
      </c>
      <c r="F2333" t="s">
        <v>88</v>
      </c>
      <c r="G2333" t="s">
        <v>88</v>
      </c>
      <c r="H2333" t="s">
        <v>69</v>
      </c>
      <c r="I2333" s="2">
        <v>44816</v>
      </c>
      <c r="J2333" t="s">
        <v>6744</v>
      </c>
      <c r="K2333" t="s">
        <v>6745</v>
      </c>
      <c r="L2333" t="s">
        <v>21</v>
      </c>
      <c r="M2333">
        <v>51332.877899999999</v>
      </c>
      <c r="N2333">
        <v>142</v>
      </c>
      <c r="O2333" t="s">
        <v>39</v>
      </c>
      <c r="P2333" t="s">
        <v>39</v>
      </c>
      <c r="Q2333" s="2">
        <v>44825</v>
      </c>
      <c r="R2333" t="s">
        <v>23</v>
      </c>
      <c r="S2333" t="s">
        <v>45</v>
      </c>
      <c r="T2333">
        <f>_xlfn.DAYS(Raw_data_US_healthcare[[#This Row],[Discharge Date]],Raw_data_US_healthcare[[#This Row],[Date of Admission]])</f>
        <v>9</v>
      </c>
    </row>
    <row r="2334" spans="1:20" x14ac:dyDescent="0.3">
      <c r="A2334" t="s">
        <v>26512</v>
      </c>
      <c r="B2334" t="s">
        <v>6746</v>
      </c>
      <c r="C2334">
        <v>36</v>
      </c>
      <c r="D2334" t="str">
        <f>IF(Raw_data_US_healthcare[[#This Row],[Age]]&lt;35,"Young",IF(Raw_data_US_healthcare[[#This Row],[Age]]&lt;60,"Middle","Senior"))</f>
        <v>Middle</v>
      </c>
      <c r="E2334" t="s">
        <v>26</v>
      </c>
      <c r="F2334" t="s">
        <v>35</v>
      </c>
      <c r="G2334" t="s">
        <v>35</v>
      </c>
      <c r="H2334" t="s">
        <v>26514</v>
      </c>
      <c r="I2334" s="2">
        <v>44847</v>
      </c>
      <c r="J2334" t="s">
        <v>6747</v>
      </c>
      <c r="K2334" t="s">
        <v>6748</v>
      </c>
      <c r="L2334" t="s">
        <v>52</v>
      </c>
      <c r="M2334">
        <v>34280.941500000001</v>
      </c>
      <c r="N2334">
        <v>302</v>
      </c>
      <c r="O2334" t="s">
        <v>39</v>
      </c>
      <c r="P2334" t="s">
        <v>39</v>
      </c>
      <c r="Q2334" s="2">
        <v>44862</v>
      </c>
      <c r="R2334" t="s">
        <v>44</v>
      </c>
      <c r="S2334" t="s">
        <v>24</v>
      </c>
      <c r="T2334">
        <f>_xlfn.DAYS(Raw_data_US_healthcare[[#This Row],[Discharge Date]],Raw_data_US_healthcare[[#This Row],[Date of Admission]])</f>
        <v>15</v>
      </c>
    </row>
    <row r="2335" spans="1:20" x14ac:dyDescent="0.3">
      <c r="A2335" t="s">
        <v>26512</v>
      </c>
      <c r="B2335" t="s">
        <v>6749</v>
      </c>
      <c r="C2335">
        <v>85</v>
      </c>
      <c r="D2335" t="str">
        <f>IF(Raw_data_US_healthcare[[#This Row],[Age]]&lt;35,"Young",IF(Raw_data_US_healthcare[[#This Row],[Age]]&lt;60,"Middle","Senior"))</f>
        <v>Senior</v>
      </c>
      <c r="E2335" t="s">
        <v>26</v>
      </c>
      <c r="F2335" t="s">
        <v>113</v>
      </c>
      <c r="G2335" t="s">
        <v>113</v>
      </c>
      <c r="H2335" t="s">
        <v>69</v>
      </c>
      <c r="I2335" s="2">
        <v>44301</v>
      </c>
      <c r="J2335" t="s">
        <v>6750</v>
      </c>
      <c r="K2335" t="s">
        <v>6751</v>
      </c>
      <c r="L2335" t="s">
        <v>21</v>
      </c>
      <c r="M2335">
        <v>65119.949200000003</v>
      </c>
      <c r="N2335">
        <v>213</v>
      </c>
      <c r="O2335" t="s">
        <v>39</v>
      </c>
      <c r="P2335" t="s">
        <v>39</v>
      </c>
      <c r="Q2335" s="2">
        <v>44318</v>
      </c>
      <c r="R2335" t="s">
        <v>44</v>
      </c>
      <c r="S2335" t="s">
        <v>33</v>
      </c>
      <c r="T2335">
        <f>_xlfn.DAYS(Raw_data_US_healthcare[[#This Row],[Discharge Date]],Raw_data_US_healthcare[[#This Row],[Date of Admission]])</f>
        <v>17</v>
      </c>
    </row>
    <row r="2336" spans="1:20" x14ac:dyDescent="0.3">
      <c r="A2336" t="s">
        <v>26512</v>
      </c>
      <c r="B2336" t="s">
        <v>6752</v>
      </c>
      <c r="C2336">
        <v>70</v>
      </c>
      <c r="D2336" t="str">
        <f>IF(Raw_data_US_healthcare[[#This Row],[Age]]&lt;35,"Young",IF(Raw_data_US_healthcare[[#This Row],[Age]]&lt;60,"Middle","Senior"))</f>
        <v>Senior</v>
      </c>
      <c r="E2336" t="s">
        <v>26</v>
      </c>
      <c r="F2336" t="s">
        <v>88</v>
      </c>
      <c r="G2336" t="s">
        <v>88</v>
      </c>
      <c r="H2336" t="s">
        <v>26514</v>
      </c>
      <c r="I2336" s="2">
        <v>44535</v>
      </c>
      <c r="J2336" t="s">
        <v>6753</v>
      </c>
      <c r="K2336" t="s">
        <v>6754</v>
      </c>
      <c r="L2336" t="s">
        <v>56</v>
      </c>
      <c r="M2336">
        <v>3657.2892999999999</v>
      </c>
      <c r="N2336">
        <v>194</v>
      </c>
      <c r="O2336" t="s">
        <v>43</v>
      </c>
      <c r="P2336" t="s">
        <v>43</v>
      </c>
      <c r="Q2336" s="2">
        <v>44553</v>
      </c>
      <c r="R2336" t="s">
        <v>32</v>
      </c>
      <c r="S2336" t="s">
        <v>24</v>
      </c>
      <c r="T2336">
        <f>_xlfn.DAYS(Raw_data_US_healthcare[[#This Row],[Discharge Date]],Raw_data_US_healthcare[[#This Row],[Date of Admission]])</f>
        <v>18</v>
      </c>
    </row>
    <row r="2337" spans="1:20" x14ac:dyDescent="0.3">
      <c r="A2337" t="s">
        <v>26511</v>
      </c>
      <c r="B2337" t="s">
        <v>6755</v>
      </c>
      <c r="C2337">
        <v>47</v>
      </c>
      <c r="D2337" t="str">
        <f>IF(Raw_data_US_healthcare[[#This Row],[Age]]&lt;35,"Young",IF(Raw_data_US_healthcare[[#This Row],[Age]]&lt;60,"Middle","Senior"))</f>
        <v>Middle</v>
      </c>
      <c r="E2337" t="s">
        <v>16</v>
      </c>
      <c r="F2337" t="s">
        <v>88</v>
      </c>
      <c r="G2337" t="s">
        <v>88</v>
      </c>
      <c r="H2337" t="s">
        <v>69</v>
      </c>
      <c r="I2337" s="2">
        <v>43747</v>
      </c>
      <c r="J2337" t="s">
        <v>6756</v>
      </c>
      <c r="K2337" t="s">
        <v>6757</v>
      </c>
      <c r="L2337" t="s">
        <v>60</v>
      </c>
      <c r="M2337">
        <v>41154.1031</v>
      </c>
      <c r="N2337">
        <v>476</v>
      </c>
      <c r="O2337" t="s">
        <v>39</v>
      </c>
      <c r="P2337" t="s">
        <v>39</v>
      </c>
      <c r="Q2337" s="2">
        <v>43768</v>
      </c>
      <c r="R2337" t="s">
        <v>83</v>
      </c>
      <c r="S2337" t="s">
        <v>24</v>
      </c>
      <c r="T2337">
        <f>_xlfn.DAYS(Raw_data_US_healthcare[[#This Row],[Discharge Date]],Raw_data_US_healthcare[[#This Row],[Date of Admission]])</f>
        <v>21</v>
      </c>
    </row>
    <row r="2338" spans="1:20" x14ac:dyDescent="0.3">
      <c r="A2338" t="s">
        <v>26511</v>
      </c>
      <c r="B2338" t="s">
        <v>4744</v>
      </c>
      <c r="C2338">
        <v>44</v>
      </c>
      <c r="D2338" t="str">
        <f>IF(Raw_data_US_healthcare[[#This Row],[Age]]&lt;35,"Young",IF(Raw_data_US_healthcare[[#This Row],[Age]]&lt;60,"Middle","Senior"))</f>
        <v>Middle</v>
      </c>
      <c r="E2338" t="s">
        <v>16</v>
      </c>
      <c r="F2338" t="s">
        <v>17</v>
      </c>
      <c r="G2338" t="s">
        <v>17</v>
      </c>
      <c r="H2338" t="s">
        <v>26516</v>
      </c>
      <c r="I2338" s="2">
        <v>44083</v>
      </c>
      <c r="J2338" t="s">
        <v>6758</v>
      </c>
      <c r="K2338" t="s">
        <v>6759</v>
      </c>
      <c r="L2338" t="s">
        <v>52</v>
      </c>
      <c r="M2338">
        <v>21605.100699999999</v>
      </c>
      <c r="N2338">
        <v>307</v>
      </c>
      <c r="O2338" t="s">
        <v>39</v>
      </c>
      <c r="P2338" t="s">
        <v>39</v>
      </c>
      <c r="Q2338" s="2">
        <v>44107</v>
      </c>
      <c r="R2338" t="s">
        <v>83</v>
      </c>
      <c r="S2338" t="s">
        <v>24</v>
      </c>
      <c r="T2338">
        <f>_xlfn.DAYS(Raw_data_US_healthcare[[#This Row],[Discharge Date]],Raw_data_US_healthcare[[#This Row],[Date of Admission]])</f>
        <v>24</v>
      </c>
    </row>
    <row r="2339" spans="1:20" x14ac:dyDescent="0.3">
      <c r="A2339" t="s">
        <v>26512</v>
      </c>
      <c r="B2339" t="s">
        <v>6760</v>
      </c>
      <c r="C2339">
        <v>51</v>
      </c>
      <c r="D2339" t="str">
        <f>IF(Raw_data_US_healthcare[[#This Row],[Age]]&lt;35,"Young",IF(Raw_data_US_healthcare[[#This Row],[Age]]&lt;60,"Middle","Senior"))</f>
        <v>Middle</v>
      </c>
      <c r="E2339" t="s">
        <v>26</v>
      </c>
      <c r="F2339" t="s">
        <v>113</v>
      </c>
      <c r="G2339" t="s">
        <v>113</v>
      </c>
      <c r="H2339" t="s">
        <v>26516</v>
      </c>
      <c r="I2339" s="2">
        <v>43436</v>
      </c>
      <c r="J2339" t="s">
        <v>6761</v>
      </c>
      <c r="K2339" t="s">
        <v>6762</v>
      </c>
      <c r="L2339" t="s">
        <v>21</v>
      </c>
      <c r="M2339">
        <v>10290.7598</v>
      </c>
      <c r="N2339">
        <v>198</v>
      </c>
      <c r="O2339" t="s">
        <v>43</v>
      </c>
      <c r="P2339" t="s">
        <v>43</v>
      </c>
      <c r="Q2339" s="2">
        <v>43455</v>
      </c>
      <c r="R2339" t="s">
        <v>48</v>
      </c>
      <c r="S2339" t="s">
        <v>24</v>
      </c>
      <c r="T2339">
        <f>_xlfn.DAYS(Raw_data_US_healthcare[[#This Row],[Discharge Date]],Raw_data_US_healthcare[[#This Row],[Date of Admission]])</f>
        <v>19</v>
      </c>
    </row>
    <row r="2340" spans="1:20" x14ac:dyDescent="0.3">
      <c r="A2340" t="s">
        <v>26511</v>
      </c>
      <c r="B2340" t="s">
        <v>6763</v>
      </c>
      <c r="C2340">
        <v>51</v>
      </c>
      <c r="D2340" t="str">
        <f>IF(Raw_data_US_healthcare[[#This Row],[Age]]&lt;35,"Young",IF(Raw_data_US_healthcare[[#This Row],[Age]]&lt;60,"Middle","Senior"))</f>
        <v>Middle</v>
      </c>
      <c r="E2340" t="s">
        <v>16</v>
      </c>
      <c r="F2340" t="s">
        <v>62</v>
      </c>
      <c r="G2340" t="s">
        <v>62</v>
      </c>
      <c r="H2340" t="s">
        <v>36</v>
      </c>
      <c r="I2340" s="2">
        <v>44410</v>
      </c>
      <c r="J2340" t="s">
        <v>6764</v>
      </c>
      <c r="K2340" t="s">
        <v>6765</v>
      </c>
      <c r="L2340" t="s">
        <v>21</v>
      </c>
      <c r="M2340">
        <v>9104.2307000000001</v>
      </c>
      <c r="N2340">
        <v>341</v>
      </c>
      <c r="O2340" t="s">
        <v>22</v>
      </c>
      <c r="P2340" t="s">
        <v>22</v>
      </c>
      <c r="Q2340" s="2">
        <v>44414</v>
      </c>
      <c r="R2340" t="s">
        <v>44</v>
      </c>
      <c r="S2340" t="s">
        <v>33</v>
      </c>
      <c r="T2340">
        <f>_xlfn.DAYS(Raw_data_US_healthcare[[#This Row],[Discharge Date]],Raw_data_US_healthcare[[#This Row],[Date of Admission]])</f>
        <v>4</v>
      </c>
    </row>
    <row r="2341" spans="1:20" x14ac:dyDescent="0.3">
      <c r="A2341" t="s">
        <v>26512</v>
      </c>
      <c r="B2341" t="s">
        <v>6766</v>
      </c>
      <c r="C2341">
        <v>42</v>
      </c>
      <c r="D2341" t="str">
        <f>IF(Raw_data_US_healthcare[[#This Row],[Age]]&lt;35,"Young",IF(Raw_data_US_healthcare[[#This Row],[Age]]&lt;60,"Middle","Senior"))</f>
        <v>Middle</v>
      </c>
      <c r="E2341" t="s">
        <v>26</v>
      </c>
      <c r="F2341" t="s">
        <v>49</v>
      </c>
      <c r="G2341" t="s">
        <v>49</v>
      </c>
      <c r="H2341" t="s">
        <v>69</v>
      </c>
      <c r="I2341" s="2">
        <v>44118</v>
      </c>
      <c r="J2341" t="s">
        <v>6767</v>
      </c>
      <c r="K2341" t="s">
        <v>6768</v>
      </c>
      <c r="L2341" t="s">
        <v>56</v>
      </c>
      <c r="M2341">
        <v>68870.376300000004</v>
      </c>
      <c r="N2341">
        <v>429</v>
      </c>
      <c r="O2341" t="s">
        <v>39</v>
      </c>
      <c r="P2341" t="s">
        <v>39</v>
      </c>
      <c r="Q2341" s="2">
        <v>44130</v>
      </c>
      <c r="R2341" t="s">
        <v>83</v>
      </c>
      <c r="S2341" t="s">
        <v>33</v>
      </c>
      <c r="T2341">
        <f>_xlfn.DAYS(Raw_data_US_healthcare[[#This Row],[Discharge Date]],Raw_data_US_healthcare[[#This Row],[Date of Admission]])</f>
        <v>12</v>
      </c>
    </row>
    <row r="2342" spans="1:20" x14ac:dyDescent="0.3">
      <c r="A2342" t="s">
        <v>26512</v>
      </c>
      <c r="B2342" t="s">
        <v>6769</v>
      </c>
      <c r="C2342">
        <v>67</v>
      </c>
      <c r="D2342" t="str">
        <f>IF(Raw_data_US_healthcare[[#This Row],[Age]]&lt;35,"Young",IF(Raw_data_US_healthcare[[#This Row],[Age]]&lt;60,"Middle","Senior"))</f>
        <v>Senior</v>
      </c>
      <c r="E2342" t="s">
        <v>26</v>
      </c>
      <c r="F2342" t="s">
        <v>27</v>
      </c>
      <c r="G2342" t="s">
        <v>27</v>
      </c>
      <c r="H2342" t="s">
        <v>28</v>
      </c>
      <c r="I2342" s="2">
        <v>45063</v>
      </c>
      <c r="J2342" t="s">
        <v>6770</v>
      </c>
      <c r="K2342" t="s">
        <v>6771</v>
      </c>
      <c r="L2342" t="s">
        <v>60</v>
      </c>
      <c r="M2342">
        <v>10026.8472</v>
      </c>
      <c r="N2342">
        <v>424</v>
      </c>
      <c r="O2342" t="s">
        <v>43</v>
      </c>
      <c r="P2342" t="s">
        <v>43</v>
      </c>
      <c r="Q2342" s="2">
        <v>45070</v>
      </c>
      <c r="R2342" t="s">
        <v>23</v>
      </c>
      <c r="S2342" t="s">
        <v>33</v>
      </c>
      <c r="T2342">
        <f>_xlfn.DAYS(Raw_data_US_healthcare[[#This Row],[Discharge Date]],Raw_data_US_healthcare[[#This Row],[Date of Admission]])</f>
        <v>7</v>
      </c>
    </row>
    <row r="2343" spans="1:20" x14ac:dyDescent="0.3">
      <c r="A2343" t="s">
        <v>26511</v>
      </c>
      <c r="B2343" t="s">
        <v>6772</v>
      </c>
      <c r="C2343">
        <v>30</v>
      </c>
      <c r="D2343" t="str">
        <f>IF(Raw_data_US_healthcare[[#This Row],[Age]]&lt;35,"Young",IF(Raw_data_US_healthcare[[#This Row],[Age]]&lt;60,"Middle","Senior"))</f>
        <v>Young</v>
      </c>
      <c r="E2343" t="s">
        <v>16</v>
      </c>
      <c r="F2343" t="s">
        <v>17</v>
      </c>
      <c r="G2343" t="s">
        <v>17</v>
      </c>
      <c r="H2343" t="s">
        <v>36</v>
      </c>
      <c r="I2343" s="2">
        <v>43511</v>
      </c>
      <c r="J2343" t="s">
        <v>6773</v>
      </c>
      <c r="K2343" t="s">
        <v>6774</v>
      </c>
      <c r="L2343" t="s">
        <v>31</v>
      </c>
      <c r="M2343">
        <v>2597.1109999999999</v>
      </c>
      <c r="N2343">
        <v>218</v>
      </c>
      <c r="O2343" t="s">
        <v>22</v>
      </c>
      <c r="P2343" t="s">
        <v>22</v>
      </c>
      <c r="Q2343" s="2">
        <v>43511</v>
      </c>
      <c r="R2343" t="s">
        <v>44</v>
      </c>
      <c r="S2343" t="s">
        <v>33</v>
      </c>
      <c r="T2343">
        <f>_xlfn.DAYS(Raw_data_US_healthcare[[#This Row],[Discharge Date]],Raw_data_US_healthcare[[#This Row],[Date of Admission]])</f>
        <v>0</v>
      </c>
    </row>
    <row r="2344" spans="1:20" x14ac:dyDescent="0.3">
      <c r="A2344" t="s">
        <v>26511</v>
      </c>
      <c r="B2344" t="s">
        <v>6775</v>
      </c>
      <c r="C2344">
        <v>65</v>
      </c>
      <c r="D2344" t="str">
        <f>IF(Raw_data_US_healthcare[[#This Row],[Age]]&lt;35,"Young",IF(Raw_data_US_healthcare[[#This Row],[Age]]&lt;60,"Middle","Senior"))</f>
        <v>Senior</v>
      </c>
      <c r="E2344" t="s">
        <v>16</v>
      </c>
      <c r="F2344" t="s">
        <v>17</v>
      </c>
      <c r="G2344" t="s">
        <v>17</v>
      </c>
      <c r="H2344" t="s">
        <v>18</v>
      </c>
      <c r="I2344" s="2">
        <v>44767</v>
      </c>
      <c r="J2344" t="s">
        <v>6776</v>
      </c>
      <c r="K2344" t="s">
        <v>6777</v>
      </c>
      <c r="L2344" t="s">
        <v>21</v>
      </c>
      <c r="M2344">
        <v>54487.390399999997</v>
      </c>
      <c r="N2344">
        <v>474</v>
      </c>
      <c r="O2344" t="s">
        <v>39</v>
      </c>
      <c r="P2344" t="s">
        <v>39</v>
      </c>
      <c r="Q2344" s="2">
        <v>44777</v>
      </c>
      <c r="R2344" t="s">
        <v>44</v>
      </c>
      <c r="S2344" t="s">
        <v>33</v>
      </c>
      <c r="T2344">
        <f>_xlfn.DAYS(Raw_data_US_healthcare[[#This Row],[Discharge Date]],Raw_data_US_healthcare[[#This Row],[Date of Admission]])</f>
        <v>10</v>
      </c>
    </row>
    <row r="2345" spans="1:20" x14ac:dyDescent="0.3">
      <c r="A2345" t="s">
        <v>26511</v>
      </c>
      <c r="B2345" t="s">
        <v>3197</v>
      </c>
      <c r="C2345">
        <v>27</v>
      </c>
      <c r="D2345" t="str">
        <f>IF(Raw_data_US_healthcare[[#This Row],[Age]]&lt;35,"Young",IF(Raw_data_US_healthcare[[#This Row],[Age]]&lt;60,"Middle","Senior"))</f>
        <v>Young</v>
      </c>
      <c r="E2345" t="s">
        <v>16</v>
      </c>
      <c r="F2345" t="s">
        <v>27</v>
      </c>
      <c r="G2345" t="s">
        <v>27</v>
      </c>
      <c r="H2345" t="s">
        <v>36</v>
      </c>
      <c r="I2345" s="2">
        <v>43924</v>
      </c>
      <c r="J2345" t="s">
        <v>6778</v>
      </c>
      <c r="K2345" t="s">
        <v>6779</v>
      </c>
      <c r="L2345" t="s">
        <v>60</v>
      </c>
      <c r="M2345">
        <v>8819.8274000000001</v>
      </c>
      <c r="N2345">
        <v>292</v>
      </c>
      <c r="O2345" t="s">
        <v>22</v>
      </c>
      <c r="P2345" t="s">
        <v>22</v>
      </c>
      <c r="Q2345" s="2">
        <v>43928</v>
      </c>
      <c r="R2345" t="s">
        <v>44</v>
      </c>
      <c r="S2345" t="s">
        <v>33</v>
      </c>
      <c r="T2345">
        <f>_xlfn.DAYS(Raw_data_US_healthcare[[#This Row],[Discharge Date]],Raw_data_US_healthcare[[#This Row],[Date of Admission]])</f>
        <v>4</v>
      </c>
    </row>
    <row r="2346" spans="1:20" x14ac:dyDescent="0.3">
      <c r="A2346" t="s">
        <v>26511</v>
      </c>
      <c r="B2346" t="s">
        <v>6780</v>
      </c>
      <c r="C2346">
        <v>38</v>
      </c>
      <c r="D2346" t="str">
        <f>IF(Raw_data_US_healthcare[[#This Row],[Age]]&lt;35,"Young",IF(Raw_data_US_healthcare[[#This Row],[Age]]&lt;60,"Middle","Senior"))</f>
        <v>Middle</v>
      </c>
      <c r="E2346" t="s">
        <v>16</v>
      </c>
      <c r="F2346" t="s">
        <v>88</v>
      </c>
      <c r="G2346" t="s">
        <v>88</v>
      </c>
      <c r="H2346" t="s">
        <v>69</v>
      </c>
      <c r="I2346" s="2">
        <v>43668</v>
      </c>
      <c r="J2346" t="s">
        <v>6781</v>
      </c>
      <c r="K2346" t="s">
        <v>6782</v>
      </c>
      <c r="L2346" t="s">
        <v>60</v>
      </c>
      <c r="M2346">
        <v>70368.305600000007</v>
      </c>
      <c r="N2346">
        <v>261</v>
      </c>
      <c r="O2346" t="s">
        <v>39</v>
      </c>
      <c r="P2346" t="s">
        <v>39</v>
      </c>
      <c r="Q2346" s="2">
        <v>43671</v>
      </c>
      <c r="R2346" t="s">
        <v>48</v>
      </c>
      <c r="S2346" t="s">
        <v>24</v>
      </c>
      <c r="T2346">
        <f>_xlfn.DAYS(Raw_data_US_healthcare[[#This Row],[Discharge Date]],Raw_data_US_healthcare[[#This Row],[Date of Admission]])</f>
        <v>3</v>
      </c>
    </row>
    <row r="2347" spans="1:20" x14ac:dyDescent="0.3">
      <c r="A2347" t="s">
        <v>26512</v>
      </c>
      <c r="B2347" t="s">
        <v>6783</v>
      </c>
      <c r="C2347">
        <v>29</v>
      </c>
      <c r="D2347" t="str">
        <f>IF(Raw_data_US_healthcare[[#This Row],[Age]]&lt;35,"Young",IF(Raw_data_US_healthcare[[#This Row],[Age]]&lt;60,"Middle","Senior"))</f>
        <v>Young</v>
      </c>
      <c r="E2347" t="s">
        <v>26</v>
      </c>
      <c r="F2347" t="s">
        <v>228</v>
      </c>
      <c r="G2347" t="s">
        <v>228</v>
      </c>
      <c r="H2347" t="s">
        <v>36</v>
      </c>
      <c r="I2347" s="2">
        <v>44408</v>
      </c>
      <c r="J2347" t="s">
        <v>6784</v>
      </c>
      <c r="K2347" t="s">
        <v>6785</v>
      </c>
      <c r="L2347" t="s">
        <v>52</v>
      </c>
      <c r="M2347">
        <v>24519.392500000002</v>
      </c>
      <c r="N2347">
        <v>101</v>
      </c>
      <c r="O2347" t="s">
        <v>39</v>
      </c>
      <c r="P2347" t="s">
        <v>39</v>
      </c>
      <c r="Q2347" s="2">
        <v>44427</v>
      </c>
      <c r="R2347" t="s">
        <v>83</v>
      </c>
      <c r="S2347" t="s">
        <v>24</v>
      </c>
      <c r="T2347">
        <f>_xlfn.DAYS(Raw_data_US_healthcare[[#This Row],[Discharge Date]],Raw_data_US_healthcare[[#This Row],[Date of Admission]])</f>
        <v>19</v>
      </c>
    </row>
    <row r="2348" spans="1:20" x14ac:dyDescent="0.3">
      <c r="A2348" t="s">
        <v>26511</v>
      </c>
      <c r="B2348" t="s">
        <v>6786</v>
      </c>
      <c r="C2348">
        <v>80</v>
      </c>
      <c r="D2348" t="str">
        <f>IF(Raw_data_US_healthcare[[#This Row],[Age]]&lt;35,"Young",IF(Raw_data_US_healthcare[[#This Row],[Age]]&lt;60,"Middle","Senior"))</f>
        <v>Senior</v>
      </c>
      <c r="E2348" t="s">
        <v>16</v>
      </c>
      <c r="F2348" t="s">
        <v>49</v>
      </c>
      <c r="G2348" t="s">
        <v>49</v>
      </c>
      <c r="H2348" t="s">
        <v>28</v>
      </c>
      <c r="I2348" s="2">
        <v>44802</v>
      </c>
      <c r="J2348" t="s">
        <v>6787</v>
      </c>
      <c r="K2348" t="s">
        <v>6788</v>
      </c>
      <c r="L2348" t="s">
        <v>21</v>
      </c>
      <c r="M2348">
        <v>37445.261700000003</v>
      </c>
      <c r="N2348">
        <v>464</v>
      </c>
      <c r="O2348" t="s">
        <v>43</v>
      </c>
      <c r="P2348" t="s">
        <v>43</v>
      </c>
      <c r="Q2348" s="2">
        <v>44821</v>
      </c>
      <c r="R2348" t="s">
        <v>23</v>
      </c>
      <c r="S2348" t="s">
        <v>33</v>
      </c>
      <c r="T2348">
        <f>_xlfn.DAYS(Raw_data_US_healthcare[[#This Row],[Discharge Date]],Raw_data_US_healthcare[[#This Row],[Date of Admission]])</f>
        <v>19</v>
      </c>
    </row>
    <row r="2349" spans="1:20" x14ac:dyDescent="0.3">
      <c r="A2349" t="s">
        <v>26511</v>
      </c>
      <c r="B2349" t="s">
        <v>6789</v>
      </c>
      <c r="C2349">
        <v>28</v>
      </c>
      <c r="D2349" t="str">
        <f>IF(Raw_data_US_healthcare[[#This Row],[Age]]&lt;35,"Young",IF(Raw_data_US_healthcare[[#This Row],[Age]]&lt;60,"Middle","Senior"))</f>
        <v>Young</v>
      </c>
      <c r="E2349" t="s">
        <v>16</v>
      </c>
      <c r="F2349" t="s">
        <v>27</v>
      </c>
      <c r="G2349" t="s">
        <v>27</v>
      </c>
      <c r="H2349" t="s">
        <v>28</v>
      </c>
      <c r="I2349" s="2">
        <v>44394</v>
      </c>
      <c r="J2349" t="s">
        <v>6790</v>
      </c>
      <c r="K2349" t="s">
        <v>6791</v>
      </c>
      <c r="L2349" t="s">
        <v>52</v>
      </c>
      <c r="M2349">
        <v>41825.218200000003</v>
      </c>
      <c r="N2349">
        <v>342</v>
      </c>
      <c r="O2349" t="s">
        <v>39</v>
      </c>
      <c r="P2349" t="s">
        <v>39</v>
      </c>
      <c r="Q2349" s="2">
        <v>44405</v>
      </c>
      <c r="R2349" t="s">
        <v>44</v>
      </c>
      <c r="S2349" t="s">
        <v>45</v>
      </c>
      <c r="T2349">
        <f>_xlfn.DAYS(Raw_data_US_healthcare[[#This Row],[Discharge Date]],Raw_data_US_healthcare[[#This Row],[Date of Admission]])</f>
        <v>11</v>
      </c>
    </row>
    <row r="2350" spans="1:20" x14ac:dyDescent="0.3">
      <c r="A2350" t="s">
        <v>26511</v>
      </c>
      <c r="B2350" t="s">
        <v>6792</v>
      </c>
      <c r="C2350">
        <v>66</v>
      </c>
      <c r="D2350" t="str">
        <f>IF(Raw_data_US_healthcare[[#This Row],[Age]]&lt;35,"Young",IF(Raw_data_US_healthcare[[#This Row],[Age]]&lt;60,"Middle","Senior"))</f>
        <v>Senior</v>
      </c>
      <c r="E2350" t="s">
        <v>16</v>
      </c>
      <c r="F2350" t="s">
        <v>88</v>
      </c>
      <c r="G2350" t="s">
        <v>88</v>
      </c>
      <c r="H2350" t="s">
        <v>36</v>
      </c>
      <c r="I2350" s="2">
        <v>43576</v>
      </c>
      <c r="J2350" t="s">
        <v>6793</v>
      </c>
      <c r="K2350" t="s">
        <v>6794</v>
      </c>
      <c r="L2350" t="s">
        <v>52</v>
      </c>
      <c r="M2350">
        <v>12437.6024</v>
      </c>
      <c r="N2350">
        <v>153</v>
      </c>
      <c r="O2350" t="s">
        <v>39</v>
      </c>
      <c r="P2350" t="s">
        <v>39</v>
      </c>
      <c r="Q2350" s="2">
        <v>43579</v>
      </c>
      <c r="R2350" t="s">
        <v>44</v>
      </c>
      <c r="S2350" t="s">
        <v>24</v>
      </c>
      <c r="T2350">
        <f>_xlfn.DAYS(Raw_data_US_healthcare[[#This Row],[Discharge Date]],Raw_data_US_healthcare[[#This Row],[Date of Admission]])</f>
        <v>3</v>
      </c>
    </row>
    <row r="2351" spans="1:20" x14ac:dyDescent="0.3">
      <c r="A2351" t="s">
        <v>26511</v>
      </c>
      <c r="B2351" t="s">
        <v>6795</v>
      </c>
      <c r="C2351">
        <v>57</v>
      </c>
      <c r="D2351" t="str">
        <f>IF(Raw_data_US_healthcare[[#This Row],[Age]]&lt;35,"Young",IF(Raw_data_US_healthcare[[#This Row],[Age]]&lt;60,"Middle","Senior"))</f>
        <v>Middle</v>
      </c>
      <c r="E2351" t="s">
        <v>16</v>
      </c>
      <c r="F2351" t="s">
        <v>88</v>
      </c>
      <c r="G2351" t="s">
        <v>88</v>
      </c>
      <c r="H2351" t="s">
        <v>18</v>
      </c>
      <c r="I2351" s="2">
        <v>44842</v>
      </c>
      <c r="J2351" t="s">
        <v>6796</v>
      </c>
      <c r="K2351" t="s">
        <v>6797</v>
      </c>
      <c r="L2351" t="s">
        <v>31</v>
      </c>
      <c r="M2351">
        <v>37069.641300000003</v>
      </c>
      <c r="N2351">
        <v>266</v>
      </c>
      <c r="O2351" t="s">
        <v>22</v>
      </c>
      <c r="P2351" t="s">
        <v>22</v>
      </c>
      <c r="Q2351" s="2">
        <v>44853</v>
      </c>
      <c r="R2351" t="s">
        <v>32</v>
      </c>
      <c r="S2351" t="s">
        <v>45</v>
      </c>
      <c r="T2351">
        <f>_xlfn.DAYS(Raw_data_US_healthcare[[#This Row],[Discharge Date]],Raw_data_US_healthcare[[#This Row],[Date of Admission]])</f>
        <v>11</v>
      </c>
    </row>
    <row r="2352" spans="1:20" x14ac:dyDescent="0.3">
      <c r="A2352" t="s">
        <v>26511</v>
      </c>
      <c r="B2352" t="s">
        <v>6798</v>
      </c>
      <c r="C2352">
        <v>66</v>
      </c>
      <c r="D2352" t="str">
        <f>IF(Raw_data_US_healthcare[[#This Row],[Age]]&lt;35,"Young",IF(Raw_data_US_healthcare[[#This Row],[Age]]&lt;60,"Middle","Senior"))</f>
        <v>Senior</v>
      </c>
      <c r="E2352" t="s">
        <v>16</v>
      </c>
      <c r="F2352" t="s">
        <v>17</v>
      </c>
      <c r="G2352" t="s">
        <v>17</v>
      </c>
      <c r="H2352" t="s">
        <v>28</v>
      </c>
      <c r="I2352" s="2">
        <v>43448</v>
      </c>
      <c r="J2352" t="s">
        <v>6799</v>
      </c>
      <c r="K2352" t="s">
        <v>6800</v>
      </c>
      <c r="L2352" t="s">
        <v>21</v>
      </c>
      <c r="M2352">
        <v>40768.543100000003</v>
      </c>
      <c r="N2352">
        <v>219</v>
      </c>
      <c r="O2352" t="s">
        <v>39</v>
      </c>
      <c r="P2352" t="s">
        <v>39</v>
      </c>
      <c r="Q2352" s="2">
        <v>43458</v>
      </c>
      <c r="R2352" t="s">
        <v>32</v>
      </c>
      <c r="S2352" t="s">
        <v>33</v>
      </c>
      <c r="T2352">
        <f>_xlfn.DAYS(Raw_data_US_healthcare[[#This Row],[Discharge Date]],Raw_data_US_healthcare[[#This Row],[Date of Admission]])</f>
        <v>10</v>
      </c>
    </row>
    <row r="2353" spans="1:20" x14ac:dyDescent="0.3">
      <c r="A2353" t="s">
        <v>26511</v>
      </c>
      <c r="B2353" t="s">
        <v>6801</v>
      </c>
      <c r="C2353">
        <v>27</v>
      </c>
      <c r="D2353" t="str">
        <f>IF(Raw_data_US_healthcare[[#This Row],[Age]]&lt;35,"Young",IF(Raw_data_US_healthcare[[#This Row],[Age]]&lt;60,"Middle","Senior"))</f>
        <v>Young</v>
      </c>
      <c r="E2353" t="s">
        <v>16</v>
      </c>
      <c r="F2353" t="s">
        <v>17</v>
      </c>
      <c r="G2353" t="s">
        <v>17</v>
      </c>
      <c r="H2353" t="s">
        <v>26516</v>
      </c>
      <c r="I2353" s="2">
        <v>44469</v>
      </c>
      <c r="J2353" t="s">
        <v>6320</v>
      </c>
      <c r="K2353" t="s">
        <v>6802</v>
      </c>
      <c r="L2353" t="s">
        <v>60</v>
      </c>
      <c r="M2353">
        <v>8101.1325999999999</v>
      </c>
      <c r="N2353">
        <v>457</v>
      </c>
      <c r="O2353" t="s">
        <v>43</v>
      </c>
      <c r="P2353" t="s">
        <v>43</v>
      </c>
      <c r="Q2353" s="2">
        <v>44496</v>
      </c>
      <c r="R2353" t="s">
        <v>83</v>
      </c>
      <c r="S2353" t="s">
        <v>33</v>
      </c>
      <c r="T2353">
        <f>_xlfn.DAYS(Raw_data_US_healthcare[[#This Row],[Discharge Date]],Raw_data_US_healthcare[[#This Row],[Date of Admission]])</f>
        <v>27</v>
      </c>
    </row>
    <row r="2354" spans="1:20" x14ac:dyDescent="0.3">
      <c r="A2354" t="s">
        <v>26512</v>
      </c>
      <c r="B2354" t="s">
        <v>6803</v>
      </c>
      <c r="C2354">
        <v>26</v>
      </c>
      <c r="D2354" t="str">
        <f>IF(Raw_data_US_healthcare[[#This Row],[Age]]&lt;35,"Young",IF(Raw_data_US_healthcare[[#This Row],[Age]]&lt;60,"Middle","Senior"))</f>
        <v>Young</v>
      </c>
      <c r="E2354" t="s">
        <v>26</v>
      </c>
      <c r="F2354" t="s">
        <v>113</v>
      </c>
      <c r="G2354" t="s">
        <v>113</v>
      </c>
      <c r="H2354" t="s">
        <v>36</v>
      </c>
      <c r="I2354" s="2">
        <v>43570</v>
      </c>
      <c r="J2354" t="s">
        <v>6804</v>
      </c>
      <c r="K2354" t="s">
        <v>1972</v>
      </c>
      <c r="L2354" t="s">
        <v>31</v>
      </c>
      <c r="M2354">
        <v>4679.3766999999998</v>
      </c>
      <c r="N2354">
        <v>292</v>
      </c>
      <c r="O2354" t="s">
        <v>39</v>
      </c>
      <c r="P2354" t="s">
        <v>39</v>
      </c>
      <c r="Q2354" s="2">
        <v>43578</v>
      </c>
      <c r="R2354" t="s">
        <v>83</v>
      </c>
      <c r="S2354" t="s">
        <v>24</v>
      </c>
      <c r="T2354">
        <f>_xlfn.DAYS(Raw_data_US_healthcare[[#This Row],[Discharge Date]],Raw_data_US_healthcare[[#This Row],[Date of Admission]])</f>
        <v>8</v>
      </c>
    </row>
    <row r="2355" spans="1:20" x14ac:dyDescent="0.3">
      <c r="A2355" t="s">
        <v>26512</v>
      </c>
      <c r="B2355" t="s">
        <v>6805</v>
      </c>
      <c r="C2355">
        <v>49</v>
      </c>
      <c r="D2355" t="str">
        <f>IF(Raw_data_US_healthcare[[#This Row],[Age]]&lt;35,"Young",IF(Raw_data_US_healthcare[[#This Row],[Age]]&lt;60,"Middle","Senior"))</f>
        <v>Middle</v>
      </c>
      <c r="E2355" t="s">
        <v>26</v>
      </c>
      <c r="F2355" t="s">
        <v>62</v>
      </c>
      <c r="G2355" t="s">
        <v>62</v>
      </c>
      <c r="H2355" t="s">
        <v>26516</v>
      </c>
      <c r="I2355" s="2">
        <v>44421</v>
      </c>
      <c r="J2355" t="s">
        <v>6806</v>
      </c>
      <c r="K2355" t="s">
        <v>6807</v>
      </c>
      <c r="L2355" t="s">
        <v>21</v>
      </c>
      <c r="M2355">
        <v>15678.225</v>
      </c>
      <c r="N2355">
        <v>333</v>
      </c>
      <c r="O2355" t="s">
        <v>39</v>
      </c>
      <c r="P2355" t="s">
        <v>39</v>
      </c>
      <c r="Q2355" s="2">
        <v>44443</v>
      </c>
      <c r="R2355" t="s">
        <v>32</v>
      </c>
      <c r="S2355" t="s">
        <v>24</v>
      </c>
      <c r="T2355">
        <f>_xlfn.DAYS(Raw_data_US_healthcare[[#This Row],[Discharge Date]],Raw_data_US_healthcare[[#This Row],[Date of Admission]])</f>
        <v>22</v>
      </c>
    </row>
    <row r="2356" spans="1:20" x14ac:dyDescent="0.3">
      <c r="A2356" t="s">
        <v>26511</v>
      </c>
      <c r="B2356" t="s">
        <v>6808</v>
      </c>
      <c r="C2356">
        <v>59</v>
      </c>
      <c r="D2356" t="str">
        <f>IF(Raw_data_US_healthcare[[#This Row],[Age]]&lt;35,"Young",IF(Raw_data_US_healthcare[[#This Row],[Age]]&lt;60,"Middle","Senior"))</f>
        <v>Middle</v>
      </c>
      <c r="E2356" t="s">
        <v>16</v>
      </c>
      <c r="F2356" t="s">
        <v>228</v>
      </c>
      <c r="G2356" t="s">
        <v>228</v>
      </c>
      <c r="H2356" t="s">
        <v>69</v>
      </c>
      <c r="I2356" s="2">
        <v>44332</v>
      </c>
      <c r="J2356" t="s">
        <v>6809</v>
      </c>
      <c r="K2356" t="s">
        <v>3869</v>
      </c>
      <c r="L2356" t="s">
        <v>31</v>
      </c>
      <c r="M2356">
        <v>38814.255400000002</v>
      </c>
      <c r="N2356">
        <v>146</v>
      </c>
      <c r="O2356" t="s">
        <v>22</v>
      </c>
      <c r="P2356" t="s">
        <v>22</v>
      </c>
      <c r="Q2356" s="2">
        <v>44336</v>
      </c>
      <c r="R2356" t="s">
        <v>32</v>
      </c>
      <c r="S2356" t="s">
        <v>45</v>
      </c>
      <c r="T2356">
        <f>_xlfn.DAYS(Raw_data_US_healthcare[[#This Row],[Discharge Date]],Raw_data_US_healthcare[[#This Row],[Date of Admission]])</f>
        <v>4</v>
      </c>
    </row>
    <row r="2357" spans="1:20" x14ac:dyDescent="0.3">
      <c r="A2357" t="s">
        <v>26511</v>
      </c>
      <c r="B2357" t="s">
        <v>6810</v>
      </c>
      <c r="C2357">
        <v>30</v>
      </c>
      <c r="D2357" t="str">
        <f>IF(Raw_data_US_healthcare[[#This Row],[Age]]&lt;35,"Young",IF(Raw_data_US_healthcare[[#This Row],[Age]]&lt;60,"Middle","Senior"))</f>
        <v>Young</v>
      </c>
      <c r="E2357" t="s">
        <v>16</v>
      </c>
      <c r="F2357" t="s">
        <v>113</v>
      </c>
      <c r="G2357" t="s">
        <v>113</v>
      </c>
      <c r="H2357" t="s">
        <v>28</v>
      </c>
      <c r="I2357" s="2">
        <v>43442</v>
      </c>
      <c r="J2357" t="s">
        <v>6811</v>
      </c>
      <c r="K2357" t="s">
        <v>6812</v>
      </c>
      <c r="L2357" t="s">
        <v>31</v>
      </c>
      <c r="M2357">
        <v>21371.472399999999</v>
      </c>
      <c r="N2357">
        <v>386</v>
      </c>
      <c r="O2357" t="s">
        <v>43</v>
      </c>
      <c r="P2357" t="s">
        <v>43</v>
      </c>
      <c r="Q2357" s="2">
        <v>43465</v>
      </c>
      <c r="R2357" t="s">
        <v>83</v>
      </c>
      <c r="S2357" t="s">
        <v>45</v>
      </c>
      <c r="T2357">
        <f>_xlfn.DAYS(Raw_data_US_healthcare[[#This Row],[Discharge Date]],Raw_data_US_healthcare[[#This Row],[Date of Admission]])</f>
        <v>23</v>
      </c>
    </row>
    <row r="2358" spans="1:20" x14ac:dyDescent="0.3">
      <c r="A2358" t="s">
        <v>26511</v>
      </c>
      <c r="B2358" t="s">
        <v>6813</v>
      </c>
      <c r="C2358">
        <v>80</v>
      </c>
      <c r="D2358" t="str">
        <f>IF(Raw_data_US_healthcare[[#This Row],[Age]]&lt;35,"Young",IF(Raw_data_US_healthcare[[#This Row],[Age]]&lt;60,"Middle","Senior"))</f>
        <v>Senior</v>
      </c>
      <c r="E2358" t="s">
        <v>16</v>
      </c>
      <c r="F2358" t="s">
        <v>113</v>
      </c>
      <c r="G2358" t="s">
        <v>113</v>
      </c>
      <c r="H2358" t="s">
        <v>69</v>
      </c>
      <c r="I2358" s="2">
        <v>45058</v>
      </c>
      <c r="J2358" t="s">
        <v>6814</v>
      </c>
      <c r="K2358" t="s">
        <v>6815</v>
      </c>
      <c r="L2358" t="s">
        <v>52</v>
      </c>
      <c r="M2358">
        <v>42824.156199999998</v>
      </c>
      <c r="N2358">
        <v>210</v>
      </c>
      <c r="O2358" t="s">
        <v>39</v>
      </c>
      <c r="P2358" t="s">
        <v>39</v>
      </c>
      <c r="Q2358" s="2">
        <v>45066</v>
      </c>
      <c r="R2358" t="s">
        <v>83</v>
      </c>
      <c r="S2358" t="s">
        <v>33</v>
      </c>
      <c r="T2358">
        <f>_xlfn.DAYS(Raw_data_US_healthcare[[#This Row],[Discharge Date]],Raw_data_US_healthcare[[#This Row],[Date of Admission]])</f>
        <v>8</v>
      </c>
    </row>
    <row r="2359" spans="1:20" x14ac:dyDescent="0.3">
      <c r="A2359" t="s">
        <v>26512</v>
      </c>
      <c r="B2359" t="s">
        <v>6816</v>
      </c>
      <c r="C2359">
        <v>73</v>
      </c>
      <c r="D2359" t="str">
        <f>IF(Raw_data_US_healthcare[[#This Row],[Age]]&lt;35,"Young",IF(Raw_data_US_healthcare[[#This Row],[Age]]&lt;60,"Middle","Senior"))</f>
        <v>Senior</v>
      </c>
      <c r="E2359" t="s">
        <v>26</v>
      </c>
      <c r="F2359" t="s">
        <v>35</v>
      </c>
      <c r="G2359" t="s">
        <v>35</v>
      </c>
      <c r="H2359" t="s">
        <v>69</v>
      </c>
      <c r="I2359" s="2">
        <v>44024</v>
      </c>
      <c r="J2359" t="s">
        <v>6817</v>
      </c>
      <c r="K2359" t="s">
        <v>6818</v>
      </c>
      <c r="L2359" t="s">
        <v>52</v>
      </c>
      <c r="M2359">
        <v>61124.5268</v>
      </c>
      <c r="N2359">
        <v>390</v>
      </c>
      <c r="O2359" t="s">
        <v>39</v>
      </c>
      <c r="P2359" t="s">
        <v>39</v>
      </c>
      <c r="Q2359" s="2">
        <v>44051</v>
      </c>
      <c r="R2359" t="s">
        <v>32</v>
      </c>
      <c r="S2359" t="s">
        <v>24</v>
      </c>
      <c r="T2359">
        <f>_xlfn.DAYS(Raw_data_US_healthcare[[#This Row],[Discharge Date]],Raw_data_US_healthcare[[#This Row],[Date of Admission]])</f>
        <v>27</v>
      </c>
    </row>
    <row r="2360" spans="1:20" x14ac:dyDescent="0.3">
      <c r="A2360" t="s">
        <v>26511</v>
      </c>
      <c r="B2360" t="s">
        <v>6819</v>
      </c>
      <c r="C2360">
        <v>32</v>
      </c>
      <c r="D2360" t="str">
        <f>IF(Raw_data_US_healthcare[[#This Row],[Age]]&lt;35,"Young",IF(Raw_data_US_healthcare[[#This Row],[Age]]&lt;60,"Middle","Senior"))</f>
        <v>Young</v>
      </c>
      <c r="E2360" t="s">
        <v>16</v>
      </c>
      <c r="F2360" t="s">
        <v>88</v>
      </c>
      <c r="G2360" t="s">
        <v>88</v>
      </c>
      <c r="H2360" t="s">
        <v>36</v>
      </c>
      <c r="I2360" s="2">
        <v>44787</v>
      </c>
      <c r="J2360" t="s">
        <v>6820</v>
      </c>
      <c r="K2360" t="s">
        <v>6821</v>
      </c>
      <c r="L2360" t="s">
        <v>31</v>
      </c>
      <c r="M2360">
        <v>23888.607499999998</v>
      </c>
      <c r="N2360">
        <v>432</v>
      </c>
      <c r="O2360" t="s">
        <v>39</v>
      </c>
      <c r="P2360" t="s">
        <v>39</v>
      </c>
      <c r="Q2360" s="2">
        <v>44813</v>
      </c>
      <c r="R2360" t="s">
        <v>48</v>
      </c>
      <c r="S2360" t="s">
        <v>33</v>
      </c>
      <c r="T2360">
        <f>_xlfn.DAYS(Raw_data_US_healthcare[[#This Row],[Discharge Date]],Raw_data_US_healthcare[[#This Row],[Date of Admission]])</f>
        <v>26</v>
      </c>
    </row>
    <row r="2361" spans="1:20" x14ac:dyDescent="0.3">
      <c r="A2361" t="s">
        <v>26512</v>
      </c>
      <c r="B2361" t="s">
        <v>6822</v>
      </c>
      <c r="C2361">
        <v>40</v>
      </c>
      <c r="D2361" t="str">
        <f>IF(Raw_data_US_healthcare[[#This Row],[Age]]&lt;35,"Young",IF(Raw_data_US_healthcare[[#This Row],[Age]]&lt;60,"Middle","Senior"))</f>
        <v>Middle</v>
      </c>
      <c r="E2361" t="s">
        <v>26</v>
      </c>
      <c r="F2361" t="s">
        <v>88</v>
      </c>
      <c r="G2361" t="s">
        <v>88</v>
      </c>
      <c r="H2361" t="s">
        <v>69</v>
      </c>
      <c r="I2361" s="2">
        <v>43535</v>
      </c>
      <c r="J2361" t="s">
        <v>6823</v>
      </c>
      <c r="K2361" t="s">
        <v>6824</v>
      </c>
      <c r="L2361" t="s">
        <v>60</v>
      </c>
      <c r="M2361">
        <v>33487.018300000003</v>
      </c>
      <c r="N2361">
        <v>189</v>
      </c>
      <c r="O2361" t="s">
        <v>39</v>
      </c>
      <c r="P2361" t="s">
        <v>39</v>
      </c>
      <c r="Q2361" s="2">
        <v>43551</v>
      </c>
      <c r="R2361" t="s">
        <v>83</v>
      </c>
      <c r="S2361" t="s">
        <v>24</v>
      </c>
      <c r="T2361">
        <f>_xlfn.DAYS(Raw_data_US_healthcare[[#This Row],[Discharge Date]],Raw_data_US_healthcare[[#This Row],[Date of Admission]])</f>
        <v>16</v>
      </c>
    </row>
    <row r="2362" spans="1:20" x14ac:dyDescent="0.3">
      <c r="A2362" t="s">
        <v>26511</v>
      </c>
      <c r="B2362" t="s">
        <v>6825</v>
      </c>
      <c r="C2362">
        <v>58</v>
      </c>
      <c r="D2362" t="str">
        <f>IF(Raw_data_US_healthcare[[#This Row],[Age]]&lt;35,"Young",IF(Raw_data_US_healthcare[[#This Row],[Age]]&lt;60,"Middle","Senior"))</f>
        <v>Middle</v>
      </c>
      <c r="E2362" t="s">
        <v>16</v>
      </c>
      <c r="F2362" t="s">
        <v>27</v>
      </c>
      <c r="G2362" t="s">
        <v>27</v>
      </c>
      <c r="H2362" t="s">
        <v>18</v>
      </c>
      <c r="I2362" s="2">
        <v>44678</v>
      </c>
      <c r="J2362" t="s">
        <v>6826</v>
      </c>
      <c r="K2362" t="s">
        <v>6827</v>
      </c>
      <c r="L2362" t="s">
        <v>60</v>
      </c>
      <c r="M2362">
        <v>55526.234600000003</v>
      </c>
      <c r="N2362">
        <v>331</v>
      </c>
      <c r="O2362" t="s">
        <v>22</v>
      </c>
      <c r="P2362" t="s">
        <v>22</v>
      </c>
      <c r="Q2362" s="2">
        <v>44699</v>
      </c>
      <c r="R2362" t="s">
        <v>32</v>
      </c>
      <c r="S2362" t="s">
        <v>33</v>
      </c>
      <c r="T2362">
        <f>_xlfn.DAYS(Raw_data_US_healthcare[[#This Row],[Discharge Date]],Raw_data_US_healthcare[[#This Row],[Date of Admission]])</f>
        <v>21</v>
      </c>
    </row>
    <row r="2363" spans="1:20" x14ac:dyDescent="0.3">
      <c r="A2363" t="s">
        <v>26512</v>
      </c>
      <c r="B2363" t="s">
        <v>6828</v>
      </c>
      <c r="C2363">
        <v>39</v>
      </c>
      <c r="D2363" t="str">
        <f>IF(Raw_data_US_healthcare[[#This Row],[Age]]&lt;35,"Young",IF(Raw_data_US_healthcare[[#This Row],[Age]]&lt;60,"Middle","Senior"))</f>
        <v>Middle</v>
      </c>
      <c r="E2363" t="s">
        <v>26</v>
      </c>
      <c r="F2363" t="s">
        <v>88</v>
      </c>
      <c r="G2363" t="s">
        <v>88</v>
      </c>
      <c r="H2363" t="s">
        <v>26516</v>
      </c>
      <c r="I2363" s="2">
        <v>44750</v>
      </c>
      <c r="J2363" t="s">
        <v>6829</v>
      </c>
      <c r="K2363" t="s">
        <v>6830</v>
      </c>
      <c r="L2363" t="s">
        <v>56</v>
      </c>
      <c r="M2363">
        <v>26960.797999999999</v>
      </c>
      <c r="N2363">
        <v>492</v>
      </c>
      <c r="O2363" t="s">
        <v>43</v>
      </c>
      <c r="P2363" t="s">
        <v>43</v>
      </c>
      <c r="Q2363" s="2">
        <v>44764</v>
      </c>
      <c r="R2363" t="s">
        <v>44</v>
      </c>
      <c r="S2363" t="s">
        <v>24</v>
      </c>
      <c r="T2363">
        <f>_xlfn.DAYS(Raw_data_US_healthcare[[#This Row],[Discharge Date]],Raw_data_US_healthcare[[#This Row],[Date of Admission]])</f>
        <v>14</v>
      </c>
    </row>
    <row r="2364" spans="1:20" x14ac:dyDescent="0.3">
      <c r="A2364" t="s">
        <v>26512</v>
      </c>
      <c r="B2364" t="s">
        <v>6831</v>
      </c>
      <c r="C2364">
        <v>69</v>
      </c>
      <c r="D2364" t="str">
        <f>IF(Raw_data_US_healthcare[[#This Row],[Age]]&lt;35,"Young",IF(Raw_data_US_healthcare[[#This Row],[Age]]&lt;60,"Middle","Senior"))</f>
        <v>Senior</v>
      </c>
      <c r="E2364" t="s">
        <v>26</v>
      </c>
      <c r="F2364" t="s">
        <v>17</v>
      </c>
      <c r="G2364" t="s">
        <v>17</v>
      </c>
      <c r="H2364" t="s">
        <v>69</v>
      </c>
      <c r="I2364" s="2">
        <v>43814</v>
      </c>
      <c r="J2364" t="s">
        <v>6832</v>
      </c>
      <c r="K2364" t="s">
        <v>6833</v>
      </c>
      <c r="L2364" t="s">
        <v>52</v>
      </c>
      <c r="M2364">
        <v>56470.512000000002</v>
      </c>
      <c r="N2364">
        <v>435</v>
      </c>
      <c r="O2364" t="s">
        <v>39</v>
      </c>
      <c r="P2364" t="s">
        <v>39</v>
      </c>
      <c r="Q2364" s="2">
        <v>43822</v>
      </c>
      <c r="R2364" t="s">
        <v>83</v>
      </c>
      <c r="S2364" t="s">
        <v>45</v>
      </c>
      <c r="T2364">
        <f>_xlfn.DAYS(Raw_data_US_healthcare[[#This Row],[Discharge Date]],Raw_data_US_healthcare[[#This Row],[Date of Admission]])</f>
        <v>8</v>
      </c>
    </row>
    <row r="2365" spans="1:20" x14ac:dyDescent="0.3">
      <c r="A2365" t="s">
        <v>26511</v>
      </c>
      <c r="B2365" t="s">
        <v>6834</v>
      </c>
      <c r="C2365">
        <v>49</v>
      </c>
      <c r="D2365" t="str">
        <f>IF(Raw_data_US_healthcare[[#This Row],[Age]]&lt;35,"Young",IF(Raw_data_US_healthcare[[#This Row],[Age]]&lt;60,"Middle","Senior"))</f>
        <v>Middle</v>
      </c>
      <c r="E2365" t="s">
        <v>16</v>
      </c>
      <c r="F2365" t="s">
        <v>49</v>
      </c>
      <c r="G2365" t="s">
        <v>49</v>
      </c>
      <c r="H2365" t="s">
        <v>26516</v>
      </c>
      <c r="I2365" s="2">
        <v>44479</v>
      </c>
      <c r="J2365" t="s">
        <v>6835</v>
      </c>
      <c r="K2365" t="s">
        <v>6836</v>
      </c>
      <c r="L2365" t="s">
        <v>60</v>
      </c>
      <c r="M2365">
        <v>20280.4251</v>
      </c>
      <c r="N2365">
        <v>124</v>
      </c>
      <c r="O2365" t="s">
        <v>43</v>
      </c>
      <c r="P2365" t="s">
        <v>43</v>
      </c>
      <c r="Q2365" s="2">
        <v>44487</v>
      </c>
      <c r="R2365" t="s">
        <v>83</v>
      </c>
      <c r="S2365" t="s">
        <v>24</v>
      </c>
      <c r="T2365">
        <f>_xlfn.DAYS(Raw_data_US_healthcare[[#This Row],[Discharge Date]],Raw_data_US_healthcare[[#This Row],[Date of Admission]])</f>
        <v>8</v>
      </c>
    </row>
    <row r="2366" spans="1:20" x14ac:dyDescent="0.3">
      <c r="A2366" t="s">
        <v>26511</v>
      </c>
      <c r="B2366" t="s">
        <v>6837</v>
      </c>
      <c r="C2366">
        <v>41</v>
      </c>
      <c r="D2366" t="str">
        <f>IF(Raw_data_US_healthcare[[#This Row],[Age]]&lt;35,"Young",IF(Raw_data_US_healthcare[[#This Row],[Age]]&lt;60,"Middle","Senior"))</f>
        <v>Middle</v>
      </c>
      <c r="E2366" t="s">
        <v>16</v>
      </c>
      <c r="F2366" t="s">
        <v>35</v>
      </c>
      <c r="G2366" t="s">
        <v>35</v>
      </c>
      <c r="H2366" t="s">
        <v>18</v>
      </c>
      <c r="I2366" s="2">
        <v>43666</v>
      </c>
      <c r="J2366" t="s">
        <v>6838</v>
      </c>
      <c r="K2366" t="s">
        <v>6839</v>
      </c>
      <c r="L2366" t="s">
        <v>52</v>
      </c>
      <c r="M2366">
        <v>31857.960599999999</v>
      </c>
      <c r="N2366">
        <v>346</v>
      </c>
      <c r="O2366" t="s">
        <v>43</v>
      </c>
      <c r="P2366" t="s">
        <v>43</v>
      </c>
      <c r="Q2366" s="2">
        <v>43692</v>
      </c>
      <c r="R2366" t="s">
        <v>32</v>
      </c>
      <c r="S2366" t="s">
        <v>45</v>
      </c>
      <c r="T2366">
        <f>_xlfn.DAYS(Raw_data_US_healthcare[[#This Row],[Discharge Date]],Raw_data_US_healthcare[[#This Row],[Date of Admission]])</f>
        <v>26</v>
      </c>
    </row>
    <row r="2367" spans="1:20" x14ac:dyDescent="0.3">
      <c r="A2367" t="s">
        <v>26512</v>
      </c>
      <c r="B2367" t="s">
        <v>6840</v>
      </c>
      <c r="C2367">
        <v>41</v>
      </c>
      <c r="D2367" t="str">
        <f>IF(Raw_data_US_healthcare[[#This Row],[Age]]&lt;35,"Young",IF(Raw_data_US_healthcare[[#This Row],[Age]]&lt;60,"Middle","Senior"))</f>
        <v>Middle</v>
      </c>
      <c r="E2367" t="s">
        <v>26</v>
      </c>
      <c r="F2367" t="s">
        <v>228</v>
      </c>
      <c r="G2367" t="s">
        <v>228</v>
      </c>
      <c r="H2367" t="s">
        <v>26516</v>
      </c>
      <c r="I2367" s="2">
        <v>43774</v>
      </c>
      <c r="J2367" t="s">
        <v>6841</v>
      </c>
      <c r="K2367" t="s">
        <v>6842</v>
      </c>
      <c r="L2367" t="s">
        <v>60</v>
      </c>
      <c r="M2367">
        <v>23798.821400000001</v>
      </c>
      <c r="N2367">
        <v>150</v>
      </c>
      <c r="O2367" t="s">
        <v>43</v>
      </c>
      <c r="P2367" t="s">
        <v>43</v>
      </c>
      <c r="Q2367" s="2">
        <v>43802</v>
      </c>
      <c r="R2367" t="s">
        <v>32</v>
      </c>
      <c r="S2367" t="s">
        <v>24</v>
      </c>
      <c r="T2367">
        <f>_xlfn.DAYS(Raw_data_US_healthcare[[#This Row],[Discharge Date]],Raw_data_US_healthcare[[#This Row],[Date of Admission]])</f>
        <v>28</v>
      </c>
    </row>
    <row r="2368" spans="1:20" x14ac:dyDescent="0.3">
      <c r="A2368" t="s">
        <v>26512</v>
      </c>
      <c r="B2368" t="s">
        <v>6843</v>
      </c>
      <c r="C2368">
        <v>47</v>
      </c>
      <c r="D2368" t="str">
        <f>IF(Raw_data_US_healthcare[[#This Row],[Age]]&lt;35,"Young",IF(Raw_data_US_healthcare[[#This Row],[Age]]&lt;60,"Middle","Senior"))</f>
        <v>Middle</v>
      </c>
      <c r="E2368" t="s">
        <v>26</v>
      </c>
      <c r="F2368" t="s">
        <v>49</v>
      </c>
      <c r="G2368" t="s">
        <v>49</v>
      </c>
      <c r="H2368" t="s">
        <v>26516</v>
      </c>
      <c r="I2368" s="2">
        <v>44669</v>
      </c>
      <c r="J2368" t="s">
        <v>6844</v>
      </c>
      <c r="K2368" t="s">
        <v>6845</v>
      </c>
      <c r="L2368" t="s">
        <v>56</v>
      </c>
      <c r="M2368">
        <v>12496.248100000001</v>
      </c>
      <c r="N2368">
        <v>495</v>
      </c>
      <c r="O2368" t="s">
        <v>43</v>
      </c>
      <c r="P2368" t="s">
        <v>43</v>
      </c>
      <c r="Q2368" s="2">
        <v>44674</v>
      </c>
      <c r="R2368" t="s">
        <v>44</v>
      </c>
      <c r="S2368" t="s">
        <v>45</v>
      </c>
      <c r="T2368">
        <f>_xlfn.DAYS(Raw_data_US_healthcare[[#This Row],[Discharge Date]],Raw_data_US_healthcare[[#This Row],[Date of Admission]])</f>
        <v>5</v>
      </c>
    </row>
    <row r="2369" spans="1:20" x14ac:dyDescent="0.3">
      <c r="A2369" t="s">
        <v>26512</v>
      </c>
      <c r="B2369" t="s">
        <v>6846</v>
      </c>
      <c r="C2369">
        <v>37</v>
      </c>
      <c r="D2369" t="str">
        <f>IF(Raw_data_US_healthcare[[#This Row],[Age]]&lt;35,"Young",IF(Raw_data_US_healthcare[[#This Row],[Age]]&lt;60,"Middle","Senior"))</f>
        <v>Middle</v>
      </c>
      <c r="E2369" t="s">
        <v>26</v>
      </c>
      <c r="F2369" t="s">
        <v>27</v>
      </c>
      <c r="G2369" t="s">
        <v>27</v>
      </c>
      <c r="H2369" t="s">
        <v>26514</v>
      </c>
      <c r="I2369" s="2">
        <v>44803</v>
      </c>
      <c r="J2369" t="s">
        <v>6847</v>
      </c>
      <c r="K2369" t="s">
        <v>6848</v>
      </c>
      <c r="L2369" t="s">
        <v>31</v>
      </c>
      <c r="M2369">
        <v>25458.379300000001</v>
      </c>
      <c r="N2369">
        <v>373</v>
      </c>
      <c r="O2369" t="s">
        <v>39</v>
      </c>
      <c r="P2369" t="s">
        <v>39</v>
      </c>
      <c r="Q2369" s="2">
        <v>44813</v>
      </c>
      <c r="R2369" t="s">
        <v>32</v>
      </c>
      <c r="S2369" t="s">
        <v>24</v>
      </c>
      <c r="T2369">
        <f>_xlfn.DAYS(Raw_data_US_healthcare[[#This Row],[Discharge Date]],Raw_data_US_healthcare[[#This Row],[Date of Admission]])</f>
        <v>10</v>
      </c>
    </row>
    <row r="2370" spans="1:20" x14ac:dyDescent="0.3">
      <c r="A2370" t="s">
        <v>26512</v>
      </c>
      <c r="B2370" t="s">
        <v>6849</v>
      </c>
      <c r="C2370">
        <v>64</v>
      </c>
      <c r="D2370" t="str">
        <f>IF(Raw_data_US_healthcare[[#This Row],[Age]]&lt;35,"Young",IF(Raw_data_US_healthcare[[#This Row],[Age]]&lt;60,"Middle","Senior"))</f>
        <v>Senior</v>
      </c>
      <c r="E2370" t="s">
        <v>26</v>
      </c>
      <c r="F2370" t="s">
        <v>113</v>
      </c>
      <c r="G2370" t="s">
        <v>113</v>
      </c>
      <c r="H2370" t="s">
        <v>36</v>
      </c>
      <c r="I2370" s="2">
        <v>43415</v>
      </c>
      <c r="J2370" t="s">
        <v>6850</v>
      </c>
      <c r="K2370" t="s">
        <v>6851</v>
      </c>
      <c r="L2370" t="s">
        <v>52</v>
      </c>
      <c r="M2370">
        <v>2825.2111</v>
      </c>
      <c r="N2370">
        <v>269</v>
      </c>
      <c r="O2370" t="s">
        <v>39</v>
      </c>
      <c r="P2370" t="s">
        <v>39</v>
      </c>
      <c r="Q2370" s="2">
        <v>43430</v>
      </c>
      <c r="R2370" t="s">
        <v>23</v>
      </c>
      <c r="S2370" t="s">
        <v>24</v>
      </c>
      <c r="T2370">
        <f>_xlfn.DAYS(Raw_data_US_healthcare[[#This Row],[Discharge Date]],Raw_data_US_healthcare[[#This Row],[Date of Admission]])</f>
        <v>15</v>
      </c>
    </row>
    <row r="2371" spans="1:20" x14ac:dyDescent="0.3">
      <c r="A2371" t="s">
        <v>26512</v>
      </c>
      <c r="B2371" t="s">
        <v>6852</v>
      </c>
      <c r="C2371">
        <v>66</v>
      </c>
      <c r="D2371" t="str">
        <f>IF(Raw_data_US_healthcare[[#This Row],[Age]]&lt;35,"Young",IF(Raw_data_US_healthcare[[#This Row],[Age]]&lt;60,"Middle","Senior"))</f>
        <v>Senior</v>
      </c>
      <c r="E2371" t="s">
        <v>26</v>
      </c>
      <c r="F2371" t="s">
        <v>17</v>
      </c>
      <c r="G2371" t="s">
        <v>17</v>
      </c>
      <c r="H2371" t="s">
        <v>26516</v>
      </c>
      <c r="I2371" s="2">
        <v>44117</v>
      </c>
      <c r="J2371" t="s">
        <v>5151</v>
      </c>
      <c r="K2371" t="s">
        <v>6853</v>
      </c>
      <c r="L2371" t="s">
        <v>21</v>
      </c>
      <c r="M2371">
        <v>31335.911</v>
      </c>
      <c r="N2371">
        <v>115</v>
      </c>
      <c r="O2371" t="s">
        <v>39</v>
      </c>
      <c r="P2371" t="s">
        <v>39</v>
      </c>
      <c r="Q2371" s="2">
        <v>44128</v>
      </c>
      <c r="R2371" t="s">
        <v>23</v>
      </c>
      <c r="S2371" t="s">
        <v>24</v>
      </c>
      <c r="T2371">
        <f>_xlfn.DAYS(Raw_data_US_healthcare[[#This Row],[Discharge Date]],Raw_data_US_healthcare[[#This Row],[Date of Admission]])</f>
        <v>11</v>
      </c>
    </row>
    <row r="2372" spans="1:20" x14ac:dyDescent="0.3">
      <c r="A2372" t="s">
        <v>26511</v>
      </c>
      <c r="B2372" t="s">
        <v>6854</v>
      </c>
      <c r="C2372">
        <v>76</v>
      </c>
      <c r="D2372" t="str">
        <f>IF(Raw_data_US_healthcare[[#This Row],[Age]]&lt;35,"Young",IF(Raw_data_US_healthcare[[#This Row],[Age]]&lt;60,"Middle","Senior"))</f>
        <v>Senior</v>
      </c>
      <c r="E2372" t="s">
        <v>16</v>
      </c>
      <c r="F2372" t="s">
        <v>88</v>
      </c>
      <c r="G2372" t="s">
        <v>88</v>
      </c>
      <c r="H2372" t="s">
        <v>18</v>
      </c>
      <c r="I2372" s="2">
        <v>43854</v>
      </c>
      <c r="J2372" t="s">
        <v>6855</v>
      </c>
      <c r="K2372" t="s">
        <v>6856</v>
      </c>
      <c r="L2372" t="s">
        <v>56</v>
      </c>
      <c r="M2372">
        <v>37384.902300000002</v>
      </c>
      <c r="N2372">
        <v>133</v>
      </c>
      <c r="O2372" t="s">
        <v>39</v>
      </c>
      <c r="P2372" t="s">
        <v>39</v>
      </c>
      <c r="Q2372" s="2">
        <v>43878</v>
      </c>
      <c r="R2372" t="s">
        <v>83</v>
      </c>
      <c r="S2372" t="s">
        <v>24</v>
      </c>
      <c r="T2372">
        <f>_xlfn.DAYS(Raw_data_US_healthcare[[#This Row],[Discharge Date]],Raw_data_US_healthcare[[#This Row],[Date of Admission]])</f>
        <v>24</v>
      </c>
    </row>
    <row r="2373" spans="1:20" x14ac:dyDescent="0.3">
      <c r="A2373" t="s">
        <v>26512</v>
      </c>
      <c r="B2373" t="s">
        <v>6857</v>
      </c>
      <c r="C2373">
        <v>29</v>
      </c>
      <c r="D2373" t="str">
        <f>IF(Raw_data_US_healthcare[[#This Row],[Age]]&lt;35,"Young",IF(Raw_data_US_healthcare[[#This Row],[Age]]&lt;60,"Middle","Senior"))</f>
        <v>Young</v>
      </c>
      <c r="E2373" t="s">
        <v>26</v>
      </c>
      <c r="F2373" t="s">
        <v>27</v>
      </c>
      <c r="G2373" t="s">
        <v>27</v>
      </c>
      <c r="H2373" t="s">
        <v>28</v>
      </c>
      <c r="I2373" s="2">
        <v>44607</v>
      </c>
      <c r="J2373" t="s">
        <v>6858</v>
      </c>
      <c r="K2373" t="s">
        <v>6859</v>
      </c>
      <c r="L2373" t="s">
        <v>56</v>
      </c>
      <c r="M2373">
        <v>37070.997199999998</v>
      </c>
      <c r="N2373">
        <v>233</v>
      </c>
      <c r="O2373" t="s">
        <v>43</v>
      </c>
      <c r="P2373" t="s">
        <v>43</v>
      </c>
      <c r="Q2373" s="2">
        <v>44612</v>
      </c>
      <c r="R2373" t="s">
        <v>48</v>
      </c>
      <c r="S2373" t="s">
        <v>33</v>
      </c>
      <c r="T2373">
        <f>_xlfn.DAYS(Raw_data_US_healthcare[[#This Row],[Discharge Date]],Raw_data_US_healthcare[[#This Row],[Date of Admission]])</f>
        <v>5</v>
      </c>
    </row>
    <row r="2374" spans="1:20" x14ac:dyDescent="0.3">
      <c r="A2374" t="s">
        <v>26511</v>
      </c>
      <c r="B2374" t="s">
        <v>6860</v>
      </c>
      <c r="C2374">
        <v>31</v>
      </c>
      <c r="D2374" t="str">
        <f>IF(Raw_data_US_healthcare[[#This Row],[Age]]&lt;35,"Young",IF(Raw_data_US_healthcare[[#This Row],[Age]]&lt;60,"Middle","Senior"))</f>
        <v>Young</v>
      </c>
      <c r="E2374" t="s">
        <v>16</v>
      </c>
      <c r="F2374" t="s">
        <v>88</v>
      </c>
      <c r="G2374" t="s">
        <v>88</v>
      </c>
      <c r="H2374" t="s">
        <v>26516</v>
      </c>
      <c r="I2374" s="2">
        <v>44724</v>
      </c>
      <c r="J2374" t="s">
        <v>6861</v>
      </c>
      <c r="K2374" t="s">
        <v>6862</v>
      </c>
      <c r="L2374" t="s">
        <v>52</v>
      </c>
      <c r="M2374">
        <v>17087.455399999999</v>
      </c>
      <c r="N2374">
        <v>172</v>
      </c>
      <c r="O2374" t="s">
        <v>43</v>
      </c>
      <c r="P2374" t="s">
        <v>43</v>
      </c>
      <c r="Q2374" s="2">
        <v>44728</v>
      </c>
      <c r="R2374" t="s">
        <v>83</v>
      </c>
      <c r="S2374" t="s">
        <v>45</v>
      </c>
      <c r="T2374">
        <f>_xlfn.DAYS(Raw_data_US_healthcare[[#This Row],[Discharge Date]],Raw_data_US_healthcare[[#This Row],[Date of Admission]])</f>
        <v>4</v>
      </c>
    </row>
    <row r="2375" spans="1:20" x14ac:dyDescent="0.3">
      <c r="A2375" t="s">
        <v>26511</v>
      </c>
      <c r="B2375" t="s">
        <v>6863</v>
      </c>
      <c r="C2375">
        <v>62</v>
      </c>
      <c r="D2375" t="str">
        <f>IF(Raw_data_US_healthcare[[#This Row],[Age]]&lt;35,"Young",IF(Raw_data_US_healthcare[[#This Row],[Age]]&lt;60,"Middle","Senior"))</f>
        <v>Senior</v>
      </c>
      <c r="E2375" t="s">
        <v>16</v>
      </c>
      <c r="F2375" t="s">
        <v>17</v>
      </c>
      <c r="G2375" t="s">
        <v>17</v>
      </c>
      <c r="H2375" t="s">
        <v>26516</v>
      </c>
      <c r="I2375" s="2">
        <v>43583</v>
      </c>
      <c r="J2375" t="s">
        <v>6864</v>
      </c>
      <c r="K2375" t="s">
        <v>6865</v>
      </c>
      <c r="L2375" t="s">
        <v>31</v>
      </c>
      <c r="M2375">
        <v>3163.1242999999999</v>
      </c>
      <c r="N2375">
        <v>286</v>
      </c>
      <c r="O2375" t="s">
        <v>43</v>
      </c>
      <c r="P2375" t="s">
        <v>43</v>
      </c>
      <c r="Q2375" s="2">
        <v>43610</v>
      </c>
      <c r="R2375" t="s">
        <v>83</v>
      </c>
      <c r="S2375" t="s">
        <v>33</v>
      </c>
      <c r="T2375">
        <f>_xlfn.DAYS(Raw_data_US_healthcare[[#This Row],[Discharge Date]],Raw_data_US_healthcare[[#This Row],[Date of Admission]])</f>
        <v>27</v>
      </c>
    </row>
    <row r="2376" spans="1:20" x14ac:dyDescent="0.3">
      <c r="A2376" t="s">
        <v>26512</v>
      </c>
      <c r="B2376" t="s">
        <v>6866</v>
      </c>
      <c r="C2376">
        <v>75</v>
      </c>
      <c r="D2376" t="str">
        <f>IF(Raw_data_US_healthcare[[#This Row],[Age]]&lt;35,"Young",IF(Raw_data_US_healthcare[[#This Row],[Age]]&lt;60,"Middle","Senior"))</f>
        <v>Senior</v>
      </c>
      <c r="E2376" t="s">
        <v>26</v>
      </c>
      <c r="F2376" t="s">
        <v>17</v>
      </c>
      <c r="G2376" t="s">
        <v>17</v>
      </c>
      <c r="H2376" t="s">
        <v>26514</v>
      </c>
      <c r="I2376" s="2">
        <v>44118</v>
      </c>
      <c r="J2376" t="s">
        <v>6867</v>
      </c>
      <c r="K2376" t="s">
        <v>6868</v>
      </c>
      <c r="L2376" t="s">
        <v>56</v>
      </c>
      <c r="M2376">
        <v>1931.2166999999999</v>
      </c>
      <c r="N2376">
        <v>218</v>
      </c>
      <c r="O2376" t="s">
        <v>43</v>
      </c>
      <c r="P2376" t="s">
        <v>43</v>
      </c>
      <c r="Q2376" s="2">
        <v>44124</v>
      </c>
      <c r="R2376" t="s">
        <v>44</v>
      </c>
      <c r="S2376" t="s">
        <v>24</v>
      </c>
      <c r="T2376">
        <f>_xlfn.DAYS(Raw_data_US_healthcare[[#This Row],[Discharge Date]],Raw_data_US_healthcare[[#This Row],[Date of Admission]])</f>
        <v>6</v>
      </c>
    </row>
    <row r="2377" spans="1:20" x14ac:dyDescent="0.3">
      <c r="A2377" t="s">
        <v>26512</v>
      </c>
      <c r="B2377" t="s">
        <v>6869</v>
      </c>
      <c r="C2377">
        <v>21</v>
      </c>
      <c r="D2377" t="str">
        <f>IF(Raw_data_US_healthcare[[#This Row],[Age]]&lt;35,"Young",IF(Raw_data_US_healthcare[[#This Row],[Age]]&lt;60,"Middle","Senior"))</f>
        <v>Young</v>
      </c>
      <c r="E2377" t="s">
        <v>26</v>
      </c>
      <c r="F2377" t="s">
        <v>62</v>
      </c>
      <c r="G2377" t="s">
        <v>62</v>
      </c>
      <c r="H2377" t="s">
        <v>18</v>
      </c>
      <c r="I2377" s="2">
        <v>44184</v>
      </c>
      <c r="J2377" t="s">
        <v>6870</v>
      </c>
      <c r="K2377" t="s">
        <v>6871</v>
      </c>
      <c r="L2377" t="s">
        <v>60</v>
      </c>
      <c r="M2377">
        <v>29929.692299999999</v>
      </c>
      <c r="N2377">
        <v>419</v>
      </c>
      <c r="O2377" t="s">
        <v>43</v>
      </c>
      <c r="P2377" t="s">
        <v>43</v>
      </c>
      <c r="Q2377" s="2">
        <v>44199</v>
      </c>
      <c r="R2377" t="s">
        <v>32</v>
      </c>
      <c r="S2377" t="s">
        <v>45</v>
      </c>
      <c r="T2377">
        <f>_xlfn.DAYS(Raw_data_US_healthcare[[#This Row],[Discharge Date]],Raw_data_US_healthcare[[#This Row],[Date of Admission]])</f>
        <v>15</v>
      </c>
    </row>
    <row r="2378" spans="1:20" x14ac:dyDescent="0.3">
      <c r="A2378" t="s">
        <v>26512</v>
      </c>
      <c r="B2378" t="s">
        <v>6872</v>
      </c>
      <c r="C2378">
        <v>19</v>
      </c>
      <c r="D2378" t="str">
        <f>IF(Raw_data_US_healthcare[[#This Row],[Age]]&lt;35,"Young",IF(Raw_data_US_healthcare[[#This Row],[Age]]&lt;60,"Middle","Senior"))</f>
        <v>Young</v>
      </c>
      <c r="E2378" t="s">
        <v>26</v>
      </c>
      <c r="F2378" t="s">
        <v>35</v>
      </c>
      <c r="G2378" t="s">
        <v>35</v>
      </c>
      <c r="H2378" t="s">
        <v>36</v>
      </c>
      <c r="I2378" s="2">
        <v>43992</v>
      </c>
      <c r="J2378" t="s">
        <v>6873</v>
      </c>
      <c r="K2378" t="s">
        <v>6874</v>
      </c>
      <c r="L2378" t="s">
        <v>56</v>
      </c>
      <c r="M2378">
        <v>16281.3518</v>
      </c>
      <c r="N2378">
        <v>212</v>
      </c>
      <c r="O2378" t="s">
        <v>39</v>
      </c>
      <c r="P2378" t="s">
        <v>39</v>
      </c>
      <c r="Q2378" s="2">
        <v>43998</v>
      </c>
      <c r="R2378" t="s">
        <v>23</v>
      </c>
      <c r="S2378" t="s">
        <v>33</v>
      </c>
      <c r="T2378">
        <f>_xlfn.DAYS(Raw_data_US_healthcare[[#This Row],[Discharge Date]],Raw_data_US_healthcare[[#This Row],[Date of Admission]])</f>
        <v>6</v>
      </c>
    </row>
    <row r="2379" spans="1:20" x14ac:dyDescent="0.3">
      <c r="A2379" t="s">
        <v>26512</v>
      </c>
      <c r="B2379" t="s">
        <v>6875</v>
      </c>
      <c r="C2379">
        <v>56</v>
      </c>
      <c r="D2379" t="str">
        <f>IF(Raw_data_US_healthcare[[#This Row],[Age]]&lt;35,"Young",IF(Raw_data_US_healthcare[[#This Row],[Age]]&lt;60,"Middle","Senior"))</f>
        <v>Middle</v>
      </c>
      <c r="E2379" t="s">
        <v>26</v>
      </c>
      <c r="F2379" t="s">
        <v>113</v>
      </c>
      <c r="G2379" t="s">
        <v>113</v>
      </c>
      <c r="H2379" t="s">
        <v>26516</v>
      </c>
      <c r="I2379" s="2">
        <v>44809</v>
      </c>
      <c r="J2379" t="s">
        <v>6876</v>
      </c>
      <c r="K2379" t="s">
        <v>6877</v>
      </c>
      <c r="L2379" t="s">
        <v>21</v>
      </c>
      <c r="M2379">
        <v>28943.592000000001</v>
      </c>
      <c r="N2379">
        <v>276</v>
      </c>
      <c r="O2379" t="s">
        <v>43</v>
      </c>
      <c r="P2379" t="s">
        <v>43</v>
      </c>
      <c r="Q2379" s="2">
        <v>44812</v>
      </c>
      <c r="R2379" t="s">
        <v>44</v>
      </c>
      <c r="S2379" t="s">
        <v>24</v>
      </c>
      <c r="T2379">
        <f>_xlfn.DAYS(Raw_data_US_healthcare[[#This Row],[Discharge Date]],Raw_data_US_healthcare[[#This Row],[Date of Admission]])</f>
        <v>3</v>
      </c>
    </row>
    <row r="2380" spans="1:20" x14ac:dyDescent="0.3">
      <c r="A2380" t="s">
        <v>26511</v>
      </c>
      <c r="B2380" t="s">
        <v>6878</v>
      </c>
      <c r="C2380">
        <v>75</v>
      </c>
      <c r="D2380" t="str">
        <f>IF(Raw_data_US_healthcare[[#This Row],[Age]]&lt;35,"Young",IF(Raw_data_US_healthcare[[#This Row],[Age]]&lt;60,"Middle","Senior"))</f>
        <v>Senior</v>
      </c>
      <c r="E2380" t="s">
        <v>16</v>
      </c>
      <c r="F2380" t="s">
        <v>62</v>
      </c>
      <c r="G2380" t="s">
        <v>62</v>
      </c>
      <c r="H2380" t="s">
        <v>36</v>
      </c>
      <c r="I2380" s="2">
        <v>45153</v>
      </c>
      <c r="J2380" t="s">
        <v>6879</v>
      </c>
      <c r="K2380" t="s">
        <v>6880</v>
      </c>
      <c r="L2380" t="s">
        <v>31</v>
      </c>
      <c r="M2380">
        <v>19776.6623</v>
      </c>
      <c r="N2380">
        <v>278</v>
      </c>
      <c r="O2380" t="s">
        <v>22</v>
      </c>
      <c r="P2380" t="s">
        <v>22</v>
      </c>
      <c r="Q2380" s="2">
        <v>45156</v>
      </c>
      <c r="R2380" t="s">
        <v>48</v>
      </c>
      <c r="S2380" t="s">
        <v>45</v>
      </c>
      <c r="T2380">
        <f>_xlfn.DAYS(Raw_data_US_healthcare[[#This Row],[Discharge Date]],Raw_data_US_healthcare[[#This Row],[Date of Admission]])</f>
        <v>3</v>
      </c>
    </row>
    <row r="2381" spans="1:20" x14ac:dyDescent="0.3">
      <c r="A2381" t="s">
        <v>26511</v>
      </c>
      <c r="B2381" t="s">
        <v>6881</v>
      </c>
      <c r="C2381">
        <v>76</v>
      </c>
      <c r="D2381" t="str">
        <f>IF(Raw_data_US_healthcare[[#This Row],[Age]]&lt;35,"Young",IF(Raw_data_US_healthcare[[#This Row],[Age]]&lt;60,"Middle","Senior"))</f>
        <v>Senior</v>
      </c>
      <c r="E2381" t="s">
        <v>16</v>
      </c>
      <c r="F2381" t="s">
        <v>88</v>
      </c>
      <c r="G2381" t="s">
        <v>88</v>
      </c>
      <c r="H2381" t="s">
        <v>26516</v>
      </c>
      <c r="I2381" s="2">
        <v>44760</v>
      </c>
      <c r="J2381" t="s">
        <v>6882</v>
      </c>
      <c r="K2381" t="s">
        <v>6883</v>
      </c>
      <c r="L2381" t="s">
        <v>56</v>
      </c>
      <c r="M2381">
        <v>13828.7611</v>
      </c>
      <c r="N2381">
        <v>402</v>
      </c>
      <c r="O2381" t="s">
        <v>39</v>
      </c>
      <c r="P2381" t="s">
        <v>39</v>
      </c>
      <c r="Q2381" s="2">
        <v>44771</v>
      </c>
      <c r="R2381" t="s">
        <v>83</v>
      </c>
      <c r="S2381" t="s">
        <v>33</v>
      </c>
      <c r="T2381">
        <f>_xlfn.DAYS(Raw_data_US_healthcare[[#This Row],[Discharge Date]],Raw_data_US_healthcare[[#This Row],[Date of Admission]])</f>
        <v>11</v>
      </c>
    </row>
    <row r="2382" spans="1:20" x14ac:dyDescent="0.3">
      <c r="A2382" t="s">
        <v>26511</v>
      </c>
      <c r="B2382" t="s">
        <v>6884</v>
      </c>
      <c r="C2382">
        <v>74</v>
      </c>
      <c r="D2382" t="str">
        <f>IF(Raw_data_US_healthcare[[#This Row],[Age]]&lt;35,"Young",IF(Raw_data_US_healthcare[[#This Row],[Age]]&lt;60,"Middle","Senior"))</f>
        <v>Senior</v>
      </c>
      <c r="E2382" t="s">
        <v>16</v>
      </c>
      <c r="F2382" t="s">
        <v>17</v>
      </c>
      <c r="G2382" t="s">
        <v>17</v>
      </c>
      <c r="H2382" t="s">
        <v>36</v>
      </c>
      <c r="I2382" s="2">
        <v>43953</v>
      </c>
      <c r="J2382" t="s">
        <v>6885</v>
      </c>
      <c r="K2382" t="s">
        <v>6886</v>
      </c>
      <c r="L2382" t="s">
        <v>21</v>
      </c>
      <c r="M2382">
        <v>18765.851900000001</v>
      </c>
      <c r="N2382">
        <v>183</v>
      </c>
      <c r="O2382" t="s">
        <v>22</v>
      </c>
      <c r="P2382" t="s">
        <v>22</v>
      </c>
      <c r="Q2382" s="2">
        <v>43956</v>
      </c>
      <c r="R2382" t="s">
        <v>44</v>
      </c>
      <c r="S2382" t="s">
        <v>24</v>
      </c>
      <c r="T2382">
        <f>_xlfn.DAYS(Raw_data_US_healthcare[[#This Row],[Discharge Date]],Raw_data_US_healthcare[[#This Row],[Date of Admission]])</f>
        <v>3</v>
      </c>
    </row>
    <row r="2383" spans="1:20" x14ac:dyDescent="0.3">
      <c r="A2383" t="s">
        <v>26512</v>
      </c>
      <c r="B2383" t="s">
        <v>6887</v>
      </c>
      <c r="C2383">
        <v>64</v>
      </c>
      <c r="D2383" t="str">
        <f>IF(Raw_data_US_healthcare[[#This Row],[Age]]&lt;35,"Young",IF(Raw_data_US_healthcare[[#This Row],[Age]]&lt;60,"Middle","Senior"))</f>
        <v>Senior</v>
      </c>
      <c r="E2383" t="s">
        <v>26</v>
      </c>
      <c r="F2383" t="s">
        <v>17</v>
      </c>
      <c r="G2383" t="s">
        <v>17</v>
      </c>
      <c r="H2383" t="s">
        <v>26516</v>
      </c>
      <c r="I2383" s="2">
        <v>44382</v>
      </c>
      <c r="J2383" t="s">
        <v>6888</v>
      </c>
      <c r="K2383" t="s">
        <v>6889</v>
      </c>
      <c r="L2383" t="s">
        <v>31</v>
      </c>
      <c r="M2383">
        <v>13931.0221</v>
      </c>
      <c r="N2383">
        <v>154</v>
      </c>
      <c r="O2383" t="s">
        <v>43</v>
      </c>
      <c r="P2383" t="s">
        <v>43</v>
      </c>
      <c r="Q2383" s="2">
        <v>44409</v>
      </c>
      <c r="R2383" t="s">
        <v>32</v>
      </c>
      <c r="S2383" t="s">
        <v>24</v>
      </c>
      <c r="T2383">
        <f>_xlfn.DAYS(Raw_data_US_healthcare[[#This Row],[Discharge Date]],Raw_data_US_healthcare[[#This Row],[Date of Admission]])</f>
        <v>27</v>
      </c>
    </row>
    <row r="2384" spans="1:20" x14ac:dyDescent="0.3">
      <c r="A2384" t="s">
        <v>26511</v>
      </c>
      <c r="B2384" t="s">
        <v>6890</v>
      </c>
      <c r="C2384">
        <v>46</v>
      </c>
      <c r="D2384" t="str">
        <f>IF(Raw_data_US_healthcare[[#This Row],[Age]]&lt;35,"Young",IF(Raw_data_US_healthcare[[#This Row],[Age]]&lt;60,"Middle","Senior"))</f>
        <v>Middle</v>
      </c>
      <c r="E2384" t="s">
        <v>16</v>
      </c>
      <c r="F2384" t="s">
        <v>62</v>
      </c>
      <c r="G2384" t="s">
        <v>62</v>
      </c>
      <c r="H2384" t="s">
        <v>26516</v>
      </c>
      <c r="I2384" s="2">
        <v>43811</v>
      </c>
      <c r="J2384" t="s">
        <v>6891</v>
      </c>
      <c r="K2384" t="s">
        <v>6892</v>
      </c>
      <c r="L2384" t="s">
        <v>21</v>
      </c>
      <c r="M2384">
        <v>10832.5864</v>
      </c>
      <c r="N2384">
        <v>317</v>
      </c>
      <c r="O2384" t="s">
        <v>39</v>
      </c>
      <c r="P2384" t="s">
        <v>39</v>
      </c>
      <c r="Q2384" s="2">
        <v>43816</v>
      </c>
      <c r="R2384" t="s">
        <v>48</v>
      </c>
      <c r="S2384" t="s">
        <v>33</v>
      </c>
      <c r="T2384">
        <f>_xlfn.DAYS(Raw_data_US_healthcare[[#This Row],[Discharge Date]],Raw_data_US_healthcare[[#This Row],[Date of Admission]])</f>
        <v>5</v>
      </c>
    </row>
    <row r="2385" spans="1:20" x14ac:dyDescent="0.3">
      <c r="A2385" t="s">
        <v>26511</v>
      </c>
      <c r="B2385" t="s">
        <v>6893</v>
      </c>
      <c r="C2385">
        <v>21</v>
      </c>
      <c r="D2385" t="str">
        <f>IF(Raw_data_US_healthcare[[#This Row],[Age]]&lt;35,"Young",IF(Raw_data_US_healthcare[[#This Row],[Age]]&lt;60,"Middle","Senior"))</f>
        <v>Young</v>
      </c>
      <c r="E2385" t="s">
        <v>16</v>
      </c>
      <c r="F2385" t="s">
        <v>35</v>
      </c>
      <c r="G2385" t="s">
        <v>35</v>
      </c>
      <c r="H2385" t="s">
        <v>36</v>
      </c>
      <c r="I2385" s="2">
        <v>44339</v>
      </c>
      <c r="J2385" t="s">
        <v>6894</v>
      </c>
      <c r="K2385" t="s">
        <v>6895</v>
      </c>
      <c r="L2385" t="s">
        <v>31</v>
      </c>
      <c r="M2385">
        <v>2126.8292000000001</v>
      </c>
      <c r="N2385">
        <v>230</v>
      </c>
      <c r="O2385" t="s">
        <v>22</v>
      </c>
      <c r="P2385" t="s">
        <v>22</v>
      </c>
      <c r="Q2385" s="2">
        <v>44352</v>
      </c>
      <c r="R2385" t="s">
        <v>48</v>
      </c>
      <c r="S2385" t="s">
        <v>24</v>
      </c>
      <c r="T2385">
        <f>_xlfn.DAYS(Raw_data_US_healthcare[[#This Row],[Discharge Date]],Raw_data_US_healthcare[[#This Row],[Date of Admission]])</f>
        <v>13</v>
      </c>
    </row>
    <row r="2386" spans="1:20" x14ac:dyDescent="0.3">
      <c r="A2386" t="s">
        <v>26511</v>
      </c>
      <c r="B2386" t="s">
        <v>6896</v>
      </c>
      <c r="C2386">
        <v>30</v>
      </c>
      <c r="D2386" t="str">
        <f>IF(Raw_data_US_healthcare[[#This Row],[Age]]&lt;35,"Young",IF(Raw_data_US_healthcare[[#This Row],[Age]]&lt;60,"Middle","Senior"))</f>
        <v>Young</v>
      </c>
      <c r="E2386" t="s">
        <v>16</v>
      </c>
      <c r="F2386" t="s">
        <v>88</v>
      </c>
      <c r="G2386" t="s">
        <v>88</v>
      </c>
      <c r="H2386" t="s">
        <v>18</v>
      </c>
      <c r="I2386" s="2">
        <v>43410</v>
      </c>
      <c r="J2386" t="s">
        <v>6897</v>
      </c>
      <c r="K2386" t="s">
        <v>6898</v>
      </c>
      <c r="L2386" t="s">
        <v>31</v>
      </c>
      <c r="M2386">
        <v>33961.289799999999</v>
      </c>
      <c r="N2386">
        <v>333</v>
      </c>
      <c r="O2386" t="s">
        <v>22</v>
      </c>
      <c r="P2386" t="s">
        <v>22</v>
      </c>
      <c r="Q2386" s="2">
        <v>43418</v>
      </c>
      <c r="R2386" t="s">
        <v>48</v>
      </c>
      <c r="S2386" t="s">
        <v>45</v>
      </c>
      <c r="T2386">
        <f>_xlfn.DAYS(Raw_data_US_healthcare[[#This Row],[Discharge Date]],Raw_data_US_healthcare[[#This Row],[Date of Admission]])</f>
        <v>8</v>
      </c>
    </row>
    <row r="2387" spans="1:20" x14ac:dyDescent="0.3">
      <c r="A2387" t="s">
        <v>26511</v>
      </c>
      <c r="B2387" t="s">
        <v>6899</v>
      </c>
      <c r="C2387">
        <v>85</v>
      </c>
      <c r="D2387" t="str">
        <f>IF(Raw_data_US_healthcare[[#This Row],[Age]]&lt;35,"Young",IF(Raw_data_US_healthcare[[#This Row],[Age]]&lt;60,"Middle","Senior"))</f>
        <v>Senior</v>
      </c>
      <c r="E2387" t="s">
        <v>16</v>
      </c>
      <c r="F2387" t="s">
        <v>35</v>
      </c>
      <c r="G2387" t="s">
        <v>35</v>
      </c>
      <c r="H2387" t="s">
        <v>18</v>
      </c>
      <c r="I2387" s="2">
        <v>44550</v>
      </c>
      <c r="J2387" t="s">
        <v>6900</v>
      </c>
      <c r="K2387" t="s">
        <v>6901</v>
      </c>
      <c r="L2387" t="s">
        <v>52</v>
      </c>
      <c r="M2387">
        <v>36241.025999999998</v>
      </c>
      <c r="N2387">
        <v>171</v>
      </c>
      <c r="O2387" t="s">
        <v>39</v>
      </c>
      <c r="P2387" t="s">
        <v>39</v>
      </c>
      <c r="Q2387" s="2">
        <v>44567</v>
      </c>
      <c r="R2387" t="s">
        <v>48</v>
      </c>
      <c r="S2387" t="s">
        <v>45</v>
      </c>
      <c r="T2387">
        <f>_xlfn.DAYS(Raw_data_US_healthcare[[#This Row],[Discharge Date]],Raw_data_US_healthcare[[#This Row],[Date of Admission]])</f>
        <v>17</v>
      </c>
    </row>
    <row r="2388" spans="1:20" x14ac:dyDescent="0.3">
      <c r="A2388" t="s">
        <v>26512</v>
      </c>
      <c r="B2388" t="s">
        <v>6902</v>
      </c>
      <c r="C2388">
        <v>74</v>
      </c>
      <c r="D2388" t="str">
        <f>IF(Raw_data_US_healthcare[[#This Row],[Age]]&lt;35,"Young",IF(Raw_data_US_healthcare[[#This Row],[Age]]&lt;60,"Middle","Senior"))</f>
        <v>Senior</v>
      </c>
      <c r="E2388" t="s">
        <v>26</v>
      </c>
      <c r="F2388" t="s">
        <v>62</v>
      </c>
      <c r="G2388" t="s">
        <v>62</v>
      </c>
      <c r="H2388" t="s">
        <v>26514</v>
      </c>
      <c r="I2388" s="2">
        <v>44049</v>
      </c>
      <c r="J2388" t="s">
        <v>6903</v>
      </c>
      <c r="K2388" t="s">
        <v>6904</v>
      </c>
      <c r="L2388" t="s">
        <v>60</v>
      </c>
      <c r="M2388">
        <v>34922.039499999999</v>
      </c>
      <c r="N2388">
        <v>322</v>
      </c>
      <c r="O2388" t="s">
        <v>43</v>
      </c>
      <c r="P2388" t="s">
        <v>43</v>
      </c>
      <c r="Q2388" s="2">
        <v>44072</v>
      </c>
      <c r="R2388" t="s">
        <v>32</v>
      </c>
      <c r="S2388" t="s">
        <v>24</v>
      </c>
      <c r="T2388">
        <f>_xlfn.DAYS(Raw_data_US_healthcare[[#This Row],[Discharge Date]],Raw_data_US_healthcare[[#This Row],[Date of Admission]])</f>
        <v>23</v>
      </c>
    </row>
    <row r="2389" spans="1:20" x14ac:dyDescent="0.3">
      <c r="A2389" t="s">
        <v>26512</v>
      </c>
      <c r="B2389" t="s">
        <v>6905</v>
      </c>
      <c r="C2389">
        <v>25</v>
      </c>
      <c r="D2389" t="str">
        <f>IF(Raw_data_US_healthcare[[#This Row],[Age]]&lt;35,"Young",IF(Raw_data_US_healthcare[[#This Row],[Age]]&lt;60,"Middle","Senior"))</f>
        <v>Young</v>
      </c>
      <c r="E2389" t="s">
        <v>26</v>
      </c>
      <c r="F2389" t="s">
        <v>35</v>
      </c>
      <c r="G2389" t="s">
        <v>35</v>
      </c>
      <c r="H2389" t="s">
        <v>36</v>
      </c>
      <c r="I2389" s="2">
        <v>43643</v>
      </c>
      <c r="J2389" t="s">
        <v>6906</v>
      </c>
      <c r="K2389" t="s">
        <v>6907</v>
      </c>
      <c r="L2389" t="s">
        <v>56</v>
      </c>
      <c r="M2389">
        <v>1847.8875</v>
      </c>
      <c r="N2389">
        <v>335</v>
      </c>
      <c r="O2389" t="s">
        <v>22</v>
      </c>
      <c r="P2389" t="s">
        <v>22</v>
      </c>
      <c r="Q2389" s="2">
        <v>43664</v>
      </c>
      <c r="R2389" t="s">
        <v>48</v>
      </c>
      <c r="S2389" t="s">
        <v>45</v>
      </c>
      <c r="T2389">
        <f>_xlfn.DAYS(Raw_data_US_healthcare[[#This Row],[Discharge Date]],Raw_data_US_healthcare[[#This Row],[Date of Admission]])</f>
        <v>21</v>
      </c>
    </row>
    <row r="2390" spans="1:20" x14ac:dyDescent="0.3">
      <c r="A2390" t="s">
        <v>26512</v>
      </c>
      <c r="B2390" t="s">
        <v>6908</v>
      </c>
      <c r="C2390">
        <v>85</v>
      </c>
      <c r="D2390" t="str">
        <f>IF(Raw_data_US_healthcare[[#This Row],[Age]]&lt;35,"Young",IF(Raw_data_US_healthcare[[#This Row],[Age]]&lt;60,"Middle","Senior"))</f>
        <v>Senior</v>
      </c>
      <c r="E2390" t="s">
        <v>26</v>
      </c>
      <c r="F2390" t="s">
        <v>17</v>
      </c>
      <c r="G2390" t="s">
        <v>17</v>
      </c>
      <c r="H2390" t="s">
        <v>26514</v>
      </c>
      <c r="I2390" s="2">
        <v>43544</v>
      </c>
      <c r="J2390" t="s">
        <v>6909</v>
      </c>
      <c r="K2390" t="s">
        <v>6910</v>
      </c>
      <c r="L2390" t="s">
        <v>52</v>
      </c>
      <c r="M2390">
        <v>29153.434000000001</v>
      </c>
      <c r="N2390">
        <v>146</v>
      </c>
      <c r="O2390" t="s">
        <v>39</v>
      </c>
      <c r="P2390" t="s">
        <v>39</v>
      </c>
      <c r="Q2390" s="2">
        <v>43568</v>
      </c>
      <c r="R2390" t="s">
        <v>32</v>
      </c>
      <c r="S2390" t="s">
        <v>33</v>
      </c>
      <c r="T2390">
        <f>_xlfn.DAYS(Raw_data_US_healthcare[[#This Row],[Discharge Date]],Raw_data_US_healthcare[[#This Row],[Date of Admission]])</f>
        <v>24</v>
      </c>
    </row>
    <row r="2391" spans="1:20" x14ac:dyDescent="0.3">
      <c r="A2391" t="s">
        <v>26511</v>
      </c>
      <c r="B2391" t="s">
        <v>6911</v>
      </c>
      <c r="C2391">
        <v>67</v>
      </c>
      <c r="D2391" t="str">
        <f>IF(Raw_data_US_healthcare[[#This Row],[Age]]&lt;35,"Young",IF(Raw_data_US_healthcare[[#This Row],[Age]]&lt;60,"Middle","Senior"))</f>
        <v>Senior</v>
      </c>
      <c r="E2391" t="s">
        <v>16</v>
      </c>
      <c r="F2391" t="s">
        <v>49</v>
      </c>
      <c r="G2391" t="s">
        <v>49</v>
      </c>
      <c r="H2391" t="s">
        <v>26514</v>
      </c>
      <c r="I2391" s="2">
        <v>43569</v>
      </c>
      <c r="J2391" t="s">
        <v>6912</v>
      </c>
      <c r="K2391" t="s">
        <v>6913</v>
      </c>
      <c r="L2391" t="s">
        <v>21</v>
      </c>
      <c r="M2391">
        <v>18079.934700000002</v>
      </c>
      <c r="N2391">
        <v>180</v>
      </c>
      <c r="O2391" t="s">
        <v>39</v>
      </c>
      <c r="P2391" t="s">
        <v>39</v>
      </c>
      <c r="Q2391" s="2">
        <v>43579</v>
      </c>
      <c r="R2391" t="s">
        <v>23</v>
      </c>
      <c r="S2391" t="s">
        <v>45</v>
      </c>
      <c r="T2391">
        <f>_xlfn.DAYS(Raw_data_US_healthcare[[#This Row],[Discharge Date]],Raw_data_US_healthcare[[#This Row],[Date of Admission]])</f>
        <v>10</v>
      </c>
    </row>
    <row r="2392" spans="1:20" x14ac:dyDescent="0.3">
      <c r="A2392" t="s">
        <v>26511</v>
      </c>
      <c r="B2392" t="s">
        <v>6914</v>
      </c>
      <c r="C2392">
        <v>71</v>
      </c>
      <c r="D2392" t="str">
        <f>IF(Raw_data_US_healthcare[[#This Row],[Age]]&lt;35,"Young",IF(Raw_data_US_healthcare[[#This Row],[Age]]&lt;60,"Middle","Senior"))</f>
        <v>Senior</v>
      </c>
      <c r="E2392" t="s">
        <v>16</v>
      </c>
      <c r="F2392" t="s">
        <v>113</v>
      </c>
      <c r="G2392" t="s">
        <v>113</v>
      </c>
      <c r="H2392" t="s">
        <v>69</v>
      </c>
      <c r="I2392" s="2">
        <v>45038</v>
      </c>
      <c r="J2392" t="s">
        <v>6915</v>
      </c>
      <c r="K2392" t="s">
        <v>6916</v>
      </c>
      <c r="L2392" t="s">
        <v>31</v>
      </c>
      <c r="M2392">
        <v>6146.3113000000003</v>
      </c>
      <c r="N2392">
        <v>265</v>
      </c>
      <c r="O2392" t="s">
        <v>39</v>
      </c>
      <c r="P2392" t="s">
        <v>39</v>
      </c>
      <c r="Q2392" s="2">
        <v>45066</v>
      </c>
      <c r="R2392" t="s">
        <v>44</v>
      </c>
      <c r="S2392" t="s">
        <v>45</v>
      </c>
      <c r="T2392">
        <f>_xlfn.DAYS(Raw_data_US_healthcare[[#This Row],[Discharge Date]],Raw_data_US_healthcare[[#This Row],[Date of Admission]])</f>
        <v>28</v>
      </c>
    </row>
    <row r="2393" spans="1:20" x14ac:dyDescent="0.3">
      <c r="A2393" t="s">
        <v>26512</v>
      </c>
      <c r="B2393" t="s">
        <v>6917</v>
      </c>
      <c r="C2393">
        <v>64</v>
      </c>
      <c r="D2393" t="str">
        <f>IF(Raw_data_US_healthcare[[#This Row],[Age]]&lt;35,"Young",IF(Raw_data_US_healthcare[[#This Row],[Age]]&lt;60,"Middle","Senior"))</f>
        <v>Senior</v>
      </c>
      <c r="E2393" t="s">
        <v>26</v>
      </c>
      <c r="F2393" t="s">
        <v>27</v>
      </c>
      <c r="G2393" t="s">
        <v>27</v>
      </c>
      <c r="H2393" t="s">
        <v>26514</v>
      </c>
      <c r="I2393" s="2">
        <v>45210</v>
      </c>
      <c r="J2393" t="s">
        <v>6918</v>
      </c>
      <c r="K2393" t="s">
        <v>6919</v>
      </c>
      <c r="L2393" t="s">
        <v>60</v>
      </c>
      <c r="M2393">
        <v>18591.5723</v>
      </c>
      <c r="N2393">
        <v>384</v>
      </c>
      <c r="O2393" t="s">
        <v>22</v>
      </c>
      <c r="P2393" t="s">
        <v>22</v>
      </c>
      <c r="Q2393" s="2">
        <v>45216</v>
      </c>
      <c r="R2393" t="s">
        <v>48</v>
      </c>
      <c r="S2393" t="s">
        <v>24</v>
      </c>
      <c r="T2393">
        <f>_xlfn.DAYS(Raw_data_US_healthcare[[#This Row],[Discharge Date]],Raw_data_US_healthcare[[#This Row],[Date of Admission]])</f>
        <v>6</v>
      </c>
    </row>
    <row r="2394" spans="1:20" x14ac:dyDescent="0.3">
      <c r="A2394" t="s">
        <v>26511</v>
      </c>
      <c r="B2394" t="s">
        <v>6920</v>
      </c>
      <c r="C2394">
        <v>29</v>
      </c>
      <c r="D2394" t="str">
        <f>IF(Raw_data_US_healthcare[[#This Row],[Age]]&lt;35,"Young",IF(Raw_data_US_healthcare[[#This Row],[Age]]&lt;60,"Middle","Senior"))</f>
        <v>Young</v>
      </c>
      <c r="E2394" t="s">
        <v>16</v>
      </c>
      <c r="F2394" t="s">
        <v>35</v>
      </c>
      <c r="G2394" t="s">
        <v>35</v>
      </c>
      <c r="H2394" t="s">
        <v>28</v>
      </c>
      <c r="I2394" s="2">
        <v>43855</v>
      </c>
      <c r="J2394" t="s">
        <v>6921</v>
      </c>
      <c r="K2394" t="s">
        <v>6922</v>
      </c>
      <c r="L2394" t="s">
        <v>60</v>
      </c>
      <c r="M2394">
        <v>19039.653900000001</v>
      </c>
      <c r="N2394">
        <v>375</v>
      </c>
      <c r="O2394" t="s">
        <v>39</v>
      </c>
      <c r="P2394" t="s">
        <v>39</v>
      </c>
      <c r="Q2394" s="2">
        <v>43885</v>
      </c>
      <c r="R2394" t="s">
        <v>32</v>
      </c>
      <c r="S2394" t="s">
        <v>24</v>
      </c>
      <c r="T2394">
        <f>_xlfn.DAYS(Raw_data_US_healthcare[[#This Row],[Discharge Date]],Raw_data_US_healthcare[[#This Row],[Date of Admission]])</f>
        <v>30</v>
      </c>
    </row>
    <row r="2395" spans="1:20" x14ac:dyDescent="0.3">
      <c r="A2395" t="s">
        <v>26511</v>
      </c>
      <c r="B2395" t="s">
        <v>6923</v>
      </c>
      <c r="C2395">
        <v>68</v>
      </c>
      <c r="D2395" t="str">
        <f>IF(Raw_data_US_healthcare[[#This Row],[Age]]&lt;35,"Young",IF(Raw_data_US_healthcare[[#This Row],[Age]]&lt;60,"Middle","Senior"))</f>
        <v>Senior</v>
      </c>
      <c r="E2395" t="s">
        <v>16</v>
      </c>
      <c r="F2395" t="s">
        <v>35</v>
      </c>
      <c r="G2395" t="s">
        <v>35</v>
      </c>
      <c r="H2395" t="s">
        <v>69</v>
      </c>
      <c r="I2395" s="2">
        <v>44742</v>
      </c>
      <c r="J2395" t="s">
        <v>6924</v>
      </c>
      <c r="K2395" t="s">
        <v>6925</v>
      </c>
      <c r="L2395" t="s">
        <v>31</v>
      </c>
      <c r="M2395">
        <v>46052.090100000001</v>
      </c>
      <c r="N2395">
        <v>237</v>
      </c>
      <c r="O2395" t="s">
        <v>22</v>
      </c>
      <c r="P2395" t="s">
        <v>22</v>
      </c>
      <c r="Q2395" s="2">
        <v>44747</v>
      </c>
      <c r="R2395" t="s">
        <v>44</v>
      </c>
      <c r="S2395" t="s">
        <v>33</v>
      </c>
      <c r="T2395">
        <f>_xlfn.DAYS(Raw_data_US_healthcare[[#This Row],[Discharge Date]],Raw_data_US_healthcare[[#This Row],[Date of Admission]])</f>
        <v>5</v>
      </c>
    </row>
    <row r="2396" spans="1:20" x14ac:dyDescent="0.3">
      <c r="A2396" t="s">
        <v>26511</v>
      </c>
      <c r="B2396" t="s">
        <v>6926</v>
      </c>
      <c r="C2396">
        <v>85</v>
      </c>
      <c r="D2396" t="str">
        <f>IF(Raw_data_US_healthcare[[#This Row],[Age]]&lt;35,"Young",IF(Raw_data_US_healthcare[[#This Row],[Age]]&lt;60,"Middle","Senior"))</f>
        <v>Senior</v>
      </c>
      <c r="E2396" t="s">
        <v>16</v>
      </c>
      <c r="F2396" t="s">
        <v>35</v>
      </c>
      <c r="G2396" t="s">
        <v>35</v>
      </c>
      <c r="H2396" t="s">
        <v>69</v>
      </c>
      <c r="I2396" s="2">
        <v>44542</v>
      </c>
      <c r="J2396" t="s">
        <v>6927</v>
      </c>
      <c r="K2396" t="s">
        <v>6928</v>
      </c>
      <c r="L2396" t="s">
        <v>56</v>
      </c>
      <c r="M2396">
        <v>77959.046100000007</v>
      </c>
      <c r="N2396">
        <v>309</v>
      </c>
      <c r="O2396" t="s">
        <v>22</v>
      </c>
      <c r="P2396" t="s">
        <v>22</v>
      </c>
      <c r="Q2396" s="2">
        <v>44548</v>
      </c>
      <c r="R2396" t="s">
        <v>32</v>
      </c>
      <c r="S2396" t="s">
        <v>24</v>
      </c>
      <c r="T2396">
        <f>_xlfn.DAYS(Raw_data_US_healthcare[[#This Row],[Discharge Date]],Raw_data_US_healthcare[[#This Row],[Date of Admission]])</f>
        <v>6</v>
      </c>
    </row>
    <row r="2397" spans="1:20" x14ac:dyDescent="0.3">
      <c r="A2397" t="s">
        <v>26511</v>
      </c>
      <c r="B2397" t="s">
        <v>6929</v>
      </c>
      <c r="C2397">
        <v>35</v>
      </c>
      <c r="D2397" t="str">
        <f>IF(Raw_data_US_healthcare[[#This Row],[Age]]&lt;35,"Young",IF(Raw_data_US_healthcare[[#This Row],[Age]]&lt;60,"Middle","Senior"))</f>
        <v>Middle</v>
      </c>
      <c r="E2397" t="s">
        <v>16</v>
      </c>
      <c r="F2397" t="s">
        <v>35</v>
      </c>
      <c r="G2397" t="s">
        <v>35</v>
      </c>
      <c r="H2397" t="s">
        <v>26514</v>
      </c>
      <c r="I2397" s="2">
        <v>43706</v>
      </c>
      <c r="J2397" t="s">
        <v>6930</v>
      </c>
      <c r="K2397" t="s">
        <v>6931</v>
      </c>
      <c r="L2397" t="s">
        <v>31</v>
      </c>
      <c r="M2397">
        <v>16985.281500000001</v>
      </c>
      <c r="N2397">
        <v>448</v>
      </c>
      <c r="O2397" t="s">
        <v>39</v>
      </c>
      <c r="P2397" t="s">
        <v>39</v>
      </c>
      <c r="Q2397" s="2">
        <v>43712</v>
      </c>
      <c r="R2397" t="s">
        <v>44</v>
      </c>
      <c r="S2397" t="s">
        <v>33</v>
      </c>
      <c r="T2397">
        <f>_xlfn.DAYS(Raw_data_US_healthcare[[#This Row],[Discharge Date]],Raw_data_US_healthcare[[#This Row],[Date of Admission]])</f>
        <v>6</v>
      </c>
    </row>
    <row r="2398" spans="1:20" x14ac:dyDescent="0.3">
      <c r="A2398" t="s">
        <v>26512</v>
      </c>
      <c r="B2398" t="s">
        <v>20190</v>
      </c>
      <c r="C2398">
        <v>70</v>
      </c>
      <c r="D2398" t="str">
        <f>IF(Raw_data_US_healthcare[[#This Row],[Age]]&lt;35,"Young",IF(Raw_data_US_healthcare[[#This Row],[Age]]&lt;60,"Middle","Senior"))</f>
        <v>Senior</v>
      </c>
      <c r="E2398" t="s">
        <v>26</v>
      </c>
      <c r="F2398" t="s">
        <v>228</v>
      </c>
      <c r="G2398" t="s">
        <v>228</v>
      </c>
      <c r="H2398" t="s">
        <v>26516</v>
      </c>
      <c r="I2398" s="2">
        <v>43559</v>
      </c>
      <c r="J2398" t="s">
        <v>6932</v>
      </c>
      <c r="K2398" t="s">
        <v>6933</v>
      </c>
      <c r="L2398" t="s">
        <v>60</v>
      </c>
      <c r="M2398">
        <v>33785.802199999998</v>
      </c>
      <c r="N2398">
        <v>120</v>
      </c>
      <c r="O2398" t="s">
        <v>43</v>
      </c>
      <c r="P2398" t="s">
        <v>43</v>
      </c>
      <c r="Q2398" s="2">
        <v>43587</v>
      </c>
      <c r="R2398" t="s">
        <v>32</v>
      </c>
      <c r="S2398" t="s">
        <v>45</v>
      </c>
      <c r="T2398">
        <f>_xlfn.DAYS(Raw_data_US_healthcare[[#This Row],[Discharge Date]],Raw_data_US_healthcare[[#This Row],[Date of Admission]])</f>
        <v>28</v>
      </c>
    </row>
    <row r="2399" spans="1:20" x14ac:dyDescent="0.3">
      <c r="A2399" t="s">
        <v>26512</v>
      </c>
      <c r="B2399" t="s">
        <v>6934</v>
      </c>
      <c r="C2399">
        <v>60</v>
      </c>
      <c r="D2399" t="str">
        <f>IF(Raw_data_US_healthcare[[#This Row],[Age]]&lt;35,"Young",IF(Raw_data_US_healthcare[[#This Row],[Age]]&lt;60,"Middle","Senior"))</f>
        <v>Senior</v>
      </c>
      <c r="E2399" t="s">
        <v>26</v>
      </c>
      <c r="F2399" t="s">
        <v>88</v>
      </c>
      <c r="G2399" t="s">
        <v>88</v>
      </c>
      <c r="H2399" t="s">
        <v>69</v>
      </c>
      <c r="I2399" s="2">
        <v>44911</v>
      </c>
      <c r="J2399" t="s">
        <v>6935</v>
      </c>
      <c r="K2399" t="s">
        <v>6936</v>
      </c>
      <c r="L2399" t="s">
        <v>60</v>
      </c>
      <c r="M2399">
        <v>49554.131200000003</v>
      </c>
      <c r="N2399">
        <v>181</v>
      </c>
      <c r="O2399" t="s">
        <v>39</v>
      </c>
      <c r="P2399" t="s">
        <v>39</v>
      </c>
      <c r="Q2399" s="2">
        <v>44912</v>
      </c>
      <c r="R2399" t="s">
        <v>44</v>
      </c>
      <c r="S2399" t="s">
        <v>45</v>
      </c>
      <c r="T2399">
        <f>_xlfn.DAYS(Raw_data_US_healthcare[[#This Row],[Discharge Date]],Raw_data_US_healthcare[[#This Row],[Date of Admission]])</f>
        <v>1</v>
      </c>
    </row>
    <row r="2400" spans="1:20" x14ac:dyDescent="0.3">
      <c r="A2400" t="s">
        <v>26512</v>
      </c>
      <c r="B2400" t="s">
        <v>6937</v>
      </c>
      <c r="C2400">
        <v>35</v>
      </c>
      <c r="D2400" t="str">
        <f>IF(Raw_data_US_healthcare[[#This Row],[Age]]&lt;35,"Young",IF(Raw_data_US_healthcare[[#This Row],[Age]]&lt;60,"Middle","Senior"))</f>
        <v>Middle</v>
      </c>
      <c r="E2400" t="s">
        <v>26</v>
      </c>
      <c r="F2400" t="s">
        <v>27</v>
      </c>
      <c r="G2400" t="s">
        <v>27</v>
      </c>
      <c r="H2400" t="s">
        <v>26516</v>
      </c>
      <c r="I2400" s="2">
        <v>43705</v>
      </c>
      <c r="J2400" t="s">
        <v>6938</v>
      </c>
      <c r="K2400" t="s">
        <v>1453</v>
      </c>
      <c r="L2400" t="s">
        <v>60</v>
      </c>
      <c r="M2400">
        <v>20655.981500000002</v>
      </c>
      <c r="N2400">
        <v>301</v>
      </c>
      <c r="O2400" t="s">
        <v>43</v>
      </c>
      <c r="P2400" t="s">
        <v>43</v>
      </c>
      <c r="Q2400" s="2">
        <v>43721</v>
      </c>
      <c r="R2400" t="s">
        <v>44</v>
      </c>
      <c r="S2400" t="s">
        <v>33</v>
      </c>
      <c r="T2400">
        <f>_xlfn.DAYS(Raw_data_US_healthcare[[#This Row],[Discharge Date]],Raw_data_US_healthcare[[#This Row],[Date of Admission]])</f>
        <v>16</v>
      </c>
    </row>
    <row r="2401" spans="1:20" x14ac:dyDescent="0.3">
      <c r="A2401" t="s">
        <v>26512</v>
      </c>
      <c r="B2401" t="s">
        <v>6939</v>
      </c>
      <c r="C2401">
        <v>82</v>
      </c>
      <c r="D2401" t="str">
        <f>IF(Raw_data_US_healthcare[[#This Row],[Age]]&lt;35,"Young",IF(Raw_data_US_healthcare[[#This Row],[Age]]&lt;60,"Middle","Senior"))</f>
        <v>Senior</v>
      </c>
      <c r="E2401" t="s">
        <v>26</v>
      </c>
      <c r="F2401" t="s">
        <v>35</v>
      </c>
      <c r="G2401" t="s">
        <v>35</v>
      </c>
      <c r="H2401" t="s">
        <v>69</v>
      </c>
      <c r="I2401" s="2">
        <v>44298</v>
      </c>
      <c r="J2401" t="s">
        <v>6940</v>
      </c>
      <c r="K2401" t="s">
        <v>6941</v>
      </c>
      <c r="L2401" t="s">
        <v>52</v>
      </c>
      <c r="M2401">
        <v>56383.428399999997</v>
      </c>
      <c r="N2401">
        <v>139</v>
      </c>
      <c r="O2401" t="s">
        <v>39</v>
      </c>
      <c r="P2401" t="s">
        <v>39</v>
      </c>
      <c r="Q2401" s="2">
        <v>44304</v>
      </c>
      <c r="R2401" t="s">
        <v>44</v>
      </c>
      <c r="S2401" t="s">
        <v>45</v>
      </c>
      <c r="T2401">
        <f>_xlfn.DAYS(Raw_data_US_healthcare[[#This Row],[Discharge Date]],Raw_data_US_healthcare[[#This Row],[Date of Admission]])</f>
        <v>6</v>
      </c>
    </row>
    <row r="2402" spans="1:20" x14ac:dyDescent="0.3">
      <c r="A2402" t="s">
        <v>26512</v>
      </c>
      <c r="B2402" t="s">
        <v>4254</v>
      </c>
      <c r="C2402">
        <v>33</v>
      </c>
      <c r="D2402" t="str">
        <f>IF(Raw_data_US_healthcare[[#This Row],[Age]]&lt;35,"Young",IF(Raw_data_US_healthcare[[#This Row],[Age]]&lt;60,"Middle","Senior"))</f>
        <v>Young</v>
      </c>
      <c r="E2402" t="s">
        <v>26</v>
      </c>
      <c r="F2402" t="s">
        <v>49</v>
      </c>
      <c r="G2402" t="s">
        <v>49</v>
      </c>
      <c r="H2402" t="s">
        <v>28</v>
      </c>
      <c r="I2402" s="2">
        <v>45154</v>
      </c>
      <c r="J2402" t="s">
        <v>6942</v>
      </c>
      <c r="K2402" t="s">
        <v>6943</v>
      </c>
      <c r="L2402" t="s">
        <v>31</v>
      </c>
      <c r="M2402">
        <v>16846.547500000001</v>
      </c>
      <c r="N2402">
        <v>175</v>
      </c>
      <c r="O2402" t="s">
        <v>39</v>
      </c>
      <c r="P2402" t="s">
        <v>39</v>
      </c>
      <c r="Q2402" s="2">
        <v>45171</v>
      </c>
      <c r="R2402" t="s">
        <v>32</v>
      </c>
      <c r="S2402" t="s">
        <v>24</v>
      </c>
      <c r="T2402">
        <f>_xlfn.DAYS(Raw_data_US_healthcare[[#This Row],[Discharge Date]],Raw_data_US_healthcare[[#This Row],[Date of Admission]])</f>
        <v>17</v>
      </c>
    </row>
    <row r="2403" spans="1:20" x14ac:dyDescent="0.3">
      <c r="A2403" t="s">
        <v>26512</v>
      </c>
      <c r="B2403" t="s">
        <v>6944</v>
      </c>
      <c r="C2403">
        <v>76</v>
      </c>
      <c r="D2403" t="str">
        <f>IF(Raw_data_US_healthcare[[#This Row],[Age]]&lt;35,"Young",IF(Raw_data_US_healthcare[[#This Row],[Age]]&lt;60,"Middle","Senior"))</f>
        <v>Senior</v>
      </c>
      <c r="E2403" t="s">
        <v>26</v>
      </c>
      <c r="F2403" t="s">
        <v>27</v>
      </c>
      <c r="G2403" t="s">
        <v>27</v>
      </c>
      <c r="H2403" t="s">
        <v>69</v>
      </c>
      <c r="I2403" s="2">
        <v>44634</v>
      </c>
      <c r="J2403" t="s">
        <v>6945</v>
      </c>
      <c r="K2403" t="s">
        <v>6946</v>
      </c>
      <c r="L2403" t="s">
        <v>31</v>
      </c>
      <c r="M2403">
        <v>9533.4395000000004</v>
      </c>
      <c r="N2403">
        <v>329</v>
      </c>
      <c r="O2403" t="s">
        <v>39</v>
      </c>
      <c r="P2403" t="s">
        <v>39</v>
      </c>
      <c r="Q2403" s="2">
        <v>44646</v>
      </c>
      <c r="R2403" t="s">
        <v>23</v>
      </c>
      <c r="S2403" t="s">
        <v>45</v>
      </c>
      <c r="T2403">
        <f>_xlfn.DAYS(Raw_data_US_healthcare[[#This Row],[Discharge Date]],Raw_data_US_healthcare[[#This Row],[Date of Admission]])</f>
        <v>12</v>
      </c>
    </row>
    <row r="2404" spans="1:20" x14ac:dyDescent="0.3">
      <c r="A2404" t="s">
        <v>26512</v>
      </c>
      <c r="B2404" t="s">
        <v>6947</v>
      </c>
      <c r="C2404">
        <v>43</v>
      </c>
      <c r="D2404" t="str">
        <f>IF(Raw_data_US_healthcare[[#This Row],[Age]]&lt;35,"Young",IF(Raw_data_US_healthcare[[#This Row],[Age]]&lt;60,"Middle","Senior"))</f>
        <v>Middle</v>
      </c>
      <c r="E2404" t="s">
        <v>26</v>
      </c>
      <c r="F2404" t="s">
        <v>17</v>
      </c>
      <c r="G2404" t="s">
        <v>17</v>
      </c>
      <c r="H2404" t="s">
        <v>28</v>
      </c>
      <c r="I2404" s="2">
        <v>44127</v>
      </c>
      <c r="J2404" t="s">
        <v>6948</v>
      </c>
      <c r="K2404" t="s">
        <v>6949</v>
      </c>
      <c r="L2404" t="s">
        <v>21</v>
      </c>
      <c r="M2404">
        <v>23612.0651</v>
      </c>
      <c r="N2404">
        <v>348</v>
      </c>
      <c r="O2404" t="s">
        <v>39</v>
      </c>
      <c r="P2404" t="s">
        <v>39</v>
      </c>
      <c r="Q2404" s="2">
        <v>44148</v>
      </c>
      <c r="R2404" t="s">
        <v>23</v>
      </c>
      <c r="S2404" t="s">
        <v>33</v>
      </c>
      <c r="T2404">
        <f>_xlfn.DAYS(Raw_data_US_healthcare[[#This Row],[Discharge Date]],Raw_data_US_healthcare[[#This Row],[Date of Admission]])</f>
        <v>21</v>
      </c>
    </row>
    <row r="2405" spans="1:20" x14ac:dyDescent="0.3">
      <c r="A2405" t="s">
        <v>26511</v>
      </c>
      <c r="B2405" t="s">
        <v>6950</v>
      </c>
      <c r="C2405">
        <v>30</v>
      </c>
      <c r="D2405" t="str">
        <f>IF(Raw_data_US_healthcare[[#This Row],[Age]]&lt;35,"Young",IF(Raw_data_US_healthcare[[#This Row],[Age]]&lt;60,"Middle","Senior"))</f>
        <v>Young</v>
      </c>
      <c r="E2405" t="s">
        <v>16</v>
      </c>
      <c r="F2405" t="s">
        <v>27</v>
      </c>
      <c r="G2405" t="s">
        <v>27</v>
      </c>
      <c r="H2405" t="s">
        <v>26516</v>
      </c>
      <c r="I2405" s="2">
        <v>44583</v>
      </c>
      <c r="J2405" t="s">
        <v>6951</v>
      </c>
      <c r="K2405" t="s">
        <v>6952</v>
      </c>
      <c r="L2405" t="s">
        <v>52</v>
      </c>
      <c r="M2405">
        <v>10513.687900000001</v>
      </c>
      <c r="N2405">
        <v>431</v>
      </c>
      <c r="O2405" t="s">
        <v>39</v>
      </c>
      <c r="P2405" t="s">
        <v>39</v>
      </c>
      <c r="Q2405" s="2">
        <v>44604</v>
      </c>
      <c r="R2405" t="s">
        <v>23</v>
      </c>
      <c r="S2405" t="s">
        <v>33</v>
      </c>
      <c r="T2405">
        <f>_xlfn.DAYS(Raw_data_US_healthcare[[#This Row],[Discharge Date]],Raw_data_US_healthcare[[#This Row],[Date of Admission]])</f>
        <v>21</v>
      </c>
    </row>
    <row r="2406" spans="1:20" x14ac:dyDescent="0.3">
      <c r="A2406" t="s">
        <v>26511</v>
      </c>
      <c r="B2406" t="s">
        <v>6953</v>
      </c>
      <c r="C2406">
        <v>46</v>
      </c>
      <c r="D2406" t="str">
        <f>IF(Raw_data_US_healthcare[[#This Row],[Age]]&lt;35,"Young",IF(Raw_data_US_healthcare[[#This Row],[Age]]&lt;60,"Middle","Senior"))</f>
        <v>Middle</v>
      </c>
      <c r="E2406" t="s">
        <v>16</v>
      </c>
      <c r="F2406" t="s">
        <v>228</v>
      </c>
      <c r="G2406" t="s">
        <v>228</v>
      </c>
      <c r="H2406" t="s">
        <v>26514</v>
      </c>
      <c r="I2406" s="2">
        <v>43567</v>
      </c>
      <c r="J2406" t="s">
        <v>6954</v>
      </c>
      <c r="K2406" t="s">
        <v>6955</v>
      </c>
      <c r="L2406" t="s">
        <v>60</v>
      </c>
      <c r="M2406">
        <v>17366.669399999999</v>
      </c>
      <c r="N2406">
        <v>455</v>
      </c>
      <c r="O2406" t="s">
        <v>39</v>
      </c>
      <c r="P2406" t="s">
        <v>39</v>
      </c>
      <c r="Q2406" s="2">
        <v>43582</v>
      </c>
      <c r="R2406" t="s">
        <v>83</v>
      </c>
      <c r="S2406" t="s">
        <v>45</v>
      </c>
      <c r="T2406">
        <f>_xlfn.DAYS(Raw_data_US_healthcare[[#This Row],[Discharge Date]],Raw_data_US_healthcare[[#This Row],[Date of Admission]])</f>
        <v>15</v>
      </c>
    </row>
    <row r="2407" spans="1:20" x14ac:dyDescent="0.3">
      <c r="A2407" t="s">
        <v>26512</v>
      </c>
      <c r="B2407" t="s">
        <v>6956</v>
      </c>
      <c r="C2407">
        <v>36</v>
      </c>
      <c r="D2407" t="str">
        <f>IF(Raw_data_US_healthcare[[#This Row],[Age]]&lt;35,"Young",IF(Raw_data_US_healthcare[[#This Row],[Age]]&lt;60,"Middle","Senior"))</f>
        <v>Middle</v>
      </c>
      <c r="E2407" t="s">
        <v>26</v>
      </c>
      <c r="F2407" t="s">
        <v>35</v>
      </c>
      <c r="G2407" t="s">
        <v>35</v>
      </c>
      <c r="H2407" t="s">
        <v>69</v>
      </c>
      <c r="I2407" s="2">
        <v>44878</v>
      </c>
      <c r="J2407" t="s">
        <v>6957</v>
      </c>
      <c r="K2407" t="s">
        <v>6958</v>
      </c>
      <c r="L2407" t="s">
        <v>31</v>
      </c>
      <c r="M2407">
        <v>15594.507299999999</v>
      </c>
      <c r="N2407">
        <v>310</v>
      </c>
      <c r="O2407" t="s">
        <v>39</v>
      </c>
      <c r="P2407" t="s">
        <v>39</v>
      </c>
      <c r="Q2407" s="2">
        <v>44887</v>
      </c>
      <c r="R2407" t="s">
        <v>83</v>
      </c>
      <c r="S2407" t="s">
        <v>45</v>
      </c>
      <c r="T2407">
        <f>_xlfn.DAYS(Raw_data_US_healthcare[[#This Row],[Discharge Date]],Raw_data_US_healthcare[[#This Row],[Date of Admission]])</f>
        <v>9</v>
      </c>
    </row>
    <row r="2408" spans="1:20" x14ac:dyDescent="0.3">
      <c r="A2408" t="s">
        <v>26512</v>
      </c>
      <c r="B2408" t="s">
        <v>6959</v>
      </c>
      <c r="C2408">
        <v>56</v>
      </c>
      <c r="D2408" t="str">
        <f>IF(Raw_data_US_healthcare[[#This Row],[Age]]&lt;35,"Young",IF(Raw_data_US_healthcare[[#This Row],[Age]]&lt;60,"Middle","Senior"))</f>
        <v>Middle</v>
      </c>
      <c r="E2408" t="s">
        <v>26</v>
      </c>
      <c r="F2408" t="s">
        <v>49</v>
      </c>
      <c r="G2408" t="s">
        <v>49</v>
      </c>
      <c r="H2408" t="s">
        <v>18</v>
      </c>
      <c r="I2408" s="2">
        <v>44477</v>
      </c>
      <c r="J2408" t="s">
        <v>6960</v>
      </c>
      <c r="K2408" t="s">
        <v>6961</v>
      </c>
      <c r="L2408" t="s">
        <v>21</v>
      </c>
      <c r="M2408">
        <v>57847.142200000002</v>
      </c>
      <c r="N2408">
        <v>121</v>
      </c>
      <c r="O2408" t="s">
        <v>22</v>
      </c>
      <c r="P2408" t="s">
        <v>22</v>
      </c>
      <c r="Q2408" s="2">
        <v>44487</v>
      </c>
      <c r="R2408" t="s">
        <v>83</v>
      </c>
      <c r="S2408" t="s">
        <v>33</v>
      </c>
      <c r="T2408">
        <f>_xlfn.DAYS(Raw_data_US_healthcare[[#This Row],[Discharge Date]],Raw_data_US_healthcare[[#This Row],[Date of Admission]])</f>
        <v>10</v>
      </c>
    </row>
    <row r="2409" spans="1:20" x14ac:dyDescent="0.3">
      <c r="A2409" t="s">
        <v>26511</v>
      </c>
      <c r="B2409" t="s">
        <v>6128</v>
      </c>
      <c r="C2409">
        <v>81</v>
      </c>
      <c r="D2409" t="str">
        <f>IF(Raw_data_US_healthcare[[#This Row],[Age]]&lt;35,"Young",IF(Raw_data_US_healthcare[[#This Row],[Age]]&lt;60,"Middle","Senior"))</f>
        <v>Senior</v>
      </c>
      <c r="E2409" t="s">
        <v>16</v>
      </c>
      <c r="F2409" t="s">
        <v>62</v>
      </c>
      <c r="G2409" t="s">
        <v>62</v>
      </c>
      <c r="H2409" t="s">
        <v>18</v>
      </c>
      <c r="I2409" s="2">
        <v>43676</v>
      </c>
      <c r="J2409" t="s">
        <v>6962</v>
      </c>
      <c r="K2409" t="s">
        <v>6963</v>
      </c>
      <c r="L2409" t="s">
        <v>52</v>
      </c>
      <c r="M2409">
        <v>22548.1348</v>
      </c>
      <c r="N2409">
        <v>110</v>
      </c>
      <c r="O2409" t="s">
        <v>43</v>
      </c>
      <c r="P2409" t="s">
        <v>43</v>
      </c>
      <c r="Q2409" s="2">
        <v>43705</v>
      </c>
      <c r="R2409" t="s">
        <v>32</v>
      </c>
      <c r="S2409" t="s">
        <v>33</v>
      </c>
      <c r="T2409">
        <f>_xlfn.DAYS(Raw_data_US_healthcare[[#This Row],[Discharge Date]],Raw_data_US_healthcare[[#This Row],[Date of Admission]])</f>
        <v>29</v>
      </c>
    </row>
    <row r="2410" spans="1:20" x14ac:dyDescent="0.3">
      <c r="A2410" t="s">
        <v>26512</v>
      </c>
      <c r="B2410" t="s">
        <v>868</v>
      </c>
      <c r="C2410">
        <v>77</v>
      </c>
      <c r="D2410" t="str">
        <f>IF(Raw_data_US_healthcare[[#This Row],[Age]]&lt;35,"Young",IF(Raw_data_US_healthcare[[#This Row],[Age]]&lt;60,"Middle","Senior"))</f>
        <v>Senior</v>
      </c>
      <c r="E2410" t="s">
        <v>26</v>
      </c>
      <c r="F2410" t="s">
        <v>228</v>
      </c>
      <c r="G2410" t="s">
        <v>228</v>
      </c>
      <c r="H2410" t="s">
        <v>69</v>
      </c>
      <c r="I2410" s="2">
        <v>44926</v>
      </c>
      <c r="J2410" t="s">
        <v>6964</v>
      </c>
      <c r="K2410" t="s">
        <v>6965</v>
      </c>
      <c r="L2410" t="s">
        <v>31</v>
      </c>
      <c r="M2410">
        <v>58341.250099999997</v>
      </c>
      <c r="N2410">
        <v>220</v>
      </c>
      <c r="O2410" t="s">
        <v>39</v>
      </c>
      <c r="P2410" t="s">
        <v>39</v>
      </c>
      <c r="Q2410" s="2">
        <v>44951</v>
      </c>
      <c r="R2410" t="s">
        <v>44</v>
      </c>
      <c r="S2410" t="s">
        <v>24</v>
      </c>
      <c r="T2410">
        <f>_xlfn.DAYS(Raw_data_US_healthcare[[#This Row],[Discharge Date]],Raw_data_US_healthcare[[#This Row],[Date of Admission]])</f>
        <v>25</v>
      </c>
    </row>
    <row r="2411" spans="1:20" x14ac:dyDescent="0.3">
      <c r="A2411" t="s">
        <v>26512</v>
      </c>
      <c r="B2411" t="s">
        <v>6966</v>
      </c>
      <c r="C2411">
        <v>19</v>
      </c>
      <c r="D2411" t="str">
        <f>IF(Raw_data_US_healthcare[[#This Row],[Age]]&lt;35,"Young",IF(Raw_data_US_healthcare[[#This Row],[Age]]&lt;60,"Middle","Senior"))</f>
        <v>Young</v>
      </c>
      <c r="E2411" t="s">
        <v>26</v>
      </c>
      <c r="F2411" t="s">
        <v>17</v>
      </c>
      <c r="G2411" t="s">
        <v>17</v>
      </c>
      <c r="H2411" t="s">
        <v>28</v>
      </c>
      <c r="I2411" s="2">
        <v>44922</v>
      </c>
      <c r="J2411" t="s">
        <v>6967</v>
      </c>
      <c r="K2411" t="s">
        <v>6968</v>
      </c>
      <c r="L2411" t="s">
        <v>52</v>
      </c>
      <c r="M2411">
        <v>28196.8698</v>
      </c>
      <c r="N2411">
        <v>155</v>
      </c>
      <c r="O2411" t="s">
        <v>43</v>
      </c>
      <c r="P2411" t="s">
        <v>43</v>
      </c>
      <c r="Q2411" s="2">
        <v>44943</v>
      </c>
      <c r="R2411" t="s">
        <v>23</v>
      </c>
      <c r="S2411" t="s">
        <v>45</v>
      </c>
      <c r="T2411">
        <f>_xlfn.DAYS(Raw_data_US_healthcare[[#This Row],[Discharge Date]],Raw_data_US_healthcare[[#This Row],[Date of Admission]])</f>
        <v>21</v>
      </c>
    </row>
    <row r="2412" spans="1:20" x14ac:dyDescent="0.3">
      <c r="A2412" t="s">
        <v>26511</v>
      </c>
      <c r="B2412" t="s">
        <v>6969</v>
      </c>
      <c r="C2412">
        <v>20</v>
      </c>
      <c r="D2412" t="str">
        <f>IF(Raw_data_US_healthcare[[#This Row],[Age]]&lt;35,"Young",IF(Raw_data_US_healthcare[[#This Row],[Age]]&lt;60,"Middle","Senior"))</f>
        <v>Young</v>
      </c>
      <c r="E2412" t="s">
        <v>16</v>
      </c>
      <c r="F2412" t="s">
        <v>49</v>
      </c>
      <c r="G2412" t="s">
        <v>49</v>
      </c>
      <c r="H2412" t="s">
        <v>18</v>
      </c>
      <c r="I2412" s="2">
        <v>44412</v>
      </c>
      <c r="J2412" t="s">
        <v>6970</v>
      </c>
      <c r="K2412" t="s">
        <v>6971</v>
      </c>
      <c r="L2412" t="s">
        <v>60</v>
      </c>
      <c r="M2412">
        <v>57523.536</v>
      </c>
      <c r="N2412">
        <v>395</v>
      </c>
      <c r="O2412" t="s">
        <v>43</v>
      </c>
      <c r="P2412" t="s">
        <v>43</v>
      </c>
      <c r="Q2412" s="2">
        <v>44424</v>
      </c>
      <c r="R2412" t="s">
        <v>44</v>
      </c>
      <c r="S2412" t="s">
        <v>45</v>
      </c>
      <c r="T2412">
        <f>_xlfn.DAYS(Raw_data_US_healthcare[[#This Row],[Discharge Date]],Raw_data_US_healthcare[[#This Row],[Date of Admission]])</f>
        <v>12</v>
      </c>
    </row>
    <row r="2413" spans="1:20" x14ac:dyDescent="0.3">
      <c r="A2413" t="s">
        <v>26511</v>
      </c>
      <c r="B2413" t="s">
        <v>6972</v>
      </c>
      <c r="C2413">
        <v>82</v>
      </c>
      <c r="D2413" t="str">
        <f>IF(Raw_data_US_healthcare[[#This Row],[Age]]&lt;35,"Young",IF(Raw_data_US_healthcare[[#This Row],[Age]]&lt;60,"Middle","Senior"))</f>
        <v>Senior</v>
      </c>
      <c r="E2413" t="s">
        <v>16</v>
      </c>
      <c r="F2413" t="s">
        <v>35</v>
      </c>
      <c r="G2413" t="s">
        <v>35</v>
      </c>
      <c r="H2413" t="s">
        <v>18</v>
      </c>
      <c r="I2413" s="2">
        <v>45214</v>
      </c>
      <c r="J2413" t="s">
        <v>6973</v>
      </c>
      <c r="K2413" t="s">
        <v>6974</v>
      </c>
      <c r="L2413" t="s">
        <v>31</v>
      </c>
      <c r="M2413">
        <v>16410.0838</v>
      </c>
      <c r="N2413">
        <v>393</v>
      </c>
      <c r="O2413" t="s">
        <v>43</v>
      </c>
      <c r="P2413" t="s">
        <v>43</v>
      </c>
      <c r="Q2413" s="2">
        <v>45221</v>
      </c>
      <c r="R2413" t="s">
        <v>32</v>
      </c>
      <c r="S2413" t="s">
        <v>45</v>
      </c>
      <c r="T2413">
        <f>_xlfn.DAYS(Raw_data_US_healthcare[[#This Row],[Discharge Date]],Raw_data_US_healthcare[[#This Row],[Date of Admission]])</f>
        <v>7</v>
      </c>
    </row>
    <row r="2414" spans="1:20" x14ac:dyDescent="0.3">
      <c r="A2414" t="s">
        <v>26511</v>
      </c>
      <c r="B2414" t="s">
        <v>6975</v>
      </c>
      <c r="C2414">
        <v>74</v>
      </c>
      <c r="D2414" t="str">
        <f>IF(Raw_data_US_healthcare[[#This Row],[Age]]&lt;35,"Young",IF(Raw_data_US_healthcare[[#This Row],[Age]]&lt;60,"Middle","Senior"))</f>
        <v>Senior</v>
      </c>
      <c r="E2414" t="s">
        <v>16</v>
      </c>
      <c r="F2414" t="s">
        <v>88</v>
      </c>
      <c r="G2414" t="s">
        <v>88</v>
      </c>
      <c r="H2414" t="s">
        <v>26516</v>
      </c>
      <c r="I2414" s="2">
        <v>44752</v>
      </c>
      <c r="J2414" t="s">
        <v>6976</v>
      </c>
      <c r="K2414" t="s">
        <v>6977</v>
      </c>
      <c r="L2414" t="s">
        <v>21</v>
      </c>
      <c r="M2414">
        <v>33444.1633</v>
      </c>
      <c r="N2414">
        <v>185</v>
      </c>
      <c r="O2414" t="s">
        <v>43</v>
      </c>
      <c r="P2414" t="s">
        <v>43</v>
      </c>
      <c r="Q2414" s="2">
        <v>44756</v>
      </c>
      <c r="R2414" t="s">
        <v>83</v>
      </c>
      <c r="S2414" t="s">
        <v>24</v>
      </c>
      <c r="T2414">
        <f>_xlfn.DAYS(Raw_data_US_healthcare[[#This Row],[Discharge Date]],Raw_data_US_healthcare[[#This Row],[Date of Admission]])</f>
        <v>4</v>
      </c>
    </row>
    <row r="2415" spans="1:20" x14ac:dyDescent="0.3">
      <c r="A2415" t="s">
        <v>26512</v>
      </c>
      <c r="B2415" t="s">
        <v>6978</v>
      </c>
      <c r="C2415">
        <v>48</v>
      </c>
      <c r="D2415" t="str">
        <f>IF(Raw_data_US_healthcare[[#This Row],[Age]]&lt;35,"Young",IF(Raw_data_US_healthcare[[#This Row],[Age]]&lt;60,"Middle","Senior"))</f>
        <v>Middle</v>
      </c>
      <c r="E2415" t="s">
        <v>26</v>
      </c>
      <c r="F2415" t="s">
        <v>35</v>
      </c>
      <c r="G2415" t="s">
        <v>35</v>
      </c>
      <c r="H2415" t="s">
        <v>26516</v>
      </c>
      <c r="I2415" s="2">
        <v>44176</v>
      </c>
      <c r="J2415" t="s">
        <v>6979</v>
      </c>
      <c r="K2415" t="s">
        <v>6980</v>
      </c>
      <c r="L2415" t="s">
        <v>52</v>
      </c>
      <c r="M2415">
        <v>20279.939200000001</v>
      </c>
      <c r="N2415">
        <v>367</v>
      </c>
      <c r="O2415" t="s">
        <v>39</v>
      </c>
      <c r="P2415" t="s">
        <v>39</v>
      </c>
      <c r="Q2415" s="2">
        <v>44198</v>
      </c>
      <c r="R2415" t="s">
        <v>23</v>
      </c>
      <c r="S2415" t="s">
        <v>33</v>
      </c>
      <c r="T2415">
        <f>_xlfn.DAYS(Raw_data_US_healthcare[[#This Row],[Discharge Date]],Raw_data_US_healthcare[[#This Row],[Date of Admission]])</f>
        <v>22</v>
      </c>
    </row>
    <row r="2416" spans="1:20" x14ac:dyDescent="0.3">
      <c r="A2416" t="s">
        <v>26511</v>
      </c>
      <c r="B2416" t="s">
        <v>6981</v>
      </c>
      <c r="C2416">
        <v>50</v>
      </c>
      <c r="D2416" t="str">
        <f>IF(Raw_data_US_healthcare[[#This Row],[Age]]&lt;35,"Young",IF(Raw_data_US_healthcare[[#This Row],[Age]]&lt;60,"Middle","Senior"))</f>
        <v>Middle</v>
      </c>
      <c r="E2416" t="s">
        <v>16</v>
      </c>
      <c r="F2416" t="s">
        <v>49</v>
      </c>
      <c r="G2416" t="s">
        <v>49</v>
      </c>
      <c r="H2416" t="s">
        <v>69</v>
      </c>
      <c r="I2416" s="2">
        <v>43755</v>
      </c>
      <c r="J2416" t="s">
        <v>6982</v>
      </c>
      <c r="K2416" t="s">
        <v>6983</v>
      </c>
      <c r="L2416" t="s">
        <v>31</v>
      </c>
      <c r="M2416">
        <v>42224.8413</v>
      </c>
      <c r="N2416">
        <v>478</v>
      </c>
      <c r="O2416" t="s">
        <v>22</v>
      </c>
      <c r="P2416" t="s">
        <v>22</v>
      </c>
      <c r="Q2416" s="2">
        <v>43775</v>
      </c>
      <c r="R2416" t="s">
        <v>44</v>
      </c>
      <c r="S2416" t="s">
        <v>24</v>
      </c>
      <c r="T2416">
        <f>_xlfn.DAYS(Raw_data_US_healthcare[[#This Row],[Discharge Date]],Raw_data_US_healthcare[[#This Row],[Date of Admission]])</f>
        <v>20</v>
      </c>
    </row>
    <row r="2417" spans="1:20" x14ac:dyDescent="0.3">
      <c r="A2417" t="s">
        <v>26511</v>
      </c>
      <c r="B2417" t="s">
        <v>6984</v>
      </c>
      <c r="C2417">
        <v>63</v>
      </c>
      <c r="D2417" t="str">
        <f>IF(Raw_data_US_healthcare[[#This Row],[Age]]&lt;35,"Young",IF(Raw_data_US_healthcare[[#This Row],[Age]]&lt;60,"Middle","Senior"))</f>
        <v>Senior</v>
      </c>
      <c r="E2417" t="s">
        <v>16</v>
      </c>
      <c r="F2417" t="s">
        <v>27</v>
      </c>
      <c r="G2417" t="s">
        <v>27</v>
      </c>
      <c r="H2417" t="s">
        <v>26514</v>
      </c>
      <c r="I2417" s="2">
        <v>44653</v>
      </c>
      <c r="J2417" t="s">
        <v>6985</v>
      </c>
      <c r="K2417" t="s">
        <v>6986</v>
      </c>
      <c r="L2417" t="s">
        <v>21</v>
      </c>
      <c r="M2417">
        <v>3125.9268999999999</v>
      </c>
      <c r="N2417">
        <v>399</v>
      </c>
      <c r="O2417" t="s">
        <v>22</v>
      </c>
      <c r="P2417" t="s">
        <v>22</v>
      </c>
      <c r="Q2417" s="2">
        <v>44672</v>
      </c>
      <c r="R2417" t="s">
        <v>48</v>
      </c>
      <c r="S2417" t="s">
        <v>24</v>
      </c>
      <c r="T2417">
        <f>_xlfn.DAYS(Raw_data_US_healthcare[[#This Row],[Discharge Date]],Raw_data_US_healthcare[[#This Row],[Date of Admission]])</f>
        <v>19</v>
      </c>
    </row>
    <row r="2418" spans="1:20" x14ac:dyDescent="0.3">
      <c r="A2418" t="s">
        <v>26511</v>
      </c>
      <c r="B2418" t="s">
        <v>6987</v>
      </c>
      <c r="C2418">
        <v>58</v>
      </c>
      <c r="D2418" t="str">
        <f>IF(Raw_data_US_healthcare[[#This Row],[Age]]&lt;35,"Young",IF(Raw_data_US_healthcare[[#This Row],[Age]]&lt;60,"Middle","Senior"))</f>
        <v>Middle</v>
      </c>
      <c r="E2418" t="s">
        <v>16</v>
      </c>
      <c r="F2418" t="s">
        <v>113</v>
      </c>
      <c r="G2418" t="s">
        <v>113</v>
      </c>
      <c r="H2418" t="s">
        <v>36</v>
      </c>
      <c r="I2418" s="2">
        <v>44682</v>
      </c>
      <c r="J2418" t="s">
        <v>6988</v>
      </c>
      <c r="K2418" t="s">
        <v>6989</v>
      </c>
      <c r="L2418" t="s">
        <v>21</v>
      </c>
      <c r="M2418">
        <v>22930.118299999998</v>
      </c>
      <c r="N2418">
        <v>284</v>
      </c>
      <c r="O2418" t="s">
        <v>22</v>
      </c>
      <c r="P2418" t="s">
        <v>22</v>
      </c>
      <c r="Q2418" s="2">
        <v>44689</v>
      </c>
      <c r="R2418" t="s">
        <v>83</v>
      </c>
      <c r="S2418" t="s">
        <v>33</v>
      </c>
      <c r="T2418">
        <f>_xlfn.DAYS(Raw_data_US_healthcare[[#This Row],[Discharge Date]],Raw_data_US_healthcare[[#This Row],[Date of Admission]])</f>
        <v>7</v>
      </c>
    </row>
    <row r="2419" spans="1:20" x14ac:dyDescent="0.3">
      <c r="A2419" t="s">
        <v>26511</v>
      </c>
      <c r="B2419" t="s">
        <v>6990</v>
      </c>
      <c r="C2419">
        <v>31</v>
      </c>
      <c r="D2419" t="str">
        <f>IF(Raw_data_US_healthcare[[#This Row],[Age]]&lt;35,"Young",IF(Raw_data_US_healthcare[[#This Row],[Age]]&lt;60,"Middle","Senior"))</f>
        <v>Young</v>
      </c>
      <c r="E2419" t="s">
        <v>16</v>
      </c>
      <c r="F2419" t="s">
        <v>17</v>
      </c>
      <c r="G2419" t="s">
        <v>17</v>
      </c>
      <c r="H2419" t="s">
        <v>28</v>
      </c>
      <c r="I2419" s="2">
        <v>43813</v>
      </c>
      <c r="J2419" t="s">
        <v>6991</v>
      </c>
      <c r="K2419" t="s">
        <v>6992</v>
      </c>
      <c r="L2419" t="s">
        <v>52</v>
      </c>
      <c r="M2419">
        <v>33035.848299999998</v>
      </c>
      <c r="N2419">
        <v>463</v>
      </c>
      <c r="O2419" t="s">
        <v>39</v>
      </c>
      <c r="P2419" t="s">
        <v>39</v>
      </c>
      <c r="Q2419" s="2">
        <v>43818</v>
      </c>
      <c r="R2419" t="s">
        <v>44</v>
      </c>
      <c r="S2419" t="s">
        <v>45</v>
      </c>
      <c r="T2419">
        <f>_xlfn.DAYS(Raw_data_US_healthcare[[#This Row],[Discharge Date]],Raw_data_US_healthcare[[#This Row],[Date of Admission]])</f>
        <v>5</v>
      </c>
    </row>
    <row r="2420" spans="1:20" x14ac:dyDescent="0.3">
      <c r="A2420" t="s">
        <v>26511</v>
      </c>
      <c r="B2420" t="s">
        <v>6993</v>
      </c>
      <c r="C2420">
        <v>63</v>
      </c>
      <c r="D2420" t="str">
        <f>IF(Raw_data_US_healthcare[[#This Row],[Age]]&lt;35,"Young",IF(Raw_data_US_healthcare[[#This Row],[Age]]&lt;60,"Middle","Senior"))</f>
        <v>Senior</v>
      </c>
      <c r="E2420" t="s">
        <v>16</v>
      </c>
      <c r="F2420" t="s">
        <v>228</v>
      </c>
      <c r="G2420" t="s">
        <v>228</v>
      </c>
      <c r="H2420" t="s">
        <v>36</v>
      </c>
      <c r="I2420" s="2">
        <v>44830</v>
      </c>
      <c r="J2420" t="s">
        <v>6994</v>
      </c>
      <c r="K2420" t="s">
        <v>6995</v>
      </c>
      <c r="L2420" t="s">
        <v>56</v>
      </c>
      <c r="M2420">
        <v>21348.575000000001</v>
      </c>
      <c r="N2420">
        <v>236</v>
      </c>
      <c r="O2420" t="s">
        <v>22</v>
      </c>
      <c r="P2420" t="s">
        <v>22</v>
      </c>
      <c r="Q2420" s="2">
        <v>44832</v>
      </c>
      <c r="R2420" t="s">
        <v>44</v>
      </c>
      <c r="S2420" t="s">
        <v>45</v>
      </c>
      <c r="T2420">
        <f>_xlfn.DAYS(Raw_data_US_healthcare[[#This Row],[Discharge Date]],Raw_data_US_healthcare[[#This Row],[Date of Admission]])</f>
        <v>2</v>
      </c>
    </row>
    <row r="2421" spans="1:20" x14ac:dyDescent="0.3">
      <c r="A2421" t="s">
        <v>26511</v>
      </c>
      <c r="B2421" t="s">
        <v>6996</v>
      </c>
      <c r="C2421">
        <v>57</v>
      </c>
      <c r="D2421" t="str">
        <f>IF(Raw_data_US_healthcare[[#This Row],[Age]]&lt;35,"Young",IF(Raw_data_US_healthcare[[#This Row],[Age]]&lt;60,"Middle","Senior"))</f>
        <v>Middle</v>
      </c>
      <c r="E2421" t="s">
        <v>16</v>
      </c>
      <c r="F2421" t="s">
        <v>35</v>
      </c>
      <c r="G2421" t="s">
        <v>35</v>
      </c>
      <c r="H2421" t="s">
        <v>69</v>
      </c>
      <c r="I2421" s="2">
        <v>43884</v>
      </c>
      <c r="J2421" t="s">
        <v>6997</v>
      </c>
      <c r="K2421" t="s">
        <v>6998</v>
      </c>
      <c r="L2421" t="s">
        <v>56</v>
      </c>
      <c r="M2421">
        <v>64527.717299999997</v>
      </c>
      <c r="N2421">
        <v>189</v>
      </c>
      <c r="O2421" t="s">
        <v>39</v>
      </c>
      <c r="P2421" t="s">
        <v>39</v>
      </c>
      <c r="Q2421" s="2">
        <v>43891</v>
      </c>
      <c r="R2421" t="s">
        <v>48</v>
      </c>
      <c r="S2421" t="s">
        <v>33</v>
      </c>
      <c r="T2421">
        <f>_xlfn.DAYS(Raw_data_US_healthcare[[#This Row],[Discharge Date]],Raw_data_US_healthcare[[#This Row],[Date of Admission]])</f>
        <v>7</v>
      </c>
    </row>
    <row r="2422" spans="1:20" x14ac:dyDescent="0.3">
      <c r="A2422" t="s">
        <v>26512</v>
      </c>
      <c r="B2422" t="s">
        <v>6999</v>
      </c>
      <c r="C2422">
        <v>66</v>
      </c>
      <c r="D2422" t="str">
        <f>IF(Raw_data_US_healthcare[[#This Row],[Age]]&lt;35,"Young",IF(Raw_data_US_healthcare[[#This Row],[Age]]&lt;60,"Middle","Senior"))</f>
        <v>Senior</v>
      </c>
      <c r="E2422" t="s">
        <v>26</v>
      </c>
      <c r="F2422" t="s">
        <v>62</v>
      </c>
      <c r="G2422" t="s">
        <v>62</v>
      </c>
      <c r="H2422" t="s">
        <v>69</v>
      </c>
      <c r="I2422" s="2">
        <v>44516</v>
      </c>
      <c r="J2422" t="s">
        <v>7000</v>
      </c>
      <c r="K2422" t="s">
        <v>7001</v>
      </c>
      <c r="L2422" t="s">
        <v>60</v>
      </c>
      <c r="M2422">
        <v>31159.005700000002</v>
      </c>
      <c r="N2422">
        <v>275</v>
      </c>
      <c r="O2422" t="s">
        <v>39</v>
      </c>
      <c r="P2422" t="s">
        <v>39</v>
      </c>
      <c r="Q2422" s="2">
        <v>44545</v>
      </c>
      <c r="R2422" t="s">
        <v>23</v>
      </c>
      <c r="S2422" t="s">
        <v>45</v>
      </c>
      <c r="T2422">
        <f>_xlfn.DAYS(Raw_data_US_healthcare[[#This Row],[Discharge Date]],Raw_data_US_healthcare[[#This Row],[Date of Admission]])</f>
        <v>29</v>
      </c>
    </row>
    <row r="2423" spans="1:20" x14ac:dyDescent="0.3">
      <c r="A2423" t="s">
        <v>26512</v>
      </c>
      <c r="B2423" t="s">
        <v>7002</v>
      </c>
      <c r="C2423">
        <v>52</v>
      </c>
      <c r="D2423" t="str">
        <f>IF(Raw_data_US_healthcare[[#This Row],[Age]]&lt;35,"Young",IF(Raw_data_US_healthcare[[#This Row],[Age]]&lt;60,"Middle","Senior"))</f>
        <v>Middle</v>
      </c>
      <c r="E2423" t="s">
        <v>26</v>
      </c>
      <c r="F2423" t="s">
        <v>49</v>
      </c>
      <c r="G2423" t="s">
        <v>49</v>
      </c>
      <c r="H2423" t="s">
        <v>26516</v>
      </c>
      <c r="I2423" s="2">
        <v>44728</v>
      </c>
      <c r="J2423" t="s">
        <v>7003</v>
      </c>
      <c r="K2423" t="s">
        <v>7004</v>
      </c>
      <c r="L2423" t="s">
        <v>52</v>
      </c>
      <c r="M2423">
        <v>29059.4473</v>
      </c>
      <c r="N2423">
        <v>259</v>
      </c>
      <c r="O2423" t="s">
        <v>39</v>
      </c>
      <c r="P2423" t="s">
        <v>39</v>
      </c>
      <c r="Q2423" s="2">
        <v>44757</v>
      </c>
      <c r="R2423" t="s">
        <v>48</v>
      </c>
      <c r="S2423" t="s">
        <v>33</v>
      </c>
      <c r="T2423">
        <f>_xlfn.DAYS(Raw_data_US_healthcare[[#This Row],[Discharge Date]],Raw_data_US_healthcare[[#This Row],[Date of Admission]])</f>
        <v>29</v>
      </c>
    </row>
    <row r="2424" spans="1:20" x14ac:dyDescent="0.3">
      <c r="A2424" t="s">
        <v>26512</v>
      </c>
      <c r="B2424" t="s">
        <v>7005</v>
      </c>
      <c r="C2424">
        <v>37</v>
      </c>
      <c r="D2424" t="str">
        <f>IF(Raw_data_US_healthcare[[#This Row],[Age]]&lt;35,"Young",IF(Raw_data_US_healthcare[[#This Row],[Age]]&lt;60,"Middle","Senior"))</f>
        <v>Middle</v>
      </c>
      <c r="E2424" t="s">
        <v>26</v>
      </c>
      <c r="F2424" t="s">
        <v>88</v>
      </c>
      <c r="G2424" t="s">
        <v>88</v>
      </c>
      <c r="H2424" t="s">
        <v>26516</v>
      </c>
      <c r="I2424" s="2">
        <v>43787</v>
      </c>
      <c r="J2424" t="s">
        <v>7006</v>
      </c>
      <c r="K2424" t="s">
        <v>7007</v>
      </c>
      <c r="L2424" t="s">
        <v>52</v>
      </c>
      <c r="M2424">
        <v>31630</v>
      </c>
      <c r="N2424">
        <v>345</v>
      </c>
      <c r="O2424" t="s">
        <v>39</v>
      </c>
      <c r="P2424" t="s">
        <v>39</v>
      </c>
      <c r="Q2424" s="2">
        <v>43808</v>
      </c>
      <c r="R2424" t="s">
        <v>83</v>
      </c>
      <c r="S2424" t="s">
        <v>24</v>
      </c>
      <c r="T2424">
        <f>_xlfn.DAYS(Raw_data_US_healthcare[[#This Row],[Discharge Date]],Raw_data_US_healthcare[[#This Row],[Date of Admission]])</f>
        <v>21</v>
      </c>
    </row>
    <row r="2425" spans="1:20" x14ac:dyDescent="0.3">
      <c r="A2425" t="s">
        <v>26512</v>
      </c>
      <c r="B2425" t="s">
        <v>7008</v>
      </c>
      <c r="C2425">
        <v>80</v>
      </c>
      <c r="D2425" t="str">
        <f>IF(Raw_data_US_healthcare[[#This Row],[Age]]&lt;35,"Young",IF(Raw_data_US_healthcare[[#This Row],[Age]]&lt;60,"Middle","Senior"))</f>
        <v>Senior</v>
      </c>
      <c r="E2425" t="s">
        <v>26</v>
      </c>
      <c r="F2425" t="s">
        <v>62</v>
      </c>
      <c r="G2425" t="s">
        <v>62</v>
      </c>
      <c r="H2425" t="s">
        <v>26514</v>
      </c>
      <c r="I2425" s="2">
        <v>44847</v>
      </c>
      <c r="J2425" t="s">
        <v>7009</v>
      </c>
      <c r="K2425" t="s">
        <v>7010</v>
      </c>
      <c r="L2425" t="s">
        <v>56</v>
      </c>
      <c r="M2425">
        <v>33536.555999999997</v>
      </c>
      <c r="N2425">
        <v>369</v>
      </c>
      <c r="O2425" t="s">
        <v>43</v>
      </c>
      <c r="P2425" t="s">
        <v>43</v>
      </c>
      <c r="Q2425" s="2">
        <v>44872</v>
      </c>
      <c r="R2425" t="s">
        <v>83</v>
      </c>
      <c r="S2425" t="s">
        <v>45</v>
      </c>
      <c r="T2425">
        <f>_xlfn.DAYS(Raw_data_US_healthcare[[#This Row],[Discharge Date]],Raw_data_US_healthcare[[#This Row],[Date of Admission]])</f>
        <v>25</v>
      </c>
    </row>
    <row r="2426" spans="1:20" x14ac:dyDescent="0.3">
      <c r="A2426" t="s">
        <v>26512</v>
      </c>
      <c r="B2426" t="s">
        <v>7011</v>
      </c>
      <c r="C2426">
        <v>48</v>
      </c>
      <c r="D2426" t="str">
        <f>IF(Raw_data_US_healthcare[[#This Row],[Age]]&lt;35,"Young",IF(Raw_data_US_healthcare[[#This Row],[Age]]&lt;60,"Middle","Senior"))</f>
        <v>Middle</v>
      </c>
      <c r="E2426" t="s">
        <v>26</v>
      </c>
      <c r="F2426" t="s">
        <v>62</v>
      </c>
      <c r="G2426" t="s">
        <v>62</v>
      </c>
      <c r="H2426" t="s">
        <v>26516</v>
      </c>
      <c r="I2426" s="2">
        <v>43632</v>
      </c>
      <c r="J2426" t="s">
        <v>4618</v>
      </c>
      <c r="K2426" t="s">
        <v>7012</v>
      </c>
      <c r="L2426" t="s">
        <v>60</v>
      </c>
      <c r="M2426">
        <v>6187.69</v>
      </c>
      <c r="N2426">
        <v>257</v>
      </c>
      <c r="O2426" t="s">
        <v>39</v>
      </c>
      <c r="P2426" t="s">
        <v>39</v>
      </c>
      <c r="Q2426" s="2">
        <v>43634</v>
      </c>
      <c r="R2426" t="s">
        <v>32</v>
      </c>
      <c r="S2426" t="s">
        <v>45</v>
      </c>
      <c r="T2426">
        <f>_xlfn.DAYS(Raw_data_US_healthcare[[#This Row],[Discharge Date]],Raw_data_US_healthcare[[#This Row],[Date of Admission]])</f>
        <v>2</v>
      </c>
    </row>
    <row r="2427" spans="1:20" x14ac:dyDescent="0.3">
      <c r="A2427" t="s">
        <v>26512</v>
      </c>
      <c r="B2427" t="s">
        <v>7013</v>
      </c>
      <c r="C2427">
        <v>50</v>
      </c>
      <c r="D2427" t="str">
        <f>IF(Raw_data_US_healthcare[[#This Row],[Age]]&lt;35,"Young",IF(Raw_data_US_healthcare[[#This Row],[Age]]&lt;60,"Middle","Senior"))</f>
        <v>Middle</v>
      </c>
      <c r="E2427" t="s">
        <v>26</v>
      </c>
      <c r="F2427" t="s">
        <v>17</v>
      </c>
      <c r="G2427" t="s">
        <v>17</v>
      </c>
      <c r="H2427" t="s">
        <v>26516</v>
      </c>
      <c r="I2427" s="2">
        <v>43425</v>
      </c>
      <c r="J2427" t="s">
        <v>7014</v>
      </c>
      <c r="K2427" t="s">
        <v>7015</v>
      </c>
      <c r="L2427" t="s">
        <v>52</v>
      </c>
      <c r="M2427">
        <v>32052.699499999999</v>
      </c>
      <c r="N2427">
        <v>123</v>
      </c>
      <c r="O2427" t="s">
        <v>39</v>
      </c>
      <c r="P2427" t="s">
        <v>39</v>
      </c>
      <c r="Q2427" s="2">
        <v>43445</v>
      </c>
      <c r="R2427" t="s">
        <v>32</v>
      </c>
      <c r="S2427" t="s">
        <v>45</v>
      </c>
      <c r="T2427">
        <f>_xlfn.DAYS(Raw_data_US_healthcare[[#This Row],[Discharge Date]],Raw_data_US_healthcare[[#This Row],[Date of Admission]])</f>
        <v>20</v>
      </c>
    </row>
    <row r="2428" spans="1:20" x14ac:dyDescent="0.3">
      <c r="A2428" t="s">
        <v>26511</v>
      </c>
      <c r="B2428" t="s">
        <v>7016</v>
      </c>
      <c r="C2428">
        <v>40</v>
      </c>
      <c r="D2428" t="str">
        <f>IF(Raw_data_US_healthcare[[#This Row],[Age]]&lt;35,"Young",IF(Raw_data_US_healthcare[[#This Row],[Age]]&lt;60,"Middle","Senior"))</f>
        <v>Middle</v>
      </c>
      <c r="E2428" t="s">
        <v>16</v>
      </c>
      <c r="F2428" t="s">
        <v>49</v>
      </c>
      <c r="G2428" t="s">
        <v>49</v>
      </c>
      <c r="H2428" t="s">
        <v>26516</v>
      </c>
      <c r="I2428" s="2">
        <v>44974</v>
      </c>
      <c r="J2428" t="s">
        <v>7017</v>
      </c>
      <c r="K2428" t="s">
        <v>7018</v>
      </c>
      <c r="L2428" t="s">
        <v>60</v>
      </c>
      <c r="M2428">
        <v>16406.3956</v>
      </c>
      <c r="N2428">
        <v>477</v>
      </c>
      <c r="O2428" t="s">
        <v>39</v>
      </c>
      <c r="P2428" t="s">
        <v>39</v>
      </c>
      <c r="Q2428" s="2">
        <v>44997</v>
      </c>
      <c r="R2428" t="s">
        <v>44</v>
      </c>
      <c r="S2428" t="s">
        <v>24</v>
      </c>
      <c r="T2428">
        <f>_xlfn.DAYS(Raw_data_US_healthcare[[#This Row],[Discharge Date]],Raw_data_US_healthcare[[#This Row],[Date of Admission]])</f>
        <v>23</v>
      </c>
    </row>
    <row r="2429" spans="1:20" x14ac:dyDescent="0.3">
      <c r="A2429" t="s">
        <v>26511</v>
      </c>
      <c r="B2429" t="s">
        <v>7019</v>
      </c>
      <c r="C2429">
        <v>30</v>
      </c>
      <c r="D2429" t="str">
        <f>IF(Raw_data_US_healthcare[[#This Row],[Age]]&lt;35,"Young",IF(Raw_data_US_healthcare[[#This Row],[Age]]&lt;60,"Middle","Senior"))</f>
        <v>Young</v>
      </c>
      <c r="E2429" t="s">
        <v>16</v>
      </c>
      <c r="F2429" t="s">
        <v>88</v>
      </c>
      <c r="G2429" t="s">
        <v>88</v>
      </c>
      <c r="H2429" t="s">
        <v>36</v>
      </c>
      <c r="I2429" s="2">
        <v>44917</v>
      </c>
      <c r="J2429" t="s">
        <v>7020</v>
      </c>
      <c r="K2429" t="s">
        <v>7021</v>
      </c>
      <c r="L2429" t="s">
        <v>31</v>
      </c>
      <c r="M2429">
        <v>15018.596</v>
      </c>
      <c r="N2429">
        <v>305</v>
      </c>
      <c r="O2429" t="s">
        <v>39</v>
      </c>
      <c r="P2429" t="s">
        <v>39</v>
      </c>
      <c r="Q2429" s="2">
        <v>44930</v>
      </c>
      <c r="R2429" t="s">
        <v>44</v>
      </c>
      <c r="S2429" t="s">
        <v>24</v>
      </c>
      <c r="T2429">
        <f>_xlfn.DAYS(Raw_data_US_healthcare[[#This Row],[Discharge Date]],Raw_data_US_healthcare[[#This Row],[Date of Admission]])</f>
        <v>13</v>
      </c>
    </row>
    <row r="2430" spans="1:20" x14ac:dyDescent="0.3">
      <c r="A2430" t="s">
        <v>26511</v>
      </c>
      <c r="B2430" t="s">
        <v>7022</v>
      </c>
      <c r="C2430">
        <v>59</v>
      </c>
      <c r="D2430" t="str">
        <f>IF(Raw_data_US_healthcare[[#This Row],[Age]]&lt;35,"Young",IF(Raw_data_US_healthcare[[#This Row],[Age]]&lt;60,"Middle","Senior"))</f>
        <v>Middle</v>
      </c>
      <c r="E2430" t="s">
        <v>16</v>
      </c>
      <c r="F2430" t="s">
        <v>35</v>
      </c>
      <c r="G2430" t="s">
        <v>35</v>
      </c>
      <c r="H2430" t="s">
        <v>18</v>
      </c>
      <c r="I2430" s="2">
        <v>43845</v>
      </c>
      <c r="J2430" t="s">
        <v>7023</v>
      </c>
      <c r="K2430" t="s">
        <v>7024</v>
      </c>
      <c r="L2430" t="s">
        <v>21</v>
      </c>
      <c r="M2430">
        <v>24754.931799999998</v>
      </c>
      <c r="N2430">
        <v>169</v>
      </c>
      <c r="O2430" t="s">
        <v>39</v>
      </c>
      <c r="P2430" t="s">
        <v>39</v>
      </c>
      <c r="Q2430" s="2">
        <v>43863</v>
      </c>
      <c r="R2430" t="s">
        <v>23</v>
      </c>
      <c r="S2430" t="s">
        <v>33</v>
      </c>
      <c r="T2430">
        <f>_xlfn.DAYS(Raw_data_US_healthcare[[#This Row],[Discharge Date]],Raw_data_US_healthcare[[#This Row],[Date of Admission]])</f>
        <v>18</v>
      </c>
    </row>
    <row r="2431" spans="1:20" x14ac:dyDescent="0.3">
      <c r="A2431" t="s">
        <v>26511</v>
      </c>
      <c r="B2431" t="s">
        <v>7025</v>
      </c>
      <c r="C2431">
        <v>59</v>
      </c>
      <c r="D2431" t="str">
        <f>IF(Raw_data_US_healthcare[[#This Row],[Age]]&lt;35,"Young",IF(Raw_data_US_healthcare[[#This Row],[Age]]&lt;60,"Middle","Senior"))</f>
        <v>Middle</v>
      </c>
      <c r="E2431" t="s">
        <v>16</v>
      </c>
      <c r="F2431" t="s">
        <v>88</v>
      </c>
      <c r="G2431" t="s">
        <v>88</v>
      </c>
      <c r="H2431" t="s">
        <v>69</v>
      </c>
      <c r="I2431" s="2">
        <v>44701</v>
      </c>
      <c r="J2431" t="s">
        <v>7026</v>
      </c>
      <c r="K2431" t="s">
        <v>7027</v>
      </c>
      <c r="L2431" t="s">
        <v>56</v>
      </c>
      <c r="M2431">
        <v>26544.702799999999</v>
      </c>
      <c r="N2431">
        <v>313</v>
      </c>
      <c r="O2431" t="s">
        <v>39</v>
      </c>
      <c r="P2431" t="s">
        <v>39</v>
      </c>
      <c r="Q2431" s="2">
        <v>44716</v>
      </c>
      <c r="R2431" t="s">
        <v>48</v>
      </c>
      <c r="S2431" t="s">
        <v>45</v>
      </c>
      <c r="T2431">
        <f>_xlfn.DAYS(Raw_data_US_healthcare[[#This Row],[Discharge Date]],Raw_data_US_healthcare[[#This Row],[Date of Admission]])</f>
        <v>15</v>
      </c>
    </row>
    <row r="2432" spans="1:20" x14ac:dyDescent="0.3">
      <c r="A2432" t="s">
        <v>26512</v>
      </c>
      <c r="B2432" t="s">
        <v>7028</v>
      </c>
      <c r="C2432">
        <v>38</v>
      </c>
      <c r="D2432" t="str">
        <f>IF(Raw_data_US_healthcare[[#This Row],[Age]]&lt;35,"Young",IF(Raw_data_US_healthcare[[#This Row],[Age]]&lt;60,"Middle","Senior"))</f>
        <v>Middle</v>
      </c>
      <c r="E2432" t="s">
        <v>26</v>
      </c>
      <c r="F2432" t="s">
        <v>17</v>
      </c>
      <c r="G2432" t="s">
        <v>17</v>
      </c>
      <c r="H2432" t="s">
        <v>28</v>
      </c>
      <c r="I2432" s="2">
        <v>43992</v>
      </c>
      <c r="J2432" t="s">
        <v>7029</v>
      </c>
      <c r="K2432" t="s">
        <v>7030</v>
      </c>
      <c r="L2432" t="s">
        <v>31</v>
      </c>
      <c r="M2432">
        <v>28864.511399999999</v>
      </c>
      <c r="N2432">
        <v>140</v>
      </c>
      <c r="O2432" t="s">
        <v>43</v>
      </c>
      <c r="P2432" t="s">
        <v>43</v>
      </c>
      <c r="Q2432" s="2">
        <v>44014</v>
      </c>
      <c r="R2432" t="s">
        <v>48</v>
      </c>
      <c r="S2432" t="s">
        <v>24</v>
      </c>
      <c r="T2432">
        <f>_xlfn.DAYS(Raw_data_US_healthcare[[#This Row],[Discharge Date]],Raw_data_US_healthcare[[#This Row],[Date of Admission]])</f>
        <v>22</v>
      </c>
    </row>
    <row r="2433" spans="1:20" x14ac:dyDescent="0.3">
      <c r="A2433" t="s">
        <v>26511</v>
      </c>
      <c r="B2433" t="s">
        <v>7031</v>
      </c>
      <c r="C2433">
        <v>42</v>
      </c>
      <c r="D2433" t="str">
        <f>IF(Raw_data_US_healthcare[[#This Row],[Age]]&lt;35,"Young",IF(Raw_data_US_healthcare[[#This Row],[Age]]&lt;60,"Middle","Senior"))</f>
        <v>Middle</v>
      </c>
      <c r="E2433" t="s">
        <v>16</v>
      </c>
      <c r="F2433" t="s">
        <v>88</v>
      </c>
      <c r="G2433" t="s">
        <v>88</v>
      </c>
      <c r="H2433" t="s">
        <v>26516</v>
      </c>
      <c r="I2433" s="2">
        <v>44734</v>
      </c>
      <c r="J2433" t="s">
        <v>7032</v>
      </c>
      <c r="K2433" t="s">
        <v>7033</v>
      </c>
      <c r="L2433" t="s">
        <v>21</v>
      </c>
      <c r="M2433">
        <v>7709.2465000000002</v>
      </c>
      <c r="N2433">
        <v>330</v>
      </c>
      <c r="O2433" t="s">
        <v>39</v>
      </c>
      <c r="P2433" t="s">
        <v>39</v>
      </c>
      <c r="Q2433" s="2">
        <v>44743</v>
      </c>
      <c r="R2433" t="s">
        <v>32</v>
      </c>
      <c r="S2433" t="s">
        <v>24</v>
      </c>
      <c r="T2433">
        <f>_xlfn.DAYS(Raw_data_US_healthcare[[#This Row],[Discharge Date]],Raw_data_US_healthcare[[#This Row],[Date of Admission]])</f>
        <v>9</v>
      </c>
    </row>
    <row r="2434" spans="1:20" x14ac:dyDescent="0.3">
      <c r="A2434" t="s">
        <v>26511</v>
      </c>
      <c r="B2434" t="s">
        <v>7034</v>
      </c>
      <c r="C2434">
        <v>25</v>
      </c>
      <c r="D2434" t="str">
        <f>IF(Raw_data_US_healthcare[[#This Row],[Age]]&lt;35,"Young",IF(Raw_data_US_healthcare[[#This Row],[Age]]&lt;60,"Middle","Senior"))</f>
        <v>Young</v>
      </c>
      <c r="E2434" t="s">
        <v>16</v>
      </c>
      <c r="F2434" t="s">
        <v>49</v>
      </c>
      <c r="G2434" t="s">
        <v>49</v>
      </c>
      <c r="H2434" t="s">
        <v>28</v>
      </c>
      <c r="I2434" s="2">
        <v>43542</v>
      </c>
      <c r="J2434" t="s">
        <v>7035</v>
      </c>
      <c r="K2434" t="s">
        <v>7036</v>
      </c>
      <c r="L2434" t="s">
        <v>56</v>
      </c>
      <c r="M2434">
        <v>15231.715099999999</v>
      </c>
      <c r="N2434">
        <v>205</v>
      </c>
      <c r="O2434" t="s">
        <v>43</v>
      </c>
      <c r="P2434" t="s">
        <v>43</v>
      </c>
      <c r="Q2434" s="2">
        <v>43548</v>
      </c>
      <c r="R2434" t="s">
        <v>83</v>
      </c>
      <c r="S2434" t="s">
        <v>24</v>
      </c>
      <c r="T2434">
        <f>_xlfn.DAYS(Raw_data_US_healthcare[[#This Row],[Discharge Date]],Raw_data_US_healthcare[[#This Row],[Date of Admission]])</f>
        <v>6</v>
      </c>
    </row>
    <row r="2435" spans="1:20" x14ac:dyDescent="0.3">
      <c r="A2435" t="s">
        <v>26511</v>
      </c>
      <c r="B2435" t="s">
        <v>7037</v>
      </c>
      <c r="C2435">
        <v>37</v>
      </c>
      <c r="D2435" t="str">
        <f>IF(Raw_data_US_healthcare[[#This Row],[Age]]&lt;35,"Young",IF(Raw_data_US_healthcare[[#This Row],[Age]]&lt;60,"Middle","Senior"))</f>
        <v>Middle</v>
      </c>
      <c r="E2435" t="s">
        <v>16</v>
      </c>
      <c r="F2435" t="s">
        <v>228</v>
      </c>
      <c r="G2435" t="s">
        <v>228</v>
      </c>
      <c r="H2435" t="s">
        <v>26516</v>
      </c>
      <c r="I2435" s="2">
        <v>45120</v>
      </c>
      <c r="J2435" t="s">
        <v>7038</v>
      </c>
      <c r="K2435" t="s">
        <v>7039</v>
      </c>
      <c r="L2435" t="s">
        <v>56</v>
      </c>
      <c r="M2435">
        <v>10320.048199999999</v>
      </c>
      <c r="N2435">
        <v>497</v>
      </c>
      <c r="O2435" t="s">
        <v>39</v>
      </c>
      <c r="P2435" t="s">
        <v>39</v>
      </c>
      <c r="Q2435" s="2">
        <v>45135</v>
      </c>
      <c r="R2435" t="s">
        <v>44</v>
      </c>
      <c r="S2435" t="s">
        <v>24</v>
      </c>
      <c r="T2435">
        <f>_xlfn.DAYS(Raw_data_US_healthcare[[#This Row],[Discharge Date]],Raw_data_US_healthcare[[#This Row],[Date of Admission]])</f>
        <v>15</v>
      </c>
    </row>
    <row r="2436" spans="1:20" x14ac:dyDescent="0.3">
      <c r="A2436" t="s">
        <v>26512</v>
      </c>
      <c r="B2436" t="s">
        <v>7040</v>
      </c>
      <c r="C2436">
        <v>18</v>
      </c>
      <c r="D2436" t="str">
        <f>IF(Raw_data_US_healthcare[[#This Row],[Age]]&lt;35,"Young",IF(Raw_data_US_healthcare[[#This Row],[Age]]&lt;60,"Middle","Senior"))</f>
        <v>Young</v>
      </c>
      <c r="E2436" t="s">
        <v>26</v>
      </c>
      <c r="F2436" t="s">
        <v>27</v>
      </c>
      <c r="G2436" t="s">
        <v>27</v>
      </c>
      <c r="H2436" t="s">
        <v>26514</v>
      </c>
      <c r="I2436" s="2">
        <v>43616</v>
      </c>
      <c r="J2436" t="s">
        <v>7041</v>
      </c>
      <c r="K2436" t="s">
        <v>7042</v>
      </c>
      <c r="L2436" t="s">
        <v>60</v>
      </c>
      <c r="M2436">
        <v>8996.6787999999997</v>
      </c>
      <c r="N2436">
        <v>246</v>
      </c>
      <c r="O2436" t="s">
        <v>22</v>
      </c>
      <c r="P2436" t="s">
        <v>22</v>
      </c>
      <c r="Q2436" s="2">
        <v>43628</v>
      </c>
      <c r="R2436" t="s">
        <v>83</v>
      </c>
      <c r="S2436" t="s">
        <v>24</v>
      </c>
      <c r="T2436">
        <f>_xlfn.DAYS(Raw_data_US_healthcare[[#This Row],[Discharge Date]],Raw_data_US_healthcare[[#This Row],[Date of Admission]])</f>
        <v>12</v>
      </c>
    </row>
    <row r="2437" spans="1:20" x14ac:dyDescent="0.3">
      <c r="A2437" t="s">
        <v>26511</v>
      </c>
      <c r="B2437" t="s">
        <v>7043</v>
      </c>
      <c r="C2437">
        <v>39</v>
      </c>
      <c r="D2437" t="str">
        <f>IF(Raw_data_US_healthcare[[#This Row],[Age]]&lt;35,"Young",IF(Raw_data_US_healthcare[[#This Row],[Age]]&lt;60,"Middle","Senior"))</f>
        <v>Middle</v>
      </c>
      <c r="E2437" t="s">
        <v>16</v>
      </c>
      <c r="F2437" t="s">
        <v>35</v>
      </c>
      <c r="G2437" t="s">
        <v>35</v>
      </c>
      <c r="H2437" t="s">
        <v>26516</v>
      </c>
      <c r="I2437" s="2">
        <v>43634</v>
      </c>
      <c r="J2437" t="s">
        <v>7044</v>
      </c>
      <c r="K2437" t="s">
        <v>7045</v>
      </c>
      <c r="L2437" t="s">
        <v>52</v>
      </c>
      <c r="M2437">
        <v>3513.1817000000001</v>
      </c>
      <c r="N2437">
        <v>356</v>
      </c>
      <c r="O2437" t="s">
        <v>39</v>
      </c>
      <c r="P2437" t="s">
        <v>39</v>
      </c>
      <c r="Q2437" s="2">
        <v>43658</v>
      </c>
      <c r="R2437" t="s">
        <v>48</v>
      </c>
      <c r="S2437" t="s">
        <v>24</v>
      </c>
      <c r="T2437">
        <f>_xlfn.DAYS(Raw_data_US_healthcare[[#This Row],[Discharge Date]],Raw_data_US_healthcare[[#This Row],[Date of Admission]])</f>
        <v>24</v>
      </c>
    </row>
    <row r="2438" spans="1:20" x14ac:dyDescent="0.3">
      <c r="A2438" t="s">
        <v>26512</v>
      </c>
      <c r="B2438" t="s">
        <v>7046</v>
      </c>
      <c r="C2438">
        <v>49</v>
      </c>
      <c r="D2438" t="str">
        <f>IF(Raw_data_US_healthcare[[#This Row],[Age]]&lt;35,"Young",IF(Raw_data_US_healthcare[[#This Row],[Age]]&lt;60,"Middle","Senior"))</f>
        <v>Middle</v>
      </c>
      <c r="E2438" t="s">
        <v>26</v>
      </c>
      <c r="F2438" t="s">
        <v>49</v>
      </c>
      <c r="G2438" t="s">
        <v>49</v>
      </c>
      <c r="H2438" t="s">
        <v>26514</v>
      </c>
      <c r="I2438" s="2">
        <v>43734</v>
      </c>
      <c r="J2438" t="s">
        <v>7047</v>
      </c>
      <c r="K2438" t="s">
        <v>7048</v>
      </c>
      <c r="L2438" t="s">
        <v>52</v>
      </c>
      <c r="M2438">
        <v>1793.5614</v>
      </c>
      <c r="N2438">
        <v>178</v>
      </c>
      <c r="O2438" t="s">
        <v>43</v>
      </c>
      <c r="P2438" t="s">
        <v>43</v>
      </c>
      <c r="Q2438" s="2">
        <v>43746</v>
      </c>
      <c r="R2438" t="s">
        <v>48</v>
      </c>
      <c r="S2438" t="s">
        <v>24</v>
      </c>
      <c r="T2438">
        <f>_xlfn.DAYS(Raw_data_US_healthcare[[#This Row],[Discharge Date]],Raw_data_US_healthcare[[#This Row],[Date of Admission]])</f>
        <v>12</v>
      </c>
    </row>
    <row r="2439" spans="1:20" x14ac:dyDescent="0.3">
      <c r="A2439" t="s">
        <v>26512</v>
      </c>
      <c r="B2439" t="s">
        <v>7049</v>
      </c>
      <c r="C2439">
        <v>78</v>
      </c>
      <c r="D2439" t="str">
        <f>IF(Raw_data_US_healthcare[[#This Row],[Age]]&lt;35,"Young",IF(Raw_data_US_healthcare[[#This Row],[Age]]&lt;60,"Middle","Senior"))</f>
        <v>Senior</v>
      </c>
      <c r="E2439" t="s">
        <v>26</v>
      </c>
      <c r="F2439" t="s">
        <v>228</v>
      </c>
      <c r="G2439" t="s">
        <v>228</v>
      </c>
      <c r="H2439" t="s">
        <v>26516</v>
      </c>
      <c r="I2439" s="2">
        <v>44633</v>
      </c>
      <c r="J2439" t="s">
        <v>7050</v>
      </c>
      <c r="K2439" t="s">
        <v>2769</v>
      </c>
      <c r="L2439" t="s">
        <v>56</v>
      </c>
      <c r="M2439">
        <v>4460.3445000000002</v>
      </c>
      <c r="N2439">
        <v>310</v>
      </c>
      <c r="O2439" t="s">
        <v>43</v>
      </c>
      <c r="P2439" t="s">
        <v>43</v>
      </c>
      <c r="Q2439" s="2">
        <v>44662</v>
      </c>
      <c r="R2439" t="s">
        <v>44</v>
      </c>
      <c r="S2439" t="s">
        <v>33</v>
      </c>
      <c r="T2439">
        <f>_xlfn.DAYS(Raw_data_US_healthcare[[#This Row],[Discharge Date]],Raw_data_US_healthcare[[#This Row],[Date of Admission]])</f>
        <v>29</v>
      </c>
    </row>
    <row r="2440" spans="1:20" x14ac:dyDescent="0.3">
      <c r="A2440" t="s">
        <v>26512</v>
      </c>
      <c r="B2440" t="s">
        <v>7051</v>
      </c>
      <c r="C2440">
        <v>60</v>
      </c>
      <c r="D2440" t="str">
        <f>IF(Raw_data_US_healthcare[[#This Row],[Age]]&lt;35,"Young",IF(Raw_data_US_healthcare[[#This Row],[Age]]&lt;60,"Middle","Senior"))</f>
        <v>Senior</v>
      </c>
      <c r="E2440" t="s">
        <v>26</v>
      </c>
      <c r="F2440" t="s">
        <v>88</v>
      </c>
      <c r="G2440" t="s">
        <v>88</v>
      </c>
      <c r="H2440" t="s">
        <v>26516</v>
      </c>
      <c r="I2440" s="2">
        <v>43814</v>
      </c>
      <c r="J2440" t="s">
        <v>4087</v>
      </c>
      <c r="K2440" t="s">
        <v>7052</v>
      </c>
      <c r="L2440" t="s">
        <v>56</v>
      </c>
      <c r="M2440">
        <v>28101.668000000001</v>
      </c>
      <c r="N2440">
        <v>117</v>
      </c>
      <c r="O2440" t="s">
        <v>39</v>
      </c>
      <c r="P2440" t="s">
        <v>39</v>
      </c>
      <c r="Q2440" s="2">
        <v>43816</v>
      </c>
      <c r="R2440" t="s">
        <v>44</v>
      </c>
      <c r="S2440" t="s">
        <v>33</v>
      </c>
      <c r="T2440">
        <f>_xlfn.DAYS(Raw_data_US_healthcare[[#This Row],[Discharge Date]],Raw_data_US_healthcare[[#This Row],[Date of Admission]])</f>
        <v>2</v>
      </c>
    </row>
    <row r="2441" spans="1:20" x14ac:dyDescent="0.3">
      <c r="A2441" t="s">
        <v>26511</v>
      </c>
      <c r="B2441" t="s">
        <v>7053</v>
      </c>
      <c r="C2441">
        <v>55</v>
      </c>
      <c r="D2441" t="str">
        <f>IF(Raw_data_US_healthcare[[#This Row],[Age]]&lt;35,"Young",IF(Raw_data_US_healthcare[[#This Row],[Age]]&lt;60,"Middle","Senior"))</f>
        <v>Middle</v>
      </c>
      <c r="E2441" t="s">
        <v>16</v>
      </c>
      <c r="F2441" t="s">
        <v>17</v>
      </c>
      <c r="G2441" t="s">
        <v>17</v>
      </c>
      <c r="H2441" t="s">
        <v>36</v>
      </c>
      <c r="I2441" s="2">
        <v>43599</v>
      </c>
      <c r="J2441" t="s">
        <v>7054</v>
      </c>
      <c r="K2441" t="s">
        <v>7055</v>
      </c>
      <c r="L2441" t="s">
        <v>52</v>
      </c>
      <c r="M2441">
        <v>19919.819299999999</v>
      </c>
      <c r="N2441">
        <v>422</v>
      </c>
      <c r="O2441" t="s">
        <v>39</v>
      </c>
      <c r="P2441" t="s">
        <v>39</v>
      </c>
      <c r="Q2441" s="2">
        <v>43629</v>
      </c>
      <c r="R2441" t="s">
        <v>32</v>
      </c>
      <c r="S2441" t="s">
        <v>45</v>
      </c>
      <c r="T2441">
        <f>_xlfn.DAYS(Raw_data_US_healthcare[[#This Row],[Discharge Date]],Raw_data_US_healthcare[[#This Row],[Date of Admission]])</f>
        <v>30</v>
      </c>
    </row>
    <row r="2442" spans="1:20" x14ac:dyDescent="0.3">
      <c r="A2442" t="s">
        <v>26512</v>
      </c>
      <c r="B2442" t="s">
        <v>7056</v>
      </c>
      <c r="C2442">
        <v>85</v>
      </c>
      <c r="D2442" t="str">
        <f>IF(Raw_data_US_healthcare[[#This Row],[Age]]&lt;35,"Young",IF(Raw_data_US_healthcare[[#This Row],[Age]]&lt;60,"Middle","Senior"))</f>
        <v>Senior</v>
      </c>
      <c r="E2442" t="s">
        <v>26</v>
      </c>
      <c r="F2442" t="s">
        <v>17</v>
      </c>
      <c r="G2442" t="s">
        <v>17</v>
      </c>
      <c r="H2442" t="s">
        <v>26516</v>
      </c>
      <c r="I2442" s="2">
        <v>45147</v>
      </c>
      <c r="J2442" t="s">
        <v>7057</v>
      </c>
      <c r="K2442" t="s">
        <v>7058</v>
      </c>
      <c r="L2442" t="s">
        <v>52</v>
      </c>
      <c r="M2442">
        <v>29871.595700000002</v>
      </c>
      <c r="N2442">
        <v>435</v>
      </c>
      <c r="O2442" t="s">
        <v>39</v>
      </c>
      <c r="P2442" t="s">
        <v>39</v>
      </c>
      <c r="Q2442" s="2">
        <v>45176</v>
      </c>
      <c r="R2442" t="s">
        <v>83</v>
      </c>
      <c r="S2442" t="s">
        <v>24</v>
      </c>
      <c r="T2442">
        <f>_xlfn.DAYS(Raw_data_US_healthcare[[#This Row],[Discharge Date]],Raw_data_US_healthcare[[#This Row],[Date of Admission]])</f>
        <v>29</v>
      </c>
    </row>
    <row r="2443" spans="1:20" x14ac:dyDescent="0.3">
      <c r="A2443" t="s">
        <v>26511</v>
      </c>
      <c r="B2443" t="s">
        <v>7059</v>
      </c>
      <c r="C2443">
        <v>41</v>
      </c>
      <c r="D2443" t="str">
        <f>IF(Raw_data_US_healthcare[[#This Row],[Age]]&lt;35,"Young",IF(Raw_data_US_healthcare[[#This Row],[Age]]&lt;60,"Middle","Senior"))</f>
        <v>Middle</v>
      </c>
      <c r="E2443" t="s">
        <v>16</v>
      </c>
      <c r="F2443" t="s">
        <v>88</v>
      </c>
      <c r="G2443" t="s">
        <v>88</v>
      </c>
      <c r="H2443" t="s">
        <v>26516</v>
      </c>
      <c r="I2443" s="2">
        <v>44998</v>
      </c>
      <c r="J2443" t="s">
        <v>5342</v>
      </c>
      <c r="K2443" t="s">
        <v>7060</v>
      </c>
      <c r="L2443" t="s">
        <v>21</v>
      </c>
      <c r="M2443">
        <v>7581.0995000000003</v>
      </c>
      <c r="N2443">
        <v>275</v>
      </c>
      <c r="O2443" t="s">
        <v>39</v>
      </c>
      <c r="P2443" t="s">
        <v>39</v>
      </c>
      <c r="Q2443" s="2">
        <v>45024</v>
      </c>
      <c r="R2443" t="s">
        <v>32</v>
      </c>
      <c r="S2443" t="s">
        <v>24</v>
      </c>
      <c r="T2443">
        <f>_xlfn.DAYS(Raw_data_US_healthcare[[#This Row],[Discharge Date]],Raw_data_US_healthcare[[#This Row],[Date of Admission]])</f>
        <v>26</v>
      </c>
    </row>
    <row r="2444" spans="1:20" x14ac:dyDescent="0.3">
      <c r="A2444" t="s">
        <v>26512</v>
      </c>
      <c r="B2444" t="s">
        <v>7061</v>
      </c>
      <c r="C2444">
        <v>55</v>
      </c>
      <c r="D2444" t="str">
        <f>IF(Raw_data_US_healthcare[[#This Row],[Age]]&lt;35,"Young",IF(Raw_data_US_healthcare[[#This Row],[Age]]&lt;60,"Middle","Senior"))</f>
        <v>Middle</v>
      </c>
      <c r="E2444" t="s">
        <v>26</v>
      </c>
      <c r="F2444" t="s">
        <v>62</v>
      </c>
      <c r="G2444" t="s">
        <v>62</v>
      </c>
      <c r="H2444" t="s">
        <v>26516</v>
      </c>
      <c r="I2444" s="2">
        <v>43508</v>
      </c>
      <c r="J2444" t="s">
        <v>2731</v>
      </c>
      <c r="K2444" t="s">
        <v>7062</v>
      </c>
      <c r="L2444" t="s">
        <v>52</v>
      </c>
      <c r="M2444">
        <v>14924.0821</v>
      </c>
      <c r="N2444">
        <v>165</v>
      </c>
      <c r="O2444" t="s">
        <v>39</v>
      </c>
      <c r="P2444" t="s">
        <v>39</v>
      </c>
      <c r="Q2444" s="2">
        <v>43519</v>
      </c>
      <c r="R2444" t="s">
        <v>32</v>
      </c>
      <c r="S2444" t="s">
        <v>33</v>
      </c>
      <c r="T2444">
        <f>_xlfn.DAYS(Raw_data_US_healthcare[[#This Row],[Discharge Date]],Raw_data_US_healthcare[[#This Row],[Date of Admission]])</f>
        <v>11</v>
      </c>
    </row>
    <row r="2445" spans="1:20" x14ac:dyDescent="0.3">
      <c r="A2445" t="s">
        <v>26511</v>
      </c>
      <c r="B2445" t="s">
        <v>7063</v>
      </c>
      <c r="C2445">
        <v>48</v>
      </c>
      <c r="D2445" t="str">
        <f>IF(Raw_data_US_healthcare[[#This Row],[Age]]&lt;35,"Young",IF(Raw_data_US_healthcare[[#This Row],[Age]]&lt;60,"Middle","Senior"))</f>
        <v>Middle</v>
      </c>
      <c r="E2445" t="s">
        <v>16</v>
      </c>
      <c r="F2445" t="s">
        <v>35</v>
      </c>
      <c r="G2445" t="s">
        <v>35</v>
      </c>
      <c r="H2445" t="s">
        <v>36</v>
      </c>
      <c r="I2445" s="2">
        <v>44581</v>
      </c>
      <c r="J2445" t="s">
        <v>7064</v>
      </c>
      <c r="K2445" t="s">
        <v>7065</v>
      </c>
      <c r="L2445" t="s">
        <v>56</v>
      </c>
      <c r="M2445">
        <v>14801.5298</v>
      </c>
      <c r="N2445">
        <v>407</v>
      </c>
      <c r="O2445" t="s">
        <v>22</v>
      </c>
      <c r="P2445" t="s">
        <v>22</v>
      </c>
      <c r="Q2445" s="2">
        <v>44591</v>
      </c>
      <c r="R2445" t="s">
        <v>48</v>
      </c>
      <c r="S2445" t="s">
        <v>24</v>
      </c>
      <c r="T2445">
        <f>_xlfn.DAYS(Raw_data_US_healthcare[[#This Row],[Discharge Date]],Raw_data_US_healthcare[[#This Row],[Date of Admission]])</f>
        <v>10</v>
      </c>
    </row>
    <row r="2446" spans="1:20" x14ac:dyDescent="0.3">
      <c r="A2446" t="s">
        <v>26511</v>
      </c>
      <c r="B2446" t="s">
        <v>7066</v>
      </c>
      <c r="C2446">
        <v>73</v>
      </c>
      <c r="D2446" t="str">
        <f>IF(Raw_data_US_healthcare[[#This Row],[Age]]&lt;35,"Young",IF(Raw_data_US_healthcare[[#This Row],[Age]]&lt;60,"Middle","Senior"))</f>
        <v>Senior</v>
      </c>
      <c r="E2446" t="s">
        <v>16</v>
      </c>
      <c r="F2446" t="s">
        <v>88</v>
      </c>
      <c r="G2446" t="s">
        <v>88</v>
      </c>
      <c r="H2446" t="s">
        <v>18</v>
      </c>
      <c r="I2446" s="2">
        <v>44306</v>
      </c>
      <c r="J2446" t="s">
        <v>7067</v>
      </c>
      <c r="K2446" t="s">
        <v>7068</v>
      </c>
      <c r="L2446" t="s">
        <v>31</v>
      </c>
      <c r="M2446">
        <v>18589.387699999999</v>
      </c>
      <c r="N2446">
        <v>196</v>
      </c>
      <c r="O2446" t="s">
        <v>43</v>
      </c>
      <c r="P2446" t="s">
        <v>43</v>
      </c>
      <c r="Q2446" s="2">
        <v>44322</v>
      </c>
      <c r="R2446" t="s">
        <v>83</v>
      </c>
      <c r="S2446" t="s">
        <v>33</v>
      </c>
      <c r="T2446">
        <f>_xlfn.DAYS(Raw_data_US_healthcare[[#This Row],[Discharge Date]],Raw_data_US_healthcare[[#This Row],[Date of Admission]])</f>
        <v>16</v>
      </c>
    </row>
    <row r="2447" spans="1:20" x14ac:dyDescent="0.3">
      <c r="A2447" t="s">
        <v>26511</v>
      </c>
      <c r="B2447" t="s">
        <v>7069</v>
      </c>
      <c r="C2447">
        <v>31</v>
      </c>
      <c r="D2447" t="str">
        <f>IF(Raw_data_US_healthcare[[#This Row],[Age]]&lt;35,"Young",IF(Raw_data_US_healthcare[[#This Row],[Age]]&lt;60,"Middle","Senior"))</f>
        <v>Young</v>
      </c>
      <c r="E2447" t="s">
        <v>16</v>
      </c>
      <c r="F2447" t="s">
        <v>228</v>
      </c>
      <c r="G2447" t="s">
        <v>228</v>
      </c>
      <c r="H2447" t="s">
        <v>26516</v>
      </c>
      <c r="I2447" s="2">
        <v>44736</v>
      </c>
      <c r="J2447" t="s">
        <v>7070</v>
      </c>
      <c r="K2447" t="s">
        <v>7071</v>
      </c>
      <c r="L2447" t="s">
        <v>60</v>
      </c>
      <c r="M2447">
        <v>14045.1567</v>
      </c>
      <c r="N2447">
        <v>174</v>
      </c>
      <c r="O2447" t="s">
        <v>43</v>
      </c>
      <c r="P2447" t="s">
        <v>43</v>
      </c>
      <c r="Q2447" s="2">
        <v>44761</v>
      </c>
      <c r="R2447" t="s">
        <v>44</v>
      </c>
      <c r="S2447" t="s">
        <v>45</v>
      </c>
      <c r="T2447">
        <f>_xlfn.DAYS(Raw_data_US_healthcare[[#This Row],[Discharge Date]],Raw_data_US_healthcare[[#This Row],[Date of Admission]])</f>
        <v>25</v>
      </c>
    </row>
    <row r="2448" spans="1:20" x14ac:dyDescent="0.3">
      <c r="A2448" t="s">
        <v>26511</v>
      </c>
      <c r="B2448" t="s">
        <v>7072</v>
      </c>
      <c r="C2448">
        <v>52</v>
      </c>
      <c r="D2448" t="str">
        <f>IF(Raw_data_US_healthcare[[#This Row],[Age]]&lt;35,"Young",IF(Raw_data_US_healthcare[[#This Row],[Age]]&lt;60,"Middle","Senior"))</f>
        <v>Middle</v>
      </c>
      <c r="E2448" t="s">
        <v>16</v>
      </c>
      <c r="F2448" t="s">
        <v>88</v>
      </c>
      <c r="G2448" t="s">
        <v>88</v>
      </c>
      <c r="H2448" t="s">
        <v>36</v>
      </c>
      <c r="I2448" s="2">
        <v>43662</v>
      </c>
      <c r="J2448" t="s">
        <v>7073</v>
      </c>
      <c r="K2448" t="s">
        <v>7074</v>
      </c>
      <c r="L2448" t="s">
        <v>21</v>
      </c>
      <c r="M2448">
        <v>3578.2078999999999</v>
      </c>
      <c r="N2448">
        <v>485</v>
      </c>
      <c r="O2448" t="s">
        <v>39</v>
      </c>
      <c r="P2448" t="s">
        <v>39</v>
      </c>
      <c r="Q2448" s="2">
        <v>43679</v>
      </c>
      <c r="R2448" t="s">
        <v>48</v>
      </c>
      <c r="S2448" t="s">
        <v>45</v>
      </c>
      <c r="T2448">
        <f>_xlfn.DAYS(Raw_data_US_healthcare[[#This Row],[Discharge Date]],Raw_data_US_healthcare[[#This Row],[Date of Admission]])</f>
        <v>17</v>
      </c>
    </row>
    <row r="2449" spans="1:20" x14ac:dyDescent="0.3">
      <c r="A2449" t="s">
        <v>26512</v>
      </c>
      <c r="B2449" t="s">
        <v>7075</v>
      </c>
      <c r="C2449">
        <v>65</v>
      </c>
      <c r="D2449" t="str">
        <f>IF(Raw_data_US_healthcare[[#This Row],[Age]]&lt;35,"Young",IF(Raw_data_US_healthcare[[#This Row],[Age]]&lt;60,"Middle","Senior"))</f>
        <v>Senior</v>
      </c>
      <c r="E2449" t="s">
        <v>26</v>
      </c>
      <c r="F2449" t="s">
        <v>17</v>
      </c>
      <c r="G2449" t="s">
        <v>17</v>
      </c>
      <c r="H2449" t="s">
        <v>26516</v>
      </c>
      <c r="I2449" s="2">
        <v>44849</v>
      </c>
      <c r="J2449" t="s">
        <v>7076</v>
      </c>
      <c r="K2449" t="s">
        <v>7077</v>
      </c>
      <c r="L2449" t="s">
        <v>31</v>
      </c>
      <c r="M2449">
        <v>3610.0077999999999</v>
      </c>
      <c r="N2449">
        <v>256</v>
      </c>
      <c r="O2449" t="s">
        <v>39</v>
      </c>
      <c r="P2449" t="s">
        <v>39</v>
      </c>
      <c r="Q2449" s="2">
        <v>44861</v>
      </c>
      <c r="R2449" t="s">
        <v>32</v>
      </c>
      <c r="S2449" t="s">
        <v>24</v>
      </c>
      <c r="T2449">
        <f>_xlfn.DAYS(Raw_data_US_healthcare[[#This Row],[Discharge Date]],Raw_data_US_healthcare[[#This Row],[Date of Admission]])</f>
        <v>12</v>
      </c>
    </row>
    <row r="2450" spans="1:20" x14ac:dyDescent="0.3">
      <c r="A2450" t="s">
        <v>26511</v>
      </c>
      <c r="B2450" t="s">
        <v>7078</v>
      </c>
      <c r="C2450">
        <v>19</v>
      </c>
      <c r="D2450" t="str">
        <f>IF(Raw_data_US_healthcare[[#This Row],[Age]]&lt;35,"Young",IF(Raw_data_US_healthcare[[#This Row],[Age]]&lt;60,"Middle","Senior"))</f>
        <v>Young</v>
      </c>
      <c r="E2450" t="s">
        <v>16</v>
      </c>
      <c r="F2450" t="s">
        <v>62</v>
      </c>
      <c r="G2450" t="s">
        <v>62</v>
      </c>
      <c r="H2450" t="s">
        <v>69</v>
      </c>
      <c r="I2450" s="2">
        <v>44286</v>
      </c>
      <c r="J2450" t="s">
        <v>7079</v>
      </c>
      <c r="K2450" t="s">
        <v>4914</v>
      </c>
      <c r="L2450" t="s">
        <v>31</v>
      </c>
      <c r="M2450">
        <v>8701.3865000000005</v>
      </c>
      <c r="N2450">
        <v>258</v>
      </c>
      <c r="O2450" t="s">
        <v>22</v>
      </c>
      <c r="P2450" t="s">
        <v>22</v>
      </c>
      <c r="Q2450" s="2">
        <v>44286</v>
      </c>
      <c r="R2450" t="s">
        <v>48</v>
      </c>
      <c r="S2450" t="s">
        <v>45</v>
      </c>
      <c r="T2450">
        <f>_xlfn.DAYS(Raw_data_US_healthcare[[#This Row],[Discharge Date]],Raw_data_US_healthcare[[#This Row],[Date of Admission]])</f>
        <v>0</v>
      </c>
    </row>
    <row r="2451" spans="1:20" x14ac:dyDescent="0.3">
      <c r="A2451" t="s">
        <v>26512</v>
      </c>
      <c r="B2451" t="s">
        <v>7080</v>
      </c>
      <c r="C2451">
        <v>47</v>
      </c>
      <c r="D2451" t="str">
        <f>IF(Raw_data_US_healthcare[[#This Row],[Age]]&lt;35,"Young",IF(Raw_data_US_healthcare[[#This Row],[Age]]&lt;60,"Middle","Senior"))</f>
        <v>Middle</v>
      </c>
      <c r="E2451" t="s">
        <v>26</v>
      </c>
      <c r="F2451" t="s">
        <v>228</v>
      </c>
      <c r="G2451" t="s">
        <v>228</v>
      </c>
      <c r="H2451" t="s">
        <v>18</v>
      </c>
      <c r="I2451" s="2">
        <v>44008</v>
      </c>
      <c r="J2451" t="s">
        <v>7081</v>
      </c>
      <c r="K2451" t="s">
        <v>7082</v>
      </c>
      <c r="L2451" t="s">
        <v>21</v>
      </c>
      <c r="M2451">
        <v>52677.181600000004</v>
      </c>
      <c r="N2451">
        <v>275</v>
      </c>
      <c r="O2451" t="s">
        <v>43</v>
      </c>
      <c r="P2451" t="s">
        <v>43</v>
      </c>
      <c r="Q2451" s="2">
        <v>44018</v>
      </c>
      <c r="R2451" t="s">
        <v>48</v>
      </c>
      <c r="S2451" t="s">
        <v>45</v>
      </c>
      <c r="T2451">
        <f>_xlfn.DAYS(Raw_data_US_healthcare[[#This Row],[Discharge Date]],Raw_data_US_healthcare[[#This Row],[Date of Admission]])</f>
        <v>10</v>
      </c>
    </row>
    <row r="2452" spans="1:20" x14ac:dyDescent="0.3">
      <c r="A2452" t="s">
        <v>26511</v>
      </c>
      <c r="B2452" t="s">
        <v>2051</v>
      </c>
      <c r="C2452">
        <v>78</v>
      </c>
      <c r="D2452" t="str">
        <f>IF(Raw_data_US_healthcare[[#This Row],[Age]]&lt;35,"Young",IF(Raw_data_US_healthcare[[#This Row],[Age]]&lt;60,"Middle","Senior"))</f>
        <v>Senior</v>
      </c>
      <c r="E2452" t="s">
        <v>16</v>
      </c>
      <c r="F2452" t="s">
        <v>113</v>
      </c>
      <c r="G2452" t="s">
        <v>113</v>
      </c>
      <c r="H2452" t="s">
        <v>26516</v>
      </c>
      <c r="I2452" s="2">
        <v>44425</v>
      </c>
      <c r="J2452" t="s">
        <v>7083</v>
      </c>
      <c r="K2452" t="s">
        <v>7084</v>
      </c>
      <c r="L2452" t="s">
        <v>52</v>
      </c>
      <c r="M2452">
        <v>9809.6209999999992</v>
      </c>
      <c r="N2452">
        <v>376</v>
      </c>
      <c r="O2452" t="s">
        <v>43</v>
      </c>
      <c r="P2452" t="s">
        <v>43</v>
      </c>
      <c r="Q2452" s="2">
        <v>44435</v>
      </c>
      <c r="R2452" t="s">
        <v>48</v>
      </c>
      <c r="S2452" t="s">
        <v>45</v>
      </c>
      <c r="T2452">
        <f>_xlfn.DAYS(Raw_data_US_healthcare[[#This Row],[Discharge Date]],Raw_data_US_healthcare[[#This Row],[Date of Admission]])</f>
        <v>10</v>
      </c>
    </row>
    <row r="2453" spans="1:20" x14ac:dyDescent="0.3">
      <c r="A2453" t="s">
        <v>26511</v>
      </c>
      <c r="B2453" t="s">
        <v>7085</v>
      </c>
      <c r="C2453">
        <v>43</v>
      </c>
      <c r="D2453" t="str">
        <f>IF(Raw_data_US_healthcare[[#This Row],[Age]]&lt;35,"Young",IF(Raw_data_US_healthcare[[#This Row],[Age]]&lt;60,"Middle","Senior"))</f>
        <v>Middle</v>
      </c>
      <c r="E2453" t="s">
        <v>16</v>
      </c>
      <c r="F2453" t="s">
        <v>88</v>
      </c>
      <c r="G2453" t="s">
        <v>88</v>
      </c>
      <c r="H2453" t="s">
        <v>69</v>
      </c>
      <c r="I2453" s="2">
        <v>44091</v>
      </c>
      <c r="J2453" t="s">
        <v>7086</v>
      </c>
      <c r="K2453" t="s">
        <v>7087</v>
      </c>
      <c r="L2453" t="s">
        <v>21</v>
      </c>
      <c r="M2453">
        <v>51852.097300000001</v>
      </c>
      <c r="N2453">
        <v>327</v>
      </c>
      <c r="O2453" t="s">
        <v>39</v>
      </c>
      <c r="P2453" t="s">
        <v>39</v>
      </c>
      <c r="Q2453" s="2">
        <v>44120</v>
      </c>
      <c r="R2453" t="s">
        <v>83</v>
      </c>
      <c r="S2453" t="s">
        <v>24</v>
      </c>
      <c r="T2453">
        <f>_xlfn.DAYS(Raw_data_US_healthcare[[#This Row],[Discharge Date]],Raw_data_US_healthcare[[#This Row],[Date of Admission]])</f>
        <v>29</v>
      </c>
    </row>
    <row r="2454" spans="1:20" x14ac:dyDescent="0.3">
      <c r="A2454" t="s">
        <v>26511</v>
      </c>
      <c r="B2454" t="s">
        <v>7088</v>
      </c>
      <c r="C2454">
        <v>32</v>
      </c>
      <c r="D2454" t="str">
        <f>IF(Raw_data_US_healthcare[[#This Row],[Age]]&lt;35,"Young",IF(Raw_data_US_healthcare[[#This Row],[Age]]&lt;60,"Middle","Senior"))</f>
        <v>Young</v>
      </c>
      <c r="E2454" t="s">
        <v>16</v>
      </c>
      <c r="F2454" t="s">
        <v>17</v>
      </c>
      <c r="G2454" t="s">
        <v>17</v>
      </c>
      <c r="H2454" t="s">
        <v>69</v>
      </c>
      <c r="I2454" s="2">
        <v>44571</v>
      </c>
      <c r="J2454" t="s">
        <v>7089</v>
      </c>
      <c r="K2454" t="s">
        <v>7090</v>
      </c>
      <c r="L2454" t="s">
        <v>60</v>
      </c>
      <c r="M2454">
        <v>5237.5985000000001</v>
      </c>
      <c r="N2454">
        <v>385</v>
      </c>
      <c r="O2454" t="s">
        <v>39</v>
      </c>
      <c r="P2454" t="s">
        <v>39</v>
      </c>
      <c r="Q2454" s="2">
        <v>44599</v>
      </c>
      <c r="R2454" t="s">
        <v>83</v>
      </c>
      <c r="S2454" t="s">
        <v>45</v>
      </c>
      <c r="T2454">
        <f>_xlfn.DAYS(Raw_data_US_healthcare[[#This Row],[Discharge Date]],Raw_data_US_healthcare[[#This Row],[Date of Admission]])</f>
        <v>28</v>
      </c>
    </row>
    <row r="2455" spans="1:20" x14ac:dyDescent="0.3">
      <c r="A2455" t="s">
        <v>26512</v>
      </c>
      <c r="B2455" t="s">
        <v>7091</v>
      </c>
      <c r="C2455">
        <v>73</v>
      </c>
      <c r="D2455" t="str">
        <f>IF(Raw_data_US_healthcare[[#This Row],[Age]]&lt;35,"Young",IF(Raw_data_US_healthcare[[#This Row],[Age]]&lt;60,"Middle","Senior"))</f>
        <v>Senior</v>
      </c>
      <c r="E2455" t="s">
        <v>26</v>
      </c>
      <c r="F2455" t="s">
        <v>88</v>
      </c>
      <c r="G2455" t="s">
        <v>88</v>
      </c>
      <c r="H2455" t="s">
        <v>69</v>
      </c>
      <c r="I2455" s="2">
        <v>44937</v>
      </c>
      <c r="J2455" t="s">
        <v>7092</v>
      </c>
      <c r="K2455" t="s">
        <v>7093</v>
      </c>
      <c r="L2455" t="s">
        <v>56</v>
      </c>
      <c r="M2455">
        <v>45111.360099999998</v>
      </c>
      <c r="N2455">
        <v>333</v>
      </c>
      <c r="O2455" t="s">
        <v>39</v>
      </c>
      <c r="P2455" t="s">
        <v>39</v>
      </c>
      <c r="Q2455" s="2">
        <v>44944</v>
      </c>
      <c r="R2455" t="s">
        <v>32</v>
      </c>
      <c r="S2455" t="s">
        <v>24</v>
      </c>
      <c r="T2455">
        <f>_xlfn.DAYS(Raw_data_US_healthcare[[#This Row],[Discharge Date]],Raw_data_US_healthcare[[#This Row],[Date of Admission]])</f>
        <v>7</v>
      </c>
    </row>
    <row r="2456" spans="1:20" x14ac:dyDescent="0.3">
      <c r="A2456" t="s">
        <v>26512</v>
      </c>
      <c r="B2456" t="s">
        <v>7094</v>
      </c>
      <c r="C2456">
        <v>29</v>
      </c>
      <c r="D2456" t="str">
        <f>IF(Raw_data_US_healthcare[[#This Row],[Age]]&lt;35,"Young",IF(Raw_data_US_healthcare[[#This Row],[Age]]&lt;60,"Middle","Senior"))</f>
        <v>Young</v>
      </c>
      <c r="E2456" t="s">
        <v>26</v>
      </c>
      <c r="F2456" t="s">
        <v>17</v>
      </c>
      <c r="G2456" t="s">
        <v>17</v>
      </c>
      <c r="H2456" t="s">
        <v>36</v>
      </c>
      <c r="I2456" s="2">
        <v>45028</v>
      </c>
      <c r="J2456" t="s">
        <v>3194</v>
      </c>
      <c r="K2456" t="s">
        <v>7095</v>
      </c>
      <c r="L2456" t="s">
        <v>31</v>
      </c>
      <c r="M2456">
        <v>22992.2372</v>
      </c>
      <c r="N2456">
        <v>445</v>
      </c>
      <c r="O2456" t="s">
        <v>39</v>
      </c>
      <c r="P2456" t="s">
        <v>39</v>
      </c>
      <c r="Q2456" s="2">
        <v>45053</v>
      </c>
      <c r="R2456" t="s">
        <v>32</v>
      </c>
      <c r="S2456" t="s">
        <v>24</v>
      </c>
      <c r="T2456">
        <f>_xlfn.DAYS(Raw_data_US_healthcare[[#This Row],[Discharge Date]],Raw_data_US_healthcare[[#This Row],[Date of Admission]])</f>
        <v>25</v>
      </c>
    </row>
    <row r="2457" spans="1:20" x14ac:dyDescent="0.3">
      <c r="A2457" t="s">
        <v>26512</v>
      </c>
      <c r="B2457" t="s">
        <v>7096</v>
      </c>
      <c r="C2457">
        <v>70</v>
      </c>
      <c r="D2457" t="str">
        <f>IF(Raw_data_US_healthcare[[#This Row],[Age]]&lt;35,"Young",IF(Raw_data_US_healthcare[[#This Row],[Age]]&lt;60,"Middle","Senior"))</f>
        <v>Senior</v>
      </c>
      <c r="E2457" t="s">
        <v>26</v>
      </c>
      <c r="F2457" t="s">
        <v>17</v>
      </c>
      <c r="G2457" t="s">
        <v>17</v>
      </c>
      <c r="H2457" t="s">
        <v>26516</v>
      </c>
      <c r="I2457" s="2">
        <v>43539</v>
      </c>
      <c r="J2457" t="s">
        <v>7097</v>
      </c>
      <c r="K2457" t="s">
        <v>7098</v>
      </c>
      <c r="L2457" t="s">
        <v>31</v>
      </c>
      <c r="M2457">
        <v>3778.3663999999999</v>
      </c>
      <c r="N2457">
        <v>374</v>
      </c>
      <c r="O2457" t="s">
        <v>39</v>
      </c>
      <c r="P2457" t="s">
        <v>39</v>
      </c>
      <c r="Q2457" s="2">
        <v>43561</v>
      </c>
      <c r="R2457" t="s">
        <v>44</v>
      </c>
      <c r="S2457" t="s">
        <v>33</v>
      </c>
      <c r="T2457">
        <f>_xlfn.DAYS(Raw_data_US_healthcare[[#This Row],[Discharge Date]],Raw_data_US_healthcare[[#This Row],[Date of Admission]])</f>
        <v>22</v>
      </c>
    </row>
    <row r="2458" spans="1:20" x14ac:dyDescent="0.3">
      <c r="A2458" t="s">
        <v>26512</v>
      </c>
      <c r="B2458" t="s">
        <v>7099</v>
      </c>
      <c r="C2458">
        <v>27</v>
      </c>
      <c r="D2458" t="str">
        <f>IF(Raw_data_US_healthcare[[#This Row],[Age]]&lt;35,"Young",IF(Raw_data_US_healthcare[[#This Row],[Age]]&lt;60,"Middle","Senior"))</f>
        <v>Young</v>
      </c>
      <c r="E2458" t="s">
        <v>26</v>
      </c>
      <c r="F2458" t="s">
        <v>113</v>
      </c>
      <c r="G2458" t="s">
        <v>113</v>
      </c>
      <c r="H2458" t="s">
        <v>36</v>
      </c>
      <c r="I2458" s="2">
        <v>44394</v>
      </c>
      <c r="J2458" t="s">
        <v>7100</v>
      </c>
      <c r="K2458" t="s">
        <v>6321</v>
      </c>
      <c r="L2458" t="s">
        <v>52</v>
      </c>
      <c r="M2458">
        <v>3100.3478</v>
      </c>
      <c r="N2458">
        <v>458</v>
      </c>
      <c r="O2458" t="s">
        <v>22</v>
      </c>
      <c r="P2458" t="s">
        <v>22</v>
      </c>
      <c r="Q2458" s="2">
        <v>44408</v>
      </c>
      <c r="R2458" t="s">
        <v>23</v>
      </c>
      <c r="S2458" t="s">
        <v>24</v>
      </c>
      <c r="T2458">
        <f>_xlfn.DAYS(Raw_data_US_healthcare[[#This Row],[Discharge Date]],Raw_data_US_healthcare[[#This Row],[Date of Admission]])</f>
        <v>14</v>
      </c>
    </row>
    <row r="2459" spans="1:20" x14ac:dyDescent="0.3">
      <c r="A2459" t="s">
        <v>26511</v>
      </c>
      <c r="B2459" t="s">
        <v>7101</v>
      </c>
      <c r="C2459">
        <v>54</v>
      </c>
      <c r="D2459" t="str">
        <f>IF(Raw_data_US_healthcare[[#This Row],[Age]]&lt;35,"Young",IF(Raw_data_US_healthcare[[#This Row],[Age]]&lt;60,"Middle","Senior"))</f>
        <v>Middle</v>
      </c>
      <c r="E2459" t="s">
        <v>16</v>
      </c>
      <c r="F2459" t="s">
        <v>88</v>
      </c>
      <c r="G2459" t="s">
        <v>88</v>
      </c>
      <c r="H2459" t="s">
        <v>26516</v>
      </c>
      <c r="I2459" s="2">
        <v>43716</v>
      </c>
      <c r="J2459" t="s">
        <v>7102</v>
      </c>
      <c r="K2459" t="s">
        <v>7103</v>
      </c>
      <c r="L2459" t="s">
        <v>56</v>
      </c>
      <c r="M2459">
        <v>11208.2456</v>
      </c>
      <c r="N2459">
        <v>120</v>
      </c>
      <c r="O2459" t="s">
        <v>39</v>
      </c>
      <c r="P2459" t="s">
        <v>39</v>
      </c>
      <c r="Q2459" s="2">
        <v>43725</v>
      </c>
      <c r="R2459" t="s">
        <v>23</v>
      </c>
      <c r="S2459" t="s">
        <v>24</v>
      </c>
      <c r="T2459">
        <f>_xlfn.DAYS(Raw_data_US_healthcare[[#This Row],[Discharge Date]],Raw_data_US_healthcare[[#This Row],[Date of Admission]])</f>
        <v>9</v>
      </c>
    </row>
    <row r="2460" spans="1:20" x14ac:dyDescent="0.3">
      <c r="A2460" t="s">
        <v>26512</v>
      </c>
      <c r="B2460" t="s">
        <v>7104</v>
      </c>
      <c r="C2460">
        <v>41</v>
      </c>
      <c r="D2460" t="str">
        <f>IF(Raw_data_US_healthcare[[#This Row],[Age]]&lt;35,"Young",IF(Raw_data_US_healthcare[[#This Row],[Age]]&lt;60,"Middle","Senior"))</f>
        <v>Middle</v>
      </c>
      <c r="E2460" t="s">
        <v>26</v>
      </c>
      <c r="F2460" t="s">
        <v>27</v>
      </c>
      <c r="G2460" t="s">
        <v>27</v>
      </c>
      <c r="H2460" t="s">
        <v>28</v>
      </c>
      <c r="I2460" s="2">
        <v>43798</v>
      </c>
      <c r="J2460" t="s">
        <v>7105</v>
      </c>
      <c r="K2460" t="s">
        <v>7106</v>
      </c>
      <c r="L2460" t="s">
        <v>31</v>
      </c>
      <c r="M2460">
        <v>7345.0808999999999</v>
      </c>
      <c r="N2460">
        <v>152</v>
      </c>
      <c r="O2460" t="s">
        <v>43</v>
      </c>
      <c r="P2460" t="s">
        <v>43</v>
      </c>
      <c r="Q2460" s="2">
        <v>43805</v>
      </c>
      <c r="R2460" t="s">
        <v>32</v>
      </c>
      <c r="S2460" t="s">
        <v>24</v>
      </c>
      <c r="T2460">
        <f>_xlfn.DAYS(Raw_data_US_healthcare[[#This Row],[Discharge Date]],Raw_data_US_healthcare[[#This Row],[Date of Admission]])</f>
        <v>7</v>
      </c>
    </row>
    <row r="2461" spans="1:20" x14ac:dyDescent="0.3">
      <c r="A2461" t="s">
        <v>26511</v>
      </c>
      <c r="B2461" t="s">
        <v>7107</v>
      </c>
      <c r="C2461">
        <v>50</v>
      </c>
      <c r="D2461" t="str">
        <f>IF(Raw_data_US_healthcare[[#This Row],[Age]]&lt;35,"Young",IF(Raw_data_US_healthcare[[#This Row],[Age]]&lt;60,"Middle","Senior"))</f>
        <v>Middle</v>
      </c>
      <c r="E2461" t="s">
        <v>16</v>
      </c>
      <c r="F2461" t="s">
        <v>49</v>
      </c>
      <c r="G2461" t="s">
        <v>49</v>
      </c>
      <c r="H2461" t="s">
        <v>36</v>
      </c>
      <c r="I2461" s="2">
        <v>44894</v>
      </c>
      <c r="J2461" t="s">
        <v>7108</v>
      </c>
      <c r="K2461" t="s">
        <v>7109</v>
      </c>
      <c r="L2461" t="s">
        <v>60</v>
      </c>
      <c r="M2461">
        <v>7123.0884999999998</v>
      </c>
      <c r="N2461">
        <v>457</v>
      </c>
      <c r="O2461" t="s">
        <v>22</v>
      </c>
      <c r="P2461" t="s">
        <v>22</v>
      </c>
      <c r="Q2461" s="2">
        <v>44907</v>
      </c>
      <c r="R2461" t="s">
        <v>48</v>
      </c>
      <c r="S2461" t="s">
        <v>24</v>
      </c>
      <c r="T2461">
        <f>_xlfn.DAYS(Raw_data_US_healthcare[[#This Row],[Discharge Date]],Raw_data_US_healthcare[[#This Row],[Date of Admission]])</f>
        <v>13</v>
      </c>
    </row>
    <row r="2462" spans="1:20" x14ac:dyDescent="0.3">
      <c r="A2462" t="s">
        <v>26512</v>
      </c>
      <c r="B2462" t="s">
        <v>7110</v>
      </c>
      <c r="C2462">
        <v>68</v>
      </c>
      <c r="D2462" t="str">
        <f>IF(Raw_data_US_healthcare[[#This Row],[Age]]&lt;35,"Young",IF(Raw_data_US_healthcare[[#This Row],[Age]]&lt;60,"Middle","Senior"))</f>
        <v>Senior</v>
      </c>
      <c r="E2462" t="s">
        <v>26</v>
      </c>
      <c r="F2462" t="s">
        <v>17</v>
      </c>
      <c r="G2462" t="s">
        <v>17</v>
      </c>
      <c r="H2462" t="s">
        <v>26516</v>
      </c>
      <c r="I2462" s="2">
        <v>44793</v>
      </c>
      <c r="J2462" t="s">
        <v>7111</v>
      </c>
      <c r="K2462" t="s">
        <v>7112</v>
      </c>
      <c r="L2462" t="s">
        <v>60</v>
      </c>
      <c r="M2462">
        <v>8331.1128000000008</v>
      </c>
      <c r="N2462">
        <v>276</v>
      </c>
      <c r="O2462" t="s">
        <v>43</v>
      </c>
      <c r="P2462" t="s">
        <v>43</v>
      </c>
      <c r="Q2462" s="2">
        <v>44819</v>
      </c>
      <c r="R2462" t="s">
        <v>83</v>
      </c>
      <c r="S2462" t="s">
        <v>45</v>
      </c>
      <c r="T2462">
        <f>_xlfn.DAYS(Raw_data_US_healthcare[[#This Row],[Discharge Date]],Raw_data_US_healthcare[[#This Row],[Date of Admission]])</f>
        <v>26</v>
      </c>
    </row>
    <row r="2463" spans="1:20" x14ac:dyDescent="0.3">
      <c r="A2463" t="s">
        <v>26511</v>
      </c>
      <c r="B2463" t="s">
        <v>7113</v>
      </c>
      <c r="C2463">
        <v>25</v>
      </c>
      <c r="D2463" t="str">
        <f>IF(Raw_data_US_healthcare[[#This Row],[Age]]&lt;35,"Young",IF(Raw_data_US_healthcare[[#This Row],[Age]]&lt;60,"Middle","Senior"))</f>
        <v>Young</v>
      </c>
      <c r="E2463" t="s">
        <v>16</v>
      </c>
      <c r="F2463" t="s">
        <v>27</v>
      </c>
      <c r="G2463" t="s">
        <v>27</v>
      </c>
      <c r="H2463" t="s">
        <v>36</v>
      </c>
      <c r="I2463" s="2">
        <v>44367</v>
      </c>
      <c r="J2463" t="s">
        <v>5805</v>
      </c>
      <c r="K2463" t="s">
        <v>7114</v>
      </c>
      <c r="L2463" t="s">
        <v>52</v>
      </c>
      <c r="M2463">
        <v>7690.0672000000004</v>
      </c>
      <c r="N2463">
        <v>419</v>
      </c>
      <c r="O2463" t="s">
        <v>22</v>
      </c>
      <c r="P2463" t="s">
        <v>22</v>
      </c>
      <c r="Q2463" s="2">
        <v>44368</v>
      </c>
      <c r="R2463" t="s">
        <v>48</v>
      </c>
      <c r="S2463" t="s">
        <v>24</v>
      </c>
      <c r="T2463">
        <f>_xlfn.DAYS(Raw_data_US_healthcare[[#This Row],[Discharge Date]],Raw_data_US_healthcare[[#This Row],[Date of Admission]])</f>
        <v>1</v>
      </c>
    </row>
    <row r="2464" spans="1:20" x14ac:dyDescent="0.3">
      <c r="A2464" t="s">
        <v>26511</v>
      </c>
      <c r="B2464" t="s">
        <v>7115</v>
      </c>
      <c r="C2464">
        <v>50</v>
      </c>
      <c r="D2464" t="str">
        <f>IF(Raw_data_US_healthcare[[#This Row],[Age]]&lt;35,"Young",IF(Raw_data_US_healthcare[[#This Row],[Age]]&lt;60,"Middle","Senior"))</f>
        <v>Middle</v>
      </c>
      <c r="E2464" t="s">
        <v>16</v>
      </c>
      <c r="F2464" t="s">
        <v>62</v>
      </c>
      <c r="G2464" t="s">
        <v>62</v>
      </c>
      <c r="H2464" t="s">
        <v>69</v>
      </c>
      <c r="I2464" s="2">
        <v>44191</v>
      </c>
      <c r="J2464" t="s">
        <v>1557</v>
      </c>
      <c r="K2464" t="s">
        <v>7116</v>
      </c>
      <c r="L2464" t="s">
        <v>56</v>
      </c>
      <c r="M2464">
        <v>74720.057000000001</v>
      </c>
      <c r="N2464">
        <v>473</v>
      </c>
      <c r="O2464" t="s">
        <v>22</v>
      </c>
      <c r="P2464" t="s">
        <v>22</v>
      </c>
      <c r="Q2464" s="2">
        <v>44196</v>
      </c>
      <c r="R2464" t="s">
        <v>48</v>
      </c>
      <c r="S2464" t="s">
        <v>45</v>
      </c>
      <c r="T2464">
        <f>_xlfn.DAYS(Raw_data_US_healthcare[[#This Row],[Discharge Date]],Raw_data_US_healthcare[[#This Row],[Date of Admission]])</f>
        <v>5</v>
      </c>
    </row>
    <row r="2465" spans="1:20" x14ac:dyDescent="0.3">
      <c r="A2465" t="s">
        <v>26511</v>
      </c>
      <c r="B2465" t="s">
        <v>7117</v>
      </c>
      <c r="C2465">
        <v>42</v>
      </c>
      <c r="D2465" t="str">
        <f>IF(Raw_data_US_healthcare[[#This Row],[Age]]&lt;35,"Young",IF(Raw_data_US_healthcare[[#This Row],[Age]]&lt;60,"Middle","Senior"))</f>
        <v>Middle</v>
      </c>
      <c r="E2465" t="s">
        <v>16</v>
      </c>
      <c r="F2465" t="s">
        <v>27</v>
      </c>
      <c r="G2465" t="s">
        <v>27</v>
      </c>
      <c r="H2465" t="s">
        <v>36</v>
      </c>
      <c r="I2465" s="2">
        <v>44680</v>
      </c>
      <c r="J2465" t="s">
        <v>7118</v>
      </c>
      <c r="K2465" t="s">
        <v>7119</v>
      </c>
      <c r="L2465" t="s">
        <v>56</v>
      </c>
      <c r="M2465">
        <v>18890.346799999999</v>
      </c>
      <c r="N2465">
        <v>259</v>
      </c>
      <c r="O2465" t="s">
        <v>22</v>
      </c>
      <c r="P2465" t="s">
        <v>22</v>
      </c>
      <c r="Q2465" s="2">
        <v>44682</v>
      </c>
      <c r="R2465" t="s">
        <v>32</v>
      </c>
      <c r="S2465" t="s">
        <v>45</v>
      </c>
      <c r="T2465">
        <f>_xlfn.DAYS(Raw_data_US_healthcare[[#This Row],[Discharge Date]],Raw_data_US_healthcare[[#This Row],[Date of Admission]])</f>
        <v>2</v>
      </c>
    </row>
    <row r="2466" spans="1:20" x14ac:dyDescent="0.3">
      <c r="A2466" t="s">
        <v>26511</v>
      </c>
      <c r="B2466" t="s">
        <v>7120</v>
      </c>
      <c r="C2466">
        <v>23</v>
      </c>
      <c r="D2466" t="str">
        <f>IF(Raw_data_US_healthcare[[#This Row],[Age]]&lt;35,"Young",IF(Raw_data_US_healthcare[[#This Row],[Age]]&lt;60,"Middle","Senior"))</f>
        <v>Young</v>
      </c>
      <c r="E2466" t="s">
        <v>16</v>
      </c>
      <c r="F2466" t="s">
        <v>113</v>
      </c>
      <c r="G2466" t="s">
        <v>113</v>
      </c>
      <c r="H2466" t="s">
        <v>36</v>
      </c>
      <c r="I2466" s="2">
        <v>44773</v>
      </c>
      <c r="J2466" t="s">
        <v>7121</v>
      </c>
      <c r="K2466" t="s">
        <v>7122</v>
      </c>
      <c r="L2466" t="s">
        <v>60</v>
      </c>
      <c r="M2466">
        <v>7298.8127999999997</v>
      </c>
      <c r="N2466">
        <v>165</v>
      </c>
      <c r="O2466" t="s">
        <v>22</v>
      </c>
      <c r="P2466" t="s">
        <v>22</v>
      </c>
      <c r="Q2466" s="2">
        <v>44774</v>
      </c>
      <c r="R2466" t="s">
        <v>44</v>
      </c>
      <c r="S2466" t="s">
        <v>24</v>
      </c>
      <c r="T2466">
        <f>_xlfn.DAYS(Raw_data_US_healthcare[[#This Row],[Discharge Date]],Raw_data_US_healthcare[[#This Row],[Date of Admission]])</f>
        <v>1</v>
      </c>
    </row>
    <row r="2467" spans="1:20" x14ac:dyDescent="0.3">
      <c r="A2467" t="s">
        <v>26511</v>
      </c>
      <c r="B2467" t="s">
        <v>7123</v>
      </c>
      <c r="C2467">
        <v>34</v>
      </c>
      <c r="D2467" t="str">
        <f>IF(Raw_data_US_healthcare[[#This Row],[Age]]&lt;35,"Young",IF(Raw_data_US_healthcare[[#This Row],[Age]]&lt;60,"Middle","Senior"))</f>
        <v>Young</v>
      </c>
      <c r="E2467" t="s">
        <v>16</v>
      </c>
      <c r="F2467" t="s">
        <v>62</v>
      </c>
      <c r="G2467" t="s">
        <v>62</v>
      </c>
      <c r="H2467" t="s">
        <v>18</v>
      </c>
      <c r="I2467" s="2">
        <v>44883</v>
      </c>
      <c r="J2467" t="s">
        <v>7124</v>
      </c>
      <c r="K2467" t="s">
        <v>7125</v>
      </c>
      <c r="L2467" t="s">
        <v>31</v>
      </c>
      <c r="M2467">
        <v>8611.0900999999994</v>
      </c>
      <c r="N2467">
        <v>221</v>
      </c>
      <c r="O2467" t="s">
        <v>43</v>
      </c>
      <c r="P2467" t="s">
        <v>43</v>
      </c>
      <c r="Q2467" s="2">
        <v>44893</v>
      </c>
      <c r="R2467" t="s">
        <v>23</v>
      </c>
      <c r="S2467" t="s">
        <v>33</v>
      </c>
      <c r="T2467">
        <f>_xlfn.DAYS(Raw_data_US_healthcare[[#This Row],[Discharge Date]],Raw_data_US_healthcare[[#This Row],[Date of Admission]])</f>
        <v>10</v>
      </c>
    </row>
    <row r="2468" spans="1:20" x14ac:dyDescent="0.3">
      <c r="A2468" t="s">
        <v>26512</v>
      </c>
      <c r="B2468" t="s">
        <v>7126</v>
      </c>
      <c r="C2468">
        <v>68</v>
      </c>
      <c r="D2468" t="str">
        <f>IF(Raw_data_US_healthcare[[#This Row],[Age]]&lt;35,"Young",IF(Raw_data_US_healthcare[[#This Row],[Age]]&lt;60,"Middle","Senior"))</f>
        <v>Senior</v>
      </c>
      <c r="E2468" t="s">
        <v>26</v>
      </c>
      <c r="F2468" t="s">
        <v>27</v>
      </c>
      <c r="G2468" t="s">
        <v>27</v>
      </c>
      <c r="H2468" t="s">
        <v>26516</v>
      </c>
      <c r="I2468" s="2">
        <v>44722</v>
      </c>
      <c r="J2468" t="s">
        <v>7127</v>
      </c>
      <c r="K2468" t="s">
        <v>7128</v>
      </c>
      <c r="L2468" t="s">
        <v>31</v>
      </c>
      <c r="M2468">
        <v>29554.334900000002</v>
      </c>
      <c r="N2468">
        <v>248</v>
      </c>
      <c r="O2468" t="s">
        <v>43</v>
      </c>
      <c r="P2468" t="s">
        <v>43</v>
      </c>
      <c r="Q2468" s="2">
        <v>44734</v>
      </c>
      <c r="R2468" t="s">
        <v>83</v>
      </c>
      <c r="S2468" t="s">
        <v>24</v>
      </c>
      <c r="T2468">
        <f>_xlfn.DAYS(Raw_data_US_healthcare[[#This Row],[Discharge Date]],Raw_data_US_healthcare[[#This Row],[Date of Admission]])</f>
        <v>12</v>
      </c>
    </row>
    <row r="2469" spans="1:20" x14ac:dyDescent="0.3">
      <c r="A2469" t="s">
        <v>26511</v>
      </c>
      <c r="B2469" t="s">
        <v>7129</v>
      </c>
      <c r="C2469">
        <v>33</v>
      </c>
      <c r="D2469" t="str">
        <f>IF(Raw_data_US_healthcare[[#This Row],[Age]]&lt;35,"Young",IF(Raw_data_US_healthcare[[#This Row],[Age]]&lt;60,"Middle","Senior"))</f>
        <v>Young</v>
      </c>
      <c r="E2469" t="s">
        <v>16</v>
      </c>
      <c r="F2469" t="s">
        <v>88</v>
      </c>
      <c r="G2469" t="s">
        <v>88</v>
      </c>
      <c r="H2469" t="s">
        <v>69</v>
      </c>
      <c r="I2469" s="2">
        <v>43587</v>
      </c>
      <c r="J2469" t="s">
        <v>4460</v>
      </c>
      <c r="K2469" t="s">
        <v>7130</v>
      </c>
      <c r="L2469" t="s">
        <v>56</v>
      </c>
      <c r="M2469">
        <v>43737.471899999997</v>
      </c>
      <c r="N2469">
        <v>342</v>
      </c>
      <c r="O2469" t="s">
        <v>22</v>
      </c>
      <c r="P2469" t="s">
        <v>22</v>
      </c>
      <c r="Q2469" s="2">
        <v>43603</v>
      </c>
      <c r="R2469" t="s">
        <v>23</v>
      </c>
      <c r="S2469" t="s">
        <v>45</v>
      </c>
      <c r="T2469">
        <f>_xlfn.DAYS(Raw_data_US_healthcare[[#This Row],[Discharge Date]],Raw_data_US_healthcare[[#This Row],[Date of Admission]])</f>
        <v>16</v>
      </c>
    </row>
    <row r="2470" spans="1:20" x14ac:dyDescent="0.3">
      <c r="A2470" t="s">
        <v>26511</v>
      </c>
      <c r="B2470" t="s">
        <v>7131</v>
      </c>
      <c r="C2470">
        <v>31</v>
      </c>
      <c r="D2470" t="str">
        <f>IF(Raw_data_US_healthcare[[#This Row],[Age]]&lt;35,"Young",IF(Raw_data_US_healthcare[[#This Row],[Age]]&lt;60,"Middle","Senior"))</f>
        <v>Young</v>
      </c>
      <c r="E2470" t="s">
        <v>16</v>
      </c>
      <c r="F2470" t="s">
        <v>62</v>
      </c>
      <c r="G2470" t="s">
        <v>62</v>
      </c>
      <c r="H2470" t="s">
        <v>69</v>
      </c>
      <c r="I2470" s="2">
        <v>44188</v>
      </c>
      <c r="J2470" t="s">
        <v>7132</v>
      </c>
      <c r="K2470" t="s">
        <v>7133</v>
      </c>
      <c r="L2470" t="s">
        <v>31</v>
      </c>
      <c r="M2470">
        <v>4027.9207000000001</v>
      </c>
      <c r="N2470">
        <v>379</v>
      </c>
      <c r="O2470" t="s">
        <v>39</v>
      </c>
      <c r="P2470" t="s">
        <v>39</v>
      </c>
      <c r="Q2470" s="2">
        <v>44217</v>
      </c>
      <c r="R2470" t="s">
        <v>23</v>
      </c>
      <c r="S2470" t="s">
        <v>45</v>
      </c>
      <c r="T2470">
        <f>_xlfn.DAYS(Raw_data_US_healthcare[[#This Row],[Discharge Date]],Raw_data_US_healthcare[[#This Row],[Date of Admission]])</f>
        <v>29</v>
      </c>
    </row>
    <row r="2471" spans="1:20" x14ac:dyDescent="0.3">
      <c r="A2471" t="s">
        <v>26511</v>
      </c>
      <c r="B2471" t="s">
        <v>7134</v>
      </c>
      <c r="C2471">
        <v>72</v>
      </c>
      <c r="D2471" t="str">
        <f>IF(Raw_data_US_healthcare[[#This Row],[Age]]&lt;35,"Young",IF(Raw_data_US_healthcare[[#This Row],[Age]]&lt;60,"Middle","Senior"))</f>
        <v>Senior</v>
      </c>
      <c r="E2471" t="s">
        <v>16</v>
      </c>
      <c r="F2471" t="s">
        <v>113</v>
      </c>
      <c r="G2471" t="s">
        <v>113</v>
      </c>
      <c r="H2471" t="s">
        <v>69</v>
      </c>
      <c r="I2471" s="2">
        <v>43476</v>
      </c>
      <c r="J2471" t="s">
        <v>7135</v>
      </c>
      <c r="K2471" t="s">
        <v>722</v>
      </c>
      <c r="L2471" t="s">
        <v>21</v>
      </c>
      <c r="M2471">
        <v>66833.212299999999</v>
      </c>
      <c r="N2471">
        <v>341</v>
      </c>
      <c r="O2471" t="s">
        <v>39</v>
      </c>
      <c r="P2471" t="s">
        <v>39</v>
      </c>
      <c r="Q2471" s="2">
        <v>43485</v>
      </c>
      <c r="R2471" t="s">
        <v>23</v>
      </c>
      <c r="S2471" t="s">
        <v>24</v>
      </c>
      <c r="T2471">
        <f>_xlfn.DAYS(Raw_data_US_healthcare[[#This Row],[Discharge Date]],Raw_data_US_healthcare[[#This Row],[Date of Admission]])</f>
        <v>9</v>
      </c>
    </row>
    <row r="2472" spans="1:20" x14ac:dyDescent="0.3">
      <c r="A2472" t="s">
        <v>26511</v>
      </c>
      <c r="B2472" t="s">
        <v>7136</v>
      </c>
      <c r="C2472">
        <v>25</v>
      </c>
      <c r="D2472" t="str">
        <f>IF(Raw_data_US_healthcare[[#This Row],[Age]]&lt;35,"Young",IF(Raw_data_US_healthcare[[#This Row],[Age]]&lt;60,"Middle","Senior"))</f>
        <v>Young</v>
      </c>
      <c r="E2472" t="s">
        <v>16</v>
      </c>
      <c r="F2472" t="s">
        <v>49</v>
      </c>
      <c r="G2472" t="s">
        <v>49</v>
      </c>
      <c r="H2472" t="s">
        <v>18</v>
      </c>
      <c r="I2472" s="2">
        <v>44157</v>
      </c>
      <c r="J2472" t="s">
        <v>7137</v>
      </c>
      <c r="K2472" t="s">
        <v>7138</v>
      </c>
      <c r="L2472" t="s">
        <v>31</v>
      </c>
      <c r="M2472">
        <v>19689.625800000002</v>
      </c>
      <c r="N2472">
        <v>213</v>
      </c>
      <c r="O2472" t="s">
        <v>43</v>
      </c>
      <c r="P2472" t="s">
        <v>43</v>
      </c>
      <c r="Q2472" s="2">
        <v>44165</v>
      </c>
      <c r="R2472" t="s">
        <v>83</v>
      </c>
      <c r="S2472" t="s">
        <v>24</v>
      </c>
      <c r="T2472">
        <f>_xlfn.DAYS(Raw_data_US_healthcare[[#This Row],[Discharge Date]],Raw_data_US_healthcare[[#This Row],[Date of Admission]])</f>
        <v>8</v>
      </c>
    </row>
    <row r="2473" spans="1:20" x14ac:dyDescent="0.3">
      <c r="A2473" t="s">
        <v>26511</v>
      </c>
      <c r="B2473" t="s">
        <v>7139</v>
      </c>
      <c r="C2473">
        <v>69</v>
      </c>
      <c r="D2473" t="str">
        <f>IF(Raw_data_US_healthcare[[#This Row],[Age]]&lt;35,"Young",IF(Raw_data_US_healthcare[[#This Row],[Age]]&lt;60,"Middle","Senior"))</f>
        <v>Senior</v>
      </c>
      <c r="E2473" t="s">
        <v>16</v>
      </c>
      <c r="F2473" t="s">
        <v>113</v>
      </c>
      <c r="G2473" t="s">
        <v>113</v>
      </c>
      <c r="H2473" t="s">
        <v>26514</v>
      </c>
      <c r="I2473" s="2">
        <v>43823</v>
      </c>
      <c r="J2473" t="s">
        <v>7140</v>
      </c>
      <c r="K2473" t="s">
        <v>7141</v>
      </c>
      <c r="L2473" t="s">
        <v>31</v>
      </c>
      <c r="M2473">
        <v>18334.472900000001</v>
      </c>
      <c r="N2473">
        <v>475</v>
      </c>
      <c r="O2473" t="s">
        <v>43</v>
      </c>
      <c r="P2473" t="s">
        <v>43</v>
      </c>
      <c r="Q2473" s="2">
        <v>43849</v>
      </c>
      <c r="R2473" t="s">
        <v>44</v>
      </c>
      <c r="S2473" t="s">
        <v>24</v>
      </c>
      <c r="T2473">
        <f>_xlfn.DAYS(Raw_data_US_healthcare[[#This Row],[Discharge Date]],Raw_data_US_healthcare[[#This Row],[Date of Admission]])</f>
        <v>26</v>
      </c>
    </row>
    <row r="2474" spans="1:20" x14ac:dyDescent="0.3">
      <c r="A2474" t="s">
        <v>26511</v>
      </c>
      <c r="B2474" t="s">
        <v>7142</v>
      </c>
      <c r="C2474">
        <v>18</v>
      </c>
      <c r="D2474" t="str">
        <f>IF(Raw_data_US_healthcare[[#This Row],[Age]]&lt;35,"Young",IF(Raw_data_US_healthcare[[#This Row],[Age]]&lt;60,"Middle","Senior"))</f>
        <v>Young</v>
      </c>
      <c r="E2474" t="s">
        <v>16</v>
      </c>
      <c r="F2474" t="s">
        <v>17</v>
      </c>
      <c r="G2474" t="s">
        <v>17</v>
      </c>
      <c r="H2474" t="s">
        <v>26516</v>
      </c>
      <c r="I2474" s="2">
        <v>44451</v>
      </c>
      <c r="J2474" t="s">
        <v>7143</v>
      </c>
      <c r="K2474" t="s">
        <v>7144</v>
      </c>
      <c r="L2474" t="s">
        <v>60</v>
      </c>
      <c r="M2474">
        <v>20576.792700000002</v>
      </c>
      <c r="N2474">
        <v>437</v>
      </c>
      <c r="O2474" t="s">
        <v>39</v>
      </c>
      <c r="P2474" t="s">
        <v>39</v>
      </c>
      <c r="Q2474" s="2">
        <v>44480</v>
      </c>
      <c r="R2474" t="s">
        <v>83</v>
      </c>
      <c r="S2474" t="s">
        <v>24</v>
      </c>
      <c r="T2474">
        <f>_xlfn.DAYS(Raw_data_US_healthcare[[#This Row],[Discharge Date]],Raw_data_US_healthcare[[#This Row],[Date of Admission]])</f>
        <v>29</v>
      </c>
    </row>
    <row r="2475" spans="1:20" x14ac:dyDescent="0.3">
      <c r="A2475" t="s">
        <v>26511</v>
      </c>
      <c r="B2475" t="s">
        <v>7145</v>
      </c>
      <c r="C2475">
        <v>55</v>
      </c>
      <c r="D2475" t="str">
        <f>IF(Raw_data_US_healthcare[[#This Row],[Age]]&lt;35,"Young",IF(Raw_data_US_healthcare[[#This Row],[Age]]&lt;60,"Middle","Senior"))</f>
        <v>Middle</v>
      </c>
      <c r="E2475" t="s">
        <v>16</v>
      </c>
      <c r="F2475" t="s">
        <v>62</v>
      </c>
      <c r="G2475" t="s">
        <v>62</v>
      </c>
      <c r="H2475" t="s">
        <v>36</v>
      </c>
      <c r="I2475" s="2">
        <v>44721</v>
      </c>
      <c r="J2475" t="s">
        <v>7146</v>
      </c>
      <c r="K2475" t="s">
        <v>7147</v>
      </c>
      <c r="L2475" t="s">
        <v>21</v>
      </c>
      <c r="M2475">
        <v>23699.728800000001</v>
      </c>
      <c r="N2475">
        <v>155</v>
      </c>
      <c r="O2475" t="s">
        <v>39</v>
      </c>
      <c r="P2475" t="s">
        <v>39</v>
      </c>
      <c r="Q2475" s="2">
        <v>44751</v>
      </c>
      <c r="R2475" t="s">
        <v>23</v>
      </c>
      <c r="S2475" t="s">
        <v>33</v>
      </c>
      <c r="T2475">
        <f>_xlfn.DAYS(Raw_data_US_healthcare[[#This Row],[Discharge Date]],Raw_data_US_healthcare[[#This Row],[Date of Admission]])</f>
        <v>30</v>
      </c>
    </row>
    <row r="2476" spans="1:20" x14ac:dyDescent="0.3">
      <c r="A2476" t="s">
        <v>26512</v>
      </c>
      <c r="B2476" t="s">
        <v>7148</v>
      </c>
      <c r="C2476">
        <v>70</v>
      </c>
      <c r="D2476" t="str">
        <f>IF(Raw_data_US_healthcare[[#This Row],[Age]]&lt;35,"Young",IF(Raw_data_US_healthcare[[#This Row],[Age]]&lt;60,"Middle","Senior"))</f>
        <v>Senior</v>
      </c>
      <c r="E2476" t="s">
        <v>26</v>
      </c>
      <c r="F2476" t="s">
        <v>62</v>
      </c>
      <c r="G2476" t="s">
        <v>62</v>
      </c>
      <c r="H2476" t="s">
        <v>26516</v>
      </c>
      <c r="I2476" s="2">
        <v>44904</v>
      </c>
      <c r="J2476" t="s">
        <v>7149</v>
      </c>
      <c r="K2476" t="s">
        <v>7150</v>
      </c>
      <c r="L2476" t="s">
        <v>31</v>
      </c>
      <c r="M2476">
        <v>34302.4283</v>
      </c>
      <c r="N2476">
        <v>208</v>
      </c>
      <c r="O2476" t="s">
        <v>43</v>
      </c>
      <c r="P2476" t="s">
        <v>43</v>
      </c>
      <c r="Q2476" s="2">
        <v>44924</v>
      </c>
      <c r="R2476" t="s">
        <v>83</v>
      </c>
      <c r="S2476" t="s">
        <v>45</v>
      </c>
      <c r="T2476">
        <f>_xlfn.DAYS(Raw_data_US_healthcare[[#This Row],[Discharge Date]],Raw_data_US_healthcare[[#This Row],[Date of Admission]])</f>
        <v>20</v>
      </c>
    </row>
    <row r="2477" spans="1:20" x14ac:dyDescent="0.3">
      <c r="A2477" t="s">
        <v>26511</v>
      </c>
      <c r="B2477" t="s">
        <v>7151</v>
      </c>
      <c r="C2477">
        <v>40</v>
      </c>
      <c r="D2477" t="str">
        <f>IF(Raw_data_US_healthcare[[#This Row],[Age]]&lt;35,"Young",IF(Raw_data_US_healthcare[[#This Row],[Age]]&lt;60,"Middle","Senior"))</f>
        <v>Middle</v>
      </c>
      <c r="E2477" t="s">
        <v>16</v>
      </c>
      <c r="F2477" t="s">
        <v>35</v>
      </c>
      <c r="G2477" t="s">
        <v>35</v>
      </c>
      <c r="H2477" t="s">
        <v>36</v>
      </c>
      <c r="I2477" s="2">
        <v>44585</v>
      </c>
      <c r="J2477" t="s">
        <v>7152</v>
      </c>
      <c r="K2477" t="s">
        <v>7153</v>
      </c>
      <c r="L2477" t="s">
        <v>56</v>
      </c>
      <c r="M2477">
        <v>16859.482800000002</v>
      </c>
      <c r="N2477">
        <v>288</v>
      </c>
      <c r="O2477" t="s">
        <v>22</v>
      </c>
      <c r="P2477" t="s">
        <v>22</v>
      </c>
      <c r="Q2477" s="2">
        <v>44604</v>
      </c>
      <c r="R2477" t="s">
        <v>48</v>
      </c>
      <c r="S2477" t="s">
        <v>24</v>
      </c>
      <c r="T2477">
        <f>_xlfn.DAYS(Raw_data_US_healthcare[[#This Row],[Discharge Date]],Raw_data_US_healthcare[[#This Row],[Date of Admission]])</f>
        <v>19</v>
      </c>
    </row>
    <row r="2478" spans="1:20" x14ac:dyDescent="0.3">
      <c r="A2478" t="s">
        <v>26512</v>
      </c>
      <c r="B2478" t="s">
        <v>7154</v>
      </c>
      <c r="C2478">
        <v>72</v>
      </c>
      <c r="D2478" t="str">
        <f>IF(Raw_data_US_healthcare[[#This Row],[Age]]&lt;35,"Young",IF(Raw_data_US_healthcare[[#This Row],[Age]]&lt;60,"Middle","Senior"))</f>
        <v>Senior</v>
      </c>
      <c r="E2478" t="s">
        <v>26</v>
      </c>
      <c r="F2478" t="s">
        <v>62</v>
      </c>
      <c r="G2478" t="s">
        <v>62</v>
      </c>
      <c r="H2478" t="s">
        <v>26516</v>
      </c>
      <c r="I2478" s="2">
        <v>45032</v>
      </c>
      <c r="J2478" t="s">
        <v>7155</v>
      </c>
      <c r="K2478" t="s">
        <v>7156</v>
      </c>
      <c r="L2478" t="s">
        <v>52</v>
      </c>
      <c r="M2478">
        <v>19760.406500000001</v>
      </c>
      <c r="N2478">
        <v>308</v>
      </c>
      <c r="O2478" t="s">
        <v>39</v>
      </c>
      <c r="P2478" t="s">
        <v>39</v>
      </c>
      <c r="Q2478" s="2">
        <v>45060</v>
      </c>
      <c r="R2478" t="s">
        <v>32</v>
      </c>
      <c r="S2478" t="s">
        <v>45</v>
      </c>
      <c r="T2478">
        <f>_xlfn.DAYS(Raw_data_US_healthcare[[#This Row],[Discharge Date]],Raw_data_US_healthcare[[#This Row],[Date of Admission]])</f>
        <v>28</v>
      </c>
    </row>
    <row r="2479" spans="1:20" x14ac:dyDescent="0.3">
      <c r="A2479" t="s">
        <v>26511</v>
      </c>
      <c r="B2479" t="s">
        <v>7157</v>
      </c>
      <c r="C2479">
        <v>35</v>
      </c>
      <c r="D2479" t="str">
        <f>IF(Raw_data_US_healthcare[[#This Row],[Age]]&lt;35,"Young",IF(Raw_data_US_healthcare[[#This Row],[Age]]&lt;60,"Middle","Senior"))</f>
        <v>Middle</v>
      </c>
      <c r="E2479" t="s">
        <v>16</v>
      </c>
      <c r="F2479" t="s">
        <v>113</v>
      </c>
      <c r="G2479" t="s">
        <v>113</v>
      </c>
      <c r="H2479" t="s">
        <v>26516</v>
      </c>
      <c r="I2479" s="2">
        <v>43533</v>
      </c>
      <c r="J2479" t="s">
        <v>7158</v>
      </c>
      <c r="K2479" t="s">
        <v>7159</v>
      </c>
      <c r="L2479" t="s">
        <v>56</v>
      </c>
      <c r="M2479">
        <v>17008.144899999999</v>
      </c>
      <c r="N2479">
        <v>389</v>
      </c>
      <c r="O2479" t="s">
        <v>39</v>
      </c>
      <c r="P2479" t="s">
        <v>39</v>
      </c>
      <c r="Q2479" s="2">
        <v>43546</v>
      </c>
      <c r="R2479" t="s">
        <v>23</v>
      </c>
      <c r="S2479" t="s">
        <v>45</v>
      </c>
      <c r="T2479">
        <f>_xlfn.DAYS(Raw_data_US_healthcare[[#This Row],[Discharge Date]],Raw_data_US_healthcare[[#This Row],[Date of Admission]])</f>
        <v>13</v>
      </c>
    </row>
    <row r="2480" spans="1:20" x14ac:dyDescent="0.3">
      <c r="A2480" t="s">
        <v>26511</v>
      </c>
      <c r="B2480" t="s">
        <v>7160</v>
      </c>
      <c r="C2480">
        <v>42</v>
      </c>
      <c r="D2480" t="str">
        <f>IF(Raw_data_US_healthcare[[#This Row],[Age]]&lt;35,"Young",IF(Raw_data_US_healthcare[[#This Row],[Age]]&lt;60,"Middle","Senior"))</f>
        <v>Middle</v>
      </c>
      <c r="E2480" t="s">
        <v>16</v>
      </c>
      <c r="F2480" t="s">
        <v>228</v>
      </c>
      <c r="G2480" t="s">
        <v>228</v>
      </c>
      <c r="H2480" t="s">
        <v>36</v>
      </c>
      <c r="I2480" s="2">
        <v>44567</v>
      </c>
      <c r="J2480" t="s">
        <v>7161</v>
      </c>
      <c r="K2480" t="s">
        <v>7162</v>
      </c>
      <c r="L2480" t="s">
        <v>31</v>
      </c>
      <c r="M2480">
        <v>19668.393800000002</v>
      </c>
      <c r="N2480">
        <v>416</v>
      </c>
      <c r="O2480" t="s">
        <v>22</v>
      </c>
      <c r="P2480" t="s">
        <v>22</v>
      </c>
      <c r="Q2480" s="2">
        <v>44585</v>
      </c>
      <c r="R2480" t="s">
        <v>83</v>
      </c>
      <c r="S2480" t="s">
        <v>33</v>
      </c>
      <c r="T2480">
        <f>_xlfn.DAYS(Raw_data_US_healthcare[[#This Row],[Discharge Date]],Raw_data_US_healthcare[[#This Row],[Date of Admission]])</f>
        <v>18</v>
      </c>
    </row>
    <row r="2481" spans="1:20" x14ac:dyDescent="0.3">
      <c r="A2481" t="s">
        <v>26512</v>
      </c>
      <c r="B2481" t="s">
        <v>7163</v>
      </c>
      <c r="C2481">
        <v>78</v>
      </c>
      <c r="D2481" t="str">
        <f>IF(Raw_data_US_healthcare[[#This Row],[Age]]&lt;35,"Young",IF(Raw_data_US_healthcare[[#This Row],[Age]]&lt;60,"Middle","Senior"))</f>
        <v>Senior</v>
      </c>
      <c r="E2481" t="s">
        <v>26</v>
      </c>
      <c r="F2481" t="s">
        <v>88</v>
      </c>
      <c r="G2481" t="s">
        <v>88</v>
      </c>
      <c r="H2481" t="s">
        <v>26516</v>
      </c>
      <c r="I2481" s="2">
        <v>45006</v>
      </c>
      <c r="J2481" t="s">
        <v>7164</v>
      </c>
      <c r="K2481" t="s">
        <v>7165</v>
      </c>
      <c r="L2481" t="s">
        <v>21</v>
      </c>
      <c r="M2481">
        <v>8729.0732000000007</v>
      </c>
      <c r="N2481">
        <v>333</v>
      </c>
      <c r="O2481" t="s">
        <v>39</v>
      </c>
      <c r="P2481" t="s">
        <v>39</v>
      </c>
      <c r="Q2481" s="2">
        <v>45020</v>
      </c>
      <c r="R2481" t="s">
        <v>44</v>
      </c>
      <c r="S2481" t="s">
        <v>24</v>
      </c>
      <c r="T2481">
        <f>_xlfn.DAYS(Raw_data_US_healthcare[[#This Row],[Discharge Date]],Raw_data_US_healthcare[[#This Row],[Date of Admission]])</f>
        <v>14</v>
      </c>
    </row>
    <row r="2482" spans="1:20" x14ac:dyDescent="0.3">
      <c r="A2482" t="s">
        <v>26511</v>
      </c>
      <c r="B2482" t="s">
        <v>7166</v>
      </c>
      <c r="C2482">
        <v>83</v>
      </c>
      <c r="D2482" t="str">
        <f>IF(Raw_data_US_healthcare[[#This Row],[Age]]&lt;35,"Young",IF(Raw_data_US_healthcare[[#This Row],[Age]]&lt;60,"Middle","Senior"))</f>
        <v>Senior</v>
      </c>
      <c r="E2482" t="s">
        <v>16</v>
      </c>
      <c r="F2482" t="s">
        <v>228</v>
      </c>
      <c r="G2482" t="s">
        <v>228</v>
      </c>
      <c r="H2482" t="s">
        <v>69</v>
      </c>
      <c r="I2482" s="2">
        <v>43642</v>
      </c>
      <c r="J2482" t="s">
        <v>7167</v>
      </c>
      <c r="K2482" t="s">
        <v>7168</v>
      </c>
      <c r="L2482" t="s">
        <v>52</v>
      </c>
      <c r="M2482">
        <v>2133.1030999999998</v>
      </c>
      <c r="N2482">
        <v>493</v>
      </c>
      <c r="O2482" t="s">
        <v>22</v>
      </c>
      <c r="P2482" t="s">
        <v>22</v>
      </c>
      <c r="Q2482" s="2">
        <v>43661</v>
      </c>
      <c r="R2482" t="s">
        <v>32</v>
      </c>
      <c r="S2482" t="s">
        <v>33</v>
      </c>
      <c r="T2482">
        <f>_xlfn.DAYS(Raw_data_US_healthcare[[#This Row],[Discharge Date]],Raw_data_US_healthcare[[#This Row],[Date of Admission]])</f>
        <v>19</v>
      </c>
    </row>
    <row r="2483" spans="1:20" x14ac:dyDescent="0.3">
      <c r="A2483" t="s">
        <v>26512</v>
      </c>
      <c r="B2483" t="s">
        <v>7169</v>
      </c>
      <c r="C2483">
        <v>48</v>
      </c>
      <c r="D2483" t="str">
        <f>IF(Raw_data_US_healthcare[[#This Row],[Age]]&lt;35,"Young",IF(Raw_data_US_healthcare[[#This Row],[Age]]&lt;60,"Middle","Senior"))</f>
        <v>Middle</v>
      </c>
      <c r="E2483" t="s">
        <v>26</v>
      </c>
      <c r="F2483" t="s">
        <v>88</v>
      </c>
      <c r="G2483" t="s">
        <v>88</v>
      </c>
      <c r="H2483" t="s">
        <v>18</v>
      </c>
      <c r="I2483" s="2">
        <v>44083</v>
      </c>
      <c r="J2483" t="s">
        <v>2449</v>
      </c>
      <c r="K2483" t="s">
        <v>7170</v>
      </c>
      <c r="L2483" t="s">
        <v>31</v>
      </c>
      <c r="M2483">
        <v>35769.352400000003</v>
      </c>
      <c r="N2483">
        <v>287</v>
      </c>
      <c r="O2483" t="s">
        <v>39</v>
      </c>
      <c r="P2483" t="s">
        <v>39</v>
      </c>
      <c r="Q2483" s="2">
        <v>44102</v>
      </c>
      <c r="R2483" t="s">
        <v>23</v>
      </c>
      <c r="S2483" t="s">
        <v>45</v>
      </c>
      <c r="T2483">
        <f>_xlfn.DAYS(Raw_data_US_healthcare[[#This Row],[Discharge Date]],Raw_data_US_healthcare[[#This Row],[Date of Admission]])</f>
        <v>19</v>
      </c>
    </row>
    <row r="2484" spans="1:20" x14ac:dyDescent="0.3">
      <c r="A2484" t="s">
        <v>26511</v>
      </c>
      <c r="B2484" t="s">
        <v>7171</v>
      </c>
      <c r="C2484">
        <v>58</v>
      </c>
      <c r="D2484" t="str">
        <f>IF(Raw_data_US_healthcare[[#This Row],[Age]]&lt;35,"Young",IF(Raw_data_US_healthcare[[#This Row],[Age]]&lt;60,"Middle","Senior"))</f>
        <v>Middle</v>
      </c>
      <c r="E2484" t="s">
        <v>16</v>
      </c>
      <c r="F2484" t="s">
        <v>228</v>
      </c>
      <c r="G2484" t="s">
        <v>228</v>
      </c>
      <c r="H2484" t="s">
        <v>26514</v>
      </c>
      <c r="I2484" s="2">
        <v>44884</v>
      </c>
      <c r="J2484" t="s">
        <v>7172</v>
      </c>
      <c r="K2484" t="s">
        <v>7173</v>
      </c>
      <c r="L2484" t="s">
        <v>52</v>
      </c>
      <c r="M2484">
        <v>11113.1438</v>
      </c>
      <c r="N2484">
        <v>497</v>
      </c>
      <c r="O2484" t="s">
        <v>39</v>
      </c>
      <c r="P2484" t="s">
        <v>39</v>
      </c>
      <c r="Q2484" s="2">
        <v>44914</v>
      </c>
      <c r="R2484" t="s">
        <v>44</v>
      </c>
      <c r="S2484" t="s">
        <v>24</v>
      </c>
      <c r="T2484">
        <f>_xlfn.DAYS(Raw_data_US_healthcare[[#This Row],[Discharge Date]],Raw_data_US_healthcare[[#This Row],[Date of Admission]])</f>
        <v>30</v>
      </c>
    </row>
    <row r="2485" spans="1:20" x14ac:dyDescent="0.3">
      <c r="A2485" t="s">
        <v>26512</v>
      </c>
      <c r="B2485" t="s">
        <v>7174</v>
      </c>
      <c r="C2485">
        <v>61</v>
      </c>
      <c r="D2485" t="str">
        <f>IF(Raw_data_US_healthcare[[#This Row],[Age]]&lt;35,"Young",IF(Raw_data_US_healthcare[[#This Row],[Age]]&lt;60,"Middle","Senior"))</f>
        <v>Senior</v>
      </c>
      <c r="E2485" t="s">
        <v>26</v>
      </c>
      <c r="F2485" t="s">
        <v>35</v>
      </c>
      <c r="G2485" t="s">
        <v>35</v>
      </c>
      <c r="H2485" t="s">
        <v>26516</v>
      </c>
      <c r="I2485" s="2">
        <v>43413</v>
      </c>
      <c r="J2485" t="s">
        <v>7175</v>
      </c>
      <c r="K2485" t="s">
        <v>2296</v>
      </c>
      <c r="L2485" t="s">
        <v>21</v>
      </c>
      <c r="M2485">
        <v>26905.551100000001</v>
      </c>
      <c r="N2485">
        <v>186</v>
      </c>
      <c r="O2485" t="s">
        <v>43</v>
      </c>
      <c r="P2485" t="s">
        <v>43</v>
      </c>
      <c r="Q2485" s="2">
        <v>43436</v>
      </c>
      <c r="R2485" t="s">
        <v>44</v>
      </c>
      <c r="S2485" t="s">
        <v>45</v>
      </c>
      <c r="T2485">
        <f>_xlfn.DAYS(Raw_data_US_healthcare[[#This Row],[Discharge Date]],Raw_data_US_healthcare[[#This Row],[Date of Admission]])</f>
        <v>23</v>
      </c>
    </row>
    <row r="2486" spans="1:20" x14ac:dyDescent="0.3">
      <c r="A2486" t="s">
        <v>26512</v>
      </c>
      <c r="B2486" t="s">
        <v>7176</v>
      </c>
      <c r="C2486">
        <v>82</v>
      </c>
      <c r="D2486" t="str">
        <f>IF(Raw_data_US_healthcare[[#This Row],[Age]]&lt;35,"Young",IF(Raw_data_US_healthcare[[#This Row],[Age]]&lt;60,"Middle","Senior"))</f>
        <v>Senior</v>
      </c>
      <c r="E2486" t="s">
        <v>26</v>
      </c>
      <c r="F2486" t="s">
        <v>49</v>
      </c>
      <c r="G2486" t="s">
        <v>49</v>
      </c>
      <c r="H2486" t="s">
        <v>26516</v>
      </c>
      <c r="I2486" s="2">
        <v>44125</v>
      </c>
      <c r="J2486" t="s">
        <v>7177</v>
      </c>
      <c r="K2486" t="s">
        <v>7178</v>
      </c>
      <c r="L2486" t="s">
        <v>52</v>
      </c>
      <c r="M2486">
        <v>23849.107</v>
      </c>
      <c r="N2486">
        <v>208</v>
      </c>
      <c r="O2486" t="s">
        <v>43</v>
      </c>
      <c r="P2486" t="s">
        <v>43</v>
      </c>
      <c r="Q2486" s="2">
        <v>44136</v>
      </c>
      <c r="R2486" t="s">
        <v>83</v>
      </c>
      <c r="S2486" t="s">
        <v>33</v>
      </c>
      <c r="T2486">
        <f>_xlfn.DAYS(Raw_data_US_healthcare[[#This Row],[Discharge Date]],Raw_data_US_healthcare[[#This Row],[Date of Admission]])</f>
        <v>11</v>
      </c>
    </row>
    <row r="2487" spans="1:20" x14ac:dyDescent="0.3">
      <c r="A2487" t="s">
        <v>26512</v>
      </c>
      <c r="B2487" t="s">
        <v>7179</v>
      </c>
      <c r="C2487">
        <v>64</v>
      </c>
      <c r="D2487" t="str">
        <f>IF(Raw_data_US_healthcare[[#This Row],[Age]]&lt;35,"Young",IF(Raw_data_US_healthcare[[#This Row],[Age]]&lt;60,"Middle","Senior"))</f>
        <v>Senior</v>
      </c>
      <c r="E2487" t="s">
        <v>26</v>
      </c>
      <c r="F2487" t="s">
        <v>113</v>
      </c>
      <c r="G2487" t="s">
        <v>113</v>
      </c>
      <c r="H2487" t="s">
        <v>26516</v>
      </c>
      <c r="I2487" s="2">
        <v>43710</v>
      </c>
      <c r="J2487" t="s">
        <v>7180</v>
      </c>
      <c r="K2487" t="s">
        <v>7181</v>
      </c>
      <c r="L2487" t="s">
        <v>21</v>
      </c>
      <c r="M2487">
        <v>1258.5269000000001</v>
      </c>
      <c r="N2487">
        <v>248</v>
      </c>
      <c r="O2487" t="s">
        <v>43</v>
      </c>
      <c r="P2487" t="s">
        <v>43</v>
      </c>
      <c r="Q2487" s="2">
        <v>43715</v>
      </c>
      <c r="R2487" t="s">
        <v>83</v>
      </c>
      <c r="S2487" t="s">
        <v>33</v>
      </c>
      <c r="T2487">
        <f>_xlfn.DAYS(Raw_data_US_healthcare[[#This Row],[Discharge Date]],Raw_data_US_healthcare[[#This Row],[Date of Admission]])</f>
        <v>5</v>
      </c>
    </row>
    <row r="2488" spans="1:20" x14ac:dyDescent="0.3">
      <c r="A2488" t="s">
        <v>26511</v>
      </c>
      <c r="B2488" t="s">
        <v>7182</v>
      </c>
      <c r="C2488">
        <v>47</v>
      </c>
      <c r="D2488" t="str">
        <f>IF(Raw_data_US_healthcare[[#This Row],[Age]]&lt;35,"Young",IF(Raw_data_US_healthcare[[#This Row],[Age]]&lt;60,"Middle","Senior"))</f>
        <v>Middle</v>
      </c>
      <c r="E2488" t="s">
        <v>16</v>
      </c>
      <c r="F2488" t="s">
        <v>49</v>
      </c>
      <c r="G2488" t="s">
        <v>49</v>
      </c>
      <c r="H2488" t="s">
        <v>26516</v>
      </c>
      <c r="I2488" s="2">
        <v>43534</v>
      </c>
      <c r="J2488" t="s">
        <v>7183</v>
      </c>
      <c r="K2488" t="s">
        <v>7184</v>
      </c>
      <c r="L2488" t="s">
        <v>21</v>
      </c>
      <c r="M2488">
        <v>29632.342799999999</v>
      </c>
      <c r="N2488">
        <v>416</v>
      </c>
      <c r="O2488" t="s">
        <v>43</v>
      </c>
      <c r="P2488" t="s">
        <v>43</v>
      </c>
      <c r="Q2488" s="2">
        <v>43549</v>
      </c>
      <c r="R2488" t="s">
        <v>83</v>
      </c>
      <c r="S2488" t="s">
        <v>45</v>
      </c>
      <c r="T2488">
        <f>_xlfn.DAYS(Raw_data_US_healthcare[[#This Row],[Discharge Date]],Raw_data_US_healthcare[[#This Row],[Date of Admission]])</f>
        <v>15</v>
      </c>
    </row>
    <row r="2489" spans="1:20" x14ac:dyDescent="0.3">
      <c r="A2489" t="s">
        <v>26511</v>
      </c>
      <c r="B2489" t="s">
        <v>7185</v>
      </c>
      <c r="C2489">
        <v>52</v>
      </c>
      <c r="D2489" t="str">
        <f>IF(Raw_data_US_healthcare[[#This Row],[Age]]&lt;35,"Young",IF(Raw_data_US_healthcare[[#This Row],[Age]]&lt;60,"Middle","Senior"))</f>
        <v>Middle</v>
      </c>
      <c r="E2489" t="s">
        <v>16</v>
      </c>
      <c r="F2489" t="s">
        <v>113</v>
      </c>
      <c r="G2489" t="s">
        <v>113</v>
      </c>
      <c r="H2489" t="s">
        <v>69</v>
      </c>
      <c r="I2489" s="2">
        <v>44667</v>
      </c>
      <c r="J2489" t="s">
        <v>7186</v>
      </c>
      <c r="K2489" t="s">
        <v>7187</v>
      </c>
      <c r="L2489" t="s">
        <v>21</v>
      </c>
      <c r="M2489">
        <v>49206.648500000003</v>
      </c>
      <c r="N2489">
        <v>164</v>
      </c>
      <c r="O2489" t="s">
        <v>39</v>
      </c>
      <c r="P2489" t="s">
        <v>39</v>
      </c>
      <c r="Q2489" s="2">
        <v>44676</v>
      </c>
      <c r="R2489" t="s">
        <v>32</v>
      </c>
      <c r="S2489" t="s">
        <v>24</v>
      </c>
      <c r="T2489">
        <f>_xlfn.DAYS(Raw_data_US_healthcare[[#This Row],[Discharge Date]],Raw_data_US_healthcare[[#This Row],[Date of Admission]])</f>
        <v>9</v>
      </c>
    </row>
    <row r="2490" spans="1:20" x14ac:dyDescent="0.3">
      <c r="A2490" t="s">
        <v>26511</v>
      </c>
      <c r="B2490" t="s">
        <v>7188</v>
      </c>
      <c r="C2490">
        <v>73</v>
      </c>
      <c r="D2490" t="str">
        <f>IF(Raw_data_US_healthcare[[#This Row],[Age]]&lt;35,"Young",IF(Raw_data_US_healthcare[[#This Row],[Age]]&lt;60,"Middle","Senior"))</f>
        <v>Senior</v>
      </c>
      <c r="E2490" t="s">
        <v>16</v>
      </c>
      <c r="F2490" t="s">
        <v>35</v>
      </c>
      <c r="G2490" t="s">
        <v>35</v>
      </c>
      <c r="H2490" t="s">
        <v>28</v>
      </c>
      <c r="I2490" s="2">
        <v>44415</v>
      </c>
      <c r="J2490" t="s">
        <v>7189</v>
      </c>
      <c r="K2490" t="s">
        <v>7190</v>
      </c>
      <c r="L2490" t="s">
        <v>31</v>
      </c>
      <c r="M2490">
        <v>32716.7346</v>
      </c>
      <c r="N2490">
        <v>183</v>
      </c>
      <c r="O2490" t="s">
        <v>43</v>
      </c>
      <c r="P2490" t="s">
        <v>43</v>
      </c>
      <c r="Q2490" s="2">
        <v>44443</v>
      </c>
      <c r="R2490" t="s">
        <v>44</v>
      </c>
      <c r="S2490" t="s">
        <v>24</v>
      </c>
      <c r="T2490">
        <f>_xlfn.DAYS(Raw_data_US_healthcare[[#This Row],[Discharge Date]],Raw_data_US_healthcare[[#This Row],[Date of Admission]])</f>
        <v>28</v>
      </c>
    </row>
    <row r="2491" spans="1:20" x14ac:dyDescent="0.3">
      <c r="A2491" t="s">
        <v>26512</v>
      </c>
      <c r="B2491" t="s">
        <v>7191</v>
      </c>
      <c r="C2491">
        <v>32</v>
      </c>
      <c r="D2491" t="str">
        <f>IF(Raw_data_US_healthcare[[#This Row],[Age]]&lt;35,"Young",IF(Raw_data_US_healthcare[[#This Row],[Age]]&lt;60,"Middle","Senior"))</f>
        <v>Young</v>
      </c>
      <c r="E2491" t="s">
        <v>26</v>
      </c>
      <c r="F2491" t="s">
        <v>62</v>
      </c>
      <c r="G2491" t="s">
        <v>62</v>
      </c>
      <c r="H2491" t="s">
        <v>18</v>
      </c>
      <c r="I2491" s="2">
        <v>43742</v>
      </c>
      <c r="J2491" t="s">
        <v>7192</v>
      </c>
      <c r="K2491" t="s">
        <v>7193</v>
      </c>
      <c r="L2491" t="s">
        <v>56</v>
      </c>
      <c r="M2491">
        <v>19880.680199999999</v>
      </c>
      <c r="N2491">
        <v>141</v>
      </c>
      <c r="O2491" t="s">
        <v>43</v>
      </c>
      <c r="P2491" t="s">
        <v>43</v>
      </c>
      <c r="Q2491" s="2">
        <v>43758</v>
      </c>
      <c r="R2491" t="s">
        <v>32</v>
      </c>
      <c r="S2491" t="s">
        <v>45</v>
      </c>
      <c r="T2491">
        <f>_xlfn.DAYS(Raw_data_US_healthcare[[#This Row],[Discharge Date]],Raw_data_US_healthcare[[#This Row],[Date of Admission]])</f>
        <v>16</v>
      </c>
    </row>
    <row r="2492" spans="1:20" x14ac:dyDescent="0.3">
      <c r="A2492" t="s">
        <v>26511</v>
      </c>
      <c r="B2492" t="s">
        <v>7194</v>
      </c>
      <c r="C2492">
        <v>55</v>
      </c>
      <c r="D2492" t="str">
        <f>IF(Raw_data_US_healthcare[[#This Row],[Age]]&lt;35,"Young",IF(Raw_data_US_healthcare[[#This Row],[Age]]&lt;60,"Middle","Senior"))</f>
        <v>Middle</v>
      </c>
      <c r="E2492" t="s">
        <v>16</v>
      </c>
      <c r="F2492" t="s">
        <v>35</v>
      </c>
      <c r="G2492" t="s">
        <v>35</v>
      </c>
      <c r="H2492" t="s">
        <v>36</v>
      </c>
      <c r="I2492" s="2">
        <v>44724</v>
      </c>
      <c r="J2492" t="s">
        <v>7195</v>
      </c>
      <c r="K2492" t="s">
        <v>7196</v>
      </c>
      <c r="L2492" t="s">
        <v>31</v>
      </c>
      <c r="M2492">
        <v>15101.031000000001</v>
      </c>
      <c r="N2492">
        <v>312</v>
      </c>
      <c r="O2492" t="s">
        <v>39</v>
      </c>
      <c r="P2492" t="s">
        <v>39</v>
      </c>
      <c r="Q2492" s="2">
        <v>44751</v>
      </c>
      <c r="R2492" t="s">
        <v>23</v>
      </c>
      <c r="S2492" t="s">
        <v>45</v>
      </c>
      <c r="T2492">
        <f>_xlfn.DAYS(Raw_data_US_healthcare[[#This Row],[Discharge Date]],Raw_data_US_healthcare[[#This Row],[Date of Admission]])</f>
        <v>27</v>
      </c>
    </row>
    <row r="2493" spans="1:20" x14ac:dyDescent="0.3">
      <c r="A2493" t="s">
        <v>26511</v>
      </c>
      <c r="B2493" t="s">
        <v>7197</v>
      </c>
      <c r="C2493">
        <v>72</v>
      </c>
      <c r="D2493" t="str">
        <f>IF(Raw_data_US_healthcare[[#This Row],[Age]]&lt;35,"Young",IF(Raw_data_US_healthcare[[#This Row],[Age]]&lt;60,"Middle","Senior"))</f>
        <v>Senior</v>
      </c>
      <c r="E2493" t="s">
        <v>16</v>
      </c>
      <c r="F2493" t="s">
        <v>27</v>
      </c>
      <c r="G2493" t="s">
        <v>27</v>
      </c>
      <c r="H2493" t="s">
        <v>69</v>
      </c>
      <c r="I2493" s="2">
        <v>45211</v>
      </c>
      <c r="J2493" t="s">
        <v>7198</v>
      </c>
      <c r="K2493" t="s">
        <v>7199</v>
      </c>
      <c r="L2493" t="s">
        <v>21</v>
      </c>
      <c r="M2493">
        <v>43042.227400000003</v>
      </c>
      <c r="N2493">
        <v>207</v>
      </c>
      <c r="O2493" t="s">
        <v>39</v>
      </c>
      <c r="P2493" t="s">
        <v>39</v>
      </c>
      <c r="Q2493" s="2">
        <v>45237</v>
      </c>
      <c r="R2493" t="s">
        <v>32</v>
      </c>
      <c r="S2493" t="s">
        <v>33</v>
      </c>
      <c r="T2493">
        <f>_xlfn.DAYS(Raw_data_US_healthcare[[#This Row],[Discharge Date]],Raw_data_US_healthcare[[#This Row],[Date of Admission]])</f>
        <v>26</v>
      </c>
    </row>
    <row r="2494" spans="1:20" x14ac:dyDescent="0.3">
      <c r="A2494" t="s">
        <v>26511</v>
      </c>
      <c r="B2494" t="s">
        <v>7200</v>
      </c>
      <c r="C2494">
        <v>30</v>
      </c>
      <c r="D2494" t="str">
        <f>IF(Raw_data_US_healthcare[[#This Row],[Age]]&lt;35,"Young",IF(Raw_data_US_healthcare[[#This Row],[Age]]&lt;60,"Middle","Senior"))</f>
        <v>Young</v>
      </c>
      <c r="E2494" t="s">
        <v>16</v>
      </c>
      <c r="F2494" t="s">
        <v>113</v>
      </c>
      <c r="G2494" t="s">
        <v>113</v>
      </c>
      <c r="H2494" t="s">
        <v>36</v>
      </c>
      <c r="I2494" s="2">
        <v>43621</v>
      </c>
      <c r="J2494" t="s">
        <v>7201</v>
      </c>
      <c r="K2494" t="s">
        <v>7202</v>
      </c>
      <c r="L2494" t="s">
        <v>60</v>
      </c>
      <c r="M2494">
        <v>1427.8363999999999</v>
      </c>
      <c r="N2494">
        <v>433</v>
      </c>
      <c r="O2494" t="s">
        <v>22</v>
      </c>
      <c r="P2494" t="s">
        <v>22</v>
      </c>
      <c r="Q2494" s="2">
        <v>43633</v>
      </c>
      <c r="R2494" t="s">
        <v>48</v>
      </c>
      <c r="S2494" t="s">
        <v>45</v>
      </c>
      <c r="T2494">
        <f>_xlfn.DAYS(Raw_data_US_healthcare[[#This Row],[Discharge Date]],Raw_data_US_healthcare[[#This Row],[Date of Admission]])</f>
        <v>12</v>
      </c>
    </row>
    <row r="2495" spans="1:20" x14ac:dyDescent="0.3">
      <c r="A2495" t="s">
        <v>26511</v>
      </c>
      <c r="B2495" t="s">
        <v>7203</v>
      </c>
      <c r="C2495">
        <v>56</v>
      </c>
      <c r="D2495" t="str">
        <f>IF(Raw_data_US_healthcare[[#This Row],[Age]]&lt;35,"Young",IF(Raw_data_US_healthcare[[#This Row],[Age]]&lt;60,"Middle","Senior"))</f>
        <v>Middle</v>
      </c>
      <c r="E2495" t="s">
        <v>16</v>
      </c>
      <c r="F2495" t="s">
        <v>27</v>
      </c>
      <c r="G2495" t="s">
        <v>27</v>
      </c>
      <c r="H2495" t="s">
        <v>26516</v>
      </c>
      <c r="I2495" s="2">
        <v>44591</v>
      </c>
      <c r="J2495" t="s">
        <v>5393</v>
      </c>
      <c r="K2495" t="s">
        <v>7204</v>
      </c>
      <c r="L2495" t="s">
        <v>21</v>
      </c>
      <c r="M2495">
        <v>3739.4751000000001</v>
      </c>
      <c r="N2495">
        <v>376</v>
      </c>
      <c r="O2495" t="s">
        <v>39</v>
      </c>
      <c r="P2495" t="s">
        <v>39</v>
      </c>
      <c r="Q2495" s="2">
        <v>44617</v>
      </c>
      <c r="R2495" t="s">
        <v>23</v>
      </c>
      <c r="S2495" t="s">
        <v>45</v>
      </c>
      <c r="T2495">
        <f>_xlfn.DAYS(Raw_data_US_healthcare[[#This Row],[Discharge Date]],Raw_data_US_healthcare[[#This Row],[Date of Admission]])</f>
        <v>26</v>
      </c>
    </row>
    <row r="2496" spans="1:20" x14ac:dyDescent="0.3">
      <c r="A2496" t="s">
        <v>26512</v>
      </c>
      <c r="B2496" t="s">
        <v>7205</v>
      </c>
      <c r="C2496">
        <v>23</v>
      </c>
      <c r="D2496" t="str">
        <f>IF(Raw_data_US_healthcare[[#This Row],[Age]]&lt;35,"Young",IF(Raw_data_US_healthcare[[#This Row],[Age]]&lt;60,"Middle","Senior"))</f>
        <v>Young</v>
      </c>
      <c r="E2496" t="s">
        <v>26</v>
      </c>
      <c r="F2496" t="s">
        <v>17</v>
      </c>
      <c r="G2496" t="s">
        <v>17</v>
      </c>
      <c r="H2496" t="s">
        <v>28</v>
      </c>
      <c r="I2496" s="2">
        <v>44767</v>
      </c>
      <c r="J2496" t="s">
        <v>7206</v>
      </c>
      <c r="K2496" t="s">
        <v>7207</v>
      </c>
      <c r="L2496" t="s">
        <v>56</v>
      </c>
      <c r="M2496">
        <v>33133.9755</v>
      </c>
      <c r="N2496">
        <v>401</v>
      </c>
      <c r="O2496" t="s">
        <v>39</v>
      </c>
      <c r="P2496" t="s">
        <v>39</v>
      </c>
      <c r="Q2496" s="2">
        <v>44796</v>
      </c>
      <c r="R2496" t="s">
        <v>32</v>
      </c>
      <c r="S2496" t="s">
        <v>45</v>
      </c>
      <c r="T2496">
        <f>_xlfn.DAYS(Raw_data_US_healthcare[[#This Row],[Discharge Date]],Raw_data_US_healthcare[[#This Row],[Date of Admission]])</f>
        <v>29</v>
      </c>
    </row>
    <row r="2497" spans="1:20" x14ac:dyDescent="0.3">
      <c r="A2497" t="s">
        <v>26512</v>
      </c>
      <c r="B2497" t="s">
        <v>7208</v>
      </c>
      <c r="C2497">
        <v>84</v>
      </c>
      <c r="D2497" t="str">
        <f>IF(Raw_data_US_healthcare[[#This Row],[Age]]&lt;35,"Young",IF(Raw_data_US_healthcare[[#This Row],[Age]]&lt;60,"Middle","Senior"))</f>
        <v>Senior</v>
      </c>
      <c r="E2497" t="s">
        <v>26</v>
      </c>
      <c r="F2497" t="s">
        <v>113</v>
      </c>
      <c r="G2497" t="s">
        <v>113</v>
      </c>
      <c r="H2497" t="s">
        <v>26516</v>
      </c>
      <c r="I2497" s="2">
        <v>43900</v>
      </c>
      <c r="J2497" t="s">
        <v>7209</v>
      </c>
      <c r="K2497" t="s">
        <v>7210</v>
      </c>
      <c r="L2497" t="s">
        <v>21</v>
      </c>
      <c r="M2497">
        <v>33575.199800000002</v>
      </c>
      <c r="N2497">
        <v>353</v>
      </c>
      <c r="O2497" t="s">
        <v>39</v>
      </c>
      <c r="P2497" t="s">
        <v>39</v>
      </c>
      <c r="Q2497" s="2">
        <v>43913</v>
      </c>
      <c r="R2497" t="s">
        <v>48</v>
      </c>
      <c r="S2497" t="s">
        <v>24</v>
      </c>
      <c r="T2497">
        <f>_xlfn.DAYS(Raw_data_US_healthcare[[#This Row],[Discharge Date]],Raw_data_US_healthcare[[#This Row],[Date of Admission]])</f>
        <v>13</v>
      </c>
    </row>
    <row r="2498" spans="1:20" x14ac:dyDescent="0.3">
      <c r="A2498" t="s">
        <v>26512</v>
      </c>
      <c r="B2498" t="s">
        <v>7211</v>
      </c>
      <c r="C2498">
        <v>58</v>
      </c>
      <c r="D2498" t="str">
        <f>IF(Raw_data_US_healthcare[[#This Row],[Age]]&lt;35,"Young",IF(Raw_data_US_healthcare[[#This Row],[Age]]&lt;60,"Middle","Senior"))</f>
        <v>Middle</v>
      </c>
      <c r="E2498" t="s">
        <v>26</v>
      </c>
      <c r="F2498" t="s">
        <v>17</v>
      </c>
      <c r="G2498" t="s">
        <v>17</v>
      </c>
      <c r="H2498" t="s">
        <v>26514</v>
      </c>
      <c r="I2498" s="2">
        <v>44496</v>
      </c>
      <c r="J2498" t="s">
        <v>7212</v>
      </c>
      <c r="K2498" t="s">
        <v>7213</v>
      </c>
      <c r="L2498" t="s">
        <v>56</v>
      </c>
      <c r="M2498">
        <v>29929.1672</v>
      </c>
      <c r="N2498">
        <v>122</v>
      </c>
      <c r="O2498" t="s">
        <v>43</v>
      </c>
      <c r="P2498" t="s">
        <v>43</v>
      </c>
      <c r="Q2498" s="2">
        <v>44506</v>
      </c>
      <c r="R2498" t="s">
        <v>44</v>
      </c>
      <c r="S2498" t="s">
        <v>33</v>
      </c>
      <c r="T2498">
        <f>_xlfn.DAYS(Raw_data_US_healthcare[[#This Row],[Discharge Date]],Raw_data_US_healthcare[[#This Row],[Date of Admission]])</f>
        <v>10</v>
      </c>
    </row>
    <row r="2499" spans="1:20" x14ac:dyDescent="0.3">
      <c r="A2499" t="s">
        <v>26511</v>
      </c>
      <c r="B2499" t="s">
        <v>7214</v>
      </c>
      <c r="C2499">
        <v>20</v>
      </c>
      <c r="D2499" t="str">
        <f>IF(Raw_data_US_healthcare[[#This Row],[Age]]&lt;35,"Young",IF(Raw_data_US_healthcare[[#This Row],[Age]]&lt;60,"Middle","Senior"))</f>
        <v>Young</v>
      </c>
      <c r="E2499" t="s">
        <v>16</v>
      </c>
      <c r="F2499" t="s">
        <v>49</v>
      </c>
      <c r="G2499" t="s">
        <v>49</v>
      </c>
      <c r="H2499" t="s">
        <v>36</v>
      </c>
      <c r="I2499" s="2">
        <v>43553</v>
      </c>
      <c r="J2499" t="s">
        <v>7215</v>
      </c>
      <c r="K2499" t="s">
        <v>7216</v>
      </c>
      <c r="L2499" t="s">
        <v>52</v>
      </c>
      <c r="M2499">
        <v>21732.870800000001</v>
      </c>
      <c r="N2499">
        <v>362</v>
      </c>
      <c r="O2499" t="s">
        <v>22</v>
      </c>
      <c r="P2499" t="s">
        <v>22</v>
      </c>
      <c r="Q2499" s="2">
        <v>43558</v>
      </c>
      <c r="R2499" t="s">
        <v>44</v>
      </c>
      <c r="S2499" t="s">
        <v>24</v>
      </c>
      <c r="T2499">
        <f>_xlfn.DAYS(Raw_data_US_healthcare[[#This Row],[Discharge Date]],Raw_data_US_healthcare[[#This Row],[Date of Admission]])</f>
        <v>5</v>
      </c>
    </row>
    <row r="2500" spans="1:20" x14ac:dyDescent="0.3">
      <c r="A2500" t="s">
        <v>26512</v>
      </c>
      <c r="B2500" t="s">
        <v>7217</v>
      </c>
      <c r="C2500">
        <v>45</v>
      </c>
      <c r="D2500" t="str">
        <f>IF(Raw_data_US_healthcare[[#This Row],[Age]]&lt;35,"Young",IF(Raw_data_US_healthcare[[#This Row],[Age]]&lt;60,"Middle","Senior"))</f>
        <v>Middle</v>
      </c>
      <c r="E2500" t="s">
        <v>26</v>
      </c>
      <c r="F2500" t="s">
        <v>228</v>
      </c>
      <c r="G2500" t="s">
        <v>228</v>
      </c>
      <c r="H2500" t="s">
        <v>26514</v>
      </c>
      <c r="I2500" s="2">
        <v>44661</v>
      </c>
      <c r="J2500" t="s">
        <v>7218</v>
      </c>
      <c r="K2500" t="s">
        <v>7219</v>
      </c>
      <c r="L2500" t="s">
        <v>56</v>
      </c>
      <c r="M2500">
        <v>26385.2124</v>
      </c>
      <c r="N2500">
        <v>363</v>
      </c>
      <c r="O2500" t="s">
        <v>43</v>
      </c>
      <c r="P2500" t="s">
        <v>43</v>
      </c>
      <c r="Q2500" s="2">
        <v>44667</v>
      </c>
      <c r="R2500" t="s">
        <v>32</v>
      </c>
      <c r="S2500" t="s">
        <v>33</v>
      </c>
      <c r="T2500">
        <f>_xlfn.DAYS(Raw_data_US_healthcare[[#This Row],[Discharge Date]],Raw_data_US_healthcare[[#This Row],[Date of Admission]])</f>
        <v>6</v>
      </c>
    </row>
    <row r="2501" spans="1:20" x14ac:dyDescent="0.3">
      <c r="A2501" t="s">
        <v>26512</v>
      </c>
      <c r="B2501" t="s">
        <v>7220</v>
      </c>
      <c r="C2501">
        <v>57</v>
      </c>
      <c r="D2501" t="str">
        <f>IF(Raw_data_US_healthcare[[#This Row],[Age]]&lt;35,"Young",IF(Raw_data_US_healthcare[[#This Row],[Age]]&lt;60,"Middle","Senior"))</f>
        <v>Middle</v>
      </c>
      <c r="E2501" t="s">
        <v>26</v>
      </c>
      <c r="F2501" t="s">
        <v>27</v>
      </c>
      <c r="G2501" t="s">
        <v>27</v>
      </c>
      <c r="H2501" t="s">
        <v>26514</v>
      </c>
      <c r="I2501" s="2">
        <v>44072</v>
      </c>
      <c r="J2501" t="s">
        <v>7221</v>
      </c>
      <c r="K2501" t="s">
        <v>7222</v>
      </c>
      <c r="L2501" t="s">
        <v>52</v>
      </c>
      <c r="M2501">
        <v>7396.4304000000002</v>
      </c>
      <c r="N2501">
        <v>322</v>
      </c>
      <c r="O2501" t="s">
        <v>22</v>
      </c>
      <c r="P2501" t="s">
        <v>22</v>
      </c>
      <c r="Q2501" s="2">
        <v>44083</v>
      </c>
      <c r="R2501" t="s">
        <v>44</v>
      </c>
      <c r="S2501" t="s">
        <v>24</v>
      </c>
      <c r="T2501">
        <f>_xlfn.DAYS(Raw_data_US_healthcare[[#This Row],[Discharge Date]],Raw_data_US_healthcare[[#This Row],[Date of Admission]])</f>
        <v>11</v>
      </c>
    </row>
    <row r="2502" spans="1:20" x14ac:dyDescent="0.3">
      <c r="A2502" t="s">
        <v>26512</v>
      </c>
      <c r="B2502" t="s">
        <v>7223</v>
      </c>
      <c r="C2502">
        <v>63</v>
      </c>
      <c r="D2502" t="str">
        <f>IF(Raw_data_US_healthcare[[#This Row],[Age]]&lt;35,"Young",IF(Raw_data_US_healthcare[[#This Row],[Age]]&lt;60,"Middle","Senior"))</f>
        <v>Senior</v>
      </c>
      <c r="E2502" t="s">
        <v>26</v>
      </c>
      <c r="F2502" t="s">
        <v>228</v>
      </c>
      <c r="G2502" t="s">
        <v>228</v>
      </c>
      <c r="H2502" t="s">
        <v>26516</v>
      </c>
      <c r="I2502" s="2">
        <v>45123</v>
      </c>
      <c r="J2502" t="s">
        <v>7224</v>
      </c>
      <c r="K2502" t="s">
        <v>2004</v>
      </c>
      <c r="L2502" t="s">
        <v>21</v>
      </c>
      <c r="M2502">
        <v>3574.0972999999999</v>
      </c>
      <c r="N2502">
        <v>357</v>
      </c>
      <c r="O2502" t="s">
        <v>39</v>
      </c>
      <c r="P2502" t="s">
        <v>39</v>
      </c>
      <c r="Q2502" s="2">
        <v>45133</v>
      </c>
      <c r="R2502" t="s">
        <v>83</v>
      </c>
      <c r="S2502" t="s">
        <v>45</v>
      </c>
      <c r="T2502">
        <f>_xlfn.DAYS(Raw_data_US_healthcare[[#This Row],[Discharge Date]],Raw_data_US_healthcare[[#This Row],[Date of Admission]])</f>
        <v>10</v>
      </c>
    </row>
    <row r="2503" spans="1:20" x14ac:dyDescent="0.3">
      <c r="A2503" t="s">
        <v>26512</v>
      </c>
      <c r="B2503" t="s">
        <v>7225</v>
      </c>
      <c r="C2503">
        <v>32</v>
      </c>
      <c r="D2503" t="str">
        <f>IF(Raw_data_US_healthcare[[#This Row],[Age]]&lt;35,"Young",IF(Raw_data_US_healthcare[[#This Row],[Age]]&lt;60,"Middle","Senior"))</f>
        <v>Young</v>
      </c>
      <c r="E2503" t="s">
        <v>26</v>
      </c>
      <c r="F2503" t="s">
        <v>49</v>
      </c>
      <c r="G2503" t="s">
        <v>49</v>
      </c>
      <c r="H2503" t="s">
        <v>69</v>
      </c>
      <c r="I2503" s="2">
        <v>44022</v>
      </c>
      <c r="J2503" t="s">
        <v>7226</v>
      </c>
      <c r="K2503" t="s">
        <v>7227</v>
      </c>
      <c r="L2503" t="s">
        <v>56</v>
      </c>
      <c r="M2503">
        <v>76591.260999999999</v>
      </c>
      <c r="N2503">
        <v>401</v>
      </c>
      <c r="O2503" t="s">
        <v>39</v>
      </c>
      <c r="P2503" t="s">
        <v>39</v>
      </c>
      <c r="Q2503" s="2">
        <v>44026</v>
      </c>
      <c r="R2503" t="s">
        <v>32</v>
      </c>
      <c r="S2503" t="s">
        <v>24</v>
      </c>
      <c r="T2503">
        <f>_xlfn.DAYS(Raw_data_US_healthcare[[#This Row],[Discharge Date]],Raw_data_US_healthcare[[#This Row],[Date of Admission]])</f>
        <v>4</v>
      </c>
    </row>
    <row r="2504" spans="1:20" x14ac:dyDescent="0.3">
      <c r="A2504" t="s">
        <v>26511</v>
      </c>
      <c r="B2504" t="s">
        <v>7228</v>
      </c>
      <c r="C2504">
        <v>62</v>
      </c>
      <c r="D2504" t="str">
        <f>IF(Raw_data_US_healthcare[[#This Row],[Age]]&lt;35,"Young",IF(Raw_data_US_healthcare[[#This Row],[Age]]&lt;60,"Middle","Senior"))</f>
        <v>Senior</v>
      </c>
      <c r="E2504" t="s">
        <v>16</v>
      </c>
      <c r="F2504" t="s">
        <v>49</v>
      </c>
      <c r="G2504" t="s">
        <v>49</v>
      </c>
      <c r="H2504" t="s">
        <v>26514</v>
      </c>
      <c r="I2504" s="2">
        <v>43703</v>
      </c>
      <c r="J2504" t="s">
        <v>7229</v>
      </c>
      <c r="K2504" t="s">
        <v>7230</v>
      </c>
      <c r="L2504" t="s">
        <v>21</v>
      </c>
      <c r="M2504">
        <v>20280.4251</v>
      </c>
      <c r="N2504">
        <v>124</v>
      </c>
      <c r="O2504" t="s">
        <v>39</v>
      </c>
      <c r="P2504" t="s">
        <v>39</v>
      </c>
      <c r="Q2504" s="2">
        <v>43730</v>
      </c>
      <c r="R2504" t="s">
        <v>23</v>
      </c>
      <c r="S2504" t="s">
        <v>45</v>
      </c>
      <c r="T2504">
        <f>_xlfn.DAYS(Raw_data_US_healthcare[[#This Row],[Discharge Date]],Raw_data_US_healthcare[[#This Row],[Date of Admission]])</f>
        <v>27</v>
      </c>
    </row>
    <row r="2505" spans="1:20" x14ac:dyDescent="0.3">
      <c r="A2505" t="s">
        <v>26512</v>
      </c>
      <c r="B2505" t="s">
        <v>7231</v>
      </c>
      <c r="C2505">
        <v>33</v>
      </c>
      <c r="D2505" t="str">
        <f>IF(Raw_data_US_healthcare[[#This Row],[Age]]&lt;35,"Young",IF(Raw_data_US_healthcare[[#This Row],[Age]]&lt;60,"Middle","Senior"))</f>
        <v>Young</v>
      </c>
      <c r="E2505" t="s">
        <v>26</v>
      </c>
      <c r="F2505" t="s">
        <v>49</v>
      </c>
      <c r="G2505" t="s">
        <v>49</v>
      </c>
      <c r="H2505" t="s">
        <v>26516</v>
      </c>
      <c r="I2505" s="2">
        <v>44470</v>
      </c>
      <c r="J2505" t="s">
        <v>7232</v>
      </c>
      <c r="K2505" t="s">
        <v>7233</v>
      </c>
      <c r="L2505" t="s">
        <v>52</v>
      </c>
      <c r="M2505">
        <v>7192.0007999999998</v>
      </c>
      <c r="N2505">
        <v>276</v>
      </c>
      <c r="O2505" t="s">
        <v>43</v>
      </c>
      <c r="P2505" t="s">
        <v>43</v>
      </c>
      <c r="Q2505" s="2">
        <v>44487</v>
      </c>
      <c r="R2505" t="s">
        <v>48</v>
      </c>
      <c r="S2505" t="s">
        <v>45</v>
      </c>
      <c r="T2505">
        <f>_xlfn.DAYS(Raw_data_US_healthcare[[#This Row],[Discharge Date]],Raw_data_US_healthcare[[#This Row],[Date of Admission]])</f>
        <v>17</v>
      </c>
    </row>
    <row r="2506" spans="1:20" x14ac:dyDescent="0.3">
      <c r="A2506" t="s">
        <v>26512</v>
      </c>
      <c r="B2506" t="s">
        <v>7234</v>
      </c>
      <c r="C2506">
        <v>70</v>
      </c>
      <c r="D2506" t="str">
        <f>IF(Raw_data_US_healthcare[[#This Row],[Age]]&lt;35,"Young",IF(Raw_data_US_healthcare[[#This Row],[Age]]&lt;60,"Middle","Senior"))</f>
        <v>Senior</v>
      </c>
      <c r="E2506" t="s">
        <v>26</v>
      </c>
      <c r="F2506" t="s">
        <v>88</v>
      </c>
      <c r="G2506" t="s">
        <v>88</v>
      </c>
      <c r="H2506" t="s">
        <v>69</v>
      </c>
      <c r="I2506" s="2">
        <v>43429</v>
      </c>
      <c r="J2506" t="s">
        <v>7235</v>
      </c>
      <c r="K2506" t="s">
        <v>7236</v>
      </c>
      <c r="L2506" t="s">
        <v>21</v>
      </c>
      <c r="M2506">
        <v>24480.931700000001</v>
      </c>
      <c r="N2506">
        <v>376</v>
      </c>
      <c r="O2506" t="s">
        <v>39</v>
      </c>
      <c r="P2506" t="s">
        <v>39</v>
      </c>
      <c r="Q2506" s="2">
        <v>43433</v>
      </c>
      <c r="R2506" t="s">
        <v>48</v>
      </c>
      <c r="S2506" t="s">
        <v>33</v>
      </c>
      <c r="T2506">
        <f>_xlfn.DAYS(Raw_data_US_healthcare[[#This Row],[Discharge Date]],Raw_data_US_healthcare[[#This Row],[Date of Admission]])</f>
        <v>4</v>
      </c>
    </row>
    <row r="2507" spans="1:20" x14ac:dyDescent="0.3">
      <c r="A2507" t="s">
        <v>26511</v>
      </c>
      <c r="B2507" t="s">
        <v>7237</v>
      </c>
      <c r="C2507">
        <v>27</v>
      </c>
      <c r="D2507" t="str">
        <f>IF(Raw_data_US_healthcare[[#This Row],[Age]]&lt;35,"Young",IF(Raw_data_US_healthcare[[#This Row],[Age]]&lt;60,"Middle","Senior"))</f>
        <v>Young</v>
      </c>
      <c r="E2507" t="s">
        <v>16</v>
      </c>
      <c r="F2507" t="s">
        <v>113</v>
      </c>
      <c r="G2507" t="s">
        <v>113</v>
      </c>
      <c r="H2507" t="s">
        <v>69</v>
      </c>
      <c r="I2507" s="2">
        <v>44136</v>
      </c>
      <c r="J2507" t="s">
        <v>7238</v>
      </c>
      <c r="K2507" t="s">
        <v>7239</v>
      </c>
      <c r="L2507" t="s">
        <v>56</v>
      </c>
      <c r="M2507">
        <v>72648.729800000001</v>
      </c>
      <c r="N2507">
        <v>417</v>
      </c>
      <c r="O2507" t="s">
        <v>43</v>
      </c>
      <c r="P2507" t="s">
        <v>43</v>
      </c>
      <c r="Q2507" s="2">
        <v>44160</v>
      </c>
      <c r="R2507" t="s">
        <v>44</v>
      </c>
      <c r="S2507" t="s">
        <v>33</v>
      </c>
      <c r="T2507">
        <f>_xlfn.DAYS(Raw_data_US_healthcare[[#This Row],[Discharge Date]],Raw_data_US_healthcare[[#This Row],[Date of Admission]])</f>
        <v>24</v>
      </c>
    </row>
    <row r="2508" spans="1:20" x14ac:dyDescent="0.3">
      <c r="A2508" t="s">
        <v>26512</v>
      </c>
      <c r="B2508" t="s">
        <v>7240</v>
      </c>
      <c r="C2508">
        <v>81</v>
      </c>
      <c r="D2508" t="str">
        <f>IF(Raw_data_US_healthcare[[#This Row],[Age]]&lt;35,"Young",IF(Raw_data_US_healthcare[[#This Row],[Age]]&lt;60,"Middle","Senior"))</f>
        <v>Senior</v>
      </c>
      <c r="E2508" t="s">
        <v>26</v>
      </c>
      <c r="F2508" t="s">
        <v>35</v>
      </c>
      <c r="G2508" t="s">
        <v>35</v>
      </c>
      <c r="H2508" t="s">
        <v>26516</v>
      </c>
      <c r="I2508" s="2">
        <v>44102</v>
      </c>
      <c r="J2508" t="s">
        <v>7241</v>
      </c>
      <c r="K2508" t="s">
        <v>7242</v>
      </c>
      <c r="L2508" t="s">
        <v>21</v>
      </c>
      <c r="M2508">
        <v>16846.1747</v>
      </c>
      <c r="N2508">
        <v>187</v>
      </c>
      <c r="O2508" t="s">
        <v>43</v>
      </c>
      <c r="P2508" t="s">
        <v>43</v>
      </c>
      <c r="Q2508" s="2">
        <v>44111</v>
      </c>
      <c r="R2508" t="s">
        <v>44</v>
      </c>
      <c r="S2508" t="s">
        <v>45</v>
      </c>
      <c r="T2508">
        <f>_xlfn.DAYS(Raw_data_US_healthcare[[#This Row],[Discharge Date]],Raw_data_US_healthcare[[#This Row],[Date of Admission]])</f>
        <v>9</v>
      </c>
    </row>
    <row r="2509" spans="1:20" x14ac:dyDescent="0.3">
      <c r="A2509" t="s">
        <v>26512</v>
      </c>
      <c r="B2509" t="s">
        <v>7243</v>
      </c>
      <c r="C2509">
        <v>49</v>
      </c>
      <c r="D2509" t="str">
        <f>IF(Raw_data_US_healthcare[[#This Row],[Age]]&lt;35,"Young",IF(Raw_data_US_healthcare[[#This Row],[Age]]&lt;60,"Middle","Senior"))</f>
        <v>Middle</v>
      </c>
      <c r="E2509" t="s">
        <v>26</v>
      </c>
      <c r="F2509" t="s">
        <v>88</v>
      </c>
      <c r="G2509" t="s">
        <v>88</v>
      </c>
      <c r="H2509" t="s">
        <v>36</v>
      </c>
      <c r="I2509" s="2">
        <v>44689</v>
      </c>
      <c r="J2509" t="s">
        <v>7244</v>
      </c>
      <c r="K2509" t="s">
        <v>7245</v>
      </c>
      <c r="L2509" t="s">
        <v>60</v>
      </c>
      <c r="M2509">
        <v>4786.5724</v>
      </c>
      <c r="N2509">
        <v>223</v>
      </c>
      <c r="O2509" t="s">
        <v>22</v>
      </c>
      <c r="P2509" t="s">
        <v>22</v>
      </c>
      <c r="Q2509" s="2">
        <v>44710</v>
      </c>
      <c r="R2509" t="s">
        <v>32</v>
      </c>
      <c r="S2509" t="s">
        <v>45</v>
      </c>
      <c r="T2509">
        <f>_xlfn.DAYS(Raw_data_US_healthcare[[#This Row],[Discharge Date]],Raw_data_US_healthcare[[#This Row],[Date of Admission]])</f>
        <v>21</v>
      </c>
    </row>
    <row r="2510" spans="1:20" x14ac:dyDescent="0.3">
      <c r="A2510" t="s">
        <v>26511</v>
      </c>
      <c r="B2510" t="s">
        <v>7246</v>
      </c>
      <c r="C2510">
        <v>69</v>
      </c>
      <c r="D2510" t="str">
        <f>IF(Raw_data_US_healthcare[[#This Row],[Age]]&lt;35,"Young",IF(Raw_data_US_healthcare[[#This Row],[Age]]&lt;60,"Middle","Senior"))</f>
        <v>Senior</v>
      </c>
      <c r="E2510" t="s">
        <v>16</v>
      </c>
      <c r="F2510" t="s">
        <v>27</v>
      </c>
      <c r="G2510" t="s">
        <v>27</v>
      </c>
      <c r="H2510" t="s">
        <v>36</v>
      </c>
      <c r="I2510" s="2">
        <v>44645</v>
      </c>
      <c r="J2510" t="s">
        <v>7247</v>
      </c>
      <c r="K2510" t="s">
        <v>7248</v>
      </c>
      <c r="L2510" t="s">
        <v>21</v>
      </c>
      <c r="M2510">
        <v>11459.040800000001</v>
      </c>
      <c r="N2510">
        <v>210</v>
      </c>
      <c r="O2510" t="s">
        <v>22</v>
      </c>
      <c r="P2510" t="s">
        <v>22</v>
      </c>
      <c r="Q2510" s="2">
        <v>44649</v>
      </c>
      <c r="R2510" t="s">
        <v>23</v>
      </c>
      <c r="S2510" t="s">
        <v>45</v>
      </c>
      <c r="T2510">
        <f>_xlfn.DAYS(Raw_data_US_healthcare[[#This Row],[Discharge Date]],Raw_data_US_healthcare[[#This Row],[Date of Admission]])</f>
        <v>4</v>
      </c>
    </row>
    <row r="2511" spans="1:20" x14ac:dyDescent="0.3">
      <c r="A2511" t="s">
        <v>26512</v>
      </c>
      <c r="B2511" t="s">
        <v>7249</v>
      </c>
      <c r="C2511">
        <v>56</v>
      </c>
      <c r="D2511" t="str">
        <f>IF(Raw_data_US_healthcare[[#This Row],[Age]]&lt;35,"Young",IF(Raw_data_US_healthcare[[#This Row],[Age]]&lt;60,"Middle","Senior"))</f>
        <v>Middle</v>
      </c>
      <c r="E2511" t="s">
        <v>26</v>
      </c>
      <c r="F2511" t="s">
        <v>35</v>
      </c>
      <c r="G2511" t="s">
        <v>35</v>
      </c>
      <c r="H2511" t="s">
        <v>26514</v>
      </c>
      <c r="I2511" s="2">
        <v>45044</v>
      </c>
      <c r="J2511" t="s">
        <v>7250</v>
      </c>
      <c r="K2511" t="s">
        <v>7251</v>
      </c>
      <c r="L2511" t="s">
        <v>21</v>
      </c>
      <c r="M2511">
        <v>1024.4426000000001</v>
      </c>
      <c r="N2511">
        <v>453</v>
      </c>
      <c r="O2511" t="s">
        <v>22</v>
      </c>
      <c r="P2511" t="s">
        <v>22</v>
      </c>
      <c r="Q2511" s="2">
        <v>45045</v>
      </c>
      <c r="R2511" t="s">
        <v>23</v>
      </c>
      <c r="S2511" t="s">
        <v>33</v>
      </c>
      <c r="T2511">
        <f>_xlfn.DAYS(Raw_data_US_healthcare[[#This Row],[Discharge Date]],Raw_data_US_healthcare[[#This Row],[Date of Admission]])</f>
        <v>1</v>
      </c>
    </row>
    <row r="2512" spans="1:20" x14ac:dyDescent="0.3">
      <c r="A2512" t="s">
        <v>26512</v>
      </c>
      <c r="B2512" t="s">
        <v>7252</v>
      </c>
      <c r="C2512">
        <v>74</v>
      </c>
      <c r="D2512" t="str">
        <f>IF(Raw_data_US_healthcare[[#This Row],[Age]]&lt;35,"Young",IF(Raw_data_US_healthcare[[#This Row],[Age]]&lt;60,"Middle","Senior"))</f>
        <v>Senior</v>
      </c>
      <c r="E2512" t="s">
        <v>26</v>
      </c>
      <c r="F2512" t="s">
        <v>17</v>
      </c>
      <c r="G2512" t="s">
        <v>17</v>
      </c>
      <c r="H2512" t="s">
        <v>26516</v>
      </c>
      <c r="I2512" s="2">
        <v>43899</v>
      </c>
      <c r="J2512" t="s">
        <v>7253</v>
      </c>
      <c r="K2512" t="s">
        <v>7254</v>
      </c>
      <c r="L2512" t="s">
        <v>21</v>
      </c>
      <c r="M2512">
        <v>29063.114000000001</v>
      </c>
      <c r="N2512">
        <v>477</v>
      </c>
      <c r="O2512" t="s">
        <v>39</v>
      </c>
      <c r="P2512" t="s">
        <v>39</v>
      </c>
      <c r="Q2512" s="2">
        <v>43915</v>
      </c>
      <c r="R2512" t="s">
        <v>23</v>
      </c>
      <c r="S2512" t="s">
        <v>24</v>
      </c>
      <c r="T2512">
        <f>_xlfn.DAYS(Raw_data_US_healthcare[[#This Row],[Discharge Date]],Raw_data_US_healthcare[[#This Row],[Date of Admission]])</f>
        <v>16</v>
      </c>
    </row>
    <row r="2513" spans="1:20" x14ac:dyDescent="0.3">
      <c r="A2513" t="s">
        <v>26512</v>
      </c>
      <c r="B2513" t="s">
        <v>7255</v>
      </c>
      <c r="C2513">
        <v>49</v>
      </c>
      <c r="D2513" t="str">
        <f>IF(Raw_data_US_healthcare[[#This Row],[Age]]&lt;35,"Young",IF(Raw_data_US_healthcare[[#This Row],[Age]]&lt;60,"Middle","Senior"))</f>
        <v>Middle</v>
      </c>
      <c r="E2513" t="s">
        <v>26</v>
      </c>
      <c r="F2513" t="s">
        <v>62</v>
      </c>
      <c r="G2513" t="s">
        <v>62</v>
      </c>
      <c r="H2513" t="s">
        <v>26516</v>
      </c>
      <c r="I2513" s="2">
        <v>44268</v>
      </c>
      <c r="J2513" t="s">
        <v>7256</v>
      </c>
      <c r="K2513" t="s">
        <v>7257</v>
      </c>
      <c r="L2513" t="s">
        <v>56</v>
      </c>
      <c r="M2513">
        <v>2228.9386</v>
      </c>
      <c r="N2513">
        <v>232</v>
      </c>
      <c r="O2513" t="s">
        <v>39</v>
      </c>
      <c r="P2513" t="s">
        <v>39</v>
      </c>
      <c r="Q2513" s="2">
        <v>44298</v>
      </c>
      <c r="R2513" t="s">
        <v>83</v>
      </c>
      <c r="S2513" t="s">
        <v>45</v>
      </c>
      <c r="T2513">
        <f>_xlfn.DAYS(Raw_data_US_healthcare[[#This Row],[Discharge Date]],Raw_data_US_healthcare[[#This Row],[Date of Admission]])</f>
        <v>30</v>
      </c>
    </row>
    <row r="2514" spans="1:20" x14ac:dyDescent="0.3">
      <c r="A2514" t="s">
        <v>26511</v>
      </c>
      <c r="B2514" t="s">
        <v>7258</v>
      </c>
      <c r="C2514">
        <v>73</v>
      </c>
      <c r="D2514" t="str">
        <f>IF(Raw_data_US_healthcare[[#This Row],[Age]]&lt;35,"Young",IF(Raw_data_US_healthcare[[#This Row],[Age]]&lt;60,"Middle","Senior"))</f>
        <v>Senior</v>
      </c>
      <c r="E2514" t="s">
        <v>16</v>
      </c>
      <c r="F2514" t="s">
        <v>228</v>
      </c>
      <c r="G2514" t="s">
        <v>228</v>
      </c>
      <c r="H2514" t="s">
        <v>36</v>
      </c>
      <c r="I2514" s="2">
        <v>44277</v>
      </c>
      <c r="J2514" t="s">
        <v>7259</v>
      </c>
      <c r="K2514" t="s">
        <v>7260</v>
      </c>
      <c r="L2514" t="s">
        <v>21</v>
      </c>
      <c r="M2514">
        <v>9722.3523999999998</v>
      </c>
      <c r="N2514">
        <v>197</v>
      </c>
      <c r="O2514" t="s">
        <v>39</v>
      </c>
      <c r="P2514" t="s">
        <v>39</v>
      </c>
      <c r="Q2514" s="2">
        <v>44281</v>
      </c>
      <c r="R2514" t="s">
        <v>23</v>
      </c>
      <c r="S2514" t="s">
        <v>24</v>
      </c>
      <c r="T2514">
        <f>_xlfn.DAYS(Raw_data_US_healthcare[[#This Row],[Discharge Date]],Raw_data_US_healthcare[[#This Row],[Date of Admission]])</f>
        <v>4</v>
      </c>
    </row>
    <row r="2515" spans="1:20" x14ac:dyDescent="0.3">
      <c r="A2515" t="s">
        <v>26511</v>
      </c>
      <c r="B2515" t="s">
        <v>7261</v>
      </c>
      <c r="C2515">
        <v>55</v>
      </c>
      <c r="D2515" t="str">
        <f>IF(Raw_data_US_healthcare[[#This Row],[Age]]&lt;35,"Young",IF(Raw_data_US_healthcare[[#This Row],[Age]]&lt;60,"Middle","Senior"))</f>
        <v>Middle</v>
      </c>
      <c r="E2515" t="s">
        <v>16</v>
      </c>
      <c r="F2515" t="s">
        <v>35</v>
      </c>
      <c r="G2515" t="s">
        <v>35</v>
      </c>
      <c r="H2515" t="s">
        <v>36</v>
      </c>
      <c r="I2515" s="2">
        <v>44113</v>
      </c>
      <c r="J2515" t="s">
        <v>7262</v>
      </c>
      <c r="K2515" t="s">
        <v>7263</v>
      </c>
      <c r="L2515" t="s">
        <v>21</v>
      </c>
      <c r="M2515">
        <v>9726.6322</v>
      </c>
      <c r="N2515">
        <v>122</v>
      </c>
      <c r="O2515" t="s">
        <v>22</v>
      </c>
      <c r="P2515" t="s">
        <v>22</v>
      </c>
      <c r="Q2515" s="2">
        <v>44117</v>
      </c>
      <c r="R2515" t="s">
        <v>83</v>
      </c>
      <c r="S2515" t="s">
        <v>33</v>
      </c>
      <c r="T2515">
        <f>_xlfn.DAYS(Raw_data_US_healthcare[[#This Row],[Discharge Date]],Raw_data_US_healthcare[[#This Row],[Date of Admission]])</f>
        <v>4</v>
      </c>
    </row>
    <row r="2516" spans="1:20" x14ac:dyDescent="0.3">
      <c r="A2516" t="s">
        <v>26512</v>
      </c>
      <c r="B2516" t="s">
        <v>7264</v>
      </c>
      <c r="C2516">
        <v>39</v>
      </c>
      <c r="D2516" t="str">
        <f>IF(Raw_data_US_healthcare[[#This Row],[Age]]&lt;35,"Young",IF(Raw_data_US_healthcare[[#This Row],[Age]]&lt;60,"Middle","Senior"))</f>
        <v>Middle</v>
      </c>
      <c r="E2516" t="s">
        <v>26</v>
      </c>
      <c r="F2516" t="s">
        <v>49</v>
      </c>
      <c r="G2516" t="s">
        <v>49</v>
      </c>
      <c r="H2516" t="s">
        <v>36</v>
      </c>
      <c r="I2516" s="2">
        <v>44944</v>
      </c>
      <c r="J2516" t="s">
        <v>7265</v>
      </c>
      <c r="K2516" t="s">
        <v>1498</v>
      </c>
      <c r="L2516" t="s">
        <v>31</v>
      </c>
      <c r="M2516">
        <v>23571.1662</v>
      </c>
      <c r="N2516">
        <v>111</v>
      </c>
      <c r="O2516" t="s">
        <v>22</v>
      </c>
      <c r="P2516" t="s">
        <v>22</v>
      </c>
      <c r="Q2516" s="2">
        <v>44958</v>
      </c>
      <c r="R2516" t="s">
        <v>48</v>
      </c>
      <c r="S2516" t="s">
        <v>33</v>
      </c>
      <c r="T2516">
        <f>_xlfn.DAYS(Raw_data_US_healthcare[[#This Row],[Discharge Date]],Raw_data_US_healthcare[[#This Row],[Date of Admission]])</f>
        <v>14</v>
      </c>
    </row>
    <row r="2517" spans="1:20" x14ac:dyDescent="0.3">
      <c r="A2517" t="s">
        <v>26512</v>
      </c>
      <c r="B2517" t="s">
        <v>7266</v>
      </c>
      <c r="C2517">
        <v>68</v>
      </c>
      <c r="D2517" t="str">
        <f>IF(Raw_data_US_healthcare[[#This Row],[Age]]&lt;35,"Young",IF(Raw_data_US_healthcare[[#This Row],[Age]]&lt;60,"Middle","Senior"))</f>
        <v>Senior</v>
      </c>
      <c r="E2517" t="s">
        <v>26</v>
      </c>
      <c r="F2517" t="s">
        <v>27</v>
      </c>
      <c r="G2517" t="s">
        <v>27</v>
      </c>
      <c r="H2517" t="s">
        <v>26514</v>
      </c>
      <c r="I2517" s="2">
        <v>43758</v>
      </c>
      <c r="J2517" t="s">
        <v>7267</v>
      </c>
      <c r="K2517" t="s">
        <v>7268</v>
      </c>
      <c r="L2517" t="s">
        <v>21</v>
      </c>
      <c r="M2517">
        <v>12836.4115</v>
      </c>
      <c r="N2517">
        <v>349</v>
      </c>
      <c r="O2517" t="s">
        <v>43</v>
      </c>
      <c r="P2517" t="s">
        <v>43</v>
      </c>
      <c r="Q2517" s="2">
        <v>43786</v>
      </c>
      <c r="R2517" t="s">
        <v>32</v>
      </c>
      <c r="S2517" t="s">
        <v>45</v>
      </c>
      <c r="T2517">
        <f>_xlfn.DAYS(Raw_data_US_healthcare[[#This Row],[Discharge Date]],Raw_data_US_healthcare[[#This Row],[Date of Admission]])</f>
        <v>28</v>
      </c>
    </row>
    <row r="2518" spans="1:20" x14ac:dyDescent="0.3">
      <c r="A2518" t="s">
        <v>26511</v>
      </c>
      <c r="B2518" t="s">
        <v>7269</v>
      </c>
      <c r="C2518">
        <v>28</v>
      </c>
      <c r="D2518" t="str">
        <f>IF(Raw_data_US_healthcare[[#This Row],[Age]]&lt;35,"Young",IF(Raw_data_US_healthcare[[#This Row],[Age]]&lt;60,"Middle","Senior"))</f>
        <v>Young</v>
      </c>
      <c r="E2518" t="s">
        <v>16</v>
      </c>
      <c r="F2518" t="s">
        <v>88</v>
      </c>
      <c r="G2518" t="s">
        <v>88</v>
      </c>
      <c r="H2518" t="s">
        <v>69</v>
      </c>
      <c r="I2518" s="2">
        <v>44699</v>
      </c>
      <c r="J2518" t="s">
        <v>7270</v>
      </c>
      <c r="K2518" t="s">
        <v>7271</v>
      </c>
      <c r="L2518" t="s">
        <v>52</v>
      </c>
      <c r="M2518">
        <v>50086.040300000001</v>
      </c>
      <c r="N2518">
        <v>301</v>
      </c>
      <c r="O2518" t="s">
        <v>39</v>
      </c>
      <c r="P2518" t="s">
        <v>39</v>
      </c>
      <c r="Q2518" s="2">
        <v>44719</v>
      </c>
      <c r="R2518" t="s">
        <v>23</v>
      </c>
      <c r="S2518" t="s">
        <v>24</v>
      </c>
      <c r="T2518">
        <f>_xlfn.DAYS(Raw_data_US_healthcare[[#This Row],[Discharge Date]],Raw_data_US_healthcare[[#This Row],[Date of Admission]])</f>
        <v>20</v>
      </c>
    </row>
    <row r="2519" spans="1:20" x14ac:dyDescent="0.3">
      <c r="A2519" t="s">
        <v>26512</v>
      </c>
      <c r="B2519" t="s">
        <v>7272</v>
      </c>
      <c r="C2519">
        <v>72</v>
      </c>
      <c r="D2519" t="str">
        <f>IF(Raw_data_US_healthcare[[#This Row],[Age]]&lt;35,"Young",IF(Raw_data_US_healthcare[[#This Row],[Age]]&lt;60,"Middle","Senior"))</f>
        <v>Senior</v>
      </c>
      <c r="E2519" t="s">
        <v>26</v>
      </c>
      <c r="F2519" t="s">
        <v>228</v>
      </c>
      <c r="G2519" t="s">
        <v>228</v>
      </c>
      <c r="H2519" t="s">
        <v>26516</v>
      </c>
      <c r="I2519" s="2">
        <v>44422</v>
      </c>
      <c r="J2519" t="s">
        <v>7273</v>
      </c>
      <c r="K2519" t="s">
        <v>7274</v>
      </c>
      <c r="L2519" t="s">
        <v>21</v>
      </c>
      <c r="M2519">
        <v>9366.5740999999998</v>
      </c>
      <c r="N2519">
        <v>276</v>
      </c>
      <c r="O2519" t="s">
        <v>39</v>
      </c>
      <c r="P2519" t="s">
        <v>39</v>
      </c>
      <c r="Q2519" s="2">
        <v>44428</v>
      </c>
      <c r="R2519" t="s">
        <v>44</v>
      </c>
      <c r="S2519" t="s">
        <v>45</v>
      </c>
      <c r="T2519">
        <f>_xlfn.DAYS(Raw_data_US_healthcare[[#This Row],[Discharge Date]],Raw_data_US_healthcare[[#This Row],[Date of Admission]])</f>
        <v>6</v>
      </c>
    </row>
    <row r="2520" spans="1:20" x14ac:dyDescent="0.3">
      <c r="A2520" t="s">
        <v>26511</v>
      </c>
      <c r="B2520" t="s">
        <v>7275</v>
      </c>
      <c r="C2520">
        <v>72</v>
      </c>
      <c r="D2520" t="str">
        <f>IF(Raw_data_US_healthcare[[#This Row],[Age]]&lt;35,"Young",IF(Raw_data_US_healthcare[[#This Row],[Age]]&lt;60,"Middle","Senior"))</f>
        <v>Senior</v>
      </c>
      <c r="E2520" t="s">
        <v>16</v>
      </c>
      <c r="F2520" t="s">
        <v>49</v>
      </c>
      <c r="G2520" t="s">
        <v>49</v>
      </c>
      <c r="H2520" t="s">
        <v>28</v>
      </c>
      <c r="I2520" s="2">
        <v>43980</v>
      </c>
      <c r="J2520" t="s">
        <v>7276</v>
      </c>
      <c r="K2520" t="s">
        <v>7277</v>
      </c>
      <c r="L2520" t="s">
        <v>21</v>
      </c>
      <c r="M2520">
        <v>41627.341800000002</v>
      </c>
      <c r="N2520">
        <v>298</v>
      </c>
      <c r="O2520" t="s">
        <v>39</v>
      </c>
      <c r="P2520" t="s">
        <v>39</v>
      </c>
      <c r="Q2520" s="2">
        <v>43995</v>
      </c>
      <c r="R2520" t="s">
        <v>83</v>
      </c>
      <c r="S2520" t="s">
        <v>24</v>
      </c>
      <c r="T2520">
        <f>_xlfn.DAYS(Raw_data_US_healthcare[[#This Row],[Discharge Date]],Raw_data_US_healthcare[[#This Row],[Date of Admission]])</f>
        <v>15</v>
      </c>
    </row>
    <row r="2521" spans="1:20" x14ac:dyDescent="0.3">
      <c r="A2521" t="s">
        <v>26511</v>
      </c>
      <c r="B2521" t="s">
        <v>7278</v>
      </c>
      <c r="C2521">
        <v>53</v>
      </c>
      <c r="D2521" t="str">
        <f>IF(Raw_data_US_healthcare[[#This Row],[Age]]&lt;35,"Young",IF(Raw_data_US_healthcare[[#This Row],[Age]]&lt;60,"Middle","Senior"))</f>
        <v>Middle</v>
      </c>
      <c r="E2521" t="s">
        <v>16</v>
      </c>
      <c r="F2521" t="s">
        <v>35</v>
      </c>
      <c r="G2521" t="s">
        <v>35</v>
      </c>
      <c r="H2521" t="s">
        <v>36</v>
      </c>
      <c r="I2521" s="2">
        <v>44735</v>
      </c>
      <c r="J2521" t="s">
        <v>7279</v>
      </c>
      <c r="K2521" t="s">
        <v>7280</v>
      </c>
      <c r="L2521" t="s">
        <v>52</v>
      </c>
      <c r="M2521">
        <v>19838.824400000001</v>
      </c>
      <c r="N2521">
        <v>456</v>
      </c>
      <c r="O2521" t="s">
        <v>22</v>
      </c>
      <c r="P2521" t="s">
        <v>22</v>
      </c>
      <c r="Q2521" s="2">
        <v>44755</v>
      </c>
      <c r="R2521" t="s">
        <v>32</v>
      </c>
      <c r="S2521" t="s">
        <v>45</v>
      </c>
      <c r="T2521">
        <f>_xlfn.DAYS(Raw_data_US_healthcare[[#This Row],[Discharge Date]],Raw_data_US_healthcare[[#This Row],[Date of Admission]])</f>
        <v>20</v>
      </c>
    </row>
    <row r="2522" spans="1:20" x14ac:dyDescent="0.3">
      <c r="A2522" t="s">
        <v>26512</v>
      </c>
      <c r="B2522" t="s">
        <v>7281</v>
      </c>
      <c r="C2522">
        <v>55</v>
      </c>
      <c r="D2522" t="str">
        <f>IF(Raw_data_US_healthcare[[#This Row],[Age]]&lt;35,"Young",IF(Raw_data_US_healthcare[[#This Row],[Age]]&lt;60,"Middle","Senior"))</f>
        <v>Middle</v>
      </c>
      <c r="E2522" t="s">
        <v>26</v>
      </c>
      <c r="F2522" t="s">
        <v>35</v>
      </c>
      <c r="G2522" t="s">
        <v>35</v>
      </c>
      <c r="H2522" t="s">
        <v>18</v>
      </c>
      <c r="I2522" s="2">
        <v>43801</v>
      </c>
      <c r="J2522" t="s">
        <v>7282</v>
      </c>
      <c r="K2522" t="s">
        <v>7283</v>
      </c>
      <c r="L2522" t="s">
        <v>21</v>
      </c>
      <c r="M2522">
        <v>42424.264900000002</v>
      </c>
      <c r="N2522">
        <v>285</v>
      </c>
      <c r="O2522" t="s">
        <v>43</v>
      </c>
      <c r="P2522" t="s">
        <v>43</v>
      </c>
      <c r="Q2522" s="2">
        <v>43817</v>
      </c>
      <c r="R2522" t="s">
        <v>83</v>
      </c>
      <c r="S2522" t="s">
        <v>45</v>
      </c>
      <c r="T2522">
        <f>_xlfn.DAYS(Raw_data_US_healthcare[[#This Row],[Discharge Date]],Raw_data_US_healthcare[[#This Row],[Date of Admission]])</f>
        <v>16</v>
      </c>
    </row>
    <row r="2523" spans="1:20" x14ac:dyDescent="0.3">
      <c r="A2523" t="s">
        <v>26511</v>
      </c>
      <c r="B2523" t="s">
        <v>7284</v>
      </c>
      <c r="C2523">
        <v>24</v>
      </c>
      <c r="D2523" t="str">
        <f>IF(Raw_data_US_healthcare[[#This Row],[Age]]&lt;35,"Young",IF(Raw_data_US_healthcare[[#This Row],[Age]]&lt;60,"Middle","Senior"))</f>
        <v>Young</v>
      </c>
      <c r="E2523" t="s">
        <v>16</v>
      </c>
      <c r="F2523" t="s">
        <v>49</v>
      </c>
      <c r="G2523" t="s">
        <v>49</v>
      </c>
      <c r="H2523" t="s">
        <v>69</v>
      </c>
      <c r="I2523" s="2">
        <v>44215</v>
      </c>
      <c r="J2523" t="s">
        <v>7285</v>
      </c>
      <c r="K2523" t="s">
        <v>7286</v>
      </c>
      <c r="L2523" t="s">
        <v>31</v>
      </c>
      <c r="M2523">
        <v>67903.332500000004</v>
      </c>
      <c r="N2523">
        <v>429</v>
      </c>
      <c r="O2523" t="s">
        <v>22</v>
      </c>
      <c r="P2523" t="s">
        <v>22</v>
      </c>
      <c r="Q2523" s="2">
        <v>44218</v>
      </c>
      <c r="R2523" t="s">
        <v>32</v>
      </c>
      <c r="S2523" t="s">
        <v>45</v>
      </c>
      <c r="T2523">
        <f>_xlfn.DAYS(Raw_data_US_healthcare[[#This Row],[Discharge Date]],Raw_data_US_healthcare[[#This Row],[Date of Admission]])</f>
        <v>3</v>
      </c>
    </row>
    <row r="2524" spans="1:20" x14ac:dyDescent="0.3">
      <c r="A2524" t="s">
        <v>26511</v>
      </c>
      <c r="B2524" t="s">
        <v>7287</v>
      </c>
      <c r="C2524">
        <v>57</v>
      </c>
      <c r="D2524" t="str">
        <f>IF(Raw_data_US_healthcare[[#This Row],[Age]]&lt;35,"Young",IF(Raw_data_US_healthcare[[#This Row],[Age]]&lt;60,"Middle","Senior"))</f>
        <v>Middle</v>
      </c>
      <c r="E2524" t="s">
        <v>16</v>
      </c>
      <c r="F2524" t="s">
        <v>113</v>
      </c>
      <c r="G2524" t="s">
        <v>113</v>
      </c>
      <c r="H2524" t="s">
        <v>18</v>
      </c>
      <c r="I2524" s="2">
        <v>44543</v>
      </c>
      <c r="J2524" t="s">
        <v>7288</v>
      </c>
      <c r="K2524" t="s">
        <v>7289</v>
      </c>
      <c r="L2524" t="s">
        <v>31</v>
      </c>
      <c r="M2524">
        <v>20863.368200000001</v>
      </c>
      <c r="N2524">
        <v>189</v>
      </c>
      <c r="O2524" t="s">
        <v>39</v>
      </c>
      <c r="P2524" t="s">
        <v>39</v>
      </c>
      <c r="Q2524" s="2">
        <v>44560</v>
      </c>
      <c r="R2524" t="s">
        <v>23</v>
      </c>
      <c r="S2524" t="s">
        <v>33</v>
      </c>
      <c r="T2524">
        <f>_xlfn.DAYS(Raw_data_US_healthcare[[#This Row],[Discharge Date]],Raw_data_US_healthcare[[#This Row],[Date of Admission]])</f>
        <v>17</v>
      </c>
    </row>
    <row r="2525" spans="1:20" x14ac:dyDescent="0.3">
      <c r="A2525" t="s">
        <v>26512</v>
      </c>
      <c r="B2525" t="s">
        <v>7290</v>
      </c>
      <c r="C2525">
        <v>78</v>
      </c>
      <c r="D2525" t="str">
        <f>IF(Raw_data_US_healthcare[[#This Row],[Age]]&lt;35,"Young",IF(Raw_data_US_healthcare[[#This Row],[Age]]&lt;60,"Middle","Senior"))</f>
        <v>Senior</v>
      </c>
      <c r="E2525" t="s">
        <v>26</v>
      </c>
      <c r="F2525" t="s">
        <v>49</v>
      </c>
      <c r="G2525" t="s">
        <v>49</v>
      </c>
      <c r="H2525" t="s">
        <v>26514</v>
      </c>
      <c r="I2525" s="2">
        <v>43547</v>
      </c>
      <c r="J2525" t="s">
        <v>7291</v>
      </c>
      <c r="K2525" t="s">
        <v>520</v>
      </c>
      <c r="L2525" t="s">
        <v>21</v>
      </c>
      <c r="M2525">
        <v>15434.1698</v>
      </c>
      <c r="N2525">
        <v>436</v>
      </c>
      <c r="O2525" t="s">
        <v>22</v>
      </c>
      <c r="P2525" t="s">
        <v>22</v>
      </c>
      <c r="Q2525" s="2">
        <v>43549</v>
      </c>
      <c r="R2525" t="s">
        <v>83</v>
      </c>
      <c r="S2525" t="s">
        <v>24</v>
      </c>
      <c r="T2525">
        <f>_xlfn.DAYS(Raw_data_US_healthcare[[#This Row],[Discharge Date]],Raw_data_US_healthcare[[#This Row],[Date of Admission]])</f>
        <v>2</v>
      </c>
    </row>
    <row r="2526" spans="1:20" x14ac:dyDescent="0.3">
      <c r="A2526" t="s">
        <v>26512</v>
      </c>
      <c r="B2526" t="s">
        <v>7292</v>
      </c>
      <c r="C2526">
        <v>34</v>
      </c>
      <c r="D2526" t="str">
        <f>IF(Raw_data_US_healthcare[[#This Row],[Age]]&lt;35,"Young",IF(Raw_data_US_healthcare[[#This Row],[Age]]&lt;60,"Middle","Senior"))</f>
        <v>Young</v>
      </c>
      <c r="E2526" t="s">
        <v>26</v>
      </c>
      <c r="F2526" t="s">
        <v>88</v>
      </c>
      <c r="G2526" t="s">
        <v>88</v>
      </c>
      <c r="H2526" t="s">
        <v>26514</v>
      </c>
      <c r="I2526" s="2">
        <v>43888</v>
      </c>
      <c r="J2526" t="s">
        <v>7293</v>
      </c>
      <c r="K2526" t="s">
        <v>7294</v>
      </c>
      <c r="L2526" t="s">
        <v>60</v>
      </c>
      <c r="M2526">
        <v>32259.018100000001</v>
      </c>
      <c r="N2526">
        <v>229</v>
      </c>
      <c r="O2526" t="s">
        <v>22</v>
      </c>
      <c r="P2526" t="s">
        <v>22</v>
      </c>
      <c r="Q2526" s="2">
        <v>43894</v>
      </c>
      <c r="R2526" t="s">
        <v>48</v>
      </c>
      <c r="S2526" t="s">
        <v>24</v>
      </c>
      <c r="T2526">
        <f>_xlfn.DAYS(Raw_data_US_healthcare[[#This Row],[Discharge Date]],Raw_data_US_healthcare[[#This Row],[Date of Admission]])</f>
        <v>6</v>
      </c>
    </row>
    <row r="2527" spans="1:20" x14ac:dyDescent="0.3">
      <c r="A2527" t="s">
        <v>26511</v>
      </c>
      <c r="B2527" t="s">
        <v>7295</v>
      </c>
      <c r="C2527">
        <v>19</v>
      </c>
      <c r="D2527" t="str">
        <f>IF(Raw_data_US_healthcare[[#This Row],[Age]]&lt;35,"Young",IF(Raw_data_US_healthcare[[#This Row],[Age]]&lt;60,"Middle","Senior"))</f>
        <v>Young</v>
      </c>
      <c r="E2527" t="s">
        <v>16</v>
      </c>
      <c r="F2527" t="s">
        <v>88</v>
      </c>
      <c r="G2527" t="s">
        <v>88</v>
      </c>
      <c r="H2527" t="s">
        <v>69</v>
      </c>
      <c r="I2527" s="2">
        <v>44466</v>
      </c>
      <c r="J2527" t="s">
        <v>7296</v>
      </c>
      <c r="K2527" t="s">
        <v>7297</v>
      </c>
      <c r="L2527" t="s">
        <v>52</v>
      </c>
      <c r="M2527">
        <v>59812.1296</v>
      </c>
      <c r="N2527">
        <v>405</v>
      </c>
      <c r="O2527" t="s">
        <v>22</v>
      </c>
      <c r="P2527" t="s">
        <v>22</v>
      </c>
      <c r="Q2527" s="2">
        <v>44466</v>
      </c>
      <c r="R2527" t="s">
        <v>48</v>
      </c>
      <c r="S2527" t="s">
        <v>33</v>
      </c>
      <c r="T2527">
        <f>_xlfn.DAYS(Raw_data_US_healthcare[[#This Row],[Discharge Date]],Raw_data_US_healthcare[[#This Row],[Date of Admission]])</f>
        <v>0</v>
      </c>
    </row>
    <row r="2528" spans="1:20" x14ac:dyDescent="0.3">
      <c r="A2528" t="s">
        <v>26511</v>
      </c>
      <c r="B2528" t="s">
        <v>7298</v>
      </c>
      <c r="C2528">
        <v>73</v>
      </c>
      <c r="D2528" t="str">
        <f>IF(Raw_data_US_healthcare[[#This Row],[Age]]&lt;35,"Young",IF(Raw_data_US_healthcare[[#This Row],[Age]]&lt;60,"Middle","Senior"))</f>
        <v>Senior</v>
      </c>
      <c r="E2528" t="s">
        <v>16</v>
      </c>
      <c r="F2528" t="s">
        <v>228</v>
      </c>
      <c r="G2528" t="s">
        <v>228</v>
      </c>
      <c r="H2528" t="s">
        <v>28</v>
      </c>
      <c r="I2528" s="2">
        <v>44946</v>
      </c>
      <c r="J2528" t="s">
        <v>7299</v>
      </c>
      <c r="K2528" t="s">
        <v>7300</v>
      </c>
      <c r="L2528" t="s">
        <v>21</v>
      </c>
      <c r="M2528">
        <v>3548.8926000000001</v>
      </c>
      <c r="N2528">
        <v>370</v>
      </c>
      <c r="O2528" t="s">
        <v>43</v>
      </c>
      <c r="P2528" t="s">
        <v>43</v>
      </c>
      <c r="Q2528" s="2">
        <v>44960</v>
      </c>
      <c r="R2528" t="s">
        <v>44</v>
      </c>
      <c r="S2528" t="s">
        <v>45</v>
      </c>
      <c r="T2528">
        <f>_xlfn.DAYS(Raw_data_US_healthcare[[#This Row],[Discharge Date]],Raw_data_US_healthcare[[#This Row],[Date of Admission]])</f>
        <v>14</v>
      </c>
    </row>
    <row r="2529" spans="1:20" x14ac:dyDescent="0.3">
      <c r="A2529" t="s">
        <v>26512</v>
      </c>
      <c r="B2529" t="s">
        <v>7301</v>
      </c>
      <c r="C2529">
        <v>20</v>
      </c>
      <c r="D2529" t="str">
        <f>IF(Raw_data_US_healthcare[[#This Row],[Age]]&lt;35,"Young",IF(Raw_data_US_healthcare[[#This Row],[Age]]&lt;60,"Middle","Senior"))</f>
        <v>Young</v>
      </c>
      <c r="E2529" t="s">
        <v>26</v>
      </c>
      <c r="F2529" t="s">
        <v>88</v>
      </c>
      <c r="G2529" t="s">
        <v>88</v>
      </c>
      <c r="H2529" t="s">
        <v>36</v>
      </c>
      <c r="I2529" s="2">
        <v>44041</v>
      </c>
      <c r="J2529" t="s">
        <v>2098</v>
      </c>
      <c r="K2529" t="s">
        <v>7302</v>
      </c>
      <c r="L2529" t="s">
        <v>56</v>
      </c>
      <c r="M2529">
        <v>23081.116300000002</v>
      </c>
      <c r="N2529">
        <v>452</v>
      </c>
      <c r="O2529" t="s">
        <v>22</v>
      </c>
      <c r="P2529" t="s">
        <v>22</v>
      </c>
      <c r="Q2529" s="2">
        <v>44054</v>
      </c>
      <c r="R2529" t="s">
        <v>83</v>
      </c>
      <c r="S2529" t="s">
        <v>24</v>
      </c>
      <c r="T2529">
        <f>_xlfn.DAYS(Raw_data_US_healthcare[[#This Row],[Discharge Date]],Raw_data_US_healthcare[[#This Row],[Date of Admission]])</f>
        <v>13</v>
      </c>
    </row>
    <row r="2530" spans="1:20" x14ac:dyDescent="0.3">
      <c r="A2530" t="s">
        <v>26512</v>
      </c>
      <c r="B2530" t="s">
        <v>7303</v>
      </c>
      <c r="C2530">
        <v>65</v>
      </c>
      <c r="D2530" t="str">
        <f>IF(Raw_data_US_healthcare[[#This Row],[Age]]&lt;35,"Young",IF(Raw_data_US_healthcare[[#This Row],[Age]]&lt;60,"Middle","Senior"))</f>
        <v>Senior</v>
      </c>
      <c r="E2530" t="s">
        <v>26</v>
      </c>
      <c r="F2530" t="s">
        <v>113</v>
      </c>
      <c r="G2530" t="s">
        <v>113</v>
      </c>
      <c r="H2530" t="s">
        <v>18</v>
      </c>
      <c r="I2530" s="2">
        <v>43571</v>
      </c>
      <c r="J2530" t="s">
        <v>7304</v>
      </c>
      <c r="K2530" t="s">
        <v>7305</v>
      </c>
      <c r="L2530" t="s">
        <v>21</v>
      </c>
      <c r="M2530">
        <v>43941.744700000003</v>
      </c>
      <c r="N2530">
        <v>335</v>
      </c>
      <c r="O2530" t="s">
        <v>43</v>
      </c>
      <c r="P2530" t="s">
        <v>43</v>
      </c>
      <c r="Q2530" s="2">
        <v>43597</v>
      </c>
      <c r="R2530" t="s">
        <v>48</v>
      </c>
      <c r="S2530" t="s">
        <v>45</v>
      </c>
      <c r="T2530">
        <f>_xlfn.DAYS(Raw_data_US_healthcare[[#This Row],[Discharge Date]],Raw_data_US_healthcare[[#This Row],[Date of Admission]])</f>
        <v>26</v>
      </c>
    </row>
    <row r="2531" spans="1:20" x14ac:dyDescent="0.3">
      <c r="A2531" t="s">
        <v>26512</v>
      </c>
      <c r="B2531" t="s">
        <v>7306</v>
      </c>
      <c r="C2531">
        <v>50</v>
      </c>
      <c r="D2531" t="str">
        <f>IF(Raw_data_US_healthcare[[#This Row],[Age]]&lt;35,"Young",IF(Raw_data_US_healthcare[[#This Row],[Age]]&lt;60,"Middle","Senior"))</f>
        <v>Middle</v>
      </c>
      <c r="E2531" t="s">
        <v>26</v>
      </c>
      <c r="F2531" t="s">
        <v>113</v>
      </c>
      <c r="G2531" t="s">
        <v>113</v>
      </c>
      <c r="H2531" t="s">
        <v>36</v>
      </c>
      <c r="I2531" s="2">
        <v>43875</v>
      </c>
      <c r="J2531" t="s">
        <v>7307</v>
      </c>
      <c r="K2531" t="s">
        <v>7308</v>
      </c>
      <c r="L2531" t="s">
        <v>56</v>
      </c>
      <c r="M2531">
        <v>17524.1865</v>
      </c>
      <c r="N2531">
        <v>109</v>
      </c>
      <c r="O2531" t="s">
        <v>39</v>
      </c>
      <c r="P2531" t="s">
        <v>39</v>
      </c>
      <c r="Q2531" s="2">
        <v>43898</v>
      </c>
      <c r="R2531" t="s">
        <v>32</v>
      </c>
      <c r="S2531" t="s">
        <v>45</v>
      </c>
      <c r="T2531">
        <f>_xlfn.DAYS(Raw_data_US_healthcare[[#This Row],[Discharge Date]],Raw_data_US_healthcare[[#This Row],[Date of Admission]])</f>
        <v>23</v>
      </c>
    </row>
    <row r="2532" spans="1:20" x14ac:dyDescent="0.3">
      <c r="A2532" t="s">
        <v>26511</v>
      </c>
      <c r="B2532" t="s">
        <v>7309</v>
      </c>
      <c r="C2532">
        <v>69</v>
      </c>
      <c r="D2532" t="str">
        <f>IF(Raw_data_US_healthcare[[#This Row],[Age]]&lt;35,"Young",IF(Raw_data_US_healthcare[[#This Row],[Age]]&lt;60,"Middle","Senior"))</f>
        <v>Senior</v>
      </c>
      <c r="E2532" t="s">
        <v>16</v>
      </c>
      <c r="F2532" t="s">
        <v>17</v>
      </c>
      <c r="G2532" t="s">
        <v>17</v>
      </c>
      <c r="H2532" t="s">
        <v>28</v>
      </c>
      <c r="I2532" s="2">
        <v>44703</v>
      </c>
      <c r="J2532" t="s">
        <v>7310</v>
      </c>
      <c r="K2532" t="s">
        <v>7311</v>
      </c>
      <c r="L2532" t="s">
        <v>21</v>
      </c>
      <c r="M2532">
        <v>2193.3429000000001</v>
      </c>
      <c r="N2532">
        <v>233</v>
      </c>
      <c r="O2532" t="s">
        <v>43</v>
      </c>
      <c r="P2532" t="s">
        <v>43</v>
      </c>
      <c r="Q2532" s="2">
        <v>44710</v>
      </c>
      <c r="R2532" t="s">
        <v>23</v>
      </c>
      <c r="S2532" t="s">
        <v>24</v>
      </c>
      <c r="T2532">
        <f>_xlfn.DAYS(Raw_data_US_healthcare[[#This Row],[Discharge Date]],Raw_data_US_healthcare[[#This Row],[Date of Admission]])</f>
        <v>7</v>
      </c>
    </row>
    <row r="2533" spans="1:20" x14ac:dyDescent="0.3">
      <c r="A2533" t="s">
        <v>26512</v>
      </c>
      <c r="B2533" t="s">
        <v>7312</v>
      </c>
      <c r="C2533">
        <v>25</v>
      </c>
      <c r="D2533" t="str">
        <f>IF(Raw_data_US_healthcare[[#This Row],[Age]]&lt;35,"Young",IF(Raw_data_US_healthcare[[#This Row],[Age]]&lt;60,"Middle","Senior"))</f>
        <v>Young</v>
      </c>
      <c r="E2533" t="s">
        <v>26</v>
      </c>
      <c r="F2533" t="s">
        <v>27</v>
      </c>
      <c r="G2533" t="s">
        <v>27</v>
      </c>
      <c r="H2533" t="s">
        <v>28</v>
      </c>
      <c r="I2533" s="2">
        <v>44312</v>
      </c>
      <c r="J2533" t="s">
        <v>7313</v>
      </c>
      <c r="K2533" t="s">
        <v>7314</v>
      </c>
      <c r="L2533" t="s">
        <v>52</v>
      </c>
      <c r="M2533">
        <v>15096.3537</v>
      </c>
      <c r="N2533">
        <v>495</v>
      </c>
      <c r="O2533" t="s">
        <v>43</v>
      </c>
      <c r="P2533" t="s">
        <v>43</v>
      </c>
      <c r="Q2533" s="2">
        <v>44325</v>
      </c>
      <c r="R2533" t="s">
        <v>32</v>
      </c>
      <c r="S2533" t="s">
        <v>45</v>
      </c>
      <c r="T2533">
        <f>_xlfn.DAYS(Raw_data_US_healthcare[[#This Row],[Discharge Date]],Raw_data_US_healthcare[[#This Row],[Date of Admission]])</f>
        <v>13</v>
      </c>
    </row>
    <row r="2534" spans="1:20" x14ac:dyDescent="0.3">
      <c r="A2534" t="s">
        <v>26512</v>
      </c>
      <c r="B2534" t="s">
        <v>7315</v>
      </c>
      <c r="C2534">
        <v>64</v>
      </c>
      <c r="D2534" t="str">
        <f>IF(Raw_data_US_healthcare[[#This Row],[Age]]&lt;35,"Young",IF(Raw_data_US_healthcare[[#This Row],[Age]]&lt;60,"Middle","Senior"))</f>
        <v>Senior</v>
      </c>
      <c r="E2534" t="s">
        <v>26</v>
      </c>
      <c r="F2534" t="s">
        <v>49</v>
      </c>
      <c r="G2534" t="s">
        <v>49</v>
      </c>
      <c r="H2534" t="s">
        <v>28</v>
      </c>
      <c r="I2534" s="2">
        <v>44789</v>
      </c>
      <c r="J2534" t="s">
        <v>7316</v>
      </c>
      <c r="K2534" t="s">
        <v>7317</v>
      </c>
      <c r="L2534" t="s">
        <v>21</v>
      </c>
      <c r="M2534">
        <v>3375.3485000000001</v>
      </c>
      <c r="N2534">
        <v>147</v>
      </c>
      <c r="O2534" t="s">
        <v>43</v>
      </c>
      <c r="P2534" t="s">
        <v>43</v>
      </c>
      <c r="Q2534" s="2">
        <v>44794</v>
      </c>
      <c r="R2534" t="s">
        <v>44</v>
      </c>
      <c r="S2534" t="s">
        <v>45</v>
      </c>
      <c r="T2534">
        <f>_xlfn.DAYS(Raw_data_US_healthcare[[#This Row],[Discharge Date]],Raw_data_US_healthcare[[#This Row],[Date of Admission]])</f>
        <v>5</v>
      </c>
    </row>
    <row r="2535" spans="1:20" x14ac:dyDescent="0.3">
      <c r="A2535" t="s">
        <v>26512</v>
      </c>
      <c r="B2535" t="s">
        <v>7318</v>
      </c>
      <c r="C2535">
        <v>45</v>
      </c>
      <c r="D2535" t="str">
        <f>IF(Raw_data_US_healthcare[[#This Row],[Age]]&lt;35,"Young",IF(Raw_data_US_healthcare[[#This Row],[Age]]&lt;60,"Middle","Senior"))</f>
        <v>Middle</v>
      </c>
      <c r="E2535" t="s">
        <v>26</v>
      </c>
      <c r="F2535" t="s">
        <v>27</v>
      </c>
      <c r="G2535" t="s">
        <v>27</v>
      </c>
      <c r="H2535" t="s">
        <v>36</v>
      </c>
      <c r="I2535" s="2">
        <v>44509</v>
      </c>
      <c r="J2535" t="s">
        <v>7319</v>
      </c>
      <c r="K2535" t="s">
        <v>7320</v>
      </c>
      <c r="L2535" t="s">
        <v>31</v>
      </c>
      <c r="M2535">
        <v>16515.050899999998</v>
      </c>
      <c r="N2535">
        <v>128</v>
      </c>
      <c r="O2535" t="s">
        <v>22</v>
      </c>
      <c r="P2535" t="s">
        <v>22</v>
      </c>
      <c r="Q2535" s="2">
        <v>44527</v>
      </c>
      <c r="R2535" t="s">
        <v>48</v>
      </c>
      <c r="S2535" t="s">
        <v>45</v>
      </c>
      <c r="T2535">
        <f>_xlfn.DAYS(Raw_data_US_healthcare[[#This Row],[Discharge Date]],Raw_data_US_healthcare[[#This Row],[Date of Admission]])</f>
        <v>18</v>
      </c>
    </row>
    <row r="2536" spans="1:20" x14ac:dyDescent="0.3">
      <c r="A2536" t="s">
        <v>26511</v>
      </c>
      <c r="B2536" t="s">
        <v>7321</v>
      </c>
      <c r="C2536">
        <v>53</v>
      </c>
      <c r="D2536" t="str">
        <f>IF(Raw_data_US_healthcare[[#This Row],[Age]]&lt;35,"Young",IF(Raw_data_US_healthcare[[#This Row],[Age]]&lt;60,"Middle","Senior"))</f>
        <v>Middle</v>
      </c>
      <c r="E2536" t="s">
        <v>16</v>
      </c>
      <c r="F2536" t="s">
        <v>62</v>
      </c>
      <c r="G2536" t="s">
        <v>62</v>
      </c>
      <c r="H2536" t="s">
        <v>26516</v>
      </c>
      <c r="I2536" s="2">
        <v>44542</v>
      </c>
      <c r="J2536" t="s">
        <v>7322</v>
      </c>
      <c r="K2536" t="s">
        <v>7323</v>
      </c>
      <c r="L2536" t="s">
        <v>21</v>
      </c>
      <c r="M2536">
        <v>4968.0045</v>
      </c>
      <c r="N2536">
        <v>277</v>
      </c>
      <c r="O2536" t="s">
        <v>43</v>
      </c>
      <c r="P2536" t="s">
        <v>43</v>
      </c>
      <c r="Q2536" s="2">
        <v>44546</v>
      </c>
      <c r="R2536" t="s">
        <v>83</v>
      </c>
      <c r="S2536" t="s">
        <v>33</v>
      </c>
      <c r="T2536">
        <f>_xlfn.DAYS(Raw_data_US_healthcare[[#This Row],[Discharge Date]],Raw_data_US_healthcare[[#This Row],[Date of Admission]])</f>
        <v>4</v>
      </c>
    </row>
    <row r="2537" spans="1:20" x14ac:dyDescent="0.3">
      <c r="A2537" t="s">
        <v>26512</v>
      </c>
      <c r="B2537" t="s">
        <v>7324</v>
      </c>
      <c r="C2537">
        <v>19</v>
      </c>
      <c r="D2537" t="str">
        <f>IF(Raw_data_US_healthcare[[#This Row],[Age]]&lt;35,"Young",IF(Raw_data_US_healthcare[[#This Row],[Age]]&lt;60,"Middle","Senior"))</f>
        <v>Young</v>
      </c>
      <c r="E2537" t="s">
        <v>26</v>
      </c>
      <c r="F2537" t="s">
        <v>228</v>
      </c>
      <c r="G2537" t="s">
        <v>228</v>
      </c>
      <c r="H2537" t="s">
        <v>18</v>
      </c>
      <c r="I2537" s="2">
        <v>44400</v>
      </c>
      <c r="J2537" t="s">
        <v>5643</v>
      </c>
      <c r="K2537" t="s">
        <v>7325</v>
      </c>
      <c r="L2537" t="s">
        <v>60</v>
      </c>
      <c r="M2537">
        <v>20494.413700000001</v>
      </c>
      <c r="N2537">
        <v>145</v>
      </c>
      <c r="O2537" t="s">
        <v>39</v>
      </c>
      <c r="P2537" t="s">
        <v>39</v>
      </c>
      <c r="Q2537" s="2">
        <v>44426</v>
      </c>
      <c r="R2537" t="s">
        <v>32</v>
      </c>
      <c r="S2537" t="s">
        <v>33</v>
      </c>
      <c r="T2537">
        <f>_xlfn.DAYS(Raw_data_US_healthcare[[#This Row],[Discharge Date]],Raw_data_US_healthcare[[#This Row],[Date of Admission]])</f>
        <v>26</v>
      </c>
    </row>
    <row r="2538" spans="1:20" x14ac:dyDescent="0.3">
      <c r="A2538" t="s">
        <v>26512</v>
      </c>
      <c r="B2538" t="s">
        <v>7326</v>
      </c>
      <c r="C2538">
        <v>84</v>
      </c>
      <c r="D2538" t="str">
        <f>IF(Raw_data_US_healthcare[[#This Row],[Age]]&lt;35,"Young",IF(Raw_data_US_healthcare[[#This Row],[Age]]&lt;60,"Middle","Senior"))</f>
        <v>Senior</v>
      </c>
      <c r="E2538" t="s">
        <v>26</v>
      </c>
      <c r="F2538" t="s">
        <v>228</v>
      </c>
      <c r="G2538" t="s">
        <v>228</v>
      </c>
      <c r="H2538" t="s">
        <v>28</v>
      </c>
      <c r="I2538" s="2">
        <v>44925</v>
      </c>
      <c r="J2538" t="s">
        <v>7327</v>
      </c>
      <c r="K2538" t="s">
        <v>7328</v>
      </c>
      <c r="L2538" t="s">
        <v>21</v>
      </c>
      <c r="M2538">
        <v>16639.911700000001</v>
      </c>
      <c r="N2538">
        <v>426</v>
      </c>
      <c r="O2538" t="s">
        <v>43</v>
      </c>
      <c r="P2538" t="s">
        <v>43</v>
      </c>
      <c r="Q2538" s="2">
        <v>44927</v>
      </c>
      <c r="R2538" t="s">
        <v>48</v>
      </c>
      <c r="S2538" t="s">
        <v>33</v>
      </c>
      <c r="T2538">
        <f>_xlfn.DAYS(Raw_data_US_healthcare[[#This Row],[Discharge Date]],Raw_data_US_healthcare[[#This Row],[Date of Admission]])</f>
        <v>2</v>
      </c>
    </row>
    <row r="2539" spans="1:20" x14ac:dyDescent="0.3">
      <c r="A2539" t="s">
        <v>26512</v>
      </c>
      <c r="B2539" t="s">
        <v>7329</v>
      </c>
      <c r="C2539">
        <v>36</v>
      </c>
      <c r="D2539" t="str">
        <f>IF(Raw_data_US_healthcare[[#This Row],[Age]]&lt;35,"Young",IF(Raw_data_US_healthcare[[#This Row],[Age]]&lt;60,"Middle","Senior"))</f>
        <v>Middle</v>
      </c>
      <c r="E2539" t="s">
        <v>26</v>
      </c>
      <c r="F2539" t="s">
        <v>62</v>
      </c>
      <c r="G2539" t="s">
        <v>62</v>
      </c>
      <c r="H2539" t="s">
        <v>26516</v>
      </c>
      <c r="I2539" s="2">
        <v>45061</v>
      </c>
      <c r="J2539" t="s">
        <v>7330</v>
      </c>
      <c r="K2539" t="s">
        <v>7331</v>
      </c>
      <c r="L2539" t="s">
        <v>56</v>
      </c>
      <c r="M2539">
        <v>8397.4483</v>
      </c>
      <c r="N2539">
        <v>190</v>
      </c>
      <c r="O2539" t="s">
        <v>39</v>
      </c>
      <c r="P2539" t="s">
        <v>39</v>
      </c>
      <c r="Q2539" s="2">
        <v>45077</v>
      </c>
      <c r="R2539" t="s">
        <v>32</v>
      </c>
      <c r="S2539" t="s">
        <v>24</v>
      </c>
      <c r="T2539">
        <f>_xlfn.DAYS(Raw_data_US_healthcare[[#This Row],[Discharge Date]],Raw_data_US_healthcare[[#This Row],[Date of Admission]])</f>
        <v>16</v>
      </c>
    </row>
    <row r="2540" spans="1:20" x14ac:dyDescent="0.3">
      <c r="A2540" t="s">
        <v>26512</v>
      </c>
      <c r="B2540" t="s">
        <v>2784</v>
      </c>
      <c r="C2540">
        <v>51</v>
      </c>
      <c r="D2540" t="str">
        <f>IF(Raw_data_US_healthcare[[#This Row],[Age]]&lt;35,"Young",IF(Raw_data_US_healthcare[[#This Row],[Age]]&lt;60,"Middle","Senior"))</f>
        <v>Middle</v>
      </c>
      <c r="E2540" t="s">
        <v>26</v>
      </c>
      <c r="F2540" t="s">
        <v>113</v>
      </c>
      <c r="G2540" t="s">
        <v>113</v>
      </c>
      <c r="H2540" t="s">
        <v>26516</v>
      </c>
      <c r="I2540" s="2">
        <v>43820</v>
      </c>
      <c r="J2540" t="s">
        <v>7332</v>
      </c>
      <c r="K2540" t="s">
        <v>7333</v>
      </c>
      <c r="L2540" t="s">
        <v>21</v>
      </c>
      <c r="M2540">
        <v>7942.2129999999997</v>
      </c>
      <c r="N2540">
        <v>315</v>
      </c>
      <c r="O2540" t="s">
        <v>39</v>
      </c>
      <c r="P2540" t="s">
        <v>39</v>
      </c>
      <c r="Q2540" s="2">
        <v>43840</v>
      </c>
      <c r="R2540" t="s">
        <v>48</v>
      </c>
      <c r="S2540" t="s">
        <v>45</v>
      </c>
      <c r="T2540">
        <f>_xlfn.DAYS(Raw_data_US_healthcare[[#This Row],[Discharge Date]],Raw_data_US_healthcare[[#This Row],[Date of Admission]])</f>
        <v>20</v>
      </c>
    </row>
    <row r="2541" spans="1:20" x14ac:dyDescent="0.3">
      <c r="A2541" t="s">
        <v>26512</v>
      </c>
      <c r="B2541" t="s">
        <v>7334</v>
      </c>
      <c r="C2541">
        <v>82</v>
      </c>
      <c r="D2541" t="str">
        <f>IF(Raw_data_US_healthcare[[#This Row],[Age]]&lt;35,"Young",IF(Raw_data_US_healthcare[[#This Row],[Age]]&lt;60,"Middle","Senior"))</f>
        <v>Senior</v>
      </c>
      <c r="E2541" t="s">
        <v>26</v>
      </c>
      <c r="F2541" t="s">
        <v>88</v>
      </c>
      <c r="G2541" t="s">
        <v>88</v>
      </c>
      <c r="H2541" t="s">
        <v>28</v>
      </c>
      <c r="I2541" s="2">
        <v>44311</v>
      </c>
      <c r="J2541" t="s">
        <v>7335</v>
      </c>
      <c r="K2541" t="s">
        <v>7336</v>
      </c>
      <c r="L2541" t="s">
        <v>21</v>
      </c>
      <c r="M2541">
        <v>26380.108400000001</v>
      </c>
      <c r="N2541">
        <v>179</v>
      </c>
      <c r="O2541" t="s">
        <v>43</v>
      </c>
      <c r="P2541" t="s">
        <v>43</v>
      </c>
      <c r="Q2541" s="2">
        <v>44326</v>
      </c>
      <c r="R2541" t="s">
        <v>32</v>
      </c>
      <c r="S2541" t="s">
        <v>45</v>
      </c>
      <c r="T2541">
        <f>_xlfn.DAYS(Raw_data_US_healthcare[[#This Row],[Discharge Date]],Raw_data_US_healthcare[[#This Row],[Date of Admission]])</f>
        <v>15</v>
      </c>
    </row>
    <row r="2542" spans="1:20" x14ac:dyDescent="0.3">
      <c r="A2542" t="s">
        <v>26512</v>
      </c>
      <c r="B2542" t="s">
        <v>7337</v>
      </c>
      <c r="C2542">
        <v>85</v>
      </c>
      <c r="D2542" t="str">
        <f>IF(Raw_data_US_healthcare[[#This Row],[Age]]&lt;35,"Young",IF(Raw_data_US_healthcare[[#This Row],[Age]]&lt;60,"Middle","Senior"))</f>
        <v>Senior</v>
      </c>
      <c r="E2542" t="s">
        <v>26</v>
      </c>
      <c r="F2542" t="s">
        <v>49</v>
      </c>
      <c r="G2542" t="s">
        <v>49</v>
      </c>
      <c r="H2542" t="s">
        <v>26516</v>
      </c>
      <c r="I2542" s="2">
        <v>43645</v>
      </c>
      <c r="J2542" t="s">
        <v>7338</v>
      </c>
      <c r="K2542" t="s">
        <v>7339</v>
      </c>
      <c r="L2542" t="s">
        <v>21</v>
      </c>
      <c r="M2542">
        <v>30957.653900000001</v>
      </c>
      <c r="N2542">
        <v>158</v>
      </c>
      <c r="O2542" t="s">
        <v>39</v>
      </c>
      <c r="P2542" t="s">
        <v>39</v>
      </c>
      <c r="Q2542" s="2">
        <v>43665</v>
      </c>
      <c r="R2542" t="s">
        <v>48</v>
      </c>
      <c r="S2542" t="s">
        <v>45</v>
      </c>
      <c r="T2542">
        <f>_xlfn.DAYS(Raw_data_US_healthcare[[#This Row],[Discharge Date]],Raw_data_US_healthcare[[#This Row],[Date of Admission]])</f>
        <v>20</v>
      </c>
    </row>
    <row r="2543" spans="1:20" x14ac:dyDescent="0.3">
      <c r="A2543" t="s">
        <v>26512</v>
      </c>
      <c r="B2543" t="s">
        <v>7340</v>
      </c>
      <c r="C2543">
        <v>76</v>
      </c>
      <c r="D2543" t="str">
        <f>IF(Raw_data_US_healthcare[[#This Row],[Age]]&lt;35,"Young",IF(Raw_data_US_healthcare[[#This Row],[Age]]&lt;60,"Middle","Senior"))</f>
        <v>Senior</v>
      </c>
      <c r="E2543" t="s">
        <v>26</v>
      </c>
      <c r="F2543" t="s">
        <v>49</v>
      </c>
      <c r="G2543" t="s">
        <v>49</v>
      </c>
      <c r="H2543" t="s">
        <v>26516</v>
      </c>
      <c r="I2543" s="2">
        <v>43875</v>
      </c>
      <c r="J2543" t="s">
        <v>4541</v>
      </c>
      <c r="K2543" t="s">
        <v>7341</v>
      </c>
      <c r="L2543" t="s">
        <v>52</v>
      </c>
      <c r="M2543">
        <v>5769.3576000000003</v>
      </c>
      <c r="N2543">
        <v>290</v>
      </c>
      <c r="O2543" t="s">
        <v>39</v>
      </c>
      <c r="P2543" t="s">
        <v>39</v>
      </c>
      <c r="Q2543" s="2">
        <v>43905</v>
      </c>
      <c r="R2543" t="s">
        <v>83</v>
      </c>
      <c r="S2543" t="s">
        <v>24</v>
      </c>
      <c r="T2543">
        <f>_xlfn.DAYS(Raw_data_US_healthcare[[#This Row],[Discharge Date]],Raw_data_US_healthcare[[#This Row],[Date of Admission]])</f>
        <v>30</v>
      </c>
    </row>
    <row r="2544" spans="1:20" x14ac:dyDescent="0.3">
      <c r="A2544" t="s">
        <v>26511</v>
      </c>
      <c r="B2544" t="s">
        <v>7342</v>
      </c>
      <c r="C2544">
        <v>44</v>
      </c>
      <c r="D2544" t="str">
        <f>IF(Raw_data_US_healthcare[[#This Row],[Age]]&lt;35,"Young",IF(Raw_data_US_healthcare[[#This Row],[Age]]&lt;60,"Middle","Senior"))</f>
        <v>Middle</v>
      </c>
      <c r="E2544" t="s">
        <v>16</v>
      </c>
      <c r="F2544" t="s">
        <v>35</v>
      </c>
      <c r="G2544" t="s">
        <v>35</v>
      </c>
      <c r="H2544" t="s">
        <v>26514</v>
      </c>
      <c r="I2544" s="2">
        <v>43882</v>
      </c>
      <c r="J2544" t="s">
        <v>7343</v>
      </c>
      <c r="K2544" t="s">
        <v>7344</v>
      </c>
      <c r="L2544" t="s">
        <v>52</v>
      </c>
      <c r="M2544">
        <v>38321.065300000002</v>
      </c>
      <c r="N2544">
        <v>389</v>
      </c>
      <c r="O2544" t="s">
        <v>22</v>
      </c>
      <c r="P2544" t="s">
        <v>22</v>
      </c>
      <c r="Q2544" s="2">
        <v>43904</v>
      </c>
      <c r="R2544" t="s">
        <v>23</v>
      </c>
      <c r="S2544" t="s">
        <v>24</v>
      </c>
      <c r="T2544">
        <f>_xlfn.DAYS(Raw_data_US_healthcare[[#This Row],[Discharge Date]],Raw_data_US_healthcare[[#This Row],[Date of Admission]])</f>
        <v>22</v>
      </c>
    </row>
    <row r="2545" spans="1:20" x14ac:dyDescent="0.3">
      <c r="A2545" t="s">
        <v>26511</v>
      </c>
      <c r="B2545" t="s">
        <v>7345</v>
      </c>
      <c r="C2545">
        <v>53</v>
      </c>
      <c r="D2545" t="str">
        <f>IF(Raw_data_US_healthcare[[#This Row],[Age]]&lt;35,"Young",IF(Raw_data_US_healthcare[[#This Row],[Age]]&lt;60,"Middle","Senior"))</f>
        <v>Middle</v>
      </c>
      <c r="E2545" t="s">
        <v>16</v>
      </c>
      <c r="F2545" t="s">
        <v>62</v>
      </c>
      <c r="G2545" t="s">
        <v>62</v>
      </c>
      <c r="H2545" t="s">
        <v>26516</v>
      </c>
      <c r="I2545" s="2">
        <v>45060</v>
      </c>
      <c r="J2545" t="s">
        <v>7346</v>
      </c>
      <c r="K2545" t="s">
        <v>570</v>
      </c>
      <c r="L2545" t="s">
        <v>31</v>
      </c>
      <c r="M2545">
        <v>16798.1836</v>
      </c>
      <c r="N2545">
        <v>127</v>
      </c>
      <c r="O2545" t="s">
        <v>39</v>
      </c>
      <c r="P2545" t="s">
        <v>39</v>
      </c>
      <c r="Q2545" s="2">
        <v>45090</v>
      </c>
      <c r="R2545" t="s">
        <v>48</v>
      </c>
      <c r="S2545" t="s">
        <v>45</v>
      </c>
      <c r="T2545">
        <f>_xlfn.DAYS(Raw_data_US_healthcare[[#This Row],[Discharge Date]],Raw_data_US_healthcare[[#This Row],[Date of Admission]])</f>
        <v>30</v>
      </c>
    </row>
    <row r="2546" spans="1:20" x14ac:dyDescent="0.3">
      <c r="A2546" t="s">
        <v>26511</v>
      </c>
      <c r="B2546" t="s">
        <v>7347</v>
      </c>
      <c r="C2546">
        <v>54</v>
      </c>
      <c r="D2546" t="str">
        <f>IF(Raw_data_US_healthcare[[#This Row],[Age]]&lt;35,"Young",IF(Raw_data_US_healthcare[[#This Row],[Age]]&lt;60,"Middle","Senior"))</f>
        <v>Middle</v>
      </c>
      <c r="E2546" t="s">
        <v>16</v>
      </c>
      <c r="F2546" t="s">
        <v>49</v>
      </c>
      <c r="G2546" t="s">
        <v>49</v>
      </c>
      <c r="H2546" t="s">
        <v>69</v>
      </c>
      <c r="I2546" s="2">
        <v>45155</v>
      </c>
      <c r="J2546" t="s">
        <v>7348</v>
      </c>
      <c r="K2546" t="s">
        <v>7349</v>
      </c>
      <c r="L2546" t="s">
        <v>31</v>
      </c>
      <c r="M2546">
        <v>20993.650900000001</v>
      </c>
      <c r="N2546">
        <v>137</v>
      </c>
      <c r="O2546" t="s">
        <v>39</v>
      </c>
      <c r="P2546" t="s">
        <v>39</v>
      </c>
      <c r="Q2546" s="2">
        <v>45183</v>
      </c>
      <c r="R2546" t="s">
        <v>44</v>
      </c>
      <c r="S2546" t="s">
        <v>24</v>
      </c>
      <c r="T2546">
        <f>_xlfn.DAYS(Raw_data_US_healthcare[[#This Row],[Discharge Date]],Raw_data_US_healthcare[[#This Row],[Date of Admission]])</f>
        <v>28</v>
      </c>
    </row>
    <row r="2547" spans="1:20" x14ac:dyDescent="0.3">
      <c r="A2547" t="s">
        <v>26511</v>
      </c>
      <c r="B2547" t="s">
        <v>7350</v>
      </c>
      <c r="C2547">
        <v>83</v>
      </c>
      <c r="D2547" t="str">
        <f>IF(Raw_data_US_healthcare[[#This Row],[Age]]&lt;35,"Young",IF(Raw_data_US_healthcare[[#This Row],[Age]]&lt;60,"Middle","Senior"))</f>
        <v>Senior</v>
      </c>
      <c r="E2547" t="s">
        <v>16</v>
      </c>
      <c r="F2547" t="s">
        <v>62</v>
      </c>
      <c r="G2547" t="s">
        <v>62</v>
      </c>
      <c r="H2547" t="s">
        <v>28</v>
      </c>
      <c r="I2547" s="2">
        <v>44669</v>
      </c>
      <c r="J2547" t="s">
        <v>7351</v>
      </c>
      <c r="K2547" t="s">
        <v>7352</v>
      </c>
      <c r="L2547" t="s">
        <v>52</v>
      </c>
      <c r="M2547">
        <v>15145.7454</v>
      </c>
      <c r="N2547">
        <v>152</v>
      </c>
      <c r="O2547" t="s">
        <v>39</v>
      </c>
      <c r="P2547" t="s">
        <v>39</v>
      </c>
      <c r="Q2547" s="2">
        <v>44686</v>
      </c>
      <c r="R2547" t="s">
        <v>32</v>
      </c>
      <c r="S2547" t="s">
        <v>33</v>
      </c>
      <c r="T2547">
        <f>_xlfn.DAYS(Raw_data_US_healthcare[[#This Row],[Discharge Date]],Raw_data_US_healthcare[[#This Row],[Date of Admission]])</f>
        <v>17</v>
      </c>
    </row>
    <row r="2548" spans="1:20" x14ac:dyDescent="0.3">
      <c r="A2548" t="s">
        <v>26511</v>
      </c>
      <c r="B2548" t="s">
        <v>7353</v>
      </c>
      <c r="C2548">
        <v>82</v>
      </c>
      <c r="D2548" t="str">
        <f>IF(Raw_data_US_healthcare[[#This Row],[Age]]&lt;35,"Young",IF(Raw_data_US_healthcare[[#This Row],[Age]]&lt;60,"Middle","Senior"))</f>
        <v>Senior</v>
      </c>
      <c r="E2548" t="s">
        <v>16</v>
      </c>
      <c r="F2548" t="s">
        <v>27</v>
      </c>
      <c r="G2548" t="s">
        <v>27</v>
      </c>
      <c r="H2548" t="s">
        <v>69</v>
      </c>
      <c r="I2548" s="2">
        <v>43420</v>
      </c>
      <c r="J2548" t="s">
        <v>7354</v>
      </c>
      <c r="K2548" t="s">
        <v>7355</v>
      </c>
      <c r="L2548" t="s">
        <v>60</v>
      </c>
      <c r="M2548">
        <v>55988.324399999998</v>
      </c>
      <c r="N2548">
        <v>365</v>
      </c>
      <c r="O2548" t="s">
        <v>43</v>
      </c>
      <c r="P2548" t="s">
        <v>43</v>
      </c>
      <c r="Q2548" s="2">
        <v>43428</v>
      </c>
      <c r="R2548" t="s">
        <v>23</v>
      </c>
      <c r="S2548" t="s">
        <v>24</v>
      </c>
      <c r="T2548">
        <f>_xlfn.DAYS(Raw_data_US_healthcare[[#This Row],[Discharge Date]],Raw_data_US_healthcare[[#This Row],[Date of Admission]])</f>
        <v>8</v>
      </c>
    </row>
    <row r="2549" spans="1:20" x14ac:dyDescent="0.3">
      <c r="A2549" t="s">
        <v>26511</v>
      </c>
      <c r="B2549" t="s">
        <v>7356</v>
      </c>
      <c r="C2549">
        <v>79</v>
      </c>
      <c r="D2549" t="str">
        <f>IF(Raw_data_US_healthcare[[#This Row],[Age]]&lt;35,"Young",IF(Raw_data_US_healthcare[[#This Row],[Age]]&lt;60,"Middle","Senior"))</f>
        <v>Senior</v>
      </c>
      <c r="E2549" t="s">
        <v>16</v>
      </c>
      <c r="F2549" t="s">
        <v>62</v>
      </c>
      <c r="G2549" t="s">
        <v>62</v>
      </c>
      <c r="H2549" t="s">
        <v>36</v>
      </c>
      <c r="I2549" s="2">
        <v>44918</v>
      </c>
      <c r="J2549" t="s">
        <v>7357</v>
      </c>
      <c r="K2549" t="s">
        <v>7358</v>
      </c>
      <c r="L2549" t="s">
        <v>60</v>
      </c>
      <c r="M2549">
        <v>5259.3298999999997</v>
      </c>
      <c r="N2549">
        <v>397</v>
      </c>
      <c r="O2549" t="s">
        <v>39</v>
      </c>
      <c r="P2549" t="s">
        <v>39</v>
      </c>
      <c r="Q2549" s="2">
        <v>44922</v>
      </c>
      <c r="R2549" t="s">
        <v>32</v>
      </c>
      <c r="S2549" t="s">
        <v>45</v>
      </c>
      <c r="T2549">
        <f>_xlfn.DAYS(Raw_data_US_healthcare[[#This Row],[Discharge Date]],Raw_data_US_healthcare[[#This Row],[Date of Admission]])</f>
        <v>4</v>
      </c>
    </row>
    <row r="2550" spans="1:20" x14ac:dyDescent="0.3">
      <c r="A2550" t="s">
        <v>26512</v>
      </c>
      <c r="B2550" t="s">
        <v>7359</v>
      </c>
      <c r="C2550">
        <v>63</v>
      </c>
      <c r="D2550" t="str">
        <f>IF(Raw_data_US_healthcare[[#This Row],[Age]]&lt;35,"Young",IF(Raw_data_US_healthcare[[#This Row],[Age]]&lt;60,"Middle","Senior"))</f>
        <v>Senior</v>
      </c>
      <c r="E2550" t="s">
        <v>26</v>
      </c>
      <c r="F2550" t="s">
        <v>228</v>
      </c>
      <c r="G2550" t="s">
        <v>228</v>
      </c>
      <c r="H2550" t="s">
        <v>28</v>
      </c>
      <c r="I2550" s="2">
        <v>44529</v>
      </c>
      <c r="J2550" t="s">
        <v>7360</v>
      </c>
      <c r="K2550" t="s">
        <v>7361</v>
      </c>
      <c r="L2550" t="s">
        <v>21</v>
      </c>
      <c r="M2550">
        <v>25187.138200000001</v>
      </c>
      <c r="N2550">
        <v>491</v>
      </c>
      <c r="O2550" t="s">
        <v>43</v>
      </c>
      <c r="P2550" t="s">
        <v>43</v>
      </c>
      <c r="Q2550" s="2">
        <v>44545</v>
      </c>
      <c r="R2550" t="s">
        <v>32</v>
      </c>
      <c r="S2550" t="s">
        <v>45</v>
      </c>
      <c r="T2550">
        <f>_xlfn.DAYS(Raw_data_US_healthcare[[#This Row],[Discharge Date]],Raw_data_US_healthcare[[#This Row],[Date of Admission]])</f>
        <v>16</v>
      </c>
    </row>
    <row r="2551" spans="1:20" x14ac:dyDescent="0.3">
      <c r="A2551" t="s">
        <v>26512</v>
      </c>
      <c r="B2551" t="s">
        <v>7362</v>
      </c>
      <c r="C2551">
        <v>18</v>
      </c>
      <c r="D2551" t="str">
        <f>IF(Raw_data_US_healthcare[[#This Row],[Age]]&lt;35,"Young",IF(Raw_data_US_healthcare[[#This Row],[Age]]&lt;60,"Middle","Senior"))</f>
        <v>Young</v>
      </c>
      <c r="E2551" t="s">
        <v>26</v>
      </c>
      <c r="F2551" t="s">
        <v>35</v>
      </c>
      <c r="G2551" t="s">
        <v>35</v>
      </c>
      <c r="H2551" t="s">
        <v>18</v>
      </c>
      <c r="I2551" s="2">
        <v>44229</v>
      </c>
      <c r="J2551" t="s">
        <v>7363</v>
      </c>
      <c r="K2551" t="s">
        <v>7364</v>
      </c>
      <c r="L2551" t="s">
        <v>31</v>
      </c>
      <c r="M2551">
        <v>3515.8285999999998</v>
      </c>
      <c r="N2551">
        <v>136</v>
      </c>
      <c r="O2551" t="s">
        <v>43</v>
      </c>
      <c r="P2551" t="s">
        <v>43</v>
      </c>
      <c r="Q2551" s="2">
        <v>44237</v>
      </c>
      <c r="R2551" t="s">
        <v>32</v>
      </c>
      <c r="S2551" t="s">
        <v>45</v>
      </c>
      <c r="T2551">
        <f>_xlfn.DAYS(Raw_data_US_healthcare[[#This Row],[Discharge Date]],Raw_data_US_healthcare[[#This Row],[Date of Admission]])</f>
        <v>8</v>
      </c>
    </row>
    <row r="2552" spans="1:20" x14ac:dyDescent="0.3">
      <c r="A2552" t="s">
        <v>26511</v>
      </c>
      <c r="B2552" t="s">
        <v>5905</v>
      </c>
      <c r="C2552">
        <v>38</v>
      </c>
      <c r="D2552" t="str">
        <f>IF(Raw_data_US_healthcare[[#This Row],[Age]]&lt;35,"Young",IF(Raw_data_US_healthcare[[#This Row],[Age]]&lt;60,"Middle","Senior"))</f>
        <v>Middle</v>
      </c>
      <c r="E2552" t="s">
        <v>16</v>
      </c>
      <c r="F2552" t="s">
        <v>49</v>
      </c>
      <c r="G2552" t="s">
        <v>49</v>
      </c>
      <c r="H2552" t="s">
        <v>36</v>
      </c>
      <c r="I2552" s="2">
        <v>43769</v>
      </c>
      <c r="J2552" t="s">
        <v>7365</v>
      </c>
      <c r="K2552" t="s">
        <v>7366</v>
      </c>
      <c r="L2552" t="s">
        <v>52</v>
      </c>
      <c r="M2552">
        <v>12293.5108</v>
      </c>
      <c r="N2552">
        <v>415</v>
      </c>
      <c r="O2552" t="s">
        <v>22</v>
      </c>
      <c r="P2552" t="s">
        <v>22</v>
      </c>
      <c r="Q2552" s="2">
        <v>43785</v>
      </c>
      <c r="R2552" t="s">
        <v>83</v>
      </c>
      <c r="S2552" t="s">
        <v>24</v>
      </c>
      <c r="T2552">
        <f>_xlfn.DAYS(Raw_data_US_healthcare[[#This Row],[Discharge Date]],Raw_data_US_healthcare[[#This Row],[Date of Admission]])</f>
        <v>16</v>
      </c>
    </row>
    <row r="2553" spans="1:20" x14ac:dyDescent="0.3">
      <c r="A2553" t="s">
        <v>26511</v>
      </c>
      <c r="B2553" t="s">
        <v>7367</v>
      </c>
      <c r="C2553">
        <v>40</v>
      </c>
      <c r="D2553" t="str">
        <f>IF(Raw_data_US_healthcare[[#This Row],[Age]]&lt;35,"Young",IF(Raw_data_US_healthcare[[#This Row],[Age]]&lt;60,"Middle","Senior"))</f>
        <v>Middle</v>
      </c>
      <c r="E2553" t="s">
        <v>16</v>
      </c>
      <c r="F2553" t="s">
        <v>113</v>
      </c>
      <c r="G2553" t="s">
        <v>113</v>
      </c>
      <c r="H2553" t="s">
        <v>36</v>
      </c>
      <c r="I2553" s="2">
        <v>44361</v>
      </c>
      <c r="J2553" t="s">
        <v>7368</v>
      </c>
      <c r="K2553" t="s">
        <v>7369</v>
      </c>
      <c r="L2553" t="s">
        <v>21</v>
      </c>
      <c r="M2553">
        <v>8364.8094000000001</v>
      </c>
      <c r="N2553">
        <v>307</v>
      </c>
      <c r="O2553" t="s">
        <v>22</v>
      </c>
      <c r="P2553" t="s">
        <v>22</v>
      </c>
      <c r="Q2553" s="2">
        <v>44381</v>
      </c>
      <c r="R2553" t="s">
        <v>48</v>
      </c>
      <c r="S2553" t="s">
        <v>45</v>
      </c>
      <c r="T2553">
        <f>_xlfn.DAYS(Raw_data_US_healthcare[[#This Row],[Discharge Date]],Raw_data_US_healthcare[[#This Row],[Date of Admission]])</f>
        <v>20</v>
      </c>
    </row>
    <row r="2554" spans="1:20" x14ac:dyDescent="0.3">
      <c r="A2554" t="s">
        <v>26512</v>
      </c>
      <c r="B2554" t="s">
        <v>7370</v>
      </c>
      <c r="C2554">
        <v>21</v>
      </c>
      <c r="D2554" t="str">
        <f>IF(Raw_data_US_healthcare[[#This Row],[Age]]&lt;35,"Young",IF(Raw_data_US_healthcare[[#This Row],[Age]]&lt;60,"Middle","Senior"))</f>
        <v>Young</v>
      </c>
      <c r="E2554" t="s">
        <v>26</v>
      </c>
      <c r="F2554" t="s">
        <v>49</v>
      </c>
      <c r="G2554" t="s">
        <v>49</v>
      </c>
      <c r="H2554" t="s">
        <v>18</v>
      </c>
      <c r="I2554" s="2">
        <v>44355</v>
      </c>
      <c r="J2554" t="s">
        <v>7371</v>
      </c>
      <c r="K2554" t="s">
        <v>7372</v>
      </c>
      <c r="L2554" t="s">
        <v>31</v>
      </c>
      <c r="M2554">
        <v>21434.367200000001</v>
      </c>
      <c r="N2554">
        <v>481</v>
      </c>
      <c r="O2554" t="s">
        <v>43</v>
      </c>
      <c r="P2554" t="s">
        <v>43</v>
      </c>
      <c r="Q2554" s="2">
        <v>44378</v>
      </c>
      <c r="R2554" t="s">
        <v>23</v>
      </c>
      <c r="S2554" t="s">
        <v>24</v>
      </c>
      <c r="T2554">
        <f>_xlfn.DAYS(Raw_data_US_healthcare[[#This Row],[Discharge Date]],Raw_data_US_healthcare[[#This Row],[Date of Admission]])</f>
        <v>23</v>
      </c>
    </row>
    <row r="2555" spans="1:20" x14ac:dyDescent="0.3">
      <c r="A2555" t="s">
        <v>26512</v>
      </c>
      <c r="B2555" t="s">
        <v>7373</v>
      </c>
      <c r="C2555">
        <v>83</v>
      </c>
      <c r="D2555" t="str">
        <f>IF(Raw_data_US_healthcare[[#This Row],[Age]]&lt;35,"Young",IF(Raw_data_US_healthcare[[#This Row],[Age]]&lt;60,"Middle","Senior"))</f>
        <v>Senior</v>
      </c>
      <c r="E2555" t="s">
        <v>26</v>
      </c>
      <c r="F2555" t="s">
        <v>88</v>
      </c>
      <c r="G2555" t="s">
        <v>88</v>
      </c>
      <c r="H2555" t="s">
        <v>28</v>
      </c>
      <c r="I2555" s="2">
        <v>43848</v>
      </c>
      <c r="J2555" t="s">
        <v>7374</v>
      </c>
      <c r="K2555" t="s">
        <v>7375</v>
      </c>
      <c r="L2555" t="s">
        <v>60</v>
      </c>
      <c r="M2555">
        <v>14858.027</v>
      </c>
      <c r="N2555">
        <v>134</v>
      </c>
      <c r="O2555" t="s">
        <v>43</v>
      </c>
      <c r="P2555" t="s">
        <v>43</v>
      </c>
      <c r="Q2555" s="2">
        <v>43877</v>
      </c>
      <c r="R2555" t="s">
        <v>32</v>
      </c>
      <c r="S2555" t="s">
        <v>45</v>
      </c>
      <c r="T2555">
        <f>_xlfn.DAYS(Raw_data_US_healthcare[[#This Row],[Discharge Date]],Raw_data_US_healthcare[[#This Row],[Date of Admission]])</f>
        <v>29</v>
      </c>
    </row>
    <row r="2556" spans="1:20" x14ac:dyDescent="0.3">
      <c r="A2556" t="s">
        <v>26512</v>
      </c>
      <c r="B2556" t="s">
        <v>7376</v>
      </c>
      <c r="C2556">
        <v>25</v>
      </c>
      <c r="D2556" t="str">
        <f>IF(Raw_data_US_healthcare[[#This Row],[Age]]&lt;35,"Young",IF(Raw_data_US_healthcare[[#This Row],[Age]]&lt;60,"Middle","Senior"))</f>
        <v>Young</v>
      </c>
      <c r="E2556" t="s">
        <v>26</v>
      </c>
      <c r="F2556" t="s">
        <v>62</v>
      </c>
      <c r="G2556" t="s">
        <v>62</v>
      </c>
      <c r="H2556" t="s">
        <v>18</v>
      </c>
      <c r="I2556" s="2">
        <v>44686</v>
      </c>
      <c r="J2556" t="s">
        <v>7377</v>
      </c>
      <c r="K2556" t="s">
        <v>7378</v>
      </c>
      <c r="L2556" t="s">
        <v>52</v>
      </c>
      <c r="M2556">
        <v>29173.118399999999</v>
      </c>
      <c r="N2556">
        <v>314</v>
      </c>
      <c r="O2556" t="s">
        <v>43</v>
      </c>
      <c r="P2556" t="s">
        <v>43</v>
      </c>
      <c r="Q2556" s="2">
        <v>44690</v>
      </c>
      <c r="R2556" t="s">
        <v>48</v>
      </c>
      <c r="S2556" t="s">
        <v>24</v>
      </c>
      <c r="T2556">
        <f>_xlfn.DAYS(Raw_data_US_healthcare[[#This Row],[Discharge Date]],Raw_data_US_healthcare[[#This Row],[Date of Admission]])</f>
        <v>4</v>
      </c>
    </row>
    <row r="2557" spans="1:20" x14ac:dyDescent="0.3">
      <c r="A2557" t="s">
        <v>26511</v>
      </c>
      <c r="B2557" t="s">
        <v>7379</v>
      </c>
      <c r="C2557">
        <v>69</v>
      </c>
      <c r="D2557" t="str">
        <f>IF(Raw_data_US_healthcare[[#This Row],[Age]]&lt;35,"Young",IF(Raw_data_US_healthcare[[#This Row],[Age]]&lt;60,"Middle","Senior"))</f>
        <v>Senior</v>
      </c>
      <c r="E2557" t="s">
        <v>16</v>
      </c>
      <c r="F2557" t="s">
        <v>62</v>
      </c>
      <c r="G2557" t="s">
        <v>62</v>
      </c>
      <c r="H2557" t="s">
        <v>28</v>
      </c>
      <c r="I2557" s="2">
        <v>44208</v>
      </c>
      <c r="J2557" t="s">
        <v>7380</v>
      </c>
      <c r="K2557" t="s">
        <v>7381</v>
      </c>
      <c r="L2557" t="s">
        <v>60</v>
      </c>
      <c r="M2557">
        <v>38182.28</v>
      </c>
      <c r="N2557">
        <v>176</v>
      </c>
      <c r="O2557" t="s">
        <v>43</v>
      </c>
      <c r="P2557" t="s">
        <v>43</v>
      </c>
      <c r="Q2557" s="2">
        <v>44210</v>
      </c>
      <c r="R2557" t="s">
        <v>44</v>
      </c>
      <c r="S2557" t="s">
        <v>33</v>
      </c>
      <c r="T2557">
        <f>_xlfn.DAYS(Raw_data_US_healthcare[[#This Row],[Discharge Date]],Raw_data_US_healthcare[[#This Row],[Date of Admission]])</f>
        <v>2</v>
      </c>
    </row>
    <row r="2558" spans="1:20" x14ac:dyDescent="0.3">
      <c r="A2558" t="s">
        <v>26511</v>
      </c>
      <c r="B2558" t="s">
        <v>7382</v>
      </c>
      <c r="C2558">
        <v>65</v>
      </c>
      <c r="D2558" t="str">
        <f>IF(Raw_data_US_healthcare[[#This Row],[Age]]&lt;35,"Young",IF(Raw_data_US_healthcare[[#This Row],[Age]]&lt;60,"Middle","Senior"))</f>
        <v>Senior</v>
      </c>
      <c r="E2558" t="s">
        <v>16</v>
      </c>
      <c r="F2558" t="s">
        <v>17</v>
      </c>
      <c r="G2558" t="s">
        <v>17</v>
      </c>
      <c r="H2558" t="s">
        <v>69</v>
      </c>
      <c r="I2558" s="2">
        <v>43449</v>
      </c>
      <c r="J2558" t="s">
        <v>7383</v>
      </c>
      <c r="K2558" t="s">
        <v>7384</v>
      </c>
      <c r="L2558" t="s">
        <v>52</v>
      </c>
      <c r="M2558">
        <v>34420.560700000002</v>
      </c>
      <c r="N2558">
        <v>356</v>
      </c>
      <c r="O2558" t="s">
        <v>39</v>
      </c>
      <c r="P2558" t="s">
        <v>39</v>
      </c>
      <c r="Q2558" s="2">
        <v>43464</v>
      </c>
      <c r="R2558" t="s">
        <v>48</v>
      </c>
      <c r="S2558" t="s">
        <v>33</v>
      </c>
      <c r="T2558">
        <f>_xlfn.DAYS(Raw_data_US_healthcare[[#This Row],[Discharge Date]],Raw_data_US_healthcare[[#This Row],[Date of Admission]])</f>
        <v>15</v>
      </c>
    </row>
    <row r="2559" spans="1:20" x14ac:dyDescent="0.3">
      <c r="A2559" t="s">
        <v>26512</v>
      </c>
      <c r="B2559" t="s">
        <v>7385</v>
      </c>
      <c r="C2559">
        <v>79</v>
      </c>
      <c r="D2559" t="str">
        <f>IF(Raw_data_US_healthcare[[#This Row],[Age]]&lt;35,"Young",IF(Raw_data_US_healthcare[[#This Row],[Age]]&lt;60,"Middle","Senior"))</f>
        <v>Senior</v>
      </c>
      <c r="E2559" t="s">
        <v>26</v>
      </c>
      <c r="F2559" t="s">
        <v>62</v>
      </c>
      <c r="G2559" t="s">
        <v>62</v>
      </c>
      <c r="H2559" t="s">
        <v>18</v>
      </c>
      <c r="I2559" s="2">
        <v>45013</v>
      </c>
      <c r="J2559" t="s">
        <v>7386</v>
      </c>
      <c r="K2559" t="s">
        <v>7387</v>
      </c>
      <c r="L2559" t="s">
        <v>60</v>
      </c>
      <c r="M2559">
        <v>2790.2887000000001</v>
      </c>
      <c r="N2559">
        <v>228</v>
      </c>
      <c r="O2559" t="s">
        <v>43</v>
      </c>
      <c r="P2559" t="s">
        <v>43</v>
      </c>
      <c r="Q2559" s="2">
        <v>45015</v>
      </c>
      <c r="R2559" t="s">
        <v>44</v>
      </c>
      <c r="S2559" t="s">
        <v>45</v>
      </c>
      <c r="T2559">
        <f>_xlfn.DAYS(Raw_data_US_healthcare[[#This Row],[Discharge Date]],Raw_data_US_healthcare[[#This Row],[Date of Admission]])</f>
        <v>2</v>
      </c>
    </row>
    <row r="2560" spans="1:20" x14ac:dyDescent="0.3">
      <c r="A2560" t="s">
        <v>26512</v>
      </c>
      <c r="B2560" t="s">
        <v>7388</v>
      </c>
      <c r="C2560">
        <v>64</v>
      </c>
      <c r="D2560" t="str">
        <f>IF(Raw_data_US_healthcare[[#This Row],[Age]]&lt;35,"Young",IF(Raw_data_US_healthcare[[#This Row],[Age]]&lt;60,"Middle","Senior"))</f>
        <v>Senior</v>
      </c>
      <c r="E2560" t="s">
        <v>26</v>
      </c>
      <c r="F2560" t="s">
        <v>35</v>
      </c>
      <c r="G2560" t="s">
        <v>35</v>
      </c>
      <c r="H2560" t="s">
        <v>26514</v>
      </c>
      <c r="I2560" s="2">
        <v>43699</v>
      </c>
      <c r="J2560" t="s">
        <v>7389</v>
      </c>
      <c r="K2560" t="s">
        <v>7390</v>
      </c>
      <c r="L2560" t="s">
        <v>21</v>
      </c>
      <c r="M2560">
        <v>8719.1036000000004</v>
      </c>
      <c r="N2560">
        <v>226</v>
      </c>
      <c r="O2560" t="s">
        <v>22</v>
      </c>
      <c r="P2560" t="s">
        <v>22</v>
      </c>
      <c r="Q2560" s="2">
        <v>43710</v>
      </c>
      <c r="R2560" t="s">
        <v>48</v>
      </c>
      <c r="S2560" t="s">
        <v>45</v>
      </c>
      <c r="T2560">
        <f>_xlfn.DAYS(Raw_data_US_healthcare[[#This Row],[Discharge Date]],Raw_data_US_healthcare[[#This Row],[Date of Admission]])</f>
        <v>11</v>
      </c>
    </row>
    <row r="2561" spans="1:20" x14ac:dyDescent="0.3">
      <c r="A2561" t="s">
        <v>26512</v>
      </c>
      <c r="B2561" t="s">
        <v>7391</v>
      </c>
      <c r="C2561">
        <v>31</v>
      </c>
      <c r="D2561" t="str">
        <f>IF(Raw_data_US_healthcare[[#This Row],[Age]]&lt;35,"Young",IF(Raw_data_US_healthcare[[#This Row],[Age]]&lt;60,"Middle","Senior"))</f>
        <v>Young</v>
      </c>
      <c r="E2561" t="s">
        <v>26</v>
      </c>
      <c r="F2561" t="s">
        <v>113</v>
      </c>
      <c r="G2561" t="s">
        <v>113</v>
      </c>
      <c r="H2561" t="s">
        <v>18</v>
      </c>
      <c r="I2561" s="2">
        <v>43577</v>
      </c>
      <c r="J2561" t="s">
        <v>7392</v>
      </c>
      <c r="K2561" t="s">
        <v>7393</v>
      </c>
      <c r="L2561" t="s">
        <v>31</v>
      </c>
      <c r="M2561">
        <v>29311.598000000002</v>
      </c>
      <c r="N2561">
        <v>280</v>
      </c>
      <c r="O2561" t="s">
        <v>43</v>
      </c>
      <c r="P2561" t="s">
        <v>43</v>
      </c>
      <c r="Q2561" s="2">
        <v>43601</v>
      </c>
      <c r="R2561" t="s">
        <v>48</v>
      </c>
      <c r="S2561" t="s">
        <v>24</v>
      </c>
      <c r="T2561">
        <f>_xlfn.DAYS(Raw_data_US_healthcare[[#This Row],[Discharge Date]],Raw_data_US_healthcare[[#This Row],[Date of Admission]])</f>
        <v>24</v>
      </c>
    </row>
    <row r="2562" spans="1:20" x14ac:dyDescent="0.3">
      <c r="A2562" t="s">
        <v>26512</v>
      </c>
      <c r="B2562" t="s">
        <v>7394</v>
      </c>
      <c r="C2562">
        <v>32</v>
      </c>
      <c r="D2562" t="str">
        <f>IF(Raw_data_US_healthcare[[#This Row],[Age]]&lt;35,"Young",IF(Raw_data_US_healthcare[[#This Row],[Age]]&lt;60,"Middle","Senior"))</f>
        <v>Young</v>
      </c>
      <c r="E2562" t="s">
        <v>26</v>
      </c>
      <c r="F2562" t="s">
        <v>62</v>
      </c>
      <c r="G2562" t="s">
        <v>62</v>
      </c>
      <c r="H2562" t="s">
        <v>26514</v>
      </c>
      <c r="I2562" s="2">
        <v>43804</v>
      </c>
      <c r="J2562" t="s">
        <v>7395</v>
      </c>
      <c r="K2562" t="s">
        <v>7396</v>
      </c>
      <c r="L2562" t="s">
        <v>56</v>
      </c>
      <c r="M2562">
        <v>8751.4071999999996</v>
      </c>
      <c r="N2562">
        <v>142</v>
      </c>
      <c r="O2562" t="s">
        <v>43</v>
      </c>
      <c r="P2562" t="s">
        <v>43</v>
      </c>
      <c r="Q2562" s="2">
        <v>43808</v>
      </c>
      <c r="R2562" t="s">
        <v>23</v>
      </c>
      <c r="S2562" t="s">
        <v>45</v>
      </c>
      <c r="T2562">
        <f>_xlfn.DAYS(Raw_data_US_healthcare[[#This Row],[Discharge Date]],Raw_data_US_healthcare[[#This Row],[Date of Admission]])</f>
        <v>4</v>
      </c>
    </row>
    <row r="2563" spans="1:20" x14ac:dyDescent="0.3">
      <c r="A2563" t="s">
        <v>26512</v>
      </c>
      <c r="B2563" t="s">
        <v>7397</v>
      </c>
      <c r="C2563">
        <v>22</v>
      </c>
      <c r="D2563" t="str">
        <f>IF(Raw_data_US_healthcare[[#This Row],[Age]]&lt;35,"Young",IF(Raw_data_US_healthcare[[#This Row],[Age]]&lt;60,"Middle","Senior"))</f>
        <v>Young</v>
      </c>
      <c r="E2563" t="s">
        <v>26</v>
      </c>
      <c r="F2563" t="s">
        <v>49</v>
      </c>
      <c r="G2563" t="s">
        <v>49</v>
      </c>
      <c r="H2563" t="s">
        <v>26516</v>
      </c>
      <c r="I2563" s="2">
        <v>45219</v>
      </c>
      <c r="J2563" t="s">
        <v>2609</v>
      </c>
      <c r="K2563" t="s">
        <v>7398</v>
      </c>
      <c r="L2563" t="s">
        <v>60</v>
      </c>
      <c r="M2563">
        <v>3862.0502000000001</v>
      </c>
      <c r="N2563">
        <v>129</v>
      </c>
      <c r="O2563" t="s">
        <v>43</v>
      </c>
      <c r="P2563" t="s">
        <v>43</v>
      </c>
      <c r="Q2563" s="2">
        <v>45221</v>
      </c>
      <c r="R2563" t="s">
        <v>32</v>
      </c>
      <c r="S2563" t="s">
        <v>45</v>
      </c>
      <c r="T2563">
        <f>_xlfn.DAYS(Raw_data_US_healthcare[[#This Row],[Discharge Date]],Raw_data_US_healthcare[[#This Row],[Date of Admission]])</f>
        <v>2</v>
      </c>
    </row>
    <row r="2564" spans="1:20" x14ac:dyDescent="0.3">
      <c r="A2564" t="s">
        <v>26512</v>
      </c>
      <c r="B2564" t="s">
        <v>7399</v>
      </c>
      <c r="C2564">
        <v>41</v>
      </c>
      <c r="D2564" t="str">
        <f>IF(Raw_data_US_healthcare[[#This Row],[Age]]&lt;35,"Young",IF(Raw_data_US_healthcare[[#This Row],[Age]]&lt;60,"Middle","Senior"))</f>
        <v>Middle</v>
      </c>
      <c r="E2564" t="s">
        <v>26</v>
      </c>
      <c r="F2564" t="s">
        <v>35</v>
      </c>
      <c r="G2564" t="s">
        <v>35</v>
      </c>
      <c r="H2564" t="s">
        <v>26516</v>
      </c>
      <c r="I2564" s="2">
        <v>44454</v>
      </c>
      <c r="J2564" t="s">
        <v>7400</v>
      </c>
      <c r="K2564" t="s">
        <v>7401</v>
      </c>
      <c r="L2564" t="s">
        <v>52</v>
      </c>
      <c r="M2564">
        <v>15620.524100000001</v>
      </c>
      <c r="N2564">
        <v>294</v>
      </c>
      <c r="O2564" t="s">
        <v>43</v>
      </c>
      <c r="P2564" t="s">
        <v>43</v>
      </c>
      <c r="Q2564" s="2">
        <v>44474</v>
      </c>
      <c r="R2564" t="s">
        <v>32</v>
      </c>
      <c r="S2564" t="s">
        <v>33</v>
      </c>
      <c r="T2564">
        <f>_xlfn.DAYS(Raw_data_US_healthcare[[#This Row],[Discharge Date]],Raw_data_US_healthcare[[#This Row],[Date of Admission]])</f>
        <v>20</v>
      </c>
    </row>
    <row r="2565" spans="1:20" x14ac:dyDescent="0.3">
      <c r="A2565" t="s">
        <v>26511</v>
      </c>
      <c r="B2565" t="s">
        <v>7402</v>
      </c>
      <c r="C2565">
        <v>25</v>
      </c>
      <c r="D2565" t="str">
        <f>IF(Raw_data_US_healthcare[[#This Row],[Age]]&lt;35,"Young",IF(Raw_data_US_healthcare[[#This Row],[Age]]&lt;60,"Middle","Senior"))</f>
        <v>Young</v>
      </c>
      <c r="E2565" t="s">
        <v>16</v>
      </c>
      <c r="F2565" t="s">
        <v>88</v>
      </c>
      <c r="G2565" t="s">
        <v>88</v>
      </c>
      <c r="H2565" t="s">
        <v>28</v>
      </c>
      <c r="I2565" s="2">
        <v>44984</v>
      </c>
      <c r="J2565" t="s">
        <v>7403</v>
      </c>
      <c r="K2565" t="s">
        <v>7404</v>
      </c>
      <c r="L2565" t="s">
        <v>52</v>
      </c>
      <c r="M2565">
        <v>7878.5747000000001</v>
      </c>
      <c r="N2565">
        <v>272</v>
      </c>
      <c r="O2565" t="s">
        <v>43</v>
      </c>
      <c r="P2565" t="s">
        <v>43</v>
      </c>
      <c r="Q2565" s="2">
        <v>45010</v>
      </c>
      <c r="R2565" t="s">
        <v>48</v>
      </c>
      <c r="S2565" t="s">
        <v>24</v>
      </c>
      <c r="T2565">
        <f>_xlfn.DAYS(Raw_data_US_healthcare[[#This Row],[Discharge Date]],Raw_data_US_healthcare[[#This Row],[Date of Admission]])</f>
        <v>26</v>
      </c>
    </row>
    <row r="2566" spans="1:20" x14ac:dyDescent="0.3">
      <c r="A2566" t="s">
        <v>26511</v>
      </c>
      <c r="B2566" t="s">
        <v>7405</v>
      </c>
      <c r="C2566">
        <v>35</v>
      </c>
      <c r="D2566" t="str">
        <f>IF(Raw_data_US_healthcare[[#This Row],[Age]]&lt;35,"Young",IF(Raw_data_US_healthcare[[#This Row],[Age]]&lt;60,"Middle","Senior"))</f>
        <v>Middle</v>
      </c>
      <c r="E2566" t="s">
        <v>16</v>
      </c>
      <c r="F2566" t="s">
        <v>35</v>
      </c>
      <c r="G2566" t="s">
        <v>35</v>
      </c>
      <c r="H2566" t="s">
        <v>26516</v>
      </c>
      <c r="I2566" s="2">
        <v>44244</v>
      </c>
      <c r="J2566" t="s">
        <v>7406</v>
      </c>
      <c r="K2566" t="s">
        <v>7407</v>
      </c>
      <c r="L2566" t="s">
        <v>52</v>
      </c>
      <c r="M2566">
        <v>24166.190299999998</v>
      </c>
      <c r="N2566">
        <v>134</v>
      </c>
      <c r="O2566" t="s">
        <v>43</v>
      </c>
      <c r="P2566" t="s">
        <v>43</v>
      </c>
      <c r="Q2566" s="2">
        <v>44274</v>
      </c>
      <c r="R2566" t="s">
        <v>23</v>
      </c>
      <c r="S2566" t="s">
        <v>24</v>
      </c>
      <c r="T2566">
        <f>_xlfn.DAYS(Raw_data_US_healthcare[[#This Row],[Discharge Date]],Raw_data_US_healthcare[[#This Row],[Date of Admission]])</f>
        <v>30</v>
      </c>
    </row>
    <row r="2567" spans="1:20" x14ac:dyDescent="0.3">
      <c r="A2567" t="s">
        <v>26511</v>
      </c>
      <c r="B2567" t="s">
        <v>7408</v>
      </c>
      <c r="C2567">
        <v>21</v>
      </c>
      <c r="D2567" t="str">
        <f>IF(Raw_data_US_healthcare[[#This Row],[Age]]&lt;35,"Young",IF(Raw_data_US_healthcare[[#This Row],[Age]]&lt;60,"Middle","Senior"))</f>
        <v>Young</v>
      </c>
      <c r="E2567" t="s">
        <v>16</v>
      </c>
      <c r="F2567" t="s">
        <v>113</v>
      </c>
      <c r="G2567" t="s">
        <v>113</v>
      </c>
      <c r="H2567" t="s">
        <v>26516</v>
      </c>
      <c r="I2567" s="2">
        <v>44417</v>
      </c>
      <c r="J2567" t="s">
        <v>7409</v>
      </c>
      <c r="K2567" t="s">
        <v>7410</v>
      </c>
      <c r="L2567" t="s">
        <v>60</v>
      </c>
      <c r="M2567">
        <v>28357.203600000001</v>
      </c>
      <c r="N2567">
        <v>416</v>
      </c>
      <c r="O2567" t="s">
        <v>43</v>
      </c>
      <c r="P2567" t="s">
        <v>43</v>
      </c>
      <c r="Q2567" s="2">
        <v>44432</v>
      </c>
      <c r="R2567" t="s">
        <v>48</v>
      </c>
      <c r="S2567" t="s">
        <v>45</v>
      </c>
      <c r="T2567">
        <f>_xlfn.DAYS(Raw_data_US_healthcare[[#This Row],[Discharge Date]],Raw_data_US_healthcare[[#This Row],[Date of Admission]])</f>
        <v>15</v>
      </c>
    </row>
    <row r="2568" spans="1:20" x14ac:dyDescent="0.3">
      <c r="A2568" t="s">
        <v>26511</v>
      </c>
      <c r="B2568" t="s">
        <v>7411</v>
      </c>
      <c r="C2568">
        <v>64</v>
      </c>
      <c r="D2568" t="str">
        <f>IF(Raw_data_US_healthcare[[#This Row],[Age]]&lt;35,"Young",IF(Raw_data_US_healthcare[[#This Row],[Age]]&lt;60,"Middle","Senior"))</f>
        <v>Senior</v>
      </c>
      <c r="E2568" t="s">
        <v>16</v>
      </c>
      <c r="F2568" t="s">
        <v>62</v>
      </c>
      <c r="G2568" t="s">
        <v>62</v>
      </c>
      <c r="H2568" t="s">
        <v>36</v>
      </c>
      <c r="I2568" s="2">
        <v>45225</v>
      </c>
      <c r="J2568" t="s">
        <v>7412</v>
      </c>
      <c r="K2568" t="s">
        <v>7413</v>
      </c>
      <c r="L2568" t="s">
        <v>31</v>
      </c>
      <c r="M2568">
        <v>10780.6731</v>
      </c>
      <c r="N2568">
        <v>486</v>
      </c>
      <c r="O2568" t="s">
        <v>22</v>
      </c>
      <c r="P2568" t="s">
        <v>22</v>
      </c>
      <c r="Q2568" s="2">
        <v>45240</v>
      </c>
      <c r="R2568" t="s">
        <v>44</v>
      </c>
      <c r="S2568" t="s">
        <v>33</v>
      </c>
      <c r="T2568">
        <f>_xlfn.DAYS(Raw_data_US_healthcare[[#This Row],[Discharge Date]],Raw_data_US_healthcare[[#This Row],[Date of Admission]])</f>
        <v>15</v>
      </c>
    </row>
    <row r="2569" spans="1:20" x14ac:dyDescent="0.3">
      <c r="A2569" t="s">
        <v>26511</v>
      </c>
      <c r="B2569" t="s">
        <v>7414</v>
      </c>
      <c r="C2569">
        <v>54</v>
      </c>
      <c r="D2569" t="str">
        <f>IF(Raw_data_US_healthcare[[#This Row],[Age]]&lt;35,"Young",IF(Raw_data_US_healthcare[[#This Row],[Age]]&lt;60,"Middle","Senior"))</f>
        <v>Middle</v>
      </c>
      <c r="E2569" t="s">
        <v>16</v>
      </c>
      <c r="F2569" t="s">
        <v>17</v>
      </c>
      <c r="G2569" t="s">
        <v>17</v>
      </c>
      <c r="H2569" t="s">
        <v>69</v>
      </c>
      <c r="I2569" s="2">
        <v>44660</v>
      </c>
      <c r="J2569" t="s">
        <v>7415</v>
      </c>
      <c r="K2569" t="s">
        <v>7416</v>
      </c>
      <c r="L2569" t="s">
        <v>60</v>
      </c>
      <c r="M2569">
        <v>30318.992200000001</v>
      </c>
      <c r="N2569">
        <v>212</v>
      </c>
      <c r="O2569" t="s">
        <v>22</v>
      </c>
      <c r="P2569" t="s">
        <v>22</v>
      </c>
      <c r="Q2569" s="2">
        <v>44670</v>
      </c>
      <c r="R2569" t="s">
        <v>23</v>
      </c>
      <c r="S2569" t="s">
        <v>33</v>
      </c>
      <c r="T2569">
        <f>_xlfn.DAYS(Raw_data_US_healthcare[[#This Row],[Discharge Date]],Raw_data_US_healthcare[[#This Row],[Date of Admission]])</f>
        <v>10</v>
      </c>
    </row>
    <row r="2570" spans="1:20" x14ac:dyDescent="0.3">
      <c r="A2570" t="s">
        <v>26511</v>
      </c>
      <c r="B2570" t="s">
        <v>7417</v>
      </c>
      <c r="C2570">
        <v>39</v>
      </c>
      <c r="D2570" t="str">
        <f>IF(Raw_data_US_healthcare[[#This Row],[Age]]&lt;35,"Young",IF(Raw_data_US_healthcare[[#This Row],[Age]]&lt;60,"Middle","Senior"))</f>
        <v>Middle</v>
      </c>
      <c r="E2570" t="s">
        <v>16</v>
      </c>
      <c r="F2570" t="s">
        <v>88</v>
      </c>
      <c r="G2570" t="s">
        <v>88</v>
      </c>
      <c r="H2570" t="s">
        <v>26514</v>
      </c>
      <c r="I2570" s="2">
        <v>44906</v>
      </c>
      <c r="J2570" t="s">
        <v>7418</v>
      </c>
      <c r="K2570" t="s">
        <v>7419</v>
      </c>
      <c r="L2570" t="s">
        <v>60</v>
      </c>
      <c r="M2570">
        <v>13402.6106</v>
      </c>
      <c r="N2570">
        <v>158</v>
      </c>
      <c r="O2570" t="s">
        <v>22</v>
      </c>
      <c r="P2570" t="s">
        <v>22</v>
      </c>
      <c r="Q2570" s="2">
        <v>44919</v>
      </c>
      <c r="R2570" t="s">
        <v>32</v>
      </c>
      <c r="S2570" t="s">
        <v>33</v>
      </c>
      <c r="T2570">
        <f>_xlfn.DAYS(Raw_data_US_healthcare[[#This Row],[Discharge Date]],Raw_data_US_healthcare[[#This Row],[Date of Admission]])</f>
        <v>13</v>
      </c>
    </row>
    <row r="2571" spans="1:20" x14ac:dyDescent="0.3">
      <c r="A2571" t="s">
        <v>26512</v>
      </c>
      <c r="B2571" t="s">
        <v>7420</v>
      </c>
      <c r="C2571">
        <v>32</v>
      </c>
      <c r="D2571" t="str">
        <f>IF(Raw_data_US_healthcare[[#This Row],[Age]]&lt;35,"Young",IF(Raw_data_US_healthcare[[#This Row],[Age]]&lt;60,"Middle","Senior"))</f>
        <v>Young</v>
      </c>
      <c r="E2571" t="s">
        <v>26</v>
      </c>
      <c r="F2571" t="s">
        <v>228</v>
      </c>
      <c r="G2571" t="s">
        <v>228</v>
      </c>
      <c r="H2571" t="s">
        <v>18</v>
      </c>
      <c r="I2571" s="2">
        <v>44210</v>
      </c>
      <c r="J2571" t="s">
        <v>7421</v>
      </c>
      <c r="K2571" t="s">
        <v>7422</v>
      </c>
      <c r="L2571" t="s">
        <v>56</v>
      </c>
      <c r="M2571">
        <v>33172.021500000003</v>
      </c>
      <c r="N2571">
        <v>366</v>
      </c>
      <c r="O2571" t="s">
        <v>39</v>
      </c>
      <c r="P2571" t="s">
        <v>39</v>
      </c>
      <c r="Q2571" s="2">
        <v>44239</v>
      </c>
      <c r="R2571" t="s">
        <v>23</v>
      </c>
      <c r="S2571" t="s">
        <v>45</v>
      </c>
      <c r="T2571">
        <f>_xlfn.DAYS(Raw_data_US_healthcare[[#This Row],[Discharge Date]],Raw_data_US_healthcare[[#This Row],[Date of Admission]])</f>
        <v>29</v>
      </c>
    </row>
    <row r="2572" spans="1:20" x14ac:dyDescent="0.3">
      <c r="A2572" t="s">
        <v>26511</v>
      </c>
      <c r="B2572" t="s">
        <v>7423</v>
      </c>
      <c r="C2572">
        <v>36</v>
      </c>
      <c r="D2572" t="str">
        <f>IF(Raw_data_US_healthcare[[#This Row],[Age]]&lt;35,"Young",IF(Raw_data_US_healthcare[[#This Row],[Age]]&lt;60,"Middle","Senior"))</f>
        <v>Middle</v>
      </c>
      <c r="E2572" t="s">
        <v>16</v>
      </c>
      <c r="F2572" t="s">
        <v>49</v>
      </c>
      <c r="G2572" t="s">
        <v>49</v>
      </c>
      <c r="H2572" t="s">
        <v>26516</v>
      </c>
      <c r="I2572" s="2">
        <v>44844</v>
      </c>
      <c r="J2572" t="s">
        <v>7424</v>
      </c>
      <c r="K2572" t="s">
        <v>7425</v>
      </c>
      <c r="L2572" t="s">
        <v>21</v>
      </c>
      <c r="M2572">
        <v>25964.867600000001</v>
      </c>
      <c r="N2572">
        <v>113</v>
      </c>
      <c r="O2572" t="s">
        <v>43</v>
      </c>
      <c r="P2572" t="s">
        <v>43</v>
      </c>
      <c r="Q2572" s="2">
        <v>44865</v>
      </c>
      <c r="R2572" t="s">
        <v>48</v>
      </c>
      <c r="S2572" t="s">
        <v>33</v>
      </c>
      <c r="T2572">
        <f>_xlfn.DAYS(Raw_data_US_healthcare[[#This Row],[Discharge Date]],Raw_data_US_healthcare[[#This Row],[Date of Admission]])</f>
        <v>21</v>
      </c>
    </row>
    <row r="2573" spans="1:20" x14ac:dyDescent="0.3">
      <c r="A2573" t="s">
        <v>26512</v>
      </c>
      <c r="B2573" t="s">
        <v>26543</v>
      </c>
      <c r="C2573">
        <v>67</v>
      </c>
      <c r="D2573" t="str">
        <f>IF(Raw_data_US_healthcare[[#This Row],[Age]]&lt;35,"Young",IF(Raw_data_US_healthcare[[#This Row],[Age]]&lt;60,"Middle","Senior"))</f>
        <v>Senior</v>
      </c>
      <c r="E2573" t="s">
        <v>26</v>
      </c>
      <c r="F2573" t="s">
        <v>35</v>
      </c>
      <c r="G2573" t="s">
        <v>35</v>
      </c>
      <c r="H2573" t="s">
        <v>69</v>
      </c>
      <c r="I2573" s="2">
        <v>43916</v>
      </c>
      <c r="J2573" t="s">
        <v>7426</v>
      </c>
      <c r="K2573" t="s">
        <v>7427</v>
      </c>
      <c r="L2573" t="s">
        <v>60</v>
      </c>
      <c r="M2573">
        <v>31976.1636</v>
      </c>
      <c r="N2573">
        <v>466</v>
      </c>
      <c r="O2573" t="s">
        <v>39</v>
      </c>
      <c r="P2573" t="s">
        <v>39</v>
      </c>
      <c r="Q2573" s="2">
        <v>43926</v>
      </c>
      <c r="R2573" t="s">
        <v>32</v>
      </c>
      <c r="S2573" t="s">
        <v>45</v>
      </c>
      <c r="T2573">
        <f>_xlfn.DAYS(Raw_data_US_healthcare[[#This Row],[Discharge Date]],Raw_data_US_healthcare[[#This Row],[Date of Admission]])</f>
        <v>10</v>
      </c>
    </row>
    <row r="2574" spans="1:20" x14ac:dyDescent="0.3">
      <c r="A2574" t="s">
        <v>26511</v>
      </c>
      <c r="B2574" t="s">
        <v>7428</v>
      </c>
      <c r="C2574">
        <v>60</v>
      </c>
      <c r="D2574" t="str">
        <f>IF(Raw_data_US_healthcare[[#This Row],[Age]]&lt;35,"Young",IF(Raw_data_US_healthcare[[#This Row],[Age]]&lt;60,"Middle","Senior"))</f>
        <v>Senior</v>
      </c>
      <c r="E2574" t="s">
        <v>16</v>
      </c>
      <c r="F2574" t="s">
        <v>88</v>
      </c>
      <c r="G2574" t="s">
        <v>88</v>
      </c>
      <c r="H2574" t="s">
        <v>18</v>
      </c>
      <c r="I2574" s="2">
        <v>45140</v>
      </c>
      <c r="J2574" t="s">
        <v>7429</v>
      </c>
      <c r="K2574" t="s">
        <v>7430</v>
      </c>
      <c r="L2574" t="s">
        <v>52</v>
      </c>
      <c r="M2574">
        <v>29149.5311</v>
      </c>
      <c r="N2574">
        <v>354</v>
      </c>
      <c r="O2574" t="s">
        <v>43</v>
      </c>
      <c r="P2574" t="s">
        <v>43</v>
      </c>
      <c r="Q2574" s="2">
        <v>45162</v>
      </c>
      <c r="R2574" t="s">
        <v>23</v>
      </c>
      <c r="S2574" t="s">
        <v>33</v>
      </c>
      <c r="T2574">
        <f>_xlfn.DAYS(Raw_data_US_healthcare[[#This Row],[Discharge Date]],Raw_data_US_healthcare[[#This Row],[Date of Admission]])</f>
        <v>22</v>
      </c>
    </row>
    <row r="2575" spans="1:20" x14ac:dyDescent="0.3">
      <c r="A2575" t="s">
        <v>26512</v>
      </c>
      <c r="B2575" t="s">
        <v>7431</v>
      </c>
      <c r="C2575">
        <v>41</v>
      </c>
      <c r="D2575" t="str">
        <f>IF(Raw_data_US_healthcare[[#This Row],[Age]]&lt;35,"Young",IF(Raw_data_US_healthcare[[#This Row],[Age]]&lt;60,"Middle","Senior"))</f>
        <v>Middle</v>
      </c>
      <c r="E2575" t="s">
        <v>26</v>
      </c>
      <c r="F2575" t="s">
        <v>113</v>
      </c>
      <c r="G2575" t="s">
        <v>113</v>
      </c>
      <c r="H2575" t="s">
        <v>26516</v>
      </c>
      <c r="I2575" s="2">
        <v>44660</v>
      </c>
      <c r="J2575" t="s">
        <v>7432</v>
      </c>
      <c r="K2575" t="s">
        <v>7433</v>
      </c>
      <c r="L2575" t="s">
        <v>52</v>
      </c>
      <c r="M2575">
        <v>19801.310300000001</v>
      </c>
      <c r="N2575">
        <v>422</v>
      </c>
      <c r="O2575" t="s">
        <v>39</v>
      </c>
      <c r="P2575" t="s">
        <v>39</v>
      </c>
      <c r="Q2575" s="2">
        <v>44672</v>
      </c>
      <c r="R2575" t="s">
        <v>83</v>
      </c>
      <c r="S2575" t="s">
        <v>33</v>
      </c>
      <c r="T2575">
        <f>_xlfn.DAYS(Raw_data_US_healthcare[[#This Row],[Discharge Date]],Raw_data_US_healthcare[[#This Row],[Date of Admission]])</f>
        <v>12</v>
      </c>
    </row>
    <row r="2576" spans="1:20" x14ac:dyDescent="0.3">
      <c r="A2576" t="s">
        <v>26512</v>
      </c>
      <c r="B2576" t="s">
        <v>7434</v>
      </c>
      <c r="C2576">
        <v>67</v>
      </c>
      <c r="D2576" t="str">
        <f>IF(Raw_data_US_healthcare[[#This Row],[Age]]&lt;35,"Young",IF(Raw_data_US_healthcare[[#This Row],[Age]]&lt;60,"Middle","Senior"))</f>
        <v>Senior</v>
      </c>
      <c r="E2576" t="s">
        <v>26</v>
      </c>
      <c r="F2576" t="s">
        <v>49</v>
      </c>
      <c r="G2576" t="s">
        <v>49</v>
      </c>
      <c r="H2576" t="s">
        <v>36</v>
      </c>
      <c r="I2576" s="2">
        <v>44268</v>
      </c>
      <c r="J2576" t="s">
        <v>7435</v>
      </c>
      <c r="K2576" t="s">
        <v>7436</v>
      </c>
      <c r="L2576" t="s">
        <v>31</v>
      </c>
      <c r="M2576">
        <v>5267.6453000000001</v>
      </c>
      <c r="N2576">
        <v>326</v>
      </c>
      <c r="O2576" t="s">
        <v>39</v>
      </c>
      <c r="P2576" t="s">
        <v>39</v>
      </c>
      <c r="Q2576" s="2">
        <v>44296</v>
      </c>
      <c r="R2576" t="s">
        <v>44</v>
      </c>
      <c r="S2576" t="s">
        <v>45</v>
      </c>
      <c r="T2576">
        <f>_xlfn.DAYS(Raw_data_US_healthcare[[#This Row],[Discharge Date]],Raw_data_US_healthcare[[#This Row],[Date of Admission]])</f>
        <v>28</v>
      </c>
    </row>
    <row r="2577" spans="1:20" x14ac:dyDescent="0.3">
      <c r="A2577" t="s">
        <v>26512</v>
      </c>
      <c r="B2577" t="s">
        <v>7437</v>
      </c>
      <c r="C2577">
        <v>63</v>
      </c>
      <c r="D2577" t="str">
        <f>IF(Raw_data_US_healthcare[[#This Row],[Age]]&lt;35,"Young",IF(Raw_data_US_healthcare[[#This Row],[Age]]&lt;60,"Middle","Senior"))</f>
        <v>Senior</v>
      </c>
      <c r="E2577" t="s">
        <v>26</v>
      </c>
      <c r="F2577" t="s">
        <v>17</v>
      </c>
      <c r="G2577" t="s">
        <v>17</v>
      </c>
      <c r="H2577" t="s">
        <v>26516</v>
      </c>
      <c r="I2577" s="2">
        <v>43830</v>
      </c>
      <c r="J2577" t="s">
        <v>7438</v>
      </c>
      <c r="K2577" t="s">
        <v>426</v>
      </c>
      <c r="L2577" t="s">
        <v>56</v>
      </c>
      <c r="M2577">
        <v>15939.6741</v>
      </c>
      <c r="N2577">
        <v>181</v>
      </c>
      <c r="O2577" t="s">
        <v>43</v>
      </c>
      <c r="P2577" t="s">
        <v>43</v>
      </c>
      <c r="Q2577" s="2">
        <v>43835</v>
      </c>
      <c r="R2577" t="s">
        <v>48</v>
      </c>
      <c r="S2577" t="s">
        <v>24</v>
      </c>
      <c r="T2577">
        <f>_xlfn.DAYS(Raw_data_US_healthcare[[#This Row],[Discharge Date]],Raw_data_US_healthcare[[#This Row],[Date of Admission]])</f>
        <v>5</v>
      </c>
    </row>
    <row r="2578" spans="1:20" x14ac:dyDescent="0.3">
      <c r="A2578" t="s">
        <v>26512</v>
      </c>
      <c r="B2578" t="s">
        <v>7439</v>
      </c>
      <c r="C2578">
        <v>23</v>
      </c>
      <c r="D2578" t="str">
        <f>IF(Raw_data_US_healthcare[[#This Row],[Age]]&lt;35,"Young",IF(Raw_data_US_healthcare[[#This Row],[Age]]&lt;60,"Middle","Senior"))</f>
        <v>Young</v>
      </c>
      <c r="E2578" t="s">
        <v>26</v>
      </c>
      <c r="F2578" t="s">
        <v>49</v>
      </c>
      <c r="G2578" t="s">
        <v>49</v>
      </c>
      <c r="H2578" t="s">
        <v>26516</v>
      </c>
      <c r="I2578" s="2">
        <v>44283</v>
      </c>
      <c r="J2578" t="s">
        <v>7440</v>
      </c>
      <c r="K2578" t="s">
        <v>7441</v>
      </c>
      <c r="L2578" t="s">
        <v>52</v>
      </c>
      <c r="M2578">
        <v>25490.225200000001</v>
      </c>
      <c r="N2578">
        <v>429</v>
      </c>
      <c r="O2578" t="s">
        <v>39</v>
      </c>
      <c r="P2578" t="s">
        <v>39</v>
      </c>
      <c r="Q2578" s="2">
        <v>44298</v>
      </c>
      <c r="R2578" t="s">
        <v>44</v>
      </c>
      <c r="S2578" t="s">
        <v>45</v>
      </c>
      <c r="T2578">
        <f>_xlfn.DAYS(Raw_data_US_healthcare[[#This Row],[Discharge Date]],Raw_data_US_healthcare[[#This Row],[Date of Admission]])</f>
        <v>15</v>
      </c>
    </row>
    <row r="2579" spans="1:20" x14ac:dyDescent="0.3">
      <c r="A2579" t="s">
        <v>26511</v>
      </c>
      <c r="B2579" t="s">
        <v>7442</v>
      </c>
      <c r="C2579">
        <v>65</v>
      </c>
      <c r="D2579" t="str">
        <f>IF(Raw_data_US_healthcare[[#This Row],[Age]]&lt;35,"Young",IF(Raw_data_US_healthcare[[#This Row],[Age]]&lt;60,"Middle","Senior"))</f>
        <v>Senior</v>
      </c>
      <c r="E2579" t="s">
        <v>16</v>
      </c>
      <c r="F2579" t="s">
        <v>17</v>
      </c>
      <c r="G2579" t="s">
        <v>17</v>
      </c>
      <c r="H2579" t="s">
        <v>18</v>
      </c>
      <c r="I2579" s="2">
        <v>43963</v>
      </c>
      <c r="J2579" t="s">
        <v>7443</v>
      </c>
      <c r="K2579" t="s">
        <v>7444</v>
      </c>
      <c r="L2579" t="s">
        <v>21</v>
      </c>
      <c r="M2579">
        <v>43604.6751</v>
      </c>
      <c r="N2579">
        <v>119</v>
      </c>
      <c r="O2579" t="s">
        <v>39</v>
      </c>
      <c r="P2579" t="s">
        <v>39</v>
      </c>
      <c r="Q2579" s="2">
        <v>43985</v>
      </c>
      <c r="R2579" t="s">
        <v>83</v>
      </c>
      <c r="S2579" t="s">
        <v>24</v>
      </c>
      <c r="T2579">
        <f>_xlfn.DAYS(Raw_data_US_healthcare[[#This Row],[Discharge Date]],Raw_data_US_healthcare[[#This Row],[Date of Admission]])</f>
        <v>22</v>
      </c>
    </row>
    <row r="2580" spans="1:20" x14ac:dyDescent="0.3">
      <c r="A2580" t="s">
        <v>26512</v>
      </c>
      <c r="B2580" t="s">
        <v>7445</v>
      </c>
      <c r="C2580">
        <v>22</v>
      </c>
      <c r="D2580" t="str">
        <f>IF(Raw_data_US_healthcare[[#This Row],[Age]]&lt;35,"Young",IF(Raw_data_US_healthcare[[#This Row],[Age]]&lt;60,"Middle","Senior"))</f>
        <v>Young</v>
      </c>
      <c r="E2580" t="s">
        <v>26</v>
      </c>
      <c r="F2580" t="s">
        <v>113</v>
      </c>
      <c r="G2580" t="s">
        <v>113</v>
      </c>
      <c r="H2580" t="s">
        <v>18</v>
      </c>
      <c r="I2580" s="2">
        <v>43519</v>
      </c>
      <c r="J2580" t="s">
        <v>7446</v>
      </c>
      <c r="K2580" t="s">
        <v>7447</v>
      </c>
      <c r="L2580" t="s">
        <v>60</v>
      </c>
      <c r="M2580">
        <v>20269.077700000002</v>
      </c>
      <c r="N2580">
        <v>177</v>
      </c>
      <c r="O2580" t="s">
        <v>39</v>
      </c>
      <c r="P2580" t="s">
        <v>39</v>
      </c>
      <c r="Q2580" s="2">
        <v>43529</v>
      </c>
      <c r="R2580" t="s">
        <v>83</v>
      </c>
      <c r="S2580" t="s">
        <v>24</v>
      </c>
      <c r="T2580">
        <f>_xlfn.DAYS(Raw_data_US_healthcare[[#This Row],[Discharge Date]],Raw_data_US_healthcare[[#This Row],[Date of Admission]])</f>
        <v>10</v>
      </c>
    </row>
    <row r="2581" spans="1:20" x14ac:dyDescent="0.3">
      <c r="A2581" t="s">
        <v>26512</v>
      </c>
      <c r="B2581" t="s">
        <v>7448</v>
      </c>
      <c r="C2581">
        <v>39</v>
      </c>
      <c r="D2581" t="str">
        <f>IF(Raw_data_US_healthcare[[#This Row],[Age]]&lt;35,"Young",IF(Raw_data_US_healthcare[[#This Row],[Age]]&lt;60,"Middle","Senior"))</f>
        <v>Middle</v>
      </c>
      <c r="E2581" t="s">
        <v>26</v>
      </c>
      <c r="F2581" t="s">
        <v>228</v>
      </c>
      <c r="G2581" t="s">
        <v>228</v>
      </c>
      <c r="H2581" t="s">
        <v>26516</v>
      </c>
      <c r="I2581" s="2">
        <v>43503</v>
      </c>
      <c r="J2581" t="s">
        <v>7449</v>
      </c>
      <c r="K2581" t="s">
        <v>7450</v>
      </c>
      <c r="L2581" t="s">
        <v>21</v>
      </c>
      <c r="M2581">
        <v>16058.372600000001</v>
      </c>
      <c r="N2581">
        <v>272</v>
      </c>
      <c r="O2581" t="s">
        <v>43</v>
      </c>
      <c r="P2581" t="s">
        <v>43</v>
      </c>
      <c r="Q2581" s="2">
        <v>43527</v>
      </c>
      <c r="R2581" t="s">
        <v>23</v>
      </c>
      <c r="S2581" t="s">
        <v>33</v>
      </c>
      <c r="T2581">
        <f>_xlfn.DAYS(Raw_data_US_healthcare[[#This Row],[Discharge Date]],Raw_data_US_healthcare[[#This Row],[Date of Admission]])</f>
        <v>24</v>
      </c>
    </row>
    <row r="2582" spans="1:20" x14ac:dyDescent="0.3">
      <c r="A2582" t="s">
        <v>26512</v>
      </c>
      <c r="B2582" t="s">
        <v>7451</v>
      </c>
      <c r="C2582">
        <v>34</v>
      </c>
      <c r="D2582" t="str">
        <f>IF(Raw_data_US_healthcare[[#This Row],[Age]]&lt;35,"Young",IF(Raw_data_US_healthcare[[#This Row],[Age]]&lt;60,"Middle","Senior"))</f>
        <v>Young</v>
      </c>
      <c r="E2582" t="s">
        <v>26</v>
      </c>
      <c r="F2582" t="s">
        <v>62</v>
      </c>
      <c r="G2582" t="s">
        <v>62</v>
      </c>
      <c r="H2582" t="s">
        <v>28</v>
      </c>
      <c r="I2582" s="2">
        <v>44887</v>
      </c>
      <c r="J2582" t="s">
        <v>7452</v>
      </c>
      <c r="K2582" t="s">
        <v>3232</v>
      </c>
      <c r="L2582" t="s">
        <v>60</v>
      </c>
      <c r="M2582">
        <v>39755.323900000003</v>
      </c>
      <c r="N2582">
        <v>479</v>
      </c>
      <c r="O2582" t="s">
        <v>43</v>
      </c>
      <c r="P2582" t="s">
        <v>43</v>
      </c>
      <c r="Q2582" s="2">
        <v>44907</v>
      </c>
      <c r="R2582" t="s">
        <v>23</v>
      </c>
      <c r="S2582" t="s">
        <v>33</v>
      </c>
      <c r="T2582">
        <f>_xlfn.DAYS(Raw_data_US_healthcare[[#This Row],[Discharge Date]],Raw_data_US_healthcare[[#This Row],[Date of Admission]])</f>
        <v>20</v>
      </c>
    </row>
    <row r="2583" spans="1:20" x14ac:dyDescent="0.3">
      <c r="A2583" t="s">
        <v>26511</v>
      </c>
      <c r="B2583" t="s">
        <v>7453</v>
      </c>
      <c r="C2583">
        <v>57</v>
      </c>
      <c r="D2583" t="str">
        <f>IF(Raw_data_US_healthcare[[#This Row],[Age]]&lt;35,"Young",IF(Raw_data_US_healthcare[[#This Row],[Age]]&lt;60,"Middle","Senior"))</f>
        <v>Middle</v>
      </c>
      <c r="E2583" t="s">
        <v>16</v>
      </c>
      <c r="F2583" t="s">
        <v>88</v>
      </c>
      <c r="G2583" t="s">
        <v>88</v>
      </c>
      <c r="H2583" t="s">
        <v>18</v>
      </c>
      <c r="I2583" s="2">
        <v>43844</v>
      </c>
      <c r="J2583" t="s">
        <v>7454</v>
      </c>
      <c r="K2583" t="s">
        <v>7455</v>
      </c>
      <c r="L2583" t="s">
        <v>52</v>
      </c>
      <c r="M2583">
        <v>41113.716</v>
      </c>
      <c r="N2583">
        <v>170</v>
      </c>
      <c r="O2583" t="s">
        <v>43</v>
      </c>
      <c r="P2583" t="s">
        <v>43</v>
      </c>
      <c r="Q2583" s="2">
        <v>43867</v>
      </c>
      <c r="R2583" t="s">
        <v>32</v>
      </c>
      <c r="S2583" t="s">
        <v>24</v>
      </c>
      <c r="T2583">
        <f>_xlfn.DAYS(Raw_data_US_healthcare[[#This Row],[Discharge Date]],Raw_data_US_healthcare[[#This Row],[Date of Admission]])</f>
        <v>23</v>
      </c>
    </row>
    <row r="2584" spans="1:20" x14ac:dyDescent="0.3">
      <c r="A2584" t="s">
        <v>26512</v>
      </c>
      <c r="B2584" t="s">
        <v>7456</v>
      </c>
      <c r="C2584">
        <v>43</v>
      </c>
      <c r="D2584" t="str">
        <f>IF(Raw_data_US_healthcare[[#This Row],[Age]]&lt;35,"Young",IF(Raw_data_US_healthcare[[#This Row],[Age]]&lt;60,"Middle","Senior"))</f>
        <v>Middle</v>
      </c>
      <c r="E2584" t="s">
        <v>26</v>
      </c>
      <c r="F2584" t="s">
        <v>113</v>
      </c>
      <c r="G2584" t="s">
        <v>113</v>
      </c>
      <c r="H2584" t="s">
        <v>26516</v>
      </c>
      <c r="I2584" s="2">
        <v>43924</v>
      </c>
      <c r="J2584" t="s">
        <v>7457</v>
      </c>
      <c r="K2584" t="s">
        <v>7458</v>
      </c>
      <c r="L2584" t="s">
        <v>21</v>
      </c>
      <c r="M2584">
        <v>32112.243200000001</v>
      </c>
      <c r="N2584">
        <v>266</v>
      </c>
      <c r="O2584" t="s">
        <v>43</v>
      </c>
      <c r="P2584" t="s">
        <v>43</v>
      </c>
      <c r="Q2584" s="2">
        <v>43936</v>
      </c>
      <c r="R2584" t="s">
        <v>48</v>
      </c>
      <c r="S2584" t="s">
        <v>45</v>
      </c>
      <c r="T2584">
        <f>_xlfn.DAYS(Raw_data_US_healthcare[[#This Row],[Discharge Date]],Raw_data_US_healthcare[[#This Row],[Date of Admission]])</f>
        <v>12</v>
      </c>
    </row>
    <row r="2585" spans="1:20" x14ac:dyDescent="0.3">
      <c r="A2585" t="s">
        <v>26511</v>
      </c>
      <c r="B2585" t="s">
        <v>7459</v>
      </c>
      <c r="C2585">
        <v>66</v>
      </c>
      <c r="D2585" t="str">
        <f>IF(Raw_data_US_healthcare[[#This Row],[Age]]&lt;35,"Young",IF(Raw_data_US_healthcare[[#This Row],[Age]]&lt;60,"Middle","Senior"))</f>
        <v>Senior</v>
      </c>
      <c r="E2585" t="s">
        <v>16</v>
      </c>
      <c r="F2585" t="s">
        <v>62</v>
      </c>
      <c r="G2585" t="s">
        <v>62</v>
      </c>
      <c r="H2585" t="s">
        <v>26516</v>
      </c>
      <c r="I2585" s="2">
        <v>44750</v>
      </c>
      <c r="J2585" t="s">
        <v>7460</v>
      </c>
      <c r="K2585" t="s">
        <v>7461</v>
      </c>
      <c r="L2585" t="s">
        <v>31</v>
      </c>
      <c r="M2585">
        <v>12742.3568</v>
      </c>
      <c r="N2585">
        <v>342</v>
      </c>
      <c r="O2585" t="s">
        <v>39</v>
      </c>
      <c r="P2585" t="s">
        <v>39</v>
      </c>
      <c r="Q2585" s="2">
        <v>44767</v>
      </c>
      <c r="R2585" t="s">
        <v>32</v>
      </c>
      <c r="S2585" t="s">
        <v>45</v>
      </c>
      <c r="T2585">
        <f>_xlfn.DAYS(Raw_data_US_healthcare[[#This Row],[Discharge Date]],Raw_data_US_healthcare[[#This Row],[Date of Admission]])</f>
        <v>17</v>
      </c>
    </row>
    <row r="2586" spans="1:20" x14ac:dyDescent="0.3">
      <c r="A2586" t="s">
        <v>26511</v>
      </c>
      <c r="B2586" t="s">
        <v>7462</v>
      </c>
      <c r="C2586">
        <v>27</v>
      </c>
      <c r="D2586" t="str">
        <f>IF(Raw_data_US_healthcare[[#This Row],[Age]]&lt;35,"Young",IF(Raw_data_US_healthcare[[#This Row],[Age]]&lt;60,"Middle","Senior"))</f>
        <v>Young</v>
      </c>
      <c r="E2586" t="s">
        <v>16</v>
      </c>
      <c r="F2586" t="s">
        <v>228</v>
      </c>
      <c r="G2586" t="s">
        <v>228</v>
      </c>
      <c r="H2586" t="s">
        <v>28</v>
      </c>
      <c r="I2586" s="2">
        <v>43936</v>
      </c>
      <c r="J2586" t="s">
        <v>7463</v>
      </c>
      <c r="K2586" t="s">
        <v>7464</v>
      </c>
      <c r="L2586" t="s">
        <v>31</v>
      </c>
      <c r="M2586">
        <v>2478.1077</v>
      </c>
      <c r="N2586">
        <v>371</v>
      </c>
      <c r="O2586" t="s">
        <v>43</v>
      </c>
      <c r="P2586" t="s">
        <v>43</v>
      </c>
      <c r="Q2586" s="2">
        <v>43959</v>
      </c>
      <c r="R2586" t="s">
        <v>48</v>
      </c>
      <c r="S2586" t="s">
        <v>45</v>
      </c>
      <c r="T2586">
        <f>_xlfn.DAYS(Raw_data_US_healthcare[[#This Row],[Discharge Date]],Raw_data_US_healthcare[[#This Row],[Date of Admission]])</f>
        <v>23</v>
      </c>
    </row>
    <row r="2587" spans="1:20" x14ac:dyDescent="0.3">
      <c r="A2587" t="s">
        <v>26512</v>
      </c>
      <c r="B2587" t="s">
        <v>7465</v>
      </c>
      <c r="C2587">
        <v>59</v>
      </c>
      <c r="D2587" t="str">
        <f>IF(Raw_data_US_healthcare[[#This Row],[Age]]&lt;35,"Young",IF(Raw_data_US_healthcare[[#This Row],[Age]]&lt;60,"Middle","Senior"))</f>
        <v>Middle</v>
      </c>
      <c r="E2587" t="s">
        <v>26</v>
      </c>
      <c r="F2587" t="s">
        <v>88</v>
      </c>
      <c r="G2587" t="s">
        <v>88</v>
      </c>
      <c r="H2587" t="s">
        <v>26516</v>
      </c>
      <c r="I2587" s="2">
        <v>44275</v>
      </c>
      <c r="J2587" t="s">
        <v>7466</v>
      </c>
      <c r="K2587" t="s">
        <v>7467</v>
      </c>
      <c r="L2587" t="s">
        <v>21</v>
      </c>
      <c r="M2587">
        <v>21203.302500000002</v>
      </c>
      <c r="N2587">
        <v>256</v>
      </c>
      <c r="O2587" t="s">
        <v>39</v>
      </c>
      <c r="P2587" t="s">
        <v>39</v>
      </c>
      <c r="Q2587" s="2">
        <v>44293</v>
      </c>
      <c r="R2587" t="s">
        <v>23</v>
      </c>
      <c r="S2587" t="s">
        <v>24</v>
      </c>
      <c r="T2587">
        <f>_xlfn.DAYS(Raw_data_US_healthcare[[#This Row],[Discharge Date]],Raw_data_US_healthcare[[#This Row],[Date of Admission]])</f>
        <v>18</v>
      </c>
    </row>
    <row r="2588" spans="1:20" x14ac:dyDescent="0.3">
      <c r="A2588" t="s">
        <v>26511</v>
      </c>
      <c r="B2588" t="s">
        <v>7468</v>
      </c>
      <c r="C2588">
        <v>27</v>
      </c>
      <c r="D2588" t="str">
        <f>IF(Raw_data_US_healthcare[[#This Row],[Age]]&lt;35,"Young",IF(Raw_data_US_healthcare[[#This Row],[Age]]&lt;60,"Middle","Senior"))</f>
        <v>Young</v>
      </c>
      <c r="E2588" t="s">
        <v>16</v>
      </c>
      <c r="F2588" t="s">
        <v>88</v>
      </c>
      <c r="G2588" t="s">
        <v>88</v>
      </c>
      <c r="H2588" t="s">
        <v>26516</v>
      </c>
      <c r="I2588" s="2">
        <v>43822</v>
      </c>
      <c r="J2588" t="s">
        <v>7469</v>
      </c>
      <c r="K2588" t="s">
        <v>7470</v>
      </c>
      <c r="L2588" t="s">
        <v>52</v>
      </c>
      <c r="M2588">
        <v>8867.9717999999993</v>
      </c>
      <c r="N2588">
        <v>452</v>
      </c>
      <c r="O2588" t="s">
        <v>39</v>
      </c>
      <c r="P2588" t="s">
        <v>39</v>
      </c>
      <c r="Q2588" s="2">
        <v>43825</v>
      </c>
      <c r="R2588" t="s">
        <v>32</v>
      </c>
      <c r="S2588" t="s">
        <v>24</v>
      </c>
      <c r="T2588">
        <f>_xlfn.DAYS(Raw_data_US_healthcare[[#This Row],[Discharge Date]],Raw_data_US_healthcare[[#This Row],[Date of Admission]])</f>
        <v>3</v>
      </c>
    </row>
    <row r="2589" spans="1:20" x14ac:dyDescent="0.3">
      <c r="A2589" t="s">
        <v>26511</v>
      </c>
      <c r="B2589" t="s">
        <v>7471</v>
      </c>
      <c r="C2589">
        <v>65</v>
      </c>
      <c r="D2589" t="str">
        <f>IF(Raw_data_US_healthcare[[#This Row],[Age]]&lt;35,"Young",IF(Raw_data_US_healthcare[[#This Row],[Age]]&lt;60,"Middle","Senior"))</f>
        <v>Senior</v>
      </c>
      <c r="E2589" t="s">
        <v>16</v>
      </c>
      <c r="F2589" t="s">
        <v>49</v>
      </c>
      <c r="G2589" t="s">
        <v>49</v>
      </c>
      <c r="H2589" t="s">
        <v>26514</v>
      </c>
      <c r="I2589" s="2">
        <v>44688</v>
      </c>
      <c r="J2589" t="s">
        <v>5510</v>
      </c>
      <c r="K2589" t="s">
        <v>3193</v>
      </c>
      <c r="L2589" t="s">
        <v>21</v>
      </c>
      <c r="M2589">
        <v>8215.9446000000007</v>
      </c>
      <c r="N2589">
        <v>369</v>
      </c>
      <c r="O2589" t="s">
        <v>22</v>
      </c>
      <c r="P2589" t="s">
        <v>22</v>
      </c>
      <c r="Q2589" s="2">
        <v>44700</v>
      </c>
      <c r="R2589" t="s">
        <v>48</v>
      </c>
      <c r="S2589" t="s">
        <v>45</v>
      </c>
      <c r="T2589">
        <f>_xlfn.DAYS(Raw_data_US_healthcare[[#This Row],[Discharge Date]],Raw_data_US_healthcare[[#This Row],[Date of Admission]])</f>
        <v>12</v>
      </c>
    </row>
    <row r="2590" spans="1:20" x14ac:dyDescent="0.3">
      <c r="A2590" t="s">
        <v>26512</v>
      </c>
      <c r="B2590" t="s">
        <v>7472</v>
      </c>
      <c r="C2590">
        <v>59</v>
      </c>
      <c r="D2590" t="str">
        <f>IF(Raw_data_US_healthcare[[#This Row],[Age]]&lt;35,"Young",IF(Raw_data_US_healthcare[[#This Row],[Age]]&lt;60,"Middle","Senior"))</f>
        <v>Middle</v>
      </c>
      <c r="E2590" t="s">
        <v>26</v>
      </c>
      <c r="F2590" t="s">
        <v>113</v>
      </c>
      <c r="G2590" t="s">
        <v>113</v>
      </c>
      <c r="H2590" t="s">
        <v>26516</v>
      </c>
      <c r="I2590" s="2">
        <v>43555</v>
      </c>
      <c r="J2590" t="s">
        <v>7473</v>
      </c>
      <c r="K2590" t="s">
        <v>7474</v>
      </c>
      <c r="L2590" t="s">
        <v>21</v>
      </c>
      <c r="M2590">
        <v>3814.3692000000001</v>
      </c>
      <c r="N2590">
        <v>149</v>
      </c>
      <c r="O2590" t="s">
        <v>43</v>
      </c>
      <c r="P2590" t="s">
        <v>43</v>
      </c>
      <c r="Q2590" s="2">
        <v>43561</v>
      </c>
      <c r="R2590" t="s">
        <v>83</v>
      </c>
      <c r="S2590" t="s">
        <v>24</v>
      </c>
      <c r="T2590">
        <f>_xlfn.DAYS(Raw_data_US_healthcare[[#This Row],[Discharge Date]],Raw_data_US_healthcare[[#This Row],[Date of Admission]])</f>
        <v>6</v>
      </c>
    </row>
    <row r="2591" spans="1:20" x14ac:dyDescent="0.3">
      <c r="A2591" t="s">
        <v>26512</v>
      </c>
      <c r="B2591" t="s">
        <v>7192</v>
      </c>
      <c r="C2591">
        <v>39</v>
      </c>
      <c r="D2591" t="str">
        <f>IF(Raw_data_US_healthcare[[#This Row],[Age]]&lt;35,"Young",IF(Raw_data_US_healthcare[[#This Row],[Age]]&lt;60,"Middle","Senior"))</f>
        <v>Middle</v>
      </c>
      <c r="E2591" t="s">
        <v>26</v>
      </c>
      <c r="F2591" t="s">
        <v>113</v>
      </c>
      <c r="G2591" t="s">
        <v>113</v>
      </c>
      <c r="H2591" t="s">
        <v>26516</v>
      </c>
      <c r="I2591" s="2">
        <v>44817</v>
      </c>
      <c r="J2591" t="s">
        <v>7475</v>
      </c>
      <c r="K2591" t="s">
        <v>7476</v>
      </c>
      <c r="L2591" t="s">
        <v>56</v>
      </c>
      <c r="M2591">
        <v>16644.052199999998</v>
      </c>
      <c r="N2591">
        <v>376</v>
      </c>
      <c r="O2591" t="s">
        <v>43</v>
      </c>
      <c r="P2591" t="s">
        <v>43</v>
      </c>
      <c r="Q2591" s="2">
        <v>44820</v>
      </c>
      <c r="R2591" t="s">
        <v>23</v>
      </c>
      <c r="S2591" t="s">
        <v>24</v>
      </c>
      <c r="T2591">
        <f>_xlfn.DAYS(Raw_data_US_healthcare[[#This Row],[Discharge Date]],Raw_data_US_healthcare[[#This Row],[Date of Admission]])</f>
        <v>3</v>
      </c>
    </row>
    <row r="2592" spans="1:20" x14ac:dyDescent="0.3">
      <c r="A2592" t="s">
        <v>26512</v>
      </c>
      <c r="B2592" t="s">
        <v>7477</v>
      </c>
      <c r="C2592">
        <v>44</v>
      </c>
      <c r="D2592" t="str">
        <f>IF(Raw_data_US_healthcare[[#This Row],[Age]]&lt;35,"Young",IF(Raw_data_US_healthcare[[#This Row],[Age]]&lt;60,"Middle","Senior"))</f>
        <v>Middle</v>
      </c>
      <c r="E2592" t="s">
        <v>26</v>
      </c>
      <c r="F2592" t="s">
        <v>113</v>
      </c>
      <c r="G2592" t="s">
        <v>113</v>
      </c>
      <c r="H2592" t="s">
        <v>26514</v>
      </c>
      <c r="I2592" s="2">
        <v>43937</v>
      </c>
      <c r="J2592" t="s">
        <v>7478</v>
      </c>
      <c r="K2592" t="s">
        <v>7479</v>
      </c>
      <c r="L2592" t="s">
        <v>21</v>
      </c>
      <c r="M2592">
        <v>4164.5069000000003</v>
      </c>
      <c r="N2592">
        <v>209</v>
      </c>
      <c r="O2592" t="s">
        <v>39</v>
      </c>
      <c r="P2592" t="s">
        <v>39</v>
      </c>
      <c r="Q2592" s="2">
        <v>43965</v>
      </c>
      <c r="R2592" t="s">
        <v>44</v>
      </c>
      <c r="S2592" t="s">
        <v>33</v>
      </c>
      <c r="T2592">
        <f>_xlfn.DAYS(Raw_data_US_healthcare[[#This Row],[Discharge Date]],Raw_data_US_healthcare[[#This Row],[Date of Admission]])</f>
        <v>28</v>
      </c>
    </row>
    <row r="2593" spans="1:20" x14ac:dyDescent="0.3">
      <c r="A2593" t="s">
        <v>26512</v>
      </c>
      <c r="B2593" t="s">
        <v>7480</v>
      </c>
      <c r="C2593">
        <v>78</v>
      </c>
      <c r="D2593" t="str">
        <f>IF(Raw_data_US_healthcare[[#This Row],[Age]]&lt;35,"Young",IF(Raw_data_US_healthcare[[#This Row],[Age]]&lt;60,"Middle","Senior"))</f>
        <v>Senior</v>
      </c>
      <c r="E2593" t="s">
        <v>26</v>
      </c>
      <c r="F2593" t="s">
        <v>62</v>
      </c>
      <c r="G2593" t="s">
        <v>62</v>
      </c>
      <c r="H2593" t="s">
        <v>26514</v>
      </c>
      <c r="I2593" s="2">
        <v>44780</v>
      </c>
      <c r="J2593" t="s">
        <v>7481</v>
      </c>
      <c r="K2593" t="s">
        <v>7482</v>
      </c>
      <c r="L2593" t="s">
        <v>56</v>
      </c>
      <c r="M2593">
        <v>19724.955600000001</v>
      </c>
      <c r="N2593">
        <v>366</v>
      </c>
      <c r="O2593" t="s">
        <v>43</v>
      </c>
      <c r="P2593" t="s">
        <v>43</v>
      </c>
      <c r="Q2593" s="2">
        <v>44808</v>
      </c>
      <c r="R2593" t="s">
        <v>44</v>
      </c>
      <c r="S2593" t="s">
        <v>33</v>
      </c>
      <c r="T2593">
        <f>_xlfn.DAYS(Raw_data_US_healthcare[[#This Row],[Discharge Date]],Raw_data_US_healthcare[[#This Row],[Date of Admission]])</f>
        <v>28</v>
      </c>
    </row>
    <row r="2594" spans="1:20" x14ac:dyDescent="0.3">
      <c r="A2594" t="s">
        <v>26511</v>
      </c>
      <c r="B2594" t="s">
        <v>7483</v>
      </c>
      <c r="C2594">
        <v>58</v>
      </c>
      <c r="D2594" t="str">
        <f>IF(Raw_data_US_healthcare[[#This Row],[Age]]&lt;35,"Young",IF(Raw_data_US_healthcare[[#This Row],[Age]]&lt;60,"Middle","Senior"))</f>
        <v>Middle</v>
      </c>
      <c r="E2594" t="s">
        <v>16</v>
      </c>
      <c r="F2594" t="s">
        <v>17</v>
      </c>
      <c r="G2594" t="s">
        <v>17</v>
      </c>
      <c r="H2594" t="s">
        <v>26514</v>
      </c>
      <c r="I2594" s="2">
        <v>44227</v>
      </c>
      <c r="J2594" t="s">
        <v>7484</v>
      </c>
      <c r="K2594" t="s">
        <v>7485</v>
      </c>
      <c r="L2594" t="s">
        <v>31</v>
      </c>
      <c r="M2594">
        <v>4099.2191999999995</v>
      </c>
      <c r="N2594">
        <v>166</v>
      </c>
      <c r="O2594" t="s">
        <v>39</v>
      </c>
      <c r="P2594" t="s">
        <v>39</v>
      </c>
      <c r="Q2594" s="2">
        <v>44254</v>
      </c>
      <c r="R2594" t="s">
        <v>48</v>
      </c>
      <c r="S2594" t="s">
        <v>24</v>
      </c>
      <c r="T2594">
        <f>_xlfn.DAYS(Raw_data_US_healthcare[[#This Row],[Discharge Date]],Raw_data_US_healthcare[[#This Row],[Date of Admission]])</f>
        <v>27</v>
      </c>
    </row>
    <row r="2595" spans="1:20" x14ac:dyDescent="0.3">
      <c r="A2595" t="s">
        <v>26512</v>
      </c>
      <c r="B2595" t="s">
        <v>7486</v>
      </c>
      <c r="C2595">
        <v>78</v>
      </c>
      <c r="D2595" t="str">
        <f>IF(Raw_data_US_healthcare[[#This Row],[Age]]&lt;35,"Young",IF(Raw_data_US_healthcare[[#This Row],[Age]]&lt;60,"Middle","Senior"))</f>
        <v>Senior</v>
      </c>
      <c r="E2595" t="s">
        <v>26</v>
      </c>
      <c r="F2595" t="s">
        <v>49</v>
      </c>
      <c r="G2595" t="s">
        <v>49</v>
      </c>
      <c r="H2595" t="s">
        <v>26514</v>
      </c>
      <c r="I2595" s="2">
        <v>44346</v>
      </c>
      <c r="J2595" t="s">
        <v>7487</v>
      </c>
      <c r="K2595" t="s">
        <v>7488</v>
      </c>
      <c r="L2595" t="s">
        <v>60</v>
      </c>
      <c r="M2595">
        <v>12642.065000000001</v>
      </c>
      <c r="N2595">
        <v>324</v>
      </c>
      <c r="O2595" t="s">
        <v>22</v>
      </c>
      <c r="P2595" t="s">
        <v>22</v>
      </c>
      <c r="Q2595" s="2">
        <v>44348</v>
      </c>
      <c r="R2595" t="s">
        <v>48</v>
      </c>
      <c r="S2595" t="s">
        <v>45</v>
      </c>
      <c r="T2595">
        <f>_xlfn.DAYS(Raw_data_US_healthcare[[#This Row],[Discharge Date]],Raw_data_US_healthcare[[#This Row],[Date of Admission]])</f>
        <v>2</v>
      </c>
    </row>
    <row r="2596" spans="1:20" x14ac:dyDescent="0.3">
      <c r="A2596" t="s">
        <v>26511</v>
      </c>
      <c r="B2596" t="s">
        <v>7489</v>
      </c>
      <c r="C2596">
        <v>28</v>
      </c>
      <c r="D2596" t="str">
        <f>IF(Raw_data_US_healthcare[[#This Row],[Age]]&lt;35,"Young",IF(Raw_data_US_healthcare[[#This Row],[Age]]&lt;60,"Middle","Senior"))</f>
        <v>Young</v>
      </c>
      <c r="E2596" t="s">
        <v>16</v>
      </c>
      <c r="F2596" t="s">
        <v>88</v>
      </c>
      <c r="G2596" t="s">
        <v>88</v>
      </c>
      <c r="H2596" t="s">
        <v>69</v>
      </c>
      <c r="I2596" s="2">
        <v>43569</v>
      </c>
      <c r="J2596" t="s">
        <v>2112</v>
      </c>
      <c r="K2596" t="s">
        <v>7490</v>
      </c>
      <c r="L2596" t="s">
        <v>52</v>
      </c>
      <c r="M2596">
        <v>32515.329699999998</v>
      </c>
      <c r="N2596">
        <v>314</v>
      </c>
      <c r="O2596" t="s">
        <v>39</v>
      </c>
      <c r="P2596" t="s">
        <v>39</v>
      </c>
      <c r="Q2596" s="2">
        <v>43598</v>
      </c>
      <c r="R2596" t="s">
        <v>83</v>
      </c>
      <c r="S2596" t="s">
        <v>24</v>
      </c>
      <c r="T2596">
        <f>_xlfn.DAYS(Raw_data_US_healthcare[[#This Row],[Discharge Date]],Raw_data_US_healthcare[[#This Row],[Date of Admission]])</f>
        <v>29</v>
      </c>
    </row>
    <row r="2597" spans="1:20" x14ac:dyDescent="0.3">
      <c r="A2597" t="s">
        <v>26512</v>
      </c>
      <c r="B2597" t="s">
        <v>7491</v>
      </c>
      <c r="C2597">
        <v>19</v>
      </c>
      <c r="D2597" t="str">
        <f>IF(Raw_data_US_healthcare[[#This Row],[Age]]&lt;35,"Young",IF(Raw_data_US_healthcare[[#This Row],[Age]]&lt;60,"Middle","Senior"))</f>
        <v>Young</v>
      </c>
      <c r="E2597" t="s">
        <v>26</v>
      </c>
      <c r="F2597" t="s">
        <v>228</v>
      </c>
      <c r="G2597" t="s">
        <v>228</v>
      </c>
      <c r="H2597" t="s">
        <v>26516</v>
      </c>
      <c r="I2597" s="2">
        <v>45026</v>
      </c>
      <c r="J2597" t="s">
        <v>7492</v>
      </c>
      <c r="K2597" t="s">
        <v>7493</v>
      </c>
      <c r="L2597" t="s">
        <v>31</v>
      </c>
      <c r="M2597">
        <v>12883.1893</v>
      </c>
      <c r="N2597">
        <v>175</v>
      </c>
      <c r="O2597" t="s">
        <v>43</v>
      </c>
      <c r="P2597" t="s">
        <v>43</v>
      </c>
      <c r="Q2597" s="2">
        <v>45029</v>
      </c>
      <c r="R2597" t="s">
        <v>83</v>
      </c>
      <c r="S2597" t="s">
        <v>24</v>
      </c>
      <c r="T2597">
        <f>_xlfn.DAYS(Raw_data_US_healthcare[[#This Row],[Discharge Date]],Raw_data_US_healthcare[[#This Row],[Date of Admission]])</f>
        <v>3</v>
      </c>
    </row>
    <row r="2598" spans="1:20" x14ac:dyDescent="0.3">
      <c r="A2598" t="s">
        <v>26511</v>
      </c>
      <c r="B2598" t="s">
        <v>7494</v>
      </c>
      <c r="C2598">
        <v>53</v>
      </c>
      <c r="D2598" t="str">
        <f>IF(Raw_data_US_healthcare[[#This Row],[Age]]&lt;35,"Young",IF(Raw_data_US_healthcare[[#This Row],[Age]]&lt;60,"Middle","Senior"))</f>
        <v>Middle</v>
      </c>
      <c r="E2598" t="s">
        <v>16</v>
      </c>
      <c r="F2598" t="s">
        <v>88</v>
      </c>
      <c r="G2598" t="s">
        <v>88</v>
      </c>
      <c r="H2598" t="s">
        <v>26514</v>
      </c>
      <c r="I2598" s="2">
        <v>43481</v>
      </c>
      <c r="J2598" t="s">
        <v>7495</v>
      </c>
      <c r="K2598" t="s">
        <v>7496</v>
      </c>
      <c r="L2598" t="s">
        <v>31</v>
      </c>
      <c r="M2598">
        <v>22199.0838</v>
      </c>
      <c r="N2598">
        <v>174</v>
      </c>
      <c r="O2598" t="s">
        <v>22</v>
      </c>
      <c r="P2598" t="s">
        <v>22</v>
      </c>
      <c r="Q2598" s="2">
        <v>43481</v>
      </c>
      <c r="R2598" t="s">
        <v>23</v>
      </c>
      <c r="S2598" t="s">
        <v>33</v>
      </c>
      <c r="T2598">
        <f>_xlfn.DAYS(Raw_data_US_healthcare[[#This Row],[Discharge Date]],Raw_data_US_healthcare[[#This Row],[Date of Admission]])</f>
        <v>0</v>
      </c>
    </row>
    <row r="2599" spans="1:20" x14ac:dyDescent="0.3">
      <c r="A2599" t="s">
        <v>26511</v>
      </c>
      <c r="B2599" t="s">
        <v>7497</v>
      </c>
      <c r="C2599">
        <v>66</v>
      </c>
      <c r="D2599" t="str">
        <f>IF(Raw_data_US_healthcare[[#This Row],[Age]]&lt;35,"Young",IF(Raw_data_US_healthcare[[#This Row],[Age]]&lt;60,"Middle","Senior"))</f>
        <v>Senior</v>
      </c>
      <c r="E2599" t="s">
        <v>16</v>
      </c>
      <c r="F2599" t="s">
        <v>35</v>
      </c>
      <c r="G2599" t="s">
        <v>35</v>
      </c>
      <c r="H2599" t="s">
        <v>18</v>
      </c>
      <c r="I2599" s="2">
        <v>44238</v>
      </c>
      <c r="J2599" t="s">
        <v>7498</v>
      </c>
      <c r="K2599" t="s">
        <v>991</v>
      </c>
      <c r="L2599" t="s">
        <v>31</v>
      </c>
      <c r="M2599">
        <v>1890.3272999999999</v>
      </c>
      <c r="N2599">
        <v>393</v>
      </c>
      <c r="O2599" t="s">
        <v>43</v>
      </c>
      <c r="P2599" t="s">
        <v>43</v>
      </c>
      <c r="Q2599" s="2">
        <v>44239</v>
      </c>
      <c r="R2599" t="s">
        <v>48</v>
      </c>
      <c r="S2599" t="s">
        <v>45</v>
      </c>
      <c r="T2599">
        <f>_xlfn.DAYS(Raw_data_US_healthcare[[#This Row],[Discharge Date]],Raw_data_US_healthcare[[#This Row],[Date of Admission]])</f>
        <v>1</v>
      </c>
    </row>
    <row r="2600" spans="1:20" x14ac:dyDescent="0.3">
      <c r="A2600" t="s">
        <v>26512</v>
      </c>
      <c r="B2600" t="s">
        <v>7499</v>
      </c>
      <c r="C2600">
        <v>33</v>
      </c>
      <c r="D2600" t="str">
        <f>IF(Raw_data_US_healthcare[[#This Row],[Age]]&lt;35,"Young",IF(Raw_data_US_healthcare[[#This Row],[Age]]&lt;60,"Middle","Senior"))</f>
        <v>Young</v>
      </c>
      <c r="E2600" t="s">
        <v>26</v>
      </c>
      <c r="F2600" t="s">
        <v>49</v>
      </c>
      <c r="G2600" t="s">
        <v>49</v>
      </c>
      <c r="H2600" t="s">
        <v>26514</v>
      </c>
      <c r="I2600" s="2">
        <v>43630</v>
      </c>
      <c r="J2600" t="s">
        <v>7500</v>
      </c>
      <c r="K2600" t="s">
        <v>7501</v>
      </c>
      <c r="L2600" t="s">
        <v>31</v>
      </c>
      <c r="M2600">
        <v>1283.2161000000001</v>
      </c>
      <c r="N2600">
        <v>450</v>
      </c>
      <c r="O2600" t="s">
        <v>43</v>
      </c>
      <c r="P2600" t="s">
        <v>43</v>
      </c>
      <c r="Q2600" s="2">
        <v>43647</v>
      </c>
      <c r="R2600" t="s">
        <v>44</v>
      </c>
      <c r="S2600" t="s">
        <v>24</v>
      </c>
      <c r="T2600">
        <f>_xlfn.DAYS(Raw_data_US_healthcare[[#This Row],[Discharge Date]],Raw_data_US_healthcare[[#This Row],[Date of Admission]])</f>
        <v>17</v>
      </c>
    </row>
    <row r="2601" spans="1:20" x14ac:dyDescent="0.3">
      <c r="A2601" t="s">
        <v>26511</v>
      </c>
      <c r="B2601" t="s">
        <v>7502</v>
      </c>
      <c r="C2601">
        <v>28</v>
      </c>
      <c r="D2601" t="str">
        <f>IF(Raw_data_US_healthcare[[#This Row],[Age]]&lt;35,"Young",IF(Raw_data_US_healthcare[[#This Row],[Age]]&lt;60,"Middle","Senior"))</f>
        <v>Young</v>
      </c>
      <c r="E2601" t="s">
        <v>16</v>
      </c>
      <c r="F2601" t="s">
        <v>27</v>
      </c>
      <c r="G2601" t="s">
        <v>27</v>
      </c>
      <c r="H2601" t="s">
        <v>26514</v>
      </c>
      <c r="I2601" s="2">
        <v>43487</v>
      </c>
      <c r="J2601" t="s">
        <v>1675</v>
      </c>
      <c r="K2601" t="s">
        <v>7503</v>
      </c>
      <c r="L2601" t="s">
        <v>52</v>
      </c>
      <c r="M2601">
        <v>15340.2099</v>
      </c>
      <c r="N2601">
        <v>449</v>
      </c>
      <c r="O2601" t="s">
        <v>22</v>
      </c>
      <c r="P2601" t="s">
        <v>22</v>
      </c>
      <c r="Q2601" s="2">
        <v>43509</v>
      </c>
      <c r="R2601" t="s">
        <v>44</v>
      </c>
      <c r="S2601" t="s">
        <v>24</v>
      </c>
      <c r="T2601">
        <f>_xlfn.DAYS(Raw_data_US_healthcare[[#This Row],[Discharge Date]],Raw_data_US_healthcare[[#This Row],[Date of Admission]])</f>
        <v>22</v>
      </c>
    </row>
    <row r="2602" spans="1:20" x14ac:dyDescent="0.3">
      <c r="A2602" t="s">
        <v>26511</v>
      </c>
      <c r="B2602" t="s">
        <v>4274</v>
      </c>
      <c r="C2602">
        <v>51</v>
      </c>
      <c r="D2602" t="str">
        <f>IF(Raw_data_US_healthcare[[#This Row],[Age]]&lt;35,"Young",IF(Raw_data_US_healthcare[[#This Row],[Age]]&lt;60,"Middle","Senior"))</f>
        <v>Middle</v>
      </c>
      <c r="E2602" t="s">
        <v>16</v>
      </c>
      <c r="F2602" t="s">
        <v>27</v>
      </c>
      <c r="G2602" t="s">
        <v>27</v>
      </c>
      <c r="H2602" t="s">
        <v>26514</v>
      </c>
      <c r="I2602" s="2">
        <v>44529</v>
      </c>
      <c r="J2602" t="s">
        <v>7504</v>
      </c>
      <c r="K2602" t="s">
        <v>7505</v>
      </c>
      <c r="L2602" t="s">
        <v>56</v>
      </c>
      <c r="M2602">
        <v>7911.5925999999999</v>
      </c>
      <c r="N2602">
        <v>473</v>
      </c>
      <c r="O2602" t="s">
        <v>22</v>
      </c>
      <c r="P2602" t="s">
        <v>22</v>
      </c>
      <c r="Q2602" s="2">
        <v>44529</v>
      </c>
      <c r="R2602" t="s">
        <v>44</v>
      </c>
      <c r="S2602" t="s">
        <v>45</v>
      </c>
      <c r="T2602">
        <f>_xlfn.DAYS(Raw_data_US_healthcare[[#This Row],[Discharge Date]],Raw_data_US_healthcare[[#This Row],[Date of Admission]])</f>
        <v>0</v>
      </c>
    </row>
    <row r="2603" spans="1:20" x14ac:dyDescent="0.3">
      <c r="A2603" t="s">
        <v>26512</v>
      </c>
      <c r="B2603" t="s">
        <v>7506</v>
      </c>
      <c r="C2603">
        <v>75</v>
      </c>
      <c r="D2603" t="str">
        <f>IF(Raw_data_US_healthcare[[#This Row],[Age]]&lt;35,"Young",IF(Raw_data_US_healthcare[[#This Row],[Age]]&lt;60,"Middle","Senior"))</f>
        <v>Senior</v>
      </c>
      <c r="E2603" t="s">
        <v>26</v>
      </c>
      <c r="F2603" t="s">
        <v>228</v>
      </c>
      <c r="G2603" t="s">
        <v>228</v>
      </c>
      <c r="H2603" t="s">
        <v>28</v>
      </c>
      <c r="I2603" s="2">
        <v>44164</v>
      </c>
      <c r="J2603" t="s">
        <v>1127</v>
      </c>
      <c r="K2603" t="s">
        <v>3964</v>
      </c>
      <c r="L2603" t="s">
        <v>52</v>
      </c>
      <c r="M2603">
        <v>41288.186199999996</v>
      </c>
      <c r="N2603">
        <v>205</v>
      </c>
      <c r="O2603" t="s">
        <v>39</v>
      </c>
      <c r="P2603" t="s">
        <v>39</v>
      </c>
      <c r="Q2603" s="2">
        <v>44183</v>
      </c>
      <c r="R2603" t="s">
        <v>44</v>
      </c>
      <c r="S2603" t="s">
        <v>45</v>
      </c>
      <c r="T2603">
        <f>_xlfn.DAYS(Raw_data_US_healthcare[[#This Row],[Discharge Date]],Raw_data_US_healthcare[[#This Row],[Date of Admission]])</f>
        <v>19</v>
      </c>
    </row>
    <row r="2604" spans="1:20" x14ac:dyDescent="0.3">
      <c r="A2604" t="s">
        <v>26511</v>
      </c>
      <c r="B2604" t="s">
        <v>7507</v>
      </c>
      <c r="C2604">
        <v>57</v>
      </c>
      <c r="D2604" t="str">
        <f>IF(Raw_data_US_healthcare[[#This Row],[Age]]&lt;35,"Young",IF(Raw_data_US_healthcare[[#This Row],[Age]]&lt;60,"Middle","Senior"))</f>
        <v>Middle</v>
      </c>
      <c r="E2604" t="s">
        <v>16</v>
      </c>
      <c r="F2604" t="s">
        <v>27</v>
      </c>
      <c r="G2604" t="s">
        <v>27</v>
      </c>
      <c r="H2604" t="s">
        <v>36</v>
      </c>
      <c r="I2604" s="2">
        <v>45186</v>
      </c>
      <c r="J2604" t="s">
        <v>7508</v>
      </c>
      <c r="K2604" t="s">
        <v>7509</v>
      </c>
      <c r="L2604" t="s">
        <v>56</v>
      </c>
      <c r="M2604">
        <v>14855.139800000001</v>
      </c>
      <c r="N2604">
        <v>438</v>
      </c>
      <c r="O2604" t="s">
        <v>22</v>
      </c>
      <c r="P2604" t="s">
        <v>22</v>
      </c>
      <c r="Q2604" s="2">
        <v>45188</v>
      </c>
      <c r="R2604" t="s">
        <v>44</v>
      </c>
      <c r="S2604" t="s">
        <v>33</v>
      </c>
      <c r="T2604">
        <f>_xlfn.DAYS(Raw_data_US_healthcare[[#This Row],[Discharge Date]],Raw_data_US_healthcare[[#This Row],[Date of Admission]])</f>
        <v>2</v>
      </c>
    </row>
    <row r="2605" spans="1:20" x14ac:dyDescent="0.3">
      <c r="A2605" t="s">
        <v>26512</v>
      </c>
      <c r="B2605" t="s">
        <v>276</v>
      </c>
      <c r="C2605">
        <v>66</v>
      </c>
      <c r="D2605" t="str">
        <f>IF(Raw_data_US_healthcare[[#This Row],[Age]]&lt;35,"Young",IF(Raw_data_US_healthcare[[#This Row],[Age]]&lt;60,"Middle","Senior"))</f>
        <v>Senior</v>
      </c>
      <c r="E2605" t="s">
        <v>26</v>
      </c>
      <c r="F2605" t="s">
        <v>27</v>
      </c>
      <c r="G2605" t="s">
        <v>27</v>
      </c>
      <c r="H2605" t="s">
        <v>69</v>
      </c>
      <c r="I2605" s="2">
        <v>44474</v>
      </c>
      <c r="J2605" t="s">
        <v>7510</v>
      </c>
      <c r="K2605" t="s">
        <v>7511</v>
      </c>
      <c r="L2605" t="s">
        <v>60</v>
      </c>
      <c r="M2605">
        <v>29172.429100000001</v>
      </c>
      <c r="N2605">
        <v>422</v>
      </c>
      <c r="O2605" t="s">
        <v>43</v>
      </c>
      <c r="P2605" t="s">
        <v>43</v>
      </c>
      <c r="Q2605" s="2">
        <v>44489</v>
      </c>
      <c r="R2605" t="s">
        <v>32</v>
      </c>
      <c r="S2605" t="s">
        <v>45</v>
      </c>
      <c r="T2605">
        <f>_xlfn.DAYS(Raw_data_US_healthcare[[#This Row],[Discharge Date]],Raw_data_US_healthcare[[#This Row],[Date of Admission]])</f>
        <v>15</v>
      </c>
    </row>
    <row r="2606" spans="1:20" x14ac:dyDescent="0.3">
      <c r="A2606" t="s">
        <v>26511</v>
      </c>
      <c r="B2606" t="s">
        <v>7512</v>
      </c>
      <c r="C2606">
        <v>72</v>
      </c>
      <c r="D2606" t="str">
        <f>IF(Raw_data_US_healthcare[[#This Row],[Age]]&lt;35,"Young",IF(Raw_data_US_healthcare[[#This Row],[Age]]&lt;60,"Middle","Senior"))</f>
        <v>Senior</v>
      </c>
      <c r="E2606" t="s">
        <v>16</v>
      </c>
      <c r="F2606" t="s">
        <v>49</v>
      </c>
      <c r="G2606" t="s">
        <v>49</v>
      </c>
      <c r="H2606" t="s">
        <v>28</v>
      </c>
      <c r="I2606" s="2">
        <v>43810</v>
      </c>
      <c r="J2606" t="s">
        <v>7513</v>
      </c>
      <c r="K2606" t="s">
        <v>7514</v>
      </c>
      <c r="L2606" t="s">
        <v>52</v>
      </c>
      <c r="M2606">
        <v>42081.999499999998</v>
      </c>
      <c r="N2606">
        <v>338</v>
      </c>
      <c r="O2606" t="s">
        <v>43</v>
      </c>
      <c r="P2606" t="s">
        <v>43</v>
      </c>
      <c r="Q2606" s="2">
        <v>43829</v>
      </c>
      <c r="R2606" t="s">
        <v>48</v>
      </c>
      <c r="S2606" t="s">
        <v>45</v>
      </c>
      <c r="T2606">
        <f>_xlfn.DAYS(Raw_data_US_healthcare[[#This Row],[Discharge Date]],Raw_data_US_healthcare[[#This Row],[Date of Admission]])</f>
        <v>19</v>
      </c>
    </row>
    <row r="2607" spans="1:20" x14ac:dyDescent="0.3">
      <c r="A2607" t="s">
        <v>26512</v>
      </c>
      <c r="B2607" t="s">
        <v>7515</v>
      </c>
      <c r="C2607">
        <v>25</v>
      </c>
      <c r="D2607" t="str">
        <f>IF(Raw_data_US_healthcare[[#This Row],[Age]]&lt;35,"Young",IF(Raw_data_US_healthcare[[#This Row],[Age]]&lt;60,"Middle","Senior"))</f>
        <v>Young</v>
      </c>
      <c r="E2607" t="s">
        <v>26</v>
      </c>
      <c r="F2607" t="s">
        <v>113</v>
      </c>
      <c r="G2607" t="s">
        <v>113</v>
      </c>
      <c r="H2607" t="s">
        <v>36</v>
      </c>
      <c r="I2607" s="2">
        <v>44195</v>
      </c>
      <c r="J2607" t="s">
        <v>7516</v>
      </c>
      <c r="K2607" t="s">
        <v>7517</v>
      </c>
      <c r="L2607" t="s">
        <v>60</v>
      </c>
      <c r="M2607">
        <v>7869.8837999999996</v>
      </c>
      <c r="N2607">
        <v>447</v>
      </c>
      <c r="O2607" t="s">
        <v>22</v>
      </c>
      <c r="P2607" t="s">
        <v>22</v>
      </c>
      <c r="Q2607" s="2">
        <v>44204</v>
      </c>
      <c r="R2607" t="s">
        <v>23</v>
      </c>
      <c r="S2607" t="s">
        <v>24</v>
      </c>
      <c r="T2607">
        <f>_xlfn.DAYS(Raw_data_US_healthcare[[#This Row],[Discharge Date]],Raw_data_US_healthcare[[#This Row],[Date of Admission]])</f>
        <v>9</v>
      </c>
    </row>
    <row r="2608" spans="1:20" x14ac:dyDescent="0.3">
      <c r="A2608" t="s">
        <v>26511</v>
      </c>
      <c r="B2608" t="s">
        <v>7518</v>
      </c>
      <c r="C2608">
        <v>20</v>
      </c>
      <c r="D2608" t="str">
        <f>IF(Raw_data_US_healthcare[[#This Row],[Age]]&lt;35,"Young",IF(Raw_data_US_healthcare[[#This Row],[Age]]&lt;60,"Middle","Senior"))</f>
        <v>Young</v>
      </c>
      <c r="E2608" t="s">
        <v>16</v>
      </c>
      <c r="F2608" t="s">
        <v>27</v>
      </c>
      <c r="G2608" t="s">
        <v>27</v>
      </c>
      <c r="H2608" t="s">
        <v>26514</v>
      </c>
      <c r="I2608" s="2">
        <v>44419</v>
      </c>
      <c r="J2608" t="s">
        <v>7519</v>
      </c>
      <c r="K2608" t="s">
        <v>7520</v>
      </c>
      <c r="L2608" t="s">
        <v>52</v>
      </c>
      <c r="M2608">
        <v>17102.5288</v>
      </c>
      <c r="N2608">
        <v>253</v>
      </c>
      <c r="O2608" t="s">
        <v>22</v>
      </c>
      <c r="P2608" t="s">
        <v>22</v>
      </c>
      <c r="Q2608" s="2">
        <v>44422</v>
      </c>
      <c r="R2608" t="s">
        <v>48</v>
      </c>
      <c r="S2608" t="s">
        <v>45</v>
      </c>
      <c r="T2608">
        <f>_xlfn.DAYS(Raw_data_US_healthcare[[#This Row],[Discharge Date]],Raw_data_US_healthcare[[#This Row],[Date of Admission]])</f>
        <v>3</v>
      </c>
    </row>
    <row r="2609" spans="1:20" x14ac:dyDescent="0.3">
      <c r="A2609" t="s">
        <v>26512</v>
      </c>
      <c r="B2609" t="s">
        <v>7521</v>
      </c>
      <c r="C2609">
        <v>73</v>
      </c>
      <c r="D2609" t="str">
        <f>IF(Raw_data_US_healthcare[[#This Row],[Age]]&lt;35,"Young",IF(Raw_data_US_healthcare[[#This Row],[Age]]&lt;60,"Middle","Senior"))</f>
        <v>Senior</v>
      </c>
      <c r="E2609" t="s">
        <v>26</v>
      </c>
      <c r="F2609" t="s">
        <v>228</v>
      </c>
      <c r="G2609" t="s">
        <v>228</v>
      </c>
      <c r="H2609" t="s">
        <v>26516</v>
      </c>
      <c r="I2609" s="2">
        <v>44964</v>
      </c>
      <c r="J2609" t="s">
        <v>7522</v>
      </c>
      <c r="K2609" t="s">
        <v>829</v>
      </c>
      <c r="L2609" t="s">
        <v>31</v>
      </c>
      <c r="M2609">
        <v>18309.349399999999</v>
      </c>
      <c r="N2609">
        <v>118</v>
      </c>
      <c r="O2609" t="s">
        <v>43</v>
      </c>
      <c r="P2609" t="s">
        <v>43</v>
      </c>
      <c r="Q2609" s="2">
        <v>44994</v>
      </c>
      <c r="R2609" t="s">
        <v>32</v>
      </c>
      <c r="S2609" t="s">
        <v>24</v>
      </c>
      <c r="T2609">
        <f>_xlfn.DAYS(Raw_data_US_healthcare[[#This Row],[Discharge Date]],Raw_data_US_healthcare[[#This Row],[Date of Admission]])</f>
        <v>30</v>
      </c>
    </row>
    <row r="2610" spans="1:20" x14ac:dyDescent="0.3">
      <c r="A2610" t="s">
        <v>26512</v>
      </c>
      <c r="B2610" t="s">
        <v>7523</v>
      </c>
      <c r="C2610">
        <v>75</v>
      </c>
      <c r="D2610" t="str">
        <f>IF(Raw_data_US_healthcare[[#This Row],[Age]]&lt;35,"Young",IF(Raw_data_US_healthcare[[#This Row],[Age]]&lt;60,"Middle","Senior"))</f>
        <v>Senior</v>
      </c>
      <c r="E2610" t="s">
        <v>26</v>
      </c>
      <c r="F2610" t="s">
        <v>49</v>
      </c>
      <c r="G2610" t="s">
        <v>49</v>
      </c>
      <c r="H2610" t="s">
        <v>18</v>
      </c>
      <c r="I2610" s="2">
        <v>44362</v>
      </c>
      <c r="J2610" t="s">
        <v>7524</v>
      </c>
      <c r="K2610" t="s">
        <v>7525</v>
      </c>
      <c r="L2610" t="s">
        <v>52</v>
      </c>
      <c r="M2610">
        <v>49904.827799999999</v>
      </c>
      <c r="N2610">
        <v>159</v>
      </c>
      <c r="O2610" t="s">
        <v>39</v>
      </c>
      <c r="P2610" t="s">
        <v>39</v>
      </c>
      <c r="Q2610" s="2">
        <v>44374</v>
      </c>
      <c r="R2610" t="s">
        <v>44</v>
      </c>
      <c r="S2610" t="s">
        <v>33</v>
      </c>
      <c r="T2610">
        <f>_xlfn.DAYS(Raw_data_US_healthcare[[#This Row],[Discharge Date]],Raw_data_US_healthcare[[#This Row],[Date of Admission]])</f>
        <v>12</v>
      </c>
    </row>
    <row r="2611" spans="1:20" x14ac:dyDescent="0.3">
      <c r="A2611" t="s">
        <v>26512</v>
      </c>
      <c r="B2611" t="s">
        <v>7526</v>
      </c>
      <c r="C2611">
        <v>57</v>
      </c>
      <c r="D2611" t="str">
        <f>IF(Raw_data_US_healthcare[[#This Row],[Age]]&lt;35,"Young",IF(Raw_data_US_healthcare[[#This Row],[Age]]&lt;60,"Middle","Senior"))</f>
        <v>Middle</v>
      </c>
      <c r="E2611" t="s">
        <v>26</v>
      </c>
      <c r="F2611" t="s">
        <v>17</v>
      </c>
      <c r="G2611" t="s">
        <v>17</v>
      </c>
      <c r="H2611" t="s">
        <v>26514</v>
      </c>
      <c r="I2611" s="2">
        <v>43941</v>
      </c>
      <c r="J2611" t="s">
        <v>7527</v>
      </c>
      <c r="K2611" t="s">
        <v>7528</v>
      </c>
      <c r="L2611" t="s">
        <v>56</v>
      </c>
      <c r="M2611">
        <v>31760.102599999998</v>
      </c>
      <c r="N2611">
        <v>139</v>
      </c>
      <c r="O2611" t="s">
        <v>22</v>
      </c>
      <c r="P2611" t="s">
        <v>22</v>
      </c>
      <c r="Q2611" s="2">
        <v>43957</v>
      </c>
      <c r="R2611" t="s">
        <v>48</v>
      </c>
      <c r="S2611" t="s">
        <v>24</v>
      </c>
      <c r="T2611">
        <f>_xlfn.DAYS(Raw_data_US_healthcare[[#This Row],[Discharge Date]],Raw_data_US_healthcare[[#This Row],[Date of Admission]])</f>
        <v>16</v>
      </c>
    </row>
    <row r="2612" spans="1:20" x14ac:dyDescent="0.3">
      <c r="A2612" t="s">
        <v>26511</v>
      </c>
      <c r="B2612" t="s">
        <v>7529</v>
      </c>
      <c r="C2612">
        <v>66</v>
      </c>
      <c r="D2612" t="str">
        <f>IF(Raw_data_US_healthcare[[#This Row],[Age]]&lt;35,"Young",IF(Raw_data_US_healthcare[[#This Row],[Age]]&lt;60,"Middle","Senior"))</f>
        <v>Senior</v>
      </c>
      <c r="E2612" t="s">
        <v>16</v>
      </c>
      <c r="F2612" t="s">
        <v>49</v>
      </c>
      <c r="G2612" t="s">
        <v>49</v>
      </c>
      <c r="H2612" t="s">
        <v>36</v>
      </c>
      <c r="I2612" s="2">
        <v>43907</v>
      </c>
      <c r="J2612" t="s">
        <v>7530</v>
      </c>
      <c r="K2612" t="s">
        <v>7531</v>
      </c>
      <c r="L2612" t="s">
        <v>21</v>
      </c>
      <c r="M2612">
        <v>10746.9635</v>
      </c>
      <c r="N2612">
        <v>461</v>
      </c>
      <c r="O2612" t="s">
        <v>39</v>
      </c>
      <c r="P2612" t="s">
        <v>39</v>
      </c>
      <c r="Q2612" s="2">
        <v>43917</v>
      </c>
      <c r="R2612" t="s">
        <v>83</v>
      </c>
      <c r="S2612" t="s">
        <v>45</v>
      </c>
      <c r="T2612">
        <f>_xlfn.DAYS(Raw_data_US_healthcare[[#This Row],[Discharge Date]],Raw_data_US_healthcare[[#This Row],[Date of Admission]])</f>
        <v>10</v>
      </c>
    </row>
    <row r="2613" spans="1:20" x14ac:dyDescent="0.3">
      <c r="A2613" t="s">
        <v>26511</v>
      </c>
      <c r="B2613" t="s">
        <v>7532</v>
      </c>
      <c r="C2613">
        <v>73</v>
      </c>
      <c r="D2613" t="str">
        <f>IF(Raw_data_US_healthcare[[#This Row],[Age]]&lt;35,"Young",IF(Raw_data_US_healthcare[[#This Row],[Age]]&lt;60,"Middle","Senior"))</f>
        <v>Senior</v>
      </c>
      <c r="E2613" t="s">
        <v>16</v>
      </c>
      <c r="F2613" t="s">
        <v>88</v>
      </c>
      <c r="G2613" t="s">
        <v>88</v>
      </c>
      <c r="H2613" t="s">
        <v>36</v>
      </c>
      <c r="I2613" s="2">
        <v>43621</v>
      </c>
      <c r="J2613" t="s">
        <v>7533</v>
      </c>
      <c r="K2613" t="s">
        <v>7534</v>
      </c>
      <c r="L2613" t="s">
        <v>31</v>
      </c>
      <c r="M2613">
        <v>15533.661400000001</v>
      </c>
      <c r="N2613">
        <v>256</v>
      </c>
      <c r="O2613" t="s">
        <v>22</v>
      </c>
      <c r="P2613" t="s">
        <v>22</v>
      </c>
      <c r="Q2613" s="2">
        <v>43634</v>
      </c>
      <c r="R2613" t="s">
        <v>83</v>
      </c>
      <c r="S2613" t="s">
        <v>45</v>
      </c>
      <c r="T2613">
        <f>_xlfn.DAYS(Raw_data_US_healthcare[[#This Row],[Discharge Date]],Raw_data_US_healthcare[[#This Row],[Date of Admission]])</f>
        <v>13</v>
      </c>
    </row>
    <row r="2614" spans="1:20" x14ac:dyDescent="0.3">
      <c r="A2614" t="s">
        <v>26511</v>
      </c>
      <c r="B2614" t="s">
        <v>7535</v>
      </c>
      <c r="C2614">
        <v>73</v>
      </c>
      <c r="D2614" t="str">
        <f>IF(Raw_data_US_healthcare[[#This Row],[Age]]&lt;35,"Young",IF(Raw_data_US_healthcare[[#This Row],[Age]]&lt;60,"Middle","Senior"))</f>
        <v>Senior</v>
      </c>
      <c r="E2614" t="s">
        <v>16</v>
      </c>
      <c r="F2614" t="s">
        <v>35</v>
      </c>
      <c r="G2614" t="s">
        <v>35</v>
      </c>
      <c r="H2614" t="s">
        <v>36</v>
      </c>
      <c r="I2614" s="2">
        <v>43958</v>
      </c>
      <c r="J2614" t="s">
        <v>7536</v>
      </c>
      <c r="K2614" t="s">
        <v>7537</v>
      </c>
      <c r="L2614" t="s">
        <v>21</v>
      </c>
      <c r="M2614">
        <v>15715.689</v>
      </c>
      <c r="N2614">
        <v>229</v>
      </c>
      <c r="O2614" t="s">
        <v>22</v>
      </c>
      <c r="P2614" t="s">
        <v>22</v>
      </c>
      <c r="Q2614" s="2">
        <v>43958</v>
      </c>
      <c r="R2614" t="s">
        <v>32</v>
      </c>
      <c r="S2614" t="s">
        <v>24</v>
      </c>
      <c r="T2614">
        <f>_xlfn.DAYS(Raw_data_US_healthcare[[#This Row],[Discharge Date]],Raw_data_US_healthcare[[#This Row],[Date of Admission]])</f>
        <v>0</v>
      </c>
    </row>
    <row r="2615" spans="1:20" x14ac:dyDescent="0.3">
      <c r="A2615" t="s">
        <v>26512</v>
      </c>
      <c r="B2615" t="s">
        <v>7538</v>
      </c>
      <c r="C2615">
        <v>59</v>
      </c>
      <c r="D2615" t="str">
        <f>IF(Raw_data_US_healthcare[[#This Row],[Age]]&lt;35,"Young",IF(Raw_data_US_healthcare[[#This Row],[Age]]&lt;60,"Middle","Senior"))</f>
        <v>Middle</v>
      </c>
      <c r="E2615" t="s">
        <v>26</v>
      </c>
      <c r="F2615" t="s">
        <v>113</v>
      </c>
      <c r="G2615" t="s">
        <v>113</v>
      </c>
      <c r="H2615" t="s">
        <v>28</v>
      </c>
      <c r="I2615" s="2">
        <v>44676</v>
      </c>
      <c r="J2615" t="s">
        <v>7539</v>
      </c>
      <c r="K2615" t="s">
        <v>7540</v>
      </c>
      <c r="L2615" t="s">
        <v>52</v>
      </c>
      <c r="M2615">
        <v>19017.3472</v>
      </c>
      <c r="N2615">
        <v>192</v>
      </c>
      <c r="O2615" t="s">
        <v>43</v>
      </c>
      <c r="P2615" t="s">
        <v>43</v>
      </c>
      <c r="Q2615" s="2">
        <v>44694</v>
      </c>
      <c r="R2615" t="s">
        <v>48</v>
      </c>
      <c r="S2615" t="s">
        <v>33</v>
      </c>
      <c r="T2615">
        <f>_xlfn.DAYS(Raw_data_US_healthcare[[#This Row],[Discharge Date]],Raw_data_US_healthcare[[#This Row],[Date of Admission]])</f>
        <v>18</v>
      </c>
    </row>
    <row r="2616" spans="1:20" x14ac:dyDescent="0.3">
      <c r="A2616" t="s">
        <v>26511</v>
      </c>
      <c r="B2616" t="s">
        <v>7541</v>
      </c>
      <c r="C2616">
        <v>76</v>
      </c>
      <c r="D2616" t="str">
        <f>IF(Raw_data_US_healthcare[[#This Row],[Age]]&lt;35,"Young",IF(Raw_data_US_healthcare[[#This Row],[Age]]&lt;60,"Middle","Senior"))</f>
        <v>Senior</v>
      </c>
      <c r="E2616" t="s">
        <v>16</v>
      </c>
      <c r="F2616" t="s">
        <v>62</v>
      </c>
      <c r="G2616" t="s">
        <v>62</v>
      </c>
      <c r="H2616" t="s">
        <v>26516</v>
      </c>
      <c r="I2616" s="2">
        <v>44581</v>
      </c>
      <c r="J2616" t="s">
        <v>7542</v>
      </c>
      <c r="K2616" t="s">
        <v>7543</v>
      </c>
      <c r="L2616" t="s">
        <v>60</v>
      </c>
      <c r="M2616">
        <v>32742.229299999999</v>
      </c>
      <c r="N2616">
        <v>276</v>
      </c>
      <c r="O2616" t="s">
        <v>43</v>
      </c>
      <c r="P2616" t="s">
        <v>43</v>
      </c>
      <c r="Q2616" s="2">
        <v>44602</v>
      </c>
      <c r="R2616" t="s">
        <v>23</v>
      </c>
      <c r="S2616" t="s">
        <v>24</v>
      </c>
      <c r="T2616">
        <f>_xlfn.DAYS(Raw_data_US_healthcare[[#This Row],[Discharge Date]],Raw_data_US_healthcare[[#This Row],[Date of Admission]])</f>
        <v>21</v>
      </c>
    </row>
    <row r="2617" spans="1:20" x14ac:dyDescent="0.3">
      <c r="A2617" t="s">
        <v>26512</v>
      </c>
      <c r="B2617" t="s">
        <v>7544</v>
      </c>
      <c r="C2617">
        <v>81</v>
      </c>
      <c r="D2617" t="str">
        <f>IF(Raw_data_US_healthcare[[#This Row],[Age]]&lt;35,"Young",IF(Raw_data_US_healthcare[[#This Row],[Age]]&lt;60,"Middle","Senior"))</f>
        <v>Senior</v>
      </c>
      <c r="E2617" t="s">
        <v>26</v>
      </c>
      <c r="F2617" t="s">
        <v>88</v>
      </c>
      <c r="G2617" t="s">
        <v>88</v>
      </c>
      <c r="H2617" t="s">
        <v>26516</v>
      </c>
      <c r="I2617" s="2">
        <v>43964</v>
      </c>
      <c r="J2617" t="s">
        <v>7545</v>
      </c>
      <c r="K2617" t="s">
        <v>3193</v>
      </c>
      <c r="L2617" t="s">
        <v>52</v>
      </c>
      <c r="M2617">
        <v>17728.763900000002</v>
      </c>
      <c r="N2617">
        <v>186</v>
      </c>
      <c r="O2617" t="s">
        <v>39</v>
      </c>
      <c r="P2617" t="s">
        <v>39</v>
      </c>
      <c r="Q2617" s="2">
        <v>43992</v>
      </c>
      <c r="R2617" t="s">
        <v>32</v>
      </c>
      <c r="S2617" t="s">
        <v>24</v>
      </c>
      <c r="T2617">
        <f>_xlfn.DAYS(Raw_data_US_healthcare[[#This Row],[Discharge Date]],Raw_data_US_healthcare[[#This Row],[Date of Admission]])</f>
        <v>28</v>
      </c>
    </row>
    <row r="2618" spans="1:20" x14ac:dyDescent="0.3">
      <c r="A2618" t="s">
        <v>26511</v>
      </c>
      <c r="B2618" t="s">
        <v>7546</v>
      </c>
      <c r="C2618">
        <v>85</v>
      </c>
      <c r="D2618" t="str">
        <f>IF(Raw_data_US_healthcare[[#This Row],[Age]]&lt;35,"Young",IF(Raw_data_US_healthcare[[#This Row],[Age]]&lt;60,"Middle","Senior"))</f>
        <v>Senior</v>
      </c>
      <c r="E2618" t="s">
        <v>16</v>
      </c>
      <c r="F2618" t="s">
        <v>113</v>
      </c>
      <c r="G2618" t="s">
        <v>113</v>
      </c>
      <c r="H2618" t="s">
        <v>28</v>
      </c>
      <c r="I2618" s="2">
        <v>44341</v>
      </c>
      <c r="J2618" t="s">
        <v>7547</v>
      </c>
      <c r="K2618" t="s">
        <v>7548</v>
      </c>
      <c r="L2618" t="s">
        <v>21</v>
      </c>
      <c r="M2618">
        <v>14936.768599999999</v>
      </c>
      <c r="N2618">
        <v>473</v>
      </c>
      <c r="O2618" t="s">
        <v>39</v>
      </c>
      <c r="P2618" t="s">
        <v>39</v>
      </c>
      <c r="Q2618" s="2">
        <v>44362</v>
      </c>
      <c r="R2618" t="s">
        <v>48</v>
      </c>
      <c r="S2618" t="s">
        <v>24</v>
      </c>
      <c r="T2618">
        <f>_xlfn.DAYS(Raw_data_US_healthcare[[#This Row],[Discharge Date]],Raw_data_US_healthcare[[#This Row],[Date of Admission]])</f>
        <v>21</v>
      </c>
    </row>
    <row r="2619" spans="1:20" x14ac:dyDescent="0.3">
      <c r="A2619" t="s">
        <v>26511</v>
      </c>
      <c r="B2619" t="s">
        <v>7549</v>
      </c>
      <c r="C2619">
        <v>72</v>
      </c>
      <c r="D2619" t="str">
        <f>IF(Raw_data_US_healthcare[[#This Row],[Age]]&lt;35,"Young",IF(Raw_data_US_healthcare[[#This Row],[Age]]&lt;60,"Middle","Senior"))</f>
        <v>Senior</v>
      </c>
      <c r="E2619" t="s">
        <v>16</v>
      </c>
      <c r="F2619" t="s">
        <v>49</v>
      </c>
      <c r="G2619" t="s">
        <v>49</v>
      </c>
      <c r="H2619" t="s">
        <v>36</v>
      </c>
      <c r="I2619" s="2">
        <v>43716</v>
      </c>
      <c r="J2619" t="s">
        <v>7550</v>
      </c>
      <c r="K2619" t="s">
        <v>7551</v>
      </c>
      <c r="L2619" t="s">
        <v>21</v>
      </c>
      <c r="M2619">
        <v>14194.448899999999</v>
      </c>
      <c r="N2619">
        <v>309</v>
      </c>
      <c r="O2619" t="s">
        <v>22</v>
      </c>
      <c r="P2619" t="s">
        <v>22</v>
      </c>
      <c r="Q2619" s="2">
        <v>43725</v>
      </c>
      <c r="R2619" t="s">
        <v>23</v>
      </c>
      <c r="S2619" t="s">
        <v>24</v>
      </c>
      <c r="T2619">
        <f>_xlfn.DAYS(Raw_data_US_healthcare[[#This Row],[Discharge Date]],Raw_data_US_healthcare[[#This Row],[Date of Admission]])</f>
        <v>9</v>
      </c>
    </row>
    <row r="2620" spans="1:20" x14ac:dyDescent="0.3">
      <c r="A2620" t="s">
        <v>26512</v>
      </c>
      <c r="B2620" t="s">
        <v>7552</v>
      </c>
      <c r="C2620">
        <v>49</v>
      </c>
      <c r="D2620" t="str">
        <f>IF(Raw_data_US_healthcare[[#This Row],[Age]]&lt;35,"Young",IF(Raw_data_US_healthcare[[#This Row],[Age]]&lt;60,"Middle","Senior"))</f>
        <v>Middle</v>
      </c>
      <c r="E2620" t="s">
        <v>26</v>
      </c>
      <c r="F2620" t="s">
        <v>62</v>
      </c>
      <c r="G2620" t="s">
        <v>62</v>
      </c>
      <c r="H2620" t="s">
        <v>26516</v>
      </c>
      <c r="I2620" s="2">
        <v>45225</v>
      </c>
      <c r="J2620" t="s">
        <v>7553</v>
      </c>
      <c r="K2620" t="s">
        <v>7554</v>
      </c>
      <c r="L2620" t="s">
        <v>21</v>
      </c>
      <c r="M2620">
        <v>31634.734899999999</v>
      </c>
      <c r="N2620">
        <v>177</v>
      </c>
      <c r="O2620" t="s">
        <v>39</v>
      </c>
      <c r="P2620" t="s">
        <v>39</v>
      </c>
      <c r="Q2620" s="2">
        <v>45254</v>
      </c>
      <c r="R2620" t="s">
        <v>48</v>
      </c>
      <c r="S2620" t="s">
        <v>45</v>
      </c>
      <c r="T2620">
        <f>_xlfn.DAYS(Raw_data_US_healthcare[[#This Row],[Discharge Date]],Raw_data_US_healthcare[[#This Row],[Date of Admission]])</f>
        <v>29</v>
      </c>
    </row>
    <row r="2621" spans="1:20" x14ac:dyDescent="0.3">
      <c r="A2621" t="s">
        <v>26511</v>
      </c>
      <c r="B2621" t="s">
        <v>7555</v>
      </c>
      <c r="C2621">
        <v>67</v>
      </c>
      <c r="D2621" t="str">
        <f>IF(Raw_data_US_healthcare[[#This Row],[Age]]&lt;35,"Young",IF(Raw_data_US_healthcare[[#This Row],[Age]]&lt;60,"Middle","Senior"))</f>
        <v>Senior</v>
      </c>
      <c r="E2621" t="s">
        <v>16</v>
      </c>
      <c r="F2621" t="s">
        <v>17</v>
      </c>
      <c r="G2621" t="s">
        <v>17</v>
      </c>
      <c r="H2621" t="s">
        <v>26514</v>
      </c>
      <c r="I2621" s="2">
        <v>43445</v>
      </c>
      <c r="J2621" t="s">
        <v>7556</v>
      </c>
      <c r="K2621" t="s">
        <v>7557</v>
      </c>
      <c r="L2621" t="s">
        <v>60</v>
      </c>
      <c r="M2621">
        <v>12960.8655</v>
      </c>
      <c r="N2621">
        <v>259</v>
      </c>
      <c r="O2621" t="s">
        <v>22</v>
      </c>
      <c r="P2621" t="s">
        <v>22</v>
      </c>
      <c r="Q2621" s="2">
        <v>43448</v>
      </c>
      <c r="R2621" t="s">
        <v>23</v>
      </c>
      <c r="S2621" t="s">
        <v>24</v>
      </c>
      <c r="T2621">
        <f>_xlfn.DAYS(Raw_data_US_healthcare[[#This Row],[Discharge Date]],Raw_data_US_healthcare[[#This Row],[Date of Admission]])</f>
        <v>3</v>
      </c>
    </row>
    <row r="2622" spans="1:20" x14ac:dyDescent="0.3">
      <c r="A2622" t="s">
        <v>26512</v>
      </c>
      <c r="B2622" t="s">
        <v>7558</v>
      </c>
      <c r="C2622">
        <v>23</v>
      </c>
      <c r="D2622" t="str">
        <f>IF(Raw_data_US_healthcare[[#This Row],[Age]]&lt;35,"Young",IF(Raw_data_US_healthcare[[#This Row],[Age]]&lt;60,"Middle","Senior"))</f>
        <v>Young</v>
      </c>
      <c r="E2622" t="s">
        <v>26</v>
      </c>
      <c r="F2622" t="s">
        <v>62</v>
      </c>
      <c r="G2622" t="s">
        <v>62</v>
      </c>
      <c r="H2622" t="s">
        <v>28</v>
      </c>
      <c r="I2622" s="2">
        <v>45111</v>
      </c>
      <c r="J2622" t="s">
        <v>7559</v>
      </c>
      <c r="K2622" t="s">
        <v>7560</v>
      </c>
      <c r="L2622" t="s">
        <v>52</v>
      </c>
      <c r="M2622">
        <v>14027.822399999999</v>
      </c>
      <c r="N2622">
        <v>186</v>
      </c>
      <c r="O2622" t="s">
        <v>43</v>
      </c>
      <c r="P2622" t="s">
        <v>43</v>
      </c>
      <c r="Q2622" s="2">
        <v>45130</v>
      </c>
      <c r="R2622" t="s">
        <v>44</v>
      </c>
      <c r="S2622" t="s">
        <v>45</v>
      </c>
      <c r="T2622">
        <f>_xlfn.DAYS(Raw_data_US_healthcare[[#This Row],[Discharge Date]],Raw_data_US_healthcare[[#This Row],[Date of Admission]])</f>
        <v>19</v>
      </c>
    </row>
    <row r="2623" spans="1:20" x14ac:dyDescent="0.3">
      <c r="A2623" t="s">
        <v>26512</v>
      </c>
      <c r="B2623" t="s">
        <v>7561</v>
      </c>
      <c r="C2623">
        <v>69</v>
      </c>
      <c r="D2623" t="str">
        <f>IF(Raw_data_US_healthcare[[#This Row],[Age]]&lt;35,"Young",IF(Raw_data_US_healthcare[[#This Row],[Age]]&lt;60,"Middle","Senior"))</f>
        <v>Senior</v>
      </c>
      <c r="E2623" t="s">
        <v>26</v>
      </c>
      <c r="F2623" t="s">
        <v>113</v>
      </c>
      <c r="G2623" t="s">
        <v>113</v>
      </c>
      <c r="H2623" t="s">
        <v>36</v>
      </c>
      <c r="I2623" s="2">
        <v>44306</v>
      </c>
      <c r="J2623" t="s">
        <v>7562</v>
      </c>
      <c r="K2623" t="s">
        <v>7563</v>
      </c>
      <c r="L2623" t="s">
        <v>60</v>
      </c>
      <c r="M2623">
        <v>5940.7709000000004</v>
      </c>
      <c r="N2623">
        <v>316</v>
      </c>
      <c r="O2623" t="s">
        <v>39</v>
      </c>
      <c r="P2623" t="s">
        <v>39</v>
      </c>
      <c r="Q2623" s="2">
        <v>44324</v>
      </c>
      <c r="R2623" t="s">
        <v>83</v>
      </c>
      <c r="S2623" t="s">
        <v>24</v>
      </c>
      <c r="T2623">
        <f>_xlfn.DAYS(Raw_data_US_healthcare[[#This Row],[Discharge Date]],Raw_data_US_healthcare[[#This Row],[Date of Admission]])</f>
        <v>18</v>
      </c>
    </row>
    <row r="2624" spans="1:20" x14ac:dyDescent="0.3">
      <c r="A2624" t="s">
        <v>26512</v>
      </c>
      <c r="B2624" t="s">
        <v>7564</v>
      </c>
      <c r="C2624">
        <v>62</v>
      </c>
      <c r="D2624" t="str">
        <f>IF(Raw_data_US_healthcare[[#This Row],[Age]]&lt;35,"Young",IF(Raw_data_US_healthcare[[#This Row],[Age]]&lt;60,"Middle","Senior"))</f>
        <v>Senior</v>
      </c>
      <c r="E2624" t="s">
        <v>26</v>
      </c>
      <c r="F2624" t="s">
        <v>49</v>
      </c>
      <c r="G2624" t="s">
        <v>49</v>
      </c>
      <c r="H2624" t="s">
        <v>18</v>
      </c>
      <c r="I2624" s="2">
        <v>44180</v>
      </c>
      <c r="J2624" t="s">
        <v>2453</v>
      </c>
      <c r="K2624" t="s">
        <v>7565</v>
      </c>
      <c r="L2624" t="s">
        <v>60</v>
      </c>
      <c r="M2624">
        <v>20360.037</v>
      </c>
      <c r="N2624">
        <v>286</v>
      </c>
      <c r="O2624" t="s">
        <v>39</v>
      </c>
      <c r="P2624" t="s">
        <v>39</v>
      </c>
      <c r="Q2624" s="2">
        <v>44208</v>
      </c>
      <c r="R2624" t="s">
        <v>32</v>
      </c>
      <c r="S2624" t="s">
        <v>33</v>
      </c>
      <c r="T2624">
        <f>_xlfn.DAYS(Raw_data_US_healthcare[[#This Row],[Discharge Date]],Raw_data_US_healthcare[[#This Row],[Date of Admission]])</f>
        <v>28</v>
      </c>
    </row>
    <row r="2625" spans="1:20" x14ac:dyDescent="0.3">
      <c r="A2625" t="s">
        <v>26512</v>
      </c>
      <c r="B2625" t="s">
        <v>7566</v>
      </c>
      <c r="C2625">
        <v>80</v>
      </c>
      <c r="D2625" t="str">
        <f>IF(Raw_data_US_healthcare[[#This Row],[Age]]&lt;35,"Young",IF(Raw_data_US_healthcare[[#This Row],[Age]]&lt;60,"Middle","Senior"))</f>
        <v>Senior</v>
      </c>
      <c r="E2625" t="s">
        <v>26</v>
      </c>
      <c r="F2625" t="s">
        <v>35</v>
      </c>
      <c r="G2625" t="s">
        <v>35</v>
      </c>
      <c r="H2625" t="s">
        <v>26516</v>
      </c>
      <c r="I2625" s="2">
        <v>43671</v>
      </c>
      <c r="J2625" t="s">
        <v>7567</v>
      </c>
      <c r="K2625" t="s">
        <v>7568</v>
      </c>
      <c r="L2625" t="s">
        <v>52</v>
      </c>
      <c r="M2625">
        <v>32580.141899999999</v>
      </c>
      <c r="N2625">
        <v>484</v>
      </c>
      <c r="O2625" t="s">
        <v>39</v>
      </c>
      <c r="P2625" t="s">
        <v>39</v>
      </c>
      <c r="Q2625" s="2">
        <v>43688</v>
      </c>
      <c r="R2625" t="s">
        <v>83</v>
      </c>
      <c r="S2625" t="s">
        <v>45</v>
      </c>
      <c r="T2625">
        <f>_xlfn.DAYS(Raw_data_US_healthcare[[#This Row],[Discharge Date]],Raw_data_US_healthcare[[#This Row],[Date of Admission]])</f>
        <v>17</v>
      </c>
    </row>
    <row r="2626" spans="1:20" x14ac:dyDescent="0.3">
      <c r="A2626" t="s">
        <v>26511</v>
      </c>
      <c r="B2626" t="s">
        <v>7569</v>
      </c>
      <c r="C2626">
        <v>43</v>
      </c>
      <c r="D2626" t="str">
        <f>IF(Raw_data_US_healthcare[[#This Row],[Age]]&lt;35,"Young",IF(Raw_data_US_healthcare[[#This Row],[Age]]&lt;60,"Middle","Senior"))</f>
        <v>Middle</v>
      </c>
      <c r="E2626" t="s">
        <v>16</v>
      </c>
      <c r="F2626" t="s">
        <v>49</v>
      </c>
      <c r="G2626" t="s">
        <v>49</v>
      </c>
      <c r="H2626" t="s">
        <v>26514</v>
      </c>
      <c r="I2626" s="2">
        <v>44160</v>
      </c>
      <c r="J2626" t="s">
        <v>7570</v>
      </c>
      <c r="K2626" t="s">
        <v>7571</v>
      </c>
      <c r="L2626" t="s">
        <v>31</v>
      </c>
      <c r="M2626">
        <v>28660.439299999998</v>
      </c>
      <c r="N2626">
        <v>327</v>
      </c>
      <c r="O2626" t="s">
        <v>22</v>
      </c>
      <c r="P2626" t="s">
        <v>22</v>
      </c>
      <c r="Q2626" s="2">
        <v>44176</v>
      </c>
      <c r="R2626" t="s">
        <v>44</v>
      </c>
      <c r="S2626" t="s">
        <v>24</v>
      </c>
      <c r="T2626">
        <f>_xlfn.DAYS(Raw_data_US_healthcare[[#This Row],[Discharge Date]],Raw_data_US_healthcare[[#This Row],[Date of Admission]])</f>
        <v>16</v>
      </c>
    </row>
    <row r="2627" spans="1:20" x14ac:dyDescent="0.3">
      <c r="A2627" t="s">
        <v>26511</v>
      </c>
      <c r="B2627" t="s">
        <v>7572</v>
      </c>
      <c r="C2627">
        <v>30</v>
      </c>
      <c r="D2627" t="str">
        <f>IF(Raw_data_US_healthcare[[#This Row],[Age]]&lt;35,"Young",IF(Raw_data_US_healthcare[[#This Row],[Age]]&lt;60,"Middle","Senior"))</f>
        <v>Young</v>
      </c>
      <c r="E2627" t="s">
        <v>16</v>
      </c>
      <c r="F2627" t="s">
        <v>228</v>
      </c>
      <c r="G2627" t="s">
        <v>228</v>
      </c>
      <c r="H2627" t="s">
        <v>28</v>
      </c>
      <c r="I2627" s="2">
        <v>44460</v>
      </c>
      <c r="J2627" t="s">
        <v>7573</v>
      </c>
      <c r="K2627" t="s">
        <v>7574</v>
      </c>
      <c r="L2627" t="s">
        <v>52</v>
      </c>
      <c r="M2627">
        <v>41397.927600000003</v>
      </c>
      <c r="N2627">
        <v>237</v>
      </c>
      <c r="O2627" t="s">
        <v>43</v>
      </c>
      <c r="P2627" t="s">
        <v>43</v>
      </c>
      <c r="Q2627" s="2">
        <v>44466</v>
      </c>
      <c r="R2627" t="s">
        <v>83</v>
      </c>
      <c r="S2627" t="s">
        <v>45</v>
      </c>
      <c r="T2627">
        <f>_xlfn.DAYS(Raw_data_US_healthcare[[#This Row],[Discharge Date]],Raw_data_US_healthcare[[#This Row],[Date of Admission]])</f>
        <v>6</v>
      </c>
    </row>
    <row r="2628" spans="1:20" x14ac:dyDescent="0.3">
      <c r="A2628" t="s">
        <v>26512</v>
      </c>
      <c r="B2628" t="s">
        <v>7575</v>
      </c>
      <c r="C2628">
        <v>31</v>
      </c>
      <c r="D2628" t="str">
        <f>IF(Raw_data_US_healthcare[[#This Row],[Age]]&lt;35,"Young",IF(Raw_data_US_healthcare[[#This Row],[Age]]&lt;60,"Middle","Senior"))</f>
        <v>Young</v>
      </c>
      <c r="E2628" t="s">
        <v>26</v>
      </c>
      <c r="F2628" t="s">
        <v>49</v>
      </c>
      <c r="G2628" t="s">
        <v>49</v>
      </c>
      <c r="H2628" t="s">
        <v>36</v>
      </c>
      <c r="I2628" s="2">
        <v>45159</v>
      </c>
      <c r="J2628" t="s">
        <v>7576</v>
      </c>
      <c r="K2628" t="s">
        <v>7577</v>
      </c>
      <c r="L2628" t="s">
        <v>56</v>
      </c>
      <c r="M2628">
        <v>7206.2085999999999</v>
      </c>
      <c r="N2628">
        <v>340</v>
      </c>
      <c r="O2628" t="s">
        <v>22</v>
      </c>
      <c r="P2628" t="s">
        <v>22</v>
      </c>
      <c r="Q2628" s="2">
        <v>45180</v>
      </c>
      <c r="R2628" t="s">
        <v>48</v>
      </c>
      <c r="S2628" t="s">
        <v>33</v>
      </c>
      <c r="T2628">
        <f>_xlfn.DAYS(Raw_data_US_healthcare[[#This Row],[Discharge Date]],Raw_data_US_healthcare[[#This Row],[Date of Admission]])</f>
        <v>21</v>
      </c>
    </row>
    <row r="2629" spans="1:20" x14ac:dyDescent="0.3">
      <c r="A2629" t="s">
        <v>26511</v>
      </c>
      <c r="B2629" t="s">
        <v>7578</v>
      </c>
      <c r="C2629">
        <v>68</v>
      </c>
      <c r="D2629" t="str">
        <f>IF(Raw_data_US_healthcare[[#This Row],[Age]]&lt;35,"Young",IF(Raw_data_US_healthcare[[#This Row],[Age]]&lt;60,"Middle","Senior"))</f>
        <v>Senior</v>
      </c>
      <c r="E2629" t="s">
        <v>16</v>
      </c>
      <c r="F2629" t="s">
        <v>228</v>
      </c>
      <c r="G2629" t="s">
        <v>228</v>
      </c>
      <c r="H2629" t="s">
        <v>69</v>
      </c>
      <c r="I2629" s="2">
        <v>43925</v>
      </c>
      <c r="J2629" t="s">
        <v>7579</v>
      </c>
      <c r="K2629" t="s">
        <v>7580</v>
      </c>
      <c r="L2629" t="s">
        <v>52</v>
      </c>
      <c r="M2629">
        <v>55056.949399999998</v>
      </c>
      <c r="N2629">
        <v>347</v>
      </c>
      <c r="O2629" t="s">
        <v>43</v>
      </c>
      <c r="P2629" t="s">
        <v>43</v>
      </c>
      <c r="Q2629" s="2">
        <v>43942</v>
      </c>
      <c r="R2629" t="s">
        <v>23</v>
      </c>
      <c r="S2629" t="s">
        <v>45</v>
      </c>
      <c r="T2629">
        <f>_xlfn.DAYS(Raw_data_US_healthcare[[#This Row],[Discharge Date]],Raw_data_US_healthcare[[#This Row],[Date of Admission]])</f>
        <v>17</v>
      </c>
    </row>
    <row r="2630" spans="1:20" x14ac:dyDescent="0.3">
      <c r="A2630" t="s">
        <v>26512</v>
      </c>
      <c r="B2630" t="s">
        <v>7581</v>
      </c>
      <c r="C2630">
        <v>44</v>
      </c>
      <c r="D2630" t="str">
        <f>IF(Raw_data_US_healthcare[[#This Row],[Age]]&lt;35,"Young",IF(Raw_data_US_healthcare[[#This Row],[Age]]&lt;60,"Middle","Senior"))</f>
        <v>Middle</v>
      </c>
      <c r="E2630" t="s">
        <v>26</v>
      </c>
      <c r="F2630" t="s">
        <v>88</v>
      </c>
      <c r="G2630" t="s">
        <v>88</v>
      </c>
      <c r="H2630" t="s">
        <v>36</v>
      </c>
      <c r="I2630" s="2">
        <v>43700</v>
      </c>
      <c r="J2630" t="s">
        <v>7582</v>
      </c>
      <c r="K2630" t="s">
        <v>3166</v>
      </c>
      <c r="L2630" t="s">
        <v>52</v>
      </c>
      <c r="M2630">
        <v>15912.325999999999</v>
      </c>
      <c r="N2630">
        <v>290</v>
      </c>
      <c r="O2630" t="s">
        <v>39</v>
      </c>
      <c r="P2630" t="s">
        <v>39</v>
      </c>
      <c r="Q2630" s="2">
        <v>43709</v>
      </c>
      <c r="R2630" t="s">
        <v>32</v>
      </c>
      <c r="S2630" t="s">
        <v>33</v>
      </c>
      <c r="T2630">
        <f>_xlfn.DAYS(Raw_data_US_healthcare[[#This Row],[Discharge Date]],Raw_data_US_healthcare[[#This Row],[Date of Admission]])</f>
        <v>9</v>
      </c>
    </row>
    <row r="2631" spans="1:20" x14ac:dyDescent="0.3">
      <c r="A2631" t="s">
        <v>26512</v>
      </c>
      <c r="B2631" t="s">
        <v>7583</v>
      </c>
      <c r="C2631">
        <v>63</v>
      </c>
      <c r="D2631" t="str">
        <f>IF(Raw_data_US_healthcare[[#This Row],[Age]]&lt;35,"Young",IF(Raw_data_US_healthcare[[#This Row],[Age]]&lt;60,"Middle","Senior"))</f>
        <v>Senior</v>
      </c>
      <c r="E2631" t="s">
        <v>26</v>
      </c>
      <c r="F2631" t="s">
        <v>88</v>
      </c>
      <c r="G2631" t="s">
        <v>88</v>
      </c>
      <c r="H2631" t="s">
        <v>28</v>
      </c>
      <c r="I2631" s="2">
        <v>44647</v>
      </c>
      <c r="J2631" t="s">
        <v>7584</v>
      </c>
      <c r="K2631" t="s">
        <v>7585</v>
      </c>
      <c r="L2631" t="s">
        <v>56</v>
      </c>
      <c r="M2631">
        <v>29457.619299999998</v>
      </c>
      <c r="N2631">
        <v>362</v>
      </c>
      <c r="O2631" t="s">
        <v>43</v>
      </c>
      <c r="P2631" t="s">
        <v>43</v>
      </c>
      <c r="Q2631" s="2">
        <v>44653</v>
      </c>
      <c r="R2631" t="s">
        <v>83</v>
      </c>
      <c r="S2631" t="s">
        <v>24</v>
      </c>
      <c r="T2631">
        <f>_xlfn.DAYS(Raw_data_US_healthcare[[#This Row],[Discharge Date]],Raw_data_US_healthcare[[#This Row],[Date of Admission]])</f>
        <v>6</v>
      </c>
    </row>
    <row r="2632" spans="1:20" x14ac:dyDescent="0.3">
      <c r="A2632" t="s">
        <v>26511</v>
      </c>
      <c r="B2632" t="s">
        <v>7586</v>
      </c>
      <c r="C2632">
        <v>35</v>
      </c>
      <c r="D2632" t="str">
        <f>IF(Raw_data_US_healthcare[[#This Row],[Age]]&lt;35,"Young",IF(Raw_data_US_healthcare[[#This Row],[Age]]&lt;60,"Middle","Senior"))</f>
        <v>Middle</v>
      </c>
      <c r="E2632" t="s">
        <v>16</v>
      </c>
      <c r="F2632" t="s">
        <v>228</v>
      </c>
      <c r="G2632" t="s">
        <v>228</v>
      </c>
      <c r="H2632" t="s">
        <v>26516</v>
      </c>
      <c r="I2632" s="2">
        <v>44574</v>
      </c>
      <c r="J2632" t="s">
        <v>7587</v>
      </c>
      <c r="K2632" t="s">
        <v>3232</v>
      </c>
      <c r="L2632" t="s">
        <v>21</v>
      </c>
      <c r="M2632">
        <v>25135.230899999999</v>
      </c>
      <c r="N2632">
        <v>321</v>
      </c>
      <c r="O2632" t="s">
        <v>43</v>
      </c>
      <c r="P2632" t="s">
        <v>43</v>
      </c>
      <c r="Q2632" s="2">
        <v>44593</v>
      </c>
      <c r="R2632" t="s">
        <v>23</v>
      </c>
      <c r="S2632" t="s">
        <v>33</v>
      </c>
      <c r="T2632">
        <f>_xlfn.DAYS(Raw_data_US_healthcare[[#This Row],[Discharge Date]],Raw_data_US_healthcare[[#This Row],[Date of Admission]])</f>
        <v>19</v>
      </c>
    </row>
    <row r="2633" spans="1:20" x14ac:dyDescent="0.3">
      <c r="A2633" t="s">
        <v>26512</v>
      </c>
      <c r="B2633" t="s">
        <v>7588</v>
      </c>
      <c r="C2633">
        <v>37</v>
      </c>
      <c r="D2633" t="str">
        <f>IF(Raw_data_US_healthcare[[#This Row],[Age]]&lt;35,"Young",IF(Raw_data_US_healthcare[[#This Row],[Age]]&lt;60,"Middle","Senior"))</f>
        <v>Middle</v>
      </c>
      <c r="E2633" t="s">
        <v>26</v>
      </c>
      <c r="F2633" t="s">
        <v>62</v>
      </c>
      <c r="G2633" t="s">
        <v>62</v>
      </c>
      <c r="H2633" t="s">
        <v>26516</v>
      </c>
      <c r="I2633" s="2">
        <v>44099</v>
      </c>
      <c r="J2633" t="s">
        <v>6417</v>
      </c>
      <c r="K2633" t="s">
        <v>7589</v>
      </c>
      <c r="L2633" t="s">
        <v>31</v>
      </c>
      <c r="M2633">
        <v>6277.7434999999996</v>
      </c>
      <c r="N2633">
        <v>145</v>
      </c>
      <c r="O2633" t="s">
        <v>39</v>
      </c>
      <c r="P2633" t="s">
        <v>39</v>
      </c>
      <c r="Q2633" s="2">
        <v>44112</v>
      </c>
      <c r="R2633" t="s">
        <v>48</v>
      </c>
      <c r="S2633" t="s">
        <v>24</v>
      </c>
      <c r="T2633">
        <f>_xlfn.DAYS(Raw_data_US_healthcare[[#This Row],[Discharge Date]],Raw_data_US_healthcare[[#This Row],[Date of Admission]])</f>
        <v>13</v>
      </c>
    </row>
    <row r="2634" spans="1:20" x14ac:dyDescent="0.3">
      <c r="A2634" t="s">
        <v>26512</v>
      </c>
      <c r="B2634" t="s">
        <v>7590</v>
      </c>
      <c r="C2634">
        <v>74</v>
      </c>
      <c r="D2634" t="str">
        <f>IF(Raw_data_US_healthcare[[#This Row],[Age]]&lt;35,"Young",IF(Raw_data_US_healthcare[[#This Row],[Age]]&lt;60,"Middle","Senior"))</f>
        <v>Senior</v>
      </c>
      <c r="E2634" t="s">
        <v>26</v>
      </c>
      <c r="F2634" t="s">
        <v>35</v>
      </c>
      <c r="G2634" t="s">
        <v>35</v>
      </c>
      <c r="H2634" t="s">
        <v>18</v>
      </c>
      <c r="I2634" s="2">
        <v>44285</v>
      </c>
      <c r="J2634" t="s">
        <v>7591</v>
      </c>
      <c r="K2634" t="s">
        <v>7592</v>
      </c>
      <c r="L2634" t="s">
        <v>21</v>
      </c>
      <c r="M2634">
        <v>40307.457699999999</v>
      </c>
      <c r="N2634">
        <v>420</v>
      </c>
      <c r="O2634" t="s">
        <v>39</v>
      </c>
      <c r="P2634" t="s">
        <v>39</v>
      </c>
      <c r="Q2634" s="2">
        <v>44293</v>
      </c>
      <c r="R2634" t="s">
        <v>23</v>
      </c>
      <c r="S2634" t="s">
        <v>45</v>
      </c>
      <c r="T2634">
        <f>_xlfn.DAYS(Raw_data_US_healthcare[[#This Row],[Discharge Date]],Raw_data_US_healthcare[[#This Row],[Date of Admission]])</f>
        <v>8</v>
      </c>
    </row>
    <row r="2635" spans="1:20" x14ac:dyDescent="0.3">
      <c r="A2635" t="s">
        <v>26511</v>
      </c>
      <c r="B2635" t="s">
        <v>7593</v>
      </c>
      <c r="C2635">
        <v>53</v>
      </c>
      <c r="D2635" t="str">
        <f>IF(Raw_data_US_healthcare[[#This Row],[Age]]&lt;35,"Young",IF(Raw_data_US_healthcare[[#This Row],[Age]]&lt;60,"Middle","Senior"))</f>
        <v>Middle</v>
      </c>
      <c r="E2635" t="s">
        <v>16</v>
      </c>
      <c r="F2635" t="s">
        <v>88</v>
      </c>
      <c r="G2635" t="s">
        <v>88</v>
      </c>
      <c r="H2635" t="s">
        <v>26516</v>
      </c>
      <c r="I2635" s="2">
        <v>43632</v>
      </c>
      <c r="J2635" t="s">
        <v>7594</v>
      </c>
      <c r="K2635" t="s">
        <v>7595</v>
      </c>
      <c r="L2635" t="s">
        <v>52</v>
      </c>
      <c r="M2635">
        <v>28370.088299999999</v>
      </c>
      <c r="N2635">
        <v>336</v>
      </c>
      <c r="O2635" t="s">
        <v>39</v>
      </c>
      <c r="P2635" t="s">
        <v>39</v>
      </c>
      <c r="Q2635" s="2">
        <v>43653</v>
      </c>
      <c r="R2635" t="s">
        <v>83</v>
      </c>
      <c r="S2635" t="s">
        <v>45</v>
      </c>
      <c r="T2635">
        <f>_xlfn.DAYS(Raw_data_US_healthcare[[#This Row],[Discharge Date]],Raw_data_US_healthcare[[#This Row],[Date of Admission]])</f>
        <v>21</v>
      </c>
    </row>
    <row r="2636" spans="1:20" x14ac:dyDescent="0.3">
      <c r="A2636" t="s">
        <v>26511</v>
      </c>
      <c r="B2636" t="s">
        <v>4146</v>
      </c>
      <c r="C2636">
        <v>20</v>
      </c>
      <c r="D2636" t="str">
        <f>IF(Raw_data_US_healthcare[[#This Row],[Age]]&lt;35,"Young",IF(Raw_data_US_healthcare[[#This Row],[Age]]&lt;60,"Middle","Senior"))</f>
        <v>Young</v>
      </c>
      <c r="E2636" t="s">
        <v>16</v>
      </c>
      <c r="F2636" t="s">
        <v>62</v>
      </c>
      <c r="G2636" t="s">
        <v>62</v>
      </c>
      <c r="H2636" t="s">
        <v>26514</v>
      </c>
      <c r="I2636" s="2">
        <v>43750</v>
      </c>
      <c r="J2636" t="s">
        <v>7596</v>
      </c>
      <c r="K2636" t="s">
        <v>7597</v>
      </c>
      <c r="L2636" t="s">
        <v>31</v>
      </c>
      <c r="M2636">
        <v>39658.719899999996</v>
      </c>
      <c r="N2636">
        <v>177</v>
      </c>
      <c r="O2636" t="s">
        <v>22</v>
      </c>
      <c r="P2636" t="s">
        <v>22</v>
      </c>
      <c r="Q2636" s="2">
        <v>43758</v>
      </c>
      <c r="R2636" t="s">
        <v>48</v>
      </c>
      <c r="S2636" t="s">
        <v>33</v>
      </c>
      <c r="T2636">
        <f>_xlfn.DAYS(Raw_data_US_healthcare[[#This Row],[Discharge Date]],Raw_data_US_healthcare[[#This Row],[Date of Admission]])</f>
        <v>8</v>
      </c>
    </row>
    <row r="2637" spans="1:20" x14ac:dyDescent="0.3">
      <c r="A2637" t="s">
        <v>26511</v>
      </c>
      <c r="B2637" t="s">
        <v>7598</v>
      </c>
      <c r="C2637">
        <v>21</v>
      </c>
      <c r="D2637" t="str">
        <f>IF(Raw_data_US_healthcare[[#This Row],[Age]]&lt;35,"Young",IF(Raw_data_US_healthcare[[#This Row],[Age]]&lt;60,"Middle","Senior"))</f>
        <v>Young</v>
      </c>
      <c r="E2637" t="s">
        <v>16</v>
      </c>
      <c r="F2637" t="s">
        <v>35</v>
      </c>
      <c r="G2637" t="s">
        <v>35</v>
      </c>
      <c r="H2637" t="s">
        <v>36</v>
      </c>
      <c r="I2637" s="2">
        <v>44394</v>
      </c>
      <c r="J2637" t="s">
        <v>7599</v>
      </c>
      <c r="K2637" t="s">
        <v>7600</v>
      </c>
      <c r="L2637" t="s">
        <v>60</v>
      </c>
      <c r="M2637">
        <v>13121.9737</v>
      </c>
      <c r="N2637">
        <v>496</v>
      </c>
      <c r="O2637" t="s">
        <v>39</v>
      </c>
      <c r="P2637" t="s">
        <v>39</v>
      </c>
      <c r="Q2637" s="2">
        <v>44411</v>
      </c>
      <c r="R2637" t="s">
        <v>83</v>
      </c>
      <c r="S2637" t="s">
        <v>45</v>
      </c>
      <c r="T2637">
        <f>_xlfn.DAYS(Raw_data_US_healthcare[[#This Row],[Discharge Date]],Raw_data_US_healthcare[[#This Row],[Date of Admission]])</f>
        <v>17</v>
      </c>
    </row>
    <row r="2638" spans="1:20" x14ac:dyDescent="0.3">
      <c r="A2638" t="s">
        <v>26512</v>
      </c>
      <c r="B2638" t="s">
        <v>7601</v>
      </c>
      <c r="C2638">
        <v>30</v>
      </c>
      <c r="D2638" t="str">
        <f>IF(Raw_data_US_healthcare[[#This Row],[Age]]&lt;35,"Young",IF(Raw_data_US_healthcare[[#This Row],[Age]]&lt;60,"Middle","Senior"))</f>
        <v>Young</v>
      </c>
      <c r="E2638" t="s">
        <v>26</v>
      </c>
      <c r="F2638" t="s">
        <v>62</v>
      </c>
      <c r="G2638" t="s">
        <v>62</v>
      </c>
      <c r="H2638" t="s">
        <v>28</v>
      </c>
      <c r="I2638" s="2">
        <v>45209</v>
      </c>
      <c r="J2638" t="s">
        <v>7602</v>
      </c>
      <c r="K2638" t="s">
        <v>7603</v>
      </c>
      <c r="L2638" t="s">
        <v>31</v>
      </c>
      <c r="M2638">
        <v>39472.335500000001</v>
      </c>
      <c r="N2638">
        <v>363</v>
      </c>
      <c r="O2638" t="s">
        <v>43</v>
      </c>
      <c r="P2638" t="s">
        <v>43</v>
      </c>
      <c r="Q2638" s="2">
        <v>45237</v>
      </c>
      <c r="R2638" t="s">
        <v>23</v>
      </c>
      <c r="S2638" t="s">
        <v>45</v>
      </c>
      <c r="T2638">
        <f>_xlfn.DAYS(Raw_data_US_healthcare[[#This Row],[Discharge Date]],Raw_data_US_healthcare[[#This Row],[Date of Admission]])</f>
        <v>28</v>
      </c>
    </row>
    <row r="2639" spans="1:20" x14ac:dyDescent="0.3">
      <c r="A2639" t="s">
        <v>26511</v>
      </c>
      <c r="B2639" t="s">
        <v>7604</v>
      </c>
      <c r="C2639">
        <v>31</v>
      </c>
      <c r="D2639" t="str">
        <f>IF(Raw_data_US_healthcare[[#This Row],[Age]]&lt;35,"Young",IF(Raw_data_US_healthcare[[#This Row],[Age]]&lt;60,"Middle","Senior"))</f>
        <v>Young</v>
      </c>
      <c r="E2639" t="s">
        <v>16</v>
      </c>
      <c r="F2639" t="s">
        <v>17</v>
      </c>
      <c r="G2639" t="s">
        <v>17</v>
      </c>
      <c r="H2639" t="s">
        <v>36</v>
      </c>
      <c r="I2639" s="2">
        <v>44147</v>
      </c>
      <c r="J2639" t="s">
        <v>7605</v>
      </c>
      <c r="K2639" t="s">
        <v>7606</v>
      </c>
      <c r="L2639" t="s">
        <v>52</v>
      </c>
      <c r="M2639">
        <v>12574.071599999999</v>
      </c>
      <c r="N2639">
        <v>451</v>
      </c>
      <c r="O2639" t="s">
        <v>22</v>
      </c>
      <c r="P2639" t="s">
        <v>22</v>
      </c>
      <c r="Q2639" s="2">
        <v>44159</v>
      </c>
      <c r="R2639" t="s">
        <v>44</v>
      </c>
      <c r="S2639" t="s">
        <v>45</v>
      </c>
      <c r="T2639">
        <f>_xlfn.DAYS(Raw_data_US_healthcare[[#This Row],[Discharge Date]],Raw_data_US_healthcare[[#This Row],[Date of Admission]])</f>
        <v>12</v>
      </c>
    </row>
    <row r="2640" spans="1:20" x14ac:dyDescent="0.3">
      <c r="A2640" t="s">
        <v>26511</v>
      </c>
      <c r="B2640" t="s">
        <v>7607</v>
      </c>
      <c r="C2640">
        <v>70</v>
      </c>
      <c r="D2640" t="str">
        <f>IF(Raw_data_US_healthcare[[#This Row],[Age]]&lt;35,"Young",IF(Raw_data_US_healthcare[[#This Row],[Age]]&lt;60,"Middle","Senior"))</f>
        <v>Senior</v>
      </c>
      <c r="E2640" t="s">
        <v>16</v>
      </c>
      <c r="F2640" t="s">
        <v>17</v>
      </c>
      <c r="G2640" t="s">
        <v>17</v>
      </c>
      <c r="H2640" t="s">
        <v>36</v>
      </c>
      <c r="I2640" s="2">
        <v>44713</v>
      </c>
      <c r="J2640" t="s">
        <v>7608</v>
      </c>
      <c r="K2640" t="s">
        <v>7609</v>
      </c>
      <c r="L2640" t="s">
        <v>56</v>
      </c>
      <c r="M2640">
        <v>23071.745599999998</v>
      </c>
      <c r="N2640">
        <v>115</v>
      </c>
      <c r="O2640" t="s">
        <v>43</v>
      </c>
      <c r="P2640" t="s">
        <v>43</v>
      </c>
      <c r="Q2640" s="2">
        <v>44736</v>
      </c>
      <c r="R2640" t="s">
        <v>23</v>
      </c>
      <c r="S2640" t="s">
        <v>33</v>
      </c>
      <c r="T2640">
        <f>_xlfn.DAYS(Raw_data_US_healthcare[[#This Row],[Discharge Date]],Raw_data_US_healthcare[[#This Row],[Date of Admission]])</f>
        <v>23</v>
      </c>
    </row>
    <row r="2641" spans="1:20" x14ac:dyDescent="0.3">
      <c r="A2641" t="s">
        <v>26511</v>
      </c>
      <c r="B2641" t="s">
        <v>7610</v>
      </c>
      <c r="C2641">
        <v>49</v>
      </c>
      <c r="D2641" t="str">
        <f>IF(Raw_data_US_healthcare[[#This Row],[Age]]&lt;35,"Young",IF(Raw_data_US_healthcare[[#This Row],[Age]]&lt;60,"Middle","Senior"))</f>
        <v>Middle</v>
      </c>
      <c r="E2641" t="s">
        <v>16</v>
      </c>
      <c r="F2641" t="s">
        <v>49</v>
      </c>
      <c r="G2641" t="s">
        <v>49</v>
      </c>
      <c r="H2641" t="s">
        <v>36</v>
      </c>
      <c r="I2641" s="2">
        <v>43854</v>
      </c>
      <c r="J2641" t="s">
        <v>7611</v>
      </c>
      <c r="K2641" t="s">
        <v>7612</v>
      </c>
      <c r="L2641" t="s">
        <v>21</v>
      </c>
      <c r="M2641">
        <v>12908.326300000001</v>
      </c>
      <c r="N2641">
        <v>249</v>
      </c>
      <c r="O2641" t="s">
        <v>43</v>
      </c>
      <c r="P2641" t="s">
        <v>43</v>
      </c>
      <c r="Q2641" s="2">
        <v>43861</v>
      </c>
      <c r="R2641" t="s">
        <v>83</v>
      </c>
      <c r="S2641" t="s">
        <v>33</v>
      </c>
      <c r="T2641">
        <f>_xlfn.DAYS(Raw_data_US_healthcare[[#This Row],[Discharge Date]],Raw_data_US_healthcare[[#This Row],[Date of Admission]])</f>
        <v>7</v>
      </c>
    </row>
    <row r="2642" spans="1:20" x14ac:dyDescent="0.3">
      <c r="A2642" t="s">
        <v>26512</v>
      </c>
      <c r="B2642" t="s">
        <v>7613</v>
      </c>
      <c r="C2642">
        <v>36</v>
      </c>
      <c r="D2642" t="str">
        <f>IF(Raw_data_US_healthcare[[#This Row],[Age]]&lt;35,"Young",IF(Raw_data_US_healthcare[[#This Row],[Age]]&lt;60,"Middle","Senior"))</f>
        <v>Middle</v>
      </c>
      <c r="E2642" t="s">
        <v>26</v>
      </c>
      <c r="F2642" t="s">
        <v>17</v>
      </c>
      <c r="G2642" t="s">
        <v>17</v>
      </c>
      <c r="H2642" t="s">
        <v>18</v>
      </c>
      <c r="I2642" s="2">
        <v>44952</v>
      </c>
      <c r="J2642" t="s">
        <v>7614</v>
      </c>
      <c r="K2642" t="s">
        <v>7615</v>
      </c>
      <c r="L2642" t="s">
        <v>56</v>
      </c>
      <c r="M2642">
        <v>59553.4807</v>
      </c>
      <c r="N2642">
        <v>273</v>
      </c>
      <c r="O2642" t="s">
        <v>39</v>
      </c>
      <c r="P2642" t="s">
        <v>39</v>
      </c>
      <c r="Q2642" s="2">
        <v>44965</v>
      </c>
      <c r="R2642" t="s">
        <v>44</v>
      </c>
      <c r="S2642" t="s">
        <v>45</v>
      </c>
      <c r="T2642">
        <f>_xlfn.DAYS(Raw_data_US_healthcare[[#This Row],[Discharge Date]],Raw_data_US_healthcare[[#This Row],[Date of Admission]])</f>
        <v>13</v>
      </c>
    </row>
    <row r="2643" spans="1:20" x14ac:dyDescent="0.3">
      <c r="A2643" t="s">
        <v>26511</v>
      </c>
      <c r="B2643" t="s">
        <v>7616</v>
      </c>
      <c r="C2643">
        <v>27</v>
      </c>
      <c r="D2643" t="str">
        <f>IF(Raw_data_US_healthcare[[#This Row],[Age]]&lt;35,"Young",IF(Raw_data_US_healthcare[[#This Row],[Age]]&lt;60,"Middle","Senior"))</f>
        <v>Young</v>
      </c>
      <c r="E2643" t="s">
        <v>16</v>
      </c>
      <c r="F2643" t="s">
        <v>62</v>
      </c>
      <c r="G2643" t="s">
        <v>62</v>
      </c>
      <c r="H2643" t="s">
        <v>18</v>
      </c>
      <c r="I2643" s="2">
        <v>44955</v>
      </c>
      <c r="J2643" t="s">
        <v>7617</v>
      </c>
      <c r="K2643" t="s">
        <v>1896</v>
      </c>
      <c r="L2643" t="s">
        <v>60</v>
      </c>
      <c r="M2643">
        <v>32938.558599999997</v>
      </c>
      <c r="N2643">
        <v>228</v>
      </c>
      <c r="O2643" t="s">
        <v>39</v>
      </c>
      <c r="P2643" t="s">
        <v>39</v>
      </c>
      <c r="Q2643" s="2">
        <v>44963</v>
      </c>
      <c r="R2643" t="s">
        <v>32</v>
      </c>
      <c r="S2643" t="s">
        <v>33</v>
      </c>
      <c r="T2643">
        <f>_xlfn.DAYS(Raw_data_US_healthcare[[#This Row],[Discharge Date]],Raw_data_US_healthcare[[#This Row],[Date of Admission]])</f>
        <v>8</v>
      </c>
    </row>
    <row r="2644" spans="1:20" x14ac:dyDescent="0.3">
      <c r="A2644" t="s">
        <v>26511</v>
      </c>
      <c r="B2644" t="s">
        <v>7618</v>
      </c>
      <c r="C2644">
        <v>65</v>
      </c>
      <c r="D2644" t="str">
        <f>IF(Raw_data_US_healthcare[[#This Row],[Age]]&lt;35,"Young",IF(Raw_data_US_healthcare[[#This Row],[Age]]&lt;60,"Middle","Senior"))</f>
        <v>Senior</v>
      </c>
      <c r="E2644" t="s">
        <v>16</v>
      </c>
      <c r="F2644" t="s">
        <v>113</v>
      </c>
      <c r="G2644" t="s">
        <v>113</v>
      </c>
      <c r="H2644" t="s">
        <v>28</v>
      </c>
      <c r="I2644" s="2">
        <v>44924</v>
      </c>
      <c r="J2644" t="s">
        <v>7619</v>
      </c>
      <c r="K2644" t="s">
        <v>7620</v>
      </c>
      <c r="L2644" t="s">
        <v>56</v>
      </c>
      <c r="M2644">
        <v>13161.764300000001</v>
      </c>
      <c r="N2644">
        <v>443</v>
      </c>
      <c r="O2644" t="s">
        <v>43</v>
      </c>
      <c r="P2644" t="s">
        <v>43</v>
      </c>
      <c r="Q2644" s="2">
        <v>44927</v>
      </c>
      <c r="R2644" t="s">
        <v>48</v>
      </c>
      <c r="S2644" t="s">
        <v>24</v>
      </c>
      <c r="T2644">
        <f>_xlfn.DAYS(Raw_data_US_healthcare[[#This Row],[Discharge Date]],Raw_data_US_healthcare[[#This Row],[Date of Admission]])</f>
        <v>3</v>
      </c>
    </row>
    <row r="2645" spans="1:20" x14ac:dyDescent="0.3">
      <c r="A2645" t="s">
        <v>26512</v>
      </c>
      <c r="B2645" t="s">
        <v>7621</v>
      </c>
      <c r="C2645">
        <v>30</v>
      </c>
      <c r="D2645" t="str">
        <f>IF(Raw_data_US_healthcare[[#This Row],[Age]]&lt;35,"Young",IF(Raw_data_US_healthcare[[#This Row],[Age]]&lt;60,"Middle","Senior"))</f>
        <v>Young</v>
      </c>
      <c r="E2645" t="s">
        <v>26</v>
      </c>
      <c r="F2645" t="s">
        <v>113</v>
      </c>
      <c r="G2645" t="s">
        <v>113</v>
      </c>
      <c r="H2645" t="s">
        <v>26514</v>
      </c>
      <c r="I2645" s="2">
        <v>43618</v>
      </c>
      <c r="J2645" t="s">
        <v>7622</v>
      </c>
      <c r="K2645" t="s">
        <v>7623</v>
      </c>
      <c r="L2645" t="s">
        <v>56</v>
      </c>
      <c r="M2645">
        <v>25397.2111</v>
      </c>
      <c r="N2645">
        <v>496</v>
      </c>
      <c r="O2645" t="s">
        <v>22</v>
      </c>
      <c r="P2645" t="s">
        <v>22</v>
      </c>
      <c r="Q2645" s="2">
        <v>43638</v>
      </c>
      <c r="R2645" t="s">
        <v>32</v>
      </c>
      <c r="S2645" t="s">
        <v>24</v>
      </c>
      <c r="T2645">
        <f>_xlfn.DAYS(Raw_data_US_healthcare[[#This Row],[Discharge Date]],Raw_data_US_healthcare[[#This Row],[Date of Admission]])</f>
        <v>20</v>
      </c>
    </row>
    <row r="2646" spans="1:20" x14ac:dyDescent="0.3">
      <c r="A2646" t="s">
        <v>26511</v>
      </c>
      <c r="B2646" t="s">
        <v>7624</v>
      </c>
      <c r="C2646">
        <v>72</v>
      </c>
      <c r="D2646" t="str">
        <f>IF(Raw_data_US_healthcare[[#This Row],[Age]]&lt;35,"Young",IF(Raw_data_US_healthcare[[#This Row],[Age]]&lt;60,"Middle","Senior"))</f>
        <v>Senior</v>
      </c>
      <c r="E2646" t="s">
        <v>16</v>
      </c>
      <c r="F2646" t="s">
        <v>228</v>
      </c>
      <c r="G2646" t="s">
        <v>228</v>
      </c>
      <c r="H2646" t="s">
        <v>69</v>
      </c>
      <c r="I2646" s="2">
        <v>43737</v>
      </c>
      <c r="J2646" t="s">
        <v>7625</v>
      </c>
      <c r="K2646" t="s">
        <v>7626</v>
      </c>
      <c r="L2646" t="s">
        <v>60</v>
      </c>
      <c r="M2646">
        <v>72704.721799999999</v>
      </c>
      <c r="N2646">
        <v>326</v>
      </c>
      <c r="O2646" t="s">
        <v>43</v>
      </c>
      <c r="P2646" t="s">
        <v>43</v>
      </c>
      <c r="Q2646" s="2">
        <v>43763</v>
      </c>
      <c r="R2646" t="s">
        <v>44</v>
      </c>
      <c r="S2646" t="s">
        <v>24</v>
      </c>
      <c r="T2646">
        <f>_xlfn.DAYS(Raw_data_US_healthcare[[#This Row],[Discharge Date]],Raw_data_US_healthcare[[#This Row],[Date of Admission]])</f>
        <v>26</v>
      </c>
    </row>
    <row r="2647" spans="1:20" x14ac:dyDescent="0.3">
      <c r="A2647" t="s">
        <v>26511</v>
      </c>
      <c r="B2647" t="s">
        <v>7627</v>
      </c>
      <c r="C2647">
        <v>34</v>
      </c>
      <c r="D2647" t="str">
        <f>IF(Raw_data_US_healthcare[[#This Row],[Age]]&lt;35,"Young",IF(Raw_data_US_healthcare[[#This Row],[Age]]&lt;60,"Middle","Senior"))</f>
        <v>Young</v>
      </c>
      <c r="E2647" t="s">
        <v>16</v>
      </c>
      <c r="F2647" t="s">
        <v>113</v>
      </c>
      <c r="G2647" t="s">
        <v>113</v>
      </c>
      <c r="H2647" t="s">
        <v>28</v>
      </c>
      <c r="I2647" s="2">
        <v>44505</v>
      </c>
      <c r="J2647" t="s">
        <v>7628</v>
      </c>
      <c r="K2647" t="s">
        <v>7629</v>
      </c>
      <c r="L2647" t="s">
        <v>60</v>
      </c>
      <c r="M2647">
        <v>44635.909599999999</v>
      </c>
      <c r="N2647">
        <v>113</v>
      </c>
      <c r="O2647" t="s">
        <v>43</v>
      </c>
      <c r="P2647" t="s">
        <v>43</v>
      </c>
      <c r="Q2647" s="2">
        <v>44521</v>
      </c>
      <c r="R2647" t="s">
        <v>23</v>
      </c>
      <c r="S2647" t="s">
        <v>24</v>
      </c>
      <c r="T2647">
        <f>_xlfn.DAYS(Raw_data_US_healthcare[[#This Row],[Discharge Date]],Raw_data_US_healthcare[[#This Row],[Date of Admission]])</f>
        <v>16</v>
      </c>
    </row>
    <row r="2648" spans="1:20" x14ac:dyDescent="0.3">
      <c r="A2648" t="s">
        <v>26512</v>
      </c>
      <c r="B2648" t="s">
        <v>7630</v>
      </c>
      <c r="C2648">
        <v>23</v>
      </c>
      <c r="D2648" t="str">
        <f>IF(Raw_data_US_healthcare[[#This Row],[Age]]&lt;35,"Young",IF(Raw_data_US_healthcare[[#This Row],[Age]]&lt;60,"Middle","Senior"))</f>
        <v>Young</v>
      </c>
      <c r="E2648" t="s">
        <v>26</v>
      </c>
      <c r="F2648" t="s">
        <v>27</v>
      </c>
      <c r="G2648" t="s">
        <v>27</v>
      </c>
      <c r="H2648" t="s">
        <v>36</v>
      </c>
      <c r="I2648" s="2">
        <v>45178</v>
      </c>
      <c r="J2648" t="s">
        <v>3697</v>
      </c>
      <c r="K2648" t="s">
        <v>7631</v>
      </c>
      <c r="L2648" t="s">
        <v>56</v>
      </c>
      <c r="M2648">
        <v>19226.360799999999</v>
      </c>
      <c r="N2648">
        <v>220</v>
      </c>
      <c r="O2648" t="s">
        <v>43</v>
      </c>
      <c r="P2648" t="s">
        <v>43</v>
      </c>
      <c r="Q2648" s="2">
        <v>45193</v>
      </c>
      <c r="R2648" t="s">
        <v>83</v>
      </c>
      <c r="S2648" t="s">
        <v>33</v>
      </c>
      <c r="T2648">
        <f>_xlfn.DAYS(Raw_data_US_healthcare[[#This Row],[Discharge Date]],Raw_data_US_healthcare[[#This Row],[Date of Admission]])</f>
        <v>15</v>
      </c>
    </row>
    <row r="2649" spans="1:20" x14ac:dyDescent="0.3">
      <c r="A2649" t="s">
        <v>26512</v>
      </c>
      <c r="B2649" t="s">
        <v>7632</v>
      </c>
      <c r="C2649">
        <v>67</v>
      </c>
      <c r="D2649" t="str">
        <f>IF(Raw_data_US_healthcare[[#This Row],[Age]]&lt;35,"Young",IF(Raw_data_US_healthcare[[#This Row],[Age]]&lt;60,"Middle","Senior"))</f>
        <v>Senior</v>
      </c>
      <c r="E2649" t="s">
        <v>26</v>
      </c>
      <c r="F2649" t="s">
        <v>49</v>
      </c>
      <c r="G2649" t="s">
        <v>49</v>
      </c>
      <c r="H2649" t="s">
        <v>36</v>
      </c>
      <c r="I2649" s="2">
        <v>44444</v>
      </c>
      <c r="J2649" t="s">
        <v>7633</v>
      </c>
      <c r="K2649" t="s">
        <v>7634</v>
      </c>
      <c r="L2649" t="s">
        <v>60</v>
      </c>
      <c r="M2649">
        <v>3892.7894000000001</v>
      </c>
      <c r="N2649">
        <v>173</v>
      </c>
      <c r="O2649" t="s">
        <v>22</v>
      </c>
      <c r="P2649" t="s">
        <v>22</v>
      </c>
      <c r="Q2649" s="2">
        <v>44449</v>
      </c>
      <c r="R2649" t="s">
        <v>44</v>
      </c>
      <c r="S2649" t="s">
        <v>33</v>
      </c>
      <c r="T2649">
        <f>_xlfn.DAYS(Raw_data_US_healthcare[[#This Row],[Discharge Date]],Raw_data_US_healthcare[[#This Row],[Date of Admission]])</f>
        <v>5</v>
      </c>
    </row>
    <row r="2650" spans="1:20" x14ac:dyDescent="0.3">
      <c r="A2650" t="s">
        <v>26511</v>
      </c>
      <c r="B2650" t="s">
        <v>7635</v>
      </c>
      <c r="C2650">
        <v>36</v>
      </c>
      <c r="D2650" t="str">
        <f>IF(Raw_data_US_healthcare[[#This Row],[Age]]&lt;35,"Young",IF(Raw_data_US_healthcare[[#This Row],[Age]]&lt;60,"Middle","Senior"))</f>
        <v>Middle</v>
      </c>
      <c r="E2650" t="s">
        <v>16</v>
      </c>
      <c r="F2650" t="s">
        <v>17</v>
      </c>
      <c r="G2650" t="s">
        <v>17</v>
      </c>
      <c r="H2650" t="s">
        <v>26516</v>
      </c>
      <c r="I2650" s="2">
        <v>43567</v>
      </c>
      <c r="J2650" t="s">
        <v>7636</v>
      </c>
      <c r="K2650" t="s">
        <v>647</v>
      </c>
      <c r="L2650" t="s">
        <v>52</v>
      </c>
      <c r="M2650">
        <v>22994.380799999999</v>
      </c>
      <c r="N2650">
        <v>415</v>
      </c>
      <c r="O2650" t="s">
        <v>43</v>
      </c>
      <c r="P2650" t="s">
        <v>43</v>
      </c>
      <c r="Q2650" s="2">
        <v>43579</v>
      </c>
      <c r="R2650" t="s">
        <v>83</v>
      </c>
      <c r="S2650" t="s">
        <v>45</v>
      </c>
      <c r="T2650">
        <f>_xlfn.DAYS(Raw_data_US_healthcare[[#This Row],[Discharge Date]],Raw_data_US_healthcare[[#This Row],[Date of Admission]])</f>
        <v>12</v>
      </c>
    </row>
    <row r="2651" spans="1:20" x14ac:dyDescent="0.3">
      <c r="A2651" t="s">
        <v>26511</v>
      </c>
      <c r="B2651" t="s">
        <v>7637</v>
      </c>
      <c r="C2651">
        <v>78</v>
      </c>
      <c r="D2651" t="str">
        <f>IF(Raw_data_US_healthcare[[#This Row],[Age]]&lt;35,"Young",IF(Raw_data_US_healthcare[[#This Row],[Age]]&lt;60,"Middle","Senior"))</f>
        <v>Senior</v>
      </c>
      <c r="E2651" t="s">
        <v>16</v>
      </c>
      <c r="F2651" t="s">
        <v>49</v>
      </c>
      <c r="G2651" t="s">
        <v>49</v>
      </c>
      <c r="H2651" t="s">
        <v>36</v>
      </c>
      <c r="I2651" s="2">
        <v>43508</v>
      </c>
      <c r="J2651" t="s">
        <v>7638</v>
      </c>
      <c r="K2651" t="s">
        <v>7639</v>
      </c>
      <c r="L2651" t="s">
        <v>56</v>
      </c>
      <c r="M2651">
        <v>15742.4733</v>
      </c>
      <c r="N2651">
        <v>460</v>
      </c>
      <c r="O2651" t="s">
        <v>39</v>
      </c>
      <c r="P2651" t="s">
        <v>39</v>
      </c>
      <c r="Q2651" s="2">
        <v>43516</v>
      </c>
      <c r="R2651" t="s">
        <v>48</v>
      </c>
      <c r="S2651" t="s">
        <v>45</v>
      </c>
      <c r="T2651">
        <f>_xlfn.DAYS(Raw_data_US_healthcare[[#This Row],[Discharge Date]],Raw_data_US_healthcare[[#This Row],[Date of Admission]])</f>
        <v>8</v>
      </c>
    </row>
    <row r="2652" spans="1:20" x14ac:dyDescent="0.3">
      <c r="A2652" t="s">
        <v>26511</v>
      </c>
      <c r="B2652" t="s">
        <v>7640</v>
      </c>
      <c r="C2652">
        <v>23</v>
      </c>
      <c r="D2652" t="str">
        <f>IF(Raw_data_US_healthcare[[#This Row],[Age]]&lt;35,"Young",IF(Raw_data_US_healthcare[[#This Row],[Age]]&lt;60,"Middle","Senior"))</f>
        <v>Young</v>
      </c>
      <c r="E2652" t="s">
        <v>16</v>
      </c>
      <c r="F2652" t="s">
        <v>62</v>
      </c>
      <c r="G2652" t="s">
        <v>62</v>
      </c>
      <c r="H2652" t="s">
        <v>18</v>
      </c>
      <c r="I2652" s="2">
        <v>43613</v>
      </c>
      <c r="J2652" t="s">
        <v>7641</v>
      </c>
      <c r="K2652" t="s">
        <v>7642</v>
      </c>
      <c r="L2652" t="s">
        <v>56</v>
      </c>
      <c r="M2652">
        <v>53131.9833</v>
      </c>
      <c r="N2652">
        <v>449</v>
      </c>
      <c r="O2652" t="s">
        <v>43</v>
      </c>
      <c r="P2652" t="s">
        <v>43</v>
      </c>
      <c r="Q2652" s="2">
        <v>43627</v>
      </c>
      <c r="R2652" t="s">
        <v>48</v>
      </c>
      <c r="S2652" t="s">
        <v>24</v>
      </c>
      <c r="T2652">
        <f>_xlfn.DAYS(Raw_data_US_healthcare[[#This Row],[Discharge Date]],Raw_data_US_healthcare[[#This Row],[Date of Admission]])</f>
        <v>14</v>
      </c>
    </row>
    <row r="2653" spans="1:20" x14ac:dyDescent="0.3">
      <c r="A2653" t="s">
        <v>26511</v>
      </c>
      <c r="B2653" t="s">
        <v>7643</v>
      </c>
      <c r="C2653">
        <v>28</v>
      </c>
      <c r="D2653" t="str">
        <f>IF(Raw_data_US_healthcare[[#This Row],[Age]]&lt;35,"Young",IF(Raw_data_US_healthcare[[#This Row],[Age]]&lt;60,"Middle","Senior"))</f>
        <v>Young</v>
      </c>
      <c r="E2653" t="s">
        <v>16</v>
      </c>
      <c r="F2653" t="s">
        <v>49</v>
      </c>
      <c r="G2653" t="s">
        <v>49</v>
      </c>
      <c r="H2653" t="s">
        <v>36</v>
      </c>
      <c r="I2653" s="2">
        <v>45096</v>
      </c>
      <c r="J2653" t="s">
        <v>7644</v>
      </c>
      <c r="K2653" t="s">
        <v>7645</v>
      </c>
      <c r="L2653" t="s">
        <v>31</v>
      </c>
      <c r="M2653">
        <v>17294.9195</v>
      </c>
      <c r="N2653">
        <v>157</v>
      </c>
      <c r="O2653" t="s">
        <v>39</v>
      </c>
      <c r="P2653" t="s">
        <v>39</v>
      </c>
      <c r="Q2653" s="2">
        <v>45121</v>
      </c>
      <c r="R2653" t="s">
        <v>48</v>
      </c>
      <c r="S2653" t="s">
        <v>33</v>
      </c>
      <c r="T2653">
        <f>_xlfn.DAYS(Raw_data_US_healthcare[[#This Row],[Discharge Date]],Raw_data_US_healthcare[[#This Row],[Date of Admission]])</f>
        <v>25</v>
      </c>
    </row>
    <row r="2654" spans="1:20" x14ac:dyDescent="0.3">
      <c r="A2654" t="s">
        <v>26511</v>
      </c>
      <c r="B2654" t="s">
        <v>7646</v>
      </c>
      <c r="C2654">
        <v>67</v>
      </c>
      <c r="D2654" t="str">
        <f>IF(Raw_data_US_healthcare[[#This Row],[Age]]&lt;35,"Young",IF(Raw_data_US_healthcare[[#This Row],[Age]]&lt;60,"Middle","Senior"))</f>
        <v>Senior</v>
      </c>
      <c r="E2654" t="s">
        <v>16</v>
      </c>
      <c r="F2654" t="s">
        <v>35</v>
      </c>
      <c r="G2654" t="s">
        <v>35</v>
      </c>
      <c r="H2654" t="s">
        <v>26516</v>
      </c>
      <c r="I2654" s="2">
        <v>43662</v>
      </c>
      <c r="J2654" t="s">
        <v>7647</v>
      </c>
      <c r="K2654" t="s">
        <v>7648</v>
      </c>
      <c r="L2654" t="s">
        <v>31</v>
      </c>
      <c r="M2654">
        <v>18375.000800000002</v>
      </c>
      <c r="N2654">
        <v>450</v>
      </c>
      <c r="O2654" t="s">
        <v>39</v>
      </c>
      <c r="P2654" t="s">
        <v>39</v>
      </c>
      <c r="Q2654" s="2">
        <v>43677</v>
      </c>
      <c r="R2654" t="s">
        <v>83</v>
      </c>
      <c r="S2654" t="s">
        <v>24</v>
      </c>
      <c r="T2654">
        <f>_xlfn.DAYS(Raw_data_US_healthcare[[#This Row],[Discharge Date]],Raw_data_US_healthcare[[#This Row],[Date of Admission]])</f>
        <v>15</v>
      </c>
    </row>
    <row r="2655" spans="1:20" x14ac:dyDescent="0.3">
      <c r="A2655" t="s">
        <v>26511</v>
      </c>
      <c r="B2655" t="s">
        <v>7649</v>
      </c>
      <c r="C2655">
        <v>79</v>
      </c>
      <c r="D2655" t="str">
        <f>IF(Raw_data_US_healthcare[[#This Row],[Age]]&lt;35,"Young",IF(Raw_data_US_healthcare[[#This Row],[Age]]&lt;60,"Middle","Senior"))</f>
        <v>Senior</v>
      </c>
      <c r="E2655" t="s">
        <v>16</v>
      </c>
      <c r="F2655" t="s">
        <v>27</v>
      </c>
      <c r="G2655" t="s">
        <v>27</v>
      </c>
      <c r="H2655" t="s">
        <v>69</v>
      </c>
      <c r="I2655" s="2">
        <v>43931</v>
      </c>
      <c r="J2655" t="s">
        <v>7650</v>
      </c>
      <c r="K2655" t="s">
        <v>7651</v>
      </c>
      <c r="L2655" t="s">
        <v>52</v>
      </c>
      <c r="M2655">
        <v>77687.6155</v>
      </c>
      <c r="N2655">
        <v>247</v>
      </c>
      <c r="O2655" t="s">
        <v>43</v>
      </c>
      <c r="P2655" t="s">
        <v>43</v>
      </c>
      <c r="Q2655" s="2">
        <v>43948</v>
      </c>
      <c r="R2655" t="s">
        <v>32</v>
      </c>
      <c r="S2655" t="s">
        <v>45</v>
      </c>
      <c r="T2655">
        <f>_xlfn.DAYS(Raw_data_US_healthcare[[#This Row],[Discharge Date]],Raw_data_US_healthcare[[#This Row],[Date of Admission]])</f>
        <v>17</v>
      </c>
    </row>
    <row r="2656" spans="1:20" x14ac:dyDescent="0.3">
      <c r="A2656" t="s">
        <v>26512</v>
      </c>
      <c r="B2656" t="s">
        <v>7652</v>
      </c>
      <c r="C2656">
        <v>35</v>
      </c>
      <c r="D2656" t="str">
        <f>IF(Raw_data_US_healthcare[[#This Row],[Age]]&lt;35,"Young",IF(Raw_data_US_healthcare[[#This Row],[Age]]&lt;60,"Middle","Senior"))</f>
        <v>Middle</v>
      </c>
      <c r="E2656" t="s">
        <v>26</v>
      </c>
      <c r="F2656" t="s">
        <v>49</v>
      </c>
      <c r="G2656" t="s">
        <v>49</v>
      </c>
      <c r="H2656" t="s">
        <v>26516</v>
      </c>
      <c r="I2656" s="2">
        <v>44323</v>
      </c>
      <c r="J2656" t="s">
        <v>7653</v>
      </c>
      <c r="K2656" t="s">
        <v>7654</v>
      </c>
      <c r="L2656" t="s">
        <v>21</v>
      </c>
      <c r="M2656">
        <v>21347.070899999999</v>
      </c>
      <c r="N2656">
        <v>142</v>
      </c>
      <c r="O2656" t="s">
        <v>43</v>
      </c>
      <c r="P2656" t="s">
        <v>43</v>
      </c>
      <c r="Q2656" s="2">
        <v>44342</v>
      </c>
      <c r="R2656" t="s">
        <v>48</v>
      </c>
      <c r="S2656" t="s">
        <v>24</v>
      </c>
      <c r="T2656">
        <f>_xlfn.DAYS(Raw_data_US_healthcare[[#This Row],[Discharge Date]],Raw_data_US_healthcare[[#This Row],[Date of Admission]])</f>
        <v>19</v>
      </c>
    </row>
    <row r="2657" spans="1:20" x14ac:dyDescent="0.3">
      <c r="A2657" t="s">
        <v>26511</v>
      </c>
      <c r="B2657" t="s">
        <v>7655</v>
      </c>
      <c r="C2657">
        <v>25</v>
      </c>
      <c r="D2657" t="str">
        <f>IF(Raw_data_US_healthcare[[#This Row],[Age]]&lt;35,"Young",IF(Raw_data_US_healthcare[[#This Row],[Age]]&lt;60,"Middle","Senior"))</f>
        <v>Young</v>
      </c>
      <c r="E2657" t="s">
        <v>16</v>
      </c>
      <c r="F2657" t="s">
        <v>35</v>
      </c>
      <c r="G2657" t="s">
        <v>35</v>
      </c>
      <c r="H2657" t="s">
        <v>28</v>
      </c>
      <c r="I2657" s="2">
        <v>44662</v>
      </c>
      <c r="J2657" t="s">
        <v>7656</v>
      </c>
      <c r="K2657" t="s">
        <v>991</v>
      </c>
      <c r="L2657" t="s">
        <v>52</v>
      </c>
      <c r="M2657">
        <v>17795.979800000001</v>
      </c>
      <c r="N2657">
        <v>162</v>
      </c>
      <c r="O2657" t="s">
        <v>39</v>
      </c>
      <c r="P2657" t="s">
        <v>39</v>
      </c>
      <c r="Q2657" s="2">
        <v>44677</v>
      </c>
      <c r="R2657" t="s">
        <v>48</v>
      </c>
      <c r="S2657" t="s">
        <v>33</v>
      </c>
      <c r="T2657">
        <f>_xlfn.DAYS(Raw_data_US_healthcare[[#This Row],[Discharge Date]],Raw_data_US_healthcare[[#This Row],[Date of Admission]])</f>
        <v>15</v>
      </c>
    </row>
    <row r="2658" spans="1:20" x14ac:dyDescent="0.3">
      <c r="A2658" t="s">
        <v>26511</v>
      </c>
      <c r="B2658" t="s">
        <v>7657</v>
      </c>
      <c r="C2658">
        <v>32</v>
      </c>
      <c r="D2658" t="str">
        <f>IF(Raw_data_US_healthcare[[#This Row],[Age]]&lt;35,"Young",IF(Raw_data_US_healthcare[[#This Row],[Age]]&lt;60,"Middle","Senior"))</f>
        <v>Young</v>
      </c>
      <c r="E2658" t="s">
        <v>16</v>
      </c>
      <c r="F2658" t="s">
        <v>62</v>
      </c>
      <c r="G2658" t="s">
        <v>62</v>
      </c>
      <c r="H2658" t="s">
        <v>28</v>
      </c>
      <c r="I2658" s="2">
        <v>44716</v>
      </c>
      <c r="J2658" t="s">
        <v>7658</v>
      </c>
      <c r="K2658" t="s">
        <v>7659</v>
      </c>
      <c r="L2658" t="s">
        <v>52</v>
      </c>
      <c r="M2658">
        <v>44318.9856</v>
      </c>
      <c r="N2658">
        <v>155</v>
      </c>
      <c r="O2658" t="s">
        <v>43</v>
      </c>
      <c r="P2658" t="s">
        <v>43</v>
      </c>
      <c r="Q2658" s="2">
        <v>44737</v>
      </c>
      <c r="R2658" t="s">
        <v>48</v>
      </c>
      <c r="S2658" t="s">
        <v>24</v>
      </c>
      <c r="T2658">
        <f>_xlfn.DAYS(Raw_data_US_healthcare[[#This Row],[Discharge Date]],Raw_data_US_healthcare[[#This Row],[Date of Admission]])</f>
        <v>21</v>
      </c>
    </row>
    <row r="2659" spans="1:20" x14ac:dyDescent="0.3">
      <c r="A2659" t="s">
        <v>26512</v>
      </c>
      <c r="B2659" t="s">
        <v>7660</v>
      </c>
      <c r="C2659">
        <v>52</v>
      </c>
      <c r="D2659" t="str">
        <f>IF(Raw_data_US_healthcare[[#This Row],[Age]]&lt;35,"Young",IF(Raw_data_US_healthcare[[#This Row],[Age]]&lt;60,"Middle","Senior"))</f>
        <v>Middle</v>
      </c>
      <c r="E2659" t="s">
        <v>26</v>
      </c>
      <c r="F2659" t="s">
        <v>228</v>
      </c>
      <c r="G2659" t="s">
        <v>228</v>
      </c>
      <c r="H2659" t="s">
        <v>18</v>
      </c>
      <c r="I2659" s="2">
        <v>43678</v>
      </c>
      <c r="J2659" t="s">
        <v>7661</v>
      </c>
      <c r="K2659" t="s">
        <v>7662</v>
      </c>
      <c r="L2659" t="s">
        <v>56</v>
      </c>
      <c r="M2659">
        <v>52624.158000000003</v>
      </c>
      <c r="N2659">
        <v>327</v>
      </c>
      <c r="O2659" t="s">
        <v>43</v>
      </c>
      <c r="P2659" t="s">
        <v>43</v>
      </c>
      <c r="Q2659" s="2">
        <v>43705</v>
      </c>
      <c r="R2659" t="s">
        <v>23</v>
      </c>
      <c r="S2659" t="s">
        <v>33</v>
      </c>
      <c r="T2659">
        <f>_xlfn.DAYS(Raw_data_US_healthcare[[#This Row],[Discharge Date]],Raw_data_US_healthcare[[#This Row],[Date of Admission]])</f>
        <v>27</v>
      </c>
    </row>
    <row r="2660" spans="1:20" x14ac:dyDescent="0.3">
      <c r="A2660" t="s">
        <v>26512</v>
      </c>
      <c r="B2660" t="s">
        <v>7663</v>
      </c>
      <c r="C2660">
        <v>59</v>
      </c>
      <c r="D2660" t="str">
        <f>IF(Raw_data_US_healthcare[[#This Row],[Age]]&lt;35,"Young",IF(Raw_data_US_healthcare[[#This Row],[Age]]&lt;60,"Middle","Senior"))</f>
        <v>Middle</v>
      </c>
      <c r="E2660" t="s">
        <v>26</v>
      </c>
      <c r="F2660" t="s">
        <v>113</v>
      </c>
      <c r="G2660" t="s">
        <v>113</v>
      </c>
      <c r="H2660" t="s">
        <v>18</v>
      </c>
      <c r="I2660" s="2">
        <v>43932</v>
      </c>
      <c r="J2660" t="s">
        <v>7664</v>
      </c>
      <c r="K2660" t="s">
        <v>7665</v>
      </c>
      <c r="L2660" t="s">
        <v>60</v>
      </c>
      <c r="M2660">
        <v>25878.777300000002</v>
      </c>
      <c r="N2660">
        <v>275</v>
      </c>
      <c r="O2660" t="s">
        <v>39</v>
      </c>
      <c r="P2660" t="s">
        <v>39</v>
      </c>
      <c r="Q2660" s="2">
        <v>43940</v>
      </c>
      <c r="R2660" t="s">
        <v>83</v>
      </c>
      <c r="S2660" t="s">
        <v>45</v>
      </c>
      <c r="T2660">
        <f>_xlfn.DAYS(Raw_data_US_healthcare[[#This Row],[Discharge Date]],Raw_data_US_healthcare[[#This Row],[Date of Admission]])</f>
        <v>8</v>
      </c>
    </row>
    <row r="2661" spans="1:20" x14ac:dyDescent="0.3">
      <c r="A2661" t="s">
        <v>26511</v>
      </c>
      <c r="B2661" t="s">
        <v>4498</v>
      </c>
      <c r="C2661">
        <v>56</v>
      </c>
      <c r="D2661" t="str">
        <f>IF(Raw_data_US_healthcare[[#This Row],[Age]]&lt;35,"Young",IF(Raw_data_US_healthcare[[#This Row],[Age]]&lt;60,"Middle","Senior"))</f>
        <v>Middle</v>
      </c>
      <c r="E2661" t="s">
        <v>16</v>
      </c>
      <c r="F2661" t="s">
        <v>35</v>
      </c>
      <c r="G2661" t="s">
        <v>35</v>
      </c>
      <c r="H2661" t="s">
        <v>36</v>
      </c>
      <c r="I2661" s="2">
        <v>43969</v>
      </c>
      <c r="J2661" t="s">
        <v>7666</v>
      </c>
      <c r="K2661" t="s">
        <v>7667</v>
      </c>
      <c r="L2661" t="s">
        <v>56</v>
      </c>
      <c r="M2661">
        <v>7216.7379000000001</v>
      </c>
      <c r="N2661">
        <v>235</v>
      </c>
      <c r="O2661" t="s">
        <v>43</v>
      </c>
      <c r="P2661" t="s">
        <v>43</v>
      </c>
      <c r="Q2661" s="2">
        <v>43989</v>
      </c>
      <c r="R2661" t="s">
        <v>44</v>
      </c>
      <c r="S2661" t="s">
        <v>24</v>
      </c>
      <c r="T2661">
        <f>_xlfn.DAYS(Raw_data_US_healthcare[[#This Row],[Discharge Date]],Raw_data_US_healthcare[[#This Row],[Date of Admission]])</f>
        <v>20</v>
      </c>
    </row>
    <row r="2662" spans="1:20" x14ac:dyDescent="0.3">
      <c r="A2662" t="s">
        <v>26512</v>
      </c>
      <c r="B2662" t="s">
        <v>7668</v>
      </c>
      <c r="C2662">
        <v>22</v>
      </c>
      <c r="D2662" t="str">
        <f>IF(Raw_data_US_healthcare[[#This Row],[Age]]&lt;35,"Young",IF(Raw_data_US_healthcare[[#This Row],[Age]]&lt;60,"Middle","Senior"))</f>
        <v>Young</v>
      </c>
      <c r="E2662" t="s">
        <v>26</v>
      </c>
      <c r="F2662" t="s">
        <v>88</v>
      </c>
      <c r="G2662" t="s">
        <v>88</v>
      </c>
      <c r="H2662" t="s">
        <v>28</v>
      </c>
      <c r="I2662" s="2">
        <v>45114</v>
      </c>
      <c r="J2662" t="s">
        <v>7669</v>
      </c>
      <c r="K2662" t="s">
        <v>7670</v>
      </c>
      <c r="L2662" t="s">
        <v>31</v>
      </c>
      <c r="M2662">
        <v>1102.2915</v>
      </c>
      <c r="N2662">
        <v>171</v>
      </c>
      <c r="O2662" t="s">
        <v>43</v>
      </c>
      <c r="P2662" t="s">
        <v>43</v>
      </c>
      <c r="Q2662" s="2">
        <v>45120</v>
      </c>
      <c r="R2662" t="s">
        <v>48</v>
      </c>
      <c r="S2662" t="s">
        <v>33</v>
      </c>
      <c r="T2662">
        <f>_xlfn.DAYS(Raw_data_US_healthcare[[#This Row],[Discharge Date]],Raw_data_US_healthcare[[#This Row],[Date of Admission]])</f>
        <v>6</v>
      </c>
    </row>
    <row r="2663" spans="1:20" x14ac:dyDescent="0.3">
      <c r="A2663" t="s">
        <v>26512</v>
      </c>
      <c r="B2663" t="s">
        <v>7671</v>
      </c>
      <c r="C2663">
        <v>44</v>
      </c>
      <c r="D2663" t="str">
        <f>IF(Raw_data_US_healthcare[[#This Row],[Age]]&lt;35,"Young",IF(Raw_data_US_healthcare[[#This Row],[Age]]&lt;60,"Middle","Senior"))</f>
        <v>Middle</v>
      </c>
      <c r="E2663" t="s">
        <v>26</v>
      </c>
      <c r="F2663" t="s">
        <v>27</v>
      </c>
      <c r="G2663" t="s">
        <v>27</v>
      </c>
      <c r="H2663" t="s">
        <v>18</v>
      </c>
      <c r="I2663" s="2">
        <v>43616</v>
      </c>
      <c r="J2663" t="s">
        <v>7672</v>
      </c>
      <c r="K2663" t="s">
        <v>7673</v>
      </c>
      <c r="L2663" t="s">
        <v>31</v>
      </c>
      <c r="M2663">
        <v>38619.516100000001</v>
      </c>
      <c r="N2663">
        <v>268</v>
      </c>
      <c r="O2663" t="s">
        <v>43</v>
      </c>
      <c r="P2663" t="s">
        <v>43</v>
      </c>
      <c r="Q2663" s="2">
        <v>43646</v>
      </c>
      <c r="R2663" t="s">
        <v>44</v>
      </c>
      <c r="S2663" t="s">
        <v>24</v>
      </c>
      <c r="T2663">
        <f>_xlfn.DAYS(Raw_data_US_healthcare[[#This Row],[Discharge Date]],Raw_data_US_healthcare[[#This Row],[Date of Admission]])</f>
        <v>30</v>
      </c>
    </row>
    <row r="2664" spans="1:20" x14ac:dyDescent="0.3">
      <c r="A2664" t="s">
        <v>26511</v>
      </c>
      <c r="B2664" t="s">
        <v>7674</v>
      </c>
      <c r="C2664">
        <v>76</v>
      </c>
      <c r="D2664" t="str">
        <f>IF(Raw_data_US_healthcare[[#This Row],[Age]]&lt;35,"Young",IF(Raw_data_US_healthcare[[#This Row],[Age]]&lt;60,"Middle","Senior"))</f>
        <v>Senior</v>
      </c>
      <c r="E2664" t="s">
        <v>16</v>
      </c>
      <c r="F2664" t="s">
        <v>27</v>
      </c>
      <c r="G2664" t="s">
        <v>27</v>
      </c>
      <c r="H2664" t="s">
        <v>28</v>
      </c>
      <c r="I2664" s="2">
        <v>44102</v>
      </c>
      <c r="J2664" t="s">
        <v>7675</v>
      </c>
      <c r="K2664" t="s">
        <v>7676</v>
      </c>
      <c r="L2664" t="s">
        <v>31</v>
      </c>
      <c r="M2664">
        <v>2914.7375000000002</v>
      </c>
      <c r="N2664">
        <v>237</v>
      </c>
      <c r="O2664" t="s">
        <v>43</v>
      </c>
      <c r="P2664" t="s">
        <v>43</v>
      </c>
      <c r="Q2664" s="2">
        <v>44118</v>
      </c>
      <c r="R2664" t="s">
        <v>48</v>
      </c>
      <c r="S2664" t="s">
        <v>24</v>
      </c>
      <c r="T2664">
        <f>_xlfn.DAYS(Raw_data_US_healthcare[[#This Row],[Discharge Date]],Raw_data_US_healthcare[[#This Row],[Date of Admission]])</f>
        <v>16</v>
      </c>
    </row>
    <row r="2665" spans="1:20" x14ac:dyDescent="0.3">
      <c r="A2665" t="s">
        <v>26511</v>
      </c>
      <c r="B2665" t="s">
        <v>7677</v>
      </c>
      <c r="C2665">
        <v>72</v>
      </c>
      <c r="D2665" t="str">
        <f>IF(Raw_data_US_healthcare[[#This Row],[Age]]&lt;35,"Young",IF(Raw_data_US_healthcare[[#This Row],[Age]]&lt;60,"Middle","Senior"))</f>
        <v>Senior</v>
      </c>
      <c r="E2665" t="s">
        <v>16</v>
      </c>
      <c r="F2665" t="s">
        <v>88</v>
      </c>
      <c r="G2665" t="s">
        <v>88</v>
      </c>
      <c r="H2665" t="s">
        <v>28</v>
      </c>
      <c r="I2665" s="2">
        <v>43685</v>
      </c>
      <c r="J2665" t="s">
        <v>7678</v>
      </c>
      <c r="K2665" t="s">
        <v>7679</v>
      </c>
      <c r="L2665" t="s">
        <v>31</v>
      </c>
      <c r="M2665">
        <v>20530.969499999999</v>
      </c>
      <c r="N2665">
        <v>381</v>
      </c>
      <c r="O2665" t="s">
        <v>39</v>
      </c>
      <c r="P2665" t="s">
        <v>39</v>
      </c>
      <c r="Q2665" s="2">
        <v>43697</v>
      </c>
      <c r="R2665" t="s">
        <v>32</v>
      </c>
      <c r="S2665" t="s">
        <v>24</v>
      </c>
      <c r="T2665">
        <f>_xlfn.DAYS(Raw_data_US_healthcare[[#This Row],[Discharge Date]],Raw_data_US_healthcare[[#This Row],[Date of Admission]])</f>
        <v>12</v>
      </c>
    </row>
    <row r="2666" spans="1:20" x14ac:dyDescent="0.3">
      <c r="A2666" t="s">
        <v>26512</v>
      </c>
      <c r="B2666" t="s">
        <v>7680</v>
      </c>
      <c r="C2666">
        <v>56</v>
      </c>
      <c r="D2666" t="str">
        <f>IF(Raw_data_US_healthcare[[#This Row],[Age]]&lt;35,"Young",IF(Raw_data_US_healthcare[[#This Row],[Age]]&lt;60,"Middle","Senior"))</f>
        <v>Middle</v>
      </c>
      <c r="E2666" t="s">
        <v>26</v>
      </c>
      <c r="F2666" t="s">
        <v>27</v>
      </c>
      <c r="G2666" t="s">
        <v>27</v>
      </c>
      <c r="H2666" t="s">
        <v>26516</v>
      </c>
      <c r="I2666" s="2">
        <v>44839</v>
      </c>
      <c r="J2666" t="s">
        <v>7681</v>
      </c>
      <c r="K2666" t="s">
        <v>7682</v>
      </c>
      <c r="L2666" t="s">
        <v>60</v>
      </c>
      <c r="M2666">
        <v>28221.708699999999</v>
      </c>
      <c r="N2666">
        <v>265</v>
      </c>
      <c r="O2666" t="s">
        <v>43</v>
      </c>
      <c r="P2666" t="s">
        <v>43</v>
      </c>
      <c r="Q2666" s="2">
        <v>44841</v>
      </c>
      <c r="R2666" t="s">
        <v>32</v>
      </c>
      <c r="S2666" t="s">
        <v>33</v>
      </c>
      <c r="T2666">
        <f>_xlfn.DAYS(Raw_data_US_healthcare[[#This Row],[Discharge Date]],Raw_data_US_healthcare[[#This Row],[Date of Admission]])</f>
        <v>2</v>
      </c>
    </row>
    <row r="2667" spans="1:20" x14ac:dyDescent="0.3">
      <c r="A2667" t="s">
        <v>26512</v>
      </c>
      <c r="B2667" t="s">
        <v>7683</v>
      </c>
      <c r="C2667">
        <v>82</v>
      </c>
      <c r="D2667" t="str">
        <f>IF(Raw_data_US_healthcare[[#This Row],[Age]]&lt;35,"Young",IF(Raw_data_US_healthcare[[#This Row],[Age]]&lt;60,"Middle","Senior"))</f>
        <v>Senior</v>
      </c>
      <c r="E2667" t="s">
        <v>26</v>
      </c>
      <c r="F2667" t="s">
        <v>49</v>
      </c>
      <c r="G2667" t="s">
        <v>49</v>
      </c>
      <c r="H2667" t="s">
        <v>69</v>
      </c>
      <c r="I2667" s="2">
        <v>44924</v>
      </c>
      <c r="J2667" t="s">
        <v>7684</v>
      </c>
      <c r="K2667" t="s">
        <v>7685</v>
      </c>
      <c r="L2667" t="s">
        <v>52</v>
      </c>
      <c r="M2667">
        <v>19030.7395</v>
      </c>
      <c r="N2667">
        <v>488</v>
      </c>
      <c r="O2667" t="s">
        <v>39</v>
      </c>
      <c r="P2667" t="s">
        <v>39</v>
      </c>
      <c r="Q2667" s="2">
        <v>44926</v>
      </c>
      <c r="R2667" t="s">
        <v>32</v>
      </c>
      <c r="S2667" t="s">
        <v>24</v>
      </c>
      <c r="T2667">
        <f>_xlfn.DAYS(Raw_data_US_healthcare[[#This Row],[Discharge Date]],Raw_data_US_healthcare[[#This Row],[Date of Admission]])</f>
        <v>2</v>
      </c>
    </row>
    <row r="2668" spans="1:20" x14ac:dyDescent="0.3">
      <c r="A2668" t="s">
        <v>26511</v>
      </c>
      <c r="B2668" t="s">
        <v>7686</v>
      </c>
      <c r="C2668">
        <v>51</v>
      </c>
      <c r="D2668" t="str">
        <f>IF(Raw_data_US_healthcare[[#This Row],[Age]]&lt;35,"Young",IF(Raw_data_US_healthcare[[#This Row],[Age]]&lt;60,"Middle","Senior"))</f>
        <v>Middle</v>
      </c>
      <c r="E2668" t="s">
        <v>16</v>
      </c>
      <c r="F2668" t="s">
        <v>27</v>
      </c>
      <c r="G2668" t="s">
        <v>27</v>
      </c>
      <c r="H2668" t="s">
        <v>26514</v>
      </c>
      <c r="I2668" s="2">
        <v>44053</v>
      </c>
      <c r="J2668" t="s">
        <v>7687</v>
      </c>
      <c r="K2668" t="s">
        <v>7688</v>
      </c>
      <c r="L2668" t="s">
        <v>21</v>
      </c>
      <c r="M2668">
        <v>27692.656900000002</v>
      </c>
      <c r="N2668">
        <v>362</v>
      </c>
      <c r="O2668" t="s">
        <v>22</v>
      </c>
      <c r="P2668" t="s">
        <v>22</v>
      </c>
      <c r="Q2668" s="2">
        <v>44061</v>
      </c>
      <c r="R2668" t="s">
        <v>48</v>
      </c>
      <c r="S2668" t="s">
        <v>33</v>
      </c>
      <c r="T2668">
        <f>_xlfn.DAYS(Raw_data_US_healthcare[[#This Row],[Discharge Date]],Raw_data_US_healthcare[[#This Row],[Date of Admission]])</f>
        <v>8</v>
      </c>
    </row>
    <row r="2669" spans="1:20" x14ac:dyDescent="0.3">
      <c r="A2669" t="s">
        <v>26512</v>
      </c>
      <c r="B2669" t="s">
        <v>3894</v>
      </c>
      <c r="C2669">
        <v>51</v>
      </c>
      <c r="D2669" t="str">
        <f>IF(Raw_data_US_healthcare[[#This Row],[Age]]&lt;35,"Young",IF(Raw_data_US_healthcare[[#This Row],[Age]]&lt;60,"Middle","Senior"))</f>
        <v>Middle</v>
      </c>
      <c r="E2669" t="s">
        <v>26</v>
      </c>
      <c r="F2669" t="s">
        <v>49</v>
      </c>
      <c r="G2669" t="s">
        <v>49</v>
      </c>
      <c r="H2669" t="s">
        <v>18</v>
      </c>
      <c r="I2669" s="2">
        <v>43489</v>
      </c>
      <c r="J2669" t="s">
        <v>7689</v>
      </c>
      <c r="K2669" t="s">
        <v>7690</v>
      </c>
      <c r="L2669" t="s">
        <v>31</v>
      </c>
      <c r="M2669">
        <v>33831.027999999998</v>
      </c>
      <c r="N2669">
        <v>391</v>
      </c>
      <c r="O2669" t="s">
        <v>39</v>
      </c>
      <c r="P2669" t="s">
        <v>39</v>
      </c>
      <c r="Q2669" s="2">
        <v>43518</v>
      </c>
      <c r="R2669" t="s">
        <v>48</v>
      </c>
      <c r="S2669" t="s">
        <v>33</v>
      </c>
      <c r="T2669">
        <f>_xlfn.DAYS(Raw_data_US_healthcare[[#This Row],[Discharge Date]],Raw_data_US_healthcare[[#This Row],[Date of Admission]])</f>
        <v>29</v>
      </c>
    </row>
    <row r="2670" spans="1:20" x14ac:dyDescent="0.3">
      <c r="A2670" t="s">
        <v>26512</v>
      </c>
      <c r="B2670" t="s">
        <v>7691</v>
      </c>
      <c r="C2670">
        <v>57</v>
      </c>
      <c r="D2670" t="str">
        <f>IF(Raw_data_US_healthcare[[#This Row],[Age]]&lt;35,"Young",IF(Raw_data_US_healthcare[[#This Row],[Age]]&lt;60,"Middle","Senior"))</f>
        <v>Middle</v>
      </c>
      <c r="E2670" t="s">
        <v>26</v>
      </c>
      <c r="F2670" t="s">
        <v>88</v>
      </c>
      <c r="G2670" t="s">
        <v>88</v>
      </c>
      <c r="H2670" t="s">
        <v>69</v>
      </c>
      <c r="I2670" s="2">
        <v>44343</v>
      </c>
      <c r="J2670" t="s">
        <v>7692</v>
      </c>
      <c r="K2670" t="s">
        <v>7693</v>
      </c>
      <c r="L2670" t="s">
        <v>60</v>
      </c>
      <c r="M2670">
        <v>37464.561000000002</v>
      </c>
      <c r="N2670">
        <v>128</v>
      </c>
      <c r="O2670" t="s">
        <v>43</v>
      </c>
      <c r="P2670" t="s">
        <v>43</v>
      </c>
      <c r="Q2670" s="2">
        <v>44360</v>
      </c>
      <c r="R2670" t="s">
        <v>83</v>
      </c>
      <c r="S2670" t="s">
        <v>24</v>
      </c>
      <c r="T2670">
        <f>_xlfn.DAYS(Raw_data_US_healthcare[[#This Row],[Discharge Date]],Raw_data_US_healthcare[[#This Row],[Date of Admission]])</f>
        <v>17</v>
      </c>
    </row>
    <row r="2671" spans="1:20" x14ac:dyDescent="0.3">
      <c r="A2671" t="s">
        <v>26511</v>
      </c>
      <c r="B2671" t="s">
        <v>7694</v>
      </c>
      <c r="C2671">
        <v>27</v>
      </c>
      <c r="D2671" t="str">
        <f>IF(Raw_data_US_healthcare[[#This Row],[Age]]&lt;35,"Young",IF(Raw_data_US_healthcare[[#This Row],[Age]]&lt;60,"Middle","Senior"))</f>
        <v>Young</v>
      </c>
      <c r="E2671" t="s">
        <v>16</v>
      </c>
      <c r="F2671" t="s">
        <v>27</v>
      </c>
      <c r="G2671" t="s">
        <v>27</v>
      </c>
      <c r="H2671" t="s">
        <v>28</v>
      </c>
      <c r="I2671" s="2">
        <v>43935</v>
      </c>
      <c r="J2671" t="s">
        <v>7695</v>
      </c>
      <c r="K2671" t="s">
        <v>7696</v>
      </c>
      <c r="L2671" t="s">
        <v>31</v>
      </c>
      <c r="M2671">
        <v>963.01369999999997</v>
      </c>
      <c r="N2671">
        <v>314</v>
      </c>
      <c r="O2671" t="s">
        <v>43</v>
      </c>
      <c r="P2671" t="s">
        <v>43</v>
      </c>
      <c r="Q2671" s="2">
        <v>43948</v>
      </c>
      <c r="R2671" t="s">
        <v>23</v>
      </c>
      <c r="S2671" t="s">
        <v>24</v>
      </c>
      <c r="T2671">
        <f>_xlfn.DAYS(Raw_data_US_healthcare[[#This Row],[Discharge Date]],Raw_data_US_healthcare[[#This Row],[Date of Admission]])</f>
        <v>13</v>
      </c>
    </row>
    <row r="2672" spans="1:20" x14ac:dyDescent="0.3">
      <c r="A2672" t="s">
        <v>26511</v>
      </c>
      <c r="B2672" t="s">
        <v>7697</v>
      </c>
      <c r="C2672">
        <v>50</v>
      </c>
      <c r="D2672" t="str">
        <f>IF(Raw_data_US_healthcare[[#This Row],[Age]]&lt;35,"Young",IF(Raw_data_US_healthcare[[#This Row],[Age]]&lt;60,"Middle","Senior"))</f>
        <v>Middle</v>
      </c>
      <c r="E2672" t="s">
        <v>16</v>
      </c>
      <c r="F2672" t="s">
        <v>27</v>
      </c>
      <c r="G2672" t="s">
        <v>27</v>
      </c>
      <c r="H2672" t="s">
        <v>26516</v>
      </c>
      <c r="I2672" s="2">
        <v>44879</v>
      </c>
      <c r="J2672" t="s">
        <v>7698</v>
      </c>
      <c r="K2672" t="s">
        <v>7699</v>
      </c>
      <c r="L2672" t="s">
        <v>52</v>
      </c>
      <c r="M2672">
        <v>15726.600700000001</v>
      </c>
      <c r="N2672">
        <v>348</v>
      </c>
      <c r="O2672" t="s">
        <v>39</v>
      </c>
      <c r="P2672" t="s">
        <v>39</v>
      </c>
      <c r="Q2672" s="2">
        <v>44897</v>
      </c>
      <c r="R2672" t="s">
        <v>48</v>
      </c>
      <c r="S2672" t="s">
        <v>45</v>
      </c>
      <c r="T2672">
        <f>_xlfn.DAYS(Raw_data_US_healthcare[[#This Row],[Discharge Date]],Raw_data_US_healthcare[[#This Row],[Date of Admission]])</f>
        <v>18</v>
      </c>
    </row>
    <row r="2673" spans="1:20" x14ac:dyDescent="0.3">
      <c r="A2673" t="s">
        <v>26512</v>
      </c>
      <c r="B2673" t="s">
        <v>7700</v>
      </c>
      <c r="C2673">
        <v>58</v>
      </c>
      <c r="D2673" t="str">
        <f>IF(Raw_data_US_healthcare[[#This Row],[Age]]&lt;35,"Young",IF(Raw_data_US_healthcare[[#This Row],[Age]]&lt;60,"Middle","Senior"))</f>
        <v>Middle</v>
      </c>
      <c r="E2673" t="s">
        <v>26</v>
      </c>
      <c r="F2673" t="s">
        <v>27</v>
      </c>
      <c r="G2673" t="s">
        <v>27</v>
      </c>
      <c r="H2673" t="s">
        <v>26516</v>
      </c>
      <c r="I2673" s="2">
        <v>44161</v>
      </c>
      <c r="J2673" t="s">
        <v>7701</v>
      </c>
      <c r="K2673" t="s">
        <v>7702</v>
      </c>
      <c r="L2673" t="s">
        <v>56</v>
      </c>
      <c r="M2673">
        <v>4600.4128000000001</v>
      </c>
      <c r="N2673">
        <v>350</v>
      </c>
      <c r="O2673" t="s">
        <v>43</v>
      </c>
      <c r="P2673" t="s">
        <v>43</v>
      </c>
      <c r="Q2673" s="2">
        <v>44183</v>
      </c>
      <c r="R2673" t="s">
        <v>32</v>
      </c>
      <c r="S2673" t="s">
        <v>24</v>
      </c>
      <c r="T2673">
        <f>_xlfn.DAYS(Raw_data_US_healthcare[[#This Row],[Discharge Date]],Raw_data_US_healthcare[[#This Row],[Date of Admission]])</f>
        <v>22</v>
      </c>
    </row>
    <row r="2674" spans="1:20" x14ac:dyDescent="0.3">
      <c r="A2674" t="s">
        <v>26512</v>
      </c>
      <c r="B2674" t="s">
        <v>7703</v>
      </c>
      <c r="C2674">
        <v>47</v>
      </c>
      <c r="D2674" t="str">
        <f>IF(Raw_data_US_healthcare[[#This Row],[Age]]&lt;35,"Young",IF(Raw_data_US_healthcare[[#This Row],[Age]]&lt;60,"Middle","Senior"))</f>
        <v>Middle</v>
      </c>
      <c r="E2674" t="s">
        <v>26</v>
      </c>
      <c r="F2674" t="s">
        <v>35</v>
      </c>
      <c r="G2674" t="s">
        <v>35</v>
      </c>
      <c r="H2674" t="s">
        <v>36</v>
      </c>
      <c r="I2674" s="2">
        <v>44889</v>
      </c>
      <c r="J2674" t="s">
        <v>7704</v>
      </c>
      <c r="K2674" t="s">
        <v>7705</v>
      </c>
      <c r="L2674" t="s">
        <v>56</v>
      </c>
      <c r="M2674">
        <v>10695.7515</v>
      </c>
      <c r="N2674">
        <v>468</v>
      </c>
      <c r="O2674" t="s">
        <v>22</v>
      </c>
      <c r="P2674" t="s">
        <v>22</v>
      </c>
      <c r="Q2674" s="2">
        <v>44908</v>
      </c>
      <c r="R2674" t="s">
        <v>83</v>
      </c>
      <c r="S2674" t="s">
        <v>24</v>
      </c>
      <c r="T2674">
        <f>_xlfn.DAYS(Raw_data_US_healthcare[[#This Row],[Discharge Date]],Raw_data_US_healthcare[[#This Row],[Date of Admission]])</f>
        <v>19</v>
      </c>
    </row>
    <row r="2675" spans="1:20" x14ac:dyDescent="0.3">
      <c r="A2675" t="s">
        <v>26512</v>
      </c>
      <c r="B2675" t="s">
        <v>7706</v>
      </c>
      <c r="C2675">
        <v>31</v>
      </c>
      <c r="D2675" t="str">
        <f>IF(Raw_data_US_healthcare[[#This Row],[Age]]&lt;35,"Young",IF(Raw_data_US_healthcare[[#This Row],[Age]]&lt;60,"Middle","Senior"))</f>
        <v>Young</v>
      </c>
      <c r="E2675" t="s">
        <v>26</v>
      </c>
      <c r="F2675" t="s">
        <v>88</v>
      </c>
      <c r="G2675" t="s">
        <v>88</v>
      </c>
      <c r="H2675" t="s">
        <v>28</v>
      </c>
      <c r="I2675" s="2">
        <v>44798</v>
      </c>
      <c r="J2675" t="s">
        <v>7707</v>
      </c>
      <c r="K2675" t="s">
        <v>5453</v>
      </c>
      <c r="L2675" t="s">
        <v>31</v>
      </c>
      <c r="M2675">
        <v>42915.715400000001</v>
      </c>
      <c r="N2675">
        <v>486</v>
      </c>
      <c r="O2675" t="s">
        <v>39</v>
      </c>
      <c r="P2675" t="s">
        <v>39</v>
      </c>
      <c r="Q2675" s="2">
        <v>44810</v>
      </c>
      <c r="R2675" t="s">
        <v>32</v>
      </c>
      <c r="S2675" t="s">
        <v>24</v>
      </c>
      <c r="T2675">
        <f>_xlfn.DAYS(Raw_data_US_healthcare[[#This Row],[Discharge Date]],Raw_data_US_healthcare[[#This Row],[Date of Admission]])</f>
        <v>12</v>
      </c>
    </row>
    <row r="2676" spans="1:20" x14ac:dyDescent="0.3">
      <c r="A2676" t="s">
        <v>26512</v>
      </c>
      <c r="B2676" t="s">
        <v>7708</v>
      </c>
      <c r="C2676">
        <v>40</v>
      </c>
      <c r="D2676" t="str">
        <f>IF(Raw_data_US_healthcare[[#This Row],[Age]]&lt;35,"Young",IF(Raw_data_US_healthcare[[#This Row],[Age]]&lt;60,"Middle","Senior"))</f>
        <v>Middle</v>
      </c>
      <c r="E2676" t="s">
        <v>26</v>
      </c>
      <c r="F2676" t="s">
        <v>27</v>
      </c>
      <c r="G2676" t="s">
        <v>27</v>
      </c>
      <c r="H2676" t="s">
        <v>36</v>
      </c>
      <c r="I2676" s="2">
        <v>44523</v>
      </c>
      <c r="J2676" t="s">
        <v>7709</v>
      </c>
      <c r="K2676" t="s">
        <v>7710</v>
      </c>
      <c r="L2676" t="s">
        <v>56</v>
      </c>
      <c r="M2676">
        <v>14237.8596</v>
      </c>
      <c r="N2676">
        <v>108</v>
      </c>
      <c r="O2676" t="s">
        <v>22</v>
      </c>
      <c r="P2676" t="s">
        <v>22</v>
      </c>
      <c r="Q2676" s="2">
        <v>44546</v>
      </c>
      <c r="R2676" t="s">
        <v>83</v>
      </c>
      <c r="S2676" t="s">
        <v>45</v>
      </c>
      <c r="T2676">
        <f>_xlfn.DAYS(Raw_data_US_healthcare[[#This Row],[Discharge Date]],Raw_data_US_healthcare[[#This Row],[Date of Admission]])</f>
        <v>23</v>
      </c>
    </row>
    <row r="2677" spans="1:20" x14ac:dyDescent="0.3">
      <c r="A2677" t="s">
        <v>26512</v>
      </c>
      <c r="B2677" t="s">
        <v>4140</v>
      </c>
      <c r="C2677">
        <v>38</v>
      </c>
      <c r="D2677" t="str">
        <f>IF(Raw_data_US_healthcare[[#This Row],[Age]]&lt;35,"Young",IF(Raw_data_US_healthcare[[#This Row],[Age]]&lt;60,"Middle","Senior"))</f>
        <v>Middle</v>
      </c>
      <c r="E2677" t="s">
        <v>26</v>
      </c>
      <c r="F2677" t="s">
        <v>27</v>
      </c>
      <c r="G2677" t="s">
        <v>27</v>
      </c>
      <c r="H2677" t="s">
        <v>18</v>
      </c>
      <c r="I2677" s="2">
        <v>44630</v>
      </c>
      <c r="J2677" t="s">
        <v>7711</v>
      </c>
      <c r="K2677" t="s">
        <v>7712</v>
      </c>
      <c r="L2677" t="s">
        <v>52</v>
      </c>
      <c r="M2677">
        <v>24050.8606</v>
      </c>
      <c r="N2677">
        <v>251</v>
      </c>
      <c r="O2677" t="s">
        <v>39</v>
      </c>
      <c r="P2677" t="s">
        <v>39</v>
      </c>
      <c r="Q2677" s="2">
        <v>44660</v>
      </c>
      <c r="R2677" t="s">
        <v>44</v>
      </c>
      <c r="S2677" t="s">
        <v>33</v>
      </c>
      <c r="T2677">
        <f>_xlfn.DAYS(Raw_data_US_healthcare[[#This Row],[Discharge Date]],Raw_data_US_healthcare[[#This Row],[Date of Admission]])</f>
        <v>30</v>
      </c>
    </row>
    <row r="2678" spans="1:20" x14ac:dyDescent="0.3">
      <c r="A2678" t="s">
        <v>26512</v>
      </c>
      <c r="B2678" t="s">
        <v>7713</v>
      </c>
      <c r="C2678">
        <v>65</v>
      </c>
      <c r="D2678" t="str">
        <f>IF(Raw_data_US_healthcare[[#This Row],[Age]]&lt;35,"Young",IF(Raw_data_US_healthcare[[#This Row],[Age]]&lt;60,"Middle","Senior"))</f>
        <v>Senior</v>
      </c>
      <c r="E2678" t="s">
        <v>26</v>
      </c>
      <c r="F2678" t="s">
        <v>49</v>
      </c>
      <c r="G2678" t="s">
        <v>49</v>
      </c>
      <c r="H2678" t="s">
        <v>26514</v>
      </c>
      <c r="I2678" s="2">
        <v>43504</v>
      </c>
      <c r="J2678" t="s">
        <v>7714</v>
      </c>
      <c r="K2678" t="s">
        <v>7715</v>
      </c>
      <c r="L2678" t="s">
        <v>56</v>
      </c>
      <c r="M2678">
        <v>38333.577100000002</v>
      </c>
      <c r="N2678">
        <v>386</v>
      </c>
      <c r="O2678" t="s">
        <v>22</v>
      </c>
      <c r="P2678" t="s">
        <v>22</v>
      </c>
      <c r="Q2678" s="2">
        <v>43509</v>
      </c>
      <c r="R2678" t="s">
        <v>23</v>
      </c>
      <c r="S2678" t="s">
        <v>33</v>
      </c>
      <c r="T2678">
        <f>_xlfn.DAYS(Raw_data_US_healthcare[[#This Row],[Discharge Date]],Raw_data_US_healthcare[[#This Row],[Date of Admission]])</f>
        <v>5</v>
      </c>
    </row>
    <row r="2679" spans="1:20" x14ac:dyDescent="0.3">
      <c r="A2679" t="s">
        <v>26512</v>
      </c>
      <c r="B2679" t="s">
        <v>3667</v>
      </c>
      <c r="C2679">
        <v>49</v>
      </c>
      <c r="D2679" t="str">
        <f>IF(Raw_data_US_healthcare[[#This Row],[Age]]&lt;35,"Young",IF(Raw_data_US_healthcare[[#This Row],[Age]]&lt;60,"Middle","Senior"))</f>
        <v>Middle</v>
      </c>
      <c r="E2679" t="s">
        <v>26</v>
      </c>
      <c r="F2679" t="s">
        <v>62</v>
      </c>
      <c r="G2679" t="s">
        <v>62</v>
      </c>
      <c r="H2679" t="s">
        <v>26514</v>
      </c>
      <c r="I2679" s="2">
        <v>43873</v>
      </c>
      <c r="J2679" t="s">
        <v>7716</v>
      </c>
      <c r="K2679" t="s">
        <v>7717</v>
      </c>
      <c r="L2679" t="s">
        <v>31</v>
      </c>
      <c r="M2679">
        <v>7835.4704000000002</v>
      </c>
      <c r="N2679">
        <v>310</v>
      </c>
      <c r="O2679" t="s">
        <v>22</v>
      </c>
      <c r="P2679" t="s">
        <v>22</v>
      </c>
      <c r="Q2679" s="2">
        <v>43875</v>
      </c>
      <c r="R2679" t="s">
        <v>44</v>
      </c>
      <c r="S2679" t="s">
        <v>33</v>
      </c>
      <c r="T2679">
        <f>_xlfn.DAYS(Raw_data_US_healthcare[[#This Row],[Discharge Date]],Raw_data_US_healthcare[[#This Row],[Date of Admission]])</f>
        <v>2</v>
      </c>
    </row>
    <row r="2680" spans="1:20" x14ac:dyDescent="0.3">
      <c r="A2680" t="s">
        <v>26512</v>
      </c>
      <c r="B2680" t="s">
        <v>7718</v>
      </c>
      <c r="C2680">
        <v>38</v>
      </c>
      <c r="D2680" t="str">
        <f>IF(Raw_data_US_healthcare[[#This Row],[Age]]&lt;35,"Young",IF(Raw_data_US_healthcare[[#This Row],[Age]]&lt;60,"Middle","Senior"))</f>
        <v>Middle</v>
      </c>
      <c r="E2680" t="s">
        <v>26</v>
      </c>
      <c r="F2680" t="s">
        <v>35</v>
      </c>
      <c r="G2680" t="s">
        <v>35</v>
      </c>
      <c r="H2680" t="s">
        <v>69</v>
      </c>
      <c r="I2680" s="2">
        <v>44019</v>
      </c>
      <c r="J2680" t="s">
        <v>7719</v>
      </c>
      <c r="K2680" t="s">
        <v>7720</v>
      </c>
      <c r="L2680" t="s">
        <v>56</v>
      </c>
      <c r="M2680">
        <v>14556.8752</v>
      </c>
      <c r="N2680">
        <v>132</v>
      </c>
      <c r="O2680" t="s">
        <v>22</v>
      </c>
      <c r="P2680" t="s">
        <v>22</v>
      </c>
      <c r="Q2680" s="2">
        <v>44033</v>
      </c>
      <c r="R2680" t="s">
        <v>23</v>
      </c>
      <c r="S2680" t="s">
        <v>33</v>
      </c>
      <c r="T2680">
        <f>_xlfn.DAYS(Raw_data_US_healthcare[[#This Row],[Discharge Date]],Raw_data_US_healthcare[[#This Row],[Date of Admission]])</f>
        <v>14</v>
      </c>
    </row>
    <row r="2681" spans="1:20" x14ac:dyDescent="0.3">
      <c r="A2681" t="s">
        <v>26512</v>
      </c>
      <c r="B2681" t="s">
        <v>7721</v>
      </c>
      <c r="C2681">
        <v>35</v>
      </c>
      <c r="D2681" t="str">
        <f>IF(Raw_data_US_healthcare[[#This Row],[Age]]&lt;35,"Young",IF(Raw_data_US_healthcare[[#This Row],[Age]]&lt;60,"Middle","Senior"))</f>
        <v>Middle</v>
      </c>
      <c r="E2681" t="s">
        <v>26</v>
      </c>
      <c r="F2681" t="s">
        <v>27</v>
      </c>
      <c r="G2681" t="s">
        <v>27</v>
      </c>
      <c r="H2681" t="s">
        <v>26516</v>
      </c>
      <c r="I2681" s="2">
        <v>45062</v>
      </c>
      <c r="J2681" t="s">
        <v>7722</v>
      </c>
      <c r="K2681" t="s">
        <v>7723</v>
      </c>
      <c r="L2681" t="s">
        <v>21</v>
      </c>
      <c r="M2681">
        <v>34920.763599999998</v>
      </c>
      <c r="N2681">
        <v>164</v>
      </c>
      <c r="O2681" t="s">
        <v>39</v>
      </c>
      <c r="P2681" t="s">
        <v>39</v>
      </c>
      <c r="Q2681" s="2">
        <v>45085</v>
      </c>
      <c r="R2681" t="s">
        <v>44</v>
      </c>
      <c r="S2681" t="s">
        <v>33</v>
      </c>
      <c r="T2681">
        <f>_xlfn.DAYS(Raw_data_US_healthcare[[#This Row],[Discharge Date]],Raw_data_US_healthcare[[#This Row],[Date of Admission]])</f>
        <v>23</v>
      </c>
    </row>
    <row r="2682" spans="1:20" x14ac:dyDescent="0.3">
      <c r="A2682" t="s">
        <v>26511</v>
      </c>
      <c r="B2682" t="s">
        <v>7724</v>
      </c>
      <c r="C2682">
        <v>79</v>
      </c>
      <c r="D2682" t="str">
        <f>IF(Raw_data_US_healthcare[[#This Row],[Age]]&lt;35,"Young",IF(Raw_data_US_healthcare[[#This Row],[Age]]&lt;60,"Middle","Senior"))</f>
        <v>Senior</v>
      </c>
      <c r="E2682" t="s">
        <v>16</v>
      </c>
      <c r="F2682" t="s">
        <v>27</v>
      </c>
      <c r="G2682" t="s">
        <v>27</v>
      </c>
      <c r="H2682" t="s">
        <v>69</v>
      </c>
      <c r="I2682" s="2">
        <v>43645</v>
      </c>
      <c r="J2682" t="s">
        <v>7725</v>
      </c>
      <c r="K2682" t="s">
        <v>7726</v>
      </c>
      <c r="L2682" t="s">
        <v>31</v>
      </c>
      <c r="M2682">
        <v>41626.232300000003</v>
      </c>
      <c r="N2682">
        <v>319</v>
      </c>
      <c r="O2682" t="s">
        <v>22</v>
      </c>
      <c r="P2682" t="s">
        <v>22</v>
      </c>
      <c r="Q2682" s="2">
        <v>43650</v>
      </c>
      <c r="R2682" t="s">
        <v>44</v>
      </c>
      <c r="S2682" t="s">
        <v>45</v>
      </c>
      <c r="T2682">
        <f>_xlfn.DAYS(Raw_data_US_healthcare[[#This Row],[Discharge Date]],Raw_data_US_healthcare[[#This Row],[Date of Admission]])</f>
        <v>5</v>
      </c>
    </row>
    <row r="2683" spans="1:20" x14ac:dyDescent="0.3">
      <c r="A2683" t="s">
        <v>26511</v>
      </c>
      <c r="B2683" t="s">
        <v>7727</v>
      </c>
      <c r="C2683">
        <v>40</v>
      </c>
      <c r="D2683" t="str">
        <f>IF(Raw_data_US_healthcare[[#This Row],[Age]]&lt;35,"Young",IF(Raw_data_US_healthcare[[#This Row],[Age]]&lt;60,"Middle","Senior"))</f>
        <v>Middle</v>
      </c>
      <c r="E2683" t="s">
        <v>16</v>
      </c>
      <c r="F2683" t="s">
        <v>49</v>
      </c>
      <c r="G2683" t="s">
        <v>49</v>
      </c>
      <c r="H2683" t="s">
        <v>26514</v>
      </c>
      <c r="I2683" s="2">
        <v>44412</v>
      </c>
      <c r="J2683" t="s">
        <v>7728</v>
      </c>
      <c r="K2683" t="s">
        <v>1453</v>
      </c>
      <c r="L2683" t="s">
        <v>56</v>
      </c>
      <c r="M2683">
        <v>16782.618399999999</v>
      </c>
      <c r="N2683">
        <v>156</v>
      </c>
      <c r="O2683" t="s">
        <v>22</v>
      </c>
      <c r="P2683" t="s">
        <v>22</v>
      </c>
      <c r="Q2683" s="2">
        <v>44413</v>
      </c>
      <c r="R2683" t="s">
        <v>32</v>
      </c>
      <c r="S2683" t="s">
        <v>33</v>
      </c>
      <c r="T2683">
        <f>_xlfn.DAYS(Raw_data_US_healthcare[[#This Row],[Discharge Date]],Raw_data_US_healthcare[[#This Row],[Date of Admission]])</f>
        <v>1</v>
      </c>
    </row>
    <row r="2684" spans="1:20" x14ac:dyDescent="0.3">
      <c r="A2684" t="s">
        <v>26511</v>
      </c>
      <c r="B2684" t="s">
        <v>7729</v>
      </c>
      <c r="C2684">
        <v>27</v>
      </c>
      <c r="D2684" t="str">
        <f>IF(Raw_data_US_healthcare[[#This Row],[Age]]&lt;35,"Young",IF(Raw_data_US_healthcare[[#This Row],[Age]]&lt;60,"Middle","Senior"))</f>
        <v>Young</v>
      </c>
      <c r="E2684" t="s">
        <v>16</v>
      </c>
      <c r="F2684" t="s">
        <v>35</v>
      </c>
      <c r="G2684" t="s">
        <v>35</v>
      </c>
      <c r="H2684" t="s">
        <v>28</v>
      </c>
      <c r="I2684" s="2">
        <v>43732</v>
      </c>
      <c r="J2684" t="s">
        <v>7730</v>
      </c>
      <c r="K2684" t="s">
        <v>4979</v>
      </c>
      <c r="L2684" t="s">
        <v>52</v>
      </c>
      <c r="M2684">
        <v>3148.1871999999998</v>
      </c>
      <c r="N2684">
        <v>239</v>
      </c>
      <c r="O2684" t="s">
        <v>43</v>
      </c>
      <c r="P2684" t="s">
        <v>43</v>
      </c>
      <c r="Q2684" s="2">
        <v>43755</v>
      </c>
      <c r="R2684" t="s">
        <v>83</v>
      </c>
      <c r="S2684" t="s">
        <v>24</v>
      </c>
      <c r="T2684">
        <f>_xlfn.DAYS(Raw_data_US_healthcare[[#This Row],[Discharge Date]],Raw_data_US_healthcare[[#This Row],[Date of Admission]])</f>
        <v>23</v>
      </c>
    </row>
    <row r="2685" spans="1:20" x14ac:dyDescent="0.3">
      <c r="A2685" t="s">
        <v>26511</v>
      </c>
      <c r="B2685" t="s">
        <v>7731</v>
      </c>
      <c r="C2685">
        <v>59</v>
      </c>
      <c r="D2685" t="str">
        <f>IF(Raw_data_US_healthcare[[#This Row],[Age]]&lt;35,"Young",IF(Raw_data_US_healthcare[[#This Row],[Age]]&lt;60,"Middle","Senior"))</f>
        <v>Middle</v>
      </c>
      <c r="E2685" t="s">
        <v>16</v>
      </c>
      <c r="F2685" t="s">
        <v>88</v>
      </c>
      <c r="G2685" t="s">
        <v>88</v>
      </c>
      <c r="H2685" t="s">
        <v>26516</v>
      </c>
      <c r="I2685" s="2">
        <v>44528</v>
      </c>
      <c r="J2685" t="s">
        <v>7732</v>
      </c>
      <c r="K2685" t="s">
        <v>7733</v>
      </c>
      <c r="L2685" t="s">
        <v>21</v>
      </c>
      <c r="M2685">
        <v>6693.8415999999997</v>
      </c>
      <c r="N2685">
        <v>146</v>
      </c>
      <c r="O2685" t="s">
        <v>39</v>
      </c>
      <c r="P2685" t="s">
        <v>39</v>
      </c>
      <c r="Q2685" s="2">
        <v>44545</v>
      </c>
      <c r="R2685" t="s">
        <v>83</v>
      </c>
      <c r="S2685" t="s">
        <v>45</v>
      </c>
      <c r="T2685">
        <f>_xlfn.DAYS(Raw_data_US_healthcare[[#This Row],[Discharge Date]],Raw_data_US_healthcare[[#This Row],[Date of Admission]])</f>
        <v>17</v>
      </c>
    </row>
    <row r="2686" spans="1:20" x14ac:dyDescent="0.3">
      <c r="A2686" t="s">
        <v>26511</v>
      </c>
      <c r="B2686" t="s">
        <v>7734</v>
      </c>
      <c r="C2686">
        <v>73</v>
      </c>
      <c r="D2686" t="str">
        <f>IF(Raw_data_US_healthcare[[#This Row],[Age]]&lt;35,"Young",IF(Raw_data_US_healthcare[[#This Row],[Age]]&lt;60,"Middle","Senior"))</f>
        <v>Senior</v>
      </c>
      <c r="E2686" t="s">
        <v>16</v>
      </c>
      <c r="F2686" t="s">
        <v>113</v>
      </c>
      <c r="G2686" t="s">
        <v>113</v>
      </c>
      <c r="H2686" t="s">
        <v>18</v>
      </c>
      <c r="I2686" s="2">
        <v>43949</v>
      </c>
      <c r="J2686" t="s">
        <v>7735</v>
      </c>
      <c r="K2686" t="s">
        <v>7736</v>
      </c>
      <c r="L2686" t="s">
        <v>56</v>
      </c>
      <c r="M2686">
        <v>57784.378199999999</v>
      </c>
      <c r="N2686">
        <v>266</v>
      </c>
      <c r="O2686" t="s">
        <v>39</v>
      </c>
      <c r="P2686" t="s">
        <v>39</v>
      </c>
      <c r="Q2686" s="2">
        <v>43973</v>
      </c>
      <c r="R2686" t="s">
        <v>23</v>
      </c>
      <c r="S2686" t="s">
        <v>24</v>
      </c>
      <c r="T2686">
        <f>_xlfn.DAYS(Raw_data_US_healthcare[[#This Row],[Discharge Date]],Raw_data_US_healthcare[[#This Row],[Date of Admission]])</f>
        <v>24</v>
      </c>
    </row>
    <row r="2687" spans="1:20" x14ac:dyDescent="0.3">
      <c r="A2687" t="s">
        <v>26511</v>
      </c>
      <c r="B2687" t="s">
        <v>7737</v>
      </c>
      <c r="C2687">
        <v>73</v>
      </c>
      <c r="D2687" t="str">
        <f>IF(Raw_data_US_healthcare[[#This Row],[Age]]&lt;35,"Young",IF(Raw_data_US_healthcare[[#This Row],[Age]]&lt;60,"Middle","Senior"))</f>
        <v>Senior</v>
      </c>
      <c r="E2687" t="s">
        <v>16</v>
      </c>
      <c r="F2687" t="s">
        <v>228</v>
      </c>
      <c r="G2687" t="s">
        <v>228</v>
      </c>
      <c r="H2687" t="s">
        <v>18</v>
      </c>
      <c r="I2687" s="2">
        <v>45056</v>
      </c>
      <c r="J2687" t="s">
        <v>7738</v>
      </c>
      <c r="K2687" t="s">
        <v>7739</v>
      </c>
      <c r="L2687" t="s">
        <v>52</v>
      </c>
      <c r="M2687">
        <v>44416.019399999997</v>
      </c>
      <c r="N2687">
        <v>212</v>
      </c>
      <c r="O2687" t="s">
        <v>39</v>
      </c>
      <c r="P2687" t="s">
        <v>39</v>
      </c>
      <c r="Q2687" s="2">
        <v>45061</v>
      </c>
      <c r="R2687" t="s">
        <v>44</v>
      </c>
      <c r="S2687" t="s">
        <v>24</v>
      </c>
      <c r="T2687">
        <f>_xlfn.DAYS(Raw_data_US_healthcare[[#This Row],[Discharge Date]],Raw_data_US_healthcare[[#This Row],[Date of Admission]])</f>
        <v>5</v>
      </c>
    </row>
    <row r="2688" spans="1:20" x14ac:dyDescent="0.3">
      <c r="A2688" t="s">
        <v>26512</v>
      </c>
      <c r="B2688" t="s">
        <v>7740</v>
      </c>
      <c r="C2688">
        <v>40</v>
      </c>
      <c r="D2688" t="str">
        <f>IF(Raw_data_US_healthcare[[#This Row],[Age]]&lt;35,"Young",IF(Raw_data_US_healthcare[[#This Row],[Age]]&lt;60,"Middle","Senior"))</f>
        <v>Middle</v>
      </c>
      <c r="E2688" t="s">
        <v>26</v>
      </c>
      <c r="F2688" t="s">
        <v>62</v>
      </c>
      <c r="G2688" t="s">
        <v>62</v>
      </c>
      <c r="H2688" t="s">
        <v>36</v>
      </c>
      <c r="I2688" s="2">
        <v>43649</v>
      </c>
      <c r="J2688" t="s">
        <v>7741</v>
      </c>
      <c r="K2688" t="s">
        <v>7742</v>
      </c>
      <c r="L2688" t="s">
        <v>52</v>
      </c>
      <c r="M2688">
        <v>13783.504999999999</v>
      </c>
      <c r="N2688">
        <v>336</v>
      </c>
      <c r="O2688" t="s">
        <v>43</v>
      </c>
      <c r="P2688" t="s">
        <v>43</v>
      </c>
      <c r="Q2688" s="2">
        <v>43666</v>
      </c>
      <c r="R2688" t="s">
        <v>48</v>
      </c>
      <c r="S2688" t="s">
        <v>33</v>
      </c>
      <c r="T2688">
        <f>_xlfn.DAYS(Raw_data_US_healthcare[[#This Row],[Discharge Date]],Raw_data_US_healthcare[[#This Row],[Date of Admission]])</f>
        <v>17</v>
      </c>
    </row>
    <row r="2689" spans="1:20" x14ac:dyDescent="0.3">
      <c r="A2689" t="s">
        <v>26512</v>
      </c>
      <c r="B2689" t="s">
        <v>7743</v>
      </c>
      <c r="C2689">
        <v>73</v>
      </c>
      <c r="D2689" t="str">
        <f>IF(Raw_data_US_healthcare[[#This Row],[Age]]&lt;35,"Young",IF(Raw_data_US_healthcare[[#This Row],[Age]]&lt;60,"Middle","Senior"))</f>
        <v>Senior</v>
      </c>
      <c r="E2689" t="s">
        <v>26</v>
      </c>
      <c r="F2689" t="s">
        <v>228</v>
      </c>
      <c r="G2689" t="s">
        <v>228</v>
      </c>
      <c r="H2689" t="s">
        <v>69</v>
      </c>
      <c r="I2689" s="2">
        <v>44934</v>
      </c>
      <c r="J2689" t="s">
        <v>7744</v>
      </c>
      <c r="K2689" t="s">
        <v>7745</v>
      </c>
      <c r="L2689" t="s">
        <v>21</v>
      </c>
      <c r="M2689">
        <v>68156.3122</v>
      </c>
      <c r="N2689">
        <v>380</v>
      </c>
      <c r="O2689" t="s">
        <v>39</v>
      </c>
      <c r="P2689" t="s">
        <v>39</v>
      </c>
      <c r="Q2689" s="2">
        <v>44956</v>
      </c>
      <c r="R2689" t="s">
        <v>32</v>
      </c>
      <c r="S2689" t="s">
        <v>33</v>
      </c>
      <c r="T2689">
        <f>_xlfn.DAYS(Raw_data_US_healthcare[[#This Row],[Discharge Date]],Raw_data_US_healthcare[[#This Row],[Date of Admission]])</f>
        <v>22</v>
      </c>
    </row>
    <row r="2690" spans="1:20" x14ac:dyDescent="0.3">
      <c r="A2690" t="s">
        <v>26512</v>
      </c>
      <c r="B2690" t="s">
        <v>7746</v>
      </c>
      <c r="C2690">
        <v>75</v>
      </c>
      <c r="D2690" t="str">
        <f>IF(Raw_data_US_healthcare[[#This Row],[Age]]&lt;35,"Young",IF(Raw_data_US_healthcare[[#This Row],[Age]]&lt;60,"Middle","Senior"))</f>
        <v>Senior</v>
      </c>
      <c r="E2690" t="s">
        <v>26</v>
      </c>
      <c r="F2690" t="s">
        <v>88</v>
      </c>
      <c r="G2690" t="s">
        <v>88</v>
      </c>
      <c r="H2690" t="s">
        <v>69</v>
      </c>
      <c r="I2690" s="2">
        <v>44453</v>
      </c>
      <c r="J2690" t="s">
        <v>7747</v>
      </c>
      <c r="K2690" t="s">
        <v>7748</v>
      </c>
      <c r="L2690" t="s">
        <v>21</v>
      </c>
      <c r="M2690">
        <v>28579.783200000002</v>
      </c>
      <c r="N2690">
        <v>192</v>
      </c>
      <c r="O2690" t="s">
        <v>39</v>
      </c>
      <c r="P2690" t="s">
        <v>39</v>
      </c>
      <c r="Q2690" s="2">
        <v>44468</v>
      </c>
      <c r="R2690" t="s">
        <v>83</v>
      </c>
      <c r="S2690" t="s">
        <v>33</v>
      </c>
      <c r="T2690">
        <f>_xlfn.DAYS(Raw_data_US_healthcare[[#This Row],[Discharge Date]],Raw_data_US_healthcare[[#This Row],[Date of Admission]])</f>
        <v>15</v>
      </c>
    </row>
    <row r="2691" spans="1:20" x14ac:dyDescent="0.3">
      <c r="A2691" t="s">
        <v>26511</v>
      </c>
      <c r="B2691" t="s">
        <v>7749</v>
      </c>
      <c r="C2691">
        <v>53</v>
      </c>
      <c r="D2691" t="str">
        <f>IF(Raw_data_US_healthcare[[#This Row],[Age]]&lt;35,"Young",IF(Raw_data_US_healthcare[[#This Row],[Age]]&lt;60,"Middle","Senior"))</f>
        <v>Middle</v>
      </c>
      <c r="E2691" t="s">
        <v>16</v>
      </c>
      <c r="F2691" t="s">
        <v>35</v>
      </c>
      <c r="G2691" t="s">
        <v>35</v>
      </c>
      <c r="H2691" t="s">
        <v>18</v>
      </c>
      <c r="I2691" s="2">
        <v>43494</v>
      </c>
      <c r="J2691" t="s">
        <v>6018</v>
      </c>
      <c r="K2691" t="s">
        <v>7750</v>
      </c>
      <c r="L2691" t="s">
        <v>56</v>
      </c>
      <c r="M2691">
        <v>3508.0228000000002</v>
      </c>
      <c r="N2691">
        <v>481</v>
      </c>
      <c r="O2691" t="s">
        <v>39</v>
      </c>
      <c r="P2691" t="s">
        <v>39</v>
      </c>
      <c r="Q2691" s="2">
        <v>43516</v>
      </c>
      <c r="R2691" t="s">
        <v>44</v>
      </c>
      <c r="S2691" t="s">
        <v>33</v>
      </c>
      <c r="T2691">
        <f>_xlfn.DAYS(Raw_data_US_healthcare[[#This Row],[Discharge Date]],Raw_data_US_healthcare[[#This Row],[Date of Admission]])</f>
        <v>22</v>
      </c>
    </row>
    <row r="2692" spans="1:20" x14ac:dyDescent="0.3">
      <c r="A2692" t="s">
        <v>26512</v>
      </c>
      <c r="B2692" t="s">
        <v>7751</v>
      </c>
      <c r="C2692">
        <v>57</v>
      </c>
      <c r="D2692" t="str">
        <f>IF(Raw_data_US_healthcare[[#This Row],[Age]]&lt;35,"Young",IF(Raw_data_US_healthcare[[#This Row],[Age]]&lt;60,"Middle","Senior"))</f>
        <v>Middle</v>
      </c>
      <c r="E2692" t="s">
        <v>26</v>
      </c>
      <c r="F2692" t="s">
        <v>88</v>
      </c>
      <c r="G2692" t="s">
        <v>88</v>
      </c>
      <c r="H2692" t="s">
        <v>26516</v>
      </c>
      <c r="I2692" s="2">
        <v>44855</v>
      </c>
      <c r="J2692" t="s">
        <v>2574</v>
      </c>
      <c r="K2692" t="s">
        <v>7752</v>
      </c>
      <c r="L2692" t="s">
        <v>52</v>
      </c>
      <c r="M2692">
        <v>5756.1526000000003</v>
      </c>
      <c r="N2692">
        <v>400</v>
      </c>
      <c r="O2692" t="s">
        <v>39</v>
      </c>
      <c r="P2692" t="s">
        <v>39</v>
      </c>
      <c r="Q2692" s="2">
        <v>44871</v>
      </c>
      <c r="R2692" t="s">
        <v>32</v>
      </c>
      <c r="S2692" t="s">
        <v>33</v>
      </c>
      <c r="T2692">
        <f>_xlfn.DAYS(Raw_data_US_healthcare[[#This Row],[Discharge Date]],Raw_data_US_healthcare[[#This Row],[Date of Admission]])</f>
        <v>16</v>
      </c>
    </row>
    <row r="2693" spans="1:20" x14ac:dyDescent="0.3">
      <c r="A2693" t="s">
        <v>26512</v>
      </c>
      <c r="B2693" t="s">
        <v>7753</v>
      </c>
      <c r="C2693">
        <v>82</v>
      </c>
      <c r="D2693" t="str">
        <f>IF(Raw_data_US_healthcare[[#This Row],[Age]]&lt;35,"Young",IF(Raw_data_US_healthcare[[#This Row],[Age]]&lt;60,"Middle","Senior"))</f>
        <v>Senior</v>
      </c>
      <c r="E2693" t="s">
        <v>26</v>
      </c>
      <c r="F2693" t="s">
        <v>17</v>
      </c>
      <c r="G2693" t="s">
        <v>17</v>
      </c>
      <c r="H2693" t="s">
        <v>18</v>
      </c>
      <c r="I2693" s="2">
        <v>45075</v>
      </c>
      <c r="J2693" t="s">
        <v>7754</v>
      </c>
      <c r="K2693" t="s">
        <v>7755</v>
      </c>
      <c r="L2693" t="s">
        <v>21</v>
      </c>
      <c r="M2693">
        <v>9135.0841</v>
      </c>
      <c r="N2693">
        <v>400</v>
      </c>
      <c r="O2693" t="s">
        <v>39</v>
      </c>
      <c r="P2693" t="s">
        <v>39</v>
      </c>
      <c r="Q2693" s="2">
        <v>45079</v>
      </c>
      <c r="R2693" t="s">
        <v>44</v>
      </c>
      <c r="S2693" t="s">
        <v>45</v>
      </c>
      <c r="T2693">
        <f>_xlfn.DAYS(Raw_data_US_healthcare[[#This Row],[Discharge Date]],Raw_data_US_healthcare[[#This Row],[Date of Admission]])</f>
        <v>4</v>
      </c>
    </row>
    <row r="2694" spans="1:20" x14ac:dyDescent="0.3">
      <c r="A2694" t="s">
        <v>26511</v>
      </c>
      <c r="B2694" t="s">
        <v>7756</v>
      </c>
      <c r="C2694">
        <v>48</v>
      </c>
      <c r="D2694" t="str">
        <f>IF(Raw_data_US_healthcare[[#This Row],[Age]]&lt;35,"Young",IF(Raw_data_US_healthcare[[#This Row],[Age]]&lt;60,"Middle","Senior"))</f>
        <v>Middle</v>
      </c>
      <c r="E2694" t="s">
        <v>16</v>
      </c>
      <c r="F2694" t="s">
        <v>49</v>
      </c>
      <c r="G2694" t="s">
        <v>49</v>
      </c>
      <c r="H2694" t="s">
        <v>36</v>
      </c>
      <c r="I2694" s="2">
        <v>44618</v>
      </c>
      <c r="J2694" t="s">
        <v>7757</v>
      </c>
      <c r="K2694" t="s">
        <v>7758</v>
      </c>
      <c r="L2694" t="s">
        <v>21</v>
      </c>
      <c r="M2694">
        <v>23670.679700000001</v>
      </c>
      <c r="N2694">
        <v>272</v>
      </c>
      <c r="O2694" t="s">
        <v>22</v>
      </c>
      <c r="P2694" t="s">
        <v>22</v>
      </c>
      <c r="Q2694" s="2">
        <v>44626</v>
      </c>
      <c r="R2694" t="s">
        <v>44</v>
      </c>
      <c r="S2694" t="s">
        <v>24</v>
      </c>
      <c r="T2694">
        <f>_xlfn.DAYS(Raw_data_US_healthcare[[#This Row],[Discharge Date]],Raw_data_US_healthcare[[#This Row],[Date of Admission]])</f>
        <v>8</v>
      </c>
    </row>
    <row r="2695" spans="1:20" x14ac:dyDescent="0.3">
      <c r="A2695" t="s">
        <v>26512</v>
      </c>
      <c r="B2695" t="s">
        <v>7759</v>
      </c>
      <c r="C2695">
        <v>50</v>
      </c>
      <c r="D2695" t="str">
        <f>IF(Raw_data_US_healthcare[[#This Row],[Age]]&lt;35,"Young",IF(Raw_data_US_healthcare[[#This Row],[Age]]&lt;60,"Middle","Senior"))</f>
        <v>Middle</v>
      </c>
      <c r="E2695" t="s">
        <v>26</v>
      </c>
      <c r="F2695" t="s">
        <v>17</v>
      </c>
      <c r="G2695" t="s">
        <v>17</v>
      </c>
      <c r="H2695" t="s">
        <v>26516</v>
      </c>
      <c r="I2695" s="2">
        <v>43846</v>
      </c>
      <c r="J2695" t="s">
        <v>7760</v>
      </c>
      <c r="K2695" t="s">
        <v>7761</v>
      </c>
      <c r="L2695" t="s">
        <v>31</v>
      </c>
      <c r="M2695">
        <v>5165.4380000000001</v>
      </c>
      <c r="N2695">
        <v>315</v>
      </c>
      <c r="O2695" t="s">
        <v>39</v>
      </c>
      <c r="P2695" t="s">
        <v>39</v>
      </c>
      <c r="Q2695" s="2">
        <v>43859</v>
      </c>
      <c r="R2695" t="s">
        <v>48</v>
      </c>
      <c r="S2695" t="s">
        <v>45</v>
      </c>
      <c r="T2695">
        <f>_xlfn.DAYS(Raw_data_US_healthcare[[#This Row],[Discharge Date]],Raw_data_US_healthcare[[#This Row],[Date of Admission]])</f>
        <v>13</v>
      </c>
    </row>
    <row r="2696" spans="1:20" x14ac:dyDescent="0.3">
      <c r="A2696" t="s">
        <v>26512</v>
      </c>
      <c r="B2696" t="s">
        <v>7762</v>
      </c>
      <c r="C2696">
        <v>51</v>
      </c>
      <c r="D2696" t="str">
        <f>IF(Raw_data_US_healthcare[[#This Row],[Age]]&lt;35,"Young",IF(Raw_data_US_healthcare[[#This Row],[Age]]&lt;60,"Middle","Senior"))</f>
        <v>Middle</v>
      </c>
      <c r="E2696" t="s">
        <v>26</v>
      </c>
      <c r="F2696" t="s">
        <v>17</v>
      </c>
      <c r="G2696" t="s">
        <v>17</v>
      </c>
      <c r="H2696" t="s">
        <v>26516</v>
      </c>
      <c r="I2696" s="2">
        <v>44056</v>
      </c>
      <c r="J2696" t="s">
        <v>7763</v>
      </c>
      <c r="K2696" t="s">
        <v>7764</v>
      </c>
      <c r="L2696" t="s">
        <v>31</v>
      </c>
      <c r="M2696">
        <v>6491.1526000000003</v>
      </c>
      <c r="N2696">
        <v>231</v>
      </c>
      <c r="O2696" t="s">
        <v>39</v>
      </c>
      <c r="P2696" t="s">
        <v>39</v>
      </c>
      <c r="Q2696" s="2">
        <v>44065</v>
      </c>
      <c r="R2696" t="s">
        <v>83</v>
      </c>
      <c r="S2696" t="s">
        <v>24</v>
      </c>
      <c r="T2696">
        <f>_xlfn.DAYS(Raw_data_US_healthcare[[#This Row],[Discharge Date]],Raw_data_US_healthcare[[#This Row],[Date of Admission]])</f>
        <v>9</v>
      </c>
    </row>
    <row r="2697" spans="1:20" x14ac:dyDescent="0.3">
      <c r="A2697" t="s">
        <v>26511</v>
      </c>
      <c r="B2697" t="s">
        <v>7765</v>
      </c>
      <c r="C2697">
        <v>25</v>
      </c>
      <c r="D2697" t="str">
        <f>IF(Raw_data_US_healthcare[[#This Row],[Age]]&lt;35,"Young",IF(Raw_data_US_healthcare[[#This Row],[Age]]&lt;60,"Middle","Senior"))</f>
        <v>Young</v>
      </c>
      <c r="E2697" t="s">
        <v>16</v>
      </c>
      <c r="F2697" t="s">
        <v>88</v>
      </c>
      <c r="G2697" t="s">
        <v>88</v>
      </c>
      <c r="H2697" t="s">
        <v>26514</v>
      </c>
      <c r="I2697" s="2">
        <v>44007</v>
      </c>
      <c r="J2697" t="s">
        <v>7766</v>
      </c>
      <c r="K2697" t="s">
        <v>7767</v>
      </c>
      <c r="L2697" t="s">
        <v>31</v>
      </c>
      <c r="M2697">
        <v>16614.524099999999</v>
      </c>
      <c r="N2697">
        <v>132</v>
      </c>
      <c r="O2697" t="s">
        <v>22</v>
      </c>
      <c r="P2697" t="s">
        <v>22</v>
      </c>
      <c r="Q2697" s="2">
        <v>44019</v>
      </c>
      <c r="R2697" t="s">
        <v>44</v>
      </c>
      <c r="S2697" t="s">
        <v>45</v>
      </c>
      <c r="T2697">
        <f>_xlfn.DAYS(Raw_data_US_healthcare[[#This Row],[Discharge Date]],Raw_data_US_healthcare[[#This Row],[Date of Admission]])</f>
        <v>12</v>
      </c>
    </row>
    <row r="2698" spans="1:20" x14ac:dyDescent="0.3">
      <c r="A2698" t="s">
        <v>26511</v>
      </c>
      <c r="B2698" t="s">
        <v>7768</v>
      </c>
      <c r="C2698">
        <v>73</v>
      </c>
      <c r="D2698" t="str">
        <f>IF(Raw_data_US_healthcare[[#This Row],[Age]]&lt;35,"Young",IF(Raw_data_US_healthcare[[#This Row],[Age]]&lt;60,"Middle","Senior"))</f>
        <v>Senior</v>
      </c>
      <c r="E2698" t="s">
        <v>16</v>
      </c>
      <c r="F2698" t="s">
        <v>113</v>
      </c>
      <c r="G2698" t="s">
        <v>113</v>
      </c>
      <c r="H2698" t="s">
        <v>26514</v>
      </c>
      <c r="I2698" s="2">
        <v>44606</v>
      </c>
      <c r="J2698" t="s">
        <v>7769</v>
      </c>
      <c r="K2698" t="s">
        <v>7770</v>
      </c>
      <c r="L2698" t="s">
        <v>21</v>
      </c>
      <c r="M2698">
        <v>38459.739399999999</v>
      </c>
      <c r="N2698">
        <v>347</v>
      </c>
      <c r="O2698" t="s">
        <v>22</v>
      </c>
      <c r="P2698" t="s">
        <v>22</v>
      </c>
      <c r="Q2698" s="2">
        <v>44611</v>
      </c>
      <c r="R2698" t="s">
        <v>23</v>
      </c>
      <c r="S2698" t="s">
        <v>45</v>
      </c>
      <c r="T2698">
        <f>_xlfn.DAYS(Raw_data_US_healthcare[[#This Row],[Discharge Date]],Raw_data_US_healthcare[[#This Row],[Date of Admission]])</f>
        <v>5</v>
      </c>
    </row>
    <row r="2699" spans="1:20" x14ac:dyDescent="0.3">
      <c r="A2699" t="s">
        <v>26511</v>
      </c>
      <c r="B2699" t="s">
        <v>7771</v>
      </c>
      <c r="C2699">
        <v>66</v>
      </c>
      <c r="D2699" t="str">
        <f>IF(Raw_data_US_healthcare[[#This Row],[Age]]&lt;35,"Young",IF(Raw_data_US_healthcare[[#This Row],[Age]]&lt;60,"Middle","Senior"))</f>
        <v>Senior</v>
      </c>
      <c r="E2699" t="s">
        <v>16</v>
      </c>
      <c r="F2699" t="s">
        <v>17</v>
      </c>
      <c r="G2699" t="s">
        <v>17</v>
      </c>
      <c r="H2699" t="s">
        <v>36</v>
      </c>
      <c r="I2699" s="2">
        <v>43799</v>
      </c>
      <c r="J2699" t="s">
        <v>7772</v>
      </c>
      <c r="K2699" t="s">
        <v>7773</v>
      </c>
      <c r="L2699" t="s">
        <v>21</v>
      </c>
      <c r="M2699">
        <v>19926.1584</v>
      </c>
      <c r="N2699">
        <v>485</v>
      </c>
      <c r="O2699" t="s">
        <v>39</v>
      </c>
      <c r="P2699" t="s">
        <v>39</v>
      </c>
      <c r="Q2699" s="2">
        <v>43823</v>
      </c>
      <c r="R2699" t="s">
        <v>48</v>
      </c>
      <c r="S2699" t="s">
        <v>45</v>
      </c>
      <c r="T2699">
        <f>_xlfn.DAYS(Raw_data_US_healthcare[[#This Row],[Discharge Date]],Raw_data_US_healthcare[[#This Row],[Date of Admission]])</f>
        <v>24</v>
      </c>
    </row>
    <row r="2700" spans="1:20" x14ac:dyDescent="0.3">
      <c r="A2700" t="s">
        <v>26512</v>
      </c>
      <c r="B2700" t="s">
        <v>7774</v>
      </c>
      <c r="C2700">
        <v>38</v>
      </c>
      <c r="D2700" t="str">
        <f>IF(Raw_data_US_healthcare[[#This Row],[Age]]&lt;35,"Young",IF(Raw_data_US_healthcare[[#This Row],[Age]]&lt;60,"Middle","Senior"))</f>
        <v>Middle</v>
      </c>
      <c r="E2700" t="s">
        <v>26</v>
      </c>
      <c r="F2700" t="s">
        <v>62</v>
      </c>
      <c r="G2700" t="s">
        <v>62</v>
      </c>
      <c r="H2700" t="s">
        <v>26516</v>
      </c>
      <c r="I2700" s="2">
        <v>44273</v>
      </c>
      <c r="J2700" t="s">
        <v>7775</v>
      </c>
      <c r="K2700" t="s">
        <v>7776</v>
      </c>
      <c r="L2700" t="s">
        <v>56</v>
      </c>
      <c r="M2700">
        <v>32624.435099999999</v>
      </c>
      <c r="N2700">
        <v>307</v>
      </c>
      <c r="O2700" t="s">
        <v>43</v>
      </c>
      <c r="P2700" t="s">
        <v>43</v>
      </c>
      <c r="Q2700" s="2">
        <v>44282</v>
      </c>
      <c r="R2700" t="s">
        <v>48</v>
      </c>
      <c r="S2700" t="s">
        <v>45</v>
      </c>
      <c r="T2700">
        <f>_xlfn.DAYS(Raw_data_US_healthcare[[#This Row],[Discharge Date]],Raw_data_US_healthcare[[#This Row],[Date of Admission]])</f>
        <v>9</v>
      </c>
    </row>
    <row r="2701" spans="1:20" x14ac:dyDescent="0.3">
      <c r="A2701" t="s">
        <v>26511</v>
      </c>
      <c r="B2701" t="s">
        <v>7777</v>
      </c>
      <c r="C2701">
        <v>19</v>
      </c>
      <c r="D2701" t="str">
        <f>IF(Raw_data_US_healthcare[[#This Row],[Age]]&lt;35,"Young",IF(Raw_data_US_healthcare[[#This Row],[Age]]&lt;60,"Middle","Senior"))</f>
        <v>Young</v>
      </c>
      <c r="E2701" t="s">
        <v>16</v>
      </c>
      <c r="F2701" t="s">
        <v>228</v>
      </c>
      <c r="G2701" t="s">
        <v>228</v>
      </c>
      <c r="H2701" t="s">
        <v>18</v>
      </c>
      <c r="I2701" s="2">
        <v>44391</v>
      </c>
      <c r="J2701" t="s">
        <v>3420</v>
      </c>
      <c r="K2701" t="s">
        <v>7778</v>
      </c>
      <c r="L2701" t="s">
        <v>52</v>
      </c>
      <c r="M2701">
        <v>58177.008900000001</v>
      </c>
      <c r="N2701">
        <v>477</v>
      </c>
      <c r="O2701" t="s">
        <v>39</v>
      </c>
      <c r="P2701" t="s">
        <v>39</v>
      </c>
      <c r="Q2701" s="2">
        <v>44413</v>
      </c>
      <c r="R2701" t="s">
        <v>23</v>
      </c>
      <c r="S2701" t="s">
        <v>45</v>
      </c>
      <c r="T2701">
        <f>_xlfn.DAYS(Raw_data_US_healthcare[[#This Row],[Discharge Date]],Raw_data_US_healthcare[[#This Row],[Date of Admission]])</f>
        <v>22</v>
      </c>
    </row>
    <row r="2702" spans="1:20" x14ac:dyDescent="0.3">
      <c r="A2702" t="s">
        <v>26511</v>
      </c>
      <c r="B2702" t="s">
        <v>2593</v>
      </c>
      <c r="C2702">
        <v>77</v>
      </c>
      <c r="D2702" t="str">
        <f>IF(Raw_data_US_healthcare[[#This Row],[Age]]&lt;35,"Young",IF(Raw_data_US_healthcare[[#This Row],[Age]]&lt;60,"Middle","Senior"))</f>
        <v>Senior</v>
      </c>
      <c r="E2702" t="s">
        <v>16</v>
      </c>
      <c r="F2702" t="s">
        <v>113</v>
      </c>
      <c r="G2702" t="s">
        <v>113</v>
      </c>
      <c r="H2702" t="s">
        <v>36</v>
      </c>
      <c r="I2702" s="2">
        <v>44059</v>
      </c>
      <c r="J2702" t="s">
        <v>7779</v>
      </c>
      <c r="K2702" t="s">
        <v>7780</v>
      </c>
      <c r="L2702" t="s">
        <v>21</v>
      </c>
      <c r="M2702">
        <v>20630.316299999999</v>
      </c>
      <c r="N2702">
        <v>278</v>
      </c>
      <c r="O2702" t="s">
        <v>39</v>
      </c>
      <c r="P2702" t="s">
        <v>39</v>
      </c>
      <c r="Q2702" s="2">
        <v>44062</v>
      </c>
      <c r="R2702" t="s">
        <v>44</v>
      </c>
      <c r="S2702" t="s">
        <v>24</v>
      </c>
      <c r="T2702">
        <f>_xlfn.DAYS(Raw_data_US_healthcare[[#This Row],[Discharge Date]],Raw_data_US_healthcare[[#This Row],[Date of Admission]])</f>
        <v>3</v>
      </c>
    </row>
    <row r="2703" spans="1:20" x14ac:dyDescent="0.3">
      <c r="A2703" t="s">
        <v>26512</v>
      </c>
      <c r="B2703" t="s">
        <v>7781</v>
      </c>
      <c r="C2703">
        <v>50</v>
      </c>
      <c r="D2703" t="str">
        <f>IF(Raw_data_US_healthcare[[#This Row],[Age]]&lt;35,"Young",IF(Raw_data_US_healthcare[[#This Row],[Age]]&lt;60,"Middle","Senior"))</f>
        <v>Middle</v>
      </c>
      <c r="E2703" t="s">
        <v>26</v>
      </c>
      <c r="F2703" t="s">
        <v>62</v>
      </c>
      <c r="G2703" t="s">
        <v>62</v>
      </c>
      <c r="H2703" t="s">
        <v>69</v>
      </c>
      <c r="I2703" s="2">
        <v>43992</v>
      </c>
      <c r="J2703" t="s">
        <v>7782</v>
      </c>
      <c r="K2703" t="s">
        <v>7783</v>
      </c>
      <c r="L2703" t="s">
        <v>52</v>
      </c>
      <c r="M2703">
        <v>14128.4426</v>
      </c>
      <c r="N2703">
        <v>320</v>
      </c>
      <c r="O2703" t="s">
        <v>39</v>
      </c>
      <c r="P2703" t="s">
        <v>39</v>
      </c>
      <c r="Q2703" s="2">
        <v>44016</v>
      </c>
      <c r="R2703" t="s">
        <v>32</v>
      </c>
      <c r="S2703" t="s">
        <v>24</v>
      </c>
      <c r="T2703">
        <f>_xlfn.DAYS(Raw_data_US_healthcare[[#This Row],[Discharge Date]],Raw_data_US_healthcare[[#This Row],[Date of Admission]])</f>
        <v>24</v>
      </c>
    </row>
    <row r="2704" spans="1:20" x14ac:dyDescent="0.3">
      <c r="A2704" t="s">
        <v>26512</v>
      </c>
      <c r="B2704" t="s">
        <v>7784</v>
      </c>
      <c r="C2704">
        <v>76</v>
      </c>
      <c r="D2704" t="str">
        <f>IF(Raw_data_US_healthcare[[#This Row],[Age]]&lt;35,"Young",IF(Raw_data_US_healthcare[[#This Row],[Age]]&lt;60,"Middle","Senior"))</f>
        <v>Senior</v>
      </c>
      <c r="E2704" t="s">
        <v>26</v>
      </c>
      <c r="F2704" t="s">
        <v>17</v>
      </c>
      <c r="G2704" t="s">
        <v>17</v>
      </c>
      <c r="H2704" t="s">
        <v>36</v>
      </c>
      <c r="I2704" s="2">
        <v>44172</v>
      </c>
      <c r="J2704" t="s">
        <v>7785</v>
      </c>
      <c r="K2704" t="s">
        <v>638</v>
      </c>
      <c r="L2704" t="s">
        <v>21</v>
      </c>
      <c r="M2704">
        <v>14897.2983</v>
      </c>
      <c r="N2704">
        <v>428</v>
      </c>
      <c r="O2704" t="s">
        <v>43</v>
      </c>
      <c r="P2704" t="s">
        <v>43</v>
      </c>
      <c r="Q2704" s="2">
        <v>44202</v>
      </c>
      <c r="R2704" t="s">
        <v>23</v>
      </c>
      <c r="S2704" t="s">
        <v>45</v>
      </c>
      <c r="T2704">
        <f>_xlfn.DAYS(Raw_data_US_healthcare[[#This Row],[Discharge Date]],Raw_data_US_healthcare[[#This Row],[Date of Admission]])</f>
        <v>30</v>
      </c>
    </row>
    <row r="2705" spans="1:20" x14ac:dyDescent="0.3">
      <c r="A2705" t="s">
        <v>26512</v>
      </c>
      <c r="B2705" t="s">
        <v>6427</v>
      </c>
      <c r="C2705">
        <v>79</v>
      </c>
      <c r="D2705" t="str">
        <f>IF(Raw_data_US_healthcare[[#This Row],[Age]]&lt;35,"Young",IF(Raw_data_US_healthcare[[#This Row],[Age]]&lt;60,"Middle","Senior"))</f>
        <v>Senior</v>
      </c>
      <c r="E2705" t="s">
        <v>26</v>
      </c>
      <c r="F2705" t="s">
        <v>49</v>
      </c>
      <c r="G2705" t="s">
        <v>49</v>
      </c>
      <c r="H2705" t="s">
        <v>36</v>
      </c>
      <c r="I2705" s="2">
        <v>44262</v>
      </c>
      <c r="J2705" t="s">
        <v>7786</v>
      </c>
      <c r="K2705" t="s">
        <v>7787</v>
      </c>
      <c r="L2705" t="s">
        <v>21</v>
      </c>
      <c r="M2705">
        <v>5443.5626000000002</v>
      </c>
      <c r="N2705">
        <v>207</v>
      </c>
      <c r="O2705" t="s">
        <v>43</v>
      </c>
      <c r="P2705" t="s">
        <v>43</v>
      </c>
      <c r="Q2705" s="2">
        <v>44265</v>
      </c>
      <c r="R2705" t="s">
        <v>44</v>
      </c>
      <c r="S2705" t="s">
        <v>33</v>
      </c>
      <c r="T2705">
        <f>_xlfn.DAYS(Raw_data_US_healthcare[[#This Row],[Discharge Date]],Raw_data_US_healthcare[[#This Row],[Date of Admission]])</f>
        <v>3</v>
      </c>
    </row>
    <row r="2706" spans="1:20" x14ac:dyDescent="0.3">
      <c r="A2706" t="s">
        <v>26512</v>
      </c>
      <c r="B2706" t="s">
        <v>7788</v>
      </c>
      <c r="C2706">
        <v>70</v>
      </c>
      <c r="D2706" t="str">
        <f>IF(Raw_data_US_healthcare[[#This Row],[Age]]&lt;35,"Young",IF(Raw_data_US_healthcare[[#This Row],[Age]]&lt;60,"Middle","Senior"))</f>
        <v>Senior</v>
      </c>
      <c r="E2706" t="s">
        <v>26</v>
      </c>
      <c r="F2706" t="s">
        <v>62</v>
      </c>
      <c r="G2706" t="s">
        <v>62</v>
      </c>
      <c r="H2706" t="s">
        <v>69</v>
      </c>
      <c r="I2706" s="2">
        <v>44307</v>
      </c>
      <c r="J2706" t="s">
        <v>7789</v>
      </c>
      <c r="K2706" t="s">
        <v>7790</v>
      </c>
      <c r="L2706" t="s">
        <v>21</v>
      </c>
      <c r="M2706">
        <v>49422.275699999998</v>
      </c>
      <c r="N2706">
        <v>122</v>
      </c>
      <c r="O2706" t="s">
        <v>39</v>
      </c>
      <c r="P2706" t="s">
        <v>39</v>
      </c>
      <c r="Q2706" s="2">
        <v>44310</v>
      </c>
      <c r="R2706" t="s">
        <v>32</v>
      </c>
      <c r="S2706" t="s">
        <v>33</v>
      </c>
      <c r="T2706">
        <f>_xlfn.DAYS(Raw_data_US_healthcare[[#This Row],[Discharge Date]],Raw_data_US_healthcare[[#This Row],[Date of Admission]])</f>
        <v>3</v>
      </c>
    </row>
    <row r="2707" spans="1:20" x14ac:dyDescent="0.3">
      <c r="A2707" t="s">
        <v>26512</v>
      </c>
      <c r="B2707" t="s">
        <v>7791</v>
      </c>
      <c r="C2707">
        <v>19</v>
      </c>
      <c r="D2707" t="str">
        <f>IF(Raw_data_US_healthcare[[#This Row],[Age]]&lt;35,"Young",IF(Raw_data_US_healthcare[[#This Row],[Age]]&lt;60,"Middle","Senior"))</f>
        <v>Young</v>
      </c>
      <c r="E2707" t="s">
        <v>26</v>
      </c>
      <c r="F2707" t="s">
        <v>62</v>
      </c>
      <c r="G2707" t="s">
        <v>62</v>
      </c>
      <c r="H2707" t="s">
        <v>28</v>
      </c>
      <c r="I2707" s="2">
        <v>44439</v>
      </c>
      <c r="J2707" t="s">
        <v>7792</v>
      </c>
      <c r="K2707" t="s">
        <v>7793</v>
      </c>
      <c r="L2707" t="s">
        <v>52</v>
      </c>
      <c r="M2707">
        <v>5854.5144</v>
      </c>
      <c r="N2707">
        <v>365</v>
      </c>
      <c r="O2707" t="s">
        <v>43</v>
      </c>
      <c r="P2707" t="s">
        <v>43</v>
      </c>
      <c r="Q2707" s="2">
        <v>44456</v>
      </c>
      <c r="R2707" t="s">
        <v>23</v>
      </c>
      <c r="S2707" t="s">
        <v>45</v>
      </c>
      <c r="T2707">
        <f>_xlfn.DAYS(Raw_data_US_healthcare[[#This Row],[Discharge Date]],Raw_data_US_healthcare[[#This Row],[Date of Admission]])</f>
        <v>17</v>
      </c>
    </row>
    <row r="2708" spans="1:20" x14ac:dyDescent="0.3">
      <c r="A2708" t="s">
        <v>26512</v>
      </c>
      <c r="B2708" t="s">
        <v>7794</v>
      </c>
      <c r="C2708">
        <v>34</v>
      </c>
      <c r="D2708" t="str">
        <f>IF(Raw_data_US_healthcare[[#This Row],[Age]]&lt;35,"Young",IF(Raw_data_US_healthcare[[#This Row],[Age]]&lt;60,"Middle","Senior"))</f>
        <v>Young</v>
      </c>
      <c r="E2708" t="s">
        <v>26</v>
      </c>
      <c r="F2708" t="s">
        <v>35</v>
      </c>
      <c r="G2708" t="s">
        <v>35</v>
      </c>
      <c r="H2708" t="s">
        <v>36</v>
      </c>
      <c r="I2708" s="2">
        <v>44073</v>
      </c>
      <c r="J2708" t="s">
        <v>533</v>
      </c>
      <c r="K2708" t="s">
        <v>7795</v>
      </c>
      <c r="L2708" t="s">
        <v>56</v>
      </c>
      <c r="M2708">
        <v>7679.3027000000002</v>
      </c>
      <c r="N2708">
        <v>221</v>
      </c>
      <c r="O2708" t="s">
        <v>39</v>
      </c>
      <c r="P2708" t="s">
        <v>39</v>
      </c>
      <c r="Q2708" s="2">
        <v>44095</v>
      </c>
      <c r="R2708" t="s">
        <v>83</v>
      </c>
      <c r="S2708" t="s">
        <v>33</v>
      </c>
      <c r="T2708">
        <f>_xlfn.DAYS(Raw_data_US_healthcare[[#This Row],[Discharge Date]],Raw_data_US_healthcare[[#This Row],[Date of Admission]])</f>
        <v>22</v>
      </c>
    </row>
    <row r="2709" spans="1:20" x14ac:dyDescent="0.3">
      <c r="A2709" t="s">
        <v>26512</v>
      </c>
      <c r="B2709" t="s">
        <v>7796</v>
      </c>
      <c r="C2709">
        <v>60</v>
      </c>
      <c r="D2709" t="str">
        <f>IF(Raw_data_US_healthcare[[#This Row],[Age]]&lt;35,"Young",IF(Raw_data_US_healthcare[[#This Row],[Age]]&lt;60,"Middle","Senior"))</f>
        <v>Senior</v>
      </c>
      <c r="E2709" t="s">
        <v>26</v>
      </c>
      <c r="F2709" t="s">
        <v>17</v>
      </c>
      <c r="G2709" t="s">
        <v>17</v>
      </c>
      <c r="H2709" t="s">
        <v>36</v>
      </c>
      <c r="I2709" s="2">
        <v>43486</v>
      </c>
      <c r="J2709" t="s">
        <v>7797</v>
      </c>
      <c r="K2709" t="s">
        <v>7798</v>
      </c>
      <c r="L2709" t="s">
        <v>21</v>
      </c>
      <c r="M2709">
        <v>15710.782800000001</v>
      </c>
      <c r="N2709">
        <v>246</v>
      </c>
      <c r="O2709" t="s">
        <v>43</v>
      </c>
      <c r="P2709" t="s">
        <v>43</v>
      </c>
      <c r="Q2709" s="2">
        <v>43488</v>
      </c>
      <c r="R2709" t="s">
        <v>23</v>
      </c>
      <c r="S2709" t="s">
        <v>33</v>
      </c>
      <c r="T2709">
        <f>_xlfn.DAYS(Raw_data_US_healthcare[[#This Row],[Discharge Date]],Raw_data_US_healthcare[[#This Row],[Date of Admission]])</f>
        <v>2</v>
      </c>
    </row>
    <row r="2710" spans="1:20" x14ac:dyDescent="0.3">
      <c r="A2710" t="s">
        <v>26512</v>
      </c>
      <c r="B2710" t="s">
        <v>5683</v>
      </c>
      <c r="C2710">
        <v>35</v>
      </c>
      <c r="D2710" t="str">
        <f>IF(Raw_data_US_healthcare[[#This Row],[Age]]&lt;35,"Young",IF(Raw_data_US_healthcare[[#This Row],[Age]]&lt;60,"Middle","Senior"))</f>
        <v>Middle</v>
      </c>
      <c r="E2710" t="s">
        <v>26</v>
      </c>
      <c r="F2710" t="s">
        <v>62</v>
      </c>
      <c r="G2710" t="s">
        <v>62</v>
      </c>
      <c r="H2710" t="s">
        <v>26514</v>
      </c>
      <c r="I2710" s="2">
        <v>45169</v>
      </c>
      <c r="J2710" t="s">
        <v>7799</v>
      </c>
      <c r="K2710" t="s">
        <v>7800</v>
      </c>
      <c r="L2710" t="s">
        <v>60</v>
      </c>
      <c r="M2710">
        <v>14089.490299999999</v>
      </c>
      <c r="N2710">
        <v>191</v>
      </c>
      <c r="O2710" t="s">
        <v>22</v>
      </c>
      <c r="P2710" t="s">
        <v>22</v>
      </c>
      <c r="Q2710" s="2">
        <v>45190</v>
      </c>
      <c r="R2710" t="s">
        <v>23</v>
      </c>
      <c r="S2710" t="s">
        <v>33</v>
      </c>
      <c r="T2710">
        <f>_xlfn.DAYS(Raw_data_US_healthcare[[#This Row],[Discharge Date]],Raw_data_US_healthcare[[#This Row],[Date of Admission]])</f>
        <v>21</v>
      </c>
    </row>
    <row r="2711" spans="1:20" x14ac:dyDescent="0.3">
      <c r="A2711" t="s">
        <v>26511</v>
      </c>
      <c r="B2711" t="s">
        <v>7801</v>
      </c>
      <c r="C2711">
        <v>23</v>
      </c>
      <c r="D2711" t="str">
        <f>IF(Raw_data_US_healthcare[[#This Row],[Age]]&lt;35,"Young",IF(Raw_data_US_healthcare[[#This Row],[Age]]&lt;60,"Middle","Senior"))</f>
        <v>Young</v>
      </c>
      <c r="E2711" t="s">
        <v>16</v>
      </c>
      <c r="F2711" t="s">
        <v>17</v>
      </c>
      <c r="G2711" t="s">
        <v>17</v>
      </c>
      <c r="H2711" t="s">
        <v>28</v>
      </c>
      <c r="I2711" s="2">
        <v>44588</v>
      </c>
      <c r="J2711" t="s">
        <v>7802</v>
      </c>
      <c r="K2711" t="s">
        <v>7803</v>
      </c>
      <c r="L2711" t="s">
        <v>52</v>
      </c>
      <c r="M2711">
        <v>5817.6274999999996</v>
      </c>
      <c r="N2711">
        <v>381</v>
      </c>
      <c r="O2711" t="s">
        <v>22</v>
      </c>
      <c r="P2711" t="s">
        <v>22</v>
      </c>
      <c r="Q2711" s="2">
        <v>44605</v>
      </c>
      <c r="R2711" t="s">
        <v>32</v>
      </c>
      <c r="S2711" t="s">
        <v>33</v>
      </c>
      <c r="T2711">
        <f>_xlfn.DAYS(Raw_data_US_healthcare[[#This Row],[Discharge Date]],Raw_data_US_healthcare[[#This Row],[Date of Admission]])</f>
        <v>17</v>
      </c>
    </row>
    <row r="2712" spans="1:20" x14ac:dyDescent="0.3">
      <c r="A2712" t="s">
        <v>26512</v>
      </c>
      <c r="B2712" t="s">
        <v>7804</v>
      </c>
      <c r="C2712">
        <v>65</v>
      </c>
      <c r="D2712" t="str">
        <f>IF(Raw_data_US_healthcare[[#This Row],[Age]]&lt;35,"Young",IF(Raw_data_US_healthcare[[#This Row],[Age]]&lt;60,"Middle","Senior"))</f>
        <v>Senior</v>
      </c>
      <c r="E2712" t="s">
        <v>26</v>
      </c>
      <c r="F2712" t="s">
        <v>49</v>
      </c>
      <c r="G2712" t="s">
        <v>49</v>
      </c>
      <c r="H2712" t="s">
        <v>18</v>
      </c>
      <c r="I2712" s="2">
        <v>44674</v>
      </c>
      <c r="J2712" t="s">
        <v>7805</v>
      </c>
      <c r="K2712" t="s">
        <v>7806</v>
      </c>
      <c r="L2712" t="s">
        <v>21</v>
      </c>
      <c r="M2712">
        <v>52549.728199999998</v>
      </c>
      <c r="N2712">
        <v>313</v>
      </c>
      <c r="O2712" t="s">
        <v>39</v>
      </c>
      <c r="P2712" t="s">
        <v>39</v>
      </c>
      <c r="Q2712" s="2">
        <v>44703</v>
      </c>
      <c r="R2712" t="s">
        <v>44</v>
      </c>
      <c r="S2712" t="s">
        <v>33</v>
      </c>
      <c r="T2712">
        <f>_xlfn.DAYS(Raw_data_US_healthcare[[#This Row],[Discharge Date]],Raw_data_US_healthcare[[#This Row],[Date of Admission]])</f>
        <v>29</v>
      </c>
    </row>
    <row r="2713" spans="1:20" x14ac:dyDescent="0.3">
      <c r="A2713" t="s">
        <v>26511</v>
      </c>
      <c r="B2713" t="s">
        <v>7807</v>
      </c>
      <c r="C2713">
        <v>74</v>
      </c>
      <c r="D2713" t="str">
        <f>IF(Raw_data_US_healthcare[[#This Row],[Age]]&lt;35,"Young",IF(Raw_data_US_healthcare[[#This Row],[Age]]&lt;60,"Middle","Senior"))</f>
        <v>Senior</v>
      </c>
      <c r="E2713" t="s">
        <v>16</v>
      </c>
      <c r="F2713" t="s">
        <v>17</v>
      </c>
      <c r="G2713" t="s">
        <v>17</v>
      </c>
      <c r="H2713" t="s">
        <v>26514</v>
      </c>
      <c r="I2713" s="2">
        <v>44055</v>
      </c>
      <c r="J2713" t="s">
        <v>3039</v>
      </c>
      <c r="K2713" t="s">
        <v>7808</v>
      </c>
      <c r="L2713" t="s">
        <v>21</v>
      </c>
      <c r="M2713">
        <v>7202.5697</v>
      </c>
      <c r="N2713">
        <v>261</v>
      </c>
      <c r="O2713" t="s">
        <v>43</v>
      </c>
      <c r="P2713" t="s">
        <v>43</v>
      </c>
      <c r="Q2713" s="2">
        <v>44075</v>
      </c>
      <c r="R2713" t="s">
        <v>83</v>
      </c>
      <c r="S2713" t="s">
        <v>33</v>
      </c>
      <c r="T2713">
        <f>_xlfn.DAYS(Raw_data_US_healthcare[[#This Row],[Discharge Date]],Raw_data_US_healthcare[[#This Row],[Date of Admission]])</f>
        <v>20</v>
      </c>
    </row>
    <row r="2714" spans="1:20" x14ac:dyDescent="0.3">
      <c r="A2714" t="s">
        <v>26512</v>
      </c>
      <c r="B2714" t="s">
        <v>7809</v>
      </c>
      <c r="C2714">
        <v>33</v>
      </c>
      <c r="D2714" t="str">
        <f>IF(Raw_data_US_healthcare[[#This Row],[Age]]&lt;35,"Young",IF(Raw_data_US_healthcare[[#This Row],[Age]]&lt;60,"Middle","Senior"))</f>
        <v>Young</v>
      </c>
      <c r="E2714" t="s">
        <v>26</v>
      </c>
      <c r="F2714" t="s">
        <v>62</v>
      </c>
      <c r="G2714" t="s">
        <v>62</v>
      </c>
      <c r="H2714" t="s">
        <v>28</v>
      </c>
      <c r="I2714" s="2">
        <v>44612</v>
      </c>
      <c r="J2714" t="s">
        <v>5625</v>
      </c>
      <c r="K2714" t="s">
        <v>7810</v>
      </c>
      <c r="L2714" t="s">
        <v>56</v>
      </c>
      <c r="M2714">
        <v>11576.6065</v>
      </c>
      <c r="N2714">
        <v>235</v>
      </c>
      <c r="O2714" t="s">
        <v>39</v>
      </c>
      <c r="P2714" t="s">
        <v>39</v>
      </c>
      <c r="Q2714" s="2">
        <v>44621</v>
      </c>
      <c r="R2714" t="s">
        <v>48</v>
      </c>
      <c r="S2714" t="s">
        <v>33</v>
      </c>
      <c r="T2714">
        <f>_xlfn.DAYS(Raw_data_US_healthcare[[#This Row],[Discharge Date]],Raw_data_US_healthcare[[#This Row],[Date of Admission]])</f>
        <v>9</v>
      </c>
    </row>
    <row r="2715" spans="1:20" x14ac:dyDescent="0.3">
      <c r="A2715" t="s">
        <v>26511</v>
      </c>
      <c r="B2715" t="s">
        <v>7811</v>
      </c>
      <c r="C2715">
        <v>19</v>
      </c>
      <c r="D2715" t="str">
        <f>IF(Raw_data_US_healthcare[[#This Row],[Age]]&lt;35,"Young",IF(Raw_data_US_healthcare[[#This Row],[Age]]&lt;60,"Middle","Senior"))</f>
        <v>Young</v>
      </c>
      <c r="E2715" t="s">
        <v>16</v>
      </c>
      <c r="F2715" t="s">
        <v>88</v>
      </c>
      <c r="G2715" t="s">
        <v>88</v>
      </c>
      <c r="H2715" t="s">
        <v>36</v>
      </c>
      <c r="I2715" s="2">
        <v>44251</v>
      </c>
      <c r="J2715" t="s">
        <v>7812</v>
      </c>
      <c r="K2715" t="s">
        <v>7813</v>
      </c>
      <c r="L2715" t="s">
        <v>52</v>
      </c>
      <c r="M2715">
        <v>15521.4352</v>
      </c>
      <c r="N2715">
        <v>189</v>
      </c>
      <c r="O2715" t="s">
        <v>43</v>
      </c>
      <c r="P2715" t="s">
        <v>43</v>
      </c>
      <c r="Q2715" s="2">
        <v>44261</v>
      </c>
      <c r="R2715" t="s">
        <v>83</v>
      </c>
      <c r="S2715" t="s">
        <v>24</v>
      </c>
      <c r="T2715">
        <f>_xlfn.DAYS(Raw_data_US_healthcare[[#This Row],[Discharge Date]],Raw_data_US_healthcare[[#This Row],[Date of Admission]])</f>
        <v>10</v>
      </c>
    </row>
    <row r="2716" spans="1:20" x14ac:dyDescent="0.3">
      <c r="A2716" t="s">
        <v>26512</v>
      </c>
      <c r="B2716" t="s">
        <v>4241</v>
      </c>
      <c r="C2716">
        <v>19</v>
      </c>
      <c r="D2716" t="str">
        <f>IF(Raw_data_US_healthcare[[#This Row],[Age]]&lt;35,"Young",IF(Raw_data_US_healthcare[[#This Row],[Age]]&lt;60,"Middle","Senior"))</f>
        <v>Young</v>
      </c>
      <c r="E2716" t="s">
        <v>26</v>
      </c>
      <c r="F2716" t="s">
        <v>62</v>
      </c>
      <c r="G2716" t="s">
        <v>62</v>
      </c>
      <c r="H2716" t="s">
        <v>36</v>
      </c>
      <c r="I2716" s="2">
        <v>45158</v>
      </c>
      <c r="J2716" t="s">
        <v>7814</v>
      </c>
      <c r="K2716" t="s">
        <v>7815</v>
      </c>
      <c r="L2716" t="s">
        <v>31</v>
      </c>
      <c r="M2716">
        <v>21137.1639</v>
      </c>
      <c r="N2716">
        <v>235</v>
      </c>
      <c r="O2716" t="s">
        <v>22</v>
      </c>
      <c r="P2716" t="s">
        <v>22</v>
      </c>
      <c r="Q2716" s="2">
        <v>45175</v>
      </c>
      <c r="R2716" t="s">
        <v>83</v>
      </c>
      <c r="S2716" t="s">
        <v>24</v>
      </c>
      <c r="T2716">
        <f>_xlfn.DAYS(Raw_data_US_healthcare[[#This Row],[Discharge Date]],Raw_data_US_healthcare[[#This Row],[Date of Admission]])</f>
        <v>17</v>
      </c>
    </row>
    <row r="2717" spans="1:20" x14ac:dyDescent="0.3">
      <c r="A2717" t="s">
        <v>26512</v>
      </c>
      <c r="B2717" t="s">
        <v>7816</v>
      </c>
      <c r="C2717">
        <v>36</v>
      </c>
      <c r="D2717" t="str">
        <f>IF(Raw_data_US_healthcare[[#This Row],[Age]]&lt;35,"Young",IF(Raw_data_US_healthcare[[#This Row],[Age]]&lt;60,"Middle","Senior"))</f>
        <v>Middle</v>
      </c>
      <c r="E2717" t="s">
        <v>26</v>
      </c>
      <c r="F2717" t="s">
        <v>35</v>
      </c>
      <c r="G2717" t="s">
        <v>35</v>
      </c>
      <c r="H2717" t="s">
        <v>69</v>
      </c>
      <c r="I2717" s="2">
        <v>43934</v>
      </c>
      <c r="J2717" t="s">
        <v>7817</v>
      </c>
      <c r="K2717" t="s">
        <v>7818</v>
      </c>
      <c r="L2717" t="s">
        <v>21</v>
      </c>
      <c r="M2717">
        <v>6100.0852000000004</v>
      </c>
      <c r="N2717">
        <v>173</v>
      </c>
      <c r="O2717" t="s">
        <v>22</v>
      </c>
      <c r="P2717" t="s">
        <v>22</v>
      </c>
      <c r="Q2717" s="2">
        <v>43941</v>
      </c>
      <c r="R2717" t="s">
        <v>48</v>
      </c>
      <c r="S2717" t="s">
        <v>33</v>
      </c>
      <c r="T2717">
        <f>_xlfn.DAYS(Raw_data_US_healthcare[[#This Row],[Discharge Date]],Raw_data_US_healthcare[[#This Row],[Date of Admission]])</f>
        <v>7</v>
      </c>
    </row>
    <row r="2718" spans="1:20" x14ac:dyDescent="0.3">
      <c r="A2718" t="s">
        <v>26511</v>
      </c>
      <c r="B2718" t="s">
        <v>7819</v>
      </c>
      <c r="C2718">
        <v>64</v>
      </c>
      <c r="D2718" t="str">
        <f>IF(Raw_data_US_healthcare[[#This Row],[Age]]&lt;35,"Young",IF(Raw_data_US_healthcare[[#This Row],[Age]]&lt;60,"Middle","Senior"))</f>
        <v>Senior</v>
      </c>
      <c r="E2718" t="s">
        <v>16</v>
      </c>
      <c r="F2718" t="s">
        <v>62</v>
      </c>
      <c r="G2718" t="s">
        <v>62</v>
      </c>
      <c r="H2718" t="s">
        <v>18</v>
      </c>
      <c r="I2718" s="2">
        <v>44418</v>
      </c>
      <c r="J2718" t="s">
        <v>7820</v>
      </c>
      <c r="K2718" t="s">
        <v>1300</v>
      </c>
      <c r="L2718" t="s">
        <v>21</v>
      </c>
      <c r="M2718">
        <v>37117.149899999997</v>
      </c>
      <c r="N2718">
        <v>357</v>
      </c>
      <c r="O2718" t="s">
        <v>39</v>
      </c>
      <c r="P2718" t="s">
        <v>39</v>
      </c>
      <c r="Q2718" s="2">
        <v>44427</v>
      </c>
      <c r="R2718" t="s">
        <v>32</v>
      </c>
      <c r="S2718" t="s">
        <v>33</v>
      </c>
      <c r="T2718">
        <f>_xlfn.DAYS(Raw_data_US_healthcare[[#This Row],[Discharge Date]],Raw_data_US_healthcare[[#This Row],[Date of Admission]])</f>
        <v>9</v>
      </c>
    </row>
    <row r="2719" spans="1:20" x14ac:dyDescent="0.3">
      <c r="A2719" t="s">
        <v>26511</v>
      </c>
      <c r="B2719" t="s">
        <v>7821</v>
      </c>
      <c r="C2719">
        <v>81</v>
      </c>
      <c r="D2719" t="str">
        <f>IF(Raw_data_US_healthcare[[#This Row],[Age]]&lt;35,"Young",IF(Raw_data_US_healthcare[[#This Row],[Age]]&lt;60,"Middle","Senior"))</f>
        <v>Senior</v>
      </c>
      <c r="E2719" t="s">
        <v>16</v>
      </c>
      <c r="F2719" t="s">
        <v>62</v>
      </c>
      <c r="G2719" t="s">
        <v>62</v>
      </c>
      <c r="H2719" t="s">
        <v>69</v>
      </c>
      <c r="I2719" s="2">
        <v>43534</v>
      </c>
      <c r="J2719" t="s">
        <v>7822</v>
      </c>
      <c r="K2719" t="s">
        <v>7823</v>
      </c>
      <c r="L2719" t="s">
        <v>52</v>
      </c>
      <c r="M2719">
        <v>38180.205300000001</v>
      </c>
      <c r="N2719">
        <v>235</v>
      </c>
      <c r="O2719" t="s">
        <v>43</v>
      </c>
      <c r="P2719" t="s">
        <v>43</v>
      </c>
      <c r="Q2719" s="2">
        <v>43543</v>
      </c>
      <c r="R2719" t="s">
        <v>23</v>
      </c>
      <c r="S2719" t="s">
        <v>33</v>
      </c>
      <c r="T2719">
        <f>_xlfn.DAYS(Raw_data_US_healthcare[[#This Row],[Discharge Date]],Raw_data_US_healthcare[[#This Row],[Date of Admission]])</f>
        <v>9</v>
      </c>
    </row>
    <row r="2720" spans="1:20" x14ac:dyDescent="0.3">
      <c r="A2720" t="s">
        <v>26512</v>
      </c>
      <c r="B2720" t="s">
        <v>7824</v>
      </c>
      <c r="C2720">
        <v>53</v>
      </c>
      <c r="D2720" t="str">
        <f>IF(Raw_data_US_healthcare[[#This Row],[Age]]&lt;35,"Young",IF(Raw_data_US_healthcare[[#This Row],[Age]]&lt;60,"Middle","Senior"))</f>
        <v>Middle</v>
      </c>
      <c r="E2720" t="s">
        <v>26</v>
      </c>
      <c r="F2720" t="s">
        <v>228</v>
      </c>
      <c r="G2720" t="s">
        <v>228</v>
      </c>
      <c r="H2720" t="s">
        <v>18</v>
      </c>
      <c r="I2720" s="2">
        <v>44489</v>
      </c>
      <c r="J2720" t="s">
        <v>7825</v>
      </c>
      <c r="K2720" t="s">
        <v>7826</v>
      </c>
      <c r="L2720" t="s">
        <v>60</v>
      </c>
      <c r="M2720">
        <v>38018.346799999999</v>
      </c>
      <c r="N2720">
        <v>373</v>
      </c>
      <c r="O2720" t="s">
        <v>39</v>
      </c>
      <c r="P2720" t="s">
        <v>39</v>
      </c>
      <c r="Q2720" s="2">
        <v>44503</v>
      </c>
      <c r="R2720" t="s">
        <v>83</v>
      </c>
      <c r="S2720" t="s">
        <v>45</v>
      </c>
      <c r="T2720">
        <f>_xlfn.DAYS(Raw_data_US_healthcare[[#This Row],[Discharge Date]],Raw_data_US_healthcare[[#This Row],[Date of Admission]])</f>
        <v>14</v>
      </c>
    </row>
    <row r="2721" spans="1:20" x14ac:dyDescent="0.3">
      <c r="A2721" t="s">
        <v>26512</v>
      </c>
      <c r="B2721" t="s">
        <v>7827</v>
      </c>
      <c r="C2721">
        <v>69</v>
      </c>
      <c r="D2721" t="str">
        <f>IF(Raw_data_US_healthcare[[#This Row],[Age]]&lt;35,"Young",IF(Raw_data_US_healthcare[[#This Row],[Age]]&lt;60,"Middle","Senior"))</f>
        <v>Senior</v>
      </c>
      <c r="E2721" t="s">
        <v>26</v>
      </c>
      <c r="F2721" t="s">
        <v>228</v>
      </c>
      <c r="G2721" t="s">
        <v>228</v>
      </c>
      <c r="H2721" t="s">
        <v>28</v>
      </c>
      <c r="I2721" s="2">
        <v>45078</v>
      </c>
      <c r="J2721" t="s">
        <v>7828</v>
      </c>
      <c r="K2721" t="s">
        <v>7829</v>
      </c>
      <c r="L2721" t="s">
        <v>21</v>
      </c>
      <c r="M2721">
        <v>15626.1337</v>
      </c>
      <c r="N2721">
        <v>261</v>
      </c>
      <c r="O2721" t="s">
        <v>43</v>
      </c>
      <c r="P2721" t="s">
        <v>43</v>
      </c>
      <c r="Q2721" s="2">
        <v>45102</v>
      </c>
      <c r="R2721" t="s">
        <v>23</v>
      </c>
      <c r="S2721" t="s">
        <v>24</v>
      </c>
      <c r="T2721">
        <f>_xlfn.DAYS(Raw_data_US_healthcare[[#This Row],[Discharge Date]],Raw_data_US_healthcare[[#This Row],[Date of Admission]])</f>
        <v>24</v>
      </c>
    </row>
    <row r="2722" spans="1:20" x14ac:dyDescent="0.3">
      <c r="A2722" t="s">
        <v>26512</v>
      </c>
      <c r="B2722" t="s">
        <v>7830</v>
      </c>
      <c r="C2722">
        <v>65</v>
      </c>
      <c r="D2722" t="str">
        <f>IF(Raw_data_US_healthcare[[#This Row],[Age]]&lt;35,"Young",IF(Raw_data_US_healthcare[[#This Row],[Age]]&lt;60,"Middle","Senior"))</f>
        <v>Senior</v>
      </c>
      <c r="E2722" t="s">
        <v>26</v>
      </c>
      <c r="F2722" t="s">
        <v>49</v>
      </c>
      <c r="G2722" t="s">
        <v>49</v>
      </c>
      <c r="H2722" t="s">
        <v>26516</v>
      </c>
      <c r="I2722" s="2">
        <v>44154</v>
      </c>
      <c r="J2722" t="s">
        <v>7831</v>
      </c>
      <c r="K2722" t="s">
        <v>7832</v>
      </c>
      <c r="L2722" t="s">
        <v>60</v>
      </c>
      <c r="M2722">
        <v>18526.359799999998</v>
      </c>
      <c r="N2722">
        <v>250</v>
      </c>
      <c r="O2722" t="s">
        <v>43</v>
      </c>
      <c r="P2722" t="s">
        <v>43</v>
      </c>
      <c r="Q2722" s="2">
        <v>44155</v>
      </c>
      <c r="R2722" t="s">
        <v>23</v>
      </c>
      <c r="S2722" t="s">
        <v>24</v>
      </c>
      <c r="T2722">
        <f>_xlfn.DAYS(Raw_data_US_healthcare[[#This Row],[Discharge Date]],Raw_data_US_healthcare[[#This Row],[Date of Admission]])</f>
        <v>1</v>
      </c>
    </row>
    <row r="2723" spans="1:20" x14ac:dyDescent="0.3">
      <c r="A2723" t="s">
        <v>26511</v>
      </c>
      <c r="B2723" t="s">
        <v>7833</v>
      </c>
      <c r="C2723">
        <v>56</v>
      </c>
      <c r="D2723" t="str">
        <f>IF(Raw_data_US_healthcare[[#This Row],[Age]]&lt;35,"Young",IF(Raw_data_US_healthcare[[#This Row],[Age]]&lt;60,"Middle","Senior"))</f>
        <v>Middle</v>
      </c>
      <c r="E2723" t="s">
        <v>16</v>
      </c>
      <c r="F2723" t="s">
        <v>35</v>
      </c>
      <c r="G2723" t="s">
        <v>35</v>
      </c>
      <c r="H2723" t="s">
        <v>69</v>
      </c>
      <c r="I2723" s="2">
        <v>44243</v>
      </c>
      <c r="J2723" t="s">
        <v>7834</v>
      </c>
      <c r="K2723" t="s">
        <v>7835</v>
      </c>
      <c r="L2723" t="s">
        <v>21</v>
      </c>
      <c r="M2723">
        <v>8687.7839999999997</v>
      </c>
      <c r="N2723">
        <v>333</v>
      </c>
      <c r="O2723" t="s">
        <v>43</v>
      </c>
      <c r="P2723" t="s">
        <v>43</v>
      </c>
      <c r="Q2723" s="2">
        <v>44258</v>
      </c>
      <c r="R2723" t="s">
        <v>48</v>
      </c>
      <c r="S2723" t="s">
        <v>33</v>
      </c>
      <c r="T2723">
        <f>_xlfn.DAYS(Raw_data_US_healthcare[[#This Row],[Discharge Date]],Raw_data_US_healthcare[[#This Row],[Date of Admission]])</f>
        <v>15</v>
      </c>
    </row>
    <row r="2724" spans="1:20" x14ac:dyDescent="0.3">
      <c r="A2724" t="s">
        <v>26512</v>
      </c>
      <c r="B2724" t="s">
        <v>7836</v>
      </c>
      <c r="C2724">
        <v>76</v>
      </c>
      <c r="D2724" t="str">
        <f>IF(Raw_data_US_healthcare[[#This Row],[Age]]&lt;35,"Young",IF(Raw_data_US_healthcare[[#This Row],[Age]]&lt;60,"Middle","Senior"))</f>
        <v>Senior</v>
      </c>
      <c r="E2724" t="s">
        <v>26</v>
      </c>
      <c r="F2724" t="s">
        <v>35</v>
      </c>
      <c r="G2724" t="s">
        <v>35</v>
      </c>
      <c r="H2724" t="s">
        <v>26514</v>
      </c>
      <c r="I2724" s="2">
        <v>44722</v>
      </c>
      <c r="J2724" t="s">
        <v>7837</v>
      </c>
      <c r="K2724" t="s">
        <v>7838</v>
      </c>
      <c r="L2724" t="s">
        <v>52</v>
      </c>
      <c r="M2724">
        <v>32301.317200000001</v>
      </c>
      <c r="N2724">
        <v>350</v>
      </c>
      <c r="O2724" t="s">
        <v>22</v>
      </c>
      <c r="P2724" t="s">
        <v>22</v>
      </c>
      <c r="Q2724" s="2">
        <v>44735</v>
      </c>
      <c r="R2724" t="s">
        <v>83</v>
      </c>
      <c r="S2724" t="s">
        <v>33</v>
      </c>
      <c r="T2724">
        <f>_xlfn.DAYS(Raw_data_US_healthcare[[#This Row],[Discharge Date]],Raw_data_US_healthcare[[#This Row],[Date of Admission]])</f>
        <v>13</v>
      </c>
    </row>
    <row r="2725" spans="1:20" x14ac:dyDescent="0.3">
      <c r="A2725" t="s">
        <v>26512</v>
      </c>
      <c r="B2725" t="s">
        <v>7839</v>
      </c>
      <c r="C2725">
        <v>60</v>
      </c>
      <c r="D2725" t="str">
        <f>IF(Raw_data_US_healthcare[[#This Row],[Age]]&lt;35,"Young",IF(Raw_data_US_healthcare[[#This Row],[Age]]&lt;60,"Middle","Senior"))</f>
        <v>Senior</v>
      </c>
      <c r="E2725" t="s">
        <v>26</v>
      </c>
      <c r="F2725" t="s">
        <v>88</v>
      </c>
      <c r="G2725" t="s">
        <v>88</v>
      </c>
      <c r="H2725" t="s">
        <v>26516</v>
      </c>
      <c r="I2725" s="2">
        <v>43784</v>
      </c>
      <c r="J2725" t="s">
        <v>7840</v>
      </c>
      <c r="K2725" t="s">
        <v>3910</v>
      </c>
      <c r="L2725" t="s">
        <v>60</v>
      </c>
      <c r="M2725">
        <v>20787.070100000001</v>
      </c>
      <c r="N2725">
        <v>303</v>
      </c>
      <c r="O2725" t="s">
        <v>39</v>
      </c>
      <c r="P2725" t="s">
        <v>39</v>
      </c>
      <c r="Q2725" s="2">
        <v>43787</v>
      </c>
      <c r="R2725" t="s">
        <v>48</v>
      </c>
      <c r="S2725" t="s">
        <v>33</v>
      </c>
      <c r="T2725">
        <f>_xlfn.DAYS(Raw_data_US_healthcare[[#This Row],[Discharge Date]],Raw_data_US_healthcare[[#This Row],[Date of Admission]])</f>
        <v>3</v>
      </c>
    </row>
    <row r="2726" spans="1:20" x14ac:dyDescent="0.3">
      <c r="A2726" t="s">
        <v>26512</v>
      </c>
      <c r="B2726" t="s">
        <v>7841</v>
      </c>
      <c r="C2726">
        <v>18</v>
      </c>
      <c r="D2726" t="str">
        <f>IF(Raw_data_US_healthcare[[#This Row],[Age]]&lt;35,"Young",IF(Raw_data_US_healthcare[[#This Row],[Age]]&lt;60,"Middle","Senior"))</f>
        <v>Young</v>
      </c>
      <c r="E2726" t="s">
        <v>26</v>
      </c>
      <c r="F2726" t="s">
        <v>49</v>
      </c>
      <c r="G2726" t="s">
        <v>49</v>
      </c>
      <c r="H2726" t="s">
        <v>28</v>
      </c>
      <c r="I2726" s="2">
        <v>44523</v>
      </c>
      <c r="J2726" t="s">
        <v>7842</v>
      </c>
      <c r="K2726" t="s">
        <v>7843</v>
      </c>
      <c r="L2726" t="s">
        <v>56</v>
      </c>
      <c r="M2726">
        <v>39159.570500000002</v>
      </c>
      <c r="N2726">
        <v>316</v>
      </c>
      <c r="O2726" t="s">
        <v>43</v>
      </c>
      <c r="P2726" t="s">
        <v>43</v>
      </c>
      <c r="Q2726" s="2">
        <v>44546</v>
      </c>
      <c r="R2726" t="s">
        <v>83</v>
      </c>
      <c r="S2726" t="s">
        <v>24</v>
      </c>
      <c r="T2726">
        <f>_xlfn.DAYS(Raw_data_US_healthcare[[#This Row],[Discharge Date]],Raw_data_US_healthcare[[#This Row],[Date of Admission]])</f>
        <v>23</v>
      </c>
    </row>
    <row r="2727" spans="1:20" x14ac:dyDescent="0.3">
      <c r="A2727" t="s">
        <v>26512</v>
      </c>
      <c r="B2727" t="s">
        <v>7844</v>
      </c>
      <c r="C2727">
        <v>26</v>
      </c>
      <c r="D2727" t="str">
        <f>IF(Raw_data_US_healthcare[[#This Row],[Age]]&lt;35,"Young",IF(Raw_data_US_healthcare[[#This Row],[Age]]&lt;60,"Middle","Senior"))</f>
        <v>Young</v>
      </c>
      <c r="E2727" t="s">
        <v>26</v>
      </c>
      <c r="F2727" t="s">
        <v>35</v>
      </c>
      <c r="G2727" t="s">
        <v>35</v>
      </c>
      <c r="H2727" t="s">
        <v>28</v>
      </c>
      <c r="I2727" s="2">
        <v>43775</v>
      </c>
      <c r="J2727" t="s">
        <v>7845</v>
      </c>
      <c r="K2727" t="s">
        <v>7846</v>
      </c>
      <c r="L2727" t="s">
        <v>56</v>
      </c>
      <c r="M2727">
        <v>34292.945800000001</v>
      </c>
      <c r="N2727">
        <v>418</v>
      </c>
      <c r="O2727" t="s">
        <v>22</v>
      </c>
      <c r="P2727" t="s">
        <v>22</v>
      </c>
      <c r="Q2727" s="2">
        <v>43791</v>
      </c>
      <c r="R2727" t="s">
        <v>23</v>
      </c>
      <c r="S2727" t="s">
        <v>45</v>
      </c>
      <c r="T2727">
        <f>_xlfn.DAYS(Raw_data_US_healthcare[[#This Row],[Discharge Date]],Raw_data_US_healthcare[[#This Row],[Date of Admission]])</f>
        <v>16</v>
      </c>
    </row>
    <row r="2728" spans="1:20" x14ac:dyDescent="0.3">
      <c r="A2728" t="s">
        <v>26512</v>
      </c>
      <c r="B2728" t="s">
        <v>7847</v>
      </c>
      <c r="C2728">
        <v>42</v>
      </c>
      <c r="D2728" t="str">
        <f>IF(Raw_data_US_healthcare[[#This Row],[Age]]&lt;35,"Young",IF(Raw_data_US_healthcare[[#This Row],[Age]]&lt;60,"Middle","Senior"))</f>
        <v>Middle</v>
      </c>
      <c r="E2728" t="s">
        <v>26</v>
      </c>
      <c r="F2728" t="s">
        <v>228</v>
      </c>
      <c r="G2728" t="s">
        <v>228</v>
      </c>
      <c r="H2728" t="s">
        <v>28</v>
      </c>
      <c r="I2728" s="2">
        <v>43467</v>
      </c>
      <c r="J2728" t="s">
        <v>7848</v>
      </c>
      <c r="K2728" t="s">
        <v>7849</v>
      </c>
      <c r="L2728" t="s">
        <v>31</v>
      </c>
      <c r="M2728">
        <v>24125.129400000002</v>
      </c>
      <c r="N2728">
        <v>216</v>
      </c>
      <c r="O2728" t="s">
        <v>22</v>
      </c>
      <c r="P2728" t="s">
        <v>22</v>
      </c>
      <c r="Q2728" s="2">
        <v>43472</v>
      </c>
      <c r="R2728" t="s">
        <v>23</v>
      </c>
      <c r="S2728" t="s">
        <v>33</v>
      </c>
      <c r="T2728">
        <f>_xlfn.DAYS(Raw_data_US_healthcare[[#This Row],[Discharge Date]],Raw_data_US_healthcare[[#This Row],[Date of Admission]])</f>
        <v>5</v>
      </c>
    </row>
    <row r="2729" spans="1:20" x14ac:dyDescent="0.3">
      <c r="A2729" t="s">
        <v>26512</v>
      </c>
      <c r="B2729" t="s">
        <v>7850</v>
      </c>
      <c r="C2729">
        <v>59</v>
      </c>
      <c r="D2729" t="str">
        <f>IF(Raw_data_US_healthcare[[#This Row],[Age]]&lt;35,"Young",IF(Raw_data_US_healthcare[[#This Row],[Age]]&lt;60,"Middle","Senior"))</f>
        <v>Middle</v>
      </c>
      <c r="E2729" t="s">
        <v>26</v>
      </c>
      <c r="F2729" t="s">
        <v>228</v>
      </c>
      <c r="G2729" t="s">
        <v>228</v>
      </c>
      <c r="H2729" t="s">
        <v>69</v>
      </c>
      <c r="I2729" s="2">
        <v>45219</v>
      </c>
      <c r="J2729" t="s">
        <v>7851</v>
      </c>
      <c r="K2729" t="s">
        <v>7852</v>
      </c>
      <c r="L2729" t="s">
        <v>52</v>
      </c>
      <c r="M2729">
        <v>16474.614699999998</v>
      </c>
      <c r="N2729">
        <v>478</v>
      </c>
      <c r="O2729" t="s">
        <v>39</v>
      </c>
      <c r="P2729" t="s">
        <v>39</v>
      </c>
      <c r="Q2729" s="2">
        <v>45241</v>
      </c>
      <c r="R2729" t="s">
        <v>32</v>
      </c>
      <c r="S2729" t="s">
        <v>45</v>
      </c>
      <c r="T2729">
        <f>_xlfn.DAYS(Raw_data_US_healthcare[[#This Row],[Discharge Date]],Raw_data_US_healthcare[[#This Row],[Date of Admission]])</f>
        <v>22</v>
      </c>
    </row>
    <row r="2730" spans="1:20" x14ac:dyDescent="0.3">
      <c r="A2730" t="s">
        <v>26512</v>
      </c>
      <c r="B2730" t="s">
        <v>7853</v>
      </c>
      <c r="C2730">
        <v>83</v>
      </c>
      <c r="D2730" t="str">
        <f>IF(Raw_data_US_healthcare[[#This Row],[Age]]&lt;35,"Young",IF(Raw_data_US_healthcare[[#This Row],[Age]]&lt;60,"Middle","Senior"))</f>
        <v>Senior</v>
      </c>
      <c r="E2730" t="s">
        <v>26</v>
      </c>
      <c r="F2730" t="s">
        <v>27</v>
      </c>
      <c r="G2730" t="s">
        <v>27</v>
      </c>
      <c r="H2730" t="s">
        <v>26514</v>
      </c>
      <c r="I2730" s="2">
        <v>45114</v>
      </c>
      <c r="J2730" t="s">
        <v>7854</v>
      </c>
      <c r="K2730" t="s">
        <v>7855</v>
      </c>
      <c r="L2730" t="s">
        <v>31</v>
      </c>
      <c r="M2730">
        <v>15746.434999999999</v>
      </c>
      <c r="N2730">
        <v>257</v>
      </c>
      <c r="O2730" t="s">
        <v>22</v>
      </c>
      <c r="P2730" t="s">
        <v>22</v>
      </c>
      <c r="Q2730" s="2">
        <v>45117</v>
      </c>
      <c r="R2730" t="s">
        <v>23</v>
      </c>
      <c r="S2730" t="s">
        <v>24</v>
      </c>
      <c r="T2730">
        <f>_xlfn.DAYS(Raw_data_US_healthcare[[#This Row],[Discharge Date]],Raw_data_US_healthcare[[#This Row],[Date of Admission]])</f>
        <v>3</v>
      </c>
    </row>
    <row r="2731" spans="1:20" x14ac:dyDescent="0.3">
      <c r="A2731" t="s">
        <v>26512</v>
      </c>
      <c r="B2731" t="s">
        <v>7856</v>
      </c>
      <c r="C2731">
        <v>75</v>
      </c>
      <c r="D2731" t="str">
        <f>IF(Raw_data_US_healthcare[[#This Row],[Age]]&lt;35,"Young",IF(Raw_data_US_healthcare[[#This Row],[Age]]&lt;60,"Middle","Senior"))</f>
        <v>Senior</v>
      </c>
      <c r="E2731" t="s">
        <v>26</v>
      </c>
      <c r="F2731" t="s">
        <v>27</v>
      </c>
      <c r="G2731" t="s">
        <v>27</v>
      </c>
      <c r="H2731" t="s">
        <v>26516</v>
      </c>
      <c r="I2731" s="2">
        <v>44959</v>
      </c>
      <c r="J2731" t="s">
        <v>7857</v>
      </c>
      <c r="K2731" t="s">
        <v>7858</v>
      </c>
      <c r="L2731" t="s">
        <v>60</v>
      </c>
      <c r="M2731">
        <v>24757.581399999999</v>
      </c>
      <c r="N2731">
        <v>397</v>
      </c>
      <c r="O2731" t="s">
        <v>43</v>
      </c>
      <c r="P2731" t="s">
        <v>43</v>
      </c>
      <c r="Q2731" s="2">
        <v>44980</v>
      </c>
      <c r="R2731" t="s">
        <v>32</v>
      </c>
      <c r="S2731" t="s">
        <v>45</v>
      </c>
      <c r="T2731">
        <f>_xlfn.DAYS(Raw_data_US_healthcare[[#This Row],[Discharge Date]],Raw_data_US_healthcare[[#This Row],[Date of Admission]])</f>
        <v>21</v>
      </c>
    </row>
    <row r="2732" spans="1:20" x14ac:dyDescent="0.3">
      <c r="A2732" t="s">
        <v>26511</v>
      </c>
      <c r="B2732" t="s">
        <v>7859</v>
      </c>
      <c r="C2732">
        <v>24</v>
      </c>
      <c r="D2732" t="str">
        <f>IF(Raw_data_US_healthcare[[#This Row],[Age]]&lt;35,"Young",IF(Raw_data_US_healthcare[[#This Row],[Age]]&lt;60,"Middle","Senior"))</f>
        <v>Young</v>
      </c>
      <c r="E2732" t="s">
        <v>16</v>
      </c>
      <c r="F2732" t="s">
        <v>88</v>
      </c>
      <c r="G2732" t="s">
        <v>88</v>
      </c>
      <c r="H2732" t="s">
        <v>18</v>
      </c>
      <c r="I2732" s="2">
        <v>44451</v>
      </c>
      <c r="J2732" t="s">
        <v>7860</v>
      </c>
      <c r="K2732" t="s">
        <v>7861</v>
      </c>
      <c r="L2732" t="s">
        <v>31</v>
      </c>
      <c r="M2732">
        <v>43010.025999999998</v>
      </c>
      <c r="N2732">
        <v>439</v>
      </c>
      <c r="O2732" t="s">
        <v>43</v>
      </c>
      <c r="P2732" t="s">
        <v>43</v>
      </c>
      <c r="Q2732" s="2">
        <v>44461</v>
      </c>
      <c r="R2732" t="s">
        <v>44</v>
      </c>
      <c r="S2732" t="s">
        <v>45</v>
      </c>
      <c r="T2732">
        <f>_xlfn.DAYS(Raw_data_US_healthcare[[#This Row],[Discharge Date]],Raw_data_US_healthcare[[#This Row],[Date of Admission]])</f>
        <v>10</v>
      </c>
    </row>
    <row r="2733" spans="1:20" x14ac:dyDescent="0.3">
      <c r="A2733" t="s">
        <v>26511</v>
      </c>
      <c r="B2733" t="s">
        <v>7862</v>
      </c>
      <c r="C2733">
        <v>51</v>
      </c>
      <c r="D2733" t="str">
        <f>IF(Raw_data_US_healthcare[[#This Row],[Age]]&lt;35,"Young",IF(Raw_data_US_healthcare[[#This Row],[Age]]&lt;60,"Middle","Senior"))</f>
        <v>Middle</v>
      </c>
      <c r="E2733" t="s">
        <v>16</v>
      </c>
      <c r="F2733" t="s">
        <v>49</v>
      </c>
      <c r="G2733" t="s">
        <v>49</v>
      </c>
      <c r="H2733" t="s">
        <v>69</v>
      </c>
      <c r="I2733" s="2">
        <v>43878</v>
      </c>
      <c r="J2733" t="s">
        <v>7863</v>
      </c>
      <c r="K2733" t="s">
        <v>7864</v>
      </c>
      <c r="L2733" t="s">
        <v>60</v>
      </c>
      <c r="M2733">
        <v>67882.855500000005</v>
      </c>
      <c r="N2733">
        <v>291</v>
      </c>
      <c r="O2733" t="s">
        <v>39</v>
      </c>
      <c r="P2733" t="s">
        <v>39</v>
      </c>
      <c r="Q2733" s="2">
        <v>43893</v>
      </c>
      <c r="R2733" t="s">
        <v>83</v>
      </c>
      <c r="S2733" t="s">
        <v>45</v>
      </c>
      <c r="T2733">
        <f>_xlfn.DAYS(Raw_data_US_healthcare[[#This Row],[Discharge Date]],Raw_data_US_healthcare[[#This Row],[Date of Admission]])</f>
        <v>15</v>
      </c>
    </row>
    <row r="2734" spans="1:20" x14ac:dyDescent="0.3">
      <c r="A2734" t="s">
        <v>26512</v>
      </c>
      <c r="B2734" t="s">
        <v>7865</v>
      </c>
      <c r="C2734">
        <v>34</v>
      </c>
      <c r="D2734" t="str">
        <f>IF(Raw_data_US_healthcare[[#This Row],[Age]]&lt;35,"Young",IF(Raw_data_US_healthcare[[#This Row],[Age]]&lt;60,"Middle","Senior"))</f>
        <v>Young</v>
      </c>
      <c r="E2734" t="s">
        <v>26</v>
      </c>
      <c r="F2734" t="s">
        <v>35</v>
      </c>
      <c r="G2734" t="s">
        <v>35</v>
      </c>
      <c r="H2734" t="s">
        <v>26516</v>
      </c>
      <c r="I2734" s="2">
        <v>45129</v>
      </c>
      <c r="J2734" t="s">
        <v>7866</v>
      </c>
      <c r="K2734" t="s">
        <v>7867</v>
      </c>
      <c r="L2734" t="s">
        <v>56</v>
      </c>
      <c r="M2734">
        <v>7569.6541999999999</v>
      </c>
      <c r="N2734">
        <v>415</v>
      </c>
      <c r="O2734" t="s">
        <v>39</v>
      </c>
      <c r="P2734" t="s">
        <v>39</v>
      </c>
      <c r="Q2734" s="2">
        <v>45146</v>
      </c>
      <c r="R2734" t="s">
        <v>44</v>
      </c>
      <c r="S2734" t="s">
        <v>45</v>
      </c>
      <c r="T2734">
        <f>_xlfn.DAYS(Raw_data_US_healthcare[[#This Row],[Discharge Date]],Raw_data_US_healthcare[[#This Row],[Date of Admission]])</f>
        <v>17</v>
      </c>
    </row>
    <row r="2735" spans="1:20" x14ac:dyDescent="0.3">
      <c r="A2735" t="s">
        <v>26511</v>
      </c>
      <c r="B2735" t="s">
        <v>7868</v>
      </c>
      <c r="C2735">
        <v>45</v>
      </c>
      <c r="D2735" t="str">
        <f>IF(Raw_data_US_healthcare[[#This Row],[Age]]&lt;35,"Young",IF(Raw_data_US_healthcare[[#This Row],[Age]]&lt;60,"Middle","Senior"))</f>
        <v>Middle</v>
      </c>
      <c r="E2735" t="s">
        <v>16</v>
      </c>
      <c r="F2735" t="s">
        <v>27</v>
      </c>
      <c r="G2735" t="s">
        <v>27</v>
      </c>
      <c r="H2735" t="s">
        <v>26514</v>
      </c>
      <c r="I2735" s="2">
        <v>44493</v>
      </c>
      <c r="J2735" t="s">
        <v>7869</v>
      </c>
      <c r="K2735" t="s">
        <v>7870</v>
      </c>
      <c r="L2735" t="s">
        <v>31</v>
      </c>
      <c r="M2735">
        <v>34896.9401</v>
      </c>
      <c r="N2735">
        <v>171</v>
      </c>
      <c r="O2735" t="s">
        <v>43</v>
      </c>
      <c r="P2735" t="s">
        <v>43</v>
      </c>
      <c r="Q2735" s="2">
        <v>44522</v>
      </c>
      <c r="R2735" t="s">
        <v>83</v>
      </c>
      <c r="S2735" t="s">
        <v>45</v>
      </c>
      <c r="T2735">
        <f>_xlfn.DAYS(Raw_data_US_healthcare[[#This Row],[Discharge Date]],Raw_data_US_healthcare[[#This Row],[Date of Admission]])</f>
        <v>29</v>
      </c>
    </row>
    <row r="2736" spans="1:20" x14ac:dyDescent="0.3">
      <c r="A2736" t="s">
        <v>26511</v>
      </c>
      <c r="B2736" t="s">
        <v>7871</v>
      </c>
      <c r="C2736">
        <v>38</v>
      </c>
      <c r="D2736" t="str">
        <f>IF(Raw_data_US_healthcare[[#This Row],[Age]]&lt;35,"Young",IF(Raw_data_US_healthcare[[#This Row],[Age]]&lt;60,"Middle","Senior"))</f>
        <v>Middle</v>
      </c>
      <c r="E2736" t="s">
        <v>16</v>
      </c>
      <c r="F2736" t="s">
        <v>228</v>
      </c>
      <c r="G2736" t="s">
        <v>228</v>
      </c>
      <c r="H2736" t="s">
        <v>36</v>
      </c>
      <c r="I2736" s="2">
        <v>44590</v>
      </c>
      <c r="J2736" t="s">
        <v>7872</v>
      </c>
      <c r="K2736" t="s">
        <v>7873</v>
      </c>
      <c r="L2736" t="s">
        <v>31</v>
      </c>
      <c r="M2736">
        <v>1855.3479</v>
      </c>
      <c r="N2736">
        <v>371</v>
      </c>
      <c r="O2736" t="s">
        <v>39</v>
      </c>
      <c r="P2736" t="s">
        <v>39</v>
      </c>
      <c r="Q2736" s="2">
        <v>44598</v>
      </c>
      <c r="R2736" t="s">
        <v>23</v>
      </c>
      <c r="S2736" t="s">
        <v>24</v>
      </c>
      <c r="T2736">
        <f>_xlfn.DAYS(Raw_data_US_healthcare[[#This Row],[Discharge Date]],Raw_data_US_healthcare[[#This Row],[Date of Admission]])</f>
        <v>8</v>
      </c>
    </row>
    <row r="2737" spans="1:20" x14ac:dyDescent="0.3">
      <c r="A2737" t="s">
        <v>26512</v>
      </c>
      <c r="B2737" t="s">
        <v>7874</v>
      </c>
      <c r="C2737">
        <v>46</v>
      </c>
      <c r="D2737" t="str">
        <f>IF(Raw_data_US_healthcare[[#This Row],[Age]]&lt;35,"Young",IF(Raw_data_US_healthcare[[#This Row],[Age]]&lt;60,"Middle","Senior"))</f>
        <v>Middle</v>
      </c>
      <c r="E2737" t="s">
        <v>26</v>
      </c>
      <c r="F2737" t="s">
        <v>228</v>
      </c>
      <c r="G2737" t="s">
        <v>228</v>
      </c>
      <c r="H2737" t="s">
        <v>69</v>
      </c>
      <c r="I2737" s="2">
        <v>44773</v>
      </c>
      <c r="J2737" t="s">
        <v>7875</v>
      </c>
      <c r="K2737" t="s">
        <v>7876</v>
      </c>
      <c r="L2737" t="s">
        <v>21</v>
      </c>
      <c r="M2737">
        <v>66818.962400000004</v>
      </c>
      <c r="N2737">
        <v>174</v>
      </c>
      <c r="O2737" t="s">
        <v>22</v>
      </c>
      <c r="P2737" t="s">
        <v>22</v>
      </c>
      <c r="Q2737" s="2">
        <v>44778</v>
      </c>
      <c r="R2737" t="s">
        <v>32</v>
      </c>
      <c r="S2737" t="s">
        <v>24</v>
      </c>
      <c r="T2737">
        <f>_xlfn.DAYS(Raw_data_US_healthcare[[#This Row],[Discharge Date]],Raw_data_US_healthcare[[#This Row],[Date of Admission]])</f>
        <v>5</v>
      </c>
    </row>
    <row r="2738" spans="1:20" x14ac:dyDescent="0.3">
      <c r="A2738" t="s">
        <v>26512</v>
      </c>
      <c r="B2738" t="s">
        <v>7877</v>
      </c>
      <c r="C2738">
        <v>22</v>
      </c>
      <c r="D2738" t="str">
        <f>IF(Raw_data_US_healthcare[[#This Row],[Age]]&lt;35,"Young",IF(Raw_data_US_healthcare[[#This Row],[Age]]&lt;60,"Middle","Senior"))</f>
        <v>Young</v>
      </c>
      <c r="E2738" t="s">
        <v>26</v>
      </c>
      <c r="F2738" t="s">
        <v>113</v>
      </c>
      <c r="G2738" t="s">
        <v>113</v>
      </c>
      <c r="H2738" t="s">
        <v>28</v>
      </c>
      <c r="I2738" s="2">
        <v>43820</v>
      </c>
      <c r="J2738" t="s">
        <v>7878</v>
      </c>
      <c r="K2738" t="s">
        <v>7879</v>
      </c>
      <c r="L2738" t="s">
        <v>60</v>
      </c>
      <c r="M2738">
        <v>41111.934699999998</v>
      </c>
      <c r="N2738">
        <v>417</v>
      </c>
      <c r="O2738" t="s">
        <v>22</v>
      </c>
      <c r="P2738" t="s">
        <v>22</v>
      </c>
      <c r="Q2738" s="2">
        <v>43832</v>
      </c>
      <c r="R2738" t="s">
        <v>32</v>
      </c>
      <c r="S2738" t="s">
        <v>24</v>
      </c>
      <c r="T2738">
        <f>_xlfn.DAYS(Raw_data_US_healthcare[[#This Row],[Discharge Date]],Raw_data_US_healthcare[[#This Row],[Date of Admission]])</f>
        <v>12</v>
      </c>
    </row>
    <row r="2739" spans="1:20" x14ac:dyDescent="0.3">
      <c r="A2739" t="s">
        <v>26511</v>
      </c>
      <c r="B2739" t="s">
        <v>7880</v>
      </c>
      <c r="C2739">
        <v>67</v>
      </c>
      <c r="D2739" t="str">
        <f>IF(Raw_data_US_healthcare[[#This Row],[Age]]&lt;35,"Young",IF(Raw_data_US_healthcare[[#This Row],[Age]]&lt;60,"Middle","Senior"))</f>
        <v>Senior</v>
      </c>
      <c r="E2739" t="s">
        <v>16</v>
      </c>
      <c r="F2739" t="s">
        <v>88</v>
      </c>
      <c r="G2739" t="s">
        <v>88</v>
      </c>
      <c r="H2739" t="s">
        <v>18</v>
      </c>
      <c r="I2739" s="2">
        <v>43906</v>
      </c>
      <c r="J2739" t="s">
        <v>7881</v>
      </c>
      <c r="K2739" t="s">
        <v>7882</v>
      </c>
      <c r="L2739" t="s">
        <v>52</v>
      </c>
      <c r="M2739">
        <v>17073.839499999998</v>
      </c>
      <c r="N2739">
        <v>425</v>
      </c>
      <c r="O2739" t="s">
        <v>39</v>
      </c>
      <c r="P2739" t="s">
        <v>39</v>
      </c>
      <c r="Q2739" s="2">
        <v>43930</v>
      </c>
      <c r="R2739" t="s">
        <v>44</v>
      </c>
      <c r="S2739" t="s">
        <v>33</v>
      </c>
      <c r="T2739">
        <f>_xlfn.DAYS(Raw_data_US_healthcare[[#This Row],[Discharge Date]],Raw_data_US_healthcare[[#This Row],[Date of Admission]])</f>
        <v>24</v>
      </c>
    </row>
    <row r="2740" spans="1:20" x14ac:dyDescent="0.3">
      <c r="A2740" t="s">
        <v>26511</v>
      </c>
      <c r="B2740" t="s">
        <v>7883</v>
      </c>
      <c r="C2740">
        <v>57</v>
      </c>
      <c r="D2740" t="str">
        <f>IF(Raw_data_US_healthcare[[#This Row],[Age]]&lt;35,"Young",IF(Raw_data_US_healthcare[[#This Row],[Age]]&lt;60,"Middle","Senior"))</f>
        <v>Middle</v>
      </c>
      <c r="E2740" t="s">
        <v>16</v>
      </c>
      <c r="F2740" t="s">
        <v>35</v>
      </c>
      <c r="G2740" t="s">
        <v>35</v>
      </c>
      <c r="H2740" t="s">
        <v>18</v>
      </c>
      <c r="I2740" s="2">
        <v>43481</v>
      </c>
      <c r="J2740" t="s">
        <v>7884</v>
      </c>
      <c r="K2740" t="s">
        <v>5963</v>
      </c>
      <c r="L2740" t="s">
        <v>52</v>
      </c>
      <c r="M2740">
        <v>41443.078300000001</v>
      </c>
      <c r="N2740">
        <v>291</v>
      </c>
      <c r="O2740" t="s">
        <v>39</v>
      </c>
      <c r="P2740" t="s">
        <v>39</v>
      </c>
      <c r="Q2740" s="2">
        <v>43502</v>
      </c>
      <c r="R2740" t="s">
        <v>83</v>
      </c>
      <c r="S2740" t="s">
        <v>33</v>
      </c>
      <c r="T2740">
        <f>_xlfn.DAYS(Raw_data_US_healthcare[[#This Row],[Discharge Date]],Raw_data_US_healthcare[[#This Row],[Date of Admission]])</f>
        <v>21</v>
      </c>
    </row>
    <row r="2741" spans="1:20" x14ac:dyDescent="0.3">
      <c r="A2741" t="s">
        <v>26511</v>
      </c>
      <c r="B2741" t="s">
        <v>7885</v>
      </c>
      <c r="C2741">
        <v>43</v>
      </c>
      <c r="D2741" t="str">
        <f>IF(Raw_data_US_healthcare[[#This Row],[Age]]&lt;35,"Young",IF(Raw_data_US_healthcare[[#This Row],[Age]]&lt;60,"Middle","Senior"))</f>
        <v>Middle</v>
      </c>
      <c r="E2741" t="s">
        <v>16</v>
      </c>
      <c r="F2741" t="s">
        <v>228</v>
      </c>
      <c r="G2741" t="s">
        <v>228</v>
      </c>
      <c r="H2741" t="s">
        <v>26514</v>
      </c>
      <c r="I2741" s="2">
        <v>43749</v>
      </c>
      <c r="J2741" t="s">
        <v>7886</v>
      </c>
      <c r="K2741" t="s">
        <v>7887</v>
      </c>
      <c r="L2741" t="s">
        <v>31</v>
      </c>
      <c r="M2741">
        <v>7239.2161999999998</v>
      </c>
      <c r="N2741">
        <v>358</v>
      </c>
      <c r="O2741" t="s">
        <v>39</v>
      </c>
      <c r="P2741" t="s">
        <v>39</v>
      </c>
      <c r="Q2741" s="2">
        <v>43768</v>
      </c>
      <c r="R2741" t="s">
        <v>32</v>
      </c>
      <c r="S2741" t="s">
        <v>45</v>
      </c>
      <c r="T2741">
        <f>_xlfn.DAYS(Raw_data_US_healthcare[[#This Row],[Discharge Date]],Raw_data_US_healthcare[[#This Row],[Date of Admission]])</f>
        <v>19</v>
      </c>
    </row>
    <row r="2742" spans="1:20" x14ac:dyDescent="0.3">
      <c r="A2742" t="s">
        <v>26511</v>
      </c>
      <c r="B2742" t="s">
        <v>7888</v>
      </c>
      <c r="C2742">
        <v>74</v>
      </c>
      <c r="D2742" t="str">
        <f>IF(Raw_data_US_healthcare[[#This Row],[Age]]&lt;35,"Young",IF(Raw_data_US_healthcare[[#This Row],[Age]]&lt;60,"Middle","Senior"))</f>
        <v>Senior</v>
      </c>
      <c r="E2742" t="s">
        <v>16</v>
      </c>
      <c r="F2742" t="s">
        <v>113</v>
      </c>
      <c r="G2742" t="s">
        <v>113</v>
      </c>
      <c r="H2742" t="s">
        <v>26514</v>
      </c>
      <c r="I2742" s="2">
        <v>44362</v>
      </c>
      <c r="J2742" t="s">
        <v>7889</v>
      </c>
      <c r="K2742" t="s">
        <v>7890</v>
      </c>
      <c r="L2742" t="s">
        <v>56</v>
      </c>
      <c r="M2742">
        <v>13110.029200000001</v>
      </c>
      <c r="N2742">
        <v>414</v>
      </c>
      <c r="O2742" t="s">
        <v>43</v>
      </c>
      <c r="P2742" t="s">
        <v>43</v>
      </c>
      <c r="Q2742" s="2">
        <v>44375</v>
      </c>
      <c r="R2742" t="s">
        <v>44</v>
      </c>
      <c r="S2742" t="s">
        <v>33</v>
      </c>
      <c r="T2742">
        <f>_xlfn.DAYS(Raw_data_US_healthcare[[#This Row],[Discharge Date]],Raw_data_US_healthcare[[#This Row],[Date of Admission]])</f>
        <v>13</v>
      </c>
    </row>
    <row r="2743" spans="1:20" x14ac:dyDescent="0.3">
      <c r="A2743" t="s">
        <v>26512</v>
      </c>
      <c r="B2743" t="s">
        <v>7891</v>
      </c>
      <c r="C2743">
        <v>32</v>
      </c>
      <c r="D2743" t="str">
        <f>IF(Raw_data_US_healthcare[[#This Row],[Age]]&lt;35,"Young",IF(Raw_data_US_healthcare[[#This Row],[Age]]&lt;60,"Middle","Senior"))</f>
        <v>Young</v>
      </c>
      <c r="E2743" t="s">
        <v>26</v>
      </c>
      <c r="F2743" t="s">
        <v>228</v>
      </c>
      <c r="G2743" t="s">
        <v>228</v>
      </c>
      <c r="H2743" t="s">
        <v>26514</v>
      </c>
      <c r="I2743" s="2">
        <v>43961</v>
      </c>
      <c r="J2743" t="s">
        <v>7360</v>
      </c>
      <c r="K2743" t="s">
        <v>7892</v>
      </c>
      <c r="L2743" t="s">
        <v>52</v>
      </c>
      <c r="M2743">
        <v>37530.097199999997</v>
      </c>
      <c r="N2743">
        <v>348</v>
      </c>
      <c r="O2743" t="s">
        <v>22</v>
      </c>
      <c r="P2743" t="s">
        <v>22</v>
      </c>
      <c r="Q2743" s="2">
        <v>43963</v>
      </c>
      <c r="R2743" t="s">
        <v>48</v>
      </c>
      <c r="S2743" t="s">
        <v>24</v>
      </c>
      <c r="T2743">
        <f>_xlfn.DAYS(Raw_data_US_healthcare[[#This Row],[Discharge Date]],Raw_data_US_healthcare[[#This Row],[Date of Admission]])</f>
        <v>2</v>
      </c>
    </row>
    <row r="2744" spans="1:20" x14ac:dyDescent="0.3">
      <c r="A2744" t="s">
        <v>26511</v>
      </c>
      <c r="B2744" t="s">
        <v>7893</v>
      </c>
      <c r="C2744">
        <v>39</v>
      </c>
      <c r="D2744" t="str">
        <f>IF(Raw_data_US_healthcare[[#This Row],[Age]]&lt;35,"Young",IF(Raw_data_US_healthcare[[#This Row],[Age]]&lt;60,"Middle","Senior"))</f>
        <v>Middle</v>
      </c>
      <c r="E2744" t="s">
        <v>16</v>
      </c>
      <c r="F2744" t="s">
        <v>228</v>
      </c>
      <c r="G2744" t="s">
        <v>228</v>
      </c>
      <c r="H2744" t="s">
        <v>36</v>
      </c>
      <c r="I2744" s="2">
        <v>44678</v>
      </c>
      <c r="J2744" t="s">
        <v>7894</v>
      </c>
      <c r="K2744" t="s">
        <v>722</v>
      </c>
      <c r="L2744" t="s">
        <v>56</v>
      </c>
      <c r="M2744">
        <v>7934.2013999999999</v>
      </c>
      <c r="N2744">
        <v>443</v>
      </c>
      <c r="O2744" t="s">
        <v>43</v>
      </c>
      <c r="P2744" t="s">
        <v>43</v>
      </c>
      <c r="Q2744" s="2">
        <v>44695</v>
      </c>
      <c r="R2744" t="s">
        <v>44</v>
      </c>
      <c r="S2744" t="s">
        <v>33</v>
      </c>
      <c r="T2744">
        <f>_xlfn.DAYS(Raw_data_US_healthcare[[#This Row],[Discharge Date]],Raw_data_US_healthcare[[#This Row],[Date of Admission]])</f>
        <v>17</v>
      </c>
    </row>
    <row r="2745" spans="1:20" x14ac:dyDescent="0.3">
      <c r="A2745" t="s">
        <v>26511</v>
      </c>
      <c r="B2745" t="s">
        <v>7895</v>
      </c>
      <c r="C2745">
        <v>63</v>
      </c>
      <c r="D2745" t="str">
        <f>IF(Raw_data_US_healthcare[[#This Row],[Age]]&lt;35,"Young",IF(Raw_data_US_healthcare[[#This Row],[Age]]&lt;60,"Middle","Senior"))</f>
        <v>Senior</v>
      </c>
      <c r="E2745" t="s">
        <v>16</v>
      </c>
      <c r="F2745" t="s">
        <v>27</v>
      </c>
      <c r="G2745" t="s">
        <v>27</v>
      </c>
      <c r="H2745" t="s">
        <v>26516</v>
      </c>
      <c r="I2745" s="2">
        <v>43509</v>
      </c>
      <c r="J2745" t="s">
        <v>7896</v>
      </c>
      <c r="K2745" t="s">
        <v>7897</v>
      </c>
      <c r="L2745" t="s">
        <v>56</v>
      </c>
      <c r="M2745">
        <v>4050.2899000000002</v>
      </c>
      <c r="N2745">
        <v>224</v>
      </c>
      <c r="O2745" t="s">
        <v>39</v>
      </c>
      <c r="P2745" t="s">
        <v>39</v>
      </c>
      <c r="Q2745" s="2">
        <v>43520</v>
      </c>
      <c r="R2745" t="s">
        <v>83</v>
      </c>
      <c r="S2745" t="s">
        <v>33</v>
      </c>
      <c r="T2745">
        <f>_xlfn.DAYS(Raw_data_US_healthcare[[#This Row],[Discharge Date]],Raw_data_US_healthcare[[#This Row],[Date of Admission]])</f>
        <v>11</v>
      </c>
    </row>
    <row r="2746" spans="1:20" x14ac:dyDescent="0.3">
      <c r="A2746" t="s">
        <v>26512</v>
      </c>
      <c r="B2746" t="s">
        <v>7898</v>
      </c>
      <c r="C2746">
        <v>54</v>
      </c>
      <c r="D2746" t="str">
        <f>IF(Raw_data_US_healthcare[[#This Row],[Age]]&lt;35,"Young",IF(Raw_data_US_healthcare[[#This Row],[Age]]&lt;60,"Middle","Senior"))</f>
        <v>Middle</v>
      </c>
      <c r="E2746" t="s">
        <v>26</v>
      </c>
      <c r="F2746" t="s">
        <v>62</v>
      </c>
      <c r="G2746" t="s">
        <v>62</v>
      </c>
      <c r="H2746" t="s">
        <v>69</v>
      </c>
      <c r="I2746" s="2">
        <v>44058</v>
      </c>
      <c r="J2746" t="s">
        <v>7899</v>
      </c>
      <c r="K2746" t="s">
        <v>7900</v>
      </c>
      <c r="L2746" t="s">
        <v>52</v>
      </c>
      <c r="M2746">
        <v>26533.562099999999</v>
      </c>
      <c r="N2746">
        <v>471</v>
      </c>
      <c r="O2746" t="s">
        <v>39</v>
      </c>
      <c r="P2746" t="s">
        <v>39</v>
      </c>
      <c r="Q2746" s="2">
        <v>44065</v>
      </c>
      <c r="R2746" t="s">
        <v>48</v>
      </c>
      <c r="S2746" t="s">
        <v>45</v>
      </c>
      <c r="T2746">
        <f>_xlfn.DAYS(Raw_data_US_healthcare[[#This Row],[Discharge Date]],Raw_data_US_healthcare[[#This Row],[Date of Admission]])</f>
        <v>7</v>
      </c>
    </row>
    <row r="2747" spans="1:20" x14ac:dyDescent="0.3">
      <c r="A2747" t="s">
        <v>26512</v>
      </c>
      <c r="B2747" t="s">
        <v>7901</v>
      </c>
      <c r="C2747">
        <v>62</v>
      </c>
      <c r="D2747" t="str">
        <f>IF(Raw_data_US_healthcare[[#This Row],[Age]]&lt;35,"Young",IF(Raw_data_US_healthcare[[#This Row],[Age]]&lt;60,"Middle","Senior"))</f>
        <v>Senior</v>
      </c>
      <c r="E2747" t="s">
        <v>26</v>
      </c>
      <c r="F2747" t="s">
        <v>113</v>
      </c>
      <c r="G2747" t="s">
        <v>113</v>
      </c>
      <c r="H2747" t="s">
        <v>69</v>
      </c>
      <c r="I2747" s="2">
        <v>44363</v>
      </c>
      <c r="J2747" t="s">
        <v>7902</v>
      </c>
      <c r="K2747" t="s">
        <v>7903</v>
      </c>
      <c r="L2747" t="s">
        <v>60</v>
      </c>
      <c r="M2747">
        <v>9534.4279000000006</v>
      </c>
      <c r="N2747">
        <v>456</v>
      </c>
      <c r="O2747" t="s">
        <v>22</v>
      </c>
      <c r="P2747" t="s">
        <v>22</v>
      </c>
      <c r="Q2747" s="2">
        <v>44379</v>
      </c>
      <c r="R2747" t="s">
        <v>83</v>
      </c>
      <c r="S2747" t="s">
        <v>33</v>
      </c>
      <c r="T2747">
        <f>_xlfn.DAYS(Raw_data_US_healthcare[[#This Row],[Discharge Date]],Raw_data_US_healthcare[[#This Row],[Date of Admission]])</f>
        <v>16</v>
      </c>
    </row>
    <row r="2748" spans="1:20" x14ac:dyDescent="0.3">
      <c r="A2748" t="s">
        <v>26511</v>
      </c>
      <c r="B2748" t="s">
        <v>7904</v>
      </c>
      <c r="C2748">
        <v>40</v>
      </c>
      <c r="D2748" t="str">
        <f>IF(Raw_data_US_healthcare[[#This Row],[Age]]&lt;35,"Young",IF(Raw_data_US_healthcare[[#This Row],[Age]]&lt;60,"Middle","Senior"))</f>
        <v>Middle</v>
      </c>
      <c r="E2748" t="s">
        <v>16</v>
      </c>
      <c r="F2748" t="s">
        <v>17</v>
      </c>
      <c r="G2748" t="s">
        <v>17</v>
      </c>
      <c r="H2748" t="s">
        <v>36</v>
      </c>
      <c r="I2748" s="2">
        <v>43808</v>
      </c>
      <c r="J2748" t="s">
        <v>7905</v>
      </c>
      <c r="K2748" t="s">
        <v>7906</v>
      </c>
      <c r="L2748" t="s">
        <v>56</v>
      </c>
      <c r="M2748">
        <v>3970.6659</v>
      </c>
      <c r="N2748">
        <v>259</v>
      </c>
      <c r="O2748" t="s">
        <v>43</v>
      </c>
      <c r="P2748" t="s">
        <v>43</v>
      </c>
      <c r="Q2748" s="2">
        <v>43820</v>
      </c>
      <c r="R2748" t="s">
        <v>48</v>
      </c>
      <c r="S2748" t="s">
        <v>24</v>
      </c>
      <c r="T2748">
        <f>_xlfn.DAYS(Raw_data_US_healthcare[[#This Row],[Discharge Date]],Raw_data_US_healthcare[[#This Row],[Date of Admission]])</f>
        <v>12</v>
      </c>
    </row>
    <row r="2749" spans="1:20" x14ac:dyDescent="0.3">
      <c r="A2749" t="s">
        <v>26511</v>
      </c>
      <c r="B2749" t="s">
        <v>7907</v>
      </c>
      <c r="C2749">
        <v>54</v>
      </c>
      <c r="D2749" t="str">
        <f>IF(Raw_data_US_healthcare[[#This Row],[Age]]&lt;35,"Young",IF(Raw_data_US_healthcare[[#This Row],[Age]]&lt;60,"Middle","Senior"))</f>
        <v>Middle</v>
      </c>
      <c r="E2749" t="s">
        <v>16</v>
      </c>
      <c r="F2749" t="s">
        <v>88</v>
      </c>
      <c r="G2749" t="s">
        <v>88</v>
      </c>
      <c r="H2749" t="s">
        <v>36</v>
      </c>
      <c r="I2749" s="2">
        <v>44804</v>
      </c>
      <c r="J2749" t="s">
        <v>7908</v>
      </c>
      <c r="K2749" t="s">
        <v>7909</v>
      </c>
      <c r="L2749" t="s">
        <v>56</v>
      </c>
      <c r="M2749">
        <v>20280.4251</v>
      </c>
      <c r="N2749">
        <v>124</v>
      </c>
      <c r="O2749" t="s">
        <v>22</v>
      </c>
      <c r="P2749" t="s">
        <v>22</v>
      </c>
      <c r="Q2749" s="2">
        <v>44825</v>
      </c>
      <c r="R2749" t="s">
        <v>23</v>
      </c>
      <c r="S2749" t="s">
        <v>45</v>
      </c>
      <c r="T2749">
        <f>_xlfn.DAYS(Raw_data_US_healthcare[[#This Row],[Discharge Date]],Raw_data_US_healthcare[[#This Row],[Date of Admission]])</f>
        <v>21</v>
      </c>
    </row>
    <row r="2750" spans="1:20" x14ac:dyDescent="0.3">
      <c r="A2750" t="s">
        <v>26511</v>
      </c>
      <c r="B2750" t="s">
        <v>7910</v>
      </c>
      <c r="C2750">
        <v>33</v>
      </c>
      <c r="D2750" t="str">
        <f>IF(Raw_data_US_healthcare[[#This Row],[Age]]&lt;35,"Young",IF(Raw_data_US_healthcare[[#This Row],[Age]]&lt;60,"Middle","Senior"))</f>
        <v>Young</v>
      </c>
      <c r="E2750" t="s">
        <v>16</v>
      </c>
      <c r="F2750" t="s">
        <v>228</v>
      </c>
      <c r="G2750" t="s">
        <v>228</v>
      </c>
      <c r="H2750" t="s">
        <v>26516</v>
      </c>
      <c r="I2750" s="2">
        <v>44826</v>
      </c>
      <c r="J2750" t="s">
        <v>7911</v>
      </c>
      <c r="K2750" t="s">
        <v>7912</v>
      </c>
      <c r="L2750" t="s">
        <v>56</v>
      </c>
      <c r="M2750">
        <v>27959.0226</v>
      </c>
      <c r="N2750">
        <v>242</v>
      </c>
      <c r="O2750" t="s">
        <v>39</v>
      </c>
      <c r="P2750" t="s">
        <v>39</v>
      </c>
      <c r="Q2750" s="2">
        <v>44827</v>
      </c>
      <c r="R2750" t="s">
        <v>48</v>
      </c>
      <c r="S2750" t="s">
        <v>24</v>
      </c>
      <c r="T2750">
        <f>_xlfn.DAYS(Raw_data_US_healthcare[[#This Row],[Discharge Date]],Raw_data_US_healthcare[[#This Row],[Date of Admission]])</f>
        <v>1</v>
      </c>
    </row>
    <row r="2751" spans="1:20" x14ac:dyDescent="0.3">
      <c r="A2751" t="s">
        <v>26511</v>
      </c>
      <c r="B2751" t="s">
        <v>7913</v>
      </c>
      <c r="C2751">
        <v>55</v>
      </c>
      <c r="D2751" t="str">
        <f>IF(Raw_data_US_healthcare[[#This Row],[Age]]&lt;35,"Young",IF(Raw_data_US_healthcare[[#This Row],[Age]]&lt;60,"Middle","Senior"))</f>
        <v>Middle</v>
      </c>
      <c r="E2751" t="s">
        <v>16</v>
      </c>
      <c r="F2751" t="s">
        <v>27</v>
      </c>
      <c r="G2751" t="s">
        <v>27</v>
      </c>
      <c r="H2751" t="s">
        <v>18</v>
      </c>
      <c r="I2751" s="2">
        <v>44390</v>
      </c>
      <c r="J2751" t="s">
        <v>7914</v>
      </c>
      <c r="K2751" t="s">
        <v>7915</v>
      </c>
      <c r="L2751" t="s">
        <v>52</v>
      </c>
      <c r="M2751">
        <v>2470.9402</v>
      </c>
      <c r="N2751">
        <v>482</v>
      </c>
      <c r="O2751" t="s">
        <v>39</v>
      </c>
      <c r="P2751" t="s">
        <v>39</v>
      </c>
      <c r="Q2751" s="2">
        <v>44418</v>
      </c>
      <c r="R2751" t="s">
        <v>83</v>
      </c>
      <c r="S2751" t="s">
        <v>33</v>
      </c>
      <c r="T2751">
        <f>_xlfn.DAYS(Raw_data_US_healthcare[[#This Row],[Discharge Date]],Raw_data_US_healthcare[[#This Row],[Date of Admission]])</f>
        <v>28</v>
      </c>
    </row>
    <row r="2752" spans="1:20" x14ac:dyDescent="0.3">
      <c r="A2752" t="s">
        <v>26511</v>
      </c>
      <c r="B2752" t="s">
        <v>7916</v>
      </c>
      <c r="C2752">
        <v>68</v>
      </c>
      <c r="D2752" t="str">
        <f>IF(Raw_data_US_healthcare[[#This Row],[Age]]&lt;35,"Young",IF(Raw_data_US_healthcare[[#This Row],[Age]]&lt;60,"Middle","Senior"))</f>
        <v>Senior</v>
      </c>
      <c r="E2752" t="s">
        <v>16</v>
      </c>
      <c r="F2752" t="s">
        <v>17</v>
      </c>
      <c r="G2752" t="s">
        <v>17</v>
      </c>
      <c r="H2752" t="s">
        <v>28</v>
      </c>
      <c r="I2752" s="2">
        <v>44612</v>
      </c>
      <c r="J2752" t="s">
        <v>7917</v>
      </c>
      <c r="K2752" t="s">
        <v>7918</v>
      </c>
      <c r="L2752" t="s">
        <v>31</v>
      </c>
      <c r="M2752">
        <v>10405.5846</v>
      </c>
      <c r="N2752">
        <v>374</v>
      </c>
      <c r="O2752" t="s">
        <v>22</v>
      </c>
      <c r="P2752" t="s">
        <v>22</v>
      </c>
      <c r="Q2752" s="2">
        <v>44617</v>
      </c>
      <c r="R2752" t="s">
        <v>23</v>
      </c>
      <c r="S2752" t="s">
        <v>33</v>
      </c>
      <c r="T2752">
        <f>_xlfn.DAYS(Raw_data_US_healthcare[[#This Row],[Discharge Date]],Raw_data_US_healthcare[[#This Row],[Date of Admission]])</f>
        <v>5</v>
      </c>
    </row>
    <row r="2753" spans="1:20" x14ac:dyDescent="0.3">
      <c r="A2753" t="s">
        <v>26512</v>
      </c>
      <c r="B2753" t="s">
        <v>7919</v>
      </c>
      <c r="C2753">
        <v>51</v>
      </c>
      <c r="D2753" t="str">
        <f>IF(Raw_data_US_healthcare[[#This Row],[Age]]&lt;35,"Young",IF(Raw_data_US_healthcare[[#This Row],[Age]]&lt;60,"Middle","Senior"))</f>
        <v>Middle</v>
      </c>
      <c r="E2753" t="s">
        <v>26</v>
      </c>
      <c r="F2753" t="s">
        <v>17</v>
      </c>
      <c r="G2753" t="s">
        <v>17</v>
      </c>
      <c r="H2753" t="s">
        <v>18</v>
      </c>
      <c r="I2753" s="2">
        <v>43567</v>
      </c>
      <c r="J2753" t="s">
        <v>7920</v>
      </c>
      <c r="K2753" t="s">
        <v>7921</v>
      </c>
      <c r="L2753" t="s">
        <v>52</v>
      </c>
      <c r="M2753">
        <v>44601.470099999999</v>
      </c>
      <c r="N2753">
        <v>416</v>
      </c>
      <c r="O2753" t="s">
        <v>39</v>
      </c>
      <c r="P2753" t="s">
        <v>39</v>
      </c>
      <c r="Q2753" s="2">
        <v>43596</v>
      </c>
      <c r="R2753" t="s">
        <v>32</v>
      </c>
      <c r="S2753" t="s">
        <v>45</v>
      </c>
      <c r="T2753">
        <f>_xlfn.DAYS(Raw_data_US_healthcare[[#This Row],[Discharge Date]],Raw_data_US_healthcare[[#This Row],[Date of Admission]])</f>
        <v>29</v>
      </c>
    </row>
    <row r="2754" spans="1:20" x14ac:dyDescent="0.3">
      <c r="A2754" t="s">
        <v>26511</v>
      </c>
      <c r="B2754" t="s">
        <v>7922</v>
      </c>
      <c r="C2754">
        <v>36</v>
      </c>
      <c r="D2754" t="str">
        <f>IF(Raw_data_US_healthcare[[#This Row],[Age]]&lt;35,"Young",IF(Raw_data_US_healthcare[[#This Row],[Age]]&lt;60,"Middle","Senior"))</f>
        <v>Middle</v>
      </c>
      <c r="E2754" t="s">
        <v>16</v>
      </c>
      <c r="F2754" t="s">
        <v>49</v>
      </c>
      <c r="G2754" t="s">
        <v>49</v>
      </c>
      <c r="H2754" t="s">
        <v>36</v>
      </c>
      <c r="I2754" s="2">
        <v>45138</v>
      </c>
      <c r="J2754" t="s">
        <v>7923</v>
      </c>
      <c r="K2754" t="s">
        <v>7924</v>
      </c>
      <c r="L2754" t="s">
        <v>60</v>
      </c>
      <c r="M2754">
        <v>12198.2673</v>
      </c>
      <c r="N2754">
        <v>148</v>
      </c>
      <c r="O2754" t="s">
        <v>22</v>
      </c>
      <c r="P2754" t="s">
        <v>22</v>
      </c>
      <c r="Q2754" s="2">
        <v>45161</v>
      </c>
      <c r="R2754" t="s">
        <v>23</v>
      </c>
      <c r="S2754" t="s">
        <v>45</v>
      </c>
      <c r="T2754">
        <f>_xlfn.DAYS(Raw_data_US_healthcare[[#This Row],[Discharge Date]],Raw_data_US_healthcare[[#This Row],[Date of Admission]])</f>
        <v>23</v>
      </c>
    </row>
    <row r="2755" spans="1:20" x14ac:dyDescent="0.3">
      <c r="A2755" t="s">
        <v>26511</v>
      </c>
      <c r="B2755" t="s">
        <v>7925</v>
      </c>
      <c r="C2755">
        <v>43</v>
      </c>
      <c r="D2755" t="str">
        <f>IF(Raw_data_US_healthcare[[#This Row],[Age]]&lt;35,"Young",IF(Raw_data_US_healthcare[[#This Row],[Age]]&lt;60,"Middle","Senior"))</f>
        <v>Middle</v>
      </c>
      <c r="E2755" t="s">
        <v>16</v>
      </c>
      <c r="F2755" t="s">
        <v>17</v>
      </c>
      <c r="G2755" t="s">
        <v>17</v>
      </c>
      <c r="H2755" t="s">
        <v>26514</v>
      </c>
      <c r="I2755" s="2">
        <v>44581</v>
      </c>
      <c r="J2755" t="s">
        <v>7926</v>
      </c>
      <c r="K2755" t="s">
        <v>7927</v>
      </c>
      <c r="L2755" t="s">
        <v>60</v>
      </c>
      <c r="M2755">
        <v>24866.437399999999</v>
      </c>
      <c r="N2755">
        <v>303</v>
      </c>
      <c r="O2755" t="s">
        <v>39</v>
      </c>
      <c r="P2755" t="s">
        <v>39</v>
      </c>
      <c r="Q2755" s="2">
        <v>44601</v>
      </c>
      <c r="R2755" t="s">
        <v>83</v>
      </c>
      <c r="S2755" t="s">
        <v>24</v>
      </c>
      <c r="T2755">
        <f>_xlfn.DAYS(Raw_data_US_healthcare[[#This Row],[Discharge Date]],Raw_data_US_healthcare[[#This Row],[Date of Admission]])</f>
        <v>20</v>
      </c>
    </row>
    <row r="2756" spans="1:20" x14ac:dyDescent="0.3">
      <c r="A2756" t="s">
        <v>26512</v>
      </c>
      <c r="B2756" t="s">
        <v>7928</v>
      </c>
      <c r="C2756">
        <v>27</v>
      </c>
      <c r="D2756" t="str">
        <f>IF(Raw_data_US_healthcare[[#This Row],[Age]]&lt;35,"Young",IF(Raw_data_US_healthcare[[#This Row],[Age]]&lt;60,"Middle","Senior"))</f>
        <v>Young</v>
      </c>
      <c r="E2756" t="s">
        <v>26</v>
      </c>
      <c r="F2756" t="s">
        <v>62</v>
      </c>
      <c r="G2756" t="s">
        <v>62</v>
      </c>
      <c r="H2756" t="s">
        <v>26516</v>
      </c>
      <c r="I2756" s="2">
        <v>43873</v>
      </c>
      <c r="J2756" t="s">
        <v>7929</v>
      </c>
      <c r="K2756" t="s">
        <v>7930</v>
      </c>
      <c r="L2756" t="s">
        <v>31</v>
      </c>
      <c r="M2756">
        <v>1033.4531999999999</v>
      </c>
      <c r="N2756">
        <v>148</v>
      </c>
      <c r="O2756" t="s">
        <v>39</v>
      </c>
      <c r="P2756" t="s">
        <v>39</v>
      </c>
      <c r="Q2756" s="2">
        <v>43883</v>
      </c>
      <c r="R2756" t="s">
        <v>32</v>
      </c>
      <c r="S2756" t="s">
        <v>24</v>
      </c>
      <c r="T2756">
        <f>_xlfn.DAYS(Raw_data_US_healthcare[[#This Row],[Discharge Date]],Raw_data_US_healthcare[[#This Row],[Date of Admission]])</f>
        <v>10</v>
      </c>
    </row>
    <row r="2757" spans="1:20" x14ac:dyDescent="0.3">
      <c r="A2757" t="s">
        <v>26512</v>
      </c>
      <c r="B2757" t="s">
        <v>7931</v>
      </c>
      <c r="C2757">
        <v>60</v>
      </c>
      <c r="D2757" t="str">
        <f>IF(Raw_data_US_healthcare[[#This Row],[Age]]&lt;35,"Young",IF(Raw_data_US_healthcare[[#This Row],[Age]]&lt;60,"Middle","Senior"))</f>
        <v>Senior</v>
      </c>
      <c r="E2757" t="s">
        <v>26</v>
      </c>
      <c r="F2757" t="s">
        <v>113</v>
      </c>
      <c r="G2757" t="s">
        <v>113</v>
      </c>
      <c r="H2757" t="s">
        <v>26516</v>
      </c>
      <c r="I2757" s="2">
        <v>44710</v>
      </c>
      <c r="J2757" t="s">
        <v>7932</v>
      </c>
      <c r="K2757" t="s">
        <v>7933</v>
      </c>
      <c r="L2757" t="s">
        <v>60</v>
      </c>
      <c r="M2757">
        <v>5175.9585999999999</v>
      </c>
      <c r="N2757">
        <v>346</v>
      </c>
      <c r="O2757" t="s">
        <v>43</v>
      </c>
      <c r="P2757" t="s">
        <v>43</v>
      </c>
      <c r="Q2757" s="2">
        <v>44736</v>
      </c>
      <c r="R2757" t="s">
        <v>83</v>
      </c>
      <c r="S2757" t="s">
        <v>45</v>
      </c>
      <c r="T2757">
        <f>_xlfn.DAYS(Raw_data_US_healthcare[[#This Row],[Discharge Date]],Raw_data_US_healthcare[[#This Row],[Date of Admission]])</f>
        <v>26</v>
      </c>
    </row>
    <row r="2758" spans="1:20" x14ac:dyDescent="0.3">
      <c r="A2758" t="s">
        <v>26511</v>
      </c>
      <c r="B2758" t="s">
        <v>7934</v>
      </c>
      <c r="C2758">
        <v>44</v>
      </c>
      <c r="D2758" t="str">
        <f>IF(Raw_data_US_healthcare[[#This Row],[Age]]&lt;35,"Young",IF(Raw_data_US_healthcare[[#This Row],[Age]]&lt;60,"Middle","Senior"))</f>
        <v>Middle</v>
      </c>
      <c r="E2758" t="s">
        <v>16</v>
      </c>
      <c r="F2758" t="s">
        <v>27</v>
      </c>
      <c r="G2758" t="s">
        <v>27</v>
      </c>
      <c r="H2758" t="s">
        <v>69</v>
      </c>
      <c r="I2758" s="2">
        <v>44474</v>
      </c>
      <c r="J2758" t="s">
        <v>7935</v>
      </c>
      <c r="K2758" t="s">
        <v>7936</v>
      </c>
      <c r="L2758" t="s">
        <v>31</v>
      </c>
      <c r="M2758">
        <v>24879.051299999999</v>
      </c>
      <c r="N2758">
        <v>455</v>
      </c>
      <c r="O2758" t="s">
        <v>22</v>
      </c>
      <c r="P2758" t="s">
        <v>22</v>
      </c>
      <c r="Q2758" s="2">
        <v>44493</v>
      </c>
      <c r="R2758" t="s">
        <v>44</v>
      </c>
      <c r="S2758" t="s">
        <v>33</v>
      </c>
      <c r="T2758">
        <f>_xlfn.DAYS(Raw_data_US_healthcare[[#This Row],[Discharge Date]],Raw_data_US_healthcare[[#This Row],[Date of Admission]])</f>
        <v>19</v>
      </c>
    </row>
    <row r="2759" spans="1:20" x14ac:dyDescent="0.3">
      <c r="A2759" t="s">
        <v>26511</v>
      </c>
      <c r="B2759" t="s">
        <v>7937</v>
      </c>
      <c r="C2759">
        <v>62</v>
      </c>
      <c r="D2759" t="str">
        <f>IF(Raw_data_US_healthcare[[#This Row],[Age]]&lt;35,"Young",IF(Raw_data_US_healthcare[[#This Row],[Age]]&lt;60,"Middle","Senior"))</f>
        <v>Senior</v>
      </c>
      <c r="E2759" t="s">
        <v>16</v>
      </c>
      <c r="F2759" t="s">
        <v>27</v>
      </c>
      <c r="G2759" t="s">
        <v>27</v>
      </c>
      <c r="H2759" t="s">
        <v>26516</v>
      </c>
      <c r="I2759" s="2">
        <v>44453</v>
      </c>
      <c r="J2759" t="s">
        <v>7938</v>
      </c>
      <c r="K2759" t="s">
        <v>7939</v>
      </c>
      <c r="L2759" t="s">
        <v>52</v>
      </c>
      <c r="M2759">
        <v>5113.2595000000001</v>
      </c>
      <c r="N2759">
        <v>189</v>
      </c>
      <c r="O2759" t="s">
        <v>39</v>
      </c>
      <c r="P2759" t="s">
        <v>39</v>
      </c>
      <c r="Q2759" s="2">
        <v>44483</v>
      </c>
      <c r="R2759" t="s">
        <v>23</v>
      </c>
      <c r="S2759" t="s">
        <v>45</v>
      </c>
      <c r="T2759">
        <f>_xlfn.DAYS(Raw_data_US_healthcare[[#This Row],[Discharge Date]],Raw_data_US_healthcare[[#This Row],[Date of Admission]])</f>
        <v>30</v>
      </c>
    </row>
    <row r="2760" spans="1:20" x14ac:dyDescent="0.3">
      <c r="A2760" t="s">
        <v>26511</v>
      </c>
      <c r="B2760" t="s">
        <v>7940</v>
      </c>
      <c r="C2760">
        <v>59</v>
      </c>
      <c r="D2760" t="str">
        <f>IF(Raw_data_US_healthcare[[#This Row],[Age]]&lt;35,"Young",IF(Raw_data_US_healthcare[[#This Row],[Age]]&lt;60,"Middle","Senior"))</f>
        <v>Middle</v>
      </c>
      <c r="E2760" t="s">
        <v>16</v>
      </c>
      <c r="F2760" t="s">
        <v>113</v>
      </c>
      <c r="G2760" t="s">
        <v>113</v>
      </c>
      <c r="H2760" t="s">
        <v>26514</v>
      </c>
      <c r="I2760" s="2">
        <v>43863</v>
      </c>
      <c r="J2760" t="s">
        <v>7941</v>
      </c>
      <c r="K2760" t="s">
        <v>4436</v>
      </c>
      <c r="L2760" t="s">
        <v>31</v>
      </c>
      <c r="M2760">
        <v>28202.1666</v>
      </c>
      <c r="N2760">
        <v>281</v>
      </c>
      <c r="O2760" t="s">
        <v>43</v>
      </c>
      <c r="P2760" t="s">
        <v>43</v>
      </c>
      <c r="Q2760" s="2">
        <v>43865</v>
      </c>
      <c r="R2760" t="s">
        <v>48</v>
      </c>
      <c r="S2760" t="s">
        <v>24</v>
      </c>
      <c r="T2760">
        <f>_xlfn.DAYS(Raw_data_US_healthcare[[#This Row],[Discharge Date]],Raw_data_US_healthcare[[#This Row],[Date of Admission]])</f>
        <v>2</v>
      </c>
    </row>
    <row r="2761" spans="1:20" x14ac:dyDescent="0.3">
      <c r="A2761" t="s">
        <v>26512</v>
      </c>
      <c r="B2761" t="s">
        <v>4424</v>
      </c>
      <c r="C2761">
        <v>51</v>
      </c>
      <c r="D2761" t="str">
        <f>IF(Raw_data_US_healthcare[[#This Row],[Age]]&lt;35,"Young",IF(Raw_data_US_healthcare[[#This Row],[Age]]&lt;60,"Middle","Senior"))</f>
        <v>Middle</v>
      </c>
      <c r="E2761" t="s">
        <v>26</v>
      </c>
      <c r="F2761" t="s">
        <v>88</v>
      </c>
      <c r="G2761" t="s">
        <v>88</v>
      </c>
      <c r="H2761" t="s">
        <v>26516</v>
      </c>
      <c r="I2761" s="2">
        <v>44348</v>
      </c>
      <c r="J2761" t="s">
        <v>7942</v>
      </c>
      <c r="K2761" t="s">
        <v>7943</v>
      </c>
      <c r="L2761" t="s">
        <v>31</v>
      </c>
      <c r="M2761">
        <v>4046.4173000000001</v>
      </c>
      <c r="N2761">
        <v>414</v>
      </c>
      <c r="O2761" t="s">
        <v>22</v>
      </c>
      <c r="P2761" t="s">
        <v>22</v>
      </c>
      <c r="Q2761" s="2">
        <v>44355</v>
      </c>
      <c r="R2761" t="s">
        <v>83</v>
      </c>
      <c r="S2761" t="s">
        <v>33</v>
      </c>
      <c r="T2761">
        <f>_xlfn.DAYS(Raw_data_US_healthcare[[#This Row],[Discharge Date]],Raw_data_US_healthcare[[#This Row],[Date of Admission]])</f>
        <v>7</v>
      </c>
    </row>
    <row r="2762" spans="1:20" x14ac:dyDescent="0.3">
      <c r="A2762" t="s">
        <v>26511</v>
      </c>
      <c r="B2762" t="s">
        <v>7944</v>
      </c>
      <c r="C2762">
        <v>19</v>
      </c>
      <c r="D2762" t="str">
        <f>IF(Raw_data_US_healthcare[[#This Row],[Age]]&lt;35,"Young",IF(Raw_data_US_healthcare[[#This Row],[Age]]&lt;60,"Middle","Senior"))</f>
        <v>Young</v>
      </c>
      <c r="E2762" t="s">
        <v>16</v>
      </c>
      <c r="F2762" t="s">
        <v>49</v>
      </c>
      <c r="G2762" t="s">
        <v>49</v>
      </c>
      <c r="H2762" t="s">
        <v>28</v>
      </c>
      <c r="I2762" s="2">
        <v>43895</v>
      </c>
      <c r="J2762" t="s">
        <v>5683</v>
      </c>
      <c r="K2762" t="s">
        <v>7945</v>
      </c>
      <c r="L2762" t="s">
        <v>52</v>
      </c>
      <c r="M2762">
        <v>17698.4218</v>
      </c>
      <c r="N2762">
        <v>293</v>
      </c>
      <c r="O2762" t="s">
        <v>43</v>
      </c>
      <c r="P2762" t="s">
        <v>43</v>
      </c>
      <c r="Q2762" s="2">
        <v>43904</v>
      </c>
      <c r="R2762" t="s">
        <v>48</v>
      </c>
      <c r="S2762" t="s">
        <v>45</v>
      </c>
      <c r="T2762">
        <f>_xlfn.DAYS(Raw_data_US_healthcare[[#This Row],[Discharge Date]],Raw_data_US_healthcare[[#This Row],[Date of Admission]])</f>
        <v>9</v>
      </c>
    </row>
    <row r="2763" spans="1:20" x14ac:dyDescent="0.3">
      <c r="A2763" t="s">
        <v>26511</v>
      </c>
      <c r="B2763" t="s">
        <v>7946</v>
      </c>
      <c r="C2763">
        <v>52</v>
      </c>
      <c r="D2763" t="str">
        <f>IF(Raw_data_US_healthcare[[#This Row],[Age]]&lt;35,"Young",IF(Raw_data_US_healthcare[[#This Row],[Age]]&lt;60,"Middle","Senior"))</f>
        <v>Middle</v>
      </c>
      <c r="E2763" t="s">
        <v>16</v>
      </c>
      <c r="F2763" t="s">
        <v>113</v>
      </c>
      <c r="G2763" t="s">
        <v>113</v>
      </c>
      <c r="H2763" t="s">
        <v>36</v>
      </c>
      <c r="I2763" s="2">
        <v>44635</v>
      </c>
      <c r="J2763" t="s">
        <v>7947</v>
      </c>
      <c r="K2763" t="s">
        <v>2977</v>
      </c>
      <c r="L2763" t="s">
        <v>56</v>
      </c>
      <c r="M2763">
        <v>7927.0564000000004</v>
      </c>
      <c r="N2763">
        <v>278</v>
      </c>
      <c r="O2763" t="s">
        <v>39</v>
      </c>
      <c r="P2763" t="s">
        <v>39</v>
      </c>
      <c r="Q2763" s="2">
        <v>44637</v>
      </c>
      <c r="R2763" t="s">
        <v>83</v>
      </c>
      <c r="S2763" t="s">
        <v>33</v>
      </c>
      <c r="T2763">
        <f>_xlfn.DAYS(Raw_data_US_healthcare[[#This Row],[Discharge Date]],Raw_data_US_healthcare[[#This Row],[Date of Admission]])</f>
        <v>2</v>
      </c>
    </row>
    <row r="2764" spans="1:20" x14ac:dyDescent="0.3">
      <c r="A2764" t="s">
        <v>26512</v>
      </c>
      <c r="B2764" t="s">
        <v>7948</v>
      </c>
      <c r="C2764">
        <v>58</v>
      </c>
      <c r="D2764" t="str">
        <f>IF(Raw_data_US_healthcare[[#This Row],[Age]]&lt;35,"Young",IF(Raw_data_US_healthcare[[#This Row],[Age]]&lt;60,"Middle","Senior"))</f>
        <v>Middle</v>
      </c>
      <c r="E2764" t="s">
        <v>26</v>
      </c>
      <c r="F2764" t="s">
        <v>62</v>
      </c>
      <c r="G2764" t="s">
        <v>62</v>
      </c>
      <c r="H2764" t="s">
        <v>18</v>
      </c>
      <c r="I2764" s="2">
        <v>44898</v>
      </c>
      <c r="J2764" t="s">
        <v>7949</v>
      </c>
      <c r="K2764" t="s">
        <v>7950</v>
      </c>
      <c r="L2764" t="s">
        <v>31</v>
      </c>
      <c r="M2764">
        <v>2590.2291</v>
      </c>
      <c r="N2764">
        <v>492</v>
      </c>
      <c r="O2764" t="s">
        <v>43</v>
      </c>
      <c r="P2764" t="s">
        <v>43</v>
      </c>
      <c r="Q2764" s="2">
        <v>44908</v>
      </c>
      <c r="R2764" t="s">
        <v>23</v>
      </c>
      <c r="S2764" t="s">
        <v>24</v>
      </c>
      <c r="T2764">
        <f>_xlfn.DAYS(Raw_data_US_healthcare[[#This Row],[Discharge Date]],Raw_data_US_healthcare[[#This Row],[Date of Admission]])</f>
        <v>10</v>
      </c>
    </row>
    <row r="2765" spans="1:20" x14ac:dyDescent="0.3">
      <c r="A2765" t="s">
        <v>26511</v>
      </c>
      <c r="B2765" t="s">
        <v>7951</v>
      </c>
      <c r="C2765">
        <v>57</v>
      </c>
      <c r="D2765" t="str">
        <f>IF(Raw_data_US_healthcare[[#This Row],[Age]]&lt;35,"Young",IF(Raw_data_US_healthcare[[#This Row],[Age]]&lt;60,"Middle","Senior"))</f>
        <v>Middle</v>
      </c>
      <c r="E2765" t="s">
        <v>16</v>
      </c>
      <c r="F2765" t="s">
        <v>27</v>
      </c>
      <c r="G2765" t="s">
        <v>27</v>
      </c>
      <c r="H2765" t="s">
        <v>69</v>
      </c>
      <c r="I2765" s="2">
        <v>43876</v>
      </c>
      <c r="J2765" t="s">
        <v>7952</v>
      </c>
      <c r="K2765" t="s">
        <v>7953</v>
      </c>
      <c r="L2765" t="s">
        <v>52</v>
      </c>
      <c r="M2765">
        <v>61628.2183</v>
      </c>
      <c r="N2765">
        <v>278</v>
      </c>
      <c r="O2765" t="s">
        <v>39</v>
      </c>
      <c r="P2765" t="s">
        <v>39</v>
      </c>
      <c r="Q2765" s="2">
        <v>43877</v>
      </c>
      <c r="R2765" t="s">
        <v>48</v>
      </c>
      <c r="S2765" t="s">
        <v>45</v>
      </c>
      <c r="T2765">
        <f>_xlfn.DAYS(Raw_data_US_healthcare[[#This Row],[Discharge Date]],Raw_data_US_healthcare[[#This Row],[Date of Admission]])</f>
        <v>1</v>
      </c>
    </row>
    <row r="2766" spans="1:20" x14ac:dyDescent="0.3">
      <c r="A2766" t="s">
        <v>26511</v>
      </c>
      <c r="B2766" t="s">
        <v>7954</v>
      </c>
      <c r="C2766">
        <v>30</v>
      </c>
      <c r="D2766" t="str">
        <f>IF(Raw_data_US_healthcare[[#This Row],[Age]]&lt;35,"Young",IF(Raw_data_US_healthcare[[#This Row],[Age]]&lt;60,"Middle","Senior"))</f>
        <v>Young</v>
      </c>
      <c r="E2766" t="s">
        <v>16</v>
      </c>
      <c r="F2766" t="s">
        <v>17</v>
      </c>
      <c r="G2766" t="s">
        <v>17</v>
      </c>
      <c r="H2766" t="s">
        <v>28</v>
      </c>
      <c r="I2766" s="2">
        <v>45197</v>
      </c>
      <c r="J2766" t="s">
        <v>7955</v>
      </c>
      <c r="K2766" t="s">
        <v>7956</v>
      </c>
      <c r="L2766" t="s">
        <v>52</v>
      </c>
      <c r="M2766">
        <v>32299.4863</v>
      </c>
      <c r="N2766">
        <v>263</v>
      </c>
      <c r="O2766" t="s">
        <v>39</v>
      </c>
      <c r="P2766" t="s">
        <v>39</v>
      </c>
      <c r="Q2766" s="2">
        <v>45213</v>
      </c>
      <c r="R2766" t="s">
        <v>44</v>
      </c>
      <c r="S2766" t="s">
        <v>33</v>
      </c>
      <c r="T2766">
        <f>_xlfn.DAYS(Raw_data_US_healthcare[[#This Row],[Discharge Date]],Raw_data_US_healthcare[[#This Row],[Date of Admission]])</f>
        <v>16</v>
      </c>
    </row>
    <row r="2767" spans="1:20" x14ac:dyDescent="0.3">
      <c r="A2767" t="s">
        <v>26512</v>
      </c>
      <c r="B2767" t="s">
        <v>7957</v>
      </c>
      <c r="C2767">
        <v>38</v>
      </c>
      <c r="D2767" t="str">
        <f>IF(Raw_data_US_healthcare[[#This Row],[Age]]&lt;35,"Young",IF(Raw_data_US_healthcare[[#This Row],[Age]]&lt;60,"Middle","Senior"))</f>
        <v>Middle</v>
      </c>
      <c r="E2767" t="s">
        <v>26</v>
      </c>
      <c r="F2767" t="s">
        <v>113</v>
      </c>
      <c r="G2767" t="s">
        <v>113</v>
      </c>
      <c r="H2767" t="s">
        <v>26516</v>
      </c>
      <c r="I2767" s="2">
        <v>44268</v>
      </c>
      <c r="J2767" t="s">
        <v>7958</v>
      </c>
      <c r="K2767" t="s">
        <v>7565</v>
      </c>
      <c r="L2767" t="s">
        <v>60</v>
      </c>
      <c r="M2767">
        <v>20891.545600000001</v>
      </c>
      <c r="N2767">
        <v>238</v>
      </c>
      <c r="O2767" t="s">
        <v>22</v>
      </c>
      <c r="P2767" t="s">
        <v>22</v>
      </c>
      <c r="Q2767" s="2">
        <v>44271</v>
      </c>
      <c r="R2767" t="s">
        <v>23</v>
      </c>
      <c r="S2767" t="s">
        <v>33</v>
      </c>
      <c r="T2767">
        <f>_xlfn.DAYS(Raw_data_US_healthcare[[#This Row],[Discharge Date]],Raw_data_US_healthcare[[#This Row],[Date of Admission]])</f>
        <v>3</v>
      </c>
    </row>
    <row r="2768" spans="1:20" x14ac:dyDescent="0.3">
      <c r="A2768" t="s">
        <v>26512</v>
      </c>
      <c r="B2768" t="s">
        <v>7959</v>
      </c>
      <c r="C2768">
        <v>82</v>
      </c>
      <c r="D2768" t="str">
        <f>IF(Raw_data_US_healthcare[[#This Row],[Age]]&lt;35,"Young",IF(Raw_data_US_healthcare[[#This Row],[Age]]&lt;60,"Middle","Senior"))</f>
        <v>Senior</v>
      </c>
      <c r="E2768" t="s">
        <v>26</v>
      </c>
      <c r="F2768" t="s">
        <v>88</v>
      </c>
      <c r="G2768" t="s">
        <v>88</v>
      </c>
      <c r="H2768" t="s">
        <v>26516</v>
      </c>
      <c r="I2768" s="2">
        <v>43515</v>
      </c>
      <c r="J2768" t="s">
        <v>7960</v>
      </c>
      <c r="K2768" t="s">
        <v>7961</v>
      </c>
      <c r="L2768" t="s">
        <v>52</v>
      </c>
      <c r="M2768">
        <v>27823.354200000002</v>
      </c>
      <c r="N2768">
        <v>358</v>
      </c>
      <c r="O2768" t="s">
        <v>22</v>
      </c>
      <c r="P2768" t="s">
        <v>22</v>
      </c>
      <c r="Q2768" s="2">
        <v>43533</v>
      </c>
      <c r="R2768" t="s">
        <v>23</v>
      </c>
      <c r="S2768" t="s">
        <v>24</v>
      </c>
      <c r="T2768">
        <f>_xlfn.DAYS(Raw_data_US_healthcare[[#This Row],[Discharge Date]],Raw_data_US_healthcare[[#This Row],[Date of Admission]])</f>
        <v>18</v>
      </c>
    </row>
    <row r="2769" spans="1:20" x14ac:dyDescent="0.3">
      <c r="A2769" t="s">
        <v>26512</v>
      </c>
      <c r="B2769" t="s">
        <v>7962</v>
      </c>
      <c r="C2769">
        <v>74</v>
      </c>
      <c r="D2769" t="str">
        <f>IF(Raw_data_US_healthcare[[#This Row],[Age]]&lt;35,"Young",IF(Raw_data_US_healthcare[[#This Row],[Age]]&lt;60,"Middle","Senior"))</f>
        <v>Senior</v>
      </c>
      <c r="E2769" t="s">
        <v>26</v>
      </c>
      <c r="F2769" t="s">
        <v>62</v>
      </c>
      <c r="G2769" t="s">
        <v>62</v>
      </c>
      <c r="H2769" t="s">
        <v>26514</v>
      </c>
      <c r="I2769" s="2">
        <v>44149</v>
      </c>
      <c r="J2769" t="s">
        <v>2138</v>
      </c>
      <c r="K2769" t="s">
        <v>7963</v>
      </c>
      <c r="L2769" t="s">
        <v>56</v>
      </c>
      <c r="M2769">
        <v>32545.891</v>
      </c>
      <c r="N2769">
        <v>335</v>
      </c>
      <c r="O2769" t="s">
        <v>43</v>
      </c>
      <c r="P2769" t="s">
        <v>43</v>
      </c>
      <c r="Q2769" s="2">
        <v>44177</v>
      </c>
      <c r="R2769" t="s">
        <v>32</v>
      </c>
      <c r="S2769" t="s">
        <v>45</v>
      </c>
      <c r="T2769">
        <f>_xlfn.DAYS(Raw_data_US_healthcare[[#This Row],[Discharge Date]],Raw_data_US_healthcare[[#This Row],[Date of Admission]])</f>
        <v>28</v>
      </c>
    </row>
    <row r="2770" spans="1:20" x14ac:dyDescent="0.3">
      <c r="A2770" t="s">
        <v>26511</v>
      </c>
      <c r="B2770" t="s">
        <v>7964</v>
      </c>
      <c r="C2770">
        <v>71</v>
      </c>
      <c r="D2770" t="str">
        <f>IF(Raw_data_US_healthcare[[#This Row],[Age]]&lt;35,"Young",IF(Raw_data_US_healthcare[[#This Row],[Age]]&lt;60,"Middle","Senior"))</f>
        <v>Senior</v>
      </c>
      <c r="E2770" t="s">
        <v>16</v>
      </c>
      <c r="F2770" t="s">
        <v>17</v>
      </c>
      <c r="G2770" t="s">
        <v>17</v>
      </c>
      <c r="H2770" t="s">
        <v>36</v>
      </c>
      <c r="I2770" s="2">
        <v>43709</v>
      </c>
      <c r="J2770" t="s">
        <v>7965</v>
      </c>
      <c r="K2770" t="s">
        <v>7966</v>
      </c>
      <c r="L2770" t="s">
        <v>21</v>
      </c>
      <c r="M2770">
        <v>24845.831300000002</v>
      </c>
      <c r="N2770">
        <v>482</v>
      </c>
      <c r="O2770" t="s">
        <v>43</v>
      </c>
      <c r="P2770" t="s">
        <v>43</v>
      </c>
      <c r="Q2770" s="2">
        <v>43723</v>
      </c>
      <c r="R2770" t="s">
        <v>83</v>
      </c>
      <c r="S2770" t="s">
        <v>45</v>
      </c>
      <c r="T2770">
        <f>_xlfn.DAYS(Raw_data_US_healthcare[[#This Row],[Discharge Date]],Raw_data_US_healthcare[[#This Row],[Date of Admission]])</f>
        <v>14</v>
      </c>
    </row>
    <row r="2771" spans="1:20" x14ac:dyDescent="0.3">
      <c r="A2771" t="s">
        <v>26512</v>
      </c>
      <c r="B2771" t="s">
        <v>7967</v>
      </c>
      <c r="C2771">
        <v>35</v>
      </c>
      <c r="D2771" t="str">
        <f>IF(Raw_data_US_healthcare[[#This Row],[Age]]&lt;35,"Young",IF(Raw_data_US_healthcare[[#This Row],[Age]]&lt;60,"Middle","Senior"))</f>
        <v>Middle</v>
      </c>
      <c r="E2771" t="s">
        <v>26</v>
      </c>
      <c r="F2771" t="s">
        <v>17</v>
      </c>
      <c r="G2771" t="s">
        <v>17</v>
      </c>
      <c r="H2771" t="s">
        <v>69</v>
      </c>
      <c r="I2771" s="2">
        <v>44751</v>
      </c>
      <c r="J2771" t="s">
        <v>7968</v>
      </c>
      <c r="K2771" t="s">
        <v>7969</v>
      </c>
      <c r="L2771" t="s">
        <v>56</v>
      </c>
      <c r="M2771">
        <v>13308.221600000001</v>
      </c>
      <c r="N2771">
        <v>105</v>
      </c>
      <c r="O2771" t="s">
        <v>22</v>
      </c>
      <c r="P2771" t="s">
        <v>22</v>
      </c>
      <c r="Q2771" s="2">
        <v>44773</v>
      </c>
      <c r="R2771" t="s">
        <v>48</v>
      </c>
      <c r="S2771" t="s">
        <v>45</v>
      </c>
      <c r="T2771">
        <f>_xlfn.DAYS(Raw_data_US_healthcare[[#This Row],[Discharge Date]],Raw_data_US_healthcare[[#This Row],[Date of Admission]])</f>
        <v>22</v>
      </c>
    </row>
    <row r="2772" spans="1:20" x14ac:dyDescent="0.3">
      <c r="A2772" t="s">
        <v>26511</v>
      </c>
      <c r="B2772" t="s">
        <v>7970</v>
      </c>
      <c r="C2772">
        <v>29</v>
      </c>
      <c r="D2772" t="str">
        <f>IF(Raw_data_US_healthcare[[#This Row],[Age]]&lt;35,"Young",IF(Raw_data_US_healthcare[[#This Row],[Age]]&lt;60,"Middle","Senior"))</f>
        <v>Young</v>
      </c>
      <c r="E2772" t="s">
        <v>16</v>
      </c>
      <c r="F2772" t="s">
        <v>62</v>
      </c>
      <c r="G2772" t="s">
        <v>62</v>
      </c>
      <c r="H2772" t="s">
        <v>26516</v>
      </c>
      <c r="I2772" s="2">
        <v>44476</v>
      </c>
      <c r="J2772" t="s">
        <v>7971</v>
      </c>
      <c r="K2772" t="s">
        <v>7972</v>
      </c>
      <c r="L2772" t="s">
        <v>56</v>
      </c>
      <c r="M2772">
        <v>18490.396499999999</v>
      </c>
      <c r="N2772">
        <v>448</v>
      </c>
      <c r="O2772" t="s">
        <v>43</v>
      </c>
      <c r="P2772" t="s">
        <v>43</v>
      </c>
      <c r="Q2772" s="2">
        <v>44481</v>
      </c>
      <c r="R2772" t="s">
        <v>44</v>
      </c>
      <c r="S2772" t="s">
        <v>24</v>
      </c>
      <c r="T2772">
        <f>_xlfn.DAYS(Raw_data_US_healthcare[[#This Row],[Discharge Date]],Raw_data_US_healthcare[[#This Row],[Date of Admission]])</f>
        <v>5</v>
      </c>
    </row>
    <row r="2773" spans="1:20" x14ac:dyDescent="0.3">
      <c r="A2773" t="s">
        <v>26512</v>
      </c>
      <c r="B2773" t="s">
        <v>7973</v>
      </c>
      <c r="C2773">
        <v>22</v>
      </c>
      <c r="D2773" t="str">
        <f>IF(Raw_data_US_healthcare[[#This Row],[Age]]&lt;35,"Young",IF(Raw_data_US_healthcare[[#This Row],[Age]]&lt;60,"Middle","Senior"))</f>
        <v>Young</v>
      </c>
      <c r="E2773" t="s">
        <v>26</v>
      </c>
      <c r="F2773" t="s">
        <v>113</v>
      </c>
      <c r="G2773" t="s">
        <v>113</v>
      </c>
      <c r="H2773" t="s">
        <v>26514</v>
      </c>
      <c r="I2773" s="2">
        <v>44242</v>
      </c>
      <c r="J2773" t="s">
        <v>7974</v>
      </c>
      <c r="K2773" t="s">
        <v>7975</v>
      </c>
      <c r="L2773" t="s">
        <v>56</v>
      </c>
      <c r="M2773">
        <v>3453.2287000000001</v>
      </c>
      <c r="N2773">
        <v>376</v>
      </c>
      <c r="O2773" t="s">
        <v>39</v>
      </c>
      <c r="P2773" t="s">
        <v>39</v>
      </c>
      <c r="Q2773" s="2">
        <v>44259</v>
      </c>
      <c r="R2773" t="s">
        <v>44</v>
      </c>
      <c r="S2773" t="s">
        <v>24</v>
      </c>
      <c r="T2773">
        <f>_xlfn.DAYS(Raw_data_US_healthcare[[#This Row],[Discharge Date]],Raw_data_US_healthcare[[#This Row],[Date of Admission]])</f>
        <v>17</v>
      </c>
    </row>
    <row r="2774" spans="1:20" x14ac:dyDescent="0.3">
      <c r="A2774" t="s">
        <v>26512</v>
      </c>
      <c r="B2774" t="s">
        <v>7976</v>
      </c>
      <c r="C2774">
        <v>57</v>
      </c>
      <c r="D2774" t="str">
        <f>IF(Raw_data_US_healthcare[[#This Row],[Age]]&lt;35,"Young",IF(Raw_data_US_healthcare[[#This Row],[Age]]&lt;60,"Middle","Senior"))</f>
        <v>Middle</v>
      </c>
      <c r="E2774" t="s">
        <v>26</v>
      </c>
      <c r="F2774" t="s">
        <v>35</v>
      </c>
      <c r="G2774" t="s">
        <v>35</v>
      </c>
      <c r="H2774" t="s">
        <v>18</v>
      </c>
      <c r="I2774" s="2">
        <v>44089</v>
      </c>
      <c r="J2774" t="s">
        <v>7977</v>
      </c>
      <c r="K2774" t="s">
        <v>1564</v>
      </c>
      <c r="L2774" t="s">
        <v>21</v>
      </c>
      <c r="M2774">
        <v>48003.469499999999</v>
      </c>
      <c r="N2774">
        <v>209</v>
      </c>
      <c r="O2774" t="s">
        <v>39</v>
      </c>
      <c r="P2774" t="s">
        <v>39</v>
      </c>
      <c r="Q2774" s="2">
        <v>44099</v>
      </c>
      <c r="R2774" t="s">
        <v>44</v>
      </c>
      <c r="S2774" t="s">
        <v>45</v>
      </c>
      <c r="T2774">
        <f>_xlfn.DAYS(Raw_data_US_healthcare[[#This Row],[Discharge Date]],Raw_data_US_healthcare[[#This Row],[Date of Admission]])</f>
        <v>10</v>
      </c>
    </row>
    <row r="2775" spans="1:20" x14ac:dyDescent="0.3">
      <c r="A2775" t="s">
        <v>26511</v>
      </c>
      <c r="B2775" t="s">
        <v>7978</v>
      </c>
      <c r="C2775">
        <v>79</v>
      </c>
      <c r="D2775" t="str">
        <f>IF(Raw_data_US_healthcare[[#This Row],[Age]]&lt;35,"Young",IF(Raw_data_US_healthcare[[#This Row],[Age]]&lt;60,"Middle","Senior"))</f>
        <v>Senior</v>
      </c>
      <c r="E2775" t="s">
        <v>16</v>
      </c>
      <c r="F2775" t="s">
        <v>27</v>
      </c>
      <c r="G2775" t="s">
        <v>27</v>
      </c>
      <c r="H2775" t="s">
        <v>69</v>
      </c>
      <c r="I2775" s="2">
        <v>44827</v>
      </c>
      <c r="J2775" t="s">
        <v>7979</v>
      </c>
      <c r="K2775" t="s">
        <v>7980</v>
      </c>
      <c r="L2775" t="s">
        <v>52</v>
      </c>
      <c r="M2775">
        <v>48688.746400000004</v>
      </c>
      <c r="N2775">
        <v>116</v>
      </c>
      <c r="O2775" t="s">
        <v>22</v>
      </c>
      <c r="P2775" t="s">
        <v>22</v>
      </c>
      <c r="Q2775" s="2">
        <v>44834</v>
      </c>
      <c r="R2775" t="s">
        <v>83</v>
      </c>
      <c r="S2775" t="s">
        <v>24</v>
      </c>
      <c r="T2775">
        <f>_xlfn.DAYS(Raw_data_US_healthcare[[#This Row],[Discharge Date]],Raw_data_US_healthcare[[#This Row],[Date of Admission]])</f>
        <v>7</v>
      </c>
    </row>
    <row r="2776" spans="1:20" x14ac:dyDescent="0.3">
      <c r="A2776" t="s">
        <v>26511</v>
      </c>
      <c r="B2776" t="s">
        <v>7981</v>
      </c>
      <c r="C2776">
        <v>82</v>
      </c>
      <c r="D2776" t="str">
        <f>IF(Raw_data_US_healthcare[[#This Row],[Age]]&lt;35,"Young",IF(Raw_data_US_healthcare[[#This Row],[Age]]&lt;60,"Middle","Senior"))</f>
        <v>Senior</v>
      </c>
      <c r="E2776" t="s">
        <v>16</v>
      </c>
      <c r="F2776" t="s">
        <v>88</v>
      </c>
      <c r="G2776" t="s">
        <v>88</v>
      </c>
      <c r="H2776" t="s">
        <v>26516</v>
      </c>
      <c r="I2776" s="2">
        <v>43547</v>
      </c>
      <c r="J2776" t="s">
        <v>7982</v>
      </c>
      <c r="K2776" t="s">
        <v>7983</v>
      </c>
      <c r="L2776" t="s">
        <v>31</v>
      </c>
      <c r="M2776">
        <v>30940.554700000001</v>
      </c>
      <c r="N2776">
        <v>335</v>
      </c>
      <c r="O2776" t="s">
        <v>22</v>
      </c>
      <c r="P2776" t="s">
        <v>22</v>
      </c>
      <c r="Q2776" s="2">
        <v>43549</v>
      </c>
      <c r="R2776" t="s">
        <v>23</v>
      </c>
      <c r="S2776" t="s">
        <v>33</v>
      </c>
      <c r="T2776">
        <f>_xlfn.DAYS(Raw_data_US_healthcare[[#This Row],[Discharge Date]],Raw_data_US_healthcare[[#This Row],[Date of Admission]])</f>
        <v>2</v>
      </c>
    </row>
    <row r="2777" spans="1:20" x14ac:dyDescent="0.3">
      <c r="A2777" t="s">
        <v>26512</v>
      </c>
      <c r="B2777" t="s">
        <v>7035</v>
      </c>
      <c r="C2777">
        <v>19</v>
      </c>
      <c r="D2777" t="str">
        <f>IF(Raw_data_US_healthcare[[#This Row],[Age]]&lt;35,"Young",IF(Raw_data_US_healthcare[[#This Row],[Age]]&lt;60,"Middle","Senior"))</f>
        <v>Young</v>
      </c>
      <c r="E2777" t="s">
        <v>26</v>
      </c>
      <c r="F2777" t="s">
        <v>17</v>
      </c>
      <c r="G2777" t="s">
        <v>17</v>
      </c>
      <c r="H2777" t="s">
        <v>28</v>
      </c>
      <c r="I2777" s="2">
        <v>44322</v>
      </c>
      <c r="J2777" t="s">
        <v>7984</v>
      </c>
      <c r="K2777" t="s">
        <v>7985</v>
      </c>
      <c r="L2777" t="s">
        <v>60</v>
      </c>
      <c r="M2777">
        <v>39204.705099999999</v>
      </c>
      <c r="N2777">
        <v>216</v>
      </c>
      <c r="O2777" t="s">
        <v>22</v>
      </c>
      <c r="P2777" t="s">
        <v>22</v>
      </c>
      <c r="Q2777" s="2">
        <v>44339</v>
      </c>
      <c r="R2777" t="s">
        <v>44</v>
      </c>
      <c r="S2777" t="s">
        <v>45</v>
      </c>
      <c r="T2777">
        <f>_xlfn.DAYS(Raw_data_US_healthcare[[#This Row],[Discharge Date]],Raw_data_US_healthcare[[#This Row],[Date of Admission]])</f>
        <v>17</v>
      </c>
    </row>
    <row r="2778" spans="1:20" x14ac:dyDescent="0.3">
      <c r="A2778" t="s">
        <v>26511</v>
      </c>
      <c r="B2778" t="s">
        <v>7986</v>
      </c>
      <c r="C2778">
        <v>78</v>
      </c>
      <c r="D2778" t="str">
        <f>IF(Raw_data_US_healthcare[[#This Row],[Age]]&lt;35,"Young",IF(Raw_data_US_healthcare[[#This Row],[Age]]&lt;60,"Middle","Senior"))</f>
        <v>Senior</v>
      </c>
      <c r="E2778" t="s">
        <v>16</v>
      </c>
      <c r="F2778" t="s">
        <v>35</v>
      </c>
      <c r="G2778" t="s">
        <v>35</v>
      </c>
      <c r="H2778" t="s">
        <v>18</v>
      </c>
      <c r="I2778" s="2">
        <v>44784</v>
      </c>
      <c r="J2778" t="s">
        <v>7987</v>
      </c>
      <c r="K2778" t="s">
        <v>7988</v>
      </c>
      <c r="L2778" t="s">
        <v>56</v>
      </c>
      <c r="M2778">
        <v>27650.496899999998</v>
      </c>
      <c r="N2778">
        <v>364</v>
      </c>
      <c r="O2778" t="s">
        <v>39</v>
      </c>
      <c r="P2778" t="s">
        <v>39</v>
      </c>
      <c r="Q2778" s="2">
        <v>44798</v>
      </c>
      <c r="R2778" t="s">
        <v>83</v>
      </c>
      <c r="S2778" t="s">
        <v>45</v>
      </c>
      <c r="T2778">
        <f>_xlfn.DAYS(Raw_data_US_healthcare[[#This Row],[Discharge Date]],Raw_data_US_healthcare[[#This Row],[Date of Admission]])</f>
        <v>14</v>
      </c>
    </row>
    <row r="2779" spans="1:20" x14ac:dyDescent="0.3">
      <c r="A2779" t="s">
        <v>26511</v>
      </c>
      <c r="B2779" t="s">
        <v>7989</v>
      </c>
      <c r="C2779">
        <v>38</v>
      </c>
      <c r="D2779" t="str">
        <f>IF(Raw_data_US_healthcare[[#This Row],[Age]]&lt;35,"Young",IF(Raw_data_US_healthcare[[#This Row],[Age]]&lt;60,"Middle","Senior"))</f>
        <v>Middle</v>
      </c>
      <c r="E2779" t="s">
        <v>16</v>
      </c>
      <c r="F2779" t="s">
        <v>17</v>
      </c>
      <c r="G2779" t="s">
        <v>17</v>
      </c>
      <c r="H2779" t="s">
        <v>18</v>
      </c>
      <c r="I2779" s="2">
        <v>44605</v>
      </c>
      <c r="J2779" t="s">
        <v>7990</v>
      </c>
      <c r="K2779" t="s">
        <v>7991</v>
      </c>
      <c r="L2779" t="s">
        <v>52</v>
      </c>
      <c r="M2779">
        <v>17039.984400000001</v>
      </c>
      <c r="N2779">
        <v>284</v>
      </c>
      <c r="O2779" t="s">
        <v>39</v>
      </c>
      <c r="P2779" t="s">
        <v>39</v>
      </c>
      <c r="Q2779" s="2">
        <v>44612</v>
      </c>
      <c r="R2779" t="s">
        <v>32</v>
      </c>
      <c r="S2779" t="s">
        <v>33</v>
      </c>
      <c r="T2779">
        <f>_xlfn.DAYS(Raw_data_US_healthcare[[#This Row],[Discharge Date]],Raw_data_US_healthcare[[#This Row],[Date of Admission]])</f>
        <v>7</v>
      </c>
    </row>
    <row r="2780" spans="1:20" x14ac:dyDescent="0.3">
      <c r="A2780" t="s">
        <v>26511</v>
      </c>
      <c r="B2780" t="s">
        <v>7992</v>
      </c>
      <c r="C2780">
        <v>55</v>
      </c>
      <c r="D2780" t="str">
        <f>IF(Raw_data_US_healthcare[[#This Row],[Age]]&lt;35,"Young",IF(Raw_data_US_healthcare[[#This Row],[Age]]&lt;60,"Middle","Senior"))</f>
        <v>Middle</v>
      </c>
      <c r="E2780" t="s">
        <v>16</v>
      </c>
      <c r="F2780" t="s">
        <v>62</v>
      </c>
      <c r="G2780" t="s">
        <v>62</v>
      </c>
      <c r="H2780" t="s">
        <v>36</v>
      </c>
      <c r="I2780" s="2">
        <v>43990</v>
      </c>
      <c r="J2780" t="s">
        <v>7993</v>
      </c>
      <c r="K2780" t="s">
        <v>7994</v>
      </c>
      <c r="L2780" t="s">
        <v>56</v>
      </c>
      <c r="M2780">
        <v>3264.8906000000002</v>
      </c>
      <c r="N2780">
        <v>226</v>
      </c>
      <c r="O2780" t="s">
        <v>22</v>
      </c>
      <c r="P2780" t="s">
        <v>22</v>
      </c>
      <c r="Q2780" s="2">
        <v>43993</v>
      </c>
      <c r="R2780" t="s">
        <v>32</v>
      </c>
      <c r="S2780" t="s">
        <v>33</v>
      </c>
      <c r="T2780">
        <f>_xlfn.DAYS(Raw_data_US_healthcare[[#This Row],[Discharge Date]],Raw_data_US_healthcare[[#This Row],[Date of Admission]])</f>
        <v>3</v>
      </c>
    </row>
    <row r="2781" spans="1:20" x14ac:dyDescent="0.3">
      <c r="A2781" t="s">
        <v>26511</v>
      </c>
      <c r="B2781" t="s">
        <v>7995</v>
      </c>
      <c r="C2781">
        <v>75</v>
      </c>
      <c r="D2781" t="str">
        <f>IF(Raw_data_US_healthcare[[#This Row],[Age]]&lt;35,"Young",IF(Raw_data_US_healthcare[[#This Row],[Age]]&lt;60,"Middle","Senior"))</f>
        <v>Senior</v>
      </c>
      <c r="E2781" t="s">
        <v>16</v>
      </c>
      <c r="F2781" t="s">
        <v>113</v>
      </c>
      <c r="G2781" t="s">
        <v>113</v>
      </c>
      <c r="H2781" t="s">
        <v>26514</v>
      </c>
      <c r="I2781" s="2">
        <v>43428</v>
      </c>
      <c r="J2781" t="s">
        <v>6223</v>
      </c>
      <c r="K2781" t="s">
        <v>7996</v>
      </c>
      <c r="L2781" t="s">
        <v>21</v>
      </c>
      <c r="M2781">
        <v>15755.467699999999</v>
      </c>
      <c r="N2781">
        <v>432</v>
      </c>
      <c r="O2781" t="s">
        <v>39</v>
      </c>
      <c r="P2781" t="s">
        <v>39</v>
      </c>
      <c r="Q2781" s="2">
        <v>43438</v>
      </c>
      <c r="R2781" t="s">
        <v>44</v>
      </c>
      <c r="S2781" t="s">
        <v>33</v>
      </c>
      <c r="T2781">
        <f>_xlfn.DAYS(Raw_data_US_healthcare[[#This Row],[Discharge Date]],Raw_data_US_healthcare[[#This Row],[Date of Admission]])</f>
        <v>10</v>
      </c>
    </row>
    <row r="2782" spans="1:20" x14ac:dyDescent="0.3">
      <c r="A2782" t="s">
        <v>26511</v>
      </c>
      <c r="B2782" t="s">
        <v>7997</v>
      </c>
      <c r="C2782">
        <v>69</v>
      </c>
      <c r="D2782" t="str">
        <f>IF(Raw_data_US_healthcare[[#This Row],[Age]]&lt;35,"Young",IF(Raw_data_US_healthcare[[#This Row],[Age]]&lt;60,"Middle","Senior"))</f>
        <v>Senior</v>
      </c>
      <c r="E2782" t="s">
        <v>16</v>
      </c>
      <c r="F2782" t="s">
        <v>113</v>
      </c>
      <c r="G2782" t="s">
        <v>113</v>
      </c>
      <c r="H2782" t="s">
        <v>18</v>
      </c>
      <c r="I2782" s="2">
        <v>43876</v>
      </c>
      <c r="J2782" t="s">
        <v>7998</v>
      </c>
      <c r="K2782" t="s">
        <v>7999</v>
      </c>
      <c r="L2782" t="s">
        <v>60</v>
      </c>
      <c r="M2782">
        <v>20713.874100000001</v>
      </c>
      <c r="N2782">
        <v>486</v>
      </c>
      <c r="O2782" t="s">
        <v>39</v>
      </c>
      <c r="P2782" t="s">
        <v>39</v>
      </c>
      <c r="Q2782" s="2">
        <v>43906</v>
      </c>
      <c r="R2782" t="s">
        <v>23</v>
      </c>
      <c r="S2782" t="s">
        <v>45</v>
      </c>
      <c r="T2782">
        <f>_xlfn.DAYS(Raw_data_US_healthcare[[#This Row],[Discharge Date]],Raw_data_US_healthcare[[#This Row],[Date of Admission]])</f>
        <v>30</v>
      </c>
    </row>
    <row r="2783" spans="1:20" x14ac:dyDescent="0.3">
      <c r="A2783" t="s">
        <v>26512</v>
      </c>
      <c r="B2783" t="s">
        <v>8000</v>
      </c>
      <c r="C2783">
        <v>81</v>
      </c>
      <c r="D2783" t="str">
        <f>IF(Raw_data_US_healthcare[[#This Row],[Age]]&lt;35,"Young",IF(Raw_data_US_healthcare[[#This Row],[Age]]&lt;60,"Middle","Senior"))</f>
        <v>Senior</v>
      </c>
      <c r="E2783" t="s">
        <v>26</v>
      </c>
      <c r="F2783" t="s">
        <v>113</v>
      </c>
      <c r="G2783" t="s">
        <v>113</v>
      </c>
      <c r="H2783" t="s">
        <v>26516</v>
      </c>
      <c r="I2783" s="2">
        <v>43507</v>
      </c>
      <c r="J2783" t="s">
        <v>8001</v>
      </c>
      <c r="K2783" t="s">
        <v>8002</v>
      </c>
      <c r="L2783" t="s">
        <v>60</v>
      </c>
      <c r="M2783">
        <v>27350.602999999999</v>
      </c>
      <c r="N2783">
        <v>163</v>
      </c>
      <c r="O2783" t="s">
        <v>39</v>
      </c>
      <c r="P2783" t="s">
        <v>39</v>
      </c>
      <c r="Q2783" s="2">
        <v>43531</v>
      </c>
      <c r="R2783" t="s">
        <v>44</v>
      </c>
      <c r="S2783" t="s">
        <v>45</v>
      </c>
      <c r="T2783">
        <f>_xlfn.DAYS(Raw_data_US_healthcare[[#This Row],[Discharge Date]],Raw_data_US_healthcare[[#This Row],[Date of Admission]])</f>
        <v>24</v>
      </c>
    </row>
    <row r="2784" spans="1:20" x14ac:dyDescent="0.3">
      <c r="A2784" t="s">
        <v>26511</v>
      </c>
      <c r="B2784" t="s">
        <v>8003</v>
      </c>
      <c r="C2784">
        <v>52</v>
      </c>
      <c r="D2784" t="str">
        <f>IF(Raw_data_US_healthcare[[#This Row],[Age]]&lt;35,"Young",IF(Raw_data_US_healthcare[[#This Row],[Age]]&lt;60,"Middle","Senior"))</f>
        <v>Middle</v>
      </c>
      <c r="E2784" t="s">
        <v>16</v>
      </c>
      <c r="F2784" t="s">
        <v>17</v>
      </c>
      <c r="G2784" t="s">
        <v>17</v>
      </c>
      <c r="H2784" t="s">
        <v>69</v>
      </c>
      <c r="I2784" s="2">
        <v>45167</v>
      </c>
      <c r="J2784" t="s">
        <v>8004</v>
      </c>
      <c r="K2784" t="s">
        <v>8005</v>
      </c>
      <c r="L2784" t="s">
        <v>52</v>
      </c>
      <c r="M2784">
        <v>22337.978899999998</v>
      </c>
      <c r="N2784">
        <v>374</v>
      </c>
      <c r="O2784" t="s">
        <v>22</v>
      </c>
      <c r="P2784" t="s">
        <v>22</v>
      </c>
      <c r="Q2784" s="2">
        <v>45183</v>
      </c>
      <c r="R2784" t="s">
        <v>48</v>
      </c>
      <c r="S2784" t="s">
        <v>45</v>
      </c>
      <c r="T2784">
        <f>_xlfn.DAYS(Raw_data_US_healthcare[[#This Row],[Discharge Date]],Raw_data_US_healthcare[[#This Row],[Date of Admission]])</f>
        <v>16</v>
      </c>
    </row>
    <row r="2785" spans="1:20" x14ac:dyDescent="0.3">
      <c r="A2785" t="s">
        <v>26511</v>
      </c>
      <c r="B2785" t="s">
        <v>8006</v>
      </c>
      <c r="C2785">
        <v>75</v>
      </c>
      <c r="D2785" t="str">
        <f>IF(Raw_data_US_healthcare[[#This Row],[Age]]&lt;35,"Young",IF(Raw_data_US_healthcare[[#This Row],[Age]]&lt;60,"Middle","Senior"))</f>
        <v>Senior</v>
      </c>
      <c r="E2785" t="s">
        <v>16</v>
      </c>
      <c r="F2785" t="s">
        <v>228</v>
      </c>
      <c r="G2785" t="s">
        <v>228</v>
      </c>
      <c r="H2785" t="s">
        <v>18</v>
      </c>
      <c r="I2785" s="2">
        <v>44046</v>
      </c>
      <c r="J2785" t="s">
        <v>8007</v>
      </c>
      <c r="K2785" t="s">
        <v>8008</v>
      </c>
      <c r="L2785" t="s">
        <v>60</v>
      </c>
      <c r="M2785">
        <v>39807.740299999998</v>
      </c>
      <c r="N2785">
        <v>382</v>
      </c>
      <c r="O2785" t="s">
        <v>43</v>
      </c>
      <c r="P2785" t="s">
        <v>43</v>
      </c>
      <c r="Q2785" s="2">
        <v>44066</v>
      </c>
      <c r="R2785" t="s">
        <v>32</v>
      </c>
      <c r="S2785" t="s">
        <v>45</v>
      </c>
      <c r="T2785">
        <f>_xlfn.DAYS(Raw_data_US_healthcare[[#This Row],[Discharge Date]],Raw_data_US_healthcare[[#This Row],[Date of Admission]])</f>
        <v>20</v>
      </c>
    </row>
    <row r="2786" spans="1:20" x14ac:dyDescent="0.3">
      <c r="A2786" t="s">
        <v>26511</v>
      </c>
      <c r="B2786" t="s">
        <v>8009</v>
      </c>
      <c r="C2786">
        <v>26</v>
      </c>
      <c r="D2786" t="str">
        <f>IF(Raw_data_US_healthcare[[#This Row],[Age]]&lt;35,"Young",IF(Raw_data_US_healthcare[[#This Row],[Age]]&lt;60,"Middle","Senior"))</f>
        <v>Young</v>
      </c>
      <c r="E2786" t="s">
        <v>16</v>
      </c>
      <c r="F2786" t="s">
        <v>27</v>
      </c>
      <c r="G2786" t="s">
        <v>27</v>
      </c>
      <c r="H2786" t="s">
        <v>36</v>
      </c>
      <c r="I2786" s="2">
        <v>44310</v>
      </c>
      <c r="J2786" t="s">
        <v>8010</v>
      </c>
      <c r="K2786" t="s">
        <v>8011</v>
      </c>
      <c r="L2786" t="s">
        <v>60</v>
      </c>
      <c r="M2786">
        <v>9566.1980000000003</v>
      </c>
      <c r="N2786">
        <v>391</v>
      </c>
      <c r="O2786" t="s">
        <v>39</v>
      </c>
      <c r="P2786" t="s">
        <v>39</v>
      </c>
      <c r="Q2786" s="2">
        <v>44317</v>
      </c>
      <c r="R2786" t="s">
        <v>32</v>
      </c>
      <c r="S2786" t="s">
        <v>24</v>
      </c>
      <c r="T2786">
        <f>_xlfn.DAYS(Raw_data_US_healthcare[[#This Row],[Discharge Date]],Raw_data_US_healthcare[[#This Row],[Date of Admission]])</f>
        <v>7</v>
      </c>
    </row>
    <row r="2787" spans="1:20" x14ac:dyDescent="0.3">
      <c r="A2787" t="s">
        <v>26511</v>
      </c>
      <c r="B2787" t="s">
        <v>8012</v>
      </c>
      <c r="C2787">
        <v>47</v>
      </c>
      <c r="D2787" t="str">
        <f>IF(Raw_data_US_healthcare[[#This Row],[Age]]&lt;35,"Young",IF(Raw_data_US_healthcare[[#This Row],[Age]]&lt;60,"Middle","Senior"))</f>
        <v>Middle</v>
      </c>
      <c r="E2787" t="s">
        <v>16</v>
      </c>
      <c r="F2787" t="s">
        <v>27</v>
      </c>
      <c r="G2787" t="s">
        <v>27</v>
      </c>
      <c r="H2787" t="s">
        <v>18</v>
      </c>
      <c r="I2787" s="2">
        <v>44066</v>
      </c>
      <c r="J2787" t="s">
        <v>8013</v>
      </c>
      <c r="K2787" t="s">
        <v>184</v>
      </c>
      <c r="L2787" t="s">
        <v>21</v>
      </c>
      <c r="M2787">
        <v>52473.731800000001</v>
      </c>
      <c r="N2787">
        <v>126</v>
      </c>
      <c r="O2787" t="s">
        <v>43</v>
      </c>
      <c r="P2787" t="s">
        <v>43</v>
      </c>
      <c r="Q2787" s="2">
        <v>44075</v>
      </c>
      <c r="R2787" t="s">
        <v>32</v>
      </c>
      <c r="S2787" t="s">
        <v>33</v>
      </c>
      <c r="T2787">
        <f>_xlfn.DAYS(Raw_data_US_healthcare[[#This Row],[Discharge Date]],Raw_data_US_healthcare[[#This Row],[Date of Admission]])</f>
        <v>9</v>
      </c>
    </row>
    <row r="2788" spans="1:20" x14ac:dyDescent="0.3">
      <c r="A2788" t="s">
        <v>26511</v>
      </c>
      <c r="B2788" t="s">
        <v>8014</v>
      </c>
      <c r="C2788">
        <v>78</v>
      </c>
      <c r="D2788" t="str">
        <f>IF(Raw_data_US_healthcare[[#This Row],[Age]]&lt;35,"Young",IF(Raw_data_US_healthcare[[#This Row],[Age]]&lt;60,"Middle","Senior"))</f>
        <v>Senior</v>
      </c>
      <c r="E2788" t="s">
        <v>16</v>
      </c>
      <c r="F2788" t="s">
        <v>113</v>
      </c>
      <c r="G2788" t="s">
        <v>113</v>
      </c>
      <c r="H2788" t="s">
        <v>26516</v>
      </c>
      <c r="I2788" s="2">
        <v>45193</v>
      </c>
      <c r="J2788" t="s">
        <v>8015</v>
      </c>
      <c r="K2788" t="s">
        <v>6428</v>
      </c>
      <c r="L2788" t="s">
        <v>21</v>
      </c>
      <c r="M2788">
        <v>7214.0078000000003</v>
      </c>
      <c r="N2788">
        <v>287</v>
      </c>
      <c r="O2788" t="s">
        <v>43</v>
      </c>
      <c r="P2788" t="s">
        <v>43</v>
      </c>
      <c r="Q2788" s="2">
        <v>45209</v>
      </c>
      <c r="R2788" t="s">
        <v>23</v>
      </c>
      <c r="S2788" t="s">
        <v>33</v>
      </c>
      <c r="T2788">
        <f>_xlfn.DAYS(Raw_data_US_healthcare[[#This Row],[Discharge Date]],Raw_data_US_healthcare[[#This Row],[Date of Admission]])</f>
        <v>16</v>
      </c>
    </row>
    <row r="2789" spans="1:20" x14ac:dyDescent="0.3">
      <c r="A2789" t="s">
        <v>26511</v>
      </c>
      <c r="B2789" t="s">
        <v>8016</v>
      </c>
      <c r="C2789">
        <v>28</v>
      </c>
      <c r="D2789" t="str">
        <f>IF(Raw_data_US_healthcare[[#This Row],[Age]]&lt;35,"Young",IF(Raw_data_US_healthcare[[#This Row],[Age]]&lt;60,"Middle","Senior"))</f>
        <v>Young</v>
      </c>
      <c r="E2789" t="s">
        <v>16</v>
      </c>
      <c r="F2789" t="s">
        <v>35</v>
      </c>
      <c r="G2789" t="s">
        <v>35</v>
      </c>
      <c r="H2789" t="s">
        <v>28</v>
      </c>
      <c r="I2789" s="2">
        <v>43595</v>
      </c>
      <c r="J2789" t="s">
        <v>8017</v>
      </c>
      <c r="K2789" t="s">
        <v>8018</v>
      </c>
      <c r="L2789" t="s">
        <v>52</v>
      </c>
      <c r="M2789">
        <v>33021.841800000002</v>
      </c>
      <c r="N2789">
        <v>312</v>
      </c>
      <c r="O2789" t="s">
        <v>39</v>
      </c>
      <c r="P2789" t="s">
        <v>39</v>
      </c>
      <c r="Q2789" s="2">
        <v>43623</v>
      </c>
      <c r="R2789" t="s">
        <v>48</v>
      </c>
      <c r="S2789" t="s">
        <v>24</v>
      </c>
      <c r="T2789">
        <f>_xlfn.DAYS(Raw_data_US_healthcare[[#This Row],[Discharge Date]],Raw_data_US_healthcare[[#This Row],[Date of Admission]])</f>
        <v>28</v>
      </c>
    </row>
    <row r="2790" spans="1:20" x14ac:dyDescent="0.3">
      <c r="A2790" t="s">
        <v>26512</v>
      </c>
      <c r="B2790" t="s">
        <v>8019</v>
      </c>
      <c r="C2790">
        <v>52</v>
      </c>
      <c r="D2790" t="str">
        <f>IF(Raw_data_US_healthcare[[#This Row],[Age]]&lt;35,"Young",IF(Raw_data_US_healthcare[[#This Row],[Age]]&lt;60,"Middle","Senior"))</f>
        <v>Middle</v>
      </c>
      <c r="E2790" t="s">
        <v>26</v>
      </c>
      <c r="F2790" t="s">
        <v>35</v>
      </c>
      <c r="G2790" t="s">
        <v>35</v>
      </c>
      <c r="H2790" t="s">
        <v>26514</v>
      </c>
      <c r="I2790" s="2">
        <v>44903</v>
      </c>
      <c r="J2790" t="s">
        <v>8020</v>
      </c>
      <c r="K2790" t="s">
        <v>8021</v>
      </c>
      <c r="L2790" t="s">
        <v>60</v>
      </c>
      <c r="M2790">
        <v>12775.243</v>
      </c>
      <c r="N2790">
        <v>160</v>
      </c>
      <c r="O2790" t="s">
        <v>39</v>
      </c>
      <c r="P2790" t="s">
        <v>39</v>
      </c>
      <c r="Q2790" s="2">
        <v>44931</v>
      </c>
      <c r="R2790" t="s">
        <v>44</v>
      </c>
      <c r="S2790" t="s">
        <v>24</v>
      </c>
      <c r="T2790">
        <f>_xlfn.DAYS(Raw_data_US_healthcare[[#This Row],[Discharge Date]],Raw_data_US_healthcare[[#This Row],[Date of Admission]])</f>
        <v>28</v>
      </c>
    </row>
    <row r="2791" spans="1:20" x14ac:dyDescent="0.3">
      <c r="A2791" t="s">
        <v>26511</v>
      </c>
      <c r="B2791" t="s">
        <v>5368</v>
      </c>
      <c r="C2791">
        <v>38</v>
      </c>
      <c r="D2791" t="str">
        <f>IF(Raw_data_US_healthcare[[#This Row],[Age]]&lt;35,"Young",IF(Raw_data_US_healthcare[[#This Row],[Age]]&lt;60,"Middle","Senior"))</f>
        <v>Middle</v>
      </c>
      <c r="E2791" t="s">
        <v>16</v>
      </c>
      <c r="F2791" t="s">
        <v>88</v>
      </c>
      <c r="G2791" t="s">
        <v>88</v>
      </c>
      <c r="H2791" t="s">
        <v>18</v>
      </c>
      <c r="I2791" s="2">
        <v>43588</v>
      </c>
      <c r="J2791" t="s">
        <v>8022</v>
      </c>
      <c r="K2791" t="s">
        <v>8023</v>
      </c>
      <c r="L2791" t="s">
        <v>56</v>
      </c>
      <c r="M2791">
        <v>31223.143599999999</v>
      </c>
      <c r="N2791">
        <v>387</v>
      </c>
      <c r="O2791" t="s">
        <v>43</v>
      </c>
      <c r="P2791" t="s">
        <v>43</v>
      </c>
      <c r="Q2791" s="2">
        <v>43618</v>
      </c>
      <c r="R2791" t="s">
        <v>48</v>
      </c>
      <c r="S2791" t="s">
        <v>33</v>
      </c>
      <c r="T2791">
        <f>_xlfn.DAYS(Raw_data_US_healthcare[[#This Row],[Discharge Date]],Raw_data_US_healthcare[[#This Row],[Date of Admission]])</f>
        <v>30</v>
      </c>
    </row>
    <row r="2792" spans="1:20" x14ac:dyDescent="0.3">
      <c r="A2792" t="s">
        <v>26511</v>
      </c>
      <c r="B2792" t="s">
        <v>8024</v>
      </c>
      <c r="C2792">
        <v>40</v>
      </c>
      <c r="D2792" t="str">
        <f>IF(Raw_data_US_healthcare[[#This Row],[Age]]&lt;35,"Young",IF(Raw_data_US_healthcare[[#This Row],[Age]]&lt;60,"Middle","Senior"))</f>
        <v>Middle</v>
      </c>
      <c r="E2792" t="s">
        <v>16</v>
      </c>
      <c r="F2792" t="s">
        <v>62</v>
      </c>
      <c r="G2792" t="s">
        <v>62</v>
      </c>
      <c r="H2792" t="s">
        <v>36</v>
      </c>
      <c r="I2792" s="2">
        <v>43947</v>
      </c>
      <c r="J2792" t="s">
        <v>8025</v>
      </c>
      <c r="K2792" t="s">
        <v>8026</v>
      </c>
      <c r="L2792" t="s">
        <v>52</v>
      </c>
      <c r="M2792">
        <v>13123.5034</v>
      </c>
      <c r="N2792">
        <v>210</v>
      </c>
      <c r="O2792" t="s">
        <v>43</v>
      </c>
      <c r="P2792" t="s">
        <v>43</v>
      </c>
      <c r="Q2792" s="2">
        <v>43964</v>
      </c>
      <c r="R2792" t="s">
        <v>44</v>
      </c>
      <c r="S2792" t="s">
        <v>24</v>
      </c>
      <c r="T2792">
        <f>_xlfn.DAYS(Raw_data_US_healthcare[[#This Row],[Discharge Date]],Raw_data_US_healthcare[[#This Row],[Date of Admission]])</f>
        <v>17</v>
      </c>
    </row>
    <row r="2793" spans="1:20" x14ac:dyDescent="0.3">
      <c r="A2793" t="s">
        <v>26512</v>
      </c>
      <c r="B2793" t="s">
        <v>8027</v>
      </c>
      <c r="C2793">
        <v>75</v>
      </c>
      <c r="D2793" t="str">
        <f>IF(Raw_data_US_healthcare[[#This Row],[Age]]&lt;35,"Young",IF(Raw_data_US_healthcare[[#This Row],[Age]]&lt;60,"Middle","Senior"))</f>
        <v>Senior</v>
      </c>
      <c r="E2793" t="s">
        <v>26</v>
      </c>
      <c r="F2793" t="s">
        <v>62</v>
      </c>
      <c r="G2793" t="s">
        <v>62</v>
      </c>
      <c r="H2793" t="s">
        <v>26516</v>
      </c>
      <c r="I2793" s="2">
        <v>45211</v>
      </c>
      <c r="J2793" t="s">
        <v>8028</v>
      </c>
      <c r="K2793" t="s">
        <v>8029</v>
      </c>
      <c r="L2793" t="s">
        <v>56</v>
      </c>
      <c r="M2793">
        <v>8897.7824999999993</v>
      </c>
      <c r="N2793">
        <v>448</v>
      </c>
      <c r="O2793" t="s">
        <v>43</v>
      </c>
      <c r="P2793" t="s">
        <v>43</v>
      </c>
      <c r="Q2793" s="2">
        <v>45233</v>
      </c>
      <c r="R2793" t="s">
        <v>23</v>
      </c>
      <c r="S2793" t="s">
        <v>45</v>
      </c>
      <c r="T2793">
        <f>_xlfn.DAYS(Raw_data_US_healthcare[[#This Row],[Discharge Date]],Raw_data_US_healthcare[[#This Row],[Date of Admission]])</f>
        <v>22</v>
      </c>
    </row>
    <row r="2794" spans="1:20" x14ac:dyDescent="0.3">
      <c r="A2794" t="s">
        <v>26511</v>
      </c>
      <c r="B2794" t="s">
        <v>8030</v>
      </c>
      <c r="C2794">
        <v>83</v>
      </c>
      <c r="D2794" t="str">
        <f>IF(Raw_data_US_healthcare[[#This Row],[Age]]&lt;35,"Young",IF(Raw_data_US_healthcare[[#This Row],[Age]]&lt;60,"Middle","Senior"))</f>
        <v>Senior</v>
      </c>
      <c r="E2794" t="s">
        <v>16</v>
      </c>
      <c r="F2794" t="s">
        <v>17</v>
      </c>
      <c r="G2794" t="s">
        <v>17</v>
      </c>
      <c r="H2794" t="s">
        <v>28</v>
      </c>
      <c r="I2794" s="2">
        <v>44663</v>
      </c>
      <c r="J2794" t="s">
        <v>8031</v>
      </c>
      <c r="K2794" t="s">
        <v>8032</v>
      </c>
      <c r="L2794" t="s">
        <v>52</v>
      </c>
      <c r="M2794">
        <v>27060.973000000002</v>
      </c>
      <c r="N2794">
        <v>290</v>
      </c>
      <c r="O2794" t="s">
        <v>39</v>
      </c>
      <c r="P2794" t="s">
        <v>39</v>
      </c>
      <c r="Q2794" s="2">
        <v>44693</v>
      </c>
      <c r="R2794" t="s">
        <v>23</v>
      </c>
      <c r="S2794" t="s">
        <v>33</v>
      </c>
      <c r="T2794">
        <f>_xlfn.DAYS(Raw_data_US_healthcare[[#This Row],[Discharge Date]],Raw_data_US_healthcare[[#This Row],[Date of Admission]])</f>
        <v>30</v>
      </c>
    </row>
    <row r="2795" spans="1:20" x14ac:dyDescent="0.3">
      <c r="A2795" t="s">
        <v>26512</v>
      </c>
      <c r="B2795" t="s">
        <v>8033</v>
      </c>
      <c r="C2795">
        <v>35</v>
      </c>
      <c r="D2795" t="str">
        <f>IF(Raw_data_US_healthcare[[#This Row],[Age]]&lt;35,"Young",IF(Raw_data_US_healthcare[[#This Row],[Age]]&lt;60,"Middle","Senior"))</f>
        <v>Middle</v>
      </c>
      <c r="E2795" t="s">
        <v>26</v>
      </c>
      <c r="F2795" t="s">
        <v>49</v>
      </c>
      <c r="G2795" t="s">
        <v>49</v>
      </c>
      <c r="H2795" t="s">
        <v>28</v>
      </c>
      <c r="I2795" s="2">
        <v>44473</v>
      </c>
      <c r="J2795" t="s">
        <v>8034</v>
      </c>
      <c r="K2795" t="s">
        <v>656</v>
      </c>
      <c r="L2795" t="s">
        <v>52</v>
      </c>
      <c r="M2795">
        <v>23214.775600000001</v>
      </c>
      <c r="N2795">
        <v>269</v>
      </c>
      <c r="O2795" t="s">
        <v>43</v>
      </c>
      <c r="P2795" t="s">
        <v>43</v>
      </c>
      <c r="Q2795" s="2">
        <v>44484</v>
      </c>
      <c r="R2795" t="s">
        <v>44</v>
      </c>
      <c r="S2795" t="s">
        <v>33</v>
      </c>
      <c r="T2795">
        <f>_xlfn.DAYS(Raw_data_US_healthcare[[#This Row],[Discharge Date]],Raw_data_US_healthcare[[#This Row],[Date of Admission]])</f>
        <v>11</v>
      </c>
    </row>
    <row r="2796" spans="1:20" x14ac:dyDescent="0.3">
      <c r="A2796" t="s">
        <v>26512</v>
      </c>
      <c r="B2796" t="s">
        <v>8035</v>
      </c>
      <c r="C2796">
        <v>83</v>
      </c>
      <c r="D2796" t="str">
        <f>IF(Raw_data_US_healthcare[[#This Row],[Age]]&lt;35,"Young",IF(Raw_data_US_healthcare[[#This Row],[Age]]&lt;60,"Middle","Senior"))</f>
        <v>Senior</v>
      </c>
      <c r="E2796" t="s">
        <v>26</v>
      </c>
      <c r="F2796" t="s">
        <v>88</v>
      </c>
      <c r="G2796" t="s">
        <v>88</v>
      </c>
      <c r="H2796" t="s">
        <v>26514</v>
      </c>
      <c r="I2796" s="2">
        <v>43480</v>
      </c>
      <c r="J2796" t="s">
        <v>8036</v>
      </c>
      <c r="K2796" t="s">
        <v>8037</v>
      </c>
      <c r="L2796" t="s">
        <v>60</v>
      </c>
      <c r="M2796">
        <v>9095.4169999999995</v>
      </c>
      <c r="N2796">
        <v>431</v>
      </c>
      <c r="O2796" t="s">
        <v>22</v>
      </c>
      <c r="P2796" t="s">
        <v>22</v>
      </c>
      <c r="Q2796" s="2">
        <v>43488</v>
      </c>
      <c r="R2796" t="s">
        <v>23</v>
      </c>
      <c r="S2796" t="s">
        <v>45</v>
      </c>
      <c r="T2796">
        <f>_xlfn.DAYS(Raw_data_US_healthcare[[#This Row],[Discharge Date]],Raw_data_US_healthcare[[#This Row],[Date of Admission]])</f>
        <v>8</v>
      </c>
    </row>
    <row r="2797" spans="1:20" x14ac:dyDescent="0.3">
      <c r="A2797" t="s">
        <v>26512</v>
      </c>
      <c r="B2797" t="s">
        <v>8038</v>
      </c>
      <c r="C2797">
        <v>30</v>
      </c>
      <c r="D2797" t="str">
        <f>IF(Raw_data_US_healthcare[[#This Row],[Age]]&lt;35,"Young",IF(Raw_data_US_healthcare[[#This Row],[Age]]&lt;60,"Middle","Senior"))</f>
        <v>Young</v>
      </c>
      <c r="E2797" t="s">
        <v>26</v>
      </c>
      <c r="F2797" t="s">
        <v>17</v>
      </c>
      <c r="G2797" t="s">
        <v>17</v>
      </c>
      <c r="H2797" t="s">
        <v>18</v>
      </c>
      <c r="I2797" s="2">
        <v>43554</v>
      </c>
      <c r="J2797" t="s">
        <v>8039</v>
      </c>
      <c r="K2797" t="s">
        <v>8040</v>
      </c>
      <c r="L2797" t="s">
        <v>52</v>
      </c>
      <c r="M2797">
        <v>3604.1019999999999</v>
      </c>
      <c r="N2797">
        <v>183</v>
      </c>
      <c r="O2797" t="s">
        <v>39</v>
      </c>
      <c r="P2797" t="s">
        <v>39</v>
      </c>
      <c r="Q2797" s="2">
        <v>43570</v>
      </c>
      <c r="R2797" t="s">
        <v>48</v>
      </c>
      <c r="S2797" t="s">
        <v>45</v>
      </c>
      <c r="T2797">
        <f>_xlfn.DAYS(Raw_data_US_healthcare[[#This Row],[Discharge Date]],Raw_data_US_healthcare[[#This Row],[Date of Admission]])</f>
        <v>16</v>
      </c>
    </row>
    <row r="2798" spans="1:20" x14ac:dyDescent="0.3">
      <c r="A2798" t="s">
        <v>26511</v>
      </c>
      <c r="B2798" t="s">
        <v>8041</v>
      </c>
      <c r="C2798">
        <v>23</v>
      </c>
      <c r="D2798" t="str">
        <f>IF(Raw_data_US_healthcare[[#This Row],[Age]]&lt;35,"Young",IF(Raw_data_US_healthcare[[#This Row],[Age]]&lt;60,"Middle","Senior"))</f>
        <v>Young</v>
      </c>
      <c r="E2798" t="s">
        <v>16</v>
      </c>
      <c r="F2798" t="s">
        <v>228</v>
      </c>
      <c r="G2798" t="s">
        <v>228</v>
      </c>
      <c r="H2798" t="s">
        <v>28</v>
      </c>
      <c r="I2798" s="2">
        <v>43810</v>
      </c>
      <c r="J2798" t="s">
        <v>8042</v>
      </c>
      <c r="K2798" t="s">
        <v>8043</v>
      </c>
      <c r="L2798" t="s">
        <v>60</v>
      </c>
      <c r="M2798">
        <v>21950.1283</v>
      </c>
      <c r="N2798">
        <v>329</v>
      </c>
      <c r="O2798" t="s">
        <v>43</v>
      </c>
      <c r="P2798" t="s">
        <v>43</v>
      </c>
      <c r="Q2798" s="2">
        <v>43823</v>
      </c>
      <c r="R2798" t="s">
        <v>44</v>
      </c>
      <c r="S2798" t="s">
        <v>45</v>
      </c>
      <c r="T2798">
        <f>_xlfn.DAYS(Raw_data_US_healthcare[[#This Row],[Discharge Date]],Raw_data_US_healthcare[[#This Row],[Date of Admission]])</f>
        <v>13</v>
      </c>
    </row>
    <row r="2799" spans="1:20" x14ac:dyDescent="0.3">
      <c r="A2799" t="s">
        <v>26511</v>
      </c>
      <c r="B2799" t="s">
        <v>8044</v>
      </c>
      <c r="C2799">
        <v>82</v>
      </c>
      <c r="D2799" t="str">
        <f>IF(Raw_data_US_healthcare[[#This Row],[Age]]&lt;35,"Young",IF(Raw_data_US_healthcare[[#This Row],[Age]]&lt;60,"Middle","Senior"))</f>
        <v>Senior</v>
      </c>
      <c r="E2799" t="s">
        <v>16</v>
      </c>
      <c r="F2799" t="s">
        <v>113</v>
      </c>
      <c r="G2799" t="s">
        <v>113</v>
      </c>
      <c r="H2799" t="s">
        <v>18</v>
      </c>
      <c r="I2799" s="2">
        <v>45125</v>
      </c>
      <c r="J2799" t="s">
        <v>1206</v>
      </c>
      <c r="K2799" t="s">
        <v>8045</v>
      </c>
      <c r="L2799" t="s">
        <v>56</v>
      </c>
      <c r="M2799">
        <v>34179.467199999999</v>
      </c>
      <c r="N2799">
        <v>290</v>
      </c>
      <c r="O2799" t="s">
        <v>39</v>
      </c>
      <c r="P2799" t="s">
        <v>39</v>
      </c>
      <c r="Q2799" s="2">
        <v>45132</v>
      </c>
      <c r="R2799" t="s">
        <v>83</v>
      </c>
      <c r="S2799" t="s">
        <v>33</v>
      </c>
      <c r="T2799">
        <f>_xlfn.DAYS(Raw_data_US_healthcare[[#This Row],[Discharge Date]],Raw_data_US_healthcare[[#This Row],[Date of Admission]])</f>
        <v>7</v>
      </c>
    </row>
    <row r="2800" spans="1:20" x14ac:dyDescent="0.3">
      <c r="A2800" t="s">
        <v>26511</v>
      </c>
      <c r="B2800" t="s">
        <v>8046</v>
      </c>
      <c r="C2800">
        <v>85</v>
      </c>
      <c r="D2800" t="str">
        <f>IF(Raw_data_US_healthcare[[#This Row],[Age]]&lt;35,"Young",IF(Raw_data_US_healthcare[[#This Row],[Age]]&lt;60,"Middle","Senior"))</f>
        <v>Senior</v>
      </c>
      <c r="E2800" t="s">
        <v>16</v>
      </c>
      <c r="F2800" t="s">
        <v>62</v>
      </c>
      <c r="G2800" t="s">
        <v>62</v>
      </c>
      <c r="H2800" t="s">
        <v>18</v>
      </c>
      <c r="I2800" s="2">
        <v>43874</v>
      </c>
      <c r="J2800" t="s">
        <v>8047</v>
      </c>
      <c r="K2800" t="s">
        <v>8048</v>
      </c>
      <c r="L2800" t="s">
        <v>21</v>
      </c>
      <c r="M2800">
        <v>38218.606200000002</v>
      </c>
      <c r="N2800">
        <v>116</v>
      </c>
      <c r="O2800" t="s">
        <v>39</v>
      </c>
      <c r="P2800" t="s">
        <v>39</v>
      </c>
      <c r="Q2800" s="2">
        <v>43898</v>
      </c>
      <c r="R2800" t="s">
        <v>44</v>
      </c>
      <c r="S2800" t="s">
        <v>45</v>
      </c>
      <c r="T2800">
        <f>_xlfn.DAYS(Raw_data_US_healthcare[[#This Row],[Discharge Date]],Raw_data_US_healthcare[[#This Row],[Date of Admission]])</f>
        <v>24</v>
      </c>
    </row>
    <row r="2801" spans="1:20" x14ac:dyDescent="0.3">
      <c r="A2801" t="s">
        <v>26511</v>
      </c>
      <c r="B2801" t="s">
        <v>8049</v>
      </c>
      <c r="C2801">
        <v>29</v>
      </c>
      <c r="D2801" t="str">
        <f>IF(Raw_data_US_healthcare[[#This Row],[Age]]&lt;35,"Young",IF(Raw_data_US_healthcare[[#This Row],[Age]]&lt;60,"Middle","Senior"))</f>
        <v>Young</v>
      </c>
      <c r="E2801" t="s">
        <v>16</v>
      </c>
      <c r="F2801" t="s">
        <v>17</v>
      </c>
      <c r="G2801" t="s">
        <v>17</v>
      </c>
      <c r="H2801" t="s">
        <v>26516</v>
      </c>
      <c r="I2801" s="2">
        <v>44142</v>
      </c>
      <c r="J2801" t="s">
        <v>8050</v>
      </c>
      <c r="K2801" t="s">
        <v>2668</v>
      </c>
      <c r="L2801" t="s">
        <v>31</v>
      </c>
      <c r="M2801">
        <v>12466.534100000001</v>
      </c>
      <c r="N2801">
        <v>277</v>
      </c>
      <c r="O2801" t="s">
        <v>43</v>
      </c>
      <c r="P2801" t="s">
        <v>43</v>
      </c>
      <c r="Q2801" s="2">
        <v>44149</v>
      </c>
      <c r="R2801" t="s">
        <v>32</v>
      </c>
      <c r="S2801" t="s">
        <v>33</v>
      </c>
      <c r="T2801">
        <f>_xlfn.DAYS(Raw_data_US_healthcare[[#This Row],[Discharge Date]],Raw_data_US_healthcare[[#This Row],[Date of Admission]])</f>
        <v>7</v>
      </c>
    </row>
    <row r="2802" spans="1:20" x14ac:dyDescent="0.3">
      <c r="A2802" t="s">
        <v>26511</v>
      </c>
      <c r="B2802" t="s">
        <v>2132</v>
      </c>
      <c r="C2802">
        <v>64</v>
      </c>
      <c r="D2802" t="str">
        <f>IF(Raw_data_US_healthcare[[#This Row],[Age]]&lt;35,"Young",IF(Raw_data_US_healthcare[[#This Row],[Age]]&lt;60,"Middle","Senior"))</f>
        <v>Senior</v>
      </c>
      <c r="E2802" t="s">
        <v>16</v>
      </c>
      <c r="F2802" t="s">
        <v>49</v>
      </c>
      <c r="G2802" t="s">
        <v>49</v>
      </c>
      <c r="H2802" t="s">
        <v>28</v>
      </c>
      <c r="I2802" s="2">
        <v>44741</v>
      </c>
      <c r="J2802" t="s">
        <v>8051</v>
      </c>
      <c r="K2802" t="s">
        <v>8052</v>
      </c>
      <c r="L2802" t="s">
        <v>56</v>
      </c>
      <c r="M2802">
        <v>2973.8036999999999</v>
      </c>
      <c r="N2802">
        <v>313</v>
      </c>
      <c r="O2802" t="s">
        <v>43</v>
      </c>
      <c r="P2802" t="s">
        <v>43</v>
      </c>
      <c r="Q2802" s="2">
        <v>44770</v>
      </c>
      <c r="R2802" t="s">
        <v>23</v>
      </c>
      <c r="S2802" t="s">
        <v>45</v>
      </c>
      <c r="T2802">
        <f>_xlfn.DAYS(Raw_data_US_healthcare[[#This Row],[Discharge Date]],Raw_data_US_healthcare[[#This Row],[Date of Admission]])</f>
        <v>29</v>
      </c>
    </row>
    <row r="2803" spans="1:20" x14ac:dyDescent="0.3">
      <c r="A2803" t="s">
        <v>26512</v>
      </c>
      <c r="B2803" t="s">
        <v>8053</v>
      </c>
      <c r="C2803">
        <v>42</v>
      </c>
      <c r="D2803" t="str">
        <f>IF(Raw_data_US_healthcare[[#This Row],[Age]]&lt;35,"Young",IF(Raw_data_US_healthcare[[#This Row],[Age]]&lt;60,"Middle","Senior"))</f>
        <v>Middle</v>
      </c>
      <c r="E2803" t="s">
        <v>26</v>
      </c>
      <c r="F2803" t="s">
        <v>35</v>
      </c>
      <c r="G2803" t="s">
        <v>35</v>
      </c>
      <c r="H2803" t="s">
        <v>69</v>
      </c>
      <c r="I2803" s="2">
        <v>43692</v>
      </c>
      <c r="J2803" t="s">
        <v>4790</v>
      </c>
      <c r="K2803" t="s">
        <v>8054</v>
      </c>
      <c r="L2803" t="s">
        <v>21</v>
      </c>
      <c r="M2803">
        <v>3080.9904999999999</v>
      </c>
      <c r="N2803">
        <v>113</v>
      </c>
      <c r="O2803" t="s">
        <v>39</v>
      </c>
      <c r="P2803" t="s">
        <v>39</v>
      </c>
      <c r="Q2803" s="2">
        <v>43709</v>
      </c>
      <c r="R2803" t="s">
        <v>32</v>
      </c>
      <c r="S2803" t="s">
        <v>45</v>
      </c>
      <c r="T2803">
        <f>_xlfn.DAYS(Raw_data_US_healthcare[[#This Row],[Discharge Date]],Raw_data_US_healthcare[[#This Row],[Date of Admission]])</f>
        <v>17</v>
      </c>
    </row>
    <row r="2804" spans="1:20" x14ac:dyDescent="0.3">
      <c r="A2804" t="s">
        <v>26511</v>
      </c>
      <c r="B2804" t="s">
        <v>8055</v>
      </c>
      <c r="C2804">
        <v>32</v>
      </c>
      <c r="D2804" t="str">
        <f>IF(Raw_data_US_healthcare[[#This Row],[Age]]&lt;35,"Young",IF(Raw_data_US_healthcare[[#This Row],[Age]]&lt;60,"Middle","Senior"))</f>
        <v>Young</v>
      </c>
      <c r="E2804" t="s">
        <v>16</v>
      </c>
      <c r="F2804" t="s">
        <v>49</v>
      </c>
      <c r="G2804" t="s">
        <v>49</v>
      </c>
      <c r="H2804" t="s">
        <v>28</v>
      </c>
      <c r="I2804" s="2">
        <v>43671</v>
      </c>
      <c r="J2804" t="s">
        <v>8056</v>
      </c>
      <c r="K2804" t="s">
        <v>3510</v>
      </c>
      <c r="L2804" t="s">
        <v>31</v>
      </c>
      <c r="M2804">
        <v>1198.3698999999999</v>
      </c>
      <c r="N2804">
        <v>175</v>
      </c>
      <c r="O2804" t="s">
        <v>43</v>
      </c>
      <c r="P2804" t="s">
        <v>43</v>
      </c>
      <c r="Q2804" s="2">
        <v>43673</v>
      </c>
      <c r="R2804" t="s">
        <v>32</v>
      </c>
      <c r="S2804" t="s">
        <v>33</v>
      </c>
      <c r="T2804">
        <f>_xlfn.DAYS(Raw_data_US_healthcare[[#This Row],[Discharge Date]],Raw_data_US_healthcare[[#This Row],[Date of Admission]])</f>
        <v>2</v>
      </c>
    </row>
    <row r="2805" spans="1:20" x14ac:dyDescent="0.3">
      <c r="A2805" t="s">
        <v>26512</v>
      </c>
      <c r="B2805" t="s">
        <v>8057</v>
      </c>
      <c r="C2805">
        <v>60</v>
      </c>
      <c r="D2805" t="str">
        <f>IF(Raw_data_US_healthcare[[#This Row],[Age]]&lt;35,"Young",IF(Raw_data_US_healthcare[[#This Row],[Age]]&lt;60,"Middle","Senior"))</f>
        <v>Senior</v>
      </c>
      <c r="E2805" t="s">
        <v>26</v>
      </c>
      <c r="F2805" t="s">
        <v>35</v>
      </c>
      <c r="G2805" t="s">
        <v>35</v>
      </c>
      <c r="H2805" t="s">
        <v>26516</v>
      </c>
      <c r="I2805" s="2">
        <v>44878</v>
      </c>
      <c r="J2805" t="s">
        <v>8058</v>
      </c>
      <c r="K2805" t="s">
        <v>8059</v>
      </c>
      <c r="L2805" t="s">
        <v>60</v>
      </c>
      <c r="M2805">
        <v>27669.195400000001</v>
      </c>
      <c r="N2805">
        <v>325</v>
      </c>
      <c r="O2805" t="s">
        <v>22</v>
      </c>
      <c r="P2805" t="s">
        <v>22</v>
      </c>
      <c r="Q2805" s="2">
        <v>44896</v>
      </c>
      <c r="R2805" t="s">
        <v>83</v>
      </c>
      <c r="S2805" t="s">
        <v>45</v>
      </c>
      <c r="T2805">
        <f>_xlfn.DAYS(Raw_data_US_healthcare[[#This Row],[Discharge Date]],Raw_data_US_healthcare[[#This Row],[Date of Admission]])</f>
        <v>18</v>
      </c>
    </row>
    <row r="2806" spans="1:20" x14ac:dyDescent="0.3">
      <c r="A2806" t="s">
        <v>26511</v>
      </c>
      <c r="B2806" t="s">
        <v>8060</v>
      </c>
      <c r="C2806">
        <v>68</v>
      </c>
      <c r="D2806" t="str">
        <f>IF(Raw_data_US_healthcare[[#This Row],[Age]]&lt;35,"Young",IF(Raw_data_US_healthcare[[#This Row],[Age]]&lt;60,"Middle","Senior"))</f>
        <v>Senior</v>
      </c>
      <c r="E2806" t="s">
        <v>16</v>
      </c>
      <c r="F2806" t="s">
        <v>49</v>
      </c>
      <c r="G2806" t="s">
        <v>49</v>
      </c>
      <c r="H2806" t="s">
        <v>36</v>
      </c>
      <c r="I2806" s="2">
        <v>44216</v>
      </c>
      <c r="J2806" t="s">
        <v>8061</v>
      </c>
      <c r="K2806" t="s">
        <v>8062</v>
      </c>
      <c r="L2806" t="s">
        <v>31</v>
      </c>
      <c r="M2806">
        <v>14782.162899999999</v>
      </c>
      <c r="N2806">
        <v>258</v>
      </c>
      <c r="O2806" t="s">
        <v>43</v>
      </c>
      <c r="P2806" t="s">
        <v>43</v>
      </c>
      <c r="Q2806" s="2">
        <v>44232</v>
      </c>
      <c r="R2806" t="s">
        <v>44</v>
      </c>
      <c r="S2806" t="s">
        <v>24</v>
      </c>
      <c r="T2806">
        <f>_xlfn.DAYS(Raw_data_US_healthcare[[#This Row],[Discharge Date]],Raw_data_US_healthcare[[#This Row],[Date of Admission]])</f>
        <v>16</v>
      </c>
    </row>
    <row r="2807" spans="1:20" x14ac:dyDescent="0.3">
      <c r="A2807" t="s">
        <v>26512</v>
      </c>
      <c r="B2807" t="s">
        <v>8063</v>
      </c>
      <c r="C2807">
        <v>47</v>
      </c>
      <c r="D2807" t="str">
        <f>IF(Raw_data_US_healthcare[[#This Row],[Age]]&lt;35,"Young",IF(Raw_data_US_healthcare[[#This Row],[Age]]&lt;60,"Middle","Senior"))</f>
        <v>Middle</v>
      </c>
      <c r="E2807" t="s">
        <v>26</v>
      </c>
      <c r="F2807" t="s">
        <v>35</v>
      </c>
      <c r="G2807" t="s">
        <v>35</v>
      </c>
      <c r="H2807" t="s">
        <v>26514</v>
      </c>
      <c r="I2807" s="2">
        <v>44366</v>
      </c>
      <c r="J2807" t="s">
        <v>8064</v>
      </c>
      <c r="K2807" t="s">
        <v>8065</v>
      </c>
      <c r="L2807" t="s">
        <v>60</v>
      </c>
      <c r="M2807">
        <v>33051.124000000003</v>
      </c>
      <c r="N2807">
        <v>491</v>
      </c>
      <c r="O2807" t="s">
        <v>43</v>
      </c>
      <c r="P2807" t="s">
        <v>43</v>
      </c>
      <c r="Q2807" s="2">
        <v>44367</v>
      </c>
      <c r="R2807" t="s">
        <v>48</v>
      </c>
      <c r="S2807" t="s">
        <v>45</v>
      </c>
      <c r="T2807">
        <f>_xlfn.DAYS(Raw_data_US_healthcare[[#This Row],[Discharge Date]],Raw_data_US_healthcare[[#This Row],[Date of Admission]])</f>
        <v>1</v>
      </c>
    </row>
    <row r="2808" spans="1:20" x14ac:dyDescent="0.3">
      <c r="A2808" t="s">
        <v>26511</v>
      </c>
      <c r="B2808" t="s">
        <v>8066</v>
      </c>
      <c r="C2808">
        <v>48</v>
      </c>
      <c r="D2808" t="str">
        <f>IF(Raw_data_US_healthcare[[#This Row],[Age]]&lt;35,"Young",IF(Raw_data_US_healthcare[[#This Row],[Age]]&lt;60,"Middle","Senior"))</f>
        <v>Middle</v>
      </c>
      <c r="E2808" t="s">
        <v>16</v>
      </c>
      <c r="F2808" t="s">
        <v>35</v>
      </c>
      <c r="G2808" t="s">
        <v>35</v>
      </c>
      <c r="H2808" t="s">
        <v>36</v>
      </c>
      <c r="I2808" s="2">
        <v>44240</v>
      </c>
      <c r="J2808" t="s">
        <v>8067</v>
      </c>
      <c r="K2808" t="s">
        <v>8068</v>
      </c>
      <c r="L2808" t="s">
        <v>52</v>
      </c>
      <c r="M2808">
        <v>22297.602699999999</v>
      </c>
      <c r="N2808">
        <v>360</v>
      </c>
      <c r="O2808" t="s">
        <v>43</v>
      </c>
      <c r="P2808" t="s">
        <v>43</v>
      </c>
      <c r="Q2808" s="2">
        <v>44250</v>
      </c>
      <c r="R2808" t="s">
        <v>32</v>
      </c>
      <c r="S2808" t="s">
        <v>24</v>
      </c>
      <c r="T2808">
        <f>_xlfn.DAYS(Raw_data_US_healthcare[[#This Row],[Discharge Date]],Raw_data_US_healthcare[[#This Row],[Date of Admission]])</f>
        <v>10</v>
      </c>
    </row>
    <row r="2809" spans="1:20" x14ac:dyDescent="0.3">
      <c r="A2809" t="s">
        <v>26511</v>
      </c>
      <c r="B2809" t="s">
        <v>8069</v>
      </c>
      <c r="C2809">
        <v>46</v>
      </c>
      <c r="D2809" t="str">
        <f>IF(Raw_data_US_healthcare[[#This Row],[Age]]&lt;35,"Young",IF(Raw_data_US_healthcare[[#This Row],[Age]]&lt;60,"Middle","Senior"))</f>
        <v>Middle</v>
      </c>
      <c r="E2809" t="s">
        <v>16</v>
      </c>
      <c r="F2809" t="s">
        <v>27</v>
      </c>
      <c r="G2809" t="s">
        <v>27</v>
      </c>
      <c r="H2809" t="s">
        <v>18</v>
      </c>
      <c r="I2809" s="2">
        <v>44819</v>
      </c>
      <c r="J2809" t="s">
        <v>8070</v>
      </c>
      <c r="K2809" t="s">
        <v>8071</v>
      </c>
      <c r="L2809" t="s">
        <v>31</v>
      </c>
      <c r="M2809">
        <v>12775.9899</v>
      </c>
      <c r="N2809">
        <v>227</v>
      </c>
      <c r="O2809" t="s">
        <v>39</v>
      </c>
      <c r="P2809" t="s">
        <v>39</v>
      </c>
      <c r="Q2809" s="2">
        <v>44831</v>
      </c>
      <c r="R2809" t="s">
        <v>32</v>
      </c>
      <c r="S2809" t="s">
        <v>45</v>
      </c>
      <c r="T2809">
        <f>_xlfn.DAYS(Raw_data_US_healthcare[[#This Row],[Discharge Date]],Raw_data_US_healthcare[[#This Row],[Date of Admission]])</f>
        <v>12</v>
      </c>
    </row>
    <row r="2810" spans="1:20" x14ac:dyDescent="0.3">
      <c r="A2810" t="s">
        <v>26512</v>
      </c>
      <c r="B2810" t="s">
        <v>8072</v>
      </c>
      <c r="C2810">
        <v>74</v>
      </c>
      <c r="D2810" t="str">
        <f>IF(Raw_data_US_healthcare[[#This Row],[Age]]&lt;35,"Young",IF(Raw_data_US_healthcare[[#This Row],[Age]]&lt;60,"Middle","Senior"))</f>
        <v>Senior</v>
      </c>
      <c r="E2810" t="s">
        <v>26</v>
      </c>
      <c r="F2810" t="s">
        <v>62</v>
      </c>
      <c r="G2810" t="s">
        <v>62</v>
      </c>
      <c r="H2810" t="s">
        <v>26516</v>
      </c>
      <c r="I2810" s="2">
        <v>44068</v>
      </c>
      <c r="J2810" t="s">
        <v>8073</v>
      </c>
      <c r="K2810" t="s">
        <v>8074</v>
      </c>
      <c r="L2810" t="s">
        <v>56</v>
      </c>
      <c r="M2810">
        <v>17855.5458</v>
      </c>
      <c r="N2810">
        <v>307</v>
      </c>
      <c r="O2810" t="s">
        <v>39</v>
      </c>
      <c r="P2810" t="s">
        <v>39</v>
      </c>
      <c r="Q2810" s="2">
        <v>44088</v>
      </c>
      <c r="R2810" t="s">
        <v>48</v>
      </c>
      <c r="S2810" t="s">
        <v>45</v>
      </c>
      <c r="T2810">
        <f>_xlfn.DAYS(Raw_data_US_healthcare[[#This Row],[Discharge Date]],Raw_data_US_healthcare[[#This Row],[Date of Admission]])</f>
        <v>20</v>
      </c>
    </row>
    <row r="2811" spans="1:20" x14ac:dyDescent="0.3">
      <c r="A2811" t="s">
        <v>26512</v>
      </c>
      <c r="B2811" t="s">
        <v>8075</v>
      </c>
      <c r="C2811">
        <v>29</v>
      </c>
      <c r="D2811" t="str">
        <f>IF(Raw_data_US_healthcare[[#This Row],[Age]]&lt;35,"Young",IF(Raw_data_US_healthcare[[#This Row],[Age]]&lt;60,"Middle","Senior"))</f>
        <v>Young</v>
      </c>
      <c r="E2811" t="s">
        <v>26</v>
      </c>
      <c r="F2811" t="s">
        <v>17</v>
      </c>
      <c r="G2811" t="s">
        <v>17</v>
      </c>
      <c r="H2811" t="s">
        <v>28</v>
      </c>
      <c r="I2811" s="2">
        <v>43561</v>
      </c>
      <c r="J2811" t="s">
        <v>8076</v>
      </c>
      <c r="K2811" t="s">
        <v>8077</v>
      </c>
      <c r="L2811" t="s">
        <v>56</v>
      </c>
      <c r="M2811">
        <v>13231.4853</v>
      </c>
      <c r="N2811">
        <v>317</v>
      </c>
      <c r="O2811" t="s">
        <v>43</v>
      </c>
      <c r="P2811" t="s">
        <v>43</v>
      </c>
      <c r="Q2811" s="2">
        <v>43574</v>
      </c>
      <c r="R2811" t="s">
        <v>44</v>
      </c>
      <c r="S2811" t="s">
        <v>24</v>
      </c>
      <c r="T2811">
        <f>_xlfn.DAYS(Raw_data_US_healthcare[[#This Row],[Discharge Date]],Raw_data_US_healthcare[[#This Row],[Date of Admission]])</f>
        <v>13</v>
      </c>
    </row>
    <row r="2812" spans="1:20" x14ac:dyDescent="0.3">
      <c r="A2812" t="s">
        <v>26511</v>
      </c>
      <c r="B2812" t="s">
        <v>8078</v>
      </c>
      <c r="C2812">
        <v>29</v>
      </c>
      <c r="D2812" t="str">
        <f>IF(Raw_data_US_healthcare[[#This Row],[Age]]&lt;35,"Young",IF(Raw_data_US_healthcare[[#This Row],[Age]]&lt;60,"Middle","Senior"))</f>
        <v>Young</v>
      </c>
      <c r="E2812" t="s">
        <v>16</v>
      </c>
      <c r="F2812" t="s">
        <v>62</v>
      </c>
      <c r="G2812" t="s">
        <v>62</v>
      </c>
      <c r="H2812" t="s">
        <v>28</v>
      </c>
      <c r="I2812" s="2">
        <v>43768</v>
      </c>
      <c r="J2812" t="s">
        <v>8079</v>
      </c>
      <c r="K2812" t="s">
        <v>8080</v>
      </c>
      <c r="L2812" t="s">
        <v>60</v>
      </c>
      <c r="M2812">
        <v>8480.5278999999991</v>
      </c>
      <c r="N2812">
        <v>335</v>
      </c>
      <c r="O2812" t="s">
        <v>43</v>
      </c>
      <c r="P2812" t="s">
        <v>43</v>
      </c>
      <c r="Q2812" s="2">
        <v>43787</v>
      </c>
      <c r="R2812" t="s">
        <v>83</v>
      </c>
      <c r="S2812" t="s">
        <v>33</v>
      </c>
      <c r="T2812">
        <f>_xlfn.DAYS(Raw_data_US_healthcare[[#This Row],[Discharge Date]],Raw_data_US_healthcare[[#This Row],[Date of Admission]])</f>
        <v>19</v>
      </c>
    </row>
    <row r="2813" spans="1:20" x14ac:dyDescent="0.3">
      <c r="A2813" t="s">
        <v>26511</v>
      </c>
      <c r="B2813" t="s">
        <v>8081</v>
      </c>
      <c r="C2813">
        <v>24</v>
      </c>
      <c r="D2813" t="str">
        <f>IF(Raw_data_US_healthcare[[#This Row],[Age]]&lt;35,"Young",IF(Raw_data_US_healthcare[[#This Row],[Age]]&lt;60,"Middle","Senior"))</f>
        <v>Young</v>
      </c>
      <c r="E2813" t="s">
        <v>16</v>
      </c>
      <c r="F2813" t="s">
        <v>27</v>
      </c>
      <c r="G2813" t="s">
        <v>27</v>
      </c>
      <c r="H2813" t="s">
        <v>28</v>
      </c>
      <c r="I2813" s="2">
        <v>43601</v>
      </c>
      <c r="J2813" t="s">
        <v>8082</v>
      </c>
      <c r="K2813" t="s">
        <v>8083</v>
      </c>
      <c r="L2813" t="s">
        <v>31</v>
      </c>
      <c r="M2813">
        <v>2584.797</v>
      </c>
      <c r="N2813">
        <v>445</v>
      </c>
      <c r="O2813" t="s">
        <v>39</v>
      </c>
      <c r="P2813" t="s">
        <v>39</v>
      </c>
      <c r="Q2813" s="2">
        <v>43613</v>
      </c>
      <c r="R2813" t="s">
        <v>32</v>
      </c>
      <c r="S2813" t="s">
        <v>45</v>
      </c>
      <c r="T2813">
        <f>_xlfn.DAYS(Raw_data_US_healthcare[[#This Row],[Discharge Date]],Raw_data_US_healthcare[[#This Row],[Date of Admission]])</f>
        <v>12</v>
      </c>
    </row>
    <row r="2814" spans="1:20" x14ac:dyDescent="0.3">
      <c r="A2814" t="s">
        <v>26512</v>
      </c>
      <c r="B2814" t="s">
        <v>8084</v>
      </c>
      <c r="C2814">
        <v>68</v>
      </c>
      <c r="D2814" t="str">
        <f>IF(Raw_data_US_healthcare[[#This Row],[Age]]&lt;35,"Young",IF(Raw_data_US_healthcare[[#This Row],[Age]]&lt;60,"Middle","Senior"))</f>
        <v>Senior</v>
      </c>
      <c r="E2814" t="s">
        <v>26</v>
      </c>
      <c r="F2814" t="s">
        <v>228</v>
      </c>
      <c r="G2814" t="s">
        <v>228</v>
      </c>
      <c r="H2814" t="s">
        <v>26516</v>
      </c>
      <c r="I2814" s="2">
        <v>45012</v>
      </c>
      <c r="J2814" t="s">
        <v>8085</v>
      </c>
      <c r="K2814" t="s">
        <v>8086</v>
      </c>
      <c r="L2814" t="s">
        <v>31</v>
      </c>
      <c r="M2814">
        <v>11232.9704</v>
      </c>
      <c r="N2814">
        <v>374</v>
      </c>
      <c r="O2814" t="s">
        <v>43</v>
      </c>
      <c r="P2814" t="s">
        <v>43</v>
      </c>
      <c r="Q2814" s="2">
        <v>45033</v>
      </c>
      <c r="R2814" t="s">
        <v>48</v>
      </c>
      <c r="S2814" t="s">
        <v>45</v>
      </c>
      <c r="T2814">
        <f>_xlfn.DAYS(Raw_data_US_healthcare[[#This Row],[Discharge Date]],Raw_data_US_healthcare[[#This Row],[Date of Admission]])</f>
        <v>21</v>
      </c>
    </row>
    <row r="2815" spans="1:20" x14ac:dyDescent="0.3">
      <c r="A2815" t="s">
        <v>26511</v>
      </c>
      <c r="B2815" t="s">
        <v>8087</v>
      </c>
      <c r="C2815">
        <v>47</v>
      </c>
      <c r="D2815" t="str">
        <f>IF(Raw_data_US_healthcare[[#This Row],[Age]]&lt;35,"Young",IF(Raw_data_US_healthcare[[#This Row],[Age]]&lt;60,"Middle","Senior"))</f>
        <v>Middle</v>
      </c>
      <c r="E2815" t="s">
        <v>16</v>
      </c>
      <c r="F2815" t="s">
        <v>49</v>
      </c>
      <c r="G2815" t="s">
        <v>49</v>
      </c>
      <c r="H2815" t="s">
        <v>69</v>
      </c>
      <c r="I2815" s="2">
        <v>44780</v>
      </c>
      <c r="J2815" t="s">
        <v>8088</v>
      </c>
      <c r="K2815" t="s">
        <v>5214</v>
      </c>
      <c r="L2815" t="s">
        <v>31</v>
      </c>
      <c r="M2815">
        <v>5895.2750999999998</v>
      </c>
      <c r="N2815">
        <v>231</v>
      </c>
      <c r="O2815" t="s">
        <v>43</v>
      </c>
      <c r="P2815" t="s">
        <v>43</v>
      </c>
      <c r="Q2815" s="2">
        <v>44806</v>
      </c>
      <c r="R2815" t="s">
        <v>23</v>
      </c>
      <c r="S2815" t="s">
        <v>24</v>
      </c>
      <c r="T2815">
        <f>_xlfn.DAYS(Raw_data_US_healthcare[[#This Row],[Discharge Date]],Raw_data_US_healthcare[[#This Row],[Date of Admission]])</f>
        <v>26</v>
      </c>
    </row>
    <row r="2816" spans="1:20" x14ac:dyDescent="0.3">
      <c r="A2816" t="s">
        <v>26512</v>
      </c>
      <c r="B2816" t="s">
        <v>7663</v>
      </c>
      <c r="C2816">
        <v>73</v>
      </c>
      <c r="D2816" t="str">
        <f>IF(Raw_data_US_healthcare[[#This Row],[Age]]&lt;35,"Young",IF(Raw_data_US_healthcare[[#This Row],[Age]]&lt;60,"Middle","Senior"))</f>
        <v>Senior</v>
      </c>
      <c r="E2816" t="s">
        <v>26</v>
      </c>
      <c r="F2816" t="s">
        <v>17</v>
      </c>
      <c r="G2816" t="s">
        <v>17</v>
      </c>
      <c r="H2816" t="s">
        <v>26516</v>
      </c>
      <c r="I2816" s="2">
        <v>44182</v>
      </c>
      <c r="J2816" t="s">
        <v>6143</v>
      </c>
      <c r="K2816" t="s">
        <v>8089</v>
      </c>
      <c r="L2816" t="s">
        <v>56</v>
      </c>
      <c r="M2816">
        <v>31321.564200000001</v>
      </c>
      <c r="N2816">
        <v>491</v>
      </c>
      <c r="O2816" t="s">
        <v>22</v>
      </c>
      <c r="P2816" t="s">
        <v>22</v>
      </c>
      <c r="Q2816" s="2">
        <v>44195</v>
      </c>
      <c r="R2816" t="s">
        <v>23</v>
      </c>
      <c r="S2816" t="s">
        <v>33</v>
      </c>
      <c r="T2816">
        <f>_xlfn.DAYS(Raw_data_US_healthcare[[#This Row],[Discharge Date]],Raw_data_US_healthcare[[#This Row],[Date of Admission]])</f>
        <v>13</v>
      </c>
    </row>
    <row r="2817" spans="1:20" x14ac:dyDescent="0.3">
      <c r="A2817" t="s">
        <v>26511</v>
      </c>
      <c r="B2817" t="s">
        <v>8090</v>
      </c>
      <c r="C2817">
        <v>43</v>
      </c>
      <c r="D2817" t="str">
        <f>IF(Raw_data_US_healthcare[[#This Row],[Age]]&lt;35,"Young",IF(Raw_data_US_healthcare[[#This Row],[Age]]&lt;60,"Middle","Senior"))</f>
        <v>Middle</v>
      </c>
      <c r="E2817" t="s">
        <v>16</v>
      </c>
      <c r="F2817" t="s">
        <v>35</v>
      </c>
      <c r="G2817" t="s">
        <v>35</v>
      </c>
      <c r="H2817" t="s">
        <v>26516</v>
      </c>
      <c r="I2817" s="2">
        <v>43605</v>
      </c>
      <c r="J2817" t="s">
        <v>8091</v>
      </c>
      <c r="K2817" t="s">
        <v>8092</v>
      </c>
      <c r="L2817" t="s">
        <v>21</v>
      </c>
      <c r="M2817">
        <v>4489.0995999999996</v>
      </c>
      <c r="N2817">
        <v>110</v>
      </c>
      <c r="O2817" t="s">
        <v>43</v>
      </c>
      <c r="P2817" t="s">
        <v>43</v>
      </c>
      <c r="Q2817" s="2">
        <v>43614</v>
      </c>
      <c r="R2817" t="s">
        <v>44</v>
      </c>
      <c r="S2817" t="s">
        <v>45</v>
      </c>
      <c r="T2817">
        <f>_xlfn.DAYS(Raw_data_US_healthcare[[#This Row],[Discharge Date]],Raw_data_US_healthcare[[#This Row],[Date of Admission]])</f>
        <v>9</v>
      </c>
    </row>
    <row r="2818" spans="1:20" x14ac:dyDescent="0.3">
      <c r="A2818" t="s">
        <v>26512</v>
      </c>
      <c r="B2818" t="s">
        <v>3923</v>
      </c>
      <c r="C2818">
        <v>55</v>
      </c>
      <c r="D2818" t="str">
        <f>IF(Raw_data_US_healthcare[[#This Row],[Age]]&lt;35,"Young",IF(Raw_data_US_healthcare[[#This Row],[Age]]&lt;60,"Middle","Senior"))</f>
        <v>Middle</v>
      </c>
      <c r="E2818" t="s">
        <v>26</v>
      </c>
      <c r="F2818" t="s">
        <v>35</v>
      </c>
      <c r="G2818" t="s">
        <v>35</v>
      </c>
      <c r="H2818" t="s">
        <v>28</v>
      </c>
      <c r="I2818" s="2">
        <v>43906</v>
      </c>
      <c r="J2818" t="s">
        <v>8093</v>
      </c>
      <c r="K2818" t="s">
        <v>8094</v>
      </c>
      <c r="L2818" t="s">
        <v>52</v>
      </c>
      <c r="M2818">
        <v>6159.5410000000002</v>
      </c>
      <c r="N2818">
        <v>141</v>
      </c>
      <c r="O2818" t="s">
        <v>39</v>
      </c>
      <c r="P2818" t="s">
        <v>39</v>
      </c>
      <c r="Q2818" s="2">
        <v>43907</v>
      </c>
      <c r="R2818" t="s">
        <v>48</v>
      </c>
      <c r="S2818" t="s">
        <v>33</v>
      </c>
      <c r="T2818">
        <f>_xlfn.DAYS(Raw_data_US_healthcare[[#This Row],[Discharge Date]],Raw_data_US_healthcare[[#This Row],[Date of Admission]])</f>
        <v>1</v>
      </c>
    </row>
    <row r="2819" spans="1:20" x14ac:dyDescent="0.3">
      <c r="A2819" t="s">
        <v>26511</v>
      </c>
      <c r="B2819" t="s">
        <v>8095</v>
      </c>
      <c r="C2819">
        <v>48</v>
      </c>
      <c r="D2819" t="str">
        <f>IF(Raw_data_US_healthcare[[#This Row],[Age]]&lt;35,"Young",IF(Raw_data_US_healthcare[[#This Row],[Age]]&lt;60,"Middle","Senior"))</f>
        <v>Middle</v>
      </c>
      <c r="E2819" t="s">
        <v>16</v>
      </c>
      <c r="F2819" t="s">
        <v>49</v>
      </c>
      <c r="G2819" t="s">
        <v>49</v>
      </c>
      <c r="H2819" t="s">
        <v>26514</v>
      </c>
      <c r="I2819" s="2">
        <v>43872</v>
      </c>
      <c r="J2819" t="s">
        <v>4235</v>
      </c>
      <c r="K2819" t="s">
        <v>8096</v>
      </c>
      <c r="L2819" t="s">
        <v>31</v>
      </c>
      <c r="M2819">
        <v>33859.927600000003</v>
      </c>
      <c r="N2819">
        <v>155</v>
      </c>
      <c r="O2819" t="s">
        <v>39</v>
      </c>
      <c r="P2819" t="s">
        <v>39</v>
      </c>
      <c r="Q2819" s="2">
        <v>43875</v>
      </c>
      <c r="R2819" t="s">
        <v>32</v>
      </c>
      <c r="S2819" t="s">
        <v>24</v>
      </c>
      <c r="T2819">
        <f>_xlfn.DAYS(Raw_data_US_healthcare[[#This Row],[Discharge Date]],Raw_data_US_healthcare[[#This Row],[Date of Admission]])</f>
        <v>3</v>
      </c>
    </row>
    <row r="2820" spans="1:20" x14ac:dyDescent="0.3">
      <c r="A2820" t="s">
        <v>26511</v>
      </c>
      <c r="B2820" t="s">
        <v>8097</v>
      </c>
      <c r="C2820">
        <v>28</v>
      </c>
      <c r="D2820" t="str">
        <f>IF(Raw_data_US_healthcare[[#This Row],[Age]]&lt;35,"Young",IF(Raw_data_US_healthcare[[#This Row],[Age]]&lt;60,"Middle","Senior"))</f>
        <v>Young</v>
      </c>
      <c r="E2820" t="s">
        <v>16</v>
      </c>
      <c r="F2820" t="s">
        <v>35</v>
      </c>
      <c r="G2820" t="s">
        <v>35</v>
      </c>
      <c r="H2820" t="s">
        <v>18</v>
      </c>
      <c r="I2820" s="2">
        <v>45039</v>
      </c>
      <c r="J2820" t="s">
        <v>8098</v>
      </c>
      <c r="K2820" t="s">
        <v>8099</v>
      </c>
      <c r="L2820" t="s">
        <v>60</v>
      </c>
      <c r="M2820">
        <v>35299.530899999998</v>
      </c>
      <c r="N2820">
        <v>127</v>
      </c>
      <c r="O2820" t="s">
        <v>43</v>
      </c>
      <c r="P2820" t="s">
        <v>43</v>
      </c>
      <c r="Q2820" s="2">
        <v>45064</v>
      </c>
      <c r="R2820" t="s">
        <v>32</v>
      </c>
      <c r="S2820" t="s">
        <v>45</v>
      </c>
      <c r="T2820">
        <f>_xlfn.DAYS(Raw_data_US_healthcare[[#This Row],[Discharge Date]],Raw_data_US_healthcare[[#This Row],[Date of Admission]])</f>
        <v>25</v>
      </c>
    </row>
    <row r="2821" spans="1:20" x14ac:dyDescent="0.3">
      <c r="A2821" t="s">
        <v>26512</v>
      </c>
      <c r="B2821" t="s">
        <v>8100</v>
      </c>
      <c r="C2821">
        <v>28</v>
      </c>
      <c r="D2821" t="str">
        <f>IF(Raw_data_US_healthcare[[#This Row],[Age]]&lt;35,"Young",IF(Raw_data_US_healthcare[[#This Row],[Age]]&lt;60,"Middle","Senior"))</f>
        <v>Young</v>
      </c>
      <c r="E2821" t="s">
        <v>26</v>
      </c>
      <c r="F2821" t="s">
        <v>49</v>
      </c>
      <c r="G2821" t="s">
        <v>49</v>
      </c>
      <c r="H2821" t="s">
        <v>69</v>
      </c>
      <c r="I2821" s="2">
        <v>44053</v>
      </c>
      <c r="J2821" t="s">
        <v>8101</v>
      </c>
      <c r="K2821" t="s">
        <v>8102</v>
      </c>
      <c r="L2821" t="s">
        <v>31</v>
      </c>
      <c r="M2821">
        <v>4047.2076999999999</v>
      </c>
      <c r="N2821">
        <v>217</v>
      </c>
      <c r="O2821" t="s">
        <v>22</v>
      </c>
      <c r="P2821" t="s">
        <v>22</v>
      </c>
      <c r="Q2821" s="2">
        <v>44056</v>
      </c>
      <c r="R2821" t="s">
        <v>44</v>
      </c>
      <c r="S2821" t="s">
        <v>24</v>
      </c>
      <c r="T2821">
        <f>_xlfn.DAYS(Raw_data_US_healthcare[[#This Row],[Discharge Date]],Raw_data_US_healthcare[[#This Row],[Date of Admission]])</f>
        <v>3</v>
      </c>
    </row>
    <row r="2822" spans="1:20" x14ac:dyDescent="0.3">
      <c r="A2822" t="s">
        <v>26512</v>
      </c>
      <c r="B2822" t="s">
        <v>4675</v>
      </c>
      <c r="C2822">
        <v>38</v>
      </c>
      <c r="D2822" t="str">
        <f>IF(Raw_data_US_healthcare[[#This Row],[Age]]&lt;35,"Young",IF(Raw_data_US_healthcare[[#This Row],[Age]]&lt;60,"Middle","Senior"))</f>
        <v>Middle</v>
      </c>
      <c r="E2822" t="s">
        <v>26</v>
      </c>
      <c r="F2822" t="s">
        <v>35</v>
      </c>
      <c r="G2822" t="s">
        <v>35</v>
      </c>
      <c r="H2822" t="s">
        <v>18</v>
      </c>
      <c r="I2822" s="2">
        <v>44542</v>
      </c>
      <c r="J2822" t="s">
        <v>8103</v>
      </c>
      <c r="K2822" t="s">
        <v>8104</v>
      </c>
      <c r="L2822" t="s">
        <v>52</v>
      </c>
      <c r="M2822">
        <v>17131.743600000002</v>
      </c>
      <c r="N2822">
        <v>322</v>
      </c>
      <c r="O2822" t="s">
        <v>39</v>
      </c>
      <c r="P2822" t="s">
        <v>39</v>
      </c>
      <c r="Q2822" s="2">
        <v>44558</v>
      </c>
      <c r="R2822" t="s">
        <v>48</v>
      </c>
      <c r="S2822" t="s">
        <v>45</v>
      </c>
      <c r="T2822">
        <f>_xlfn.DAYS(Raw_data_US_healthcare[[#This Row],[Discharge Date]],Raw_data_US_healthcare[[#This Row],[Date of Admission]])</f>
        <v>16</v>
      </c>
    </row>
    <row r="2823" spans="1:20" x14ac:dyDescent="0.3">
      <c r="A2823" t="s">
        <v>26511</v>
      </c>
      <c r="B2823" t="s">
        <v>26544</v>
      </c>
      <c r="C2823">
        <v>70</v>
      </c>
      <c r="D2823" t="str">
        <f>IF(Raw_data_US_healthcare[[#This Row],[Age]]&lt;35,"Young",IF(Raw_data_US_healthcare[[#This Row],[Age]]&lt;60,"Middle","Senior"))</f>
        <v>Senior</v>
      </c>
      <c r="E2823" t="s">
        <v>16</v>
      </c>
      <c r="F2823" t="s">
        <v>88</v>
      </c>
      <c r="G2823" t="s">
        <v>88</v>
      </c>
      <c r="H2823" t="s">
        <v>28</v>
      </c>
      <c r="I2823" s="2">
        <v>44699</v>
      </c>
      <c r="J2823" t="s">
        <v>8105</v>
      </c>
      <c r="K2823" t="s">
        <v>8106</v>
      </c>
      <c r="L2823" t="s">
        <v>52</v>
      </c>
      <c r="M2823">
        <v>43030.8024</v>
      </c>
      <c r="N2823">
        <v>417</v>
      </c>
      <c r="O2823" t="s">
        <v>43</v>
      </c>
      <c r="P2823" t="s">
        <v>43</v>
      </c>
      <c r="Q2823" s="2">
        <v>44716</v>
      </c>
      <c r="R2823" t="s">
        <v>83</v>
      </c>
      <c r="S2823" t="s">
        <v>24</v>
      </c>
      <c r="T2823">
        <f>_xlfn.DAYS(Raw_data_US_healthcare[[#This Row],[Discharge Date]],Raw_data_US_healthcare[[#This Row],[Date of Admission]])</f>
        <v>17</v>
      </c>
    </row>
    <row r="2824" spans="1:20" x14ac:dyDescent="0.3">
      <c r="A2824" t="s">
        <v>26511</v>
      </c>
      <c r="B2824" t="s">
        <v>8107</v>
      </c>
      <c r="C2824">
        <v>59</v>
      </c>
      <c r="D2824" t="str">
        <f>IF(Raw_data_US_healthcare[[#This Row],[Age]]&lt;35,"Young",IF(Raw_data_US_healthcare[[#This Row],[Age]]&lt;60,"Middle","Senior"))</f>
        <v>Middle</v>
      </c>
      <c r="E2824" t="s">
        <v>16</v>
      </c>
      <c r="F2824" t="s">
        <v>88</v>
      </c>
      <c r="G2824" t="s">
        <v>88</v>
      </c>
      <c r="H2824" t="s">
        <v>26516</v>
      </c>
      <c r="I2824" s="2">
        <v>44022</v>
      </c>
      <c r="J2824" t="s">
        <v>8108</v>
      </c>
      <c r="K2824" t="s">
        <v>8109</v>
      </c>
      <c r="L2824" t="s">
        <v>60</v>
      </c>
      <c r="M2824">
        <v>25216.3586</v>
      </c>
      <c r="N2824">
        <v>434</v>
      </c>
      <c r="O2824" t="s">
        <v>39</v>
      </c>
      <c r="P2824" t="s">
        <v>39</v>
      </c>
      <c r="Q2824" s="2">
        <v>44036</v>
      </c>
      <c r="R2824" t="s">
        <v>23</v>
      </c>
      <c r="S2824" t="s">
        <v>33</v>
      </c>
      <c r="T2824">
        <f>_xlfn.DAYS(Raw_data_US_healthcare[[#This Row],[Discharge Date]],Raw_data_US_healthcare[[#This Row],[Date of Admission]])</f>
        <v>14</v>
      </c>
    </row>
    <row r="2825" spans="1:20" x14ac:dyDescent="0.3">
      <c r="A2825" t="s">
        <v>26511</v>
      </c>
      <c r="B2825" t="s">
        <v>8110</v>
      </c>
      <c r="C2825">
        <v>71</v>
      </c>
      <c r="D2825" t="str">
        <f>IF(Raw_data_US_healthcare[[#This Row],[Age]]&lt;35,"Young",IF(Raw_data_US_healthcare[[#This Row],[Age]]&lt;60,"Middle","Senior"))</f>
        <v>Senior</v>
      </c>
      <c r="E2825" t="s">
        <v>16</v>
      </c>
      <c r="F2825" t="s">
        <v>62</v>
      </c>
      <c r="G2825" t="s">
        <v>62</v>
      </c>
      <c r="H2825" t="s">
        <v>28</v>
      </c>
      <c r="I2825" s="2">
        <v>44287</v>
      </c>
      <c r="J2825" t="s">
        <v>8111</v>
      </c>
      <c r="K2825" t="s">
        <v>8112</v>
      </c>
      <c r="L2825" t="s">
        <v>21</v>
      </c>
      <c r="M2825">
        <v>10809.542100000001</v>
      </c>
      <c r="N2825">
        <v>479</v>
      </c>
      <c r="O2825" t="s">
        <v>43</v>
      </c>
      <c r="P2825" t="s">
        <v>43</v>
      </c>
      <c r="Q2825" s="2">
        <v>44291</v>
      </c>
      <c r="R2825" t="s">
        <v>83</v>
      </c>
      <c r="S2825" t="s">
        <v>45</v>
      </c>
      <c r="T2825">
        <f>_xlfn.DAYS(Raw_data_US_healthcare[[#This Row],[Discharge Date]],Raw_data_US_healthcare[[#This Row],[Date of Admission]])</f>
        <v>4</v>
      </c>
    </row>
    <row r="2826" spans="1:20" x14ac:dyDescent="0.3">
      <c r="A2826" t="s">
        <v>26511</v>
      </c>
      <c r="B2826" t="s">
        <v>8113</v>
      </c>
      <c r="C2826">
        <v>32</v>
      </c>
      <c r="D2826" t="str">
        <f>IF(Raw_data_US_healthcare[[#This Row],[Age]]&lt;35,"Young",IF(Raw_data_US_healthcare[[#This Row],[Age]]&lt;60,"Middle","Senior"))</f>
        <v>Young</v>
      </c>
      <c r="E2826" t="s">
        <v>16</v>
      </c>
      <c r="F2826" t="s">
        <v>49</v>
      </c>
      <c r="G2826" t="s">
        <v>49</v>
      </c>
      <c r="H2826" t="s">
        <v>69</v>
      </c>
      <c r="I2826" s="2">
        <v>44810</v>
      </c>
      <c r="J2826" t="s">
        <v>8114</v>
      </c>
      <c r="K2826" t="s">
        <v>8115</v>
      </c>
      <c r="L2826" t="s">
        <v>56</v>
      </c>
      <c r="M2826">
        <v>20466.240099999999</v>
      </c>
      <c r="N2826">
        <v>361</v>
      </c>
      <c r="O2826" t="s">
        <v>22</v>
      </c>
      <c r="P2826" t="s">
        <v>22</v>
      </c>
      <c r="Q2826" s="2">
        <v>44830</v>
      </c>
      <c r="R2826" t="s">
        <v>48</v>
      </c>
      <c r="S2826" t="s">
        <v>33</v>
      </c>
      <c r="T2826">
        <f>_xlfn.DAYS(Raw_data_US_healthcare[[#This Row],[Discharge Date]],Raw_data_US_healthcare[[#This Row],[Date of Admission]])</f>
        <v>20</v>
      </c>
    </row>
    <row r="2827" spans="1:20" x14ac:dyDescent="0.3">
      <c r="A2827" t="s">
        <v>26511</v>
      </c>
      <c r="B2827" t="s">
        <v>8116</v>
      </c>
      <c r="C2827">
        <v>75</v>
      </c>
      <c r="D2827" t="str">
        <f>IF(Raw_data_US_healthcare[[#This Row],[Age]]&lt;35,"Young",IF(Raw_data_US_healthcare[[#This Row],[Age]]&lt;60,"Middle","Senior"))</f>
        <v>Senior</v>
      </c>
      <c r="E2827" t="s">
        <v>16</v>
      </c>
      <c r="F2827" t="s">
        <v>62</v>
      </c>
      <c r="G2827" t="s">
        <v>62</v>
      </c>
      <c r="H2827" t="s">
        <v>26514</v>
      </c>
      <c r="I2827" s="2">
        <v>44393</v>
      </c>
      <c r="J2827" t="s">
        <v>8117</v>
      </c>
      <c r="K2827" t="s">
        <v>8118</v>
      </c>
      <c r="L2827" t="s">
        <v>60</v>
      </c>
      <c r="M2827">
        <v>6255.8921</v>
      </c>
      <c r="N2827">
        <v>487</v>
      </c>
      <c r="O2827" t="s">
        <v>22</v>
      </c>
      <c r="P2827" t="s">
        <v>22</v>
      </c>
      <c r="Q2827" s="2">
        <v>44396</v>
      </c>
      <c r="R2827" t="s">
        <v>44</v>
      </c>
      <c r="S2827" t="s">
        <v>33</v>
      </c>
      <c r="T2827">
        <f>_xlfn.DAYS(Raw_data_US_healthcare[[#This Row],[Discharge Date]],Raw_data_US_healthcare[[#This Row],[Date of Admission]])</f>
        <v>3</v>
      </c>
    </row>
    <row r="2828" spans="1:20" x14ac:dyDescent="0.3">
      <c r="A2828" t="s">
        <v>26512</v>
      </c>
      <c r="B2828" t="s">
        <v>8119</v>
      </c>
      <c r="C2828">
        <v>22</v>
      </c>
      <c r="D2828" t="str">
        <f>IF(Raw_data_US_healthcare[[#This Row],[Age]]&lt;35,"Young",IF(Raw_data_US_healthcare[[#This Row],[Age]]&lt;60,"Middle","Senior"))</f>
        <v>Young</v>
      </c>
      <c r="E2828" t="s">
        <v>26</v>
      </c>
      <c r="F2828" t="s">
        <v>88</v>
      </c>
      <c r="G2828" t="s">
        <v>88</v>
      </c>
      <c r="H2828" t="s">
        <v>28</v>
      </c>
      <c r="I2828" s="2">
        <v>44840</v>
      </c>
      <c r="J2828" t="s">
        <v>8120</v>
      </c>
      <c r="K2828" t="s">
        <v>8121</v>
      </c>
      <c r="L2828" t="s">
        <v>60</v>
      </c>
      <c r="M2828">
        <v>27520.358100000001</v>
      </c>
      <c r="N2828">
        <v>264</v>
      </c>
      <c r="O2828" t="s">
        <v>43</v>
      </c>
      <c r="P2828" t="s">
        <v>43</v>
      </c>
      <c r="Q2828" s="2">
        <v>44855</v>
      </c>
      <c r="R2828" t="s">
        <v>32</v>
      </c>
      <c r="S2828" t="s">
        <v>33</v>
      </c>
      <c r="T2828">
        <f>_xlfn.DAYS(Raw_data_US_healthcare[[#This Row],[Discharge Date]],Raw_data_US_healthcare[[#This Row],[Date of Admission]])</f>
        <v>15</v>
      </c>
    </row>
    <row r="2829" spans="1:20" x14ac:dyDescent="0.3">
      <c r="A2829" t="s">
        <v>26511</v>
      </c>
      <c r="B2829" t="s">
        <v>8122</v>
      </c>
      <c r="C2829">
        <v>25</v>
      </c>
      <c r="D2829" t="str">
        <f>IF(Raw_data_US_healthcare[[#This Row],[Age]]&lt;35,"Young",IF(Raw_data_US_healthcare[[#This Row],[Age]]&lt;60,"Middle","Senior"))</f>
        <v>Young</v>
      </c>
      <c r="E2829" t="s">
        <v>16</v>
      </c>
      <c r="F2829" t="s">
        <v>35</v>
      </c>
      <c r="G2829" t="s">
        <v>35</v>
      </c>
      <c r="H2829" t="s">
        <v>18</v>
      </c>
      <c r="I2829" s="2">
        <v>44057</v>
      </c>
      <c r="J2829" t="s">
        <v>8123</v>
      </c>
      <c r="K2829" t="s">
        <v>1550</v>
      </c>
      <c r="L2829" t="s">
        <v>56</v>
      </c>
      <c r="M2829">
        <v>32437.906800000001</v>
      </c>
      <c r="N2829">
        <v>336</v>
      </c>
      <c r="O2829" t="s">
        <v>43</v>
      </c>
      <c r="P2829" t="s">
        <v>43</v>
      </c>
      <c r="Q2829" s="2">
        <v>44075</v>
      </c>
      <c r="R2829" t="s">
        <v>32</v>
      </c>
      <c r="S2829" t="s">
        <v>45</v>
      </c>
      <c r="T2829">
        <f>_xlfn.DAYS(Raw_data_US_healthcare[[#This Row],[Discharge Date]],Raw_data_US_healthcare[[#This Row],[Date of Admission]])</f>
        <v>18</v>
      </c>
    </row>
    <row r="2830" spans="1:20" x14ac:dyDescent="0.3">
      <c r="A2830" t="s">
        <v>26511</v>
      </c>
      <c r="B2830" t="s">
        <v>8124</v>
      </c>
      <c r="C2830">
        <v>49</v>
      </c>
      <c r="D2830" t="str">
        <f>IF(Raw_data_US_healthcare[[#This Row],[Age]]&lt;35,"Young",IF(Raw_data_US_healthcare[[#This Row],[Age]]&lt;60,"Middle","Senior"))</f>
        <v>Middle</v>
      </c>
      <c r="E2830" t="s">
        <v>16</v>
      </c>
      <c r="F2830" t="s">
        <v>88</v>
      </c>
      <c r="G2830" t="s">
        <v>88</v>
      </c>
      <c r="H2830" t="s">
        <v>69</v>
      </c>
      <c r="I2830" s="2">
        <v>43763</v>
      </c>
      <c r="J2830" t="s">
        <v>8125</v>
      </c>
      <c r="K2830" t="s">
        <v>8126</v>
      </c>
      <c r="L2830" t="s">
        <v>52</v>
      </c>
      <c r="M2830">
        <v>43168.968200000003</v>
      </c>
      <c r="N2830">
        <v>486</v>
      </c>
      <c r="O2830" t="s">
        <v>43</v>
      </c>
      <c r="P2830" t="s">
        <v>43</v>
      </c>
      <c r="Q2830" s="2">
        <v>43768</v>
      </c>
      <c r="R2830" t="s">
        <v>83</v>
      </c>
      <c r="S2830" t="s">
        <v>45</v>
      </c>
      <c r="T2830">
        <f>_xlfn.DAYS(Raw_data_US_healthcare[[#This Row],[Discharge Date]],Raw_data_US_healthcare[[#This Row],[Date of Admission]])</f>
        <v>5</v>
      </c>
    </row>
    <row r="2831" spans="1:20" x14ac:dyDescent="0.3">
      <c r="A2831" t="s">
        <v>26511</v>
      </c>
      <c r="B2831" t="s">
        <v>8127</v>
      </c>
      <c r="C2831">
        <v>34</v>
      </c>
      <c r="D2831" t="str">
        <f>IF(Raw_data_US_healthcare[[#This Row],[Age]]&lt;35,"Young",IF(Raw_data_US_healthcare[[#This Row],[Age]]&lt;60,"Middle","Senior"))</f>
        <v>Young</v>
      </c>
      <c r="E2831" t="s">
        <v>16</v>
      </c>
      <c r="F2831" t="s">
        <v>49</v>
      </c>
      <c r="G2831" t="s">
        <v>49</v>
      </c>
      <c r="H2831" t="s">
        <v>26516</v>
      </c>
      <c r="I2831" s="2">
        <v>44332</v>
      </c>
      <c r="J2831" t="s">
        <v>8128</v>
      </c>
      <c r="K2831" t="s">
        <v>8129</v>
      </c>
      <c r="L2831" t="s">
        <v>56</v>
      </c>
      <c r="M2831">
        <v>34226.130799999999</v>
      </c>
      <c r="N2831">
        <v>304</v>
      </c>
      <c r="O2831" t="s">
        <v>39</v>
      </c>
      <c r="P2831" t="s">
        <v>39</v>
      </c>
      <c r="Q2831" s="2">
        <v>44355</v>
      </c>
      <c r="R2831" t="s">
        <v>44</v>
      </c>
      <c r="S2831" t="s">
        <v>24</v>
      </c>
      <c r="T2831">
        <f>_xlfn.DAYS(Raw_data_US_healthcare[[#This Row],[Discharge Date]],Raw_data_US_healthcare[[#This Row],[Date of Admission]])</f>
        <v>23</v>
      </c>
    </row>
    <row r="2832" spans="1:20" x14ac:dyDescent="0.3">
      <c r="A2832" t="s">
        <v>26512</v>
      </c>
      <c r="B2832" t="s">
        <v>8130</v>
      </c>
      <c r="C2832">
        <v>49</v>
      </c>
      <c r="D2832" t="str">
        <f>IF(Raw_data_US_healthcare[[#This Row],[Age]]&lt;35,"Young",IF(Raw_data_US_healthcare[[#This Row],[Age]]&lt;60,"Middle","Senior"))</f>
        <v>Middle</v>
      </c>
      <c r="E2832" t="s">
        <v>26</v>
      </c>
      <c r="F2832" t="s">
        <v>35</v>
      </c>
      <c r="G2832" t="s">
        <v>35</v>
      </c>
      <c r="H2832" t="s">
        <v>26516</v>
      </c>
      <c r="I2832" s="2">
        <v>44129</v>
      </c>
      <c r="J2832" t="s">
        <v>8131</v>
      </c>
      <c r="K2832" t="s">
        <v>8132</v>
      </c>
      <c r="L2832" t="s">
        <v>60</v>
      </c>
      <c r="M2832">
        <v>7361.0608000000002</v>
      </c>
      <c r="N2832">
        <v>152</v>
      </c>
      <c r="O2832" t="s">
        <v>43</v>
      </c>
      <c r="P2832" t="s">
        <v>43</v>
      </c>
      <c r="Q2832" s="2">
        <v>44152</v>
      </c>
      <c r="R2832" t="s">
        <v>48</v>
      </c>
      <c r="S2832" t="s">
        <v>45</v>
      </c>
      <c r="T2832">
        <f>_xlfn.DAYS(Raw_data_US_healthcare[[#This Row],[Discharge Date]],Raw_data_US_healthcare[[#This Row],[Date of Admission]])</f>
        <v>23</v>
      </c>
    </row>
    <row r="2833" spans="1:20" x14ac:dyDescent="0.3">
      <c r="A2833" t="s">
        <v>26512</v>
      </c>
      <c r="B2833" t="s">
        <v>766</v>
      </c>
      <c r="C2833">
        <v>46</v>
      </c>
      <c r="D2833" t="str">
        <f>IF(Raw_data_US_healthcare[[#This Row],[Age]]&lt;35,"Young",IF(Raw_data_US_healthcare[[#This Row],[Age]]&lt;60,"Middle","Senior"))</f>
        <v>Middle</v>
      </c>
      <c r="E2833" t="s">
        <v>26</v>
      </c>
      <c r="F2833" t="s">
        <v>228</v>
      </c>
      <c r="G2833" t="s">
        <v>228</v>
      </c>
      <c r="H2833" t="s">
        <v>36</v>
      </c>
      <c r="I2833" s="2">
        <v>43790</v>
      </c>
      <c r="J2833" t="s">
        <v>8133</v>
      </c>
      <c r="K2833" t="s">
        <v>8134</v>
      </c>
      <c r="L2833" t="s">
        <v>52</v>
      </c>
      <c r="M2833">
        <v>4880.9164000000001</v>
      </c>
      <c r="N2833">
        <v>120</v>
      </c>
      <c r="O2833" t="s">
        <v>39</v>
      </c>
      <c r="P2833" t="s">
        <v>39</v>
      </c>
      <c r="Q2833" s="2">
        <v>43798</v>
      </c>
      <c r="R2833" t="s">
        <v>48</v>
      </c>
      <c r="S2833" t="s">
        <v>24</v>
      </c>
      <c r="T2833">
        <f>_xlfn.DAYS(Raw_data_US_healthcare[[#This Row],[Discharge Date]],Raw_data_US_healthcare[[#This Row],[Date of Admission]])</f>
        <v>8</v>
      </c>
    </row>
    <row r="2834" spans="1:20" x14ac:dyDescent="0.3">
      <c r="A2834" t="s">
        <v>26511</v>
      </c>
      <c r="B2834" t="s">
        <v>8135</v>
      </c>
      <c r="C2834">
        <v>24</v>
      </c>
      <c r="D2834" t="str">
        <f>IF(Raw_data_US_healthcare[[#This Row],[Age]]&lt;35,"Young",IF(Raw_data_US_healthcare[[#This Row],[Age]]&lt;60,"Middle","Senior"))</f>
        <v>Young</v>
      </c>
      <c r="E2834" t="s">
        <v>16</v>
      </c>
      <c r="F2834" t="s">
        <v>35</v>
      </c>
      <c r="G2834" t="s">
        <v>35</v>
      </c>
      <c r="H2834" t="s">
        <v>18</v>
      </c>
      <c r="I2834" s="2">
        <v>44942</v>
      </c>
      <c r="J2834" t="s">
        <v>8136</v>
      </c>
      <c r="K2834" t="s">
        <v>8137</v>
      </c>
      <c r="L2834" t="s">
        <v>56</v>
      </c>
      <c r="M2834">
        <v>5434.1898000000001</v>
      </c>
      <c r="N2834">
        <v>168</v>
      </c>
      <c r="O2834" t="s">
        <v>39</v>
      </c>
      <c r="P2834" t="s">
        <v>39</v>
      </c>
      <c r="Q2834" s="2">
        <v>44944</v>
      </c>
      <c r="R2834" t="s">
        <v>48</v>
      </c>
      <c r="S2834" t="s">
        <v>24</v>
      </c>
      <c r="T2834">
        <f>_xlfn.DAYS(Raw_data_US_healthcare[[#This Row],[Discharge Date]],Raw_data_US_healthcare[[#This Row],[Date of Admission]])</f>
        <v>2</v>
      </c>
    </row>
    <row r="2835" spans="1:20" x14ac:dyDescent="0.3">
      <c r="A2835" t="s">
        <v>26512</v>
      </c>
      <c r="B2835" t="s">
        <v>8138</v>
      </c>
      <c r="C2835">
        <v>60</v>
      </c>
      <c r="D2835" t="str">
        <f>IF(Raw_data_US_healthcare[[#This Row],[Age]]&lt;35,"Young",IF(Raw_data_US_healthcare[[#This Row],[Age]]&lt;60,"Middle","Senior"))</f>
        <v>Senior</v>
      </c>
      <c r="E2835" t="s">
        <v>26</v>
      </c>
      <c r="F2835" t="s">
        <v>49</v>
      </c>
      <c r="G2835" t="s">
        <v>49</v>
      </c>
      <c r="H2835" t="s">
        <v>26516</v>
      </c>
      <c r="I2835" s="2">
        <v>43496</v>
      </c>
      <c r="J2835" t="s">
        <v>8139</v>
      </c>
      <c r="K2835" t="s">
        <v>8140</v>
      </c>
      <c r="L2835" t="s">
        <v>60</v>
      </c>
      <c r="M2835">
        <v>21870.009699999999</v>
      </c>
      <c r="N2835">
        <v>207</v>
      </c>
      <c r="O2835" t="s">
        <v>39</v>
      </c>
      <c r="P2835" t="s">
        <v>39</v>
      </c>
      <c r="Q2835" s="2">
        <v>43501</v>
      </c>
      <c r="R2835" t="s">
        <v>44</v>
      </c>
      <c r="S2835" t="s">
        <v>24</v>
      </c>
      <c r="T2835">
        <f>_xlfn.DAYS(Raw_data_US_healthcare[[#This Row],[Discharge Date]],Raw_data_US_healthcare[[#This Row],[Date of Admission]])</f>
        <v>5</v>
      </c>
    </row>
    <row r="2836" spans="1:20" x14ac:dyDescent="0.3">
      <c r="A2836" t="s">
        <v>26511</v>
      </c>
      <c r="B2836" t="s">
        <v>8141</v>
      </c>
      <c r="C2836">
        <v>21</v>
      </c>
      <c r="D2836" t="str">
        <f>IF(Raw_data_US_healthcare[[#This Row],[Age]]&lt;35,"Young",IF(Raw_data_US_healthcare[[#This Row],[Age]]&lt;60,"Middle","Senior"))</f>
        <v>Young</v>
      </c>
      <c r="E2836" t="s">
        <v>16</v>
      </c>
      <c r="F2836" t="s">
        <v>35</v>
      </c>
      <c r="G2836" t="s">
        <v>35</v>
      </c>
      <c r="H2836" t="s">
        <v>26516</v>
      </c>
      <c r="I2836" s="2">
        <v>44621</v>
      </c>
      <c r="J2836" t="s">
        <v>5186</v>
      </c>
      <c r="K2836" t="s">
        <v>8142</v>
      </c>
      <c r="L2836" t="s">
        <v>52</v>
      </c>
      <c r="M2836">
        <v>32771.634700000002</v>
      </c>
      <c r="N2836">
        <v>351</v>
      </c>
      <c r="O2836" t="s">
        <v>43</v>
      </c>
      <c r="P2836" t="s">
        <v>43</v>
      </c>
      <c r="Q2836" s="2">
        <v>44630</v>
      </c>
      <c r="R2836" t="s">
        <v>44</v>
      </c>
      <c r="S2836" t="s">
        <v>33</v>
      </c>
      <c r="T2836">
        <f>_xlfn.DAYS(Raw_data_US_healthcare[[#This Row],[Discharge Date]],Raw_data_US_healthcare[[#This Row],[Date of Admission]])</f>
        <v>9</v>
      </c>
    </row>
    <row r="2837" spans="1:20" x14ac:dyDescent="0.3">
      <c r="A2837" t="s">
        <v>26512</v>
      </c>
      <c r="B2837" t="s">
        <v>8143</v>
      </c>
      <c r="C2837">
        <v>83</v>
      </c>
      <c r="D2837" t="str">
        <f>IF(Raw_data_US_healthcare[[#This Row],[Age]]&lt;35,"Young",IF(Raw_data_US_healthcare[[#This Row],[Age]]&lt;60,"Middle","Senior"))</f>
        <v>Senior</v>
      </c>
      <c r="E2837" t="s">
        <v>26</v>
      </c>
      <c r="F2837" t="s">
        <v>17</v>
      </c>
      <c r="G2837" t="s">
        <v>17</v>
      </c>
      <c r="H2837" t="s">
        <v>26516</v>
      </c>
      <c r="I2837" s="2">
        <v>43460</v>
      </c>
      <c r="J2837" t="s">
        <v>8144</v>
      </c>
      <c r="K2837" t="s">
        <v>1017</v>
      </c>
      <c r="L2837" t="s">
        <v>60</v>
      </c>
      <c r="M2837">
        <v>18790.831399999999</v>
      </c>
      <c r="N2837">
        <v>353</v>
      </c>
      <c r="O2837" t="s">
        <v>43</v>
      </c>
      <c r="P2837" t="s">
        <v>43</v>
      </c>
      <c r="Q2837" s="2">
        <v>43486</v>
      </c>
      <c r="R2837" t="s">
        <v>32</v>
      </c>
      <c r="S2837" t="s">
        <v>45</v>
      </c>
      <c r="T2837">
        <f>_xlfn.DAYS(Raw_data_US_healthcare[[#This Row],[Discharge Date]],Raw_data_US_healthcare[[#This Row],[Date of Admission]])</f>
        <v>26</v>
      </c>
    </row>
    <row r="2838" spans="1:20" x14ac:dyDescent="0.3">
      <c r="A2838" t="s">
        <v>26512</v>
      </c>
      <c r="B2838" t="s">
        <v>8145</v>
      </c>
      <c r="C2838">
        <v>19</v>
      </c>
      <c r="D2838" t="str">
        <f>IF(Raw_data_US_healthcare[[#This Row],[Age]]&lt;35,"Young",IF(Raw_data_US_healthcare[[#This Row],[Age]]&lt;60,"Middle","Senior"))</f>
        <v>Young</v>
      </c>
      <c r="E2838" t="s">
        <v>26</v>
      </c>
      <c r="F2838" t="s">
        <v>27</v>
      </c>
      <c r="G2838" t="s">
        <v>27</v>
      </c>
      <c r="H2838" t="s">
        <v>28</v>
      </c>
      <c r="I2838" s="2">
        <v>44930</v>
      </c>
      <c r="J2838" t="s">
        <v>8146</v>
      </c>
      <c r="K2838" t="s">
        <v>1477</v>
      </c>
      <c r="L2838" t="s">
        <v>60</v>
      </c>
      <c r="M2838">
        <v>19601.642899999999</v>
      </c>
      <c r="N2838">
        <v>189</v>
      </c>
      <c r="O2838" t="s">
        <v>43</v>
      </c>
      <c r="P2838" t="s">
        <v>43</v>
      </c>
      <c r="Q2838" s="2">
        <v>44960</v>
      </c>
      <c r="R2838" t="s">
        <v>23</v>
      </c>
      <c r="S2838" t="s">
        <v>45</v>
      </c>
      <c r="T2838">
        <f>_xlfn.DAYS(Raw_data_US_healthcare[[#This Row],[Discharge Date]],Raw_data_US_healthcare[[#This Row],[Date of Admission]])</f>
        <v>30</v>
      </c>
    </row>
    <row r="2839" spans="1:20" x14ac:dyDescent="0.3">
      <c r="A2839" t="s">
        <v>26511</v>
      </c>
      <c r="B2839" t="s">
        <v>8147</v>
      </c>
      <c r="C2839">
        <v>34</v>
      </c>
      <c r="D2839" t="str">
        <f>IF(Raw_data_US_healthcare[[#This Row],[Age]]&lt;35,"Young",IF(Raw_data_US_healthcare[[#This Row],[Age]]&lt;60,"Middle","Senior"))</f>
        <v>Young</v>
      </c>
      <c r="E2839" t="s">
        <v>16</v>
      </c>
      <c r="F2839" t="s">
        <v>88</v>
      </c>
      <c r="G2839" t="s">
        <v>88</v>
      </c>
      <c r="H2839" t="s">
        <v>26516</v>
      </c>
      <c r="I2839" s="2">
        <v>43451</v>
      </c>
      <c r="J2839" t="s">
        <v>8148</v>
      </c>
      <c r="K2839" t="s">
        <v>8149</v>
      </c>
      <c r="L2839" t="s">
        <v>31</v>
      </c>
      <c r="M2839">
        <v>22299.8158</v>
      </c>
      <c r="N2839">
        <v>215</v>
      </c>
      <c r="O2839" t="s">
        <v>22</v>
      </c>
      <c r="P2839" t="s">
        <v>22</v>
      </c>
      <c r="Q2839" s="2">
        <v>43459</v>
      </c>
      <c r="R2839" t="s">
        <v>44</v>
      </c>
      <c r="S2839" t="s">
        <v>33</v>
      </c>
      <c r="T2839">
        <f>_xlfn.DAYS(Raw_data_US_healthcare[[#This Row],[Discharge Date]],Raw_data_US_healthcare[[#This Row],[Date of Admission]])</f>
        <v>8</v>
      </c>
    </row>
    <row r="2840" spans="1:20" x14ac:dyDescent="0.3">
      <c r="A2840" t="s">
        <v>26512</v>
      </c>
      <c r="B2840" t="s">
        <v>8150</v>
      </c>
      <c r="C2840">
        <v>58</v>
      </c>
      <c r="D2840" t="str">
        <f>IF(Raw_data_US_healthcare[[#This Row],[Age]]&lt;35,"Young",IF(Raw_data_US_healthcare[[#This Row],[Age]]&lt;60,"Middle","Senior"))</f>
        <v>Middle</v>
      </c>
      <c r="E2840" t="s">
        <v>26</v>
      </c>
      <c r="F2840" t="s">
        <v>88</v>
      </c>
      <c r="G2840" t="s">
        <v>88</v>
      </c>
      <c r="H2840" t="s">
        <v>28</v>
      </c>
      <c r="I2840" s="2">
        <v>43888</v>
      </c>
      <c r="J2840" t="s">
        <v>8151</v>
      </c>
      <c r="K2840" t="s">
        <v>8152</v>
      </c>
      <c r="L2840" t="s">
        <v>31</v>
      </c>
      <c r="M2840">
        <v>7113.6909999999998</v>
      </c>
      <c r="N2840">
        <v>396</v>
      </c>
      <c r="O2840" t="s">
        <v>39</v>
      </c>
      <c r="P2840" t="s">
        <v>39</v>
      </c>
      <c r="Q2840" s="2">
        <v>43916</v>
      </c>
      <c r="R2840" t="s">
        <v>48</v>
      </c>
      <c r="S2840" t="s">
        <v>33</v>
      </c>
      <c r="T2840">
        <f>_xlfn.DAYS(Raw_data_US_healthcare[[#This Row],[Discharge Date]],Raw_data_US_healthcare[[#This Row],[Date of Admission]])</f>
        <v>28</v>
      </c>
    </row>
    <row r="2841" spans="1:20" x14ac:dyDescent="0.3">
      <c r="A2841" t="s">
        <v>26512</v>
      </c>
      <c r="B2841" t="s">
        <v>8153</v>
      </c>
      <c r="C2841">
        <v>51</v>
      </c>
      <c r="D2841" t="str">
        <f>IF(Raw_data_US_healthcare[[#This Row],[Age]]&lt;35,"Young",IF(Raw_data_US_healthcare[[#This Row],[Age]]&lt;60,"Middle","Senior"))</f>
        <v>Middle</v>
      </c>
      <c r="E2841" t="s">
        <v>26</v>
      </c>
      <c r="F2841" t="s">
        <v>49</v>
      </c>
      <c r="G2841" t="s">
        <v>49</v>
      </c>
      <c r="H2841" t="s">
        <v>18</v>
      </c>
      <c r="I2841" s="2">
        <v>44526</v>
      </c>
      <c r="J2841" t="s">
        <v>8154</v>
      </c>
      <c r="K2841" t="s">
        <v>8155</v>
      </c>
      <c r="L2841" t="s">
        <v>31</v>
      </c>
      <c r="M2841">
        <v>33747.142800000001</v>
      </c>
      <c r="N2841">
        <v>357</v>
      </c>
      <c r="O2841" t="s">
        <v>39</v>
      </c>
      <c r="P2841" t="s">
        <v>39</v>
      </c>
      <c r="Q2841" s="2">
        <v>44532</v>
      </c>
      <c r="R2841" t="s">
        <v>23</v>
      </c>
      <c r="S2841" t="s">
        <v>24</v>
      </c>
      <c r="T2841">
        <f>_xlfn.DAYS(Raw_data_US_healthcare[[#This Row],[Discharge Date]],Raw_data_US_healthcare[[#This Row],[Date of Admission]])</f>
        <v>6</v>
      </c>
    </row>
    <row r="2842" spans="1:20" x14ac:dyDescent="0.3">
      <c r="A2842" t="s">
        <v>26512</v>
      </c>
      <c r="B2842" t="s">
        <v>8156</v>
      </c>
      <c r="C2842">
        <v>48</v>
      </c>
      <c r="D2842" t="str">
        <f>IF(Raw_data_US_healthcare[[#This Row],[Age]]&lt;35,"Young",IF(Raw_data_US_healthcare[[#This Row],[Age]]&lt;60,"Middle","Senior"))</f>
        <v>Middle</v>
      </c>
      <c r="E2842" t="s">
        <v>26</v>
      </c>
      <c r="F2842" t="s">
        <v>62</v>
      </c>
      <c r="G2842" t="s">
        <v>62</v>
      </c>
      <c r="H2842" t="s">
        <v>69</v>
      </c>
      <c r="I2842" s="2">
        <v>43480</v>
      </c>
      <c r="J2842" t="s">
        <v>8157</v>
      </c>
      <c r="K2842" t="s">
        <v>8158</v>
      </c>
      <c r="L2842" t="s">
        <v>56</v>
      </c>
      <c r="M2842">
        <v>73039.620800000004</v>
      </c>
      <c r="N2842">
        <v>386</v>
      </c>
      <c r="O2842" t="s">
        <v>39</v>
      </c>
      <c r="P2842" t="s">
        <v>39</v>
      </c>
      <c r="Q2842" s="2">
        <v>43495</v>
      </c>
      <c r="R2842" t="s">
        <v>23</v>
      </c>
      <c r="S2842" t="s">
        <v>24</v>
      </c>
      <c r="T2842">
        <f>_xlfn.DAYS(Raw_data_US_healthcare[[#This Row],[Discharge Date]],Raw_data_US_healthcare[[#This Row],[Date of Admission]])</f>
        <v>15</v>
      </c>
    </row>
    <row r="2843" spans="1:20" x14ac:dyDescent="0.3">
      <c r="A2843" t="s">
        <v>26511</v>
      </c>
      <c r="B2843" t="s">
        <v>8159</v>
      </c>
      <c r="C2843">
        <v>47</v>
      </c>
      <c r="D2843" t="str">
        <f>IF(Raw_data_US_healthcare[[#This Row],[Age]]&lt;35,"Young",IF(Raw_data_US_healthcare[[#This Row],[Age]]&lt;60,"Middle","Senior"))</f>
        <v>Middle</v>
      </c>
      <c r="E2843" t="s">
        <v>16</v>
      </c>
      <c r="F2843" t="s">
        <v>228</v>
      </c>
      <c r="G2843" t="s">
        <v>228</v>
      </c>
      <c r="H2843" t="s">
        <v>18</v>
      </c>
      <c r="I2843" s="2">
        <v>44556</v>
      </c>
      <c r="J2843" t="s">
        <v>8160</v>
      </c>
      <c r="K2843" t="s">
        <v>8161</v>
      </c>
      <c r="L2843" t="s">
        <v>60</v>
      </c>
      <c r="M2843">
        <v>15469.4656</v>
      </c>
      <c r="N2843">
        <v>471</v>
      </c>
      <c r="O2843" t="s">
        <v>43</v>
      </c>
      <c r="P2843" t="s">
        <v>43</v>
      </c>
      <c r="Q2843" s="2">
        <v>44562</v>
      </c>
      <c r="R2843" t="s">
        <v>48</v>
      </c>
      <c r="S2843" t="s">
        <v>24</v>
      </c>
      <c r="T2843">
        <f>_xlfn.DAYS(Raw_data_US_healthcare[[#This Row],[Discharge Date]],Raw_data_US_healthcare[[#This Row],[Date of Admission]])</f>
        <v>6</v>
      </c>
    </row>
    <row r="2844" spans="1:20" x14ac:dyDescent="0.3">
      <c r="A2844" t="s">
        <v>26511</v>
      </c>
      <c r="B2844" t="s">
        <v>8162</v>
      </c>
      <c r="C2844">
        <v>28</v>
      </c>
      <c r="D2844" t="str">
        <f>IF(Raw_data_US_healthcare[[#This Row],[Age]]&lt;35,"Young",IF(Raw_data_US_healthcare[[#This Row],[Age]]&lt;60,"Middle","Senior"))</f>
        <v>Young</v>
      </c>
      <c r="E2844" t="s">
        <v>16</v>
      </c>
      <c r="F2844" t="s">
        <v>228</v>
      </c>
      <c r="G2844" t="s">
        <v>228</v>
      </c>
      <c r="H2844" t="s">
        <v>36</v>
      </c>
      <c r="I2844" s="2">
        <v>44986</v>
      </c>
      <c r="J2844" t="s">
        <v>8163</v>
      </c>
      <c r="K2844" t="s">
        <v>8164</v>
      </c>
      <c r="L2844" t="s">
        <v>60</v>
      </c>
      <c r="M2844">
        <v>5499.3782000000001</v>
      </c>
      <c r="N2844">
        <v>392</v>
      </c>
      <c r="O2844" t="s">
        <v>22</v>
      </c>
      <c r="P2844" t="s">
        <v>22</v>
      </c>
      <c r="Q2844" s="2">
        <v>45001</v>
      </c>
      <c r="R2844" t="s">
        <v>83</v>
      </c>
      <c r="S2844" t="s">
        <v>33</v>
      </c>
      <c r="T2844">
        <f>_xlfn.DAYS(Raw_data_US_healthcare[[#This Row],[Discharge Date]],Raw_data_US_healthcare[[#This Row],[Date of Admission]])</f>
        <v>15</v>
      </c>
    </row>
    <row r="2845" spans="1:20" x14ac:dyDescent="0.3">
      <c r="A2845" t="s">
        <v>26512</v>
      </c>
      <c r="B2845" t="s">
        <v>8165</v>
      </c>
      <c r="C2845">
        <v>18</v>
      </c>
      <c r="D2845" t="str">
        <f>IF(Raw_data_US_healthcare[[#This Row],[Age]]&lt;35,"Young",IF(Raw_data_US_healthcare[[#This Row],[Age]]&lt;60,"Middle","Senior"))</f>
        <v>Young</v>
      </c>
      <c r="E2845" t="s">
        <v>26</v>
      </c>
      <c r="F2845" t="s">
        <v>49</v>
      </c>
      <c r="G2845" t="s">
        <v>49</v>
      </c>
      <c r="H2845" t="s">
        <v>26514</v>
      </c>
      <c r="I2845" s="2">
        <v>44638</v>
      </c>
      <c r="J2845" t="s">
        <v>8166</v>
      </c>
      <c r="K2845" t="s">
        <v>8167</v>
      </c>
      <c r="L2845" t="s">
        <v>52</v>
      </c>
      <c r="M2845">
        <v>11224.6085</v>
      </c>
      <c r="N2845">
        <v>455</v>
      </c>
      <c r="O2845" t="s">
        <v>43</v>
      </c>
      <c r="P2845" t="s">
        <v>43</v>
      </c>
      <c r="Q2845" s="2">
        <v>44661</v>
      </c>
      <c r="R2845" t="s">
        <v>44</v>
      </c>
      <c r="S2845" t="s">
        <v>24</v>
      </c>
      <c r="T2845">
        <f>_xlfn.DAYS(Raw_data_US_healthcare[[#This Row],[Discharge Date]],Raw_data_US_healthcare[[#This Row],[Date of Admission]])</f>
        <v>23</v>
      </c>
    </row>
    <row r="2846" spans="1:20" x14ac:dyDescent="0.3">
      <c r="A2846" t="s">
        <v>26512</v>
      </c>
      <c r="B2846" t="s">
        <v>8168</v>
      </c>
      <c r="C2846">
        <v>49</v>
      </c>
      <c r="D2846" t="str">
        <f>IF(Raw_data_US_healthcare[[#This Row],[Age]]&lt;35,"Young",IF(Raw_data_US_healthcare[[#This Row],[Age]]&lt;60,"Middle","Senior"))</f>
        <v>Middle</v>
      </c>
      <c r="E2846" t="s">
        <v>26</v>
      </c>
      <c r="F2846" t="s">
        <v>228</v>
      </c>
      <c r="G2846" t="s">
        <v>228</v>
      </c>
      <c r="H2846" t="s">
        <v>69</v>
      </c>
      <c r="I2846" s="2">
        <v>44098</v>
      </c>
      <c r="J2846" t="s">
        <v>8169</v>
      </c>
      <c r="K2846" t="s">
        <v>8170</v>
      </c>
      <c r="L2846" t="s">
        <v>52</v>
      </c>
      <c r="M2846">
        <v>34309.585400000004</v>
      </c>
      <c r="N2846">
        <v>311</v>
      </c>
      <c r="O2846" t="s">
        <v>22</v>
      </c>
      <c r="P2846" t="s">
        <v>22</v>
      </c>
      <c r="Q2846" s="2">
        <v>44100</v>
      </c>
      <c r="R2846" t="s">
        <v>48</v>
      </c>
      <c r="S2846" t="s">
        <v>24</v>
      </c>
      <c r="T2846">
        <f>_xlfn.DAYS(Raw_data_US_healthcare[[#This Row],[Discharge Date]],Raw_data_US_healthcare[[#This Row],[Date of Admission]])</f>
        <v>2</v>
      </c>
    </row>
    <row r="2847" spans="1:20" x14ac:dyDescent="0.3">
      <c r="A2847" t="s">
        <v>26511</v>
      </c>
      <c r="B2847" t="s">
        <v>8171</v>
      </c>
      <c r="C2847">
        <v>53</v>
      </c>
      <c r="D2847" t="str">
        <f>IF(Raw_data_US_healthcare[[#This Row],[Age]]&lt;35,"Young",IF(Raw_data_US_healthcare[[#This Row],[Age]]&lt;60,"Middle","Senior"))</f>
        <v>Middle</v>
      </c>
      <c r="E2847" t="s">
        <v>16</v>
      </c>
      <c r="F2847" t="s">
        <v>88</v>
      </c>
      <c r="G2847" t="s">
        <v>88</v>
      </c>
      <c r="H2847" t="s">
        <v>69</v>
      </c>
      <c r="I2847" s="2">
        <v>43948</v>
      </c>
      <c r="J2847" t="s">
        <v>8172</v>
      </c>
      <c r="K2847" t="s">
        <v>8173</v>
      </c>
      <c r="L2847" t="s">
        <v>60</v>
      </c>
      <c r="M2847">
        <v>19985.749899999999</v>
      </c>
      <c r="N2847">
        <v>132</v>
      </c>
      <c r="O2847" t="s">
        <v>43</v>
      </c>
      <c r="P2847" t="s">
        <v>43</v>
      </c>
      <c r="Q2847" s="2">
        <v>43975</v>
      </c>
      <c r="R2847" t="s">
        <v>48</v>
      </c>
      <c r="S2847" t="s">
        <v>45</v>
      </c>
      <c r="T2847">
        <f>_xlfn.DAYS(Raw_data_US_healthcare[[#This Row],[Discharge Date]],Raw_data_US_healthcare[[#This Row],[Date of Admission]])</f>
        <v>27</v>
      </c>
    </row>
    <row r="2848" spans="1:20" x14ac:dyDescent="0.3">
      <c r="A2848" t="s">
        <v>26511</v>
      </c>
      <c r="B2848" t="s">
        <v>8174</v>
      </c>
      <c r="C2848">
        <v>65</v>
      </c>
      <c r="D2848" t="str">
        <f>IF(Raw_data_US_healthcare[[#This Row],[Age]]&lt;35,"Young",IF(Raw_data_US_healthcare[[#This Row],[Age]]&lt;60,"Middle","Senior"))</f>
        <v>Senior</v>
      </c>
      <c r="E2848" t="s">
        <v>16</v>
      </c>
      <c r="F2848" t="s">
        <v>62</v>
      </c>
      <c r="G2848" t="s">
        <v>62</v>
      </c>
      <c r="H2848" t="s">
        <v>26516</v>
      </c>
      <c r="I2848" s="2">
        <v>43809</v>
      </c>
      <c r="J2848" t="s">
        <v>8175</v>
      </c>
      <c r="K2848" t="s">
        <v>8176</v>
      </c>
      <c r="L2848" t="s">
        <v>31</v>
      </c>
      <c r="M2848">
        <v>6157.6211000000003</v>
      </c>
      <c r="N2848">
        <v>186</v>
      </c>
      <c r="O2848" t="s">
        <v>22</v>
      </c>
      <c r="P2848" t="s">
        <v>22</v>
      </c>
      <c r="Q2848" s="2">
        <v>43810</v>
      </c>
      <c r="R2848" t="s">
        <v>44</v>
      </c>
      <c r="S2848" t="s">
        <v>45</v>
      </c>
      <c r="T2848">
        <f>_xlfn.DAYS(Raw_data_US_healthcare[[#This Row],[Discharge Date]],Raw_data_US_healthcare[[#This Row],[Date of Admission]])</f>
        <v>1</v>
      </c>
    </row>
    <row r="2849" spans="1:20" x14ac:dyDescent="0.3">
      <c r="A2849" t="s">
        <v>26511</v>
      </c>
      <c r="B2849" t="s">
        <v>8177</v>
      </c>
      <c r="C2849">
        <v>59</v>
      </c>
      <c r="D2849" t="str">
        <f>IF(Raw_data_US_healthcare[[#This Row],[Age]]&lt;35,"Young",IF(Raw_data_US_healthcare[[#This Row],[Age]]&lt;60,"Middle","Senior"))</f>
        <v>Middle</v>
      </c>
      <c r="E2849" t="s">
        <v>16</v>
      </c>
      <c r="F2849" t="s">
        <v>35</v>
      </c>
      <c r="G2849" t="s">
        <v>35</v>
      </c>
      <c r="H2849" t="s">
        <v>69</v>
      </c>
      <c r="I2849" s="2">
        <v>45086</v>
      </c>
      <c r="J2849" t="s">
        <v>8178</v>
      </c>
      <c r="K2849" t="s">
        <v>8179</v>
      </c>
      <c r="L2849" t="s">
        <v>21</v>
      </c>
      <c r="M2849">
        <v>7169.0423000000001</v>
      </c>
      <c r="N2849">
        <v>113</v>
      </c>
      <c r="O2849" t="s">
        <v>22</v>
      </c>
      <c r="P2849" t="s">
        <v>22</v>
      </c>
      <c r="Q2849" s="2">
        <v>45098</v>
      </c>
      <c r="R2849" t="s">
        <v>83</v>
      </c>
      <c r="S2849" t="s">
        <v>33</v>
      </c>
      <c r="T2849">
        <f>_xlfn.DAYS(Raw_data_US_healthcare[[#This Row],[Discharge Date]],Raw_data_US_healthcare[[#This Row],[Date of Admission]])</f>
        <v>12</v>
      </c>
    </row>
    <row r="2850" spans="1:20" x14ac:dyDescent="0.3">
      <c r="A2850" t="s">
        <v>26512</v>
      </c>
      <c r="B2850" t="s">
        <v>8180</v>
      </c>
      <c r="C2850">
        <v>28</v>
      </c>
      <c r="D2850" t="str">
        <f>IF(Raw_data_US_healthcare[[#This Row],[Age]]&lt;35,"Young",IF(Raw_data_US_healthcare[[#This Row],[Age]]&lt;60,"Middle","Senior"))</f>
        <v>Young</v>
      </c>
      <c r="E2850" t="s">
        <v>26</v>
      </c>
      <c r="F2850" t="s">
        <v>35</v>
      </c>
      <c r="G2850" t="s">
        <v>35</v>
      </c>
      <c r="H2850" t="s">
        <v>69</v>
      </c>
      <c r="I2850" s="2">
        <v>44930</v>
      </c>
      <c r="J2850" t="s">
        <v>8181</v>
      </c>
      <c r="K2850" t="s">
        <v>8182</v>
      </c>
      <c r="L2850" t="s">
        <v>31</v>
      </c>
      <c r="M2850">
        <v>10320.8079</v>
      </c>
      <c r="N2850">
        <v>318</v>
      </c>
      <c r="O2850" t="s">
        <v>22</v>
      </c>
      <c r="P2850" t="s">
        <v>22</v>
      </c>
      <c r="Q2850" s="2">
        <v>44932</v>
      </c>
      <c r="R2850" t="s">
        <v>83</v>
      </c>
      <c r="S2850" t="s">
        <v>45</v>
      </c>
      <c r="T2850">
        <f>_xlfn.DAYS(Raw_data_US_healthcare[[#This Row],[Discharge Date]],Raw_data_US_healthcare[[#This Row],[Date of Admission]])</f>
        <v>2</v>
      </c>
    </row>
    <row r="2851" spans="1:20" x14ac:dyDescent="0.3">
      <c r="A2851" t="s">
        <v>26512</v>
      </c>
      <c r="B2851" t="s">
        <v>8183</v>
      </c>
      <c r="C2851">
        <v>42</v>
      </c>
      <c r="D2851" t="str">
        <f>IF(Raw_data_US_healthcare[[#This Row],[Age]]&lt;35,"Young",IF(Raw_data_US_healthcare[[#This Row],[Age]]&lt;60,"Middle","Senior"))</f>
        <v>Middle</v>
      </c>
      <c r="E2851" t="s">
        <v>26</v>
      </c>
      <c r="F2851" t="s">
        <v>113</v>
      </c>
      <c r="G2851" t="s">
        <v>113</v>
      </c>
      <c r="H2851" t="s">
        <v>28</v>
      </c>
      <c r="I2851" s="2">
        <v>43604</v>
      </c>
      <c r="J2851" t="s">
        <v>8184</v>
      </c>
      <c r="K2851" t="s">
        <v>8185</v>
      </c>
      <c r="L2851" t="s">
        <v>21</v>
      </c>
      <c r="M2851">
        <v>13781.761399999999</v>
      </c>
      <c r="N2851">
        <v>172</v>
      </c>
      <c r="O2851" t="s">
        <v>43</v>
      </c>
      <c r="P2851" t="s">
        <v>43</v>
      </c>
      <c r="Q2851" s="2">
        <v>43620</v>
      </c>
      <c r="R2851" t="s">
        <v>48</v>
      </c>
      <c r="S2851" t="s">
        <v>24</v>
      </c>
      <c r="T2851">
        <f>_xlfn.DAYS(Raw_data_US_healthcare[[#This Row],[Discharge Date]],Raw_data_US_healthcare[[#This Row],[Date of Admission]])</f>
        <v>16</v>
      </c>
    </row>
    <row r="2852" spans="1:20" x14ac:dyDescent="0.3">
      <c r="A2852" t="s">
        <v>26511</v>
      </c>
      <c r="B2852" t="s">
        <v>8186</v>
      </c>
      <c r="C2852">
        <v>18</v>
      </c>
      <c r="D2852" t="str">
        <f>IF(Raw_data_US_healthcare[[#This Row],[Age]]&lt;35,"Young",IF(Raw_data_US_healthcare[[#This Row],[Age]]&lt;60,"Middle","Senior"))</f>
        <v>Young</v>
      </c>
      <c r="E2852" t="s">
        <v>16</v>
      </c>
      <c r="F2852" t="s">
        <v>113</v>
      </c>
      <c r="G2852" t="s">
        <v>113</v>
      </c>
      <c r="H2852" t="s">
        <v>26516</v>
      </c>
      <c r="I2852" s="2">
        <v>44499</v>
      </c>
      <c r="J2852" t="s">
        <v>8187</v>
      </c>
      <c r="K2852" t="s">
        <v>8188</v>
      </c>
      <c r="L2852" t="s">
        <v>52</v>
      </c>
      <c r="M2852">
        <v>28100.157599999999</v>
      </c>
      <c r="N2852">
        <v>381</v>
      </c>
      <c r="O2852" t="s">
        <v>39</v>
      </c>
      <c r="P2852" t="s">
        <v>39</v>
      </c>
      <c r="Q2852" s="2">
        <v>44505</v>
      </c>
      <c r="R2852" t="s">
        <v>48</v>
      </c>
      <c r="S2852" t="s">
        <v>45</v>
      </c>
      <c r="T2852">
        <f>_xlfn.DAYS(Raw_data_US_healthcare[[#This Row],[Discharge Date]],Raw_data_US_healthcare[[#This Row],[Date of Admission]])</f>
        <v>6</v>
      </c>
    </row>
    <row r="2853" spans="1:20" x14ac:dyDescent="0.3">
      <c r="A2853" t="s">
        <v>26512</v>
      </c>
      <c r="B2853" t="s">
        <v>8189</v>
      </c>
      <c r="C2853">
        <v>47</v>
      </c>
      <c r="D2853" t="str">
        <f>IF(Raw_data_US_healthcare[[#This Row],[Age]]&lt;35,"Young",IF(Raw_data_US_healthcare[[#This Row],[Age]]&lt;60,"Middle","Senior"))</f>
        <v>Middle</v>
      </c>
      <c r="E2853" t="s">
        <v>26</v>
      </c>
      <c r="F2853" t="s">
        <v>228</v>
      </c>
      <c r="G2853" t="s">
        <v>228</v>
      </c>
      <c r="H2853" t="s">
        <v>18</v>
      </c>
      <c r="I2853" s="2">
        <v>43734</v>
      </c>
      <c r="J2853" t="s">
        <v>8190</v>
      </c>
      <c r="K2853" t="s">
        <v>8191</v>
      </c>
      <c r="L2853" t="s">
        <v>60</v>
      </c>
      <c r="M2853">
        <v>39019.601300000002</v>
      </c>
      <c r="N2853">
        <v>200</v>
      </c>
      <c r="O2853" t="s">
        <v>43</v>
      </c>
      <c r="P2853" t="s">
        <v>43</v>
      </c>
      <c r="Q2853" s="2">
        <v>43738</v>
      </c>
      <c r="R2853" t="s">
        <v>83</v>
      </c>
      <c r="S2853" t="s">
        <v>33</v>
      </c>
      <c r="T2853">
        <f>_xlfn.DAYS(Raw_data_US_healthcare[[#This Row],[Discharge Date]],Raw_data_US_healthcare[[#This Row],[Date of Admission]])</f>
        <v>4</v>
      </c>
    </row>
    <row r="2854" spans="1:20" x14ac:dyDescent="0.3">
      <c r="A2854" t="s">
        <v>26512</v>
      </c>
      <c r="B2854" t="s">
        <v>8192</v>
      </c>
      <c r="C2854">
        <v>35</v>
      </c>
      <c r="D2854" t="str">
        <f>IF(Raw_data_US_healthcare[[#This Row],[Age]]&lt;35,"Young",IF(Raw_data_US_healthcare[[#This Row],[Age]]&lt;60,"Middle","Senior"))</f>
        <v>Middle</v>
      </c>
      <c r="E2854" t="s">
        <v>26</v>
      </c>
      <c r="F2854" t="s">
        <v>88</v>
      </c>
      <c r="G2854" t="s">
        <v>88</v>
      </c>
      <c r="H2854" t="s">
        <v>28</v>
      </c>
      <c r="I2854" s="2">
        <v>44332</v>
      </c>
      <c r="J2854" t="s">
        <v>8193</v>
      </c>
      <c r="K2854" t="s">
        <v>8194</v>
      </c>
      <c r="L2854" t="s">
        <v>31</v>
      </c>
      <c r="M2854">
        <v>38523.500099999997</v>
      </c>
      <c r="N2854">
        <v>136</v>
      </c>
      <c r="O2854" t="s">
        <v>39</v>
      </c>
      <c r="P2854" t="s">
        <v>39</v>
      </c>
      <c r="Q2854" s="2">
        <v>44333</v>
      </c>
      <c r="R2854" t="s">
        <v>32</v>
      </c>
      <c r="S2854" t="s">
        <v>24</v>
      </c>
      <c r="T2854">
        <f>_xlfn.DAYS(Raw_data_US_healthcare[[#This Row],[Discharge Date]],Raw_data_US_healthcare[[#This Row],[Date of Admission]])</f>
        <v>1</v>
      </c>
    </row>
    <row r="2855" spans="1:20" x14ac:dyDescent="0.3">
      <c r="A2855" t="s">
        <v>26512</v>
      </c>
      <c r="B2855" t="s">
        <v>8195</v>
      </c>
      <c r="C2855">
        <v>68</v>
      </c>
      <c r="D2855" t="str">
        <f>IF(Raw_data_US_healthcare[[#This Row],[Age]]&lt;35,"Young",IF(Raw_data_US_healthcare[[#This Row],[Age]]&lt;60,"Middle","Senior"))</f>
        <v>Senior</v>
      </c>
      <c r="E2855" t="s">
        <v>26</v>
      </c>
      <c r="F2855" t="s">
        <v>35</v>
      </c>
      <c r="G2855" t="s">
        <v>35</v>
      </c>
      <c r="H2855" t="s">
        <v>26516</v>
      </c>
      <c r="I2855" s="2">
        <v>44851</v>
      </c>
      <c r="J2855" t="s">
        <v>2735</v>
      </c>
      <c r="K2855" t="s">
        <v>7222</v>
      </c>
      <c r="L2855" t="s">
        <v>56</v>
      </c>
      <c r="M2855">
        <v>32976.230900000002</v>
      </c>
      <c r="N2855">
        <v>494</v>
      </c>
      <c r="O2855" t="s">
        <v>22</v>
      </c>
      <c r="P2855" t="s">
        <v>22</v>
      </c>
      <c r="Q2855" s="2">
        <v>44862</v>
      </c>
      <c r="R2855" t="s">
        <v>44</v>
      </c>
      <c r="S2855" t="s">
        <v>24</v>
      </c>
      <c r="T2855">
        <f>_xlfn.DAYS(Raw_data_US_healthcare[[#This Row],[Discharge Date]],Raw_data_US_healthcare[[#This Row],[Date of Admission]])</f>
        <v>11</v>
      </c>
    </row>
    <row r="2856" spans="1:20" x14ac:dyDescent="0.3">
      <c r="A2856" t="s">
        <v>26512</v>
      </c>
      <c r="B2856" t="s">
        <v>8196</v>
      </c>
      <c r="C2856">
        <v>20</v>
      </c>
      <c r="D2856" t="str">
        <f>IF(Raw_data_US_healthcare[[#This Row],[Age]]&lt;35,"Young",IF(Raw_data_US_healthcare[[#This Row],[Age]]&lt;60,"Middle","Senior"))</f>
        <v>Young</v>
      </c>
      <c r="E2856" t="s">
        <v>26</v>
      </c>
      <c r="F2856" t="s">
        <v>17</v>
      </c>
      <c r="G2856" t="s">
        <v>17</v>
      </c>
      <c r="H2856" t="s">
        <v>28</v>
      </c>
      <c r="I2856" s="2">
        <v>43485</v>
      </c>
      <c r="J2856" t="s">
        <v>8197</v>
      </c>
      <c r="K2856" t="s">
        <v>8198</v>
      </c>
      <c r="L2856" t="s">
        <v>56</v>
      </c>
      <c r="M2856">
        <v>42119.799500000001</v>
      </c>
      <c r="N2856">
        <v>425</v>
      </c>
      <c r="O2856" t="s">
        <v>43</v>
      </c>
      <c r="P2856" t="s">
        <v>43</v>
      </c>
      <c r="Q2856" s="2">
        <v>43500</v>
      </c>
      <c r="R2856" t="s">
        <v>44</v>
      </c>
      <c r="S2856" t="s">
        <v>24</v>
      </c>
      <c r="T2856">
        <f>_xlfn.DAYS(Raw_data_US_healthcare[[#This Row],[Discharge Date]],Raw_data_US_healthcare[[#This Row],[Date of Admission]])</f>
        <v>15</v>
      </c>
    </row>
    <row r="2857" spans="1:20" x14ac:dyDescent="0.3">
      <c r="A2857" t="s">
        <v>26511</v>
      </c>
      <c r="B2857" t="s">
        <v>3562</v>
      </c>
      <c r="C2857">
        <v>44</v>
      </c>
      <c r="D2857" t="str">
        <f>IF(Raw_data_US_healthcare[[#This Row],[Age]]&lt;35,"Young",IF(Raw_data_US_healthcare[[#This Row],[Age]]&lt;60,"Middle","Senior"))</f>
        <v>Middle</v>
      </c>
      <c r="E2857" t="s">
        <v>16</v>
      </c>
      <c r="F2857" t="s">
        <v>27</v>
      </c>
      <c r="G2857" t="s">
        <v>27</v>
      </c>
      <c r="H2857" t="s">
        <v>18</v>
      </c>
      <c r="I2857" s="2">
        <v>43458</v>
      </c>
      <c r="J2857" t="s">
        <v>8199</v>
      </c>
      <c r="K2857" t="s">
        <v>8200</v>
      </c>
      <c r="L2857" t="s">
        <v>31</v>
      </c>
      <c r="M2857">
        <v>24800.1908</v>
      </c>
      <c r="N2857">
        <v>381</v>
      </c>
      <c r="O2857" t="s">
        <v>43</v>
      </c>
      <c r="P2857" t="s">
        <v>43</v>
      </c>
      <c r="Q2857" s="2">
        <v>43470</v>
      </c>
      <c r="R2857" t="s">
        <v>48</v>
      </c>
      <c r="S2857" t="s">
        <v>45</v>
      </c>
      <c r="T2857">
        <f>_xlfn.DAYS(Raw_data_US_healthcare[[#This Row],[Discharge Date]],Raw_data_US_healthcare[[#This Row],[Date of Admission]])</f>
        <v>12</v>
      </c>
    </row>
    <row r="2858" spans="1:20" x14ac:dyDescent="0.3">
      <c r="A2858" t="s">
        <v>26512</v>
      </c>
      <c r="B2858" t="s">
        <v>8201</v>
      </c>
      <c r="C2858">
        <v>32</v>
      </c>
      <c r="D2858" t="str">
        <f>IF(Raw_data_US_healthcare[[#This Row],[Age]]&lt;35,"Young",IF(Raw_data_US_healthcare[[#This Row],[Age]]&lt;60,"Middle","Senior"))</f>
        <v>Young</v>
      </c>
      <c r="E2858" t="s">
        <v>26</v>
      </c>
      <c r="F2858" t="s">
        <v>49</v>
      </c>
      <c r="G2858" t="s">
        <v>49</v>
      </c>
      <c r="H2858" t="s">
        <v>18</v>
      </c>
      <c r="I2858" s="2">
        <v>44650</v>
      </c>
      <c r="J2858" t="s">
        <v>8202</v>
      </c>
      <c r="K2858" t="s">
        <v>8203</v>
      </c>
      <c r="L2858" t="s">
        <v>52</v>
      </c>
      <c r="M2858">
        <v>14405.6127</v>
      </c>
      <c r="N2858">
        <v>337</v>
      </c>
      <c r="O2858" t="s">
        <v>43</v>
      </c>
      <c r="P2858" t="s">
        <v>43</v>
      </c>
      <c r="Q2858" s="2">
        <v>44678</v>
      </c>
      <c r="R2858" t="s">
        <v>32</v>
      </c>
      <c r="S2858" t="s">
        <v>24</v>
      </c>
      <c r="T2858">
        <f>_xlfn.DAYS(Raw_data_US_healthcare[[#This Row],[Discharge Date]],Raw_data_US_healthcare[[#This Row],[Date of Admission]])</f>
        <v>28</v>
      </c>
    </row>
    <row r="2859" spans="1:20" x14ac:dyDescent="0.3">
      <c r="A2859" t="s">
        <v>26511</v>
      </c>
      <c r="B2859" t="s">
        <v>8204</v>
      </c>
      <c r="C2859">
        <v>38</v>
      </c>
      <c r="D2859" t="str">
        <f>IF(Raw_data_US_healthcare[[#This Row],[Age]]&lt;35,"Young",IF(Raw_data_US_healthcare[[#This Row],[Age]]&lt;60,"Middle","Senior"))</f>
        <v>Middle</v>
      </c>
      <c r="E2859" t="s">
        <v>16</v>
      </c>
      <c r="F2859" t="s">
        <v>113</v>
      </c>
      <c r="G2859" t="s">
        <v>113</v>
      </c>
      <c r="H2859" t="s">
        <v>69</v>
      </c>
      <c r="I2859" s="2">
        <v>44225</v>
      </c>
      <c r="J2859" t="s">
        <v>8205</v>
      </c>
      <c r="K2859" t="s">
        <v>8206</v>
      </c>
      <c r="L2859" t="s">
        <v>60</v>
      </c>
      <c r="M2859">
        <v>67182.319399999993</v>
      </c>
      <c r="N2859">
        <v>224</v>
      </c>
      <c r="O2859" t="s">
        <v>39</v>
      </c>
      <c r="P2859" t="s">
        <v>39</v>
      </c>
      <c r="Q2859" s="2">
        <v>44226</v>
      </c>
      <c r="R2859" t="s">
        <v>48</v>
      </c>
      <c r="S2859" t="s">
        <v>24</v>
      </c>
      <c r="T2859">
        <f>_xlfn.DAYS(Raw_data_US_healthcare[[#This Row],[Discharge Date]],Raw_data_US_healthcare[[#This Row],[Date of Admission]])</f>
        <v>1</v>
      </c>
    </row>
    <row r="2860" spans="1:20" x14ac:dyDescent="0.3">
      <c r="A2860" t="s">
        <v>26512</v>
      </c>
      <c r="B2860" t="s">
        <v>8207</v>
      </c>
      <c r="C2860">
        <v>65</v>
      </c>
      <c r="D2860" t="str">
        <f>IF(Raw_data_US_healthcare[[#This Row],[Age]]&lt;35,"Young",IF(Raw_data_US_healthcare[[#This Row],[Age]]&lt;60,"Middle","Senior"))</f>
        <v>Senior</v>
      </c>
      <c r="E2860" t="s">
        <v>26</v>
      </c>
      <c r="F2860" t="s">
        <v>62</v>
      </c>
      <c r="G2860" t="s">
        <v>62</v>
      </c>
      <c r="H2860" t="s">
        <v>69</v>
      </c>
      <c r="I2860" s="2">
        <v>45155</v>
      </c>
      <c r="J2860" t="s">
        <v>8208</v>
      </c>
      <c r="K2860" t="s">
        <v>8209</v>
      </c>
      <c r="L2860" t="s">
        <v>31</v>
      </c>
      <c r="M2860">
        <v>36666.118499999997</v>
      </c>
      <c r="N2860">
        <v>493</v>
      </c>
      <c r="O2860" t="s">
        <v>22</v>
      </c>
      <c r="P2860" t="s">
        <v>22</v>
      </c>
      <c r="Q2860" s="2">
        <v>45162</v>
      </c>
      <c r="R2860" t="s">
        <v>23</v>
      </c>
      <c r="S2860" t="s">
        <v>45</v>
      </c>
      <c r="T2860">
        <f>_xlfn.DAYS(Raw_data_US_healthcare[[#This Row],[Discharge Date]],Raw_data_US_healthcare[[#This Row],[Date of Admission]])</f>
        <v>7</v>
      </c>
    </row>
    <row r="2861" spans="1:20" x14ac:dyDescent="0.3">
      <c r="A2861" t="s">
        <v>26511</v>
      </c>
      <c r="B2861" t="s">
        <v>8210</v>
      </c>
      <c r="C2861">
        <v>35</v>
      </c>
      <c r="D2861" t="str">
        <f>IF(Raw_data_US_healthcare[[#This Row],[Age]]&lt;35,"Young",IF(Raw_data_US_healthcare[[#This Row],[Age]]&lt;60,"Middle","Senior"))</f>
        <v>Middle</v>
      </c>
      <c r="E2861" t="s">
        <v>16</v>
      </c>
      <c r="F2861" t="s">
        <v>113</v>
      </c>
      <c r="G2861" t="s">
        <v>113</v>
      </c>
      <c r="H2861" t="s">
        <v>69</v>
      </c>
      <c r="I2861" s="2">
        <v>43853</v>
      </c>
      <c r="J2861" t="s">
        <v>8211</v>
      </c>
      <c r="K2861" t="s">
        <v>8212</v>
      </c>
      <c r="L2861" t="s">
        <v>31</v>
      </c>
      <c r="M2861">
        <v>30968.8668</v>
      </c>
      <c r="N2861">
        <v>320</v>
      </c>
      <c r="O2861" t="s">
        <v>22</v>
      </c>
      <c r="P2861" t="s">
        <v>22</v>
      </c>
      <c r="Q2861" s="2">
        <v>43873</v>
      </c>
      <c r="R2861" t="s">
        <v>44</v>
      </c>
      <c r="S2861" t="s">
        <v>33</v>
      </c>
      <c r="T2861">
        <f>_xlfn.DAYS(Raw_data_US_healthcare[[#This Row],[Discharge Date]],Raw_data_US_healthcare[[#This Row],[Date of Admission]])</f>
        <v>20</v>
      </c>
    </row>
    <row r="2862" spans="1:20" x14ac:dyDescent="0.3">
      <c r="A2862" t="s">
        <v>26511</v>
      </c>
      <c r="B2862" t="s">
        <v>7079</v>
      </c>
      <c r="C2862">
        <v>36</v>
      </c>
      <c r="D2862" t="str">
        <f>IF(Raw_data_US_healthcare[[#This Row],[Age]]&lt;35,"Young",IF(Raw_data_US_healthcare[[#This Row],[Age]]&lt;60,"Middle","Senior"))</f>
        <v>Middle</v>
      </c>
      <c r="E2862" t="s">
        <v>16</v>
      </c>
      <c r="F2862" t="s">
        <v>17</v>
      </c>
      <c r="G2862" t="s">
        <v>17</v>
      </c>
      <c r="H2862" t="s">
        <v>36</v>
      </c>
      <c r="I2862" s="2">
        <v>43451</v>
      </c>
      <c r="J2862" t="s">
        <v>8213</v>
      </c>
      <c r="K2862" t="s">
        <v>8214</v>
      </c>
      <c r="L2862" t="s">
        <v>31</v>
      </c>
      <c r="M2862">
        <v>16723.57</v>
      </c>
      <c r="N2862">
        <v>201</v>
      </c>
      <c r="O2862" t="s">
        <v>22</v>
      </c>
      <c r="P2862" t="s">
        <v>22</v>
      </c>
      <c r="Q2862" s="2">
        <v>43464</v>
      </c>
      <c r="R2862" t="s">
        <v>44</v>
      </c>
      <c r="S2862" t="s">
        <v>45</v>
      </c>
      <c r="T2862">
        <f>_xlfn.DAYS(Raw_data_US_healthcare[[#This Row],[Discharge Date]],Raw_data_US_healthcare[[#This Row],[Date of Admission]])</f>
        <v>13</v>
      </c>
    </row>
    <row r="2863" spans="1:20" x14ac:dyDescent="0.3">
      <c r="A2863" t="s">
        <v>26512</v>
      </c>
      <c r="B2863" t="s">
        <v>8215</v>
      </c>
      <c r="C2863">
        <v>37</v>
      </c>
      <c r="D2863" t="str">
        <f>IF(Raw_data_US_healthcare[[#This Row],[Age]]&lt;35,"Young",IF(Raw_data_US_healthcare[[#This Row],[Age]]&lt;60,"Middle","Senior"))</f>
        <v>Middle</v>
      </c>
      <c r="E2863" t="s">
        <v>26</v>
      </c>
      <c r="F2863" t="s">
        <v>17</v>
      </c>
      <c r="G2863" t="s">
        <v>17</v>
      </c>
      <c r="H2863" t="s">
        <v>26516</v>
      </c>
      <c r="I2863" s="2">
        <v>44163</v>
      </c>
      <c r="J2863" t="s">
        <v>8216</v>
      </c>
      <c r="K2863" t="s">
        <v>8217</v>
      </c>
      <c r="L2863" t="s">
        <v>52</v>
      </c>
      <c r="M2863">
        <v>5725.0803999999998</v>
      </c>
      <c r="N2863">
        <v>449</v>
      </c>
      <c r="O2863" t="s">
        <v>22</v>
      </c>
      <c r="P2863" t="s">
        <v>22</v>
      </c>
      <c r="Q2863" s="2">
        <v>44172</v>
      </c>
      <c r="R2863" t="s">
        <v>83</v>
      </c>
      <c r="S2863" t="s">
        <v>24</v>
      </c>
      <c r="T2863">
        <f>_xlfn.DAYS(Raw_data_US_healthcare[[#This Row],[Discharge Date]],Raw_data_US_healthcare[[#This Row],[Date of Admission]])</f>
        <v>9</v>
      </c>
    </row>
    <row r="2864" spans="1:20" x14ac:dyDescent="0.3">
      <c r="A2864" t="s">
        <v>26511</v>
      </c>
      <c r="B2864" t="s">
        <v>7365</v>
      </c>
      <c r="C2864">
        <v>77</v>
      </c>
      <c r="D2864" t="str">
        <f>IF(Raw_data_US_healthcare[[#This Row],[Age]]&lt;35,"Young",IF(Raw_data_US_healthcare[[#This Row],[Age]]&lt;60,"Middle","Senior"))</f>
        <v>Senior</v>
      </c>
      <c r="E2864" t="s">
        <v>16</v>
      </c>
      <c r="F2864" t="s">
        <v>35</v>
      </c>
      <c r="G2864" t="s">
        <v>35</v>
      </c>
      <c r="H2864" t="s">
        <v>26514</v>
      </c>
      <c r="I2864" s="2">
        <v>44987</v>
      </c>
      <c r="J2864" t="s">
        <v>8218</v>
      </c>
      <c r="K2864" t="s">
        <v>8219</v>
      </c>
      <c r="L2864" t="s">
        <v>60</v>
      </c>
      <c r="M2864">
        <v>37083.018199999999</v>
      </c>
      <c r="N2864">
        <v>370</v>
      </c>
      <c r="O2864" t="s">
        <v>22</v>
      </c>
      <c r="P2864" t="s">
        <v>22</v>
      </c>
      <c r="Q2864" s="2">
        <v>45001</v>
      </c>
      <c r="R2864" t="s">
        <v>44</v>
      </c>
      <c r="S2864" t="s">
        <v>33</v>
      </c>
      <c r="T2864">
        <f>_xlfn.DAYS(Raw_data_US_healthcare[[#This Row],[Discharge Date]],Raw_data_US_healthcare[[#This Row],[Date of Admission]])</f>
        <v>14</v>
      </c>
    </row>
    <row r="2865" spans="1:20" x14ac:dyDescent="0.3">
      <c r="A2865" t="s">
        <v>26511</v>
      </c>
      <c r="B2865" t="s">
        <v>8220</v>
      </c>
      <c r="C2865">
        <v>78</v>
      </c>
      <c r="D2865" t="str">
        <f>IF(Raw_data_US_healthcare[[#This Row],[Age]]&lt;35,"Young",IF(Raw_data_US_healthcare[[#This Row],[Age]]&lt;60,"Middle","Senior"))</f>
        <v>Senior</v>
      </c>
      <c r="E2865" t="s">
        <v>16</v>
      </c>
      <c r="F2865" t="s">
        <v>88</v>
      </c>
      <c r="G2865" t="s">
        <v>88</v>
      </c>
      <c r="H2865" t="s">
        <v>28</v>
      </c>
      <c r="I2865" s="2">
        <v>43612</v>
      </c>
      <c r="J2865" t="s">
        <v>8221</v>
      </c>
      <c r="K2865" t="s">
        <v>8222</v>
      </c>
      <c r="L2865" t="s">
        <v>56</v>
      </c>
      <c r="M2865">
        <v>40740.935599999997</v>
      </c>
      <c r="N2865">
        <v>205</v>
      </c>
      <c r="O2865" t="s">
        <v>39</v>
      </c>
      <c r="P2865" t="s">
        <v>39</v>
      </c>
      <c r="Q2865" s="2">
        <v>43626</v>
      </c>
      <c r="R2865" t="s">
        <v>83</v>
      </c>
      <c r="S2865" t="s">
        <v>33</v>
      </c>
      <c r="T2865">
        <f>_xlfn.DAYS(Raw_data_US_healthcare[[#This Row],[Discharge Date]],Raw_data_US_healthcare[[#This Row],[Date of Admission]])</f>
        <v>14</v>
      </c>
    </row>
    <row r="2866" spans="1:20" x14ac:dyDescent="0.3">
      <c r="A2866" t="s">
        <v>26511</v>
      </c>
      <c r="B2866" t="s">
        <v>8223</v>
      </c>
      <c r="C2866">
        <v>46</v>
      </c>
      <c r="D2866" t="str">
        <f>IF(Raw_data_US_healthcare[[#This Row],[Age]]&lt;35,"Young",IF(Raw_data_US_healthcare[[#This Row],[Age]]&lt;60,"Middle","Senior"))</f>
        <v>Middle</v>
      </c>
      <c r="E2866" t="s">
        <v>16</v>
      </c>
      <c r="F2866" t="s">
        <v>17</v>
      </c>
      <c r="G2866" t="s">
        <v>17</v>
      </c>
      <c r="H2866" t="s">
        <v>18</v>
      </c>
      <c r="I2866" s="2">
        <v>44702</v>
      </c>
      <c r="J2866" t="s">
        <v>8224</v>
      </c>
      <c r="K2866" t="s">
        <v>8225</v>
      </c>
      <c r="L2866" t="s">
        <v>21</v>
      </c>
      <c r="M2866">
        <v>33147.914799999999</v>
      </c>
      <c r="N2866">
        <v>180</v>
      </c>
      <c r="O2866" t="s">
        <v>43</v>
      </c>
      <c r="P2866" t="s">
        <v>43</v>
      </c>
      <c r="Q2866" s="2">
        <v>44719</v>
      </c>
      <c r="R2866" t="s">
        <v>32</v>
      </c>
      <c r="S2866" t="s">
        <v>45</v>
      </c>
      <c r="T2866">
        <f>_xlfn.DAYS(Raw_data_US_healthcare[[#This Row],[Discharge Date]],Raw_data_US_healthcare[[#This Row],[Date of Admission]])</f>
        <v>17</v>
      </c>
    </row>
    <row r="2867" spans="1:20" x14ac:dyDescent="0.3">
      <c r="A2867" t="s">
        <v>26512</v>
      </c>
      <c r="B2867" t="s">
        <v>8226</v>
      </c>
      <c r="C2867">
        <v>27</v>
      </c>
      <c r="D2867" t="str">
        <f>IF(Raw_data_US_healthcare[[#This Row],[Age]]&lt;35,"Young",IF(Raw_data_US_healthcare[[#This Row],[Age]]&lt;60,"Middle","Senior"))</f>
        <v>Young</v>
      </c>
      <c r="E2867" t="s">
        <v>26</v>
      </c>
      <c r="F2867" t="s">
        <v>27</v>
      </c>
      <c r="G2867" t="s">
        <v>27</v>
      </c>
      <c r="H2867" t="s">
        <v>18</v>
      </c>
      <c r="I2867" s="2">
        <v>44312</v>
      </c>
      <c r="J2867" t="s">
        <v>3584</v>
      </c>
      <c r="K2867" t="s">
        <v>8227</v>
      </c>
      <c r="L2867" t="s">
        <v>56</v>
      </c>
      <c r="M2867">
        <v>40260.644999999997</v>
      </c>
      <c r="N2867">
        <v>423</v>
      </c>
      <c r="O2867" t="s">
        <v>43</v>
      </c>
      <c r="P2867" t="s">
        <v>43</v>
      </c>
      <c r="Q2867" s="2">
        <v>44320</v>
      </c>
      <c r="R2867" t="s">
        <v>32</v>
      </c>
      <c r="S2867" t="s">
        <v>45</v>
      </c>
      <c r="T2867">
        <f>_xlfn.DAYS(Raw_data_US_healthcare[[#This Row],[Discharge Date]],Raw_data_US_healthcare[[#This Row],[Date of Admission]])</f>
        <v>8</v>
      </c>
    </row>
    <row r="2868" spans="1:20" x14ac:dyDescent="0.3">
      <c r="A2868" t="s">
        <v>26511</v>
      </c>
      <c r="B2868" t="s">
        <v>8228</v>
      </c>
      <c r="C2868">
        <v>52</v>
      </c>
      <c r="D2868" t="str">
        <f>IF(Raw_data_US_healthcare[[#This Row],[Age]]&lt;35,"Young",IF(Raw_data_US_healthcare[[#This Row],[Age]]&lt;60,"Middle","Senior"))</f>
        <v>Middle</v>
      </c>
      <c r="E2868" t="s">
        <v>16</v>
      </c>
      <c r="F2868" t="s">
        <v>228</v>
      </c>
      <c r="G2868" t="s">
        <v>228</v>
      </c>
      <c r="H2868" t="s">
        <v>28</v>
      </c>
      <c r="I2868" s="2">
        <v>44464</v>
      </c>
      <c r="J2868" t="s">
        <v>8229</v>
      </c>
      <c r="K2868" t="s">
        <v>8230</v>
      </c>
      <c r="L2868" t="s">
        <v>21</v>
      </c>
      <c r="M2868">
        <v>9226.4629999999997</v>
      </c>
      <c r="N2868">
        <v>143</v>
      </c>
      <c r="O2868" t="s">
        <v>43</v>
      </c>
      <c r="P2868" t="s">
        <v>43</v>
      </c>
      <c r="Q2868" s="2">
        <v>44489</v>
      </c>
      <c r="R2868" t="s">
        <v>48</v>
      </c>
      <c r="S2868" t="s">
        <v>45</v>
      </c>
      <c r="T2868">
        <f>_xlfn.DAYS(Raw_data_US_healthcare[[#This Row],[Discharge Date]],Raw_data_US_healthcare[[#This Row],[Date of Admission]])</f>
        <v>25</v>
      </c>
    </row>
    <row r="2869" spans="1:20" x14ac:dyDescent="0.3">
      <c r="A2869" t="s">
        <v>26511</v>
      </c>
      <c r="B2869" t="s">
        <v>8231</v>
      </c>
      <c r="C2869">
        <v>19</v>
      </c>
      <c r="D2869" t="str">
        <f>IF(Raw_data_US_healthcare[[#This Row],[Age]]&lt;35,"Young",IF(Raw_data_US_healthcare[[#This Row],[Age]]&lt;60,"Middle","Senior"))</f>
        <v>Young</v>
      </c>
      <c r="E2869" t="s">
        <v>16</v>
      </c>
      <c r="F2869" t="s">
        <v>35</v>
      </c>
      <c r="G2869" t="s">
        <v>35</v>
      </c>
      <c r="H2869" t="s">
        <v>36</v>
      </c>
      <c r="I2869" s="2">
        <v>45177</v>
      </c>
      <c r="J2869" t="s">
        <v>8232</v>
      </c>
      <c r="K2869" t="s">
        <v>8233</v>
      </c>
      <c r="L2869" t="s">
        <v>56</v>
      </c>
      <c r="M2869">
        <v>8737.6579999999994</v>
      </c>
      <c r="N2869">
        <v>196</v>
      </c>
      <c r="O2869" t="s">
        <v>39</v>
      </c>
      <c r="P2869" t="s">
        <v>39</v>
      </c>
      <c r="Q2869" s="2">
        <v>45189</v>
      </c>
      <c r="R2869" t="s">
        <v>23</v>
      </c>
      <c r="S2869" t="s">
        <v>24</v>
      </c>
      <c r="T2869">
        <f>_xlfn.DAYS(Raw_data_US_healthcare[[#This Row],[Discharge Date]],Raw_data_US_healthcare[[#This Row],[Date of Admission]])</f>
        <v>12</v>
      </c>
    </row>
    <row r="2870" spans="1:20" x14ac:dyDescent="0.3">
      <c r="A2870" t="s">
        <v>26511</v>
      </c>
      <c r="B2870" t="s">
        <v>8234</v>
      </c>
      <c r="C2870">
        <v>61</v>
      </c>
      <c r="D2870" t="str">
        <f>IF(Raw_data_US_healthcare[[#This Row],[Age]]&lt;35,"Young",IF(Raw_data_US_healthcare[[#This Row],[Age]]&lt;60,"Middle","Senior"))</f>
        <v>Senior</v>
      </c>
      <c r="E2870" t="s">
        <v>16</v>
      </c>
      <c r="F2870" t="s">
        <v>88</v>
      </c>
      <c r="G2870" t="s">
        <v>88</v>
      </c>
      <c r="H2870" t="s">
        <v>69</v>
      </c>
      <c r="I2870" s="2">
        <v>44893</v>
      </c>
      <c r="J2870" t="s">
        <v>8235</v>
      </c>
      <c r="K2870" t="s">
        <v>8236</v>
      </c>
      <c r="L2870" t="s">
        <v>21</v>
      </c>
      <c r="M2870">
        <v>27391.625599999999</v>
      </c>
      <c r="N2870">
        <v>147</v>
      </c>
      <c r="O2870" t="s">
        <v>39</v>
      </c>
      <c r="P2870" t="s">
        <v>39</v>
      </c>
      <c r="Q2870" s="2">
        <v>44895</v>
      </c>
      <c r="R2870" t="s">
        <v>44</v>
      </c>
      <c r="S2870" t="s">
        <v>24</v>
      </c>
      <c r="T2870">
        <f>_xlfn.DAYS(Raw_data_US_healthcare[[#This Row],[Discharge Date]],Raw_data_US_healthcare[[#This Row],[Date of Admission]])</f>
        <v>2</v>
      </c>
    </row>
    <row r="2871" spans="1:20" x14ac:dyDescent="0.3">
      <c r="A2871" t="s">
        <v>26511</v>
      </c>
      <c r="B2871" t="s">
        <v>8237</v>
      </c>
      <c r="C2871">
        <v>47</v>
      </c>
      <c r="D2871" t="str">
        <f>IF(Raw_data_US_healthcare[[#This Row],[Age]]&lt;35,"Young",IF(Raw_data_US_healthcare[[#This Row],[Age]]&lt;60,"Middle","Senior"))</f>
        <v>Middle</v>
      </c>
      <c r="E2871" t="s">
        <v>16</v>
      </c>
      <c r="F2871" t="s">
        <v>113</v>
      </c>
      <c r="G2871" t="s">
        <v>113</v>
      </c>
      <c r="H2871" t="s">
        <v>69</v>
      </c>
      <c r="I2871" s="2">
        <v>44355</v>
      </c>
      <c r="J2871" t="s">
        <v>8238</v>
      </c>
      <c r="K2871" t="s">
        <v>8239</v>
      </c>
      <c r="L2871" t="s">
        <v>56</v>
      </c>
      <c r="M2871">
        <v>61262.382700000002</v>
      </c>
      <c r="N2871">
        <v>305</v>
      </c>
      <c r="O2871" t="s">
        <v>39</v>
      </c>
      <c r="P2871" t="s">
        <v>39</v>
      </c>
      <c r="Q2871" s="2">
        <v>44372</v>
      </c>
      <c r="R2871" t="s">
        <v>83</v>
      </c>
      <c r="S2871" t="s">
        <v>33</v>
      </c>
      <c r="T2871">
        <f>_xlfn.DAYS(Raw_data_US_healthcare[[#This Row],[Discharge Date]],Raw_data_US_healthcare[[#This Row],[Date of Admission]])</f>
        <v>17</v>
      </c>
    </row>
    <row r="2872" spans="1:20" x14ac:dyDescent="0.3">
      <c r="A2872" t="s">
        <v>26511</v>
      </c>
      <c r="B2872" t="s">
        <v>8240</v>
      </c>
      <c r="C2872">
        <v>82</v>
      </c>
      <c r="D2872" t="str">
        <f>IF(Raw_data_US_healthcare[[#This Row],[Age]]&lt;35,"Young",IF(Raw_data_US_healthcare[[#This Row],[Age]]&lt;60,"Middle","Senior"))</f>
        <v>Senior</v>
      </c>
      <c r="E2872" t="s">
        <v>16</v>
      </c>
      <c r="F2872" t="s">
        <v>62</v>
      </c>
      <c r="G2872" t="s">
        <v>62</v>
      </c>
      <c r="H2872" t="s">
        <v>36</v>
      </c>
      <c r="I2872" s="2">
        <v>44507</v>
      </c>
      <c r="J2872" t="s">
        <v>8241</v>
      </c>
      <c r="K2872" t="s">
        <v>8242</v>
      </c>
      <c r="L2872" t="s">
        <v>31</v>
      </c>
      <c r="M2872">
        <v>12153.7907</v>
      </c>
      <c r="N2872">
        <v>105</v>
      </c>
      <c r="O2872" t="s">
        <v>43</v>
      </c>
      <c r="P2872" t="s">
        <v>43</v>
      </c>
      <c r="Q2872" s="2">
        <v>44511</v>
      </c>
      <c r="R2872" t="s">
        <v>23</v>
      </c>
      <c r="S2872" t="s">
        <v>33</v>
      </c>
      <c r="T2872">
        <f>_xlfn.DAYS(Raw_data_US_healthcare[[#This Row],[Discharge Date]],Raw_data_US_healthcare[[#This Row],[Date of Admission]])</f>
        <v>4</v>
      </c>
    </row>
    <row r="2873" spans="1:20" x14ac:dyDescent="0.3">
      <c r="A2873" t="s">
        <v>26511</v>
      </c>
      <c r="B2873" t="s">
        <v>8243</v>
      </c>
      <c r="C2873">
        <v>28</v>
      </c>
      <c r="D2873" t="str">
        <f>IF(Raw_data_US_healthcare[[#This Row],[Age]]&lt;35,"Young",IF(Raw_data_US_healthcare[[#This Row],[Age]]&lt;60,"Middle","Senior"))</f>
        <v>Young</v>
      </c>
      <c r="E2873" t="s">
        <v>16</v>
      </c>
      <c r="F2873" t="s">
        <v>62</v>
      </c>
      <c r="G2873" t="s">
        <v>62</v>
      </c>
      <c r="H2873" t="s">
        <v>69</v>
      </c>
      <c r="I2873" s="2">
        <v>43564</v>
      </c>
      <c r="J2873" t="s">
        <v>8244</v>
      </c>
      <c r="K2873" t="s">
        <v>8245</v>
      </c>
      <c r="L2873" t="s">
        <v>56</v>
      </c>
      <c r="M2873">
        <v>50234.1106</v>
      </c>
      <c r="N2873">
        <v>343</v>
      </c>
      <c r="O2873" t="s">
        <v>39</v>
      </c>
      <c r="P2873" t="s">
        <v>39</v>
      </c>
      <c r="Q2873" s="2">
        <v>43568</v>
      </c>
      <c r="R2873" t="s">
        <v>48</v>
      </c>
      <c r="S2873" t="s">
        <v>45</v>
      </c>
      <c r="T2873">
        <f>_xlfn.DAYS(Raw_data_US_healthcare[[#This Row],[Discharge Date]],Raw_data_US_healthcare[[#This Row],[Date of Admission]])</f>
        <v>4</v>
      </c>
    </row>
    <row r="2874" spans="1:20" x14ac:dyDescent="0.3">
      <c r="A2874" t="s">
        <v>26512</v>
      </c>
      <c r="B2874" t="s">
        <v>8246</v>
      </c>
      <c r="C2874">
        <v>81</v>
      </c>
      <c r="D2874" t="str">
        <f>IF(Raw_data_US_healthcare[[#This Row],[Age]]&lt;35,"Young",IF(Raw_data_US_healthcare[[#This Row],[Age]]&lt;60,"Middle","Senior"))</f>
        <v>Senior</v>
      </c>
      <c r="E2874" t="s">
        <v>26</v>
      </c>
      <c r="F2874" t="s">
        <v>62</v>
      </c>
      <c r="G2874" t="s">
        <v>62</v>
      </c>
      <c r="H2874" t="s">
        <v>26516</v>
      </c>
      <c r="I2874" s="2">
        <v>43886</v>
      </c>
      <c r="J2874" t="s">
        <v>8247</v>
      </c>
      <c r="K2874" t="s">
        <v>8248</v>
      </c>
      <c r="L2874" t="s">
        <v>21</v>
      </c>
      <c r="M2874">
        <v>23463.512299999999</v>
      </c>
      <c r="N2874">
        <v>157</v>
      </c>
      <c r="O2874" t="s">
        <v>22</v>
      </c>
      <c r="P2874" t="s">
        <v>22</v>
      </c>
      <c r="Q2874" s="2">
        <v>43893</v>
      </c>
      <c r="R2874" t="s">
        <v>44</v>
      </c>
      <c r="S2874" t="s">
        <v>45</v>
      </c>
      <c r="T2874">
        <f>_xlfn.DAYS(Raw_data_US_healthcare[[#This Row],[Discharge Date]],Raw_data_US_healthcare[[#This Row],[Date of Admission]])</f>
        <v>7</v>
      </c>
    </row>
    <row r="2875" spans="1:20" x14ac:dyDescent="0.3">
      <c r="A2875" t="s">
        <v>26511</v>
      </c>
      <c r="B2875" t="s">
        <v>8249</v>
      </c>
      <c r="C2875">
        <v>44</v>
      </c>
      <c r="D2875" t="str">
        <f>IF(Raw_data_US_healthcare[[#This Row],[Age]]&lt;35,"Young",IF(Raw_data_US_healthcare[[#This Row],[Age]]&lt;60,"Middle","Senior"))</f>
        <v>Middle</v>
      </c>
      <c r="E2875" t="s">
        <v>16</v>
      </c>
      <c r="F2875" t="s">
        <v>228</v>
      </c>
      <c r="G2875" t="s">
        <v>228</v>
      </c>
      <c r="H2875" t="s">
        <v>26516</v>
      </c>
      <c r="I2875" s="2">
        <v>44509</v>
      </c>
      <c r="J2875" t="s">
        <v>8250</v>
      </c>
      <c r="K2875" t="s">
        <v>8251</v>
      </c>
      <c r="L2875" t="s">
        <v>60</v>
      </c>
      <c r="M2875">
        <v>11886.637199999999</v>
      </c>
      <c r="N2875">
        <v>477</v>
      </c>
      <c r="O2875" t="s">
        <v>39</v>
      </c>
      <c r="P2875" t="s">
        <v>39</v>
      </c>
      <c r="Q2875" s="2">
        <v>44525</v>
      </c>
      <c r="R2875" t="s">
        <v>23</v>
      </c>
      <c r="S2875" t="s">
        <v>45</v>
      </c>
      <c r="T2875">
        <f>_xlfn.DAYS(Raw_data_US_healthcare[[#This Row],[Discharge Date]],Raw_data_US_healthcare[[#This Row],[Date of Admission]])</f>
        <v>16</v>
      </c>
    </row>
    <row r="2876" spans="1:20" x14ac:dyDescent="0.3">
      <c r="A2876" t="s">
        <v>26512</v>
      </c>
      <c r="B2876" t="s">
        <v>8252</v>
      </c>
      <c r="C2876">
        <v>23</v>
      </c>
      <c r="D2876" t="str">
        <f>IF(Raw_data_US_healthcare[[#This Row],[Age]]&lt;35,"Young",IF(Raw_data_US_healthcare[[#This Row],[Age]]&lt;60,"Middle","Senior"))</f>
        <v>Young</v>
      </c>
      <c r="E2876" t="s">
        <v>26</v>
      </c>
      <c r="F2876" t="s">
        <v>62</v>
      </c>
      <c r="G2876" t="s">
        <v>62</v>
      </c>
      <c r="H2876" t="s">
        <v>36</v>
      </c>
      <c r="I2876" s="2">
        <v>44369</v>
      </c>
      <c r="J2876" t="s">
        <v>8253</v>
      </c>
      <c r="K2876" t="s">
        <v>2730</v>
      </c>
      <c r="L2876" t="s">
        <v>56</v>
      </c>
      <c r="M2876">
        <v>11510.351500000001</v>
      </c>
      <c r="N2876">
        <v>209</v>
      </c>
      <c r="O2876" t="s">
        <v>39</v>
      </c>
      <c r="P2876" t="s">
        <v>39</v>
      </c>
      <c r="Q2876" s="2">
        <v>44392</v>
      </c>
      <c r="R2876" t="s">
        <v>44</v>
      </c>
      <c r="S2876" t="s">
        <v>24</v>
      </c>
      <c r="T2876">
        <f>_xlfn.DAYS(Raw_data_US_healthcare[[#This Row],[Discharge Date]],Raw_data_US_healthcare[[#This Row],[Date of Admission]])</f>
        <v>23</v>
      </c>
    </row>
    <row r="2877" spans="1:20" x14ac:dyDescent="0.3">
      <c r="A2877" t="s">
        <v>26512</v>
      </c>
      <c r="B2877" t="s">
        <v>8254</v>
      </c>
      <c r="C2877">
        <v>83</v>
      </c>
      <c r="D2877" t="str">
        <f>IF(Raw_data_US_healthcare[[#This Row],[Age]]&lt;35,"Young",IF(Raw_data_US_healthcare[[#This Row],[Age]]&lt;60,"Middle","Senior"))</f>
        <v>Senior</v>
      </c>
      <c r="E2877" t="s">
        <v>26</v>
      </c>
      <c r="F2877" t="s">
        <v>88</v>
      </c>
      <c r="G2877" t="s">
        <v>88</v>
      </c>
      <c r="H2877" t="s">
        <v>69</v>
      </c>
      <c r="I2877" s="2">
        <v>44631</v>
      </c>
      <c r="J2877" t="s">
        <v>8255</v>
      </c>
      <c r="K2877" t="s">
        <v>8256</v>
      </c>
      <c r="L2877" t="s">
        <v>21</v>
      </c>
      <c r="M2877">
        <v>21627.7264</v>
      </c>
      <c r="N2877">
        <v>187</v>
      </c>
      <c r="O2877" t="s">
        <v>39</v>
      </c>
      <c r="P2877" t="s">
        <v>39</v>
      </c>
      <c r="Q2877" s="2">
        <v>44647</v>
      </c>
      <c r="R2877" t="s">
        <v>32</v>
      </c>
      <c r="S2877" t="s">
        <v>33</v>
      </c>
      <c r="T2877">
        <f>_xlfn.DAYS(Raw_data_US_healthcare[[#This Row],[Discharge Date]],Raw_data_US_healthcare[[#This Row],[Date of Admission]])</f>
        <v>16</v>
      </c>
    </row>
    <row r="2878" spans="1:20" x14ac:dyDescent="0.3">
      <c r="A2878" t="s">
        <v>26511</v>
      </c>
      <c r="B2878" t="s">
        <v>8257</v>
      </c>
      <c r="C2878">
        <v>54</v>
      </c>
      <c r="D2878" t="str">
        <f>IF(Raw_data_US_healthcare[[#This Row],[Age]]&lt;35,"Young",IF(Raw_data_US_healthcare[[#This Row],[Age]]&lt;60,"Middle","Senior"))</f>
        <v>Middle</v>
      </c>
      <c r="E2878" t="s">
        <v>16</v>
      </c>
      <c r="F2878" t="s">
        <v>17</v>
      </c>
      <c r="G2878" t="s">
        <v>17</v>
      </c>
      <c r="H2878" t="s">
        <v>28</v>
      </c>
      <c r="I2878" s="2">
        <v>45152</v>
      </c>
      <c r="J2878" t="s">
        <v>8258</v>
      </c>
      <c r="K2878" t="s">
        <v>8259</v>
      </c>
      <c r="L2878" t="s">
        <v>56</v>
      </c>
      <c r="M2878">
        <v>38219.546600000001</v>
      </c>
      <c r="N2878">
        <v>288</v>
      </c>
      <c r="O2878" t="s">
        <v>39</v>
      </c>
      <c r="P2878" t="s">
        <v>39</v>
      </c>
      <c r="Q2878" s="2">
        <v>45180</v>
      </c>
      <c r="R2878" t="s">
        <v>83</v>
      </c>
      <c r="S2878" t="s">
        <v>24</v>
      </c>
      <c r="T2878">
        <f>_xlfn.DAYS(Raw_data_US_healthcare[[#This Row],[Discharge Date]],Raw_data_US_healthcare[[#This Row],[Date of Admission]])</f>
        <v>28</v>
      </c>
    </row>
    <row r="2879" spans="1:20" x14ac:dyDescent="0.3">
      <c r="A2879" t="s">
        <v>26511</v>
      </c>
      <c r="B2879" t="s">
        <v>8260</v>
      </c>
      <c r="C2879">
        <v>83</v>
      </c>
      <c r="D2879" t="str">
        <f>IF(Raw_data_US_healthcare[[#This Row],[Age]]&lt;35,"Young",IF(Raw_data_US_healthcare[[#This Row],[Age]]&lt;60,"Middle","Senior"))</f>
        <v>Senior</v>
      </c>
      <c r="E2879" t="s">
        <v>16</v>
      </c>
      <c r="F2879" t="s">
        <v>27</v>
      </c>
      <c r="G2879" t="s">
        <v>27</v>
      </c>
      <c r="H2879" t="s">
        <v>36</v>
      </c>
      <c r="I2879" s="2">
        <v>43662</v>
      </c>
      <c r="J2879" t="s">
        <v>8261</v>
      </c>
      <c r="K2879" t="s">
        <v>8262</v>
      </c>
      <c r="L2879" t="s">
        <v>21</v>
      </c>
      <c r="M2879">
        <v>10511.061799999999</v>
      </c>
      <c r="N2879">
        <v>292</v>
      </c>
      <c r="O2879" t="s">
        <v>22</v>
      </c>
      <c r="P2879" t="s">
        <v>22</v>
      </c>
      <c r="Q2879" s="2">
        <v>43668</v>
      </c>
      <c r="R2879" t="s">
        <v>23</v>
      </c>
      <c r="S2879" t="s">
        <v>45</v>
      </c>
      <c r="T2879">
        <f>_xlfn.DAYS(Raw_data_US_healthcare[[#This Row],[Discharge Date]],Raw_data_US_healthcare[[#This Row],[Date of Admission]])</f>
        <v>6</v>
      </c>
    </row>
    <row r="2880" spans="1:20" x14ac:dyDescent="0.3">
      <c r="A2880" t="s">
        <v>26512</v>
      </c>
      <c r="B2880" t="s">
        <v>8263</v>
      </c>
      <c r="C2880">
        <v>48</v>
      </c>
      <c r="D2880" t="str">
        <f>IF(Raw_data_US_healthcare[[#This Row],[Age]]&lt;35,"Young",IF(Raw_data_US_healthcare[[#This Row],[Age]]&lt;60,"Middle","Senior"))</f>
        <v>Middle</v>
      </c>
      <c r="E2880" t="s">
        <v>26</v>
      </c>
      <c r="F2880" t="s">
        <v>49</v>
      </c>
      <c r="G2880" t="s">
        <v>49</v>
      </c>
      <c r="H2880" t="s">
        <v>69</v>
      </c>
      <c r="I2880" s="2">
        <v>44322</v>
      </c>
      <c r="J2880" t="s">
        <v>8264</v>
      </c>
      <c r="K2880" t="s">
        <v>5456</v>
      </c>
      <c r="L2880" t="s">
        <v>31</v>
      </c>
      <c r="M2880">
        <v>55229.984600000003</v>
      </c>
      <c r="N2880">
        <v>397</v>
      </c>
      <c r="O2880" t="s">
        <v>22</v>
      </c>
      <c r="P2880" t="s">
        <v>22</v>
      </c>
      <c r="Q2880" s="2">
        <v>44332</v>
      </c>
      <c r="R2880" t="s">
        <v>44</v>
      </c>
      <c r="S2880" t="s">
        <v>24</v>
      </c>
      <c r="T2880">
        <f>_xlfn.DAYS(Raw_data_US_healthcare[[#This Row],[Discharge Date]],Raw_data_US_healthcare[[#This Row],[Date of Admission]])</f>
        <v>10</v>
      </c>
    </row>
    <row r="2881" spans="1:20" x14ac:dyDescent="0.3">
      <c r="A2881" t="s">
        <v>26511</v>
      </c>
      <c r="B2881" t="s">
        <v>8265</v>
      </c>
      <c r="C2881">
        <v>23</v>
      </c>
      <c r="D2881" t="str">
        <f>IF(Raw_data_US_healthcare[[#This Row],[Age]]&lt;35,"Young",IF(Raw_data_US_healthcare[[#This Row],[Age]]&lt;60,"Middle","Senior"))</f>
        <v>Young</v>
      </c>
      <c r="E2881" t="s">
        <v>16</v>
      </c>
      <c r="F2881" t="s">
        <v>35</v>
      </c>
      <c r="G2881" t="s">
        <v>35</v>
      </c>
      <c r="H2881" t="s">
        <v>36</v>
      </c>
      <c r="I2881" s="2">
        <v>44753</v>
      </c>
      <c r="J2881" t="s">
        <v>8266</v>
      </c>
      <c r="K2881" t="s">
        <v>8267</v>
      </c>
      <c r="L2881" t="s">
        <v>56</v>
      </c>
      <c r="M2881">
        <v>19163.2323</v>
      </c>
      <c r="N2881">
        <v>404</v>
      </c>
      <c r="O2881" t="s">
        <v>39</v>
      </c>
      <c r="P2881" t="s">
        <v>39</v>
      </c>
      <c r="Q2881" s="2">
        <v>44779</v>
      </c>
      <c r="R2881" t="s">
        <v>32</v>
      </c>
      <c r="S2881" t="s">
        <v>45</v>
      </c>
      <c r="T2881">
        <f>_xlfn.DAYS(Raw_data_US_healthcare[[#This Row],[Discharge Date]],Raw_data_US_healthcare[[#This Row],[Date of Admission]])</f>
        <v>26</v>
      </c>
    </row>
    <row r="2882" spans="1:20" x14ac:dyDescent="0.3">
      <c r="A2882" t="s">
        <v>26512</v>
      </c>
      <c r="B2882" t="s">
        <v>7510</v>
      </c>
      <c r="C2882">
        <v>55</v>
      </c>
      <c r="D2882" t="str">
        <f>IF(Raw_data_US_healthcare[[#This Row],[Age]]&lt;35,"Young",IF(Raw_data_US_healthcare[[#This Row],[Age]]&lt;60,"Middle","Senior"))</f>
        <v>Middle</v>
      </c>
      <c r="E2882" t="s">
        <v>26</v>
      </c>
      <c r="F2882" t="s">
        <v>228</v>
      </c>
      <c r="G2882" t="s">
        <v>228</v>
      </c>
      <c r="H2882" t="s">
        <v>69</v>
      </c>
      <c r="I2882" s="2">
        <v>44839</v>
      </c>
      <c r="J2882" t="s">
        <v>8268</v>
      </c>
      <c r="K2882" t="s">
        <v>567</v>
      </c>
      <c r="L2882" t="s">
        <v>56</v>
      </c>
      <c r="M2882">
        <v>64766.804499999998</v>
      </c>
      <c r="N2882">
        <v>275</v>
      </c>
      <c r="O2882" t="s">
        <v>22</v>
      </c>
      <c r="P2882" t="s">
        <v>22</v>
      </c>
      <c r="Q2882" s="2">
        <v>44855</v>
      </c>
      <c r="R2882" t="s">
        <v>23</v>
      </c>
      <c r="S2882" t="s">
        <v>24</v>
      </c>
      <c r="T2882">
        <f>_xlfn.DAYS(Raw_data_US_healthcare[[#This Row],[Discharge Date]],Raw_data_US_healthcare[[#This Row],[Date of Admission]])</f>
        <v>16</v>
      </c>
    </row>
    <row r="2883" spans="1:20" x14ac:dyDescent="0.3">
      <c r="A2883" t="s">
        <v>26511</v>
      </c>
      <c r="B2883" t="s">
        <v>8269</v>
      </c>
      <c r="C2883">
        <v>72</v>
      </c>
      <c r="D2883" t="str">
        <f>IF(Raw_data_US_healthcare[[#This Row],[Age]]&lt;35,"Young",IF(Raw_data_US_healthcare[[#This Row],[Age]]&lt;60,"Middle","Senior"))</f>
        <v>Senior</v>
      </c>
      <c r="E2883" t="s">
        <v>16</v>
      </c>
      <c r="F2883" t="s">
        <v>27</v>
      </c>
      <c r="G2883" t="s">
        <v>27</v>
      </c>
      <c r="H2883" t="s">
        <v>26514</v>
      </c>
      <c r="I2883" s="2">
        <v>44208</v>
      </c>
      <c r="J2883" t="s">
        <v>8270</v>
      </c>
      <c r="K2883" t="s">
        <v>8271</v>
      </c>
      <c r="L2883" t="s">
        <v>21</v>
      </c>
      <c r="M2883">
        <v>31547.120299999999</v>
      </c>
      <c r="N2883">
        <v>340</v>
      </c>
      <c r="O2883" t="s">
        <v>39</v>
      </c>
      <c r="P2883" t="s">
        <v>39</v>
      </c>
      <c r="Q2883" s="2">
        <v>44226</v>
      </c>
      <c r="R2883" t="s">
        <v>23</v>
      </c>
      <c r="S2883" t="s">
        <v>24</v>
      </c>
      <c r="T2883">
        <f>_xlfn.DAYS(Raw_data_US_healthcare[[#This Row],[Discharge Date]],Raw_data_US_healthcare[[#This Row],[Date of Admission]])</f>
        <v>18</v>
      </c>
    </row>
    <row r="2884" spans="1:20" x14ac:dyDescent="0.3">
      <c r="A2884" t="s">
        <v>26511</v>
      </c>
      <c r="B2884" t="s">
        <v>3766</v>
      </c>
      <c r="C2884">
        <v>60</v>
      </c>
      <c r="D2884" t="str">
        <f>IF(Raw_data_US_healthcare[[#This Row],[Age]]&lt;35,"Young",IF(Raw_data_US_healthcare[[#This Row],[Age]]&lt;60,"Middle","Senior"))</f>
        <v>Senior</v>
      </c>
      <c r="E2884" t="s">
        <v>16</v>
      </c>
      <c r="F2884" t="s">
        <v>49</v>
      </c>
      <c r="G2884" t="s">
        <v>49</v>
      </c>
      <c r="H2884" t="s">
        <v>69</v>
      </c>
      <c r="I2884" s="2">
        <v>43556</v>
      </c>
      <c r="J2884" t="s">
        <v>8272</v>
      </c>
      <c r="K2884" t="s">
        <v>8273</v>
      </c>
      <c r="L2884" t="s">
        <v>21</v>
      </c>
      <c r="M2884">
        <v>46226.784399999997</v>
      </c>
      <c r="N2884">
        <v>499</v>
      </c>
      <c r="O2884" t="s">
        <v>22</v>
      </c>
      <c r="P2884" t="s">
        <v>22</v>
      </c>
      <c r="Q2884" s="2">
        <v>43559</v>
      </c>
      <c r="R2884" t="s">
        <v>83</v>
      </c>
      <c r="S2884" t="s">
        <v>45</v>
      </c>
      <c r="T2884">
        <f>_xlfn.DAYS(Raw_data_US_healthcare[[#This Row],[Discharge Date]],Raw_data_US_healthcare[[#This Row],[Date of Admission]])</f>
        <v>3</v>
      </c>
    </row>
    <row r="2885" spans="1:20" x14ac:dyDescent="0.3">
      <c r="A2885" t="s">
        <v>26511</v>
      </c>
      <c r="B2885" t="s">
        <v>8274</v>
      </c>
      <c r="C2885">
        <v>83</v>
      </c>
      <c r="D2885" t="str">
        <f>IF(Raw_data_US_healthcare[[#This Row],[Age]]&lt;35,"Young",IF(Raw_data_US_healthcare[[#This Row],[Age]]&lt;60,"Middle","Senior"))</f>
        <v>Senior</v>
      </c>
      <c r="E2885" t="s">
        <v>16</v>
      </c>
      <c r="F2885" t="s">
        <v>88</v>
      </c>
      <c r="G2885" t="s">
        <v>88</v>
      </c>
      <c r="H2885" t="s">
        <v>26514</v>
      </c>
      <c r="I2885" s="2">
        <v>43456</v>
      </c>
      <c r="J2885" t="s">
        <v>8275</v>
      </c>
      <c r="K2885" t="s">
        <v>8276</v>
      </c>
      <c r="L2885" t="s">
        <v>21</v>
      </c>
      <c r="M2885">
        <v>37257.7929</v>
      </c>
      <c r="N2885">
        <v>224</v>
      </c>
      <c r="O2885" t="s">
        <v>39</v>
      </c>
      <c r="P2885" t="s">
        <v>39</v>
      </c>
      <c r="Q2885" s="2">
        <v>43458</v>
      </c>
      <c r="R2885" t="s">
        <v>44</v>
      </c>
      <c r="S2885" t="s">
        <v>33</v>
      </c>
      <c r="T2885">
        <f>_xlfn.DAYS(Raw_data_US_healthcare[[#This Row],[Discharge Date]],Raw_data_US_healthcare[[#This Row],[Date of Admission]])</f>
        <v>2</v>
      </c>
    </row>
    <row r="2886" spans="1:20" x14ac:dyDescent="0.3">
      <c r="A2886" t="s">
        <v>26511</v>
      </c>
      <c r="B2886" t="s">
        <v>8277</v>
      </c>
      <c r="C2886">
        <v>51</v>
      </c>
      <c r="D2886" t="str">
        <f>IF(Raw_data_US_healthcare[[#This Row],[Age]]&lt;35,"Young",IF(Raw_data_US_healthcare[[#This Row],[Age]]&lt;60,"Middle","Senior"))</f>
        <v>Middle</v>
      </c>
      <c r="E2886" t="s">
        <v>16</v>
      </c>
      <c r="F2886" t="s">
        <v>49</v>
      </c>
      <c r="G2886" t="s">
        <v>49</v>
      </c>
      <c r="H2886" t="s">
        <v>26514</v>
      </c>
      <c r="I2886" s="2">
        <v>44566</v>
      </c>
      <c r="J2886" t="s">
        <v>8278</v>
      </c>
      <c r="K2886" t="s">
        <v>8279</v>
      </c>
      <c r="L2886" t="s">
        <v>60</v>
      </c>
      <c r="M2886">
        <v>7384.3706000000002</v>
      </c>
      <c r="N2886">
        <v>286</v>
      </c>
      <c r="O2886" t="s">
        <v>22</v>
      </c>
      <c r="P2886" t="s">
        <v>22</v>
      </c>
      <c r="Q2886" s="2">
        <v>44585</v>
      </c>
      <c r="R2886" t="s">
        <v>83</v>
      </c>
      <c r="S2886" t="s">
        <v>33</v>
      </c>
      <c r="T2886">
        <f>_xlfn.DAYS(Raw_data_US_healthcare[[#This Row],[Discharge Date]],Raw_data_US_healthcare[[#This Row],[Date of Admission]])</f>
        <v>19</v>
      </c>
    </row>
    <row r="2887" spans="1:20" x14ac:dyDescent="0.3">
      <c r="A2887" t="s">
        <v>26511</v>
      </c>
      <c r="B2887" t="s">
        <v>8280</v>
      </c>
      <c r="C2887">
        <v>36</v>
      </c>
      <c r="D2887" t="str">
        <f>IF(Raw_data_US_healthcare[[#This Row],[Age]]&lt;35,"Young",IF(Raw_data_US_healthcare[[#This Row],[Age]]&lt;60,"Middle","Senior"))</f>
        <v>Middle</v>
      </c>
      <c r="E2887" t="s">
        <v>16</v>
      </c>
      <c r="F2887" t="s">
        <v>62</v>
      </c>
      <c r="G2887" t="s">
        <v>62</v>
      </c>
      <c r="H2887" t="s">
        <v>36</v>
      </c>
      <c r="I2887" s="2">
        <v>45203</v>
      </c>
      <c r="J2887" t="s">
        <v>8281</v>
      </c>
      <c r="K2887" t="s">
        <v>8282</v>
      </c>
      <c r="L2887" t="s">
        <v>21</v>
      </c>
      <c r="M2887">
        <v>2478.2887999999998</v>
      </c>
      <c r="N2887">
        <v>458</v>
      </c>
      <c r="O2887" t="s">
        <v>22</v>
      </c>
      <c r="P2887" t="s">
        <v>22</v>
      </c>
      <c r="Q2887" s="2">
        <v>45216</v>
      </c>
      <c r="R2887" t="s">
        <v>48</v>
      </c>
      <c r="S2887" t="s">
        <v>24</v>
      </c>
      <c r="T2887">
        <f>_xlfn.DAYS(Raw_data_US_healthcare[[#This Row],[Discharge Date]],Raw_data_US_healthcare[[#This Row],[Date of Admission]])</f>
        <v>13</v>
      </c>
    </row>
    <row r="2888" spans="1:20" x14ac:dyDescent="0.3">
      <c r="A2888" t="s">
        <v>26512</v>
      </c>
      <c r="B2888" t="s">
        <v>8283</v>
      </c>
      <c r="C2888">
        <v>82</v>
      </c>
      <c r="D2888" t="str">
        <f>IF(Raw_data_US_healthcare[[#This Row],[Age]]&lt;35,"Young",IF(Raw_data_US_healthcare[[#This Row],[Age]]&lt;60,"Middle","Senior"))</f>
        <v>Senior</v>
      </c>
      <c r="E2888" t="s">
        <v>26</v>
      </c>
      <c r="F2888" t="s">
        <v>228</v>
      </c>
      <c r="G2888" t="s">
        <v>228</v>
      </c>
      <c r="H2888" t="s">
        <v>26516</v>
      </c>
      <c r="I2888" s="2">
        <v>45210</v>
      </c>
      <c r="J2888" t="s">
        <v>8284</v>
      </c>
      <c r="K2888" t="s">
        <v>8285</v>
      </c>
      <c r="L2888" t="s">
        <v>21</v>
      </c>
      <c r="M2888">
        <v>6274.8906999999999</v>
      </c>
      <c r="N2888">
        <v>413</v>
      </c>
      <c r="O2888" t="s">
        <v>43</v>
      </c>
      <c r="P2888" t="s">
        <v>43</v>
      </c>
      <c r="Q2888" s="2">
        <v>45237</v>
      </c>
      <c r="R2888" t="s">
        <v>32</v>
      </c>
      <c r="S2888" t="s">
        <v>24</v>
      </c>
      <c r="T2888">
        <f>_xlfn.DAYS(Raw_data_US_healthcare[[#This Row],[Discharge Date]],Raw_data_US_healthcare[[#This Row],[Date of Admission]])</f>
        <v>27</v>
      </c>
    </row>
    <row r="2889" spans="1:20" x14ac:dyDescent="0.3">
      <c r="A2889" t="s">
        <v>26511</v>
      </c>
      <c r="B2889" t="s">
        <v>8286</v>
      </c>
      <c r="C2889">
        <v>72</v>
      </c>
      <c r="D2889" t="str">
        <f>IF(Raw_data_US_healthcare[[#This Row],[Age]]&lt;35,"Young",IF(Raw_data_US_healthcare[[#This Row],[Age]]&lt;60,"Middle","Senior"))</f>
        <v>Senior</v>
      </c>
      <c r="E2889" t="s">
        <v>16</v>
      </c>
      <c r="F2889" t="s">
        <v>62</v>
      </c>
      <c r="G2889" t="s">
        <v>62</v>
      </c>
      <c r="H2889" t="s">
        <v>36</v>
      </c>
      <c r="I2889" s="2">
        <v>43469</v>
      </c>
      <c r="J2889" t="s">
        <v>8287</v>
      </c>
      <c r="K2889" t="s">
        <v>8288</v>
      </c>
      <c r="L2889" t="s">
        <v>21</v>
      </c>
      <c r="M2889">
        <v>825.99360000000001</v>
      </c>
      <c r="N2889">
        <v>117</v>
      </c>
      <c r="O2889" t="s">
        <v>22</v>
      </c>
      <c r="P2889" t="s">
        <v>22</v>
      </c>
      <c r="Q2889" s="2">
        <v>43477</v>
      </c>
      <c r="R2889" t="s">
        <v>23</v>
      </c>
      <c r="S2889" t="s">
        <v>45</v>
      </c>
      <c r="T2889">
        <f>_xlfn.DAYS(Raw_data_US_healthcare[[#This Row],[Discharge Date]],Raw_data_US_healthcare[[#This Row],[Date of Admission]])</f>
        <v>8</v>
      </c>
    </row>
    <row r="2890" spans="1:20" x14ac:dyDescent="0.3">
      <c r="A2890" t="s">
        <v>26512</v>
      </c>
      <c r="B2890" t="s">
        <v>8289</v>
      </c>
      <c r="C2890">
        <v>85</v>
      </c>
      <c r="D2890" t="str">
        <f>IF(Raw_data_US_healthcare[[#This Row],[Age]]&lt;35,"Young",IF(Raw_data_US_healthcare[[#This Row],[Age]]&lt;60,"Middle","Senior"))</f>
        <v>Senior</v>
      </c>
      <c r="E2890" t="s">
        <v>26</v>
      </c>
      <c r="F2890" t="s">
        <v>62</v>
      </c>
      <c r="G2890" t="s">
        <v>62</v>
      </c>
      <c r="H2890" t="s">
        <v>26516</v>
      </c>
      <c r="I2890" s="2">
        <v>44056</v>
      </c>
      <c r="J2890" t="s">
        <v>8290</v>
      </c>
      <c r="K2890" t="s">
        <v>8291</v>
      </c>
      <c r="L2890" t="s">
        <v>21</v>
      </c>
      <c r="M2890">
        <v>26393.167600000001</v>
      </c>
      <c r="N2890">
        <v>446</v>
      </c>
      <c r="O2890" t="s">
        <v>39</v>
      </c>
      <c r="P2890" t="s">
        <v>39</v>
      </c>
      <c r="Q2890" s="2">
        <v>44075</v>
      </c>
      <c r="R2890" t="s">
        <v>44</v>
      </c>
      <c r="S2890" t="s">
        <v>45</v>
      </c>
      <c r="T2890">
        <f>_xlfn.DAYS(Raw_data_US_healthcare[[#This Row],[Discharge Date]],Raw_data_US_healthcare[[#This Row],[Date of Admission]])</f>
        <v>19</v>
      </c>
    </row>
    <row r="2891" spans="1:20" x14ac:dyDescent="0.3">
      <c r="A2891" t="s">
        <v>26511</v>
      </c>
      <c r="B2891" t="s">
        <v>8292</v>
      </c>
      <c r="C2891">
        <v>59</v>
      </c>
      <c r="D2891" t="str">
        <f>IF(Raw_data_US_healthcare[[#This Row],[Age]]&lt;35,"Young",IF(Raw_data_US_healthcare[[#This Row],[Age]]&lt;60,"Middle","Senior"))</f>
        <v>Middle</v>
      </c>
      <c r="E2891" t="s">
        <v>16</v>
      </c>
      <c r="F2891" t="s">
        <v>228</v>
      </c>
      <c r="G2891" t="s">
        <v>228</v>
      </c>
      <c r="H2891" t="s">
        <v>28</v>
      </c>
      <c r="I2891" s="2">
        <v>43434</v>
      </c>
      <c r="J2891" t="s">
        <v>8293</v>
      </c>
      <c r="K2891" t="s">
        <v>8294</v>
      </c>
      <c r="L2891" t="s">
        <v>56</v>
      </c>
      <c r="M2891">
        <v>21245.9496</v>
      </c>
      <c r="N2891">
        <v>108</v>
      </c>
      <c r="O2891" t="s">
        <v>43</v>
      </c>
      <c r="P2891" t="s">
        <v>43</v>
      </c>
      <c r="Q2891" s="2">
        <v>43442</v>
      </c>
      <c r="R2891" t="s">
        <v>83</v>
      </c>
      <c r="S2891" t="s">
        <v>45</v>
      </c>
      <c r="T2891">
        <f>_xlfn.DAYS(Raw_data_US_healthcare[[#This Row],[Discharge Date]],Raw_data_US_healthcare[[#This Row],[Date of Admission]])</f>
        <v>8</v>
      </c>
    </row>
    <row r="2892" spans="1:20" x14ac:dyDescent="0.3">
      <c r="A2892" t="s">
        <v>26512</v>
      </c>
      <c r="B2892" t="s">
        <v>8295</v>
      </c>
      <c r="C2892">
        <v>53</v>
      </c>
      <c r="D2892" t="str">
        <f>IF(Raw_data_US_healthcare[[#This Row],[Age]]&lt;35,"Young",IF(Raw_data_US_healthcare[[#This Row],[Age]]&lt;60,"Middle","Senior"))</f>
        <v>Middle</v>
      </c>
      <c r="E2892" t="s">
        <v>26</v>
      </c>
      <c r="F2892" t="s">
        <v>113</v>
      </c>
      <c r="G2892" t="s">
        <v>113</v>
      </c>
      <c r="H2892" t="s">
        <v>26514</v>
      </c>
      <c r="I2892" s="2">
        <v>43534</v>
      </c>
      <c r="J2892" t="s">
        <v>8296</v>
      </c>
      <c r="K2892" t="s">
        <v>8297</v>
      </c>
      <c r="L2892" t="s">
        <v>21</v>
      </c>
      <c r="M2892">
        <v>21102.388200000001</v>
      </c>
      <c r="N2892">
        <v>407</v>
      </c>
      <c r="O2892" t="s">
        <v>43</v>
      </c>
      <c r="P2892" t="s">
        <v>43</v>
      </c>
      <c r="Q2892" s="2">
        <v>43542</v>
      </c>
      <c r="R2892" t="s">
        <v>32</v>
      </c>
      <c r="S2892" t="s">
        <v>24</v>
      </c>
      <c r="T2892">
        <f>_xlfn.DAYS(Raw_data_US_healthcare[[#This Row],[Discharge Date]],Raw_data_US_healthcare[[#This Row],[Date of Admission]])</f>
        <v>8</v>
      </c>
    </row>
    <row r="2893" spans="1:20" x14ac:dyDescent="0.3">
      <c r="A2893" t="s">
        <v>26511</v>
      </c>
      <c r="B2893" t="s">
        <v>8298</v>
      </c>
      <c r="C2893">
        <v>72</v>
      </c>
      <c r="D2893" t="str">
        <f>IF(Raw_data_US_healthcare[[#This Row],[Age]]&lt;35,"Young",IF(Raw_data_US_healthcare[[#This Row],[Age]]&lt;60,"Middle","Senior"))</f>
        <v>Senior</v>
      </c>
      <c r="E2893" t="s">
        <v>16</v>
      </c>
      <c r="F2893" t="s">
        <v>62</v>
      </c>
      <c r="G2893" t="s">
        <v>62</v>
      </c>
      <c r="H2893" t="s">
        <v>69</v>
      </c>
      <c r="I2893" s="2">
        <v>44267</v>
      </c>
      <c r="J2893" t="s">
        <v>8299</v>
      </c>
      <c r="K2893" t="s">
        <v>8300</v>
      </c>
      <c r="L2893" t="s">
        <v>21</v>
      </c>
      <c r="M2893">
        <v>5005.4621999999999</v>
      </c>
      <c r="N2893">
        <v>418</v>
      </c>
      <c r="O2893" t="s">
        <v>22</v>
      </c>
      <c r="P2893" t="s">
        <v>22</v>
      </c>
      <c r="Q2893" s="2">
        <v>44279</v>
      </c>
      <c r="R2893" t="s">
        <v>48</v>
      </c>
      <c r="S2893" t="s">
        <v>33</v>
      </c>
      <c r="T2893">
        <f>_xlfn.DAYS(Raw_data_US_healthcare[[#This Row],[Discharge Date]],Raw_data_US_healthcare[[#This Row],[Date of Admission]])</f>
        <v>12</v>
      </c>
    </row>
    <row r="2894" spans="1:20" x14ac:dyDescent="0.3">
      <c r="A2894" t="s">
        <v>26511</v>
      </c>
      <c r="B2894" t="s">
        <v>8301</v>
      </c>
      <c r="C2894">
        <v>26</v>
      </c>
      <c r="D2894" t="str">
        <f>IF(Raw_data_US_healthcare[[#This Row],[Age]]&lt;35,"Young",IF(Raw_data_US_healthcare[[#This Row],[Age]]&lt;60,"Middle","Senior"))</f>
        <v>Young</v>
      </c>
      <c r="E2894" t="s">
        <v>16</v>
      </c>
      <c r="F2894" t="s">
        <v>17</v>
      </c>
      <c r="G2894" t="s">
        <v>17</v>
      </c>
      <c r="H2894" t="s">
        <v>18</v>
      </c>
      <c r="I2894" s="2">
        <v>44705</v>
      </c>
      <c r="J2894" t="s">
        <v>8302</v>
      </c>
      <c r="K2894" t="s">
        <v>8303</v>
      </c>
      <c r="L2894" t="s">
        <v>60</v>
      </c>
      <c r="M2894">
        <v>11924.311900000001</v>
      </c>
      <c r="N2894">
        <v>171</v>
      </c>
      <c r="O2894" t="s">
        <v>43</v>
      </c>
      <c r="P2894" t="s">
        <v>43</v>
      </c>
      <c r="Q2894" s="2">
        <v>44721</v>
      </c>
      <c r="R2894" t="s">
        <v>44</v>
      </c>
      <c r="S2894" t="s">
        <v>45</v>
      </c>
      <c r="T2894">
        <f>_xlfn.DAYS(Raw_data_US_healthcare[[#This Row],[Discharge Date]],Raw_data_US_healthcare[[#This Row],[Date of Admission]])</f>
        <v>16</v>
      </c>
    </row>
    <row r="2895" spans="1:20" x14ac:dyDescent="0.3">
      <c r="A2895" t="s">
        <v>26511</v>
      </c>
      <c r="B2895" t="s">
        <v>8304</v>
      </c>
      <c r="C2895">
        <v>30</v>
      </c>
      <c r="D2895" t="str">
        <f>IF(Raw_data_US_healthcare[[#This Row],[Age]]&lt;35,"Young",IF(Raw_data_US_healthcare[[#This Row],[Age]]&lt;60,"Middle","Senior"))</f>
        <v>Young</v>
      </c>
      <c r="E2895" t="s">
        <v>16</v>
      </c>
      <c r="F2895" t="s">
        <v>113</v>
      </c>
      <c r="G2895" t="s">
        <v>113</v>
      </c>
      <c r="H2895" t="s">
        <v>26514</v>
      </c>
      <c r="I2895" s="2">
        <v>43738</v>
      </c>
      <c r="J2895" t="s">
        <v>4418</v>
      </c>
      <c r="K2895" t="s">
        <v>8305</v>
      </c>
      <c r="L2895" t="s">
        <v>56</v>
      </c>
      <c r="M2895">
        <v>18300.547500000001</v>
      </c>
      <c r="N2895">
        <v>325</v>
      </c>
      <c r="O2895" t="s">
        <v>22</v>
      </c>
      <c r="P2895" t="s">
        <v>22</v>
      </c>
      <c r="Q2895" s="2">
        <v>43743</v>
      </c>
      <c r="R2895" t="s">
        <v>23</v>
      </c>
      <c r="S2895" t="s">
        <v>33</v>
      </c>
      <c r="T2895">
        <f>_xlfn.DAYS(Raw_data_US_healthcare[[#This Row],[Discharge Date]],Raw_data_US_healthcare[[#This Row],[Date of Admission]])</f>
        <v>5</v>
      </c>
    </row>
    <row r="2896" spans="1:20" x14ac:dyDescent="0.3">
      <c r="A2896" t="s">
        <v>26511</v>
      </c>
      <c r="B2896" t="s">
        <v>8306</v>
      </c>
      <c r="C2896">
        <v>33</v>
      </c>
      <c r="D2896" t="str">
        <f>IF(Raw_data_US_healthcare[[#This Row],[Age]]&lt;35,"Young",IF(Raw_data_US_healthcare[[#This Row],[Age]]&lt;60,"Middle","Senior"))</f>
        <v>Young</v>
      </c>
      <c r="E2896" t="s">
        <v>16</v>
      </c>
      <c r="F2896" t="s">
        <v>27</v>
      </c>
      <c r="G2896" t="s">
        <v>27</v>
      </c>
      <c r="H2896" t="s">
        <v>26516</v>
      </c>
      <c r="I2896" s="2">
        <v>43724</v>
      </c>
      <c r="J2896" t="s">
        <v>8307</v>
      </c>
      <c r="K2896" t="s">
        <v>8308</v>
      </c>
      <c r="L2896" t="s">
        <v>60</v>
      </c>
      <c r="M2896">
        <v>6192.7475000000004</v>
      </c>
      <c r="N2896">
        <v>430</v>
      </c>
      <c r="O2896" t="s">
        <v>22</v>
      </c>
      <c r="P2896" t="s">
        <v>22</v>
      </c>
      <c r="Q2896" s="2">
        <v>43740</v>
      </c>
      <c r="R2896" t="s">
        <v>32</v>
      </c>
      <c r="S2896" t="s">
        <v>45</v>
      </c>
      <c r="T2896">
        <f>_xlfn.DAYS(Raw_data_US_healthcare[[#This Row],[Discharge Date]],Raw_data_US_healthcare[[#This Row],[Date of Admission]])</f>
        <v>16</v>
      </c>
    </row>
    <row r="2897" spans="1:20" x14ac:dyDescent="0.3">
      <c r="A2897" t="s">
        <v>26511</v>
      </c>
      <c r="B2897" t="s">
        <v>8309</v>
      </c>
      <c r="C2897">
        <v>54</v>
      </c>
      <c r="D2897" t="str">
        <f>IF(Raw_data_US_healthcare[[#This Row],[Age]]&lt;35,"Young",IF(Raw_data_US_healthcare[[#This Row],[Age]]&lt;60,"Middle","Senior"))</f>
        <v>Middle</v>
      </c>
      <c r="E2897" t="s">
        <v>16</v>
      </c>
      <c r="F2897" t="s">
        <v>49</v>
      </c>
      <c r="G2897" t="s">
        <v>49</v>
      </c>
      <c r="H2897" t="s">
        <v>18</v>
      </c>
      <c r="I2897" s="2">
        <v>44489</v>
      </c>
      <c r="J2897" t="s">
        <v>1675</v>
      </c>
      <c r="K2897" t="s">
        <v>8310</v>
      </c>
      <c r="L2897" t="s">
        <v>60</v>
      </c>
      <c r="M2897">
        <v>57523.213400000001</v>
      </c>
      <c r="N2897">
        <v>269</v>
      </c>
      <c r="O2897" t="s">
        <v>43</v>
      </c>
      <c r="P2897" t="s">
        <v>43</v>
      </c>
      <c r="Q2897" s="2">
        <v>44502</v>
      </c>
      <c r="R2897" t="s">
        <v>32</v>
      </c>
      <c r="S2897" t="s">
        <v>33</v>
      </c>
      <c r="T2897">
        <f>_xlfn.DAYS(Raw_data_US_healthcare[[#This Row],[Discharge Date]],Raw_data_US_healthcare[[#This Row],[Date of Admission]])</f>
        <v>13</v>
      </c>
    </row>
    <row r="2898" spans="1:20" x14ac:dyDescent="0.3">
      <c r="A2898" t="s">
        <v>26511</v>
      </c>
      <c r="B2898" t="s">
        <v>8311</v>
      </c>
      <c r="C2898">
        <v>48</v>
      </c>
      <c r="D2898" t="str">
        <f>IF(Raw_data_US_healthcare[[#This Row],[Age]]&lt;35,"Young",IF(Raw_data_US_healthcare[[#This Row],[Age]]&lt;60,"Middle","Senior"))</f>
        <v>Middle</v>
      </c>
      <c r="E2898" t="s">
        <v>16</v>
      </c>
      <c r="F2898" t="s">
        <v>62</v>
      </c>
      <c r="G2898" t="s">
        <v>62</v>
      </c>
      <c r="H2898" t="s">
        <v>26514</v>
      </c>
      <c r="I2898" s="2">
        <v>44064</v>
      </c>
      <c r="J2898" t="s">
        <v>8312</v>
      </c>
      <c r="K2898" t="s">
        <v>1184</v>
      </c>
      <c r="L2898" t="s">
        <v>60</v>
      </c>
      <c r="M2898">
        <v>39842.971799999999</v>
      </c>
      <c r="N2898">
        <v>118</v>
      </c>
      <c r="O2898" t="s">
        <v>39</v>
      </c>
      <c r="P2898" t="s">
        <v>39</v>
      </c>
      <c r="Q2898" s="2">
        <v>44091</v>
      </c>
      <c r="R2898" t="s">
        <v>23</v>
      </c>
      <c r="S2898" t="s">
        <v>24</v>
      </c>
      <c r="T2898">
        <f>_xlfn.DAYS(Raw_data_US_healthcare[[#This Row],[Discharge Date]],Raw_data_US_healthcare[[#This Row],[Date of Admission]])</f>
        <v>27</v>
      </c>
    </row>
    <row r="2899" spans="1:20" x14ac:dyDescent="0.3">
      <c r="A2899" t="s">
        <v>26512</v>
      </c>
      <c r="B2899" t="s">
        <v>8313</v>
      </c>
      <c r="C2899">
        <v>66</v>
      </c>
      <c r="D2899" t="str">
        <f>IF(Raw_data_US_healthcare[[#This Row],[Age]]&lt;35,"Young",IF(Raw_data_US_healthcare[[#This Row],[Age]]&lt;60,"Middle","Senior"))</f>
        <v>Senior</v>
      </c>
      <c r="E2899" t="s">
        <v>26</v>
      </c>
      <c r="F2899" t="s">
        <v>49</v>
      </c>
      <c r="G2899" t="s">
        <v>49</v>
      </c>
      <c r="H2899" t="s">
        <v>26516</v>
      </c>
      <c r="I2899" s="2">
        <v>45174</v>
      </c>
      <c r="J2899" t="s">
        <v>8314</v>
      </c>
      <c r="K2899" t="s">
        <v>8315</v>
      </c>
      <c r="L2899" t="s">
        <v>21</v>
      </c>
      <c r="M2899">
        <v>18149.247200000002</v>
      </c>
      <c r="N2899">
        <v>371</v>
      </c>
      <c r="O2899" t="s">
        <v>43</v>
      </c>
      <c r="P2899" t="s">
        <v>43</v>
      </c>
      <c r="Q2899" s="2">
        <v>45180</v>
      </c>
      <c r="R2899" t="s">
        <v>23</v>
      </c>
      <c r="S2899" t="s">
        <v>33</v>
      </c>
      <c r="T2899">
        <f>_xlfn.DAYS(Raw_data_US_healthcare[[#This Row],[Discharge Date]],Raw_data_US_healthcare[[#This Row],[Date of Admission]])</f>
        <v>6</v>
      </c>
    </row>
    <row r="2900" spans="1:20" x14ac:dyDescent="0.3">
      <c r="A2900" t="s">
        <v>26511</v>
      </c>
      <c r="B2900" t="s">
        <v>8316</v>
      </c>
      <c r="C2900">
        <v>49</v>
      </c>
      <c r="D2900" t="str">
        <f>IF(Raw_data_US_healthcare[[#This Row],[Age]]&lt;35,"Young",IF(Raw_data_US_healthcare[[#This Row],[Age]]&lt;60,"Middle","Senior"))</f>
        <v>Middle</v>
      </c>
      <c r="E2900" t="s">
        <v>16</v>
      </c>
      <c r="F2900" t="s">
        <v>62</v>
      </c>
      <c r="G2900" t="s">
        <v>62</v>
      </c>
      <c r="H2900" t="s">
        <v>28</v>
      </c>
      <c r="I2900" s="2">
        <v>44740</v>
      </c>
      <c r="J2900" t="s">
        <v>8317</v>
      </c>
      <c r="K2900" t="s">
        <v>8318</v>
      </c>
      <c r="L2900" t="s">
        <v>31</v>
      </c>
      <c r="M2900">
        <v>27333.122200000002</v>
      </c>
      <c r="N2900">
        <v>421</v>
      </c>
      <c r="O2900" t="s">
        <v>43</v>
      </c>
      <c r="P2900" t="s">
        <v>43</v>
      </c>
      <c r="Q2900" s="2">
        <v>44748</v>
      </c>
      <c r="R2900" t="s">
        <v>48</v>
      </c>
      <c r="S2900" t="s">
        <v>24</v>
      </c>
      <c r="T2900">
        <f>_xlfn.DAYS(Raw_data_US_healthcare[[#This Row],[Discharge Date]],Raw_data_US_healthcare[[#This Row],[Date of Admission]])</f>
        <v>8</v>
      </c>
    </row>
    <row r="2901" spans="1:20" x14ac:dyDescent="0.3">
      <c r="A2901" t="s">
        <v>26511</v>
      </c>
      <c r="B2901" t="s">
        <v>6250</v>
      </c>
      <c r="C2901">
        <v>64</v>
      </c>
      <c r="D2901" t="str">
        <f>IF(Raw_data_US_healthcare[[#This Row],[Age]]&lt;35,"Young",IF(Raw_data_US_healthcare[[#This Row],[Age]]&lt;60,"Middle","Senior"))</f>
        <v>Senior</v>
      </c>
      <c r="E2901" t="s">
        <v>16</v>
      </c>
      <c r="F2901" t="s">
        <v>62</v>
      </c>
      <c r="G2901" t="s">
        <v>62</v>
      </c>
      <c r="H2901" t="s">
        <v>69</v>
      </c>
      <c r="I2901" s="2">
        <v>44438</v>
      </c>
      <c r="J2901" t="s">
        <v>8319</v>
      </c>
      <c r="K2901" t="s">
        <v>8320</v>
      </c>
      <c r="L2901" t="s">
        <v>21</v>
      </c>
      <c r="M2901">
        <v>19544.715400000001</v>
      </c>
      <c r="N2901">
        <v>224</v>
      </c>
      <c r="O2901" t="s">
        <v>22</v>
      </c>
      <c r="P2901" t="s">
        <v>22</v>
      </c>
      <c r="Q2901" s="2">
        <v>44454</v>
      </c>
      <c r="R2901" t="s">
        <v>48</v>
      </c>
      <c r="S2901" t="s">
        <v>24</v>
      </c>
      <c r="T2901">
        <f>_xlfn.DAYS(Raw_data_US_healthcare[[#This Row],[Discharge Date]],Raw_data_US_healthcare[[#This Row],[Date of Admission]])</f>
        <v>16</v>
      </c>
    </row>
    <row r="2902" spans="1:20" x14ac:dyDescent="0.3">
      <c r="A2902" t="s">
        <v>26511</v>
      </c>
      <c r="B2902" t="s">
        <v>8321</v>
      </c>
      <c r="C2902">
        <v>64</v>
      </c>
      <c r="D2902" t="str">
        <f>IF(Raw_data_US_healthcare[[#This Row],[Age]]&lt;35,"Young",IF(Raw_data_US_healthcare[[#This Row],[Age]]&lt;60,"Middle","Senior"))</f>
        <v>Senior</v>
      </c>
      <c r="E2902" t="s">
        <v>16</v>
      </c>
      <c r="F2902" t="s">
        <v>27</v>
      </c>
      <c r="G2902" t="s">
        <v>27</v>
      </c>
      <c r="H2902" t="s">
        <v>69</v>
      </c>
      <c r="I2902" s="2">
        <v>44581</v>
      </c>
      <c r="J2902" t="s">
        <v>8322</v>
      </c>
      <c r="K2902" t="s">
        <v>8323</v>
      </c>
      <c r="L2902" t="s">
        <v>21</v>
      </c>
      <c r="M2902">
        <v>19209.988600000001</v>
      </c>
      <c r="N2902">
        <v>413</v>
      </c>
      <c r="O2902" t="s">
        <v>39</v>
      </c>
      <c r="P2902" t="s">
        <v>39</v>
      </c>
      <c r="Q2902" s="2">
        <v>44595</v>
      </c>
      <c r="R2902" t="s">
        <v>23</v>
      </c>
      <c r="S2902" t="s">
        <v>24</v>
      </c>
      <c r="T2902">
        <f>_xlfn.DAYS(Raw_data_US_healthcare[[#This Row],[Discharge Date]],Raw_data_US_healthcare[[#This Row],[Date of Admission]])</f>
        <v>14</v>
      </c>
    </row>
    <row r="2903" spans="1:20" x14ac:dyDescent="0.3">
      <c r="A2903" t="s">
        <v>26511</v>
      </c>
      <c r="B2903" t="s">
        <v>8324</v>
      </c>
      <c r="C2903">
        <v>44</v>
      </c>
      <c r="D2903" t="str">
        <f>IF(Raw_data_US_healthcare[[#This Row],[Age]]&lt;35,"Young",IF(Raw_data_US_healthcare[[#This Row],[Age]]&lt;60,"Middle","Senior"))</f>
        <v>Middle</v>
      </c>
      <c r="E2903" t="s">
        <v>16</v>
      </c>
      <c r="F2903" t="s">
        <v>17</v>
      </c>
      <c r="G2903" t="s">
        <v>17</v>
      </c>
      <c r="H2903" t="s">
        <v>26514</v>
      </c>
      <c r="I2903" s="2">
        <v>44617</v>
      </c>
      <c r="J2903" t="s">
        <v>8325</v>
      </c>
      <c r="K2903" t="s">
        <v>8326</v>
      </c>
      <c r="L2903" t="s">
        <v>21</v>
      </c>
      <c r="M2903">
        <v>8152.8015999999998</v>
      </c>
      <c r="N2903">
        <v>117</v>
      </c>
      <c r="O2903" t="s">
        <v>43</v>
      </c>
      <c r="P2903" t="s">
        <v>43</v>
      </c>
      <c r="Q2903" s="2">
        <v>44626</v>
      </c>
      <c r="R2903" t="s">
        <v>48</v>
      </c>
      <c r="S2903" t="s">
        <v>33</v>
      </c>
      <c r="T2903">
        <f>_xlfn.DAYS(Raw_data_US_healthcare[[#This Row],[Discharge Date]],Raw_data_US_healthcare[[#This Row],[Date of Admission]])</f>
        <v>9</v>
      </c>
    </row>
    <row r="2904" spans="1:20" x14ac:dyDescent="0.3">
      <c r="A2904" t="s">
        <v>26511</v>
      </c>
      <c r="B2904" t="s">
        <v>8327</v>
      </c>
      <c r="C2904">
        <v>83</v>
      </c>
      <c r="D2904" t="str">
        <f>IF(Raw_data_US_healthcare[[#This Row],[Age]]&lt;35,"Young",IF(Raw_data_US_healthcare[[#This Row],[Age]]&lt;60,"Middle","Senior"))</f>
        <v>Senior</v>
      </c>
      <c r="E2904" t="s">
        <v>16</v>
      </c>
      <c r="F2904" t="s">
        <v>228</v>
      </c>
      <c r="G2904" t="s">
        <v>228</v>
      </c>
      <c r="H2904" t="s">
        <v>36</v>
      </c>
      <c r="I2904" s="2">
        <v>44868</v>
      </c>
      <c r="J2904" t="s">
        <v>8328</v>
      </c>
      <c r="K2904" t="s">
        <v>620</v>
      </c>
      <c r="L2904" t="s">
        <v>21</v>
      </c>
      <c r="M2904">
        <v>14082.686299999999</v>
      </c>
      <c r="N2904">
        <v>480</v>
      </c>
      <c r="O2904" t="s">
        <v>43</v>
      </c>
      <c r="P2904" t="s">
        <v>43</v>
      </c>
      <c r="Q2904" s="2">
        <v>44890</v>
      </c>
      <c r="R2904" t="s">
        <v>23</v>
      </c>
      <c r="S2904" t="s">
        <v>45</v>
      </c>
      <c r="T2904">
        <f>_xlfn.DAYS(Raw_data_US_healthcare[[#This Row],[Discharge Date]],Raw_data_US_healthcare[[#This Row],[Date of Admission]])</f>
        <v>22</v>
      </c>
    </row>
    <row r="2905" spans="1:20" x14ac:dyDescent="0.3">
      <c r="A2905" t="s">
        <v>26512</v>
      </c>
      <c r="B2905" t="s">
        <v>8329</v>
      </c>
      <c r="C2905">
        <v>56</v>
      </c>
      <c r="D2905" t="str">
        <f>IF(Raw_data_US_healthcare[[#This Row],[Age]]&lt;35,"Young",IF(Raw_data_US_healthcare[[#This Row],[Age]]&lt;60,"Middle","Senior"))</f>
        <v>Middle</v>
      </c>
      <c r="E2905" t="s">
        <v>26</v>
      </c>
      <c r="F2905" t="s">
        <v>49</v>
      </c>
      <c r="G2905" t="s">
        <v>49</v>
      </c>
      <c r="H2905" t="s">
        <v>36</v>
      </c>
      <c r="I2905" s="2">
        <v>43832</v>
      </c>
      <c r="J2905" t="s">
        <v>8330</v>
      </c>
      <c r="K2905" t="s">
        <v>8331</v>
      </c>
      <c r="L2905" t="s">
        <v>60</v>
      </c>
      <c r="M2905">
        <v>11925.8266</v>
      </c>
      <c r="N2905">
        <v>364</v>
      </c>
      <c r="O2905" t="s">
        <v>43</v>
      </c>
      <c r="P2905" t="s">
        <v>43</v>
      </c>
      <c r="Q2905" s="2">
        <v>43862</v>
      </c>
      <c r="R2905" t="s">
        <v>83</v>
      </c>
      <c r="S2905" t="s">
        <v>33</v>
      </c>
      <c r="T2905">
        <f>_xlfn.DAYS(Raw_data_US_healthcare[[#This Row],[Discharge Date]],Raw_data_US_healthcare[[#This Row],[Date of Admission]])</f>
        <v>30</v>
      </c>
    </row>
    <row r="2906" spans="1:20" x14ac:dyDescent="0.3">
      <c r="A2906" t="s">
        <v>26511</v>
      </c>
      <c r="B2906" t="s">
        <v>8332</v>
      </c>
      <c r="C2906">
        <v>60</v>
      </c>
      <c r="D2906" t="str">
        <f>IF(Raw_data_US_healthcare[[#This Row],[Age]]&lt;35,"Young",IF(Raw_data_US_healthcare[[#This Row],[Age]]&lt;60,"Middle","Senior"))</f>
        <v>Senior</v>
      </c>
      <c r="E2906" t="s">
        <v>16</v>
      </c>
      <c r="F2906" t="s">
        <v>35</v>
      </c>
      <c r="G2906" t="s">
        <v>35</v>
      </c>
      <c r="H2906" t="s">
        <v>69</v>
      </c>
      <c r="I2906" s="2">
        <v>45090</v>
      </c>
      <c r="J2906" t="s">
        <v>8333</v>
      </c>
      <c r="K2906" t="s">
        <v>8334</v>
      </c>
      <c r="L2906" t="s">
        <v>21</v>
      </c>
      <c r="M2906">
        <v>26123.786700000001</v>
      </c>
      <c r="N2906">
        <v>254</v>
      </c>
      <c r="O2906" t="s">
        <v>22</v>
      </c>
      <c r="P2906" t="s">
        <v>22</v>
      </c>
      <c r="Q2906" s="2">
        <v>45099</v>
      </c>
      <c r="R2906" t="s">
        <v>44</v>
      </c>
      <c r="S2906" t="s">
        <v>24</v>
      </c>
      <c r="T2906">
        <f>_xlfn.DAYS(Raw_data_US_healthcare[[#This Row],[Discharge Date]],Raw_data_US_healthcare[[#This Row],[Date of Admission]])</f>
        <v>9</v>
      </c>
    </row>
    <row r="2907" spans="1:20" x14ac:dyDescent="0.3">
      <c r="A2907" t="s">
        <v>26511</v>
      </c>
      <c r="B2907" t="s">
        <v>8335</v>
      </c>
      <c r="C2907">
        <v>70</v>
      </c>
      <c r="D2907" t="str">
        <f>IF(Raw_data_US_healthcare[[#This Row],[Age]]&lt;35,"Young",IF(Raw_data_US_healthcare[[#This Row],[Age]]&lt;60,"Middle","Senior"))</f>
        <v>Senior</v>
      </c>
      <c r="E2907" t="s">
        <v>16</v>
      </c>
      <c r="F2907" t="s">
        <v>228</v>
      </c>
      <c r="G2907" t="s">
        <v>228</v>
      </c>
      <c r="H2907" t="s">
        <v>36</v>
      </c>
      <c r="I2907" s="2">
        <v>44574</v>
      </c>
      <c r="J2907" t="s">
        <v>8336</v>
      </c>
      <c r="K2907" t="s">
        <v>8337</v>
      </c>
      <c r="L2907" t="s">
        <v>21</v>
      </c>
      <c r="M2907">
        <v>20213.690399999999</v>
      </c>
      <c r="N2907">
        <v>314</v>
      </c>
      <c r="O2907" t="s">
        <v>39</v>
      </c>
      <c r="P2907" t="s">
        <v>39</v>
      </c>
      <c r="Q2907" s="2">
        <v>44588</v>
      </c>
      <c r="R2907" t="s">
        <v>83</v>
      </c>
      <c r="S2907" t="s">
        <v>45</v>
      </c>
      <c r="T2907">
        <f>_xlfn.DAYS(Raw_data_US_healthcare[[#This Row],[Discharge Date]],Raw_data_US_healthcare[[#This Row],[Date of Admission]])</f>
        <v>14</v>
      </c>
    </row>
    <row r="2908" spans="1:20" x14ac:dyDescent="0.3">
      <c r="A2908" t="s">
        <v>26512</v>
      </c>
      <c r="B2908" t="s">
        <v>8338</v>
      </c>
      <c r="C2908">
        <v>65</v>
      </c>
      <c r="D2908" t="str">
        <f>IF(Raw_data_US_healthcare[[#This Row],[Age]]&lt;35,"Young",IF(Raw_data_US_healthcare[[#This Row],[Age]]&lt;60,"Middle","Senior"))</f>
        <v>Senior</v>
      </c>
      <c r="E2908" t="s">
        <v>26</v>
      </c>
      <c r="F2908" t="s">
        <v>35</v>
      </c>
      <c r="G2908" t="s">
        <v>35</v>
      </c>
      <c r="H2908" t="s">
        <v>69</v>
      </c>
      <c r="I2908" s="2">
        <v>44714</v>
      </c>
      <c r="J2908" t="s">
        <v>8339</v>
      </c>
      <c r="K2908" t="s">
        <v>8340</v>
      </c>
      <c r="L2908" t="s">
        <v>21</v>
      </c>
      <c r="M2908">
        <v>43707.224699999999</v>
      </c>
      <c r="N2908">
        <v>252</v>
      </c>
      <c r="O2908" t="s">
        <v>22</v>
      </c>
      <c r="P2908" t="s">
        <v>22</v>
      </c>
      <c r="Q2908" s="2">
        <v>44734</v>
      </c>
      <c r="R2908" t="s">
        <v>48</v>
      </c>
      <c r="S2908" t="s">
        <v>24</v>
      </c>
      <c r="T2908">
        <f>_xlfn.DAYS(Raw_data_US_healthcare[[#This Row],[Discharge Date]],Raw_data_US_healthcare[[#This Row],[Date of Admission]])</f>
        <v>20</v>
      </c>
    </row>
    <row r="2909" spans="1:20" x14ac:dyDescent="0.3">
      <c r="A2909" t="s">
        <v>26512</v>
      </c>
      <c r="B2909" t="s">
        <v>8341</v>
      </c>
      <c r="C2909">
        <v>83</v>
      </c>
      <c r="D2909" t="str">
        <f>IF(Raw_data_US_healthcare[[#This Row],[Age]]&lt;35,"Young",IF(Raw_data_US_healthcare[[#This Row],[Age]]&lt;60,"Middle","Senior"))</f>
        <v>Senior</v>
      </c>
      <c r="E2909" t="s">
        <v>26</v>
      </c>
      <c r="F2909" t="s">
        <v>49</v>
      </c>
      <c r="G2909" t="s">
        <v>49</v>
      </c>
      <c r="H2909" t="s">
        <v>26514</v>
      </c>
      <c r="I2909" s="2">
        <v>43552</v>
      </c>
      <c r="J2909" t="s">
        <v>8342</v>
      </c>
      <c r="K2909" t="s">
        <v>3166</v>
      </c>
      <c r="L2909" t="s">
        <v>21</v>
      </c>
      <c r="M2909">
        <v>1047.0787</v>
      </c>
      <c r="N2909">
        <v>346</v>
      </c>
      <c r="O2909" t="s">
        <v>43</v>
      </c>
      <c r="P2909" t="s">
        <v>43</v>
      </c>
      <c r="Q2909" s="2">
        <v>43560</v>
      </c>
      <c r="R2909" t="s">
        <v>44</v>
      </c>
      <c r="S2909" t="s">
        <v>45</v>
      </c>
      <c r="T2909">
        <f>_xlfn.DAYS(Raw_data_US_healthcare[[#This Row],[Discharge Date]],Raw_data_US_healthcare[[#This Row],[Date of Admission]])</f>
        <v>8</v>
      </c>
    </row>
    <row r="2910" spans="1:20" x14ac:dyDescent="0.3">
      <c r="A2910" t="s">
        <v>26511</v>
      </c>
      <c r="B2910" t="s">
        <v>8343</v>
      </c>
      <c r="C2910">
        <v>66</v>
      </c>
      <c r="D2910" t="str">
        <f>IF(Raw_data_US_healthcare[[#This Row],[Age]]&lt;35,"Young",IF(Raw_data_US_healthcare[[#This Row],[Age]]&lt;60,"Middle","Senior"))</f>
        <v>Senior</v>
      </c>
      <c r="E2910" t="s">
        <v>16</v>
      </c>
      <c r="F2910" t="s">
        <v>228</v>
      </c>
      <c r="G2910" t="s">
        <v>228</v>
      </c>
      <c r="H2910" t="s">
        <v>26514</v>
      </c>
      <c r="I2910" s="2">
        <v>43718</v>
      </c>
      <c r="J2910" t="s">
        <v>8344</v>
      </c>
      <c r="K2910" t="s">
        <v>8345</v>
      </c>
      <c r="L2910" t="s">
        <v>21</v>
      </c>
      <c r="M2910">
        <v>30203.9588</v>
      </c>
      <c r="N2910">
        <v>414</v>
      </c>
      <c r="O2910" t="s">
        <v>43</v>
      </c>
      <c r="P2910" t="s">
        <v>43</v>
      </c>
      <c r="Q2910" s="2">
        <v>43722</v>
      </c>
      <c r="R2910" t="s">
        <v>48</v>
      </c>
      <c r="S2910" t="s">
        <v>33</v>
      </c>
      <c r="T2910">
        <f>_xlfn.DAYS(Raw_data_US_healthcare[[#This Row],[Discharge Date]],Raw_data_US_healthcare[[#This Row],[Date of Admission]])</f>
        <v>4</v>
      </c>
    </row>
    <row r="2911" spans="1:20" x14ac:dyDescent="0.3">
      <c r="A2911" t="s">
        <v>26511</v>
      </c>
      <c r="B2911" t="s">
        <v>8346</v>
      </c>
      <c r="C2911">
        <v>29</v>
      </c>
      <c r="D2911" t="str">
        <f>IF(Raw_data_US_healthcare[[#This Row],[Age]]&lt;35,"Young",IF(Raw_data_US_healthcare[[#This Row],[Age]]&lt;60,"Middle","Senior"))</f>
        <v>Young</v>
      </c>
      <c r="E2911" t="s">
        <v>16</v>
      </c>
      <c r="F2911" t="s">
        <v>228</v>
      </c>
      <c r="G2911" t="s">
        <v>228</v>
      </c>
      <c r="H2911" t="s">
        <v>36</v>
      </c>
      <c r="I2911" s="2">
        <v>43675</v>
      </c>
      <c r="J2911" t="s">
        <v>8347</v>
      </c>
      <c r="K2911" t="s">
        <v>8348</v>
      </c>
      <c r="L2911" t="s">
        <v>60</v>
      </c>
      <c r="M2911">
        <v>19931.257399999999</v>
      </c>
      <c r="N2911">
        <v>308</v>
      </c>
      <c r="O2911" t="s">
        <v>39</v>
      </c>
      <c r="P2911" t="s">
        <v>39</v>
      </c>
      <c r="Q2911" s="2">
        <v>43701</v>
      </c>
      <c r="R2911" t="s">
        <v>44</v>
      </c>
      <c r="S2911" t="s">
        <v>33</v>
      </c>
      <c r="T2911">
        <f>_xlfn.DAYS(Raw_data_US_healthcare[[#This Row],[Discharge Date]],Raw_data_US_healthcare[[#This Row],[Date of Admission]])</f>
        <v>26</v>
      </c>
    </row>
    <row r="2912" spans="1:20" x14ac:dyDescent="0.3">
      <c r="A2912" t="s">
        <v>26512</v>
      </c>
      <c r="B2912" t="s">
        <v>8349</v>
      </c>
      <c r="C2912">
        <v>23</v>
      </c>
      <c r="D2912" t="str">
        <f>IF(Raw_data_US_healthcare[[#This Row],[Age]]&lt;35,"Young",IF(Raw_data_US_healthcare[[#This Row],[Age]]&lt;60,"Middle","Senior"))</f>
        <v>Young</v>
      </c>
      <c r="E2912" t="s">
        <v>26</v>
      </c>
      <c r="F2912" t="s">
        <v>27</v>
      </c>
      <c r="G2912" t="s">
        <v>27</v>
      </c>
      <c r="H2912" t="s">
        <v>36</v>
      </c>
      <c r="I2912" s="2">
        <v>44083</v>
      </c>
      <c r="J2912" t="s">
        <v>8350</v>
      </c>
      <c r="K2912" t="s">
        <v>8351</v>
      </c>
      <c r="L2912" t="s">
        <v>56</v>
      </c>
      <c r="M2912">
        <v>3729.7465999999999</v>
      </c>
      <c r="N2912">
        <v>237</v>
      </c>
      <c r="O2912" t="s">
        <v>22</v>
      </c>
      <c r="P2912" t="s">
        <v>22</v>
      </c>
      <c r="Q2912" s="2">
        <v>44105</v>
      </c>
      <c r="R2912" t="s">
        <v>83</v>
      </c>
      <c r="S2912" t="s">
        <v>33</v>
      </c>
      <c r="T2912">
        <f>_xlfn.DAYS(Raw_data_US_healthcare[[#This Row],[Discharge Date]],Raw_data_US_healthcare[[#This Row],[Date of Admission]])</f>
        <v>22</v>
      </c>
    </row>
    <row r="2913" spans="1:20" x14ac:dyDescent="0.3">
      <c r="A2913" t="s">
        <v>26511</v>
      </c>
      <c r="B2913" t="s">
        <v>8352</v>
      </c>
      <c r="C2913">
        <v>78</v>
      </c>
      <c r="D2913" t="str">
        <f>IF(Raw_data_US_healthcare[[#This Row],[Age]]&lt;35,"Young",IF(Raw_data_US_healthcare[[#This Row],[Age]]&lt;60,"Middle","Senior"))</f>
        <v>Senior</v>
      </c>
      <c r="E2913" t="s">
        <v>16</v>
      </c>
      <c r="F2913" t="s">
        <v>27</v>
      </c>
      <c r="G2913" t="s">
        <v>27</v>
      </c>
      <c r="H2913" t="s">
        <v>26514</v>
      </c>
      <c r="I2913" s="2">
        <v>45147</v>
      </c>
      <c r="J2913" t="s">
        <v>8353</v>
      </c>
      <c r="K2913" t="s">
        <v>8354</v>
      </c>
      <c r="L2913" t="s">
        <v>21</v>
      </c>
      <c r="M2913">
        <v>17768.885600000001</v>
      </c>
      <c r="N2913">
        <v>312</v>
      </c>
      <c r="O2913" t="s">
        <v>22</v>
      </c>
      <c r="P2913" t="s">
        <v>22</v>
      </c>
      <c r="Q2913" s="2">
        <v>45166</v>
      </c>
      <c r="R2913" t="s">
        <v>48</v>
      </c>
      <c r="S2913" t="s">
        <v>24</v>
      </c>
      <c r="T2913">
        <f>_xlfn.DAYS(Raw_data_US_healthcare[[#This Row],[Discharge Date]],Raw_data_US_healthcare[[#This Row],[Date of Admission]])</f>
        <v>19</v>
      </c>
    </row>
    <row r="2914" spans="1:20" x14ac:dyDescent="0.3">
      <c r="A2914" t="s">
        <v>26512</v>
      </c>
      <c r="B2914" t="s">
        <v>8355</v>
      </c>
      <c r="C2914">
        <v>22</v>
      </c>
      <c r="D2914" t="str">
        <f>IF(Raw_data_US_healthcare[[#This Row],[Age]]&lt;35,"Young",IF(Raw_data_US_healthcare[[#This Row],[Age]]&lt;60,"Middle","Senior"))</f>
        <v>Young</v>
      </c>
      <c r="E2914" t="s">
        <v>26</v>
      </c>
      <c r="F2914" t="s">
        <v>27</v>
      </c>
      <c r="G2914" t="s">
        <v>27</v>
      </c>
      <c r="H2914" t="s">
        <v>26514</v>
      </c>
      <c r="I2914" s="2">
        <v>43732</v>
      </c>
      <c r="J2914" t="s">
        <v>3209</v>
      </c>
      <c r="K2914" t="s">
        <v>8356</v>
      </c>
      <c r="L2914" t="s">
        <v>60</v>
      </c>
      <c r="M2914">
        <v>29924.738300000001</v>
      </c>
      <c r="N2914">
        <v>247</v>
      </c>
      <c r="O2914" t="s">
        <v>39</v>
      </c>
      <c r="P2914" t="s">
        <v>39</v>
      </c>
      <c r="Q2914" s="2">
        <v>43747</v>
      </c>
      <c r="R2914" t="s">
        <v>23</v>
      </c>
      <c r="S2914" t="s">
        <v>45</v>
      </c>
      <c r="T2914">
        <f>_xlfn.DAYS(Raw_data_US_healthcare[[#This Row],[Discharge Date]],Raw_data_US_healthcare[[#This Row],[Date of Admission]])</f>
        <v>15</v>
      </c>
    </row>
    <row r="2915" spans="1:20" x14ac:dyDescent="0.3">
      <c r="A2915" t="s">
        <v>26511</v>
      </c>
      <c r="B2915" t="s">
        <v>8357</v>
      </c>
      <c r="C2915">
        <v>42</v>
      </c>
      <c r="D2915" t="str">
        <f>IF(Raw_data_US_healthcare[[#This Row],[Age]]&lt;35,"Young",IF(Raw_data_US_healthcare[[#This Row],[Age]]&lt;60,"Middle","Senior"))</f>
        <v>Middle</v>
      </c>
      <c r="E2915" t="s">
        <v>16</v>
      </c>
      <c r="F2915" t="s">
        <v>27</v>
      </c>
      <c r="G2915" t="s">
        <v>27</v>
      </c>
      <c r="H2915" t="s">
        <v>69</v>
      </c>
      <c r="I2915" s="2">
        <v>44989</v>
      </c>
      <c r="J2915" t="s">
        <v>8358</v>
      </c>
      <c r="K2915" t="s">
        <v>8359</v>
      </c>
      <c r="L2915" t="s">
        <v>31</v>
      </c>
      <c r="M2915">
        <v>14747.663200000001</v>
      </c>
      <c r="N2915">
        <v>265</v>
      </c>
      <c r="O2915" t="s">
        <v>22</v>
      </c>
      <c r="P2915" t="s">
        <v>22</v>
      </c>
      <c r="Q2915" s="2">
        <v>44995</v>
      </c>
      <c r="R2915" t="s">
        <v>32</v>
      </c>
      <c r="S2915" t="s">
        <v>45</v>
      </c>
      <c r="T2915">
        <f>_xlfn.DAYS(Raw_data_US_healthcare[[#This Row],[Discharge Date]],Raw_data_US_healthcare[[#This Row],[Date of Admission]])</f>
        <v>6</v>
      </c>
    </row>
    <row r="2916" spans="1:20" x14ac:dyDescent="0.3">
      <c r="A2916" t="s">
        <v>26512</v>
      </c>
      <c r="B2916" t="s">
        <v>8360</v>
      </c>
      <c r="C2916">
        <v>20</v>
      </c>
      <c r="D2916" t="str">
        <f>IF(Raw_data_US_healthcare[[#This Row],[Age]]&lt;35,"Young",IF(Raw_data_US_healthcare[[#This Row],[Age]]&lt;60,"Middle","Senior"))</f>
        <v>Young</v>
      </c>
      <c r="E2916" t="s">
        <v>26</v>
      </c>
      <c r="F2916" t="s">
        <v>49</v>
      </c>
      <c r="G2916" t="s">
        <v>49</v>
      </c>
      <c r="H2916" t="s">
        <v>69</v>
      </c>
      <c r="I2916" s="2">
        <v>43842</v>
      </c>
      <c r="J2916" t="s">
        <v>8361</v>
      </c>
      <c r="K2916" t="s">
        <v>1017</v>
      </c>
      <c r="L2916" t="s">
        <v>56</v>
      </c>
      <c r="M2916">
        <v>33490.025399999999</v>
      </c>
      <c r="N2916">
        <v>470</v>
      </c>
      <c r="O2916" t="s">
        <v>22</v>
      </c>
      <c r="P2916" t="s">
        <v>22</v>
      </c>
      <c r="Q2916" s="2">
        <v>43851</v>
      </c>
      <c r="R2916" t="s">
        <v>44</v>
      </c>
      <c r="S2916" t="s">
        <v>33</v>
      </c>
      <c r="T2916">
        <f>_xlfn.DAYS(Raw_data_US_healthcare[[#This Row],[Discharge Date]],Raw_data_US_healthcare[[#This Row],[Date of Admission]])</f>
        <v>9</v>
      </c>
    </row>
    <row r="2917" spans="1:20" x14ac:dyDescent="0.3">
      <c r="A2917" t="s">
        <v>26512</v>
      </c>
      <c r="B2917" t="s">
        <v>8362</v>
      </c>
      <c r="C2917">
        <v>69</v>
      </c>
      <c r="D2917" t="str">
        <f>IF(Raw_data_US_healthcare[[#This Row],[Age]]&lt;35,"Young",IF(Raw_data_US_healthcare[[#This Row],[Age]]&lt;60,"Middle","Senior"))</f>
        <v>Senior</v>
      </c>
      <c r="E2917" t="s">
        <v>26</v>
      </c>
      <c r="F2917" t="s">
        <v>113</v>
      </c>
      <c r="G2917" t="s">
        <v>113</v>
      </c>
      <c r="H2917" t="s">
        <v>26516</v>
      </c>
      <c r="I2917" s="2">
        <v>45127</v>
      </c>
      <c r="J2917" t="s">
        <v>8363</v>
      </c>
      <c r="K2917" t="s">
        <v>8364</v>
      </c>
      <c r="L2917" t="s">
        <v>21</v>
      </c>
      <c r="M2917">
        <v>11446.8508</v>
      </c>
      <c r="N2917">
        <v>175</v>
      </c>
      <c r="O2917" t="s">
        <v>43</v>
      </c>
      <c r="P2917" t="s">
        <v>43</v>
      </c>
      <c r="Q2917" s="2">
        <v>45153</v>
      </c>
      <c r="R2917" t="s">
        <v>32</v>
      </c>
      <c r="S2917" t="s">
        <v>33</v>
      </c>
      <c r="T2917">
        <f>_xlfn.DAYS(Raw_data_US_healthcare[[#This Row],[Discharge Date]],Raw_data_US_healthcare[[#This Row],[Date of Admission]])</f>
        <v>26</v>
      </c>
    </row>
    <row r="2918" spans="1:20" x14ac:dyDescent="0.3">
      <c r="A2918" t="s">
        <v>26511</v>
      </c>
      <c r="B2918" t="s">
        <v>8365</v>
      </c>
      <c r="C2918">
        <v>37</v>
      </c>
      <c r="D2918" t="str">
        <f>IF(Raw_data_US_healthcare[[#This Row],[Age]]&lt;35,"Young",IF(Raw_data_US_healthcare[[#This Row],[Age]]&lt;60,"Middle","Senior"))</f>
        <v>Middle</v>
      </c>
      <c r="E2918" t="s">
        <v>16</v>
      </c>
      <c r="F2918" t="s">
        <v>17</v>
      </c>
      <c r="G2918" t="s">
        <v>17</v>
      </c>
      <c r="H2918" t="s">
        <v>28</v>
      </c>
      <c r="I2918" s="2">
        <v>44894</v>
      </c>
      <c r="J2918" t="s">
        <v>8366</v>
      </c>
      <c r="K2918" t="s">
        <v>8367</v>
      </c>
      <c r="L2918" t="s">
        <v>56</v>
      </c>
      <c r="M2918">
        <v>38496.494299999998</v>
      </c>
      <c r="N2918">
        <v>276</v>
      </c>
      <c r="O2918" t="s">
        <v>43</v>
      </c>
      <c r="P2918" t="s">
        <v>43</v>
      </c>
      <c r="Q2918" s="2">
        <v>44898</v>
      </c>
      <c r="R2918" t="s">
        <v>23</v>
      </c>
      <c r="S2918" t="s">
        <v>24</v>
      </c>
      <c r="T2918">
        <f>_xlfn.DAYS(Raw_data_US_healthcare[[#This Row],[Discharge Date]],Raw_data_US_healthcare[[#This Row],[Date of Admission]])</f>
        <v>4</v>
      </c>
    </row>
    <row r="2919" spans="1:20" x14ac:dyDescent="0.3">
      <c r="A2919" t="s">
        <v>26511</v>
      </c>
      <c r="B2919" t="s">
        <v>7370</v>
      </c>
      <c r="C2919">
        <v>22</v>
      </c>
      <c r="D2919" t="str">
        <f>IF(Raw_data_US_healthcare[[#This Row],[Age]]&lt;35,"Young",IF(Raw_data_US_healthcare[[#This Row],[Age]]&lt;60,"Middle","Senior"))</f>
        <v>Young</v>
      </c>
      <c r="E2919" t="s">
        <v>16</v>
      </c>
      <c r="F2919" t="s">
        <v>228</v>
      </c>
      <c r="G2919" t="s">
        <v>228</v>
      </c>
      <c r="H2919" t="s">
        <v>69</v>
      </c>
      <c r="I2919" s="2">
        <v>44610</v>
      </c>
      <c r="J2919" t="s">
        <v>8368</v>
      </c>
      <c r="K2919" t="s">
        <v>8369</v>
      </c>
      <c r="L2919" t="s">
        <v>52</v>
      </c>
      <c r="M2919">
        <v>56111.0239</v>
      </c>
      <c r="N2919">
        <v>471</v>
      </c>
      <c r="O2919" t="s">
        <v>43</v>
      </c>
      <c r="P2919" t="s">
        <v>43</v>
      </c>
      <c r="Q2919" s="2">
        <v>44630</v>
      </c>
      <c r="R2919" t="s">
        <v>23</v>
      </c>
      <c r="S2919" t="s">
        <v>33</v>
      </c>
      <c r="T2919">
        <f>_xlfn.DAYS(Raw_data_US_healthcare[[#This Row],[Discharge Date]],Raw_data_US_healthcare[[#This Row],[Date of Admission]])</f>
        <v>20</v>
      </c>
    </row>
    <row r="2920" spans="1:20" x14ac:dyDescent="0.3">
      <c r="A2920" t="s">
        <v>26512</v>
      </c>
      <c r="B2920" t="s">
        <v>8370</v>
      </c>
      <c r="C2920">
        <v>31</v>
      </c>
      <c r="D2920" t="str">
        <f>IF(Raw_data_US_healthcare[[#This Row],[Age]]&lt;35,"Young",IF(Raw_data_US_healthcare[[#This Row],[Age]]&lt;60,"Middle","Senior"))</f>
        <v>Young</v>
      </c>
      <c r="E2920" t="s">
        <v>26</v>
      </c>
      <c r="F2920" t="s">
        <v>228</v>
      </c>
      <c r="G2920" t="s">
        <v>228</v>
      </c>
      <c r="H2920" t="s">
        <v>18</v>
      </c>
      <c r="I2920" s="2">
        <v>45031</v>
      </c>
      <c r="J2920" t="s">
        <v>8371</v>
      </c>
      <c r="K2920" t="s">
        <v>8372</v>
      </c>
      <c r="L2920" t="s">
        <v>56</v>
      </c>
      <c r="M2920">
        <v>41314.648800000003</v>
      </c>
      <c r="N2920">
        <v>121</v>
      </c>
      <c r="O2920" t="s">
        <v>39</v>
      </c>
      <c r="P2920" t="s">
        <v>39</v>
      </c>
      <c r="Q2920" s="2">
        <v>45042</v>
      </c>
      <c r="R2920" t="s">
        <v>44</v>
      </c>
      <c r="S2920" t="s">
        <v>33</v>
      </c>
      <c r="T2920">
        <f>_xlfn.DAYS(Raw_data_US_healthcare[[#This Row],[Discharge Date]],Raw_data_US_healthcare[[#This Row],[Date of Admission]])</f>
        <v>11</v>
      </c>
    </row>
    <row r="2921" spans="1:20" x14ac:dyDescent="0.3">
      <c r="A2921" t="s">
        <v>26511</v>
      </c>
      <c r="B2921" t="s">
        <v>8373</v>
      </c>
      <c r="C2921">
        <v>22</v>
      </c>
      <c r="D2921" t="str">
        <f>IF(Raw_data_US_healthcare[[#This Row],[Age]]&lt;35,"Young",IF(Raw_data_US_healthcare[[#This Row],[Age]]&lt;60,"Middle","Senior"))</f>
        <v>Young</v>
      </c>
      <c r="E2921" t="s">
        <v>16</v>
      </c>
      <c r="F2921" t="s">
        <v>113</v>
      </c>
      <c r="G2921" t="s">
        <v>113</v>
      </c>
      <c r="H2921" t="s">
        <v>18</v>
      </c>
      <c r="I2921" s="2">
        <v>44413</v>
      </c>
      <c r="J2921" t="s">
        <v>8374</v>
      </c>
      <c r="K2921" t="s">
        <v>8375</v>
      </c>
      <c r="L2921" t="s">
        <v>52</v>
      </c>
      <c r="M2921">
        <v>49333.621200000001</v>
      </c>
      <c r="N2921">
        <v>443</v>
      </c>
      <c r="O2921" t="s">
        <v>43</v>
      </c>
      <c r="P2921" t="s">
        <v>43</v>
      </c>
      <c r="Q2921" s="2">
        <v>44429</v>
      </c>
      <c r="R2921" t="s">
        <v>83</v>
      </c>
      <c r="S2921" t="s">
        <v>45</v>
      </c>
      <c r="T2921">
        <f>_xlfn.DAYS(Raw_data_US_healthcare[[#This Row],[Discharge Date]],Raw_data_US_healthcare[[#This Row],[Date of Admission]])</f>
        <v>16</v>
      </c>
    </row>
    <row r="2922" spans="1:20" x14ac:dyDescent="0.3">
      <c r="A2922" t="s">
        <v>26512</v>
      </c>
      <c r="B2922" t="s">
        <v>8376</v>
      </c>
      <c r="C2922">
        <v>55</v>
      </c>
      <c r="D2922" t="str">
        <f>IF(Raw_data_US_healthcare[[#This Row],[Age]]&lt;35,"Young",IF(Raw_data_US_healthcare[[#This Row],[Age]]&lt;60,"Middle","Senior"))</f>
        <v>Middle</v>
      </c>
      <c r="E2922" t="s">
        <v>26</v>
      </c>
      <c r="F2922" t="s">
        <v>228</v>
      </c>
      <c r="G2922" t="s">
        <v>228</v>
      </c>
      <c r="H2922" t="s">
        <v>36</v>
      </c>
      <c r="I2922" s="2">
        <v>44214</v>
      </c>
      <c r="J2922" t="s">
        <v>8377</v>
      </c>
      <c r="K2922" t="s">
        <v>8378</v>
      </c>
      <c r="L2922" t="s">
        <v>56</v>
      </c>
      <c r="M2922">
        <v>1822.999</v>
      </c>
      <c r="N2922">
        <v>419</v>
      </c>
      <c r="O2922" t="s">
        <v>22</v>
      </c>
      <c r="P2922" t="s">
        <v>22</v>
      </c>
      <c r="Q2922" s="2">
        <v>44226</v>
      </c>
      <c r="R2922" t="s">
        <v>32</v>
      </c>
      <c r="S2922" t="s">
        <v>24</v>
      </c>
      <c r="T2922">
        <f>_xlfn.DAYS(Raw_data_US_healthcare[[#This Row],[Discharge Date]],Raw_data_US_healthcare[[#This Row],[Date of Admission]])</f>
        <v>12</v>
      </c>
    </row>
    <row r="2923" spans="1:20" x14ac:dyDescent="0.3">
      <c r="A2923" t="s">
        <v>26512</v>
      </c>
      <c r="B2923" t="s">
        <v>8379</v>
      </c>
      <c r="C2923">
        <v>18</v>
      </c>
      <c r="D2923" t="str">
        <f>IF(Raw_data_US_healthcare[[#This Row],[Age]]&lt;35,"Young",IF(Raw_data_US_healthcare[[#This Row],[Age]]&lt;60,"Middle","Senior"))</f>
        <v>Young</v>
      </c>
      <c r="E2923" t="s">
        <v>26</v>
      </c>
      <c r="F2923" t="s">
        <v>62</v>
      </c>
      <c r="G2923" t="s">
        <v>62</v>
      </c>
      <c r="H2923" t="s">
        <v>69</v>
      </c>
      <c r="I2923" s="2">
        <v>44079</v>
      </c>
      <c r="J2923" t="s">
        <v>8380</v>
      </c>
      <c r="K2923" t="s">
        <v>8381</v>
      </c>
      <c r="L2923" t="s">
        <v>56</v>
      </c>
      <c r="M2923">
        <v>48189.027800000003</v>
      </c>
      <c r="N2923">
        <v>424</v>
      </c>
      <c r="O2923" t="s">
        <v>22</v>
      </c>
      <c r="P2923" t="s">
        <v>22</v>
      </c>
      <c r="Q2923" s="2">
        <v>44080</v>
      </c>
      <c r="R2923" t="s">
        <v>23</v>
      </c>
      <c r="S2923" t="s">
        <v>24</v>
      </c>
      <c r="T2923">
        <f>_xlfn.DAYS(Raw_data_US_healthcare[[#This Row],[Discharge Date]],Raw_data_US_healthcare[[#This Row],[Date of Admission]])</f>
        <v>1</v>
      </c>
    </row>
    <row r="2924" spans="1:20" x14ac:dyDescent="0.3">
      <c r="A2924" t="s">
        <v>26511</v>
      </c>
      <c r="B2924" t="s">
        <v>8382</v>
      </c>
      <c r="C2924">
        <v>59</v>
      </c>
      <c r="D2924" t="str">
        <f>IF(Raw_data_US_healthcare[[#This Row],[Age]]&lt;35,"Young",IF(Raw_data_US_healthcare[[#This Row],[Age]]&lt;60,"Middle","Senior"))</f>
        <v>Middle</v>
      </c>
      <c r="E2924" t="s">
        <v>16</v>
      </c>
      <c r="F2924" t="s">
        <v>49</v>
      </c>
      <c r="G2924" t="s">
        <v>49</v>
      </c>
      <c r="H2924" t="s">
        <v>26516</v>
      </c>
      <c r="I2924" s="2">
        <v>43911</v>
      </c>
      <c r="J2924" t="s">
        <v>8383</v>
      </c>
      <c r="K2924" t="s">
        <v>8384</v>
      </c>
      <c r="L2924" t="s">
        <v>31</v>
      </c>
      <c r="M2924">
        <v>22772.0183</v>
      </c>
      <c r="N2924">
        <v>248</v>
      </c>
      <c r="O2924" t="s">
        <v>22</v>
      </c>
      <c r="P2924" t="s">
        <v>22</v>
      </c>
      <c r="Q2924" s="2">
        <v>43927</v>
      </c>
      <c r="R2924" t="s">
        <v>23</v>
      </c>
      <c r="S2924" t="s">
        <v>24</v>
      </c>
      <c r="T2924">
        <f>_xlfn.DAYS(Raw_data_US_healthcare[[#This Row],[Discharge Date]],Raw_data_US_healthcare[[#This Row],[Date of Admission]])</f>
        <v>16</v>
      </c>
    </row>
    <row r="2925" spans="1:20" x14ac:dyDescent="0.3">
      <c r="A2925" t="s">
        <v>26511</v>
      </c>
      <c r="B2925" t="s">
        <v>8385</v>
      </c>
      <c r="C2925">
        <v>43</v>
      </c>
      <c r="D2925" t="str">
        <f>IF(Raw_data_US_healthcare[[#This Row],[Age]]&lt;35,"Young",IF(Raw_data_US_healthcare[[#This Row],[Age]]&lt;60,"Middle","Senior"))</f>
        <v>Middle</v>
      </c>
      <c r="E2925" t="s">
        <v>16</v>
      </c>
      <c r="F2925" t="s">
        <v>17</v>
      </c>
      <c r="G2925" t="s">
        <v>17</v>
      </c>
      <c r="H2925" t="s">
        <v>18</v>
      </c>
      <c r="I2925" s="2">
        <v>44336</v>
      </c>
      <c r="J2925" t="s">
        <v>4577</v>
      </c>
      <c r="K2925" t="s">
        <v>8386</v>
      </c>
      <c r="L2925" t="s">
        <v>52</v>
      </c>
      <c r="M2925">
        <v>52379.081299999998</v>
      </c>
      <c r="N2925">
        <v>343</v>
      </c>
      <c r="O2925" t="s">
        <v>43</v>
      </c>
      <c r="P2925" t="s">
        <v>43</v>
      </c>
      <c r="Q2925" s="2">
        <v>44349</v>
      </c>
      <c r="R2925" t="s">
        <v>44</v>
      </c>
      <c r="S2925" t="s">
        <v>24</v>
      </c>
      <c r="T2925">
        <f>_xlfn.DAYS(Raw_data_US_healthcare[[#This Row],[Discharge Date]],Raw_data_US_healthcare[[#This Row],[Date of Admission]])</f>
        <v>13</v>
      </c>
    </row>
    <row r="2926" spans="1:20" x14ac:dyDescent="0.3">
      <c r="A2926" t="s">
        <v>26512</v>
      </c>
      <c r="B2926" t="s">
        <v>8387</v>
      </c>
      <c r="C2926">
        <v>21</v>
      </c>
      <c r="D2926" t="str">
        <f>IF(Raw_data_US_healthcare[[#This Row],[Age]]&lt;35,"Young",IF(Raw_data_US_healthcare[[#This Row],[Age]]&lt;60,"Middle","Senior"))</f>
        <v>Young</v>
      </c>
      <c r="E2926" t="s">
        <v>26</v>
      </c>
      <c r="F2926" t="s">
        <v>27</v>
      </c>
      <c r="G2926" t="s">
        <v>27</v>
      </c>
      <c r="H2926" t="s">
        <v>28</v>
      </c>
      <c r="I2926" s="2">
        <v>44600</v>
      </c>
      <c r="J2926" t="s">
        <v>8388</v>
      </c>
      <c r="K2926" t="s">
        <v>8389</v>
      </c>
      <c r="L2926" t="s">
        <v>31</v>
      </c>
      <c r="M2926">
        <v>4245.3891000000003</v>
      </c>
      <c r="N2926">
        <v>126</v>
      </c>
      <c r="O2926" t="s">
        <v>43</v>
      </c>
      <c r="P2926" t="s">
        <v>43</v>
      </c>
      <c r="Q2926" s="2">
        <v>44621</v>
      </c>
      <c r="R2926" t="s">
        <v>23</v>
      </c>
      <c r="S2926" t="s">
        <v>45</v>
      </c>
      <c r="T2926">
        <f>_xlfn.DAYS(Raw_data_US_healthcare[[#This Row],[Discharge Date]],Raw_data_US_healthcare[[#This Row],[Date of Admission]])</f>
        <v>21</v>
      </c>
    </row>
    <row r="2927" spans="1:20" x14ac:dyDescent="0.3">
      <c r="A2927" t="s">
        <v>26512</v>
      </c>
      <c r="B2927" t="s">
        <v>8390</v>
      </c>
      <c r="C2927">
        <v>50</v>
      </c>
      <c r="D2927" t="str">
        <f>IF(Raw_data_US_healthcare[[#This Row],[Age]]&lt;35,"Young",IF(Raw_data_US_healthcare[[#This Row],[Age]]&lt;60,"Middle","Senior"))</f>
        <v>Middle</v>
      </c>
      <c r="E2927" t="s">
        <v>26</v>
      </c>
      <c r="F2927" t="s">
        <v>17</v>
      </c>
      <c r="G2927" t="s">
        <v>17</v>
      </c>
      <c r="H2927" t="s">
        <v>69</v>
      </c>
      <c r="I2927" s="2">
        <v>44792</v>
      </c>
      <c r="J2927" t="s">
        <v>8391</v>
      </c>
      <c r="K2927" t="s">
        <v>8392</v>
      </c>
      <c r="L2927" t="s">
        <v>52</v>
      </c>
      <c r="M2927">
        <v>57014.020600000003</v>
      </c>
      <c r="N2927">
        <v>459</v>
      </c>
      <c r="O2927" t="s">
        <v>39</v>
      </c>
      <c r="P2927" t="s">
        <v>39</v>
      </c>
      <c r="Q2927" s="2">
        <v>44818</v>
      </c>
      <c r="R2927" t="s">
        <v>83</v>
      </c>
      <c r="S2927" t="s">
        <v>24</v>
      </c>
      <c r="T2927">
        <f>_xlfn.DAYS(Raw_data_US_healthcare[[#This Row],[Discharge Date]],Raw_data_US_healthcare[[#This Row],[Date of Admission]])</f>
        <v>26</v>
      </c>
    </row>
    <row r="2928" spans="1:20" x14ac:dyDescent="0.3">
      <c r="A2928" t="s">
        <v>26512</v>
      </c>
      <c r="B2928" t="s">
        <v>3263</v>
      </c>
      <c r="C2928">
        <v>48</v>
      </c>
      <c r="D2928" t="str">
        <f>IF(Raw_data_US_healthcare[[#This Row],[Age]]&lt;35,"Young",IF(Raw_data_US_healthcare[[#This Row],[Age]]&lt;60,"Middle","Senior"))</f>
        <v>Middle</v>
      </c>
      <c r="E2928" t="s">
        <v>26</v>
      </c>
      <c r="F2928" t="s">
        <v>88</v>
      </c>
      <c r="G2928" t="s">
        <v>88</v>
      </c>
      <c r="H2928" t="s">
        <v>26516</v>
      </c>
      <c r="I2928" s="2">
        <v>44133</v>
      </c>
      <c r="J2928" t="s">
        <v>8393</v>
      </c>
      <c r="K2928" t="s">
        <v>8394</v>
      </c>
      <c r="L2928" t="s">
        <v>52</v>
      </c>
      <c r="M2928">
        <v>34929.249300000003</v>
      </c>
      <c r="N2928">
        <v>190</v>
      </c>
      <c r="O2928" t="s">
        <v>22</v>
      </c>
      <c r="P2928" t="s">
        <v>22</v>
      </c>
      <c r="Q2928" s="2">
        <v>44140</v>
      </c>
      <c r="R2928" t="s">
        <v>83</v>
      </c>
      <c r="S2928" t="s">
        <v>33</v>
      </c>
      <c r="T2928">
        <f>_xlfn.DAYS(Raw_data_US_healthcare[[#This Row],[Discharge Date]],Raw_data_US_healthcare[[#This Row],[Date of Admission]])</f>
        <v>7</v>
      </c>
    </row>
    <row r="2929" spans="1:20" x14ac:dyDescent="0.3">
      <c r="A2929" t="s">
        <v>26511</v>
      </c>
      <c r="B2929" t="s">
        <v>8395</v>
      </c>
      <c r="C2929">
        <v>38</v>
      </c>
      <c r="D2929" t="str">
        <f>IF(Raw_data_US_healthcare[[#This Row],[Age]]&lt;35,"Young",IF(Raw_data_US_healthcare[[#This Row],[Age]]&lt;60,"Middle","Senior"))</f>
        <v>Middle</v>
      </c>
      <c r="E2929" t="s">
        <v>16</v>
      </c>
      <c r="F2929" t="s">
        <v>17</v>
      </c>
      <c r="G2929" t="s">
        <v>17</v>
      </c>
      <c r="H2929" t="s">
        <v>36</v>
      </c>
      <c r="I2929" s="2">
        <v>43869</v>
      </c>
      <c r="J2929" t="s">
        <v>8396</v>
      </c>
      <c r="K2929" t="s">
        <v>8397</v>
      </c>
      <c r="L2929" t="s">
        <v>21</v>
      </c>
      <c r="M2929">
        <v>22194.231500000002</v>
      </c>
      <c r="N2929">
        <v>440</v>
      </c>
      <c r="O2929" t="s">
        <v>22</v>
      </c>
      <c r="P2929" t="s">
        <v>22</v>
      </c>
      <c r="Q2929" s="2">
        <v>43875</v>
      </c>
      <c r="R2929" t="s">
        <v>32</v>
      </c>
      <c r="S2929" t="s">
        <v>33</v>
      </c>
      <c r="T2929">
        <f>_xlfn.DAYS(Raw_data_US_healthcare[[#This Row],[Discharge Date]],Raw_data_US_healthcare[[#This Row],[Date of Admission]])</f>
        <v>6</v>
      </c>
    </row>
    <row r="2930" spans="1:20" x14ac:dyDescent="0.3">
      <c r="A2930" t="s">
        <v>26512</v>
      </c>
      <c r="B2930" t="s">
        <v>8398</v>
      </c>
      <c r="C2930">
        <v>57</v>
      </c>
      <c r="D2930" t="str">
        <f>IF(Raw_data_US_healthcare[[#This Row],[Age]]&lt;35,"Young",IF(Raw_data_US_healthcare[[#This Row],[Age]]&lt;60,"Middle","Senior"))</f>
        <v>Middle</v>
      </c>
      <c r="E2930" t="s">
        <v>26</v>
      </c>
      <c r="F2930" t="s">
        <v>35</v>
      </c>
      <c r="G2930" t="s">
        <v>35</v>
      </c>
      <c r="H2930" t="s">
        <v>26516</v>
      </c>
      <c r="I2930" s="2">
        <v>45025</v>
      </c>
      <c r="J2930" t="s">
        <v>5378</v>
      </c>
      <c r="K2930" t="s">
        <v>8399</v>
      </c>
      <c r="L2930" t="s">
        <v>52</v>
      </c>
      <c r="M2930">
        <v>16861.0144</v>
      </c>
      <c r="N2930">
        <v>372</v>
      </c>
      <c r="O2930" t="s">
        <v>22</v>
      </c>
      <c r="P2930" t="s">
        <v>22</v>
      </c>
      <c r="Q2930" s="2">
        <v>45025</v>
      </c>
      <c r="R2930" t="s">
        <v>23</v>
      </c>
      <c r="S2930" t="s">
        <v>33</v>
      </c>
      <c r="T2930">
        <f>_xlfn.DAYS(Raw_data_US_healthcare[[#This Row],[Discharge Date]],Raw_data_US_healthcare[[#This Row],[Date of Admission]])</f>
        <v>0</v>
      </c>
    </row>
    <row r="2931" spans="1:20" x14ac:dyDescent="0.3">
      <c r="A2931" t="s">
        <v>26512</v>
      </c>
      <c r="B2931" t="s">
        <v>1400</v>
      </c>
      <c r="C2931">
        <v>33</v>
      </c>
      <c r="D2931" t="str">
        <f>IF(Raw_data_US_healthcare[[#This Row],[Age]]&lt;35,"Young",IF(Raw_data_US_healthcare[[#This Row],[Age]]&lt;60,"Middle","Senior"))</f>
        <v>Young</v>
      </c>
      <c r="E2931" t="s">
        <v>26</v>
      </c>
      <c r="F2931" t="s">
        <v>228</v>
      </c>
      <c r="G2931" t="s">
        <v>228</v>
      </c>
      <c r="H2931" t="s">
        <v>28</v>
      </c>
      <c r="I2931" s="2">
        <v>45189</v>
      </c>
      <c r="J2931" t="s">
        <v>8400</v>
      </c>
      <c r="K2931" t="s">
        <v>8401</v>
      </c>
      <c r="L2931" t="s">
        <v>60</v>
      </c>
      <c r="M2931">
        <v>41662.705999999998</v>
      </c>
      <c r="N2931">
        <v>455</v>
      </c>
      <c r="O2931" t="s">
        <v>39</v>
      </c>
      <c r="P2931" t="s">
        <v>39</v>
      </c>
      <c r="Q2931" s="2">
        <v>45205</v>
      </c>
      <c r="R2931" t="s">
        <v>48</v>
      </c>
      <c r="S2931" t="s">
        <v>33</v>
      </c>
      <c r="T2931">
        <f>_xlfn.DAYS(Raw_data_US_healthcare[[#This Row],[Discharge Date]],Raw_data_US_healthcare[[#This Row],[Date of Admission]])</f>
        <v>16</v>
      </c>
    </row>
    <row r="2932" spans="1:20" x14ac:dyDescent="0.3">
      <c r="A2932" t="s">
        <v>26512</v>
      </c>
      <c r="B2932" t="s">
        <v>8402</v>
      </c>
      <c r="C2932">
        <v>53</v>
      </c>
      <c r="D2932" t="str">
        <f>IF(Raw_data_US_healthcare[[#This Row],[Age]]&lt;35,"Young",IF(Raw_data_US_healthcare[[#This Row],[Age]]&lt;60,"Middle","Senior"))</f>
        <v>Middle</v>
      </c>
      <c r="E2932" t="s">
        <v>26</v>
      </c>
      <c r="F2932" t="s">
        <v>35</v>
      </c>
      <c r="G2932" t="s">
        <v>35</v>
      </c>
      <c r="H2932" t="s">
        <v>26516</v>
      </c>
      <c r="I2932" s="2">
        <v>44930</v>
      </c>
      <c r="J2932" t="s">
        <v>8403</v>
      </c>
      <c r="K2932" t="s">
        <v>8404</v>
      </c>
      <c r="L2932" t="s">
        <v>60</v>
      </c>
      <c r="M2932">
        <v>27991.5815</v>
      </c>
      <c r="N2932">
        <v>266</v>
      </c>
      <c r="O2932" t="s">
        <v>43</v>
      </c>
      <c r="P2932" t="s">
        <v>43</v>
      </c>
      <c r="Q2932" s="2">
        <v>44952</v>
      </c>
      <c r="R2932" t="s">
        <v>23</v>
      </c>
      <c r="S2932" t="s">
        <v>45</v>
      </c>
      <c r="T2932">
        <f>_xlfn.DAYS(Raw_data_US_healthcare[[#This Row],[Discharge Date]],Raw_data_US_healthcare[[#This Row],[Date of Admission]])</f>
        <v>22</v>
      </c>
    </row>
    <row r="2933" spans="1:20" x14ac:dyDescent="0.3">
      <c r="A2933" t="s">
        <v>26511</v>
      </c>
      <c r="B2933" t="s">
        <v>8405</v>
      </c>
      <c r="C2933">
        <v>51</v>
      </c>
      <c r="D2933" t="str">
        <f>IF(Raw_data_US_healthcare[[#This Row],[Age]]&lt;35,"Young",IF(Raw_data_US_healthcare[[#This Row],[Age]]&lt;60,"Middle","Senior"))</f>
        <v>Middle</v>
      </c>
      <c r="E2933" t="s">
        <v>16</v>
      </c>
      <c r="F2933" t="s">
        <v>35</v>
      </c>
      <c r="G2933" t="s">
        <v>35</v>
      </c>
      <c r="H2933" t="s">
        <v>36</v>
      </c>
      <c r="I2933" s="2">
        <v>44575</v>
      </c>
      <c r="J2933" t="s">
        <v>8406</v>
      </c>
      <c r="K2933" t="s">
        <v>8407</v>
      </c>
      <c r="L2933" t="s">
        <v>60</v>
      </c>
      <c r="M2933">
        <v>2822.5666000000001</v>
      </c>
      <c r="N2933">
        <v>174</v>
      </c>
      <c r="O2933" t="s">
        <v>22</v>
      </c>
      <c r="P2933" t="s">
        <v>22</v>
      </c>
      <c r="Q2933" s="2">
        <v>44578</v>
      </c>
      <c r="R2933" t="s">
        <v>83</v>
      </c>
      <c r="S2933" t="s">
        <v>24</v>
      </c>
      <c r="T2933">
        <f>_xlfn.DAYS(Raw_data_US_healthcare[[#This Row],[Discharge Date]],Raw_data_US_healthcare[[#This Row],[Date of Admission]])</f>
        <v>3</v>
      </c>
    </row>
    <row r="2934" spans="1:20" x14ac:dyDescent="0.3">
      <c r="A2934" t="s">
        <v>26512</v>
      </c>
      <c r="B2934" t="s">
        <v>8408</v>
      </c>
      <c r="C2934">
        <v>42</v>
      </c>
      <c r="D2934" t="str">
        <f>IF(Raw_data_US_healthcare[[#This Row],[Age]]&lt;35,"Young",IF(Raw_data_US_healthcare[[#This Row],[Age]]&lt;60,"Middle","Senior"))</f>
        <v>Middle</v>
      </c>
      <c r="E2934" t="s">
        <v>26</v>
      </c>
      <c r="F2934" t="s">
        <v>17</v>
      </c>
      <c r="G2934" t="s">
        <v>17</v>
      </c>
      <c r="H2934" t="s">
        <v>26516</v>
      </c>
      <c r="I2934" s="2">
        <v>43737</v>
      </c>
      <c r="J2934" t="s">
        <v>8409</v>
      </c>
      <c r="K2934" t="s">
        <v>8410</v>
      </c>
      <c r="L2934" t="s">
        <v>21</v>
      </c>
      <c r="M2934">
        <v>26586.572499999998</v>
      </c>
      <c r="N2934">
        <v>123</v>
      </c>
      <c r="O2934" t="s">
        <v>43</v>
      </c>
      <c r="P2934" t="s">
        <v>43</v>
      </c>
      <c r="Q2934" s="2">
        <v>43743</v>
      </c>
      <c r="R2934" t="s">
        <v>32</v>
      </c>
      <c r="S2934" t="s">
        <v>45</v>
      </c>
      <c r="T2934">
        <f>_xlfn.DAYS(Raw_data_US_healthcare[[#This Row],[Discharge Date]],Raw_data_US_healthcare[[#This Row],[Date of Admission]])</f>
        <v>6</v>
      </c>
    </row>
    <row r="2935" spans="1:20" x14ac:dyDescent="0.3">
      <c r="A2935" t="s">
        <v>26512</v>
      </c>
      <c r="B2935" t="s">
        <v>8411</v>
      </c>
      <c r="C2935">
        <v>23</v>
      </c>
      <c r="D2935" t="str">
        <f>IF(Raw_data_US_healthcare[[#This Row],[Age]]&lt;35,"Young",IF(Raw_data_US_healthcare[[#This Row],[Age]]&lt;60,"Middle","Senior"))</f>
        <v>Young</v>
      </c>
      <c r="E2935" t="s">
        <v>26</v>
      </c>
      <c r="F2935" t="s">
        <v>27</v>
      </c>
      <c r="G2935" t="s">
        <v>27</v>
      </c>
      <c r="H2935" t="s">
        <v>28</v>
      </c>
      <c r="I2935" s="2">
        <v>44369</v>
      </c>
      <c r="J2935" t="s">
        <v>8412</v>
      </c>
      <c r="K2935" t="s">
        <v>8413</v>
      </c>
      <c r="L2935" t="s">
        <v>52</v>
      </c>
      <c r="M2935">
        <v>22239.1872</v>
      </c>
      <c r="N2935">
        <v>233</v>
      </c>
      <c r="O2935" t="s">
        <v>43</v>
      </c>
      <c r="P2935" t="s">
        <v>43</v>
      </c>
      <c r="Q2935" s="2">
        <v>44371</v>
      </c>
      <c r="R2935" t="s">
        <v>83</v>
      </c>
      <c r="S2935" t="s">
        <v>24</v>
      </c>
      <c r="T2935">
        <f>_xlfn.DAYS(Raw_data_US_healthcare[[#This Row],[Discharge Date]],Raw_data_US_healthcare[[#This Row],[Date of Admission]])</f>
        <v>2</v>
      </c>
    </row>
    <row r="2936" spans="1:20" x14ac:dyDescent="0.3">
      <c r="A2936" t="s">
        <v>26512</v>
      </c>
      <c r="B2936" t="s">
        <v>8414</v>
      </c>
      <c r="C2936">
        <v>37</v>
      </c>
      <c r="D2936" t="str">
        <f>IF(Raw_data_US_healthcare[[#This Row],[Age]]&lt;35,"Young",IF(Raw_data_US_healthcare[[#This Row],[Age]]&lt;60,"Middle","Senior"))</f>
        <v>Middle</v>
      </c>
      <c r="E2936" t="s">
        <v>26</v>
      </c>
      <c r="F2936" t="s">
        <v>35</v>
      </c>
      <c r="G2936" t="s">
        <v>35</v>
      </c>
      <c r="H2936" t="s">
        <v>26516</v>
      </c>
      <c r="I2936" s="2">
        <v>43857</v>
      </c>
      <c r="J2936" t="s">
        <v>8415</v>
      </c>
      <c r="K2936" t="s">
        <v>1309</v>
      </c>
      <c r="L2936" t="s">
        <v>52</v>
      </c>
      <c r="M2936">
        <v>20884.0481</v>
      </c>
      <c r="N2936">
        <v>410</v>
      </c>
      <c r="O2936" t="s">
        <v>39</v>
      </c>
      <c r="P2936" t="s">
        <v>39</v>
      </c>
      <c r="Q2936" s="2">
        <v>43874</v>
      </c>
      <c r="R2936" t="s">
        <v>48</v>
      </c>
      <c r="S2936" t="s">
        <v>33</v>
      </c>
      <c r="T2936">
        <f>_xlfn.DAYS(Raw_data_US_healthcare[[#This Row],[Discharge Date]],Raw_data_US_healthcare[[#This Row],[Date of Admission]])</f>
        <v>17</v>
      </c>
    </row>
    <row r="2937" spans="1:20" x14ac:dyDescent="0.3">
      <c r="A2937" t="s">
        <v>26512</v>
      </c>
      <c r="B2937" t="s">
        <v>8416</v>
      </c>
      <c r="C2937">
        <v>18</v>
      </c>
      <c r="D2937" t="str">
        <f>IF(Raw_data_US_healthcare[[#This Row],[Age]]&lt;35,"Young",IF(Raw_data_US_healthcare[[#This Row],[Age]]&lt;60,"Middle","Senior"))</f>
        <v>Young</v>
      </c>
      <c r="E2937" t="s">
        <v>26</v>
      </c>
      <c r="F2937" t="s">
        <v>113</v>
      </c>
      <c r="G2937" t="s">
        <v>113</v>
      </c>
      <c r="H2937" t="s">
        <v>69</v>
      </c>
      <c r="I2937" s="2">
        <v>44483</v>
      </c>
      <c r="J2937" t="s">
        <v>5689</v>
      </c>
      <c r="K2937" t="s">
        <v>3492</v>
      </c>
      <c r="L2937" t="s">
        <v>56</v>
      </c>
      <c r="M2937">
        <v>41012.277199999997</v>
      </c>
      <c r="N2937">
        <v>289</v>
      </c>
      <c r="O2937" t="s">
        <v>39</v>
      </c>
      <c r="P2937" t="s">
        <v>39</v>
      </c>
      <c r="Q2937" s="2">
        <v>44502</v>
      </c>
      <c r="R2937" t="s">
        <v>44</v>
      </c>
      <c r="S2937" t="s">
        <v>45</v>
      </c>
      <c r="T2937">
        <f>_xlfn.DAYS(Raw_data_US_healthcare[[#This Row],[Discharge Date]],Raw_data_US_healthcare[[#This Row],[Date of Admission]])</f>
        <v>19</v>
      </c>
    </row>
    <row r="2938" spans="1:20" x14ac:dyDescent="0.3">
      <c r="A2938" t="s">
        <v>26511</v>
      </c>
      <c r="B2938" t="s">
        <v>8417</v>
      </c>
      <c r="C2938">
        <v>68</v>
      </c>
      <c r="D2938" t="str">
        <f>IF(Raw_data_US_healthcare[[#This Row],[Age]]&lt;35,"Young",IF(Raw_data_US_healthcare[[#This Row],[Age]]&lt;60,"Middle","Senior"))</f>
        <v>Senior</v>
      </c>
      <c r="E2938" t="s">
        <v>16</v>
      </c>
      <c r="F2938" t="s">
        <v>113</v>
      </c>
      <c r="G2938" t="s">
        <v>113</v>
      </c>
      <c r="H2938" t="s">
        <v>26514</v>
      </c>
      <c r="I2938" s="2">
        <v>44678</v>
      </c>
      <c r="J2938" t="s">
        <v>8418</v>
      </c>
      <c r="K2938" t="s">
        <v>8419</v>
      </c>
      <c r="L2938" t="s">
        <v>21</v>
      </c>
      <c r="M2938">
        <v>10967.699699999999</v>
      </c>
      <c r="N2938">
        <v>462</v>
      </c>
      <c r="O2938" t="s">
        <v>39</v>
      </c>
      <c r="P2938" t="s">
        <v>39</v>
      </c>
      <c r="Q2938" s="2">
        <v>44699</v>
      </c>
      <c r="R2938" t="s">
        <v>32</v>
      </c>
      <c r="S2938" t="s">
        <v>24</v>
      </c>
      <c r="T2938">
        <f>_xlfn.DAYS(Raw_data_US_healthcare[[#This Row],[Discharge Date]],Raw_data_US_healthcare[[#This Row],[Date of Admission]])</f>
        <v>21</v>
      </c>
    </row>
    <row r="2939" spans="1:20" x14ac:dyDescent="0.3">
      <c r="A2939" t="s">
        <v>26511</v>
      </c>
      <c r="B2939" t="s">
        <v>8420</v>
      </c>
      <c r="C2939">
        <v>26</v>
      </c>
      <c r="D2939" t="str">
        <f>IF(Raw_data_US_healthcare[[#This Row],[Age]]&lt;35,"Young",IF(Raw_data_US_healthcare[[#This Row],[Age]]&lt;60,"Middle","Senior"))</f>
        <v>Young</v>
      </c>
      <c r="E2939" t="s">
        <v>16</v>
      </c>
      <c r="F2939" t="s">
        <v>17</v>
      </c>
      <c r="G2939" t="s">
        <v>17</v>
      </c>
      <c r="H2939" t="s">
        <v>26514</v>
      </c>
      <c r="I2939" s="2">
        <v>44984</v>
      </c>
      <c r="J2939" t="s">
        <v>8421</v>
      </c>
      <c r="K2939" t="s">
        <v>8422</v>
      </c>
      <c r="L2939" t="s">
        <v>60</v>
      </c>
      <c r="M2939">
        <v>1389.1388999999999</v>
      </c>
      <c r="N2939">
        <v>102</v>
      </c>
      <c r="O2939" t="s">
        <v>22</v>
      </c>
      <c r="P2939" t="s">
        <v>22</v>
      </c>
      <c r="Q2939" s="2">
        <v>45003</v>
      </c>
      <c r="R2939" t="s">
        <v>48</v>
      </c>
      <c r="S2939" t="s">
        <v>24</v>
      </c>
      <c r="T2939">
        <f>_xlfn.DAYS(Raw_data_US_healthcare[[#This Row],[Discharge Date]],Raw_data_US_healthcare[[#This Row],[Date of Admission]])</f>
        <v>19</v>
      </c>
    </row>
    <row r="2940" spans="1:20" x14ac:dyDescent="0.3">
      <c r="A2940" t="s">
        <v>26511</v>
      </c>
      <c r="B2940" t="s">
        <v>8423</v>
      </c>
      <c r="C2940">
        <v>37</v>
      </c>
      <c r="D2940" t="str">
        <f>IF(Raw_data_US_healthcare[[#This Row],[Age]]&lt;35,"Young",IF(Raw_data_US_healthcare[[#This Row],[Age]]&lt;60,"Middle","Senior"))</f>
        <v>Middle</v>
      </c>
      <c r="E2940" t="s">
        <v>16</v>
      </c>
      <c r="F2940" t="s">
        <v>49</v>
      </c>
      <c r="G2940" t="s">
        <v>49</v>
      </c>
      <c r="H2940" t="s">
        <v>26514</v>
      </c>
      <c r="I2940" s="2">
        <v>44954</v>
      </c>
      <c r="J2940" t="s">
        <v>8424</v>
      </c>
      <c r="K2940" t="s">
        <v>5194</v>
      </c>
      <c r="L2940" t="s">
        <v>31</v>
      </c>
      <c r="M2940">
        <v>9379.5704000000005</v>
      </c>
      <c r="N2940">
        <v>257</v>
      </c>
      <c r="O2940" t="s">
        <v>43</v>
      </c>
      <c r="P2940" t="s">
        <v>43</v>
      </c>
      <c r="Q2940" s="2">
        <v>44965</v>
      </c>
      <c r="R2940" t="s">
        <v>44</v>
      </c>
      <c r="S2940" t="s">
        <v>33</v>
      </c>
      <c r="T2940">
        <f>_xlfn.DAYS(Raw_data_US_healthcare[[#This Row],[Discharge Date]],Raw_data_US_healthcare[[#This Row],[Date of Admission]])</f>
        <v>11</v>
      </c>
    </row>
    <row r="2941" spans="1:20" x14ac:dyDescent="0.3">
      <c r="A2941" t="s">
        <v>26512</v>
      </c>
      <c r="B2941" t="s">
        <v>8425</v>
      </c>
      <c r="C2941">
        <v>18</v>
      </c>
      <c r="D2941" t="str">
        <f>IF(Raw_data_US_healthcare[[#This Row],[Age]]&lt;35,"Young",IF(Raw_data_US_healthcare[[#This Row],[Age]]&lt;60,"Middle","Senior"))</f>
        <v>Young</v>
      </c>
      <c r="E2941" t="s">
        <v>26</v>
      </c>
      <c r="F2941" t="s">
        <v>27</v>
      </c>
      <c r="G2941" t="s">
        <v>27</v>
      </c>
      <c r="H2941" t="s">
        <v>18</v>
      </c>
      <c r="I2941" s="2">
        <v>44352</v>
      </c>
      <c r="J2941" t="s">
        <v>8426</v>
      </c>
      <c r="K2941" t="s">
        <v>8427</v>
      </c>
      <c r="L2941" t="s">
        <v>60</v>
      </c>
      <c r="M2941">
        <v>38171.664599999996</v>
      </c>
      <c r="N2941">
        <v>155</v>
      </c>
      <c r="O2941" t="s">
        <v>43</v>
      </c>
      <c r="P2941" t="s">
        <v>43</v>
      </c>
      <c r="Q2941" s="2">
        <v>44381</v>
      </c>
      <c r="R2941" t="s">
        <v>23</v>
      </c>
      <c r="S2941" t="s">
        <v>24</v>
      </c>
      <c r="T2941">
        <f>_xlfn.DAYS(Raw_data_US_healthcare[[#This Row],[Discharge Date]],Raw_data_US_healthcare[[#This Row],[Date of Admission]])</f>
        <v>29</v>
      </c>
    </row>
    <row r="2942" spans="1:20" x14ac:dyDescent="0.3">
      <c r="A2942" t="s">
        <v>26511</v>
      </c>
      <c r="B2942" t="s">
        <v>4900</v>
      </c>
      <c r="C2942">
        <v>37</v>
      </c>
      <c r="D2942" t="str">
        <f>IF(Raw_data_US_healthcare[[#This Row],[Age]]&lt;35,"Young",IF(Raw_data_US_healthcare[[#This Row],[Age]]&lt;60,"Middle","Senior"))</f>
        <v>Middle</v>
      </c>
      <c r="E2942" t="s">
        <v>16</v>
      </c>
      <c r="F2942" t="s">
        <v>49</v>
      </c>
      <c r="G2942" t="s">
        <v>49</v>
      </c>
      <c r="H2942" t="s">
        <v>69</v>
      </c>
      <c r="I2942" s="2">
        <v>44144</v>
      </c>
      <c r="J2942" t="s">
        <v>8428</v>
      </c>
      <c r="K2942" t="s">
        <v>8429</v>
      </c>
      <c r="L2942" t="s">
        <v>60</v>
      </c>
      <c r="M2942">
        <v>52573.979599999999</v>
      </c>
      <c r="N2942">
        <v>257</v>
      </c>
      <c r="O2942" t="s">
        <v>39</v>
      </c>
      <c r="P2942" t="s">
        <v>39</v>
      </c>
      <c r="Q2942" s="2">
        <v>44153</v>
      </c>
      <c r="R2942" t="s">
        <v>23</v>
      </c>
      <c r="S2942" t="s">
        <v>45</v>
      </c>
      <c r="T2942">
        <f>_xlfn.DAYS(Raw_data_US_healthcare[[#This Row],[Discharge Date]],Raw_data_US_healthcare[[#This Row],[Date of Admission]])</f>
        <v>9</v>
      </c>
    </row>
    <row r="2943" spans="1:20" x14ac:dyDescent="0.3">
      <c r="A2943" t="s">
        <v>26511</v>
      </c>
      <c r="B2943" t="s">
        <v>8430</v>
      </c>
      <c r="C2943">
        <v>63</v>
      </c>
      <c r="D2943" t="str">
        <f>IF(Raw_data_US_healthcare[[#This Row],[Age]]&lt;35,"Young",IF(Raw_data_US_healthcare[[#This Row],[Age]]&lt;60,"Middle","Senior"))</f>
        <v>Senior</v>
      </c>
      <c r="E2943" t="s">
        <v>16</v>
      </c>
      <c r="F2943" t="s">
        <v>49</v>
      </c>
      <c r="G2943" t="s">
        <v>49</v>
      </c>
      <c r="H2943" t="s">
        <v>18</v>
      </c>
      <c r="I2943" s="2">
        <v>44817</v>
      </c>
      <c r="J2943" t="s">
        <v>8431</v>
      </c>
      <c r="K2943" t="s">
        <v>8432</v>
      </c>
      <c r="L2943" t="s">
        <v>21</v>
      </c>
      <c r="M2943">
        <v>18775.7284</v>
      </c>
      <c r="N2943">
        <v>113</v>
      </c>
      <c r="O2943" t="s">
        <v>43</v>
      </c>
      <c r="P2943" t="s">
        <v>43</v>
      </c>
      <c r="Q2943" s="2">
        <v>44847</v>
      </c>
      <c r="R2943" t="s">
        <v>23</v>
      </c>
      <c r="S2943" t="s">
        <v>45</v>
      </c>
      <c r="T2943">
        <f>_xlfn.DAYS(Raw_data_US_healthcare[[#This Row],[Discharge Date]],Raw_data_US_healthcare[[#This Row],[Date of Admission]])</f>
        <v>30</v>
      </c>
    </row>
    <row r="2944" spans="1:20" x14ac:dyDescent="0.3">
      <c r="A2944" t="s">
        <v>26511</v>
      </c>
      <c r="B2944" t="s">
        <v>8433</v>
      </c>
      <c r="C2944">
        <v>45</v>
      </c>
      <c r="D2944" t="str">
        <f>IF(Raw_data_US_healthcare[[#This Row],[Age]]&lt;35,"Young",IF(Raw_data_US_healthcare[[#This Row],[Age]]&lt;60,"Middle","Senior"))</f>
        <v>Middle</v>
      </c>
      <c r="E2944" t="s">
        <v>16</v>
      </c>
      <c r="F2944" t="s">
        <v>62</v>
      </c>
      <c r="G2944" t="s">
        <v>62</v>
      </c>
      <c r="H2944" t="s">
        <v>18</v>
      </c>
      <c r="I2944" s="2">
        <v>43871</v>
      </c>
      <c r="J2944" t="s">
        <v>8434</v>
      </c>
      <c r="K2944" t="s">
        <v>5214</v>
      </c>
      <c r="L2944" t="s">
        <v>60</v>
      </c>
      <c r="M2944">
        <v>21767.922399999999</v>
      </c>
      <c r="N2944">
        <v>478</v>
      </c>
      <c r="O2944" t="s">
        <v>43</v>
      </c>
      <c r="P2944" t="s">
        <v>43</v>
      </c>
      <c r="Q2944" s="2">
        <v>43876</v>
      </c>
      <c r="R2944" t="s">
        <v>48</v>
      </c>
      <c r="S2944" t="s">
        <v>24</v>
      </c>
      <c r="T2944">
        <f>_xlfn.DAYS(Raw_data_US_healthcare[[#This Row],[Discharge Date]],Raw_data_US_healthcare[[#This Row],[Date of Admission]])</f>
        <v>5</v>
      </c>
    </row>
    <row r="2945" spans="1:20" x14ac:dyDescent="0.3">
      <c r="A2945" t="s">
        <v>26511</v>
      </c>
      <c r="B2945" t="s">
        <v>8435</v>
      </c>
      <c r="C2945">
        <v>32</v>
      </c>
      <c r="D2945" t="str">
        <f>IF(Raw_data_US_healthcare[[#This Row],[Age]]&lt;35,"Young",IF(Raw_data_US_healthcare[[#This Row],[Age]]&lt;60,"Middle","Senior"))</f>
        <v>Young</v>
      </c>
      <c r="E2945" t="s">
        <v>16</v>
      </c>
      <c r="F2945" t="s">
        <v>17</v>
      </c>
      <c r="G2945" t="s">
        <v>17</v>
      </c>
      <c r="H2945" t="s">
        <v>36</v>
      </c>
      <c r="I2945" s="2">
        <v>44889</v>
      </c>
      <c r="J2945" t="s">
        <v>8436</v>
      </c>
      <c r="K2945" t="s">
        <v>8437</v>
      </c>
      <c r="L2945" t="s">
        <v>56</v>
      </c>
      <c r="M2945">
        <v>24960.686699999998</v>
      </c>
      <c r="N2945">
        <v>366</v>
      </c>
      <c r="O2945" t="s">
        <v>43</v>
      </c>
      <c r="P2945" t="s">
        <v>43</v>
      </c>
      <c r="Q2945" s="2">
        <v>44904</v>
      </c>
      <c r="R2945" t="s">
        <v>32</v>
      </c>
      <c r="S2945" t="s">
        <v>45</v>
      </c>
      <c r="T2945">
        <f>_xlfn.DAYS(Raw_data_US_healthcare[[#This Row],[Discharge Date]],Raw_data_US_healthcare[[#This Row],[Date of Admission]])</f>
        <v>15</v>
      </c>
    </row>
    <row r="2946" spans="1:20" x14ac:dyDescent="0.3">
      <c r="A2946" t="s">
        <v>26511</v>
      </c>
      <c r="B2946" t="s">
        <v>8438</v>
      </c>
      <c r="C2946">
        <v>84</v>
      </c>
      <c r="D2946" t="str">
        <f>IF(Raw_data_US_healthcare[[#This Row],[Age]]&lt;35,"Young",IF(Raw_data_US_healthcare[[#This Row],[Age]]&lt;60,"Middle","Senior"))</f>
        <v>Senior</v>
      </c>
      <c r="E2946" t="s">
        <v>16</v>
      </c>
      <c r="F2946" t="s">
        <v>27</v>
      </c>
      <c r="G2946" t="s">
        <v>27</v>
      </c>
      <c r="H2946" t="s">
        <v>26516</v>
      </c>
      <c r="I2946" s="2">
        <v>44753</v>
      </c>
      <c r="J2946" t="s">
        <v>8439</v>
      </c>
      <c r="K2946" t="s">
        <v>8440</v>
      </c>
      <c r="L2946" t="s">
        <v>21</v>
      </c>
      <c r="M2946">
        <v>28838.986000000001</v>
      </c>
      <c r="N2946">
        <v>291</v>
      </c>
      <c r="O2946" t="s">
        <v>43</v>
      </c>
      <c r="P2946" t="s">
        <v>43</v>
      </c>
      <c r="Q2946" s="2">
        <v>44783</v>
      </c>
      <c r="R2946" t="s">
        <v>83</v>
      </c>
      <c r="S2946" t="s">
        <v>45</v>
      </c>
      <c r="T2946">
        <f>_xlfn.DAYS(Raw_data_US_healthcare[[#This Row],[Discharge Date]],Raw_data_US_healthcare[[#This Row],[Date of Admission]])</f>
        <v>30</v>
      </c>
    </row>
    <row r="2947" spans="1:20" x14ac:dyDescent="0.3">
      <c r="A2947" t="s">
        <v>26511</v>
      </c>
      <c r="B2947" t="s">
        <v>8441</v>
      </c>
      <c r="C2947">
        <v>36</v>
      </c>
      <c r="D2947" t="str">
        <f>IF(Raw_data_US_healthcare[[#This Row],[Age]]&lt;35,"Young",IF(Raw_data_US_healthcare[[#This Row],[Age]]&lt;60,"Middle","Senior"))</f>
        <v>Middle</v>
      </c>
      <c r="E2947" t="s">
        <v>16</v>
      </c>
      <c r="F2947" t="s">
        <v>88</v>
      </c>
      <c r="G2947" t="s">
        <v>88</v>
      </c>
      <c r="H2947" t="s">
        <v>36</v>
      </c>
      <c r="I2947" s="2">
        <v>45119</v>
      </c>
      <c r="J2947" t="s">
        <v>8442</v>
      </c>
      <c r="K2947" t="s">
        <v>8443</v>
      </c>
      <c r="L2947" t="s">
        <v>56</v>
      </c>
      <c r="M2947">
        <v>16078.884599999999</v>
      </c>
      <c r="N2947">
        <v>278</v>
      </c>
      <c r="O2947" t="s">
        <v>43</v>
      </c>
      <c r="P2947" t="s">
        <v>43</v>
      </c>
      <c r="Q2947" s="2">
        <v>45130</v>
      </c>
      <c r="R2947" t="s">
        <v>48</v>
      </c>
      <c r="S2947" t="s">
        <v>33</v>
      </c>
      <c r="T2947">
        <f>_xlfn.DAYS(Raw_data_US_healthcare[[#This Row],[Discharge Date]],Raw_data_US_healthcare[[#This Row],[Date of Admission]])</f>
        <v>11</v>
      </c>
    </row>
    <row r="2948" spans="1:20" x14ac:dyDescent="0.3">
      <c r="A2948" t="s">
        <v>26511</v>
      </c>
      <c r="B2948" t="s">
        <v>8444</v>
      </c>
      <c r="C2948">
        <v>78</v>
      </c>
      <c r="D2948" t="str">
        <f>IF(Raw_data_US_healthcare[[#This Row],[Age]]&lt;35,"Young",IF(Raw_data_US_healthcare[[#This Row],[Age]]&lt;60,"Middle","Senior"))</f>
        <v>Senior</v>
      </c>
      <c r="E2948" t="s">
        <v>16</v>
      </c>
      <c r="F2948" t="s">
        <v>17</v>
      </c>
      <c r="G2948" t="s">
        <v>17</v>
      </c>
      <c r="H2948" t="s">
        <v>36</v>
      </c>
      <c r="I2948" s="2">
        <v>43710</v>
      </c>
      <c r="J2948" t="s">
        <v>8445</v>
      </c>
      <c r="K2948" t="s">
        <v>8446</v>
      </c>
      <c r="L2948" t="s">
        <v>60</v>
      </c>
      <c r="M2948">
        <v>7192.6144000000004</v>
      </c>
      <c r="N2948">
        <v>413</v>
      </c>
      <c r="O2948" t="s">
        <v>43</v>
      </c>
      <c r="P2948" t="s">
        <v>43</v>
      </c>
      <c r="Q2948" s="2">
        <v>43715</v>
      </c>
      <c r="R2948" t="s">
        <v>83</v>
      </c>
      <c r="S2948" t="s">
        <v>45</v>
      </c>
      <c r="T2948">
        <f>_xlfn.DAYS(Raw_data_US_healthcare[[#This Row],[Discharge Date]],Raw_data_US_healthcare[[#This Row],[Date of Admission]])</f>
        <v>5</v>
      </c>
    </row>
    <row r="2949" spans="1:20" x14ac:dyDescent="0.3">
      <c r="A2949" t="s">
        <v>26512</v>
      </c>
      <c r="B2949" t="s">
        <v>8447</v>
      </c>
      <c r="C2949">
        <v>76</v>
      </c>
      <c r="D2949" t="str">
        <f>IF(Raw_data_US_healthcare[[#This Row],[Age]]&lt;35,"Young",IF(Raw_data_US_healthcare[[#This Row],[Age]]&lt;60,"Middle","Senior"))</f>
        <v>Senior</v>
      </c>
      <c r="E2949" t="s">
        <v>26</v>
      </c>
      <c r="F2949" t="s">
        <v>17</v>
      </c>
      <c r="G2949" t="s">
        <v>17</v>
      </c>
      <c r="H2949" t="s">
        <v>26516</v>
      </c>
      <c r="I2949" s="2">
        <v>44335</v>
      </c>
      <c r="J2949" t="s">
        <v>8448</v>
      </c>
      <c r="K2949" t="s">
        <v>8217</v>
      </c>
      <c r="L2949" t="s">
        <v>21</v>
      </c>
      <c r="M2949">
        <v>3531.9681</v>
      </c>
      <c r="N2949">
        <v>289</v>
      </c>
      <c r="O2949" t="s">
        <v>39</v>
      </c>
      <c r="P2949" t="s">
        <v>39</v>
      </c>
      <c r="Q2949" s="2">
        <v>44338</v>
      </c>
      <c r="R2949" t="s">
        <v>44</v>
      </c>
      <c r="S2949" t="s">
        <v>33</v>
      </c>
      <c r="T2949">
        <f>_xlfn.DAYS(Raw_data_US_healthcare[[#This Row],[Discharge Date]],Raw_data_US_healthcare[[#This Row],[Date of Admission]])</f>
        <v>3</v>
      </c>
    </row>
    <row r="2950" spans="1:20" x14ac:dyDescent="0.3">
      <c r="A2950" t="s">
        <v>26512</v>
      </c>
      <c r="B2950" t="s">
        <v>8449</v>
      </c>
      <c r="C2950">
        <v>24</v>
      </c>
      <c r="D2950" t="str">
        <f>IF(Raw_data_US_healthcare[[#This Row],[Age]]&lt;35,"Young",IF(Raw_data_US_healthcare[[#This Row],[Age]]&lt;60,"Middle","Senior"))</f>
        <v>Young</v>
      </c>
      <c r="E2950" t="s">
        <v>26</v>
      </c>
      <c r="F2950" t="s">
        <v>88</v>
      </c>
      <c r="G2950" t="s">
        <v>88</v>
      </c>
      <c r="H2950" t="s">
        <v>26516</v>
      </c>
      <c r="I2950" s="2">
        <v>43462</v>
      </c>
      <c r="J2950" t="s">
        <v>8450</v>
      </c>
      <c r="K2950" t="s">
        <v>8451</v>
      </c>
      <c r="L2950" t="s">
        <v>52</v>
      </c>
      <c r="M2950">
        <v>8072.0631000000003</v>
      </c>
      <c r="N2950">
        <v>336</v>
      </c>
      <c r="O2950" t="s">
        <v>43</v>
      </c>
      <c r="P2950" t="s">
        <v>43</v>
      </c>
      <c r="Q2950" s="2">
        <v>43468</v>
      </c>
      <c r="R2950" t="s">
        <v>32</v>
      </c>
      <c r="S2950" t="s">
        <v>24</v>
      </c>
      <c r="T2950">
        <f>_xlfn.DAYS(Raw_data_US_healthcare[[#This Row],[Discharge Date]],Raw_data_US_healthcare[[#This Row],[Date of Admission]])</f>
        <v>6</v>
      </c>
    </row>
    <row r="2951" spans="1:20" x14ac:dyDescent="0.3">
      <c r="A2951" t="s">
        <v>26512</v>
      </c>
      <c r="B2951" t="s">
        <v>8452</v>
      </c>
      <c r="C2951">
        <v>40</v>
      </c>
      <c r="D2951" t="str">
        <f>IF(Raw_data_US_healthcare[[#This Row],[Age]]&lt;35,"Young",IF(Raw_data_US_healthcare[[#This Row],[Age]]&lt;60,"Middle","Senior"))</f>
        <v>Middle</v>
      </c>
      <c r="E2951" t="s">
        <v>26</v>
      </c>
      <c r="F2951" t="s">
        <v>27</v>
      </c>
      <c r="G2951" t="s">
        <v>27</v>
      </c>
      <c r="H2951" t="s">
        <v>26514</v>
      </c>
      <c r="I2951" s="2">
        <v>44946</v>
      </c>
      <c r="J2951" t="s">
        <v>8453</v>
      </c>
      <c r="K2951" t="s">
        <v>8454</v>
      </c>
      <c r="L2951" t="s">
        <v>60</v>
      </c>
      <c r="M2951">
        <v>33197.568599999999</v>
      </c>
      <c r="N2951">
        <v>137</v>
      </c>
      <c r="O2951" t="s">
        <v>22</v>
      </c>
      <c r="P2951" t="s">
        <v>22</v>
      </c>
      <c r="Q2951" s="2">
        <v>44947</v>
      </c>
      <c r="R2951" t="s">
        <v>23</v>
      </c>
      <c r="S2951" t="s">
        <v>24</v>
      </c>
      <c r="T2951">
        <f>_xlfn.DAYS(Raw_data_US_healthcare[[#This Row],[Discharge Date]],Raw_data_US_healthcare[[#This Row],[Date of Admission]])</f>
        <v>1</v>
      </c>
    </row>
    <row r="2952" spans="1:20" x14ac:dyDescent="0.3">
      <c r="A2952" t="s">
        <v>26511</v>
      </c>
      <c r="B2952" t="s">
        <v>8455</v>
      </c>
      <c r="C2952">
        <v>35</v>
      </c>
      <c r="D2952" t="str">
        <f>IF(Raw_data_US_healthcare[[#This Row],[Age]]&lt;35,"Young",IF(Raw_data_US_healthcare[[#This Row],[Age]]&lt;60,"Middle","Senior"))</f>
        <v>Middle</v>
      </c>
      <c r="E2952" t="s">
        <v>16</v>
      </c>
      <c r="F2952" t="s">
        <v>17</v>
      </c>
      <c r="G2952" t="s">
        <v>17</v>
      </c>
      <c r="H2952" t="s">
        <v>26514</v>
      </c>
      <c r="I2952" s="2">
        <v>44825</v>
      </c>
      <c r="J2952" t="s">
        <v>8456</v>
      </c>
      <c r="K2952" t="s">
        <v>8457</v>
      </c>
      <c r="L2952" t="s">
        <v>21</v>
      </c>
      <c r="M2952">
        <v>38251.364600000001</v>
      </c>
      <c r="N2952">
        <v>284</v>
      </c>
      <c r="O2952" t="s">
        <v>43</v>
      </c>
      <c r="P2952" t="s">
        <v>43</v>
      </c>
      <c r="Q2952" s="2">
        <v>44840</v>
      </c>
      <c r="R2952" t="s">
        <v>44</v>
      </c>
      <c r="S2952" t="s">
        <v>24</v>
      </c>
      <c r="T2952">
        <f>_xlfn.DAYS(Raw_data_US_healthcare[[#This Row],[Discharge Date]],Raw_data_US_healthcare[[#This Row],[Date of Admission]])</f>
        <v>15</v>
      </c>
    </row>
    <row r="2953" spans="1:20" x14ac:dyDescent="0.3">
      <c r="A2953" t="s">
        <v>26512</v>
      </c>
      <c r="B2953" t="s">
        <v>8458</v>
      </c>
      <c r="C2953">
        <v>30</v>
      </c>
      <c r="D2953" t="str">
        <f>IF(Raw_data_US_healthcare[[#This Row],[Age]]&lt;35,"Young",IF(Raw_data_US_healthcare[[#This Row],[Age]]&lt;60,"Middle","Senior"))</f>
        <v>Young</v>
      </c>
      <c r="E2953" t="s">
        <v>26</v>
      </c>
      <c r="F2953" t="s">
        <v>27</v>
      </c>
      <c r="G2953" t="s">
        <v>27</v>
      </c>
      <c r="H2953" t="s">
        <v>26514</v>
      </c>
      <c r="I2953" s="2">
        <v>44386</v>
      </c>
      <c r="J2953" t="s">
        <v>8459</v>
      </c>
      <c r="K2953" t="s">
        <v>8460</v>
      </c>
      <c r="L2953" t="s">
        <v>60</v>
      </c>
      <c r="M2953">
        <v>9879.9493000000002</v>
      </c>
      <c r="N2953">
        <v>163</v>
      </c>
      <c r="O2953" t="s">
        <v>22</v>
      </c>
      <c r="P2953" t="s">
        <v>22</v>
      </c>
      <c r="Q2953" s="2">
        <v>44402</v>
      </c>
      <c r="R2953" t="s">
        <v>48</v>
      </c>
      <c r="S2953" t="s">
        <v>24</v>
      </c>
      <c r="T2953">
        <f>_xlfn.DAYS(Raw_data_US_healthcare[[#This Row],[Discharge Date]],Raw_data_US_healthcare[[#This Row],[Date of Admission]])</f>
        <v>16</v>
      </c>
    </row>
    <row r="2954" spans="1:20" x14ac:dyDescent="0.3">
      <c r="A2954" t="s">
        <v>26512</v>
      </c>
      <c r="B2954" t="s">
        <v>3902</v>
      </c>
      <c r="C2954">
        <v>54</v>
      </c>
      <c r="D2954" t="str">
        <f>IF(Raw_data_US_healthcare[[#This Row],[Age]]&lt;35,"Young",IF(Raw_data_US_healthcare[[#This Row],[Age]]&lt;60,"Middle","Senior"))</f>
        <v>Middle</v>
      </c>
      <c r="E2954" t="s">
        <v>26</v>
      </c>
      <c r="F2954" t="s">
        <v>113</v>
      </c>
      <c r="G2954" t="s">
        <v>113</v>
      </c>
      <c r="H2954" t="s">
        <v>36</v>
      </c>
      <c r="I2954" s="2">
        <v>44856</v>
      </c>
      <c r="J2954" t="s">
        <v>8461</v>
      </c>
      <c r="K2954" t="s">
        <v>1438</v>
      </c>
      <c r="L2954" t="s">
        <v>31</v>
      </c>
      <c r="M2954">
        <v>12519.6623</v>
      </c>
      <c r="N2954">
        <v>387</v>
      </c>
      <c r="O2954" t="s">
        <v>43</v>
      </c>
      <c r="P2954" t="s">
        <v>43</v>
      </c>
      <c r="Q2954" s="2">
        <v>44879</v>
      </c>
      <c r="R2954" t="s">
        <v>44</v>
      </c>
      <c r="S2954" t="s">
        <v>33</v>
      </c>
      <c r="T2954">
        <f>_xlfn.DAYS(Raw_data_US_healthcare[[#This Row],[Discharge Date]],Raw_data_US_healthcare[[#This Row],[Date of Admission]])</f>
        <v>23</v>
      </c>
    </row>
    <row r="2955" spans="1:20" x14ac:dyDescent="0.3">
      <c r="A2955" t="s">
        <v>26512</v>
      </c>
      <c r="B2955" t="s">
        <v>8462</v>
      </c>
      <c r="C2955">
        <v>54</v>
      </c>
      <c r="D2955" t="str">
        <f>IF(Raw_data_US_healthcare[[#This Row],[Age]]&lt;35,"Young",IF(Raw_data_US_healthcare[[#This Row],[Age]]&lt;60,"Middle","Senior"))</f>
        <v>Middle</v>
      </c>
      <c r="E2955" t="s">
        <v>26</v>
      </c>
      <c r="F2955" t="s">
        <v>62</v>
      </c>
      <c r="G2955" t="s">
        <v>62</v>
      </c>
      <c r="H2955" t="s">
        <v>26516</v>
      </c>
      <c r="I2955" s="2">
        <v>43873</v>
      </c>
      <c r="J2955" t="s">
        <v>8463</v>
      </c>
      <c r="K2955" t="s">
        <v>8464</v>
      </c>
      <c r="L2955" t="s">
        <v>31</v>
      </c>
      <c r="M2955">
        <v>3017.7166000000002</v>
      </c>
      <c r="N2955">
        <v>446</v>
      </c>
      <c r="O2955" t="s">
        <v>39</v>
      </c>
      <c r="P2955" t="s">
        <v>39</v>
      </c>
      <c r="Q2955" s="2">
        <v>43893</v>
      </c>
      <c r="R2955" t="s">
        <v>83</v>
      </c>
      <c r="S2955" t="s">
        <v>24</v>
      </c>
      <c r="T2955">
        <f>_xlfn.DAYS(Raw_data_US_healthcare[[#This Row],[Discharge Date]],Raw_data_US_healthcare[[#This Row],[Date of Admission]])</f>
        <v>20</v>
      </c>
    </row>
    <row r="2956" spans="1:20" x14ac:dyDescent="0.3">
      <c r="A2956" t="s">
        <v>26511</v>
      </c>
      <c r="B2956" t="s">
        <v>8465</v>
      </c>
      <c r="C2956">
        <v>64</v>
      </c>
      <c r="D2956" t="str">
        <f>IF(Raw_data_US_healthcare[[#This Row],[Age]]&lt;35,"Young",IF(Raw_data_US_healthcare[[#This Row],[Age]]&lt;60,"Middle","Senior"))</f>
        <v>Senior</v>
      </c>
      <c r="E2956" t="s">
        <v>16</v>
      </c>
      <c r="F2956" t="s">
        <v>113</v>
      </c>
      <c r="G2956" t="s">
        <v>113</v>
      </c>
      <c r="H2956" t="s">
        <v>26514</v>
      </c>
      <c r="I2956" s="2">
        <v>44594</v>
      </c>
      <c r="J2956" t="s">
        <v>8466</v>
      </c>
      <c r="K2956" t="s">
        <v>6428</v>
      </c>
      <c r="L2956" t="s">
        <v>56</v>
      </c>
      <c r="M2956">
        <v>28663.498800000001</v>
      </c>
      <c r="N2956">
        <v>384</v>
      </c>
      <c r="O2956" t="s">
        <v>22</v>
      </c>
      <c r="P2956" t="s">
        <v>22</v>
      </c>
      <c r="Q2956" s="2">
        <v>44616</v>
      </c>
      <c r="R2956" t="s">
        <v>48</v>
      </c>
      <c r="S2956" t="s">
        <v>33</v>
      </c>
      <c r="T2956">
        <f>_xlfn.DAYS(Raw_data_US_healthcare[[#This Row],[Discharge Date]],Raw_data_US_healthcare[[#This Row],[Date of Admission]])</f>
        <v>22</v>
      </c>
    </row>
    <row r="2957" spans="1:20" x14ac:dyDescent="0.3">
      <c r="A2957" t="s">
        <v>26512</v>
      </c>
      <c r="B2957" t="s">
        <v>138</v>
      </c>
      <c r="C2957">
        <v>63</v>
      </c>
      <c r="D2957" t="str">
        <f>IF(Raw_data_US_healthcare[[#This Row],[Age]]&lt;35,"Young",IF(Raw_data_US_healthcare[[#This Row],[Age]]&lt;60,"Middle","Senior"))</f>
        <v>Senior</v>
      </c>
      <c r="E2957" t="s">
        <v>26</v>
      </c>
      <c r="F2957" t="s">
        <v>49</v>
      </c>
      <c r="G2957" t="s">
        <v>49</v>
      </c>
      <c r="H2957" t="s">
        <v>26514</v>
      </c>
      <c r="I2957" s="2">
        <v>43759</v>
      </c>
      <c r="J2957" t="s">
        <v>8467</v>
      </c>
      <c r="K2957" t="s">
        <v>8468</v>
      </c>
      <c r="L2957" t="s">
        <v>56</v>
      </c>
      <c r="M2957">
        <v>24331.387599999998</v>
      </c>
      <c r="N2957">
        <v>449</v>
      </c>
      <c r="O2957" t="s">
        <v>43</v>
      </c>
      <c r="P2957" t="s">
        <v>43</v>
      </c>
      <c r="Q2957" s="2">
        <v>43766</v>
      </c>
      <c r="R2957" t="s">
        <v>32</v>
      </c>
      <c r="S2957" t="s">
        <v>24</v>
      </c>
      <c r="T2957">
        <f>_xlfn.DAYS(Raw_data_US_healthcare[[#This Row],[Discharge Date]],Raw_data_US_healthcare[[#This Row],[Date of Admission]])</f>
        <v>7</v>
      </c>
    </row>
    <row r="2958" spans="1:20" x14ac:dyDescent="0.3">
      <c r="A2958" t="s">
        <v>26511</v>
      </c>
      <c r="B2958" t="s">
        <v>8469</v>
      </c>
      <c r="C2958">
        <v>38</v>
      </c>
      <c r="D2958" t="str">
        <f>IF(Raw_data_US_healthcare[[#This Row],[Age]]&lt;35,"Young",IF(Raw_data_US_healthcare[[#This Row],[Age]]&lt;60,"Middle","Senior"))</f>
        <v>Middle</v>
      </c>
      <c r="E2958" t="s">
        <v>16</v>
      </c>
      <c r="F2958" t="s">
        <v>35</v>
      </c>
      <c r="G2958" t="s">
        <v>35</v>
      </c>
      <c r="H2958" t="s">
        <v>36</v>
      </c>
      <c r="I2958" s="2">
        <v>44432</v>
      </c>
      <c r="J2958" t="s">
        <v>8470</v>
      </c>
      <c r="K2958" t="s">
        <v>8471</v>
      </c>
      <c r="L2958" t="s">
        <v>52</v>
      </c>
      <c r="M2958">
        <v>20141.949400000001</v>
      </c>
      <c r="N2958">
        <v>483</v>
      </c>
      <c r="O2958" t="s">
        <v>22</v>
      </c>
      <c r="P2958" t="s">
        <v>22</v>
      </c>
      <c r="Q2958" s="2">
        <v>44437</v>
      </c>
      <c r="R2958" t="s">
        <v>23</v>
      </c>
      <c r="S2958" t="s">
        <v>24</v>
      </c>
      <c r="T2958">
        <f>_xlfn.DAYS(Raw_data_US_healthcare[[#This Row],[Discharge Date]],Raw_data_US_healthcare[[#This Row],[Date of Admission]])</f>
        <v>5</v>
      </c>
    </row>
    <row r="2959" spans="1:20" x14ac:dyDescent="0.3">
      <c r="A2959" t="s">
        <v>26512</v>
      </c>
      <c r="B2959" t="s">
        <v>8472</v>
      </c>
      <c r="C2959">
        <v>36</v>
      </c>
      <c r="D2959" t="str">
        <f>IF(Raw_data_US_healthcare[[#This Row],[Age]]&lt;35,"Young",IF(Raw_data_US_healthcare[[#This Row],[Age]]&lt;60,"Middle","Senior"))</f>
        <v>Middle</v>
      </c>
      <c r="E2959" t="s">
        <v>26</v>
      </c>
      <c r="F2959" t="s">
        <v>113</v>
      </c>
      <c r="G2959" t="s">
        <v>113</v>
      </c>
      <c r="H2959" t="s">
        <v>26516</v>
      </c>
      <c r="I2959" s="2">
        <v>45207</v>
      </c>
      <c r="J2959" t="s">
        <v>8473</v>
      </c>
      <c r="K2959" t="s">
        <v>8474</v>
      </c>
      <c r="L2959" t="s">
        <v>52</v>
      </c>
      <c r="M2959">
        <v>20295.777399999999</v>
      </c>
      <c r="N2959">
        <v>130</v>
      </c>
      <c r="O2959" t="s">
        <v>43</v>
      </c>
      <c r="P2959" t="s">
        <v>43</v>
      </c>
      <c r="Q2959" s="2">
        <v>45219</v>
      </c>
      <c r="R2959" t="s">
        <v>48</v>
      </c>
      <c r="S2959" t="s">
        <v>45</v>
      </c>
      <c r="T2959">
        <f>_xlfn.DAYS(Raw_data_US_healthcare[[#This Row],[Discharge Date]],Raw_data_US_healthcare[[#This Row],[Date of Admission]])</f>
        <v>12</v>
      </c>
    </row>
    <row r="2960" spans="1:20" x14ac:dyDescent="0.3">
      <c r="A2960" t="s">
        <v>26511</v>
      </c>
      <c r="B2960" t="s">
        <v>8475</v>
      </c>
      <c r="C2960">
        <v>61</v>
      </c>
      <c r="D2960" t="str">
        <f>IF(Raw_data_US_healthcare[[#This Row],[Age]]&lt;35,"Young",IF(Raw_data_US_healthcare[[#This Row],[Age]]&lt;60,"Middle","Senior"))</f>
        <v>Senior</v>
      </c>
      <c r="E2960" t="s">
        <v>16</v>
      </c>
      <c r="F2960" t="s">
        <v>113</v>
      </c>
      <c r="G2960" t="s">
        <v>113</v>
      </c>
      <c r="H2960" t="s">
        <v>36</v>
      </c>
      <c r="I2960" s="2">
        <v>45127</v>
      </c>
      <c r="J2960" t="s">
        <v>8476</v>
      </c>
      <c r="K2960" t="s">
        <v>8477</v>
      </c>
      <c r="L2960" t="s">
        <v>60</v>
      </c>
      <c r="M2960">
        <v>12558.8104</v>
      </c>
      <c r="N2960">
        <v>254</v>
      </c>
      <c r="O2960" t="s">
        <v>22</v>
      </c>
      <c r="P2960" t="s">
        <v>22</v>
      </c>
      <c r="Q2960" s="2">
        <v>45144</v>
      </c>
      <c r="R2960" t="s">
        <v>83</v>
      </c>
      <c r="S2960" t="s">
        <v>24</v>
      </c>
      <c r="T2960">
        <f>_xlfn.DAYS(Raw_data_US_healthcare[[#This Row],[Discharge Date]],Raw_data_US_healthcare[[#This Row],[Date of Admission]])</f>
        <v>17</v>
      </c>
    </row>
    <row r="2961" spans="1:20" x14ac:dyDescent="0.3">
      <c r="A2961" t="s">
        <v>26511</v>
      </c>
      <c r="B2961" t="s">
        <v>8478</v>
      </c>
      <c r="C2961">
        <v>28</v>
      </c>
      <c r="D2961" t="str">
        <f>IF(Raw_data_US_healthcare[[#This Row],[Age]]&lt;35,"Young",IF(Raw_data_US_healthcare[[#This Row],[Age]]&lt;60,"Middle","Senior"))</f>
        <v>Young</v>
      </c>
      <c r="E2961" t="s">
        <v>16</v>
      </c>
      <c r="F2961" t="s">
        <v>35</v>
      </c>
      <c r="G2961" t="s">
        <v>35</v>
      </c>
      <c r="H2961" t="s">
        <v>26516</v>
      </c>
      <c r="I2961" s="2">
        <v>44024</v>
      </c>
      <c r="J2961" t="s">
        <v>8479</v>
      </c>
      <c r="K2961" t="s">
        <v>8480</v>
      </c>
      <c r="L2961" t="s">
        <v>56</v>
      </c>
      <c r="M2961">
        <v>18044.307799999999</v>
      </c>
      <c r="N2961">
        <v>156</v>
      </c>
      <c r="O2961" t="s">
        <v>43</v>
      </c>
      <c r="P2961" t="s">
        <v>43</v>
      </c>
      <c r="Q2961" s="2">
        <v>44038</v>
      </c>
      <c r="R2961" t="s">
        <v>44</v>
      </c>
      <c r="S2961" t="s">
        <v>24</v>
      </c>
      <c r="T2961">
        <f>_xlfn.DAYS(Raw_data_US_healthcare[[#This Row],[Discharge Date]],Raw_data_US_healthcare[[#This Row],[Date of Admission]])</f>
        <v>14</v>
      </c>
    </row>
    <row r="2962" spans="1:20" x14ac:dyDescent="0.3">
      <c r="A2962" t="s">
        <v>26511</v>
      </c>
      <c r="B2962" t="s">
        <v>8481</v>
      </c>
      <c r="C2962">
        <v>25</v>
      </c>
      <c r="D2962" t="str">
        <f>IF(Raw_data_US_healthcare[[#This Row],[Age]]&lt;35,"Young",IF(Raw_data_US_healthcare[[#This Row],[Age]]&lt;60,"Middle","Senior"))</f>
        <v>Young</v>
      </c>
      <c r="E2962" t="s">
        <v>16</v>
      </c>
      <c r="F2962" t="s">
        <v>88</v>
      </c>
      <c r="G2962" t="s">
        <v>88</v>
      </c>
      <c r="H2962" t="s">
        <v>69</v>
      </c>
      <c r="I2962" s="2">
        <v>43940</v>
      </c>
      <c r="J2962" t="s">
        <v>8482</v>
      </c>
      <c r="K2962" t="s">
        <v>8483</v>
      </c>
      <c r="L2962" t="s">
        <v>52</v>
      </c>
      <c r="M2962">
        <v>48530.977200000001</v>
      </c>
      <c r="N2962">
        <v>182</v>
      </c>
      <c r="O2962" t="s">
        <v>39</v>
      </c>
      <c r="P2962" t="s">
        <v>39</v>
      </c>
      <c r="Q2962" s="2">
        <v>43958</v>
      </c>
      <c r="R2962" t="s">
        <v>23</v>
      </c>
      <c r="S2962" t="s">
        <v>24</v>
      </c>
      <c r="T2962">
        <f>_xlfn.DAYS(Raw_data_US_healthcare[[#This Row],[Discharge Date]],Raw_data_US_healthcare[[#This Row],[Date of Admission]])</f>
        <v>18</v>
      </c>
    </row>
    <row r="2963" spans="1:20" x14ac:dyDescent="0.3">
      <c r="A2963" t="s">
        <v>26512</v>
      </c>
      <c r="B2963" t="s">
        <v>8484</v>
      </c>
      <c r="C2963">
        <v>18</v>
      </c>
      <c r="D2963" t="str">
        <f>IF(Raw_data_US_healthcare[[#This Row],[Age]]&lt;35,"Young",IF(Raw_data_US_healthcare[[#This Row],[Age]]&lt;60,"Middle","Senior"))</f>
        <v>Young</v>
      </c>
      <c r="E2963" t="s">
        <v>26</v>
      </c>
      <c r="F2963" t="s">
        <v>88</v>
      </c>
      <c r="G2963" t="s">
        <v>88</v>
      </c>
      <c r="H2963" t="s">
        <v>69</v>
      </c>
      <c r="I2963" s="2">
        <v>44360</v>
      </c>
      <c r="J2963" t="s">
        <v>8485</v>
      </c>
      <c r="K2963" t="s">
        <v>8486</v>
      </c>
      <c r="L2963" t="s">
        <v>56</v>
      </c>
      <c r="M2963">
        <v>57846.848299999998</v>
      </c>
      <c r="N2963">
        <v>225</v>
      </c>
      <c r="O2963" t="s">
        <v>39</v>
      </c>
      <c r="P2963" t="s">
        <v>39</v>
      </c>
      <c r="Q2963" s="2">
        <v>44367</v>
      </c>
      <c r="R2963" t="s">
        <v>48</v>
      </c>
      <c r="S2963" t="s">
        <v>33</v>
      </c>
      <c r="T2963">
        <f>_xlfn.DAYS(Raw_data_US_healthcare[[#This Row],[Discharge Date]],Raw_data_US_healthcare[[#This Row],[Date of Admission]])</f>
        <v>7</v>
      </c>
    </row>
    <row r="2964" spans="1:20" x14ac:dyDescent="0.3">
      <c r="A2964" t="s">
        <v>26512</v>
      </c>
      <c r="B2964" t="s">
        <v>8487</v>
      </c>
      <c r="C2964">
        <v>80</v>
      </c>
      <c r="D2964" t="str">
        <f>IF(Raw_data_US_healthcare[[#This Row],[Age]]&lt;35,"Young",IF(Raw_data_US_healthcare[[#This Row],[Age]]&lt;60,"Middle","Senior"))</f>
        <v>Senior</v>
      </c>
      <c r="E2964" t="s">
        <v>26</v>
      </c>
      <c r="F2964" t="s">
        <v>27</v>
      </c>
      <c r="G2964" t="s">
        <v>27</v>
      </c>
      <c r="H2964" t="s">
        <v>26516</v>
      </c>
      <c r="I2964" s="2">
        <v>44075</v>
      </c>
      <c r="J2964" t="s">
        <v>8488</v>
      </c>
      <c r="K2964" t="s">
        <v>8489</v>
      </c>
      <c r="L2964" t="s">
        <v>31</v>
      </c>
      <c r="M2964">
        <v>8627.4460999999992</v>
      </c>
      <c r="N2964">
        <v>168</v>
      </c>
      <c r="O2964" t="s">
        <v>22</v>
      </c>
      <c r="P2964" t="s">
        <v>22</v>
      </c>
      <c r="Q2964" s="2">
        <v>44078</v>
      </c>
      <c r="R2964" t="s">
        <v>32</v>
      </c>
      <c r="S2964" t="s">
        <v>33</v>
      </c>
      <c r="T2964">
        <f>_xlfn.DAYS(Raw_data_US_healthcare[[#This Row],[Discharge Date]],Raw_data_US_healthcare[[#This Row],[Date of Admission]])</f>
        <v>3</v>
      </c>
    </row>
    <row r="2965" spans="1:20" x14ac:dyDescent="0.3">
      <c r="A2965" t="s">
        <v>26512</v>
      </c>
      <c r="B2965" t="s">
        <v>8490</v>
      </c>
      <c r="C2965">
        <v>49</v>
      </c>
      <c r="D2965" t="str">
        <f>IF(Raw_data_US_healthcare[[#This Row],[Age]]&lt;35,"Young",IF(Raw_data_US_healthcare[[#This Row],[Age]]&lt;60,"Middle","Senior"))</f>
        <v>Middle</v>
      </c>
      <c r="E2965" t="s">
        <v>26</v>
      </c>
      <c r="F2965" t="s">
        <v>113</v>
      </c>
      <c r="G2965" t="s">
        <v>113</v>
      </c>
      <c r="H2965" t="s">
        <v>28</v>
      </c>
      <c r="I2965" s="2">
        <v>45116</v>
      </c>
      <c r="J2965" t="s">
        <v>8491</v>
      </c>
      <c r="K2965" t="s">
        <v>8492</v>
      </c>
      <c r="L2965" t="s">
        <v>60</v>
      </c>
      <c r="M2965">
        <v>20043.689399999999</v>
      </c>
      <c r="N2965">
        <v>205</v>
      </c>
      <c r="O2965" t="s">
        <v>43</v>
      </c>
      <c r="P2965" t="s">
        <v>43</v>
      </c>
      <c r="Q2965" s="2">
        <v>45117</v>
      </c>
      <c r="R2965" t="s">
        <v>32</v>
      </c>
      <c r="S2965" t="s">
        <v>33</v>
      </c>
      <c r="T2965">
        <f>_xlfn.DAYS(Raw_data_US_healthcare[[#This Row],[Discharge Date]],Raw_data_US_healthcare[[#This Row],[Date of Admission]])</f>
        <v>1</v>
      </c>
    </row>
    <row r="2966" spans="1:20" x14ac:dyDescent="0.3">
      <c r="A2966" t="s">
        <v>26512</v>
      </c>
      <c r="B2966" t="s">
        <v>8493</v>
      </c>
      <c r="C2966">
        <v>33</v>
      </c>
      <c r="D2966" t="str">
        <f>IF(Raw_data_US_healthcare[[#This Row],[Age]]&lt;35,"Young",IF(Raw_data_US_healthcare[[#This Row],[Age]]&lt;60,"Middle","Senior"))</f>
        <v>Young</v>
      </c>
      <c r="E2966" t="s">
        <v>26</v>
      </c>
      <c r="F2966" t="s">
        <v>113</v>
      </c>
      <c r="G2966" t="s">
        <v>113</v>
      </c>
      <c r="H2966" t="s">
        <v>18</v>
      </c>
      <c r="I2966" s="2">
        <v>44119</v>
      </c>
      <c r="J2966" t="s">
        <v>8494</v>
      </c>
      <c r="K2966" t="s">
        <v>8495</v>
      </c>
      <c r="L2966" t="s">
        <v>31</v>
      </c>
      <c r="M2966">
        <v>3872.6770000000001</v>
      </c>
      <c r="N2966">
        <v>488</v>
      </c>
      <c r="O2966" t="s">
        <v>39</v>
      </c>
      <c r="P2966" t="s">
        <v>39</v>
      </c>
      <c r="Q2966" s="2">
        <v>44121</v>
      </c>
      <c r="R2966" t="s">
        <v>83</v>
      </c>
      <c r="S2966" t="s">
        <v>24</v>
      </c>
      <c r="T2966">
        <f>_xlfn.DAYS(Raw_data_US_healthcare[[#This Row],[Discharge Date]],Raw_data_US_healthcare[[#This Row],[Date of Admission]])</f>
        <v>2</v>
      </c>
    </row>
    <row r="2967" spans="1:20" x14ac:dyDescent="0.3">
      <c r="A2967" t="s">
        <v>26511</v>
      </c>
      <c r="B2967" t="s">
        <v>8496</v>
      </c>
      <c r="C2967">
        <v>25</v>
      </c>
      <c r="D2967" t="str">
        <f>IF(Raw_data_US_healthcare[[#This Row],[Age]]&lt;35,"Young",IF(Raw_data_US_healthcare[[#This Row],[Age]]&lt;60,"Middle","Senior"))</f>
        <v>Young</v>
      </c>
      <c r="E2967" t="s">
        <v>16</v>
      </c>
      <c r="F2967" t="s">
        <v>17</v>
      </c>
      <c r="G2967" t="s">
        <v>17</v>
      </c>
      <c r="H2967" t="s">
        <v>28</v>
      </c>
      <c r="I2967" s="2">
        <v>44022</v>
      </c>
      <c r="J2967" t="s">
        <v>8497</v>
      </c>
      <c r="K2967" t="s">
        <v>8498</v>
      </c>
      <c r="L2967" t="s">
        <v>56</v>
      </c>
      <c r="M2967">
        <v>22505.014899999998</v>
      </c>
      <c r="N2967">
        <v>500</v>
      </c>
      <c r="O2967" t="s">
        <v>39</v>
      </c>
      <c r="P2967" t="s">
        <v>39</v>
      </c>
      <c r="Q2967" s="2">
        <v>44035</v>
      </c>
      <c r="R2967" t="s">
        <v>44</v>
      </c>
      <c r="S2967" t="s">
        <v>24</v>
      </c>
      <c r="T2967">
        <f>_xlfn.DAYS(Raw_data_US_healthcare[[#This Row],[Discharge Date]],Raw_data_US_healthcare[[#This Row],[Date of Admission]])</f>
        <v>13</v>
      </c>
    </row>
    <row r="2968" spans="1:20" x14ac:dyDescent="0.3">
      <c r="A2968" t="s">
        <v>26512</v>
      </c>
      <c r="B2968" t="s">
        <v>8499</v>
      </c>
      <c r="C2968">
        <v>85</v>
      </c>
      <c r="D2968" t="str">
        <f>IF(Raw_data_US_healthcare[[#This Row],[Age]]&lt;35,"Young",IF(Raw_data_US_healthcare[[#This Row],[Age]]&lt;60,"Middle","Senior"))</f>
        <v>Senior</v>
      </c>
      <c r="E2968" t="s">
        <v>26</v>
      </c>
      <c r="F2968" t="s">
        <v>27</v>
      </c>
      <c r="G2968" t="s">
        <v>27</v>
      </c>
      <c r="H2968" t="s">
        <v>36</v>
      </c>
      <c r="I2968" s="2">
        <v>44879</v>
      </c>
      <c r="J2968" t="s">
        <v>2722</v>
      </c>
      <c r="K2968" t="s">
        <v>8500</v>
      </c>
      <c r="L2968" t="s">
        <v>31</v>
      </c>
      <c r="M2968">
        <v>13418.632799999999</v>
      </c>
      <c r="N2968">
        <v>116</v>
      </c>
      <c r="O2968" t="s">
        <v>22</v>
      </c>
      <c r="P2968" t="s">
        <v>22</v>
      </c>
      <c r="Q2968" s="2">
        <v>44897</v>
      </c>
      <c r="R2968" t="s">
        <v>48</v>
      </c>
      <c r="S2968" t="s">
        <v>24</v>
      </c>
      <c r="T2968">
        <f>_xlfn.DAYS(Raw_data_US_healthcare[[#This Row],[Discharge Date]],Raw_data_US_healthcare[[#This Row],[Date of Admission]])</f>
        <v>18</v>
      </c>
    </row>
    <row r="2969" spans="1:20" x14ac:dyDescent="0.3">
      <c r="A2969" t="s">
        <v>26511</v>
      </c>
      <c r="B2969" t="s">
        <v>8501</v>
      </c>
      <c r="C2969">
        <v>40</v>
      </c>
      <c r="D2969" t="str">
        <f>IF(Raw_data_US_healthcare[[#This Row],[Age]]&lt;35,"Young",IF(Raw_data_US_healthcare[[#This Row],[Age]]&lt;60,"Middle","Senior"))</f>
        <v>Middle</v>
      </c>
      <c r="E2969" t="s">
        <v>16</v>
      </c>
      <c r="F2969" t="s">
        <v>113</v>
      </c>
      <c r="G2969" t="s">
        <v>113</v>
      </c>
      <c r="H2969" t="s">
        <v>69</v>
      </c>
      <c r="I2969" s="2">
        <v>43738</v>
      </c>
      <c r="J2969" t="s">
        <v>8502</v>
      </c>
      <c r="K2969" t="s">
        <v>8503</v>
      </c>
      <c r="L2969" t="s">
        <v>31</v>
      </c>
      <c r="M2969">
        <v>68703.235799999995</v>
      </c>
      <c r="N2969">
        <v>384</v>
      </c>
      <c r="O2969" t="s">
        <v>22</v>
      </c>
      <c r="P2969" t="s">
        <v>22</v>
      </c>
      <c r="Q2969" s="2">
        <v>43744</v>
      </c>
      <c r="R2969" t="s">
        <v>48</v>
      </c>
      <c r="S2969" t="s">
        <v>33</v>
      </c>
      <c r="T2969">
        <f>_xlfn.DAYS(Raw_data_US_healthcare[[#This Row],[Discharge Date]],Raw_data_US_healthcare[[#This Row],[Date of Admission]])</f>
        <v>6</v>
      </c>
    </row>
    <row r="2970" spans="1:20" x14ac:dyDescent="0.3">
      <c r="A2970" t="s">
        <v>26511</v>
      </c>
      <c r="B2970" t="s">
        <v>8504</v>
      </c>
      <c r="C2970">
        <v>37</v>
      </c>
      <c r="D2970" t="str">
        <f>IF(Raw_data_US_healthcare[[#This Row],[Age]]&lt;35,"Young",IF(Raw_data_US_healthcare[[#This Row],[Age]]&lt;60,"Middle","Senior"))</f>
        <v>Middle</v>
      </c>
      <c r="E2970" t="s">
        <v>16</v>
      </c>
      <c r="F2970" t="s">
        <v>113</v>
      </c>
      <c r="G2970" t="s">
        <v>113</v>
      </c>
      <c r="H2970" t="s">
        <v>18</v>
      </c>
      <c r="I2970" s="2">
        <v>43934</v>
      </c>
      <c r="J2970" t="s">
        <v>8505</v>
      </c>
      <c r="K2970" t="s">
        <v>4582</v>
      </c>
      <c r="L2970" t="s">
        <v>31</v>
      </c>
      <c r="M2970">
        <v>9033.2823000000008</v>
      </c>
      <c r="N2970">
        <v>201</v>
      </c>
      <c r="O2970" t="s">
        <v>39</v>
      </c>
      <c r="P2970" t="s">
        <v>39</v>
      </c>
      <c r="Q2970" s="2">
        <v>43956</v>
      </c>
      <c r="R2970" t="s">
        <v>48</v>
      </c>
      <c r="S2970" t="s">
        <v>24</v>
      </c>
      <c r="T2970">
        <f>_xlfn.DAYS(Raw_data_US_healthcare[[#This Row],[Discharge Date]],Raw_data_US_healthcare[[#This Row],[Date of Admission]])</f>
        <v>22</v>
      </c>
    </row>
    <row r="2971" spans="1:20" x14ac:dyDescent="0.3">
      <c r="A2971" t="s">
        <v>26512</v>
      </c>
      <c r="B2971" t="s">
        <v>8506</v>
      </c>
      <c r="C2971">
        <v>30</v>
      </c>
      <c r="D2971" t="str">
        <f>IF(Raw_data_US_healthcare[[#This Row],[Age]]&lt;35,"Young",IF(Raw_data_US_healthcare[[#This Row],[Age]]&lt;60,"Middle","Senior"))</f>
        <v>Young</v>
      </c>
      <c r="E2971" t="s">
        <v>26</v>
      </c>
      <c r="F2971" t="s">
        <v>35</v>
      </c>
      <c r="G2971" t="s">
        <v>35</v>
      </c>
      <c r="H2971" t="s">
        <v>26516</v>
      </c>
      <c r="I2971" s="2">
        <v>45031</v>
      </c>
      <c r="J2971" t="s">
        <v>8507</v>
      </c>
      <c r="K2971" t="s">
        <v>3913</v>
      </c>
      <c r="L2971" t="s">
        <v>52</v>
      </c>
      <c r="M2971">
        <v>10377.429899999999</v>
      </c>
      <c r="N2971">
        <v>198</v>
      </c>
      <c r="O2971" t="s">
        <v>39</v>
      </c>
      <c r="P2971" t="s">
        <v>39</v>
      </c>
      <c r="Q2971" s="2">
        <v>45047</v>
      </c>
      <c r="R2971" t="s">
        <v>44</v>
      </c>
      <c r="S2971" t="s">
        <v>24</v>
      </c>
      <c r="T2971">
        <f>_xlfn.DAYS(Raw_data_US_healthcare[[#This Row],[Discharge Date]],Raw_data_US_healthcare[[#This Row],[Date of Admission]])</f>
        <v>16</v>
      </c>
    </row>
    <row r="2972" spans="1:20" x14ac:dyDescent="0.3">
      <c r="A2972" t="s">
        <v>26512</v>
      </c>
      <c r="B2972" t="s">
        <v>8508</v>
      </c>
      <c r="C2972">
        <v>69</v>
      </c>
      <c r="D2972" t="str">
        <f>IF(Raw_data_US_healthcare[[#This Row],[Age]]&lt;35,"Young",IF(Raw_data_US_healthcare[[#This Row],[Age]]&lt;60,"Middle","Senior"))</f>
        <v>Senior</v>
      </c>
      <c r="E2972" t="s">
        <v>26</v>
      </c>
      <c r="F2972" t="s">
        <v>62</v>
      </c>
      <c r="G2972" t="s">
        <v>62</v>
      </c>
      <c r="H2972" t="s">
        <v>69</v>
      </c>
      <c r="I2972" s="2">
        <v>45197</v>
      </c>
      <c r="J2972" t="s">
        <v>8509</v>
      </c>
      <c r="K2972" t="s">
        <v>8510</v>
      </c>
      <c r="L2972" t="s">
        <v>21</v>
      </c>
      <c r="M2972">
        <v>12367.821400000001</v>
      </c>
      <c r="N2972">
        <v>466</v>
      </c>
      <c r="O2972" t="s">
        <v>39</v>
      </c>
      <c r="P2972" t="s">
        <v>39</v>
      </c>
      <c r="Q2972" s="2">
        <v>45206</v>
      </c>
      <c r="R2972" t="s">
        <v>48</v>
      </c>
      <c r="S2972" t="s">
        <v>33</v>
      </c>
      <c r="T2972">
        <f>_xlfn.DAYS(Raw_data_US_healthcare[[#This Row],[Discharge Date]],Raw_data_US_healthcare[[#This Row],[Date of Admission]])</f>
        <v>9</v>
      </c>
    </row>
    <row r="2973" spans="1:20" x14ac:dyDescent="0.3">
      <c r="A2973" t="s">
        <v>26511</v>
      </c>
      <c r="B2973" t="s">
        <v>8511</v>
      </c>
      <c r="C2973">
        <v>79</v>
      </c>
      <c r="D2973" t="str">
        <f>IF(Raw_data_US_healthcare[[#This Row],[Age]]&lt;35,"Young",IF(Raw_data_US_healthcare[[#This Row],[Age]]&lt;60,"Middle","Senior"))</f>
        <v>Senior</v>
      </c>
      <c r="E2973" t="s">
        <v>16</v>
      </c>
      <c r="F2973" t="s">
        <v>17</v>
      </c>
      <c r="G2973" t="s">
        <v>17</v>
      </c>
      <c r="H2973" t="s">
        <v>36</v>
      </c>
      <c r="I2973" s="2">
        <v>44650</v>
      </c>
      <c r="J2973" t="s">
        <v>8512</v>
      </c>
      <c r="K2973" t="s">
        <v>8513</v>
      </c>
      <c r="L2973" t="s">
        <v>21</v>
      </c>
      <c r="M2973">
        <v>3981.549</v>
      </c>
      <c r="N2973">
        <v>260</v>
      </c>
      <c r="O2973" t="s">
        <v>22</v>
      </c>
      <c r="P2973" t="s">
        <v>22</v>
      </c>
      <c r="Q2973" s="2">
        <v>44671</v>
      </c>
      <c r="R2973" t="s">
        <v>23</v>
      </c>
      <c r="S2973" t="s">
        <v>45</v>
      </c>
      <c r="T2973">
        <f>_xlfn.DAYS(Raw_data_US_healthcare[[#This Row],[Discharge Date]],Raw_data_US_healthcare[[#This Row],[Date of Admission]])</f>
        <v>21</v>
      </c>
    </row>
    <row r="2974" spans="1:20" x14ac:dyDescent="0.3">
      <c r="A2974" t="s">
        <v>26512</v>
      </c>
      <c r="B2974" t="s">
        <v>8514</v>
      </c>
      <c r="C2974">
        <v>47</v>
      </c>
      <c r="D2974" t="str">
        <f>IF(Raw_data_US_healthcare[[#This Row],[Age]]&lt;35,"Young",IF(Raw_data_US_healthcare[[#This Row],[Age]]&lt;60,"Middle","Senior"))</f>
        <v>Middle</v>
      </c>
      <c r="E2974" t="s">
        <v>26</v>
      </c>
      <c r="F2974" t="s">
        <v>49</v>
      </c>
      <c r="G2974" t="s">
        <v>49</v>
      </c>
      <c r="H2974" t="s">
        <v>26516</v>
      </c>
      <c r="I2974" s="2">
        <v>43741</v>
      </c>
      <c r="J2974" t="s">
        <v>8515</v>
      </c>
      <c r="K2974" t="s">
        <v>8516</v>
      </c>
      <c r="L2974" t="s">
        <v>21</v>
      </c>
      <c r="M2974">
        <v>6137.7782999999999</v>
      </c>
      <c r="N2974">
        <v>247</v>
      </c>
      <c r="O2974" t="s">
        <v>43</v>
      </c>
      <c r="P2974" t="s">
        <v>43</v>
      </c>
      <c r="Q2974" s="2">
        <v>43755</v>
      </c>
      <c r="R2974" t="s">
        <v>44</v>
      </c>
      <c r="S2974" t="s">
        <v>45</v>
      </c>
      <c r="T2974">
        <f>_xlfn.DAYS(Raw_data_US_healthcare[[#This Row],[Discharge Date]],Raw_data_US_healthcare[[#This Row],[Date of Admission]])</f>
        <v>14</v>
      </c>
    </row>
    <row r="2975" spans="1:20" x14ac:dyDescent="0.3">
      <c r="A2975" t="s">
        <v>26512</v>
      </c>
      <c r="B2975" t="s">
        <v>8517</v>
      </c>
      <c r="C2975">
        <v>29</v>
      </c>
      <c r="D2975" t="str">
        <f>IF(Raw_data_US_healthcare[[#This Row],[Age]]&lt;35,"Young",IF(Raw_data_US_healthcare[[#This Row],[Age]]&lt;60,"Middle","Senior"))</f>
        <v>Young</v>
      </c>
      <c r="E2975" t="s">
        <v>26</v>
      </c>
      <c r="F2975" t="s">
        <v>62</v>
      </c>
      <c r="G2975" t="s">
        <v>62</v>
      </c>
      <c r="H2975" t="s">
        <v>69</v>
      </c>
      <c r="I2975" s="2">
        <v>45158</v>
      </c>
      <c r="J2975" t="s">
        <v>8518</v>
      </c>
      <c r="K2975" t="s">
        <v>8519</v>
      </c>
      <c r="L2975" t="s">
        <v>52</v>
      </c>
      <c r="M2975">
        <v>53575.448799999998</v>
      </c>
      <c r="N2975">
        <v>161</v>
      </c>
      <c r="O2975" t="s">
        <v>43</v>
      </c>
      <c r="P2975" t="s">
        <v>43</v>
      </c>
      <c r="Q2975" s="2">
        <v>45186</v>
      </c>
      <c r="R2975" t="s">
        <v>48</v>
      </c>
      <c r="S2975" t="s">
        <v>33</v>
      </c>
      <c r="T2975">
        <f>_xlfn.DAYS(Raw_data_US_healthcare[[#This Row],[Discharge Date]],Raw_data_US_healthcare[[#This Row],[Date of Admission]])</f>
        <v>28</v>
      </c>
    </row>
    <row r="2976" spans="1:20" x14ac:dyDescent="0.3">
      <c r="A2976" t="s">
        <v>26512</v>
      </c>
      <c r="B2976" t="s">
        <v>8520</v>
      </c>
      <c r="C2976">
        <v>38</v>
      </c>
      <c r="D2976" t="str">
        <f>IF(Raw_data_US_healthcare[[#This Row],[Age]]&lt;35,"Young",IF(Raw_data_US_healthcare[[#This Row],[Age]]&lt;60,"Middle","Senior"))</f>
        <v>Middle</v>
      </c>
      <c r="E2976" t="s">
        <v>26</v>
      </c>
      <c r="F2976" t="s">
        <v>49</v>
      </c>
      <c r="G2976" t="s">
        <v>49</v>
      </c>
      <c r="H2976" t="s">
        <v>26516</v>
      </c>
      <c r="I2976" s="2">
        <v>43761</v>
      </c>
      <c r="J2976" t="s">
        <v>8521</v>
      </c>
      <c r="K2976" t="s">
        <v>8522</v>
      </c>
      <c r="L2976" t="s">
        <v>31</v>
      </c>
      <c r="M2976">
        <v>31163.7412</v>
      </c>
      <c r="N2976">
        <v>212</v>
      </c>
      <c r="O2976" t="s">
        <v>39</v>
      </c>
      <c r="P2976" t="s">
        <v>39</v>
      </c>
      <c r="Q2976" s="2">
        <v>43762</v>
      </c>
      <c r="R2976" t="s">
        <v>32</v>
      </c>
      <c r="S2976" t="s">
        <v>24</v>
      </c>
      <c r="T2976">
        <f>_xlfn.DAYS(Raw_data_US_healthcare[[#This Row],[Discharge Date]],Raw_data_US_healthcare[[#This Row],[Date of Admission]])</f>
        <v>1</v>
      </c>
    </row>
    <row r="2977" spans="1:20" x14ac:dyDescent="0.3">
      <c r="A2977" t="s">
        <v>26512</v>
      </c>
      <c r="B2977" t="s">
        <v>8523</v>
      </c>
      <c r="C2977">
        <v>24</v>
      </c>
      <c r="D2977" t="str">
        <f>IF(Raw_data_US_healthcare[[#This Row],[Age]]&lt;35,"Young",IF(Raw_data_US_healthcare[[#This Row],[Age]]&lt;60,"Middle","Senior"))</f>
        <v>Young</v>
      </c>
      <c r="E2977" t="s">
        <v>26</v>
      </c>
      <c r="F2977" t="s">
        <v>113</v>
      </c>
      <c r="G2977" t="s">
        <v>113</v>
      </c>
      <c r="H2977" t="s">
        <v>28</v>
      </c>
      <c r="I2977" s="2">
        <v>44243</v>
      </c>
      <c r="J2977" t="s">
        <v>8524</v>
      </c>
      <c r="K2977" t="s">
        <v>8525</v>
      </c>
      <c r="L2977" t="s">
        <v>31</v>
      </c>
      <c r="M2977">
        <v>14661.443799999999</v>
      </c>
      <c r="N2977">
        <v>296</v>
      </c>
      <c r="O2977" t="s">
        <v>43</v>
      </c>
      <c r="P2977" t="s">
        <v>43</v>
      </c>
      <c r="Q2977" s="2">
        <v>44267</v>
      </c>
      <c r="R2977" t="s">
        <v>44</v>
      </c>
      <c r="S2977" t="s">
        <v>45</v>
      </c>
      <c r="T2977">
        <f>_xlfn.DAYS(Raw_data_US_healthcare[[#This Row],[Discharge Date]],Raw_data_US_healthcare[[#This Row],[Date of Admission]])</f>
        <v>24</v>
      </c>
    </row>
    <row r="2978" spans="1:20" x14ac:dyDescent="0.3">
      <c r="A2978" t="s">
        <v>26512</v>
      </c>
      <c r="B2978" t="s">
        <v>8526</v>
      </c>
      <c r="C2978">
        <v>81</v>
      </c>
      <c r="D2978" t="str">
        <f>IF(Raw_data_US_healthcare[[#This Row],[Age]]&lt;35,"Young",IF(Raw_data_US_healthcare[[#This Row],[Age]]&lt;60,"Middle","Senior"))</f>
        <v>Senior</v>
      </c>
      <c r="E2978" t="s">
        <v>26</v>
      </c>
      <c r="F2978" t="s">
        <v>35</v>
      </c>
      <c r="G2978" t="s">
        <v>35</v>
      </c>
      <c r="H2978" t="s">
        <v>18</v>
      </c>
      <c r="I2978" s="2">
        <v>44999</v>
      </c>
      <c r="J2978" t="s">
        <v>8527</v>
      </c>
      <c r="K2978" t="s">
        <v>8528</v>
      </c>
      <c r="L2978" t="s">
        <v>21</v>
      </c>
      <c r="M2978">
        <v>31925.096399999999</v>
      </c>
      <c r="N2978">
        <v>254</v>
      </c>
      <c r="O2978" t="s">
        <v>43</v>
      </c>
      <c r="P2978" t="s">
        <v>43</v>
      </c>
      <c r="Q2978" s="2">
        <v>45006</v>
      </c>
      <c r="R2978" t="s">
        <v>48</v>
      </c>
      <c r="S2978" t="s">
        <v>33</v>
      </c>
      <c r="T2978">
        <f>_xlfn.DAYS(Raw_data_US_healthcare[[#This Row],[Discharge Date]],Raw_data_US_healthcare[[#This Row],[Date of Admission]])</f>
        <v>7</v>
      </c>
    </row>
    <row r="2979" spans="1:20" x14ac:dyDescent="0.3">
      <c r="A2979" t="s">
        <v>26512</v>
      </c>
      <c r="B2979" t="s">
        <v>8529</v>
      </c>
      <c r="C2979">
        <v>31</v>
      </c>
      <c r="D2979" t="str">
        <f>IF(Raw_data_US_healthcare[[#This Row],[Age]]&lt;35,"Young",IF(Raw_data_US_healthcare[[#This Row],[Age]]&lt;60,"Middle","Senior"))</f>
        <v>Young</v>
      </c>
      <c r="E2979" t="s">
        <v>26</v>
      </c>
      <c r="F2979" t="s">
        <v>228</v>
      </c>
      <c r="G2979" t="s">
        <v>228</v>
      </c>
      <c r="H2979" t="s">
        <v>18</v>
      </c>
      <c r="I2979" s="2">
        <v>44874</v>
      </c>
      <c r="J2979" t="s">
        <v>8530</v>
      </c>
      <c r="K2979" t="s">
        <v>8531</v>
      </c>
      <c r="L2979" t="s">
        <v>31</v>
      </c>
      <c r="M2979">
        <v>46614.470200000003</v>
      </c>
      <c r="N2979">
        <v>309</v>
      </c>
      <c r="O2979" t="s">
        <v>39</v>
      </c>
      <c r="P2979" t="s">
        <v>39</v>
      </c>
      <c r="Q2979" s="2">
        <v>44882</v>
      </c>
      <c r="R2979" t="s">
        <v>83</v>
      </c>
      <c r="S2979" t="s">
        <v>45</v>
      </c>
      <c r="T2979">
        <f>_xlfn.DAYS(Raw_data_US_healthcare[[#This Row],[Discharge Date]],Raw_data_US_healthcare[[#This Row],[Date of Admission]])</f>
        <v>8</v>
      </c>
    </row>
    <row r="2980" spans="1:20" x14ac:dyDescent="0.3">
      <c r="A2980" t="s">
        <v>26511</v>
      </c>
      <c r="B2980" t="s">
        <v>8532</v>
      </c>
      <c r="C2980">
        <v>59</v>
      </c>
      <c r="D2980" t="str">
        <f>IF(Raw_data_US_healthcare[[#This Row],[Age]]&lt;35,"Young",IF(Raw_data_US_healthcare[[#This Row],[Age]]&lt;60,"Middle","Senior"))</f>
        <v>Middle</v>
      </c>
      <c r="E2980" t="s">
        <v>16</v>
      </c>
      <c r="F2980" t="s">
        <v>35</v>
      </c>
      <c r="G2980" t="s">
        <v>35</v>
      </c>
      <c r="H2980" t="s">
        <v>69</v>
      </c>
      <c r="I2980" s="2">
        <v>44111</v>
      </c>
      <c r="J2980" t="s">
        <v>8533</v>
      </c>
      <c r="K2980" t="s">
        <v>8534</v>
      </c>
      <c r="L2980" t="s">
        <v>21</v>
      </c>
      <c r="M2980">
        <v>58278.570699999997</v>
      </c>
      <c r="N2980">
        <v>185</v>
      </c>
      <c r="O2980" t="s">
        <v>43</v>
      </c>
      <c r="P2980" t="s">
        <v>43</v>
      </c>
      <c r="Q2980" s="2">
        <v>44116</v>
      </c>
      <c r="R2980" t="s">
        <v>48</v>
      </c>
      <c r="S2980" t="s">
        <v>33</v>
      </c>
      <c r="T2980">
        <f>_xlfn.DAYS(Raw_data_US_healthcare[[#This Row],[Discharge Date]],Raw_data_US_healthcare[[#This Row],[Date of Admission]])</f>
        <v>5</v>
      </c>
    </row>
    <row r="2981" spans="1:20" x14ac:dyDescent="0.3">
      <c r="A2981" t="s">
        <v>26511</v>
      </c>
      <c r="B2981" t="s">
        <v>8535</v>
      </c>
      <c r="C2981">
        <v>32</v>
      </c>
      <c r="D2981" t="str">
        <f>IF(Raw_data_US_healthcare[[#This Row],[Age]]&lt;35,"Young",IF(Raw_data_US_healthcare[[#This Row],[Age]]&lt;60,"Middle","Senior"))</f>
        <v>Young</v>
      </c>
      <c r="E2981" t="s">
        <v>16</v>
      </c>
      <c r="F2981" t="s">
        <v>113</v>
      </c>
      <c r="G2981" t="s">
        <v>113</v>
      </c>
      <c r="H2981" t="s">
        <v>28</v>
      </c>
      <c r="I2981" s="2">
        <v>44669</v>
      </c>
      <c r="J2981" t="s">
        <v>8536</v>
      </c>
      <c r="K2981" t="s">
        <v>8537</v>
      </c>
      <c r="L2981" t="s">
        <v>31</v>
      </c>
      <c r="M2981">
        <v>42224.170700000002</v>
      </c>
      <c r="N2981">
        <v>294</v>
      </c>
      <c r="O2981" t="s">
        <v>39</v>
      </c>
      <c r="P2981" t="s">
        <v>39</v>
      </c>
      <c r="Q2981" s="2">
        <v>44677</v>
      </c>
      <c r="R2981" t="s">
        <v>23</v>
      </c>
      <c r="S2981" t="s">
        <v>24</v>
      </c>
      <c r="T2981">
        <f>_xlfn.DAYS(Raw_data_US_healthcare[[#This Row],[Discharge Date]],Raw_data_US_healthcare[[#This Row],[Date of Admission]])</f>
        <v>8</v>
      </c>
    </row>
    <row r="2982" spans="1:20" x14ac:dyDescent="0.3">
      <c r="A2982" t="s">
        <v>26512</v>
      </c>
      <c r="B2982" t="s">
        <v>8538</v>
      </c>
      <c r="C2982">
        <v>62</v>
      </c>
      <c r="D2982" t="str">
        <f>IF(Raw_data_US_healthcare[[#This Row],[Age]]&lt;35,"Young",IF(Raw_data_US_healthcare[[#This Row],[Age]]&lt;60,"Middle","Senior"))</f>
        <v>Senior</v>
      </c>
      <c r="E2982" t="s">
        <v>26</v>
      </c>
      <c r="F2982" t="s">
        <v>88</v>
      </c>
      <c r="G2982" t="s">
        <v>88</v>
      </c>
      <c r="H2982" t="s">
        <v>36</v>
      </c>
      <c r="I2982" s="2">
        <v>45102</v>
      </c>
      <c r="J2982" t="s">
        <v>8539</v>
      </c>
      <c r="K2982" t="s">
        <v>8540</v>
      </c>
      <c r="L2982" t="s">
        <v>60</v>
      </c>
      <c r="M2982">
        <v>12602.1697</v>
      </c>
      <c r="N2982">
        <v>318</v>
      </c>
      <c r="O2982" t="s">
        <v>22</v>
      </c>
      <c r="P2982" t="s">
        <v>22</v>
      </c>
      <c r="Q2982" s="2">
        <v>45108</v>
      </c>
      <c r="R2982" t="s">
        <v>48</v>
      </c>
      <c r="S2982" t="s">
        <v>45</v>
      </c>
      <c r="T2982">
        <f>_xlfn.DAYS(Raw_data_US_healthcare[[#This Row],[Discharge Date]],Raw_data_US_healthcare[[#This Row],[Date of Admission]])</f>
        <v>6</v>
      </c>
    </row>
    <row r="2983" spans="1:20" x14ac:dyDescent="0.3">
      <c r="A2983" t="s">
        <v>26511</v>
      </c>
      <c r="B2983" t="s">
        <v>8541</v>
      </c>
      <c r="C2983">
        <v>18</v>
      </c>
      <c r="D2983" t="str">
        <f>IF(Raw_data_US_healthcare[[#This Row],[Age]]&lt;35,"Young",IF(Raw_data_US_healthcare[[#This Row],[Age]]&lt;60,"Middle","Senior"))</f>
        <v>Young</v>
      </c>
      <c r="E2983" t="s">
        <v>16</v>
      </c>
      <c r="F2983" t="s">
        <v>113</v>
      </c>
      <c r="G2983" t="s">
        <v>113</v>
      </c>
      <c r="H2983" t="s">
        <v>18</v>
      </c>
      <c r="I2983" s="2">
        <v>43575</v>
      </c>
      <c r="J2983" t="s">
        <v>8542</v>
      </c>
      <c r="K2983" t="s">
        <v>7297</v>
      </c>
      <c r="L2983" t="s">
        <v>31</v>
      </c>
      <c r="M2983">
        <v>2357.1266000000001</v>
      </c>
      <c r="N2983">
        <v>165</v>
      </c>
      <c r="O2983" t="s">
        <v>39</v>
      </c>
      <c r="P2983" t="s">
        <v>39</v>
      </c>
      <c r="Q2983" s="2">
        <v>43594</v>
      </c>
      <c r="R2983" t="s">
        <v>48</v>
      </c>
      <c r="S2983" t="s">
        <v>24</v>
      </c>
      <c r="T2983">
        <f>_xlfn.DAYS(Raw_data_US_healthcare[[#This Row],[Discharge Date]],Raw_data_US_healthcare[[#This Row],[Date of Admission]])</f>
        <v>19</v>
      </c>
    </row>
    <row r="2984" spans="1:20" x14ac:dyDescent="0.3">
      <c r="A2984" t="s">
        <v>26512</v>
      </c>
      <c r="B2984" t="s">
        <v>8543</v>
      </c>
      <c r="C2984">
        <v>55</v>
      </c>
      <c r="D2984" t="str">
        <f>IF(Raw_data_US_healthcare[[#This Row],[Age]]&lt;35,"Young",IF(Raw_data_US_healthcare[[#This Row],[Age]]&lt;60,"Middle","Senior"))</f>
        <v>Middle</v>
      </c>
      <c r="E2984" t="s">
        <v>26</v>
      </c>
      <c r="F2984" t="s">
        <v>88</v>
      </c>
      <c r="G2984" t="s">
        <v>88</v>
      </c>
      <c r="H2984" t="s">
        <v>26514</v>
      </c>
      <c r="I2984" s="2">
        <v>44131</v>
      </c>
      <c r="J2984" t="s">
        <v>8544</v>
      </c>
      <c r="K2984" t="s">
        <v>8545</v>
      </c>
      <c r="L2984" t="s">
        <v>21</v>
      </c>
      <c r="M2984">
        <v>3655.0129000000002</v>
      </c>
      <c r="N2984">
        <v>494</v>
      </c>
      <c r="O2984" t="s">
        <v>22</v>
      </c>
      <c r="P2984" t="s">
        <v>22</v>
      </c>
      <c r="Q2984" s="2">
        <v>44132</v>
      </c>
      <c r="R2984" t="s">
        <v>48</v>
      </c>
      <c r="S2984" t="s">
        <v>33</v>
      </c>
      <c r="T2984">
        <f>_xlfn.DAYS(Raw_data_US_healthcare[[#This Row],[Discharge Date]],Raw_data_US_healthcare[[#This Row],[Date of Admission]])</f>
        <v>1</v>
      </c>
    </row>
    <row r="2985" spans="1:20" x14ac:dyDescent="0.3">
      <c r="A2985" t="s">
        <v>26512</v>
      </c>
      <c r="B2985" t="s">
        <v>8546</v>
      </c>
      <c r="C2985">
        <v>56</v>
      </c>
      <c r="D2985" t="str">
        <f>IF(Raw_data_US_healthcare[[#This Row],[Age]]&lt;35,"Young",IF(Raw_data_US_healthcare[[#This Row],[Age]]&lt;60,"Middle","Senior"))</f>
        <v>Middle</v>
      </c>
      <c r="E2985" t="s">
        <v>26</v>
      </c>
      <c r="F2985" t="s">
        <v>17</v>
      </c>
      <c r="G2985" t="s">
        <v>17</v>
      </c>
      <c r="H2985" t="s">
        <v>28</v>
      </c>
      <c r="I2985" s="2">
        <v>43909</v>
      </c>
      <c r="J2985" t="s">
        <v>8547</v>
      </c>
      <c r="K2985" t="s">
        <v>2431</v>
      </c>
      <c r="L2985" t="s">
        <v>21</v>
      </c>
      <c r="M2985">
        <v>15803.680399999999</v>
      </c>
      <c r="N2985">
        <v>115</v>
      </c>
      <c r="O2985" t="s">
        <v>43</v>
      </c>
      <c r="P2985" t="s">
        <v>43</v>
      </c>
      <c r="Q2985" s="2">
        <v>43938</v>
      </c>
      <c r="R2985" t="s">
        <v>48</v>
      </c>
      <c r="S2985" t="s">
        <v>33</v>
      </c>
      <c r="T2985">
        <f>_xlfn.DAYS(Raw_data_US_healthcare[[#This Row],[Discharge Date]],Raw_data_US_healthcare[[#This Row],[Date of Admission]])</f>
        <v>29</v>
      </c>
    </row>
    <row r="2986" spans="1:20" x14ac:dyDescent="0.3">
      <c r="A2986" t="s">
        <v>26512</v>
      </c>
      <c r="B2986" t="s">
        <v>8548</v>
      </c>
      <c r="C2986">
        <v>31</v>
      </c>
      <c r="D2986" t="str">
        <f>IF(Raw_data_US_healthcare[[#This Row],[Age]]&lt;35,"Young",IF(Raw_data_US_healthcare[[#This Row],[Age]]&lt;60,"Middle","Senior"))</f>
        <v>Young</v>
      </c>
      <c r="E2986" t="s">
        <v>26</v>
      </c>
      <c r="F2986" t="s">
        <v>27</v>
      </c>
      <c r="G2986" t="s">
        <v>27</v>
      </c>
      <c r="H2986" t="s">
        <v>28</v>
      </c>
      <c r="I2986" s="2">
        <v>44222</v>
      </c>
      <c r="J2986" t="s">
        <v>8549</v>
      </c>
      <c r="K2986" t="s">
        <v>8550</v>
      </c>
      <c r="L2986" t="s">
        <v>60</v>
      </c>
      <c r="M2986">
        <v>14294.739299999999</v>
      </c>
      <c r="N2986">
        <v>402</v>
      </c>
      <c r="O2986" t="s">
        <v>43</v>
      </c>
      <c r="P2986" t="s">
        <v>43</v>
      </c>
      <c r="Q2986" s="2">
        <v>44231</v>
      </c>
      <c r="R2986" t="s">
        <v>32</v>
      </c>
      <c r="S2986" t="s">
        <v>24</v>
      </c>
      <c r="T2986">
        <f>_xlfn.DAYS(Raw_data_US_healthcare[[#This Row],[Discharge Date]],Raw_data_US_healthcare[[#This Row],[Date of Admission]])</f>
        <v>9</v>
      </c>
    </row>
    <row r="2987" spans="1:20" x14ac:dyDescent="0.3">
      <c r="A2987" t="s">
        <v>26512</v>
      </c>
      <c r="B2987" t="s">
        <v>8551</v>
      </c>
      <c r="C2987">
        <v>34</v>
      </c>
      <c r="D2987" t="str">
        <f>IF(Raw_data_US_healthcare[[#This Row],[Age]]&lt;35,"Young",IF(Raw_data_US_healthcare[[#This Row],[Age]]&lt;60,"Middle","Senior"))</f>
        <v>Young</v>
      </c>
      <c r="E2987" t="s">
        <v>26</v>
      </c>
      <c r="F2987" t="s">
        <v>49</v>
      </c>
      <c r="G2987" t="s">
        <v>49</v>
      </c>
      <c r="H2987" t="s">
        <v>28</v>
      </c>
      <c r="I2987" s="2">
        <v>43766</v>
      </c>
      <c r="J2987" t="s">
        <v>2812</v>
      </c>
      <c r="K2987" t="s">
        <v>8552</v>
      </c>
      <c r="L2987" t="s">
        <v>52</v>
      </c>
      <c r="M2987">
        <v>16819.4159</v>
      </c>
      <c r="N2987">
        <v>476</v>
      </c>
      <c r="O2987" t="s">
        <v>43</v>
      </c>
      <c r="P2987" t="s">
        <v>43</v>
      </c>
      <c r="Q2987" s="2">
        <v>43774</v>
      </c>
      <c r="R2987" t="s">
        <v>48</v>
      </c>
      <c r="S2987" t="s">
        <v>24</v>
      </c>
      <c r="T2987">
        <f>_xlfn.DAYS(Raw_data_US_healthcare[[#This Row],[Discharge Date]],Raw_data_US_healthcare[[#This Row],[Date of Admission]])</f>
        <v>8</v>
      </c>
    </row>
    <row r="2988" spans="1:20" x14ac:dyDescent="0.3">
      <c r="A2988" t="s">
        <v>26511</v>
      </c>
      <c r="B2988" t="s">
        <v>8553</v>
      </c>
      <c r="C2988">
        <v>61</v>
      </c>
      <c r="D2988" t="str">
        <f>IF(Raw_data_US_healthcare[[#This Row],[Age]]&lt;35,"Young",IF(Raw_data_US_healthcare[[#This Row],[Age]]&lt;60,"Middle","Senior"))</f>
        <v>Senior</v>
      </c>
      <c r="E2988" t="s">
        <v>16</v>
      </c>
      <c r="F2988" t="s">
        <v>62</v>
      </c>
      <c r="G2988" t="s">
        <v>62</v>
      </c>
      <c r="H2988" t="s">
        <v>36</v>
      </c>
      <c r="I2988" s="2">
        <v>43954</v>
      </c>
      <c r="J2988" t="s">
        <v>8554</v>
      </c>
      <c r="K2988" t="s">
        <v>8555</v>
      </c>
      <c r="L2988" t="s">
        <v>60</v>
      </c>
      <c r="M2988">
        <v>12683.2323</v>
      </c>
      <c r="N2988">
        <v>340</v>
      </c>
      <c r="O2988" t="s">
        <v>22</v>
      </c>
      <c r="P2988" t="s">
        <v>22</v>
      </c>
      <c r="Q2988" s="2">
        <v>43957</v>
      </c>
      <c r="R2988" t="s">
        <v>48</v>
      </c>
      <c r="S2988" t="s">
        <v>33</v>
      </c>
      <c r="T2988">
        <f>_xlfn.DAYS(Raw_data_US_healthcare[[#This Row],[Discharge Date]],Raw_data_US_healthcare[[#This Row],[Date of Admission]])</f>
        <v>3</v>
      </c>
    </row>
    <row r="2989" spans="1:20" x14ac:dyDescent="0.3">
      <c r="A2989" t="s">
        <v>26512</v>
      </c>
      <c r="B2989" t="s">
        <v>5287</v>
      </c>
      <c r="C2989">
        <v>36</v>
      </c>
      <c r="D2989" t="str">
        <f>IF(Raw_data_US_healthcare[[#This Row],[Age]]&lt;35,"Young",IF(Raw_data_US_healthcare[[#This Row],[Age]]&lt;60,"Middle","Senior"))</f>
        <v>Middle</v>
      </c>
      <c r="E2989" t="s">
        <v>26</v>
      </c>
      <c r="F2989" t="s">
        <v>35</v>
      </c>
      <c r="G2989" t="s">
        <v>35</v>
      </c>
      <c r="H2989" t="s">
        <v>28</v>
      </c>
      <c r="I2989" s="2">
        <v>43669</v>
      </c>
      <c r="J2989" t="s">
        <v>8556</v>
      </c>
      <c r="K2989" t="s">
        <v>8557</v>
      </c>
      <c r="L2989" t="s">
        <v>56</v>
      </c>
      <c r="M2989">
        <v>28949.950799999999</v>
      </c>
      <c r="N2989">
        <v>379</v>
      </c>
      <c r="O2989" t="s">
        <v>43</v>
      </c>
      <c r="P2989" t="s">
        <v>43</v>
      </c>
      <c r="Q2989" s="2">
        <v>43680</v>
      </c>
      <c r="R2989" t="s">
        <v>32</v>
      </c>
      <c r="S2989" t="s">
        <v>24</v>
      </c>
      <c r="T2989">
        <f>_xlfn.DAYS(Raw_data_US_healthcare[[#This Row],[Discharge Date]],Raw_data_US_healthcare[[#This Row],[Date of Admission]])</f>
        <v>11</v>
      </c>
    </row>
    <row r="2990" spans="1:20" x14ac:dyDescent="0.3">
      <c r="A2990" t="s">
        <v>26512</v>
      </c>
      <c r="B2990" t="s">
        <v>8558</v>
      </c>
      <c r="C2990">
        <v>43</v>
      </c>
      <c r="D2990" t="str">
        <f>IF(Raw_data_US_healthcare[[#This Row],[Age]]&lt;35,"Young",IF(Raw_data_US_healthcare[[#This Row],[Age]]&lt;60,"Middle","Senior"))</f>
        <v>Middle</v>
      </c>
      <c r="E2990" t="s">
        <v>26</v>
      </c>
      <c r="F2990" t="s">
        <v>49</v>
      </c>
      <c r="G2990" t="s">
        <v>49</v>
      </c>
      <c r="H2990" t="s">
        <v>26516</v>
      </c>
      <c r="I2990" s="2">
        <v>45161</v>
      </c>
      <c r="J2990" t="s">
        <v>8559</v>
      </c>
      <c r="K2990" t="s">
        <v>8560</v>
      </c>
      <c r="L2990" t="s">
        <v>56</v>
      </c>
      <c r="M2990">
        <v>24311.585599999999</v>
      </c>
      <c r="N2990">
        <v>176</v>
      </c>
      <c r="O2990" t="s">
        <v>43</v>
      </c>
      <c r="P2990" t="s">
        <v>43</v>
      </c>
      <c r="Q2990" s="2">
        <v>45173</v>
      </c>
      <c r="R2990" t="s">
        <v>23</v>
      </c>
      <c r="S2990" t="s">
        <v>24</v>
      </c>
      <c r="T2990">
        <f>_xlfn.DAYS(Raw_data_US_healthcare[[#This Row],[Discharge Date]],Raw_data_US_healthcare[[#This Row],[Date of Admission]])</f>
        <v>12</v>
      </c>
    </row>
    <row r="2991" spans="1:20" x14ac:dyDescent="0.3">
      <c r="A2991" t="s">
        <v>26511</v>
      </c>
      <c r="B2991" t="s">
        <v>8561</v>
      </c>
      <c r="C2991">
        <v>70</v>
      </c>
      <c r="D2991" t="str">
        <f>IF(Raw_data_US_healthcare[[#This Row],[Age]]&lt;35,"Young",IF(Raw_data_US_healthcare[[#This Row],[Age]]&lt;60,"Middle","Senior"))</f>
        <v>Senior</v>
      </c>
      <c r="E2991" t="s">
        <v>16</v>
      </c>
      <c r="F2991" t="s">
        <v>62</v>
      </c>
      <c r="G2991" t="s">
        <v>62</v>
      </c>
      <c r="H2991" t="s">
        <v>36</v>
      </c>
      <c r="I2991" s="2">
        <v>43626</v>
      </c>
      <c r="J2991" t="s">
        <v>8562</v>
      </c>
      <c r="K2991" t="s">
        <v>8563</v>
      </c>
      <c r="L2991" t="s">
        <v>21</v>
      </c>
      <c r="M2991">
        <v>7693.0497999999998</v>
      </c>
      <c r="N2991">
        <v>345</v>
      </c>
      <c r="O2991" t="s">
        <v>39</v>
      </c>
      <c r="P2991" t="s">
        <v>39</v>
      </c>
      <c r="Q2991" s="2">
        <v>43655</v>
      </c>
      <c r="R2991" t="s">
        <v>83</v>
      </c>
      <c r="S2991" t="s">
        <v>24</v>
      </c>
      <c r="T2991">
        <f>_xlfn.DAYS(Raw_data_US_healthcare[[#This Row],[Discharge Date]],Raw_data_US_healthcare[[#This Row],[Date of Admission]])</f>
        <v>29</v>
      </c>
    </row>
    <row r="2992" spans="1:20" x14ac:dyDescent="0.3">
      <c r="A2992" t="s">
        <v>26511</v>
      </c>
      <c r="B2992" t="s">
        <v>8564</v>
      </c>
      <c r="C2992">
        <v>19</v>
      </c>
      <c r="D2992" t="str">
        <f>IF(Raw_data_US_healthcare[[#This Row],[Age]]&lt;35,"Young",IF(Raw_data_US_healthcare[[#This Row],[Age]]&lt;60,"Middle","Senior"))</f>
        <v>Young</v>
      </c>
      <c r="E2992" t="s">
        <v>16</v>
      </c>
      <c r="F2992" t="s">
        <v>62</v>
      </c>
      <c r="G2992" t="s">
        <v>62</v>
      </c>
      <c r="H2992" t="s">
        <v>28</v>
      </c>
      <c r="I2992" s="2">
        <v>43853</v>
      </c>
      <c r="J2992" t="s">
        <v>8565</v>
      </c>
      <c r="K2992" t="s">
        <v>8566</v>
      </c>
      <c r="L2992" t="s">
        <v>52</v>
      </c>
      <c r="M2992">
        <v>28556.863499999999</v>
      </c>
      <c r="N2992">
        <v>393</v>
      </c>
      <c r="O2992" t="s">
        <v>39</v>
      </c>
      <c r="P2992" t="s">
        <v>39</v>
      </c>
      <c r="Q2992" s="2">
        <v>43868</v>
      </c>
      <c r="R2992" t="s">
        <v>44</v>
      </c>
      <c r="S2992" t="s">
        <v>24</v>
      </c>
      <c r="T2992">
        <f>_xlfn.DAYS(Raw_data_US_healthcare[[#This Row],[Discharge Date]],Raw_data_US_healthcare[[#This Row],[Date of Admission]])</f>
        <v>15</v>
      </c>
    </row>
    <row r="2993" spans="1:20" x14ac:dyDescent="0.3">
      <c r="A2993" t="s">
        <v>26511</v>
      </c>
      <c r="B2993" t="s">
        <v>8567</v>
      </c>
      <c r="C2993">
        <v>23</v>
      </c>
      <c r="D2993" t="str">
        <f>IF(Raw_data_US_healthcare[[#This Row],[Age]]&lt;35,"Young",IF(Raw_data_US_healthcare[[#This Row],[Age]]&lt;60,"Middle","Senior"))</f>
        <v>Young</v>
      </c>
      <c r="E2993" t="s">
        <v>16</v>
      </c>
      <c r="F2993" t="s">
        <v>27</v>
      </c>
      <c r="G2993" t="s">
        <v>27</v>
      </c>
      <c r="H2993" t="s">
        <v>69</v>
      </c>
      <c r="I2993" s="2">
        <v>44874</v>
      </c>
      <c r="J2993" t="s">
        <v>8568</v>
      </c>
      <c r="K2993" t="s">
        <v>8569</v>
      </c>
      <c r="L2993" t="s">
        <v>52</v>
      </c>
      <c r="M2993">
        <v>30656.615399999999</v>
      </c>
      <c r="N2993">
        <v>219</v>
      </c>
      <c r="O2993" t="s">
        <v>43</v>
      </c>
      <c r="P2993" t="s">
        <v>43</v>
      </c>
      <c r="Q2993" s="2">
        <v>44881</v>
      </c>
      <c r="R2993" t="s">
        <v>23</v>
      </c>
      <c r="S2993" t="s">
        <v>24</v>
      </c>
      <c r="T2993">
        <f>_xlfn.DAYS(Raw_data_US_healthcare[[#This Row],[Discharge Date]],Raw_data_US_healthcare[[#This Row],[Date of Admission]])</f>
        <v>7</v>
      </c>
    </row>
    <row r="2994" spans="1:20" x14ac:dyDescent="0.3">
      <c r="A2994" t="s">
        <v>26512</v>
      </c>
      <c r="B2994" t="s">
        <v>3259</v>
      </c>
      <c r="C2994">
        <v>33</v>
      </c>
      <c r="D2994" t="str">
        <f>IF(Raw_data_US_healthcare[[#This Row],[Age]]&lt;35,"Young",IF(Raw_data_US_healthcare[[#This Row],[Age]]&lt;60,"Middle","Senior"))</f>
        <v>Young</v>
      </c>
      <c r="E2994" t="s">
        <v>26</v>
      </c>
      <c r="F2994" t="s">
        <v>62</v>
      </c>
      <c r="G2994" t="s">
        <v>62</v>
      </c>
      <c r="H2994" t="s">
        <v>69</v>
      </c>
      <c r="I2994" s="2">
        <v>43989</v>
      </c>
      <c r="J2994" t="s">
        <v>8570</v>
      </c>
      <c r="K2994" t="s">
        <v>8432</v>
      </c>
      <c r="L2994" t="s">
        <v>60</v>
      </c>
      <c r="M2994">
        <v>58263.107000000004</v>
      </c>
      <c r="N2994">
        <v>308</v>
      </c>
      <c r="O2994" t="s">
        <v>22</v>
      </c>
      <c r="P2994" t="s">
        <v>22</v>
      </c>
      <c r="Q2994" s="2">
        <v>44006</v>
      </c>
      <c r="R2994" t="s">
        <v>32</v>
      </c>
      <c r="S2994" t="s">
        <v>33</v>
      </c>
      <c r="T2994">
        <f>_xlfn.DAYS(Raw_data_US_healthcare[[#This Row],[Discharge Date]],Raw_data_US_healthcare[[#This Row],[Date of Admission]])</f>
        <v>17</v>
      </c>
    </row>
    <row r="2995" spans="1:20" x14ac:dyDescent="0.3">
      <c r="A2995" t="s">
        <v>26512</v>
      </c>
      <c r="B2995" t="s">
        <v>8571</v>
      </c>
      <c r="C2995">
        <v>59</v>
      </c>
      <c r="D2995" t="str">
        <f>IF(Raw_data_US_healthcare[[#This Row],[Age]]&lt;35,"Young",IF(Raw_data_US_healthcare[[#This Row],[Age]]&lt;60,"Middle","Senior"))</f>
        <v>Middle</v>
      </c>
      <c r="E2995" t="s">
        <v>26</v>
      </c>
      <c r="F2995" t="s">
        <v>88</v>
      </c>
      <c r="G2995" t="s">
        <v>88</v>
      </c>
      <c r="H2995" t="s">
        <v>18</v>
      </c>
      <c r="I2995" s="2">
        <v>44227</v>
      </c>
      <c r="J2995" t="s">
        <v>8572</v>
      </c>
      <c r="K2995" t="s">
        <v>8573</v>
      </c>
      <c r="L2995" t="s">
        <v>56</v>
      </c>
      <c r="M2995">
        <v>25621.065900000001</v>
      </c>
      <c r="N2995">
        <v>324</v>
      </c>
      <c r="O2995" t="s">
        <v>43</v>
      </c>
      <c r="P2995" t="s">
        <v>43</v>
      </c>
      <c r="Q2995" s="2">
        <v>44249</v>
      </c>
      <c r="R2995" t="s">
        <v>48</v>
      </c>
      <c r="S2995" t="s">
        <v>33</v>
      </c>
      <c r="T2995">
        <f>_xlfn.DAYS(Raw_data_US_healthcare[[#This Row],[Discharge Date]],Raw_data_US_healthcare[[#This Row],[Date of Admission]])</f>
        <v>22</v>
      </c>
    </row>
    <row r="2996" spans="1:20" x14ac:dyDescent="0.3">
      <c r="A2996" t="s">
        <v>26512</v>
      </c>
      <c r="B2996" t="s">
        <v>8574</v>
      </c>
      <c r="C2996">
        <v>50</v>
      </c>
      <c r="D2996" t="str">
        <f>IF(Raw_data_US_healthcare[[#This Row],[Age]]&lt;35,"Young",IF(Raw_data_US_healthcare[[#This Row],[Age]]&lt;60,"Middle","Senior"))</f>
        <v>Middle</v>
      </c>
      <c r="E2996" t="s">
        <v>26</v>
      </c>
      <c r="F2996" t="s">
        <v>62</v>
      </c>
      <c r="G2996" t="s">
        <v>62</v>
      </c>
      <c r="H2996" t="s">
        <v>36</v>
      </c>
      <c r="I2996" s="2">
        <v>43559</v>
      </c>
      <c r="J2996" t="s">
        <v>8575</v>
      </c>
      <c r="K2996" t="s">
        <v>8576</v>
      </c>
      <c r="L2996" t="s">
        <v>60</v>
      </c>
      <c r="M2996">
        <v>18558.760200000001</v>
      </c>
      <c r="N2996">
        <v>416</v>
      </c>
      <c r="O2996" t="s">
        <v>22</v>
      </c>
      <c r="P2996" t="s">
        <v>22</v>
      </c>
      <c r="Q2996" s="2">
        <v>43573</v>
      </c>
      <c r="R2996" t="s">
        <v>44</v>
      </c>
      <c r="S2996" t="s">
        <v>33</v>
      </c>
      <c r="T2996">
        <f>_xlfn.DAYS(Raw_data_US_healthcare[[#This Row],[Discharge Date]],Raw_data_US_healthcare[[#This Row],[Date of Admission]])</f>
        <v>14</v>
      </c>
    </row>
    <row r="2997" spans="1:20" x14ac:dyDescent="0.3">
      <c r="A2997" t="s">
        <v>26512</v>
      </c>
      <c r="B2997" t="s">
        <v>8577</v>
      </c>
      <c r="C2997">
        <v>24</v>
      </c>
      <c r="D2997" t="str">
        <f>IF(Raw_data_US_healthcare[[#This Row],[Age]]&lt;35,"Young",IF(Raw_data_US_healthcare[[#This Row],[Age]]&lt;60,"Middle","Senior"))</f>
        <v>Young</v>
      </c>
      <c r="E2997" t="s">
        <v>26</v>
      </c>
      <c r="F2997" t="s">
        <v>17</v>
      </c>
      <c r="G2997" t="s">
        <v>17</v>
      </c>
      <c r="H2997" t="s">
        <v>28</v>
      </c>
      <c r="I2997" s="2">
        <v>44909</v>
      </c>
      <c r="J2997" t="s">
        <v>8578</v>
      </c>
      <c r="K2997" t="s">
        <v>8579</v>
      </c>
      <c r="L2997" t="s">
        <v>56</v>
      </c>
      <c r="M2997">
        <v>28499.890200000002</v>
      </c>
      <c r="N2997">
        <v>441</v>
      </c>
      <c r="O2997" t="s">
        <v>22</v>
      </c>
      <c r="P2997" t="s">
        <v>22</v>
      </c>
      <c r="Q2997" s="2">
        <v>44912</v>
      </c>
      <c r="R2997" t="s">
        <v>32</v>
      </c>
      <c r="S2997" t="s">
        <v>33</v>
      </c>
      <c r="T2997">
        <f>_xlfn.DAYS(Raw_data_US_healthcare[[#This Row],[Discharge Date]],Raw_data_US_healthcare[[#This Row],[Date of Admission]])</f>
        <v>3</v>
      </c>
    </row>
    <row r="2998" spans="1:20" x14ac:dyDescent="0.3">
      <c r="A2998" t="s">
        <v>26512</v>
      </c>
      <c r="B2998" t="s">
        <v>8580</v>
      </c>
      <c r="C2998">
        <v>46</v>
      </c>
      <c r="D2998" t="str">
        <f>IF(Raw_data_US_healthcare[[#This Row],[Age]]&lt;35,"Young",IF(Raw_data_US_healthcare[[#This Row],[Age]]&lt;60,"Middle","Senior"))</f>
        <v>Middle</v>
      </c>
      <c r="E2998" t="s">
        <v>26</v>
      </c>
      <c r="F2998" t="s">
        <v>62</v>
      </c>
      <c r="G2998" t="s">
        <v>62</v>
      </c>
      <c r="H2998" t="s">
        <v>26514</v>
      </c>
      <c r="I2998" s="2">
        <v>44802</v>
      </c>
      <c r="J2998" t="s">
        <v>8581</v>
      </c>
      <c r="K2998" t="s">
        <v>8582</v>
      </c>
      <c r="L2998" t="s">
        <v>56</v>
      </c>
      <c r="M2998">
        <v>18789.0203</v>
      </c>
      <c r="N2998">
        <v>157</v>
      </c>
      <c r="O2998" t="s">
        <v>39</v>
      </c>
      <c r="P2998" t="s">
        <v>39</v>
      </c>
      <c r="Q2998" s="2">
        <v>44809</v>
      </c>
      <c r="R2998" t="s">
        <v>44</v>
      </c>
      <c r="S2998" t="s">
        <v>45</v>
      </c>
      <c r="T2998">
        <f>_xlfn.DAYS(Raw_data_US_healthcare[[#This Row],[Discharge Date]],Raw_data_US_healthcare[[#This Row],[Date of Admission]])</f>
        <v>7</v>
      </c>
    </row>
    <row r="2999" spans="1:20" x14ac:dyDescent="0.3">
      <c r="A2999" t="s">
        <v>26512</v>
      </c>
      <c r="B2999" t="s">
        <v>8583</v>
      </c>
      <c r="C2999">
        <v>70</v>
      </c>
      <c r="D2999" t="str">
        <f>IF(Raw_data_US_healthcare[[#This Row],[Age]]&lt;35,"Young",IF(Raw_data_US_healthcare[[#This Row],[Age]]&lt;60,"Middle","Senior"))</f>
        <v>Senior</v>
      </c>
      <c r="E2999" t="s">
        <v>26</v>
      </c>
      <c r="F2999" t="s">
        <v>228</v>
      </c>
      <c r="G2999" t="s">
        <v>228</v>
      </c>
      <c r="H2999" t="s">
        <v>26514</v>
      </c>
      <c r="I2999" s="2">
        <v>44342</v>
      </c>
      <c r="J2999" t="s">
        <v>8584</v>
      </c>
      <c r="K2999" t="s">
        <v>8585</v>
      </c>
      <c r="L2999" t="s">
        <v>56</v>
      </c>
      <c r="M2999">
        <v>8786.9205999999995</v>
      </c>
      <c r="N2999">
        <v>168</v>
      </c>
      <c r="O2999" t="s">
        <v>39</v>
      </c>
      <c r="P2999" t="s">
        <v>39</v>
      </c>
      <c r="Q2999" s="2">
        <v>44347</v>
      </c>
      <c r="R2999" t="s">
        <v>32</v>
      </c>
      <c r="S2999" t="s">
        <v>24</v>
      </c>
      <c r="T2999">
        <f>_xlfn.DAYS(Raw_data_US_healthcare[[#This Row],[Discharge Date]],Raw_data_US_healthcare[[#This Row],[Date of Admission]])</f>
        <v>5</v>
      </c>
    </row>
    <row r="3000" spans="1:20" x14ac:dyDescent="0.3">
      <c r="A3000" t="s">
        <v>26512</v>
      </c>
      <c r="B3000" t="s">
        <v>8586</v>
      </c>
      <c r="C3000">
        <v>35</v>
      </c>
      <c r="D3000" t="str">
        <f>IF(Raw_data_US_healthcare[[#This Row],[Age]]&lt;35,"Young",IF(Raw_data_US_healthcare[[#This Row],[Age]]&lt;60,"Middle","Senior"))</f>
        <v>Middle</v>
      </c>
      <c r="E3000" t="s">
        <v>26</v>
      </c>
      <c r="F3000" t="s">
        <v>88</v>
      </c>
      <c r="G3000" t="s">
        <v>88</v>
      </c>
      <c r="H3000" t="s">
        <v>26514</v>
      </c>
      <c r="I3000" s="2">
        <v>45054</v>
      </c>
      <c r="J3000" t="s">
        <v>8587</v>
      </c>
      <c r="K3000" t="s">
        <v>8588</v>
      </c>
      <c r="L3000" t="s">
        <v>52</v>
      </c>
      <c r="M3000">
        <v>23493.741300000002</v>
      </c>
      <c r="N3000">
        <v>118</v>
      </c>
      <c r="O3000" t="s">
        <v>43</v>
      </c>
      <c r="P3000" t="s">
        <v>43</v>
      </c>
      <c r="Q3000" s="2">
        <v>45080</v>
      </c>
      <c r="R3000" t="s">
        <v>44</v>
      </c>
      <c r="S3000" t="s">
        <v>45</v>
      </c>
      <c r="T3000">
        <f>_xlfn.DAYS(Raw_data_US_healthcare[[#This Row],[Discharge Date]],Raw_data_US_healthcare[[#This Row],[Date of Admission]])</f>
        <v>26</v>
      </c>
    </row>
    <row r="3001" spans="1:20" x14ac:dyDescent="0.3">
      <c r="A3001" t="s">
        <v>26512</v>
      </c>
      <c r="B3001" t="s">
        <v>8589</v>
      </c>
      <c r="C3001">
        <v>78</v>
      </c>
      <c r="D3001" t="str">
        <f>IF(Raw_data_US_healthcare[[#This Row],[Age]]&lt;35,"Young",IF(Raw_data_US_healthcare[[#This Row],[Age]]&lt;60,"Middle","Senior"))</f>
        <v>Senior</v>
      </c>
      <c r="E3001" t="s">
        <v>26</v>
      </c>
      <c r="F3001" t="s">
        <v>27</v>
      </c>
      <c r="G3001" t="s">
        <v>27</v>
      </c>
      <c r="H3001" t="s">
        <v>26514</v>
      </c>
      <c r="I3001" s="2">
        <v>44328</v>
      </c>
      <c r="J3001" t="s">
        <v>8590</v>
      </c>
      <c r="K3001" t="s">
        <v>8591</v>
      </c>
      <c r="L3001" t="s">
        <v>52</v>
      </c>
      <c r="M3001">
        <v>35101.534200000002</v>
      </c>
      <c r="N3001">
        <v>381</v>
      </c>
      <c r="O3001" t="s">
        <v>43</v>
      </c>
      <c r="P3001" t="s">
        <v>43</v>
      </c>
      <c r="Q3001" s="2">
        <v>44342</v>
      </c>
      <c r="R3001" t="s">
        <v>44</v>
      </c>
      <c r="S3001" t="s">
        <v>45</v>
      </c>
      <c r="T3001">
        <f>_xlfn.DAYS(Raw_data_US_healthcare[[#This Row],[Discharge Date]],Raw_data_US_healthcare[[#This Row],[Date of Admission]])</f>
        <v>14</v>
      </c>
    </row>
    <row r="3002" spans="1:20" x14ac:dyDescent="0.3">
      <c r="A3002" t="s">
        <v>26511</v>
      </c>
      <c r="B3002" t="s">
        <v>8592</v>
      </c>
      <c r="C3002">
        <v>19</v>
      </c>
      <c r="D3002" t="str">
        <f>IF(Raw_data_US_healthcare[[#This Row],[Age]]&lt;35,"Young",IF(Raw_data_US_healthcare[[#This Row],[Age]]&lt;60,"Middle","Senior"))</f>
        <v>Young</v>
      </c>
      <c r="E3002" t="s">
        <v>16</v>
      </c>
      <c r="F3002" t="s">
        <v>35</v>
      </c>
      <c r="G3002" t="s">
        <v>35</v>
      </c>
      <c r="H3002" t="s">
        <v>28</v>
      </c>
      <c r="I3002" s="2">
        <v>43625</v>
      </c>
      <c r="J3002" t="s">
        <v>8593</v>
      </c>
      <c r="K3002" t="s">
        <v>6871</v>
      </c>
      <c r="L3002" t="s">
        <v>52</v>
      </c>
      <c r="M3002">
        <v>21742.7402</v>
      </c>
      <c r="N3002">
        <v>404</v>
      </c>
      <c r="O3002" t="s">
        <v>43</v>
      </c>
      <c r="P3002" t="s">
        <v>43</v>
      </c>
      <c r="Q3002" s="2">
        <v>43633</v>
      </c>
      <c r="R3002" t="s">
        <v>48</v>
      </c>
      <c r="S3002" t="s">
        <v>33</v>
      </c>
      <c r="T3002">
        <f>_xlfn.DAYS(Raw_data_US_healthcare[[#This Row],[Discharge Date]],Raw_data_US_healthcare[[#This Row],[Date of Admission]])</f>
        <v>8</v>
      </c>
    </row>
    <row r="3003" spans="1:20" x14ac:dyDescent="0.3">
      <c r="A3003" t="s">
        <v>26512</v>
      </c>
      <c r="B3003" t="s">
        <v>26545</v>
      </c>
      <c r="C3003">
        <v>38</v>
      </c>
      <c r="D3003" t="str">
        <f>IF(Raw_data_US_healthcare[[#This Row],[Age]]&lt;35,"Young",IF(Raw_data_US_healthcare[[#This Row],[Age]]&lt;60,"Middle","Senior"))</f>
        <v>Middle</v>
      </c>
      <c r="E3003" t="s">
        <v>26</v>
      </c>
      <c r="F3003" t="s">
        <v>35</v>
      </c>
      <c r="G3003" t="s">
        <v>35</v>
      </c>
      <c r="H3003" t="s">
        <v>26516</v>
      </c>
      <c r="I3003" s="2">
        <v>44021</v>
      </c>
      <c r="J3003" t="s">
        <v>8594</v>
      </c>
      <c r="K3003" t="s">
        <v>8595</v>
      </c>
      <c r="L3003" t="s">
        <v>56</v>
      </c>
      <c r="M3003">
        <v>29001.0095</v>
      </c>
      <c r="N3003">
        <v>168</v>
      </c>
      <c r="O3003" t="s">
        <v>22</v>
      </c>
      <c r="P3003" t="s">
        <v>22</v>
      </c>
      <c r="Q3003" s="2">
        <v>44026</v>
      </c>
      <c r="R3003" t="s">
        <v>48</v>
      </c>
      <c r="S3003" t="s">
        <v>33</v>
      </c>
      <c r="T3003">
        <f>_xlfn.DAYS(Raw_data_US_healthcare[[#This Row],[Discharge Date]],Raw_data_US_healthcare[[#This Row],[Date of Admission]])</f>
        <v>5</v>
      </c>
    </row>
    <row r="3004" spans="1:20" x14ac:dyDescent="0.3">
      <c r="A3004" t="s">
        <v>26512</v>
      </c>
      <c r="B3004" t="s">
        <v>8596</v>
      </c>
      <c r="C3004">
        <v>58</v>
      </c>
      <c r="D3004" t="str">
        <f>IF(Raw_data_US_healthcare[[#This Row],[Age]]&lt;35,"Young",IF(Raw_data_US_healthcare[[#This Row],[Age]]&lt;60,"Middle","Senior"))</f>
        <v>Middle</v>
      </c>
      <c r="E3004" t="s">
        <v>26</v>
      </c>
      <c r="F3004" t="s">
        <v>62</v>
      </c>
      <c r="G3004" t="s">
        <v>62</v>
      </c>
      <c r="H3004" t="s">
        <v>26514</v>
      </c>
      <c r="I3004" s="2">
        <v>45216</v>
      </c>
      <c r="J3004" t="s">
        <v>8597</v>
      </c>
      <c r="K3004" t="s">
        <v>8598</v>
      </c>
      <c r="L3004" t="s">
        <v>60</v>
      </c>
      <c r="M3004">
        <v>33550.101600000002</v>
      </c>
      <c r="N3004">
        <v>196</v>
      </c>
      <c r="O3004" t="s">
        <v>39</v>
      </c>
      <c r="P3004" t="s">
        <v>39</v>
      </c>
      <c r="Q3004" s="2">
        <v>45232</v>
      </c>
      <c r="R3004" t="s">
        <v>23</v>
      </c>
      <c r="S3004" t="s">
        <v>33</v>
      </c>
      <c r="T3004">
        <f>_xlfn.DAYS(Raw_data_US_healthcare[[#This Row],[Discharge Date]],Raw_data_US_healthcare[[#This Row],[Date of Admission]])</f>
        <v>16</v>
      </c>
    </row>
    <row r="3005" spans="1:20" x14ac:dyDescent="0.3">
      <c r="A3005" t="s">
        <v>26511</v>
      </c>
      <c r="B3005" t="s">
        <v>8599</v>
      </c>
      <c r="C3005">
        <v>18</v>
      </c>
      <c r="D3005" t="str">
        <f>IF(Raw_data_US_healthcare[[#This Row],[Age]]&lt;35,"Young",IF(Raw_data_US_healthcare[[#This Row],[Age]]&lt;60,"Middle","Senior"))</f>
        <v>Young</v>
      </c>
      <c r="E3005" t="s">
        <v>16</v>
      </c>
      <c r="F3005" t="s">
        <v>228</v>
      </c>
      <c r="G3005" t="s">
        <v>228</v>
      </c>
      <c r="H3005" t="s">
        <v>36</v>
      </c>
      <c r="I3005" s="2">
        <v>43915</v>
      </c>
      <c r="J3005" t="s">
        <v>8600</v>
      </c>
      <c r="K3005" t="s">
        <v>8601</v>
      </c>
      <c r="L3005" t="s">
        <v>52</v>
      </c>
      <c r="M3005">
        <v>24494.610199999999</v>
      </c>
      <c r="N3005">
        <v>376</v>
      </c>
      <c r="O3005" t="s">
        <v>22</v>
      </c>
      <c r="P3005" t="s">
        <v>22</v>
      </c>
      <c r="Q3005" s="2">
        <v>43938</v>
      </c>
      <c r="R3005" t="s">
        <v>32</v>
      </c>
      <c r="S3005" t="s">
        <v>24</v>
      </c>
      <c r="T3005">
        <f>_xlfn.DAYS(Raw_data_US_healthcare[[#This Row],[Discharge Date]],Raw_data_US_healthcare[[#This Row],[Date of Admission]])</f>
        <v>23</v>
      </c>
    </row>
    <row r="3006" spans="1:20" x14ac:dyDescent="0.3">
      <c r="A3006" t="s">
        <v>26511</v>
      </c>
      <c r="B3006" t="s">
        <v>8602</v>
      </c>
      <c r="C3006">
        <v>33</v>
      </c>
      <c r="D3006" t="str">
        <f>IF(Raw_data_US_healthcare[[#This Row],[Age]]&lt;35,"Young",IF(Raw_data_US_healthcare[[#This Row],[Age]]&lt;60,"Middle","Senior"))</f>
        <v>Young</v>
      </c>
      <c r="E3006" t="s">
        <v>16</v>
      </c>
      <c r="F3006" t="s">
        <v>27</v>
      </c>
      <c r="G3006" t="s">
        <v>27</v>
      </c>
      <c r="H3006" t="s">
        <v>18</v>
      </c>
      <c r="I3006" s="2">
        <v>44001</v>
      </c>
      <c r="J3006" t="s">
        <v>8603</v>
      </c>
      <c r="K3006" t="s">
        <v>8604</v>
      </c>
      <c r="L3006" t="s">
        <v>52</v>
      </c>
      <c r="M3006">
        <v>22848.5779</v>
      </c>
      <c r="N3006">
        <v>294</v>
      </c>
      <c r="O3006" t="s">
        <v>43</v>
      </c>
      <c r="P3006" t="s">
        <v>43</v>
      </c>
      <c r="Q3006" s="2">
        <v>44024</v>
      </c>
      <c r="R3006" t="s">
        <v>32</v>
      </c>
      <c r="S3006" t="s">
        <v>33</v>
      </c>
      <c r="T3006">
        <f>_xlfn.DAYS(Raw_data_US_healthcare[[#This Row],[Discharge Date]],Raw_data_US_healthcare[[#This Row],[Date of Admission]])</f>
        <v>23</v>
      </c>
    </row>
    <row r="3007" spans="1:20" x14ac:dyDescent="0.3">
      <c r="A3007" t="s">
        <v>26511</v>
      </c>
      <c r="B3007" t="s">
        <v>8605</v>
      </c>
      <c r="C3007">
        <v>82</v>
      </c>
      <c r="D3007" t="str">
        <f>IF(Raw_data_US_healthcare[[#This Row],[Age]]&lt;35,"Young",IF(Raw_data_US_healthcare[[#This Row],[Age]]&lt;60,"Middle","Senior"))</f>
        <v>Senior</v>
      </c>
      <c r="E3007" t="s">
        <v>16</v>
      </c>
      <c r="F3007" t="s">
        <v>27</v>
      </c>
      <c r="G3007" t="s">
        <v>27</v>
      </c>
      <c r="H3007" t="s">
        <v>18</v>
      </c>
      <c r="I3007" s="2">
        <v>43879</v>
      </c>
      <c r="J3007" t="s">
        <v>8606</v>
      </c>
      <c r="K3007" t="s">
        <v>8607</v>
      </c>
      <c r="L3007" t="s">
        <v>21</v>
      </c>
      <c r="M3007">
        <v>43251.245799999997</v>
      </c>
      <c r="N3007">
        <v>474</v>
      </c>
      <c r="O3007" t="s">
        <v>39</v>
      </c>
      <c r="P3007" t="s">
        <v>39</v>
      </c>
      <c r="Q3007" s="2">
        <v>43897</v>
      </c>
      <c r="R3007" t="s">
        <v>32</v>
      </c>
      <c r="S3007" t="s">
        <v>45</v>
      </c>
      <c r="T3007">
        <f>_xlfn.DAYS(Raw_data_US_healthcare[[#This Row],[Discharge Date]],Raw_data_US_healthcare[[#This Row],[Date of Admission]])</f>
        <v>18</v>
      </c>
    </row>
    <row r="3008" spans="1:20" x14ac:dyDescent="0.3">
      <c r="A3008" t="s">
        <v>26512</v>
      </c>
      <c r="B3008" t="s">
        <v>8608</v>
      </c>
      <c r="C3008">
        <v>44</v>
      </c>
      <c r="D3008" t="str">
        <f>IF(Raw_data_US_healthcare[[#This Row],[Age]]&lt;35,"Young",IF(Raw_data_US_healthcare[[#This Row],[Age]]&lt;60,"Middle","Senior"))</f>
        <v>Middle</v>
      </c>
      <c r="E3008" t="s">
        <v>26</v>
      </c>
      <c r="F3008" t="s">
        <v>49</v>
      </c>
      <c r="G3008" t="s">
        <v>49</v>
      </c>
      <c r="H3008" t="s">
        <v>26514</v>
      </c>
      <c r="I3008" s="2">
        <v>45158</v>
      </c>
      <c r="J3008" t="s">
        <v>8609</v>
      </c>
      <c r="K3008" t="s">
        <v>8610</v>
      </c>
      <c r="L3008" t="s">
        <v>52</v>
      </c>
      <c r="M3008">
        <v>27640.350699999999</v>
      </c>
      <c r="N3008">
        <v>469</v>
      </c>
      <c r="O3008" t="s">
        <v>43</v>
      </c>
      <c r="P3008" t="s">
        <v>43</v>
      </c>
      <c r="Q3008" s="2">
        <v>45167</v>
      </c>
      <c r="R3008" t="s">
        <v>32</v>
      </c>
      <c r="S3008" t="s">
        <v>24</v>
      </c>
      <c r="T3008">
        <f>_xlfn.DAYS(Raw_data_US_healthcare[[#This Row],[Discharge Date]],Raw_data_US_healthcare[[#This Row],[Date of Admission]])</f>
        <v>9</v>
      </c>
    </row>
    <row r="3009" spans="1:20" x14ac:dyDescent="0.3">
      <c r="A3009" t="s">
        <v>26512</v>
      </c>
      <c r="B3009" t="s">
        <v>8611</v>
      </c>
      <c r="C3009">
        <v>73</v>
      </c>
      <c r="D3009" t="str">
        <f>IF(Raw_data_US_healthcare[[#This Row],[Age]]&lt;35,"Young",IF(Raw_data_US_healthcare[[#This Row],[Age]]&lt;60,"Middle","Senior"))</f>
        <v>Senior</v>
      </c>
      <c r="E3009" t="s">
        <v>26</v>
      </c>
      <c r="F3009" t="s">
        <v>49</v>
      </c>
      <c r="G3009" t="s">
        <v>49</v>
      </c>
      <c r="H3009" t="s">
        <v>28</v>
      </c>
      <c r="I3009" s="2">
        <v>44825</v>
      </c>
      <c r="J3009" t="s">
        <v>8612</v>
      </c>
      <c r="K3009" t="s">
        <v>8613</v>
      </c>
      <c r="L3009" t="s">
        <v>56</v>
      </c>
      <c r="M3009">
        <v>3897.3753999999999</v>
      </c>
      <c r="N3009">
        <v>473</v>
      </c>
      <c r="O3009" t="s">
        <v>22</v>
      </c>
      <c r="P3009" t="s">
        <v>22</v>
      </c>
      <c r="Q3009" s="2">
        <v>44826</v>
      </c>
      <c r="R3009" t="s">
        <v>83</v>
      </c>
      <c r="S3009" t="s">
        <v>45</v>
      </c>
      <c r="T3009">
        <f>_xlfn.DAYS(Raw_data_US_healthcare[[#This Row],[Discharge Date]],Raw_data_US_healthcare[[#This Row],[Date of Admission]])</f>
        <v>1</v>
      </c>
    </row>
    <row r="3010" spans="1:20" x14ac:dyDescent="0.3">
      <c r="A3010" t="s">
        <v>26511</v>
      </c>
      <c r="B3010" t="s">
        <v>8614</v>
      </c>
      <c r="C3010">
        <v>80</v>
      </c>
      <c r="D3010" t="str">
        <f>IF(Raw_data_US_healthcare[[#This Row],[Age]]&lt;35,"Young",IF(Raw_data_US_healthcare[[#This Row],[Age]]&lt;60,"Middle","Senior"))</f>
        <v>Senior</v>
      </c>
      <c r="E3010" t="s">
        <v>16</v>
      </c>
      <c r="F3010" t="s">
        <v>88</v>
      </c>
      <c r="G3010" t="s">
        <v>88</v>
      </c>
      <c r="H3010" t="s">
        <v>36</v>
      </c>
      <c r="I3010" s="2">
        <v>43967</v>
      </c>
      <c r="J3010" t="s">
        <v>8615</v>
      </c>
      <c r="K3010" t="s">
        <v>8616</v>
      </c>
      <c r="L3010" t="s">
        <v>52</v>
      </c>
      <c r="M3010">
        <v>14604.904</v>
      </c>
      <c r="N3010">
        <v>396</v>
      </c>
      <c r="O3010" t="s">
        <v>22</v>
      </c>
      <c r="P3010" t="s">
        <v>22</v>
      </c>
      <c r="Q3010" s="2">
        <v>43974</v>
      </c>
      <c r="R3010" t="s">
        <v>44</v>
      </c>
      <c r="S3010" t="s">
        <v>24</v>
      </c>
      <c r="T3010">
        <f>_xlfn.DAYS(Raw_data_US_healthcare[[#This Row],[Discharge Date]],Raw_data_US_healthcare[[#This Row],[Date of Admission]])</f>
        <v>7</v>
      </c>
    </row>
    <row r="3011" spans="1:20" x14ac:dyDescent="0.3">
      <c r="A3011" t="s">
        <v>26512</v>
      </c>
      <c r="B3011" t="s">
        <v>8617</v>
      </c>
      <c r="C3011">
        <v>25</v>
      </c>
      <c r="D3011" t="str">
        <f>IF(Raw_data_US_healthcare[[#This Row],[Age]]&lt;35,"Young",IF(Raw_data_US_healthcare[[#This Row],[Age]]&lt;60,"Middle","Senior"))</f>
        <v>Young</v>
      </c>
      <c r="E3011" t="s">
        <v>26</v>
      </c>
      <c r="F3011" t="s">
        <v>228</v>
      </c>
      <c r="G3011" t="s">
        <v>228</v>
      </c>
      <c r="H3011" t="s">
        <v>28</v>
      </c>
      <c r="I3011" s="2">
        <v>44046</v>
      </c>
      <c r="J3011" t="s">
        <v>8618</v>
      </c>
      <c r="K3011" t="s">
        <v>8619</v>
      </c>
      <c r="L3011" t="s">
        <v>56</v>
      </c>
      <c r="M3011">
        <v>2351.2905000000001</v>
      </c>
      <c r="N3011">
        <v>229</v>
      </c>
      <c r="O3011" t="s">
        <v>22</v>
      </c>
      <c r="P3011" t="s">
        <v>22</v>
      </c>
      <c r="Q3011" s="2">
        <v>44067</v>
      </c>
      <c r="R3011" t="s">
        <v>83</v>
      </c>
      <c r="S3011" t="s">
        <v>45</v>
      </c>
      <c r="T3011">
        <f>_xlfn.DAYS(Raw_data_US_healthcare[[#This Row],[Discharge Date]],Raw_data_US_healthcare[[#This Row],[Date of Admission]])</f>
        <v>21</v>
      </c>
    </row>
    <row r="3012" spans="1:20" x14ac:dyDescent="0.3">
      <c r="A3012" t="s">
        <v>26511</v>
      </c>
      <c r="B3012" t="s">
        <v>8620</v>
      </c>
      <c r="C3012">
        <v>83</v>
      </c>
      <c r="D3012" t="str">
        <f>IF(Raw_data_US_healthcare[[#This Row],[Age]]&lt;35,"Young",IF(Raw_data_US_healthcare[[#This Row],[Age]]&lt;60,"Middle","Senior"))</f>
        <v>Senior</v>
      </c>
      <c r="E3012" t="s">
        <v>16</v>
      </c>
      <c r="F3012" t="s">
        <v>88</v>
      </c>
      <c r="G3012" t="s">
        <v>88</v>
      </c>
      <c r="H3012" t="s">
        <v>18</v>
      </c>
      <c r="I3012" s="2">
        <v>44783</v>
      </c>
      <c r="J3012" t="s">
        <v>8621</v>
      </c>
      <c r="K3012" t="s">
        <v>8622</v>
      </c>
      <c r="L3012" t="s">
        <v>56</v>
      </c>
      <c r="M3012">
        <v>53815.216500000002</v>
      </c>
      <c r="N3012">
        <v>415</v>
      </c>
      <c r="O3012" t="s">
        <v>43</v>
      </c>
      <c r="P3012" t="s">
        <v>43</v>
      </c>
      <c r="Q3012" s="2">
        <v>44811</v>
      </c>
      <c r="R3012" t="s">
        <v>23</v>
      </c>
      <c r="S3012" t="s">
        <v>33</v>
      </c>
      <c r="T3012">
        <f>_xlfn.DAYS(Raw_data_US_healthcare[[#This Row],[Discharge Date]],Raw_data_US_healthcare[[#This Row],[Date of Admission]])</f>
        <v>28</v>
      </c>
    </row>
    <row r="3013" spans="1:20" x14ac:dyDescent="0.3">
      <c r="A3013" t="s">
        <v>26512</v>
      </c>
      <c r="B3013" t="s">
        <v>4437</v>
      </c>
      <c r="C3013">
        <v>49</v>
      </c>
      <c r="D3013" t="str">
        <f>IF(Raw_data_US_healthcare[[#This Row],[Age]]&lt;35,"Young",IF(Raw_data_US_healthcare[[#This Row],[Age]]&lt;60,"Middle","Senior"))</f>
        <v>Middle</v>
      </c>
      <c r="E3013" t="s">
        <v>26</v>
      </c>
      <c r="F3013" t="s">
        <v>17</v>
      </c>
      <c r="G3013" t="s">
        <v>17</v>
      </c>
      <c r="H3013" t="s">
        <v>36</v>
      </c>
      <c r="I3013" s="2">
        <v>44609</v>
      </c>
      <c r="J3013" t="s">
        <v>8623</v>
      </c>
      <c r="K3013" t="s">
        <v>8624</v>
      </c>
      <c r="L3013" t="s">
        <v>60</v>
      </c>
      <c r="M3013">
        <v>7604.2482</v>
      </c>
      <c r="N3013">
        <v>265</v>
      </c>
      <c r="O3013" t="s">
        <v>22</v>
      </c>
      <c r="P3013" t="s">
        <v>22</v>
      </c>
      <c r="Q3013" s="2">
        <v>44619</v>
      </c>
      <c r="R3013" t="s">
        <v>48</v>
      </c>
      <c r="S3013" t="s">
        <v>33</v>
      </c>
      <c r="T3013">
        <f>_xlfn.DAYS(Raw_data_US_healthcare[[#This Row],[Discharge Date]],Raw_data_US_healthcare[[#This Row],[Date of Admission]])</f>
        <v>10</v>
      </c>
    </row>
    <row r="3014" spans="1:20" x14ac:dyDescent="0.3">
      <c r="A3014" t="s">
        <v>26512</v>
      </c>
      <c r="B3014" t="s">
        <v>4036</v>
      </c>
      <c r="C3014">
        <v>80</v>
      </c>
      <c r="D3014" t="str">
        <f>IF(Raw_data_US_healthcare[[#This Row],[Age]]&lt;35,"Young",IF(Raw_data_US_healthcare[[#This Row],[Age]]&lt;60,"Middle","Senior"))</f>
        <v>Senior</v>
      </c>
      <c r="E3014" t="s">
        <v>26</v>
      </c>
      <c r="F3014" t="s">
        <v>17</v>
      </c>
      <c r="G3014" t="s">
        <v>17</v>
      </c>
      <c r="H3014" t="s">
        <v>36</v>
      </c>
      <c r="I3014" s="2">
        <v>43685</v>
      </c>
      <c r="J3014" t="s">
        <v>8625</v>
      </c>
      <c r="K3014" t="s">
        <v>947</v>
      </c>
      <c r="L3014" t="s">
        <v>56</v>
      </c>
      <c r="M3014">
        <v>23053.030200000001</v>
      </c>
      <c r="N3014">
        <v>420</v>
      </c>
      <c r="O3014" t="s">
        <v>39</v>
      </c>
      <c r="P3014" t="s">
        <v>39</v>
      </c>
      <c r="Q3014" s="2">
        <v>43686</v>
      </c>
      <c r="R3014" t="s">
        <v>32</v>
      </c>
      <c r="S3014" t="s">
        <v>33</v>
      </c>
      <c r="T3014">
        <f>_xlfn.DAYS(Raw_data_US_healthcare[[#This Row],[Discharge Date]],Raw_data_US_healthcare[[#This Row],[Date of Admission]])</f>
        <v>1</v>
      </c>
    </row>
    <row r="3015" spans="1:20" x14ac:dyDescent="0.3">
      <c r="A3015" t="s">
        <v>26511</v>
      </c>
      <c r="B3015" t="s">
        <v>7105</v>
      </c>
      <c r="C3015">
        <v>41</v>
      </c>
      <c r="D3015" t="str">
        <f>IF(Raw_data_US_healthcare[[#This Row],[Age]]&lt;35,"Young",IF(Raw_data_US_healthcare[[#This Row],[Age]]&lt;60,"Middle","Senior"))</f>
        <v>Middle</v>
      </c>
      <c r="E3015" t="s">
        <v>16</v>
      </c>
      <c r="F3015" t="s">
        <v>17</v>
      </c>
      <c r="G3015" t="s">
        <v>17</v>
      </c>
      <c r="H3015" t="s">
        <v>28</v>
      </c>
      <c r="I3015" s="2">
        <v>44652</v>
      </c>
      <c r="J3015" t="s">
        <v>507</v>
      </c>
      <c r="K3015" t="s">
        <v>8626</v>
      </c>
      <c r="L3015" t="s">
        <v>56</v>
      </c>
      <c r="M3015">
        <v>35862.007100000003</v>
      </c>
      <c r="N3015">
        <v>406</v>
      </c>
      <c r="O3015" t="s">
        <v>43</v>
      </c>
      <c r="P3015" t="s">
        <v>43</v>
      </c>
      <c r="Q3015" s="2">
        <v>44679</v>
      </c>
      <c r="R3015" t="s">
        <v>44</v>
      </c>
      <c r="S3015" t="s">
        <v>24</v>
      </c>
      <c r="T3015">
        <f>_xlfn.DAYS(Raw_data_US_healthcare[[#This Row],[Discharge Date]],Raw_data_US_healthcare[[#This Row],[Date of Admission]])</f>
        <v>27</v>
      </c>
    </row>
    <row r="3016" spans="1:20" x14ac:dyDescent="0.3">
      <c r="A3016" t="s">
        <v>26511</v>
      </c>
      <c r="B3016" t="s">
        <v>8627</v>
      </c>
      <c r="C3016">
        <v>42</v>
      </c>
      <c r="D3016" t="str">
        <f>IF(Raw_data_US_healthcare[[#This Row],[Age]]&lt;35,"Young",IF(Raw_data_US_healthcare[[#This Row],[Age]]&lt;60,"Middle","Senior"))</f>
        <v>Middle</v>
      </c>
      <c r="E3016" t="s">
        <v>16</v>
      </c>
      <c r="F3016" t="s">
        <v>49</v>
      </c>
      <c r="G3016" t="s">
        <v>49</v>
      </c>
      <c r="H3016" t="s">
        <v>36</v>
      </c>
      <c r="I3016" s="2">
        <v>43678</v>
      </c>
      <c r="J3016" t="s">
        <v>8628</v>
      </c>
      <c r="K3016" t="s">
        <v>8629</v>
      </c>
      <c r="L3016" t="s">
        <v>60</v>
      </c>
      <c r="M3016">
        <v>4050.7730000000001</v>
      </c>
      <c r="N3016">
        <v>368</v>
      </c>
      <c r="O3016" t="s">
        <v>22</v>
      </c>
      <c r="P3016" t="s">
        <v>22</v>
      </c>
      <c r="Q3016" s="2">
        <v>43684</v>
      </c>
      <c r="R3016" t="s">
        <v>23</v>
      </c>
      <c r="S3016" t="s">
        <v>24</v>
      </c>
      <c r="T3016">
        <f>_xlfn.DAYS(Raw_data_US_healthcare[[#This Row],[Discharge Date]],Raw_data_US_healthcare[[#This Row],[Date of Admission]])</f>
        <v>6</v>
      </c>
    </row>
    <row r="3017" spans="1:20" x14ac:dyDescent="0.3">
      <c r="A3017" t="s">
        <v>26512</v>
      </c>
      <c r="B3017" t="s">
        <v>8630</v>
      </c>
      <c r="C3017">
        <v>19</v>
      </c>
      <c r="D3017" t="str">
        <f>IF(Raw_data_US_healthcare[[#This Row],[Age]]&lt;35,"Young",IF(Raw_data_US_healthcare[[#This Row],[Age]]&lt;60,"Middle","Senior"))</f>
        <v>Young</v>
      </c>
      <c r="E3017" t="s">
        <v>26</v>
      </c>
      <c r="F3017" t="s">
        <v>62</v>
      </c>
      <c r="G3017" t="s">
        <v>62</v>
      </c>
      <c r="H3017" t="s">
        <v>28</v>
      </c>
      <c r="I3017" s="2">
        <v>44368</v>
      </c>
      <c r="J3017" t="s">
        <v>8631</v>
      </c>
      <c r="K3017" t="s">
        <v>8632</v>
      </c>
      <c r="L3017" t="s">
        <v>60</v>
      </c>
      <c r="M3017">
        <v>41327.751499999998</v>
      </c>
      <c r="N3017">
        <v>312</v>
      </c>
      <c r="O3017" t="s">
        <v>22</v>
      </c>
      <c r="P3017" t="s">
        <v>22</v>
      </c>
      <c r="Q3017" s="2">
        <v>44376</v>
      </c>
      <c r="R3017" t="s">
        <v>32</v>
      </c>
      <c r="S3017" t="s">
        <v>33</v>
      </c>
      <c r="T3017">
        <f>_xlfn.DAYS(Raw_data_US_healthcare[[#This Row],[Discharge Date]],Raw_data_US_healthcare[[#This Row],[Date of Admission]])</f>
        <v>8</v>
      </c>
    </row>
    <row r="3018" spans="1:20" x14ac:dyDescent="0.3">
      <c r="A3018" t="s">
        <v>26511</v>
      </c>
      <c r="B3018" t="s">
        <v>8633</v>
      </c>
      <c r="C3018">
        <v>72</v>
      </c>
      <c r="D3018" t="str">
        <f>IF(Raw_data_US_healthcare[[#This Row],[Age]]&lt;35,"Young",IF(Raw_data_US_healthcare[[#This Row],[Age]]&lt;60,"Middle","Senior"))</f>
        <v>Senior</v>
      </c>
      <c r="E3018" t="s">
        <v>16</v>
      </c>
      <c r="F3018" t="s">
        <v>228</v>
      </c>
      <c r="G3018" t="s">
        <v>228</v>
      </c>
      <c r="H3018" t="s">
        <v>69</v>
      </c>
      <c r="I3018" s="2">
        <v>43903</v>
      </c>
      <c r="J3018" t="s">
        <v>8634</v>
      </c>
      <c r="K3018" t="s">
        <v>8635</v>
      </c>
      <c r="L3018" t="s">
        <v>56</v>
      </c>
      <c r="M3018">
        <v>22359.521799999999</v>
      </c>
      <c r="N3018">
        <v>358</v>
      </c>
      <c r="O3018" t="s">
        <v>39</v>
      </c>
      <c r="P3018" t="s">
        <v>39</v>
      </c>
      <c r="Q3018" s="2">
        <v>43928</v>
      </c>
      <c r="R3018" t="s">
        <v>23</v>
      </c>
      <c r="S3018" t="s">
        <v>33</v>
      </c>
      <c r="T3018">
        <f>_xlfn.DAYS(Raw_data_US_healthcare[[#This Row],[Discharge Date]],Raw_data_US_healthcare[[#This Row],[Date of Admission]])</f>
        <v>25</v>
      </c>
    </row>
    <row r="3019" spans="1:20" x14ac:dyDescent="0.3">
      <c r="A3019" t="s">
        <v>26512</v>
      </c>
      <c r="B3019" t="s">
        <v>8636</v>
      </c>
      <c r="C3019">
        <v>42</v>
      </c>
      <c r="D3019" t="str">
        <f>IF(Raw_data_US_healthcare[[#This Row],[Age]]&lt;35,"Young",IF(Raw_data_US_healthcare[[#This Row],[Age]]&lt;60,"Middle","Senior"))</f>
        <v>Middle</v>
      </c>
      <c r="E3019" t="s">
        <v>26</v>
      </c>
      <c r="F3019" t="s">
        <v>35</v>
      </c>
      <c r="G3019" t="s">
        <v>35</v>
      </c>
      <c r="H3019" t="s">
        <v>69</v>
      </c>
      <c r="I3019" s="2">
        <v>44765</v>
      </c>
      <c r="J3019" t="s">
        <v>8637</v>
      </c>
      <c r="K3019" t="s">
        <v>8638</v>
      </c>
      <c r="L3019" t="s">
        <v>56</v>
      </c>
      <c r="M3019">
        <v>36247.270499999999</v>
      </c>
      <c r="N3019">
        <v>114</v>
      </c>
      <c r="O3019" t="s">
        <v>22</v>
      </c>
      <c r="P3019" t="s">
        <v>22</v>
      </c>
      <c r="Q3019" s="2">
        <v>44782</v>
      </c>
      <c r="R3019" t="s">
        <v>32</v>
      </c>
      <c r="S3019" t="s">
        <v>24</v>
      </c>
      <c r="T3019">
        <f>_xlfn.DAYS(Raw_data_US_healthcare[[#This Row],[Discharge Date]],Raw_data_US_healthcare[[#This Row],[Date of Admission]])</f>
        <v>17</v>
      </c>
    </row>
    <row r="3020" spans="1:20" x14ac:dyDescent="0.3">
      <c r="A3020" t="s">
        <v>26511</v>
      </c>
      <c r="B3020" t="s">
        <v>8639</v>
      </c>
      <c r="C3020">
        <v>20</v>
      </c>
      <c r="D3020" t="str">
        <f>IF(Raw_data_US_healthcare[[#This Row],[Age]]&lt;35,"Young",IF(Raw_data_US_healthcare[[#This Row],[Age]]&lt;60,"Middle","Senior"))</f>
        <v>Young</v>
      </c>
      <c r="E3020" t="s">
        <v>16</v>
      </c>
      <c r="F3020" t="s">
        <v>88</v>
      </c>
      <c r="G3020" t="s">
        <v>88</v>
      </c>
      <c r="H3020" t="s">
        <v>18</v>
      </c>
      <c r="I3020" s="2">
        <v>45120</v>
      </c>
      <c r="J3020" t="s">
        <v>8640</v>
      </c>
      <c r="K3020" t="s">
        <v>2194</v>
      </c>
      <c r="L3020" t="s">
        <v>52</v>
      </c>
      <c r="M3020">
        <v>52648.361100000002</v>
      </c>
      <c r="N3020">
        <v>427</v>
      </c>
      <c r="O3020" t="s">
        <v>43</v>
      </c>
      <c r="P3020" t="s">
        <v>43</v>
      </c>
      <c r="Q3020" s="2">
        <v>45135</v>
      </c>
      <c r="R3020" t="s">
        <v>32</v>
      </c>
      <c r="S3020" t="s">
        <v>45</v>
      </c>
      <c r="T3020">
        <f>_xlfn.DAYS(Raw_data_US_healthcare[[#This Row],[Discharge Date]],Raw_data_US_healthcare[[#This Row],[Date of Admission]])</f>
        <v>15</v>
      </c>
    </row>
    <row r="3021" spans="1:20" x14ac:dyDescent="0.3">
      <c r="A3021" t="s">
        <v>26511</v>
      </c>
      <c r="B3021" t="s">
        <v>8641</v>
      </c>
      <c r="C3021">
        <v>82</v>
      </c>
      <c r="D3021" t="str">
        <f>IF(Raw_data_US_healthcare[[#This Row],[Age]]&lt;35,"Young",IF(Raw_data_US_healthcare[[#This Row],[Age]]&lt;60,"Middle","Senior"))</f>
        <v>Senior</v>
      </c>
      <c r="E3021" t="s">
        <v>16</v>
      </c>
      <c r="F3021" t="s">
        <v>228</v>
      </c>
      <c r="G3021" t="s">
        <v>228</v>
      </c>
      <c r="H3021" t="s">
        <v>69</v>
      </c>
      <c r="I3021" s="2">
        <v>44944</v>
      </c>
      <c r="J3021" t="s">
        <v>8642</v>
      </c>
      <c r="K3021" t="s">
        <v>3666</v>
      </c>
      <c r="L3021" t="s">
        <v>31</v>
      </c>
      <c r="M3021">
        <v>70686.402799999996</v>
      </c>
      <c r="N3021">
        <v>198</v>
      </c>
      <c r="O3021" t="s">
        <v>39</v>
      </c>
      <c r="P3021" t="s">
        <v>39</v>
      </c>
      <c r="Q3021" s="2">
        <v>44948</v>
      </c>
      <c r="R3021" t="s">
        <v>23</v>
      </c>
      <c r="S3021" t="s">
        <v>33</v>
      </c>
      <c r="T3021">
        <f>_xlfn.DAYS(Raw_data_US_healthcare[[#This Row],[Discharge Date]],Raw_data_US_healthcare[[#This Row],[Date of Admission]])</f>
        <v>4</v>
      </c>
    </row>
    <row r="3022" spans="1:20" x14ac:dyDescent="0.3">
      <c r="A3022" t="s">
        <v>26511</v>
      </c>
      <c r="B3022" t="s">
        <v>8643</v>
      </c>
      <c r="C3022">
        <v>77</v>
      </c>
      <c r="D3022" t="str">
        <f>IF(Raw_data_US_healthcare[[#This Row],[Age]]&lt;35,"Young",IF(Raw_data_US_healthcare[[#This Row],[Age]]&lt;60,"Middle","Senior"))</f>
        <v>Senior</v>
      </c>
      <c r="E3022" t="s">
        <v>16</v>
      </c>
      <c r="F3022" t="s">
        <v>49</v>
      </c>
      <c r="G3022" t="s">
        <v>49</v>
      </c>
      <c r="H3022" t="s">
        <v>26516</v>
      </c>
      <c r="I3022" s="2">
        <v>44007</v>
      </c>
      <c r="J3022" t="s">
        <v>8644</v>
      </c>
      <c r="K3022" t="s">
        <v>8645</v>
      </c>
      <c r="L3022" t="s">
        <v>60</v>
      </c>
      <c r="M3022">
        <v>16886.876899999999</v>
      </c>
      <c r="N3022">
        <v>176</v>
      </c>
      <c r="O3022" t="s">
        <v>39</v>
      </c>
      <c r="P3022" t="s">
        <v>39</v>
      </c>
      <c r="Q3022" s="2">
        <v>44033</v>
      </c>
      <c r="R3022" t="s">
        <v>83</v>
      </c>
      <c r="S3022" t="s">
        <v>45</v>
      </c>
      <c r="T3022">
        <f>_xlfn.DAYS(Raw_data_US_healthcare[[#This Row],[Discharge Date]],Raw_data_US_healthcare[[#This Row],[Date of Admission]])</f>
        <v>26</v>
      </c>
    </row>
    <row r="3023" spans="1:20" x14ac:dyDescent="0.3">
      <c r="A3023" t="s">
        <v>26511</v>
      </c>
      <c r="B3023" t="s">
        <v>8646</v>
      </c>
      <c r="C3023">
        <v>72</v>
      </c>
      <c r="D3023" t="str">
        <f>IF(Raw_data_US_healthcare[[#This Row],[Age]]&lt;35,"Young",IF(Raw_data_US_healthcare[[#This Row],[Age]]&lt;60,"Middle","Senior"))</f>
        <v>Senior</v>
      </c>
      <c r="E3023" t="s">
        <v>16</v>
      </c>
      <c r="F3023" t="s">
        <v>113</v>
      </c>
      <c r="G3023" t="s">
        <v>113</v>
      </c>
      <c r="H3023" t="s">
        <v>26514</v>
      </c>
      <c r="I3023" s="2">
        <v>43837</v>
      </c>
      <c r="J3023" t="s">
        <v>8647</v>
      </c>
      <c r="K3023" t="s">
        <v>8648</v>
      </c>
      <c r="L3023" t="s">
        <v>21</v>
      </c>
      <c r="M3023">
        <v>865.95579999999995</v>
      </c>
      <c r="N3023">
        <v>351</v>
      </c>
      <c r="O3023" t="s">
        <v>22</v>
      </c>
      <c r="P3023" t="s">
        <v>22</v>
      </c>
      <c r="Q3023" s="2">
        <v>43860</v>
      </c>
      <c r="R3023" t="s">
        <v>32</v>
      </c>
      <c r="S3023" t="s">
        <v>33</v>
      </c>
      <c r="T3023">
        <f>_xlfn.DAYS(Raw_data_US_healthcare[[#This Row],[Discharge Date]],Raw_data_US_healthcare[[#This Row],[Date of Admission]])</f>
        <v>23</v>
      </c>
    </row>
    <row r="3024" spans="1:20" x14ac:dyDescent="0.3">
      <c r="A3024" t="s">
        <v>26511</v>
      </c>
      <c r="B3024" t="s">
        <v>8649</v>
      </c>
      <c r="C3024">
        <v>31</v>
      </c>
      <c r="D3024" t="str">
        <f>IF(Raw_data_US_healthcare[[#This Row],[Age]]&lt;35,"Young",IF(Raw_data_US_healthcare[[#This Row],[Age]]&lt;60,"Middle","Senior"))</f>
        <v>Young</v>
      </c>
      <c r="E3024" t="s">
        <v>16</v>
      </c>
      <c r="F3024" t="s">
        <v>35</v>
      </c>
      <c r="G3024" t="s">
        <v>35</v>
      </c>
      <c r="H3024" t="s">
        <v>36</v>
      </c>
      <c r="I3024" s="2">
        <v>44187</v>
      </c>
      <c r="J3024" t="s">
        <v>8650</v>
      </c>
      <c r="K3024" t="s">
        <v>1498</v>
      </c>
      <c r="L3024" t="s">
        <v>60</v>
      </c>
      <c r="M3024">
        <v>7997.8014999999996</v>
      </c>
      <c r="N3024">
        <v>139</v>
      </c>
      <c r="O3024" t="s">
        <v>22</v>
      </c>
      <c r="P3024" t="s">
        <v>22</v>
      </c>
      <c r="Q3024" s="2">
        <v>44191</v>
      </c>
      <c r="R3024" t="s">
        <v>44</v>
      </c>
      <c r="S3024" t="s">
        <v>24</v>
      </c>
      <c r="T3024">
        <f>_xlfn.DAYS(Raw_data_US_healthcare[[#This Row],[Discharge Date]],Raw_data_US_healthcare[[#This Row],[Date of Admission]])</f>
        <v>4</v>
      </c>
    </row>
    <row r="3025" spans="1:20" x14ac:dyDescent="0.3">
      <c r="A3025" t="s">
        <v>26511</v>
      </c>
      <c r="B3025" t="s">
        <v>8651</v>
      </c>
      <c r="C3025">
        <v>29</v>
      </c>
      <c r="D3025" t="str">
        <f>IF(Raw_data_US_healthcare[[#This Row],[Age]]&lt;35,"Young",IF(Raw_data_US_healthcare[[#This Row],[Age]]&lt;60,"Middle","Senior"))</f>
        <v>Young</v>
      </c>
      <c r="E3025" t="s">
        <v>16</v>
      </c>
      <c r="F3025" t="s">
        <v>113</v>
      </c>
      <c r="G3025" t="s">
        <v>113</v>
      </c>
      <c r="H3025" t="s">
        <v>18</v>
      </c>
      <c r="I3025" s="2">
        <v>45194</v>
      </c>
      <c r="J3025" t="s">
        <v>8652</v>
      </c>
      <c r="K3025" t="s">
        <v>8653</v>
      </c>
      <c r="L3025" t="s">
        <v>52</v>
      </c>
      <c r="M3025">
        <v>23484.736400000002</v>
      </c>
      <c r="N3025">
        <v>106</v>
      </c>
      <c r="O3025" t="s">
        <v>43</v>
      </c>
      <c r="P3025" t="s">
        <v>43</v>
      </c>
      <c r="Q3025" s="2">
        <v>45202</v>
      </c>
      <c r="R3025" t="s">
        <v>32</v>
      </c>
      <c r="S3025" t="s">
        <v>24</v>
      </c>
      <c r="T3025">
        <f>_xlfn.DAYS(Raw_data_US_healthcare[[#This Row],[Discharge Date]],Raw_data_US_healthcare[[#This Row],[Date of Admission]])</f>
        <v>8</v>
      </c>
    </row>
    <row r="3026" spans="1:20" x14ac:dyDescent="0.3">
      <c r="A3026" t="s">
        <v>26511</v>
      </c>
      <c r="B3026" t="s">
        <v>8654</v>
      </c>
      <c r="C3026">
        <v>64</v>
      </c>
      <c r="D3026" t="str">
        <f>IF(Raw_data_US_healthcare[[#This Row],[Age]]&lt;35,"Young",IF(Raw_data_US_healthcare[[#This Row],[Age]]&lt;60,"Middle","Senior"))</f>
        <v>Senior</v>
      </c>
      <c r="E3026" t="s">
        <v>16</v>
      </c>
      <c r="F3026" t="s">
        <v>35</v>
      </c>
      <c r="G3026" t="s">
        <v>35</v>
      </c>
      <c r="H3026" t="s">
        <v>18</v>
      </c>
      <c r="I3026" s="2">
        <v>44597</v>
      </c>
      <c r="J3026" t="s">
        <v>8655</v>
      </c>
      <c r="K3026" t="s">
        <v>8656</v>
      </c>
      <c r="L3026" t="s">
        <v>56</v>
      </c>
      <c r="M3026">
        <v>12363.555399999999</v>
      </c>
      <c r="N3026">
        <v>469</v>
      </c>
      <c r="O3026" t="s">
        <v>43</v>
      </c>
      <c r="P3026" t="s">
        <v>43</v>
      </c>
      <c r="Q3026" s="2">
        <v>44601</v>
      </c>
      <c r="R3026" t="s">
        <v>32</v>
      </c>
      <c r="S3026" t="s">
        <v>24</v>
      </c>
      <c r="T3026">
        <f>_xlfn.DAYS(Raw_data_US_healthcare[[#This Row],[Discharge Date]],Raw_data_US_healthcare[[#This Row],[Date of Admission]])</f>
        <v>4</v>
      </c>
    </row>
    <row r="3027" spans="1:20" x14ac:dyDescent="0.3">
      <c r="A3027" t="s">
        <v>26511</v>
      </c>
      <c r="B3027" t="s">
        <v>8657</v>
      </c>
      <c r="C3027">
        <v>78</v>
      </c>
      <c r="D3027" t="str">
        <f>IF(Raw_data_US_healthcare[[#This Row],[Age]]&lt;35,"Young",IF(Raw_data_US_healthcare[[#This Row],[Age]]&lt;60,"Middle","Senior"))</f>
        <v>Senior</v>
      </c>
      <c r="E3027" t="s">
        <v>16</v>
      </c>
      <c r="F3027" t="s">
        <v>17</v>
      </c>
      <c r="G3027" t="s">
        <v>17</v>
      </c>
      <c r="H3027" t="s">
        <v>69</v>
      </c>
      <c r="I3027" s="2">
        <v>44362</v>
      </c>
      <c r="J3027" t="s">
        <v>8658</v>
      </c>
      <c r="K3027" t="s">
        <v>8659</v>
      </c>
      <c r="L3027" t="s">
        <v>31</v>
      </c>
      <c r="M3027">
        <v>62018.052000000003</v>
      </c>
      <c r="N3027">
        <v>478</v>
      </c>
      <c r="O3027" t="s">
        <v>22</v>
      </c>
      <c r="P3027" t="s">
        <v>22</v>
      </c>
      <c r="Q3027" s="2">
        <v>44376</v>
      </c>
      <c r="R3027" t="s">
        <v>48</v>
      </c>
      <c r="S3027" t="s">
        <v>24</v>
      </c>
      <c r="T3027">
        <f>_xlfn.DAYS(Raw_data_US_healthcare[[#This Row],[Discharge Date]],Raw_data_US_healthcare[[#This Row],[Date of Admission]])</f>
        <v>14</v>
      </c>
    </row>
    <row r="3028" spans="1:20" x14ac:dyDescent="0.3">
      <c r="A3028" t="s">
        <v>26512</v>
      </c>
      <c r="B3028" t="s">
        <v>8660</v>
      </c>
      <c r="C3028">
        <v>74</v>
      </c>
      <c r="D3028" t="str">
        <f>IF(Raw_data_US_healthcare[[#This Row],[Age]]&lt;35,"Young",IF(Raw_data_US_healthcare[[#This Row],[Age]]&lt;60,"Middle","Senior"))</f>
        <v>Senior</v>
      </c>
      <c r="E3028" t="s">
        <v>26</v>
      </c>
      <c r="F3028" t="s">
        <v>49</v>
      </c>
      <c r="G3028" t="s">
        <v>49</v>
      </c>
      <c r="H3028" t="s">
        <v>18</v>
      </c>
      <c r="I3028" s="2">
        <v>44627</v>
      </c>
      <c r="J3028" t="s">
        <v>8661</v>
      </c>
      <c r="K3028" t="s">
        <v>5869</v>
      </c>
      <c r="L3028" t="s">
        <v>52</v>
      </c>
      <c r="M3028">
        <v>16883.564600000002</v>
      </c>
      <c r="N3028">
        <v>138</v>
      </c>
      <c r="O3028" t="s">
        <v>43</v>
      </c>
      <c r="P3028" t="s">
        <v>43</v>
      </c>
      <c r="Q3028" s="2">
        <v>44635</v>
      </c>
      <c r="R3028" t="s">
        <v>23</v>
      </c>
      <c r="S3028" t="s">
        <v>45</v>
      </c>
      <c r="T3028">
        <f>_xlfn.DAYS(Raw_data_US_healthcare[[#This Row],[Discharge Date]],Raw_data_US_healthcare[[#This Row],[Date of Admission]])</f>
        <v>8</v>
      </c>
    </row>
    <row r="3029" spans="1:20" x14ac:dyDescent="0.3">
      <c r="A3029" t="s">
        <v>26511</v>
      </c>
      <c r="B3029" t="s">
        <v>8662</v>
      </c>
      <c r="C3029">
        <v>55</v>
      </c>
      <c r="D3029" t="str">
        <f>IF(Raw_data_US_healthcare[[#This Row],[Age]]&lt;35,"Young",IF(Raw_data_US_healthcare[[#This Row],[Age]]&lt;60,"Middle","Senior"))</f>
        <v>Middle</v>
      </c>
      <c r="E3029" t="s">
        <v>16</v>
      </c>
      <c r="F3029" t="s">
        <v>49</v>
      </c>
      <c r="G3029" t="s">
        <v>49</v>
      </c>
      <c r="H3029" t="s">
        <v>36</v>
      </c>
      <c r="I3029" s="2">
        <v>44434</v>
      </c>
      <c r="J3029" t="s">
        <v>8663</v>
      </c>
      <c r="K3029" t="s">
        <v>8664</v>
      </c>
      <c r="L3029" t="s">
        <v>56</v>
      </c>
      <c r="M3029">
        <v>23027.8361</v>
      </c>
      <c r="N3029">
        <v>104</v>
      </c>
      <c r="O3029" t="s">
        <v>22</v>
      </c>
      <c r="P3029" t="s">
        <v>22</v>
      </c>
      <c r="Q3029" s="2">
        <v>44436</v>
      </c>
      <c r="R3029" t="s">
        <v>23</v>
      </c>
      <c r="S3029" t="s">
        <v>45</v>
      </c>
      <c r="T3029">
        <f>_xlfn.DAYS(Raw_data_US_healthcare[[#This Row],[Discharge Date]],Raw_data_US_healthcare[[#This Row],[Date of Admission]])</f>
        <v>2</v>
      </c>
    </row>
    <row r="3030" spans="1:20" x14ac:dyDescent="0.3">
      <c r="A3030" t="s">
        <v>26512</v>
      </c>
      <c r="B3030" t="s">
        <v>8665</v>
      </c>
      <c r="C3030">
        <v>28</v>
      </c>
      <c r="D3030" t="str">
        <f>IF(Raw_data_US_healthcare[[#This Row],[Age]]&lt;35,"Young",IF(Raw_data_US_healthcare[[#This Row],[Age]]&lt;60,"Middle","Senior"))</f>
        <v>Young</v>
      </c>
      <c r="E3030" t="s">
        <v>26</v>
      </c>
      <c r="F3030" t="s">
        <v>49</v>
      </c>
      <c r="G3030" t="s">
        <v>49</v>
      </c>
      <c r="H3030" t="s">
        <v>36</v>
      </c>
      <c r="I3030" s="2">
        <v>45012</v>
      </c>
      <c r="J3030" t="s">
        <v>8666</v>
      </c>
      <c r="K3030" t="s">
        <v>8667</v>
      </c>
      <c r="L3030" t="s">
        <v>60</v>
      </c>
      <c r="M3030">
        <v>5258.7583999999997</v>
      </c>
      <c r="N3030">
        <v>472</v>
      </c>
      <c r="O3030" t="s">
        <v>39</v>
      </c>
      <c r="P3030" t="s">
        <v>39</v>
      </c>
      <c r="Q3030" s="2">
        <v>45042</v>
      </c>
      <c r="R3030" t="s">
        <v>48</v>
      </c>
      <c r="S3030" t="s">
        <v>33</v>
      </c>
      <c r="T3030">
        <f>_xlfn.DAYS(Raw_data_US_healthcare[[#This Row],[Discharge Date]],Raw_data_US_healthcare[[#This Row],[Date of Admission]])</f>
        <v>30</v>
      </c>
    </row>
    <row r="3031" spans="1:20" x14ac:dyDescent="0.3">
      <c r="A3031" t="s">
        <v>26512</v>
      </c>
      <c r="B3031" t="s">
        <v>8668</v>
      </c>
      <c r="C3031">
        <v>27</v>
      </c>
      <c r="D3031" t="str">
        <f>IF(Raw_data_US_healthcare[[#This Row],[Age]]&lt;35,"Young",IF(Raw_data_US_healthcare[[#This Row],[Age]]&lt;60,"Middle","Senior"))</f>
        <v>Young</v>
      </c>
      <c r="E3031" t="s">
        <v>26</v>
      </c>
      <c r="F3031" t="s">
        <v>88</v>
      </c>
      <c r="G3031" t="s">
        <v>88</v>
      </c>
      <c r="H3031" t="s">
        <v>36</v>
      </c>
      <c r="I3031" s="2">
        <v>44189</v>
      </c>
      <c r="J3031" t="s">
        <v>8669</v>
      </c>
      <c r="K3031" t="s">
        <v>8670</v>
      </c>
      <c r="L3031" t="s">
        <v>60</v>
      </c>
      <c r="M3031">
        <v>13001.920700000001</v>
      </c>
      <c r="N3031">
        <v>405</v>
      </c>
      <c r="O3031" t="s">
        <v>22</v>
      </c>
      <c r="P3031" t="s">
        <v>22</v>
      </c>
      <c r="Q3031" s="2">
        <v>44189</v>
      </c>
      <c r="R3031" t="s">
        <v>83</v>
      </c>
      <c r="S3031" t="s">
        <v>33</v>
      </c>
      <c r="T3031">
        <f>_xlfn.DAYS(Raw_data_US_healthcare[[#This Row],[Discharge Date]],Raw_data_US_healthcare[[#This Row],[Date of Admission]])</f>
        <v>0</v>
      </c>
    </row>
    <row r="3032" spans="1:20" x14ac:dyDescent="0.3">
      <c r="A3032" t="s">
        <v>26512</v>
      </c>
      <c r="B3032" t="s">
        <v>8671</v>
      </c>
      <c r="C3032">
        <v>51</v>
      </c>
      <c r="D3032" t="str">
        <f>IF(Raw_data_US_healthcare[[#This Row],[Age]]&lt;35,"Young",IF(Raw_data_US_healthcare[[#This Row],[Age]]&lt;60,"Middle","Senior"))</f>
        <v>Middle</v>
      </c>
      <c r="E3032" t="s">
        <v>26</v>
      </c>
      <c r="F3032" t="s">
        <v>62</v>
      </c>
      <c r="G3032" t="s">
        <v>62</v>
      </c>
      <c r="H3032" t="s">
        <v>69</v>
      </c>
      <c r="I3032" s="2">
        <v>44672</v>
      </c>
      <c r="J3032" t="s">
        <v>8672</v>
      </c>
      <c r="K3032" t="s">
        <v>8673</v>
      </c>
      <c r="L3032" t="s">
        <v>31</v>
      </c>
      <c r="M3032">
        <v>43114.753599999996</v>
      </c>
      <c r="N3032">
        <v>101</v>
      </c>
      <c r="O3032" t="s">
        <v>39</v>
      </c>
      <c r="P3032" t="s">
        <v>39</v>
      </c>
      <c r="Q3032" s="2">
        <v>44681</v>
      </c>
      <c r="R3032" t="s">
        <v>48</v>
      </c>
      <c r="S3032" t="s">
        <v>45</v>
      </c>
      <c r="T3032">
        <f>_xlfn.DAYS(Raw_data_US_healthcare[[#This Row],[Discharge Date]],Raw_data_US_healthcare[[#This Row],[Date of Admission]])</f>
        <v>9</v>
      </c>
    </row>
    <row r="3033" spans="1:20" x14ac:dyDescent="0.3">
      <c r="A3033" t="s">
        <v>26511</v>
      </c>
      <c r="B3033" t="s">
        <v>8674</v>
      </c>
      <c r="C3033">
        <v>32</v>
      </c>
      <c r="D3033" t="str">
        <f>IF(Raw_data_US_healthcare[[#This Row],[Age]]&lt;35,"Young",IF(Raw_data_US_healthcare[[#This Row],[Age]]&lt;60,"Middle","Senior"))</f>
        <v>Young</v>
      </c>
      <c r="E3033" t="s">
        <v>16</v>
      </c>
      <c r="F3033" t="s">
        <v>49</v>
      </c>
      <c r="G3033" t="s">
        <v>49</v>
      </c>
      <c r="H3033" t="s">
        <v>18</v>
      </c>
      <c r="I3033" s="2">
        <v>44848</v>
      </c>
      <c r="J3033" t="s">
        <v>8675</v>
      </c>
      <c r="K3033" t="s">
        <v>7963</v>
      </c>
      <c r="L3033" t="s">
        <v>52</v>
      </c>
      <c r="M3033">
        <v>26636.364600000001</v>
      </c>
      <c r="N3033">
        <v>328</v>
      </c>
      <c r="O3033" t="s">
        <v>39</v>
      </c>
      <c r="P3033" t="s">
        <v>39</v>
      </c>
      <c r="Q3033" s="2">
        <v>44867</v>
      </c>
      <c r="R3033" t="s">
        <v>32</v>
      </c>
      <c r="S3033" t="s">
        <v>24</v>
      </c>
      <c r="T3033">
        <f>_xlfn.DAYS(Raw_data_US_healthcare[[#This Row],[Discharge Date]],Raw_data_US_healthcare[[#This Row],[Date of Admission]])</f>
        <v>19</v>
      </c>
    </row>
    <row r="3034" spans="1:20" x14ac:dyDescent="0.3">
      <c r="A3034" t="s">
        <v>26512</v>
      </c>
      <c r="B3034" t="s">
        <v>5271</v>
      </c>
      <c r="C3034">
        <v>59</v>
      </c>
      <c r="D3034" t="str">
        <f>IF(Raw_data_US_healthcare[[#This Row],[Age]]&lt;35,"Young",IF(Raw_data_US_healthcare[[#This Row],[Age]]&lt;60,"Middle","Senior"))</f>
        <v>Middle</v>
      </c>
      <c r="E3034" t="s">
        <v>26</v>
      </c>
      <c r="F3034" t="s">
        <v>113</v>
      </c>
      <c r="G3034" t="s">
        <v>113</v>
      </c>
      <c r="H3034" t="s">
        <v>36</v>
      </c>
      <c r="I3034" s="2">
        <v>44428</v>
      </c>
      <c r="J3034" t="s">
        <v>8676</v>
      </c>
      <c r="K3034" t="s">
        <v>8677</v>
      </c>
      <c r="L3034" t="s">
        <v>60</v>
      </c>
      <c r="M3034">
        <v>7410.3091999999997</v>
      </c>
      <c r="N3034">
        <v>277</v>
      </c>
      <c r="O3034" t="s">
        <v>22</v>
      </c>
      <c r="P3034" t="s">
        <v>22</v>
      </c>
      <c r="Q3034" s="2">
        <v>44448</v>
      </c>
      <c r="R3034" t="s">
        <v>44</v>
      </c>
      <c r="S3034" t="s">
        <v>24</v>
      </c>
      <c r="T3034">
        <f>_xlfn.DAYS(Raw_data_US_healthcare[[#This Row],[Discharge Date]],Raw_data_US_healthcare[[#This Row],[Date of Admission]])</f>
        <v>20</v>
      </c>
    </row>
    <row r="3035" spans="1:20" x14ac:dyDescent="0.3">
      <c r="A3035" t="s">
        <v>26512</v>
      </c>
      <c r="B3035" t="s">
        <v>8678</v>
      </c>
      <c r="C3035">
        <v>58</v>
      </c>
      <c r="D3035" t="str">
        <f>IF(Raw_data_US_healthcare[[#This Row],[Age]]&lt;35,"Young",IF(Raw_data_US_healthcare[[#This Row],[Age]]&lt;60,"Middle","Senior"))</f>
        <v>Middle</v>
      </c>
      <c r="E3035" t="s">
        <v>26</v>
      </c>
      <c r="F3035" t="s">
        <v>228</v>
      </c>
      <c r="G3035" t="s">
        <v>228</v>
      </c>
      <c r="H3035" t="s">
        <v>18</v>
      </c>
      <c r="I3035" s="2">
        <v>44728</v>
      </c>
      <c r="J3035" t="s">
        <v>8679</v>
      </c>
      <c r="K3035" t="s">
        <v>8680</v>
      </c>
      <c r="L3035" t="s">
        <v>31</v>
      </c>
      <c r="M3035">
        <v>15096.2523</v>
      </c>
      <c r="N3035">
        <v>372</v>
      </c>
      <c r="O3035" t="s">
        <v>43</v>
      </c>
      <c r="P3035" t="s">
        <v>43</v>
      </c>
      <c r="Q3035" s="2">
        <v>44738</v>
      </c>
      <c r="R3035" t="s">
        <v>23</v>
      </c>
      <c r="S3035" t="s">
        <v>33</v>
      </c>
      <c r="T3035">
        <f>_xlfn.DAYS(Raw_data_US_healthcare[[#This Row],[Discharge Date]],Raw_data_US_healthcare[[#This Row],[Date of Admission]])</f>
        <v>10</v>
      </c>
    </row>
    <row r="3036" spans="1:20" x14ac:dyDescent="0.3">
      <c r="A3036" t="s">
        <v>26512</v>
      </c>
      <c r="B3036" t="s">
        <v>8681</v>
      </c>
      <c r="C3036">
        <v>36</v>
      </c>
      <c r="D3036" t="str">
        <f>IF(Raw_data_US_healthcare[[#This Row],[Age]]&lt;35,"Young",IF(Raw_data_US_healthcare[[#This Row],[Age]]&lt;60,"Middle","Senior"))</f>
        <v>Middle</v>
      </c>
      <c r="E3036" t="s">
        <v>26</v>
      </c>
      <c r="F3036" t="s">
        <v>113</v>
      </c>
      <c r="G3036" t="s">
        <v>113</v>
      </c>
      <c r="H3036" t="s">
        <v>18</v>
      </c>
      <c r="I3036" s="2">
        <v>43638</v>
      </c>
      <c r="J3036" t="s">
        <v>8682</v>
      </c>
      <c r="K3036" t="s">
        <v>8683</v>
      </c>
      <c r="L3036" t="s">
        <v>56</v>
      </c>
      <c r="M3036">
        <v>21163.678800000002</v>
      </c>
      <c r="N3036">
        <v>401</v>
      </c>
      <c r="O3036" t="s">
        <v>43</v>
      </c>
      <c r="P3036" t="s">
        <v>43</v>
      </c>
      <c r="Q3036" s="2">
        <v>43660</v>
      </c>
      <c r="R3036" t="s">
        <v>48</v>
      </c>
      <c r="S3036" t="s">
        <v>45</v>
      </c>
      <c r="T3036">
        <f>_xlfn.DAYS(Raw_data_US_healthcare[[#This Row],[Discharge Date]],Raw_data_US_healthcare[[#This Row],[Date of Admission]])</f>
        <v>22</v>
      </c>
    </row>
    <row r="3037" spans="1:20" x14ac:dyDescent="0.3">
      <c r="A3037" t="s">
        <v>26512</v>
      </c>
      <c r="B3037" t="s">
        <v>26546</v>
      </c>
      <c r="C3037">
        <v>27</v>
      </c>
      <c r="D3037" t="str">
        <f>IF(Raw_data_US_healthcare[[#This Row],[Age]]&lt;35,"Young",IF(Raw_data_US_healthcare[[#This Row],[Age]]&lt;60,"Middle","Senior"))</f>
        <v>Young</v>
      </c>
      <c r="E3037" t="s">
        <v>26</v>
      </c>
      <c r="F3037" t="s">
        <v>88</v>
      </c>
      <c r="G3037" t="s">
        <v>88</v>
      </c>
      <c r="H3037" t="s">
        <v>36</v>
      </c>
      <c r="I3037" s="2">
        <v>43841</v>
      </c>
      <c r="J3037" t="s">
        <v>8684</v>
      </c>
      <c r="K3037" t="s">
        <v>8685</v>
      </c>
      <c r="L3037" t="s">
        <v>31</v>
      </c>
      <c r="M3037">
        <v>22914.833900000001</v>
      </c>
      <c r="N3037">
        <v>424</v>
      </c>
      <c r="O3037" t="s">
        <v>22</v>
      </c>
      <c r="P3037" t="s">
        <v>22</v>
      </c>
      <c r="Q3037" s="2">
        <v>43844</v>
      </c>
      <c r="R3037" t="s">
        <v>83</v>
      </c>
      <c r="S3037" t="s">
        <v>45</v>
      </c>
      <c r="T3037">
        <f>_xlfn.DAYS(Raw_data_US_healthcare[[#This Row],[Discharge Date]],Raw_data_US_healthcare[[#This Row],[Date of Admission]])</f>
        <v>3</v>
      </c>
    </row>
    <row r="3038" spans="1:20" x14ac:dyDescent="0.3">
      <c r="A3038" t="s">
        <v>26512</v>
      </c>
      <c r="B3038" t="s">
        <v>8686</v>
      </c>
      <c r="C3038">
        <v>74</v>
      </c>
      <c r="D3038" t="str">
        <f>IF(Raw_data_US_healthcare[[#This Row],[Age]]&lt;35,"Young",IF(Raw_data_US_healthcare[[#This Row],[Age]]&lt;60,"Middle","Senior"))</f>
        <v>Senior</v>
      </c>
      <c r="E3038" t="s">
        <v>26</v>
      </c>
      <c r="F3038" t="s">
        <v>17</v>
      </c>
      <c r="G3038" t="s">
        <v>17</v>
      </c>
      <c r="H3038" t="s">
        <v>26516</v>
      </c>
      <c r="I3038" s="2">
        <v>43828</v>
      </c>
      <c r="J3038" t="s">
        <v>8687</v>
      </c>
      <c r="K3038" t="s">
        <v>2543</v>
      </c>
      <c r="L3038" t="s">
        <v>60</v>
      </c>
      <c r="M3038">
        <v>33341.715199999999</v>
      </c>
      <c r="N3038">
        <v>214</v>
      </c>
      <c r="O3038" t="s">
        <v>22</v>
      </c>
      <c r="P3038" t="s">
        <v>22</v>
      </c>
      <c r="Q3038" s="2">
        <v>43833</v>
      </c>
      <c r="R3038" t="s">
        <v>23</v>
      </c>
      <c r="S3038" t="s">
        <v>45</v>
      </c>
      <c r="T3038">
        <f>_xlfn.DAYS(Raw_data_US_healthcare[[#This Row],[Discharge Date]],Raw_data_US_healthcare[[#This Row],[Date of Admission]])</f>
        <v>5</v>
      </c>
    </row>
    <row r="3039" spans="1:20" x14ac:dyDescent="0.3">
      <c r="A3039" t="s">
        <v>26512</v>
      </c>
      <c r="B3039" t="s">
        <v>8688</v>
      </c>
      <c r="C3039">
        <v>59</v>
      </c>
      <c r="D3039" t="str">
        <f>IF(Raw_data_US_healthcare[[#This Row],[Age]]&lt;35,"Young",IF(Raw_data_US_healthcare[[#This Row],[Age]]&lt;60,"Middle","Senior"))</f>
        <v>Middle</v>
      </c>
      <c r="E3039" t="s">
        <v>26</v>
      </c>
      <c r="F3039" t="s">
        <v>228</v>
      </c>
      <c r="G3039" t="s">
        <v>228</v>
      </c>
      <c r="H3039" t="s">
        <v>26516</v>
      </c>
      <c r="I3039" s="2">
        <v>43880</v>
      </c>
      <c r="J3039" t="s">
        <v>8689</v>
      </c>
      <c r="K3039" t="s">
        <v>8690</v>
      </c>
      <c r="L3039" t="s">
        <v>52</v>
      </c>
      <c r="M3039">
        <v>26113.280599999998</v>
      </c>
      <c r="N3039">
        <v>193</v>
      </c>
      <c r="O3039" t="s">
        <v>43</v>
      </c>
      <c r="P3039" t="s">
        <v>43</v>
      </c>
      <c r="Q3039" s="2">
        <v>43891</v>
      </c>
      <c r="R3039" t="s">
        <v>83</v>
      </c>
      <c r="S3039" t="s">
        <v>33</v>
      </c>
      <c r="T3039">
        <f>_xlfn.DAYS(Raw_data_US_healthcare[[#This Row],[Discharge Date]],Raw_data_US_healthcare[[#This Row],[Date of Admission]])</f>
        <v>11</v>
      </c>
    </row>
    <row r="3040" spans="1:20" x14ac:dyDescent="0.3">
      <c r="A3040" t="s">
        <v>26512</v>
      </c>
      <c r="B3040" t="s">
        <v>26547</v>
      </c>
      <c r="C3040">
        <v>37</v>
      </c>
      <c r="D3040" t="str">
        <f>IF(Raw_data_US_healthcare[[#This Row],[Age]]&lt;35,"Young",IF(Raw_data_US_healthcare[[#This Row],[Age]]&lt;60,"Middle","Senior"))</f>
        <v>Middle</v>
      </c>
      <c r="E3040" t="s">
        <v>26</v>
      </c>
      <c r="F3040" t="s">
        <v>49</v>
      </c>
      <c r="G3040" t="s">
        <v>49</v>
      </c>
      <c r="H3040" t="s">
        <v>26516</v>
      </c>
      <c r="I3040" s="2">
        <v>43568</v>
      </c>
      <c r="J3040" t="s">
        <v>8691</v>
      </c>
      <c r="K3040" t="s">
        <v>8692</v>
      </c>
      <c r="L3040" t="s">
        <v>60</v>
      </c>
      <c r="M3040">
        <v>23720.124899999999</v>
      </c>
      <c r="N3040">
        <v>436</v>
      </c>
      <c r="O3040" t="s">
        <v>43</v>
      </c>
      <c r="P3040" t="s">
        <v>43</v>
      </c>
      <c r="Q3040" s="2">
        <v>43587</v>
      </c>
      <c r="R3040" t="s">
        <v>23</v>
      </c>
      <c r="S3040" t="s">
        <v>24</v>
      </c>
      <c r="T3040">
        <f>_xlfn.DAYS(Raw_data_US_healthcare[[#This Row],[Discharge Date]],Raw_data_US_healthcare[[#This Row],[Date of Admission]])</f>
        <v>19</v>
      </c>
    </row>
    <row r="3041" spans="1:20" x14ac:dyDescent="0.3">
      <c r="A3041" t="s">
        <v>26511</v>
      </c>
      <c r="B3041" t="s">
        <v>8693</v>
      </c>
      <c r="C3041">
        <v>35</v>
      </c>
      <c r="D3041" t="str">
        <f>IF(Raw_data_US_healthcare[[#This Row],[Age]]&lt;35,"Young",IF(Raw_data_US_healthcare[[#This Row],[Age]]&lt;60,"Middle","Senior"))</f>
        <v>Middle</v>
      </c>
      <c r="E3041" t="s">
        <v>16</v>
      </c>
      <c r="F3041" t="s">
        <v>88</v>
      </c>
      <c r="G3041" t="s">
        <v>88</v>
      </c>
      <c r="H3041" t="s">
        <v>36</v>
      </c>
      <c r="I3041" s="2">
        <v>43464</v>
      </c>
      <c r="J3041" t="s">
        <v>8694</v>
      </c>
      <c r="K3041" t="s">
        <v>8695</v>
      </c>
      <c r="L3041" t="s">
        <v>52</v>
      </c>
      <c r="M3041">
        <v>2258.0176000000001</v>
      </c>
      <c r="N3041">
        <v>300</v>
      </c>
      <c r="O3041" t="s">
        <v>39</v>
      </c>
      <c r="P3041" t="s">
        <v>39</v>
      </c>
      <c r="Q3041" s="2">
        <v>43478</v>
      </c>
      <c r="R3041" t="s">
        <v>83</v>
      </c>
      <c r="S3041" t="s">
        <v>45</v>
      </c>
      <c r="T3041">
        <f>_xlfn.DAYS(Raw_data_US_healthcare[[#This Row],[Discharge Date]],Raw_data_US_healthcare[[#This Row],[Date of Admission]])</f>
        <v>14</v>
      </c>
    </row>
    <row r="3042" spans="1:20" x14ac:dyDescent="0.3">
      <c r="A3042" t="s">
        <v>26512</v>
      </c>
      <c r="B3042" t="s">
        <v>8696</v>
      </c>
      <c r="C3042">
        <v>54</v>
      </c>
      <c r="D3042" t="str">
        <f>IF(Raw_data_US_healthcare[[#This Row],[Age]]&lt;35,"Young",IF(Raw_data_US_healthcare[[#This Row],[Age]]&lt;60,"Middle","Senior"))</f>
        <v>Middle</v>
      </c>
      <c r="E3042" t="s">
        <v>26</v>
      </c>
      <c r="F3042" t="s">
        <v>49</v>
      </c>
      <c r="G3042" t="s">
        <v>49</v>
      </c>
      <c r="H3042" t="s">
        <v>26516</v>
      </c>
      <c r="I3042" s="2">
        <v>43863</v>
      </c>
      <c r="J3042" t="s">
        <v>8697</v>
      </c>
      <c r="K3042" t="s">
        <v>8698</v>
      </c>
      <c r="L3042" t="s">
        <v>60</v>
      </c>
      <c r="M3042">
        <v>8559.3870999999999</v>
      </c>
      <c r="N3042">
        <v>295</v>
      </c>
      <c r="O3042" t="s">
        <v>43</v>
      </c>
      <c r="P3042" t="s">
        <v>43</v>
      </c>
      <c r="Q3042" s="2">
        <v>43870</v>
      </c>
      <c r="R3042" t="s">
        <v>83</v>
      </c>
      <c r="S3042" t="s">
        <v>33</v>
      </c>
      <c r="T3042">
        <f>_xlfn.DAYS(Raw_data_US_healthcare[[#This Row],[Discharge Date]],Raw_data_US_healthcare[[#This Row],[Date of Admission]])</f>
        <v>7</v>
      </c>
    </row>
    <row r="3043" spans="1:20" x14ac:dyDescent="0.3">
      <c r="A3043" t="s">
        <v>26511</v>
      </c>
      <c r="B3043" t="s">
        <v>8699</v>
      </c>
      <c r="C3043">
        <v>59</v>
      </c>
      <c r="D3043" t="str">
        <f>IF(Raw_data_US_healthcare[[#This Row],[Age]]&lt;35,"Young",IF(Raw_data_US_healthcare[[#This Row],[Age]]&lt;60,"Middle","Senior"))</f>
        <v>Middle</v>
      </c>
      <c r="E3043" t="s">
        <v>16</v>
      </c>
      <c r="F3043" t="s">
        <v>49</v>
      </c>
      <c r="G3043" t="s">
        <v>49</v>
      </c>
      <c r="H3043" t="s">
        <v>36</v>
      </c>
      <c r="I3043" s="2">
        <v>44570</v>
      </c>
      <c r="J3043" t="s">
        <v>8700</v>
      </c>
      <c r="K3043" t="s">
        <v>8701</v>
      </c>
      <c r="L3043" t="s">
        <v>52</v>
      </c>
      <c r="M3043">
        <v>18591.6463</v>
      </c>
      <c r="N3043">
        <v>362</v>
      </c>
      <c r="O3043" t="s">
        <v>22</v>
      </c>
      <c r="P3043" t="s">
        <v>22</v>
      </c>
      <c r="Q3043" s="2">
        <v>44590</v>
      </c>
      <c r="R3043" t="s">
        <v>32</v>
      </c>
      <c r="S3043" t="s">
        <v>45</v>
      </c>
      <c r="T3043">
        <f>_xlfn.DAYS(Raw_data_US_healthcare[[#This Row],[Discharge Date]],Raw_data_US_healthcare[[#This Row],[Date of Admission]])</f>
        <v>20</v>
      </c>
    </row>
    <row r="3044" spans="1:20" x14ac:dyDescent="0.3">
      <c r="A3044" t="s">
        <v>26511</v>
      </c>
      <c r="B3044" t="s">
        <v>8702</v>
      </c>
      <c r="C3044">
        <v>34</v>
      </c>
      <c r="D3044" t="str">
        <f>IF(Raw_data_US_healthcare[[#This Row],[Age]]&lt;35,"Young",IF(Raw_data_US_healthcare[[#This Row],[Age]]&lt;60,"Middle","Senior"))</f>
        <v>Young</v>
      </c>
      <c r="E3044" t="s">
        <v>16</v>
      </c>
      <c r="F3044" t="s">
        <v>62</v>
      </c>
      <c r="G3044" t="s">
        <v>62</v>
      </c>
      <c r="H3044" t="s">
        <v>26516</v>
      </c>
      <c r="I3044" s="2">
        <v>45122</v>
      </c>
      <c r="J3044" t="s">
        <v>8703</v>
      </c>
      <c r="K3044" t="s">
        <v>8704</v>
      </c>
      <c r="L3044" t="s">
        <v>56</v>
      </c>
      <c r="M3044">
        <v>12930.3081</v>
      </c>
      <c r="N3044">
        <v>411</v>
      </c>
      <c r="O3044" t="s">
        <v>39</v>
      </c>
      <c r="P3044" t="s">
        <v>39</v>
      </c>
      <c r="Q3044" s="2">
        <v>45126</v>
      </c>
      <c r="R3044" t="s">
        <v>32</v>
      </c>
      <c r="S3044" t="s">
        <v>24</v>
      </c>
      <c r="T3044">
        <f>_xlfn.DAYS(Raw_data_US_healthcare[[#This Row],[Discharge Date]],Raw_data_US_healthcare[[#This Row],[Date of Admission]])</f>
        <v>4</v>
      </c>
    </row>
    <row r="3045" spans="1:20" x14ac:dyDescent="0.3">
      <c r="A3045" t="s">
        <v>26512</v>
      </c>
      <c r="B3045" t="s">
        <v>8705</v>
      </c>
      <c r="C3045">
        <v>31</v>
      </c>
      <c r="D3045" t="str">
        <f>IF(Raw_data_US_healthcare[[#This Row],[Age]]&lt;35,"Young",IF(Raw_data_US_healthcare[[#This Row],[Age]]&lt;60,"Middle","Senior"))</f>
        <v>Young</v>
      </c>
      <c r="E3045" t="s">
        <v>26</v>
      </c>
      <c r="F3045" t="s">
        <v>88</v>
      </c>
      <c r="G3045" t="s">
        <v>88</v>
      </c>
      <c r="H3045" t="s">
        <v>18</v>
      </c>
      <c r="I3045" s="2">
        <v>44390</v>
      </c>
      <c r="J3045" t="s">
        <v>2453</v>
      </c>
      <c r="K3045" t="s">
        <v>8706</v>
      </c>
      <c r="L3045" t="s">
        <v>56</v>
      </c>
      <c r="M3045">
        <v>54521.506000000001</v>
      </c>
      <c r="N3045">
        <v>230</v>
      </c>
      <c r="O3045" t="s">
        <v>43</v>
      </c>
      <c r="P3045" t="s">
        <v>43</v>
      </c>
      <c r="Q3045" s="2">
        <v>44413</v>
      </c>
      <c r="R3045" t="s">
        <v>32</v>
      </c>
      <c r="S3045" t="s">
        <v>45</v>
      </c>
      <c r="T3045">
        <f>_xlfn.DAYS(Raw_data_US_healthcare[[#This Row],[Discharge Date]],Raw_data_US_healthcare[[#This Row],[Date of Admission]])</f>
        <v>23</v>
      </c>
    </row>
    <row r="3046" spans="1:20" x14ac:dyDescent="0.3">
      <c r="A3046" t="s">
        <v>26512</v>
      </c>
      <c r="B3046" t="s">
        <v>8707</v>
      </c>
      <c r="C3046">
        <v>67</v>
      </c>
      <c r="D3046" t="str">
        <f>IF(Raw_data_US_healthcare[[#This Row],[Age]]&lt;35,"Young",IF(Raw_data_US_healthcare[[#This Row],[Age]]&lt;60,"Middle","Senior"))</f>
        <v>Senior</v>
      </c>
      <c r="E3046" t="s">
        <v>26</v>
      </c>
      <c r="F3046" t="s">
        <v>17</v>
      </c>
      <c r="G3046" t="s">
        <v>17</v>
      </c>
      <c r="H3046" t="s">
        <v>36</v>
      </c>
      <c r="I3046" s="2">
        <v>44888</v>
      </c>
      <c r="J3046" t="s">
        <v>8708</v>
      </c>
      <c r="K3046" t="s">
        <v>8709</v>
      </c>
      <c r="L3046" t="s">
        <v>60</v>
      </c>
      <c r="M3046">
        <v>18884.926100000001</v>
      </c>
      <c r="N3046">
        <v>210</v>
      </c>
      <c r="O3046" t="s">
        <v>22</v>
      </c>
      <c r="P3046" t="s">
        <v>22</v>
      </c>
      <c r="Q3046" s="2">
        <v>44897</v>
      </c>
      <c r="R3046" t="s">
        <v>48</v>
      </c>
      <c r="S3046" t="s">
        <v>24</v>
      </c>
      <c r="T3046">
        <f>_xlfn.DAYS(Raw_data_US_healthcare[[#This Row],[Discharge Date]],Raw_data_US_healthcare[[#This Row],[Date of Admission]])</f>
        <v>9</v>
      </c>
    </row>
    <row r="3047" spans="1:20" x14ac:dyDescent="0.3">
      <c r="A3047" t="s">
        <v>26512</v>
      </c>
      <c r="B3047" t="s">
        <v>8710</v>
      </c>
      <c r="C3047">
        <v>47</v>
      </c>
      <c r="D3047" t="str">
        <f>IF(Raw_data_US_healthcare[[#This Row],[Age]]&lt;35,"Young",IF(Raw_data_US_healthcare[[#This Row],[Age]]&lt;60,"Middle","Senior"))</f>
        <v>Middle</v>
      </c>
      <c r="E3047" t="s">
        <v>26</v>
      </c>
      <c r="F3047" t="s">
        <v>17</v>
      </c>
      <c r="G3047" t="s">
        <v>17</v>
      </c>
      <c r="H3047" t="s">
        <v>69</v>
      </c>
      <c r="I3047" s="2">
        <v>44833</v>
      </c>
      <c r="J3047" t="s">
        <v>8711</v>
      </c>
      <c r="K3047" t="s">
        <v>8712</v>
      </c>
      <c r="L3047" t="s">
        <v>60</v>
      </c>
      <c r="M3047">
        <v>44474.061099999999</v>
      </c>
      <c r="N3047">
        <v>191</v>
      </c>
      <c r="O3047" t="s">
        <v>39</v>
      </c>
      <c r="P3047" t="s">
        <v>39</v>
      </c>
      <c r="Q3047" s="2">
        <v>44857</v>
      </c>
      <c r="R3047" t="s">
        <v>83</v>
      </c>
      <c r="S3047" t="s">
        <v>33</v>
      </c>
      <c r="T3047">
        <f>_xlfn.DAYS(Raw_data_US_healthcare[[#This Row],[Discharge Date]],Raw_data_US_healthcare[[#This Row],[Date of Admission]])</f>
        <v>24</v>
      </c>
    </row>
    <row r="3048" spans="1:20" x14ac:dyDescent="0.3">
      <c r="A3048" t="s">
        <v>26512</v>
      </c>
      <c r="B3048" t="s">
        <v>8713</v>
      </c>
      <c r="C3048">
        <v>33</v>
      </c>
      <c r="D3048" t="str">
        <f>IF(Raw_data_US_healthcare[[#This Row],[Age]]&lt;35,"Young",IF(Raw_data_US_healthcare[[#This Row],[Age]]&lt;60,"Middle","Senior"))</f>
        <v>Young</v>
      </c>
      <c r="E3048" t="s">
        <v>26</v>
      </c>
      <c r="F3048" t="s">
        <v>35</v>
      </c>
      <c r="G3048" t="s">
        <v>35</v>
      </c>
      <c r="H3048" t="s">
        <v>28</v>
      </c>
      <c r="I3048" s="2">
        <v>43442</v>
      </c>
      <c r="J3048" t="s">
        <v>8714</v>
      </c>
      <c r="K3048" t="s">
        <v>7196</v>
      </c>
      <c r="L3048" t="s">
        <v>52</v>
      </c>
      <c r="M3048">
        <v>32842.081200000001</v>
      </c>
      <c r="N3048">
        <v>484</v>
      </c>
      <c r="O3048" t="s">
        <v>22</v>
      </c>
      <c r="P3048" t="s">
        <v>22</v>
      </c>
      <c r="Q3048" s="2">
        <v>43463</v>
      </c>
      <c r="R3048" t="s">
        <v>23</v>
      </c>
      <c r="S3048" t="s">
        <v>45</v>
      </c>
      <c r="T3048">
        <f>_xlfn.DAYS(Raw_data_US_healthcare[[#This Row],[Discharge Date]],Raw_data_US_healthcare[[#This Row],[Date of Admission]])</f>
        <v>21</v>
      </c>
    </row>
    <row r="3049" spans="1:20" x14ac:dyDescent="0.3">
      <c r="A3049" t="s">
        <v>26512</v>
      </c>
      <c r="B3049" t="s">
        <v>8715</v>
      </c>
      <c r="C3049">
        <v>76</v>
      </c>
      <c r="D3049" t="str">
        <f>IF(Raw_data_US_healthcare[[#This Row],[Age]]&lt;35,"Young",IF(Raw_data_US_healthcare[[#This Row],[Age]]&lt;60,"Middle","Senior"))</f>
        <v>Senior</v>
      </c>
      <c r="E3049" t="s">
        <v>26</v>
      </c>
      <c r="F3049" t="s">
        <v>228</v>
      </c>
      <c r="G3049" t="s">
        <v>228</v>
      </c>
      <c r="H3049" t="s">
        <v>28</v>
      </c>
      <c r="I3049" s="2">
        <v>43619</v>
      </c>
      <c r="J3049" t="s">
        <v>8716</v>
      </c>
      <c r="K3049" t="s">
        <v>3169</v>
      </c>
      <c r="L3049" t="s">
        <v>56</v>
      </c>
      <c r="M3049">
        <v>32697.911400000001</v>
      </c>
      <c r="N3049">
        <v>396</v>
      </c>
      <c r="O3049" t="s">
        <v>22</v>
      </c>
      <c r="P3049" t="s">
        <v>22</v>
      </c>
      <c r="Q3049" s="2">
        <v>43633</v>
      </c>
      <c r="R3049" t="s">
        <v>44</v>
      </c>
      <c r="S3049" t="s">
        <v>24</v>
      </c>
      <c r="T3049">
        <f>_xlfn.DAYS(Raw_data_US_healthcare[[#This Row],[Discharge Date]],Raw_data_US_healthcare[[#This Row],[Date of Admission]])</f>
        <v>14</v>
      </c>
    </row>
    <row r="3050" spans="1:20" x14ac:dyDescent="0.3">
      <c r="A3050" t="s">
        <v>26512</v>
      </c>
      <c r="B3050" t="s">
        <v>8717</v>
      </c>
      <c r="C3050">
        <v>66</v>
      </c>
      <c r="D3050" t="str">
        <f>IF(Raw_data_US_healthcare[[#This Row],[Age]]&lt;35,"Young",IF(Raw_data_US_healthcare[[#This Row],[Age]]&lt;60,"Middle","Senior"))</f>
        <v>Senior</v>
      </c>
      <c r="E3050" t="s">
        <v>26</v>
      </c>
      <c r="F3050" t="s">
        <v>113</v>
      </c>
      <c r="G3050" t="s">
        <v>113</v>
      </c>
      <c r="H3050" t="s">
        <v>69</v>
      </c>
      <c r="I3050" s="2">
        <v>43769</v>
      </c>
      <c r="J3050" t="s">
        <v>8718</v>
      </c>
      <c r="K3050" t="s">
        <v>8719</v>
      </c>
      <c r="L3050" t="s">
        <v>52</v>
      </c>
      <c r="M3050">
        <v>30952.246599999999</v>
      </c>
      <c r="N3050">
        <v>470</v>
      </c>
      <c r="O3050" t="s">
        <v>22</v>
      </c>
      <c r="P3050" t="s">
        <v>22</v>
      </c>
      <c r="Q3050" s="2">
        <v>43769</v>
      </c>
      <c r="R3050" t="s">
        <v>48</v>
      </c>
      <c r="S3050" t="s">
        <v>45</v>
      </c>
      <c r="T3050">
        <f>_xlfn.DAYS(Raw_data_US_healthcare[[#This Row],[Discharge Date]],Raw_data_US_healthcare[[#This Row],[Date of Admission]])</f>
        <v>0</v>
      </c>
    </row>
    <row r="3051" spans="1:20" x14ac:dyDescent="0.3">
      <c r="A3051" t="s">
        <v>26511</v>
      </c>
      <c r="B3051" t="s">
        <v>8720</v>
      </c>
      <c r="C3051">
        <v>44</v>
      </c>
      <c r="D3051" t="str">
        <f>IF(Raw_data_US_healthcare[[#This Row],[Age]]&lt;35,"Young",IF(Raw_data_US_healthcare[[#This Row],[Age]]&lt;60,"Middle","Senior"))</f>
        <v>Middle</v>
      </c>
      <c r="E3051" t="s">
        <v>16</v>
      </c>
      <c r="F3051" t="s">
        <v>113</v>
      </c>
      <c r="G3051" t="s">
        <v>113</v>
      </c>
      <c r="H3051" t="s">
        <v>18</v>
      </c>
      <c r="I3051" s="2">
        <v>44025</v>
      </c>
      <c r="J3051" t="s">
        <v>8721</v>
      </c>
      <c r="K3051" t="s">
        <v>8722</v>
      </c>
      <c r="L3051" t="s">
        <v>52</v>
      </c>
      <c r="M3051">
        <v>53088.532800000001</v>
      </c>
      <c r="N3051">
        <v>415</v>
      </c>
      <c r="O3051" t="s">
        <v>39</v>
      </c>
      <c r="P3051" t="s">
        <v>39</v>
      </c>
      <c r="Q3051" s="2">
        <v>44033</v>
      </c>
      <c r="R3051" t="s">
        <v>48</v>
      </c>
      <c r="S3051" t="s">
        <v>33</v>
      </c>
      <c r="T3051">
        <f>_xlfn.DAYS(Raw_data_US_healthcare[[#This Row],[Discharge Date]],Raw_data_US_healthcare[[#This Row],[Date of Admission]])</f>
        <v>8</v>
      </c>
    </row>
    <row r="3052" spans="1:20" x14ac:dyDescent="0.3">
      <c r="A3052" t="s">
        <v>26512</v>
      </c>
      <c r="B3052" t="s">
        <v>8723</v>
      </c>
      <c r="C3052">
        <v>69</v>
      </c>
      <c r="D3052" t="str">
        <f>IF(Raw_data_US_healthcare[[#This Row],[Age]]&lt;35,"Young",IF(Raw_data_US_healthcare[[#This Row],[Age]]&lt;60,"Middle","Senior"))</f>
        <v>Senior</v>
      </c>
      <c r="E3052" t="s">
        <v>26</v>
      </c>
      <c r="F3052" t="s">
        <v>49</v>
      </c>
      <c r="G3052" t="s">
        <v>49</v>
      </c>
      <c r="H3052" t="s">
        <v>36</v>
      </c>
      <c r="I3052" s="2">
        <v>44000</v>
      </c>
      <c r="J3052" t="s">
        <v>2240</v>
      </c>
      <c r="K3052" t="s">
        <v>8724</v>
      </c>
      <c r="L3052" t="s">
        <v>31</v>
      </c>
      <c r="M3052">
        <v>4750.9665999999997</v>
      </c>
      <c r="N3052">
        <v>362</v>
      </c>
      <c r="O3052" t="s">
        <v>39</v>
      </c>
      <c r="P3052" t="s">
        <v>39</v>
      </c>
      <c r="Q3052" s="2">
        <v>44012</v>
      </c>
      <c r="R3052" t="s">
        <v>44</v>
      </c>
      <c r="S3052" t="s">
        <v>24</v>
      </c>
      <c r="T3052">
        <f>_xlfn.DAYS(Raw_data_US_healthcare[[#This Row],[Discharge Date]],Raw_data_US_healthcare[[#This Row],[Date of Admission]])</f>
        <v>12</v>
      </c>
    </row>
    <row r="3053" spans="1:20" x14ac:dyDescent="0.3">
      <c r="A3053" t="s">
        <v>26512</v>
      </c>
      <c r="B3053" t="s">
        <v>8725</v>
      </c>
      <c r="C3053">
        <v>43</v>
      </c>
      <c r="D3053" t="str">
        <f>IF(Raw_data_US_healthcare[[#This Row],[Age]]&lt;35,"Young",IF(Raw_data_US_healthcare[[#This Row],[Age]]&lt;60,"Middle","Senior"))</f>
        <v>Middle</v>
      </c>
      <c r="E3053" t="s">
        <v>26</v>
      </c>
      <c r="F3053" t="s">
        <v>35</v>
      </c>
      <c r="G3053" t="s">
        <v>35</v>
      </c>
      <c r="H3053" t="s">
        <v>26516</v>
      </c>
      <c r="I3053" s="2">
        <v>44211</v>
      </c>
      <c r="J3053" t="s">
        <v>8726</v>
      </c>
      <c r="K3053" t="s">
        <v>8727</v>
      </c>
      <c r="L3053" t="s">
        <v>56</v>
      </c>
      <c r="M3053">
        <v>30892.812000000002</v>
      </c>
      <c r="N3053">
        <v>499</v>
      </c>
      <c r="O3053" t="s">
        <v>22</v>
      </c>
      <c r="P3053" t="s">
        <v>22</v>
      </c>
      <c r="Q3053" s="2">
        <v>44217</v>
      </c>
      <c r="R3053" t="s">
        <v>23</v>
      </c>
      <c r="S3053" t="s">
        <v>24</v>
      </c>
      <c r="T3053">
        <f>_xlfn.DAYS(Raw_data_US_healthcare[[#This Row],[Discharge Date]],Raw_data_US_healthcare[[#This Row],[Date of Admission]])</f>
        <v>6</v>
      </c>
    </row>
    <row r="3054" spans="1:20" x14ac:dyDescent="0.3">
      <c r="A3054" t="s">
        <v>26511</v>
      </c>
      <c r="B3054" t="s">
        <v>6045</v>
      </c>
      <c r="C3054">
        <v>27</v>
      </c>
      <c r="D3054" t="str">
        <f>IF(Raw_data_US_healthcare[[#This Row],[Age]]&lt;35,"Young",IF(Raw_data_US_healthcare[[#This Row],[Age]]&lt;60,"Middle","Senior"))</f>
        <v>Young</v>
      </c>
      <c r="E3054" t="s">
        <v>16</v>
      </c>
      <c r="F3054" t="s">
        <v>88</v>
      </c>
      <c r="G3054" t="s">
        <v>88</v>
      </c>
      <c r="H3054" t="s">
        <v>28</v>
      </c>
      <c r="I3054" s="2">
        <v>44455</v>
      </c>
      <c r="J3054" t="s">
        <v>8728</v>
      </c>
      <c r="K3054" t="s">
        <v>8729</v>
      </c>
      <c r="L3054" t="s">
        <v>60</v>
      </c>
      <c r="M3054">
        <v>28733.854599999999</v>
      </c>
      <c r="N3054">
        <v>453</v>
      </c>
      <c r="O3054" t="s">
        <v>43</v>
      </c>
      <c r="P3054" t="s">
        <v>43</v>
      </c>
      <c r="Q3054" s="2">
        <v>44477</v>
      </c>
      <c r="R3054" t="s">
        <v>48</v>
      </c>
      <c r="S3054" t="s">
        <v>24</v>
      </c>
      <c r="T3054">
        <f>_xlfn.DAYS(Raw_data_US_healthcare[[#This Row],[Discharge Date]],Raw_data_US_healthcare[[#This Row],[Date of Admission]])</f>
        <v>22</v>
      </c>
    </row>
    <row r="3055" spans="1:20" x14ac:dyDescent="0.3">
      <c r="A3055" t="s">
        <v>26512</v>
      </c>
      <c r="B3055" t="s">
        <v>8730</v>
      </c>
      <c r="C3055">
        <v>65</v>
      </c>
      <c r="D3055" t="str">
        <f>IF(Raw_data_US_healthcare[[#This Row],[Age]]&lt;35,"Young",IF(Raw_data_US_healthcare[[#This Row],[Age]]&lt;60,"Middle","Senior"))</f>
        <v>Senior</v>
      </c>
      <c r="E3055" t="s">
        <v>26</v>
      </c>
      <c r="F3055" t="s">
        <v>113</v>
      </c>
      <c r="G3055" t="s">
        <v>113</v>
      </c>
      <c r="H3055" t="s">
        <v>28</v>
      </c>
      <c r="I3055" s="2">
        <v>44761</v>
      </c>
      <c r="J3055" t="s">
        <v>8731</v>
      </c>
      <c r="K3055" t="s">
        <v>8732</v>
      </c>
      <c r="L3055" t="s">
        <v>52</v>
      </c>
      <c r="M3055">
        <v>24482.495900000002</v>
      </c>
      <c r="N3055">
        <v>366</v>
      </c>
      <c r="O3055" t="s">
        <v>43</v>
      </c>
      <c r="P3055" t="s">
        <v>43</v>
      </c>
      <c r="Q3055" s="2">
        <v>44769</v>
      </c>
      <c r="R3055" t="s">
        <v>83</v>
      </c>
      <c r="S3055" t="s">
        <v>24</v>
      </c>
      <c r="T3055">
        <f>_xlfn.DAYS(Raw_data_US_healthcare[[#This Row],[Discharge Date]],Raw_data_US_healthcare[[#This Row],[Date of Admission]])</f>
        <v>8</v>
      </c>
    </row>
    <row r="3056" spans="1:20" x14ac:dyDescent="0.3">
      <c r="A3056" t="s">
        <v>26512</v>
      </c>
      <c r="B3056" t="s">
        <v>8733</v>
      </c>
      <c r="C3056">
        <v>20</v>
      </c>
      <c r="D3056" t="str">
        <f>IF(Raw_data_US_healthcare[[#This Row],[Age]]&lt;35,"Young",IF(Raw_data_US_healthcare[[#This Row],[Age]]&lt;60,"Middle","Senior"))</f>
        <v>Young</v>
      </c>
      <c r="E3056" t="s">
        <v>26</v>
      </c>
      <c r="F3056" t="s">
        <v>62</v>
      </c>
      <c r="G3056" t="s">
        <v>62</v>
      </c>
      <c r="H3056" t="s">
        <v>28</v>
      </c>
      <c r="I3056" s="2">
        <v>44848</v>
      </c>
      <c r="J3056" t="s">
        <v>8734</v>
      </c>
      <c r="K3056" t="s">
        <v>8735</v>
      </c>
      <c r="L3056" t="s">
        <v>56</v>
      </c>
      <c r="M3056">
        <v>30796.99</v>
      </c>
      <c r="N3056">
        <v>389</v>
      </c>
      <c r="O3056" t="s">
        <v>22</v>
      </c>
      <c r="P3056" t="s">
        <v>22</v>
      </c>
      <c r="Q3056" s="2">
        <v>44856</v>
      </c>
      <c r="R3056" t="s">
        <v>83</v>
      </c>
      <c r="S3056" t="s">
        <v>45</v>
      </c>
      <c r="T3056">
        <f>_xlfn.DAYS(Raw_data_US_healthcare[[#This Row],[Discharge Date]],Raw_data_US_healthcare[[#This Row],[Date of Admission]])</f>
        <v>8</v>
      </c>
    </row>
    <row r="3057" spans="1:20" x14ac:dyDescent="0.3">
      <c r="A3057" t="s">
        <v>26512</v>
      </c>
      <c r="B3057" t="s">
        <v>8736</v>
      </c>
      <c r="C3057">
        <v>25</v>
      </c>
      <c r="D3057" t="str">
        <f>IF(Raw_data_US_healthcare[[#This Row],[Age]]&lt;35,"Young",IF(Raw_data_US_healthcare[[#This Row],[Age]]&lt;60,"Middle","Senior"))</f>
        <v>Young</v>
      </c>
      <c r="E3057" t="s">
        <v>26</v>
      </c>
      <c r="F3057" t="s">
        <v>88</v>
      </c>
      <c r="G3057" t="s">
        <v>88</v>
      </c>
      <c r="H3057" t="s">
        <v>69</v>
      </c>
      <c r="I3057" s="2">
        <v>44111</v>
      </c>
      <c r="J3057" t="s">
        <v>8737</v>
      </c>
      <c r="K3057" t="s">
        <v>8738</v>
      </c>
      <c r="L3057" t="s">
        <v>31</v>
      </c>
      <c r="M3057">
        <v>33870.860099999998</v>
      </c>
      <c r="N3057">
        <v>273</v>
      </c>
      <c r="O3057" t="s">
        <v>22</v>
      </c>
      <c r="P3057" t="s">
        <v>22</v>
      </c>
      <c r="Q3057" s="2">
        <v>44116</v>
      </c>
      <c r="R3057" t="s">
        <v>44</v>
      </c>
      <c r="S3057" t="s">
        <v>24</v>
      </c>
      <c r="T3057">
        <f>_xlfn.DAYS(Raw_data_US_healthcare[[#This Row],[Discharge Date]],Raw_data_US_healthcare[[#This Row],[Date of Admission]])</f>
        <v>5</v>
      </c>
    </row>
    <row r="3058" spans="1:20" x14ac:dyDescent="0.3">
      <c r="A3058" t="s">
        <v>26512</v>
      </c>
      <c r="B3058" t="s">
        <v>8739</v>
      </c>
      <c r="C3058">
        <v>24</v>
      </c>
      <c r="D3058" t="str">
        <f>IF(Raw_data_US_healthcare[[#This Row],[Age]]&lt;35,"Young",IF(Raw_data_US_healthcare[[#This Row],[Age]]&lt;60,"Middle","Senior"))</f>
        <v>Young</v>
      </c>
      <c r="E3058" t="s">
        <v>26</v>
      </c>
      <c r="F3058" t="s">
        <v>113</v>
      </c>
      <c r="G3058" t="s">
        <v>113</v>
      </c>
      <c r="H3058" t="s">
        <v>26516</v>
      </c>
      <c r="I3058" s="2">
        <v>45040</v>
      </c>
      <c r="J3058" t="s">
        <v>3398</v>
      </c>
      <c r="K3058" t="s">
        <v>2263</v>
      </c>
      <c r="L3058" t="s">
        <v>31</v>
      </c>
      <c r="M3058">
        <v>31926.2929</v>
      </c>
      <c r="N3058">
        <v>197</v>
      </c>
      <c r="O3058" t="s">
        <v>39</v>
      </c>
      <c r="P3058" t="s">
        <v>39</v>
      </c>
      <c r="Q3058" s="2">
        <v>45046</v>
      </c>
      <c r="R3058" t="s">
        <v>83</v>
      </c>
      <c r="S3058" t="s">
        <v>24</v>
      </c>
      <c r="T3058">
        <f>_xlfn.DAYS(Raw_data_US_healthcare[[#This Row],[Discharge Date]],Raw_data_US_healthcare[[#This Row],[Date of Admission]])</f>
        <v>6</v>
      </c>
    </row>
    <row r="3059" spans="1:20" x14ac:dyDescent="0.3">
      <c r="A3059" t="s">
        <v>26511</v>
      </c>
      <c r="B3059" t="s">
        <v>8740</v>
      </c>
      <c r="C3059">
        <v>64</v>
      </c>
      <c r="D3059" t="str">
        <f>IF(Raw_data_US_healthcare[[#This Row],[Age]]&lt;35,"Young",IF(Raw_data_US_healthcare[[#This Row],[Age]]&lt;60,"Middle","Senior"))</f>
        <v>Senior</v>
      </c>
      <c r="E3059" t="s">
        <v>16</v>
      </c>
      <c r="F3059" t="s">
        <v>228</v>
      </c>
      <c r="G3059" t="s">
        <v>228</v>
      </c>
      <c r="H3059" t="s">
        <v>36</v>
      </c>
      <c r="I3059" s="2">
        <v>44706</v>
      </c>
      <c r="J3059" t="s">
        <v>8741</v>
      </c>
      <c r="K3059" t="s">
        <v>8742</v>
      </c>
      <c r="L3059" t="s">
        <v>52</v>
      </c>
      <c r="M3059">
        <v>19838.776999999998</v>
      </c>
      <c r="N3059">
        <v>391</v>
      </c>
      <c r="O3059" t="s">
        <v>39</v>
      </c>
      <c r="P3059" t="s">
        <v>39</v>
      </c>
      <c r="Q3059" s="2">
        <v>44708</v>
      </c>
      <c r="R3059" t="s">
        <v>83</v>
      </c>
      <c r="S3059" t="s">
        <v>45</v>
      </c>
      <c r="T3059">
        <f>_xlfn.DAYS(Raw_data_US_healthcare[[#This Row],[Discharge Date]],Raw_data_US_healthcare[[#This Row],[Date of Admission]])</f>
        <v>2</v>
      </c>
    </row>
    <row r="3060" spans="1:20" x14ac:dyDescent="0.3">
      <c r="A3060" t="s">
        <v>26512</v>
      </c>
      <c r="B3060" t="s">
        <v>8743</v>
      </c>
      <c r="C3060">
        <v>66</v>
      </c>
      <c r="D3060" t="str">
        <f>IF(Raw_data_US_healthcare[[#This Row],[Age]]&lt;35,"Young",IF(Raw_data_US_healthcare[[#This Row],[Age]]&lt;60,"Middle","Senior"))</f>
        <v>Senior</v>
      </c>
      <c r="E3060" t="s">
        <v>26</v>
      </c>
      <c r="F3060" t="s">
        <v>62</v>
      </c>
      <c r="G3060" t="s">
        <v>62</v>
      </c>
      <c r="H3060" t="s">
        <v>18</v>
      </c>
      <c r="I3060" s="2">
        <v>43989</v>
      </c>
      <c r="J3060" t="s">
        <v>8744</v>
      </c>
      <c r="K3060" t="s">
        <v>8745</v>
      </c>
      <c r="L3060" t="s">
        <v>56</v>
      </c>
      <c r="M3060">
        <v>36097.341399999998</v>
      </c>
      <c r="N3060">
        <v>305</v>
      </c>
      <c r="O3060" t="s">
        <v>43</v>
      </c>
      <c r="P3060" t="s">
        <v>43</v>
      </c>
      <c r="Q3060" s="2">
        <v>44004</v>
      </c>
      <c r="R3060" t="s">
        <v>44</v>
      </c>
      <c r="S3060" t="s">
        <v>45</v>
      </c>
      <c r="T3060">
        <f>_xlfn.DAYS(Raw_data_US_healthcare[[#This Row],[Discharge Date]],Raw_data_US_healthcare[[#This Row],[Date of Admission]])</f>
        <v>15</v>
      </c>
    </row>
    <row r="3061" spans="1:20" x14ac:dyDescent="0.3">
      <c r="A3061" t="s">
        <v>26512</v>
      </c>
      <c r="B3061" t="s">
        <v>8746</v>
      </c>
      <c r="C3061">
        <v>53</v>
      </c>
      <c r="D3061" t="str">
        <f>IF(Raw_data_US_healthcare[[#This Row],[Age]]&lt;35,"Young",IF(Raw_data_US_healthcare[[#This Row],[Age]]&lt;60,"Middle","Senior"))</f>
        <v>Middle</v>
      </c>
      <c r="E3061" t="s">
        <v>26</v>
      </c>
      <c r="F3061" t="s">
        <v>88</v>
      </c>
      <c r="G3061" t="s">
        <v>88</v>
      </c>
      <c r="H3061" t="s">
        <v>18</v>
      </c>
      <c r="I3061" s="2">
        <v>44500</v>
      </c>
      <c r="J3061" t="s">
        <v>8747</v>
      </c>
      <c r="K3061" t="s">
        <v>8748</v>
      </c>
      <c r="L3061" t="s">
        <v>56</v>
      </c>
      <c r="M3061">
        <v>5415.4861000000001</v>
      </c>
      <c r="N3061">
        <v>393</v>
      </c>
      <c r="O3061" t="s">
        <v>43</v>
      </c>
      <c r="P3061" t="s">
        <v>43</v>
      </c>
      <c r="Q3061" s="2">
        <v>44522</v>
      </c>
      <c r="R3061" t="s">
        <v>32</v>
      </c>
      <c r="S3061" t="s">
        <v>45</v>
      </c>
      <c r="T3061">
        <f>_xlfn.DAYS(Raw_data_US_healthcare[[#This Row],[Discharge Date]],Raw_data_US_healthcare[[#This Row],[Date of Admission]])</f>
        <v>22</v>
      </c>
    </row>
    <row r="3062" spans="1:20" x14ac:dyDescent="0.3">
      <c r="A3062" t="s">
        <v>26511</v>
      </c>
      <c r="B3062" t="s">
        <v>8749</v>
      </c>
      <c r="C3062">
        <v>45</v>
      </c>
      <c r="D3062" t="str">
        <f>IF(Raw_data_US_healthcare[[#This Row],[Age]]&lt;35,"Young",IF(Raw_data_US_healthcare[[#This Row],[Age]]&lt;60,"Middle","Senior"))</f>
        <v>Middle</v>
      </c>
      <c r="E3062" t="s">
        <v>16</v>
      </c>
      <c r="F3062" t="s">
        <v>88</v>
      </c>
      <c r="G3062" t="s">
        <v>88</v>
      </c>
      <c r="H3062" t="s">
        <v>26516</v>
      </c>
      <c r="I3062" s="2">
        <v>44707</v>
      </c>
      <c r="J3062" t="s">
        <v>8750</v>
      </c>
      <c r="K3062" t="s">
        <v>8751</v>
      </c>
      <c r="L3062" t="s">
        <v>21</v>
      </c>
      <c r="M3062">
        <v>4282.8453</v>
      </c>
      <c r="N3062">
        <v>479</v>
      </c>
      <c r="O3062" t="s">
        <v>39</v>
      </c>
      <c r="P3062" t="s">
        <v>39</v>
      </c>
      <c r="Q3062" s="2">
        <v>44711</v>
      </c>
      <c r="R3062" t="s">
        <v>44</v>
      </c>
      <c r="S3062" t="s">
        <v>24</v>
      </c>
      <c r="T3062">
        <f>_xlfn.DAYS(Raw_data_US_healthcare[[#This Row],[Discharge Date]],Raw_data_US_healthcare[[#This Row],[Date of Admission]])</f>
        <v>4</v>
      </c>
    </row>
    <row r="3063" spans="1:20" x14ac:dyDescent="0.3">
      <c r="A3063" t="s">
        <v>26511</v>
      </c>
      <c r="B3063" t="s">
        <v>8752</v>
      </c>
      <c r="C3063">
        <v>63</v>
      </c>
      <c r="D3063" t="str">
        <f>IF(Raw_data_US_healthcare[[#This Row],[Age]]&lt;35,"Young",IF(Raw_data_US_healthcare[[#This Row],[Age]]&lt;60,"Middle","Senior"))</f>
        <v>Senior</v>
      </c>
      <c r="E3063" t="s">
        <v>16</v>
      </c>
      <c r="F3063" t="s">
        <v>27</v>
      </c>
      <c r="G3063" t="s">
        <v>27</v>
      </c>
      <c r="H3063" t="s">
        <v>26516</v>
      </c>
      <c r="I3063" s="2">
        <v>44049</v>
      </c>
      <c r="J3063" t="s">
        <v>8753</v>
      </c>
      <c r="K3063" t="s">
        <v>5374</v>
      </c>
      <c r="L3063" t="s">
        <v>56</v>
      </c>
      <c r="M3063">
        <v>17824.965400000001</v>
      </c>
      <c r="N3063">
        <v>207</v>
      </c>
      <c r="O3063" t="s">
        <v>43</v>
      </c>
      <c r="P3063" t="s">
        <v>43</v>
      </c>
      <c r="Q3063" s="2">
        <v>44050</v>
      </c>
      <c r="R3063" t="s">
        <v>23</v>
      </c>
      <c r="S3063" t="s">
        <v>24</v>
      </c>
      <c r="T3063">
        <f>_xlfn.DAYS(Raw_data_US_healthcare[[#This Row],[Discharge Date]],Raw_data_US_healthcare[[#This Row],[Date of Admission]])</f>
        <v>1</v>
      </c>
    </row>
    <row r="3064" spans="1:20" x14ac:dyDescent="0.3">
      <c r="A3064" t="s">
        <v>26511</v>
      </c>
      <c r="B3064" t="s">
        <v>8754</v>
      </c>
      <c r="C3064">
        <v>23</v>
      </c>
      <c r="D3064" t="str">
        <f>IF(Raw_data_US_healthcare[[#This Row],[Age]]&lt;35,"Young",IF(Raw_data_US_healthcare[[#This Row],[Age]]&lt;60,"Middle","Senior"))</f>
        <v>Young</v>
      </c>
      <c r="E3064" t="s">
        <v>16</v>
      </c>
      <c r="F3064" t="s">
        <v>113</v>
      </c>
      <c r="G3064" t="s">
        <v>113</v>
      </c>
      <c r="H3064" t="s">
        <v>26516</v>
      </c>
      <c r="I3064" s="2">
        <v>44566</v>
      </c>
      <c r="J3064" t="s">
        <v>8755</v>
      </c>
      <c r="K3064" t="s">
        <v>8756</v>
      </c>
      <c r="L3064" t="s">
        <v>52</v>
      </c>
      <c r="M3064">
        <v>11691.602800000001</v>
      </c>
      <c r="N3064">
        <v>157</v>
      </c>
      <c r="O3064" t="s">
        <v>43</v>
      </c>
      <c r="P3064" t="s">
        <v>43</v>
      </c>
      <c r="Q3064" s="2">
        <v>44573</v>
      </c>
      <c r="R3064" t="s">
        <v>48</v>
      </c>
      <c r="S3064" t="s">
        <v>45</v>
      </c>
      <c r="T3064">
        <f>_xlfn.DAYS(Raw_data_US_healthcare[[#This Row],[Discharge Date]],Raw_data_US_healthcare[[#This Row],[Date of Admission]])</f>
        <v>7</v>
      </c>
    </row>
    <row r="3065" spans="1:20" x14ac:dyDescent="0.3">
      <c r="A3065" t="s">
        <v>26512</v>
      </c>
      <c r="B3065" t="s">
        <v>8757</v>
      </c>
      <c r="C3065">
        <v>30</v>
      </c>
      <c r="D3065" t="str">
        <f>IF(Raw_data_US_healthcare[[#This Row],[Age]]&lt;35,"Young",IF(Raw_data_US_healthcare[[#This Row],[Age]]&lt;60,"Middle","Senior"))</f>
        <v>Young</v>
      </c>
      <c r="E3065" t="s">
        <v>26</v>
      </c>
      <c r="F3065" t="s">
        <v>113</v>
      </c>
      <c r="G3065" t="s">
        <v>113</v>
      </c>
      <c r="H3065" t="s">
        <v>26516</v>
      </c>
      <c r="I3065" s="2">
        <v>43633</v>
      </c>
      <c r="J3065" t="s">
        <v>8758</v>
      </c>
      <c r="K3065" t="s">
        <v>8759</v>
      </c>
      <c r="L3065" t="s">
        <v>52</v>
      </c>
      <c r="M3065">
        <v>4277.6349</v>
      </c>
      <c r="N3065">
        <v>126</v>
      </c>
      <c r="O3065" t="s">
        <v>22</v>
      </c>
      <c r="P3065" t="s">
        <v>22</v>
      </c>
      <c r="Q3065" s="2">
        <v>43644</v>
      </c>
      <c r="R3065" t="s">
        <v>44</v>
      </c>
      <c r="S3065" t="s">
        <v>45</v>
      </c>
      <c r="T3065">
        <f>_xlfn.DAYS(Raw_data_US_healthcare[[#This Row],[Discharge Date]],Raw_data_US_healthcare[[#This Row],[Date of Admission]])</f>
        <v>11</v>
      </c>
    </row>
    <row r="3066" spans="1:20" x14ac:dyDescent="0.3">
      <c r="A3066" t="s">
        <v>26512</v>
      </c>
      <c r="B3066" t="s">
        <v>8760</v>
      </c>
      <c r="C3066">
        <v>83</v>
      </c>
      <c r="D3066" t="str">
        <f>IF(Raw_data_US_healthcare[[#This Row],[Age]]&lt;35,"Young",IF(Raw_data_US_healthcare[[#This Row],[Age]]&lt;60,"Middle","Senior"))</f>
        <v>Senior</v>
      </c>
      <c r="E3066" t="s">
        <v>26</v>
      </c>
      <c r="F3066" t="s">
        <v>35</v>
      </c>
      <c r="G3066" t="s">
        <v>35</v>
      </c>
      <c r="H3066" t="s">
        <v>36</v>
      </c>
      <c r="I3066" s="2">
        <v>43972</v>
      </c>
      <c r="J3066" t="s">
        <v>8761</v>
      </c>
      <c r="K3066" t="s">
        <v>8762</v>
      </c>
      <c r="L3066" t="s">
        <v>52</v>
      </c>
      <c r="M3066">
        <v>24849.961299999999</v>
      </c>
      <c r="N3066">
        <v>360</v>
      </c>
      <c r="O3066" t="s">
        <v>39</v>
      </c>
      <c r="P3066" t="s">
        <v>39</v>
      </c>
      <c r="Q3066" s="2">
        <v>43997</v>
      </c>
      <c r="R3066" t="s">
        <v>83</v>
      </c>
      <c r="S3066" t="s">
        <v>45</v>
      </c>
      <c r="T3066">
        <f>_xlfn.DAYS(Raw_data_US_healthcare[[#This Row],[Discharge Date]],Raw_data_US_healthcare[[#This Row],[Date of Admission]])</f>
        <v>25</v>
      </c>
    </row>
    <row r="3067" spans="1:20" x14ac:dyDescent="0.3">
      <c r="A3067" t="s">
        <v>26512</v>
      </c>
      <c r="B3067" t="s">
        <v>8763</v>
      </c>
      <c r="C3067">
        <v>78</v>
      </c>
      <c r="D3067" t="str">
        <f>IF(Raw_data_US_healthcare[[#This Row],[Age]]&lt;35,"Young",IF(Raw_data_US_healthcare[[#This Row],[Age]]&lt;60,"Middle","Senior"))</f>
        <v>Senior</v>
      </c>
      <c r="E3067" t="s">
        <v>26</v>
      </c>
      <c r="F3067" t="s">
        <v>35</v>
      </c>
      <c r="G3067" t="s">
        <v>35</v>
      </c>
      <c r="H3067" t="s">
        <v>69</v>
      </c>
      <c r="I3067" s="2">
        <v>45127</v>
      </c>
      <c r="J3067" t="s">
        <v>8764</v>
      </c>
      <c r="K3067" t="s">
        <v>152</v>
      </c>
      <c r="L3067" t="s">
        <v>60</v>
      </c>
      <c r="M3067">
        <v>79180.003899999996</v>
      </c>
      <c r="N3067">
        <v>319</v>
      </c>
      <c r="O3067" t="s">
        <v>43</v>
      </c>
      <c r="P3067" t="s">
        <v>43</v>
      </c>
      <c r="Q3067" s="2">
        <v>45135</v>
      </c>
      <c r="R3067" t="s">
        <v>44</v>
      </c>
      <c r="S3067" t="s">
        <v>24</v>
      </c>
      <c r="T3067">
        <f>_xlfn.DAYS(Raw_data_US_healthcare[[#This Row],[Discharge Date]],Raw_data_US_healthcare[[#This Row],[Date of Admission]])</f>
        <v>8</v>
      </c>
    </row>
    <row r="3068" spans="1:20" x14ac:dyDescent="0.3">
      <c r="A3068" t="s">
        <v>26511</v>
      </c>
      <c r="B3068" t="s">
        <v>8765</v>
      </c>
      <c r="C3068">
        <v>62</v>
      </c>
      <c r="D3068" t="str">
        <f>IF(Raw_data_US_healthcare[[#This Row],[Age]]&lt;35,"Young",IF(Raw_data_US_healthcare[[#This Row],[Age]]&lt;60,"Middle","Senior"))</f>
        <v>Senior</v>
      </c>
      <c r="E3068" t="s">
        <v>16</v>
      </c>
      <c r="F3068" t="s">
        <v>228</v>
      </c>
      <c r="G3068" t="s">
        <v>228</v>
      </c>
      <c r="H3068" t="s">
        <v>69</v>
      </c>
      <c r="I3068" s="2">
        <v>43429</v>
      </c>
      <c r="J3068" t="s">
        <v>8766</v>
      </c>
      <c r="K3068" t="s">
        <v>8767</v>
      </c>
      <c r="L3068" t="s">
        <v>21</v>
      </c>
      <c r="M3068">
        <v>70311.034700000004</v>
      </c>
      <c r="N3068">
        <v>214</v>
      </c>
      <c r="O3068" t="s">
        <v>22</v>
      </c>
      <c r="P3068" t="s">
        <v>22</v>
      </c>
      <c r="Q3068" s="2">
        <v>43430</v>
      </c>
      <c r="R3068" t="s">
        <v>83</v>
      </c>
      <c r="S3068" t="s">
        <v>33</v>
      </c>
      <c r="T3068">
        <f>_xlfn.DAYS(Raw_data_US_healthcare[[#This Row],[Discharge Date]],Raw_data_US_healthcare[[#This Row],[Date of Admission]])</f>
        <v>1</v>
      </c>
    </row>
    <row r="3069" spans="1:20" x14ac:dyDescent="0.3">
      <c r="A3069" t="s">
        <v>26512</v>
      </c>
      <c r="B3069" t="s">
        <v>8768</v>
      </c>
      <c r="C3069">
        <v>76</v>
      </c>
      <c r="D3069" t="str">
        <f>IF(Raw_data_US_healthcare[[#This Row],[Age]]&lt;35,"Young",IF(Raw_data_US_healthcare[[#This Row],[Age]]&lt;60,"Middle","Senior"))</f>
        <v>Senior</v>
      </c>
      <c r="E3069" t="s">
        <v>26</v>
      </c>
      <c r="F3069" t="s">
        <v>113</v>
      </c>
      <c r="G3069" t="s">
        <v>113</v>
      </c>
      <c r="H3069" t="s">
        <v>69</v>
      </c>
      <c r="I3069" s="2">
        <v>43706</v>
      </c>
      <c r="J3069" t="s">
        <v>8769</v>
      </c>
      <c r="K3069" t="s">
        <v>8770</v>
      </c>
      <c r="L3069" t="s">
        <v>56</v>
      </c>
      <c r="M3069">
        <v>24129.397499999999</v>
      </c>
      <c r="N3069">
        <v>238</v>
      </c>
      <c r="O3069" t="s">
        <v>39</v>
      </c>
      <c r="P3069" t="s">
        <v>39</v>
      </c>
      <c r="Q3069" s="2">
        <v>43707</v>
      </c>
      <c r="R3069" t="s">
        <v>32</v>
      </c>
      <c r="S3069" t="s">
        <v>24</v>
      </c>
      <c r="T3069">
        <f>_xlfn.DAYS(Raw_data_US_healthcare[[#This Row],[Discharge Date]],Raw_data_US_healthcare[[#This Row],[Date of Admission]])</f>
        <v>1</v>
      </c>
    </row>
    <row r="3070" spans="1:20" x14ac:dyDescent="0.3">
      <c r="A3070" t="s">
        <v>26512</v>
      </c>
      <c r="B3070" t="s">
        <v>8771</v>
      </c>
      <c r="C3070">
        <v>72</v>
      </c>
      <c r="D3070" t="str">
        <f>IF(Raw_data_US_healthcare[[#This Row],[Age]]&lt;35,"Young",IF(Raw_data_US_healthcare[[#This Row],[Age]]&lt;60,"Middle","Senior"))</f>
        <v>Senior</v>
      </c>
      <c r="E3070" t="s">
        <v>26</v>
      </c>
      <c r="F3070" t="s">
        <v>35</v>
      </c>
      <c r="G3070" t="s">
        <v>35</v>
      </c>
      <c r="H3070" t="s">
        <v>28</v>
      </c>
      <c r="I3070" s="2">
        <v>43879</v>
      </c>
      <c r="J3070" t="s">
        <v>8772</v>
      </c>
      <c r="K3070" t="s">
        <v>8773</v>
      </c>
      <c r="L3070" t="s">
        <v>56</v>
      </c>
      <c r="M3070">
        <v>6430.4332999999997</v>
      </c>
      <c r="N3070">
        <v>487</v>
      </c>
      <c r="O3070" t="s">
        <v>43</v>
      </c>
      <c r="P3070" t="s">
        <v>43</v>
      </c>
      <c r="Q3070" s="2">
        <v>43892</v>
      </c>
      <c r="R3070" t="s">
        <v>32</v>
      </c>
      <c r="S3070" t="s">
        <v>33</v>
      </c>
      <c r="T3070">
        <f>_xlfn.DAYS(Raw_data_US_healthcare[[#This Row],[Discharge Date]],Raw_data_US_healthcare[[#This Row],[Date of Admission]])</f>
        <v>13</v>
      </c>
    </row>
    <row r="3071" spans="1:20" x14ac:dyDescent="0.3">
      <c r="A3071" t="s">
        <v>26512</v>
      </c>
      <c r="B3071" t="s">
        <v>8774</v>
      </c>
      <c r="C3071">
        <v>21</v>
      </c>
      <c r="D3071" t="str">
        <f>IF(Raw_data_US_healthcare[[#This Row],[Age]]&lt;35,"Young",IF(Raw_data_US_healthcare[[#This Row],[Age]]&lt;60,"Middle","Senior"))</f>
        <v>Young</v>
      </c>
      <c r="E3071" t="s">
        <v>26</v>
      </c>
      <c r="F3071" t="s">
        <v>88</v>
      </c>
      <c r="G3071" t="s">
        <v>88</v>
      </c>
      <c r="H3071" t="s">
        <v>28</v>
      </c>
      <c r="I3071" s="2">
        <v>43946</v>
      </c>
      <c r="J3071" t="s">
        <v>8775</v>
      </c>
      <c r="K3071" t="s">
        <v>8776</v>
      </c>
      <c r="L3071" t="s">
        <v>60</v>
      </c>
      <c r="M3071">
        <v>22142.6731</v>
      </c>
      <c r="N3071">
        <v>417</v>
      </c>
      <c r="O3071" t="s">
        <v>43</v>
      </c>
      <c r="P3071" t="s">
        <v>43</v>
      </c>
      <c r="Q3071" s="2">
        <v>43952</v>
      </c>
      <c r="R3071" t="s">
        <v>32</v>
      </c>
      <c r="S3071" t="s">
        <v>33</v>
      </c>
      <c r="T3071">
        <f>_xlfn.DAYS(Raw_data_US_healthcare[[#This Row],[Discharge Date]],Raw_data_US_healthcare[[#This Row],[Date of Admission]])</f>
        <v>6</v>
      </c>
    </row>
    <row r="3072" spans="1:20" x14ac:dyDescent="0.3">
      <c r="A3072" t="s">
        <v>26512</v>
      </c>
      <c r="B3072" t="s">
        <v>8777</v>
      </c>
      <c r="C3072">
        <v>20</v>
      </c>
      <c r="D3072" t="str">
        <f>IF(Raw_data_US_healthcare[[#This Row],[Age]]&lt;35,"Young",IF(Raw_data_US_healthcare[[#This Row],[Age]]&lt;60,"Middle","Senior"))</f>
        <v>Young</v>
      </c>
      <c r="E3072" t="s">
        <v>26</v>
      </c>
      <c r="F3072" t="s">
        <v>228</v>
      </c>
      <c r="G3072" t="s">
        <v>228</v>
      </c>
      <c r="H3072" t="s">
        <v>28</v>
      </c>
      <c r="I3072" s="2">
        <v>44026</v>
      </c>
      <c r="J3072" t="s">
        <v>8778</v>
      </c>
      <c r="K3072" t="s">
        <v>8779</v>
      </c>
      <c r="L3072" t="s">
        <v>31</v>
      </c>
      <c r="M3072">
        <v>39638.1034</v>
      </c>
      <c r="N3072">
        <v>422</v>
      </c>
      <c r="O3072" t="s">
        <v>22</v>
      </c>
      <c r="P3072" t="s">
        <v>22</v>
      </c>
      <c r="Q3072" s="2">
        <v>44027</v>
      </c>
      <c r="R3072" t="s">
        <v>83</v>
      </c>
      <c r="S3072" t="s">
        <v>45</v>
      </c>
      <c r="T3072">
        <f>_xlfn.DAYS(Raw_data_US_healthcare[[#This Row],[Discharge Date]],Raw_data_US_healthcare[[#This Row],[Date of Admission]])</f>
        <v>1</v>
      </c>
    </row>
    <row r="3073" spans="1:20" x14ac:dyDescent="0.3">
      <c r="A3073" t="s">
        <v>26512</v>
      </c>
      <c r="B3073" t="s">
        <v>8780</v>
      </c>
      <c r="C3073">
        <v>32</v>
      </c>
      <c r="D3073" t="str">
        <f>IF(Raw_data_US_healthcare[[#This Row],[Age]]&lt;35,"Young",IF(Raw_data_US_healthcare[[#This Row],[Age]]&lt;60,"Middle","Senior"))</f>
        <v>Young</v>
      </c>
      <c r="E3073" t="s">
        <v>26</v>
      </c>
      <c r="F3073" t="s">
        <v>17</v>
      </c>
      <c r="G3073" t="s">
        <v>17</v>
      </c>
      <c r="H3073" t="s">
        <v>26516</v>
      </c>
      <c r="I3073" s="2">
        <v>44426</v>
      </c>
      <c r="J3073" t="s">
        <v>8781</v>
      </c>
      <c r="K3073" t="s">
        <v>8782</v>
      </c>
      <c r="L3073" t="s">
        <v>52</v>
      </c>
      <c r="M3073">
        <v>7076.1948000000002</v>
      </c>
      <c r="N3073">
        <v>457</v>
      </c>
      <c r="O3073" t="s">
        <v>39</v>
      </c>
      <c r="P3073" t="s">
        <v>39</v>
      </c>
      <c r="Q3073" s="2">
        <v>44431</v>
      </c>
      <c r="R3073" t="s">
        <v>83</v>
      </c>
      <c r="S3073" t="s">
        <v>33</v>
      </c>
      <c r="T3073">
        <f>_xlfn.DAYS(Raw_data_US_healthcare[[#This Row],[Discharge Date]],Raw_data_US_healthcare[[#This Row],[Date of Admission]])</f>
        <v>5</v>
      </c>
    </row>
    <row r="3074" spans="1:20" x14ac:dyDescent="0.3">
      <c r="A3074" t="s">
        <v>26511</v>
      </c>
      <c r="B3074" t="s">
        <v>8783</v>
      </c>
      <c r="C3074">
        <v>59</v>
      </c>
      <c r="D3074" t="str">
        <f>IF(Raw_data_US_healthcare[[#This Row],[Age]]&lt;35,"Young",IF(Raw_data_US_healthcare[[#This Row],[Age]]&lt;60,"Middle","Senior"))</f>
        <v>Middle</v>
      </c>
      <c r="E3074" t="s">
        <v>16</v>
      </c>
      <c r="F3074" t="s">
        <v>35</v>
      </c>
      <c r="G3074" t="s">
        <v>35</v>
      </c>
      <c r="H3074" t="s">
        <v>26516</v>
      </c>
      <c r="I3074" s="2">
        <v>44363</v>
      </c>
      <c r="J3074" t="s">
        <v>8784</v>
      </c>
      <c r="K3074" t="s">
        <v>8785</v>
      </c>
      <c r="L3074" t="s">
        <v>60</v>
      </c>
      <c r="M3074">
        <v>6273.3681999999999</v>
      </c>
      <c r="N3074">
        <v>405</v>
      </c>
      <c r="O3074" t="s">
        <v>22</v>
      </c>
      <c r="P3074" t="s">
        <v>22</v>
      </c>
      <c r="Q3074" s="2">
        <v>44379</v>
      </c>
      <c r="R3074" t="s">
        <v>23</v>
      </c>
      <c r="S3074" t="s">
        <v>33</v>
      </c>
      <c r="T3074">
        <f>_xlfn.DAYS(Raw_data_US_healthcare[[#This Row],[Discharge Date]],Raw_data_US_healthcare[[#This Row],[Date of Admission]])</f>
        <v>16</v>
      </c>
    </row>
    <row r="3075" spans="1:20" x14ac:dyDescent="0.3">
      <c r="A3075" t="s">
        <v>26512</v>
      </c>
      <c r="B3075" t="s">
        <v>8786</v>
      </c>
      <c r="C3075">
        <v>20</v>
      </c>
      <c r="D3075" t="str">
        <f>IF(Raw_data_US_healthcare[[#This Row],[Age]]&lt;35,"Young",IF(Raw_data_US_healthcare[[#This Row],[Age]]&lt;60,"Middle","Senior"))</f>
        <v>Young</v>
      </c>
      <c r="E3075" t="s">
        <v>26</v>
      </c>
      <c r="F3075" t="s">
        <v>228</v>
      </c>
      <c r="G3075" t="s">
        <v>228</v>
      </c>
      <c r="H3075" t="s">
        <v>18</v>
      </c>
      <c r="I3075" s="2">
        <v>43946</v>
      </c>
      <c r="J3075" t="s">
        <v>8787</v>
      </c>
      <c r="K3075" t="s">
        <v>8788</v>
      </c>
      <c r="L3075" t="s">
        <v>60</v>
      </c>
      <c r="M3075">
        <v>55350.0101</v>
      </c>
      <c r="N3075">
        <v>493</v>
      </c>
      <c r="O3075" t="s">
        <v>43</v>
      </c>
      <c r="P3075" t="s">
        <v>43</v>
      </c>
      <c r="Q3075" s="2">
        <v>43954</v>
      </c>
      <c r="R3075" t="s">
        <v>44</v>
      </c>
      <c r="S3075" t="s">
        <v>24</v>
      </c>
      <c r="T3075">
        <f>_xlfn.DAYS(Raw_data_US_healthcare[[#This Row],[Discharge Date]],Raw_data_US_healthcare[[#This Row],[Date of Admission]])</f>
        <v>8</v>
      </c>
    </row>
    <row r="3076" spans="1:20" x14ac:dyDescent="0.3">
      <c r="A3076" t="s">
        <v>26512</v>
      </c>
      <c r="B3076" t="s">
        <v>8789</v>
      </c>
      <c r="C3076">
        <v>42</v>
      </c>
      <c r="D3076" t="str">
        <f>IF(Raw_data_US_healthcare[[#This Row],[Age]]&lt;35,"Young",IF(Raw_data_US_healthcare[[#This Row],[Age]]&lt;60,"Middle","Senior"))</f>
        <v>Middle</v>
      </c>
      <c r="E3076" t="s">
        <v>26</v>
      </c>
      <c r="F3076" t="s">
        <v>228</v>
      </c>
      <c r="G3076" t="s">
        <v>228</v>
      </c>
      <c r="H3076" t="s">
        <v>69</v>
      </c>
      <c r="I3076" s="2">
        <v>44583</v>
      </c>
      <c r="J3076" t="s">
        <v>8790</v>
      </c>
      <c r="K3076" t="s">
        <v>8791</v>
      </c>
      <c r="L3076" t="s">
        <v>52</v>
      </c>
      <c r="M3076">
        <v>44457.222199999997</v>
      </c>
      <c r="N3076">
        <v>428</v>
      </c>
      <c r="O3076" t="s">
        <v>39</v>
      </c>
      <c r="P3076" t="s">
        <v>39</v>
      </c>
      <c r="Q3076" s="2">
        <v>44600</v>
      </c>
      <c r="R3076" t="s">
        <v>83</v>
      </c>
      <c r="S3076" t="s">
        <v>33</v>
      </c>
      <c r="T3076">
        <f>_xlfn.DAYS(Raw_data_US_healthcare[[#This Row],[Discharge Date]],Raw_data_US_healthcare[[#This Row],[Date of Admission]])</f>
        <v>17</v>
      </c>
    </row>
    <row r="3077" spans="1:20" x14ac:dyDescent="0.3">
      <c r="A3077" t="s">
        <v>26512</v>
      </c>
      <c r="B3077" t="s">
        <v>8792</v>
      </c>
      <c r="C3077">
        <v>55</v>
      </c>
      <c r="D3077" t="str">
        <f>IF(Raw_data_US_healthcare[[#This Row],[Age]]&lt;35,"Young",IF(Raw_data_US_healthcare[[#This Row],[Age]]&lt;60,"Middle","Senior"))</f>
        <v>Middle</v>
      </c>
      <c r="E3077" t="s">
        <v>26</v>
      </c>
      <c r="F3077" t="s">
        <v>228</v>
      </c>
      <c r="G3077" t="s">
        <v>228</v>
      </c>
      <c r="H3077" t="s">
        <v>26514</v>
      </c>
      <c r="I3077" s="2">
        <v>44581</v>
      </c>
      <c r="J3077" t="s">
        <v>8793</v>
      </c>
      <c r="K3077" t="s">
        <v>8794</v>
      </c>
      <c r="L3077" t="s">
        <v>31</v>
      </c>
      <c r="M3077">
        <v>34261.0072</v>
      </c>
      <c r="N3077">
        <v>117</v>
      </c>
      <c r="O3077" t="s">
        <v>39</v>
      </c>
      <c r="P3077" t="s">
        <v>39</v>
      </c>
      <c r="Q3077" s="2">
        <v>44608</v>
      </c>
      <c r="R3077" t="s">
        <v>44</v>
      </c>
      <c r="S3077" t="s">
        <v>24</v>
      </c>
      <c r="T3077">
        <f>_xlfn.DAYS(Raw_data_US_healthcare[[#This Row],[Discharge Date]],Raw_data_US_healthcare[[#This Row],[Date of Admission]])</f>
        <v>27</v>
      </c>
    </row>
    <row r="3078" spans="1:20" x14ac:dyDescent="0.3">
      <c r="A3078" t="s">
        <v>26511</v>
      </c>
      <c r="B3078" t="s">
        <v>8795</v>
      </c>
      <c r="C3078">
        <v>52</v>
      </c>
      <c r="D3078" t="str">
        <f>IF(Raw_data_US_healthcare[[#This Row],[Age]]&lt;35,"Young",IF(Raw_data_US_healthcare[[#This Row],[Age]]&lt;60,"Middle","Senior"))</f>
        <v>Middle</v>
      </c>
      <c r="E3078" t="s">
        <v>16</v>
      </c>
      <c r="F3078" t="s">
        <v>49</v>
      </c>
      <c r="G3078" t="s">
        <v>49</v>
      </c>
      <c r="H3078" t="s">
        <v>18</v>
      </c>
      <c r="I3078" s="2">
        <v>44521</v>
      </c>
      <c r="J3078" t="s">
        <v>8796</v>
      </c>
      <c r="K3078" t="s">
        <v>8797</v>
      </c>
      <c r="L3078" t="s">
        <v>31</v>
      </c>
      <c r="M3078">
        <v>23474.618600000002</v>
      </c>
      <c r="N3078">
        <v>292</v>
      </c>
      <c r="O3078" t="s">
        <v>43</v>
      </c>
      <c r="P3078" t="s">
        <v>43</v>
      </c>
      <c r="Q3078" s="2">
        <v>44544</v>
      </c>
      <c r="R3078" t="s">
        <v>83</v>
      </c>
      <c r="S3078" t="s">
        <v>45</v>
      </c>
      <c r="T3078">
        <f>_xlfn.DAYS(Raw_data_US_healthcare[[#This Row],[Discharge Date]],Raw_data_US_healthcare[[#This Row],[Date of Admission]])</f>
        <v>23</v>
      </c>
    </row>
    <row r="3079" spans="1:20" x14ac:dyDescent="0.3">
      <c r="A3079" t="s">
        <v>26511</v>
      </c>
      <c r="B3079" t="s">
        <v>8798</v>
      </c>
      <c r="C3079">
        <v>35</v>
      </c>
      <c r="D3079" t="str">
        <f>IF(Raw_data_US_healthcare[[#This Row],[Age]]&lt;35,"Young",IF(Raw_data_US_healthcare[[#This Row],[Age]]&lt;60,"Middle","Senior"))</f>
        <v>Middle</v>
      </c>
      <c r="E3079" t="s">
        <v>16</v>
      </c>
      <c r="F3079" t="s">
        <v>35</v>
      </c>
      <c r="G3079" t="s">
        <v>35</v>
      </c>
      <c r="H3079" t="s">
        <v>36</v>
      </c>
      <c r="I3079" s="2">
        <v>43920</v>
      </c>
      <c r="J3079" t="s">
        <v>8799</v>
      </c>
      <c r="K3079" t="s">
        <v>1588</v>
      </c>
      <c r="L3079" t="s">
        <v>21</v>
      </c>
      <c r="M3079">
        <v>2149.0367999999999</v>
      </c>
      <c r="N3079">
        <v>282</v>
      </c>
      <c r="O3079" t="s">
        <v>22</v>
      </c>
      <c r="P3079" t="s">
        <v>22</v>
      </c>
      <c r="Q3079" s="2">
        <v>43930</v>
      </c>
      <c r="R3079" t="s">
        <v>23</v>
      </c>
      <c r="S3079" t="s">
        <v>45</v>
      </c>
      <c r="T3079">
        <f>_xlfn.DAYS(Raw_data_US_healthcare[[#This Row],[Discharge Date]],Raw_data_US_healthcare[[#This Row],[Date of Admission]])</f>
        <v>10</v>
      </c>
    </row>
    <row r="3080" spans="1:20" x14ac:dyDescent="0.3">
      <c r="A3080" t="s">
        <v>26511</v>
      </c>
      <c r="B3080" t="s">
        <v>8800</v>
      </c>
      <c r="C3080">
        <v>51</v>
      </c>
      <c r="D3080" t="str">
        <f>IF(Raw_data_US_healthcare[[#This Row],[Age]]&lt;35,"Young",IF(Raw_data_US_healthcare[[#This Row],[Age]]&lt;60,"Middle","Senior"))</f>
        <v>Middle</v>
      </c>
      <c r="E3080" t="s">
        <v>16</v>
      </c>
      <c r="F3080" t="s">
        <v>35</v>
      </c>
      <c r="G3080" t="s">
        <v>35</v>
      </c>
      <c r="H3080" t="s">
        <v>36</v>
      </c>
      <c r="I3080" s="2">
        <v>43872</v>
      </c>
      <c r="J3080" t="s">
        <v>8801</v>
      </c>
      <c r="K3080" t="s">
        <v>8802</v>
      </c>
      <c r="L3080" t="s">
        <v>56</v>
      </c>
      <c r="M3080">
        <v>6836.9296000000004</v>
      </c>
      <c r="N3080">
        <v>258</v>
      </c>
      <c r="O3080" t="s">
        <v>39</v>
      </c>
      <c r="P3080" t="s">
        <v>39</v>
      </c>
      <c r="Q3080" s="2">
        <v>43894</v>
      </c>
      <c r="R3080" t="s">
        <v>83</v>
      </c>
      <c r="S3080" t="s">
        <v>45</v>
      </c>
      <c r="T3080">
        <f>_xlfn.DAYS(Raw_data_US_healthcare[[#This Row],[Discharge Date]],Raw_data_US_healthcare[[#This Row],[Date of Admission]])</f>
        <v>22</v>
      </c>
    </row>
    <row r="3081" spans="1:20" x14ac:dyDescent="0.3">
      <c r="A3081" t="s">
        <v>26511</v>
      </c>
      <c r="B3081" t="s">
        <v>8803</v>
      </c>
      <c r="C3081">
        <v>83</v>
      </c>
      <c r="D3081" t="str">
        <f>IF(Raw_data_US_healthcare[[#This Row],[Age]]&lt;35,"Young",IF(Raw_data_US_healthcare[[#This Row],[Age]]&lt;60,"Middle","Senior"))</f>
        <v>Senior</v>
      </c>
      <c r="E3081" t="s">
        <v>16</v>
      </c>
      <c r="F3081" t="s">
        <v>113</v>
      </c>
      <c r="G3081" t="s">
        <v>113</v>
      </c>
      <c r="H3081" t="s">
        <v>26516</v>
      </c>
      <c r="I3081" s="2">
        <v>45020</v>
      </c>
      <c r="J3081" t="s">
        <v>8804</v>
      </c>
      <c r="K3081" t="s">
        <v>8805</v>
      </c>
      <c r="L3081" t="s">
        <v>31</v>
      </c>
      <c r="M3081">
        <v>1395.7552000000001</v>
      </c>
      <c r="N3081">
        <v>479</v>
      </c>
      <c r="O3081" t="s">
        <v>22</v>
      </c>
      <c r="P3081" t="s">
        <v>22</v>
      </c>
      <c r="Q3081" s="2">
        <v>45023</v>
      </c>
      <c r="R3081" t="s">
        <v>83</v>
      </c>
      <c r="S3081" t="s">
        <v>24</v>
      </c>
      <c r="T3081">
        <f>_xlfn.DAYS(Raw_data_US_healthcare[[#This Row],[Discharge Date]],Raw_data_US_healthcare[[#This Row],[Date of Admission]])</f>
        <v>3</v>
      </c>
    </row>
    <row r="3082" spans="1:20" x14ac:dyDescent="0.3">
      <c r="A3082" t="s">
        <v>26511</v>
      </c>
      <c r="B3082" t="s">
        <v>8806</v>
      </c>
      <c r="C3082">
        <v>42</v>
      </c>
      <c r="D3082" t="str">
        <f>IF(Raw_data_US_healthcare[[#This Row],[Age]]&lt;35,"Young",IF(Raw_data_US_healthcare[[#This Row],[Age]]&lt;60,"Middle","Senior"))</f>
        <v>Middle</v>
      </c>
      <c r="E3082" t="s">
        <v>16</v>
      </c>
      <c r="F3082" t="s">
        <v>27</v>
      </c>
      <c r="G3082" t="s">
        <v>27</v>
      </c>
      <c r="H3082" t="s">
        <v>26516</v>
      </c>
      <c r="I3082" s="2">
        <v>45133</v>
      </c>
      <c r="J3082" t="s">
        <v>8807</v>
      </c>
      <c r="K3082" t="s">
        <v>8808</v>
      </c>
      <c r="L3082" t="s">
        <v>31</v>
      </c>
      <c r="M3082">
        <v>12319.661099999999</v>
      </c>
      <c r="N3082">
        <v>295</v>
      </c>
      <c r="O3082" t="s">
        <v>22</v>
      </c>
      <c r="P3082" t="s">
        <v>22</v>
      </c>
      <c r="Q3082" s="2">
        <v>45135</v>
      </c>
      <c r="R3082" t="s">
        <v>32</v>
      </c>
      <c r="S3082" t="s">
        <v>45</v>
      </c>
      <c r="T3082">
        <f>_xlfn.DAYS(Raw_data_US_healthcare[[#This Row],[Discharge Date]],Raw_data_US_healthcare[[#This Row],[Date of Admission]])</f>
        <v>2</v>
      </c>
    </row>
    <row r="3083" spans="1:20" x14ac:dyDescent="0.3">
      <c r="A3083" t="s">
        <v>26512</v>
      </c>
      <c r="B3083" t="s">
        <v>8809</v>
      </c>
      <c r="C3083">
        <v>84</v>
      </c>
      <c r="D3083" t="str">
        <f>IF(Raw_data_US_healthcare[[#This Row],[Age]]&lt;35,"Young",IF(Raw_data_US_healthcare[[#This Row],[Age]]&lt;60,"Middle","Senior"))</f>
        <v>Senior</v>
      </c>
      <c r="E3083" t="s">
        <v>26</v>
      </c>
      <c r="F3083" t="s">
        <v>17</v>
      </c>
      <c r="G3083" t="s">
        <v>17</v>
      </c>
      <c r="H3083" t="s">
        <v>18</v>
      </c>
      <c r="I3083" s="2">
        <v>43415</v>
      </c>
      <c r="J3083" t="s">
        <v>8810</v>
      </c>
      <c r="K3083" t="s">
        <v>8811</v>
      </c>
      <c r="L3083" t="s">
        <v>56</v>
      </c>
      <c r="M3083">
        <v>23269.9126</v>
      </c>
      <c r="N3083">
        <v>283</v>
      </c>
      <c r="O3083" t="s">
        <v>39</v>
      </c>
      <c r="P3083" t="s">
        <v>39</v>
      </c>
      <c r="Q3083" s="2">
        <v>43429</v>
      </c>
      <c r="R3083" t="s">
        <v>83</v>
      </c>
      <c r="S3083" t="s">
        <v>33</v>
      </c>
      <c r="T3083">
        <f>_xlfn.DAYS(Raw_data_US_healthcare[[#This Row],[Discharge Date]],Raw_data_US_healthcare[[#This Row],[Date of Admission]])</f>
        <v>14</v>
      </c>
    </row>
    <row r="3084" spans="1:20" x14ac:dyDescent="0.3">
      <c r="A3084" t="s">
        <v>26512</v>
      </c>
      <c r="B3084" t="s">
        <v>8812</v>
      </c>
      <c r="C3084">
        <v>56</v>
      </c>
      <c r="D3084" t="str">
        <f>IF(Raw_data_US_healthcare[[#This Row],[Age]]&lt;35,"Young",IF(Raw_data_US_healthcare[[#This Row],[Age]]&lt;60,"Middle","Senior"))</f>
        <v>Middle</v>
      </c>
      <c r="E3084" t="s">
        <v>26</v>
      </c>
      <c r="F3084" t="s">
        <v>49</v>
      </c>
      <c r="G3084" t="s">
        <v>49</v>
      </c>
      <c r="H3084" t="s">
        <v>69</v>
      </c>
      <c r="I3084" s="2">
        <v>43597</v>
      </c>
      <c r="J3084" t="s">
        <v>8813</v>
      </c>
      <c r="K3084" t="s">
        <v>8814</v>
      </c>
      <c r="L3084" t="s">
        <v>60</v>
      </c>
      <c r="M3084">
        <v>77506.120999999999</v>
      </c>
      <c r="N3084">
        <v>187</v>
      </c>
      <c r="O3084" t="s">
        <v>39</v>
      </c>
      <c r="P3084" t="s">
        <v>39</v>
      </c>
      <c r="Q3084" s="2">
        <v>43600</v>
      </c>
      <c r="R3084" t="s">
        <v>32</v>
      </c>
      <c r="S3084" t="s">
        <v>24</v>
      </c>
      <c r="T3084">
        <f>_xlfn.DAYS(Raw_data_US_healthcare[[#This Row],[Discharge Date]],Raw_data_US_healthcare[[#This Row],[Date of Admission]])</f>
        <v>3</v>
      </c>
    </row>
    <row r="3085" spans="1:20" x14ac:dyDescent="0.3">
      <c r="A3085" t="s">
        <v>26512</v>
      </c>
      <c r="B3085" t="s">
        <v>8815</v>
      </c>
      <c r="C3085">
        <v>47</v>
      </c>
      <c r="D3085" t="str">
        <f>IF(Raw_data_US_healthcare[[#This Row],[Age]]&lt;35,"Young",IF(Raw_data_US_healthcare[[#This Row],[Age]]&lt;60,"Middle","Senior"))</f>
        <v>Middle</v>
      </c>
      <c r="E3085" t="s">
        <v>26</v>
      </c>
      <c r="F3085" t="s">
        <v>35</v>
      </c>
      <c r="G3085" t="s">
        <v>35</v>
      </c>
      <c r="H3085" t="s">
        <v>69</v>
      </c>
      <c r="I3085" s="2">
        <v>44779</v>
      </c>
      <c r="J3085" t="s">
        <v>8816</v>
      </c>
      <c r="K3085" t="s">
        <v>8817</v>
      </c>
      <c r="L3085" t="s">
        <v>52</v>
      </c>
      <c r="M3085">
        <v>47322.402099999999</v>
      </c>
      <c r="N3085">
        <v>197</v>
      </c>
      <c r="O3085" t="s">
        <v>22</v>
      </c>
      <c r="P3085" t="s">
        <v>22</v>
      </c>
      <c r="Q3085" s="2">
        <v>44783</v>
      </c>
      <c r="R3085" t="s">
        <v>83</v>
      </c>
      <c r="S3085" t="s">
        <v>45</v>
      </c>
      <c r="T3085">
        <f>_xlfn.DAYS(Raw_data_US_healthcare[[#This Row],[Discharge Date]],Raw_data_US_healthcare[[#This Row],[Date of Admission]])</f>
        <v>4</v>
      </c>
    </row>
    <row r="3086" spans="1:20" x14ac:dyDescent="0.3">
      <c r="A3086" t="s">
        <v>26511</v>
      </c>
      <c r="B3086" t="s">
        <v>5301</v>
      </c>
      <c r="C3086">
        <v>84</v>
      </c>
      <c r="D3086" t="str">
        <f>IF(Raw_data_US_healthcare[[#This Row],[Age]]&lt;35,"Young",IF(Raw_data_US_healthcare[[#This Row],[Age]]&lt;60,"Middle","Senior"))</f>
        <v>Senior</v>
      </c>
      <c r="E3086" t="s">
        <v>16</v>
      </c>
      <c r="F3086" t="s">
        <v>113</v>
      </c>
      <c r="G3086" t="s">
        <v>113</v>
      </c>
      <c r="H3086" t="s">
        <v>26516</v>
      </c>
      <c r="I3086" s="2">
        <v>43832</v>
      </c>
      <c r="J3086" t="s">
        <v>8818</v>
      </c>
      <c r="K3086" t="s">
        <v>8819</v>
      </c>
      <c r="L3086" t="s">
        <v>52</v>
      </c>
      <c r="M3086">
        <v>4203.7856000000002</v>
      </c>
      <c r="N3086">
        <v>411</v>
      </c>
      <c r="O3086" t="s">
        <v>22</v>
      </c>
      <c r="P3086" t="s">
        <v>22</v>
      </c>
      <c r="Q3086" s="2">
        <v>43853</v>
      </c>
      <c r="R3086" t="s">
        <v>44</v>
      </c>
      <c r="S3086" t="s">
        <v>33</v>
      </c>
      <c r="T3086">
        <f>_xlfn.DAYS(Raw_data_US_healthcare[[#This Row],[Discharge Date]],Raw_data_US_healthcare[[#This Row],[Date of Admission]])</f>
        <v>21</v>
      </c>
    </row>
    <row r="3087" spans="1:20" x14ac:dyDescent="0.3">
      <c r="A3087" t="s">
        <v>26511</v>
      </c>
      <c r="B3087" t="s">
        <v>8820</v>
      </c>
      <c r="C3087">
        <v>78</v>
      </c>
      <c r="D3087" t="str">
        <f>IF(Raw_data_US_healthcare[[#This Row],[Age]]&lt;35,"Young",IF(Raw_data_US_healthcare[[#This Row],[Age]]&lt;60,"Middle","Senior"))</f>
        <v>Senior</v>
      </c>
      <c r="E3087" t="s">
        <v>16</v>
      </c>
      <c r="F3087" t="s">
        <v>88</v>
      </c>
      <c r="G3087" t="s">
        <v>88</v>
      </c>
      <c r="H3087" t="s">
        <v>26516</v>
      </c>
      <c r="I3087" s="2">
        <v>44123</v>
      </c>
      <c r="J3087" t="s">
        <v>8821</v>
      </c>
      <c r="K3087" t="s">
        <v>8822</v>
      </c>
      <c r="L3087" t="s">
        <v>56</v>
      </c>
      <c r="M3087">
        <v>19142.4395</v>
      </c>
      <c r="N3087">
        <v>480</v>
      </c>
      <c r="O3087" t="s">
        <v>43</v>
      </c>
      <c r="P3087" t="s">
        <v>43</v>
      </c>
      <c r="Q3087" s="2">
        <v>44136</v>
      </c>
      <c r="R3087" t="s">
        <v>32</v>
      </c>
      <c r="S3087" t="s">
        <v>45</v>
      </c>
      <c r="T3087">
        <f>_xlfn.DAYS(Raw_data_US_healthcare[[#This Row],[Discharge Date]],Raw_data_US_healthcare[[#This Row],[Date of Admission]])</f>
        <v>13</v>
      </c>
    </row>
    <row r="3088" spans="1:20" x14ac:dyDescent="0.3">
      <c r="A3088" t="s">
        <v>26511</v>
      </c>
      <c r="B3088" t="s">
        <v>8823</v>
      </c>
      <c r="C3088">
        <v>72</v>
      </c>
      <c r="D3088" t="str">
        <f>IF(Raw_data_US_healthcare[[#This Row],[Age]]&lt;35,"Young",IF(Raw_data_US_healthcare[[#This Row],[Age]]&lt;60,"Middle","Senior"))</f>
        <v>Senior</v>
      </c>
      <c r="E3088" t="s">
        <v>16</v>
      </c>
      <c r="F3088" t="s">
        <v>113</v>
      </c>
      <c r="G3088" t="s">
        <v>113</v>
      </c>
      <c r="H3088" t="s">
        <v>69</v>
      </c>
      <c r="I3088" s="2">
        <v>44299</v>
      </c>
      <c r="J3088" t="s">
        <v>8824</v>
      </c>
      <c r="K3088" t="s">
        <v>8825</v>
      </c>
      <c r="L3088" t="s">
        <v>56</v>
      </c>
      <c r="M3088">
        <v>45850.577700000002</v>
      </c>
      <c r="N3088">
        <v>145</v>
      </c>
      <c r="O3088" t="s">
        <v>43</v>
      </c>
      <c r="P3088" t="s">
        <v>43</v>
      </c>
      <c r="Q3088" s="2">
        <v>44324</v>
      </c>
      <c r="R3088" t="s">
        <v>83</v>
      </c>
      <c r="S3088" t="s">
        <v>45</v>
      </c>
      <c r="T3088">
        <f>_xlfn.DAYS(Raw_data_US_healthcare[[#This Row],[Discharge Date]],Raw_data_US_healthcare[[#This Row],[Date of Admission]])</f>
        <v>25</v>
      </c>
    </row>
    <row r="3089" spans="1:20" x14ac:dyDescent="0.3">
      <c r="A3089" t="s">
        <v>26512</v>
      </c>
      <c r="B3089" t="s">
        <v>1079</v>
      </c>
      <c r="C3089">
        <v>74</v>
      </c>
      <c r="D3089" t="str">
        <f>IF(Raw_data_US_healthcare[[#This Row],[Age]]&lt;35,"Young",IF(Raw_data_US_healthcare[[#This Row],[Age]]&lt;60,"Middle","Senior"))</f>
        <v>Senior</v>
      </c>
      <c r="E3089" t="s">
        <v>26</v>
      </c>
      <c r="F3089" t="s">
        <v>88</v>
      </c>
      <c r="G3089" t="s">
        <v>88</v>
      </c>
      <c r="H3089" t="s">
        <v>18</v>
      </c>
      <c r="I3089" s="2">
        <v>44403</v>
      </c>
      <c r="J3089" t="s">
        <v>7224</v>
      </c>
      <c r="K3089" t="s">
        <v>8826</v>
      </c>
      <c r="L3089" t="s">
        <v>60</v>
      </c>
      <c r="M3089">
        <v>14847.4889</v>
      </c>
      <c r="N3089">
        <v>196</v>
      </c>
      <c r="O3089" t="s">
        <v>39</v>
      </c>
      <c r="P3089" t="s">
        <v>39</v>
      </c>
      <c r="Q3089" s="2">
        <v>44406</v>
      </c>
      <c r="R3089" t="s">
        <v>32</v>
      </c>
      <c r="S3089" t="s">
        <v>33</v>
      </c>
      <c r="T3089">
        <f>_xlfn.DAYS(Raw_data_US_healthcare[[#This Row],[Discharge Date]],Raw_data_US_healthcare[[#This Row],[Date of Admission]])</f>
        <v>3</v>
      </c>
    </row>
    <row r="3090" spans="1:20" x14ac:dyDescent="0.3">
      <c r="A3090" t="s">
        <v>26511</v>
      </c>
      <c r="B3090" t="s">
        <v>8827</v>
      </c>
      <c r="C3090">
        <v>49</v>
      </c>
      <c r="D3090" t="str">
        <f>IF(Raw_data_US_healthcare[[#This Row],[Age]]&lt;35,"Young",IF(Raw_data_US_healthcare[[#This Row],[Age]]&lt;60,"Middle","Senior"))</f>
        <v>Middle</v>
      </c>
      <c r="E3090" t="s">
        <v>16</v>
      </c>
      <c r="F3090" t="s">
        <v>17</v>
      </c>
      <c r="G3090" t="s">
        <v>17</v>
      </c>
      <c r="H3090" t="s">
        <v>36</v>
      </c>
      <c r="I3090" s="2">
        <v>44710</v>
      </c>
      <c r="J3090" t="s">
        <v>8828</v>
      </c>
      <c r="K3090" t="s">
        <v>8829</v>
      </c>
      <c r="L3090" t="s">
        <v>31</v>
      </c>
      <c r="M3090">
        <v>10707.4511</v>
      </c>
      <c r="N3090">
        <v>268</v>
      </c>
      <c r="O3090" t="s">
        <v>22</v>
      </c>
      <c r="P3090" t="s">
        <v>22</v>
      </c>
      <c r="Q3090" s="2">
        <v>44726</v>
      </c>
      <c r="R3090" t="s">
        <v>23</v>
      </c>
      <c r="S3090" t="s">
        <v>24</v>
      </c>
      <c r="T3090">
        <f>_xlfn.DAYS(Raw_data_US_healthcare[[#This Row],[Discharge Date]],Raw_data_US_healthcare[[#This Row],[Date of Admission]])</f>
        <v>16</v>
      </c>
    </row>
    <row r="3091" spans="1:20" x14ac:dyDescent="0.3">
      <c r="A3091" t="s">
        <v>26511</v>
      </c>
      <c r="B3091" t="s">
        <v>6094</v>
      </c>
      <c r="C3091">
        <v>31</v>
      </c>
      <c r="D3091" t="str">
        <f>IF(Raw_data_US_healthcare[[#This Row],[Age]]&lt;35,"Young",IF(Raw_data_US_healthcare[[#This Row],[Age]]&lt;60,"Middle","Senior"))</f>
        <v>Young</v>
      </c>
      <c r="E3091" t="s">
        <v>16</v>
      </c>
      <c r="F3091" t="s">
        <v>113</v>
      </c>
      <c r="G3091" t="s">
        <v>113</v>
      </c>
      <c r="H3091" t="s">
        <v>36</v>
      </c>
      <c r="I3091" s="2">
        <v>44802</v>
      </c>
      <c r="J3091" t="s">
        <v>8830</v>
      </c>
      <c r="K3091" t="s">
        <v>8831</v>
      </c>
      <c r="L3091" t="s">
        <v>31</v>
      </c>
      <c r="M3091">
        <v>6602.6067000000003</v>
      </c>
      <c r="N3091">
        <v>333</v>
      </c>
      <c r="O3091" t="s">
        <v>22</v>
      </c>
      <c r="P3091" t="s">
        <v>22</v>
      </c>
      <c r="Q3091" s="2">
        <v>44812</v>
      </c>
      <c r="R3091" t="s">
        <v>48</v>
      </c>
      <c r="S3091" t="s">
        <v>24</v>
      </c>
      <c r="T3091">
        <f>_xlfn.DAYS(Raw_data_US_healthcare[[#This Row],[Discharge Date]],Raw_data_US_healthcare[[#This Row],[Date of Admission]])</f>
        <v>10</v>
      </c>
    </row>
    <row r="3092" spans="1:20" x14ac:dyDescent="0.3">
      <c r="A3092" t="s">
        <v>26511</v>
      </c>
      <c r="B3092" t="s">
        <v>8832</v>
      </c>
      <c r="C3092">
        <v>64</v>
      </c>
      <c r="D3092" t="str">
        <f>IF(Raw_data_US_healthcare[[#This Row],[Age]]&lt;35,"Young",IF(Raw_data_US_healthcare[[#This Row],[Age]]&lt;60,"Middle","Senior"))</f>
        <v>Senior</v>
      </c>
      <c r="E3092" t="s">
        <v>16</v>
      </c>
      <c r="F3092" t="s">
        <v>228</v>
      </c>
      <c r="G3092" t="s">
        <v>228</v>
      </c>
      <c r="H3092" t="s">
        <v>18</v>
      </c>
      <c r="I3092" s="2">
        <v>44185</v>
      </c>
      <c r="J3092" t="s">
        <v>8833</v>
      </c>
      <c r="K3092" t="s">
        <v>8834</v>
      </c>
      <c r="L3092" t="s">
        <v>56</v>
      </c>
      <c r="M3092">
        <v>9990.8680000000004</v>
      </c>
      <c r="N3092">
        <v>459</v>
      </c>
      <c r="O3092" t="s">
        <v>43</v>
      </c>
      <c r="P3092" t="s">
        <v>43</v>
      </c>
      <c r="Q3092" s="2">
        <v>44213</v>
      </c>
      <c r="R3092" t="s">
        <v>48</v>
      </c>
      <c r="S3092" t="s">
        <v>24</v>
      </c>
      <c r="T3092">
        <f>_xlfn.DAYS(Raw_data_US_healthcare[[#This Row],[Discharge Date]],Raw_data_US_healthcare[[#This Row],[Date of Admission]])</f>
        <v>28</v>
      </c>
    </row>
    <row r="3093" spans="1:20" x14ac:dyDescent="0.3">
      <c r="A3093" t="s">
        <v>26511</v>
      </c>
      <c r="B3093" t="s">
        <v>8835</v>
      </c>
      <c r="C3093">
        <v>56</v>
      </c>
      <c r="D3093" t="str">
        <f>IF(Raw_data_US_healthcare[[#This Row],[Age]]&lt;35,"Young",IF(Raw_data_US_healthcare[[#This Row],[Age]]&lt;60,"Middle","Senior"))</f>
        <v>Middle</v>
      </c>
      <c r="E3093" t="s">
        <v>16</v>
      </c>
      <c r="F3093" t="s">
        <v>35</v>
      </c>
      <c r="G3093" t="s">
        <v>35</v>
      </c>
      <c r="H3093" t="s">
        <v>69</v>
      </c>
      <c r="I3093" s="2">
        <v>44825</v>
      </c>
      <c r="J3093" t="s">
        <v>8836</v>
      </c>
      <c r="K3093" t="s">
        <v>8837</v>
      </c>
      <c r="L3093" t="s">
        <v>52</v>
      </c>
      <c r="M3093">
        <v>37553.733</v>
      </c>
      <c r="N3093">
        <v>371</v>
      </c>
      <c r="O3093" t="s">
        <v>43</v>
      </c>
      <c r="P3093" t="s">
        <v>43</v>
      </c>
      <c r="Q3093" s="2">
        <v>44829</v>
      </c>
      <c r="R3093" t="s">
        <v>83</v>
      </c>
      <c r="S3093" t="s">
        <v>24</v>
      </c>
      <c r="T3093">
        <f>_xlfn.DAYS(Raw_data_US_healthcare[[#This Row],[Discharge Date]],Raw_data_US_healthcare[[#This Row],[Date of Admission]])</f>
        <v>4</v>
      </c>
    </row>
    <row r="3094" spans="1:20" x14ac:dyDescent="0.3">
      <c r="A3094" t="s">
        <v>26512</v>
      </c>
      <c r="B3094" t="s">
        <v>8838</v>
      </c>
      <c r="C3094">
        <v>24</v>
      </c>
      <c r="D3094" t="str">
        <f>IF(Raw_data_US_healthcare[[#This Row],[Age]]&lt;35,"Young",IF(Raw_data_US_healthcare[[#This Row],[Age]]&lt;60,"Middle","Senior"))</f>
        <v>Young</v>
      </c>
      <c r="E3094" t="s">
        <v>26</v>
      </c>
      <c r="F3094" t="s">
        <v>228</v>
      </c>
      <c r="G3094" t="s">
        <v>228</v>
      </c>
      <c r="H3094" t="s">
        <v>69</v>
      </c>
      <c r="I3094" s="2">
        <v>44523</v>
      </c>
      <c r="J3094" t="s">
        <v>8839</v>
      </c>
      <c r="K3094" t="s">
        <v>8840</v>
      </c>
      <c r="L3094" t="s">
        <v>56</v>
      </c>
      <c r="M3094">
        <v>2952.4776999999999</v>
      </c>
      <c r="N3094">
        <v>126</v>
      </c>
      <c r="O3094" t="s">
        <v>43</v>
      </c>
      <c r="P3094" t="s">
        <v>43</v>
      </c>
      <c r="Q3094" s="2">
        <v>44525</v>
      </c>
      <c r="R3094" t="s">
        <v>44</v>
      </c>
      <c r="S3094" t="s">
        <v>24</v>
      </c>
      <c r="T3094">
        <f>_xlfn.DAYS(Raw_data_US_healthcare[[#This Row],[Discharge Date]],Raw_data_US_healthcare[[#This Row],[Date of Admission]])</f>
        <v>2</v>
      </c>
    </row>
    <row r="3095" spans="1:20" x14ac:dyDescent="0.3">
      <c r="A3095" t="s">
        <v>26511</v>
      </c>
      <c r="B3095" t="s">
        <v>8841</v>
      </c>
      <c r="C3095">
        <v>77</v>
      </c>
      <c r="D3095" t="str">
        <f>IF(Raw_data_US_healthcare[[#This Row],[Age]]&lt;35,"Young",IF(Raw_data_US_healthcare[[#This Row],[Age]]&lt;60,"Middle","Senior"))</f>
        <v>Senior</v>
      </c>
      <c r="E3095" t="s">
        <v>16</v>
      </c>
      <c r="F3095" t="s">
        <v>62</v>
      </c>
      <c r="G3095" t="s">
        <v>62</v>
      </c>
      <c r="H3095" t="s">
        <v>18</v>
      </c>
      <c r="I3095" s="2">
        <v>44029</v>
      </c>
      <c r="J3095" t="s">
        <v>8842</v>
      </c>
      <c r="K3095" t="s">
        <v>8843</v>
      </c>
      <c r="L3095" t="s">
        <v>60</v>
      </c>
      <c r="M3095">
        <v>34997.483699999997</v>
      </c>
      <c r="N3095">
        <v>366</v>
      </c>
      <c r="O3095" t="s">
        <v>43</v>
      </c>
      <c r="P3095" t="s">
        <v>43</v>
      </c>
      <c r="Q3095" s="2">
        <v>44051</v>
      </c>
      <c r="R3095" t="s">
        <v>48</v>
      </c>
      <c r="S3095" t="s">
        <v>45</v>
      </c>
      <c r="T3095">
        <f>_xlfn.DAYS(Raw_data_US_healthcare[[#This Row],[Discharge Date]],Raw_data_US_healthcare[[#This Row],[Date of Admission]])</f>
        <v>22</v>
      </c>
    </row>
    <row r="3096" spans="1:20" x14ac:dyDescent="0.3">
      <c r="A3096" t="s">
        <v>26511</v>
      </c>
      <c r="B3096" t="s">
        <v>8844</v>
      </c>
      <c r="C3096">
        <v>82</v>
      </c>
      <c r="D3096" t="str">
        <f>IF(Raw_data_US_healthcare[[#This Row],[Age]]&lt;35,"Young",IF(Raw_data_US_healthcare[[#This Row],[Age]]&lt;60,"Middle","Senior"))</f>
        <v>Senior</v>
      </c>
      <c r="E3096" t="s">
        <v>16</v>
      </c>
      <c r="F3096" t="s">
        <v>49</v>
      </c>
      <c r="G3096" t="s">
        <v>49</v>
      </c>
      <c r="H3096" t="s">
        <v>36</v>
      </c>
      <c r="I3096" s="2">
        <v>44728</v>
      </c>
      <c r="J3096" t="s">
        <v>8845</v>
      </c>
      <c r="K3096" t="s">
        <v>8846</v>
      </c>
      <c r="L3096" t="s">
        <v>56</v>
      </c>
      <c r="M3096">
        <v>10019.289000000001</v>
      </c>
      <c r="N3096">
        <v>113</v>
      </c>
      <c r="O3096" t="s">
        <v>22</v>
      </c>
      <c r="P3096" t="s">
        <v>22</v>
      </c>
      <c r="Q3096" s="2">
        <v>44731</v>
      </c>
      <c r="R3096" t="s">
        <v>48</v>
      </c>
      <c r="S3096" t="s">
        <v>24</v>
      </c>
      <c r="T3096">
        <f>_xlfn.DAYS(Raw_data_US_healthcare[[#This Row],[Discharge Date]],Raw_data_US_healthcare[[#This Row],[Date of Admission]])</f>
        <v>3</v>
      </c>
    </row>
    <row r="3097" spans="1:20" x14ac:dyDescent="0.3">
      <c r="A3097" t="s">
        <v>26512</v>
      </c>
      <c r="B3097" t="s">
        <v>8847</v>
      </c>
      <c r="C3097">
        <v>76</v>
      </c>
      <c r="D3097" t="str">
        <f>IF(Raw_data_US_healthcare[[#This Row],[Age]]&lt;35,"Young",IF(Raw_data_US_healthcare[[#This Row],[Age]]&lt;60,"Middle","Senior"))</f>
        <v>Senior</v>
      </c>
      <c r="E3097" t="s">
        <v>26</v>
      </c>
      <c r="F3097" t="s">
        <v>113</v>
      </c>
      <c r="G3097" t="s">
        <v>113</v>
      </c>
      <c r="H3097" t="s">
        <v>26516</v>
      </c>
      <c r="I3097" s="2">
        <v>45075</v>
      </c>
      <c r="J3097" t="s">
        <v>8848</v>
      </c>
      <c r="K3097" t="s">
        <v>8849</v>
      </c>
      <c r="L3097" t="s">
        <v>52</v>
      </c>
      <c r="M3097">
        <v>10444.652700000001</v>
      </c>
      <c r="N3097">
        <v>392</v>
      </c>
      <c r="O3097" t="s">
        <v>39</v>
      </c>
      <c r="P3097" t="s">
        <v>39</v>
      </c>
      <c r="Q3097" s="2">
        <v>45094</v>
      </c>
      <c r="R3097" t="s">
        <v>32</v>
      </c>
      <c r="S3097" t="s">
        <v>24</v>
      </c>
      <c r="T3097">
        <f>_xlfn.DAYS(Raw_data_US_healthcare[[#This Row],[Discharge Date]],Raw_data_US_healthcare[[#This Row],[Date of Admission]])</f>
        <v>19</v>
      </c>
    </row>
    <row r="3098" spans="1:20" x14ac:dyDescent="0.3">
      <c r="A3098" t="s">
        <v>26512</v>
      </c>
      <c r="B3098" t="s">
        <v>8850</v>
      </c>
      <c r="C3098">
        <v>68</v>
      </c>
      <c r="D3098" t="str">
        <f>IF(Raw_data_US_healthcare[[#This Row],[Age]]&lt;35,"Young",IF(Raw_data_US_healthcare[[#This Row],[Age]]&lt;60,"Middle","Senior"))</f>
        <v>Senior</v>
      </c>
      <c r="E3098" t="s">
        <v>26</v>
      </c>
      <c r="F3098" t="s">
        <v>88</v>
      </c>
      <c r="G3098" t="s">
        <v>88</v>
      </c>
      <c r="H3098" t="s">
        <v>26514</v>
      </c>
      <c r="I3098" s="2">
        <v>44965</v>
      </c>
      <c r="J3098" t="s">
        <v>8851</v>
      </c>
      <c r="K3098" t="s">
        <v>4839</v>
      </c>
      <c r="L3098" t="s">
        <v>21</v>
      </c>
      <c r="M3098">
        <v>4787.5086000000001</v>
      </c>
      <c r="N3098">
        <v>477</v>
      </c>
      <c r="O3098" t="s">
        <v>39</v>
      </c>
      <c r="P3098" t="s">
        <v>39</v>
      </c>
      <c r="Q3098" s="2">
        <v>44983</v>
      </c>
      <c r="R3098" t="s">
        <v>23</v>
      </c>
      <c r="S3098" t="s">
        <v>24</v>
      </c>
      <c r="T3098">
        <f>_xlfn.DAYS(Raw_data_US_healthcare[[#This Row],[Discharge Date]],Raw_data_US_healthcare[[#This Row],[Date of Admission]])</f>
        <v>18</v>
      </c>
    </row>
    <row r="3099" spans="1:20" x14ac:dyDescent="0.3">
      <c r="A3099" t="s">
        <v>26511</v>
      </c>
      <c r="B3099" t="s">
        <v>8852</v>
      </c>
      <c r="C3099">
        <v>49</v>
      </c>
      <c r="D3099" t="str">
        <f>IF(Raw_data_US_healthcare[[#This Row],[Age]]&lt;35,"Young",IF(Raw_data_US_healthcare[[#This Row],[Age]]&lt;60,"Middle","Senior"))</f>
        <v>Middle</v>
      </c>
      <c r="E3099" t="s">
        <v>16</v>
      </c>
      <c r="F3099" t="s">
        <v>113</v>
      </c>
      <c r="G3099" t="s">
        <v>113</v>
      </c>
      <c r="H3099" t="s">
        <v>36</v>
      </c>
      <c r="I3099" s="2">
        <v>44012</v>
      </c>
      <c r="J3099" t="s">
        <v>8853</v>
      </c>
      <c r="K3099" t="s">
        <v>8854</v>
      </c>
      <c r="L3099" t="s">
        <v>60</v>
      </c>
      <c r="M3099">
        <v>10538.298699999999</v>
      </c>
      <c r="N3099">
        <v>323</v>
      </c>
      <c r="O3099" t="s">
        <v>22</v>
      </c>
      <c r="P3099" t="s">
        <v>22</v>
      </c>
      <c r="Q3099" s="2">
        <v>44031</v>
      </c>
      <c r="R3099" t="s">
        <v>83</v>
      </c>
      <c r="S3099" t="s">
        <v>33</v>
      </c>
      <c r="T3099">
        <f>_xlfn.DAYS(Raw_data_US_healthcare[[#This Row],[Discharge Date]],Raw_data_US_healthcare[[#This Row],[Date of Admission]])</f>
        <v>19</v>
      </c>
    </row>
    <row r="3100" spans="1:20" x14ac:dyDescent="0.3">
      <c r="A3100" t="s">
        <v>26511</v>
      </c>
      <c r="B3100" t="s">
        <v>8855</v>
      </c>
      <c r="C3100">
        <v>58</v>
      </c>
      <c r="D3100" t="str">
        <f>IF(Raw_data_US_healthcare[[#This Row],[Age]]&lt;35,"Young",IF(Raw_data_US_healthcare[[#This Row],[Age]]&lt;60,"Middle","Senior"))</f>
        <v>Middle</v>
      </c>
      <c r="E3100" t="s">
        <v>16</v>
      </c>
      <c r="F3100" t="s">
        <v>88</v>
      </c>
      <c r="G3100" t="s">
        <v>88</v>
      </c>
      <c r="H3100" t="s">
        <v>26516</v>
      </c>
      <c r="I3100" s="2">
        <v>44039</v>
      </c>
      <c r="J3100" t="s">
        <v>8856</v>
      </c>
      <c r="K3100" t="s">
        <v>8857</v>
      </c>
      <c r="L3100" t="s">
        <v>21</v>
      </c>
      <c r="M3100">
        <v>9584.2747999999992</v>
      </c>
      <c r="N3100">
        <v>206</v>
      </c>
      <c r="O3100" t="s">
        <v>39</v>
      </c>
      <c r="P3100" t="s">
        <v>39</v>
      </c>
      <c r="Q3100" s="2">
        <v>44049</v>
      </c>
      <c r="R3100" t="s">
        <v>23</v>
      </c>
      <c r="S3100" t="s">
        <v>45</v>
      </c>
      <c r="T3100">
        <f>_xlfn.DAYS(Raw_data_US_healthcare[[#This Row],[Discharge Date]],Raw_data_US_healthcare[[#This Row],[Date of Admission]])</f>
        <v>10</v>
      </c>
    </row>
    <row r="3101" spans="1:20" x14ac:dyDescent="0.3">
      <c r="A3101" t="s">
        <v>26512</v>
      </c>
      <c r="B3101" t="s">
        <v>8858</v>
      </c>
      <c r="C3101">
        <v>43</v>
      </c>
      <c r="D3101" t="str">
        <f>IF(Raw_data_US_healthcare[[#This Row],[Age]]&lt;35,"Young",IF(Raw_data_US_healthcare[[#This Row],[Age]]&lt;60,"Middle","Senior"))</f>
        <v>Middle</v>
      </c>
      <c r="E3101" t="s">
        <v>26</v>
      </c>
      <c r="F3101" t="s">
        <v>49</v>
      </c>
      <c r="G3101" t="s">
        <v>49</v>
      </c>
      <c r="H3101" t="s">
        <v>28</v>
      </c>
      <c r="I3101" s="2">
        <v>45120</v>
      </c>
      <c r="J3101" t="s">
        <v>8859</v>
      </c>
      <c r="K3101" t="s">
        <v>8860</v>
      </c>
      <c r="L3101" t="s">
        <v>52</v>
      </c>
      <c r="M3101">
        <v>14885.355100000001</v>
      </c>
      <c r="N3101">
        <v>138</v>
      </c>
      <c r="O3101" t="s">
        <v>39</v>
      </c>
      <c r="P3101" t="s">
        <v>39</v>
      </c>
      <c r="Q3101" s="2">
        <v>45128</v>
      </c>
      <c r="R3101" t="s">
        <v>32</v>
      </c>
      <c r="S3101" t="s">
        <v>24</v>
      </c>
      <c r="T3101">
        <f>_xlfn.DAYS(Raw_data_US_healthcare[[#This Row],[Discharge Date]],Raw_data_US_healthcare[[#This Row],[Date of Admission]])</f>
        <v>8</v>
      </c>
    </row>
    <row r="3102" spans="1:20" x14ac:dyDescent="0.3">
      <c r="A3102" t="s">
        <v>26512</v>
      </c>
      <c r="B3102" t="s">
        <v>8861</v>
      </c>
      <c r="C3102">
        <v>28</v>
      </c>
      <c r="D3102" t="str">
        <f>IF(Raw_data_US_healthcare[[#This Row],[Age]]&lt;35,"Young",IF(Raw_data_US_healthcare[[#This Row],[Age]]&lt;60,"Middle","Senior"))</f>
        <v>Young</v>
      </c>
      <c r="E3102" t="s">
        <v>26</v>
      </c>
      <c r="F3102" t="s">
        <v>62</v>
      </c>
      <c r="G3102" t="s">
        <v>62</v>
      </c>
      <c r="H3102" t="s">
        <v>69</v>
      </c>
      <c r="I3102" s="2">
        <v>43605</v>
      </c>
      <c r="J3102" t="s">
        <v>8862</v>
      </c>
      <c r="K3102" t="s">
        <v>8863</v>
      </c>
      <c r="L3102" t="s">
        <v>60</v>
      </c>
      <c r="M3102">
        <v>6170.8671999999997</v>
      </c>
      <c r="N3102">
        <v>390</v>
      </c>
      <c r="O3102" t="s">
        <v>22</v>
      </c>
      <c r="P3102" t="s">
        <v>22</v>
      </c>
      <c r="Q3102" s="2">
        <v>43617</v>
      </c>
      <c r="R3102" t="s">
        <v>48</v>
      </c>
      <c r="S3102" t="s">
        <v>45</v>
      </c>
      <c r="T3102">
        <f>_xlfn.DAYS(Raw_data_US_healthcare[[#This Row],[Discharge Date]],Raw_data_US_healthcare[[#This Row],[Date of Admission]])</f>
        <v>12</v>
      </c>
    </row>
    <row r="3103" spans="1:20" x14ac:dyDescent="0.3">
      <c r="A3103" t="s">
        <v>26511</v>
      </c>
      <c r="B3103" t="s">
        <v>8864</v>
      </c>
      <c r="C3103">
        <v>70</v>
      </c>
      <c r="D3103" t="str">
        <f>IF(Raw_data_US_healthcare[[#This Row],[Age]]&lt;35,"Young",IF(Raw_data_US_healthcare[[#This Row],[Age]]&lt;60,"Middle","Senior"))</f>
        <v>Senior</v>
      </c>
      <c r="E3103" t="s">
        <v>16</v>
      </c>
      <c r="F3103" t="s">
        <v>228</v>
      </c>
      <c r="G3103" t="s">
        <v>228</v>
      </c>
      <c r="H3103" t="s">
        <v>18</v>
      </c>
      <c r="I3103" s="2">
        <v>43639</v>
      </c>
      <c r="J3103" t="s">
        <v>8865</v>
      </c>
      <c r="K3103" t="s">
        <v>8866</v>
      </c>
      <c r="L3103" t="s">
        <v>31</v>
      </c>
      <c r="M3103">
        <v>35099.594400000002</v>
      </c>
      <c r="N3103">
        <v>467</v>
      </c>
      <c r="O3103" t="s">
        <v>43</v>
      </c>
      <c r="P3103" t="s">
        <v>43</v>
      </c>
      <c r="Q3103" s="2">
        <v>43666</v>
      </c>
      <c r="R3103" t="s">
        <v>83</v>
      </c>
      <c r="S3103" t="s">
        <v>24</v>
      </c>
      <c r="T3103">
        <f>_xlfn.DAYS(Raw_data_US_healthcare[[#This Row],[Discharge Date]],Raw_data_US_healthcare[[#This Row],[Date of Admission]])</f>
        <v>27</v>
      </c>
    </row>
    <row r="3104" spans="1:20" x14ac:dyDescent="0.3">
      <c r="A3104" t="s">
        <v>26511</v>
      </c>
      <c r="B3104" t="s">
        <v>8867</v>
      </c>
      <c r="C3104">
        <v>29</v>
      </c>
      <c r="D3104" t="str">
        <f>IF(Raw_data_US_healthcare[[#This Row],[Age]]&lt;35,"Young",IF(Raw_data_US_healthcare[[#This Row],[Age]]&lt;60,"Middle","Senior"))</f>
        <v>Young</v>
      </c>
      <c r="E3104" t="s">
        <v>16</v>
      </c>
      <c r="F3104" t="s">
        <v>88</v>
      </c>
      <c r="G3104" t="s">
        <v>88</v>
      </c>
      <c r="H3104" t="s">
        <v>26514</v>
      </c>
      <c r="I3104" s="2">
        <v>44676</v>
      </c>
      <c r="J3104" t="s">
        <v>8868</v>
      </c>
      <c r="K3104" t="s">
        <v>8869</v>
      </c>
      <c r="L3104" t="s">
        <v>60</v>
      </c>
      <c r="M3104">
        <v>35344.0723</v>
      </c>
      <c r="N3104">
        <v>162</v>
      </c>
      <c r="O3104" t="s">
        <v>22</v>
      </c>
      <c r="P3104" t="s">
        <v>22</v>
      </c>
      <c r="Q3104" s="2">
        <v>44676</v>
      </c>
      <c r="R3104" t="s">
        <v>23</v>
      </c>
      <c r="S3104" t="s">
        <v>45</v>
      </c>
      <c r="T3104">
        <f>_xlfn.DAYS(Raw_data_US_healthcare[[#This Row],[Discharge Date]],Raw_data_US_healthcare[[#This Row],[Date of Admission]])</f>
        <v>0</v>
      </c>
    </row>
    <row r="3105" spans="1:20" x14ac:dyDescent="0.3">
      <c r="A3105" t="s">
        <v>26512</v>
      </c>
      <c r="B3105" t="s">
        <v>8870</v>
      </c>
      <c r="C3105">
        <v>61</v>
      </c>
      <c r="D3105" t="str">
        <f>IF(Raw_data_US_healthcare[[#This Row],[Age]]&lt;35,"Young",IF(Raw_data_US_healthcare[[#This Row],[Age]]&lt;60,"Middle","Senior"))</f>
        <v>Senior</v>
      </c>
      <c r="E3105" t="s">
        <v>26</v>
      </c>
      <c r="F3105" t="s">
        <v>17</v>
      </c>
      <c r="G3105" t="s">
        <v>17</v>
      </c>
      <c r="H3105" t="s">
        <v>18</v>
      </c>
      <c r="I3105" s="2">
        <v>44042</v>
      </c>
      <c r="J3105" t="s">
        <v>8871</v>
      </c>
      <c r="K3105" t="s">
        <v>8872</v>
      </c>
      <c r="L3105" t="s">
        <v>60</v>
      </c>
      <c r="M3105">
        <v>53652.969299999997</v>
      </c>
      <c r="N3105">
        <v>274</v>
      </c>
      <c r="O3105" t="s">
        <v>43</v>
      </c>
      <c r="P3105" t="s">
        <v>43</v>
      </c>
      <c r="Q3105" s="2">
        <v>44057</v>
      </c>
      <c r="R3105" t="s">
        <v>23</v>
      </c>
      <c r="S3105" t="s">
        <v>24</v>
      </c>
      <c r="T3105">
        <f>_xlfn.DAYS(Raw_data_US_healthcare[[#This Row],[Discharge Date]],Raw_data_US_healthcare[[#This Row],[Date of Admission]])</f>
        <v>15</v>
      </c>
    </row>
    <row r="3106" spans="1:20" x14ac:dyDescent="0.3">
      <c r="A3106" t="s">
        <v>26511</v>
      </c>
      <c r="B3106" t="s">
        <v>8873</v>
      </c>
      <c r="C3106">
        <v>25</v>
      </c>
      <c r="D3106" t="str">
        <f>IF(Raw_data_US_healthcare[[#This Row],[Age]]&lt;35,"Young",IF(Raw_data_US_healthcare[[#This Row],[Age]]&lt;60,"Middle","Senior"))</f>
        <v>Young</v>
      </c>
      <c r="E3106" t="s">
        <v>16</v>
      </c>
      <c r="F3106" t="s">
        <v>17</v>
      </c>
      <c r="G3106" t="s">
        <v>17</v>
      </c>
      <c r="H3106" t="s">
        <v>28</v>
      </c>
      <c r="I3106" s="2">
        <v>44362</v>
      </c>
      <c r="J3106" t="s">
        <v>8874</v>
      </c>
      <c r="K3106" t="s">
        <v>8875</v>
      </c>
      <c r="L3106" t="s">
        <v>56</v>
      </c>
      <c r="M3106">
        <v>41292.286200000002</v>
      </c>
      <c r="N3106">
        <v>148</v>
      </c>
      <c r="O3106" t="s">
        <v>43</v>
      </c>
      <c r="P3106" t="s">
        <v>43</v>
      </c>
      <c r="Q3106" s="2">
        <v>44386</v>
      </c>
      <c r="R3106" t="s">
        <v>44</v>
      </c>
      <c r="S3106" t="s">
        <v>45</v>
      </c>
      <c r="T3106">
        <f>_xlfn.DAYS(Raw_data_US_healthcare[[#This Row],[Discharge Date]],Raw_data_US_healthcare[[#This Row],[Date of Admission]])</f>
        <v>24</v>
      </c>
    </row>
    <row r="3107" spans="1:20" x14ac:dyDescent="0.3">
      <c r="A3107" t="s">
        <v>26512</v>
      </c>
      <c r="B3107" t="s">
        <v>8876</v>
      </c>
      <c r="C3107">
        <v>56</v>
      </c>
      <c r="D3107" t="str">
        <f>IF(Raw_data_US_healthcare[[#This Row],[Age]]&lt;35,"Young",IF(Raw_data_US_healthcare[[#This Row],[Age]]&lt;60,"Middle","Senior"))</f>
        <v>Middle</v>
      </c>
      <c r="E3107" t="s">
        <v>26</v>
      </c>
      <c r="F3107" t="s">
        <v>113</v>
      </c>
      <c r="G3107" t="s">
        <v>113</v>
      </c>
      <c r="H3107" t="s">
        <v>26516</v>
      </c>
      <c r="I3107" s="2">
        <v>43708</v>
      </c>
      <c r="J3107" t="s">
        <v>8877</v>
      </c>
      <c r="K3107" t="s">
        <v>8878</v>
      </c>
      <c r="L3107" t="s">
        <v>56</v>
      </c>
      <c r="M3107">
        <v>18781.714199999999</v>
      </c>
      <c r="N3107">
        <v>286</v>
      </c>
      <c r="O3107" t="s">
        <v>39</v>
      </c>
      <c r="P3107" t="s">
        <v>39</v>
      </c>
      <c r="Q3107" s="2">
        <v>43720</v>
      </c>
      <c r="R3107" t="s">
        <v>32</v>
      </c>
      <c r="S3107" t="s">
        <v>45</v>
      </c>
      <c r="T3107">
        <f>_xlfn.DAYS(Raw_data_US_healthcare[[#This Row],[Discharge Date]],Raw_data_US_healthcare[[#This Row],[Date of Admission]])</f>
        <v>12</v>
      </c>
    </row>
    <row r="3108" spans="1:20" x14ac:dyDescent="0.3">
      <c r="A3108" t="s">
        <v>26512</v>
      </c>
      <c r="B3108" t="s">
        <v>26548</v>
      </c>
      <c r="C3108">
        <v>73</v>
      </c>
      <c r="D3108" t="str">
        <f>IF(Raw_data_US_healthcare[[#This Row],[Age]]&lt;35,"Young",IF(Raw_data_US_healthcare[[#This Row],[Age]]&lt;60,"Middle","Senior"))</f>
        <v>Senior</v>
      </c>
      <c r="E3108" t="s">
        <v>26</v>
      </c>
      <c r="F3108" t="s">
        <v>88</v>
      </c>
      <c r="G3108" t="s">
        <v>88</v>
      </c>
      <c r="H3108" t="s">
        <v>28</v>
      </c>
      <c r="I3108" s="2">
        <v>43720</v>
      </c>
      <c r="J3108" t="s">
        <v>8879</v>
      </c>
      <c r="K3108" t="s">
        <v>8880</v>
      </c>
      <c r="L3108" t="s">
        <v>56</v>
      </c>
      <c r="M3108">
        <v>2510.5329999999999</v>
      </c>
      <c r="N3108">
        <v>110</v>
      </c>
      <c r="O3108" t="s">
        <v>39</v>
      </c>
      <c r="P3108" t="s">
        <v>39</v>
      </c>
      <c r="Q3108" s="2">
        <v>43725</v>
      </c>
      <c r="R3108" t="s">
        <v>23</v>
      </c>
      <c r="S3108" t="s">
        <v>33</v>
      </c>
      <c r="T3108">
        <f>_xlfn.DAYS(Raw_data_US_healthcare[[#This Row],[Discharge Date]],Raw_data_US_healthcare[[#This Row],[Date of Admission]])</f>
        <v>5</v>
      </c>
    </row>
    <row r="3109" spans="1:20" x14ac:dyDescent="0.3">
      <c r="A3109" t="s">
        <v>26512</v>
      </c>
      <c r="B3109" t="s">
        <v>8881</v>
      </c>
      <c r="C3109">
        <v>38</v>
      </c>
      <c r="D3109" t="str">
        <f>IF(Raw_data_US_healthcare[[#This Row],[Age]]&lt;35,"Young",IF(Raw_data_US_healthcare[[#This Row],[Age]]&lt;60,"Middle","Senior"))</f>
        <v>Middle</v>
      </c>
      <c r="E3109" t="s">
        <v>26</v>
      </c>
      <c r="F3109" t="s">
        <v>228</v>
      </c>
      <c r="G3109" t="s">
        <v>228</v>
      </c>
      <c r="H3109" t="s">
        <v>26514</v>
      </c>
      <c r="I3109" s="2">
        <v>43965</v>
      </c>
      <c r="J3109" t="s">
        <v>8882</v>
      </c>
      <c r="K3109" t="s">
        <v>8883</v>
      </c>
      <c r="L3109" t="s">
        <v>56</v>
      </c>
      <c r="M3109">
        <v>9892.8114999999998</v>
      </c>
      <c r="N3109">
        <v>253</v>
      </c>
      <c r="O3109" t="s">
        <v>43</v>
      </c>
      <c r="P3109" t="s">
        <v>43</v>
      </c>
      <c r="Q3109" s="2">
        <v>43981</v>
      </c>
      <c r="R3109" t="s">
        <v>83</v>
      </c>
      <c r="S3109" t="s">
        <v>24</v>
      </c>
      <c r="T3109">
        <f>_xlfn.DAYS(Raw_data_US_healthcare[[#This Row],[Discharge Date]],Raw_data_US_healthcare[[#This Row],[Date of Admission]])</f>
        <v>16</v>
      </c>
    </row>
    <row r="3110" spans="1:20" x14ac:dyDescent="0.3">
      <c r="A3110" t="s">
        <v>26512</v>
      </c>
      <c r="B3110" t="s">
        <v>8884</v>
      </c>
      <c r="C3110">
        <v>24</v>
      </c>
      <c r="D3110" t="str">
        <f>IF(Raw_data_US_healthcare[[#This Row],[Age]]&lt;35,"Young",IF(Raw_data_US_healthcare[[#This Row],[Age]]&lt;60,"Middle","Senior"))</f>
        <v>Young</v>
      </c>
      <c r="E3110" t="s">
        <v>26</v>
      </c>
      <c r="F3110" t="s">
        <v>35</v>
      </c>
      <c r="G3110" t="s">
        <v>35</v>
      </c>
      <c r="H3110" t="s">
        <v>28</v>
      </c>
      <c r="I3110" s="2">
        <v>45137</v>
      </c>
      <c r="J3110" t="s">
        <v>8885</v>
      </c>
      <c r="K3110" t="s">
        <v>8886</v>
      </c>
      <c r="L3110" t="s">
        <v>31</v>
      </c>
      <c r="M3110">
        <v>26200.037799999998</v>
      </c>
      <c r="N3110">
        <v>246</v>
      </c>
      <c r="O3110" t="s">
        <v>39</v>
      </c>
      <c r="P3110" t="s">
        <v>39</v>
      </c>
      <c r="Q3110" s="2">
        <v>45149</v>
      </c>
      <c r="R3110" t="s">
        <v>23</v>
      </c>
      <c r="S3110" t="s">
        <v>45</v>
      </c>
      <c r="T3110">
        <f>_xlfn.DAYS(Raw_data_US_healthcare[[#This Row],[Discharge Date]],Raw_data_US_healthcare[[#This Row],[Date of Admission]])</f>
        <v>12</v>
      </c>
    </row>
    <row r="3111" spans="1:20" x14ac:dyDescent="0.3">
      <c r="A3111" t="s">
        <v>26511</v>
      </c>
      <c r="B3111" t="s">
        <v>8887</v>
      </c>
      <c r="C3111">
        <v>75</v>
      </c>
      <c r="D3111" t="str">
        <f>IF(Raw_data_US_healthcare[[#This Row],[Age]]&lt;35,"Young",IF(Raw_data_US_healthcare[[#This Row],[Age]]&lt;60,"Middle","Senior"))</f>
        <v>Senior</v>
      </c>
      <c r="E3111" t="s">
        <v>16</v>
      </c>
      <c r="F3111" t="s">
        <v>228</v>
      </c>
      <c r="G3111" t="s">
        <v>228</v>
      </c>
      <c r="H3111" t="s">
        <v>69</v>
      </c>
      <c r="I3111" s="2">
        <v>44833</v>
      </c>
      <c r="J3111" t="s">
        <v>8888</v>
      </c>
      <c r="K3111" t="s">
        <v>8889</v>
      </c>
      <c r="L3111" t="s">
        <v>56</v>
      </c>
      <c r="M3111">
        <v>76980.741299999994</v>
      </c>
      <c r="N3111">
        <v>181</v>
      </c>
      <c r="O3111" t="s">
        <v>22</v>
      </c>
      <c r="P3111" t="s">
        <v>22</v>
      </c>
      <c r="Q3111" s="2">
        <v>44846</v>
      </c>
      <c r="R3111" t="s">
        <v>32</v>
      </c>
      <c r="S3111" t="s">
        <v>24</v>
      </c>
      <c r="T3111">
        <f>_xlfn.DAYS(Raw_data_US_healthcare[[#This Row],[Discharge Date]],Raw_data_US_healthcare[[#This Row],[Date of Admission]])</f>
        <v>13</v>
      </c>
    </row>
    <row r="3112" spans="1:20" x14ac:dyDescent="0.3">
      <c r="A3112" t="s">
        <v>26511</v>
      </c>
      <c r="B3112" t="s">
        <v>8890</v>
      </c>
      <c r="C3112">
        <v>80</v>
      </c>
      <c r="D3112" t="str">
        <f>IF(Raw_data_US_healthcare[[#This Row],[Age]]&lt;35,"Young",IF(Raw_data_US_healthcare[[#This Row],[Age]]&lt;60,"Middle","Senior"))</f>
        <v>Senior</v>
      </c>
      <c r="E3112" t="s">
        <v>16</v>
      </c>
      <c r="F3112" t="s">
        <v>62</v>
      </c>
      <c r="G3112" t="s">
        <v>62</v>
      </c>
      <c r="H3112" t="s">
        <v>69</v>
      </c>
      <c r="I3112" s="2">
        <v>44672</v>
      </c>
      <c r="J3112" t="s">
        <v>8891</v>
      </c>
      <c r="K3112" t="s">
        <v>8892</v>
      </c>
      <c r="L3112" t="s">
        <v>31</v>
      </c>
      <c r="M3112">
        <v>25771.539799999999</v>
      </c>
      <c r="N3112">
        <v>368</v>
      </c>
      <c r="O3112" t="s">
        <v>22</v>
      </c>
      <c r="P3112" t="s">
        <v>22</v>
      </c>
      <c r="Q3112" s="2">
        <v>44691</v>
      </c>
      <c r="R3112" t="s">
        <v>83</v>
      </c>
      <c r="S3112" t="s">
        <v>33</v>
      </c>
      <c r="T3112">
        <f>_xlfn.DAYS(Raw_data_US_healthcare[[#This Row],[Discharge Date]],Raw_data_US_healthcare[[#This Row],[Date of Admission]])</f>
        <v>19</v>
      </c>
    </row>
    <row r="3113" spans="1:20" x14ac:dyDescent="0.3">
      <c r="A3113" t="s">
        <v>26511</v>
      </c>
      <c r="B3113" t="s">
        <v>8893</v>
      </c>
      <c r="C3113">
        <v>41</v>
      </c>
      <c r="D3113" t="str">
        <f>IF(Raw_data_US_healthcare[[#This Row],[Age]]&lt;35,"Young",IF(Raw_data_US_healthcare[[#This Row],[Age]]&lt;60,"Middle","Senior"))</f>
        <v>Middle</v>
      </c>
      <c r="E3113" t="s">
        <v>16</v>
      </c>
      <c r="F3113" t="s">
        <v>49</v>
      </c>
      <c r="G3113" t="s">
        <v>49</v>
      </c>
      <c r="H3113" t="s">
        <v>26516</v>
      </c>
      <c r="I3113" s="2">
        <v>44281</v>
      </c>
      <c r="J3113" t="s">
        <v>2639</v>
      </c>
      <c r="K3113" t="s">
        <v>8894</v>
      </c>
      <c r="L3113" t="s">
        <v>56</v>
      </c>
      <c r="M3113">
        <v>21952.849300000002</v>
      </c>
      <c r="N3113">
        <v>195</v>
      </c>
      <c r="O3113" t="s">
        <v>43</v>
      </c>
      <c r="P3113" t="s">
        <v>43</v>
      </c>
      <c r="Q3113" s="2">
        <v>44308</v>
      </c>
      <c r="R3113" t="s">
        <v>23</v>
      </c>
      <c r="S3113" t="s">
        <v>33</v>
      </c>
      <c r="T3113">
        <f>_xlfn.DAYS(Raw_data_US_healthcare[[#This Row],[Discharge Date]],Raw_data_US_healthcare[[#This Row],[Date of Admission]])</f>
        <v>27</v>
      </c>
    </row>
    <row r="3114" spans="1:20" x14ac:dyDescent="0.3">
      <c r="A3114" t="s">
        <v>26511</v>
      </c>
      <c r="B3114" t="s">
        <v>8895</v>
      </c>
      <c r="C3114">
        <v>85</v>
      </c>
      <c r="D3114" t="str">
        <f>IF(Raw_data_US_healthcare[[#This Row],[Age]]&lt;35,"Young",IF(Raw_data_US_healthcare[[#This Row],[Age]]&lt;60,"Middle","Senior"))</f>
        <v>Senior</v>
      </c>
      <c r="E3114" t="s">
        <v>16</v>
      </c>
      <c r="F3114" t="s">
        <v>27</v>
      </c>
      <c r="G3114" t="s">
        <v>27</v>
      </c>
      <c r="H3114" t="s">
        <v>36</v>
      </c>
      <c r="I3114" s="2">
        <v>44006</v>
      </c>
      <c r="J3114" t="s">
        <v>8896</v>
      </c>
      <c r="K3114" t="s">
        <v>8897</v>
      </c>
      <c r="L3114" t="s">
        <v>52</v>
      </c>
      <c r="M3114">
        <v>5814.9669000000004</v>
      </c>
      <c r="N3114">
        <v>212</v>
      </c>
      <c r="O3114" t="s">
        <v>22</v>
      </c>
      <c r="P3114" t="s">
        <v>22</v>
      </c>
      <c r="Q3114" s="2">
        <v>44026</v>
      </c>
      <c r="R3114" t="s">
        <v>44</v>
      </c>
      <c r="S3114" t="s">
        <v>45</v>
      </c>
      <c r="T3114">
        <f>_xlfn.DAYS(Raw_data_US_healthcare[[#This Row],[Discharge Date]],Raw_data_US_healthcare[[#This Row],[Date of Admission]])</f>
        <v>20</v>
      </c>
    </row>
    <row r="3115" spans="1:20" x14ac:dyDescent="0.3">
      <c r="A3115" t="s">
        <v>26512</v>
      </c>
      <c r="B3115" t="s">
        <v>8898</v>
      </c>
      <c r="C3115">
        <v>44</v>
      </c>
      <c r="D3115" t="str">
        <f>IF(Raw_data_US_healthcare[[#This Row],[Age]]&lt;35,"Young",IF(Raw_data_US_healthcare[[#This Row],[Age]]&lt;60,"Middle","Senior"))</f>
        <v>Middle</v>
      </c>
      <c r="E3115" t="s">
        <v>26</v>
      </c>
      <c r="F3115" t="s">
        <v>62</v>
      </c>
      <c r="G3115" t="s">
        <v>62</v>
      </c>
      <c r="H3115" t="s">
        <v>26516</v>
      </c>
      <c r="I3115" s="2">
        <v>43691</v>
      </c>
      <c r="J3115" t="s">
        <v>8899</v>
      </c>
      <c r="K3115" t="s">
        <v>8900</v>
      </c>
      <c r="L3115" t="s">
        <v>31</v>
      </c>
      <c r="M3115">
        <v>17870.939299999998</v>
      </c>
      <c r="N3115">
        <v>475</v>
      </c>
      <c r="O3115" t="s">
        <v>39</v>
      </c>
      <c r="P3115" t="s">
        <v>39</v>
      </c>
      <c r="Q3115" s="2">
        <v>43714</v>
      </c>
      <c r="R3115" t="s">
        <v>44</v>
      </c>
      <c r="S3115" t="s">
        <v>33</v>
      </c>
      <c r="T3115">
        <f>_xlfn.DAYS(Raw_data_US_healthcare[[#This Row],[Discharge Date]],Raw_data_US_healthcare[[#This Row],[Date of Admission]])</f>
        <v>23</v>
      </c>
    </row>
    <row r="3116" spans="1:20" x14ac:dyDescent="0.3">
      <c r="A3116" t="s">
        <v>26512</v>
      </c>
      <c r="B3116" t="s">
        <v>26549</v>
      </c>
      <c r="C3116">
        <v>23</v>
      </c>
      <c r="D3116" t="str">
        <f>IF(Raw_data_US_healthcare[[#This Row],[Age]]&lt;35,"Young",IF(Raw_data_US_healthcare[[#This Row],[Age]]&lt;60,"Middle","Senior"))</f>
        <v>Young</v>
      </c>
      <c r="E3116" t="s">
        <v>26</v>
      </c>
      <c r="F3116" t="s">
        <v>35</v>
      </c>
      <c r="G3116" t="s">
        <v>35</v>
      </c>
      <c r="H3116" t="s">
        <v>28</v>
      </c>
      <c r="I3116" s="2">
        <v>44637</v>
      </c>
      <c r="J3116" t="s">
        <v>8901</v>
      </c>
      <c r="K3116" t="s">
        <v>8902</v>
      </c>
      <c r="L3116" t="s">
        <v>31</v>
      </c>
      <c r="M3116">
        <v>37660.702100000002</v>
      </c>
      <c r="N3116">
        <v>423</v>
      </c>
      <c r="O3116" t="s">
        <v>39</v>
      </c>
      <c r="P3116" t="s">
        <v>39</v>
      </c>
      <c r="Q3116" s="2">
        <v>44646</v>
      </c>
      <c r="R3116" t="s">
        <v>83</v>
      </c>
      <c r="S3116" t="s">
        <v>24</v>
      </c>
      <c r="T3116">
        <f>_xlfn.DAYS(Raw_data_US_healthcare[[#This Row],[Discharge Date]],Raw_data_US_healthcare[[#This Row],[Date of Admission]])</f>
        <v>9</v>
      </c>
    </row>
    <row r="3117" spans="1:20" x14ac:dyDescent="0.3">
      <c r="A3117" t="s">
        <v>26511</v>
      </c>
      <c r="B3117" t="s">
        <v>3788</v>
      </c>
      <c r="C3117">
        <v>85</v>
      </c>
      <c r="D3117" t="str">
        <f>IF(Raw_data_US_healthcare[[#This Row],[Age]]&lt;35,"Young",IF(Raw_data_US_healthcare[[#This Row],[Age]]&lt;60,"Middle","Senior"))</f>
        <v>Senior</v>
      </c>
      <c r="E3117" t="s">
        <v>16</v>
      </c>
      <c r="F3117" t="s">
        <v>228</v>
      </c>
      <c r="G3117" t="s">
        <v>228</v>
      </c>
      <c r="H3117" t="s">
        <v>36</v>
      </c>
      <c r="I3117" s="2">
        <v>43861</v>
      </c>
      <c r="J3117" t="s">
        <v>8903</v>
      </c>
      <c r="K3117" t="s">
        <v>8904</v>
      </c>
      <c r="L3117" t="s">
        <v>31</v>
      </c>
      <c r="M3117">
        <v>12921.954599999999</v>
      </c>
      <c r="N3117">
        <v>461</v>
      </c>
      <c r="O3117" t="s">
        <v>22</v>
      </c>
      <c r="P3117" t="s">
        <v>22</v>
      </c>
      <c r="Q3117" s="2">
        <v>43882</v>
      </c>
      <c r="R3117" t="s">
        <v>32</v>
      </c>
      <c r="S3117" t="s">
        <v>45</v>
      </c>
      <c r="T3117">
        <f>_xlfn.DAYS(Raw_data_US_healthcare[[#This Row],[Discharge Date]],Raw_data_US_healthcare[[#This Row],[Date of Admission]])</f>
        <v>21</v>
      </c>
    </row>
    <row r="3118" spans="1:20" x14ac:dyDescent="0.3">
      <c r="A3118" t="s">
        <v>26512</v>
      </c>
      <c r="B3118" t="s">
        <v>8905</v>
      </c>
      <c r="C3118">
        <v>71</v>
      </c>
      <c r="D3118" t="str">
        <f>IF(Raw_data_US_healthcare[[#This Row],[Age]]&lt;35,"Young",IF(Raw_data_US_healthcare[[#This Row],[Age]]&lt;60,"Middle","Senior"))</f>
        <v>Senior</v>
      </c>
      <c r="E3118" t="s">
        <v>26</v>
      </c>
      <c r="F3118" t="s">
        <v>88</v>
      </c>
      <c r="G3118" t="s">
        <v>88</v>
      </c>
      <c r="H3118" t="s">
        <v>26514</v>
      </c>
      <c r="I3118" s="2">
        <v>44063</v>
      </c>
      <c r="J3118" t="s">
        <v>8906</v>
      </c>
      <c r="K3118" t="s">
        <v>8907</v>
      </c>
      <c r="L3118" t="s">
        <v>21</v>
      </c>
      <c r="M3118">
        <v>38037.446300000003</v>
      </c>
      <c r="N3118">
        <v>186</v>
      </c>
      <c r="O3118" t="s">
        <v>43</v>
      </c>
      <c r="P3118" t="s">
        <v>43</v>
      </c>
      <c r="Q3118" s="2">
        <v>44082</v>
      </c>
      <c r="R3118" t="s">
        <v>44</v>
      </c>
      <c r="S3118" t="s">
        <v>45</v>
      </c>
      <c r="T3118">
        <f>_xlfn.DAYS(Raw_data_US_healthcare[[#This Row],[Discharge Date]],Raw_data_US_healthcare[[#This Row],[Date of Admission]])</f>
        <v>19</v>
      </c>
    </row>
    <row r="3119" spans="1:20" x14ac:dyDescent="0.3">
      <c r="A3119" t="s">
        <v>26512</v>
      </c>
      <c r="B3119" t="s">
        <v>8908</v>
      </c>
      <c r="C3119">
        <v>31</v>
      </c>
      <c r="D3119" t="str">
        <f>IF(Raw_data_US_healthcare[[#This Row],[Age]]&lt;35,"Young",IF(Raw_data_US_healthcare[[#This Row],[Age]]&lt;60,"Middle","Senior"))</f>
        <v>Young</v>
      </c>
      <c r="E3119" t="s">
        <v>26</v>
      </c>
      <c r="F3119" t="s">
        <v>88</v>
      </c>
      <c r="G3119" t="s">
        <v>88</v>
      </c>
      <c r="H3119" t="s">
        <v>28</v>
      </c>
      <c r="I3119" s="2">
        <v>44773</v>
      </c>
      <c r="J3119" t="s">
        <v>8909</v>
      </c>
      <c r="K3119" t="s">
        <v>6568</v>
      </c>
      <c r="L3119" t="s">
        <v>31</v>
      </c>
      <c r="M3119">
        <v>9620.5694999999996</v>
      </c>
      <c r="N3119">
        <v>477</v>
      </c>
      <c r="O3119" t="s">
        <v>43</v>
      </c>
      <c r="P3119" t="s">
        <v>43</v>
      </c>
      <c r="Q3119" s="2">
        <v>44793</v>
      </c>
      <c r="R3119" t="s">
        <v>48</v>
      </c>
      <c r="S3119" t="s">
        <v>24</v>
      </c>
      <c r="T3119">
        <f>_xlfn.DAYS(Raw_data_US_healthcare[[#This Row],[Discharge Date]],Raw_data_US_healthcare[[#This Row],[Date of Admission]])</f>
        <v>20</v>
      </c>
    </row>
    <row r="3120" spans="1:20" x14ac:dyDescent="0.3">
      <c r="A3120" t="s">
        <v>26512</v>
      </c>
      <c r="B3120" t="s">
        <v>8910</v>
      </c>
      <c r="C3120">
        <v>71</v>
      </c>
      <c r="D3120" t="str">
        <f>IF(Raw_data_US_healthcare[[#This Row],[Age]]&lt;35,"Young",IF(Raw_data_US_healthcare[[#This Row],[Age]]&lt;60,"Middle","Senior"))</f>
        <v>Senior</v>
      </c>
      <c r="E3120" t="s">
        <v>26</v>
      </c>
      <c r="F3120" t="s">
        <v>35</v>
      </c>
      <c r="G3120" t="s">
        <v>35</v>
      </c>
      <c r="H3120" t="s">
        <v>26514</v>
      </c>
      <c r="I3120" s="2">
        <v>43650</v>
      </c>
      <c r="J3120" t="s">
        <v>8911</v>
      </c>
      <c r="K3120" t="s">
        <v>8912</v>
      </c>
      <c r="L3120" t="s">
        <v>21</v>
      </c>
      <c r="M3120">
        <v>4104.2682999999997</v>
      </c>
      <c r="N3120">
        <v>467</v>
      </c>
      <c r="O3120" t="s">
        <v>43</v>
      </c>
      <c r="P3120" t="s">
        <v>43</v>
      </c>
      <c r="Q3120" s="2">
        <v>43664</v>
      </c>
      <c r="R3120" t="s">
        <v>23</v>
      </c>
      <c r="S3120" t="s">
        <v>45</v>
      </c>
      <c r="T3120">
        <f>_xlfn.DAYS(Raw_data_US_healthcare[[#This Row],[Discharge Date]],Raw_data_US_healthcare[[#This Row],[Date of Admission]])</f>
        <v>14</v>
      </c>
    </row>
    <row r="3121" spans="1:20" x14ac:dyDescent="0.3">
      <c r="A3121" t="s">
        <v>26511</v>
      </c>
      <c r="B3121" t="s">
        <v>8913</v>
      </c>
      <c r="C3121">
        <v>80</v>
      </c>
      <c r="D3121" t="str">
        <f>IF(Raw_data_US_healthcare[[#This Row],[Age]]&lt;35,"Young",IF(Raw_data_US_healthcare[[#This Row],[Age]]&lt;60,"Middle","Senior"))</f>
        <v>Senior</v>
      </c>
      <c r="E3121" t="s">
        <v>16</v>
      </c>
      <c r="F3121" t="s">
        <v>88</v>
      </c>
      <c r="G3121" t="s">
        <v>88</v>
      </c>
      <c r="H3121" t="s">
        <v>36</v>
      </c>
      <c r="I3121" s="2">
        <v>43980</v>
      </c>
      <c r="J3121" t="s">
        <v>8914</v>
      </c>
      <c r="K3121" t="s">
        <v>8915</v>
      </c>
      <c r="L3121" t="s">
        <v>52</v>
      </c>
      <c r="M3121">
        <v>12892.8632</v>
      </c>
      <c r="N3121">
        <v>372</v>
      </c>
      <c r="O3121" t="s">
        <v>22</v>
      </c>
      <c r="P3121" t="s">
        <v>22</v>
      </c>
      <c r="Q3121" s="2">
        <v>43985</v>
      </c>
      <c r="R3121" t="s">
        <v>83</v>
      </c>
      <c r="S3121" t="s">
        <v>24</v>
      </c>
      <c r="T3121">
        <f>_xlfn.DAYS(Raw_data_US_healthcare[[#This Row],[Discharge Date]],Raw_data_US_healthcare[[#This Row],[Date of Admission]])</f>
        <v>5</v>
      </c>
    </row>
    <row r="3122" spans="1:20" x14ac:dyDescent="0.3">
      <c r="A3122" t="s">
        <v>26512</v>
      </c>
      <c r="B3122" t="s">
        <v>8916</v>
      </c>
      <c r="C3122">
        <v>51</v>
      </c>
      <c r="D3122" t="str">
        <f>IF(Raw_data_US_healthcare[[#This Row],[Age]]&lt;35,"Young",IF(Raw_data_US_healthcare[[#This Row],[Age]]&lt;60,"Middle","Senior"))</f>
        <v>Middle</v>
      </c>
      <c r="E3122" t="s">
        <v>26</v>
      </c>
      <c r="F3122" t="s">
        <v>17</v>
      </c>
      <c r="G3122" t="s">
        <v>17</v>
      </c>
      <c r="H3122" t="s">
        <v>28</v>
      </c>
      <c r="I3122" s="2">
        <v>45110</v>
      </c>
      <c r="J3122" t="s">
        <v>8917</v>
      </c>
      <c r="K3122" t="s">
        <v>8918</v>
      </c>
      <c r="L3122" t="s">
        <v>60</v>
      </c>
      <c r="M3122">
        <v>44665.995300000002</v>
      </c>
      <c r="N3122">
        <v>149</v>
      </c>
      <c r="O3122" t="s">
        <v>43</v>
      </c>
      <c r="P3122" t="s">
        <v>43</v>
      </c>
      <c r="Q3122" s="2">
        <v>45116</v>
      </c>
      <c r="R3122" t="s">
        <v>32</v>
      </c>
      <c r="S3122" t="s">
        <v>45</v>
      </c>
      <c r="T3122">
        <f>_xlfn.DAYS(Raw_data_US_healthcare[[#This Row],[Discharge Date]],Raw_data_US_healthcare[[#This Row],[Date of Admission]])</f>
        <v>6</v>
      </c>
    </row>
    <row r="3123" spans="1:20" x14ac:dyDescent="0.3">
      <c r="A3123" t="s">
        <v>26512</v>
      </c>
      <c r="B3123" t="s">
        <v>8919</v>
      </c>
      <c r="C3123">
        <v>36</v>
      </c>
      <c r="D3123" t="str">
        <f>IF(Raw_data_US_healthcare[[#This Row],[Age]]&lt;35,"Young",IF(Raw_data_US_healthcare[[#This Row],[Age]]&lt;60,"Middle","Senior"))</f>
        <v>Middle</v>
      </c>
      <c r="E3123" t="s">
        <v>26</v>
      </c>
      <c r="F3123" t="s">
        <v>113</v>
      </c>
      <c r="G3123" t="s">
        <v>113</v>
      </c>
      <c r="H3123" t="s">
        <v>69</v>
      </c>
      <c r="I3123" s="2">
        <v>43604</v>
      </c>
      <c r="J3123" t="s">
        <v>8920</v>
      </c>
      <c r="K3123" t="s">
        <v>8921</v>
      </c>
      <c r="L3123" t="s">
        <v>31</v>
      </c>
      <c r="M3123">
        <v>17428.4512</v>
      </c>
      <c r="N3123">
        <v>254</v>
      </c>
      <c r="O3123" t="s">
        <v>22</v>
      </c>
      <c r="P3123" t="s">
        <v>22</v>
      </c>
      <c r="Q3123" s="2">
        <v>43609</v>
      </c>
      <c r="R3123" t="s">
        <v>48</v>
      </c>
      <c r="S3123" t="s">
        <v>33</v>
      </c>
      <c r="T3123">
        <f>_xlfn.DAYS(Raw_data_US_healthcare[[#This Row],[Discharge Date]],Raw_data_US_healthcare[[#This Row],[Date of Admission]])</f>
        <v>5</v>
      </c>
    </row>
    <row r="3124" spans="1:20" x14ac:dyDescent="0.3">
      <c r="A3124" t="s">
        <v>26512</v>
      </c>
      <c r="B3124" t="s">
        <v>8922</v>
      </c>
      <c r="C3124">
        <v>55</v>
      </c>
      <c r="D3124" t="str">
        <f>IF(Raw_data_US_healthcare[[#This Row],[Age]]&lt;35,"Young",IF(Raw_data_US_healthcare[[#This Row],[Age]]&lt;60,"Middle","Senior"))</f>
        <v>Middle</v>
      </c>
      <c r="E3124" t="s">
        <v>26</v>
      </c>
      <c r="F3124" t="s">
        <v>228</v>
      </c>
      <c r="G3124" t="s">
        <v>228</v>
      </c>
      <c r="H3124" t="s">
        <v>36</v>
      </c>
      <c r="I3124" s="2">
        <v>44793</v>
      </c>
      <c r="J3124" t="s">
        <v>8740</v>
      </c>
      <c r="K3124" t="s">
        <v>8923</v>
      </c>
      <c r="L3124" t="s">
        <v>21</v>
      </c>
      <c r="M3124">
        <v>13253.936299999999</v>
      </c>
      <c r="N3124">
        <v>380</v>
      </c>
      <c r="O3124" t="s">
        <v>39</v>
      </c>
      <c r="P3124" t="s">
        <v>39</v>
      </c>
      <c r="Q3124" s="2">
        <v>44812</v>
      </c>
      <c r="R3124" t="s">
        <v>32</v>
      </c>
      <c r="S3124" t="s">
        <v>45</v>
      </c>
      <c r="T3124">
        <f>_xlfn.DAYS(Raw_data_US_healthcare[[#This Row],[Discharge Date]],Raw_data_US_healthcare[[#This Row],[Date of Admission]])</f>
        <v>19</v>
      </c>
    </row>
    <row r="3125" spans="1:20" x14ac:dyDescent="0.3">
      <c r="A3125" t="s">
        <v>26512</v>
      </c>
      <c r="B3125" t="s">
        <v>8924</v>
      </c>
      <c r="C3125">
        <v>57</v>
      </c>
      <c r="D3125" t="str">
        <f>IF(Raw_data_US_healthcare[[#This Row],[Age]]&lt;35,"Young",IF(Raw_data_US_healthcare[[#This Row],[Age]]&lt;60,"Middle","Senior"))</f>
        <v>Middle</v>
      </c>
      <c r="E3125" t="s">
        <v>26</v>
      </c>
      <c r="F3125" t="s">
        <v>27</v>
      </c>
      <c r="G3125" t="s">
        <v>27</v>
      </c>
      <c r="H3125" t="s">
        <v>28</v>
      </c>
      <c r="I3125" s="2">
        <v>43766</v>
      </c>
      <c r="J3125" t="s">
        <v>8925</v>
      </c>
      <c r="K3125" t="s">
        <v>8926</v>
      </c>
      <c r="L3125" t="s">
        <v>60</v>
      </c>
      <c r="M3125">
        <v>4115.8766999999998</v>
      </c>
      <c r="N3125">
        <v>234</v>
      </c>
      <c r="O3125" t="s">
        <v>43</v>
      </c>
      <c r="P3125" t="s">
        <v>43</v>
      </c>
      <c r="Q3125" s="2">
        <v>43793</v>
      </c>
      <c r="R3125" t="s">
        <v>83</v>
      </c>
      <c r="S3125" t="s">
        <v>45</v>
      </c>
      <c r="T3125">
        <f>_xlfn.DAYS(Raw_data_US_healthcare[[#This Row],[Discharge Date]],Raw_data_US_healthcare[[#This Row],[Date of Admission]])</f>
        <v>27</v>
      </c>
    </row>
    <row r="3126" spans="1:20" x14ac:dyDescent="0.3">
      <c r="A3126" t="s">
        <v>26511</v>
      </c>
      <c r="B3126" t="s">
        <v>8927</v>
      </c>
      <c r="C3126">
        <v>83</v>
      </c>
      <c r="D3126" t="str">
        <f>IF(Raw_data_US_healthcare[[#This Row],[Age]]&lt;35,"Young",IF(Raw_data_US_healthcare[[#This Row],[Age]]&lt;60,"Middle","Senior"))</f>
        <v>Senior</v>
      </c>
      <c r="E3126" t="s">
        <v>16</v>
      </c>
      <c r="F3126" t="s">
        <v>88</v>
      </c>
      <c r="G3126" t="s">
        <v>88</v>
      </c>
      <c r="H3126" t="s">
        <v>69</v>
      </c>
      <c r="I3126" s="2">
        <v>44192</v>
      </c>
      <c r="J3126" t="s">
        <v>8928</v>
      </c>
      <c r="K3126" t="s">
        <v>8929</v>
      </c>
      <c r="L3126" t="s">
        <v>60</v>
      </c>
      <c r="M3126">
        <v>7308.2174999999997</v>
      </c>
      <c r="N3126">
        <v>368</v>
      </c>
      <c r="O3126" t="s">
        <v>39</v>
      </c>
      <c r="P3126" t="s">
        <v>39</v>
      </c>
      <c r="Q3126" s="2">
        <v>44211</v>
      </c>
      <c r="R3126" t="s">
        <v>48</v>
      </c>
      <c r="S3126" t="s">
        <v>33</v>
      </c>
      <c r="T3126">
        <f>_xlfn.DAYS(Raw_data_US_healthcare[[#This Row],[Discharge Date]],Raw_data_US_healthcare[[#This Row],[Date of Admission]])</f>
        <v>19</v>
      </c>
    </row>
    <row r="3127" spans="1:20" x14ac:dyDescent="0.3">
      <c r="A3127" t="s">
        <v>26511</v>
      </c>
      <c r="B3127" t="s">
        <v>8930</v>
      </c>
      <c r="C3127">
        <v>77</v>
      </c>
      <c r="D3127" t="str">
        <f>IF(Raw_data_US_healthcare[[#This Row],[Age]]&lt;35,"Young",IF(Raw_data_US_healthcare[[#This Row],[Age]]&lt;60,"Middle","Senior"))</f>
        <v>Senior</v>
      </c>
      <c r="E3127" t="s">
        <v>16</v>
      </c>
      <c r="F3127" t="s">
        <v>113</v>
      </c>
      <c r="G3127" t="s">
        <v>113</v>
      </c>
      <c r="H3127" t="s">
        <v>69</v>
      </c>
      <c r="I3127" s="2">
        <v>44435</v>
      </c>
      <c r="J3127" t="s">
        <v>5930</v>
      </c>
      <c r="K3127" t="s">
        <v>8931</v>
      </c>
      <c r="L3127" t="s">
        <v>56</v>
      </c>
      <c r="M3127">
        <v>65552.436700000006</v>
      </c>
      <c r="N3127">
        <v>222</v>
      </c>
      <c r="O3127" t="s">
        <v>39</v>
      </c>
      <c r="P3127" t="s">
        <v>39</v>
      </c>
      <c r="Q3127" s="2">
        <v>44441</v>
      </c>
      <c r="R3127" t="s">
        <v>23</v>
      </c>
      <c r="S3127" t="s">
        <v>33</v>
      </c>
      <c r="T3127">
        <f>_xlfn.DAYS(Raw_data_US_healthcare[[#This Row],[Discharge Date]],Raw_data_US_healthcare[[#This Row],[Date of Admission]])</f>
        <v>6</v>
      </c>
    </row>
    <row r="3128" spans="1:20" x14ac:dyDescent="0.3">
      <c r="A3128" t="s">
        <v>26511</v>
      </c>
      <c r="B3128" t="s">
        <v>8932</v>
      </c>
      <c r="C3128">
        <v>47</v>
      </c>
      <c r="D3128" t="str">
        <f>IF(Raw_data_US_healthcare[[#This Row],[Age]]&lt;35,"Young",IF(Raw_data_US_healthcare[[#This Row],[Age]]&lt;60,"Middle","Senior"))</f>
        <v>Middle</v>
      </c>
      <c r="E3128" t="s">
        <v>16</v>
      </c>
      <c r="F3128" t="s">
        <v>49</v>
      </c>
      <c r="G3128" t="s">
        <v>49</v>
      </c>
      <c r="H3128" t="s">
        <v>18</v>
      </c>
      <c r="I3128" s="2">
        <v>44087</v>
      </c>
      <c r="J3128" t="s">
        <v>8933</v>
      </c>
      <c r="K3128" t="s">
        <v>8489</v>
      </c>
      <c r="L3128" t="s">
        <v>21</v>
      </c>
      <c r="M3128">
        <v>9351.0936999999994</v>
      </c>
      <c r="N3128">
        <v>213</v>
      </c>
      <c r="O3128" t="s">
        <v>39</v>
      </c>
      <c r="P3128" t="s">
        <v>39</v>
      </c>
      <c r="Q3128" s="2">
        <v>44117</v>
      </c>
      <c r="R3128" t="s">
        <v>83</v>
      </c>
      <c r="S3128" t="s">
        <v>33</v>
      </c>
      <c r="T3128">
        <f>_xlfn.DAYS(Raw_data_US_healthcare[[#This Row],[Discharge Date]],Raw_data_US_healthcare[[#This Row],[Date of Admission]])</f>
        <v>30</v>
      </c>
    </row>
    <row r="3129" spans="1:20" x14ac:dyDescent="0.3">
      <c r="A3129" t="s">
        <v>26512</v>
      </c>
      <c r="B3129" t="s">
        <v>8934</v>
      </c>
      <c r="C3129">
        <v>66</v>
      </c>
      <c r="D3129" t="str">
        <f>IF(Raw_data_US_healthcare[[#This Row],[Age]]&lt;35,"Young",IF(Raw_data_US_healthcare[[#This Row],[Age]]&lt;60,"Middle","Senior"))</f>
        <v>Senior</v>
      </c>
      <c r="E3129" t="s">
        <v>26</v>
      </c>
      <c r="F3129" t="s">
        <v>49</v>
      </c>
      <c r="G3129" t="s">
        <v>49</v>
      </c>
      <c r="H3129" t="s">
        <v>18</v>
      </c>
      <c r="I3129" s="2">
        <v>44789</v>
      </c>
      <c r="J3129" t="s">
        <v>8935</v>
      </c>
      <c r="K3129" t="s">
        <v>8936</v>
      </c>
      <c r="L3129" t="s">
        <v>60</v>
      </c>
      <c r="M3129">
        <v>19566.915099999998</v>
      </c>
      <c r="N3129">
        <v>126</v>
      </c>
      <c r="O3129" t="s">
        <v>39</v>
      </c>
      <c r="P3129" t="s">
        <v>39</v>
      </c>
      <c r="Q3129" s="2">
        <v>44805</v>
      </c>
      <c r="R3129" t="s">
        <v>23</v>
      </c>
      <c r="S3129" t="s">
        <v>24</v>
      </c>
      <c r="T3129">
        <f>_xlfn.DAYS(Raw_data_US_healthcare[[#This Row],[Discharge Date]],Raw_data_US_healthcare[[#This Row],[Date of Admission]])</f>
        <v>16</v>
      </c>
    </row>
    <row r="3130" spans="1:20" x14ac:dyDescent="0.3">
      <c r="A3130" t="s">
        <v>26512</v>
      </c>
      <c r="B3130" t="s">
        <v>8937</v>
      </c>
      <c r="C3130">
        <v>42</v>
      </c>
      <c r="D3130" t="str">
        <f>IF(Raw_data_US_healthcare[[#This Row],[Age]]&lt;35,"Young",IF(Raw_data_US_healthcare[[#This Row],[Age]]&lt;60,"Middle","Senior"))</f>
        <v>Middle</v>
      </c>
      <c r="E3130" t="s">
        <v>26</v>
      </c>
      <c r="F3130" t="s">
        <v>49</v>
      </c>
      <c r="G3130" t="s">
        <v>49</v>
      </c>
      <c r="H3130" t="s">
        <v>69</v>
      </c>
      <c r="I3130" s="2">
        <v>44300</v>
      </c>
      <c r="J3130" t="s">
        <v>8938</v>
      </c>
      <c r="K3130" t="s">
        <v>838</v>
      </c>
      <c r="L3130" t="s">
        <v>52</v>
      </c>
      <c r="M3130">
        <v>68170.27</v>
      </c>
      <c r="N3130">
        <v>211</v>
      </c>
      <c r="O3130" t="s">
        <v>39</v>
      </c>
      <c r="P3130" t="s">
        <v>39</v>
      </c>
      <c r="Q3130" s="2">
        <v>44323</v>
      </c>
      <c r="R3130" t="s">
        <v>32</v>
      </c>
      <c r="S3130" t="s">
        <v>24</v>
      </c>
      <c r="T3130">
        <f>_xlfn.DAYS(Raw_data_US_healthcare[[#This Row],[Discharge Date]],Raw_data_US_healthcare[[#This Row],[Date of Admission]])</f>
        <v>23</v>
      </c>
    </row>
    <row r="3131" spans="1:20" x14ac:dyDescent="0.3">
      <c r="A3131" t="s">
        <v>26511</v>
      </c>
      <c r="B3131" t="s">
        <v>8939</v>
      </c>
      <c r="C3131">
        <v>82</v>
      </c>
      <c r="D3131" t="str">
        <f>IF(Raw_data_US_healthcare[[#This Row],[Age]]&lt;35,"Young",IF(Raw_data_US_healthcare[[#This Row],[Age]]&lt;60,"Middle","Senior"))</f>
        <v>Senior</v>
      </c>
      <c r="E3131" t="s">
        <v>16</v>
      </c>
      <c r="F3131" t="s">
        <v>228</v>
      </c>
      <c r="G3131" t="s">
        <v>228</v>
      </c>
      <c r="H3131" t="s">
        <v>36</v>
      </c>
      <c r="I3131" s="2">
        <v>44006</v>
      </c>
      <c r="J3131" t="s">
        <v>8940</v>
      </c>
      <c r="K3131" t="s">
        <v>8941</v>
      </c>
      <c r="L3131" t="s">
        <v>60</v>
      </c>
      <c r="M3131">
        <v>18751.474999999999</v>
      </c>
      <c r="N3131">
        <v>320</v>
      </c>
      <c r="O3131" t="s">
        <v>22</v>
      </c>
      <c r="P3131" t="s">
        <v>22</v>
      </c>
      <c r="Q3131" s="2">
        <v>44026</v>
      </c>
      <c r="R3131" t="s">
        <v>23</v>
      </c>
      <c r="S3131" t="s">
        <v>33</v>
      </c>
      <c r="T3131">
        <f>_xlfn.DAYS(Raw_data_US_healthcare[[#This Row],[Discharge Date]],Raw_data_US_healthcare[[#This Row],[Date of Admission]])</f>
        <v>20</v>
      </c>
    </row>
    <row r="3132" spans="1:20" x14ac:dyDescent="0.3">
      <c r="A3132" t="s">
        <v>26511</v>
      </c>
      <c r="B3132" t="s">
        <v>8942</v>
      </c>
      <c r="C3132">
        <v>75</v>
      </c>
      <c r="D3132" t="str">
        <f>IF(Raw_data_US_healthcare[[#This Row],[Age]]&lt;35,"Young",IF(Raw_data_US_healthcare[[#This Row],[Age]]&lt;60,"Middle","Senior"))</f>
        <v>Senior</v>
      </c>
      <c r="E3132" t="s">
        <v>16</v>
      </c>
      <c r="F3132" t="s">
        <v>62</v>
      </c>
      <c r="G3132" t="s">
        <v>62</v>
      </c>
      <c r="H3132" t="s">
        <v>36</v>
      </c>
      <c r="I3132" s="2">
        <v>44850</v>
      </c>
      <c r="J3132" t="s">
        <v>8943</v>
      </c>
      <c r="K3132" t="s">
        <v>8944</v>
      </c>
      <c r="L3132" t="s">
        <v>21</v>
      </c>
      <c r="M3132">
        <v>11090.932699999999</v>
      </c>
      <c r="N3132">
        <v>301</v>
      </c>
      <c r="O3132" t="s">
        <v>39</v>
      </c>
      <c r="P3132" t="s">
        <v>39</v>
      </c>
      <c r="Q3132" s="2">
        <v>44873</v>
      </c>
      <c r="R3132" t="s">
        <v>32</v>
      </c>
      <c r="S3132" t="s">
        <v>24</v>
      </c>
      <c r="T3132">
        <f>_xlfn.DAYS(Raw_data_US_healthcare[[#This Row],[Discharge Date]],Raw_data_US_healthcare[[#This Row],[Date of Admission]])</f>
        <v>23</v>
      </c>
    </row>
    <row r="3133" spans="1:20" x14ac:dyDescent="0.3">
      <c r="A3133" t="s">
        <v>26511</v>
      </c>
      <c r="B3133" t="s">
        <v>8945</v>
      </c>
      <c r="C3133">
        <v>75</v>
      </c>
      <c r="D3133" t="str">
        <f>IF(Raw_data_US_healthcare[[#This Row],[Age]]&lt;35,"Young",IF(Raw_data_US_healthcare[[#This Row],[Age]]&lt;60,"Middle","Senior"))</f>
        <v>Senior</v>
      </c>
      <c r="E3133" t="s">
        <v>16</v>
      </c>
      <c r="F3133" t="s">
        <v>62</v>
      </c>
      <c r="G3133" t="s">
        <v>62</v>
      </c>
      <c r="H3133" t="s">
        <v>36</v>
      </c>
      <c r="I3133" s="2">
        <v>44259</v>
      </c>
      <c r="J3133" t="s">
        <v>8946</v>
      </c>
      <c r="K3133" t="s">
        <v>8947</v>
      </c>
      <c r="L3133" t="s">
        <v>31</v>
      </c>
      <c r="M3133">
        <v>2638.0286000000001</v>
      </c>
      <c r="N3133">
        <v>273</v>
      </c>
      <c r="O3133" t="s">
        <v>22</v>
      </c>
      <c r="P3133" t="s">
        <v>22</v>
      </c>
      <c r="Q3133" s="2">
        <v>44273</v>
      </c>
      <c r="R3133" t="s">
        <v>44</v>
      </c>
      <c r="S3133" t="s">
        <v>45</v>
      </c>
      <c r="T3133">
        <f>_xlfn.DAYS(Raw_data_US_healthcare[[#This Row],[Discharge Date]],Raw_data_US_healthcare[[#This Row],[Date of Admission]])</f>
        <v>14</v>
      </c>
    </row>
    <row r="3134" spans="1:20" x14ac:dyDescent="0.3">
      <c r="A3134" t="s">
        <v>26511</v>
      </c>
      <c r="B3134" t="s">
        <v>8948</v>
      </c>
      <c r="C3134">
        <v>29</v>
      </c>
      <c r="D3134" t="str">
        <f>IF(Raw_data_US_healthcare[[#This Row],[Age]]&lt;35,"Young",IF(Raw_data_US_healthcare[[#This Row],[Age]]&lt;60,"Middle","Senior"))</f>
        <v>Young</v>
      </c>
      <c r="E3134" t="s">
        <v>16</v>
      </c>
      <c r="F3134" t="s">
        <v>113</v>
      </c>
      <c r="G3134" t="s">
        <v>113</v>
      </c>
      <c r="H3134" t="s">
        <v>18</v>
      </c>
      <c r="I3134" s="2">
        <v>43798</v>
      </c>
      <c r="J3134" t="s">
        <v>5104</v>
      </c>
      <c r="K3134" t="s">
        <v>8949</v>
      </c>
      <c r="L3134" t="s">
        <v>31</v>
      </c>
      <c r="M3134">
        <v>14869.995500000001</v>
      </c>
      <c r="N3134">
        <v>303</v>
      </c>
      <c r="O3134" t="s">
        <v>43</v>
      </c>
      <c r="P3134" t="s">
        <v>43</v>
      </c>
      <c r="Q3134" s="2">
        <v>43817</v>
      </c>
      <c r="R3134" t="s">
        <v>48</v>
      </c>
      <c r="S3134" t="s">
        <v>45</v>
      </c>
      <c r="T3134">
        <f>_xlfn.DAYS(Raw_data_US_healthcare[[#This Row],[Discharge Date]],Raw_data_US_healthcare[[#This Row],[Date of Admission]])</f>
        <v>19</v>
      </c>
    </row>
    <row r="3135" spans="1:20" x14ac:dyDescent="0.3">
      <c r="A3135" t="s">
        <v>26511</v>
      </c>
      <c r="B3135" t="s">
        <v>8950</v>
      </c>
      <c r="C3135">
        <v>23</v>
      </c>
      <c r="D3135" t="str">
        <f>IF(Raw_data_US_healthcare[[#This Row],[Age]]&lt;35,"Young",IF(Raw_data_US_healthcare[[#This Row],[Age]]&lt;60,"Middle","Senior"))</f>
        <v>Young</v>
      </c>
      <c r="E3135" t="s">
        <v>16</v>
      </c>
      <c r="F3135" t="s">
        <v>27</v>
      </c>
      <c r="G3135" t="s">
        <v>27</v>
      </c>
      <c r="H3135" t="s">
        <v>18</v>
      </c>
      <c r="I3135" s="2">
        <v>44369</v>
      </c>
      <c r="J3135" t="s">
        <v>8951</v>
      </c>
      <c r="K3135" t="s">
        <v>8952</v>
      </c>
      <c r="L3135" t="s">
        <v>31</v>
      </c>
      <c r="M3135">
        <v>48250.3122</v>
      </c>
      <c r="N3135">
        <v>365</v>
      </c>
      <c r="O3135" t="s">
        <v>39</v>
      </c>
      <c r="P3135" t="s">
        <v>39</v>
      </c>
      <c r="Q3135" s="2">
        <v>44389</v>
      </c>
      <c r="R3135" t="s">
        <v>83</v>
      </c>
      <c r="S3135" t="s">
        <v>45</v>
      </c>
      <c r="T3135">
        <f>_xlfn.DAYS(Raw_data_US_healthcare[[#This Row],[Discharge Date]],Raw_data_US_healthcare[[#This Row],[Date of Admission]])</f>
        <v>20</v>
      </c>
    </row>
    <row r="3136" spans="1:20" x14ac:dyDescent="0.3">
      <c r="A3136" t="s">
        <v>26512</v>
      </c>
      <c r="B3136" t="s">
        <v>8953</v>
      </c>
      <c r="C3136">
        <v>36</v>
      </c>
      <c r="D3136" t="str">
        <f>IF(Raw_data_US_healthcare[[#This Row],[Age]]&lt;35,"Young",IF(Raw_data_US_healthcare[[#This Row],[Age]]&lt;60,"Middle","Senior"))</f>
        <v>Middle</v>
      </c>
      <c r="E3136" t="s">
        <v>26</v>
      </c>
      <c r="F3136" t="s">
        <v>49</v>
      </c>
      <c r="G3136" t="s">
        <v>49</v>
      </c>
      <c r="H3136" t="s">
        <v>26516</v>
      </c>
      <c r="I3136" s="2">
        <v>44283</v>
      </c>
      <c r="J3136" t="s">
        <v>8954</v>
      </c>
      <c r="K3136" t="s">
        <v>8955</v>
      </c>
      <c r="L3136" t="s">
        <v>56</v>
      </c>
      <c r="M3136">
        <v>20080.361700000001</v>
      </c>
      <c r="N3136">
        <v>198</v>
      </c>
      <c r="O3136" t="s">
        <v>43</v>
      </c>
      <c r="P3136" t="s">
        <v>43</v>
      </c>
      <c r="Q3136" s="2">
        <v>44290</v>
      </c>
      <c r="R3136" t="s">
        <v>83</v>
      </c>
      <c r="S3136" t="s">
        <v>33</v>
      </c>
      <c r="T3136">
        <f>_xlfn.DAYS(Raw_data_US_healthcare[[#This Row],[Discharge Date]],Raw_data_US_healthcare[[#This Row],[Date of Admission]])</f>
        <v>7</v>
      </c>
    </row>
    <row r="3137" spans="1:20" x14ac:dyDescent="0.3">
      <c r="A3137" t="s">
        <v>26512</v>
      </c>
      <c r="B3137" t="s">
        <v>8956</v>
      </c>
      <c r="C3137">
        <v>63</v>
      </c>
      <c r="D3137" t="str">
        <f>IF(Raw_data_US_healthcare[[#This Row],[Age]]&lt;35,"Young",IF(Raw_data_US_healthcare[[#This Row],[Age]]&lt;60,"Middle","Senior"))</f>
        <v>Senior</v>
      </c>
      <c r="E3137" t="s">
        <v>26</v>
      </c>
      <c r="F3137" t="s">
        <v>49</v>
      </c>
      <c r="G3137" t="s">
        <v>49</v>
      </c>
      <c r="H3137" t="s">
        <v>28</v>
      </c>
      <c r="I3137" s="2">
        <v>44301</v>
      </c>
      <c r="J3137" t="s">
        <v>8957</v>
      </c>
      <c r="K3137" t="s">
        <v>8958</v>
      </c>
      <c r="L3137" t="s">
        <v>52</v>
      </c>
      <c r="M3137">
        <v>21079.542000000001</v>
      </c>
      <c r="N3137">
        <v>296</v>
      </c>
      <c r="O3137" t="s">
        <v>39</v>
      </c>
      <c r="P3137" t="s">
        <v>39</v>
      </c>
      <c r="Q3137" s="2">
        <v>44307</v>
      </c>
      <c r="R3137" t="s">
        <v>23</v>
      </c>
      <c r="S3137" t="s">
        <v>24</v>
      </c>
      <c r="T3137">
        <f>_xlfn.DAYS(Raw_data_US_healthcare[[#This Row],[Discharge Date]],Raw_data_US_healthcare[[#This Row],[Date of Admission]])</f>
        <v>6</v>
      </c>
    </row>
    <row r="3138" spans="1:20" x14ac:dyDescent="0.3">
      <c r="A3138" t="s">
        <v>26512</v>
      </c>
      <c r="B3138" t="s">
        <v>8959</v>
      </c>
      <c r="C3138">
        <v>48</v>
      </c>
      <c r="D3138" t="str">
        <f>IF(Raw_data_US_healthcare[[#This Row],[Age]]&lt;35,"Young",IF(Raw_data_US_healthcare[[#This Row],[Age]]&lt;60,"Middle","Senior"))</f>
        <v>Middle</v>
      </c>
      <c r="E3138" t="s">
        <v>26</v>
      </c>
      <c r="F3138" t="s">
        <v>228</v>
      </c>
      <c r="G3138" t="s">
        <v>228</v>
      </c>
      <c r="H3138" t="s">
        <v>26516</v>
      </c>
      <c r="I3138" s="2">
        <v>44609</v>
      </c>
      <c r="J3138" t="s">
        <v>8960</v>
      </c>
      <c r="K3138" t="s">
        <v>8961</v>
      </c>
      <c r="L3138" t="s">
        <v>56</v>
      </c>
      <c r="M3138">
        <v>20652.410199999998</v>
      </c>
      <c r="N3138">
        <v>464</v>
      </c>
      <c r="O3138" t="s">
        <v>22</v>
      </c>
      <c r="P3138" t="s">
        <v>22</v>
      </c>
      <c r="Q3138" s="2">
        <v>44613</v>
      </c>
      <c r="R3138" t="s">
        <v>32</v>
      </c>
      <c r="S3138" t="s">
        <v>33</v>
      </c>
      <c r="T3138">
        <f>_xlfn.DAYS(Raw_data_US_healthcare[[#This Row],[Discharge Date]],Raw_data_US_healthcare[[#This Row],[Date of Admission]])</f>
        <v>4</v>
      </c>
    </row>
    <row r="3139" spans="1:20" x14ac:dyDescent="0.3">
      <c r="A3139" t="s">
        <v>26512</v>
      </c>
      <c r="B3139" t="s">
        <v>8962</v>
      </c>
      <c r="C3139">
        <v>52</v>
      </c>
      <c r="D3139" t="str">
        <f>IF(Raw_data_US_healthcare[[#This Row],[Age]]&lt;35,"Young",IF(Raw_data_US_healthcare[[#This Row],[Age]]&lt;60,"Middle","Senior"))</f>
        <v>Middle</v>
      </c>
      <c r="E3139" t="s">
        <v>26</v>
      </c>
      <c r="F3139" t="s">
        <v>27</v>
      </c>
      <c r="G3139" t="s">
        <v>27</v>
      </c>
      <c r="H3139" t="s">
        <v>26516</v>
      </c>
      <c r="I3139" s="2">
        <v>44485</v>
      </c>
      <c r="J3139" t="s">
        <v>8963</v>
      </c>
      <c r="K3139" t="s">
        <v>8964</v>
      </c>
      <c r="L3139" t="s">
        <v>21</v>
      </c>
      <c r="M3139">
        <v>9626.8341999999993</v>
      </c>
      <c r="N3139">
        <v>298</v>
      </c>
      <c r="O3139" t="s">
        <v>39</v>
      </c>
      <c r="P3139" t="s">
        <v>39</v>
      </c>
      <c r="Q3139" s="2">
        <v>44511</v>
      </c>
      <c r="R3139" t="s">
        <v>83</v>
      </c>
      <c r="S3139" t="s">
        <v>33</v>
      </c>
      <c r="T3139">
        <f>_xlfn.DAYS(Raw_data_US_healthcare[[#This Row],[Discharge Date]],Raw_data_US_healthcare[[#This Row],[Date of Admission]])</f>
        <v>26</v>
      </c>
    </row>
    <row r="3140" spans="1:20" x14ac:dyDescent="0.3">
      <c r="A3140" t="s">
        <v>26511</v>
      </c>
      <c r="B3140" t="s">
        <v>8965</v>
      </c>
      <c r="C3140">
        <v>55</v>
      </c>
      <c r="D3140" t="str">
        <f>IF(Raw_data_US_healthcare[[#This Row],[Age]]&lt;35,"Young",IF(Raw_data_US_healthcare[[#This Row],[Age]]&lt;60,"Middle","Senior"))</f>
        <v>Middle</v>
      </c>
      <c r="E3140" t="s">
        <v>16</v>
      </c>
      <c r="F3140" t="s">
        <v>17</v>
      </c>
      <c r="G3140" t="s">
        <v>17</v>
      </c>
      <c r="H3140" t="s">
        <v>26514</v>
      </c>
      <c r="I3140" s="2">
        <v>44091</v>
      </c>
      <c r="J3140" t="s">
        <v>8966</v>
      </c>
      <c r="K3140" t="s">
        <v>8967</v>
      </c>
      <c r="L3140" t="s">
        <v>31</v>
      </c>
      <c r="M3140">
        <v>10191.751099999999</v>
      </c>
      <c r="N3140">
        <v>482</v>
      </c>
      <c r="O3140" t="s">
        <v>22</v>
      </c>
      <c r="P3140" t="s">
        <v>22</v>
      </c>
      <c r="Q3140" s="2">
        <v>44093</v>
      </c>
      <c r="R3140" t="s">
        <v>48</v>
      </c>
      <c r="S3140" t="s">
        <v>45</v>
      </c>
      <c r="T3140">
        <f>_xlfn.DAYS(Raw_data_US_healthcare[[#This Row],[Discharge Date]],Raw_data_US_healthcare[[#This Row],[Date of Admission]])</f>
        <v>2</v>
      </c>
    </row>
    <row r="3141" spans="1:20" x14ac:dyDescent="0.3">
      <c r="A3141" t="s">
        <v>26511</v>
      </c>
      <c r="B3141" t="s">
        <v>8968</v>
      </c>
      <c r="C3141">
        <v>34</v>
      </c>
      <c r="D3141" t="str">
        <f>IF(Raw_data_US_healthcare[[#This Row],[Age]]&lt;35,"Young",IF(Raw_data_US_healthcare[[#This Row],[Age]]&lt;60,"Middle","Senior"))</f>
        <v>Young</v>
      </c>
      <c r="E3141" t="s">
        <v>16</v>
      </c>
      <c r="F3141" t="s">
        <v>49</v>
      </c>
      <c r="G3141" t="s">
        <v>49</v>
      </c>
      <c r="H3141" t="s">
        <v>28</v>
      </c>
      <c r="I3141" s="2">
        <v>44690</v>
      </c>
      <c r="J3141" t="s">
        <v>8969</v>
      </c>
      <c r="K3141" t="s">
        <v>8970</v>
      </c>
      <c r="L3141" t="s">
        <v>31</v>
      </c>
      <c r="M3141">
        <v>23162.759099999999</v>
      </c>
      <c r="N3141">
        <v>143</v>
      </c>
      <c r="O3141" t="s">
        <v>43</v>
      </c>
      <c r="P3141" t="s">
        <v>43</v>
      </c>
      <c r="Q3141" s="2">
        <v>44714</v>
      </c>
      <c r="R3141" t="s">
        <v>32</v>
      </c>
      <c r="S3141" t="s">
        <v>45</v>
      </c>
      <c r="T3141">
        <f>_xlfn.DAYS(Raw_data_US_healthcare[[#This Row],[Discharge Date]],Raw_data_US_healthcare[[#This Row],[Date of Admission]])</f>
        <v>24</v>
      </c>
    </row>
    <row r="3142" spans="1:20" x14ac:dyDescent="0.3">
      <c r="A3142" t="s">
        <v>26511</v>
      </c>
      <c r="B3142" t="s">
        <v>8971</v>
      </c>
      <c r="C3142">
        <v>80</v>
      </c>
      <c r="D3142" t="str">
        <f>IF(Raw_data_US_healthcare[[#This Row],[Age]]&lt;35,"Young",IF(Raw_data_US_healthcare[[#This Row],[Age]]&lt;60,"Middle","Senior"))</f>
        <v>Senior</v>
      </c>
      <c r="E3142" t="s">
        <v>16</v>
      </c>
      <c r="F3142" t="s">
        <v>17</v>
      </c>
      <c r="G3142" t="s">
        <v>17</v>
      </c>
      <c r="H3142" t="s">
        <v>26514</v>
      </c>
      <c r="I3142" s="2">
        <v>44504</v>
      </c>
      <c r="J3142" t="s">
        <v>8972</v>
      </c>
      <c r="K3142" t="s">
        <v>8973</v>
      </c>
      <c r="L3142" t="s">
        <v>31</v>
      </c>
      <c r="M3142">
        <v>16705.6659</v>
      </c>
      <c r="N3142">
        <v>110</v>
      </c>
      <c r="O3142" t="s">
        <v>22</v>
      </c>
      <c r="P3142" t="s">
        <v>22</v>
      </c>
      <c r="Q3142" s="2">
        <v>44519</v>
      </c>
      <c r="R3142" t="s">
        <v>44</v>
      </c>
      <c r="S3142" t="s">
        <v>45</v>
      </c>
      <c r="T3142">
        <f>_xlfn.DAYS(Raw_data_US_healthcare[[#This Row],[Discharge Date]],Raw_data_US_healthcare[[#This Row],[Date of Admission]])</f>
        <v>15</v>
      </c>
    </row>
    <row r="3143" spans="1:20" x14ac:dyDescent="0.3">
      <c r="A3143" t="s">
        <v>26512</v>
      </c>
      <c r="B3143" t="s">
        <v>8974</v>
      </c>
      <c r="C3143">
        <v>53</v>
      </c>
      <c r="D3143" t="str">
        <f>IF(Raw_data_US_healthcare[[#This Row],[Age]]&lt;35,"Young",IF(Raw_data_US_healthcare[[#This Row],[Age]]&lt;60,"Middle","Senior"))</f>
        <v>Middle</v>
      </c>
      <c r="E3143" t="s">
        <v>26</v>
      </c>
      <c r="F3143" t="s">
        <v>49</v>
      </c>
      <c r="G3143" t="s">
        <v>49</v>
      </c>
      <c r="H3143" t="s">
        <v>26516</v>
      </c>
      <c r="I3143" s="2">
        <v>45148</v>
      </c>
      <c r="J3143" t="s">
        <v>8975</v>
      </c>
      <c r="K3143" t="s">
        <v>8976</v>
      </c>
      <c r="L3143" t="s">
        <v>60</v>
      </c>
      <c r="M3143">
        <v>16842.185000000001</v>
      </c>
      <c r="N3143">
        <v>361</v>
      </c>
      <c r="O3143" t="s">
        <v>22</v>
      </c>
      <c r="P3143" t="s">
        <v>22</v>
      </c>
      <c r="Q3143" s="2">
        <v>45158</v>
      </c>
      <c r="R3143" t="s">
        <v>83</v>
      </c>
      <c r="S3143" t="s">
        <v>45</v>
      </c>
      <c r="T3143">
        <f>_xlfn.DAYS(Raw_data_US_healthcare[[#This Row],[Discharge Date]],Raw_data_US_healthcare[[#This Row],[Date of Admission]])</f>
        <v>10</v>
      </c>
    </row>
    <row r="3144" spans="1:20" x14ac:dyDescent="0.3">
      <c r="A3144" t="s">
        <v>26511</v>
      </c>
      <c r="B3144" t="s">
        <v>8977</v>
      </c>
      <c r="C3144">
        <v>79</v>
      </c>
      <c r="D3144" t="str">
        <f>IF(Raw_data_US_healthcare[[#This Row],[Age]]&lt;35,"Young",IF(Raw_data_US_healthcare[[#This Row],[Age]]&lt;60,"Middle","Senior"))</f>
        <v>Senior</v>
      </c>
      <c r="E3144" t="s">
        <v>16</v>
      </c>
      <c r="F3144" t="s">
        <v>35</v>
      </c>
      <c r="G3144" t="s">
        <v>35</v>
      </c>
      <c r="H3144" t="s">
        <v>69</v>
      </c>
      <c r="I3144" s="2">
        <v>43940</v>
      </c>
      <c r="J3144" t="s">
        <v>7278</v>
      </c>
      <c r="K3144" t="s">
        <v>8978</v>
      </c>
      <c r="L3144" t="s">
        <v>56</v>
      </c>
      <c r="M3144">
        <v>18966.2006</v>
      </c>
      <c r="N3144">
        <v>144</v>
      </c>
      <c r="O3144" t="s">
        <v>22</v>
      </c>
      <c r="P3144" t="s">
        <v>22</v>
      </c>
      <c r="Q3144" s="2">
        <v>43955</v>
      </c>
      <c r="R3144" t="s">
        <v>32</v>
      </c>
      <c r="S3144" t="s">
        <v>45</v>
      </c>
      <c r="T3144">
        <f>_xlfn.DAYS(Raw_data_US_healthcare[[#This Row],[Discharge Date]],Raw_data_US_healthcare[[#This Row],[Date of Admission]])</f>
        <v>15</v>
      </c>
    </row>
    <row r="3145" spans="1:20" x14ac:dyDescent="0.3">
      <c r="A3145" t="s">
        <v>26512</v>
      </c>
      <c r="B3145" t="s">
        <v>8979</v>
      </c>
      <c r="C3145">
        <v>31</v>
      </c>
      <c r="D3145" t="str">
        <f>IF(Raw_data_US_healthcare[[#This Row],[Age]]&lt;35,"Young",IF(Raw_data_US_healthcare[[#This Row],[Age]]&lt;60,"Middle","Senior"))</f>
        <v>Young</v>
      </c>
      <c r="E3145" t="s">
        <v>26</v>
      </c>
      <c r="F3145" t="s">
        <v>17</v>
      </c>
      <c r="G3145" t="s">
        <v>17</v>
      </c>
      <c r="H3145" t="s">
        <v>28</v>
      </c>
      <c r="I3145" s="2">
        <v>44725</v>
      </c>
      <c r="J3145" t="s">
        <v>8980</v>
      </c>
      <c r="K3145" t="s">
        <v>4988</v>
      </c>
      <c r="L3145" t="s">
        <v>56</v>
      </c>
      <c r="M3145">
        <v>20958.0726</v>
      </c>
      <c r="N3145">
        <v>406</v>
      </c>
      <c r="O3145" t="s">
        <v>39</v>
      </c>
      <c r="P3145" t="s">
        <v>39</v>
      </c>
      <c r="Q3145" s="2">
        <v>44752</v>
      </c>
      <c r="R3145" t="s">
        <v>48</v>
      </c>
      <c r="S3145" t="s">
        <v>45</v>
      </c>
      <c r="T3145">
        <f>_xlfn.DAYS(Raw_data_US_healthcare[[#This Row],[Discharge Date]],Raw_data_US_healthcare[[#This Row],[Date of Admission]])</f>
        <v>27</v>
      </c>
    </row>
    <row r="3146" spans="1:20" x14ac:dyDescent="0.3">
      <c r="A3146" t="s">
        <v>26512</v>
      </c>
      <c r="B3146" t="s">
        <v>974</v>
      </c>
      <c r="C3146">
        <v>45</v>
      </c>
      <c r="D3146" t="str">
        <f>IF(Raw_data_US_healthcare[[#This Row],[Age]]&lt;35,"Young",IF(Raw_data_US_healthcare[[#This Row],[Age]]&lt;60,"Middle","Senior"))</f>
        <v>Middle</v>
      </c>
      <c r="E3146" t="s">
        <v>26</v>
      </c>
      <c r="F3146" t="s">
        <v>88</v>
      </c>
      <c r="G3146" t="s">
        <v>88</v>
      </c>
      <c r="H3146" t="s">
        <v>26516</v>
      </c>
      <c r="I3146" s="2">
        <v>43463</v>
      </c>
      <c r="J3146" t="s">
        <v>8981</v>
      </c>
      <c r="K3146" t="s">
        <v>6077</v>
      </c>
      <c r="L3146" t="s">
        <v>52</v>
      </c>
      <c r="M3146">
        <v>9603.2747999999992</v>
      </c>
      <c r="N3146">
        <v>429</v>
      </c>
      <c r="O3146" t="s">
        <v>43</v>
      </c>
      <c r="P3146" t="s">
        <v>43</v>
      </c>
      <c r="Q3146" s="2">
        <v>43475</v>
      </c>
      <c r="R3146" t="s">
        <v>83</v>
      </c>
      <c r="S3146" t="s">
        <v>24</v>
      </c>
      <c r="T3146">
        <f>_xlfn.DAYS(Raw_data_US_healthcare[[#This Row],[Discharge Date]],Raw_data_US_healthcare[[#This Row],[Date of Admission]])</f>
        <v>12</v>
      </c>
    </row>
    <row r="3147" spans="1:20" x14ac:dyDescent="0.3">
      <c r="A3147" t="s">
        <v>26511</v>
      </c>
      <c r="B3147" t="s">
        <v>8982</v>
      </c>
      <c r="C3147">
        <v>48</v>
      </c>
      <c r="D3147" t="str">
        <f>IF(Raw_data_US_healthcare[[#This Row],[Age]]&lt;35,"Young",IF(Raw_data_US_healthcare[[#This Row],[Age]]&lt;60,"Middle","Senior"))</f>
        <v>Middle</v>
      </c>
      <c r="E3147" t="s">
        <v>16</v>
      </c>
      <c r="F3147" t="s">
        <v>228</v>
      </c>
      <c r="G3147" t="s">
        <v>228</v>
      </c>
      <c r="H3147" t="s">
        <v>36</v>
      </c>
      <c r="I3147" s="2">
        <v>43462</v>
      </c>
      <c r="J3147" t="s">
        <v>1743</v>
      </c>
      <c r="K3147" t="s">
        <v>1411</v>
      </c>
      <c r="L3147" t="s">
        <v>60</v>
      </c>
      <c r="M3147">
        <v>2014.4440999999999</v>
      </c>
      <c r="N3147">
        <v>171</v>
      </c>
      <c r="O3147" t="s">
        <v>39</v>
      </c>
      <c r="P3147" t="s">
        <v>39</v>
      </c>
      <c r="Q3147" s="2">
        <v>43468</v>
      </c>
      <c r="R3147" t="s">
        <v>48</v>
      </c>
      <c r="S3147" t="s">
        <v>45</v>
      </c>
      <c r="T3147">
        <f>_xlfn.DAYS(Raw_data_US_healthcare[[#This Row],[Discharge Date]],Raw_data_US_healthcare[[#This Row],[Date of Admission]])</f>
        <v>6</v>
      </c>
    </row>
    <row r="3148" spans="1:20" x14ac:dyDescent="0.3">
      <c r="A3148" t="s">
        <v>26512</v>
      </c>
      <c r="B3148" t="s">
        <v>8983</v>
      </c>
      <c r="C3148">
        <v>20</v>
      </c>
      <c r="D3148" t="str">
        <f>IF(Raw_data_US_healthcare[[#This Row],[Age]]&lt;35,"Young",IF(Raw_data_US_healthcare[[#This Row],[Age]]&lt;60,"Middle","Senior"))</f>
        <v>Young</v>
      </c>
      <c r="E3148" t="s">
        <v>26</v>
      </c>
      <c r="F3148" t="s">
        <v>35</v>
      </c>
      <c r="G3148" t="s">
        <v>35</v>
      </c>
      <c r="H3148" t="s">
        <v>18</v>
      </c>
      <c r="I3148" s="2">
        <v>45035</v>
      </c>
      <c r="J3148" t="s">
        <v>8984</v>
      </c>
      <c r="K3148" t="s">
        <v>8985</v>
      </c>
      <c r="L3148" t="s">
        <v>56</v>
      </c>
      <c r="M3148">
        <v>28627.0687</v>
      </c>
      <c r="N3148">
        <v>411</v>
      </c>
      <c r="O3148" t="s">
        <v>39</v>
      </c>
      <c r="P3148" t="s">
        <v>39</v>
      </c>
      <c r="Q3148" s="2">
        <v>45036</v>
      </c>
      <c r="R3148" t="s">
        <v>48</v>
      </c>
      <c r="S3148" t="s">
        <v>45</v>
      </c>
      <c r="T3148">
        <f>_xlfn.DAYS(Raw_data_US_healthcare[[#This Row],[Discharge Date]],Raw_data_US_healthcare[[#This Row],[Date of Admission]])</f>
        <v>1</v>
      </c>
    </row>
    <row r="3149" spans="1:20" x14ac:dyDescent="0.3">
      <c r="A3149" t="s">
        <v>26511</v>
      </c>
      <c r="B3149" t="s">
        <v>8986</v>
      </c>
      <c r="C3149">
        <v>62</v>
      </c>
      <c r="D3149" t="str">
        <f>IF(Raw_data_US_healthcare[[#This Row],[Age]]&lt;35,"Young",IF(Raw_data_US_healthcare[[#This Row],[Age]]&lt;60,"Middle","Senior"))</f>
        <v>Senior</v>
      </c>
      <c r="E3149" t="s">
        <v>16</v>
      </c>
      <c r="F3149" t="s">
        <v>88</v>
      </c>
      <c r="G3149" t="s">
        <v>88</v>
      </c>
      <c r="H3149" t="s">
        <v>26514</v>
      </c>
      <c r="I3149" s="2">
        <v>44509</v>
      </c>
      <c r="J3149" t="s">
        <v>8987</v>
      </c>
      <c r="K3149" t="s">
        <v>3152</v>
      </c>
      <c r="L3149" t="s">
        <v>52</v>
      </c>
      <c r="M3149">
        <v>807.53390000000002</v>
      </c>
      <c r="N3149">
        <v>491</v>
      </c>
      <c r="O3149" t="s">
        <v>22</v>
      </c>
      <c r="P3149" t="s">
        <v>22</v>
      </c>
      <c r="Q3149" s="2">
        <v>44515</v>
      </c>
      <c r="R3149" t="s">
        <v>83</v>
      </c>
      <c r="S3149" t="s">
        <v>24</v>
      </c>
      <c r="T3149">
        <f>_xlfn.DAYS(Raw_data_US_healthcare[[#This Row],[Discharge Date]],Raw_data_US_healthcare[[#This Row],[Date of Admission]])</f>
        <v>6</v>
      </c>
    </row>
    <row r="3150" spans="1:20" x14ac:dyDescent="0.3">
      <c r="A3150" t="s">
        <v>26511</v>
      </c>
      <c r="B3150" t="s">
        <v>8988</v>
      </c>
      <c r="C3150">
        <v>34</v>
      </c>
      <c r="D3150" t="str">
        <f>IF(Raw_data_US_healthcare[[#This Row],[Age]]&lt;35,"Young",IF(Raw_data_US_healthcare[[#This Row],[Age]]&lt;60,"Middle","Senior"))</f>
        <v>Young</v>
      </c>
      <c r="E3150" t="s">
        <v>16</v>
      </c>
      <c r="F3150" t="s">
        <v>27</v>
      </c>
      <c r="G3150" t="s">
        <v>27</v>
      </c>
      <c r="H3150" t="s">
        <v>26516</v>
      </c>
      <c r="I3150" s="2">
        <v>43849</v>
      </c>
      <c r="J3150" t="s">
        <v>8989</v>
      </c>
      <c r="K3150" t="s">
        <v>8990</v>
      </c>
      <c r="L3150" t="s">
        <v>52</v>
      </c>
      <c r="M3150">
        <v>31173.1214</v>
      </c>
      <c r="N3150">
        <v>483</v>
      </c>
      <c r="O3150" t="s">
        <v>43</v>
      </c>
      <c r="P3150" t="s">
        <v>43</v>
      </c>
      <c r="Q3150" s="2">
        <v>43857</v>
      </c>
      <c r="R3150" t="s">
        <v>44</v>
      </c>
      <c r="S3150" t="s">
        <v>33</v>
      </c>
      <c r="T3150">
        <f>_xlfn.DAYS(Raw_data_US_healthcare[[#This Row],[Discharge Date]],Raw_data_US_healthcare[[#This Row],[Date of Admission]])</f>
        <v>8</v>
      </c>
    </row>
    <row r="3151" spans="1:20" x14ac:dyDescent="0.3">
      <c r="A3151" t="s">
        <v>26511</v>
      </c>
      <c r="B3151" t="s">
        <v>8991</v>
      </c>
      <c r="C3151">
        <v>44</v>
      </c>
      <c r="D3151" t="str">
        <f>IF(Raw_data_US_healthcare[[#This Row],[Age]]&lt;35,"Young",IF(Raw_data_US_healthcare[[#This Row],[Age]]&lt;60,"Middle","Senior"))</f>
        <v>Middle</v>
      </c>
      <c r="E3151" t="s">
        <v>16</v>
      </c>
      <c r="F3151" t="s">
        <v>88</v>
      </c>
      <c r="G3151" t="s">
        <v>88</v>
      </c>
      <c r="H3151" t="s">
        <v>18</v>
      </c>
      <c r="I3151" s="2">
        <v>44409</v>
      </c>
      <c r="J3151" t="s">
        <v>8992</v>
      </c>
      <c r="K3151" t="s">
        <v>8993</v>
      </c>
      <c r="L3151" t="s">
        <v>56</v>
      </c>
      <c r="M3151">
        <v>55540.300900000002</v>
      </c>
      <c r="N3151">
        <v>222</v>
      </c>
      <c r="O3151" t="s">
        <v>43</v>
      </c>
      <c r="P3151" t="s">
        <v>43</v>
      </c>
      <c r="Q3151" s="2">
        <v>44434</v>
      </c>
      <c r="R3151" t="s">
        <v>83</v>
      </c>
      <c r="S3151" t="s">
        <v>45</v>
      </c>
      <c r="T3151">
        <f>_xlfn.DAYS(Raw_data_US_healthcare[[#This Row],[Discharge Date]],Raw_data_US_healthcare[[#This Row],[Date of Admission]])</f>
        <v>25</v>
      </c>
    </row>
    <row r="3152" spans="1:20" x14ac:dyDescent="0.3">
      <c r="A3152" t="s">
        <v>26511</v>
      </c>
      <c r="B3152" t="s">
        <v>8994</v>
      </c>
      <c r="C3152">
        <v>68</v>
      </c>
      <c r="D3152" t="str">
        <f>IF(Raw_data_US_healthcare[[#This Row],[Age]]&lt;35,"Young",IF(Raw_data_US_healthcare[[#This Row],[Age]]&lt;60,"Middle","Senior"))</f>
        <v>Senior</v>
      </c>
      <c r="E3152" t="s">
        <v>16</v>
      </c>
      <c r="F3152" t="s">
        <v>88</v>
      </c>
      <c r="G3152" t="s">
        <v>88</v>
      </c>
      <c r="H3152" t="s">
        <v>26514</v>
      </c>
      <c r="I3152" s="2">
        <v>43716</v>
      </c>
      <c r="J3152" t="s">
        <v>8995</v>
      </c>
      <c r="K3152" t="s">
        <v>8996</v>
      </c>
      <c r="L3152" t="s">
        <v>21</v>
      </c>
      <c r="M3152">
        <v>33186.013599999998</v>
      </c>
      <c r="N3152">
        <v>396</v>
      </c>
      <c r="O3152" t="s">
        <v>22</v>
      </c>
      <c r="P3152" t="s">
        <v>22</v>
      </c>
      <c r="Q3152" s="2">
        <v>43721</v>
      </c>
      <c r="R3152" t="s">
        <v>32</v>
      </c>
      <c r="S3152" t="s">
        <v>24</v>
      </c>
      <c r="T3152">
        <f>_xlfn.DAYS(Raw_data_US_healthcare[[#This Row],[Discharge Date]],Raw_data_US_healthcare[[#This Row],[Date of Admission]])</f>
        <v>5</v>
      </c>
    </row>
    <row r="3153" spans="1:20" x14ac:dyDescent="0.3">
      <c r="A3153" t="s">
        <v>26512</v>
      </c>
      <c r="B3153" t="s">
        <v>8997</v>
      </c>
      <c r="C3153">
        <v>40</v>
      </c>
      <c r="D3153" t="str">
        <f>IF(Raw_data_US_healthcare[[#This Row],[Age]]&lt;35,"Young",IF(Raw_data_US_healthcare[[#This Row],[Age]]&lt;60,"Middle","Senior"))</f>
        <v>Middle</v>
      </c>
      <c r="E3153" t="s">
        <v>26</v>
      </c>
      <c r="F3153" t="s">
        <v>35</v>
      </c>
      <c r="G3153" t="s">
        <v>35</v>
      </c>
      <c r="H3153" t="s">
        <v>26516</v>
      </c>
      <c r="I3153" s="2">
        <v>43546</v>
      </c>
      <c r="J3153" t="s">
        <v>8998</v>
      </c>
      <c r="K3153" t="s">
        <v>7950</v>
      </c>
      <c r="L3153" t="s">
        <v>60</v>
      </c>
      <c r="M3153">
        <v>1110.0505000000001</v>
      </c>
      <c r="N3153">
        <v>223</v>
      </c>
      <c r="O3153" t="s">
        <v>39</v>
      </c>
      <c r="P3153" t="s">
        <v>39</v>
      </c>
      <c r="Q3153" s="2">
        <v>43571</v>
      </c>
      <c r="R3153" t="s">
        <v>32</v>
      </c>
      <c r="S3153" t="s">
        <v>24</v>
      </c>
      <c r="T3153">
        <f>_xlfn.DAYS(Raw_data_US_healthcare[[#This Row],[Discharge Date]],Raw_data_US_healthcare[[#This Row],[Date of Admission]])</f>
        <v>25</v>
      </c>
    </row>
    <row r="3154" spans="1:20" x14ac:dyDescent="0.3">
      <c r="A3154" t="s">
        <v>26512</v>
      </c>
      <c r="B3154" t="s">
        <v>8999</v>
      </c>
      <c r="C3154">
        <v>27</v>
      </c>
      <c r="D3154" t="str">
        <f>IF(Raw_data_US_healthcare[[#This Row],[Age]]&lt;35,"Young",IF(Raw_data_US_healthcare[[#This Row],[Age]]&lt;60,"Middle","Senior"))</f>
        <v>Young</v>
      </c>
      <c r="E3154" t="s">
        <v>26</v>
      </c>
      <c r="F3154" t="s">
        <v>49</v>
      </c>
      <c r="G3154" t="s">
        <v>49</v>
      </c>
      <c r="H3154" t="s">
        <v>26514</v>
      </c>
      <c r="I3154" s="2">
        <v>45058</v>
      </c>
      <c r="J3154" t="s">
        <v>9000</v>
      </c>
      <c r="K3154" t="s">
        <v>9001</v>
      </c>
      <c r="L3154" t="s">
        <v>31</v>
      </c>
      <c r="M3154">
        <v>26835.5432</v>
      </c>
      <c r="N3154">
        <v>367</v>
      </c>
      <c r="O3154" t="s">
        <v>22</v>
      </c>
      <c r="P3154" t="s">
        <v>22</v>
      </c>
      <c r="Q3154" s="2">
        <v>45079</v>
      </c>
      <c r="R3154" t="s">
        <v>83</v>
      </c>
      <c r="S3154" t="s">
        <v>24</v>
      </c>
      <c r="T3154">
        <f>_xlfn.DAYS(Raw_data_US_healthcare[[#This Row],[Discharge Date]],Raw_data_US_healthcare[[#This Row],[Date of Admission]])</f>
        <v>21</v>
      </c>
    </row>
    <row r="3155" spans="1:20" x14ac:dyDescent="0.3">
      <c r="A3155" t="s">
        <v>26511</v>
      </c>
      <c r="B3155" t="s">
        <v>9002</v>
      </c>
      <c r="C3155">
        <v>75</v>
      </c>
      <c r="D3155" t="str">
        <f>IF(Raw_data_US_healthcare[[#This Row],[Age]]&lt;35,"Young",IF(Raw_data_US_healthcare[[#This Row],[Age]]&lt;60,"Middle","Senior"))</f>
        <v>Senior</v>
      </c>
      <c r="E3155" t="s">
        <v>16</v>
      </c>
      <c r="F3155" t="s">
        <v>27</v>
      </c>
      <c r="G3155" t="s">
        <v>27</v>
      </c>
      <c r="H3155" t="s">
        <v>26514</v>
      </c>
      <c r="I3155" s="2">
        <v>44349</v>
      </c>
      <c r="J3155" t="s">
        <v>9003</v>
      </c>
      <c r="K3155" t="s">
        <v>9004</v>
      </c>
      <c r="L3155" t="s">
        <v>60</v>
      </c>
      <c r="M3155">
        <v>22468.256399999998</v>
      </c>
      <c r="N3155">
        <v>387</v>
      </c>
      <c r="O3155" t="s">
        <v>22</v>
      </c>
      <c r="P3155" t="s">
        <v>22</v>
      </c>
      <c r="Q3155" s="2">
        <v>44370</v>
      </c>
      <c r="R3155" t="s">
        <v>83</v>
      </c>
      <c r="S3155" t="s">
        <v>33</v>
      </c>
      <c r="T3155">
        <f>_xlfn.DAYS(Raw_data_US_healthcare[[#This Row],[Discharge Date]],Raw_data_US_healthcare[[#This Row],[Date of Admission]])</f>
        <v>21</v>
      </c>
    </row>
    <row r="3156" spans="1:20" x14ac:dyDescent="0.3">
      <c r="A3156" t="s">
        <v>26511</v>
      </c>
      <c r="B3156" t="s">
        <v>9005</v>
      </c>
      <c r="C3156">
        <v>45</v>
      </c>
      <c r="D3156" t="str">
        <f>IF(Raw_data_US_healthcare[[#This Row],[Age]]&lt;35,"Young",IF(Raw_data_US_healthcare[[#This Row],[Age]]&lt;60,"Middle","Senior"))</f>
        <v>Middle</v>
      </c>
      <c r="E3156" t="s">
        <v>16</v>
      </c>
      <c r="F3156" t="s">
        <v>88</v>
      </c>
      <c r="G3156" t="s">
        <v>88</v>
      </c>
      <c r="H3156" t="s">
        <v>36</v>
      </c>
      <c r="I3156" s="2">
        <v>45100</v>
      </c>
      <c r="J3156" t="s">
        <v>9006</v>
      </c>
      <c r="K3156" t="s">
        <v>9007</v>
      </c>
      <c r="L3156" t="s">
        <v>31</v>
      </c>
      <c r="M3156">
        <v>16804.4872</v>
      </c>
      <c r="N3156">
        <v>387</v>
      </c>
      <c r="O3156" t="s">
        <v>22</v>
      </c>
      <c r="P3156" t="s">
        <v>22</v>
      </c>
      <c r="Q3156" s="2">
        <v>45119</v>
      </c>
      <c r="R3156" t="s">
        <v>44</v>
      </c>
      <c r="S3156" t="s">
        <v>24</v>
      </c>
      <c r="T3156">
        <f>_xlfn.DAYS(Raw_data_US_healthcare[[#This Row],[Discharge Date]],Raw_data_US_healthcare[[#This Row],[Date of Admission]])</f>
        <v>19</v>
      </c>
    </row>
    <row r="3157" spans="1:20" x14ac:dyDescent="0.3">
      <c r="A3157" t="s">
        <v>26512</v>
      </c>
      <c r="B3157" t="s">
        <v>9008</v>
      </c>
      <c r="C3157">
        <v>35</v>
      </c>
      <c r="D3157" t="str">
        <f>IF(Raw_data_US_healthcare[[#This Row],[Age]]&lt;35,"Young",IF(Raw_data_US_healthcare[[#This Row],[Age]]&lt;60,"Middle","Senior"))</f>
        <v>Middle</v>
      </c>
      <c r="E3157" t="s">
        <v>26</v>
      </c>
      <c r="F3157" t="s">
        <v>27</v>
      </c>
      <c r="G3157" t="s">
        <v>27</v>
      </c>
      <c r="H3157" t="s">
        <v>26516</v>
      </c>
      <c r="I3157" s="2">
        <v>44816</v>
      </c>
      <c r="J3157" t="s">
        <v>9009</v>
      </c>
      <c r="K3157" t="s">
        <v>9010</v>
      </c>
      <c r="L3157" t="s">
        <v>31</v>
      </c>
      <c r="M3157">
        <v>24865.747100000001</v>
      </c>
      <c r="N3157">
        <v>137</v>
      </c>
      <c r="O3157" t="s">
        <v>22</v>
      </c>
      <c r="P3157" t="s">
        <v>22</v>
      </c>
      <c r="Q3157" s="2">
        <v>44836</v>
      </c>
      <c r="R3157" t="s">
        <v>48</v>
      </c>
      <c r="S3157" t="s">
        <v>45</v>
      </c>
      <c r="T3157">
        <f>_xlfn.DAYS(Raw_data_US_healthcare[[#This Row],[Discharge Date]],Raw_data_US_healthcare[[#This Row],[Date of Admission]])</f>
        <v>20</v>
      </c>
    </row>
    <row r="3158" spans="1:20" x14ac:dyDescent="0.3">
      <c r="A3158" t="s">
        <v>26511</v>
      </c>
      <c r="B3158" t="s">
        <v>9011</v>
      </c>
      <c r="C3158">
        <v>30</v>
      </c>
      <c r="D3158" t="str">
        <f>IF(Raw_data_US_healthcare[[#This Row],[Age]]&lt;35,"Young",IF(Raw_data_US_healthcare[[#This Row],[Age]]&lt;60,"Middle","Senior"))</f>
        <v>Young</v>
      </c>
      <c r="E3158" t="s">
        <v>16</v>
      </c>
      <c r="F3158" t="s">
        <v>88</v>
      </c>
      <c r="G3158" t="s">
        <v>88</v>
      </c>
      <c r="H3158" t="s">
        <v>36</v>
      </c>
      <c r="I3158" s="2">
        <v>44379</v>
      </c>
      <c r="J3158" t="s">
        <v>9012</v>
      </c>
      <c r="K3158" t="s">
        <v>9013</v>
      </c>
      <c r="L3158" t="s">
        <v>56</v>
      </c>
      <c r="M3158">
        <v>22201.712</v>
      </c>
      <c r="N3158">
        <v>226</v>
      </c>
      <c r="O3158" t="s">
        <v>22</v>
      </c>
      <c r="P3158" t="s">
        <v>22</v>
      </c>
      <c r="Q3158" s="2">
        <v>44379</v>
      </c>
      <c r="R3158" t="s">
        <v>44</v>
      </c>
      <c r="S3158" t="s">
        <v>45</v>
      </c>
      <c r="T3158">
        <f>_xlfn.DAYS(Raw_data_US_healthcare[[#This Row],[Discharge Date]],Raw_data_US_healthcare[[#This Row],[Date of Admission]])</f>
        <v>0</v>
      </c>
    </row>
    <row r="3159" spans="1:20" x14ac:dyDescent="0.3">
      <c r="A3159" t="s">
        <v>26512</v>
      </c>
      <c r="B3159" t="s">
        <v>9014</v>
      </c>
      <c r="C3159">
        <v>23</v>
      </c>
      <c r="D3159" t="str">
        <f>IF(Raw_data_US_healthcare[[#This Row],[Age]]&lt;35,"Young",IF(Raw_data_US_healthcare[[#This Row],[Age]]&lt;60,"Middle","Senior"))</f>
        <v>Young</v>
      </c>
      <c r="E3159" t="s">
        <v>26</v>
      </c>
      <c r="F3159" t="s">
        <v>228</v>
      </c>
      <c r="G3159" t="s">
        <v>228</v>
      </c>
      <c r="H3159" t="s">
        <v>28</v>
      </c>
      <c r="I3159" s="2">
        <v>44864</v>
      </c>
      <c r="J3159" t="s">
        <v>9015</v>
      </c>
      <c r="K3159" t="s">
        <v>9016</v>
      </c>
      <c r="L3159" t="s">
        <v>52</v>
      </c>
      <c r="M3159">
        <v>17780.146499999999</v>
      </c>
      <c r="N3159">
        <v>254</v>
      </c>
      <c r="O3159" t="s">
        <v>43</v>
      </c>
      <c r="P3159" t="s">
        <v>43</v>
      </c>
      <c r="Q3159" s="2">
        <v>44891</v>
      </c>
      <c r="R3159" t="s">
        <v>48</v>
      </c>
      <c r="S3159" t="s">
        <v>33</v>
      </c>
      <c r="T3159">
        <f>_xlfn.DAYS(Raw_data_US_healthcare[[#This Row],[Discharge Date]],Raw_data_US_healthcare[[#This Row],[Date of Admission]])</f>
        <v>27</v>
      </c>
    </row>
    <row r="3160" spans="1:20" x14ac:dyDescent="0.3">
      <c r="A3160" t="s">
        <v>26512</v>
      </c>
      <c r="B3160" t="s">
        <v>9017</v>
      </c>
      <c r="C3160">
        <v>48</v>
      </c>
      <c r="D3160" t="str">
        <f>IF(Raw_data_US_healthcare[[#This Row],[Age]]&lt;35,"Young",IF(Raw_data_US_healthcare[[#This Row],[Age]]&lt;60,"Middle","Senior"))</f>
        <v>Middle</v>
      </c>
      <c r="E3160" t="s">
        <v>26</v>
      </c>
      <c r="F3160" t="s">
        <v>17</v>
      </c>
      <c r="G3160" t="s">
        <v>17</v>
      </c>
      <c r="H3160" t="s">
        <v>26516</v>
      </c>
      <c r="I3160" s="2">
        <v>43509</v>
      </c>
      <c r="J3160" t="s">
        <v>9018</v>
      </c>
      <c r="K3160" t="s">
        <v>9019</v>
      </c>
      <c r="L3160" t="s">
        <v>56</v>
      </c>
      <c r="M3160">
        <v>1576.3288</v>
      </c>
      <c r="N3160">
        <v>161</v>
      </c>
      <c r="O3160" t="s">
        <v>39</v>
      </c>
      <c r="P3160" t="s">
        <v>39</v>
      </c>
      <c r="Q3160" s="2">
        <v>43533</v>
      </c>
      <c r="R3160" t="s">
        <v>48</v>
      </c>
      <c r="S3160" t="s">
        <v>33</v>
      </c>
      <c r="T3160">
        <f>_xlfn.DAYS(Raw_data_US_healthcare[[#This Row],[Discharge Date]],Raw_data_US_healthcare[[#This Row],[Date of Admission]])</f>
        <v>24</v>
      </c>
    </row>
    <row r="3161" spans="1:20" x14ac:dyDescent="0.3">
      <c r="A3161" t="s">
        <v>26511</v>
      </c>
      <c r="B3161" t="s">
        <v>9020</v>
      </c>
      <c r="C3161">
        <v>56</v>
      </c>
      <c r="D3161" t="str">
        <f>IF(Raw_data_US_healthcare[[#This Row],[Age]]&lt;35,"Young",IF(Raw_data_US_healthcare[[#This Row],[Age]]&lt;60,"Middle","Senior"))</f>
        <v>Middle</v>
      </c>
      <c r="E3161" t="s">
        <v>16</v>
      </c>
      <c r="F3161" t="s">
        <v>228</v>
      </c>
      <c r="G3161" t="s">
        <v>228</v>
      </c>
      <c r="H3161" t="s">
        <v>26514</v>
      </c>
      <c r="I3161" s="2">
        <v>43827</v>
      </c>
      <c r="J3161" t="s">
        <v>9021</v>
      </c>
      <c r="K3161" t="s">
        <v>9022</v>
      </c>
      <c r="L3161" t="s">
        <v>52</v>
      </c>
      <c r="M3161">
        <v>18786.254499999999</v>
      </c>
      <c r="N3161">
        <v>303</v>
      </c>
      <c r="O3161" t="s">
        <v>22</v>
      </c>
      <c r="P3161" t="s">
        <v>22</v>
      </c>
      <c r="Q3161" s="2">
        <v>43836</v>
      </c>
      <c r="R3161" t="s">
        <v>44</v>
      </c>
      <c r="S3161" t="s">
        <v>24</v>
      </c>
      <c r="T3161">
        <f>_xlfn.DAYS(Raw_data_US_healthcare[[#This Row],[Discharge Date]],Raw_data_US_healthcare[[#This Row],[Date of Admission]])</f>
        <v>9</v>
      </c>
    </row>
    <row r="3162" spans="1:20" x14ac:dyDescent="0.3">
      <c r="A3162" t="s">
        <v>26512</v>
      </c>
      <c r="B3162" t="s">
        <v>9023</v>
      </c>
      <c r="C3162">
        <v>79</v>
      </c>
      <c r="D3162" t="str">
        <f>IF(Raw_data_US_healthcare[[#This Row],[Age]]&lt;35,"Young",IF(Raw_data_US_healthcare[[#This Row],[Age]]&lt;60,"Middle","Senior"))</f>
        <v>Senior</v>
      </c>
      <c r="E3162" t="s">
        <v>26</v>
      </c>
      <c r="F3162" t="s">
        <v>27</v>
      </c>
      <c r="G3162" t="s">
        <v>27</v>
      </c>
      <c r="H3162" t="s">
        <v>26516</v>
      </c>
      <c r="I3162" s="2">
        <v>44038</v>
      </c>
      <c r="J3162" t="s">
        <v>9024</v>
      </c>
      <c r="K3162" t="s">
        <v>9025</v>
      </c>
      <c r="L3162" t="s">
        <v>56</v>
      </c>
      <c r="M3162">
        <v>3913.13</v>
      </c>
      <c r="N3162">
        <v>121</v>
      </c>
      <c r="O3162" t="s">
        <v>43</v>
      </c>
      <c r="P3162" t="s">
        <v>43</v>
      </c>
      <c r="Q3162" s="2">
        <v>44046</v>
      </c>
      <c r="R3162" t="s">
        <v>83</v>
      </c>
      <c r="S3162" t="s">
        <v>33</v>
      </c>
      <c r="T3162">
        <f>_xlfn.DAYS(Raw_data_US_healthcare[[#This Row],[Discharge Date]],Raw_data_US_healthcare[[#This Row],[Date of Admission]])</f>
        <v>8</v>
      </c>
    </row>
    <row r="3163" spans="1:20" x14ac:dyDescent="0.3">
      <c r="A3163" t="s">
        <v>26511</v>
      </c>
      <c r="B3163" t="s">
        <v>9026</v>
      </c>
      <c r="C3163">
        <v>84</v>
      </c>
      <c r="D3163" t="str">
        <f>IF(Raw_data_US_healthcare[[#This Row],[Age]]&lt;35,"Young",IF(Raw_data_US_healthcare[[#This Row],[Age]]&lt;60,"Middle","Senior"))</f>
        <v>Senior</v>
      </c>
      <c r="E3163" t="s">
        <v>16</v>
      </c>
      <c r="F3163" t="s">
        <v>62</v>
      </c>
      <c r="G3163" t="s">
        <v>62</v>
      </c>
      <c r="H3163" t="s">
        <v>26516</v>
      </c>
      <c r="I3163" s="2">
        <v>43973</v>
      </c>
      <c r="J3163" t="s">
        <v>9027</v>
      </c>
      <c r="K3163" t="s">
        <v>2730</v>
      </c>
      <c r="L3163" t="s">
        <v>52</v>
      </c>
      <c r="M3163">
        <v>29531.445899999999</v>
      </c>
      <c r="N3163">
        <v>328</v>
      </c>
      <c r="O3163" t="s">
        <v>43</v>
      </c>
      <c r="P3163" t="s">
        <v>43</v>
      </c>
      <c r="Q3163" s="2">
        <v>43992</v>
      </c>
      <c r="R3163" t="s">
        <v>44</v>
      </c>
      <c r="S3163" t="s">
        <v>24</v>
      </c>
      <c r="T3163">
        <f>_xlfn.DAYS(Raw_data_US_healthcare[[#This Row],[Discharge Date]],Raw_data_US_healthcare[[#This Row],[Date of Admission]])</f>
        <v>19</v>
      </c>
    </row>
    <row r="3164" spans="1:20" x14ac:dyDescent="0.3">
      <c r="A3164" t="s">
        <v>26512</v>
      </c>
      <c r="B3164" t="s">
        <v>9028</v>
      </c>
      <c r="C3164">
        <v>74</v>
      </c>
      <c r="D3164" t="str">
        <f>IF(Raw_data_US_healthcare[[#This Row],[Age]]&lt;35,"Young",IF(Raw_data_US_healthcare[[#This Row],[Age]]&lt;60,"Middle","Senior"))</f>
        <v>Senior</v>
      </c>
      <c r="E3164" t="s">
        <v>26</v>
      </c>
      <c r="F3164" t="s">
        <v>17</v>
      </c>
      <c r="G3164" t="s">
        <v>17</v>
      </c>
      <c r="H3164" t="s">
        <v>69</v>
      </c>
      <c r="I3164" s="2">
        <v>44635</v>
      </c>
      <c r="J3164" t="s">
        <v>9029</v>
      </c>
      <c r="K3164" t="s">
        <v>9030</v>
      </c>
      <c r="L3164" t="s">
        <v>21</v>
      </c>
      <c r="M3164">
        <v>40158.029499999997</v>
      </c>
      <c r="N3164">
        <v>344</v>
      </c>
      <c r="O3164" t="s">
        <v>39</v>
      </c>
      <c r="P3164" t="s">
        <v>39</v>
      </c>
      <c r="Q3164" s="2">
        <v>44643</v>
      </c>
      <c r="R3164" t="s">
        <v>44</v>
      </c>
      <c r="S3164" t="s">
        <v>33</v>
      </c>
      <c r="T3164">
        <f>_xlfn.DAYS(Raw_data_US_healthcare[[#This Row],[Discharge Date]],Raw_data_US_healthcare[[#This Row],[Date of Admission]])</f>
        <v>8</v>
      </c>
    </row>
    <row r="3165" spans="1:20" x14ac:dyDescent="0.3">
      <c r="A3165" t="s">
        <v>26511</v>
      </c>
      <c r="B3165" t="s">
        <v>9031</v>
      </c>
      <c r="C3165">
        <v>35</v>
      </c>
      <c r="D3165" t="str">
        <f>IF(Raw_data_US_healthcare[[#This Row],[Age]]&lt;35,"Young",IF(Raw_data_US_healthcare[[#This Row],[Age]]&lt;60,"Middle","Senior"))</f>
        <v>Middle</v>
      </c>
      <c r="E3165" t="s">
        <v>16</v>
      </c>
      <c r="F3165" t="s">
        <v>88</v>
      </c>
      <c r="G3165" t="s">
        <v>88</v>
      </c>
      <c r="H3165" t="s">
        <v>36</v>
      </c>
      <c r="I3165" s="2">
        <v>44470</v>
      </c>
      <c r="J3165" t="s">
        <v>9032</v>
      </c>
      <c r="K3165" t="s">
        <v>9033</v>
      </c>
      <c r="L3165" t="s">
        <v>31</v>
      </c>
      <c r="M3165">
        <v>19010.344700000001</v>
      </c>
      <c r="N3165">
        <v>149</v>
      </c>
      <c r="O3165" t="s">
        <v>22</v>
      </c>
      <c r="P3165" t="s">
        <v>22</v>
      </c>
      <c r="Q3165" s="2">
        <v>44473</v>
      </c>
      <c r="R3165" t="s">
        <v>44</v>
      </c>
      <c r="S3165" t="s">
        <v>45</v>
      </c>
      <c r="T3165">
        <f>_xlfn.DAYS(Raw_data_US_healthcare[[#This Row],[Discharge Date]],Raw_data_US_healthcare[[#This Row],[Date of Admission]])</f>
        <v>3</v>
      </c>
    </row>
    <row r="3166" spans="1:20" x14ac:dyDescent="0.3">
      <c r="A3166" t="s">
        <v>26512</v>
      </c>
      <c r="B3166" t="s">
        <v>9034</v>
      </c>
      <c r="C3166">
        <v>84</v>
      </c>
      <c r="D3166" t="str">
        <f>IF(Raw_data_US_healthcare[[#This Row],[Age]]&lt;35,"Young",IF(Raw_data_US_healthcare[[#This Row],[Age]]&lt;60,"Middle","Senior"))</f>
        <v>Senior</v>
      </c>
      <c r="E3166" t="s">
        <v>26</v>
      </c>
      <c r="F3166" t="s">
        <v>27</v>
      </c>
      <c r="G3166" t="s">
        <v>27</v>
      </c>
      <c r="H3166" t="s">
        <v>26516</v>
      </c>
      <c r="I3166" s="2">
        <v>43843</v>
      </c>
      <c r="J3166" t="s">
        <v>9035</v>
      </c>
      <c r="K3166" t="s">
        <v>9036</v>
      </c>
      <c r="L3166" t="s">
        <v>56</v>
      </c>
      <c r="M3166">
        <v>23209.1777</v>
      </c>
      <c r="N3166">
        <v>166</v>
      </c>
      <c r="O3166" t="s">
        <v>39</v>
      </c>
      <c r="P3166" t="s">
        <v>39</v>
      </c>
      <c r="Q3166" s="2">
        <v>43858</v>
      </c>
      <c r="R3166" t="s">
        <v>44</v>
      </c>
      <c r="S3166" t="s">
        <v>24</v>
      </c>
      <c r="T3166">
        <f>_xlfn.DAYS(Raw_data_US_healthcare[[#This Row],[Discharge Date]],Raw_data_US_healthcare[[#This Row],[Date of Admission]])</f>
        <v>15</v>
      </c>
    </row>
    <row r="3167" spans="1:20" x14ac:dyDescent="0.3">
      <c r="A3167" t="s">
        <v>26512</v>
      </c>
      <c r="B3167" t="s">
        <v>9037</v>
      </c>
      <c r="C3167">
        <v>61</v>
      </c>
      <c r="D3167" t="str">
        <f>IF(Raw_data_US_healthcare[[#This Row],[Age]]&lt;35,"Young",IF(Raw_data_US_healthcare[[#This Row],[Age]]&lt;60,"Middle","Senior"))</f>
        <v>Senior</v>
      </c>
      <c r="E3167" t="s">
        <v>26</v>
      </c>
      <c r="F3167" t="s">
        <v>17</v>
      </c>
      <c r="G3167" t="s">
        <v>17</v>
      </c>
      <c r="H3167" t="s">
        <v>26514</v>
      </c>
      <c r="I3167" s="2">
        <v>44399</v>
      </c>
      <c r="J3167" t="s">
        <v>3327</v>
      </c>
      <c r="K3167" t="s">
        <v>9038</v>
      </c>
      <c r="L3167" t="s">
        <v>56</v>
      </c>
      <c r="M3167">
        <v>16922.045399999999</v>
      </c>
      <c r="N3167">
        <v>127</v>
      </c>
      <c r="O3167" t="s">
        <v>22</v>
      </c>
      <c r="P3167" t="s">
        <v>22</v>
      </c>
      <c r="Q3167" s="2">
        <v>44402</v>
      </c>
      <c r="R3167" t="s">
        <v>44</v>
      </c>
      <c r="S3167" t="s">
        <v>24</v>
      </c>
      <c r="T3167">
        <f>_xlfn.DAYS(Raw_data_US_healthcare[[#This Row],[Discharge Date]],Raw_data_US_healthcare[[#This Row],[Date of Admission]])</f>
        <v>3</v>
      </c>
    </row>
    <row r="3168" spans="1:20" x14ac:dyDescent="0.3">
      <c r="A3168" t="s">
        <v>26512</v>
      </c>
      <c r="B3168" t="s">
        <v>9039</v>
      </c>
      <c r="C3168">
        <v>53</v>
      </c>
      <c r="D3168" t="str">
        <f>IF(Raw_data_US_healthcare[[#This Row],[Age]]&lt;35,"Young",IF(Raw_data_US_healthcare[[#This Row],[Age]]&lt;60,"Middle","Senior"))</f>
        <v>Middle</v>
      </c>
      <c r="E3168" t="s">
        <v>26</v>
      </c>
      <c r="F3168" t="s">
        <v>113</v>
      </c>
      <c r="G3168" t="s">
        <v>113</v>
      </c>
      <c r="H3168" t="s">
        <v>69</v>
      </c>
      <c r="I3168" s="2">
        <v>44729</v>
      </c>
      <c r="J3168" t="s">
        <v>9040</v>
      </c>
      <c r="K3168" t="s">
        <v>9041</v>
      </c>
      <c r="L3168" t="s">
        <v>60</v>
      </c>
      <c r="M3168">
        <v>25275.403699999999</v>
      </c>
      <c r="N3168">
        <v>425</v>
      </c>
      <c r="O3168" t="s">
        <v>39</v>
      </c>
      <c r="P3168" t="s">
        <v>39</v>
      </c>
      <c r="Q3168" s="2">
        <v>44756</v>
      </c>
      <c r="R3168" t="s">
        <v>44</v>
      </c>
      <c r="S3168" t="s">
        <v>24</v>
      </c>
      <c r="T3168">
        <f>_xlfn.DAYS(Raw_data_US_healthcare[[#This Row],[Discharge Date]],Raw_data_US_healthcare[[#This Row],[Date of Admission]])</f>
        <v>27</v>
      </c>
    </row>
    <row r="3169" spans="1:20" x14ac:dyDescent="0.3">
      <c r="A3169" t="s">
        <v>26512</v>
      </c>
      <c r="B3169" t="s">
        <v>9042</v>
      </c>
      <c r="C3169">
        <v>81</v>
      </c>
      <c r="D3169" t="str">
        <f>IF(Raw_data_US_healthcare[[#This Row],[Age]]&lt;35,"Young",IF(Raw_data_US_healthcare[[#This Row],[Age]]&lt;60,"Middle","Senior"))</f>
        <v>Senior</v>
      </c>
      <c r="E3169" t="s">
        <v>26</v>
      </c>
      <c r="F3169" t="s">
        <v>17</v>
      </c>
      <c r="G3169" t="s">
        <v>17</v>
      </c>
      <c r="H3169" t="s">
        <v>28</v>
      </c>
      <c r="I3169" s="2">
        <v>44301</v>
      </c>
      <c r="J3169" t="s">
        <v>9043</v>
      </c>
      <c r="K3169" t="s">
        <v>158</v>
      </c>
      <c r="L3169" t="s">
        <v>52</v>
      </c>
      <c r="M3169">
        <v>21339.283599999999</v>
      </c>
      <c r="N3169">
        <v>418</v>
      </c>
      <c r="O3169" t="s">
        <v>43</v>
      </c>
      <c r="P3169" t="s">
        <v>43</v>
      </c>
      <c r="Q3169" s="2">
        <v>44313</v>
      </c>
      <c r="R3169" t="s">
        <v>48</v>
      </c>
      <c r="S3169" t="s">
        <v>45</v>
      </c>
      <c r="T3169">
        <f>_xlfn.DAYS(Raw_data_US_healthcare[[#This Row],[Discharge Date]],Raw_data_US_healthcare[[#This Row],[Date of Admission]])</f>
        <v>12</v>
      </c>
    </row>
    <row r="3170" spans="1:20" x14ac:dyDescent="0.3">
      <c r="A3170" t="s">
        <v>26511</v>
      </c>
      <c r="B3170" t="s">
        <v>9044</v>
      </c>
      <c r="C3170">
        <v>35</v>
      </c>
      <c r="D3170" t="str">
        <f>IF(Raw_data_US_healthcare[[#This Row],[Age]]&lt;35,"Young",IF(Raw_data_US_healthcare[[#This Row],[Age]]&lt;60,"Middle","Senior"))</f>
        <v>Middle</v>
      </c>
      <c r="E3170" t="s">
        <v>16</v>
      </c>
      <c r="F3170" t="s">
        <v>27</v>
      </c>
      <c r="G3170" t="s">
        <v>27</v>
      </c>
      <c r="H3170" t="s">
        <v>69</v>
      </c>
      <c r="I3170" s="2">
        <v>44303</v>
      </c>
      <c r="J3170" t="s">
        <v>9045</v>
      </c>
      <c r="K3170" t="s">
        <v>9046</v>
      </c>
      <c r="L3170" t="s">
        <v>60</v>
      </c>
      <c r="M3170">
        <v>40649.3943</v>
      </c>
      <c r="N3170">
        <v>349</v>
      </c>
      <c r="O3170" t="s">
        <v>39</v>
      </c>
      <c r="P3170" t="s">
        <v>39</v>
      </c>
      <c r="Q3170" s="2">
        <v>44320</v>
      </c>
      <c r="R3170" t="s">
        <v>23</v>
      </c>
      <c r="S3170" t="s">
        <v>24</v>
      </c>
      <c r="T3170">
        <f>_xlfn.DAYS(Raw_data_US_healthcare[[#This Row],[Discharge Date]],Raw_data_US_healthcare[[#This Row],[Date of Admission]])</f>
        <v>17</v>
      </c>
    </row>
    <row r="3171" spans="1:20" x14ac:dyDescent="0.3">
      <c r="A3171" t="s">
        <v>26511</v>
      </c>
      <c r="B3171" t="s">
        <v>9047</v>
      </c>
      <c r="C3171">
        <v>82</v>
      </c>
      <c r="D3171" t="str">
        <f>IF(Raw_data_US_healthcare[[#This Row],[Age]]&lt;35,"Young",IF(Raw_data_US_healthcare[[#This Row],[Age]]&lt;60,"Middle","Senior"))</f>
        <v>Senior</v>
      </c>
      <c r="E3171" t="s">
        <v>16</v>
      </c>
      <c r="F3171" t="s">
        <v>88</v>
      </c>
      <c r="G3171" t="s">
        <v>88</v>
      </c>
      <c r="H3171" t="s">
        <v>36</v>
      </c>
      <c r="I3171" s="2">
        <v>44496</v>
      </c>
      <c r="J3171" t="s">
        <v>9048</v>
      </c>
      <c r="K3171" t="s">
        <v>9049</v>
      </c>
      <c r="L3171" t="s">
        <v>21</v>
      </c>
      <c r="M3171">
        <v>18942.702700000002</v>
      </c>
      <c r="N3171">
        <v>127</v>
      </c>
      <c r="O3171" t="s">
        <v>39</v>
      </c>
      <c r="P3171" t="s">
        <v>39</v>
      </c>
      <c r="Q3171" s="2">
        <v>44499</v>
      </c>
      <c r="R3171" t="s">
        <v>23</v>
      </c>
      <c r="S3171" t="s">
        <v>24</v>
      </c>
      <c r="T3171">
        <f>_xlfn.DAYS(Raw_data_US_healthcare[[#This Row],[Discharge Date]],Raw_data_US_healthcare[[#This Row],[Date of Admission]])</f>
        <v>3</v>
      </c>
    </row>
    <row r="3172" spans="1:20" x14ac:dyDescent="0.3">
      <c r="A3172" t="s">
        <v>26512</v>
      </c>
      <c r="B3172" t="s">
        <v>9050</v>
      </c>
      <c r="C3172">
        <v>64</v>
      </c>
      <c r="D3172" t="str">
        <f>IF(Raw_data_US_healthcare[[#This Row],[Age]]&lt;35,"Young",IF(Raw_data_US_healthcare[[#This Row],[Age]]&lt;60,"Middle","Senior"))</f>
        <v>Senior</v>
      </c>
      <c r="E3172" t="s">
        <v>26</v>
      </c>
      <c r="F3172" t="s">
        <v>27</v>
      </c>
      <c r="G3172" t="s">
        <v>27</v>
      </c>
      <c r="H3172" t="s">
        <v>69</v>
      </c>
      <c r="I3172" s="2">
        <v>44248</v>
      </c>
      <c r="J3172" t="s">
        <v>9051</v>
      </c>
      <c r="K3172" t="s">
        <v>9052</v>
      </c>
      <c r="L3172" t="s">
        <v>21</v>
      </c>
      <c r="M3172">
        <v>29512.8053</v>
      </c>
      <c r="N3172">
        <v>318</v>
      </c>
      <c r="O3172" t="s">
        <v>22</v>
      </c>
      <c r="P3172" t="s">
        <v>22</v>
      </c>
      <c r="Q3172" s="2">
        <v>44255</v>
      </c>
      <c r="R3172" t="s">
        <v>48</v>
      </c>
      <c r="S3172" t="s">
        <v>33</v>
      </c>
      <c r="T3172">
        <f>_xlfn.DAYS(Raw_data_US_healthcare[[#This Row],[Discharge Date]],Raw_data_US_healthcare[[#This Row],[Date of Admission]])</f>
        <v>7</v>
      </c>
    </row>
    <row r="3173" spans="1:20" x14ac:dyDescent="0.3">
      <c r="A3173" t="s">
        <v>26512</v>
      </c>
      <c r="B3173" t="s">
        <v>9053</v>
      </c>
      <c r="C3173">
        <v>49</v>
      </c>
      <c r="D3173" t="str">
        <f>IF(Raw_data_US_healthcare[[#This Row],[Age]]&lt;35,"Young",IF(Raw_data_US_healthcare[[#This Row],[Age]]&lt;60,"Middle","Senior"))</f>
        <v>Middle</v>
      </c>
      <c r="E3173" t="s">
        <v>26</v>
      </c>
      <c r="F3173" t="s">
        <v>88</v>
      </c>
      <c r="G3173" t="s">
        <v>88</v>
      </c>
      <c r="H3173" t="s">
        <v>26514</v>
      </c>
      <c r="I3173" s="2">
        <v>44562</v>
      </c>
      <c r="J3173" t="s">
        <v>9054</v>
      </c>
      <c r="K3173" t="s">
        <v>9055</v>
      </c>
      <c r="L3173" t="s">
        <v>31</v>
      </c>
      <c r="M3173">
        <v>18051.287700000001</v>
      </c>
      <c r="N3173">
        <v>403</v>
      </c>
      <c r="O3173" t="s">
        <v>22</v>
      </c>
      <c r="P3173" t="s">
        <v>22</v>
      </c>
      <c r="Q3173" s="2">
        <v>44584</v>
      </c>
      <c r="R3173" t="s">
        <v>48</v>
      </c>
      <c r="S3173" t="s">
        <v>33</v>
      </c>
      <c r="T3173">
        <f>_xlfn.DAYS(Raw_data_US_healthcare[[#This Row],[Discharge Date]],Raw_data_US_healthcare[[#This Row],[Date of Admission]])</f>
        <v>22</v>
      </c>
    </row>
    <row r="3174" spans="1:20" x14ac:dyDescent="0.3">
      <c r="A3174" t="s">
        <v>26512</v>
      </c>
      <c r="B3174" t="s">
        <v>9056</v>
      </c>
      <c r="C3174">
        <v>23</v>
      </c>
      <c r="D3174" t="str">
        <f>IF(Raw_data_US_healthcare[[#This Row],[Age]]&lt;35,"Young",IF(Raw_data_US_healthcare[[#This Row],[Age]]&lt;60,"Middle","Senior"))</f>
        <v>Young</v>
      </c>
      <c r="E3174" t="s">
        <v>26</v>
      </c>
      <c r="F3174" t="s">
        <v>49</v>
      </c>
      <c r="G3174" t="s">
        <v>49</v>
      </c>
      <c r="H3174" t="s">
        <v>36</v>
      </c>
      <c r="I3174" s="2">
        <v>44670</v>
      </c>
      <c r="J3174" t="s">
        <v>9057</v>
      </c>
      <c r="K3174" t="s">
        <v>9058</v>
      </c>
      <c r="L3174" t="s">
        <v>60</v>
      </c>
      <c r="M3174">
        <v>11095.827499999999</v>
      </c>
      <c r="N3174">
        <v>249</v>
      </c>
      <c r="O3174" t="s">
        <v>22</v>
      </c>
      <c r="P3174" t="s">
        <v>22</v>
      </c>
      <c r="Q3174" s="2">
        <v>44670</v>
      </c>
      <c r="R3174" t="s">
        <v>32</v>
      </c>
      <c r="S3174" t="s">
        <v>45</v>
      </c>
      <c r="T3174">
        <f>_xlfn.DAYS(Raw_data_US_healthcare[[#This Row],[Discharge Date]],Raw_data_US_healthcare[[#This Row],[Date of Admission]])</f>
        <v>0</v>
      </c>
    </row>
    <row r="3175" spans="1:20" x14ac:dyDescent="0.3">
      <c r="A3175" t="s">
        <v>26511</v>
      </c>
      <c r="B3175" t="s">
        <v>4526</v>
      </c>
      <c r="C3175">
        <v>76</v>
      </c>
      <c r="D3175" t="str">
        <f>IF(Raw_data_US_healthcare[[#This Row],[Age]]&lt;35,"Young",IF(Raw_data_US_healthcare[[#This Row],[Age]]&lt;60,"Middle","Senior"))</f>
        <v>Senior</v>
      </c>
      <c r="E3175" t="s">
        <v>16</v>
      </c>
      <c r="F3175" t="s">
        <v>113</v>
      </c>
      <c r="G3175" t="s">
        <v>113</v>
      </c>
      <c r="H3175" t="s">
        <v>18</v>
      </c>
      <c r="I3175" s="2">
        <v>43908</v>
      </c>
      <c r="J3175" t="s">
        <v>9059</v>
      </c>
      <c r="K3175" t="s">
        <v>9060</v>
      </c>
      <c r="L3175" t="s">
        <v>21</v>
      </c>
      <c r="M3175">
        <v>58240.422400000003</v>
      </c>
      <c r="N3175">
        <v>241</v>
      </c>
      <c r="O3175" t="s">
        <v>43</v>
      </c>
      <c r="P3175" t="s">
        <v>43</v>
      </c>
      <c r="Q3175" s="2">
        <v>43935</v>
      </c>
      <c r="R3175" t="s">
        <v>83</v>
      </c>
      <c r="S3175" t="s">
        <v>45</v>
      </c>
      <c r="T3175">
        <f>_xlfn.DAYS(Raw_data_US_healthcare[[#This Row],[Discharge Date]],Raw_data_US_healthcare[[#This Row],[Date of Admission]])</f>
        <v>27</v>
      </c>
    </row>
    <row r="3176" spans="1:20" x14ac:dyDescent="0.3">
      <c r="A3176" t="s">
        <v>26512</v>
      </c>
      <c r="B3176" t="s">
        <v>9061</v>
      </c>
      <c r="C3176">
        <v>27</v>
      </c>
      <c r="D3176" t="str">
        <f>IF(Raw_data_US_healthcare[[#This Row],[Age]]&lt;35,"Young",IF(Raw_data_US_healthcare[[#This Row],[Age]]&lt;60,"Middle","Senior"))</f>
        <v>Young</v>
      </c>
      <c r="E3176" t="s">
        <v>26</v>
      </c>
      <c r="F3176" t="s">
        <v>35</v>
      </c>
      <c r="G3176" t="s">
        <v>35</v>
      </c>
      <c r="H3176" t="s">
        <v>36</v>
      </c>
      <c r="I3176" s="2">
        <v>44129</v>
      </c>
      <c r="J3176" t="s">
        <v>9062</v>
      </c>
      <c r="K3176" t="s">
        <v>9063</v>
      </c>
      <c r="L3176" t="s">
        <v>56</v>
      </c>
      <c r="M3176">
        <v>18898.838299999999</v>
      </c>
      <c r="N3176">
        <v>294</v>
      </c>
      <c r="O3176" t="s">
        <v>22</v>
      </c>
      <c r="P3176" t="s">
        <v>22</v>
      </c>
      <c r="Q3176" s="2">
        <v>44136</v>
      </c>
      <c r="R3176" t="s">
        <v>32</v>
      </c>
      <c r="S3176" t="s">
        <v>45</v>
      </c>
      <c r="T3176">
        <f>_xlfn.DAYS(Raw_data_US_healthcare[[#This Row],[Discharge Date]],Raw_data_US_healthcare[[#This Row],[Date of Admission]])</f>
        <v>7</v>
      </c>
    </row>
    <row r="3177" spans="1:20" x14ac:dyDescent="0.3">
      <c r="A3177" t="s">
        <v>26511</v>
      </c>
      <c r="B3177" t="s">
        <v>9064</v>
      </c>
      <c r="C3177">
        <v>20</v>
      </c>
      <c r="D3177" t="str">
        <f>IF(Raw_data_US_healthcare[[#This Row],[Age]]&lt;35,"Young",IF(Raw_data_US_healthcare[[#This Row],[Age]]&lt;60,"Middle","Senior"))</f>
        <v>Young</v>
      </c>
      <c r="E3177" t="s">
        <v>16</v>
      </c>
      <c r="F3177" t="s">
        <v>49</v>
      </c>
      <c r="G3177" t="s">
        <v>49</v>
      </c>
      <c r="H3177" t="s">
        <v>36</v>
      </c>
      <c r="I3177" s="2">
        <v>44529</v>
      </c>
      <c r="J3177" t="s">
        <v>9065</v>
      </c>
      <c r="K3177" t="s">
        <v>9066</v>
      </c>
      <c r="L3177" t="s">
        <v>56</v>
      </c>
      <c r="M3177">
        <v>20749.332200000001</v>
      </c>
      <c r="N3177">
        <v>171</v>
      </c>
      <c r="O3177" t="s">
        <v>22</v>
      </c>
      <c r="P3177" t="s">
        <v>22</v>
      </c>
      <c r="Q3177" s="2">
        <v>44529</v>
      </c>
      <c r="R3177" t="s">
        <v>83</v>
      </c>
      <c r="S3177" t="s">
        <v>33</v>
      </c>
      <c r="T3177">
        <f>_xlfn.DAYS(Raw_data_US_healthcare[[#This Row],[Discharge Date]],Raw_data_US_healthcare[[#This Row],[Date of Admission]])</f>
        <v>0</v>
      </c>
    </row>
    <row r="3178" spans="1:20" x14ac:dyDescent="0.3">
      <c r="A3178" t="s">
        <v>26511</v>
      </c>
      <c r="B3178" t="s">
        <v>9067</v>
      </c>
      <c r="C3178">
        <v>78</v>
      </c>
      <c r="D3178" t="str">
        <f>IF(Raw_data_US_healthcare[[#This Row],[Age]]&lt;35,"Young",IF(Raw_data_US_healthcare[[#This Row],[Age]]&lt;60,"Middle","Senior"))</f>
        <v>Senior</v>
      </c>
      <c r="E3178" t="s">
        <v>16</v>
      </c>
      <c r="F3178" t="s">
        <v>27</v>
      </c>
      <c r="G3178" t="s">
        <v>27</v>
      </c>
      <c r="H3178" t="s">
        <v>26514</v>
      </c>
      <c r="I3178" s="2">
        <v>44246</v>
      </c>
      <c r="J3178" t="s">
        <v>9068</v>
      </c>
      <c r="K3178" t="s">
        <v>9069</v>
      </c>
      <c r="L3178" t="s">
        <v>21</v>
      </c>
      <c r="M3178">
        <v>28458.7271</v>
      </c>
      <c r="N3178">
        <v>356</v>
      </c>
      <c r="O3178" t="s">
        <v>22</v>
      </c>
      <c r="P3178" t="s">
        <v>22</v>
      </c>
      <c r="Q3178" s="2">
        <v>44249</v>
      </c>
      <c r="R3178" t="s">
        <v>32</v>
      </c>
      <c r="S3178" t="s">
        <v>33</v>
      </c>
      <c r="T3178">
        <f>_xlfn.DAYS(Raw_data_US_healthcare[[#This Row],[Discharge Date]],Raw_data_US_healthcare[[#This Row],[Date of Admission]])</f>
        <v>3</v>
      </c>
    </row>
    <row r="3179" spans="1:20" x14ac:dyDescent="0.3">
      <c r="A3179" t="s">
        <v>26511</v>
      </c>
      <c r="B3179" t="s">
        <v>9070</v>
      </c>
      <c r="C3179">
        <v>23</v>
      </c>
      <c r="D3179" t="str">
        <f>IF(Raw_data_US_healthcare[[#This Row],[Age]]&lt;35,"Young",IF(Raw_data_US_healthcare[[#This Row],[Age]]&lt;60,"Middle","Senior"))</f>
        <v>Young</v>
      </c>
      <c r="E3179" t="s">
        <v>16</v>
      </c>
      <c r="F3179" t="s">
        <v>27</v>
      </c>
      <c r="G3179" t="s">
        <v>27</v>
      </c>
      <c r="H3179" t="s">
        <v>26516</v>
      </c>
      <c r="I3179" s="2">
        <v>43661</v>
      </c>
      <c r="J3179" t="s">
        <v>9071</v>
      </c>
      <c r="K3179" t="s">
        <v>2061</v>
      </c>
      <c r="L3179" t="s">
        <v>60</v>
      </c>
      <c r="M3179">
        <v>21344.272099999998</v>
      </c>
      <c r="N3179">
        <v>113</v>
      </c>
      <c r="O3179" t="s">
        <v>22</v>
      </c>
      <c r="P3179" t="s">
        <v>22</v>
      </c>
      <c r="Q3179" s="2">
        <v>43664</v>
      </c>
      <c r="R3179" t="s">
        <v>83</v>
      </c>
      <c r="S3179" t="s">
        <v>24</v>
      </c>
      <c r="T3179">
        <f>_xlfn.DAYS(Raw_data_US_healthcare[[#This Row],[Discharge Date]],Raw_data_US_healthcare[[#This Row],[Date of Admission]])</f>
        <v>3</v>
      </c>
    </row>
    <row r="3180" spans="1:20" x14ac:dyDescent="0.3">
      <c r="A3180" t="s">
        <v>26511</v>
      </c>
      <c r="B3180" t="s">
        <v>7674</v>
      </c>
      <c r="C3180">
        <v>23</v>
      </c>
      <c r="D3180" t="str">
        <f>IF(Raw_data_US_healthcare[[#This Row],[Age]]&lt;35,"Young",IF(Raw_data_US_healthcare[[#This Row],[Age]]&lt;60,"Middle","Senior"))</f>
        <v>Young</v>
      </c>
      <c r="E3180" t="s">
        <v>16</v>
      </c>
      <c r="F3180" t="s">
        <v>113</v>
      </c>
      <c r="G3180" t="s">
        <v>113</v>
      </c>
      <c r="H3180" t="s">
        <v>18</v>
      </c>
      <c r="I3180" s="2">
        <v>44171</v>
      </c>
      <c r="J3180" t="s">
        <v>5634</v>
      </c>
      <c r="K3180" t="s">
        <v>9072</v>
      </c>
      <c r="L3180" t="s">
        <v>52</v>
      </c>
      <c r="M3180">
        <v>17857.372800000001</v>
      </c>
      <c r="N3180">
        <v>235</v>
      </c>
      <c r="O3180" t="s">
        <v>43</v>
      </c>
      <c r="P3180" t="s">
        <v>43</v>
      </c>
      <c r="Q3180" s="2">
        <v>44188</v>
      </c>
      <c r="R3180" t="s">
        <v>23</v>
      </c>
      <c r="S3180" t="s">
        <v>33</v>
      </c>
      <c r="T3180">
        <f>_xlfn.DAYS(Raw_data_US_healthcare[[#This Row],[Discharge Date]],Raw_data_US_healthcare[[#This Row],[Date of Admission]])</f>
        <v>17</v>
      </c>
    </row>
    <row r="3181" spans="1:20" x14ac:dyDescent="0.3">
      <c r="A3181" t="s">
        <v>26511</v>
      </c>
      <c r="B3181" t="s">
        <v>9073</v>
      </c>
      <c r="C3181">
        <v>19</v>
      </c>
      <c r="D3181" t="str">
        <f>IF(Raw_data_US_healthcare[[#This Row],[Age]]&lt;35,"Young",IF(Raw_data_US_healthcare[[#This Row],[Age]]&lt;60,"Middle","Senior"))</f>
        <v>Young</v>
      </c>
      <c r="E3181" t="s">
        <v>16</v>
      </c>
      <c r="F3181" t="s">
        <v>17</v>
      </c>
      <c r="G3181" t="s">
        <v>17</v>
      </c>
      <c r="H3181" t="s">
        <v>26514</v>
      </c>
      <c r="I3181" s="2">
        <v>44069</v>
      </c>
      <c r="J3181" t="s">
        <v>9074</v>
      </c>
      <c r="K3181" t="s">
        <v>9075</v>
      </c>
      <c r="L3181" t="s">
        <v>52</v>
      </c>
      <c r="M3181">
        <v>23332.342700000001</v>
      </c>
      <c r="N3181">
        <v>171</v>
      </c>
      <c r="O3181" t="s">
        <v>22</v>
      </c>
      <c r="P3181" t="s">
        <v>22</v>
      </c>
      <c r="Q3181" s="2">
        <v>44079</v>
      </c>
      <c r="R3181" t="s">
        <v>83</v>
      </c>
      <c r="S3181" t="s">
        <v>24</v>
      </c>
      <c r="T3181">
        <f>_xlfn.DAYS(Raw_data_US_healthcare[[#This Row],[Discharge Date]],Raw_data_US_healthcare[[#This Row],[Date of Admission]])</f>
        <v>10</v>
      </c>
    </row>
    <row r="3182" spans="1:20" x14ac:dyDescent="0.3">
      <c r="A3182" t="s">
        <v>26512</v>
      </c>
      <c r="B3182" t="s">
        <v>9076</v>
      </c>
      <c r="C3182">
        <v>39</v>
      </c>
      <c r="D3182" t="str">
        <f>IF(Raw_data_US_healthcare[[#This Row],[Age]]&lt;35,"Young",IF(Raw_data_US_healthcare[[#This Row],[Age]]&lt;60,"Middle","Senior"))</f>
        <v>Middle</v>
      </c>
      <c r="E3182" t="s">
        <v>26</v>
      </c>
      <c r="F3182" t="s">
        <v>35</v>
      </c>
      <c r="G3182" t="s">
        <v>35</v>
      </c>
      <c r="H3182" t="s">
        <v>26516</v>
      </c>
      <c r="I3182" s="2">
        <v>44334</v>
      </c>
      <c r="J3182" t="s">
        <v>9077</v>
      </c>
      <c r="K3182" t="s">
        <v>6583</v>
      </c>
      <c r="L3182" t="s">
        <v>21</v>
      </c>
      <c r="M3182">
        <v>4745.7165999999997</v>
      </c>
      <c r="N3182">
        <v>153</v>
      </c>
      <c r="O3182" t="s">
        <v>22</v>
      </c>
      <c r="P3182" t="s">
        <v>22</v>
      </c>
      <c r="Q3182" s="2">
        <v>44349</v>
      </c>
      <c r="R3182" t="s">
        <v>48</v>
      </c>
      <c r="S3182" t="s">
        <v>45</v>
      </c>
      <c r="T3182">
        <f>_xlfn.DAYS(Raw_data_US_healthcare[[#This Row],[Discharge Date]],Raw_data_US_healthcare[[#This Row],[Date of Admission]])</f>
        <v>15</v>
      </c>
    </row>
    <row r="3183" spans="1:20" x14ac:dyDescent="0.3">
      <c r="A3183" t="s">
        <v>26512</v>
      </c>
      <c r="B3183" t="s">
        <v>9078</v>
      </c>
      <c r="C3183">
        <v>56</v>
      </c>
      <c r="D3183" t="str">
        <f>IF(Raw_data_US_healthcare[[#This Row],[Age]]&lt;35,"Young",IF(Raw_data_US_healthcare[[#This Row],[Age]]&lt;60,"Middle","Senior"))</f>
        <v>Middle</v>
      </c>
      <c r="E3183" t="s">
        <v>26</v>
      </c>
      <c r="F3183" t="s">
        <v>88</v>
      </c>
      <c r="G3183" t="s">
        <v>88</v>
      </c>
      <c r="H3183" t="s">
        <v>26514</v>
      </c>
      <c r="I3183" s="2">
        <v>44626</v>
      </c>
      <c r="J3183" t="s">
        <v>9079</v>
      </c>
      <c r="K3183" t="s">
        <v>9080</v>
      </c>
      <c r="L3183" t="s">
        <v>21</v>
      </c>
      <c r="M3183">
        <v>8680.2031000000006</v>
      </c>
      <c r="N3183">
        <v>261</v>
      </c>
      <c r="O3183" t="s">
        <v>22</v>
      </c>
      <c r="P3183" t="s">
        <v>22</v>
      </c>
      <c r="Q3183" s="2">
        <v>44631</v>
      </c>
      <c r="R3183" t="s">
        <v>48</v>
      </c>
      <c r="S3183" t="s">
        <v>45</v>
      </c>
      <c r="T3183">
        <f>_xlfn.DAYS(Raw_data_US_healthcare[[#This Row],[Discharge Date]],Raw_data_US_healthcare[[#This Row],[Date of Admission]])</f>
        <v>5</v>
      </c>
    </row>
    <row r="3184" spans="1:20" x14ac:dyDescent="0.3">
      <c r="A3184" t="s">
        <v>26512</v>
      </c>
      <c r="B3184" t="s">
        <v>9081</v>
      </c>
      <c r="C3184">
        <v>29</v>
      </c>
      <c r="D3184" t="str">
        <f>IF(Raw_data_US_healthcare[[#This Row],[Age]]&lt;35,"Young",IF(Raw_data_US_healthcare[[#This Row],[Age]]&lt;60,"Middle","Senior"))</f>
        <v>Young</v>
      </c>
      <c r="E3184" t="s">
        <v>26</v>
      </c>
      <c r="F3184" t="s">
        <v>35</v>
      </c>
      <c r="G3184" t="s">
        <v>35</v>
      </c>
      <c r="H3184" t="s">
        <v>36</v>
      </c>
      <c r="I3184" s="2">
        <v>45153</v>
      </c>
      <c r="J3184" t="s">
        <v>9082</v>
      </c>
      <c r="K3184" t="s">
        <v>2499</v>
      </c>
      <c r="L3184" t="s">
        <v>52</v>
      </c>
      <c r="M3184">
        <v>523.49260000000004</v>
      </c>
      <c r="N3184">
        <v>167</v>
      </c>
      <c r="O3184" t="s">
        <v>22</v>
      </c>
      <c r="P3184" t="s">
        <v>22</v>
      </c>
      <c r="Q3184" s="2">
        <v>45170</v>
      </c>
      <c r="R3184" t="s">
        <v>44</v>
      </c>
      <c r="S3184" t="s">
        <v>33</v>
      </c>
      <c r="T3184">
        <f>_xlfn.DAYS(Raw_data_US_healthcare[[#This Row],[Discharge Date]],Raw_data_US_healthcare[[#This Row],[Date of Admission]])</f>
        <v>17</v>
      </c>
    </row>
    <row r="3185" spans="1:20" x14ac:dyDescent="0.3">
      <c r="A3185" t="s">
        <v>26512</v>
      </c>
      <c r="B3185" t="s">
        <v>9083</v>
      </c>
      <c r="C3185">
        <v>82</v>
      </c>
      <c r="D3185" t="str">
        <f>IF(Raw_data_US_healthcare[[#This Row],[Age]]&lt;35,"Young",IF(Raw_data_US_healthcare[[#This Row],[Age]]&lt;60,"Middle","Senior"))</f>
        <v>Senior</v>
      </c>
      <c r="E3185" t="s">
        <v>26</v>
      </c>
      <c r="F3185" t="s">
        <v>27</v>
      </c>
      <c r="G3185" t="s">
        <v>27</v>
      </c>
      <c r="H3185" t="s">
        <v>18</v>
      </c>
      <c r="I3185" s="2">
        <v>44017</v>
      </c>
      <c r="J3185" t="s">
        <v>9084</v>
      </c>
      <c r="K3185" t="s">
        <v>9085</v>
      </c>
      <c r="L3185" t="s">
        <v>21</v>
      </c>
      <c r="M3185">
        <v>19072.840800000002</v>
      </c>
      <c r="N3185">
        <v>114</v>
      </c>
      <c r="O3185" t="s">
        <v>43</v>
      </c>
      <c r="P3185" t="s">
        <v>43</v>
      </c>
      <c r="Q3185" s="2">
        <v>44024</v>
      </c>
      <c r="R3185" t="s">
        <v>23</v>
      </c>
      <c r="S3185" t="s">
        <v>33</v>
      </c>
      <c r="T3185">
        <f>_xlfn.DAYS(Raw_data_US_healthcare[[#This Row],[Discharge Date]],Raw_data_US_healthcare[[#This Row],[Date of Admission]])</f>
        <v>7</v>
      </c>
    </row>
    <row r="3186" spans="1:20" x14ac:dyDescent="0.3">
      <c r="A3186" t="s">
        <v>26512</v>
      </c>
      <c r="B3186" t="s">
        <v>9086</v>
      </c>
      <c r="C3186">
        <v>83</v>
      </c>
      <c r="D3186" t="str">
        <f>IF(Raw_data_US_healthcare[[#This Row],[Age]]&lt;35,"Young",IF(Raw_data_US_healthcare[[#This Row],[Age]]&lt;60,"Middle","Senior"))</f>
        <v>Senior</v>
      </c>
      <c r="E3186" t="s">
        <v>26</v>
      </c>
      <c r="F3186" t="s">
        <v>88</v>
      </c>
      <c r="G3186" t="s">
        <v>88</v>
      </c>
      <c r="H3186" t="s">
        <v>69</v>
      </c>
      <c r="I3186" s="2">
        <v>44143</v>
      </c>
      <c r="J3186" t="s">
        <v>9087</v>
      </c>
      <c r="K3186" t="s">
        <v>933</v>
      </c>
      <c r="L3186" t="s">
        <v>21</v>
      </c>
      <c r="M3186">
        <v>29652.642</v>
      </c>
      <c r="N3186">
        <v>254</v>
      </c>
      <c r="O3186" t="s">
        <v>39</v>
      </c>
      <c r="P3186" t="s">
        <v>39</v>
      </c>
      <c r="Q3186" s="2">
        <v>44167</v>
      </c>
      <c r="R3186" t="s">
        <v>83</v>
      </c>
      <c r="S3186" t="s">
        <v>45</v>
      </c>
      <c r="T3186">
        <f>_xlfn.DAYS(Raw_data_US_healthcare[[#This Row],[Discharge Date]],Raw_data_US_healthcare[[#This Row],[Date of Admission]])</f>
        <v>24</v>
      </c>
    </row>
    <row r="3187" spans="1:20" x14ac:dyDescent="0.3">
      <c r="A3187" t="s">
        <v>26512</v>
      </c>
      <c r="B3187" t="s">
        <v>9088</v>
      </c>
      <c r="C3187">
        <v>50</v>
      </c>
      <c r="D3187" t="str">
        <f>IF(Raw_data_US_healthcare[[#This Row],[Age]]&lt;35,"Young",IF(Raw_data_US_healthcare[[#This Row],[Age]]&lt;60,"Middle","Senior"))</f>
        <v>Middle</v>
      </c>
      <c r="E3187" t="s">
        <v>26</v>
      </c>
      <c r="F3187" t="s">
        <v>35</v>
      </c>
      <c r="G3187" t="s">
        <v>35</v>
      </c>
      <c r="H3187" t="s">
        <v>36</v>
      </c>
      <c r="I3187" s="2">
        <v>43788</v>
      </c>
      <c r="J3187" t="s">
        <v>9089</v>
      </c>
      <c r="K3187" t="s">
        <v>9090</v>
      </c>
      <c r="L3187" t="s">
        <v>21</v>
      </c>
      <c r="M3187">
        <v>6943.2257</v>
      </c>
      <c r="N3187">
        <v>344</v>
      </c>
      <c r="O3187" t="s">
        <v>39</v>
      </c>
      <c r="P3187" t="s">
        <v>39</v>
      </c>
      <c r="Q3187" s="2">
        <v>43803</v>
      </c>
      <c r="R3187" t="s">
        <v>23</v>
      </c>
      <c r="S3187" t="s">
        <v>24</v>
      </c>
      <c r="T3187">
        <f>_xlfn.DAYS(Raw_data_US_healthcare[[#This Row],[Discharge Date]],Raw_data_US_healthcare[[#This Row],[Date of Admission]])</f>
        <v>15</v>
      </c>
    </row>
    <row r="3188" spans="1:20" x14ac:dyDescent="0.3">
      <c r="A3188" t="s">
        <v>26511</v>
      </c>
      <c r="B3188" t="s">
        <v>9091</v>
      </c>
      <c r="C3188">
        <v>70</v>
      </c>
      <c r="D3188" t="str">
        <f>IF(Raw_data_US_healthcare[[#This Row],[Age]]&lt;35,"Young",IF(Raw_data_US_healthcare[[#This Row],[Age]]&lt;60,"Middle","Senior"))</f>
        <v>Senior</v>
      </c>
      <c r="E3188" t="s">
        <v>16</v>
      </c>
      <c r="F3188" t="s">
        <v>17</v>
      </c>
      <c r="G3188" t="s">
        <v>17</v>
      </c>
      <c r="H3188" t="s">
        <v>36</v>
      </c>
      <c r="I3188" s="2">
        <v>43508</v>
      </c>
      <c r="J3188" t="s">
        <v>9092</v>
      </c>
      <c r="K3188" t="s">
        <v>9093</v>
      </c>
      <c r="L3188" t="s">
        <v>21</v>
      </c>
      <c r="M3188">
        <v>7855.1769000000004</v>
      </c>
      <c r="N3188">
        <v>323</v>
      </c>
      <c r="O3188" t="s">
        <v>22</v>
      </c>
      <c r="P3188" t="s">
        <v>22</v>
      </c>
      <c r="Q3188" s="2">
        <v>43513</v>
      </c>
      <c r="R3188" t="s">
        <v>23</v>
      </c>
      <c r="S3188" t="s">
        <v>33</v>
      </c>
      <c r="T3188">
        <f>_xlfn.DAYS(Raw_data_US_healthcare[[#This Row],[Discharge Date]],Raw_data_US_healthcare[[#This Row],[Date of Admission]])</f>
        <v>5</v>
      </c>
    </row>
    <row r="3189" spans="1:20" x14ac:dyDescent="0.3">
      <c r="A3189" t="s">
        <v>26512</v>
      </c>
      <c r="B3189" t="s">
        <v>9094</v>
      </c>
      <c r="C3189">
        <v>64</v>
      </c>
      <c r="D3189" t="str">
        <f>IF(Raw_data_US_healthcare[[#This Row],[Age]]&lt;35,"Young",IF(Raw_data_US_healthcare[[#This Row],[Age]]&lt;60,"Middle","Senior"))</f>
        <v>Senior</v>
      </c>
      <c r="E3189" t="s">
        <v>26</v>
      </c>
      <c r="F3189" t="s">
        <v>49</v>
      </c>
      <c r="G3189" t="s">
        <v>49</v>
      </c>
      <c r="H3189" t="s">
        <v>69</v>
      </c>
      <c r="I3189" s="2">
        <v>44986</v>
      </c>
      <c r="J3189" t="s">
        <v>9095</v>
      </c>
      <c r="K3189" t="s">
        <v>9096</v>
      </c>
      <c r="L3189" t="s">
        <v>21</v>
      </c>
      <c r="M3189">
        <v>36553.5173</v>
      </c>
      <c r="N3189">
        <v>304</v>
      </c>
      <c r="O3189" t="s">
        <v>22</v>
      </c>
      <c r="P3189" t="s">
        <v>22</v>
      </c>
      <c r="Q3189" s="2">
        <v>44995</v>
      </c>
      <c r="R3189" t="s">
        <v>48</v>
      </c>
      <c r="S3189" t="s">
        <v>33</v>
      </c>
      <c r="T3189">
        <f>_xlfn.DAYS(Raw_data_US_healthcare[[#This Row],[Discharge Date]],Raw_data_US_healthcare[[#This Row],[Date of Admission]])</f>
        <v>9</v>
      </c>
    </row>
    <row r="3190" spans="1:20" x14ac:dyDescent="0.3">
      <c r="A3190" t="s">
        <v>26512</v>
      </c>
      <c r="B3190" t="s">
        <v>2847</v>
      </c>
      <c r="C3190">
        <v>66</v>
      </c>
      <c r="D3190" t="str">
        <f>IF(Raw_data_US_healthcare[[#This Row],[Age]]&lt;35,"Young",IF(Raw_data_US_healthcare[[#This Row],[Age]]&lt;60,"Middle","Senior"))</f>
        <v>Senior</v>
      </c>
      <c r="E3190" t="s">
        <v>26</v>
      </c>
      <c r="F3190" t="s">
        <v>62</v>
      </c>
      <c r="G3190" t="s">
        <v>62</v>
      </c>
      <c r="H3190" t="s">
        <v>69</v>
      </c>
      <c r="I3190" s="2">
        <v>44333</v>
      </c>
      <c r="J3190" t="s">
        <v>9097</v>
      </c>
      <c r="K3190" t="s">
        <v>9098</v>
      </c>
      <c r="L3190" t="s">
        <v>21</v>
      </c>
      <c r="M3190">
        <v>28957.660599999999</v>
      </c>
      <c r="N3190">
        <v>484</v>
      </c>
      <c r="O3190" t="s">
        <v>39</v>
      </c>
      <c r="P3190" t="s">
        <v>39</v>
      </c>
      <c r="Q3190" s="2">
        <v>44336</v>
      </c>
      <c r="R3190" t="s">
        <v>83</v>
      </c>
      <c r="S3190" t="s">
        <v>24</v>
      </c>
      <c r="T3190">
        <f>_xlfn.DAYS(Raw_data_US_healthcare[[#This Row],[Discharge Date]],Raw_data_US_healthcare[[#This Row],[Date of Admission]])</f>
        <v>3</v>
      </c>
    </row>
    <row r="3191" spans="1:20" x14ac:dyDescent="0.3">
      <c r="A3191" t="s">
        <v>26512</v>
      </c>
      <c r="B3191" t="s">
        <v>648</v>
      </c>
      <c r="C3191">
        <v>81</v>
      </c>
      <c r="D3191" t="str">
        <f>IF(Raw_data_US_healthcare[[#This Row],[Age]]&lt;35,"Young",IF(Raw_data_US_healthcare[[#This Row],[Age]]&lt;60,"Middle","Senior"))</f>
        <v>Senior</v>
      </c>
      <c r="E3191" t="s">
        <v>26</v>
      </c>
      <c r="F3191" t="s">
        <v>62</v>
      </c>
      <c r="G3191" t="s">
        <v>62</v>
      </c>
      <c r="H3191" t="s">
        <v>26514</v>
      </c>
      <c r="I3191" s="2">
        <v>44261</v>
      </c>
      <c r="J3191" t="s">
        <v>9099</v>
      </c>
      <c r="K3191" t="s">
        <v>9100</v>
      </c>
      <c r="L3191" t="s">
        <v>21</v>
      </c>
      <c r="M3191">
        <v>25463.650699999998</v>
      </c>
      <c r="N3191">
        <v>192</v>
      </c>
      <c r="O3191" t="s">
        <v>22</v>
      </c>
      <c r="P3191" t="s">
        <v>22</v>
      </c>
      <c r="Q3191" s="2">
        <v>44273</v>
      </c>
      <c r="R3191" t="s">
        <v>23</v>
      </c>
      <c r="S3191" t="s">
        <v>33</v>
      </c>
      <c r="T3191">
        <f>_xlfn.DAYS(Raw_data_US_healthcare[[#This Row],[Discharge Date]],Raw_data_US_healthcare[[#This Row],[Date of Admission]])</f>
        <v>12</v>
      </c>
    </row>
    <row r="3192" spans="1:20" x14ac:dyDescent="0.3">
      <c r="A3192" t="s">
        <v>26511</v>
      </c>
      <c r="B3192" t="s">
        <v>9101</v>
      </c>
      <c r="C3192">
        <v>20</v>
      </c>
      <c r="D3192" t="str">
        <f>IF(Raw_data_US_healthcare[[#This Row],[Age]]&lt;35,"Young",IF(Raw_data_US_healthcare[[#This Row],[Age]]&lt;60,"Middle","Senior"))</f>
        <v>Young</v>
      </c>
      <c r="E3192" t="s">
        <v>16</v>
      </c>
      <c r="F3192" t="s">
        <v>88</v>
      </c>
      <c r="G3192" t="s">
        <v>88</v>
      </c>
      <c r="H3192" t="s">
        <v>26516</v>
      </c>
      <c r="I3192" s="2">
        <v>43951</v>
      </c>
      <c r="J3192" t="s">
        <v>9102</v>
      </c>
      <c r="K3192" t="s">
        <v>2445</v>
      </c>
      <c r="L3192" t="s">
        <v>60</v>
      </c>
      <c r="M3192">
        <v>31061.829900000001</v>
      </c>
      <c r="N3192">
        <v>113</v>
      </c>
      <c r="O3192" t="s">
        <v>22</v>
      </c>
      <c r="P3192" t="s">
        <v>22</v>
      </c>
      <c r="Q3192" s="2">
        <v>43958</v>
      </c>
      <c r="R3192" t="s">
        <v>83</v>
      </c>
      <c r="S3192" t="s">
        <v>33</v>
      </c>
      <c r="T3192">
        <f>_xlfn.DAYS(Raw_data_US_healthcare[[#This Row],[Discharge Date]],Raw_data_US_healthcare[[#This Row],[Date of Admission]])</f>
        <v>7</v>
      </c>
    </row>
    <row r="3193" spans="1:20" x14ac:dyDescent="0.3">
      <c r="A3193" t="s">
        <v>26512</v>
      </c>
      <c r="B3193" t="s">
        <v>9103</v>
      </c>
      <c r="C3193">
        <v>20</v>
      </c>
      <c r="D3193" t="str">
        <f>IF(Raw_data_US_healthcare[[#This Row],[Age]]&lt;35,"Young",IF(Raw_data_US_healthcare[[#This Row],[Age]]&lt;60,"Middle","Senior"))</f>
        <v>Young</v>
      </c>
      <c r="E3193" t="s">
        <v>26</v>
      </c>
      <c r="F3193" t="s">
        <v>35</v>
      </c>
      <c r="G3193" t="s">
        <v>35</v>
      </c>
      <c r="H3193" t="s">
        <v>26516</v>
      </c>
      <c r="I3193" s="2">
        <v>44542</v>
      </c>
      <c r="J3193" t="s">
        <v>9104</v>
      </c>
      <c r="K3193" t="s">
        <v>9105</v>
      </c>
      <c r="L3193" t="s">
        <v>52</v>
      </c>
      <c r="M3193">
        <v>32665.001899999999</v>
      </c>
      <c r="N3193">
        <v>449</v>
      </c>
      <c r="O3193" t="s">
        <v>22</v>
      </c>
      <c r="P3193" t="s">
        <v>22</v>
      </c>
      <c r="Q3193" s="2">
        <v>44549</v>
      </c>
      <c r="R3193" t="s">
        <v>44</v>
      </c>
      <c r="S3193" t="s">
        <v>24</v>
      </c>
      <c r="T3193">
        <f>_xlfn.DAYS(Raw_data_US_healthcare[[#This Row],[Discharge Date]],Raw_data_US_healthcare[[#This Row],[Date of Admission]])</f>
        <v>7</v>
      </c>
    </row>
    <row r="3194" spans="1:20" x14ac:dyDescent="0.3">
      <c r="A3194" t="s">
        <v>26512</v>
      </c>
      <c r="B3194" t="s">
        <v>9106</v>
      </c>
      <c r="C3194">
        <v>21</v>
      </c>
      <c r="D3194" t="str">
        <f>IF(Raw_data_US_healthcare[[#This Row],[Age]]&lt;35,"Young",IF(Raw_data_US_healthcare[[#This Row],[Age]]&lt;60,"Middle","Senior"))</f>
        <v>Young</v>
      </c>
      <c r="E3194" t="s">
        <v>26</v>
      </c>
      <c r="F3194" t="s">
        <v>88</v>
      </c>
      <c r="G3194" t="s">
        <v>88</v>
      </c>
      <c r="H3194" t="s">
        <v>36</v>
      </c>
      <c r="I3194" s="2">
        <v>44525</v>
      </c>
      <c r="J3194" t="s">
        <v>9107</v>
      </c>
      <c r="K3194" t="s">
        <v>9108</v>
      </c>
      <c r="L3194" t="s">
        <v>60</v>
      </c>
      <c r="M3194">
        <v>14471.0424</v>
      </c>
      <c r="N3194">
        <v>314</v>
      </c>
      <c r="O3194" t="s">
        <v>22</v>
      </c>
      <c r="P3194" t="s">
        <v>22</v>
      </c>
      <c r="Q3194" s="2">
        <v>44536</v>
      </c>
      <c r="R3194" t="s">
        <v>32</v>
      </c>
      <c r="S3194" t="s">
        <v>24</v>
      </c>
      <c r="T3194">
        <f>_xlfn.DAYS(Raw_data_US_healthcare[[#This Row],[Discharge Date]],Raw_data_US_healthcare[[#This Row],[Date of Admission]])</f>
        <v>11</v>
      </c>
    </row>
    <row r="3195" spans="1:20" x14ac:dyDescent="0.3">
      <c r="A3195" t="s">
        <v>26511</v>
      </c>
      <c r="B3195" t="s">
        <v>9109</v>
      </c>
      <c r="C3195">
        <v>72</v>
      </c>
      <c r="D3195" t="str">
        <f>IF(Raw_data_US_healthcare[[#This Row],[Age]]&lt;35,"Young",IF(Raw_data_US_healthcare[[#This Row],[Age]]&lt;60,"Middle","Senior"))</f>
        <v>Senior</v>
      </c>
      <c r="E3195" t="s">
        <v>16</v>
      </c>
      <c r="F3195" t="s">
        <v>35</v>
      </c>
      <c r="G3195" t="s">
        <v>35</v>
      </c>
      <c r="H3195" t="s">
        <v>18</v>
      </c>
      <c r="I3195" s="2">
        <v>44596</v>
      </c>
      <c r="J3195" t="s">
        <v>9110</v>
      </c>
      <c r="K3195" t="s">
        <v>9111</v>
      </c>
      <c r="L3195" t="s">
        <v>21</v>
      </c>
      <c r="M3195">
        <v>42394.539599999996</v>
      </c>
      <c r="N3195">
        <v>499</v>
      </c>
      <c r="O3195" t="s">
        <v>43</v>
      </c>
      <c r="P3195" t="s">
        <v>43</v>
      </c>
      <c r="Q3195" s="2">
        <v>44600</v>
      </c>
      <c r="R3195" t="s">
        <v>32</v>
      </c>
      <c r="S3195" t="s">
        <v>45</v>
      </c>
      <c r="T3195">
        <f>_xlfn.DAYS(Raw_data_US_healthcare[[#This Row],[Discharge Date]],Raw_data_US_healthcare[[#This Row],[Date of Admission]])</f>
        <v>4</v>
      </c>
    </row>
    <row r="3196" spans="1:20" x14ac:dyDescent="0.3">
      <c r="A3196" t="s">
        <v>26512</v>
      </c>
      <c r="B3196" t="s">
        <v>9112</v>
      </c>
      <c r="C3196">
        <v>44</v>
      </c>
      <c r="D3196" t="str">
        <f>IF(Raw_data_US_healthcare[[#This Row],[Age]]&lt;35,"Young",IF(Raw_data_US_healthcare[[#This Row],[Age]]&lt;60,"Middle","Senior"))</f>
        <v>Middle</v>
      </c>
      <c r="E3196" t="s">
        <v>26</v>
      </c>
      <c r="F3196" t="s">
        <v>88</v>
      </c>
      <c r="G3196" t="s">
        <v>88</v>
      </c>
      <c r="H3196" t="s">
        <v>69</v>
      </c>
      <c r="I3196" s="2">
        <v>43934</v>
      </c>
      <c r="J3196" t="s">
        <v>9113</v>
      </c>
      <c r="K3196" t="s">
        <v>947</v>
      </c>
      <c r="L3196" t="s">
        <v>52</v>
      </c>
      <c r="M3196">
        <v>49168.794999999998</v>
      </c>
      <c r="N3196">
        <v>341</v>
      </c>
      <c r="O3196" t="s">
        <v>22</v>
      </c>
      <c r="P3196" t="s">
        <v>22</v>
      </c>
      <c r="Q3196" s="2">
        <v>43934</v>
      </c>
      <c r="R3196" t="s">
        <v>23</v>
      </c>
      <c r="S3196" t="s">
        <v>45</v>
      </c>
      <c r="T3196">
        <f>_xlfn.DAYS(Raw_data_US_healthcare[[#This Row],[Discharge Date]],Raw_data_US_healthcare[[#This Row],[Date of Admission]])</f>
        <v>0</v>
      </c>
    </row>
    <row r="3197" spans="1:20" x14ac:dyDescent="0.3">
      <c r="A3197" t="s">
        <v>26512</v>
      </c>
      <c r="B3197" t="s">
        <v>9114</v>
      </c>
      <c r="C3197">
        <v>47</v>
      </c>
      <c r="D3197" t="str">
        <f>IF(Raw_data_US_healthcare[[#This Row],[Age]]&lt;35,"Young",IF(Raw_data_US_healthcare[[#This Row],[Age]]&lt;60,"Middle","Senior"))</f>
        <v>Middle</v>
      </c>
      <c r="E3197" t="s">
        <v>26</v>
      </c>
      <c r="F3197" t="s">
        <v>228</v>
      </c>
      <c r="G3197" t="s">
        <v>228</v>
      </c>
      <c r="H3197" t="s">
        <v>26516</v>
      </c>
      <c r="I3197" s="2">
        <v>43861</v>
      </c>
      <c r="J3197" t="s">
        <v>3781</v>
      </c>
      <c r="K3197" t="s">
        <v>9115</v>
      </c>
      <c r="L3197" t="s">
        <v>21</v>
      </c>
      <c r="M3197">
        <v>17715.870800000001</v>
      </c>
      <c r="N3197">
        <v>328</v>
      </c>
      <c r="O3197" t="s">
        <v>39</v>
      </c>
      <c r="P3197" t="s">
        <v>39</v>
      </c>
      <c r="Q3197" s="2">
        <v>43880</v>
      </c>
      <c r="R3197" t="s">
        <v>44</v>
      </c>
      <c r="S3197" t="s">
        <v>45</v>
      </c>
      <c r="T3197">
        <f>_xlfn.DAYS(Raw_data_US_healthcare[[#This Row],[Discharge Date]],Raw_data_US_healthcare[[#This Row],[Date of Admission]])</f>
        <v>19</v>
      </c>
    </row>
    <row r="3198" spans="1:20" x14ac:dyDescent="0.3">
      <c r="A3198" t="s">
        <v>26511</v>
      </c>
      <c r="B3198" t="s">
        <v>9116</v>
      </c>
      <c r="C3198">
        <v>68</v>
      </c>
      <c r="D3198" t="str">
        <f>IF(Raw_data_US_healthcare[[#This Row],[Age]]&lt;35,"Young",IF(Raw_data_US_healthcare[[#This Row],[Age]]&lt;60,"Middle","Senior"))</f>
        <v>Senior</v>
      </c>
      <c r="E3198" t="s">
        <v>16</v>
      </c>
      <c r="F3198" t="s">
        <v>49</v>
      </c>
      <c r="G3198" t="s">
        <v>49</v>
      </c>
      <c r="H3198" t="s">
        <v>36</v>
      </c>
      <c r="I3198" s="2">
        <v>44362</v>
      </c>
      <c r="J3198" t="s">
        <v>9117</v>
      </c>
      <c r="K3198" t="s">
        <v>9118</v>
      </c>
      <c r="L3198" t="s">
        <v>21</v>
      </c>
      <c r="M3198">
        <v>22478.840100000001</v>
      </c>
      <c r="N3198">
        <v>151</v>
      </c>
      <c r="O3198" t="s">
        <v>39</v>
      </c>
      <c r="P3198" t="s">
        <v>39</v>
      </c>
      <c r="Q3198" s="2">
        <v>44368</v>
      </c>
      <c r="R3198" t="s">
        <v>32</v>
      </c>
      <c r="S3198" t="s">
        <v>33</v>
      </c>
      <c r="T3198">
        <f>_xlfn.DAYS(Raw_data_US_healthcare[[#This Row],[Discharge Date]],Raw_data_US_healthcare[[#This Row],[Date of Admission]])</f>
        <v>6</v>
      </c>
    </row>
    <row r="3199" spans="1:20" x14ac:dyDescent="0.3">
      <c r="A3199" t="s">
        <v>26511</v>
      </c>
      <c r="B3199" t="s">
        <v>9119</v>
      </c>
      <c r="C3199">
        <v>23</v>
      </c>
      <c r="D3199" t="str">
        <f>IF(Raw_data_US_healthcare[[#This Row],[Age]]&lt;35,"Young",IF(Raw_data_US_healthcare[[#This Row],[Age]]&lt;60,"Middle","Senior"))</f>
        <v>Young</v>
      </c>
      <c r="E3199" t="s">
        <v>16</v>
      </c>
      <c r="F3199" t="s">
        <v>228</v>
      </c>
      <c r="G3199" t="s">
        <v>228</v>
      </c>
      <c r="H3199" t="s">
        <v>26514</v>
      </c>
      <c r="I3199" s="2">
        <v>44254</v>
      </c>
      <c r="J3199" t="s">
        <v>9120</v>
      </c>
      <c r="K3199" t="s">
        <v>9121</v>
      </c>
      <c r="L3199" t="s">
        <v>31</v>
      </c>
      <c r="M3199">
        <v>13189.38</v>
      </c>
      <c r="N3199">
        <v>434</v>
      </c>
      <c r="O3199" t="s">
        <v>22</v>
      </c>
      <c r="P3199" t="s">
        <v>22</v>
      </c>
      <c r="Q3199" s="2">
        <v>44274</v>
      </c>
      <c r="R3199" t="s">
        <v>32</v>
      </c>
      <c r="S3199" t="s">
        <v>33</v>
      </c>
      <c r="T3199">
        <f>_xlfn.DAYS(Raw_data_US_healthcare[[#This Row],[Discharge Date]],Raw_data_US_healthcare[[#This Row],[Date of Admission]])</f>
        <v>20</v>
      </c>
    </row>
    <row r="3200" spans="1:20" x14ac:dyDescent="0.3">
      <c r="A3200" t="s">
        <v>26511</v>
      </c>
      <c r="B3200" t="s">
        <v>9122</v>
      </c>
      <c r="C3200">
        <v>61</v>
      </c>
      <c r="D3200" t="str">
        <f>IF(Raw_data_US_healthcare[[#This Row],[Age]]&lt;35,"Young",IF(Raw_data_US_healthcare[[#This Row],[Age]]&lt;60,"Middle","Senior"))</f>
        <v>Senior</v>
      </c>
      <c r="E3200" t="s">
        <v>16</v>
      </c>
      <c r="F3200" t="s">
        <v>27</v>
      </c>
      <c r="G3200" t="s">
        <v>27</v>
      </c>
      <c r="H3200" t="s">
        <v>69</v>
      </c>
      <c r="I3200" s="2">
        <v>44576</v>
      </c>
      <c r="J3200" t="s">
        <v>9123</v>
      </c>
      <c r="K3200" t="s">
        <v>9124</v>
      </c>
      <c r="L3200" t="s">
        <v>56</v>
      </c>
      <c r="M3200">
        <v>27894.1613</v>
      </c>
      <c r="N3200">
        <v>496</v>
      </c>
      <c r="O3200" t="s">
        <v>39</v>
      </c>
      <c r="P3200" t="s">
        <v>39</v>
      </c>
      <c r="Q3200" s="2">
        <v>44601</v>
      </c>
      <c r="R3200" t="s">
        <v>44</v>
      </c>
      <c r="S3200" t="s">
        <v>45</v>
      </c>
      <c r="T3200">
        <f>_xlfn.DAYS(Raw_data_US_healthcare[[#This Row],[Discharge Date]],Raw_data_US_healthcare[[#This Row],[Date of Admission]])</f>
        <v>25</v>
      </c>
    </row>
    <row r="3201" spans="1:20" x14ac:dyDescent="0.3">
      <c r="A3201" t="s">
        <v>26512</v>
      </c>
      <c r="B3201" t="s">
        <v>9125</v>
      </c>
      <c r="C3201">
        <v>63</v>
      </c>
      <c r="D3201" t="str">
        <f>IF(Raw_data_US_healthcare[[#This Row],[Age]]&lt;35,"Young",IF(Raw_data_US_healthcare[[#This Row],[Age]]&lt;60,"Middle","Senior"))</f>
        <v>Senior</v>
      </c>
      <c r="E3201" t="s">
        <v>26</v>
      </c>
      <c r="F3201" t="s">
        <v>27</v>
      </c>
      <c r="G3201" t="s">
        <v>27</v>
      </c>
      <c r="H3201" t="s">
        <v>28</v>
      </c>
      <c r="I3201" s="2">
        <v>43906</v>
      </c>
      <c r="J3201" t="s">
        <v>2406</v>
      </c>
      <c r="K3201" t="s">
        <v>9126</v>
      </c>
      <c r="L3201" t="s">
        <v>60</v>
      </c>
      <c r="M3201">
        <v>37807.970600000001</v>
      </c>
      <c r="N3201">
        <v>391</v>
      </c>
      <c r="O3201" t="s">
        <v>43</v>
      </c>
      <c r="P3201" t="s">
        <v>43</v>
      </c>
      <c r="Q3201" s="2">
        <v>43923</v>
      </c>
      <c r="R3201" t="s">
        <v>23</v>
      </c>
      <c r="S3201" t="s">
        <v>33</v>
      </c>
      <c r="T3201">
        <f>_xlfn.DAYS(Raw_data_US_healthcare[[#This Row],[Discharge Date]],Raw_data_US_healthcare[[#This Row],[Date of Admission]])</f>
        <v>17</v>
      </c>
    </row>
    <row r="3202" spans="1:20" x14ac:dyDescent="0.3">
      <c r="A3202" t="s">
        <v>26511</v>
      </c>
      <c r="B3202" t="s">
        <v>9127</v>
      </c>
      <c r="C3202">
        <v>20</v>
      </c>
      <c r="D3202" t="str">
        <f>IF(Raw_data_US_healthcare[[#This Row],[Age]]&lt;35,"Young",IF(Raw_data_US_healthcare[[#This Row],[Age]]&lt;60,"Middle","Senior"))</f>
        <v>Young</v>
      </c>
      <c r="E3202" t="s">
        <v>16</v>
      </c>
      <c r="F3202" t="s">
        <v>17</v>
      </c>
      <c r="G3202" t="s">
        <v>17</v>
      </c>
      <c r="H3202" t="s">
        <v>26516</v>
      </c>
      <c r="I3202" s="2">
        <v>43459</v>
      </c>
      <c r="J3202" t="s">
        <v>9128</v>
      </c>
      <c r="K3202" t="s">
        <v>9129</v>
      </c>
      <c r="L3202" t="s">
        <v>31</v>
      </c>
      <c r="M3202">
        <v>28781.2873</v>
      </c>
      <c r="N3202">
        <v>411</v>
      </c>
      <c r="O3202" t="s">
        <v>43</v>
      </c>
      <c r="P3202" t="s">
        <v>43</v>
      </c>
      <c r="Q3202" s="2">
        <v>43476</v>
      </c>
      <c r="R3202" t="s">
        <v>32</v>
      </c>
      <c r="S3202" t="s">
        <v>45</v>
      </c>
      <c r="T3202">
        <f>_xlfn.DAYS(Raw_data_US_healthcare[[#This Row],[Discharge Date]],Raw_data_US_healthcare[[#This Row],[Date of Admission]])</f>
        <v>17</v>
      </c>
    </row>
    <row r="3203" spans="1:20" x14ac:dyDescent="0.3">
      <c r="A3203" t="s">
        <v>26511</v>
      </c>
      <c r="B3203" t="s">
        <v>9130</v>
      </c>
      <c r="C3203">
        <v>78</v>
      </c>
      <c r="D3203" t="str">
        <f>IF(Raw_data_US_healthcare[[#This Row],[Age]]&lt;35,"Young",IF(Raw_data_US_healthcare[[#This Row],[Age]]&lt;60,"Middle","Senior"))</f>
        <v>Senior</v>
      </c>
      <c r="E3203" t="s">
        <v>16</v>
      </c>
      <c r="F3203" t="s">
        <v>62</v>
      </c>
      <c r="G3203" t="s">
        <v>62</v>
      </c>
      <c r="H3203" t="s">
        <v>18</v>
      </c>
      <c r="I3203" s="2">
        <v>44724</v>
      </c>
      <c r="J3203" t="s">
        <v>9131</v>
      </c>
      <c r="K3203" t="s">
        <v>9132</v>
      </c>
      <c r="L3203" t="s">
        <v>52</v>
      </c>
      <c r="M3203">
        <v>47114.274899999997</v>
      </c>
      <c r="N3203">
        <v>326</v>
      </c>
      <c r="O3203" t="s">
        <v>43</v>
      </c>
      <c r="P3203" t="s">
        <v>43</v>
      </c>
      <c r="Q3203" s="2">
        <v>44754</v>
      </c>
      <c r="R3203" t="s">
        <v>83</v>
      </c>
      <c r="S3203" t="s">
        <v>45</v>
      </c>
      <c r="T3203">
        <f>_xlfn.DAYS(Raw_data_US_healthcare[[#This Row],[Discharge Date]],Raw_data_US_healthcare[[#This Row],[Date of Admission]])</f>
        <v>30</v>
      </c>
    </row>
    <row r="3204" spans="1:20" x14ac:dyDescent="0.3">
      <c r="A3204" t="s">
        <v>26512</v>
      </c>
      <c r="B3204" t="s">
        <v>9133</v>
      </c>
      <c r="C3204">
        <v>59</v>
      </c>
      <c r="D3204" t="str">
        <f>IF(Raw_data_US_healthcare[[#This Row],[Age]]&lt;35,"Young",IF(Raw_data_US_healthcare[[#This Row],[Age]]&lt;60,"Middle","Senior"))</f>
        <v>Middle</v>
      </c>
      <c r="E3204" t="s">
        <v>26</v>
      </c>
      <c r="F3204" t="s">
        <v>35</v>
      </c>
      <c r="G3204" t="s">
        <v>35</v>
      </c>
      <c r="H3204" t="s">
        <v>26514</v>
      </c>
      <c r="I3204" s="2">
        <v>44373</v>
      </c>
      <c r="J3204" t="s">
        <v>9134</v>
      </c>
      <c r="K3204" t="s">
        <v>9135</v>
      </c>
      <c r="L3204" t="s">
        <v>56</v>
      </c>
      <c r="M3204">
        <v>13636.720499999999</v>
      </c>
      <c r="N3204">
        <v>440</v>
      </c>
      <c r="O3204" t="s">
        <v>22</v>
      </c>
      <c r="P3204" t="s">
        <v>22</v>
      </c>
      <c r="Q3204" s="2">
        <v>44395</v>
      </c>
      <c r="R3204" t="s">
        <v>23</v>
      </c>
      <c r="S3204" t="s">
        <v>24</v>
      </c>
      <c r="T3204">
        <f>_xlfn.DAYS(Raw_data_US_healthcare[[#This Row],[Discharge Date]],Raw_data_US_healthcare[[#This Row],[Date of Admission]])</f>
        <v>22</v>
      </c>
    </row>
    <row r="3205" spans="1:20" x14ac:dyDescent="0.3">
      <c r="A3205" t="s">
        <v>26512</v>
      </c>
      <c r="B3205" t="s">
        <v>9136</v>
      </c>
      <c r="C3205">
        <v>21</v>
      </c>
      <c r="D3205" t="str">
        <f>IF(Raw_data_US_healthcare[[#This Row],[Age]]&lt;35,"Young",IF(Raw_data_US_healthcare[[#This Row],[Age]]&lt;60,"Middle","Senior"))</f>
        <v>Young</v>
      </c>
      <c r="E3205" t="s">
        <v>26</v>
      </c>
      <c r="F3205" t="s">
        <v>27</v>
      </c>
      <c r="G3205" t="s">
        <v>27</v>
      </c>
      <c r="H3205" t="s">
        <v>28</v>
      </c>
      <c r="I3205" s="2">
        <v>43817</v>
      </c>
      <c r="J3205" t="s">
        <v>9137</v>
      </c>
      <c r="K3205" t="s">
        <v>9138</v>
      </c>
      <c r="L3205" t="s">
        <v>52</v>
      </c>
      <c r="M3205">
        <v>24119.131799999999</v>
      </c>
      <c r="N3205">
        <v>483</v>
      </c>
      <c r="O3205" t="s">
        <v>22</v>
      </c>
      <c r="P3205" t="s">
        <v>22</v>
      </c>
      <c r="Q3205" s="2">
        <v>43835</v>
      </c>
      <c r="R3205" t="s">
        <v>23</v>
      </c>
      <c r="S3205" t="s">
        <v>45</v>
      </c>
      <c r="T3205">
        <f>_xlfn.DAYS(Raw_data_US_healthcare[[#This Row],[Discharge Date]],Raw_data_US_healthcare[[#This Row],[Date of Admission]])</f>
        <v>18</v>
      </c>
    </row>
    <row r="3206" spans="1:20" x14ac:dyDescent="0.3">
      <c r="A3206" t="s">
        <v>26511</v>
      </c>
      <c r="B3206" t="s">
        <v>9139</v>
      </c>
      <c r="C3206">
        <v>40</v>
      </c>
      <c r="D3206" t="str">
        <f>IF(Raw_data_US_healthcare[[#This Row],[Age]]&lt;35,"Young",IF(Raw_data_US_healthcare[[#This Row],[Age]]&lt;60,"Middle","Senior"))</f>
        <v>Middle</v>
      </c>
      <c r="E3206" t="s">
        <v>16</v>
      </c>
      <c r="F3206" t="s">
        <v>228</v>
      </c>
      <c r="G3206" t="s">
        <v>228</v>
      </c>
      <c r="H3206" t="s">
        <v>36</v>
      </c>
      <c r="I3206" s="2">
        <v>43497</v>
      </c>
      <c r="J3206" t="s">
        <v>9140</v>
      </c>
      <c r="K3206" t="s">
        <v>3098</v>
      </c>
      <c r="L3206" t="s">
        <v>21</v>
      </c>
      <c r="M3206">
        <v>19019.433400000002</v>
      </c>
      <c r="N3206">
        <v>189</v>
      </c>
      <c r="O3206" t="s">
        <v>43</v>
      </c>
      <c r="P3206" t="s">
        <v>43</v>
      </c>
      <c r="Q3206" s="2">
        <v>43527</v>
      </c>
      <c r="R3206" t="s">
        <v>44</v>
      </c>
      <c r="S3206" t="s">
        <v>24</v>
      </c>
      <c r="T3206">
        <f>_xlfn.DAYS(Raw_data_US_healthcare[[#This Row],[Discharge Date]],Raw_data_US_healthcare[[#This Row],[Date of Admission]])</f>
        <v>30</v>
      </c>
    </row>
    <row r="3207" spans="1:20" x14ac:dyDescent="0.3">
      <c r="A3207" t="s">
        <v>26512</v>
      </c>
      <c r="B3207" t="s">
        <v>9141</v>
      </c>
      <c r="C3207">
        <v>53</v>
      </c>
      <c r="D3207" t="str">
        <f>IF(Raw_data_US_healthcare[[#This Row],[Age]]&lt;35,"Young",IF(Raw_data_US_healthcare[[#This Row],[Age]]&lt;60,"Middle","Senior"))</f>
        <v>Middle</v>
      </c>
      <c r="E3207" t="s">
        <v>26</v>
      </c>
      <c r="F3207" t="s">
        <v>17</v>
      </c>
      <c r="G3207" t="s">
        <v>17</v>
      </c>
      <c r="H3207" t="s">
        <v>69</v>
      </c>
      <c r="I3207" s="2">
        <v>43872</v>
      </c>
      <c r="J3207" t="s">
        <v>9142</v>
      </c>
      <c r="K3207" t="s">
        <v>9143</v>
      </c>
      <c r="L3207" t="s">
        <v>60</v>
      </c>
      <c r="M3207">
        <v>57301.566700000003</v>
      </c>
      <c r="N3207">
        <v>159</v>
      </c>
      <c r="O3207" t="s">
        <v>39</v>
      </c>
      <c r="P3207" t="s">
        <v>39</v>
      </c>
      <c r="Q3207" s="2">
        <v>43887</v>
      </c>
      <c r="R3207" t="s">
        <v>23</v>
      </c>
      <c r="S3207" t="s">
        <v>45</v>
      </c>
      <c r="T3207">
        <f>_xlfn.DAYS(Raw_data_US_healthcare[[#This Row],[Discharge Date]],Raw_data_US_healthcare[[#This Row],[Date of Admission]])</f>
        <v>15</v>
      </c>
    </row>
    <row r="3208" spans="1:20" x14ac:dyDescent="0.3">
      <c r="A3208" t="s">
        <v>26512</v>
      </c>
      <c r="B3208" t="s">
        <v>9144</v>
      </c>
      <c r="C3208">
        <v>20</v>
      </c>
      <c r="D3208" t="str">
        <f>IF(Raw_data_US_healthcare[[#This Row],[Age]]&lt;35,"Young",IF(Raw_data_US_healthcare[[#This Row],[Age]]&lt;60,"Middle","Senior"))</f>
        <v>Young</v>
      </c>
      <c r="E3208" t="s">
        <v>26</v>
      </c>
      <c r="F3208" t="s">
        <v>49</v>
      </c>
      <c r="G3208" t="s">
        <v>49</v>
      </c>
      <c r="H3208" t="s">
        <v>28</v>
      </c>
      <c r="I3208" s="2">
        <v>43896</v>
      </c>
      <c r="J3208" t="s">
        <v>8049</v>
      </c>
      <c r="K3208" t="s">
        <v>9145</v>
      </c>
      <c r="L3208" t="s">
        <v>31</v>
      </c>
      <c r="M3208">
        <v>28768.005099999998</v>
      </c>
      <c r="N3208">
        <v>414</v>
      </c>
      <c r="O3208" t="s">
        <v>43</v>
      </c>
      <c r="P3208" t="s">
        <v>43</v>
      </c>
      <c r="Q3208" s="2">
        <v>43898</v>
      </c>
      <c r="R3208" t="s">
        <v>23</v>
      </c>
      <c r="S3208" t="s">
        <v>33</v>
      </c>
      <c r="T3208">
        <f>_xlfn.DAYS(Raw_data_US_healthcare[[#This Row],[Discharge Date]],Raw_data_US_healthcare[[#This Row],[Date of Admission]])</f>
        <v>2</v>
      </c>
    </row>
    <row r="3209" spans="1:20" x14ac:dyDescent="0.3">
      <c r="A3209" t="s">
        <v>26511</v>
      </c>
      <c r="B3209" t="s">
        <v>9146</v>
      </c>
      <c r="C3209">
        <v>64</v>
      </c>
      <c r="D3209" t="str">
        <f>IF(Raw_data_US_healthcare[[#This Row],[Age]]&lt;35,"Young",IF(Raw_data_US_healthcare[[#This Row],[Age]]&lt;60,"Middle","Senior"))</f>
        <v>Senior</v>
      </c>
      <c r="E3209" t="s">
        <v>16</v>
      </c>
      <c r="F3209" t="s">
        <v>228</v>
      </c>
      <c r="G3209" t="s">
        <v>228</v>
      </c>
      <c r="H3209" t="s">
        <v>26514</v>
      </c>
      <c r="I3209" s="2">
        <v>44835</v>
      </c>
      <c r="J3209" t="s">
        <v>9147</v>
      </c>
      <c r="K3209" t="s">
        <v>6657</v>
      </c>
      <c r="L3209" t="s">
        <v>21</v>
      </c>
      <c r="M3209">
        <v>24802.524799999999</v>
      </c>
      <c r="N3209">
        <v>185</v>
      </c>
      <c r="O3209" t="s">
        <v>22</v>
      </c>
      <c r="P3209" t="s">
        <v>22</v>
      </c>
      <c r="Q3209" s="2">
        <v>44853</v>
      </c>
      <c r="R3209" t="s">
        <v>83</v>
      </c>
      <c r="S3209" t="s">
        <v>24</v>
      </c>
      <c r="T3209">
        <f>_xlfn.DAYS(Raw_data_US_healthcare[[#This Row],[Discharge Date]],Raw_data_US_healthcare[[#This Row],[Date of Admission]])</f>
        <v>18</v>
      </c>
    </row>
    <row r="3210" spans="1:20" x14ac:dyDescent="0.3">
      <c r="A3210" t="s">
        <v>26512</v>
      </c>
      <c r="B3210" t="s">
        <v>9148</v>
      </c>
      <c r="C3210">
        <v>36</v>
      </c>
      <c r="D3210" t="str">
        <f>IF(Raw_data_US_healthcare[[#This Row],[Age]]&lt;35,"Young",IF(Raw_data_US_healthcare[[#This Row],[Age]]&lt;60,"Middle","Senior"))</f>
        <v>Middle</v>
      </c>
      <c r="E3210" t="s">
        <v>26</v>
      </c>
      <c r="F3210" t="s">
        <v>228</v>
      </c>
      <c r="G3210" t="s">
        <v>228</v>
      </c>
      <c r="H3210" t="s">
        <v>69</v>
      </c>
      <c r="I3210" s="2">
        <v>44804</v>
      </c>
      <c r="J3210" t="s">
        <v>9149</v>
      </c>
      <c r="K3210" t="s">
        <v>9150</v>
      </c>
      <c r="L3210" t="s">
        <v>31</v>
      </c>
      <c r="M3210">
        <v>34953.813199999997</v>
      </c>
      <c r="N3210">
        <v>148</v>
      </c>
      <c r="O3210" t="s">
        <v>22</v>
      </c>
      <c r="P3210" t="s">
        <v>22</v>
      </c>
      <c r="Q3210" s="2">
        <v>44809</v>
      </c>
      <c r="R3210" t="s">
        <v>23</v>
      </c>
      <c r="S3210" t="s">
        <v>33</v>
      </c>
      <c r="T3210">
        <f>_xlfn.DAYS(Raw_data_US_healthcare[[#This Row],[Discharge Date]],Raw_data_US_healthcare[[#This Row],[Date of Admission]])</f>
        <v>5</v>
      </c>
    </row>
    <row r="3211" spans="1:20" x14ac:dyDescent="0.3">
      <c r="A3211" t="s">
        <v>26512</v>
      </c>
      <c r="B3211" t="s">
        <v>9151</v>
      </c>
      <c r="C3211">
        <v>43</v>
      </c>
      <c r="D3211" t="str">
        <f>IF(Raw_data_US_healthcare[[#This Row],[Age]]&lt;35,"Young",IF(Raw_data_US_healthcare[[#This Row],[Age]]&lt;60,"Middle","Senior"))</f>
        <v>Middle</v>
      </c>
      <c r="E3211" t="s">
        <v>26</v>
      </c>
      <c r="F3211" t="s">
        <v>88</v>
      </c>
      <c r="G3211" t="s">
        <v>88</v>
      </c>
      <c r="H3211" t="s">
        <v>36</v>
      </c>
      <c r="I3211" s="2">
        <v>44609</v>
      </c>
      <c r="J3211" t="s">
        <v>9152</v>
      </c>
      <c r="K3211" t="s">
        <v>9153</v>
      </c>
      <c r="L3211" t="s">
        <v>60</v>
      </c>
      <c r="M3211">
        <v>2611.4684000000002</v>
      </c>
      <c r="N3211">
        <v>148</v>
      </c>
      <c r="O3211" t="s">
        <v>43</v>
      </c>
      <c r="P3211" t="s">
        <v>43</v>
      </c>
      <c r="Q3211" s="2">
        <v>44614</v>
      </c>
      <c r="R3211" t="s">
        <v>83</v>
      </c>
      <c r="S3211" t="s">
        <v>24</v>
      </c>
      <c r="T3211">
        <f>_xlfn.DAYS(Raw_data_US_healthcare[[#This Row],[Discharge Date]],Raw_data_US_healthcare[[#This Row],[Date of Admission]])</f>
        <v>5</v>
      </c>
    </row>
    <row r="3212" spans="1:20" x14ac:dyDescent="0.3">
      <c r="A3212" t="s">
        <v>26511</v>
      </c>
      <c r="B3212" t="s">
        <v>9154</v>
      </c>
      <c r="C3212">
        <v>61</v>
      </c>
      <c r="D3212" t="str">
        <f>IF(Raw_data_US_healthcare[[#This Row],[Age]]&lt;35,"Young",IF(Raw_data_US_healthcare[[#This Row],[Age]]&lt;60,"Middle","Senior"))</f>
        <v>Senior</v>
      </c>
      <c r="E3212" t="s">
        <v>16</v>
      </c>
      <c r="F3212" t="s">
        <v>228</v>
      </c>
      <c r="G3212" t="s">
        <v>228</v>
      </c>
      <c r="H3212" t="s">
        <v>36</v>
      </c>
      <c r="I3212" s="2">
        <v>43454</v>
      </c>
      <c r="J3212" t="s">
        <v>9155</v>
      </c>
      <c r="K3212" t="s">
        <v>9156</v>
      </c>
      <c r="L3212" t="s">
        <v>21</v>
      </c>
      <c r="M3212">
        <v>10571.971799999999</v>
      </c>
      <c r="N3212">
        <v>148</v>
      </c>
      <c r="O3212" t="s">
        <v>22</v>
      </c>
      <c r="P3212" t="s">
        <v>22</v>
      </c>
      <c r="Q3212" s="2">
        <v>43465</v>
      </c>
      <c r="R3212" t="s">
        <v>32</v>
      </c>
      <c r="S3212" t="s">
        <v>24</v>
      </c>
      <c r="T3212">
        <f>_xlfn.DAYS(Raw_data_US_healthcare[[#This Row],[Discharge Date]],Raw_data_US_healthcare[[#This Row],[Date of Admission]])</f>
        <v>11</v>
      </c>
    </row>
    <row r="3213" spans="1:20" x14ac:dyDescent="0.3">
      <c r="A3213" t="s">
        <v>26511</v>
      </c>
      <c r="B3213" t="s">
        <v>9157</v>
      </c>
      <c r="C3213">
        <v>26</v>
      </c>
      <c r="D3213" t="str">
        <f>IF(Raw_data_US_healthcare[[#This Row],[Age]]&lt;35,"Young",IF(Raw_data_US_healthcare[[#This Row],[Age]]&lt;60,"Middle","Senior"))</f>
        <v>Young</v>
      </c>
      <c r="E3213" t="s">
        <v>16</v>
      </c>
      <c r="F3213" t="s">
        <v>35</v>
      </c>
      <c r="G3213" t="s">
        <v>35</v>
      </c>
      <c r="H3213" t="s">
        <v>18</v>
      </c>
      <c r="I3213" s="2">
        <v>45228</v>
      </c>
      <c r="J3213" t="s">
        <v>9158</v>
      </c>
      <c r="K3213" t="s">
        <v>7233</v>
      </c>
      <c r="L3213" t="s">
        <v>21</v>
      </c>
      <c r="M3213">
        <v>46435.946400000001</v>
      </c>
      <c r="N3213">
        <v>416</v>
      </c>
      <c r="O3213" t="s">
        <v>43</v>
      </c>
      <c r="P3213" t="s">
        <v>43</v>
      </c>
      <c r="Q3213" s="2">
        <v>45251</v>
      </c>
      <c r="R3213" t="s">
        <v>32</v>
      </c>
      <c r="S3213" t="s">
        <v>24</v>
      </c>
      <c r="T3213">
        <f>_xlfn.DAYS(Raw_data_US_healthcare[[#This Row],[Discharge Date]],Raw_data_US_healthcare[[#This Row],[Date of Admission]])</f>
        <v>23</v>
      </c>
    </row>
    <row r="3214" spans="1:20" x14ac:dyDescent="0.3">
      <c r="A3214" t="s">
        <v>26511</v>
      </c>
      <c r="B3214" t="s">
        <v>9159</v>
      </c>
      <c r="C3214">
        <v>57</v>
      </c>
      <c r="D3214" t="str">
        <f>IF(Raw_data_US_healthcare[[#This Row],[Age]]&lt;35,"Young",IF(Raw_data_US_healthcare[[#This Row],[Age]]&lt;60,"Middle","Senior"))</f>
        <v>Middle</v>
      </c>
      <c r="E3214" t="s">
        <v>16</v>
      </c>
      <c r="F3214" t="s">
        <v>27</v>
      </c>
      <c r="G3214" t="s">
        <v>27</v>
      </c>
      <c r="H3214" t="s">
        <v>69</v>
      </c>
      <c r="I3214" s="2">
        <v>44903</v>
      </c>
      <c r="J3214" t="s">
        <v>9160</v>
      </c>
      <c r="K3214" t="s">
        <v>829</v>
      </c>
      <c r="L3214" t="s">
        <v>31</v>
      </c>
      <c r="M3214">
        <v>12038.764800000001</v>
      </c>
      <c r="N3214">
        <v>357</v>
      </c>
      <c r="O3214" t="s">
        <v>39</v>
      </c>
      <c r="P3214" t="s">
        <v>39</v>
      </c>
      <c r="Q3214" s="2">
        <v>44915</v>
      </c>
      <c r="R3214" t="s">
        <v>32</v>
      </c>
      <c r="S3214" t="s">
        <v>45</v>
      </c>
      <c r="T3214">
        <f>_xlfn.DAYS(Raw_data_US_healthcare[[#This Row],[Discharge Date]],Raw_data_US_healthcare[[#This Row],[Date of Admission]])</f>
        <v>12</v>
      </c>
    </row>
    <row r="3215" spans="1:20" x14ac:dyDescent="0.3">
      <c r="A3215" t="s">
        <v>26511</v>
      </c>
      <c r="B3215" t="s">
        <v>7225</v>
      </c>
      <c r="C3215">
        <v>63</v>
      </c>
      <c r="D3215" t="str">
        <f>IF(Raw_data_US_healthcare[[#This Row],[Age]]&lt;35,"Young",IF(Raw_data_US_healthcare[[#This Row],[Age]]&lt;60,"Middle","Senior"))</f>
        <v>Senior</v>
      </c>
      <c r="E3215" t="s">
        <v>16</v>
      </c>
      <c r="F3215" t="s">
        <v>49</v>
      </c>
      <c r="G3215" t="s">
        <v>49</v>
      </c>
      <c r="H3215" t="s">
        <v>69</v>
      </c>
      <c r="I3215" s="2">
        <v>44668</v>
      </c>
      <c r="J3215" t="s">
        <v>9161</v>
      </c>
      <c r="K3215" t="s">
        <v>2514</v>
      </c>
      <c r="L3215" t="s">
        <v>52</v>
      </c>
      <c r="M3215">
        <v>14949.9331</v>
      </c>
      <c r="N3215">
        <v>470</v>
      </c>
      <c r="O3215" t="s">
        <v>22</v>
      </c>
      <c r="P3215" t="s">
        <v>22</v>
      </c>
      <c r="Q3215" s="2">
        <v>44690</v>
      </c>
      <c r="R3215" t="s">
        <v>23</v>
      </c>
      <c r="S3215" t="s">
        <v>33</v>
      </c>
      <c r="T3215">
        <f>_xlfn.DAYS(Raw_data_US_healthcare[[#This Row],[Discharge Date]],Raw_data_US_healthcare[[#This Row],[Date of Admission]])</f>
        <v>22</v>
      </c>
    </row>
    <row r="3216" spans="1:20" x14ac:dyDescent="0.3">
      <c r="A3216" t="s">
        <v>26512</v>
      </c>
      <c r="B3216" t="s">
        <v>9162</v>
      </c>
      <c r="C3216">
        <v>19</v>
      </c>
      <c r="D3216" t="str">
        <f>IF(Raw_data_US_healthcare[[#This Row],[Age]]&lt;35,"Young",IF(Raw_data_US_healthcare[[#This Row],[Age]]&lt;60,"Middle","Senior"))</f>
        <v>Young</v>
      </c>
      <c r="E3216" t="s">
        <v>26</v>
      </c>
      <c r="F3216" t="s">
        <v>35</v>
      </c>
      <c r="G3216" t="s">
        <v>35</v>
      </c>
      <c r="H3216" t="s">
        <v>26514</v>
      </c>
      <c r="I3216" s="2">
        <v>43642</v>
      </c>
      <c r="J3216" t="s">
        <v>9163</v>
      </c>
      <c r="K3216" t="s">
        <v>9164</v>
      </c>
      <c r="L3216" t="s">
        <v>52</v>
      </c>
      <c r="M3216">
        <v>25112.186600000001</v>
      </c>
      <c r="N3216">
        <v>277</v>
      </c>
      <c r="O3216" t="s">
        <v>22</v>
      </c>
      <c r="P3216" t="s">
        <v>22</v>
      </c>
      <c r="Q3216" s="2">
        <v>43644</v>
      </c>
      <c r="R3216" t="s">
        <v>83</v>
      </c>
      <c r="S3216" t="s">
        <v>45</v>
      </c>
      <c r="T3216">
        <f>_xlfn.DAYS(Raw_data_US_healthcare[[#This Row],[Discharge Date]],Raw_data_US_healthcare[[#This Row],[Date of Admission]])</f>
        <v>2</v>
      </c>
    </row>
    <row r="3217" spans="1:20" x14ac:dyDescent="0.3">
      <c r="A3217" t="s">
        <v>26512</v>
      </c>
      <c r="B3217" t="s">
        <v>9165</v>
      </c>
      <c r="C3217">
        <v>50</v>
      </c>
      <c r="D3217" t="str">
        <f>IF(Raw_data_US_healthcare[[#This Row],[Age]]&lt;35,"Young",IF(Raw_data_US_healthcare[[#This Row],[Age]]&lt;60,"Middle","Senior"))</f>
        <v>Middle</v>
      </c>
      <c r="E3217" t="s">
        <v>26</v>
      </c>
      <c r="F3217" t="s">
        <v>113</v>
      </c>
      <c r="G3217" t="s">
        <v>113</v>
      </c>
      <c r="H3217" t="s">
        <v>26514</v>
      </c>
      <c r="I3217" s="2">
        <v>44791</v>
      </c>
      <c r="J3217" t="s">
        <v>9166</v>
      </c>
      <c r="K3217" t="s">
        <v>9167</v>
      </c>
      <c r="L3217" t="s">
        <v>31</v>
      </c>
      <c r="M3217">
        <v>23971.027999999998</v>
      </c>
      <c r="N3217">
        <v>189</v>
      </c>
      <c r="O3217" t="s">
        <v>22</v>
      </c>
      <c r="P3217" t="s">
        <v>22</v>
      </c>
      <c r="Q3217" s="2">
        <v>44811</v>
      </c>
      <c r="R3217" t="s">
        <v>44</v>
      </c>
      <c r="S3217" t="s">
        <v>33</v>
      </c>
      <c r="T3217">
        <f>_xlfn.DAYS(Raw_data_US_healthcare[[#This Row],[Discharge Date]],Raw_data_US_healthcare[[#This Row],[Date of Admission]])</f>
        <v>20</v>
      </c>
    </row>
    <row r="3218" spans="1:20" x14ac:dyDescent="0.3">
      <c r="A3218" t="s">
        <v>26512</v>
      </c>
      <c r="B3218" t="s">
        <v>9168</v>
      </c>
      <c r="C3218">
        <v>61</v>
      </c>
      <c r="D3218" t="str">
        <f>IF(Raw_data_US_healthcare[[#This Row],[Age]]&lt;35,"Young",IF(Raw_data_US_healthcare[[#This Row],[Age]]&lt;60,"Middle","Senior"))</f>
        <v>Senior</v>
      </c>
      <c r="E3218" t="s">
        <v>26</v>
      </c>
      <c r="F3218" t="s">
        <v>228</v>
      </c>
      <c r="G3218" t="s">
        <v>228</v>
      </c>
      <c r="H3218" t="s">
        <v>18</v>
      </c>
      <c r="I3218" s="2">
        <v>44373</v>
      </c>
      <c r="J3218" t="s">
        <v>9169</v>
      </c>
      <c r="K3218" t="s">
        <v>9170</v>
      </c>
      <c r="L3218" t="s">
        <v>56</v>
      </c>
      <c r="M3218">
        <v>35542.364500000003</v>
      </c>
      <c r="N3218">
        <v>481</v>
      </c>
      <c r="O3218" t="s">
        <v>39</v>
      </c>
      <c r="P3218" t="s">
        <v>39</v>
      </c>
      <c r="Q3218" s="2">
        <v>44379</v>
      </c>
      <c r="R3218" t="s">
        <v>48</v>
      </c>
      <c r="S3218" t="s">
        <v>24</v>
      </c>
      <c r="T3218">
        <f>_xlfn.DAYS(Raw_data_US_healthcare[[#This Row],[Discharge Date]],Raw_data_US_healthcare[[#This Row],[Date of Admission]])</f>
        <v>6</v>
      </c>
    </row>
    <row r="3219" spans="1:20" x14ac:dyDescent="0.3">
      <c r="A3219" t="s">
        <v>26512</v>
      </c>
      <c r="B3219" t="s">
        <v>9171</v>
      </c>
      <c r="C3219">
        <v>35</v>
      </c>
      <c r="D3219" t="str">
        <f>IF(Raw_data_US_healthcare[[#This Row],[Age]]&lt;35,"Young",IF(Raw_data_US_healthcare[[#This Row],[Age]]&lt;60,"Middle","Senior"))</f>
        <v>Middle</v>
      </c>
      <c r="E3219" t="s">
        <v>26</v>
      </c>
      <c r="F3219" t="s">
        <v>62</v>
      </c>
      <c r="G3219" t="s">
        <v>62</v>
      </c>
      <c r="H3219" t="s">
        <v>36</v>
      </c>
      <c r="I3219" s="2">
        <v>45211</v>
      </c>
      <c r="J3219" t="s">
        <v>9172</v>
      </c>
      <c r="K3219" t="s">
        <v>9173</v>
      </c>
      <c r="L3219" t="s">
        <v>56</v>
      </c>
      <c r="M3219">
        <v>4088.3928999999998</v>
      </c>
      <c r="N3219">
        <v>351</v>
      </c>
      <c r="O3219" t="s">
        <v>43</v>
      </c>
      <c r="P3219" t="s">
        <v>43</v>
      </c>
      <c r="Q3219" s="2">
        <v>45234</v>
      </c>
      <c r="R3219" t="s">
        <v>44</v>
      </c>
      <c r="S3219" t="s">
        <v>45</v>
      </c>
      <c r="T3219">
        <f>_xlfn.DAYS(Raw_data_US_healthcare[[#This Row],[Discharge Date]],Raw_data_US_healthcare[[#This Row],[Date of Admission]])</f>
        <v>23</v>
      </c>
    </row>
    <row r="3220" spans="1:20" x14ac:dyDescent="0.3">
      <c r="A3220" t="s">
        <v>26511</v>
      </c>
      <c r="B3220" t="s">
        <v>9174</v>
      </c>
      <c r="C3220">
        <v>64</v>
      </c>
      <c r="D3220" t="str">
        <f>IF(Raw_data_US_healthcare[[#This Row],[Age]]&lt;35,"Young",IF(Raw_data_US_healthcare[[#This Row],[Age]]&lt;60,"Middle","Senior"))</f>
        <v>Senior</v>
      </c>
      <c r="E3220" t="s">
        <v>16</v>
      </c>
      <c r="F3220" t="s">
        <v>35</v>
      </c>
      <c r="G3220" t="s">
        <v>35</v>
      </c>
      <c r="H3220" t="s">
        <v>26516</v>
      </c>
      <c r="I3220" s="2">
        <v>43857</v>
      </c>
      <c r="J3220" t="s">
        <v>9175</v>
      </c>
      <c r="K3220" t="s">
        <v>9176</v>
      </c>
      <c r="L3220" t="s">
        <v>52</v>
      </c>
      <c r="M3220">
        <v>5350.7885999999999</v>
      </c>
      <c r="N3220">
        <v>296</v>
      </c>
      <c r="O3220" t="s">
        <v>43</v>
      </c>
      <c r="P3220" t="s">
        <v>43</v>
      </c>
      <c r="Q3220" s="2">
        <v>43877</v>
      </c>
      <c r="R3220" t="s">
        <v>32</v>
      </c>
      <c r="S3220" t="s">
        <v>45</v>
      </c>
      <c r="T3220">
        <f>_xlfn.DAYS(Raw_data_US_healthcare[[#This Row],[Discharge Date]],Raw_data_US_healthcare[[#This Row],[Date of Admission]])</f>
        <v>20</v>
      </c>
    </row>
    <row r="3221" spans="1:20" x14ac:dyDescent="0.3">
      <c r="A3221" t="s">
        <v>26512</v>
      </c>
      <c r="B3221" t="s">
        <v>9177</v>
      </c>
      <c r="C3221">
        <v>25</v>
      </c>
      <c r="D3221" t="str">
        <f>IF(Raw_data_US_healthcare[[#This Row],[Age]]&lt;35,"Young",IF(Raw_data_US_healthcare[[#This Row],[Age]]&lt;60,"Middle","Senior"))</f>
        <v>Young</v>
      </c>
      <c r="E3221" t="s">
        <v>26</v>
      </c>
      <c r="F3221" t="s">
        <v>88</v>
      </c>
      <c r="G3221" t="s">
        <v>88</v>
      </c>
      <c r="H3221" t="s">
        <v>28</v>
      </c>
      <c r="I3221" s="2">
        <v>44193</v>
      </c>
      <c r="J3221" t="s">
        <v>9178</v>
      </c>
      <c r="K3221" t="s">
        <v>9179</v>
      </c>
      <c r="L3221" t="s">
        <v>60</v>
      </c>
      <c r="M3221">
        <v>24228.677800000001</v>
      </c>
      <c r="N3221">
        <v>387</v>
      </c>
      <c r="O3221" t="s">
        <v>39</v>
      </c>
      <c r="P3221" t="s">
        <v>39</v>
      </c>
      <c r="Q3221" s="2">
        <v>44201</v>
      </c>
      <c r="R3221" t="s">
        <v>83</v>
      </c>
      <c r="S3221" t="s">
        <v>24</v>
      </c>
      <c r="T3221">
        <f>_xlfn.DAYS(Raw_data_US_healthcare[[#This Row],[Discharge Date]],Raw_data_US_healthcare[[#This Row],[Date of Admission]])</f>
        <v>8</v>
      </c>
    </row>
    <row r="3222" spans="1:20" x14ac:dyDescent="0.3">
      <c r="A3222" t="s">
        <v>26511</v>
      </c>
      <c r="B3222" t="s">
        <v>9180</v>
      </c>
      <c r="C3222">
        <v>64</v>
      </c>
      <c r="D3222" t="str">
        <f>IF(Raw_data_US_healthcare[[#This Row],[Age]]&lt;35,"Young",IF(Raw_data_US_healthcare[[#This Row],[Age]]&lt;60,"Middle","Senior"))</f>
        <v>Senior</v>
      </c>
      <c r="E3222" t="s">
        <v>16</v>
      </c>
      <c r="F3222" t="s">
        <v>62</v>
      </c>
      <c r="G3222" t="s">
        <v>62</v>
      </c>
      <c r="H3222" t="s">
        <v>18</v>
      </c>
      <c r="I3222" s="2">
        <v>43598</v>
      </c>
      <c r="J3222" t="s">
        <v>9181</v>
      </c>
      <c r="K3222" t="s">
        <v>9182</v>
      </c>
      <c r="L3222" t="s">
        <v>31</v>
      </c>
      <c r="M3222">
        <v>22624.2503</v>
      </c>
      <c r="N3222">
        <v>447</v>
      </c>
      <c r="O3222" t="s">
        <v>39</v>
      </c>
      <c r="P3222" t="s">
        <v>39</v>
      </c>
      <c r="Q3222" s="2">
        <v>43619</v>
      </c>
      <c r="R3222" t="s">
        <v>48</v>
      </c>
      <c r="S3222" t="s">
        <v>45</v>
      </c>
      <c r="T3222">
        <f>_xlfn.DAYS(Raw_data_US_healthcare[[#This Row],[Discharge Date]],Raw_data_US_healthcare[[#This Row],[Date of Admission]])</f>
        <v>21</v>
      </c>
    </row>
    <row r="3223" spans="1:20" x14ac:dyDescent="0.3">
      <c r="A3223" t="s">
        <v>26511</v>
      </c>
      <c r="B3223" t="s">
        <v>9183</v>
      </c>
      <c r="C3223">
        <v>35</v>
      </c>
      <c r="D3223" t="str">
        <f>IF(Raw_data_US_healthcare[[#This Row],[Age]]&lt;35,"Young",IF(Raw_data_US_healthcare[[#This Row],[Age]]&lt;60,"Middle","Senior"))</f>
        <v>Middle</v>
      </c>
      <c r="E3223" t="s">
        <v>16</v>
      </c>
      <c r="F3223" t="s">
        <v>113</v>
      </c>
      <c r="G3223" t="s">
        <v>113</v>
      </c>
      <c r="H3223" t="s">
        <v>26514</v>
      </c>
      <c r="I3223" s="2">
        <v>43790</v>
      </c>
      <c r="J3223" t="s">
        <v>9184</v>
      </c>
      <c r="K3223" t="s">
        <v>9185</v>
      </c>
      <c r="L3223" t="s">
        <v>31</v>
      </c>
      <c r="M3223">
        <v>30347.5501</v>
      </c>
      <c r="N3223">
        <v>398</v>
      </c>
      <c r="O3223" t="s">
        <v>43</v>
      </c>
      <c r="P3223" t="s">
        <v>43</v>
      </c>
      <c r="Q3223" s="2">
        <v>43798</v>
      </c>
      <c r="R3223" t="s">
        <v>32</v>
      </c>
      <c r="S3223" t="s">
        <v>24</v>
      </c>
      <c r="T3223">
        <f>_xlfn.DAYS(Raw_data_US_healthcare[[#This Row],[Discharge Date]],Raw_data_US_healthcare[[#This Row],[Date of Admission]])</f>
        <v>8</v>
      </c>
    </row>
    <row r="3224" spans="1:20" x14ac:dyDescent="0.3">
      <c r="A3224" t="s">
        <v>26511</v>
      </c>
      <c r="B3224" t="s">
        <v>9186</v>
      </c>
      <c r="C3224">
        <v>57</v>
      </c>
      <c r="D3224" t="str">
        <f>IF(Raw_data_US_healthcare[[#This Row],[Age]]&lt;35,"Young",IF(Raw_data_US_healthcare[[#This Row],[Age]]&lt;60,"Middle","Senior"))</f>
        <v>Middle</v>
      </c>
      <c r="E3224" t="s">
        <v>16</v>
      </c>
      <c r="F3224" t="s">
        <v>35</v>
      </c>
      <c r="G3224" t="s">
        <v>35</v>
      </c>
      <c r="H3224" t="s">
        <v>26514</v>
      </c>
      <c r="I3224" s="2">
        <v>44492</v>
      </c>
      <c r="J3224" t="s">
        <v>9187</v>
      </c>
      <c r="K3224" t="s">
        <v>9188</v>
      </c>
      <c r="L3224" t="s">
        <v>60</v>
      </c>
      <c r="M3224">
        <v>36487.085899999998</v>
      </c>
      <c r="N3224">
        <v>398</v>
      </c>
      <c r="O3224" t="s">
        <v>39</v>
      </c>
      <c r="P3224" t="s">
        <v>39</v>
      </c>
      <c r="Q3224" s="2">
        <v>44516</v>
      </c>
      <c r="R3224" t="s">
        <v>23</v>
      </c>
      <c r="S3224" t="s">
        <v>33</v>
      </c>
      <c r="T3224">
        <f>_xlfn.DAYS(Raw_data_US_healthcare[[#This Row],[Discharge Date]],Raw_data_US_healthcare[[#This Row],[Date of Admission]])</f>
        <v>24</v>
      </c>
    </row>
    <row r="3225" spans="1:20" x14ac:dyDescent="0.3">
      <c r="A3225" t="s">
        <v>26512</v>
      </c>
      <c r="B3225" t="s">
        <v>9189</v>
      </c>
      <c r="C3225">
        <v>26</v>
      </c>
      <c r="D3225" t="str">
        <f>IF(Raw_data_US_healthcare[[#This Row],[Age]]&lt;35,"Young",IF(Raw_data_US_healthcare[[#This Row],[Age]]&lt;60,"Middle","Senior"))</f>
        <v>Young</v>
      </c>
      <c r="E3225" t="s">
        <v>26</v>
      </c>
      <c r="F3225" t="s">
        <v>228</v>
      </c>
      <c r="G3225" t="s">
        <v>228</v>
      </c>
      <c r="H3225" t="s">
        <v>26516</v>
      </c>
      <c r="I3225" s="2">
        <v>45013</v>
      </c>
      <c r="J3225" t="s">
        <v>9190</v>
      </c>
      <c r="K3225" t="s">
        <v>9191</v>
      </c>
      <c r="L3225" t="s">
        <v>52</v>
      </c>
      <c r="M3225">
        <v>24735.819</v>
      </c>
      <c r="N3225">
        <v>149</v>
      </c>
      <c r="O3225" t="s">
        <v>39</v>
      </c>
      <c r="P3225" t="s">
        <v>39</v>
      </c>
      <c r="Q3225" s="2">
        <v>45025</v>
      </c>
      <c r="R3225" t="s">
        <v>23</v>
      </c>
      <c r="S3225" t="s">
        <v>24</v>
      </c>
      <c r="T3225">
        <f>_xlfn.DAYS(Raw_data_US_healthcare[[#This Row],[Discharge Date]],Raw_data_US_healthcare[[#This Row],[Date of Admission]])</f>
        <v>12</v>
      </c>
    </row>
    <row r="3226" spans="1:20" x14ac:dyDescent="0.3">
      <c r="A3226" t="s">
        <v>26512</v>
      </c>
      <c r="B3226" t="s">
        <v>9192</v>
      </c>
      <c r="C3226">
        <v>43</v>
      </c>
      <c r="D3226" t="str">
        <f>IF(Raw_data_US_healthcare[[#This Row],[Age]]&lt;35,"Young",IF(Raw_data_US_healthcare[[#This Row],[Age]]&lt;60,"Middle","Senior"))</f>
        <v>Middle</v>
      </c>
      <c r="E3226" t="s">
        <v>26</v>
      </c>
      <c r="F3226" t="s">
        <v>113</v>
      </c>
      <c r="G3226" t="s">
        <v>113</v>
      </c>
      <c r="H3226" t="s">
        <v>18</v>
      </c>
      <c r="I3226" s="2">
        <v>44711</v>
      </c>
      <c r="J3226" t="s">
        <v>9193</v>
      </c>
      <c r="K3226" t="s">
        <v>9194</v>
      </c>
      <c r="L3226" t="s">
        <v>60</v>
      </c>
      <c r="M3226">
        <v>33286.869700000003</v>
      </c>
      <c r="N3226">
        <v>446</v>
      </c>
      <c r="O3226" t="s">
        <v>39</v>
      </c>
      <c r="P3226" t="s">
        <v>39</v>
      </c>
      <c r="Q3226" s="2">
        <v>44726</v>
      </c>
      <c r="R3226" t="s">
        <v>48</v>
      </c>
      <c r="S3226" t="s">
        <v>45</v>
      </c>
      <c r="T3226">
        <f>_xlfn.DAYS(Raw_data_US_healthcare[[#This Row],[Discharge Date]],Raw_data_US_healthcare[[#This Row],[Date of Admission]])</f>
        <v>15</v>
      </c>
    </row>
    <row r="3227" spans="1:20" x14ac:dyDescent="0.3">
      <c r="A3227" t="s">
        <v>26512</v>
      </c>
      <c r="B3227" t="s">
        <v>6182</v>
      </c>
      <c r="C3227">
        <v>78</v>
      </c>
      <c r="D3227" t="str">
        <f>IF(Raw_data_US_healthcare[[#This Row],[Age]]&lt;35,"Young",IF(Raw_data_US_healthcare[[#This Row],[Age]]&lt;60,"Middle","Senior"))</f>
        <v>Senior</v>
      </c>
      <c r="E3227" t="s">
        <v>26</v>
      </c>
      <c r="F3227" t="s">
        <v>27</v>
      </c>
      <c r="G3227" t="s">
        <v>27</v>
      </c>
      <c r="H3227" t="s">
        <v>69</v>
      </c>
      <c r="I3227" s="2">
        <v>43565</v>
      </c>
      <c r="J3227" t="s">
        <v>9195</v>
      </c>
      <c r="K3227" t="s">
        <v>9196</v>
      </c>
      <c r="L3227" t="s">
        <v>31</v>
      </c>
      <c r="M3227">
        <v>30969.725600000002</v>
      </c>
      <c r="N3227">
        <v>477</v>
      </c>
      <c r="O3227" t="s">
        <v>39</v>
      </c>
      <c r="P3227" t="s">
        <v>39</v>
      </c>
      <c r="Q3227" s="2">
        <v>43574</v>
      </c>
      <c r="R3227" t="s">
        <v>23</v>
      </c>
      <c r="S3227" t="s">
        <v>24</v>
      </c>
      <c r="T3227">
        <f>_xlfn.DAYS(Raw_data_US_healthcare[[#This Row],[Discharge Date]],Raw_data_US_healthcare[[#This Row],[Date of Admission]])</f>
        <v>9</v>
      </c>
    </row>
    <row r="3228" spans="1:20" x14ac:dyDescent="0.3">
      <c r="A3228" t="s">
        <v>26511</v>
      </c>
      <c r="B3228" t="s">
        <v>9197</v>
      </c>
      <c r="C3228">
        <v>63</v>
      </c>
      <c r="D3228" t="str">
        <f>IF(Raw_data_US_healthcare[[#This Row],[Age]]&lt;35,"Young",IF(Raw_data_US_healthcare[[#This Row],[Age]]&lt;60,"Middle","Senior"))</f>
        <v>Senior</v>
      </c>
      <c r="E3228" t="s">
        <v>16</v>
      </c>
      <c r="F3228" t="s">
        <v>113</v>
      </c>
      <c r="G3228" t="s">
        <v>113</v>
      </c>
      <c r="H3228" t="s">
        <v>69</v>
      </c>
      <c r="I3228" s="2">
        <v>44187</v>
      </c>
      <c r="J3228" t="s">
        <v>9198</v>
      </c>
      <c r="K3228" t="s">
        <v>1101</v>
      </c>
      <c r="L3228" t="s">
        <v>52</v>
      </c>
      <c r="M3228">
        <v>2579.5794999999998</v>
      </c>
      <c r="N3228">
        <v>176</v>
      </c>
      <c r="O3228" t="s">
        <v>39</v>
      </c>
      <c r="P3228" t="s">
        <v>39</v>
      </c>
      <c r="Q3228" s="2">
        <v>44208</v>
      </c>
      <c r="R3228" t="s">
        <v>83</v>
      </c>
      <c r="S3228" t="s">
        <v>45</v>
      </c>
      <c r="T3228">
        <f>_xlfn.DAYS(Raw_data_US_healthcare[[#This Row],[Discharge Date]],Raw_data_US_healthcare[[#This Row],[Date of Admission]])</f>
        <v>21</v>
      </c>
    </row>
    <row r="3229" spans="1:20" x14ac:dyDescent="0.3">
      <c r="A3229" t="s">
        <v>26511</v>
      </c>
      <c r="B3229" t="s">
        <v>9199</v>
      </c>
      <c r="C3229">
        <v>55</v>
      </c>
      <c r="D3229" t="str">
        <f>IF(Raw_data_US_healthcare[[#This Row],[Age]]&lt;35,"Young",IF(Raw_data_US_healthcare[[#This Row],[Age]]&lt;60,"Middle","Senior"))</f>
        <v>Middle</v>
      </c>
      <c r="E3229" t="s">
        <v>16</v>
      </c>
      <c r="F3229" t="s">
        <v>113</v>
      </c>
      <c r="G3229" t="s">
        <v>113</v>
      </c>
      <c r="H3229" t="s">
        <v>36</v>
      </c>
      <c r="I3229" s="2">
        <v>44327</v>
      </c>
      <c r="J3229" t="s">
        <v>9200</v>
      </c>
      <c r="K3229" t="s">
        <v>9201</v>
      </c>
      <c r="L3229" t="s">
        <v>31</v>
      </c>
      <c r="M3229">
        <v>15951.7605</v>
      </c>
      <c r="N3229">
        <v>252</v>
      </c>
      <c r="O3229" t="s">
        <v>43</v>
      </c>
      <c r="P3229" t="s">
        <v>43</v>
      </c>
      <c r="Q3229" s="2">
        <v>44328</v>
      </c>
      <c r="R3229" t="s">
        <v>44</v>
      </c>
      <c r="S3229" t="s">
        <v>45</v>
      </c>
      <c r="T3229">
        <f>_xlfn.DAYS(Raw_data_US_healthcare[[#This Row],[Discharge Date]],Raw_data_US_healthcare[[#This Row],[Date of Admission]])</f>
        <v>1</v>
      </c>
    </row>
    <row r="3230" spans="1:20" x14ac:dyDescent="0.3">
      <c r="A3230" t="s">
        <v>26512</v>
      </c>
      <c r="B3230" t="s">
        <v>9202</v>
      </c>
      <c r="C3230">
        <v>58</v>
      </c>
      <c r="D3230" t="str">
        <f>IF(Raw_data_US_healthcare[[#This Row],[Age]]&lt;35,"Young",IF(Raw_data_US_healthcare[[#This Row],[Age]]&lt;60,"Middle","Senior"))</f>
        <v>Middle</v>
      </c>
      <c r="E3230" t="s">
        <v>26</v>
      </c>
      <c r="F3230" t="s">
        <v>113</v>
      </c>
      <c r="G3230" t="s">
        <v>113</v>
      </c>
      <c r="H3230" t="s">
        <v>69</v>
      </c>
      <c r="I3230" s="2">
        <v>44027</v>
      </c>
      <c r="J3230" t="s">
        <v>9203</v>
      </c>
      <c r="K3230" t="s">
        <v>9204</v>
      </c>
      <c r="L3230" t="s">
        <v>60</v>
      </c>
      <c r="M3230">
        <v>51834.058400000002</v>
      </c>
      <c r="N3230">
        <v>349</v>
      </c>
      <c r="O3230" t="s">
        <v>22</v>
      </c>
      <c r="P3230" t="s">
        <v>22</v>
      </c>
      <c r="Q3230" s="2">
        <v>44047</v>
      </c>
      <c r="R3230" t="s">
        <v>83</v>
      </c>
      <c r="S3230" t="s">
        <v>33</v>
      </c>
      <c r="T3230">
        <f>_xlfn.DAYS(Raw_data_US_healthcare[[#This Row],[Discharge Date]],Raw_data_US_healthcare[[#This Row],[Date of Admission]])</f>
        <v>20</v>
      </c>
    </row>
    <row r="3231" spans="1:20" x14ac:dyDescent="0.3">
      <c r="A3231" t="s">
        <v>26511</v>
      </c>
      <c r="B3231" t="s">
        <v>9205</v>
      </c>
      <c r="C3231">
        <v>25</v>
      </c>
      <c r="D3231" t="str">
        <f>IF(Raw_data_US_healthcare[[#This Row],[Age]]&lt;35,"Young",IF(Raw_data_US_healthcare[[#This Row],[Age]]&lt;60,"Middle","Senior"))</f>
        <v>Young</v>
      </c>
      <c r="E3231" t="s">
        <v>16</v>
      </c>
      <c r="F3231" t="s">
        <v>35</v>
      </c>
      <c r="G3231" t="s">
        <v>35</v>
      </c>
      <c r="H3231" t="s">
        <v>26514</v>
      </c>
      <c r="I3231" s="2">
        <v>44161</v>
      </c>
      <c r="J3231" t="s">
        <v>9206</v>
      </c>
      <c r="K3231" t="s">
        <v>9207</v>
      </c>
      <c r="L3231" t="s">
        <v>56</v>
      </c>
      <c r="M3231">
        <v>3022.8744999999999</v>
      </c>
      <c r="N3231">
        <v>480</v>
      </c>
      <c r="O3231" t="s">
        <v>39</v>
      </c>
      <c r="P3231" t="s">
        <v>39</v>
      </c>
      <c r="Q3231" s="2">
        <v>44167</v>
      </c>
      <c r="R3231" t="s">
        <v>44</v>
      </c>
      <c r="S3231" t="s">
        <v>33</v>
      </c>
      <c r="T3231">
        <f>_xlfn.DAYS(Raw_data_US_healthcare[[#This Row],[Discharge Date]],Raw_data_US_healthcare[[#This Row],[Date of Admission]])</f>
        <v>6</v>
      </c>
    </row>
    <row r="3232" spans="1:20" x14ac:dyDescent="0.3">
      <c r="A3232" t="s">
        <v>26512</v>
      </c>
      <c r="B3232" t="s">
        <v>9208</v>
      </c>
      <c r="C3232">
        <v>82</v>
      </c>
      <c r="D3232" t="str">
        <f>IF(Raw_data_US_healthcare[[#This Row],[Age]]&lt;35,"Young",IF(Raw_data_US_healthcare[[#This Row],[Age]]&lt;60,"Middle","Senior"))</f>
        <v>Senior</v>
      </c>
      <c r="E3232" t="s">
        <v>26</v>
      </c>
      <c r="F3232" t="s">
        <v>228</v>
      </c>
      <c r="G3232" t="s">
        <v>228</v>
      </c>
      <c r="H3232" t="s">
        <v>26516</v>
      </c>
      <c r="I3232" s="2">
        <v>45119</v>
      </c>
      <c r="J3232" t="s">
        <v>9209</v>
      </c>
      <c r="K3232" t="s">
        <v>9210</v>
      </c>
      <c r="L3232" t="s">
        <v>60</v>
      </c>
      <c r="M3232">
        <v>14528.127200000001</v>
      </c>
      <c r="N3232">
        <v>295</v>
      </c>
      <c r="O3232" t="s">
        <v>39</v>
      </c>
      <c r="P3232" t="s">
        <v>39</v>
      </c>
      <c r="Q3232" s="2">
        <v>45146</v>
      </c>
      <c r="R3232" t="s">
        <v>32</v>
      </c>
      <c r="S3232" t="s">
        <v>24</v>
      </c>
      <c r="T3232">
        <f>_xlfn.DAYS(Raw_data_US_healthcare[[#This Row],[Discharge Date]],Raw_data_US_healthcare[[#This Row],[Date of Admission]])</f>
        <v>27</v>
      </c>
    </row>
    <row r="3233" spans="1:20" x14ac:dyDescent="0.3">
      <c r="A3233" t="s">
        <v>26512</v>
      </c>
      <c r="B3233" t="s">
        <v>9211</v>
      </c>
      <c r="C3233">
        <v>50</v>
      </c>
      <c r="D3233" t="str">
        <f>IF(Raw_data_US_healthcare[[#This Row],[Age]]&lt;35,"Young",IF(Raw_data_US_healthcare[[#This Row],[Age]]&lt;60,"Middle","Senior"))</f>
        <v>Middle</v>
      </c>
      <c r="E3233" t="s">
        <v>26</v>
      </c>
      <c r="F3233" t="s">
        <v>27</v>
      </c>
      <c r="G3233" t="s">
        <v>27</v>
      </c>
      <c r="H3233" t="s">
        <v>26514</v>
      </c>
      <c r="I3233" s="2">
        <v>45029</v>
      </c>
      <c r="J3233" t="s">
        <v>9212</v>
      </c>
      <c r="K3233" t="s">
        <v>9213</v>
      </c>
      <c r="L3233" t="s">
        <v>52</v>
      </c>
      <c r="M3233">
        <v>8034.9211999999998</v>
      </c>
      <c r="N3233">
        <v>300</v>
      </c>
      <c r="O3233" t="s">
        <v>22</v>
      </c>
      <c r="P3233" t="s">
        <v>22</v>
      </c>
      <c r="Q3233" s="2">
        <v>45038</v>
      </c>
      <c r="R3233" t="s">
        <v>48</v>
      </c>
      <c r="S3233" t="s">
        <v>24</v>
      </c>
      <c r="T3233">
        <f>_xlfn.DAYS(Raw_data_US_healthcare[[#This Row],[Discharge Date]],Raw_data_US_healthcare[[#This Row],[Date of Admission]])</f>
        <v>9</v>
      </c>
    </row>
    <row r="3234" spans="1:20" x14ac:dyDescent="0.3">
      <c r="A3234" t="s">
        <v>26511</v>
      </c>
      <c r="B3234" t="s">
        <v>9214</v>
      </c>
      <c r="C3234">
        <v>59</v>
      </c>
      <c r="D3234" t="str">
        <f>IF(Raw_data_US_healthcare[[#This Row],[Age]]&lt;35,"Young",IF(Raw_data_US_healthcare[[#This Row],[Age]]&lt;60,"Middle","Senior"))</f>
        <v>Middle</v>
      </c>
      <c r="E3234" t="s">
        <v>16</v>
      </c>
      <c r="F3234" t="s">
        <v>62</v>
      </c>
      <c r="G3234" t="s">
        <v>62</v>
      </c>
      <c r="H3234" t="s">
        <v>69</v>
      </c>
      <c r="I3234" s="2">
        <v>44645</v>
      </c>
      <c r="J3234" t="s">
        <v>902</v>
      </c>
      <c r="K3234" t="s">
        <v>133</v>
      </c>
      <c r="L3234" t="s">
        <v>31</v>
      </c>
      <c r="M3234">
        <v>43648.573600000003</v>
      </c>
      <c r="N3234">
        <v>422</v>
      </c>
      <c r="O3234" t="s">
        <v>22</v>
      </c>
      <c r="P3234" t="s">
        <v>22</v>
      </c>
      <c r="Q3234" s="2">
        <v>44654</v>
      </c>
      <c r="R3234" t="s">
        <v>23</v>
      </c>
      <c r="S3234" t="s">
        <v>45</v>
      </c>
      <c r="T3234">
        <f>_xlfn.DAYS(Raw_data_US_healthcare[[#This Row],[Discharge Date]],Raw_data_US_healthcare[[#This Row],[Date of Admission]])</f>
        <v>9</v>
      </c>
    </row>
    <row r="3235" spans="1:20" x14ac:dyDescent="0.3">
      <c r="A3235" t="s">
        <v>26512</v>
      </c>
      <c r="B3235" t="s">
        <v>9215</v>
      </c>
      <c r="C3235">
        <v>48</v>
      </c>
      <c r="D3235" t="str">
        <f>IF(Raw_data_US_healthcare[[#This Row],[Age]]&lt;35,"Young",IF(Raw_data_US_healthcare[[#This Row],[Age]]&lt;60,"Middle","Senior"))</f>
        <v>Middle</v>
      </c>
      <c r="E3235" t="s">
        <v>26</v>
      </c>
      <c r="F3235" t="s">
        <v>49</v>
      </c>
      <c r="G3235" t="s">
        <v>49</v>
      </c>
      <c r="H3235" t="s">
        <v>69</v>
      </c>
      <c r="I3235" s="2">
        <v>44302</v>
      </c>
      <c r="J3235" t="s">
        <v>9216</v>
      </c>
      <c r="K3235" t="s">
        <v>5043</v>
      </c>
      <c r="L3235" t="s">
        <v>52</v>
      </c>
      <c r="M3235">
        <v>43228.7166</v>
      </c>
      <c r="N3235">
        <v>158</v>
      </c>
      <c r="O3235" t="s">
        <v>39</v>
      </c>
      <c r="P3235" t="s">
        <v>39</v>
      </c>
      <c r="Q3235" s="2">
        <v>44330</v>
      </c>
      <c r="R3235" t="s">
        <v>48</v>
      </c>
      <c r="S3235" t="s">
        <v>45</v>
      </c>
      <c r="T3235">
        <f>_xlfn.DAYS(Raw_data_US_healthcare[[#This Row],[Discharge Date]],Raw_data_US_healthcare[[#This Row],[Date of Admission]])</f>
        <v>28</v>
      </c>
    </row>
    <row r="3236" spans="1:20" x14ac:dyDescent="0.3">
      <c r="A3236" t="s">
        <v>26511</v>
      </c>
      <c r="B3236" t="s">
        <v>9217</v>
      </c>
      <c r="C3236">
        <v>79</v>
      </c>
      <c r="D3236" t="str">
        <f>IF(Raw_data_US_healthcare[[#This Row],[Age]]&lt;35,"Young",IF(Raw_data_US_healthcare[[#This Row],[Age]]&lt;60,"Middle","Senior"))</f>
        <v>Senior</v>
      </c>
      <c r="E3236" t="s">
        <v>16</v>
      </c>
      <c r="F3236" t="s">
        <v>17</v>
      </c>
      <c r="G3236" t="s">
        <v>17</v>
      </c>
      <c r="H3236" t="s">
        <v>36</v>
      </c>
      <c r="I3236" s="2">
        <v>45090</v>
      </c>
      <c r="J3236" t="s">
        <v>9218</v>
      </c>
      <c r="K3236" t="s">
        <v>9219</v>
      </c>
      <c r="L3236" t="s">
        <v>21</v>
      </c>
      <c r="M3236">
        <v>13429.2862</v>
      </c>
      <c r="N3236">
        <v>276</v>
      </c>
      <c r="O3236" t="s">
        <v>39</v>
      </c>
      <c r="P3236" t="s">
        <v>39</v>
      </c>
      <c r="Q3236" s="2">
        <v>45111</v>
      </c>
      <c r="R3236" t="s">
        <v>44</v>
      </c>
      <c r="S3236" t="s">
        <v>33</v>
      </c>
      <c r="T3236">
        <f>_xlfn.DAYS(Raw_data_US_healthcare[[#This Row],[Discharge Date]],Raw_data_US_healthcare[[#This Row],[Date of Admission]])</f>
        <v>21</v>
      </c>
    </row>
    <row r="3237" spans="1:20" x14ac:dyDescent="0.3">
      <c r="A3237" t="s">
        <v>26511</v>
      </c>
      <c r="B3237" t="s">
        <v>9220</v>
      </c>
      <c r="C3237">
        <v>77</v>
      </c>
      <c r="D3237" t="str">
        <f>IF(Raw_data_US_healthcare[[#This Row],[Age]]&lt;35,"Young",IF(Raw_data_US_healthcare[[#This Row],[Age]]&lt;60,"Middle","Senior"))</f>
        <v>Senior</v>
      </c>
      <c r="E3237" t="s">
        <v>16</v>
      </c>
      <c r="F3237" t="s">
        <v>88</v>
      </c>
      <c r="G3237" t="s">
        <v>88</v>
      </c>
      <c r="H3237" t="s">
        <v>36</v>
      </c>
      <c r="I3237" s="2">
        <v>43963</v>
      </c>
      <c r="J3237" t="s">
        <v>9221</v>
      </c>
      <c r="K3237" t="s">
        <v>9222</v>
      </c>
      <c r="L3237" t="s">
        <v>52</v>
      </c>
      <c r="M3237">
        <v>572.93880000000001</v>
      </c>
      <c r="N3237">
        <v>150</v>
      </c>
      <c r="O3237" t="s">
        <v>22</v>
      </c>
      <c r="P3237" t="s">
        <v>22</v>
      </c>
      <c r="Q3237" s="2">
        <v>43982</v>
      </c>
      <c r="R3237" t="s">
        <v>48</v>
      </c>
      <c r="S3237" t="s">
        <v>24</v>
      </c>
      <c r="T3237">
        <f>_xlfn.DAYS(Raw_data_US_healthcare[[#This Row],[Discharge Date]],Raw_data_US_healthcare[[#This Row],[Date of Admission]])</f>
        <v>19</v>
      </c>
    </row>
    <row r="3238" spans="1:20" x14ac:dyDescent="0.3">
      <c r="A3238" t="s">
        <v>26512</v>
      </c>
      <c r="B3238" t="s">
        <v>9223</v>
      </c>
      <c r="C3238">
        <v>19</v>
      </c>
      <c r="D3238" t="str">
        <f>IF(Raw_data_US_healthcare[[#This Row],[Age]]&lt;35,"Young",IF(Raw_data_US_healthcare[[#This Row],[Age]]&lt;60,"Middle","Senior"))</f>
        <v>Young</v>
      </c>
      <c r="E3238" t="s">
        <v>26</v>
      </c>
      <c r="F3238" t="s">
        <v>113</v>
      </c>
      <c r="G3238" t="s">
        <v>113</v>
      </c>
      <c r="H3238" t="s">
        <v>18</v>
      </c>
      <c r="I3238" s="2">
        <v>43796</v>
      </c>
      <c r="J3238" t="s">
        <v>5199</v>
      </c>
      <c r="K3238" t="s">
        <v>9224</v>
      </c>
      <c r="L3238" t="s">
        <v>31</v>
      </c>
      <c r="M3238">
        <v>23882.030500000001</v>
      </c>
      <c r="N3238">
        <v>367</v>
      </c>
      <c r="O3238" t="s">
        <v>39</v>
      </c>
      <c r="P3238" t="s">
        <v>39</v>
      </c>
      <c r="Q3238" s="2">
        <v>43822</v>
      </c>
      <c r="R3238" t="s">
        <v>48</v>
      </c>
      <c r="S3238" t="s">
        <v>45</v>
      </c>
      <c r="T3238">
        <f>_xlfn.DAYS(Raw_data_US_healthcare[[#This Row],[Discharge Date]],Raw_data_US_healthcare[[#This Row],[Date of Admission]])</f>
        <v>26</v>
      </c>
    </row>
    <row r="3239" spans="1:20" x14ac:dyDescent="0.3">
      <c r="A3239" t="s">
        <v>26512</v>
      </c>
      <c r="B3239" t="s">
        <v>9225</v>
      </c>
      <c r="C3239">
        <v>22</v>
      </c>
      <c r="D3239" t="str">
        <f>IF(Raw_data_US_healthcare[[#This Row],[Age]]&lt;35,"Young",IF(Raw_data_US_healthcare[[#This Row],[Age]]&lt;60,"Middle","Senior"))</f>
        <v>Young</v>
      </c>
      <c r="E3239" t="s">
        <v>26</v>
      </c>
      <c r="F3239" t="s">
        <v>88</v>
      </c>
      <c r="G3239" t="s">
        <v>88</v>
      </c>
      <c r="H3239" t="s">
        <v>18</v>
      </c>
      <c r="I3239" s="2">
        <v>43854</v>
      </c>
      <c r="J3239" t="s">
        <v>9226</v>
      </c>
      <c r="K3239" t="s">
        <v>9227</v>
      </c>
      <c r="L3239" t="s">
        <v>56</v>
      </c>
      <c r="M3239">
        <v>20136.5353</v>
      </c>
      <c r="N3239">
        <v>243</v>
      </c>
      <c r="O3239" t="s">
        <v>43</v>
      </c>
      <c r="P3239" t="s">
        <v>43</v>
      </c>
      <c r="Q3239" s="2">
        <v>43868</v>
      </c>
      <c r="R3239" t="s">
        <v>32</v>
      </c>
      <c r="S3239" t="s">
        <v>45</v>
      </c>
      <c r="T3239">
        <f>_xlfn.DAYS(Raw_data_US_healthcare[[#This Row],[Discharge Date]],Raw_data_US_healthcare[[#This Row],[Date of Admission]])</f>
        <v>14</v>
      </c>
    </row>
    <row r="3240" spans="1:20" x14ac:dyDescent="0.3">
      <c r="A3240" t="s">
        <v>26511</v>
      </c>
      <c r="B3240" t="s">
        <v>9228</v>
      </c>
      <c r="C3240">
        <v>65</v>
      </c>
      <c r="D3240" t="str">
        <f>IF(Raw_data_US_healthcare[[#This Row],[Age]]&lt;35,"Young",IF(Raw_data_US_healthcare[[#This Row],[Age]]&lt;60,"Middle","Senior"))</f>
        <v>Senior</v>
      </c>
      <c r="E3240" t="s">
        <v>16</v>
      </c>
      <c r="F3240" t="s">
        <v>62</v>
      </c>
      <c r="G3240" t="s">
        <v>62</v>
      </c>
      <c r="H3240" t="s">
        <v>18</v>
      </c>
      <c r="I3240" s="2">
        <v>44709</v>
      </c>
      <c r="J3240" t="s">
        <v>9229</v>
      </c>
      <c r="K3240" t="s">
        <v>9230</v>
      </c>
      <c r="L3240" t="s">
        <v>31</v>
      </c>
      <c r="M3240">
        <v>40587.738599999997</v>
      </c>
      <c r="N3240">
        <v>261</v>
      </c>
      <c r="O3240" t="s">
        <v>39</v>
      </c>
      <c r="P3240" t="s">
        <v>39</v>
      </c>
      <c r="Q3240" s="2">
        <v>44737</v>
      </c>
      <c r="R3240" t="s">
        <v>44</v>
      </c>
      <c r="S3240" t="s">
        <v>45</v>
      </c>
      <c r="T3240">
        <f>_xlfn.DAYS(Raw_data_US_healthcare[[#This Row],[Discharge Date]],Raw_data_US_healthcare[[#This Row],[Date of Admission]])</f>
        <v>28</v>
      </c>
    </row>
    <row r="3241" spans="1:20" x14ac:dyDescent="0.3">
      <c r="A3241" t="s">
        <v>26512</v>
      </c>
      <c r="B3241" t="s">
        <v>8336</v>
      </c>
      <c r="C3241">
        <v>31</v>
      </c>
      <c r="D3241" t="str">
        <f>IF(Raw_data_US_healthcare[[#This Row],[Age]]&lt;35,"Young",IF(Raw_data_US_healthcare[[#This Row],[Age]]&lt;60,"Middle","Senior"))</f>
        <v>Young</v>
      </c>
      <c r="E3241" t="s">
        <v>26</v>
      </c>
      <c r="F3241" t="s">
        <v>113</v>
      </c>
      <c r="G3241" t="s">
        <v>113</v>
      </c>
      <c r="H3241" t="s">
        <v>28</v>
      </c>
      <c r="I3241" s="2">
        <v>43996</v>
      </c>
      <c r="J3241" t="s">
        <v>9231</v>
      </c>
      <c r="K3241" t="s">
        <v>2194</v>
      </c>
      <c r="L3241" t="s">
        <v>31</v>
      </c>
      <c r="M3241">
        <v>14653.761</v>
      </c>
      <c r="N3241">
        <v>466</v>
      </c>
      <c r="O3241" t="s">
        <v>39</v>
      </c>
      <c r="P3241" t="s">
        <v>39</v>
      </c>
      <c r="Q3241" s="2">
        <v>44002</v>
      </c>
      <c r="R3241" t="s">
        <v>48</v>
      </c>
      <c r="S3241" t="s">
        <v>33</v>
      </c>
      <c r="T3241">
        <f>_xlfn.DAYS(Raw_data_US_healthcare[[#This Row],[Discharge Date]],Raw_data_US_healthcare[[#This Row],[Date of Admission]])</f>
        <v>6</v>
      </c>
    </row>
    <row r="3242" spans="1:20" x14ac:dyDescent="0.3">
      <c r="A3242" t="s">
        <v>26512</v>
      </c>
      <c r="B3242" t="s">
        <v>1278</v>
      </c>
      <c r="C3242">
        <v>67</v>
      </c>
      <c r="D3242" t="str">
        <f>IF(Raw_data_US_healthcare[[#This Row],[Age]]&lt;35,"Young",IF(Raw_data_US_healthcare[[#This Row],[Age]]&lt;60,"Middle","Senior"))</f>
        <v>Senior</v>
      </c>
      <c r="E3242" t="s">
        <v>26</v>
      </c>
      <c r="F3242" t="s">
        <v>113</v>
      </c>
      <c r="G3242" t="s">
        <v>113</v>
      </c>
      <c r="H3242" t="s">
        <v>26516</v>
      </c>
      <c r="I3242" s="2">
        <v>44440</v>
      </c>
      <c r="J3242" t="s">
        <v>9232</v>
      </c>
      <c r="K3242" t="s">
        <v>1282</v>
      </c>
      <c r="L3242" t="s">
        <v>60</v>
      </c>
      <c r="M3242">
        <v>4051.6594</v>
      </c>
      <c r="N3242">
        <v>441</v>
      </c>
      <c r="O3242" t="s">
        <v>43</v>
      </c>
      <c r="P3242" t="s">
        <v>43</v>
      </c>
      <c r="Q3242" s="2">
        <v>44464</v>
      </c>
      <c r="R3242" t="s">
        <v>23</v>
      </c>
      <c r="S3242" t="s">
        <v>24</v>
      </c>
      <c r="T3242">
        <f>_xlfn.DAYS(Raw_data_US_healthcare[[#This Row],[Discharge Date]],Raw_data_US_healthcare[[#This Row],[Date of Admission]])</f>
        <v>24</v>
      </c>
    </row>
    <row r="3243" spans="1:20" x14ac:dyDescent="0.3">
      <c r="A3243" t="s">
        <v>26511</v>
      </c>
      <c r="B3243" t="s">
        <v>9233</v>
      </c>
      <c r="C3243">
        <v>35</v>
      </c>
      <c r="D3243" t="str">
        <f>IF(Raw_data_US_healthcare[[#This Row],[Age]]&lt;35,"Young",IF(Raw_data_US_healthcare[[#This Row],[Age]]&lt;60,"Middle","Senior"))</f>
        <v>Middle</v>
      </c>
      <c r="E3243" t="s">
        <v>16</v>
      </c>
      <c r="F3243" t="s">
        <v>27</v>
      </c>
      <c r="G3243" t="s">
        <v>27</v>
      </c>
      <c r="H3243" t="s">
        <v>69</v>
      </c>
      <c r="I3243" s="2">
        <v>44057</v>
      </c>
      <c r="J3243" t="s">
        <v>9234</v>
      </c>
      <c r="K3243" t="s">
        <v>9235</v>
      </c>
      <c r="L3243" t="s">
        <v>21</v>
      </c>
      <c r="M3243">
        <v>51476.609799999998</v>
      </c>
      <c r="N3243">
        <v>344</v>
      </c>
      <c r="O3243" t="s">
        <v>39</v>
      </c>
      <c r="P3243" t="s">
        <v>39</v>
      </c>
      <c r="Q3243" s="2">
        <v>44087</v>
      </c>
      <c r="R3243" t="s">
        <v>23</v>
      </c>
      <c r="S3243" t="s">
        <v>24</v>
      </c>
      <c r="T3243">
        <f>_xlfn.DAYS(Raw_data_US_healthcare[[#This Row],[Discharge Date]],Raw_data_US_healthcare[[#This Row],[Date of Admission]])</f>
        <v>30</v>
      </c>
    </row>
    <row r="3244" spans="1:20" x14ac:dyDescent="0.3">
      <c r="A3244" t="s">
        <v>26512</v>
      </c>
      <c r="B3244" t="s">
        <v>9236</v>
      </c>
      <c r="C3244">
        <v>76</v>
      </c>
      <c r="D3244" t="str">
        <f>IF(Raw_data_US_healthcare[[#This Row],[Age]]&lt;35,"Young",IF(Raw_data_US_healthcare[[#This Row],[Age]]&lt;60,"Middle","Senior"))</f>
        <v>Senior</v>
      </c>
      <c r="E3244" t="s">
        <v>26</v>
      </c>
      <c r="F3244" t="s">
        <v>27</v>
      </c>
      <c r="G3244" t="s">
        <v>27</v>
      </c>
      <c r="H3244" t="s">
        <v>26516</v>
      </c>
      <c r="I3244" s="2">
        <v>44269</v>
      </c>
      <c r="J3244" t="s">
        <v>9237</v>
      </c>
      <c r="K3244" t="s">
        <v>9238</v>
      </c>
      <c r="L3244" t="s">
        <v>60</v>
      </c>
      <c r="M3244">
        <v>25119.7052</v>
      </c>
      <c r="N3244">
        <v>437</v>
      </c>
      <c r="O3244" t="s">
        <v>43</v>
      </c>
      <c r="P3244" t="s">
        <v>43</v>
      </c>
      <c r="Q3244" s="2">
        <v>44289</v>
      </c>
      <c r="R3244" t="s">
        <v>44</v>
      </c>
      <c r="S3244" t="s">
        <v>24</v>
      </c>
      <c r="T3244">
        <f>_xlfn.DAYS(Raw_data_US_healthcare[[#This Row],[Discharge Date]],Raw_data_US_healthcare[[#This Row],[Date of Admission]])</f>
        <v>20</v>
      </c>
    </row>
    <row r="3245" spans="1:20" x14ac:dyDescent="0.3">
      <c r="A3245" t="s">
        <v>26511</v>
      </c>
      <c r="B3245" t="s">
        <v>9239</v>
      </c>
      <c r="C3245">
        <v>45</v>
      </c>
      <c r="D3245" t="str">
        <f>IF(Raw_data_US_healthcare[[#This Row],[Age]]&lt;35,"Young",IF(Raw_data_US_healthcare[[#This Row],[Age]]&lt;60,"Middle","Senior"))</f>
        <v>Middle</v>
      </c>
      <c r="E3245" t="s">
        <v>16</v>
      </c>
      <c r="F3245" t="s">
        <v>27</v>
      </c>
      <c r="G3245" t="s">
        <v>27</v>
      </c>
      <c r="H3245" t="s">
        <v>18</v>
      </c>
      <c r="I3245" s="2">
        <v>44243</v>
      </c>
      <c r="J3245" t="s">
        <v>9240</v>
      </c>
      <c r="K3245" t="s">
        <v>9241</v>
      </c>
      <c r="L3245" t="s">
        <v>31</v>
      </c>
      <c r="M3245">
        <v>40894.655200000001</v>
      </c>
      <c r="N3245">
        <v>132</v>
      </c>
      <c r="O3245" t="s">
        <v>39</v>
      </c>
      <c r="P3245" t="s">
        <v>39</v>
      </c>
      <c r="Q3245" s="2">
        <v>44255</v>
      </c>
      <c r="R3245" t="s">
        <v>23</v>
      </c>
      <c r="S3245" t="s">
        <v>45</v>
      </c>
      <c r="T3245">
        <f>_xlfn.DAYS(Raw_data_US_healthcare[[#This Row],[Discharge Date]],Raw_data_US_healthcare[[#This Row],[Date of Admission]])</f>
        <v>12</v>
      </c>
    </row>
    <row r="3246" spans="1:20" x14ac:dyDescent="0.3">
      <c r="A3246" t="s">
        <v>26511</v>
      </c>
      <c r="B3246" t="s">
        <v>9242</v>
      </c>
      <c r="C3246">
        <v>74</v>
      </c>
      <c r="D3246" t="str">
        <f>IF(Raw_data_US_healthcare[[#This Row],[Age]]&lt;35,"Young",IF(Raw_data_US_healthcare[[#This Row],[Age]]&lt;60,"Middle","Senior"))</f>
        <v>Senior</v>
      </c>
      <c r="E3246" t="s">
        <v>16</v>
      </c>
      <c r="F3246" t="s">
        <v>113</v>
      </c>
      <c r="G3246" t="s">
        <v>113</v>
      </c>
      <c r="H3246" t="s">
        <v>26516</v>
      </c>
      <c r="I3246" s="2">
        <v>44272</v>
      </c>
      <c r="J3246" t="s">
        <v>9243</v>
      </c>
      <c r="K3246" t="s">
        <v>9244</v>
      </c>
      <c r="L3246" t="s">
        <v>60</v>
      </c>
      <c r="M3246">
        <v>15302.2757</v>
      </c>
      <c r="N3246">
        <v>271</v>
      </c>
      <c r="O3246" t="s">
        <v>43</v>
      </c>
      <c r="P3246" t="s">
        <v>43</v>
      </c>
      <c r="Q3246" s="2">
        <v>44300</v>
      </c>
      <c r="R3246" t="s">
        <v>48</v>
      </c>
      <c r="S3246" t="s">
        <v>33</v>
      </c>
      <c r="T3246">
        <f>_xlfn.DAYS(Raw_data_US_healthcare[[#This Row],[Discharge Date]],Raw_data_US_healthcare[[#This Row],[Date of Admission]])</f>
        <v>28</v>
      </c>
    </row>
    <row r="3247" spans="1:20" x14ac:dyDescent="0.3">
      <c r="A3247" t="s">
        <v>26512</v>
      </c>
      <c r="B3247" t="s">
        <v>9245</v>
      </c>
      <c r="C3247">
        <v>84</v>
      </c>
      <c r="D3247" t="str">
        <f>IF(Raw_data_US_healthcare[[#This Row],[Age]]&lt;35,"Young",IF(Raw_data_US_healthcare[[#This Row],[Age]]&lt;60,"Middle","Senior"))</f>
        <v>Senior</v>
      </c>
      <c r="E3247" t="s">
        <v>26</v>
      </c>
      <c r="F3247" t="s">
        <v>49</v>
      </c>
      <c r="G3247" t="s">
        <v>49</v>
      </c>
      <c r="H3247" t="s">
        <v>69</v>
      </c>
      <c r="I3247" s="2">
        <v>45034</v>
      </c>
      <c r="J3247" t="s">
        <v>9246</v>
      </c>
      <c r="K3247" t="s">
        <v>9247</v>
      </c>
      <c r="L3247" t="s">
        <v>31</v>
      </c>
      <c r="M3247">
        <v>46048.074399999998</v>
      </c>
      <c r="N3247">
        <v>429</v>
      </c>
      <c r="O3247" t="s">
        <v>39</v>
      </c>
      <c r="P3247" t="s">
        <v>39</v>
      </c>
      <c r="Q3247" s="2">
        <v>45038</v>
      </c>
      <c r="R3247" t="s">
        <v>44</v>
      </c>
      <c r="S3247" t="s">
        <v>45</v>
      </c>
      <c r="T3247">
        <f>_xlfn.DAYS(Raw_data_US_healthcare[[#This Row],[Discharge Date]],Raw_data_US_healthcare[[#This Row],[Date of Admission]])</f>
        <v>4</v>
      </c>
    </row>
    <row r="3248" spans="1:20" x14ac:dyDescent="0.3">
      <c r="A3248" t="s">
        <v>26512</v>
      </c>
      <c r="B3248" t="s">
        <v>4212</v>
      </c>
      <c r="C3248">
        <v>56</v>
      </c>
      <c r="D3248" t="str">
        <f>IF(Raw_data_US_healthcare[[#This Row],[Age]]&lt;35,"Young",IF(Raw_data_US_healthcare[[#This Row],[Age]]&lt;60,"Middle","Senior"))</f>
        <v>Middle</v>
      </c>
      <c r="E3248" t="s">
        <v>26</v>
      </c>
      <c r="F3248" t="s">
        <v>27</v>
      </c>
      <c r="G3248" t="s">
        <v>27</v>
      </c>
      <c r="H3248" t="s">
        <v>26516</v>
      </c>
      <c r="I3248" s="2">
        <v>44561</v>
      </c>
      <c r="J3248" t="s">
        <v>9248</v>
      </c>
      <c r="K3248" t="s">
        <v>9249</v>
      </c>
      <c r="L3248" t="s">
        <v>31</v>
      </c>
      <c r="M3248">
        <v>11591.2207</v>
      </c>
      <c r="N3248">
        <v>360</v>
      </c>
      <c r="O3248" t="s">
        <v>39</v>
      </c>
      <c r="P3248" t="s">
        <v>39</v>
      </c>
      <c r="Q3248" s="2">
        <v>44569</v>
      </c>
      <c r="R3248" t="s">
        <v>23</v>
      </c>
      <c r="S3248" t="s">
        <v>45</v>
      </c>
      <c r="T3248">
        <f>_xlfn.DAYS(Raw_data_US_healthcare[[#This Row],[Discharge Date]],Raw_data_US_healthcare[[#This Row],[Date of Admission]])</f>
        <v>8</v>
      </c>
    </row>
    <row r="3249" spans="1:20" x14ac:dyDescent="0.3">
      <c r="A3249" t="s">
        <v>26511</v>
      </c>
      <c r="B3249" t="s">
        <v>9250</v>
      </c>
      <c r="C3249">
        <v>35</v>
      </c>
      <c r="D3249" t="str">
        <f>IF(Raw_data_US_healthcare[[#This Row],[Age]]&lt;35,"Young",IF(Raw_data_US_healthcare[[#This Row],[Age]]&lt;60,"Middle","Senior"))</f>
        <v>Middle</v>
      </c>
      <c r="E3249" t="s">
        <v>16</v>
      </c>
      <c r="F3249" t="s">
        <v>62</v>
      </c>
      <c r="G3249" t="s">
        <v>62</v>
      </c>
      <c r="H3249" t="s">
        <v>69</v>
      </c>
      <c r="I3249" s="2">
        <v>43885</v>
      </c>
      <c r="J3249" t="s">
        <v>9251</v>
      </c>
      <c r="K3249" t="s">
        <v>9252</v>
      </c>
      <c r="L3249" t="s">
        <v>31</v>
      </c>
      <c r="M3249">
        <v>44873.218399999998</v>
      </c>
      <c r="N3249">
        <v>469</v>
      </c>
      <c r="O3249" t="s">
        <v>39</v>
      </c>
      <c r="P3249" t="s">
        <v>39</v>
      </c>
      <c r="Q3249" s="2">
        <v>43906</v>
      </c>
      <c r="R3249" t="s">
        <v>23</v>
      </c>
      <c r="S3249" t="s">
        <v>33</v>
      </c>
      <c r="T3249">
        <f>_xlfn.DAYS(Raw_data_US_healthcare[[#This Row],[Discharge Date]],Raw_data_US_healthcare[[#This Row],[Date of Admission]])</f>
        <v>21</v>
      </c>
    </row>
    <row r="3250" spans="1:20" x14ac:dyDescent="0.3">
      <c r="A3250" t="s">
        <v>26512</v>
      </c>
      <c r="B3250" t="s">
        <v>7459</v>
      </c>
      <c r="C3250">
        <v>40</v>
      </c>
      <c r="D3250" t="str">
        <f>IF(Raw_data_US_healthcare[[#This Row],[Age]]&lt;35,"Young",IF(Raw_data_US_healthcare[[#This Row],[Age]]&lt;60,"Middle","Senior"))</f>
        <v>Middle</v>
      </c>
      <c r="E3250" t="s">
        <v>26</v>
      </c>
      <c r="F3250" t="s">
        <v>49</v>
      </c>
      <c r="G3250" t="s">
        <v>49</v>
      </c>
      <c r="H3250" t="s">
        <v>26516</v>
      </c>
      <c r="I3250" s="2">
        <v>45106</v>
      </c>
      <c r="J3250" t="s">
        <v>9253</v>
      </c>
      <c r="K3250" t="s">
        <v>9254</v>
      </c>
      <c r="L3250" t="s">
        <v>52</v>
      </c>
      <c r="M3250">
        <v>23779.758300000001</v>
      </c>
      <c r="N3250">
        <v>403</v>
      </c>
      <c r="O3250" t="s">
        <v>43</v>
      </c>
      <c r="P3250" t="s">
        <v>43</v>
      </c>
      <c r="Q3250" s="2">
        <v>45134</v>
      </c>
      <c r="R3250" t="s">
        <v>83</v>
      </c>
      <c r="S3250" t="s">
        <v>33</v>
      </c>
      <c r="T3250">
        <f>_xlfn.DAYS(Raw_data_US_healthcare[[#This Row],[Discharge Date]],Raw_data_US_healthcare[[#This Row],[Date of Admission]])</f>
        <v>28</v>
      </c>
    </row>
    <row r="3251" spans="1:20" x14ac:dyDescent="0.3">
      <c r="A3251" t="s">
        <v>26511</v>
      </c>
      <c r="B3251" t="s">
        <v>9255</v>
      </c>
      <c r="C3251">
        <v>38</v>
      </c>
      <c r="D3251" t="str">
        <f>IF(Raw_data_US_healthcare[[#This Row],[Age]]&lt;35,"Young",IF(Raw_data_US_healthcare[[#This Row],[Age]]&lt;60,"Middle","Senior"))</f>
        <v>Middle</v>
      </c>
      <c r="E3251" t="s">
        <v>16</v>
      </c>
      <c r="F3251" t="s">
        <v>228</v>
      </c>
      <c r="G3251" t="s">
        <v>228</v>
      </c>
      <c r="H3251" t="s">
        <v>26516</v>
      </c>
      <c r="I3251" s="2">
        <v>43978</v>
      </c>
      <c r="J3251" t="s">
        <v>9256</v>
      </c>
      <c r="K3251" t="s">
        <v>6791</v>
      </c>
      <c r="L3251" t="s">
        <v>56</v>
      </c>
      <c r="M3251">
        <v>25001.201799999999</v>
      </c>
      <c r="N3251">
        <v>264</v>
      </c>
      <c r="O3251" t="s">
        <v>39</v>
      </c>
      <c r="P3251" t="s">
        <v>39</v>
      </c>
      <c r="Q3251" s="2">
        <v>43981</v>
      </c>
      <c r="R3251" t="s">
        <v>23</v>
      </c>
      <c r="S3251" t="s">
        <v>24</v>
      </c>
      <c r="T3251">
        <f>_xlfn.DAYS(Raw_data_US_healthcare[[#This Row],[Discharge Date]],Raw_data_US_healthcare[[#This Row],[Date of Admission]])</f>
        <v>3</v>
      </c>
    </row>
    <row r="3252" spans="1:20" x14ac:dyDescent="0.3">
      <c r="A3252" t="s">
        <v>26512</v>
      </c>
      <c r="B3252" t="s">
        <v>9257</v>
      </c>
      <c r="C3252">
        <v>62</v>
      </c>
      <c r="D3252" t="str">
        <f>IF(Raw_data_US_healthcare[[#This Row],[Age]]&lt;35,"Young",IF(Raw_data_US_healthcare[[#This Row],[Age]]&lt;60,"Middle","Senior"))</f>
        <v>Senior</v>
      </c>
      <c r="E3252" t="s">
        <v>26</v>
      </c>
      <c r="F3252" t="s">
        <v>88</v>
      </c>
      <c r="G3252" t="s">
        <v>88</v>
      </c>
      <c r="H3252" t="s">
        <v>69</v>
      </c>
      <c r="I3252" s="2">
        <v>44008</v>
      </c>
      <c r="J3252" t="s">
        <v>9258</v>
      </c>
      <c r="K3252" t="s">
        <v>9259</v>
      </c>
      <c r="L3252" t="s">
        <v>52</v>
      </c>
      <c r="M3252">
        <v>17596.330399999999</v>
      </c>
      <c r="N3252">
        <v>386</v>
      </c>
      <c r="O3252" t="s">
        <v>22</v>
      </c>
      <c r="P3252" t="s">
        <v>22</v>
      </c>
      <c r="Q3252" s="2">
        <v>44020</v>
      </c>
      <c r="R3252" t="s">
        <v>83</v>
      </c>
      <c r="S3252" t="s">
        <v>45</v>
      </c>
      <c r="T3252">
        <f>_xlfn.DAYS(Raw_data_US_healthcare[[#This Row],[Discharge Date]],Raw_data_US_healthcare[[#This Row],[Date of Admission]])</f>
        <v>12</v>
      </c>
    </row>
    <row r="3253" spans="1:20" x14ac:dyDescent="0.3">
      <c r="A3253" t="s">
        <v>26511</v>
      </c>
      <c r="B3253" t="s">
        <v>9260</v>
      </c>
      <c r="C3253">
        <v>22</v>
      </c>
      <c r="D3253" t="str">
        <f>IF(Raw_data_US_healthcare[[#This Row],[Age]]&lt;35,"Young",IF(Raw_data_US_healthcare[[#This Row],[Age]]&lt;60,"Middle","Senior"))</f>
        <v>Young</v>
      </c>
      <c r="E3253" t="s">
        <v>16</v>
      </c>
      <c r="F3253" t="s">
        <v>88</v>
      </c>
      <c r="G3253" t="s">
        <v>88</v>
      </c>
      <c r="H3253" t="s">
        <v>26516</v>
      </c>
      <c r="I3253" s="2">
        <v>44605</v>
      </c>
      <c r="J3253" t="s">
        <v>9261</v>
      </c>
      <c r="K3253" t="s">
        <v>9262</v>
      </c>
      <c r="L3253" t="s">
        <v>21</v>
      </c>
      <c r="M3253">
        <v>15833.3289</v>
      </c>
      <c r="N3253">
        <v>412</v>
      </c>
      <c r="O3253" t="s">
        <v>39</v>
      </c>
      <c r="P3253" t="s">
        <v>39</v>
      </c>
      <c r="Q3253" s="2">
        <v>44627</v>
      </c>
      <c r="R3253" t="s">
        <v>32</v>
      </c>
      <c r="S3253" t="s">
        <v>45</v>
      </c>
      <c r="T3253">
        <f>_xlfn.DAYS(Raw_data_US_healthcare[[#This Row],[Discharge Date]],Raw_data_US_healthcare[[#This Row],[Date of Admission]])</f>
        <v>22</v>
      </c>
    </row>
    <row r="3254" spans="1:20" x14ac:dyDescent="0.3">
      <c r="A3254" t="s">
        <v>26511</v>
      </c>
      <c r="B3254" t="s">
        <v>9263</v>
      </c>
      <c r="C3254">
        <v>25</v>
      </c>
      <c r="D3254" t="str">
        <f>IF(Raw_data_US_healthcare[[#This Row],[Age]]&lt;35,"Young",IF(Raw_data_US_healthcare[[#This Row],[Age]]&lt;60,"Middle","Senior"))</f>
        <v>Young</v>
      </c>
      <c r="E3254" t="s">
        <v>16</v>
      </c>
      <c r="F3254" t="s">
        <v>62</v>
      </c>
      <c r="G3254" t="s">
        <v>62</v>
      </c>
      <c r="H3254" t="s">
        <v>26516</v>
      </c>
      <c r="I3254" s="2">
        <v>44513</v>
      </c>
      <c r="J3254" t="s">
        <v>9264</v>
      </c>
      <c r="K3254" t="s">
        <v>9265</v>
      </c>
      <c r="L3254" t="s">
        <v>60</v>
      </c>
      <c r="M3254">
        <v>24316.933000000001</v>
      </c>
      <c r="N3254">
        <v>423</v>
      </c>
      <c r="O3254" t="s">
        <v>39</v>
      </c>
      <c r="P3254" t="s">
        <v>39</v>
      </c>
      <c r="Q3254" s="2">
        <v>44519</v>
      </c>
      <c r="R3254" t="s">
        <v>32</v>
      </c>
      <c r="S3254" t="s">
        <v>24</v>
      </c>
      <c r="T3254">
        <f>_xlfn.DAYS(Raw_data_US_healthcare[[#This Row],[Discharge Date]],Raw_data_US_healthcare[[#This Row],[Date of Admission]])</f>
        <v>6</v>
      </c>
    </row>
    <row r="3255" spans="1:20" x14ac:dyDescent="0.3">
      <c r="A3255" t="s">
        <v>26512</v>
      </c>
      <c r="B3255" t="s">
        <v>9266</v>
      </c>
      <c r="C3255">
        <v>56</v>
      </c>
      <c r="D3255" t="str">
        <f>IF(Raw_data_US_healthcare[[#This Row],[Age]]&lt;35,"Young",IF(Raw_data_US_healthcare[[#This Row],[Age]]&lt;60,"Middle","Senior"))</f>
        <v>Middle</v>
      </c>
      <c r="E3255" t="s">
        <v>26</v>
      </c>
      <c r="F3255" t="s">
        <v>17</v>
      </c>
      <c r="G3255" t="s">
        <v>17</v>
      </c>
      <c r="H3255" t="s">
        <v>26516</v>
      </c>
      <c r="I3255" s="2">
        <v>43597</v>
      </c>
      <c r="J3255" t="s">
        <v>9267</v>
      </c>
      <c r="K3255" t="s">
        <v>9268</v>
      </c>
      <c r="L3255" t="s">
        <v>60</v>
      </c>
      <c r="M3255">
        <v>16274.400299999999</v>
      </c>
      <c r="N3255">
        <v>332</v>
      </c>
      <c r="O3255" t="s">
        <v>22</v>
      </c>
      <c r="P3255" t="s">
        <v>22</v>
      </c>
      <c r="Q3255" s="2">
        <v>43599</v>
      </c>
      <c r="R3255" t="s">
        <v>32</v>
      </c>
      <c r="S3255" t="s">
        <v>24</v>
      </c>
      <c r="T3255">
        <f>_xlfn.DAYS(Raw_data_US_healthcare[[#This Row],[Discharge Date]],Raw_data_US_healthcare[[#This Row],[Date of Admission]])</f>
        <v>2</v>
      </c>
    </row>
    <row r="3256" spans="1:20" x14ac:dyDescent="0.3">
      <c r="A3256" t="s">
        <v>26512</v>
      </c>
      <c r="B3256" t="s">
        <v>9269</v>
      </c>
      <c r="C3256">
        <v>83</v>
      </c>
      <c r="D3256" t="str">
        <f>IF(Raw_data_US_healthcare[[#This Row],[Age]]&lt;35,"Young",IF(Raw_data_US_healthcare[[#This Row],[Age]]&lt;60,"Middle","Senior"))</f>
        <v>Senior</v>
      </c>
      <c r="E3256" t="s">
        <v>26</v>
      </c>
      <c r="F3256" t="s">
        <v>228</v>
      </c>
      <c r="G3256" t="s">
        <v>228</v>
      </c>
      <c r="H3256" t="s">
        <v>26516</v>
      </c>
      <c r="I3256" s="2">
        <v>43922</v>
      </c>
      <c r="J3256" t="s">
        <v>9270</v>
      </c>
      <c r="K3256" t="s">
        <v>9271</v>
      </c>
      <c r="L3256" t="s">
        <v>60</v>
      </c>
      <c r="M3256">
        <v>15039.0399</v>
      </c>
      <c r="N3256">
        <v>150</v>
      </c>
      <c r="O3256" t="s">
        <v>43</v>
      </c>
      <c r="P3256" t="s">
        <v>43</v>
      </c>
      <c r="Q3256" s="2">
        <v>43941</v>
      </c>
      <c r="R3256" t="s">
        <v>48</v>
      </c>
      <c r="S3256" t="s">
        <v>24</v>
      </c>
      <c r="T3256">
        <f>_xlfn.DAYS(Raw_data_US_healthcare[[#This Row],[Discharge Date]],Raw_data_US_healthcare[[#This Row],[Date of Admission]])</f>
        <v>19</v>
      </c>
    </row>
    <row r="3257" spans="1:20" x14ac:dyDescent="0.3">
      <c r="A3257" t="s">
        <v>26511</v>
      </c>
      <c r="B3257" t="s">
        <v>9272</v>
      </c>
      <c r="C3257">
        <v>49</v>
      </c>
      <c r="D3257" t="str">
        <f>IF(Raw_data_US_healthcare[[#This Row],[Age]]&lt;35,"Young",IF(Raw_data_US_healthcare[[#This Row],[Age]]&lt;60,"Middle","Senior"))</f>
        <v>Middle</v>
      </c>
      <c r="E3257" t="s">
        <v>16</v>
      </c>
      <c r="F3257" t="s">
        <v>62</v>
      </c>
      <c r="G3257" t="s">
        <v>62</v>
      </c>
      <c r="H3257" t="s">
        <v>36</v>
      </c>
      <c r="I3257" s="2">
        <v>45057</v>
      </c>
      <c r="J3257" t="s">
        <v>9273</v>
      </c>
      <c r="K3257" t="s">
        <v>9274</v>
      </c>
      <c r="L3257" t="s">
        <v>31</v>
      </c>
      <c r="M3257">
        <v>966.75549999999998</v>
      </c>
      <c r="N3257">
        <v>426</v>
      </c>
      <c r="O3257" t="s">
        <v>39</v>
      </c>
      <c r="P3257" t="s">
        <v>39</v>
      </c>
      <c r="Q3257" s="2">
        <v>45061</v>
      </c>
      <c r="R3257" t="s">
        <v>32</v>
      </c>
      <c r="S3257" t="s">
        <v>24</v>
      </c>
      <c r="T3257">
        <f>_xlfn.DAYS(Raw_data_US_healthcare[[#This Row],[Discharge Date]],Raw_data_US_healthcare[[#This Row],[Date of Admission]])</f>
        <v>4</v>
      </c>
    </row>
    <row r="3258" spans="1:20" x14ac:dyDescent="0.3">
      <c r="A3258" t="s">
        <v>26511</v>
      </c>
      <c r="B3258" t="s">
        <v>9275</v>
      </c>
      <c r="C3258">
        <v>79</v>
      </c>
      <c r="D3258" t="str">
        <f>IF(Raw_data_US_healthcare[[#This Row],[Age]]&lt;35,"Young",IF(Raw_data_US_healthcare[[#This Row],[Age]]&lt;60,"Middle","Senior"))</f>
        <v>Senior</v>
      </c>
      <c r="E3258" t="s">
        <v>16</v>
      </c>
      <c r="F3258" t="s">
        <v>113</v>
      </c>
      <c r="G3258" t="s">
        <v>113</v>
      </c>
      <c r="H3258" t="s">
        <v>26514</v>
      </c>
      <c r="I3258" s="2">
        <v>44140</v>
      </c>
      <c r="J3258" t="s">
        <v>9276</v>
      </c>
      <c r="K3258" t="s">
        <v>9277</v>
      </c>
      <c r="L3258" t="s">
        <v>21</v>
      </c>
      <c r="M3258">
        <v>39988.778400000003</v>
      </c>
      <c r="N3258">
        <v>483</v>
      </c>
      <c r="O3258" t="s">
        <v>22</v>
      </c>
      <c r="P3258" t="s">
        <v>22</v>
      </c>
      <c r="Q3258" s="2">
        <v>44140</v>
      </c>
      <c r="R3258" t="s">
        <v>48</v>
      </c>
      <c r="S3258" t="s">
        <v>24</v>
      </c>
      <c r="T3258">
        <f>_xlfn.DAYS(Raw_data_US_healthcare[[#This Row],[Discharge Date]],Raw_data_US_healthcare[[#This Row],[Date of Admission]])</f>
        <v>0</v>
      </c>
    </row>
    <row r="3259" spans="1:20" x14ac:dyDescent="0.3">
      <c r="A3259" t="s">
        <v>26511</v>
      </c>
      <c r="B3259" t="s">
        <v>9278</v>
      </c>
      <c r="C3259">
        <v>81</v>
      </c>
      <c r="D3259" t="str">
        <f>IF(Raw_data_US_healthcare[[#This Row],[Age]]&lt;35,"Young",IF(Raw_data_US_healthcare[[#This Row],[Age]]&lt;60,"Middle","Senior"))</f>
        <v>Senior</v>
      </c>
      <c r="E3259" t="s">
        <v>16</v>
      </c>
      <c r="F3259" t="s">
        <v>228</v>
      </c>
      <c r="G3259" t="s">
        <v>228</v>
      </c>
      <c r="H3259" t="s">
        <v>26516</v>
      </c>
      <c r="I3259" s="2">
        <v>44877</v>
      </c>
      <c r="J3259" t="s">
        <v>9279</v>
      </c>
      <c r="K3259" t="s">
        <v>9280</v>
      </c>
      <c r="L3259" t="s">
        <v>52</v>
      </c>
      <c r="M3259">
        <v>15222.8182</v>
      </c>
      <c r="N3259">
        <v>367</v>
      </c>
      <c r="O3259" t="s">
        <v>22</v>
      </c>
      <c r="P3259" t="s">
        <v>22</v>
      </c>
      <c r="Q3259" s="2">
        <v>44883</v>
      </c>
      <c r="R3259" t="s">
        <v>32</v>
      </c>
      <c r="S3259" t="s">
        <v>33</v>
      </c>
      <c r="T3259">
        <f>_xlfn.DAYS(Raw_data_US_healthcare[[#This Row],[Discharge Date]],Raw_data_US_healthcare[[#This Row],[Date of Admission]])</f>
        <v>6</v>
      </c>
    </row>
    <row r="3260" spans="1:20" x14ac:dyDescent="0.3">
      <c r="A3260" t="s">
        <v>26512</v>
      </c>
      <c r="B3260" t="s">
        <v>9281</v>
      </c>
      <c r="C3260">
        <v>62</v>
      </c>
      <c r="D3260" t="str">
        <f>IF(Raw_data_US_healthcare[[#This Row],[Age]]&lt;35,"Young",IF(Raw_data_US_healthcare[[#This Row],[Age]]&lt;60,"Middle","Senior"))</f>
        <v>Senior</v>
      </c>
      <c r="E3260" t="s">
        <v>26</v>
      </c>
      <c r="F3260" t="s">
        <v>62</v>
      </c>
      <c r="G3260" t="s">
        <v>62</v>
      </c>
      <c r="H3260" t="s">
        <v>26516</v>
      </c>
      <c r="I3260" s="2">
        <v>43544</v>
      </c>
      <c r="J3260" t="s">
        <v>302</v>
      </c>
      <c r="K3260" t="s">
        <v>9282</v>
      </c>
      <c r="L3260" t="s">
        <v>60</v>
      </c>
      <c r="M3260">
        <v>25250.5452</v>
      </c>
      <c r="N3260">
        <v>367</v>
      </c>
      <c r="O3260" t="s">
        <v>43</v>
      </c>
      <c r="P3260" t="s">
        <v>43</v>
      </c>
      <c r="Q3260" s="2">
        <v>43564</v>
      </c>
      <c r="R3260" t="s">
        <v>32</v>
      </c>
      <c r="S3260" t="s">
        <v>24</v>
      </c>
      <c r="T3260">
        <f>_xlfn.DAYS(Raw_data_US_healthcare[[#This Row],[Discharge Date]],Raw_data_US_healthcare[[#This Row],[Date of Admission]])</f>
        <v>20</v>
      </c>
    </row>
    <row r="3261" spans="1:20" x14ac:dyDescent="0.3">
      <c r="A3261" t="s">
        <v>26511</v>
      </c>
      <c r="B3261" t="s">
        <v>9283</v>
      </c>
      <c r="C3261">
        <v>70</v>
      </c>
      <c r="D3261" t="str">
        <f>IF(Raw_data_US_healthcare[[#This Row],[Age]]&lt;35,"Young",IF(Raw_data_US_healthcare[[#This Row],[Age]]&lt;60,"Middle","Senior"))</f>
        <v>Senior</v>
      </c>
      <c r="E3261" t="s">
        <v>16</v>
      </c>
      <c r="F3261" t="s">
        <v>113</v>
      </c>
      <c r="G3261" t="s">
        <v>113</v>
      </c>
      <c r="H3261" t="s">
        <v>26516</v>
      </c>
      <c r="I3261" s="2">
        <v>44807</v>
      </c>
      <c r="J3261" t="s">
        <v>9284</v>
      </c>
      <c r="K3261" t="s">
        <v>9285</v>
      </c>
      <c r="L3261" t="s">
        <v>31</v>
      </c>
      <c r="M3261">
        <v>26395.131700000002</v>
      </c>
      <c r="N3261">
        <v>413</v>
      </c>
      <c r="O3261" t="s">
        <v>43</v>
      </c>
      <c r="P3261" t="s">
        <v>43</v>
      </c>
      <c r="Q3261" s="2">
        <v>44813</v>
      </c>
      <c r="R3261" t="s">
        <v>48</v>
      </c>
      <c r="S3261" t="s">
        <v>24</v>
      </c>
      <c r="T3261">
        <f>_xlfn.DAYS(Raw_data_US_healthcare[[#This Row],[Discharge Date]],Raw_data_US_healthcare[[#This Row],[Date of Admission]])</f>
        <v>6</v>
      </c>
    </row>
    <row r="3262" spans="1:20" x14ac:dyDescent="0.3">
      <c r="A3262" t="s">
        <v>26512</v>
      </c>
      <c r="B3262" t="s">
        <v>9286</v>
      </c>
      <c r="C3262">
        <v>28</v>
      </c>
      <c r="D3262" t="str">
        <f>IF(Raw_data_US_healthcare[[#This Row],[Age]]&lt;35,"Young",IF(Raw_data_US_healthcare[[#This Row],[Age]]&lt;60,"Middle","Senior"))</f>
        <v>Young</v>
      </c>
      <c r="E3262" t="s">
        <v>26</v>
      </c>
      <c r="F3262" t="s">
        <v>35</v>
      </c>
      <c r="G3262" t="s">
        <v>35</v>
      </c>
      <c r="H3262" t="s">
        <v>28</v>
      </c>
      <c r="I3262" s="2">
        <v>44752</v>
      </c>
      <c r="J3262" t="s">
        <v>9287</v>
      </c>
      <c r="K3262" t="s">
        <v>1763</v>
      </c>
      <c r="L3262" t="s">
        <v>21</v>
      </c>
      <c r="M3262">
        <v>39942.817199999998</v>
      </c>
      <c r="N3262">
        <v>424</v>
      </c>
      <c r="O3262" t="s">
        <v>43</v>
      </c>
      <c r="P3262" t="s">
        <v>43</v>
      </c>
      <c r="Q3262" s="2">
        <v>44766</v>
      </c>
      <c r="R3262" t="s">
        <v>48</v>
      </c>
      <c r="S3262" t="s">
        <v>45</v>
      </c>
      <c r="T3262">
        <f>_xlfn.DAYS(Raw_data_US_healthcare[[#This Row],[Discharge Date]],Raw_data_US_healthcare[[#This Row],[Date of Admission]])</f>
        <v>14</v>
      </c>
    </row>
    <row r="3263" spans="1:20" x14ac:dyDescent="0.3">
      <c r="A3263" t="s">
        <v>26512</v>
      </c>
      <c r="B3263" t="s">
        <v>9288</v>
      </c>
      <c r="C3263">
        <v>84</v>
      </c>
      <c r="D3263" t="str">
        <f>IF(Raw_data_US_healthcare[[#This Row],[Age]]&lt;35,"Young",IF(Raw_data_US_healthcare[[#This Row],[Age]]&lt;60,"Middle","Senior"))</f>
        <v>Senior</v>
      </c>
      <c r="E3263" t="s">
        <v>26</v>
      </c>
      <c r="F3263" t="s">
        <v>27</v>
      </c>
      <c r="G3263" t="s">
        <v>27</v>
      </c>
      <c r="H3263" t="s">
        <v>69</v>
      </c>
      <c r="I3263" s="2">
        <v>43605</v>
      </c>
      <c r="J3263" t="s">
        <v>9289</v>
      </c>
      <c r="K3263" t="s">
        <v>9290</v>
      </c>
      <c r="L3263" t="s">
        <v>60</v>
      </c>
      <c r="M3263">
        <v>14914.652099999999</v>
      </c>
      <c r="N3263">
        <v>432</v>
      </c>
      <c r="O3263" t="s">
        <v>39</v>
      </c>
      <c r="P3263" t="s">
        <v>39</v>
      </c>
      <c r="Q3263" s="2">
        <v>43634</v>
      </c>
      <c r="R3263" t="s">
        <v>48</v>
      </c>
      <c r="S3263" t="s">
        <v>33</v>
      </c>
      <c r="T3263">
        <f>_xlfn.DAYS(Raw_data_US_healthcare[[#This Row],[Discharge Date]],Raw_data_US_healthcare[[#This Row],[Date of Admission]])</f>
        <v>29</v>
      </c>
    </row>
    <row r="3264" spans="1:20" x14ac:dyDescent="0.3">
      <c r="A3264" t="s">
        <v>26512</v>
      </c>
      <c r="B3264" t="s">
        <v>9291</v>
      </c>
      <c r="C3264">
        <v>41</v>
      </c>
      <c r="D3264" t="str">
        <f>IF(Raw_data_US_healthcare[[#This Row],[Age]]&lt;35,"Young",IF(Raw_data_US_healthcare[[#This Row],[Age]]&lt;60,"Middle","Senior"))</f>
        <v>Middle</v>
      </c>
      <c r="E3264" t="s">
        <v>26</v>
      </c>
      <c r="F3264" t="s">
        <v>228</v>
      </c>
      <c r="G3264" t="s">
        <v>228</v>
      </c>
      <c r="H3264" t="s">
        <v>26516</v>
      </c>
      <c r="I3264" s="2">
        <v>44332</v>
      </c>
      <c r="J3264" t="s">
        <v>9292</v>
      </c>
      <c r="K3264" t="s">
        <v>9293</v>
      </c>
      <c r="L3264" t="s">
        <v>56</v>
      </c>
      <c r="M3264">
        <v>15384.895399999999</v>
      </c>
      <c r="N3264">
        <v>286</v>
      </c>
      <c r="O3264" t="s">
        <v>39</v>
      </c>
      <c r="P3264" t="s">
        <v>39</v>
      </c>
      <c r="Q3264" s="2">
        <v>44335</v>
      </c>
      <c r="R3264" t="s">
        <v>32</v>
      </c>
      <c r="S3264" t="s">
        <v>24</v>
      </c>
      <c r="T3264">
        <f>_xlfn.DAYS(Raw_data_US_healthcare[[#This Row],[Discharge Date]],Raw_data_US_healthcare[[#This Row],[Date of Admission]])</f>
        <v>3</v>
      </c>
    </row>
    <row r="3265" spans="1:20" x14ac:dyDescent="0.3">
      <c r="A3265" t="s">
        <v>26512</v>
      </c>
      <c r="B3265" t="s">
        <v>9294</v>
      </c>
      <c r="C3265">
        <v>37</v>
      </c>
      <c r="D3265" t="str">
        <f>IF(Raw_data_US_healthcare[[#This Row],[Age]]&lt;35,"Young",IF(Raw_data_US_healthcare[[#This Row],[Age]]&lt;60,"Middle","Senior"))</f>
        <v>Middle</v>
      </c>
      <c r="E3265" t="s">
        <v>26</v>
      </c>
      <c r="F3265" t="s">
        <v>35</v>
      </c>
      <c r="G3265" t="s">
        <v>35</v>
      </c>
      <c r="H3265" t="s">
        <v>26516</v>
      </c>
      <c r="I3265" s="2">
        <v>44011</v>
      </c>
      <c r="J3265" t="s">
        <v>9295</v>
      </c>
      <c r="K3265" t="s">
        <v>9296</v>
      </c>
      <c r="L3265" t="s">
        <v>52</v>
      </c>
      <c r="M3265">
        <v>29028.1021</v>
      </c>
      <c r="N3265">
        <v>233</v>
      </c>
      <c r="O3265" t="s">
        <v>39</v>
      </c>
      <c r="P3265" t="s">
        <v>39</v>
      </c>
      <c r="Q3265" s="2">
        <v>44021</v>
      </c>
      <c r="R3265" t="s">
        <v>48</v>
      </c>
      <c r="S3265" t="s">
        <v>33</v>
      </c>
      <c r="T3265">
        <f>_xlfn.DAYS(Raw_data_US_healthcare[[#This Row],[Discharge Date]],Raw_data_US_healthcare[[#This Row],[Date of Admission]])</f>
        <v>10</v>
      </c>
    </row>
    <row r="3266" spans="1:20" x14ac:dyDescent="0.3">
      <c r="A3266" t="s">
        <v>26512</v>
      </c>
      <c r="B3266" t="s">
        <v>9297</v>
      </c>
      <c r="C3266">
        <v>81</v>
      </c>
      <c r="D3266" t="str">
        <f>IF(Raw_data_US_healthcare[[#This Row],[Age]]&lt;35,"Young",IF(Raw_data_US_healthcare[[#This Row],[Age]]&lt;60,"Middle","Senior"))</f>
        <v>Senior</v>
      </c>
      <c r="E3266" t="s">
        <v>26</v>
      </c>
      <c r="F3266" t="s">
        <v>228</v>
      </c>
      <c r="G3266" t="s">
        <v>228</v>
      </c>
      <c r="H3266" t="s">
        <v>69</v>
      </c>
      <c r="I3266" s="2">
        <v>43529</v>
      </c>
      <c r="J3266" t="s">
        <v>9298</v>
      </c>
      <c r="K3266" t="s">
        <v>9299</v>
      </c>
      <c r="L3266" t="s">
        <v>56</v>
      </c>
      <c r="M3266">
        <v>75634.767699999997</v>
      </c>
      <c r="N3266">
        <v>293</v>
      </c>
      <c r="O3266" t="s">
        <v>22</v>
      </c>
      <c r="P3266" t="s">
        <v>22</v>
      </c>
      <c r="Q3266" s="2">
        <v>43550</v>
      </c>
      <c r="R3266" t="s">
        <v>32</v>
      </c>
      <c r="S3266" t="s">
        <v>33</v>
      </c>
      <c r="T3266">
        <f>_xlfn.DAYS(Raw_data_US_healthcare[[#This Row],[Discharge Date]],Raw_data_US_healthcare[[#This Row],[Date of Admission]])</f>
        <v>21</v>
      </c>
    </row>
    <row r="3267" spans="1:20" x14ac:dyDescent="0.3">
      <c r="A3267" t="s">
        <v>26512</v>
      </c>
      <c r="B3267" t="s">
        <v>9300</v>
      </c>
      <c r="C3267">
        <v>65</v>
      </c>
      <c r="D3267" t="str">
        <f>IF(Raw_data_US_healthcare[[#This Row],[Age]]&lt;35,"Young",IF(Raw_data_US_healthcare[[#This Row],[Age]]&lt;60,"Middle","Senior"))</f>
        <v>Senior</v>
      </c>
      <c r="E3267" t="s">
        <v>26</v>
      </c>
      <c r="F3267" t="s">
        <v>27</v>
      </c>
      <c r="G3267" t="s">
        <v>27</v>
      </c>
      <c r="H3267" t="s">
        <v>26516</v>
      </c>
      <c r="I3267" s="2">
        <v>45166</v>
      </c>
      <c r="J3267" t="s">
        <v>9301</v>
      </c>
      <c r="K3267" t="s">
        <v>2986</v>
      </c>
      <c r="L3267" t="s">
        <v>31</v>
      </c>
      <c r="M3267">
        <v>24194.873800000001</v>
      </c>
      <c r="N3267">
        <v>387</v>
      </c>
      <c r="O3267" t="s">
        <v>43</v>
      </c>
      <c r="P3267" t="s">
        <v>43</v>
      </c>
      <c r="Q3267" s="2">
        <v>45177</v>
      </c>
      <c r="R3267" t="s">
        <v>48</v>
      </c>
      <c r="S3267" t="s">
        <v>45</v>
      </c>
      <c r="T3267">
        <f>_xlfn.DAYS(Raw_data_US_healthcare[[#This Row],[Discharge Date]],Raw_data_US_healthcare[[#This Row],[Date of Admission]])</f>
        <v>11</v>
      </c>
    </row>
    <row r="3268" spans="1:20" x14ac:dyDescent="0.3">
      <c r="A3268" t="s">
        <v>26512</v>
      </c>
      <c r="B3268" t="s">
        <v>9302</v>
      </c>
      <c r="C3268">
        <v>44</v>
      </c>
      <c r="D3268" t="str">
        <f>IF(Raw_data_US_healthcare[[#This Row],[Age]]&lt;35,"Young",IF(Raw_data_US_healthcare[[#This Row],[Age]]&lt;60,"Middle","Senior"))</f>
        <v>Middle</v>
      </c>
      <c r="E3268" t="s">
        <v>26</v>
      </c>
      <c r="F3268" t="s">
        <v>49</v>
      </c>
      <c r="G3268" t="s">
        <v>49</v>
      </c>
      <c r="H3268" t="s">
        <v>26516</v>
      </c>
      <c r="I3268" s="2">
        <v>44445</v>
      </c>
      <c r="J3268" t="s">
        <v>9303</v>
      </c>
      <c r="K3268" t="s">
        <v>9304</v>
      </c>
      <c r="L3268" t="s">
        <v>56</v>
      </c>
      <c r="M3268">
        <v>27029.7909</v>
      </c>
      <c r="N3268">
        <v>118</v>
      </c>
      <c r="O3268" t="s">
        <v>22</v>
      </c>
      <c r="P3268" t="s">
        <v>22</v>
      </c>
      <c r="Q3268" s="2">
        <v>44447</v>
      </c>
      <c r="R3268" t="s">
        <v>23</v>
      </c>
      <c r="S3268" t="s">
        <v>24</v>
      </c>
      <c r="T3268">
        <f>_xlfn.DAYS(Raw_data_US_healthcare[[#This Row],[Discharge Date]],Raw_data_US_healthcare[[#This Row],[Date of Admission]])</f>
        <v>2</v>
      </c>
    </row>
    <row r="3269" spans="1:20" x14ac:dyDescent="0.3">
      <c r="A3269" t="s">
        <v>26511</v>
      </c>
      <c r="B3269" t="s">
        <v>9305</v>
      </c>
      <c r="C3269">
        <v>30</v>
      </c>
      <c r="D3269" t="str">
        <f>IF(Raw_data_US_healthcare[[#This Row],[Age]]&lt;35,"Young",IF(Raw_data_US_healthcare[[#This Row],[Age]]&lt;60,"Middle","Senior"))</f>
        <v>Young</v>
      </c>
      <c r="E3269" t="s">
        <v>16</v>
      </c>
      <c r="F3269" t="s">
        <v>113</v>
      </c>
      <c r="G3269" t="s">
        <v>113</v>
      </c>
      <c r="H3269" t="s">
        <v>26516</v>
      </c>
      <c r="I3269" s="2">
        <v>43915</v>
      </c>
      <c r="J3269" t="s">
        <v>9306</v>
      </c>
      <c r="K3269" t="s">
        <v>9307</v>
      </c>
      <c r="L3269" t="s">
        <v>31</v>
      </c>
      <c r="M3269">
        <v>34657.9058</v>
      </c>
      <c r="N3269">
        <v>121</v>
      </c>
      <c r="O3269" t="s">
        <v>22</v>
      </c>
      <c r="P3269" t="s">
        <v>22</v>
      </c>
      <c r="Q3269" s="2">
        <v>43921</v>
      </c>
      <c r="R3269" t="s">
        <v>83</v>
      </c>
      <c r="S3269" t="s">
        <v>45</v>
      </c>
      <c r="T3269">
        <f>_xlfn.DAYS(Raw_data_US_healthcare[[#This Row],[Discharge Date]],Raw_data_US_healthcare[[#This Row],[Date of Admission]])</f>
        <v>6</v>
      </c>
    </row>
    <row r="3270" spans="1:20" x14ac:dyDescent="0.3">
      <c r="A3270" t="s">
        <v>26511</v>
      </c>
      <c r="B3270" t="s">
        <v>9308</v>
      </c>
      <c r="C3270">
        <v>59</v>
      </c>
      <c r="D3270" t="str">
        <f>IF(Raw_data_US_healthcare[[#This Row],[Age]]&lt;35,"Young",IF(Raw_data_US_healthcare[[#This Row],[Age]]&lt;60,"Middle","Senior"))</f>
        <v>Middle</v>
      </c>
      <c r="E3270" t="s">
        <v>16</v>
      </c>
      <c r="F3270" t="s">
        <v>113</v>
      </c>
      <c r="G3270" t="s">
        <v>113</v>
      </c>
      <c r="H3270" t="s">
        <v>26514</v>
      </c>
      <c r="I3270" s="2">
        <v>44465</v>
      </c>
      <c r="J3270" t="s">
        <v>9309</v>
      </c>
      <c r="K3270" t="s">
        <v>9310</v>
      </c>
      <c r="L3270" t="s">
        <v>56</v>
      </c>
      <c r="M3270">
        <v>38385.655200000001</v>
      </c>
      <c r="N3270">
        <v>259</v>
      </c>
      <c r="O3270" t="s">
        <v>22</v>
      </c>
      <c r="P3270" t="s">
        <v>22</v>
      </c>
      <c r="Q3270" s="2">
        <v>44472</v>
      </c>
      <c r="R3270" t="s">
        <v>83</v>
      </c>
      <c r="S3270" t="s">
        <v>24</v>
      </c>
      <c r="T3270">
        <f>_xlfn.DAYS(Raw_data_US_healthcare[[#This Row],[Discharge Date]],Raw_data_US_healthcare[[#This Row],[Date of Admission]])</f>
        <v>7</v>
      </c>
    </row>
    <row r="3271" spans="1:20" x14ac:dyDescent="0.3">
      <c r="A3271" t="s">
        <v>26511</v>
      </c>
      <c r="B3271" t="s">
        <v>8085</v>
      </c>
      <c r="C3271">
        <v>63</v>
      </c>
      <c r="D3271" t="str">
        <f>IF(Raw_data_US_healthcare[[#This Row],[Age]]&lt;35,"Young",IF(Raw_data_US_healthcare[[#This Row],[Age]]&lt;60,"Middle","Senior"))</f>
        <v>Senior</v>
      </c>
      <c r="E3271" t="s">
        <v>16</v>
      </c>
      <c r="F3271" t="s">
        <v>62</v>
      </c>
      <c r="G3271" t="s">
        <v>62</v>
      </c>
      <c r="H3271" t="s">
        <v>36</v>
      </c>
      <c r="I3271" s="2">
        <v>45181</v>
      </c>
      <c r="J3271" t="s">
        <v>9311</v>
      </c>
      <c r="K3271" t="s">
        <v>9312</v>
      </c>
      <c r="L3271" t="s">
        <v>60</v>
      </c>
      <c r="M3271">
        <v>6914.2475000000004</v>
      </c>
      <c r="N3271">
        <v>307</v>
      </c>
      <c r="O3271" t="s">
        <v>43</v>
      </c>
      <c r="P3271" t="s">
        <v>43</v>
      </c>
      <c r="Q3271" s="2">
        <v>45188</v>
      </c>
      <c r="R3271" t="s">
        <v>83</v>
      </c>
      <c r="S3271" t="s">
        <v>24</v>
      </c>
      <c r="T3271">
        <f>_xlfn.DAYS(Raw_data_US_healthcare[[#This Row],[Discharge Date]],Raw_data_US_healthcare[[#This Row],[Date of Admission]])</f>
        <v>7</v>
      </c>
    </row>
    <row r="3272" spans="1:20" x14ac:dyDescent="0.3">
      <c r="A3272" t="s">
        <v>26511</v>
      </c>
      <c r="B3272" t="s">
        <v>9313</v>
      </c>
      <c r="C3272">
        <v>61</v>
      </c>
      <c r="D3272" t="str">
        <f>IF(Raw_data_US_healthcare[[#This Row],[Age]]&lt;35,"Young",IF(Raw_data_US_healthcare[[#This Row],[Age]]&lt;60,"Middle","Senior"))</f>
        <v>Senior</v>
      </c>
      <c r="E3272" t="s">
        <v>16</v>
      </c>
      <c r="F3272" t="s">
        <v>35</v>
      </c>
      <c r="G3272" t="s">
        <v>35</v>
      </c>
      <c r="H3272" t="s">
        <v>36</v>
      </c>
      <c r="I3272" s="2">
        <v>44116</v>
      </c>
      <c r="J3272" t="s">
        <v>9314</v>
      </c>
      <c r="K3272" t="s">
        <v>9315</v>
      </c>
      <c r="L3272" t="s">
        <v>21</v>
      </c>
      <c r="M3272">
        <v>23181.100399999999</v>
      </c>
      <c r="N3272">
        <v>175</v>
      </c>
      <c r="O3272" t="s">
        <v>43</v>
      </c>
      <c r="P3272" t="s">
        <v>43</v>
      </c>
      <c r="Q3272" s="2">
        <v>44127</v>
      </c>
      <c r="R3272" t="s">
        <v>32</v>
      </c>
      <c r="S3272" t="s">
        <v>45</v>
      </c>
      <c r="T3272">
        <f>_xlfn.DAYS(Raw_data_US_healthcare[[#This Row],[Discharge Date]],Raw_data_US_healthcare[[#This Row],[Date of Admission]])</f>
        <v>11</v>
      </c>
    </row>
    <row r="3273" spans="1:20" x14ac:dyDescent="0.3">
      <c r="A3273" t="s">
        <v>26512</v>
      </c>
      <c r="B3273" t="s">
        <v>9316</v>
      </c>
      <c r="C3273">
        <v>56</v>
      </c>
      <c r="D3273" t="str">
        <f>IF(Raw_data_US_healthcare[[#This Row],[Age]]&lt;35,"Young",IF(Raw_data_US_healthcare[[#This Row],[Age]]&lt;60,"Middle","Senior"))</f>
        <v>Middle</v>
      </c>
      <c r="E3273" t="s">
        <v>26</v>
      </c>
      <c r="F3273" t="s">
        <v>49</v>
      </c>
      <c r="G3273" t="s">
        <v>49</v>
      </c>
      <c r="H3273" t="s">
        <v>26516</v>
      </c>
      <c r="I3273" s="2">
        <v>43606</v>
      </c>
      <c r="J3273" t="s">
        <v>9317</v>
      </c>
      <c r="K3273" t="s">
        <v>9318</v>
      </c>
      <c r="L3273" t="s">
        <v>21</v>
      </c>
      <c r="M3273">
        <v>8898.6159000000007</v>
      </c>
      <c r="N3273">
        <v>383</v>
      </c>
      <c r="O3273" t="s">
        <v>39</v>
      </c>
      <c r="P3273" t="s">
        <v>39</v>
      </c>
      <c r="Q3273" s="2">
        <v>43635</v>
      </c>
      <c r="R3273" t="s">
        <v>83</v>
      </c>
      <c r="S3273" t="s">
        <v>45</v>
      </c>
      <c r="T3273">
        <f>_xlfn.DAYS(Raw_data_US_healthcare[[#This Row],[Discharge Date]],Raw_data_US_healthcare[[#This Row],[Date of Admission]])</f>
        <v>29</v>
      </c>
    </row>
    <row r="3274" spans="1:20" x14ac:dyDescent="0.3">
      <c r="A3274" t="s">
        <v>26512</v>
      </c>
      <c r="B3274" t="s">
        <v>9319</v>
      </c>
      <c r="C3274">
        <v>84</v>
      </c>
      <c r="D3274" t="str">
        <f>IF(Raw_data_US_healthcare[[#This Row],[Age]]&lt;35,"Young",IF(Raw_data_US_healthcare[[#This Row],[Age]]&lt;60,"Middle","Senior"))</f>
        <v>Senior</v>
      </c>
      <c r="E3274" t="s">
        <v>26</v>
      </c>
      <c r="F3274" t="s">
        <v>62</v>
      </c>
      <c r="G3274" t="s">
        <v>62</v>
      </c>
      <c r="H3274" t="s">
        <v>26516</v>
      </c>
      <c r="I3274" s="2">
        <v>44645</v>
      </c>
      <c r="J3274" t="s">
        <v>9320</v>
      </c>
      <c r="K3274" t="s">
        <v>9321</v>
      </c>
      <c r="L3274" t="s">
        <v>21</v>
      </c>
      <c r="M3274">
        <v>34446.368600000002</v>
      </c>
      <c r="N3274">
        <v>380</v>
      </c>
      <c r="O3274" t="s">
        <v>43</v>
      </c>
      <c r="P3274" t="s">
        <v>43</v>
      </c>
      <c r="Q3274" s="2">
        <v>44653</v>
      </c>
      <c r="R3274" t="s">
        <v>23</v>
      </c>
      <c r="S3274" t="s">
        <v>45</v>
      </c>
      <c r="T3274">
        <f>_xlfn.DAYS(Raw_data_US_healthcare[[#This Row],[Discharge Date]],Raw_data_US_healthcare[[#This Row],[Date of Admission]])</f>
        <v>8</v>
      </c>
    </row>
    <row r="3275" spans="1:20" x14ac:dyDescent="0.3">
      <c r="A3275" t="s">
        <v>26512</v>
      </c>
      <c r="B3275" t="s">
        <v>9322</v>
      </c>
      <c r="C3275">
        <v>44</v>
      </c>
      <c r="D3275" t="str">
        <f>IF(Raw_data_US_healthcare[[#This Row],[Age]]&lt;35,"Young",IF(Raw_data_US_healthcare[[#This Row],[Age]]&lt;60,"Middle","Senior"))</f>
        <v>Middle</v>
      </c>
      <c r="E3275" t="s">
        <v>26</v>
      </c>
      <c r="F3275" t="s">
        <v>228</v>
      </c>
      <c r="G3275" t="s">
        <v>228</v>
      </c>
      <c r="H3275" t="s">
        <v>18</v>
      </c>
      <c r="I3275" s="2">
        <v>45169</v>
      </c>
      <c r="J3275" t="s">
        <v>9323</v>
      </c>
      <c r="K3275" t="s">
        <v>9324</v>
      </c>
      <c r="L3275" t="s">
        <v>60</v>
      </c>
      <c r="M3275">
        <v>13619.785</v>
      </c>
      <c r="N3275">
        <v>241</v>
      </c>
      <c r="O3275" t="s">
        <v>39</v>
      </c>
      <c r="P3275" t="s">
        <v>39</v>
      </c>
      <c r="Q3275" s="2">
        <v>45186</v>
      </c>
      <c r="R3275" t="s">
        <v>32</v>
      </c>
      <c r="S3275" t="s">
        <v>33</v>
      </c>
      <c r="T3275">
        <f>_xlfn.DAYS(Raw_data_US_healthcare[[#This Row],[Discharge Date]],Raw_data_US_healthcare[[#This Row],[Date of Admission]])</f>
        <v>17</v>
      </c>
    </row>
    <row r="3276" spans="1:20" x14ac:dyDescent="0.3">
      <c r="A3276" t="s">
        <v>26511</v>
      </c>
      <c r="B3276" t="s">
        <v>9325</v>
      </c>
      <c r="C3276">
        <v>61</v>
      </c>
      <c r="D3276" t="str">
        <f>IF(Raw_data_US_healthcare[[#This Row],[Age]]&lt;35,"Young",IF(Raw_data_US_healthcare[[#This Row],[Age]]&lt;60,"Middle","Senior"))</f>
        <v>Senior</v>
      </c>
      <c r="E3276" t="s">
        <v>16</v>
      </c>
      <c r="F3276" t="s">
        <v>88</v>
      </c>
      <c r="G3276" t="s">
        <v>88</v>
      </c>
      <c r="H3276" t="s">
        <v>26516</v>
      </c>
      <c r="I3276" s="2">
        <v>44042</v>
      </c>
      <c r="J3276" t="s">
        <v>9326</v>
      </c>
      <c r="K3276" t="s">
        <v>9327</v>
      </c>
      <c r="L3276" t="s">
        <v>52</v>
      </c>
      <c r="M3276">
        <v>1996.8291999999999</v>
      </c>
      <c r="N3276">
        <v>388</v>
      </c>
      <c r="O3276" t="s">
        <v>22</v>
      </c>
      <c r="P3276" t="s">
        <v>22</v>
      </c>
      <c r="Q3276" s="2">
        <v>44047</v>
      </c>
      <c r="R3276" t="s">
        <v>32</v>
      </c>
      <c r="S3276" t="s">
        <v>24</v>
      </c>
      <c r="T3276">
        <f>_xlfn.DAYS(Raw_data_US_healthcare[[#This Row],[Discharge Date]],Raw_data_US_healthcare[[#This Row],[Date of Admission]])</f>
        <v>5</v>
      </c>
    </row>
    <row r="3277" spans="1:20" x14ac:dyDescent="0.3">
      <c r="A3277" t="s">
        <v>26511</v>
      </c>
      <c r="B3277" t="s">
        <v>9328</v>
      </c>
      <c r="C3277">
        <v>64</v>
      </c>
      <c r="D3277" t="str">
        <f>IF(Raw_data_US_healthcare[[#This Row],[Age]]&lt;35,"Young",IF(Raw_data_US_healthcare[[#This Row],[Age]]&lt;60,"Middle","Senior"))</f>
        <v>Senior</v>
      </c>
      <c r="E3277" t="s">
        <v>16</v>
      </c>
      <c r="F3277" t="s">
        <v>35</v>
      </c>
      <c r="G3277" t="s">
        <v>35</v>
      </c>
      <c r="H3277" t="s">
        <v>36</v>
      </c>
      <c r="I3277" s="2">
        <v>44668</v>
      </c>
      <c r="J3277" t="s">
        <v>9329</v>
      </c>
      <c r="K3277" t="s">
        <v>9330</v>
      </c>
      <c r="L3277" t="s">
        <v>31</v>
      </c>
      <c r="M3277">
        <v>22444.3982</v>
      </c>
      <c r="N3277">
        <v>359</v>
      </c>
      <c r="O3277" t="s">
        <v>22</v>
      </c>
      <c r="P3277" t="s">
        <v>22</v>
      </c>
      <c r="Q3277" s="2">
        <v>44670</v>
      </c>
      <c r="R3277" t="s">
        <v>23</v>
      </c>
      <c r="S3277" t="s">
        <v>33</v>
      </c>
      <c r="T3277">
        <f>_xlfn.DAYS(Raw_data_US_healthcare[[#This Row],[Discharge Date]],Raw_data_US_healthcare[[#This Row],[Date of Admission]])</f>
        <v>2</v>
      </c>
    </row>
    <row r="3278" spans="1:20" x14ac:dyDescent="0.3">
      <c r="A3278" t="s">
        <v>26512</v>
      </c>
      <c r="B3278" t="s">
        <v>9331</v>
      </c>
      <c r="C3278">
        <v>69</v>
      </c>
      <c r="D3278" t="str">
        <f>IF(Raw_data_US_healthcare[[#This Row],[Age]]&lt;35,"Young",IF(Raw_data_US_healthcare[[#This Row],[Age]]&lt;60,"Middle","Senior"))</f>
        <v>Senior</v>
      </c>
      <c r="E3278" t="s">
        <v>26</v>
      </c>
      <c r="F3278" t="s">
        <v>35</v>
      </c>
      <c r="G3278" t="s">
        <v>35</v>
      </c>
      <c r="H3278" t="s">
        <v>69</v>
      </c>
      <c r="I3278" s="2">
        <v>43694</v>
      </c>
      <c r="J3278" t="s">
        <v>9332</v>
      </c>
      <c r="K3278" t="s">
        <v>9333</v>
      </c>
      <c r="L3278" t="s">
        <v>52</v>
      </c>
      <c r="M3278">
        <v>39352.616399999999</v>
      </c>
      <c r="N3278">
        <v>371</v>
      </c>
      <c r="O3278" t="s">
        <v>39</v>
      </c>
      <c r="P3278" t="s">
        <v>39</v>
      </c>
      <c r="Q3278" s="2">
        <v>43701</v>
      </c>
      <c r="R3278" t="s">
        <v>44</v>
      </c>
      <c r="S3278" t="s">
        <v>45</v>
      </c>
      <c r="T3278">
        <f>_xlfn.DAYS(Raw_data_US_healthcare[[#This Row],[Discharge Date]],Raw_data_US_healthcare[[#This Row],[Date of Admission]])</f>
        <v>7</v>
      </c>
    </row>
    <row r="3279" spans="1:20" x14ac:dyDescent="0.3">
      <c r="A3279" t="s">
        <v>26512</v>
      </c>
      <c r="B3279" t="s">
        <v>9334</v>
      </c>
      <c r="C3279">
        <v>30</v>
      </c>
      <c r="D3279" t="str">
        <f>IF(Raw_data_US_healthcare[[#This Row],[Age]]&lt;35,"Young",IF(Raw_data_US_healthcare[[#This Row],[Age]]&lt;60,"Middle","Senior"))</f>
        <v>Young</v>
      </c>
      <c r="E3279" t="s">
        <v>26</v>
      </c>
      <c r="F3279" t="s">
        <v>17</v>
      </c>
      <c r="G3279" t="s">
        <v>17</v>
      </c>
      <c r="H3279" t="s">
        <v>28</v>
      </c>
      <c r="I3279" s="2">
        <v>45213</v>
      </c>
      <c r="J3279" t="s">
        <v>9335</v>
      </c>
      <c r="K3279" t="s">
        <v>9336</v>
      </c>
      <c r="L3279" t="s">
        <v>56</v>
      </c>
      <c r="M3279">
        <v>19938.344099999998</v>
      </c>
      <c r="N3279">
        <v>244</v>
      </c>
      <c r="O3279" t="s">
        <v>39</v>
      </c>
      <c r="P3279" t="s">
        <v>39</v>
      </c>
      <c r="Q3279" s="2">
        <v>45240</v>
      </c>
      <c r="R3279" t="s">
        <v>44</v>
      </c>
      <c r="S3279" t="s">
        <v>24</v>
      </c>
      <c r="T3279">
        <f>_xlfn.DAYS(Raw_data_US_healthcare[[#This Row],[Discharge Date]],Raw_data_US_healthcare[[#This Row],[Date of Admission]])</f>
        <v>27</v>
      </c>
    </row>
    <row r="3280" spans="1:20" x14ac:dyDescent="0.3">
      <c r="A3280" t="s">
        <v>26512</v>
      </c>
      <c r="B3280" t="s">
        <v>9337</v>
      </c>
      <c r="C3280">
        <v>78</v>
      </c>
      <c r="D3280" t="str">
        <f>IF(Raw_data_US_healthcare[[#This Row],[Age]]&lt;35,"Young",IF(Raw_data_US_healthcare[[#This Row],[Age]]&lt;60,"Middle","Senior"))</f>
        <v>Senior</v>
      </c>
      <c r="E3280" t="s">
        <v>26</v>
      </c>
      <c r="F3280" t="s">
        <v>228</v>
      </c>
      <c r="G3280" t="s">
        <v>228</v>
      </c>
      <c r="H3280" t="s">
        <v>26516</v>
      </c>
      <c r="I3280" s="2">
        <v>44630</v>
      </c>
      <c r="J3280" t="s">
        <v>9338</v>
      </c>
      <c r="K3280" t="s">
        <v>6800</v>
      </c>
      <c r="L3280" t="s">
        <v>60</v>
      </c>
      <c r="M3280">
        <v>26555.852900000002</v>
      </c>
      <c r="N3280">
        <v>288</v>
      </c>
      <c r="O3280" t="s">
        <v>39</v>
      </c>
      <c r="P3280" t="s">
        <v>39</v>
      </c>
      <c r="Q3280" s="2">
        <v>44631</v>
      </c>
      <c r="R3280" t="s">
        <v>32</v>
      </c>
      <c r="S3280" t="s">
        <v>33</v>
      </c>
      <c r="T3280">
        <f>_xlfn.DAYS(Raw_data_US_healthcare[[#This Row],[Discharge Date]],Raw_data_US_healthcare[[#This Row],[Date of Admission]])</f>
        <v>1</v>
      </c>
    </row>
    <row r="3281" spans="1:20" x14ac:dyDescent="0.3">
      <c r="A3281" t="s">
        <v>26512</v>
      </c>
      <c r="B3281" t="s">
        <v>9339</v>
      </c>
      <c r="C3281">
        <v>77</v>
      </c>
      <c r="D3281" t="str">
        <f>IF(Raw_data_US_healthcare[[#This Row],[Age]]&lt;35,"Young",IF(Raw_data_US_healthcare[[#This Row],[Age]]&lt;60,"Middle","Senior"))</f>
        <v>Senior</v>
      </c>
      <c r="E3281" t="s">
        <v>26</v>
      </c>
      <c r="F3281" t="s">
        <v>228</v>
      </c>
      <c r="G3281" t="s">
        <v>228</v>
      </c>
      <c r="H3281" t="s">
        <v>26514</v>
      </c>
      <c r="I3281" s="2">
        <v>44347</v>
      </c>
      <c r="J3281" t="s">
        <v>9340</v>
      </c>
      <c r="K3281" t="s">
        <v>9341</v>
      </c>
      <c r="L3281" t="s">
        <v>60</v>
      </c>
      <c r="M3281">
        <v>29263.394899999999</v>
      </c>
      <c r="N3281">
        <v>367</v>
      </c>
      <c r="O3281" t="s">
        <v>43</v>
      </c>
      <c r="P3281" t="s">
        <v>43</v>
      </c>
      <c r="Q3281" s="2">
        <v>44377</v>
      </c>
      <c r="R3281" t="s">
        <v>32</v>
      </c>
      <c r="S3281" t="s">
        <v>33</v>
      </c>
      <c r="T3281">
        <f>_xlfn.DAYS(Raw_data_US_healthcare[[#This Row],[Discharge Date]],Raw_data_US_healthcare[[#This Row],[Date of Admission]])</f>
        <v>30</v>
      </c>
    </row>
    <row r="3282" spans="1:20" x14ac:dyDescent="0.3">
      <c r="A3282" t="s">
        <v>26512</v>
      </c>
      <c r="B3282" t="s">
        <v>9342</v>
      </c>
      <c r="C3282">
        <v>37</v>
      </c>
      <c r="D3282" t="str">
        <f>IF(Raw_data_US_healthcare[[#This Row],[Age]]&lt;35,"Young",IF(Raw_data_US_healthcare[[#This Row],[Age]]&lt;60,"Middle","Senior"))</f>
        <v>Middle</v>
      </c>
      <c r="E3282" t="s">
        <v>26</v>
      </c>
      <c r="F3282" t="s">
        <v>27</v>
      </c>
      <c r="G3282" t="s">
        <v>27</v>
      </c>
      <c r="H3282" t="s">
        <v>28</v>
      </c>
      <c r="I3282" s="2">
        <v>44942</v>
      </c>
      <c r="J3282" t="s">
        <v>9343</v>
      </c>
      <c r="K3282" t="s">
        <v>9344</v>
      </c>
      <c r="L3282" t="s">
        <v>56</v>
      </c>
      <c r="M3282">
        <v>13782.13</v>
      </c>
      <c r="N3282">
        <v>486</v>
      </c>
      <c r="O3282" t="s">
        <v>22</v>
      </c>
      <c r="P3282" t="s">
        <v>22</v>
      </c>
      <c r="Q3282" s="2">
        <v>44955</v>
      </c>
      <c r="R3282" t="s">
        <v>32</v>
      </c>
      <c r="S3282" t="s">
        <v>33</v>
      </c>
      <c r="T3282">
        <f>_xlfn.DAYS(Raw_data_US_healthcare[[#This Row],[Discharge Date]],Raw_data_US_healthcare[[#This Row],[Date of Admission]])</f>
        <v>13</v>
      </c>
    </row>
    <row r="3283" spans="1:20" x14ac:dyDescent="0.3">
      <c r="A3283" t="s">
        <v>26511</v>
      </c>
      <c r="B3283" t="s">
        <v>9345</v>
      </c>
      <c r="C3283">
        <v>78</v>
      </c>
      <c r="D3283" t="str">
        <f>IF(Raw_data_US_healthcare[[#This Row],[Age]]&lt;35,"Young",IF(Raw_data_US_healthcare[[#This Row],[Age]]&lt;60,"Middle","Senior"))</f>
        <v>Senior</v>
      </c>
      <c r="E3283" t="s">
        <v>16</v>
      </c>
      <c r="F3283" t="s">
        <v>17</v>
      </c>
      <c r="G3283" t="s">
        <v>17</v>
      </c>
      <c r="H3283" t="s">
        <v>36</v>
      </c>
      <c r="I3283" s="2">
        <v>43481</v>
      </c>
      <c r="J3283" t="s">
        <v>9346</v>
      </c>
      <c r="K3283" t="s">
        <v>9347</v>
      </c>
      <c r="L3283" t="s">
        <v>21</v>
      </c>
      <c r="M3283">
        <v>15101.4308</v>
      </c>
      <c r="N3283">
        <v>257</v>
      </c>
      <c r="O3283" t="s">
        <v>22</v>
      </c>
      <c r="P3283" t="s">
        <v>22</v>
      </c>
      <c r="Q3283" s="2">
        <v>43503</v>
      </c>
      <c r="R3283" t="s">
        <v>32</v>
      </c>
      <c r="S3283" t="s">
        <v>45</v>
      </c>
      <c r="T3283">
        <f>_xlfn.DAYS(Raw_data_US_healthcare[[#This Row],[Discharge Date]],Raw_data_US_healthcare[[#This Row],[Date of Admission]])</f>
        <v>22</v>
      </c>
    </row>
    <row r="3284" spans="1:20" x14ac:dyDescent="0.3">
      <c r="A3284" t="s">
        <v>26512</v>
      </c>
      <c r="B3284" t="s">
        <v>9348</v>
      </c>
      <c r="C3284">
        <v>80</v>
      </c>
      <c r="D3284" t="str">
        <f>IF(Raw_data_US_healthcare[[#This Row],[Age]]&lt;35,"Young",IF(Raw_data_US_healthcare[[#This Row],[Age]]&lt;60,"Middle","Senior"))</f>
        <v>Senior</v>
      </c>
      <c r="E3284" t="s">
        <v>26</v>
      </c>
      <c r="F3284" t="s">
        <v>49</v>
      </c>
      <c r="G3284" t="s">
        <v>49</v>
      </c>
      <c r="H3284" t="s">
        <v>69</v>
      </c>
      <c r="I3284" s="2">
        <v>44692</v>
      </c>
      <c r="J3284" t="s">
        <v>9349</v>
      </c>
      <c r="K3284" t="s">
        <v>9350</v>
      </c>
      <c r="L3284" t="s">
        <v>56</v>
      </c>
      <c r="M3284">
        <v>39690.308599999997</v>
      </c>
      <c r="N3284">
        <v>376</v>
      </c>
      <c r="O3284" t="s">
        <v>39</v>
      </c>
      <c r="P3284" t="s">
        <v>39</v>
      </c>
      <c r="Q3284" s="2">
        <v>44710</v>
      </c>
      <c r="R3284" t="s">
        <v>32</v>
      </c>
      <c r="S3284" t="s">
        <v>24</v>
      </c>
      <c r="T3284">
        <f>_xlfn.DAYS(Raw_data_US_healthcare[[#This Row],[Discharge Date]],Raw_data_US_healthcare[[#This Row],[Date of Admission]])</f>
        <v>18</v>
      </c>
    </row>
    <row r="3285" spans="1:20" x14ac:dyDescent="0.3">
      <c r="A3285" t="s">
        <v>26512</v>
      </c>
      <c r="B3285" t="s">
        <v>9351</v>
      </c>
      <c r="C3285">
        <v>78</v>
      </c>
      <c r="D3285" t="str">
        <f>IF(Raw_data_US_healthcare[[#This Row],[Age]]&lt;35,"Young",IF(Raw_data_US_healthcare[[#This Row],[Age]]&lt;60,"Middle","Senior"))</f>
        <v>Senior</v>
      </c>
      <c r="E3285" t="s">
        <v>26</v>
      </c>
      <c r="F3285" t="s">
        <v>228</v>
      </c>
      <c r="G3285" t="s">
        <v>228</v>
      </c>
      <c r="H3285" t="s">
        <v>26514</v>
      </c>
      <c r="I3285" s="2">
        <v>44009</v>
      </c>
      <c r="J3285" t="s">
        <v>9352</v>
      </c>
      <c r="K3285" t="s">
        <v>9353</v>
      </c>
      <c r="L3285" t="s">
        <v>31</v>
      </c>
      <c r="M3285">
        <v>22091.180700000001</v>
      </c>
      <c r="N3285">
        <v>387</v>
      </c>
      <c r="O3285" t="s">
        <v>22</v>
      </c>
      <c r="P3285" t="s">
        <v>22</v>
      </c>
      <c r="Q3285" s="2">
        <v>44024</v>
      </c>
      <c r="R3285" t="s">
        <v>83</v>
      </c>
      <c r="S3285" t="s">
        <v>33</v>
      </c>
      <c r="T3285">
        <f>_xlfn.DAYS(Raw_data_US_healthcare[[#This Row],[Discharge Date]],Raw_data_US_healthcare[[#This Row],[Date of Admission]])</f>
        <v>15</v>
      </c>
    </row>
    <row r="3286" spans="1:20" x14ac:dyDescent="0.3">
      <c r="A3286" t="s">
        <v>26512</v>
      </c>
      <c r="B3286" t="s">
        <v>8848</v>
      </c>
      <c r="C3286">
        <v>20</v>
      </c>
      <c r="D3286" t="str">
        <f>IF(Raw_data_US_healthcare[[#This Row],[Age]]&lt;35,"Young",IF(Raw_data_US_healthcare[[#This Row],[Age]]&lt;60,"Middle","Senior"))</f>
        <v>Young</v>
      </c>
      <c r="E3286" t="s">
        <v>26</v>
      </c>
      <c r="F3286" t="s">
        <v>35</v>
      </c>
      <c r="G3286" t="s">
        <v>35</v>
      </c>
      <c r="H3286" t="s">
        <v>26516</v>
      </c>
      <c r="I3286" s="2">
        <v>44903</v>
      </c>
      <c r="J3286" t="s">
        <v>9354</v>
      </c>
      <c r="K3286" t="s">
        <v>9355</v>
      </c>
      <c r="L3286" t="s">
        <v>52</v>
      </c>
      <c r="M3286">
        <v>15626.7716</v>
      </c>
      <c r="N3286">
        <v>416</v>
      </c>
      <c r="O3286" t="s">
        <v>39</v>
      </c>
      <c r="P3286" t="s">
        <v>39</v>
      </c>
      <c r="Q3286" s="2">
        <v>44905</v>
      </c>
      <c r="R3286" t="s">
        <v>83</v>
      </c>
      <c r="S3286" t="s">
        <v>33</v>
      </c>
      <c r="T3286">
        <f>_xlfn.DAYS(Raw_data_US_healthcare[[#This Row],[Discharge Date]],Raw_data_US_healthcare[[#This Row],[Date of Admission]])</f>
        <v>2</v>
      </c>
    </row>
    <row r="3287" spans="1:20" x14ac:dyDescent="0.3">
      <c r="A3287" t="s">
        <v>26511</v>
      </c>
      <c r="B3287" t="s">
        <v>9356</v>
      </c>
      <c r="C3287">
        <v>39</v>
      </c>
      <c r="D3287" t="str">
        <f>IF(Raw_data_US_healthcare[[#This Row],[Age]]&lt;35,"Young",IF(Raw_data_US_healthcare[[#This Row],[Age]]&lt;60,"Middle","Senior"))</f>
        <v>Middle</v>
      </c>
      <c r="E3287" t="s">
        <v>16</v>
      </c>
      <c r="F3287" t="s">
        <v>88</v>
      </c>
      <c r="G3287" t="s">
        <v>88</v>
      </c>
      <c r="H3287" t="s">
        <v>18</v>
      </c>
      <c r="I3287" s="2">
        <v>43567</v>
      </c>
      <c r="J3287" t="s">
        <v>9357</v>
      </c>
      <c r="K3287" t="s">
        <v>9358</v>
      </c>
      <c r="L3287" t="s">
        <v>21</v>
      </c>
      <c r="M3287">
        <v>26985.3442</v>
      </c>
      <c r="N3287">
        <v>337</v>
      </c>
      <c r="O3287" t="s">
        <v>39</v>
      </c>
      <c r="P3287" t="s">
        <v>39</v>
      </c>
      <c r="Q3287" s="2">
        <v>43595</v>
      </c>
      <c r="R3287" t="s">
        <v>44</v>
      </c>
      <c r="S3287" t="s">
        <v>45</v>
      </c>
      <c r="T3287">
        <f>_xlfn.DAYS(Raw_data_US_healthcare[[#This Row],[Discharge Date]],Raw_data_US_healthcare[[#This Row],[Date of Admission]])</f>
        <v>28</v>
      </c>
    </row>
    <row r="3288" spans="1:20" x14ac:dyDescent="0.3">
      <c r="A3288" t="s">
        <v>26512</v>
      </c>
      <c r="B3288" t="s">
        <v>9359</v>
      </c>
      <c r="C3288">
        <v>24</v>
      </c>
      <c r="D3288" t="str">
        <f>IF(Raw_data_US_healthcare[[#This Row],[Age]]&lt;35,"Young",IF(Raw_data_US_healthcare[[#This Row],[Age]]&lt;60,"Middle","Senior"))</f>
        <v>Young</v>
      </c>
      <c r="E3288" t="s">
        <v>26</v>
      </c>
      <c r="F3288" t="s">
        <v>49</v>
      </c>
      <c r="G3288" t="s">
        <v>49</v>
      </c>
      <c r="H3288" t="s">
        <v>28</v>
      </c>
      <c r="I3288" s="2">
        <v>43540</v>
      </c>
      <c r="J3288" t="s">
        <v>9360</v>
      </c>
      <c r="K3288" t="s">
        <v>611</v>
      </c>
      <c r="L3288" t="s">
        <v>60</v>
      </c>
      <c r="M3288">
        <v>38231.705800000003</v>
      </c>
      <c r="N3288">
        <v>220</v>
      </c>
      <c r="O3288" t="s">
        <v>22</v>
      </c>
      <c r="P3288" t="s">
        <v>22</v>
      </c>
      <c r="Q3288" s="2">
        <v>43554</v>
      </c>
      <c r="R3288" t="s">
        <v>48</v>
      </c>
      <c r="S3288" t="s">
        <v>33</v>
      </c>
      <c r="T3288">
        <f>_xlfn.DAYS(Raw_data_US_healthcare[[#This Row],[Discharge Date]],Raw_data_US_healthcare[[#This Row],[Date of Admission]])</f>
        <v>14</v>
      </c>
    </row>
    <row r="3289" spans="1:20" x14ac:dyDescent="0.3">
      <c r="A3289" t="s">
        <v>26511</v>
      </c>
      <c r="B3289" t="s">
        <v>9361</v>
      </c>
      <c r="C3289">
        <v>59</v>
      </c>
      <c r="D3289" t="str">
        <f>IF(Raw_data_US_healthcare[[#This Row],[Age]]&lt;35,"Young",IF(Raw_data_US_healthcare[[#This Row],[Age]]&lt;60,"Middle","Senior"))</f>
        <v>Middle</v>
      </c>
      <c r="E3289" t="s">
        <v>16</v>
      </c>
      <c r="F3289" t="s">
        <v>27</v>
      </c>
      <c r="G3289" t="s">
        <v>27</v>
      </c>
      <c r="H3289" t="s">
        <v>69</v>
      </c>
      <c r="I3289" s="2">
        <v>43426</v>
      </c>
      <c r="J3289" t="s">
        <v>9362</v>
      </c>
      <c r="K3289" t="s">
        <v>4895</v>
      </c>
      <c r="L3289" t="s">
        <v>56</v>
      </c>
      <c r="M3289">
        <v>41657.338199999998</v>
      </c>
      <c r="N3289">
        <v>481</v>
      </c>
      <c r="O3289" t="s">
        <v>39</v>
      </c>
      <c r="P3289" t="s">
        <v>39</v>
      </c>
      <c r="Q3289" s="2">
        <v>43436</v>
      </c>
      <c r="R3289" t="s">
        <v>48</v>
      </c>
      <c r="S3289" t="s">
        <v>33</v>
      </c>
      <c r="T3289">
        <f>_xlfn.DAYS(Raw_data_US_healthcare[[#This Row],[Discharge Date]],Raw_data_US_healthcare[[#This Row],[Date of Admission]])</f>
        <v>10</v>
      </c>
    </row>
    <row r="3290" spans="1:20" x14ac:dyDescent="0.3">
      <c r="A3290" t="s">
        <v>26511</v>
      </c>
      <c r="B3290" t="s">
        <v>9363</v>
      </c>
      <c r="C3290">
        <v>84</v>
      </c>
      <c r="D3290" t="str">
        <f>IF(Raw_data_US_healthcare[[#This Row],[Age]]&lt;35,"Young",IF(Raw_data_US_healthcare[[#This Row],[Age]]&lt;60,"Middle","Senior"))</f>
        <v>Senior</v>
      </c>
      <c r="E3290" t="s">
        <v>16</v>
      </c>
      <c r="F3290" t="s">
        <v>35</v>
      </c>
      <c r="G3290" t="s">
        <v>35</v>
      </c>
      <c r="H3290" t="s">
        <v>26516</v>
      </c>
      <c r="I3290" s="2">
        <v>45073</v>
      </c>
      <c r="J3290" t="s">
        <v>9364</v>
      </c>
      <c r="K3290" t="s">
        <v>9365</v>
      </c>
      <c r="L3290" t="s">
        <v>21</v>
      </c>
      <c r="M3290">
        <v>13042.9022</v>
      </c>
      <c r="N3290">
        <v>321</v>
      </c>
      <c r="O3290" t="s">
        <v>39</v>
      </c>
      <c r="P3290" t="s">
        <v>39</v>
      </c>
      <c r="Q3290" s="2">
        <v>45085</v>
      </c>
      <c r="R3290" t="s">
        <v>23</v>
      </c>
      <c r="S3290" t="s">
        <v>33</v>
      </c>
      <c r="T3290">
        <f>_xlfn.DAYS(Raw_data_US_healthcare[[#This Row],[Discharge Date]],Raw_data_US_healthcare[[#This Row],[Date of Admission]])</f>
        <v>12</v>
      </c>
    </row>
    <row r="3291" spans="1:20" x14ac:dyDescent="0.3">
      <c r="A3291" t="s">
        <v>26512</v>
      </c>
      <c r="B3291" t="s">
        <v>9366</v>
      </c>
      <c r="C3291">
        <v>66</v>
      </c>
      <c r="D3291" t="str">
        <f>IF(Raw_data_US_healthcare[[#This Row],[Age]]&lt;35,"Young",IF(Raw_data_US_healthcare[[#This Row],[Age]]&lt;60,"Middle","Senior"))</f>
        <v>Senior</v>
      </c>
      <c r="E3291" t="s">
        <v>26</v>
      </c>
      <c r="F3291" t="s">
        <v>17</v>
      </c>
      <c r="G3291" t="s">
        <v>17</v>
      </c>
      <c r="H3291" t="s">
        <v>26516</v>
      </c>
      <c r="I3291" s="2">
        <v>44218</v>
      </c>
      <c r="J3291" t="s">
        <v>9367</v>
      </c>
      <c r="K3291" t="s">
        <v>9368</v>
      </c>
      <c r="L3291" t="s">
        <v>31</v>
      </c>
      <c r="M3291">
        <v>24664.111400000002</v>
      </c>
      <c r="N3291">
        <v>128</v>
      </c>
      <c r="O3291" t="s">
        <v>39</v>
      </c>
      <c r="P3291" t="s">
        <v>39</v>
      </c>
      <c r="Q3291" s="2">
        <v>44237</v>
      </c>
      <c r="R3291" t="s">
        <v>44</v>
      </c>
      <c r="S3291" t="s">
        <v>33</v>
      </c>
      <c r="T3291">
        <f>_xlfn.DAYS(Raw_data_US_healthcare[[#This Row],[Discharge Date]],Raw_data_US_healthcare[[#This Row],[Date of Admission]])</f>
        <v>19</v>
      </c>
    </row>
    <row r="3292" spans="1:20" x14ac:dyDescent="0.3">
      <c r="A3292" t="s">
        <v>26512</v>
      </c>
      <c r="B3292" t="s">
        <v>1321</v>
      </c>
      <c r="C3292">
        <v>47</v>
      </c>
      <c r="D3292" t="str">
        <f>IF(Raw_data_US_healthcare[[#This Row],[Age]]&lt;35,"Young",IF(Raw_data_US_healthcare[[#This Row],[Age]]&lt;60,"Middle","Senior"))</f>
        <v>Middle</v>
      </c>
      <c r="E3292" t="s">
        <v>26</v>
      </c>
      <c r="F3292" t="s">
        <v>113</v>
      </c>
      <c r="G3292" t="s">
        <v>113</v>
      </c>
      <c r="H3292" t="s">
        <v>36</v>
      </c>
      <c r="I3292" s="2">
        <v>44665</v>
      </c>
      <c r="J3292" t="s">
        <v>9369</v>
      </c>
      <c r="K3292" t="s">
        <v>9370</v>
      </c>
      <c r="L3292" t="s">
        <v>21</v>
      </c>
      <c r="M3292">
        <v>19645.615900000001</v>
      </c>
      <c r="N3292">
        <v>189</v>
      </c>
      <c r="O3292" t="s">
        <v>43</v>
      </c>
      <c r="P3292" t="s">
        <v>43</v>
      </c>
      <c r="Q3292" s="2">
        <v>44683</v>
      </c>
      <c r="R3292" t="s">
        <v>32</v>
      </c>
      <c r="S3292" t="s">
        <v>24</v>
      </c>
      <c r="T3292">
        <f>_xlfn.DAYS(Raw_data_US_healthcare[[#This Row],[Discharge Date]],Raw_data_US_healthcare[[#This Row],[Date of Admission]])</f>
        <v>18</v>
      </c>
    </row>
    <row r="3293" spans="1:20" x14ac:dyDescent="0.3">
      <c r="A3293" t="s">
        <v>26511</v>
      </c>
      <c r="B3293" t="s">
        <v>9371</v>
      </c>
      <c r="C3293">
        <v>67</v>
      </c>
      <c r="D3293" t="str">
        <f>IF(Raw_data_US_healthcare[[#This Row],[Age]]&lt;35,"Young",IF(Raw_data_US_healthcare[[#This Row],[Age]]&lt;60,"Middle","Senior"))</f>
        <v>Senior</v>
      </c>
      <c r="E3293" t="s">
        <v>16</v>
      </c>
      <c r="F3293" t="s">
        <v>27</v>
      </c>
      <c r="G3293" t="s">
        <v>27</v>
      </c>
      <c r="H3293" t="s">
        <v>69</v>
      </c>
      <c r="I3293" s="2">
        <v>43455</v>
      </c>
      <c r="J3293" t="s">
        <v>9372</v>
      </c>
      <c r="K3293" t="s">
        <v>6833</v>
      </c>
      <c r="L3293" t="s">
        <v>21</v>
      </c>
      <c r="M3293">
        <v>63142.304499999998</v>
      </c>
      <c r="N3293">
        <v>453</v>
      </c>
      <c r="O3293" t="s">
        <v>39</v>
      </c>
      <c r="P3293" t="s">
        <v>39</v>
      </c>
      <c r="Q3293" s="2">
        <v>43470</v>
      </c>
      <c r="R3293" t="s">
        <v>23</v>
      </c>
      <c r="S3293" t="s">
        <v>33</v>
      </c>
      <c r="T3293">
        <f>_xlfn.DAYS(Raw_data_US_healthcare[[#This Row],[Discharge Date]],Raw_data_US_healthcare[[#This Row],[Date of Admission]])</f>
        <v>15</v>
      </c>
    </row>
    <row r="3294" spans="1:20" x14ac:dyDescent="0.3">
      <c r="A3294" t="s">
        <v>26511</v>
      </c>
      <c r="B3294" t="s">
        <v>9373</v>
      </c>
      <c r="C3294">
        <v>44</v>
      </c>
      <c r="D3294" t="str">
        <f>IF(Raw_data_US_healthcare[[#This Row],[Age]]&lt;35,"Young",IF(Raw_data_US_healthcare[[#This Row],[Age]]&lt;60,"Middle","Senior"))</f>
        <v>Middle</v>
      </c>
      <c r="E3294" t="s">
        <v>16</v>
      </c>
      <c r="F3294" t="s">
        <v>228</v>
      </c>
      <c r="G3294" t="s">
        <v>228</v>
      </c>
      <c r="H3294" t="s">
        <v>36</v>
      </c>
      <c r="I3294" s="2">
        <v>44848</v>
      </c>
      <c r="J3294" t="s">
        <v>9374</v>
      </c>
      <c r="K3294" t="s">
        <v>9375</v>
      </c>
      <c r="L3294" t="s">
        <v>60</v>
      </c>
      <c r="M3294">
        <v>19059.745800000001</v>
      </c>
      <c r="N3294">
        <v>101</v>
      </c>
      <c r="O3294" t="s">
        <v>22</v>
      </c>
      <c r="P3294" t="s">
        <v>22</v>
      </c>
      <c r="Q3294" s="2">
        <v>44869</v>
      </c>
      <c r="R3294" t="s">
        <v>32</v>
      </c>
      <c r="S3294" t="s">
        <v>33</v>
      </c>
      <c r="T3294">
        <f>_xlfn.DAYS(Raw_data_US_healthcare[[#This Row],[Discharge Date]],Raw_data_US_healthcare[[#This Row],[Date of Admission]])</f>
        <v>21</v>
      </c>
    </row>
    <row r="3295" spans="1:20" x14ac:dyDescent="0.3">
      <c r="A3295" t="s">
        <v>26511</v>
      </c>
      <c r="B3295" t="s">
        <v>3088</v>
      </c>
      <c r="C3295">
        <v>72</v>
      </c>
      <c r="D3295" t="str">
        <f>IF(Raw_data_US_healthcare[[#This Row],[Age]]&lt;35,"Young",IF(Raw_data_US_healthcare[[#This Row],[Age]]&lt;60,"Middle","Senior"))</f>
        <v>Senior</v>
      </c>
      <c r="E3295" t="s">
        <v>16</v>
      </c>
      <c r="F3295" t="s">
        <v>88</v>
      </c>
      <c r="G3295" t="s">
        <v>88</v>
      </c>
      <c r="H3295" t="s">
        <v>18</v>
      </c>
      <c r="I3295" s="2">
        <v>44485</v>
      </c>
      <c r="J3295" t="s">
        <v>9376</v>
      </c>
      <c r="K3295" t="s">
        <v>9377</v>
      </c>
      <c r="L3295" t="s">
        <v>60</v>
      </c>
      <c r="M3295">
        <v>21070.5262</v>
      </c>
      <c r="N3295">
        <v>290</v>
      </c>
      <c r="O3295" t="s">
        <v>43</v>
      </c>
      <c r="P3295" t="s">
        <v>43</v>
      </c>
      <c r="Q3295" s="2">
        <v>44486</v>
      </c>
      <c r="R3295" t="s">
        <v>83</v>
      </c>
      <c r="S3295" t="s">
        <v>45</v>
      </c>
      <c r="T3295">
        <f>_xlfn.DAYS(Raw_data_US_healthcare[[#This Row],[Discharge Date]],Raw_data_US_healthcare[[#This Row],[Date of Admission]])</f>
        <v>1</v>
      </c>
    </row>
    <row r="3296" spans="1:20" x14ac:dyDescent="0.3">
      <c r="A3296" t="s">
        <v>26511</v>
      </c>
      <c r="B3296" t="s">
        <v>5949</v>
      </c>
      <c r="C3296">
        <v>70</v>
      </c>
      <c r="D3296" t="str">
        <f>IF(Raw_data_US_healthcare[[#This Row],[Age]]&lt;35,"Young",IF(Raw_data_US_healthcare[[#This Row],[Age]]&lt;60,"Middle","Senior"))</f>
        <v>Senior</v>
      </c>
      <c r="E3296" t="s">
        <v>16</v>
      </c>
      <c r="F3296" t="s">
        <v>17</v>
      </c>
      <c r="G3296" t="s">
        <v>17</v>
      </c>
      <c r="H3296" t="s">
        <v>69</v>
      </c>
      <c r="I3296" s="2">
        <v>44995</v>
      </c>
      <c r="J3296" t="s">
        <v>1991</v>
      </c>
      <c r="K3296" t="s">
        <v>9378</v>
      </c>
      <c r="L3296" t="s">
        <v>60</v>
      </c>
      <c r="M3296">
        <v>24984.148799999999</v>
      </c>
      <c r="N3296">
        <v>156</v>
      </c>
      <c r="O3296" t="s">
        <v>39</v>
      </c>
      <c r="P3296" t="s">
        <v>39</v>
      </c>
      <c r="Q3296" s="2">
        <v>44999</v>
      </c>
      <c r="R3296" t="s">
        <v>23</v>
      </c>
      <c r="S3296" t="s">
        <v>33</v>
      </c>
      <c r="T3296">
        <f>_xlfn.DAYS(Raw_data_US_healthcare[[#This Row],[Discharge Date]],Raw_data_US_healthcare[[#This Row],[Date of Admission]])</f>
        <v>4</v>
      </c>
    </row>
    <row r="3297" spans="1:20" x14ac:dyDescent="0.3">
      <c r="A3297" t="s">
        <v>26512</v>
      </c>
      <c r="B3297" t="s">
        <v>9379</v>
      </c>
      <c r="C3297">
        <v>83</v>
      </c>
      <c r="D3297" t="str">
        <f>IF(Raw_data_US_healthcare[[#This Row],[Age]]&lt;35,"Young",IF(Raw_data_US_healthcare[[#This Row],[Age]]&lt;60,"Middle","Senior"))</f>
        <v>Senior</v>
      </c>
      <c r="E3297" t="s">
        <v>26</v>
      </c>
      <c r="F3297" t="s">
        <v>27</v>
      </c>
      <c r="G3297" t="s">
        <v>27</v>
      </c>
      <c r="H3297" t="s">
        <v>26516</v>
      </c>
      <c r="I3297" s="2">
        <v>43819</v>
      </c>
      <c r="J3297" t="s">
        <v>9380</v>
      </c>
      <c r="K3297" t="s">
        <v>9381</v>
      </c>
      <c r="L3297" t="s">
        <v>52</v>
      </c>
      <c r="M3297">
        <v>23443.755799999999</v>
      </c>
      <c r="N3297">
        <v>403</v>
      </c>
      <c r="O3297" t="s">
        <v>22</v>
      </c>
      <c r="P3297" t="s">
        <v>22</v>
      </c>
      <c r="Q3297" s="2">
        <v>43832</v>
      </c>
      <c r="R3297" t="s">
        <v>83</v>
      </c>
      <c r="S3297" t="s">
        <v>24</v>
      </c>
      <c r="T3297">
        <f>_xlfn.DAYS(Raw_data_US_healthcare[[#This Row],[Discharge Date]],Raw_data_US_healthcare[[#This Row],[Date of Admission]])</f>
        <v>13</v>
      </c>
    </row>
    <row r="3298" spans="1:20" x14ac:dyDescent="0.3">
      <c r="A3298" t="s">
        <v>26511</v>
      </c>
      <c r="B3298" t="s">
        <v>9382</v>
      </c>
      <c r="C3298">
        <v>48</v>
      </c>
      <c r="D3298" t="str">
        <f>IF(Raw_data_US_healthcare[[#This Row],[Age]]&lt;35,"Young",IF(Raw_data_US_healthcare[[#This Row],[Age]]&lt;60,"Middle","Senior"))</f>
        <v>Middle</v>
      </c>
      <c r="E3298" t="s">
        <v>16</v>
      </c>
      <c r="F3298" t="s">
        <v>17</v>
      </c>
      <c r="G3298" t="s">
        <v>17</v>
      </c>
      <c r="H3298" t="s">
        <v>18</v>
      </c>
      <c r="I3298" s="2">
        <v>43575</v>
      </c>
      <c r="J3298" t="s">
        <v>9383</v>
      </c>
      <c r="K3298" t="s">
        <v>9384</v>
      </c>
      <c r="L3298" t="s">
        <v>52</v>
      </c>
      <c r="M3298">
        <v>55902.411099999998</v>
      </c>
      <c r="N3298">
        <v>275</v>
      </c>
      <c r="O3298" t="s">
        <v>39</v>
      </c>
      <c r="P3298" t="s">
        <v>39</v>
      </c>
      <c r="Q3298" s="2">
        <v>43582</v>
      </c>
      <c r="R3298" t="s">
        <v>44</v>
      </c>
      <c r="S3298" t="s">
        <v>45</v>
      </c>
      <c r="T3298">
        <f>_xlfn.DAYS(Raw_data_US_healthcare[[#This Row],[Discharge Date]],Raw_data_US_healthcare[[#This Row],[Date of Admission]])</f>
        <v>7</v>
      </c>
    </row>
    <row r="3299" spans="1:20" x14ac:dyDescent="0.3">
      <c r="A3299" t="s">
        <v>26512</v>
      </c>
      <c r="B3299" t="s">
        <v>9385</v>
      </c>
      <c r="C3299">
        <v>84</v>
      </c>
      <c r="D3299" t="str">
        <f>IF(Raw_data_US_healthcare[[#This Row],[Age]]&lt;35,"Young",IF(Raw_data_US_healthcare[[#This Row],[Age]]&lt;60,"Middle","Senior"))</f>
        <v>Senior</v>
      </c>
      <c r="E3299" t="s">
        <v>26</v>
      </c>
      <c r="F3299" t="s">
        <v>113</v>
      </c>
      <c r="G3299" t="s">
        <v>113</v>
      </c>
      <c r="H3299" t="s">
        <v>26516</v>
      </c>
      <c r="I3299" s="2">
        <v>43981</v>
      </c>
      <c r="J3299" t="s">
        <v>9386</v>
      </c>
      <c r="K3299" t="s">
        <v>9387</v>
      </c>
      <c r="L3299" t="s">
        <v>56</v>
      </c>
      <c r="M3299">
        <v>22877.0363</v>
      </c>
      <c r="N3299">
        <v>344</v>
      </c>
      <c r="O3299" t="s">
        <v>43</v>
      </c>
      <c r="P3299" t="s">
        <v>43</v>
      </c>
      <c r="Q3299" s="2">
        <v>43986</v>
      </c>
      <c r="R3299" t="s">
        <v>44</v>
      </c>
      <c r="S3299" t="s">
        <v>45</v>
      </c>
      <c r="T3299">
        <f>_xlfn.DAYS(Raw_data_US_healthcare[[#This Row],[Discharge Date]],Raw_data_US_healthcare[[#This Row],[Date of Admission]])</f>
        <v>5</v>
      </c>
    </row>
    <row r="3300" spans="1:20" x14ac:dyDescent="0.3">
      <c r="A3300" t="s">
        <v>26512</v>
      </c>
      <c r="B3300" t="s">
        <v>9388</v>
      </c>
      <c r="C3300">
        <v>25</v>
      </c>
      <c r="D3300" t="str">
        <f>IF(Raw_data_US_healthcare[[#This Row],[Age]]&lt;35,"Young",IF(Raw_data_US_healthcare[[#This Row],[Age]]&lt;60,"Middle","Senior"))</f>
        <v>Young</v>
      </c>
      <c r="E3300" t="s">
        <v>26</v>
      </c>
      <c r="F3300" t="s">
        <v>49</v>
      </c>
      <c r="G3300" t="s">
        <v>49</v>
      </c>
      <c r="H3300" t="s">
        <v>28</v>
      </c>
      <c r="I3300" s="2">
        <v>44308</v>
      </c>
      <c r="J3300" t="s">
        <v>9389</v>
      </c>
      <c r="K3300" t="s">
        <v>9390</v>
      </c>
      <c r="L3300" t="s">
        <v>31</v>
      </c>
      <c r="M3300">
        <v>3904.0358000000001</v>
      </c>
      <c r="N3300">
        <v>346</v>
      </c>
      <c r="O3300" t="s">
        <v>39</v>
      </c>
      <c r="P3300" t="s">
        <v>39</v>
      </c>
      <c r="Q3300" s="2">
        <v>44322</v>
      </c>
      <c r="R3300" t="s">
        <v>23</v>
      </c>
      <c r="S3300" t="s">
        <v>45</v>
      </c>
      <c r="T3300">
        <f>_xlfn.DAYS(Raw_data_US_healthcare[[#This Row],[Discharge Date]],Raw_data_US_healthcare[[#This Row],[Date of Admission]])</f>
        <v>14</v>
      </c>
    </row>
    <row r="3301" spans="1:20" x14ac:dyDescent="0.3">
      <c r="A3301" t="s">
        <v>26511</v>
      </c>
      <c r="B3301" t="s">
        <v>9391</v>
      </c>
      <c r="C3301">
        <v>60</v>
      </c>
      <c r="D3301" t="str">
        <f>IF(Raw_data_US_healthcare[[#This Row],[Age]]&lt;35,"Young",IF(Raw_data_US_healthcare[[#This Row],[Age]]&lt;60,"Middle","Senior"))</f>
        <v>Senior</v>
      </c>
      <c r="E3301" t="s">
        <v>16</v>
      </c>
      <c r="F3301" t="s">
        <v>49</v>
      </c>
      <c r="G3301" t="s">
        <v>49</v>
      </c>
      <c r="H3301" t="s">
        <v>18</v>
      </c>
      <c r="I3301" s="2">
        <v>44702</v>
      </c>
      <c r="J3301" t="s">
        <v>9392</v>
      </c>
      <c r="K3301" t="s">
        <v>1520</v>
      </c>
      <c r="L3301" t="s">
        <v>52</v>
      </c>
      <c r="M3301">
        <v>32491.356899999999</v>
      </c>
      <c r="N3301">
        <v>264</v>
      </c>
      <c r="O3301" t="s">
        <v>43</v>
      </c>
      <c r="P3301" t="s">
        <v>43</v>
      </c>
      <c r="Q3301" s="2">
        <v>44730</v>
      </c>
      <c r="R3301" t="s">
        <v>48</v>
      </c>
      <c r="S3301" t="s">
        <v>24</v>
      </c>
      <c r="T3301">
        <f>_xlfn.DAYS(Raw_data_US_healthcare[[#This Row],[Discharge Date]],Raw_data_US_healthcare[[#This Row],[Date of Admission]])</f>
        <v>28</v>
      </c>
    </row>
    <row r="3302" spans="1:20" x14ac:dyDescent="0.3">
      <c r="A3302" t="s">
        <v>26511</v>
      </c>
      <c r="B3302" t="s">
        <v>9393</v>
      </c>
      <c r="C3302">
        <v>42</v>
      </c>
      <c r="D3302" t="str">
        <f>IF(Raw_data_US_healthcare[[#This Row],[Age]]&lt;35,"Young",IF(Raw_data_US_healthcare[[#This Row],[Age]]&lt;60,"Middle","Senior"))</f>
        <v>Middle</v>
      </c>
      <c r="E3302" t="s">
        <v>16</v>
      </c>
      <c r="F3302" t="s">
        <v>88</v>
      </c>
      <c r="G3302" t="s">
        <v>88</v>
      </c>
      <c r="H3302" t="s">
        <v>69</v>
      </c>
      <c r="I3302" s="2">
        <v>45003</v>
      </c>
      <c r="J3302" t="s">
        <v>9394</v>
      </c>
      <c r="K3302" t="s">
        <v>9395</v>
      </c>
      <c r="L3302" t="s">
        <v>31</v>
      </c>
      <c r="M3302">
        <v>30114.924599999998</v>
      </c>
      <c r="N3302">
        <v>370</v>
      </c>
      <c r="O3302" t="s">
        <v>39</v>
      </c>
      <c r="P3302" t="s">
        <v>39</v>
      </c>
      <c r="Q3302" s="2">
        <v>45019</v>
      </c>
      <c r="R3302" t="s">
        <v>48</v>
      </c>
      <c r="S3302" t="s">
        <v>45</v>
      </c>
      <c r="T3302">
        <f>_xlfn.DAYS(Raw_data_US_healthcare[[#This Row],[Discharge Date]],Raw_data_US_healthcare[[#This Row],[Date of Admission]])</f>
        <v>16</v>
      </c>
    </row>
    <row r="3303" spans="1:20" x14ac:dyDescent="0.3">
      <c r="A3303" t="s">
        <v>26511</v>
      </c>
      <c r="B3303" t="s">
        <v>9396</v>
      </c>
      <c r="C3303">
        <v>41</v>
      </c>
      <c r="D3303" t="str">
        <f>IF(Raw_data_US_healthcare[[#This Row],[Age]]&lt;35,"Young",IF(Raw_data_US_healthcare[[#This Row],[Age]]&lt;60,"Middle","Senior"))</f>
        <v>Middle</v>
      </c>
      <c r="E3303" t="s">
        <v>16</v>
      </c>
      <c r="F3303" t="s">
        <v>27</v>
      </c>
      <c r="G3303" t="s">
        <v>27</v>
      </c>
      <c r="H3303" t="s">
        <v>36</v>
      </c>
      <c r="I3303" s="2">
        <v>45193</v>
      </c>
      <c r="J3303" t="s">
        <v>4265</v>
      </c>
      <c r="K3303" t="s">
        <v>9397</v>
      </c>
      <c r="L3303" t="s">
        <v>52</v>
      </c>
      <c r="M3303">
        <v>14061.0962</v>
      </c>
      <c r="N3303">
        <v>197</v>
      </c>
      <c r="O3303" t="s">
        <v>39</v>
      </c>
      <c r="P3303" t="s">
        <v>39</v>
      </c>
      <c r="Q3303" s="2">
        <v>45205</v>
      </c>
      <c r="R3303" t="s">
        <v>44</v>
      </c>
      <c r="S3303" t="s">
        <v>45</v>
      </c>
      <c r="T3303">
        <f>_xlfn.DAYS(Raw_data_US_healthcare[[#This Row],[Discharge Date]],Raw_data_US_healthcare[[#This Row],[Date of Admission]])</f>
        <v>12</v>
      </c>
    </row>
    <row r="3304" spans="1:20" x14ac:dyDescent="0.3">
      <c r="A3304" t="s">
        <v>26511</v>
      </c>
      <c r="B3304" t="s">
        <v>9398</v>
      </c>
      <c r="C3304">
        <v>18</v>
      </c>
      <c r="D3304" t="str">
        <f>IF(Raw_data_US_healthcare[[#This Row],[Age]]&lt;35,"Young",IF(Raw_data_US_healthcare[[#This Row],[Age]]&lt;60,"Middle","Senior"))</f>
        <v>Young</v>
      </c>
      <c r="E3304" t="s">
        <v>16</v>
      </c>
      <c r="F3304" t="s">
        <v>35</v>
      </c>
      <c r="G3304" t="s">
        <v>35</v>
      </c>
      <c r="H3304" t="s">
        <v>28</v>
      </c>
      <c r="I3304" s="2">
        <v>43650</v>
      </c>
      <c r="J3304" t="s">
        <v>9399</v>
      </c>
      <c r="K3304" t="s">
        <v>9400</v>
      </c>
      <c r="L3304" t="s">
        <v>52</v>
      </c>
      <c r="M3304">
        <v>18833.019400000001</v>
      </c>
      <c r="N3304">
        <v>298</v>
      </c>
      <c r="O3304" t="s">
        <v>43</v>
      </c>
      <c r="P3304" t="s">
        <v>43</v>
      </c>
      <c r="Q3304" s="2">
        <v>43670</v>
      </c>
      <c r="R3304" t="s">
        <v>23</v>
      </c>
      <c r="S3304" t="s">
        <v>45</v>
      </c>
      <c r="T3304">
        <f>_xlfn.DAYS(Raw_data_US_healthcare[[#This Row],[Discharge Date]],Raw_data_US_healthcare[[#This Row],[Date of Admission]])</f>
        <v>20</v>
      </c>
    </row>
    <row r="3305" spans="1:20" x14ac:dyDescent="0.3">
      <c r="A3305" t="s">
        <v>26511</v>
      </c>
      <c r="B3305" t="s">
        <v>9401</v>
      </c>
      <c r="C3305">
        <v>23</v>
      </c>
      <c r="D3305" t="str">
        <f>IF(Raw_data_US_healthcare[[#This Row],[Age]]&lt;35,"Young",IF(Raw_data_US_healthcare[[#This Row],[Age]]&lt;60,"Middle","Senior"))</f>
        <v>Young</v>
      </c>
      <c r="E3305" t="s">
        <v>16</v>
      </c>
      <c r="F3305" t="s">
        <v>88</v>
      </c>
      <c r="G3305" t="s">
        <v>88</v>
      </c>
      <c r="H3305" t="s">
        <v>28</v>
      </c>
      <c r="I3305" s="2">
        <v>43763</v>
      </c>
      <c r="J3305" t="s">
        <v>9402</v>
      </c>
      <c r="K3305" t="s">
        <v>9403</v>
      </c>
      <c r="L3305" t="s">
        <v>56</v>
      </c>
      <c r="M3305">
        <v>1104.8434999999999</v>
      </c>
      <c r="N3305">
        <v>190</v>
      </c>
      <c r="O3305" t="s">
        <v>39</v>
      </c>
      <c r="P3305" t="s">
        <v>39</v>
      </c>
      <c r="Q3305" s="2">
        <v>43774</v>
      </c>
      <c r="R3305" t="s">
        <v>48</v>
      </c>
      <c r="S3305" t="s">
        <v>45</v>
      </c>
      <c r="T3305">
        <f>_xlfn.DAYS(Raw_data_US_healthcare[[#This Row],[Discharge Date]],Raw_data_US_healthcare[[#This Row],[Date of Admission]])</f>
        <v>11</v>
      </c>
    </row>
    <row r="3306" spans="1:20" x14ac:dyDescent="0.3">
      <c r="A3306" t="s">
        <v>26512</v>
      </c>
      <c r="B3306" t="s">
        <v>9404</v>
      </c>
      <c r="C3306">
        <v>60</v>
      </c>
      <c r="D3306" t="str">
        <f>IF(Raw_data_US_healthcare[[#This Row],[Age]]&lt;35,"Young",IF(Raw_data_US_healthcare[[#This Row],[Age]]&lt;60,"Middle","Senior"))</f>
        <v>Senior</v>
      </c>
      <c r="E3306" t="s">
        <v>26</v>
      </c>
      <c r="F3306" t="s">
        <v>113</v>
      </c>
      <c r="G3306" t="s">
        <v>113</v>
      </c>
      <c r="H3306" t="s">
        <v>69</v>
      </c>
      <c r="I3306" s="2">
        <v>44237</v>
      </c>
      <c r="J3306" t="s">
        <v>2879</v>
      </c>
      <c r="K3306" t="s">
        <v>9405</v>
      </c>
      <c r="L3306" t="s">
        <v>21</v>
      </c>
      <c r="M3306">
        <v>46185.071000000004</v>
      </c>
      <c r="N3306">
        <v>272</v>
      </c>
      <c r="O3306" t="s">
        <v>39</v>
      </c>
      <c r="P3306" t="s">
        <v>39</v>
      </c>
      <c r="Q3306" s="2">
        <v>44248</v>
      </c>
      <c r="R3306" t="s">
        <v>32</v>
      </c>
      <c r="S3306" t="s">
        <v>24</v>
      </c>
      <c r="T3306">
        <f>_xlfn.DAYS(Raw_data_US_healthcare[[#This Row],[Discharge Date]],Raw_data_US_healthcare[[#This Row],[Date of Admission]])</f>
        <v>11</v>
      </c>
    </row>
    <row r="3307" spans="1:20" x14ac:dyDescent="0.3">
      <c r="A3307" t="s">
        <v>26511</v>
      </c>
      <c r="B3307" t="s">
        <v>9406</v>
      </c>
      <c r="C3307">
        <v>78</v>
      </c>
      <c r="D3307" t="str">
        <f>IF(Raw_data_US_healthcare[[#This Row],[Age]]&lt;35,"Young",IF(Raw_data_US_healthcare[[#This Row],[Age]]&lt;60,"Middle","Senior"))</f>
        <v>Senior</v>
      </c>
      <c r="E3307" t="s">
        <v>16</v>
      </c>
      <c r="F3307" t="s">
        <v>62</v>
      </c>
      <c r="G3307" t="s">
        <v>62</v>
      </c>
      <c r="H3307" t="s">
        <v>36</v>
      </c>
      <c r="I3307" s="2">
        <v>44891</v>
      </c>
      <c r="J3307" t="s">
        <v>5419</v>
      </c>
      <c r="K3307" t="s">
        <v>9407</v>
      </c>
      <c r="L3307" t="s">
        <v>56</v>
      </c>
      <c r="M3307">
        <v>20280.4251</v>
      </c>
      <c r="N3307">
        <v>124</v>
      </c>
      <c r="O3307" t="s">
        <v>43</v>
      </c>
      <c r="P3307" t="s">
        <v>43</v>
      </c>
      <c r="Q3307" s="2">
        <v>44907</v>
      </c>
      <c r="R3307" t="s">
        <v>48</v>
      </c>
      <c r="S3307" t="s">
        <v>45</v>
      </c>
      <c r="T3307">
        <f>_xlfn.DAYS(Raw_data_US_healthcare[[#This Row],[Discharge Date]],Raw_data_US_healthcare[[#This Row],[Date of Admission]])</f>
        <v>16</v>
      </c>
    </row>
    <row r="3308" spans="1:20" x14ac:dyDescent="0.3">
      <c r="A3308" t="s">
        <v>26512</v>
      </c>
      <c r="B3308" t="s">
        <v>9408</v>
      </c>
      <c r="C3308">
        <v>38</v>
      </c>
      <c r="D3308" t="str">
        <f>IF(Raw_data_US_healthcare[[#This Row],[Age]]&lt;35,"Young",IF(Raw_data_US_healthcare[[#This Row],[Age]]&lt;60,"Middle","Senior"))</f>
        <v>Middle</v>
      </c>
      <c r="E3308" t="s">
        <v>26</v>
      </c>
      <c r="F3308" t="s">
        <v>113</v>
      </c>
      <c r="G3308" t="s">
        <v>113</v>
      </c>
      <c r="H3308" t="s">
        <v>28</v>
      </c>
      <c r="I3308" s="2">
        <v>44619</v>
      </c>
      <c r="J3308" t="s">
        <v>9409</v>
      </c>
      <c r="K3308" t="s">
        <v>9410</v>
      </c>
      <c r="L3308" t="s">
        <v>52</v>
      </c>
      <c r="M3308">
        <v>27120.400699999998</v>
      </c>
      <c r="N3308">
        <v>312</v>
      </c>
      <c r="O3308" t="s">
        <v>43</v>
      </c>
      <c r="P3308" t="s">
        <v>43</v>
      </c>
      <c r="Q3308" s="2">
        <v>44630</v>
      </c>
      <c r="R3308" t="s">
        <v>48</v>
      </c>
      <c r="S3308" t="s">
        <v>45</v>
      </c>
      <c r="T3308">
        <f>_xlfn.DAYS(Raw_data_US_healthcare[[#This Row],[Discharge Date]],Raw_data_US_healthcare[[#This Row],[Date of Admission]])</f>
        <v>11</v>
      </c>
    </row>
    <row r="3309" spans="1:20" x14ac:dyDescent="0.3">
      <c r="A3309" t="s">
        <v>26511</v>
      </c>
      <c r="B3309" t="s">
        <v>9411</v>
      </c>
      <c r="C3309">
        <v>48</v>
      </c>
      <c r="D3309" t="str">
        <f>IF(Raw_data_US_healthcare[[#This Row],[Age]]&lt;35,"Young",IF(Raw_data_US_healthcare[[#This Row],[Age]]&lt;60,"Middle","Senior"))</f>
        <v>Middle</v>
      </c>
      <c r="E3309" t="s">
        <v>16</v>
      </c>
      <c r="F3309" t="s">
        <v>228</v>
      </c>
      <c r="G3309" t="s">
        <v>228</v>
      </c>
      <c r="H3309" t="s">
        <v>36</v>
      </c>
      <c r="I3309" s="2">
        <v>43422</v>
      </c>
      <c r="J3309" t="s">
        <v>9412</v>
      </c>
      <c r="K3309" t="s">
        <v>9413</v>
      </c>
      <c r="L3309" t="s">
        <v>31</v>
      </c>
      <c r="M3309">
        <v>2303.5237999999999</v>
      </c>
      <c r="N3309">
        <v>445</v>
      </c>
      <c r="O3309" t="s">
        <v>39</v>
      </c>
      <c r="P3309" t="s">
        <v>39</v>
      </c>
      <c r="Q3309" s="2">
        <v>43443</v>
      </c>
      <c r="R3309" t="s">
        <v>23</v>
      </c>
      <c r="S3309" t="s">
        <v>24</v>
      </c>
      <c r="T3309">
        <f>_xlfn.DAYS(Raw_data_US_healthcare[[#This Row],[Discharge Date]],Raw_data_US_healthcare[[#This Row],[Date of Admission]])</f>
        <v>21</v>
      </c>
    </row>
    <row r="3310" spans="1:20" x14ac:dyDescent="0.3">
      <c r="A3310" t="s">
        <v>26512</v>
      </c>
      <c r="B3310" t="s">
        <v>9414</v>
      </c>
      <c r="C3310">
        <v>39</v>
      </c>
      <c r="D3310" t="str">
        <f>IF(Raw_data_US_healthcare[[#This Row],[Age]]&lt;35,"Young",IF(Raw_data_US_healthcare[[#This Row],[Age]]&lt;60,"Middle","Senior"))</f>
        <v>Middle</v>
      </c>
      <c r="E3310" t="s">
        <v>26</v>
      </c>
      <c r="F3310" t="s">
        <v>27</v>
      </c>
      <c r="G3310" t="s">
        <v>27</v>
      </c>
      <c r="H3310" t="s">
        <v>26516</v>
      </c>
      <c r="I3310" s="2">
        <v>43582</v>
      </c>
      <c r="J3310" t="s">
        <v>9415</v>
      </c>
      <c r="K3310" t="s">
        <v>9416</v>
      </c>
      <c r="L3310" t="s">
        <v>21</v>
      </c>
      <c r="M3310">
        <v>19713.777300000002</v>
      </c>
      <c r="N3310">
        <v>419</v>
      </c>
      <c r="O3310" t="s">
        <v>39</v>
      </c>
      <c r="P3310" t="s">
        <v>39</v>
      </c>
      <c r="Q3310" s="2">
        <v>43587</v>
      </c>
      <c r="R3310" t="s">
        <v>44</v>
      </c>
      <c r="S3310" t="s">
        <v>24</v>
      </c>
      <c r="T3310">
        <f>_xlfn.DAYS(Raw_data_US_healthcare[[#This Row],[Discharge Date]],Raw_data_US_healthcare[[#This Row],[Date of Admission]])</f>
        <v>5</v>
      </c>
    </row>
    <row r="3311" spans="1:20" x14ac:dyDescent="0.3">
      <c r="A3311" t="s">
        <v>26512</v>
      </c>
      <c r="B3311" t="s">
        <v>9417</v>
      </c>
      <c r="C3311">
        <v>50</v>
      </c>
      <c r="D3311" t="str">
        <f>IF(Raw_data_US_healthcare[[#This Row],[Age]]&lt;35,"Young",IF(Raw_data_US_healthcare[[#This Row],[Age]]&lt;60,"Middle","Senior"))</f>
        <v>Middle</v>
      </c>
      <c r="E3311" t="s">
        <v>26</v>
      </c>
      <c r="F3311" t="s">
        <v>62</v>
      </c>
      <c r="G3311" t="s">
        <v>62</v>
      </c>
      <c r="H3311" t="s">
        <v>36</v>
      </c>
      <c r="I3311" s="2">
        <v>45005</v>
      </c>
      <c r="J3311" t="s">
        <v>9418</v>
      </c>
      <c r="K3311" t="s">
        <v>9419</v>
      </c>
      <c r="L3311" t="s">
        <v>56</v>
      </c>
      <c r="M3311">
        <v>23120.460299999999</v>
      </c>
      <c r="N3311">
        <v>114</v>
      </c>
      <c r="O3311" t="s">
        <v>43</v>
      </c>
      <c r="P3311" t="s">
        <v>43</v>
      </c>
      <c r="Q3311" s="2">
        <v>45010</v>
      </c>
      <c r="R3311" t="s">
        <v>83</v>
      </c>
      <c r="S3311" t="s">
        <v>24</v>
      </c>
      <c r="T3311">
        <f>_xlfn.DAYS(Raw_data_US_healthcare[[#This Row],[Discharge Date]],Raw_data_US_healthcare[[#This Row],[Date of Admission]])</f>
        <v>5</v>
      </c>
    </row>
    <row r="3312" spans="1:20" x14ac:dyDescent="0.3">
      <c r="A3312" t="s">
        <v>26511</v>
      </c>
      <c r="B3312" t="s">
        <v>9420</v>
      </c>
      <c r="C3312">
        <v>51</v>
      </c>
      <c r="D3312" t="str">
        <f>IF(Raw_data_US_healthcare[[#This Row],[Age]]&lt;35,"Young",IF(Raw_data_US_healthcare[[#This Row],[Age]]&lt;60,"Middle","Senior"))</f>
        <v>Middle</v>
      </c>
      <c r="E3312" t="s">
        <v>16</v>
      </c>
      <c r="F3312" t="s">
        <v>35</v>
      </c>
      <c r="G3312" t="s">
        <v>35</v>
      </c>
      <c r="H3312" t="s">
        <v>26516</v>
      </c>
      <c r="I3312" s="2">
        <v>43506</v>
      </c>
      <c r="J3312" t="s">
        <v>9421</v>
      </c>
      <c r="K3312" t="s">
        <v>9422</v>
      </c>
      <c r="L3312" t="s">
        <v>31</v>
      </c>
      <c r="M3312">
        <v>29372.494200000001</v>
      </c>
      <c r="N3312">
        <v>109</v>
      </c>
      <c r="O3312" t="s">
        <v>39</v>
      </c>
      <c r="P3312" t="s">
        <v>39</v>
      </c>
      <c r="Q3312" s="2">
        <v>43517</v>
      </c>
      <c r="R3312" t="s">
        <v>44</v>
      </c>
      <c r="S3312" t="s">
        <v>24</v>
      </c>
      <c r="T3312">
        <f>_xlfn.DAYS(Raw_data_US_healthcare[[#This Row],[Discharge Date]],Raw_data_US_healthcare[[#This Row],[Date of Admission]])</f>
        <v>11</v>
      </c>
    </row>
    <row r="3313" spans="1:20" x14ac:dyDescent="0.3">
      <c r="A3313" t="s">
        <v>26512</v>
      </c>
      <c r="B3313" t="s">
        <v>9423</v>
      </c>
      <c r="C3313">
        <v>30</v>
      </c>
      <c r="D3313" t="str">
        <f>IF(Raw_data_US_healthcare[[#This Row],[Age]]&lt;35,"Young",IF(Raw_data_US_healthcare[[#This Row],[Age]]&lt;60,"Middle","Senior"))</f>
        <v>Young</v>
      </c>
      <c r="E3313" t="s">
        <v>26</v>
      </c>
      <c r="F3313" t="s">
        <v>35</v>
      </c>
      <c r="G3313" t="s">
        <v>35</v>
      </c>
      <c r="H3313" t="s">
        <v>36</v>
      </c>
      <c r="I3313" s="2">
        <v>43702</v>
      </c>
      <c r="J3313" t="s">
        <v>9424</v>
      </c>
      <c r="K3313" t="s">
        <v>9425</v>
      </c>
      <c r="L3313" t="s">
        <v>56</v>
      </c>
      <c r="M3313">
        <v>2144.8103999999998</v>
      </c>
      <c r="N3313">
        <v>377</v>
      </c>
      <c r="O3313" t="s">
        <v>43</v>
      </c>
      <c r="P3313" t="s">
        <v>43</v>
      </c>
      <c r="Q3313" s="2">
        <v>43730</v>
      </c>
      <c r="R3313" t="s">
        <v>32</v>
      </c>
      <c r="S3313" t="s">
        <v>45</v>
      </c>
      <c r="T3313">
        <f>_xlfn.DAYS(Raw_data_US_healthcare[[#This Row],[Discharge Date]],Raw_data_US_healthcare[[#This Row],[Date of Admission]])</f>
        <v>28</v>
      </c>
    </row>
    <row r="3314" spans="1:20" x14ac:dyDescent="0.3">
      <c r="A3314" t="s">
        <v>26511</v>
      </c>
      <c r="B3314" t="s">
        <v>9426</v>
      </c>
      <c r="C3314">
        <v>77</v>
      </c>
      <c r="D3314" t="str">
        <f>IF(Raw_data_US_healthcare[[#This Row],[Age]]&lt;35,"Young",IF(Raw_data_US_healthcare[[#This Row],[Age]]&lt;60,"Middle","Senior"))</f>
        <v>Senior</v>
      </c>
      <c r="E3314" t="s">
        <v>16</v>
      </c>
      <c r="F3314" t="s">
        <v>17</v>
      </c>
      <c r="G3314" t="s">
        <v>17</v>
      </c>
      <c r="H3314" t="s">
        <v>26516</v>
      </c>
      <c r="I3314" s="2">
        <v>43997</v>
      </c>
      <c r="J3314" t="s">
        <v>9427</v>
      </c>
      <c r="K3314" t="s">
        <v>9428</v>
      </c>
      <c r="L3314" t="s">
        <v>21</v>
      </c>
      <c r="M3314">
        <v>21348.366999999998</v>
      </c>
      <c r="N3314">
        <v>183</v>
      </c>
      <c r="O3314" t="s">
        <v>43</v>
      </c>
      <c r="P3314" t="s">
        <v>43</v>
      </c>
      <c r="Q3314" s="2">
        <v>44021</v>
      </c>
      <c r="R3314" t="s">
        <v>44</v>
      </c>
      <c r="S3314" t="s">
        <v>45</v>
      </c>
      <c r="T3314">
        <f>_xlfn.DAYS(Raw_data_US_healthcare[[#This Row],[Discharge Date]],Raw_data_US_healthcare[[#This Row],[Date of Admission]])</f>
        <v>24</v>
      </c>
    </row>
    <row r="3315" spans="1:20" x14ac:dyDescent="0.3">
      <c r="A3315" t="s">
        <v>26511</v>
      </c>
      <c r="B3315" t="s">
        <v>9429</v>
      </c>
      <c r="C3315">
        <v>84</v>
      </c>
      <c r="D3315" t="str">
        <f>IF(Raw_data_US_healthcare[[#This Row],[Age]]&lt;35,"Young",IF(Raw_data_US_healthcare[[#This Row],[Age]]&lt;60,"Middle","Senior"))</f>
        <v>Senior</v>
      </c>
      <c r="E3315" t="s">
        <v>16</v>
      </c>
      <c r="F3315" t="s">
        <v>228</v>
      </c>
      <c r="G3315" t="s">
        <v>228</v>
      </c>
      <c r="H3315" t="s">
        <v>28</v>
      </c>
      <c r="I3315" s="2">
        <v>44574</v>
      </c>
      <c r="J3315" t="s">
        <v>9430</v>
      </c>
      <c r="K3315" t="s">
        <v>9431</v>
      </c>
      <c r="L3315" t="s">
        <v>21</v>
      </c>
      <c r="M3315">
        <v>30380.134300000002</v>
      </c>
      <c r="N3315">
        <v>107</v>
      </c>
      <c r="O3315" t="s">
        <v>43</v>
      </c>
      <c r="P3315" t="s">
        <v>43</v>
      </c>
      <c r="Q3315" s="2">
        <v>44586</v>
      </c>
      <c r="R3315" t="s">
        <v>23</v>
      </c>
      <c r="S3315" t="s">
        <v>24</v>
      </c>
      <c r="T3315">
        <f>_xlfn.DAYS(Raw_data_US_healthcare[[#This Row],[Discharge Date]],Raw_data_US_healthcare[[#This Row],[Date of Admission]])</f>
        <v>12</v>
      </c>
    </row>
    <row r="3316" spans="1:20" x14ac:dyDescent="0.3">
      <c r="A3316" t="s">
        <v>26512</v>
      </c>
      <c r="B3316" t="s">
        <v>9432</v>
      </c>
      <c r="C3316">
        <v>43</v>
      </c>
      <c r="D3316" t="str">
        <f>IF(Raw_data_US_healthcare[[#This Row],[Age]]&lt;35,"Young",IF(Raw_data_US_healthcare[[#This Row],[Age]]&lt;60,"Middle","Senior"))</f>
        <v>Middle</v>
      </c>
      <c r="E3316" t="s">
        <v>26</v>
      </c>
      <c r="F3316" t="s">
        <v>35</v>
      </c>
      <c r="G3316" t="s">
        <v>35</v>
      </c>
      <c r="H3316" t="s">
        <v>26514</v>
      </c>
      <c r="I3316" s="2">
        <v>44746</v>
      </c>
      <c r="J3316" t="s">
        <v>9433</v>
      </c>
      <c r="K3316" t="s">
        <v>9434</v>
      </c>
      <c r="L3316" t="s">
        <v>31</v>
      </c>
      <c r="M3316">
        <v>6267.3109000000004</v>
      </c>
      <c r="N3316">
        <v>238</v>
      </c>
      <c r="O3316" t="s">
        <v>22</v>
      </c>
      <c r="P3316" t="s">
        <v>22</v>
      </c>
      <c r="Q3316" s="2">
        <v>44765</v>
      </c>
      <c r="R3316" t="s">
        <v>23</v>
      </c>
      <c r="S3316" t="s">
        <v>45</v>
      </c>
      <c r="T3316">
        <f>_xlfn.DAYS(Raw_data_US_healthcare[[#This Row],[Discharge Date]],Raw_data_US_healthcare[[#This Row],[Date of Admission]])</f>
        <v>19</v>
      </c>
    </row>
    <row r="3317" spans="1:20" x14ac:dyDescent="0.3">
      <c r="A3317" t="s">
        <v>26512</v>
      </c>
      <c r="B3317" t="s">
        <v>1356</v>
      </c>
      <c r="C3317">
        <v>20</v>
      </c>
      <c r="D3317" t="str">
        <f>IF(Raw_data_US_healthcare[[#This Row],[Age]]&lt;35,"Young",IF(Raw_data_US_healthcare[[#This Row],[Age]]&lt;60,"Middle","Senior"))</f>
        <v>Young</v>
      </c>
      <c r="E3317" t="s">
        <v>26</v>
      </c>
      <c r="F3317" t="s">
        <v>228</v>
      </c>
      <c r="G3317" t="s">
        <v>228</v>
      </c>
      <c r="H3317" t="s">
        <v>18</v>
      </c>
      <c r="I3317" s="2">
        <v>44022</v>
      </c>
      <c r="J3317" t="s">
        <v>9435</v>
      </c>
      <c r="K3317" t="s">
        <v>9436</v>
      </c>
      <c r="L3317" t="s">
        <v>31</v>
      </c>
      <c r="M3317">
        <v>40285.433900000004</v>
      </c>
      <c r="N3317">
        <v>150</v>
      </c>
      <c r="O3317" t="s">
        <v>39</v>
      </c>
      <c r="P3317" t="s">
        <v>39</v>
      </c>
      <c r="Q3317" s="2">
        <v>44038</v>
      </c>
      <c r="R3317" t="s">
        <v>83</v>
      </c>
      <c r="S3317" t="s">
        <v>33</v>
      </c>
      <c r="T3317">
        <f>_xlfn.DAYS(Raw_data_US_healthcare[[#This Row],[Discharge Date]],Raw_data_US_healthcare[[#This Row],[Date of Admission]])</f>
        <v>16</v>
      </c>
    </row>
    <row r="3318" spans="1:20" x14ac:dyDescent="0.3">
      <c r="A3318" t="s">
        <v>26511</v>
      </c>
      <c r="B3318" t="s">
        <v>9437</v>
      </c>
      <c r="C3318">
        <v>78</v>
      </c>
      <c r="D3318" t="str">
        <f>IF(Raw_data_US_healthcare[[#This Row],[Age]]&lt;35,"Young",IF(Raw_data_US_healthcare[[#This Row],[Age]]&lt;60,"Middle","Senior"))</f>
        <v>Senior</v>
      </c>
      <c r="E3318" t="s">
        <v>16</v>
      </c>
      <c r="F3318" t="s">
        <v>17</v>
      </c>
      <c r="G3318" t="s">
        <v>17</v>
      </c>
      <c r="H3318" t="s">
        <v>26516</v>
      </c>
      <c r="I3318" s="2">
        <v>44005</v>
      </c>
      <c r="J3318" t="s">
        <v>9438</v>
      </c>
      <c r="K3318" t="s">
        <v>9439</v>
      </c>
      <c r="L3318" t="s">
        <v>52</v>
      </c>
      <c r="M3318">
        <v>13775.1</v>
      </c>
      <c r="N3318">
        <v>149</v>
      </c>
      <c r="O3318" t="s">
        <v>43</v>
      </c>
      <c r="P3318" t="s">
        <v>43</v>
      </c>
      <c r="Q3318" s="2">
        <v>44023</v>
      </c>
      <c r="R3318" t="s">
        <v>48</v>
      </c>
      <c r="S3318" t="s">
        <v>24</v>
      </c>
      <c r="T3318">
        <f>_xlfn.DAYS(Raw_data_US_healthcare[[#This Row],[Discharge Date]],Raw_data_US_healthcare[[#This Row],[Date of Admission]])</f>
        <v>18</v>
      </c>
    </row>
    <row r="3319" spans="1:20" x14ac:dyDescent="0.3">
      <c r="A3319" t="s">
        <v>26512</v>
      </c>
      <c r="B3319" t="s">
        <v>9440</v>
      </c>
      <c r="C3319">
        <v>53</v>
      </c>
      <c r="D3319" t="str">
        <f>IF(Raw_data_US_healthcare[[#This Row],[Age]]&lt;35,"Young",IF(Raw_data_US_healthcare[[#This Row],[Age]]&lt;60,"Middle","Senior"))</f>
        <v>Middle</v>
      </c>
      <c r="E3319" t="s">
        <v>26</v>
      </c>
      <c r="F3319" t="s">
        <v>88</v>
      </c>
      <c r="G3319" t="s">
        <v>88</v>
      </c>
      <c r="H3319" t="s">
        <v>36</v>
      </c>
      <c r="I3319" s="2">
        <v>43875</v>
      </c>
      <c r="J3319" t="s">
        <v>9441</v>
      </c>
      <c r="K3319" t="s">
        <v>9442</v>
      </c>
      <c r="L3319" t="s">
        <v>52</v>
      </c>
      <c r="M3319">
        <v>13060.1497</v>
      </c>
      <c r="N3319">
        <v>313</v>
      </c>
      <c r="O3319" t="s">
        <v>43</v>
      </c>
      <c r="P3319" t="s">
        <v>43</v>
      </c>
      <c r="Q3319" s="2">
        <v>43896</v>
      </c>
      <c r="R3319" t="s">
        <v>44</v>
      </c>
      <c r="S3319" t="s">
        <v>24</v>
      </c>
      <c r="T3319">
        <f>_xlfn.DAYS(Raw_data_US_healthcare[[#This Row],[Discharge Date]],Raw_data_US_healthcare[[#This Row],[Date of Admission]])</f>
        <v>21</v>
      </c>
    </row>
    <row r="3320" spans="1:20" x14ac:dyDescent="0.3">
      <c r="A3320" t="s">
        <v>26512</v>
      </c>
      <c r="B3320" t="s">
        <v>9443</v>
      </c>
      <c r="C3320">
        <v>63</v>
      </c>
      <c r="D3320" t="str">
        <f>IF(Raw_data_US_healthcare[[#This Row],[Age]]&lt;35,"Young",IF(Raw_data_US_healthcare[[#This Row],[Age]]&lt;60,"Middle","Senior"))</f>
        <v>Senior</v>
      </c>
      <c r="E3320" t="s">
        <v>26</v>
      </c>
      <c r="F3320" t="s">
        <v>113</v>
      </c>
      <c r="G3320" t="s">
        <v>113</v>
      </c>
      <c r="H3320" t="s">
        <v>26516</v>
      </c>
      <c r="I3320" s="2">
        <v>44132</v>
      </c>
      <c r="J3320" t="s">
        <v>9444</v>
      </c>
      <c r="K3320" t="s">
        <v>9445</v>
      </c>
      <c r="L3320" t="s">
        <v>52</v>
      </c>
      <c r="M3320">
        <v>16757.553899999999</v>
      </c>
      <c r="N3320">
        <v>457</v>
      </c>
      <c r="O3320" t="s">
        <v>43</v>
      </c>
      <c r="P3320" t="s">
        <v>43</v>
      </c>
      <c r="Q3320" s="2">
        <v>44140</v>
      </c>
      <c r="R3320" t="s">
        <v>83</v>
      </c>
      <c r="S3320" t="s">
        <v>24</v>
      </c>
      <c r="T3320">
        <f>_xlfn.DAYS(Raw_data_US_healthcare[[#This Row],[Discharge Date]],Raw_data_US_healthcare[[#This Row],[Date of Admission]])</f>
        <v>8</v>
      </c>
    </row>
    <row r="3321" spans="1:20" x14ac:dyDescent="0.3">
      <c r="A3321" t="s">
        <v>26511</v>
      </c>
      <c r="B3321" t="s">
        <v>9446</v>
      </c>
      <c r="C3321">
        <v>82</v>
      </c>
      <c r="D3321" t="str">
        <f>IF(Raw_data_US_healthcare[[#This Row],[Age]]&lt;35,"Young",IF(Raw_data_US_healthcare[[#This Row],[Age]]&lt;60,"Middle","Senior"))</f>
        <v>Senior</v>
      </c>
      <c r="E3321" t="s">
        <v>16</v>
      </c>
      <c r="F3321" t="s">
        <v>62</v>
      </c>
      <c r="G3321" t="s">
        <v>62</v>
      </c>
      <c r="H3321" t="s">
        <v>18</v>
      </c>
      <c r="I3321" s="2">
        <v>44114</v>
      </c>
      <c r="J3321" t="s">
        <v>9447</v>
      </c>
      <c r="K3321" t="s">
        <v>9448</v>
      </c>
      <c r="L3321" t="s">
        <v>56</v>
      </c>
      <c r="M3321">
        <v>10700.299199999999</v>
      </c>
      <c r="N3321">
        <v>131</v>
      </c>
      <c r="O3321" t="s">
        <v>39</v>
      </c>
      <c r="P3321" t="s">
        <v>39</v>
      </c>
      <c r="Q3321" s="2">
        <v>44120</v>
      </c>
      <c r="R3321" t="s">
        <v>44</v>
      </c>
      <c r="S3321" t="s">
        <v>24</v>
      </c>
      <c r="T3321">
        <f>_xlfn.DAYS(Raw_data_US_healthcare[[#This Row],[Discharge Date]],Raw_data_US_healthcare[[#This Row],[Date of Admission]])</f>
        <v>6</v>
      </c>
    </row>
    <row r="3322" spans="1:20" x14ac:dyDescent="0.3">
      <c r="A3322" t="s">
        <v>26511</v>
      </c>
      <c r="B3322" t="s">
        <v>9449</v>
      </c>
      <c r="C3322">
        <v>58</v>
      </c>
      <c r="D3322" t="str">
        <f>IF(Raw_data_US_healthcare[[#This Row],[Age]]&lt;35,"Young",IF(Raw_data_US_healthcare[[#This Row],[Age]]&lt;60,"Middle","Senior"))</f>
        <v>Middle</v>
      </c>
      <c r="E3322" t="s">
        <v>16</v>
      </c>
      <c r="F3322" t="s">
        <v>27</v>
      </c>
      <c r="G3322" t="s">
        <v>27</v>
      </c>
      <c r="H3322" t="s">
        <v>69</v>
      </c>
      <c r="I3322" s="2">
        <v>44937</v>
      </c>
      <c r="J3322" t="s">
        <v>9450</v>
      </c>
      <c r="K3322" t="s">
        <v>9451</v>
      </c>
      <c r="L3322" t="s">
        <v>60</v>
      </c>
      <c r="M3322">
        <v>21572.899300000001</v>
      </c>
      <c r="N3322">
        <v>114</v>
      </c>
      <c r="O3322" t="s">
        <v>39</v>
      </c>
      <c r="P3322" t="s">
        <v>39</v>
      </c>
      <c r="Q3322" s="2">
        <v>44962</v>
      </c>
      <c r="R3322" t="s">
        <v>44</v>
      </c>
      <c r="S3322" t="s">
        <v>45</v>
      </c>
      <c r="T3322">
        <f>_xlfn.DAYS(Raw_data_US_healthcare[[#This Row],[Discharge Date]],Raw_data_US_healthcare[[#This Row],[Date of Admission]])</f>
        <v>25</v>
      </c>
    </row>
    <row r="3323" spans="1:20" x14ac:dyDescent="0.3">
      <c r="A3323" t="s">
        <v>26512</v>
      </c>
      <c r="B3323" t="s">
        <v>9452</v>
      </c>
      <c r="C3323">
        <v>71</v>
      </c>
      <c r="D3323" t="str">
        <f>IF(Raw_data_US_healthcare[[#This Row],[Age]]&lt;35,"Young",IF(Raw_data_US_healthcare[[#This Row],[Age]]&lt;60,"Middle","Senior"))</f>
        <v>Senior</v>
      </c>
      <c r="E3323" t="s">
        <v>26</v>
      </c>
      <c r="F3323" t="s">
        <v>62</v>
      </c>
      <c r="G3323" t="s">
        <v>62</v>
      </c>
      <c r="H3323" t="s">
        <v>69</v>
      </c>
      <c r="I3323" s="2">
        <v>44810</v>
      </c>
      <c r="J3323" t="s">
        <v>9453</v>
      </c>
      <c r="K3323" t="s">
        <v>9454</v>
      </c>
      <c r="L3323" t="s">
        <v>21</v>
      </c>
      <c r="M3323">
        <v>27006.044300000001</v>
      </c>
      <c r="N3323">
        <v>443</v>
      </c>
      <c r="O3323" t="s">
        <v>43</v>
      </c>
      <c r="P3323" t="s">
        <v>43</v>
      </c>
      <c r="Q3323" s="2">
        <v>44834</v>
      </c>
      <c r="R3323" t="s">
        <v>32</v>
      </c>
      <c r="S3323" t="s">
        <v>33</v>
      </c>
      <c r="T3323">
        <f>_xlfn.DAYS(Raw_data_US_healthcare[[#This Row],[Discharge Date]],Raw_data_US_healthcare[[#This Row],[Date of Admission]])</f>
        <v>24</v>
      </c>
    </row>
    <row r="3324" spans="1:20" x14ac:dyDescent="0.3">
      <c r="A3324" t="s">
        <v>26512</v>
      </c>
      <c r="B3324" t="s">
        <v>9455</v>
      </c>
      <c r="C3324">
        <v>29</v>
      </c>
      <c r="D3324" t="str">
        <f>IF(Raw_data_US_healthcare[[#This Row],[Age]]&lt;35,"Young",IF(Raw_data_US_healthcare[[#This Row],[Age]]&lt;60,"Middle","Senior"))</f>
        <v>Young</v>
      </c>
      <c r="E3324" t="s">
        <v>26</v>
      </c>
      <c r="F3324" t="s">
        <v>113</v>
      </c>
      <c r="G3324" t="s">
        <v>113</v>
      </c>
      <c r="H3324" t="s">
        <v>26516</v>
      </c>
      <c r="I3324" s="2">
        <v>45099</v>
      </c>
      <c r="J3324" t="s">
        <v>9456</v>
      </c>
      <c r="K3324" t="s">
        <v>9457</v>
      </c>
      <c r="L3324" t="s">
        <v>31</v>
      </c>
      <c r="M3324">
        <v>23736.296399999999</v>
      </c>
      <c r="N3324">
        <v>180</v>
      </c>
      <c r="O3324" t="s">
        <v>39</v>
      </c>
      <c r="P3324" t="s">
        <v>39</v>
      </c>
      <c r="Q3324" s="2">
        <v>45113</v>
      </c>
      <c r="R3324" t="s">
        <v>83</v>
      </c>
      <c r="S3324" t="s">
        <v>45</v>
      </c>
      <c r="T3324">
        <f>_xlfn.DAYS(Raw_data_US_healthcare[[#This Row],[Discharge Date]],Raw_data_US_healthcare[[#This Row],[Date of Admission]])</f>
        <v>14</v>
      </c>
    </row>
    <row r="3325" spans="1:20" x14ac:dyDescent="0.3">
      <c r="A3325" t="s">
        <v>26511</v>
      </c>
      <c r="B3325" t="s">
        <v>9458</v>
      </c>
      <c r="C3325">
        <v>74</v>
      </c>
      <c r="D3325" t="str">
        <f>IF(Raw_data_US_healthcare[[#This Row],[Age]]&lt;35,"Young",IF(Raw_data_US_healthcare[[#This Row],[Age]]&lt;60,"Middle","Senior"))</f>
        <v>Senior</v>
      </c>
      <c r="E3325" t="s">
        <v>16</v>
      </c>
      <c r="F3325" t="s">
        <v>35</v>
      </c>
      <c r="G3325" t="s">
        <v>35</v>
      </c>
      <c r="H3325" t="s">
        <v>28</v>
      </c>
      <c r="I3325" s="2">
        <v>44293</v>
      </c>
      <c r="J3325" t="s">
        <v>9459</v>
      </c>
      <c r="K3325" t="s">
        <v>9460</v>
      </c>
      <c r="L3325" t="s">
        <v>60</v>
      </c>
      <c r="M3325">
        <v>13048.309300000001</v>
      </c>
      <c r="N3325">
        <v>463</v>
      </c>
      <c r="O3325" t="s">
        <v>43</v>
      </c>
      <c r="P3325" t="s">
        <v>43</v>
      </c>
      <c r="Q3325" s="2">
        <v>44321</v>
      </c>
      <c r="R3325" t="s">
        <v>44</v>
      </c>
      <c r="S3325" t="s">
        <v>24</v>
      </c>
      <c r="T3325">
        <f>_xlfn.DAYS(Raw_data_US_healthcare[[#This Row],[Discharge Date]],Raw_data_US_healthcare[[#This Row],[Date of Admission]])</f>
        <v>28</v>
      </c>
    </row>
    <row r="3326" spans="1:20" x14ac:dyDescent="0.3">
      <c r="A3326" t="s">
        <v>26511</v>
      </c>
      <c r="B3326" t="s">
        <v>9461</v>
      </c>
      <c r="C3326">
        <v>35</v>
      </c>
      <c r="D3326" t="str">
        <f>IF(Raw_data_US_healthcare[[#This Row],[Age]]&lt;35,"Young",IF(Raw_data_US_healthcare[[#This Row],[Age]]&lt;60,"Middle","Senior"))</f>
        <v>Middle</v>
      </c>
      <c r="E3326" t="s">
        <v>16</v>
      </c>
      <c r="F3326" t="s">
        <v>88</v>
      </c>
      <c r="G3326" t="s">
        <v>88</v>
      </c>
      <c r="H3326" t="s">
        <v>36</v>
      </c>
      <c r="I3326" s="2">
        <v>44053</v>
      </c>
      <c r="J3326" t="s">
        <v>9462</v>
      </c>
      <c r="K3326" t="s">
        <v>9463</v>
      </c>
      <c r="L3326" t="s">
        <v>56</v>
      </c>
      <c r="M3326">
        <v>16504.664100000002</v>
      </c>
      <c r="N3326">
        <v>111</v>
      </c>
      <c r="O3326" t="s">
        <v>39</v>
      </c>
      <c r="P3326" t="s">
        <v>39</v>
      </c>
      <c r="Q3326" s="2">
        <v>44081</v>
      </c>
      <c r="R3326" t="s">
        <v>32</v>
      </c>
      <c r="S3326" t="s">
        <v>33</v>
      </c>
      <c r="T3326">
        <f>_xlfn.DAYS(Raw_data_US_healthcare[[#This Row],[Discharge Date]],Raw_data_US_healthcare[[#This Row],[Date of Admission]])</f>
        <v>28</v>
      </c>
    </row>
    <row r="3327" spans="1:20" x14ac:dyDescent="0.3">
      <c r="A3327" t="s">
        <v>26511</v>
      </c>
      <c r="B3327" t="s">
        <v>9464</v>
      </c>
      <c r="C3327">
        <v>28</v>
      </c>
      <c r="D3327" t="str">
        <f>IF(Raw_data_US_healthcare[[#This Row],[Age]]&lt;35,"Young",IF(Raw_data_US_healthcare[[#This Row],[Age]]&lt;60,"Middle","Senior"))</f>
        <v>Young</v>
      </c>
      <c r="E3327" t="s">
        <v>16</v>
      </c>
      <c r="F3327" t="s">
        <v>62</v>
      </c>
      <c r="G3327" t="s">
        <v>62</v>
      </c>
      <c r="H3327" t="s">
        <v>69</v>
      </c>
      <c r="I3327" s="2">
        <v>44118</v>
      </c>
      <c r="J3327" t="s">
        <v>9465</v>
      </c>
      <c r="K3327" t="s">
        <v>9466</v>
      </c>
      <c r="L3327" t="s">
        <v>56</v>
      </c>
      <c r="M3327">
        <v>21166.535</v>
      </c>
      <c r="N3327">
        <v>107</v>
      </c>
      <c r="O3327" t="s">
        <v>43</v>
      </c>
      <c r="P3327" t="s">
        <v>43</v>
      </c>
      <c r="Q3327" s="2">
        <v>44122</v>
      </c>
      <c r="R3327" t="s">
        <v>32</v>
      </c>
      <c r="S3327" t="s">
        <v>33</v>
      </c>
      <c r="T3327">
        <f>_xlfn.DAYS(Raw_data_US_healthcare[[#This Row],[Discharge Date]],Raw_data_US_healthcare[[#This Row],[Date of Admission]])</f>
        <v>4</v>
      </c>
    </row>
    <row r="3328" spans="1:20" x14ac:dyDescent="0.3">
      <c r="A3328" t="s">
        <v>26511</v>
      </c>
      <c r="B3328" t="s">
        <v>9467</v>
      </c>
      <c r="C3328">
        <v>50</v>
      </c>
      <c r="D3328" t="str">
        <f>IF(Raw_data_US_healthcare[[#This Row],[Age]]&lt;35,"Young",IF(Raw_data_US_healthcare[[#This Row],[Age]]&lt;60,"Middle","Senior"))</f>
        <v>Middle</v>
      </c>
      <c r="E3328" t="s">
        <v>16</v>
      </c>
      <c r="F3328" t="s">
        <v>49</v>
      </c>
      <c r="G3328" t="s">
        <v>49</v>
      </c>
      <c r="H3328" t="s">
        <v>69</v>
      </c>
      <c r="I3328" s="2">
        <v>44238</v>
      </c>
      <c r="J3328" t="s">
        <v>9468</v>
      </c>
      <c r="K3328" t="s">
        <v>6865</v>
      </c>
      <c r="L3328" t="s">
        <v>60</v>
      </c>
      <c r="M3328">
        <v>70034.372799999997</v>
      </c>
      <c r="N3328">
        <v>379</v>
      </c>
      <c r="O3328" t="s">
        <v>43</v>
      </c>
      <c r="P3328" t="s">
        <v>43</v>
      </c>
      <c r="Q3328" s="2">
        <v>44244</v>
      </c>
      <c r="R3328" t="s">
        <v>32</v>
      </c>
      <c r="S3328" t="s">
        <v>33</v>
      </c>
      <c r="T3328">
        <f>_xlfn.DAYS(Raw_data_US_healthcare[[#This Row],[Discharge Date]],Raw_data_US_healthcare[[#This Row],[Date of Admission]])</f>
        <v>6</v>
      </c>
    </row>
    <row r="3329" spans="1:20" x14ac:dyDescent="0.3">
      <c r="A3329" t="s">
        <v>26512</v>
      </c>
      <c r="B3329" t="s">
        <v>9469</v>
      </c>
      <c r="C3329">
        <v>80</v>
      </c>
      <c r="D3329" t="str">
        <f>IF(Raw_data_US_healthcare[[#This Row],[Age]]&lt;35,"Young",IF(Raw_data_US_healthcare[[#This Row],[Age]]&lt;60,"Middle","Senior"))</f>
        <v>Senior</v>
      </c>
      <c r="E3329" t="s">
        <v>26</v>
      </c>
      <c r="F3329" t="s">
        <v>49</v>
      </c>
      <c r="G3329" t="s">
        <v>49</v>
      </c>
      <c r="H3329" t="s">
        <v>26516</v>
      </c>
      <c r="I3329" s="2">
        <v>44759</v>
      </c>
      <c r="J3329" t="s">
        <v>9470</v>
      </c>
      <c r="K3329" t="s">
        <v>9471</v>
      </c>
      <c r="L3329" t="s">
        <v>21</v>
      </c>
      <c r="M3329">
        <v>18247.685700000002</v>
      </c>
      <c r="N3329">
        <v>407</v>
      </c>
      <c r="O3329" t="s">
        <v>43</v>
      </c>
      <c r="P3329" t="s">
        <v>43</v>
      </c>
      <c r="Q3329" s="2">
        <v>44769</v>
      </c>
      <c r="R3329" t="s">
        <v>83</v>
      </c>
      <c r="S3329" t="s">
        <v>33</v>
      </c>
      <c r="T3329">
        <f>_xlfn.DAYS(Raw_data_US_healthcare[[#This Row],[Discharge Date]],Raw_data_US_healthcare[[#This Row],[Date of Admission]])</f>
        <v>10</v>
      </c>
    </row>
    <row r="3330" spans="1:20" x14ac:dyDescent="0.3">
      <c r="A3330" t="s">
        <v>26512</v>
      </c>
      <c r="B3330" t="s">
        <v>9472</v>
      </c>
      <c r="C3330">
        <v>29</v>
      </c>
      <c r="D3330" t="str">
        <f>IF(Raw_data_US_healthcare[[#This Row],[Age]]&lt;35,"Young",IF(Raw_data_US_healthcare[[#This Row],[Age]]&lt;60,"Middle","Senior"))</f>
        <v>Young</v>
      </c>
      <c r="E3330" t="s">
        <v>26</v>
      </c>
      <c r="F3330" t="s">
        <v>113</v>
      </c>
      <c r="G3330" t="s">
        <v>113</v>
      </c>
      <c r="H3330" t="s">
        <v>18</v>
      </c>
      <c r="I3330" s="2">
        <v>44268</v>
      </c>
      <c r="J3330" t="s">
        <v>9473</v>
      </c>
      <c r="K3330" t="s">
        <v>9474</v>
      </c>
      <c r="L3330" t="s">
        <v>56</v>
      </c>
      <c r="M3330">
        <v>38955.5821</v>
      </c>
      <c r="N3330">
        <v>355</v>
      </c>
      <c r="O3330" t="s">
        <v>39</v>
      </c>
      <c r="P3330" t="s">
        <v>39</v>
      </c>
      <c r="Q3330" s="2">
        <v>44274</v>
      </c>
      <c r="R3330" t="s">
        <v>23</v>
      </c>
      <c r="S3330" t="s">
        <v>45</v>
      </c>
      <c r="T3330">
        <f>_xlfn.DAYS(Raw_data_US_healthcare[[#This Row],[Discharge Date]],Raw_data_US_healthcare[[#This Row],[Date of Admission]])</f>
        <v>6</v>
      </c>
    </row>
    <row r="3331" spans="1:20" x14ac:dyDescent="0.3">
      <c r="A3331" t="s">
        <v>26511</v>
      </c>
      <c r="B3331" t="s">
        <v>9475</v>
      </c>
      <c r="C3331">
        <v>62</v>
      </c>
      <c r="D3331" t="str">
        <f>IF(Raw_data_US_healthcare[[#This Row],[Age]]&lt;35,"Young",IF(Raw_data_US_healthcare[[#This Row],[Age]]&lt;60,"Middle","Senior"))</f>
        <v>Senior</v>
      </c>
      <c r="E3331" t="s">
        <v>16</v>
      </c>
      <c r="F3331" t="s">
        <v>228</v>
      </c>
      <c r="G3331" t="s">
        <v>228</v>
      </c>
      <c r="H3331" t="s">
        <v>69</v>
      </c>
      <c r="I3331" s="2">
        <v>44205</v>
      </c>
      <c r="J3331" t="s">
        <v>9476</v>
      </c>
      <c r="K3331" t="s">
        <v>9477</v>
      </c>
      <c r="L3331" t="s">
        <v>52</v>
      </c>
      <c r="M3331">
        <v>28738.157599999999</v>
      </c>
      <c r="N3331">
        <v>311</v>
      </c>
      <c r="O3331" t="s">
        <v>43</v>
      </c>
      <c r="P3331" t="s">
        <v>43</v>
      </c>
      <c r="Q3331" s="2">
        <v>44217</v>
      </c>
      <c r="R3331" t="s">
        <v>48</v>
      </c>
      <c r="S3331" t="s">
        <v>24</v>
      </c>
      <c r="T3331">
        <f>_xlfn.DAYS(Raw_data_US_healthcare[[#This Row],[Discharge Date]],Raw_data_US_healthcare[[#This Row],[Date of Admission]])</f>
        <v>12</v>
      </c>
    </row>
    <row r="3332" spans="1:20" x14ac:dyDescent="0.3">
      <c r="A3332" t="s">
        <v>26512</v>
      </c>
      <c r="B3332" t="s">
        <v>9478</v>
      </c>
      <c r="C3332">
        <v>26</v>
      </c>
      <c r="D3332" t="str">
        <f>IF(Raw_data_US_healthcare[[#This Row],[Age]]&lt;35,"Young",IF(Raw_data_US_healthcare[[#This Row],[Age]]&lt;60,"Middle","Senior"))</f>
        <v>Young</v>
      </c>
      <c r="E3332" t="s">
        <v>26</v>
      </c>
      <c r="F3332" t="s">
        <v>228</v>
      </c>
      <c r="G3332" t="s">
        <v>228</v>
      </c>
      <c r="H3332" t="s">
        <v>26516</v>
      </c>
      <c r="I3332" s="2">
        <v>43906</v>
      </c>
      <c r="J3332" t="s">
        <v>9479</v>
      </c>
      <c r="K3332" t="s">
        <v>9480</v>
      </c>
      <c r="L3332" t="s">
        <v>60</v>
      </c>
      <c r="M3332">
        <v>1574.6225999999999</v>
      </c>
      <c r="N3332">
        <v>358</v>
      </c>
      <c r="O3332" t="s">
        <v>39</v>
      </c>
      <c r="P3332" t="s">
        <v>39</v>
      </c>
      <c r="Q3332" s="2">
        <v>43933</v>
      </c>
      <c r="R3332" t="s">
        <v>23</v>
      </c>
      <c r="S3332" t="s">
        <v>24</v>
      </c>
      <c r="T3332">
        <f>_xlfn.DAYS(Raw_data_US_healthcare[[#This Row],[Discharge Date]],Raw_data_US_healthcare[[#This Row],[Date of Admission]])</f>
        <v>27</v>
      </c>
    </row>
    <row r="3333" spans="1:20" x14ac:dyDescent="0.3">
      <c r="A3333" t="s">
        <v>26512</v>
      </c>
      <c r="B3333" t="s">
        <v>9481</v>
      </c>
      <c r="C3333">
        <v>68</v>
      </c>
      <c r="D3333" t="str">
        <f>IF(Raw_data_US_healthcare[[#This Row],[Age]]&lt;35,"Young",IF(Raw_data_US_healthcare[[#This Row],[Age]]&lt;60,"Middle","Senior"))</f>
        <v>Senior</v>
      </c>
      <c r="E3333" t="s">
        <v>26</v>
      </c>
      <c r="F3333" t="s">
        <v>49</v>
      </c>
      <c r="G3333" t="s">
        <v>49</v>
      </c>
      <c r="H3333" t="s">
        <v>28</v>
      </c>
      <c r="I3333" s="2">
        <v>43561</v>
      </c>
      <c r="J3333" t="s">
        <v>9482</v>
      </c>
      <c r="K3333" t="s">
        <v>9483</v>
      </c>
      <c r="L3333" t="s">
        <v>60</v>
      </c>
      <c r="M3333">
        <v>9724.6350000000002</v>
      </c>
      <c r="N3333">
        <v>330</v>
      </c>
      <c r="O3333" t="s">
        <v>43</v>
      </c>
      <c r="P3333" t="s">
        <v>43</v>
      </c>
      <c r="Q3333" s="2">
        <v>43579</v>
      </c>
      <c r="R3333" t="s">
        <v>32</v>
      </c>
      <c r="S3333" t="s">
        <v>45</v>
      </c>
      <c r="T3333">
        <f>_xlfn.DAYS(Raw_data_US_healthcare[[#This Row],[Discharge Date]],Raw_data_US_healthcare[[#This Row],[Date of Admission]])</f>
        <v>18</v>
      </c>
    </row>
    <row r="3334" spans="1:20" x14ac:dyDescent="0.3">
      <c r="A3334" t="s">
        <v>26512</v>
      </c>
      <c r="B3334" t="s">
        <v>9484</v>
      </c>
      <c r="C3334">
        <v>42</v>
      </c>
      <c r="D3334" t="str">
        <f>IF(Raw_data_US_healthcare[[#This Row],[Age]]&lt;35,"Young",IF(Raw_data_US_healthcare[[#This Row],[Age]]&lt;60,"Middle","Senior"))</f>
        <v>Middle</v>
      </c>
      <c r="E3334" t="s">
        <v>26</v>
      </c>
      <c r="F3334" t="s">
        <v>17</v>
      </c>
      <c r="G3334" t="s">
        <v>17</v>
      </c>
      <c r="H3334" t="s">
        <v>26514</v>
      </c>
      <c r="I3334" s="2">
        <v>44190</v>
      </c>
      <c r="J3334" t="s">
        <v>9485</v>
      </c>
      <c r="K3334" t="s">
        <v>9486</v>
      </c>
      <c r="L3334" t="s">
        <v>31</v>
      </c>
      <c r="M3334">
        <v>16395.357400000001</v>
      </c>
      <c r="N3334">
        <v>145</v>
      </c>
      <c r="O3334" t="s">
        <v>43</v>
      </c>
      <c r="P3334" t="s">
        <v>43</v>
      </c>
      <c r="Q3334" s="2">
        <v>44201</v>
      </c>
      <c r="R3334" t="s">
        <v>83</v>
      </c>
      <c r="S3334" t="s">
        <v>24</v>
      </c>
      <c r="T3334">
        <f>_xlfn.DAYS(Raw_data_US_healthcare[[#This Row],[Discharge Date]],Raw_data_US_healthcare[[#This Row],[Date of Admission]])</f>
        <v>11</v>
      </c>
    </row>
    <row r="3335" spans="1:20" x14ac:dyDescent="0.3">
      <c r="A3335" t="s">
        <v>26512</v>
      </c>
      <c r="B3335" t="s">
        <v>9487</v>
      </c>
      <c r="C3335">
        <v>72</v>
      </c>
      <c r="D3335" t="str">
        <f>IF(Raw_data_US_healthcare[[#This Row],[Age]]&lt;35,"Young",IF(Raw_data_US_healthcare[[#This Row],[Age]]&lt;60,"Middle","Senior"))</f>
        <v>Senior</v>
      </c>
      <c r="E3335" t="s">
        <v>26</v>
      </c>
      <c r="F3335" t="s">
        <v>113</v>
      </c>
      <c r="G3335" t="s">
        <v>113</v>
      </c>
      <c r="H3335" t="s">
        <v>28</v>
      </c>
      <c r="I3335" s="2">
        <v>44028</v>
      </c>
      <c r="J3335" t="s">
        <v>9488</v>
      </c>
      <c r="K3335" t="s">
        <v>9489</v>
      </c>
      <c r="L3335" t="s">
        <v>52</v>
      </c>
      <c r="M3335">
        <v>33963.418100000003</v>
      </c>
      <c r="N3335">
        <v>203</v>
      </c>
      <c r="O3335" t="s">
        <v>43</v>
      </c>
      <c r="P3335" t="s">
        <v>43</v>
      </c>
      <c r="Q3335" s="2">
        <v>44036</v>
      </c>
      <c r="R3335" t="s">
        <v>48</v>
      </c>
      <c r="S3335" t="s">
        <v>24</v>
      </c>
      <c r="T3335">
        <f>_xlfn.DAYS(Raw_data_US_healthcare[[#This Row],[Discharge Date]],Raw_data_US_healthcare[[#This Row],[Date of Admission]])</f>
        <v>8</v>
      </c>
    </row>
    <row r="3336" spans="1:20" x14ac:dyDescent="0.3">
      <c r="A3336" t="s">
        <v>26511</v>
      </c>
      <c r="B3336" t="s">
        <v>9490</v>
      </c>
      <c r="C3336">
        <v>24</v>
      </c>
      <c r="D3336" t="str">
        <f>IF(Raw_data_US_healthcare[[#This Row],[Age]]&lt;35,"Young",IF(Raw_data_US_healthcare[[#This Row],[Age]]&lt;60,"Middle","Senior"))</f>
        <v>Young</v>
      </c>
      <c r="E3336" t="s">
        <v>16</v>
      </c>
      <c r="F3336" t="s">
        <v>228</v>
      </c>
      <c r="G3336" t="s">
        <v>228</v>
      </c>
      <c r="H3336" t="s">
        <v>69</v>
      </c>
      <c r="I3336" s="2">
        <v>44579</v>
      </c>
      <c r="J3336" t="s">
        <v>9491</v>
      </c>
      <c r="K3336" t="s">
        <v>5963</v>
      </c>
      <c r="L3336" t="s">
        <v>60</v>
      </c>
      <c r="M3336">
        <v>63009.955999999998</v>
      </c>
      <c r="N3336">
        <v>109</v>
      </c>
      <c r="O3336" t="s">
        <v>39</v>
      </c>
      <c r="P3336" t="s">
        <v>39</v>
      </c>
      <c r="Q3336" s="2">
        <v>44606</v>
      </c>
      <c r="R3336" t="s">
        <v>32</v>
      </c>
      <c r="S3336" t="s">
        <v>33</v>
      </c>
      <c r="T3336">
        <f>_xlfn.DAYS(Raw_data_US_healthcare[[#This Row],[Discharge Date]],Raw_data_US_healthcare[[#This Row],[Date of Admission]])</f>
        <v>27</v>
      </c>
    </row>
    <row r="3337" spans="1:20" x14ac:dyDescent="0.3">
      <c r="A3337" t="s">
        <v>26512</v>
      </c>
      <c r="B3337" t="s">
        <v>9492</v>
      </c>
      <c r="C3337">
        <v>23</v>
      </c>
      <c r="D3337" t="str">
        <f>IF(Raw_data_US_healthcare[[#This Row],[Age]]&lt;35,"Young",IF(Raw_data_US_healthcare[[#This Row],[Age]]&lt;60,"Middle","Senior"))</f>
        <v>Young</v>
      </c>
      <c r="E3337" t="s">
        <v>26</v>
      </c>
      <c r="F3337" t="s">
        <v>17</v>
      </c>
      <c r="G3337" t="s">
        <v>17</v>
      </c>
      <c r="H3337" t="s">
        <v>69</v>
      </c>
      <c r="I3337" s="2">
        <v>43639</v>
      </c>
      <c r="J3337" t="s">
        <v>9493</v>
      </c>
      <c r="K3337" t="s">
        <v>9494</v>
      </c>
      <c r="L3337" t="s">
        <v>60</v>
      </c>
      <c r="M3337">
        <v>76292.201499999996</v>
      </c>
      <c r="N3337">
        <v>116</v>
      </c>
      <c r="O3337" t="s">
        <v>22</v>
      </c>
      <c r="P3337" t="s">
        <v>22</v>
      </c>
      <c r="Q3337" s="2">
        <v>43641</v>
      </c>
      <c r="R3337" t="s">
        <v>32</v>
      </c>
      <c r="S3337" t="s">
        <v>24</v>
      </c>
      <c r="T3337">
        <f>_xlfn.DAYS(Raw_data_US_healthcare[[#This Row],[Discharge Date]],Raw_data_US_healthcare[[#This Row],[Date of Admission]])</f>
        <v>2</v>
      </c>
    </row>
    <row r="3338" spans="1:20" x14ac:dyDescent="0.3">
      <c r="A3338" t="s">
        <v>26512</v>
      </c>
      <c r="B3338" t="s">
        <v>9495</v>
      </c>
      <c r="C3338">
        <v>54</v>
      </c>
      <c r="D3338" t="str">
        <f>IF(Raw_data_US_healthcare[[#This Row],[Age]]&lt;35,"Young",IF(Raw_data_US_healthcare[[#This Row],[Age]]&lt;60,"Middle","Senior"))</f>
        <v>Middle</v>
      </c>
      <c r="E3338" t="s">
        <v>26</v>
      </c>
      <c r="F3338" t="s">
        <v>62</v>
      </c>
      <c r="G3338" t="s">
        <v>62</v>
      </c>
      <c r="H3338" t="s">
        <v>36</v>
      </c>
      <c r="I3338" s="2">
        <v>43863</v>
      </c>
      <c r="J3338" t="s">
        <v>9496</v>
      </c>
      <c r="K3338" t="s">
        <v>9497</v>
      </c>
      <c r="L3338" t="s">
        <v>52</v>
      </c>
      <c r="M3338">
        <v>15955.5278</v>
      </c>
      <c r="N3338">
        <v>363</v>
      </c>
      <c r="O3338" t="s">
        <v>43</v>
      </c>
      <c r="P3338" t="s">
        <v>43</v>
      </c>
      <c r="Q3338" s="2">
        <v>43872</v>
      </c>
      <c r="R3338" t="s">
        <v>44</v>
      </c>
      <c r="S3338" t="s">
        <v>24</v>
      </c>
      <c r="T3338">
        <f>_xlfn.DAYS(Raw_data_US_healthcare[[#This Row],[Discharge Date]],Raw_data_US_healthcare[[#This Row],[Date of Admission]])</f>
        <v>9</v>
      </c>
    </row>
    <row r="3339" spans="1:20" x14ac:dyDescent="0.3">
      <c r="A3339" t="s">
        <v>26512</v>
      </c>
      <c r="B3339" t="s">
        <v>9498</v>
      </c>
      <c r="C3339">
        <v>22</v>
      </c>
      <c r="D3339" t="str">
        <f>IF(Raw_data_US_healthcare[[#This Row],[Age]]&lt;35,"Young",IF(Raw_data_US_healthcare[[#This Row],[Age]]&lt;60,"Middle","Senior"))</f>
        <v>Young</v>
      </c>
      <c r="E3339" t="s">
        <v>26</v>
      </c>
      <c r="F3339" t="s">
        <v>62</v>
      </c>
      <c r="G3339" t="s">
        <v>62</v>
      </c>
      <c r="H3339" t="s">
        <v>26514</v>
      </c>
      <c r="I3339" s="2">
        <v>44022</v>
      </c>
      <c r="J3339" t="s">
        <v>9499</v>
      </c>
      <c r="K3339" t="s">
        <v>9500</v>
      </c>
      <c r="L3339" t="s">
        <v>60</v>
      </c>
      <c r="M3339">
        <v>23577.934099999999</v>
      </c>
      <c r="N3339">
        <v>272</v>
      </c>
      <c r="O3339" t="s">
        <v>43</v>
      </c>
      <c r="P3339" t="s">
        <v>43</v>
      </c>
      <c r="Q3339" s="2">
        <v>44023</v>
      </c>
      <c r="R3339" t="s">
        <v>23</v>
      </c>
      <c r="S3339" t="s">
        <v>33</v>
      </c>
      <c r="T3339">
        <f>_xlfn.DAYS(Raw_data_US_healthcare[[#This Row],[Discharge Date]],Raw_data_US_healthcare[[#This Row],[Date of Admission]])</f>
        <v>1</v>
      </c>
    </row>
    <row r="3340" spans="1:20" x14ac:dyDescent="0.3">
      <c r="A3340" t="s">
        <v>26512</v>
      </c>
      <c r="B3340" t="s">
        <v>9501</v>
      </c>
      <c r="C3340">
        <v>48</v>
      </c>
      <c r="D3340" t="str">
        <f>IF(Raw_data_US_healthcare[[#This Row],[Age]]&lt;35,"Young",IF(Raw_data_US_healthcare[[#This Row],[Age]]&lt;60,"Middle","Senior"))</f>
        <v>Middle</v>
      </c>
      <c r="E3340" t="s">
        <v>26</v>
      </c>
      <c r="F3340" t="s">
        <v>88</v>
      </c>
      <c r="G3340" t="s">
        <v>88</v>
      </c>
      <c r="H3340" t="s">
        <v>28</v>
      </c>
      <c r="I3340" s="2">
        <v>44086</v>
      </c>
      <c r="J3340" t="s">
        <v>9502</v>
      </c>
      <c r="K3340" t="s">
        <v>9503</v>
      </c>
      <c r="L3340" t="s">
        <v>56</v>
      </c>
      <c r="M3340">
        <v>5277.8716000000004</v>
      </c>
      <c r="N3340">
        <v>172</v>
      </c>
      <c r="O3340" t="s">
        <v>39</v>
      </c>
      <c r="P3340" t="s">
        <v>39</v>
      </c>
      <c r="Q3340" s="2">
        <v>44099</v>
      </c>
      <c r="R3340" t="s">
        <v>83</v>
      </c>
      <c r="S3340" t="s">
        <v>45</v>
      </c>
      <c r="T3340">
        <f>_xlfn.DAYS(Raw_data_US_healthcare[[#This Row],[Discharge Date]],Raw_data_US_healthcare[[#This Row],[Date of Admission]])</f>
        <v>13</v>
      </c>
    </row>
    <row r="3341" spans="1:20" x14ac:dyDescent="0.3">
      <c r="A3341" t="s">
        <v>26512</v>
      </c>
      <c r="B3341" t="s">
        <v>9504</v>
      </c>
      <c r="C3341">
        <v>33</v>
      </c>
      <c r="D3341" t="str">
        <f>IF(Raw_data_US_healthcare[[#This Row],[Age]]&lt;35,"Young",IF(Raw_data_US_healthcare[[#This Row],[Age]]&lt;60,"Middle","Senior"))</f>
        <v>Young</v>
      </c>
      <c r="E3341" t="s">
        <v>26</v>
      </c>
      <c r="F3341" t="s">
        <v>49</v>
      </c>
      <c r="G3341" t="s">
        <v>49</v>
      </c>
      <c r="H3341" t="s">
        <v>18</v>
      </c>
      <c r="I3341" s="2">
        <v>44846</v>
      </c>
      <c r="J3341" t="s">
        <v>9505</v>
      </c>
      <c r="K3341" t="s">
        <v>9506</v>
      </c>
      <c r="L3341" t="s">
        <v>31</v>
      </c>
      <c r="M3341">
        <v>11118.1212</v>
      </c>
      <c r="N3341">
        <v>412</v>
      </c>
      <c r="O3341" t="s">
        <v>39</v>
      </c>
      <c r="P3341" t="s">
        <v>39</v>
      </c>
      <c r="Q3341" s="2">
        <v>44851</v>
      </c>
      <c r="R3341" t="s">
        <v>44</v>
      </c>
      <c r="S3341" t="s">
        <v>45</v>
      </c>
      <c r="T3341">
        <f>_xlfn.DAYS(Raw_data_US_healthcare[[#This Row],[Discharge Date]],Raw_data_US_healthcare[[#This Row],[Date of Admission]])</f>
        <v>5</v>
      </c>
    </row>
    <row r="3342" spans="1:20" x14ac:dyDescent="0.3">
      <c r="A3342" t="s">
        <v>26512</v>
      </c>
      <c r="B3342" t="s">
        <v>9507</v>
      </c>
      <c r="C3342">
        <v>83</v>
      </c>
      <c r="D3342" t="str">
        <f>IF(Raw_data_US_healthcare[[#This Row],[Age]]&lt;35,"Young",IF(Raw_data_US_healthcare[[#This Row],[Age]]&lt;60,"Middle","Senior"))</f>
        <v>Senior</v>
      </c>
      <c r="E3342" t="s">
        <v>26</v>
      </c>
      <c r="F3342" t="s">
        <v>49</v>
      </c>
      <c r="G3342" t="s">
        <v>49</v>
      </c>
      <c r="H3342" t="s">
        <v>26514</v>
      </c>
      <c r="I3342" s="2">
        <v>44861</v>
      </c>
      <c r="J3342" t="s">
        <v>9508</v>
      </c>
      <c r="K3342" t="s">
        <v>9509</v>
      </c>
      <c r="L3342" t="s">
        <v>56</v>
      </c>
      <c r="M3342">
        <v>19493.531800000001</v>
      </c>
      <c r="N3342">
        <v>331</v>
      </c>
      <c r="O3342" t="s">
        <v>43</v>
      </c>
      <c r="P3342" t="s">
        <v>43</v>
      </c>
      <c r="Q3342" s="2">
        <v>44873</v>
      </c>
      <c r="R3342" t="s">
        <v>44</v>
      </c>
      <c r="S3342" t="s">
        <v>24</v>
      </c>
      <c r="T3342">
        <f>_xlfn.DAYS(Raw_data_US_healthcare[[#This Row],[Discharge Date]],Raw_data_US_healthcare[[#This Row],[Date of Admission]])</f>
        <v>12</v>
      </c>
    </row>
    <row r="3343" spans="1:20" x14ac:dyDescent="0.3">
      <c r="A3343" t="s">
        <v>26512</v>
      </c>
      <c r="B3343" t="s">
        <v>9510</v>
      </c>
      <c r="C3343">
        <v>21</v>
      </c>
      <c r="D3343" t="str">
        <f>IF(Raw_data_US_healthcare[[#This Row],[Age]]&lt;35,"Young",IF(Raw_data_US_healthcare[[#This Row],[Age]]&lt;60,"Middle","Senior"))</f>
        <v>Young</v>
      </c>
      <c r="E3343" t="s">
        <v>26</v>
      </c>
      <c r="F3343" t="s">
        <v>62</v>
      </c>
      <c r="G3343" t="s">
        <v>62</v>
      </c>
      <c r="H3343" t="s">
        <v>69</v>
      </c>
      <c r="I3343" s="2">
        <v>43523</v>
      </c>
      <c r="J3343" t="s">
        <v>9511</v>
      </c>
      <c r="K3343" t="s">
        <v>9512</v>
      </c>
      <c r="L3343" t="s">
        <v>60</v>
      </c>
      <c r="M3343">
        <v>78956.185899999997</v>
      </c>
      <c r="N3343">
        <v>295</v>
      </c>
      <c r="O3343" t="s">
        <v>43</v>
      </c>
      <c r="P3343" t="s">
        <v>43</v>
      </c>
      <c r="Q3343" s="2">
        <v>43551</v>
      </c>
      <c r="R3343" t="s">
        <v>23</v>
      </c>
      <c r="S3343" t="s">
        <v>33</v>
      </c>
      <c r="T3343">
        <f>_xlfn.DAYS(Raw_data_US_healthcare[[#This Row],[Discharge Date]],Raw_data_US_healthcare[[#This Row],[Date of Admission]])</f>
        <v>28</v>
      </c>
    </row>
    <row r="3344" spans="1:20" x14ac:dyDescent="0.3">
      <c r="A3344" t="s">
        <v>26512</v>
      </c>
      <c r="B3344" t="s">
        <v>9513</v>
      </c>
      <c r="C3344">
        <v>18</v>
      </c>
      <c r="D3344" t="str">
        <f>IF(Raw_data_US_healthcare[[#This Row],[Age]]&lt;35,"Young",IF(Raw_data_US_healthcare[[#This Row],[Age]]&lt;60,"Middle","Senior"))</f>
        <v>Young</v>
      </c>
      <c r="E3344" t="s">
        <v>26</v>
      </c>
      <c r="F3344" t="s">
        <v>35</v>
      </c>
      <c r="G3344" t="s">
        <v>35</v>
      </c>
      <c r="H3344" t="s">
        <v>69</v>
      </c>
      <c r="I3344" s="2">
        <v>44454</v>
      </c>
      <c r="J3344" t="s">
        <v>9514</v>
      </c>
      <c r="K3344" t="s">
        <v>9515</v>
      </c>
      <c r="L3344" t="s">
        <v>60</v>
      </c>
      <c r="M3344">
        <v>48204.693099999997</v>
      </c>
      <c r="N3344">
        <v>130</v>
      </c>
      <c r="O3344" t="s">
        <v>39</v>
      </c>
      <c r="P3344" t="s">
        <v>39</v>
      </c>
      <c r="Q3344" s="2">
        <v>44467</v>
      </c>
      <c r="R3344" t="s">
        <v>83</v>
      </c>
      <c r="S3344" t="s">
        <v>24</v>
      </c>
      <c r="T3344">
        <f>_xlfn.DAYS(Raw_data_US_healthcare[[#This Row],[Discharge Date]],Raw_data_US_healthcare[[#This Row],[Date of Admission]])</f>
        <v>13</v>
      </c>
    </row>
    <row r="3345" spans="1:20" x14ac:dyDescent="0.3">
      <c r="A3345" t="s">
        <v>26511</v>
      </c>
      <c r="B3345" t="s">
        <v>26550</v>
      </c>
      <c r="C3345">
        <v>81</v>
      </c>
      <c r="D3345" t="str">
        <f>IF(Raw_data_US_healthcare[[#This Row],[Age]]&lt;35,"Young",IF(Raw_data_US_healthcare[[#This Row],[Age]]&lt;60,"Middle","Senior"))</f>
        <v>Senior</v>
      </c>
      <c r="E3345" t="s">
        <v>16</v>
      </c>
      <c r="F3345" t="s">
        <v>228</v>
      </c>
      <c r="G3345" t="s">
        <v>228</v>
      </c>
      <c r="H3345" t="s">
        <v>18</v>
      </c>
      <c r="I3345" s="2">
        <v>45182</v>
      </c>
      <c r="J3345" t="s">
        <v>9516</v>
      </c>
      <c r="K3345" t="s">
        <v>9517</v>
      </c>
      <c r="L3345" t="s">
        <v>31</v>
      </c>
      <c r="M3345">
        <v>28836.9764</v>
      </c>
      <c r="N3345">
        <v>353</v>
      </c>
      <c r="O3345" t="s">
        <v>39</v>
      </c>
      <c r="P3345" t="s">
        <v>39</v>
      </c>
      <c r="Q3345" s="2">
        <v>45186</v>
      </c>
      <c r="R3345" t="s">
        <v>48</v>
      </c>
      <c r="S3345" t="s">
        <v>45</v>
      </c>
      <c r="T3345">
        <f>_xlfn.DAYS(Raw_data_US_healthcare[[#This Row],[Discharge Date]],Raw_data_US_healthcare[[#This Row],[Date of Admission]])</f>
        <v>4</v>
      </c>
    </row>
    <row r="3346" spans="1:20" x14ac:dyDescent="0.3">
      <c r="A3346" t="s">
        <v>26512</v>
      </c>
      <c r="B3346" t="s">
        <v>9518</v>
      </c>
      <c r="C3346">
        <v>53</v>
      </c>
      <c r="D3346" t="str">
        <f>IF(Raw_data_US_healthcare[[#This Row],[Age]]&lt;35,"Young",IF(Raw_data_US_healthcare[[#This Row],[Age]]&lt;60,"Middle","Senior"))</f>
        <v>Middle</v>
      </c>
      <c r="E3346" t="s">
        <v>26</v>
      </c>
      <c r="F3346" t="s">
        <v>62</v>
      </c>
      <c r="G3346" t="s">
        <v>62</v>
      </c>
      <c r="H3346" t="s">
        <v>18</v>
      </c>
      <c r="I3346" s="2">
        <v>43547</v>
      </c>
      <c r="J3346" t="s">
        <v>9519</v>
      </c>
      <c r="K3346" t="s">
        <v>8742</v>
      </c>
      <c r="L3346" t="s">
        <v>52</v>
      </c>
      <c r="M3346">
        <v>5705.8899000000001</v>
      </c>
      <c r="N3346">
        <v>121</v>
      </c>
      <c r="O3346" t="s">
        <v>39</v>
      </c>
      <c r="P3346" t="s">
        <v>39</v>
      </c>
      <c r="Q3346" s="2">
        <v>43568</v>
      </c>
      <c r="R3346" t="s">
        <v>48</v>
      </c>
      <c r="S3346" t="s">
        <v>33</v>
      </c>
      <c r="T3346">
        <f>_xlfn.DAYS(Raw_data_US_healthcare[[#This Row],[Discharge Date]],Raw_data_US_healthcare[[#This Row],[Date of Admission]])</f>
        <v>21</v>
      </c>
    </row>
    <row r="3347" spans="1:20" x14ac:dyDescent="0.3">
      <c r="A3347" t="s">
        <v>26511</v>
      </c>
      <c r="B3347" t="s">
        <v>2608</v>
      </c>
      <c r="C3347">
        <v>73</v>
      </c>
      <c r="D3347" t="str">
        <f>IF(Raw_data_US_healthcare[[#This Row],[Age]]&lt;35,"Young",IF(Raw_data_US_healthcare[[#This Row],[Age]]&lt;60,"Middle","Senior"))</f>
        <v>Senior</v>
      </c>
      <c r="E3347" t="s">
        <v>16</v>
      </c>
      <c r="F3347" t="s">
        <v>62</v>
      </c>
      <c r="G3347" t="s">
        <v>62</v>
      </c>
      <c r="H3347" t="s">
        <v>28</v>
      </c>
      <c r="I3347" s="2">
        <v>44110</v>
      </c>
      <c r="J3347" t="s">
        <v>9520</v>
      </c>
      <c r="K3347" t="s">
        <v>6833</v>
      </c>
      <c r="L3347" t="s">
        <v>21</v>
      </c>
      <c r="M3347">
        <v>7030.1451999999999</v>
      </c>
      <c r="N3347">
        <v>424</v>
      </c>
      <c r="O3347" t="s">
        <v>43</v>
      </c>
      <c r="P3347" t="s">
        <v>43</v>
      </c>
      <c r="Q3347" s="2">
        <v>44124</v>
      </c>
      <c r="R3347" t="s">
        <v>83</v>
      </c>
      <c r="S3347" t="s">
        <v>45</v>
      </c>
      <c r="T3347">
        <f>_xlfn.DAYS(Raw_data_US_healthcare[[#This Row],[Discharge Date]],Raw_data_US_healthcare[[#This Row],[Date of Admission]])</f>
        <v>14</v>
      </c>
    </row>
    <row r="3348" spans="1:20" x14ac:dyDescent="0.3">
      <c r="A3348" t="s">
        <v>26511</v>
      </c>
      <c r="B3348" t="s">
        <v>9521</v>
      </c>
      <c r="C3348">
        <v>36</v>
      </c>
      <c r="D3348" t="str">
        <f>IF(Raw_data_US_healthcare[[#This Row],[Age]]&lt;35,"Young",IF(Raw_data_US_healthcare[[#This Row],[Age]]&lt;60,"Middle","Senior"))</f>
        <v>Middle</v>
      </c>
      <c r="E3348" t="s">
        <v>16</v>
      </c>
      <c r="F3348" t="s">
        <v>88</v>
      </c>
      <c r="G3348" t="s">
        <v>88</v>
      </c>
      <c r="H3348" t="s">
        <v>26514</v>
      </c>
      <c r="I3348" s="2">
        <v>43575</v>
      </c>
      <c r="J3348" t="s">
        <v>9522</v>
      </c>
      <c r="K3348" t="s">
        <v>9523</v>
      </c>
      <c r="L3348" t="s">
        <v>52</v>
      </c>
      <c r="M3348">
        <v>13572.7091</v>
      </c>
      <c r="N3348">
        <v>248</v>
      </c>
      <c r="O3348" t="s">
        <v>22</v>
      </c>
      <c r="P3348" t="s">
        <v>22</v>
      </c>
      <c r="Q3348" s="2">
        <v>43579</v>
      </c>
      <c r="R3348" t="s">
        <v>48</v>
      </c>
      <c r="S3348" t="s">
        <v>24</v>
      </c>
      <c r="T3348">
        <f>_xlfn.DAYS(Raw_data_US_healthcare[[#This Row],[Discharge Date]],Raw_data_US_healthcare[[#This Row],[Date of Admission]])</f>
        <v>4</v>
      </c>
    </row>
    <row r="3349" spans="1:20" x14ac:dyDescent="0.3">
      <c r="A3349" t="s">
        <v>26511</v>
      </c>
      <c r="B3349" t="s">
        <v>9524</v>
      </c>
      <c r="C3349">
        <v>63</v>
      </c>
      <c r="D3349" t="str">
        <f>IF(Raw_data_US_healthcare[[#This Row],[Age]]&lt;35,"Young",IF(Raw_data_US_healthcare[[#This Row],[Age]]&lt;60,"Middle","Senior"))</f>
        <v>Senior</v>
      </c>
      <c r="E3349" t="s">
        <v>16</v>
      </c>
      <c r="F3349" t="s">
        <v>17</v>
      </c>
      <c r="G3349" t="s">
        <v>17</v>
      </c>
      <c r="H3349" t="s">
        <v>26516</v>
      </c>
      <c r="I3349" s="2">
        <v>44719</v>
      </c>
      <c r="J3349" t="s">
        <v>9525</v>
      </c>
      <c r="K3349" t="s">
        <v>9526</v>
      </c>
      <c r="L3349" t="s">
        <v>52</v>
      </c>
      <c r="M3349">
        <v>11381.859399999999</v>
      </c>
      <c r="N3349">
        <v>356</v>
      </c>
      <c r="O3349" t="s">
        <v>43</v>
      </c>
      <c r="P3349" t="s">
        <v>43</v>
      </c>
      <c r="Q3349" s="2">
        <v>44748</v>
      </c>
      <c r="R3349" t="s">
        <v>44</v>
      </c>
      <c r="S3349" t="s">
        <v>33</v>
      </c>
      <c r="T3349">
        <f>_xlfn.DAYS(Raw_data_US_healthcare[[#This Row],[Discharge Date]],Raw_data_US_healthcare[[#This Row],[Date of Admission]])</f>
        <v>29</v>
      </c>
    </row>
    <row r="3350" spans="1:20" x14ac:dyDescent="0.3">
      <c r="A3350" t="s">
        <v>26511</v>
      </c>
      <c r="B3350" t="s">
        <v>9527</v>
      </c>
      <c r="C3350">
        <v>72</v>
      </c>
      <c r="D3350" t="str">
        <f>IF(Raw_data_US_healthcare[[#This Row],[Age]]&lt;35,"Young",IF(Raw_data_US_healthcare[[#This Row],[Age]]&lt;60,"Middle","Senior"))</f>
        <v>Senior</v>
      </c>
      <c r="E3350" t="s">
        <v>16</v>
      </c>
      <c r="F3350" t="s">
        <v>228</v>
      </c>
      <c r="G3350" t="s">
        <v>228</v>
      </c>
      <c r="H3350" t="s">
        <v>28</v>
      </c>
      <c r="I3350" s="2">
        <v>44125</v>
      </c>
      <c r="J3350" t="s">
        <v>5098</v>
      </c>
      <c r="K3350" t="s">
        <v>9528</v>
      </c>
      <c r="L3350" t="s">
        <v>56</v>
      </c>
      <c r="M3350">
        <v>27719.311399999999</v>
      </c>
      <c r="N3350">
        <v>436</v>
      </c>
      <c r="O3350" t="s">
        <v>22</v>
      </c>
      <c r="P3350" t="s">
        <v>22</v>
      </c>
      <c r="Q3350" s="2">
        <v>44129</v>
      </c>
      <c r="R3350" t="s">
        <v>48</v>
      </c>
      <c r="S3350" t="s">
        <v>45</v>
      </c>
      <c r="T3350">
        <f>_xlfn.DAYS(Raw_data_US_healthcare[[#This Row],[Discharge Date]],Raw_data_US_healthcare[[#This Row],[Date of Admission]])</f>
        <v>4</v>
      </c>
    </row>
    <row r="3351" spans="1:20" x14ac:dyDescent="0.3">
      <c r="A3351" t="s">
        <v>26512</v>
      </c>
      <c r="B3351" t="s">
        <v>9529</v>
      </c>
      <c r="C3351">
        <v>44</v>
      </c>
      <c r="D3351" t="str">
        <f>IF(Raw_data_US_healthcare[[#This Row],[Age]]&lt;35,"Young",IF(Raw_data_US_healthcare[[#This Row],[Age]]&lt;60,"Middle","Senior"))</f>
        <v>Middle</v>
      </c>
      <c r="E3351" t="s">
        <v>26</v>
      </c>
      <c r="F3351" t="s">
        <v>35</v>
      </c>
      <c r="G3351" t="s">
        <v>35</v>
      </c>
      <c r="H3351" t="s">
        <v>18</v>
      </c>
      <c r="I3351" s="2">
        <v>44487</v>
      </c>
      <c r="J3351" t="s">
        <v>9530</v>
      </c>
      <c r="K3351" t="s">
        <v>9531</v>
      </c>
      <c r="L3351" t="s">
        <v>52</v>
      </c>
      <c r="M3351">
        <v>16124.704</v>
      </c>
      <c r="N3351">
        <v>420</v>
      </c>
      <c r="O3351" t="s">
        <v>39</v>
      </c>
      <c r="P3351" t="s">
        <v>39</v>
      </c>
      <c r="Q3351" s="2">
        <v>44491</v>
      </c>
      <c r="R3351" t="s">
        <v>83</v>
      </c>
      <c r="S3351" t="s">
        <v>33</v>
      </c>
      <c r="T3351">
        <f>_xlfn.DAYS(Raw_data_US_healthcare[[#This Row],[Discharge Date]],Raw_data_US_healthcare[[#This Row],[Date of Admission]])</f>
        <v>4</v>
      </c>
    </row>
    <row r="3352" spans="1:20" x14ac:dyDescent="0.3">
      <c r="A3352" t="s">
        <v>26511</v>
      </c>
      <c r="B3352" t="s">
        <v>9532</v>
      </c>
      <c r="C3352">
        <v>75</v>
      </c>
      <c r="D3352" t="str">
        <f>IF(Raw_data_US_healthcare[[#This Row],[Age]]&lt;35,"Young",IF(Raw_data_US_healthcare[[#This Row],[Age]]&lt;60,"Middle","Senior"))</f>
        <v>Senior</v>
      </c>
      <c r="E3352" t="s">
        <v>16</v>
      </c>
      <c r="F3352" t="s">
        <v>228</v>
      </c>
      <c r="G3352" t="s">
        <v>228</v>
      </c>
      <c r="H3352" t="s">
        <v>28</v>
      </c>
      <c r="I3352" s="2">
        <v>44366</v>
      </c>
      <c r="J3352" t="s">
        <v>9533</v>
      </c>
      <c r="K3352" t="s">
        <v>9534</v>
      </c>
      <c r="L3352" t="s">
        <v>52</v>
      </c>
      <c r="M3352">
        <v>30755.4876</v>
      </c>
      <c r="N3352">
        <v>473</v>
      </c>
      <c r="O3352" t="s">
        <v>22</v>
      </c>
      <c r="P3352" t="s">
        <v>22</v>
      </c>
      <c r="Q3352" s="2">
        <v>44375</v>
      </c>
      <c r="R3352" t="s">
        <v>44</v>
      </c>
      <c r="S3352" t="s">
        <v>24</v>
      </c>
      <c r="T3352">
        <f>_xlfn.DAYS(Raw_data_US_healthcare[[#This Row],[Discharge Date]],Raw_data_US_healthcare[[#This Row],[Date of Admission]])</f>
        <v>9</v>
      </c>
    </row>
    <row r="3353" spans="1:20" x14ac:dyDescent="0.3">
      <c r="A3353" t="s">
        <v>26511</v>
      </c>
      <c r="B3353" t="s">
        <v>9535</v>
      </c>
      <c r="C3353">
        <v>30</v>
      </c>
      <c r="D3353" t="str">
        <f>IF(Raw_data_US_healthcare[[#This Row],[Age]]&lt;35,"Young",IF(Raw_data_US_healthcare[[#This Row],[Age]]&lt;60,"Middle","Senior"))</f>
        <v>Young</v>
      </c>
      <c r="E3353" t="s">
        <v>16</v>
      </c>
      <c r="F3353" t="s">
        <v>113</v>
      </c>
      <c r="G3353" t="s">
        <v>113</v>
      </c>
      <c r="H3353" t="s">
        <v>26514</v>
      </c>
      <c r="I3353" s="2">
        <v>43961</v>
      </c>
      <c r="J3353" t="s">
        <v>9536</v>
      </c>
      <c r="K3353" t="s">
        <v>8276</v>
      </c>
      <c r="L3353" t="s">
        <v>60</v>
      </c>
      <c r="M3353">
        <v>25345.473399999999</v>
      </c>
      <c r="N3353">
        <v>294</v>
      </c>
      <c r="O3353" t="s">
        <v>22</v>
      </c>
      <c r="P3353" t="s">
        <v>22</v>
      </c>
      <c r="Q3353" s="2">
        <v>43964</v>
      </c>
      <c r="R3353" t="s">
        <v>32</v>
      </c>
      <c r="S3353" t="s">
        <v>24</v>
      </c>
      <c r="T3353">
        <f>_xlfn.DAYS(Raw_data_US_healthcare[[#This Row],[Discharge Date]],Raw_data_US_healthcare[[#This Row],[Date of Admission]])</f>
        <v>3</v>
      </c>
    </row>
    <row r="3354" spans="1:20" x14ac:dyDescent="0.3">
      <c r="A3354" t="s">
        <v>26511</v>
      </c>
      <c r="B3354" t="s">
        <v>9537</v>
      </c>
      <c r="C3354">
        <v>85</v>
      </c>
      <c r="D3354" t="str">
        <f>IF(Raw_data_US_healthcare[[#This Row],[Age]]&lt;35,"Young",IF(Raw_data_US_healthcare[[#This Row],[Age]]&lt;60,"Middle","Senior"))</f>
        <v>Senior</v>
      </c>
      <c r="E3354" t="s">
        <v>16</v>
      </c>
      <c r="F3354" t="s">
        <v>62</v>
      </c>
      <c r="G3354" t="s">
        <v>62</v>
      </c>
      <c r="H3354" t="s">
        <v>28</v>
      </c>
      <c r="I3354" s="2">
        <v>43575</v>
      </c>
      <c r="J3354" t="s">
        <v>9538</v>
      </c>
      <c r="K3354" t="s">
        <v>9539</v>
      </c>
      <c r="L3354" t="s">
        <v>31</v>
      </c>
      <c r="M3354">
        <v>29836.7084</v>
      </c>
      <c r="N3354">
        <v>374</v>
      </c>
      <c r="O3354" t="s">
        <v>39</v>
      </c>
      <c r="P3354" t="s">
        <v>39</v>
      </c>
      <c r="Q3354" s="2">
        <v>43588</v>
      </c>
      <c r="R3354" t="s">
        <v>32</v>
      </c>
      <c r="S3354" t="s">
        <v>45</v>
      </c>
      <c r="T3354">
        <f>_xlfn.DAYS(Raw_data_US_healthcare[[#This Row],[Discharge Date]],Raw_data_US_healthcare[[#This Row],[Date of Admission]])</f>
        <v>13</v>
      </c>
    </row>
    <row r="3355" spans="1:20" x14ac:dyDescent="0.3">
      <c r="A3355" t="s">
        <v>26512</v>
      </c>
      <c r="B3355" t="s">
        <v>9540</v>
      </c>
      <c r="C3355">
        <v>68</v>
      </c>
      <c r="D3355" t="str">
        <f>IF(Raw_data_US_healthcare[[#This Row],[Age]]&lt;35,"Young",IF(Raw_data_US_healthcare[[#This Row],[Age]]&lt;60,"Middle","Senior"))</f>
        <v>Senior</v>
      </c>
      <c r="E3355" t="s">
        <v>26</v>
      </c>
      <c r="F3355" t="s">
        <v>49</v>
      </c>
      <c r="G3355" t="s">
        <v>49</v>
      </c>
      <c r="H3355" t="s">
        <v>69</v>
      </c>
      <c r="I3355" s="2">
        <v>44861</v>
      </c>
      <c r="J3355" t="s">
        <v>9541</v>
      </c>
      <c r="K3355" t="s">
        <v>9542</v>
      </c>
      <c r="L3355" t="s">
        <v>21</v>
      </c>
      <c r="M3355">
        <v>27328.8505</v>
      </c>
      <c r="N3355">
        <v>420</v>
      </c>
      <c r="O3355" t="s">
        <v>22</v>
      </c>
      <c r="P3355" t="s">
        <v>22</v>
      </c>
      <c r="Q3355" s="2">
        <v>44863</v>
      </c>
      <c r="R3355" t="s">
        <v>83</v>
      </c>
      <c r="S3355" t="s">
        <v>24</v>
      </c>
      <c r="T3355">
        <f>_xlfn.DAYS(Raw_data_US_healthcare[[#This Row],[Discharge Date]],Raw_data_US_healthcare[[#This Row],[Date of Admission]])</f>
        <v>2</v>
      </c>
    </row>
    <row r="3356" spans="1:20" x14ac:dyDescent="0.3">
      <c r="A3356" t="s">
        <v>26511</v>
      </c>
      <c r="B3356" t="s">
        <v>9543</v>
      </c>
      <c r="C3356">
        <v>83</v>
      </c>
      <c r="D3356" t="str">
        <f>IF(Raw_data_US_healthcare[[#This Row],[Age]]&lt;35,"Young",IF(Raw_data_US_healthcare[[#This Row],[Age]]&lt;60,"Middle","Senior"))</f>
        <v>Senior</v>
      </c>
      <c r="E3356" t="s">
        <v>16</v>
      </c>
      <c r="F3356" t="s">
        <v>113</v>
      </c>
      <c r="G3356" t="s">
        <v>113</v>
      </c>
      <c r="H3356" t="s">
        <v>18</v>
      </c>
      <c r="I3356" s="2">
        <v>44157</v>
      </c>
      <c r="J3356" t="s">
        <v>9544</v>
      </c>
      <c r="K3356" t="s">
        <v>9545</v>
      </c>
      <c r="L3356" t="s">
        <v>21</v>
      </c>
      <c r="M3356">
        <v>14315.762199999999</v>
      </c>
      <c r="N3356">
        <v>252</v>
      </c>
      <c r="O3356" t="s">
        <v>39</v>
      </c>
      <c r="P3356" t="s">
        <v>39</v>
      </c>
      <c r="Q3356" s="2">
        <v>44169</v>
      </c>
      <c r="R3356" t="s">
        <v>23</v>
      </c>
      <c r="S3356" t="s">
        <v>24</v>
      </c>
      <c r="T3356">
        <f>_xlfn.DAYS(Raw_data_US_healthcare[[#This Row],[Discharge Date]],Raw_data_US_healthcare[[#This Row],[Date of Admission]])</f>
        <v>12</v>
      </c>
    </row>
    <row r="3357" spans="1:20" x14ac:dyDescent="0.3">
      <c r="A3357" t="s">
        <v>26512</v>
      </c>
      <c r="B3357" t="s">
        <v>9546</v>
      </c>
      <c r="C3357">
        <v>37</v>
      </c>
      <c r="D3357" t="str">
        <f>IF(Raw_data_US_healthcare[[#This Row],[Age]]&lt;35,"Young",IF(Raw_data_US_healthcare[[#This Row],[Age]]&lt;60,"Middle","Senior"))</f>
        <v>Middle</v>
      </c>
      <c r="E3357" t="s">
        <v>26</v>
      </c>
      <c r="F3357" t="s">
        <v>17</v>
      </c>
      <c r="G3357" t="s">
        <v>17</v>
      </c>
      <c r="H3357" t="s">
        <v>26516</v>
      </c>
      <c r="I3357" s="2">
        <v>43974</v>
      </c>
      <c r="J3357" t="s">
        <v>9547</v>
      </c>
      <c r="K3357" t="s">
        <v>9548</v>
      </c>
      <c r="L3357" t="s">
        <v>52</v>
      </c>
      <c r="M3357">
        <v>3690.1828999999998</v>
      </c>
      <c r="N3357">
        <v>284</v>
      </c>
      <c r="O3357" t="s">
        <v>43</v>
      </c>
      <c r="P3357" t="s">
        <v>43</v>
      </c>
      <c r="Q3357" s="2">
        <v>43995</v>
      </c>
      <c r="R3357" t="s">
        <v>83</v>
      </c>
      <c r="S3357" t="s">
        <v>33</v>
      </c>
      <c r="T3357">
        <f>_xlfn.DAYS(Raw_data_US_healthcare[[#This Row],[Discharge Date]],Raw_data_US_healthcare[[#This Row],[Date of Admission]])</f>
        <v>21</v>
      </c>
    </row>
    <row r="3358" spans="1:20" x14ac:dyDescent="0.3">
      <c r="A3358" t="s">
        <v>26511</v>
      </c>
      <c r="B3358" t="s">
        <v>4758</v>
      </c>
      <c r="C3358">
        <v>52</v>
      </c>
      <c r="D3358" t="str">
        <f>IF(Raw_data_US_healthcare[[#This Row],[Age]]&lt;35,"Young",IF(Raw_data_US_healthcare[[#This Row],[Age]]&lt;60,"Middle","Senior"))</f>
        <v>Middle</v>
      </c>
      <c r="E3358" t="s">
        <v>16</v>
      </c>
      <c r="F3358" t="s">
        <v>113</v>
      </c>
      <c r="G3358" t="s">
        <v>113</v>
      </c>
      <c r="H3358" t="s">
        <v>69</v>
      </c>
      <c r="I3358" s="2">
        <v>44574</v>
      </c>
      <c r="J3358" t="s">
        <v>9549</v>
      </c>
      <c r="K3358" t="s">
        <v>9550</v>
      </c>
      <c r="L3358" t="s">
        <v>56</v>
      </c>
      <c r="M3358">
        <v>74562.115699999995</v>
      </c>
      <c r="N3358">
        <v>174</v>
      </c>
      <c r="O3358" t="s">
        <v>39</v>
      </c>
      <c r="P3358" t="s">
        <v>39</v>
      </c>
      <c r="Q3358" s="2">
        <v>44589</v>
      </c>
      <c r="R3358" t="s">
        <v>83</v>
      </c>
      <c r="S3358" t="s">
        <v>45</v>
      </c>
      <c r="T3358">
        <f>_xlfn.DAYS(Raw_data_US_healthcare[[#This Row],[Discharge Date]],Raw_data_US_healthcare[[#This Row],[Date of Admission]])</f>
        <v>15</v>
      </c>
    </row>
    <row r="3359" spans="1:20" x14ac:dyDescent="0.3">
      <c r="A3359" t="s">
        <v>26512</v>
      </c>
      <c r="B3359" t="s">
        <v>9551</v>
      </c>
      <c r="C3359">
        <v>66</v>
      </c>
      <c r="D3359" t="str">
        <f>IF(Raw_data_US_healthcare[[#This Row],[Age]]&lt;35,"Young",IF(Raw_data_US_healthcare[[#This Row],[Age]]&lt;60,"Middle","Senior"))</f>
        <v>Senior</v>
      </c>
      <c r="E3359" t="s">
        <v>26</v>
      </c>
      <c r="F3359" t="s">
        <v>35</v>
      </c>
      <c r="G3359" t="s">
        <v>35</v>
      </c>
      <c r="H3359" t="s">
        <v>69</v>
      </c>
      <c r="I3359" s="2">
        <v>44495</v>
      </c>
      <c r="J3359" t="s">
        <v>9552</v>
      </c>
      <c r="K3359" t="s">
        <v>9553</v>
      </c>
      <c r="L3359" t="s">
        <v>21</v>
      </c>
      <c r="M3359">
        <v>61881.543700000002</v>
      </c>
      <c r="N3359">
        <v>273</v>
      </c>
      <c r="O3359" t="s">
        <v>39</v>
      </c>
      <c r="P3359" t="s">
        <v>39</v>
      </c>
      <c r="Q3359" s="2">
        <v>44509</v>
      </c>
      <c r="R3359" t="s">
        <v>23</v>
      </c>
      <c r="S3359" t="s">
        <v>45</v>
      </c>
      <c r="T3359">
        <f>_xlfn.DAYS(Raw_data_US_healthcare[[#This Row],[Discharge Date]],Raw_data_US_healthcare[[#This Row],[Date of Admission]])</f>
        <v>14</v>
      </c>
    </row>
    <row r="3360" spans="1:20" x14ac:dyDescent="0.3">
      <c r="A3360" t="s">
        <v>26511</v>
      </c>
      <c r="B3360" t="s">
        <v>9554</v>
      </c>
      <c r="C3360">
        <v>80</v>
      </c>
      <c r="D3360" t="str">
        <f>IF(Raw_data_US_healthcare[[#This Row],[Age]]&lt;35,"Young",IF(Raw_data_US_healthcare[[#This Row],[Age]]&lt;60,"Middle","Senior"))</f>
        <v>Senior</v>
      </c>
      <c r="E3360" t="s">
        <v>16</v>
      </c>
      <c r="F3360" t="s">
        <v>27</v>
      </c>
      <c r="G3360" t="s">
        <v>27</v>
      </c>
      <c r="H3360" t="s">
        <v>69</v>
      </c>
      <c r="I3360" s="2">
        <v>43546</v>
      </c>
      <c r="J3360" t="s">
        <v>360</v>
      </c>
      <c r="K3360" t="s">
        <v>508</v>
      </c>
      <c r="L3360" t="s">
        <v>21</v>
      </c>
      <c r="M3360">
        <v>67059.0291</v>
      </c>
      <c r="N3360">
        <v>159</v>
      </c>
      <c r="O3360" t="s">
        <v>39</v>
      </c>
      <c r="P3360" t="s">
        <v>39</v>
      </c>
      <c r="Q3360" s="2">
        <v>43554</v>
      </c>
      <c r="R3360" t="s">
        <v>83</v>
      </c>
      <c r="S3360" t="s">
        <v>24</v>
      </c>
      <c r="T3360">
        <f>_xlfn.DAYS(Raw_data_US_healthcare[[#This Row],[Discharge Date]],Raw_data_US_healthcare[[#This Row],[Date of Admission]])</f>
        <v>8</v>
      </c>
    </row>
    <row r="3361" spans="1:20" x14ac:dyDescent="0.3">
      <c r="A3361" t="s">
        <v>26511</v>
      </c>
      <c r="B3361" t="s">
        <v>9555</v>
      </c>
      <c r="C3361">
        <v>85</v>
      </c>
      <c r="D3361" t="str">
        <f>IF(Raw_data_US_healthcare[[#This Row],[Age]]&lt;35,"Young",IF(Raw_data_US_healthcare[[#This Row],[Age]]&lt;60,"Middle","Senior"))</f>
        <v>Senior</v>
      </c>
      <c r="E3361" t="s">
        <v>16</v>
      </c>
      <c r="F3361" t="s">
        <v>113</v>
      </c>
      <c r="G3361" t="s">
        <v>113</v>
      </c>
      <c r="H3361" t="s">
        <v>36</v>
      </c>
      <c r="I3361" s="2">
        <v>44089</v>
      </c>
      <c r="J3361" t="s">
        <v>9556</v>
      </c>
      <c r="K3361" t="s">
        <v>9557</v>
      </c>
      <c r="L3361" t="s">
        <v>21</v>
      </c>
      <c r="M3361">
        <v>7807.1198999999997</v>
      </c>
      <c r="N3361">
        <v>308</v>
      </c>
      <c r="O3361" t="s">
        <v>39</v>
      </c>
      <c r="P3361" t="s">
        <v>39</v>
      </c>
      <c r="Q3361" s="2">
        <v>44095</v>
      </c>
      <c r="R3361" t="s">
        <v>23</v>
      </c>
      <c r="S3361" t="s">
        <v>33</v>
      </c>
      <c r="T3361">
        <f>_xlfn.DAYS(Raw_data_US_healthcare[[#This Row],[Discharge Date]],Raw_data_US_healthcare[[#This Row],[Date of Admission]])</f>
        <v>6</v>
      </c>
    </row>
    <row r="3362" spans="1:20" x14ac:dyDescent="0.3">
      <c r="A3362" t="s">
        <v>26511</v>
      </c>
      <c r="B3362" t="s">
        <v>9558</v>
      </c>
      <c r="C3362">
        <v>51</v>
      </c>
      <c r="D3362" t="str">
        <f>IF(Raw_data_US_healthcare[[#This Row],[Age]]&lt;35,"Young",IF(Raw_data_US_healthcare[[#This Row],[Age]]&lt;60,"Middle","Senior"))</f>
        <v>Middle</v>
      </c>
      <c r="E3362" t="s">
        <v>16</v>
      </c>
      <c r="F3362" t="s">
        <v>17</v>
      </c>
      <c r="G3362" t="s">
        <v>17</v>
      </c>
      <c r="H3362" t="s">
        <v>26516</v>
      </c>
      <c r="I3362" s="2">
        <v>44361</v>
      </c>
      <c r="J3362" t="s">
        <v>9559</v>
      </c>
      <c r="K3362" t="s">
        <v>9560</v>
      </c>
      <c r="L3362" t="s">
        <v>31</v>
      </c>
      <c r="M3362">
        <v>31153.448799999998</v>
      </c>
      <c r="N3362">
        <v>269</v>
      </c>
      <c r="O3362" t="s">
        <v>43</v>
      </c>
      <c r="P3362" t="s">
        <v>43</v>
      </c>
      <c r="Q3362" s="2">
        <v>44362</v>
      </c>
      <c r="R3362" t="s">
        <v>23</v>
      </c>
      <c r="S3362" t="s">
        <v>33</v>
      </c>
      <c r="T3362">
        <f>_xlfn.DAYS(Raw_data_US_healthcare[[#This Row],[Discharge Date]],Raw_data_US_healthcare[[#This Row],[Date of Admission]])</f>
        <v>1</v>
      </c>
    </row>
    <row r="3363" spans="1:20" x14ac:dyDescent="0.3">
      <c r="A3363" t="s">
        <v>26512</v>
      </c>
      <c r="B3363" t="s">
        <v>9561</v>
      </c>
      <c r="C3363">
        <v>54</v>
      </c>
      <c r="D3363" t="str">
        <f>IF(Raw_data_US_healthcare[[#This Row],[Age]]&lt;35,"Young",IF(Raw_data_US_healthcare[[#This Row],[Age]]&lt;60,"Middle","Senior"))</f>
        <v>Middle</v>
      </c>
      <c r="E3363" t="s">
        <v>26</v>
      </c>
      <c r="F3363" t="s">
        <v>228</v>
      </c>
      <c r="G3363" t="s">
        <v>228</v>
      </c>
      <c r="H3363" t="s">
        <v>18</v>
      </c>
      <c r="I3363" s="2">
        <v>44026</v>
      </c>
      <c r="J3363" t="s">
        <v>9562</v>
      </c>
      <c r="K3363" t="s">
        <v>5194</v>
      </c>
      <c r="L3363" t="s">
        <v>60</v>
      </c>
      <c r="M3363">
        <v>5884.5348000000004</v>
      </c>
      <c r="N3363">
        <v>488</v>
      </c>
      <c r="O3363" t="s">
        <v>43</v>
      </c>
      <c r="P3363" t="s">
        <v>43</v>
      </c>
      <c r="Q3363" s="2">
        <v>44044</v>
      </c>
      <c r="R3363" t="s">
        <v>83</v>
      </c>
      <c r="S3363" t="s">
        <v>24</v>
      </c>
      <c r="T3363">
        <f>_xlfn.DAYS(Raw_data_US_healthcare[[#This Row],[Discharge Date]],Raw_data_US_healthcare[[#This Row],[Date of Admission]])</f>
        <v>18</v>
      </c>
    </row>
    <row r="3364" spans="1:20" x14ac:dyDescent="0.3">
      <c r="A3364" t="s">
        <v>26512</v>
      </c>
      <c r="B3364" t="s">
        <v>9563</v>
      </c>
      <c r="C3364">
        <v>37</v>
      </c>
      <c r="D3364" t="str">
        <f>IF(Raw_data_US_healthcare[[#This Row],[Age]]&lt;35,"Young",IF(Raw_data_US_healthcare[[#This Row],[Age]]&lt;60,"Middle","Senior"))</f>
        <v>Middle</v>
      </c>
      <c r="E3364" t="s">
        <v>26</v>
      </c>
      <c r="F3364" t="s">
        <v>27</v>
      </c>
      <c r="G3364" t="s">
        <v>27</v>
      </c>
      <c r="H3364" t="s">
        <v>69</v>
      </c>
      <c r="I3364" s="2">
        <v>44586</v>
      </c>
      <c r="J3364" t="s">
        <v>9564</v>
      </c>
      <c r="K3364" t="s">
        <v>9565</v>
      </c>
      <c r="L3364" t="s">
        <v>56</v>
      </c>
      <c r="M3364">
        <v>17638.844099999998</v>
      </c>
      <c r="N3364">
        <v>302</v>
      </c>
      <c r="O3364" t="s">
        <v>22</v>
      </c>
      <c r="P3364" t="s">
        <v>22</v>
      </c>
      <c r="Q3364" s="2">
        <v>44590</v>
      </c>
      <c r="R3364" t="s">
        <v>32</v>
      </c>
      <c r="S3364" t="s">
        <v>45</v>
      </c>
      <c r="T3364">
        <f>_xlfn.DAYS(Raw_data_US_healthcare[[#This Row],[Discharge Date]],Raw_data_US_healthcare[[#This Row],[Date of Admission]])</f>
        <v>4</v>
      </c>
    </row>
    <row r="3365" spans="1:20" x14ac:dyDescent="0.3">
      <c r="A3365" t="s">
        <v>26511</v>
      </c>
      <c r="B3365" t="s">
        <v>9566</v>
      </c>
      <c r="C3365">
        <v>42</v>
      </c>
      <c r="D3365" t="str">
        <f>IF(Raw_data_US_healthcare[[#This Row],[Age]]&lt;35,"Young",IF(Raw_data_US_healthcare[[#This Row],[Age]]&lt;60,"Middle","Senior"))</f>
        <v>Middle</v>
      </c>
      <c r="E3365" t="s">
        <v>16</v>
      </c>
      <c r="F3365" t="s">
        <v>17</v>
      </c>
      <c r="G3365" t="s">
        <v>17</v>
      </c>
      <c r="H3365" t="s">
        <v>36</v>
      </c>
      <c r="I3365" s="2">
        <v>43715</v>
      </c>
      <c r="J3365" t="s">
        <v>9567</v>
      </c>
      <c r="K3365" t="s">
        <v>9568</v>
      </c>
      <c r="L3365" t="s">
        <v>21</v>
      </c>
      <c r="M3365">
        <v>12674.2492</v>
      </c>
      <c r="N3365">
        <v>188</v>
      </c>
      <c r="O3365" t="s">
        <v>43</v>
      </c>
      <c r="P3365" t="s">
        <v>43</v>
      </c>
      <c r="Q3365" s="2">
        <v>43734</v>
      </c>
      <c r="R3365" t="s">
        <v>23</v>
      </c>
      <c r="S3365" t="s">
        <v>24</v>
      </c>
      <c r="T3365">
        <f>_xlfn.DAYS(Raw_data_US_healthcare[[#This Row],[Discharge Date]],Raw_data_US_healthcare[[#This Row],[Date of Admission]])</f>
        <v>19</v>
      </c>
    </row>
    <row r="3366" spans="1:20" x14ac:dyDescent="0.3">
      <c r="A3366" t="s">
        <v>26511</v>
      </c>
      <c r="B3366" t="s">
        <v>9569</v>
      </c>
      <c r="C3366">
        <v>49</v>
      </c>
      <c r="D3366" t="str">
        <f>IF(Raw_data_US_healthcare[[#This Row],[Age]]&lt;35,"Young",IF(Raw_data_US_healthcare[[#This Row],[Age]]&lt;60,"Middle","Senior"))</f>
        <v>Middle</v>
      </c>
      <c r="E3366" t="s">
        <v>16</v>
      </c>
      <c r="F3366" t="s">
        <v>27</v>
      </c>
      <c r="G3366" t="s">
        <v>27</v>
      </c>
      <c r="H3366" t="s">
        <v>36</v>
      </c>
      <c r="I3366" s="2">
        <v>43924</v>
      </c>
      <c r="J3366" t="s">
        <v>9570</v>
      </c>
      <c r="K3366" t="s">
        <v>9571</v>
      </c>
      <c r="L3366" t="s">
        <v>60</v>
      </c>
      <c r="M3366">
        <v>15937.0888</v>
      </c>
      <c r="N3366">
        <v>260</v>
      </c>
      <c r="O3366" t="s">
        <v>22</v>
      </c>
      <c r="P3366" t="s">
        <v>22</v>
      </c>
      <c r="Q3366" s="2">
        <v>43925</v>
      </c>
      <c r="R3366" t="s">
        <v>32</v>
      </c>
      <c r="S3366" t="s">
        <v>24</v>
      </c>
      <c r="T3366">
        <f>_xlfn.DAYS(Raw_data_US_healthcare[[#This Row],[Discharge Date]],Raw_data_US_healthcare[[#This Row],[Date of Admission]])</f>
        <v>1</v>
      </c>
    </row>
    <row r="3367" spans="1:20" x14ac:dyDescent="0.3">
      <c r="A3367" t="s">
        <v>26512</v>
      </c>
      <c r="B3367" t="s">
        <v>9572</v>
      </c>
      <c r="C3367">
        <v>79</v>
      </c>
      <c r="D3367" t="str">
        <f>IF(Raw_data_US_healthcare[[#This Row],[Age]]&lt;35,"Young",IF(Raw_data_US_healthcare[[#This Row],[Age]]&lt;60,"Middle","Senior"))</f>
        <v>Senior</v>
      </c>
      <c r="E3367" t="s">
        <v>26</v>
      </c>
      <c r="F3367" t="s">
        <v>27</v>
      </c>
      <c r="G3367" t="s">
        <v>27</v>
      </c>
      <c r="H3367" t="s">
        <v>26516</v>
      </c>
      <c r="I3367" s="2">
        <v>44983</v>
      </c>
      <c r="J3367" t="s">
        <v>9573</v>
      </c>
      <c r="K3367" t="s">
        <v>9574</v>
      </c>
      <c r="L3367" t="s">
        <v>21</v>
      </c>
      <c r="M3367">
        <v>2578.3292000000001</v>
      </c>
      <c r="N3367">
        <v>378</v>
      </c>
      <c r="O3367" t="s">
        <v>43</v>
      </c>
      <c r="P3367" t="s">
        <v>43</v>
      </c>
      <c r="Q3367" s="2">
        <v>44984</v>
      </c>
      <c r="R3367" t="s">
        <v>32</v>
      </c>
      <c r="S3367" t="s">
        <v>45</v>
      </c>
      <c r="T3367">
        <f>_xlfn.DAYS(Raw_data_US_healthcare[[#This Row],[Discharge Date]],Raw_data_US_healthcare[[#This Row],[Date of Admission]])</f>
        <v>1</v>
      </c>
    </row>
    <row r="3368" spans="1:20" x14ac:dyDescent="0.3">
      <c r="A3368" t="s">
        <v>26511</v>
      </c>
      <c r="B3368" t="s">
        <v>9575</v>
      </c>
      <c r="C3368">
        <v>58</v>
      </c>
      <c r="D3368" t="str">
        <f>IF(Raw_data_US_healthcare[[#This Row],[Age]]&lt;35,"Young",IF(Raw_data_US_healthcare[[#This Row],[Age]]&lt;60,"Middle","Senior"))</f>
        <v>Middle</v>
      </c>
      <c r="E3368" t="s">
        <v>16</v>
      </c>
      <c r="F3368" t="s">
        <v>62</v>
      </c>
      <c r="G3368" t="s">
        <v>62</v>
      </c>
      <c r="H3368" t="s">
        <v>26514</v>
      </c>
      <c r="I3368" s="2">
        <v>43994</v>
      </c>
      <c r="J3368" t="s">
        <v>9576</v>
      </c>
      <c r="K3368" t="s">
        <v>9577</v>
      </c>
      <c r="L3368" t="s">
        <v>52</v>
      </c>
      <c r="M3368">
        <v>9124.2667000000001</v>
      </c>
      <c r="N3368">
        <v>468</v>
      </c>
      <c r="O3368" t="s">
        <v>22</v>
      </c>
      <c r="P3368" t="s">
        <v>22</v>
      </c>
      <c r="Q3368" s="2">
        <v>44014</v>
      </c>
      <c r="R3368" t="s">
        <v>23</v>
      </c>
      <c r="S3368" t="s">
        <v>45</v>
      </c>
      <c r="T3368">
        <f>_xlfn.DAYS(Raw_data_US_healthcare[[#This Row],[Discharge Date]],Raw_data_US_healthcare[[#This Row],[Date of Admission]])</f>
        <v>20</v>
      </c>
    </row>
    <row r="3369" spans="1:20" x14ac:dyDescent="0.3">
      <c r="A3369" t="s">
        <v>26511</v>
      </c>
      <c r="B3369" t="s">
        <v>2574</v>
      </c>
      <c r="C3369">
        <v>55</v>
      </c>
      <c r="D3369" t="str">
        <f>IF(Raw_data_US_healthcare[[#This Row],[Age]]&lt;35,"Young",IF(Raw_data_US_healthcare[[#This Row],[Age]]&lt;60,"Middle","Senior"))</f>
        <v>Middle</v>
      </c>
      <c r="E3369" t="s">
        <v>16</v>
      </c>
      <c r="F3369" t="s">
        <v>88</v>
      </c>
      <c r="G3369" t="s">
        <v>88</v>
      </c>
      <c r="H3369" t="s">
        <v>18</v>
      </c>
      <c r="I3369" s="2">
        <v>44616</v>
      </c>
      <c r="J3369" t="s">
        <v>9578</v>
      </c>
      <c r="K3369" t="s">
        <v>9579</v>
      </c>
      <c r="L3369" t="s">
        <v>21</v>
      </c>
      <c r="M3369">
        <v>14449.681200000001</v>
      </c>
      <c r="N3369">
        <v>117</v>
      </c>
      <c r="O3369" t="s">
        <v>39</v>
      </c>
      <c r="P3369" t="s">
        <v>39</v>
      </c>
      <c r="Q3369" s="2">
        <v>44642</v>
      </c>
      <c r="R3369" t="s">
        <v>44</v>
      </c>
      <c r="S3369" t="s">
        <v>45</v>
      </c>
      <c r="T3369">
        <f>_xlfn.DAYS(Raw_data_US_healthcare[[#This Row],[Discharge Date]],Raw_data_US_healthcare[[#This Row],[Date of Admission]])</f>
        <v>26</v>
      </c>
    </row>
    <row r="3370" spans="1:20" x14ac:dyDescent="0.3">
      <c r="A3370" t="s">
        <v>26512</v>
      </c>
      <c r="B3370" t="s">
        <v>1299</v>
      </c>
      <c r="C3370">
        <v>52</v>
      </c>
      <c r="D3370" t="str">
        <f>IF(Raw_data_US_healthcare[[#This Row],[Age]]&lt;35,"Young",IF(Raw_data_US_healthcare[[#This Row],[Age]]&lt;60,"Middle","Senior"))</f>
        <v>Middle</v>
      </c>
      <c r="E3370" t="s">
        <v>26</v>
      </c>
      <c r="F3370" t="s">
        <v>88</v>
      </c>
      <c r="G3370" t="s">
        <v>88</v>
      </c>
      <c r="H3370" t="s">
        <v>28</v>
      </c>
      <c r="I3370" s="2">
        <v>45056</v>
      </c>
      <c r="J3370" t="s">
        <v>9580</v>
      </c>
      <c r="K3370" t="s">
        <v>9581</v>
      </c>
      <c r="L3370" t="s">
        <v>56</v>
      </c>
      <c r="M3370">
        <v>5747.0814</v>
      </c>
      <c r="N3370">
        <v>278</v>
      </c>
      <c r="O3370" t="s">
        <v>39</v>
      </c>
      <c r="P3370" t="s">
        <v>39</v>
      </c>
      <c r="Q3370" s="2">
        <v>45057</v>
      </c>
      <c r="R3370" t="s">
        <v>32</v>
      </c>
      <c r="S3370" t="s">
        <v>24</v>
      </c>
      <c r="T3370">
        <f>_xlfn.DAYS(Raw_data_US_healthcare[[#This Row],[Discharge Date]],Raw_data_US_healthcare[[#This Row],[Date of Admission]])</f>
        <v>1</v>
      </c>
    </row>
    <row r="3371" spans="1:20" x14ac:dyDescent="0.3">
      <c r="A3371" t="s">
        <v>26511</v>
      </c>
      <c r="B3371" t="s">
        <v>9582</v>
      </c>
      <c r="C3371">
        <v>75</v>
      </c>
      <c r="D3371" t="str">
        <f>IF(Raw_data_US_healthcare[[#This Row],[Age]]&lt;35,"Young",IF(Raw_data_US_healthcare[[#This Row],[Age]]&lt;60,"Middle","Senior"))</f>
        <v>Senior</v>
      </c>
      <c r="E3371" t="s">
        <v>16</v>
      </c>
      <c r="F3371" t="s">
        <v>113</v>
      </c>
      <c r="G3371" t="s">
        <v>113</v>
      </c>
      <c r="H3371" t="s">
        <v>36</v>
      </c>
      <c r="I3371" s="2">
        <v>44317</v>
      </c>
      <c r="J3371" t="s">
        <v>9583</v>
      </c>
      <c r="K3371" t="s">
        <v>9584</v>
      </c>
      <c r="L3371" t="s">
        <v>21</v>
      </c>
      <c r="M3371">
        <v>20582.997100000001</v>
      </c>
      <c r="N3371">
        <v>280</v>
      </c>
      <c r="O3371" t="s">
        <v>43</v>
      </c>
      <c r="P3371" t="s">
        <v>43</v>
      </c>
      <c r="Q3371" s="2">
        <v>44344</v>
      </c>
      <c r="R3371" t="s">
        <v>44</v>
      </c>
      <c r="S3371" t="s">
        <v>33</v>
      </c>
      <c r="T3371">
        <f>_xlfn.DAYS(Raw_data_US_healthcare[[#This Row],[Discharge Date]],Raw_data_US_healthcare[[#This Row],[Date of Admission]])</f>
        <v>27</v>
      </c>
    </row>
    <row r="3372" spans="1:20" x14ac:dyDescent="0.3">
      <c r="A3372" t="s">
        <v>26512</v>
      </c>
      <c r="B3372" t="s">
        <v>9585</v>
      </c>
      <c r="C3372">
        <v>50</v>
      </c>
      <c r="D3372" t="str">
        <f>IF(Raw_data_US_healthcare[[#This Row],[Age]]&lt;35,"Young",IF(Raw_data_US_healthcare[[#This Row],[Age]]&lt;60,"Middle","Senior"))</f>
        <v>Middle</v>
      </c>
      <c r="E3372" t="s">
        <v>26</v>
      </c>
      <c r="F3372" t="s">
        <v>228</v>
      </c>
      <c r="G3372" t="s">
        <v>228</v>
      </c>
      <c r="H3372" t="s">
        <v>36</v>
      </c>
      <c r="I3372" s="2">
        <v>44200</v>
      </c>
      <c r="J3372" t="s">
        <v>9586</v>
      </c>
      <c r="K3372" t="s">
        <v>9587</v>
      </c>
      <c r="L3372" t="s">
        <v>60</v>
      </c>
      <c r="M3372">
        <v>478.16</v>
      </c>
      <c r="N3372">
        <v>253</v>
      </c>
      <c r="O3372" t="s">
        <v>43</v>
      </c>
      <c r="P3372" t="s">
        <v>43</v>
      </c>
      <c r="Q3372" s="2">
        <v>44225</v>
      </c>
      <c r="R3372" t="s">
        <v>32</v>
      </c>
      <c r="S3372" t="s">
        <v>24</v>
      </c>
      <c r="T3372">
        <f>_xlfn.DAYS(Raw_data_US_healthcare[[#This Row],[Discharge Date]],Raw_data_US_healthcare[[#This Row],[Date of Admission]])</f>
        <v>25</v>
      </c>
    </row>
    <row r="3373" spans="1:20" x14ac:dyDescent="0.3">
      <c r="A3373" t="s">
        <v>26512</v>
      </c>
      <c r="B3373" t="s">
        <v>9588</v>
      </c>
      <c r="C3373">
        <v>29</v>
      </c>
      <c r="D3373" t="str">
        <f>IF(Raw_data_US_healthcare[[#This Row],[Age]]&lt;35,"Young",IF(Raw_data_US_healthcare[[#This Row],[Age]]&lt;60,"Middle","Senior"))</f>
        <v>Young</v>
      </c>
      <c r="E3373" t="s">
        <v>26</v>
      </c>
      <c r="F3373" t="s">
        <v>62</v>
      </c>
      <c r="G3373" t="s">
        <v>62</v>
      </c>
      <c r="H3373" t="s">
        <v>36</v>
      </c>
      <c r="I3373" s="2">
        <v>43946</v>
      </c>
      <c r="J3373" t="s">
        <v>9589</v>
      </c>
      <c r="K3373" t="s">
        <v>9590</v>
      </c>
      <c r="L3373" t="s">
        <v>52</v>
      </c>
      <c r="M3373">
        <v>6485.8662999999997</v>
      </c>
      <c r="N3373">
        <v>300</v>
      </c>
      <c r="O3373" t="s">
        <v>22</v>
      </c>
      <c r="P3373" t="s">
        <v>22</v>
      </c>
      <c r="Q3373" s="2">
        <v>43965</v>
      </c>
      <c r="R3373" t="s">
        <v>23</v>
      </c>
      <c r="S3373" t="s">
        <v>24</v>
      </c>
      <c r="T3373">
        <f>_xlfn.DAYS(Raw_data_US_healthcare[[#This Row],[Discharge Date]],Raw_data_US_healthcare[[#This Row],[Date of Admission]])</f>
        <v>19</v>
      </c>
    </row>
    <row r="3374" spans="1:20" x14ac:dyDescent="0.3">
      <c r="A3374" t="s">
        <v>26511</v>
      </c>
      <c r="B3374" t="s">
        <v>9591</v>
      </c>
      <c r="C3374">
        <v>31</v>
      </c>
      <c r="D3374" t="str">
        <f>IF(Raw_data_US_healthcare[[#This Row],[Age]]&lt;35,"Young",IF(Raw_data_US_healthcare[[#This Row],[Age]]&lt;60,"Middle","Senior"))</f>
        <v>Young</v>
      </c>
      <c r="E3374" t="s">
        <v>16</v>
      </c>
      <c r="F3374" t="s">
        <v>113</v>
      </c>
      <c r="G3374" t="s">
        <v>113</v>
      </c>
      <c r="H3374" t="s">
        <v>26514</v>
      </c>
      <c r="I3374" s="2">
        <v>44502</v>
      </c>
      <c r="J3374" t="s">
        <v>9592</v>
      </c>
      <c r="K3374" t="s">
        <v>9593</v>
      </c>
      <c r="L3374" t="s">
        <v>60</v>
      </c>
      <c r="M3374">
        <v>32290.254799999999</v>
      </c>
      <c r="N3374">
        <v>399</v>
      </c>
      <c r="O3374" t="s">
        <v>22</v>
      </c>
      <c r="P3374" t="s">
        <v>22</v>
      </c>
      <c r="Q3374" s="2">
        <v>44509</v>
      </c>
      <c r="R3374" t="s">
        <v>44</v>
      </c>
      <c r="S3374" t="s">
        <v>33</v>
      </c>
      <c r="T3374">
        <f>_xlfn.DAYS(Raw_data_US_healthcare[[#This Row],[Discharge Date]],Raw_data_US_healthcare[[#This Row],[Date of Admission]])</f>
        <v>7</v>
      </c>
    </row>
    <row r="3375" spans="1:20" x14ac:dyDescent="0.3">
      <c r="A3375" t="s">
        <v>26512</v>
      </c>
      <c r="B3375" t="s">
        <v>9594</v>
      </c>
      <c r="C3375">
        <v>34</v>
      </c>
      <c r="D3375" t="str">
        <f>IF(Raw_data_US_healthcare[[#This Row],[Age]]&lt;35,"Young",IF(Raw_data_US_healthcare[[#This Row],[Age]]&lt;60,"Middle","Senior"))</f>
        <v>Young</v>
      </c>
      <c r="E3375" t="s">
        <v>26</v>
      </c>
      <c r="F3375" t="s">
        <v>35</v>
      </c>
      <c r="G3375" t="s">
        <v>35</v>
      </c>
      <c r="H3375" t="s">
        <v>26516</v>
      </c>
      <c r="I3375" s="2">
        <v>44672</v>
      </c>
      <c r="J3375" t="s">
        <v>9595</v>
      </c>
      <c r="K3375" t="s">
        <v>9596</v>
      </c>
      <c r="L3375" t="s">
        <v>31</v>
      </c>
      <c r="M3375">
        <v>3378.9589999999998</v>
      </c>
      <c r="N3375">
        <v>371</v>
      </c>
      <c r="O3375" t="s">
        <v>43</v>
      </c>
      <c r="P3375" t="s">
        <v>43</v>
      </c>
      <c r="Q3375" s="2">
        <v>44674</v>
      </c>
      <c r="R3375" t="s">
        <v>23</v>
      </c>
      <c r="S3375" t="s">
        <v>24</v>
      </c>
      <c r="T3375">
        <f>_xlfn.DAYS(Raw_data_US_healthcare[[#This Row],[Discharge Date]],Raw_data_US_healthcare[[#This Row],[Date of Admission]])</f>
        <v>2</v>
      </c>
    </row>
    <row r="3376" spans="1:20" x14ac:dyDescent="0.3">
      <c r="A3376" t="s">
        <v>26511</v>
      </c>
      <c r="B3376" t="s">
        <v>9597</v>
      </c>
      <c r="C3376">
        <v>58</v>
      </c>
      <c r="D3376" t="str">
        <f>IF(Raw_data_US_healthcare[[#This Row],[Age]]&lt;35,"Young",IF(Raw_data_US_healthcare[[#This Row],[Age]]&lt;60,"Middle","Senior"))</f>
        <v>Middle</v>
      </c>
      <c r="E3376" t="s">
        <v>16</v>
      </c>
      <c r="F3376" t="s">
        <v>228</v>
      </c>
      <c r="G3376" t="s">
        <v>228</v>
      </c>
      <c r="H3376" t="s">
        <v>26516</v>
      </c>
      <c r="I3376" s="2">
        <v>44641</v>
      </c>
      <c r="J3376" t="s">
        <v>9598</v>
      </c>
      <c r="K3376" t="s">
        <v>9599</v>
      </c>
      <c r="L3376" t="s">
        <v>52</v>
      </c>
      <c r="M3376">
        <v>18574.849999999999</v>
      </c>
      <c r="N3376">
        <v>191</v>
      </c>
      <c r="O3376" t="s">
        <v>39</v>
      </c>
      <c r="P3376" t="s">
        <v>39</v>
      </c>
      <c r="Q3376" s="2">
        <v>44648</v>
      </c>
      <c r="R3376" t="s">
        <v>48</v>
      </c>
      <c r="S3376" t="s">
        <v>45</v>
      </c>
      <c r="T3376">
        <f>_xlfn.DAYS(Raw_data_US_healthcare[[#This Row],[Discharge Date]],Raw_data_US_healthcare[[#This Row],[Date of Admission]])</f>
        <v>7</v>
      </c>
    </row>
    <row r="3377" spans="1:20" x14ac:dyDescent="0.3">
      <c r="A3377" t="s">
        <v>26511</v>
      </c>
      <c r="B3377" t="s">
        <v>9600</v>
      </c>
      <c r="C3377">
        <v>45</v>
      </c>
      <c r="D3377" t="str">
        <f>IF(Raw_data_US_healthcare[[#This Row],[Age]]&lt;35,"Young",IF(Raw_data_US_healthcare[[#This Row],[Age]]&lt;60,"Middle","Senior"))</f>
        <v>Middle</v>
      </c>
      <c r="E3377" t="s">
        <v>16</v>
      </c>
      <c r="F3377" t="s">
        <v>17</v>
      </c>
      <c r="G3377" t="s">
        <v>17</v>
      </c>
      <c r="H3377" t="s">
        <v>28</v>
      </c>
      <c r="I3377" s="2">
        <v>44342</v>
      </c>
      <c r="J3377" t="s">
        <v>9601</v>
      </c>
      <c r="K3377" t="s">
        <v>9602</v>
      </c>
      <c r="L3377" t="s">
        <v>60</v>
      </c>
      <c r="M3377">
        <v>1993.7686000000001</v>
      </c>
      <c r="N3377">
        <v>169</v>
      </c>
      <c r="O3377" t="s">
        <v>39</v>
      </c>
      <c r="P3377" t="s">
        <v>39</v>
      </c>
      <c r="Q3377" s="2">
        <v>44359</v>
      </c>
      <c r="R3377" t="s">
        <v>23</v>
      </c>
      <c r="S3377" t="s">
        <v>45</v>
      </c>
      <c r="T3377">
        <f>_xlfn.DAYS(Raw_data_US_healthcare[[#This Row],[Discharge Date]],Raw_data_US_healthcare[[#This Row],[Date of Admission]])</f>
        <v>17</v>
      </c>
    </row>
    <row r="3378" spans="1:20" x14ac:dyDescent="0.3">
      <c r="A3378" t="s">
        <v>26512</v>
      </c>
      <c r="B3378" t="s">
        <v>9603</v>
      </c>
      <c r="C3378">
        <v>47</v>
      </c>
      <c r="D3378" t="str">
        <f>IF(Raw_data_US_healthcare[[#This Row],[Age]]&lt;35,"Young",IF(Raw_data_US_healthcare[[#This Row],[Age]]&lt;60,"Middle","Senior"))</f>
        <v>Middle</v>
      </c>
      <c r="E3378" t="s">
        <v>26</v>
      </c>
      <c r="F3378" t="s">
        <v>88</v>
      </c>
      <c r="G3378" t="s">
        <v>88</v>
      </c>
      <c r="H3378" t="s">
        <v>26516</v>
      </c>
      <c r="I3378" s="2">
        <v>44705</v>
      </c>
      <c r="J3378" t="s">
        <v>9604</v>
      </c>
      <c r="K3378" t="s">
        <v>9605</v>
      </c>
      <c r="L3378" t="s">
        <v>31</v>
      </c>
      <c r="M3378">
        <v>12753.4774</v>
      </c>
      <c r="N3378">
        <v>270</v>
      </c>
      <c r="O3378" t="s">
        <v>39</v>
      </c>
      <c r="P3378" t="s">
        <v>39</v>
      </c>
      <c r="Q3378" s="2">
        <v>44729</v>
      </c>
      <c r="R3378" t="s">
        <v>23</v>
      </c>
      <c r="S3378" t="s">
        <v>33</v>
      </c>
      <c r="T3378">
        <f>_xlfn.DAYS(Raw_data_US_healthcare[[#This Row],[Discharge Date]],Raw_data_US_healthcare[[#This Row],[Date of Admission]])</f>
        <v>24</v>
      </c>
    </row>
    <row r="3379" spans="1:20" x14ac:dyDescent="0.3">
      <c r="A3379" t="s">
        <v>26511</v>
      </c>
      <c r="B3379" t="s">
        <v>9606</v>
      </c>
      <c r="C3379">
        <v>75</v>
      </c>
      <c r="D3379" t="str">
        <f>IF(Raw_data_US_healthcare[[#This Row],[Age]]&lt;35,"Young",IF(Raw_data_US_healthcare[[#This Row],[Age]]&lt;60,"Middle","Senior"))</f>
        <v>Senior</v>
      </c>
      <c r="E3379" t="s">
        <v>16</v>
      </c>
      <c r="F3379" t="s">
        <v>35</v>
      </c>
      <c r="G3379" t="s">
        <v>35</v>
      </c>
      <c r="H3379" t="s">
        <v>36</v>
      </c>
      <c r="I3379" s="2">
        <v>43857</v>
      </c>
      <c r="J3379" t="s">
        <v>9607</v>
      </c>
      <c r="K3379" t="s">
        <v>9608</v>
      </c>
      <c r="L3379" t="s">
        <v>21</v>
      </c>
      <c r="M3379">
        <v>8587.4637999999995</v>
      </c>
      <c r="N3379">
        <v>215</v>
      </c>
      <c r="O3379" t="s">
        <v>43</v>
      </c>
      <c r="P3379" t="s">
        <v>43</v>
      </c>
      <c r="Q3379" s="2">
        <v>43864</v>
      </c>
      <c r="R3379" t="s">
        <v>48</v>
      </c>
      <c r="S3379" t="s">
        <v>45</v>
      </c>
      <c r="T3379">
        <f>_xlfn.DAYS(Raw_data_US_healthcare[[#This Row],[Discharge Date]],Raw_data_US_healthcare[[#This Row],[Date of Admission]])</f>
        <v>7</v>
      </c>
    </row>
    <row r="3380" spans="1:20" x14ac:dyDescent="0.3">
      <c r="A3380" t="s">
        <v>26511</v>
      </c>
      <c r="B3380" t="s">
        <v>9609</v>
      </c>
      <c r="C3380">
        <v>36</v>
      </c>
      <c r="D3380" t="str">
        <f>IF(Raw_data_US_healthcare[[#This Row],[Age]]&lt;35,"Young",IF(Raw_data_US_healthcare[[#This Row],[Age]]&lt;60,"Middle","Senior"))</f>
        <v>Middle</v>
      </c>
      <c r="E3380" t="s">
        <v>16</v>
      </c>
      <c r="F3380" t="s">
        <v>49</v>
      </c>
      <c r="G3380" t="s">
        <v>49</v>
      </c>
      <c r="H3380" t="s">
        <v>18</v>
      </c>
      <c r="I3380" s="2">
        <v>44613</v>
      </c>
      <c r="J3380" t="s">
        <v>9610</v>
      </c>
      <c r="K3380" t="s">
        <v>9611</v>
      </c>
      <c r="L3380" t="s">
        <v>60</v>
      </c>
      <c r="M3380">
        <v>35423.132700000002</v>
      </c>
      <c r="N3380">
        <v>343</v>
      </c>
      <c r="O3380" t="s">
        <v>39</v>
      </c>
      <c r="P3380" t="s">
        <v>39</v>
      </c>
      <c r="Q3380" s="2">
        <v>44642</v>
      </c>
      <c r="R3380" t="s">
        <v>44</v>
      </c>
      <c r="S3380" t="s">
        <v>24</v>
      </c>
      <c r="T3380">
        <f>_xlfn.DAYS(Raw_data_US_healthcare[[#This Row],[Discharge Date]],Raw_data_US_healthcare[[#This Row],[Date of Admission]])</f>
        <v>29</v>
      </c>
    </row>
    <row r="3381" spans="1:20" x14ac:dyDescent="0.3">
      <c r="A3381" t="s">
        <v>26512</v>
      </c>
      <c r="B3381" t="s">
        <v>6511</v>
      </c>
      <c r="C3381">
        <v>76</v>
      </c>
      <c r="D3381" t="str">
        <f>IF(Raw_data_US_healthcare[[#This Row],[Age]]&lt;35,"Young",IF(Raw_data_US_healthcare[[#This Row],[Age]]&lt;60,"Middle","Senior"))</f>
        <v>Senior</v>
      </c>
      <c r="E3381" t="s">
        <v>26</v>
      </c>
      <c r="F3381" t="s">
        <v>228</v>
      </c>
      <c r="G3381" t="s">
        <v>228</v>
      </c>
      <c r="H3381" t="s">
        <v>26514</v>
      </c>
      <c r="I3381" s="2">
        <v>45024</v>
      </c>
      <c r="J3381" t="s">
        <v>9612</v>
      </c>
      <c r="K3381" t="s">
        <v>9613</v>
      </c>
      <c r="L3381" t="s">
        <v>21</v>
      </c>
      <c r="M3381">
        <v>12983.336499999999</v>
      </c>
      <c r="N3381">
        <v>320</v>
      </c>
      <c r="O3381" t="s">
        <v>22</v>
      </c>
      <c r="P3381" t="s">
        <v>22</v>
      </c>
      <c r="Q3381" s="2">
        <v>45037</v>
      </c>
      <c r="R3381" t="s">
        <v>44</v>
      </c>
      <c r="S3381" t="s">
        <v>24</v>
      </c>
      <c r="T3381">
        <f>_xlfn.DAYS(Raw_data_US_healthcare[[#This Row],[Discharge Date]],Raw_data_US_healthcare[[#This Row],[Date of Admission]])</f>
        <v>13</v>
      </c>
    </row>
    <row r="3382" spans="1:20" x14ac:dyDescent="0.3">
      <c r="A3382" t="s">
        <v>26512</v>
      </c>
      <c r="B3382" t="s">
        <v>9614</v>
      </c>
      <c r="C3382">
        <v>38</v>
      </c>
      <c r="D3382" t="str">
        <f>IF(Raw_data_US_healthcare[[#This Row],[Age]]&lt;35,"Young",IF(Raw_data_US_healthcare[[#This Row],[Age]]&lt;60,"Middle","Senior"))</f>
        <v>Middle</v>
      </c>
      <c r="E3382" t="s">
        <v>26</v>
      </c>
      <c r="F3382" t="s">
        <v>228</v>
      </c>
      <c r="G3382" t="s">
        <v>228</v>
      </c>
      <c r="H3382" t="s">
        <v>26516</v>
      </c>
      <c r="I3382" s="2">
        <v>44067</v>
      </c>
      <c r="J3382" t="s">
        <v>9615</v>
      </c>
      <c r="K3382" t="s">
        <v>9616</v>
      </c>
      <c r="L3382" t="s">
        <v>56</v>
      </c>
      <c r="M3382">
        <v>26893.044600000001</v>
      </c>
      <c r="N3382">
        <v>430</v>
      </c>
      <c r="O3382" t="s">
        <v>43</v>
      </c>
      <c r="P3382" t="s">
        <v>43</v>
      </c>
      <c r="Q3382" s="2">
        <v>44072</v>
      </c>
      <c r="R3382" t="s">
        <v>83</v>
      </c>
      <c r="S3382" t="s">
        <v>33</v>
      </c>
      <c r="T3382">
        <f>_xlfn.DAYS(Raw_data_US_healthcare[[#This Row],[Discharge Date]],Raw_data_US_healthcare[[#This Row],[Date of Admission]])</f>
        <v>5</v>
      </c>
    </row>
    <row r="3383" spans="1:20" x14ac:dyDescent="0.3">
      <c r="A3383" t="s">
        <v>26512</v>
      </c>
      <c r="B3383" t="s">
        <v>9617</v>
      </c>
      <c r="C3383">
        <v>64</v>
      </c>
      <c r="D3383" t="str">
        <f>IF(Raw_data_US_healthcare[[#This Row],[Age]]&lt;35,"Young",IF(Raw_data_US_healthcare[[#This Row],[Age]]&lt;60,"Middle","Senior"))</f>
        <v>Senior</v>
      </c>
      <c r="E3383" t="s">
        <v>26</v>
      </c>
      <c r="F3383" t="s">
        <v>35</v>
      </c>
      <c r="G3383" t="s">
        <v>35</v>
      </c>
      <c r="H3383" t="s">
        <v>26514</v>
      </c>
      <c r="I3383" s="2">
        <v>43677</v>
      </c>
      <c r="J3383" t="s">
        <v>9618</v>
      </c>
      <c r="K3383" t="s">
        <v>9619</v>
      </c>
      <c r="L3383" t="s">
        <v>21</v>
      </c>
      <c r="M3383">
        <v>14780.9722</v>
      </c>
      <c r="N3383">
        <v>205</v>
      </c>
      <c r="O3383" t="s">
        <v>22</v>
      </c>
      <c r="P3383" t="s">
        <v>22</v>
      </c>
      <c r="Q3383" s="2">
        <v>43692</v>
      </c>
      <c r="R3383" t="s">
        <v>32</v>
      </c>
      <c r="S3383" t="s">
        <v>24</v>
      </c>
      <c r="T3383">
        <f>_xlfn.DAYS(Raw_data_US_healthcare[[#This Row],[Discharge Date]],Raw_data_US_healthcare[[#This Row],[Date of Admission]])</f>
        <v>15</v>
      </c>
    </row>
    <row r="3384" spans="1:20" x14ac:dyDescent="0.3">
      <c r="A3384" t="s">
        <v>26511</v>
      </c>
      <c r="B3384" t="s">
        <v>9620</v>
      </c>
      <c r="C3384">
        <v>64</v>
      </c>
      <c r="D3384" t="str">
        <f>IF(Raw_data_US_healthcare[[#This Row],[Age]]&lt;35,"Young",IF(Raw_data_US_healthcare[[#This Row],[Age]]&lt;60,"Middle","Senior"))</f>
        <v>Senior</v>
      </c>
      <c r="E3384" t="s">
        <v>16</v>
      </c>
      <c r="F3384" t="s">
        <v>62</v>
      </c>
      <c r="G3384" t="s">
        <v>62</v>
      </c>
      <c r="H3384" t="s">
        <v>69</v>
      </c>
      <c r="I3384" s="2">
        <v>44828</v>
      </c>
      <c r="J3384" t="s">
        <v>9621</v>
      </c>
      <c r="K3384" t="s">
        <v>9622</v>
      </c>
      <c r="L3384" t="s">
        <v>21</v>
      </c>
      <c r="M3384">
        <v>22353.415700000001</v>
      </c>
      <c r="N3384">
        <v>499</v>
      </c>
      <c r="O3384" t="s">
        <v>22</v>
      </c>
      <c r="P3384" t="s">
        <v>22</v>
      </c>
      <c r="Q3384" s="2">
        <v>44844</v>
      </c>
      <c r="R3384" t="s">
        <v>44</v>
      </c>
      <c r="S3384" t="s">
        <v>33</v>
      </c>
      <c r="T3384">
        <f>_xlfn.DAYS(Raw_data_US_healthcare[[#This Row],[Discharge Date]],Raw_data_US_healthcare[[#This Row],[Date of Admission]])</f>
        <v>16</v>
      </c>
    </row>
    <row r="3385" spans="1:20" x14ac:dyDescent="0.3">
      <c r="A3385" t="s">
        <v>26512</v>
      </c>
      <c r="B3385" t="s">
        <v>1525</v>
      </c>
      <c r="C3385">
        <v>18</v>
      </c>
      <c r="D3385" t="str">
        <f>IF(Raw_data_US_healthcare[[#This Row],[Age]]&lt;35,"Young",IF(Raw_data_US_healthcare[[#This Row],[Age]]&lt;60,"Middle","Senior"))</f>
        <v>Young</v>
      </c>
      <c r="E3385" t="s">
        <v>26</v>
      </c>
      <c r="F3385" t="s">
        <v>88</v>
      </c>
      <c r="G3385" t="s">
        <v>88</v>
      </c>
      <c r="H3385" t="s">
        <v>36</v>
      </c>
      <c r="I3385" s="2">
        <v>43663</v>
      </c>
      <c r="J3385" t="s">
        <v>9623</v>
      </c>
      <c r="K3385" t="s">
        <v>9624</v>
      </c>
      <c r="L3385" t="s">
        <v>31</v>
      </c>
      <c r="M3385">
        <v>10425.950000000001</v>
      </c>
      <c r="N3385">
        <v>391</v>
      </c>
      <c r="O3385" t="s">
        <v>22</v>
      </c>
      <c r="P3385" t="s">
        <v>22</v>
      </c>
      <c r="Q3385" s="2">
        <v>43664</v>
      </c>
      <c r="R3385" t="s">
        <v>44</v>
      </c>
      <c r="S3385" t="s">
        <v>33</v>
      </c>
      <c r="T3385">
        <f>_xlfn.DAYS(Raw_data_US_healthcare[[#This Row],[Discharge Date]],Raw_data_US_healthcare[[#This Row],[Date of Admission]])</f>
        <v>1</v>
      </c>
    </row>
    <row r="3386" spans="1:20" x14ac:dyDescent="0.3">
      <c r="A3386" t="s">
        <v>26511</v>
      </c>
      <c r="B3386" t="s">
        <v>9625</v>
      </c>
      <c r="C3386">
        <v>34</v>
      </c>
      <c r="D3386" t="str">
        <f>IF(Raw_data_US_healthcare[[#This Row],[Age]]&lt;35,"Young",IF(Raw_data_US_healthcare[[#This Row],[Age]]&lt;60,"Middle","Senior"))</f>
        <v>Young</v>
      </c>
      <c r="E3386" t="s">
        <v>16</v>
      </c>
      <c r="F3386" t="s">
        <v>88</v>
      </c>
      <c r="G3386" t="s">
        <v>88</v>
      </c>
      <c r="H3386" t="s">
        <v>18</v>
      </c>
      <c r="I3386" s="2">
        <v>43794</v>
      </c>
      <c r="J3386" t="s">
        <v>9626</v>
      </c>
      <c r="K3386" t="s">
        <v>9627</v>
      </c>
      <c r="L3386" t="s">
        <v>31</v>
      </c>
      <c r="M3386">
        <v>38666.988899999997</v>
      </c>
      <c r="N3386">
        <v>205</v>
      </c>
      <c r="O3386" t="s">
        <v>39</v>
      </c>
      <c r="P3386" t="s">
        <v>39</v>
      </c>
      <c r="Q3386" s="2">
        <v>43801</v>
      </c>
      <c r="R3386" t="s">
        <v>44</v>
      </c>
      <c r="S3386" t="s">
        <v>45</v>
      </c>
      <c r="T3386">
        <f>_xlfn.DAYS(Raw_data_US_healthcare[[#This Row],[Discharge Date]],Raw_data_US_healthcare[[#This Row],[Date of Admission]])</f>
        <v>7</v>
      </c>
    </row>
    <row r="3387" spans="1:20" x14ac:dyDescent="0.3">
      <c r="A3387" t="s">
        <v>26511</v>
      </c>
      <c r="B3387" t="s">
        <v>9628</v>
      </c>
      <c r="C3387">
        <v>62</v>
      </c>
      <c r="D3387" t="str">
        <f>IF(Raw_data_US_healthcare[[#This Row],[Age]]&lt;35,"Young",IF(Raw_data_US_healthcare[[#This Row],[Age]]&lt;60,"Middle","Senior"))</f>
        <v>Senior</v>
      </c>
      <c r="E3387" t="s">
        <v>16</v>
      </c>
      <c r="F3387" t="s">
        <v>27</v>
      </c>
      <c r="G3387" t="s">
        <v>27</v>
      </c>
      <c r="H3387" t="s">
        <v>36</v>
      </c>
      <c r="I3387" s="2">
        <v>44226</v>
      </c>
      <c r="J3387" t="s">
        <v>9629</v>
      </c>
      <c r="K3387" t="s">
        <v>9630</v>
      </c>
      <c r="L3387" t="s">
        <v>21</v>
      </c>
      <c r="M3387">
        <v>20526.018899999999</v>
      </c>
      <c r="N3387">
        <v>300</v>
      </c>
      <c r="O3387" t="s">
        <v>43</v>
      </c>
      <c r="P3387" t="s">
        <v>43</v>
      </c>
      <c r="Q3387" s="2">
        <v>44249</v>
      </c>
      <c r="R3387" t="s">
        <v>44</v>
      </c>
      <c r="S3387" t="s">
        <v>24</v>
      </c>
      <c r="T3387">
        <f>_xlfn.DAYS(Raw_data_US_healthcare[[#This Row],[Discharge Date]],Raw_data_US_healthcare[[#This Row],[Date of Admission]])</f>
        <v>23</v>
      </c>
    </row>
    <row r="3388" spans="1:20" x14ac:dyDescent="0.3">
      <c r="A3388" t="s">
        <v>26511</v>
      </c>
      <c r="B3388" t="s">
        <v>9631</v>
      </c>
      <c r="C3388">
        <v>40</v>
      </c>
      <c r="D3388" t="str">
        <f>IF(Raw_data_US_healthcare[[#This Row],[Age]]&lt;35,"Young",IF(Raw_data_US_healthcare[[#This Row],[Age]]&lt;60,"Middle","Senior"))</f>
        <v>Middle</v>
      </c>
      <c r="E3388" t="s">
        <v>16</v>
      </c>
      <c r="F3388" t="s">
        <v>228</v>
      </c>
      <c r="G3388" t="s">
        <v>228</v>
      </c>
      <c r="H3388" t="s">
        <v>69</v>
      </c>
      <c r="I3388" s="2">
        <v>43447</v>
      </c>
      <c r="J3388" t="s">
        <v>9632</v>
      </c>
      <c r="K3388" t="s">
        <v>9633</v>
      </c>
      <c r="L3388" t="s">
        <v>52</v>
      </c>
      <c r="M3388">
        <v>54418.735099999998</v>
      </c>
      <c r="N3388">
        <v>331</v>
      </c>
      <c r="O3388" t="s">
        <v>22</v>
      </c>
      <c r="P3388" t="s">
        <v>22</v>
      </c>
      <c r="Q3388" s="2">
        <v>43460</v>
      </c>
      <c r="R3388" t="s">
        <v>23</v>
      </c>
      <c r="S3388" t="s">
        <v>45</v>
      </c>
      <c r="T3388">
        <f>_xlfn.DAYS(Raw_data_US_healthcare[[#This Row],[Discharge Date]],Raw_data_US_healthcare[[#This Row],[Date of Admission]])</f>
        <v>13</v>
      </c>
    </row>
    <row r="3389" spans="1:20" x14ac:dyDescent="0.3">
      <c r="A3389" t="s">
        <v>26511</v>
      </c>
      <c r="B3389" t="s">
        <v>9634</v>
      </c>
      <c r="C3389">
        <v>24</v>
      </c>
      <c r="D3389" t="str">
        <f>IF(Raw_data_US_healthcare[[#This Row],[Age]]&lt;35,"Young",IF(Raw_data_US_healthcare[[#This Row],[Age]]&lt;60,"Middle","Senior"))</f>
        <v>Young</v>
      </c>
      <c r="E3389" t="s">
        <v>16</v>
      </c>
      <c r="F3389" t="s">
        <v>35</v>
      </c>
      <c r="G3389" t="s">
        <v>35</v>
      </c>
      <c r="H3389" t="s">
        <v>28</v>
      </c>
      <c r="I3389" s="2">
        <v>43591</v>
      </c>
      <c r="J3389" t="s">
        <v>9635</v>
      </c>
      <c r="K3389" t="s">
        <v>9636</v>
      </c>
      <c r="L3389" t="s">
        <v>60</v>
      </c>
      <c r="M3389">
        <v>15495.659</v>
      </c>
      <c r="N3389">
        <v>134</v>
      </c>
      <c r="O3389" t="s">
        <v>43</v>
      </c>
      <c r="P3389" t="s">
        <v>43</v>
      </c>
      <c r="Q3389" s="2">
        <v>43620</v>
      </c>
      <c r="R3389" t="s">
        <v>44</v>
      </c>
      <c r="S3389" t="s">
        <v>24</v>
      </c>
      <c r="T3389">
        <f>_xlfn.DAYS(Raw_data_US_healthcare[[#This Row],[Discharge Date]],Raw_data_US_healthcare[[#This Row],[Date of Admission]])</f>
        <v>29</v>
      </c>
    </row>
    <row r="3390" spans="1:20" x14ac:dyDescent="0.3">
      <c r="A3390" t="s">
        <v>26512</v>
      </c>
      <c r="B3390" t="s">
        <v>9637</v>
      </c>
      <c r="C3390">
        <v>39</v>
      </c>
      <c r="D3390" t="str">
        <f>IF(Raw_data_US_healthcare[[#This Row],[Age]]&lt;35,"Young",IF(Raw_data_US_healthcare[[#This Row],[Age]]&lt;60,"Middle","Senior"))</f>
        <v>Middle</v>
      </c>
      <c r="E3390" t="s">
        <v>26</v>
      </c>
      <c r="F3390" t="s">
        <v>49</v>
      </c>
      <c r="G3390" t="s">
        <v>49</v>
      </c>
      <c r="H3390" t="s">
        <v>26516</v>
      </c>
      <c r="I3390" s="2">
        <v>44464</v>
      </c>
      <c r="J3390" t="s">
        <v>9638</v>
      </c>
      <c r="K3390" t="s">
        <v>3063</v>
      </c>
      <c r="L3390" t="s">
        <v>31</v>
      </c>
      <c r="M3390">
        <v>7232.3635000000004</v>
      </c>
      <c r="N3390">
        <v>344</v>
      </c>
      <c r="O3390" t="s">
        <v>39</v>
      </c>
      <c r="P3390" t="s">
        <v>39</v>
      </c>
      <c r="Q3390" s="2">
        <v>44468</v>
      </c>
      <c r="R3390" t="s">
        <v>32</v>
      </c>
      <c r="S3390" t="s">
        <v>24</v>
      </c>
      <c r="T3390">
        <f>_xlfn.DAYS(Raw_data_US_healthcare[[#This Row],[Discharge Date]],Raw_data_US_healthcare[[#This Row],[Date of Admission]])</f>
        <v>4</v>
      </c>
    </row>
    <row r="3391" spans="1:20" x14ac:dyDescent="0.3">
      <c r="A3391" t="s">
        <v>26511</v>
      </c>
      <c r="B3391" t="s">
        <v>9639</v>
      </c>
      <c r="C3391">
        <v>82</v>
      </c>
      <c r="D3391" t="str">
        <f>IF(Raw_data_US_healthcare[[#This Row],[Age]]&lt;35,"Young",IF(Raw_data_US_healthcare[[#This Row],[Age]]&lt;60,"Middle","Senior"))</f>
        <v>Senior</v>
      </c>
      <c r="E3391" t="s">
        <v>16</v>
      </c>
      <c r="F3391" t="s">
        <v>228</v>
      </c>
      <c r="G3391" t="s">
        <v>228</v>
      </c>
      <c r="H3391" t="s">
        <v>36</v>
      </c>
      <c r="I3391" s="2">
        <v>45122</v>
      </c>
      <c r="J3391" t="s">
        <v>9640</v>
      </c>
      <c r="K3391" t="s">
        <v>9641</v>
      </c>
      <c r="L3391" t="s">
        <v>21</v>
      </c>
      <c r="M3391">
        <v>4009.5729999999999</v>
      </c>
      <c r="N3391">
        <v>175</v>
      </c>
      <c r="O3391" t="s">
        <v>43</v>
      </c>
      <c r="P3391" t="s">
        <v>43</v>
      </c>
      <c r="Q3391" s="2">
        <v>45139</v>
      </c>
      <c r="R3391" t="s">
        <v>83</v>
      </c>
      <c r="S3391" t="s">
        <v>24</v>
      </c>
      <c r="T3391">
        <f>_xlfn.DAYS(Raw_data_US_healthcare[[#This Row],[Discharge Date]],Raw_data_US_healthcare[[#This Row],[Date of Admission]])</f>
        <v>17</v>
      </c>
    </row>
    <row r="3392" spans="1:20" x14ac:dyDescent="0.3">
      <c r="A3392" t="s">
        <v>26512</v>
      </c>
      <c r="B3392" t="s">
        <v>9642</v>
      </c>
      <c r="C3392">
        <v>68</v>
      </c>
      <c r="D3392" t="str">
        <f>IF(Raw_data_US_healthcare[[#This Row],[Age]]&lt;35,"Young",IF(Raw_data_US_healthcare[[#This Row],[Age]]&lt;60,"Middle","Senior"))</f>
        <v>Senior</v>
      </c>
      <c r="E3392" t="s">
        <v>26</v>
      </c>
      <c r="F3392" t="s">
        <v>62</v>
      </c>
      <c r="G3392" t="s">
        <v>62</v>
      </c>
      <c r="H3392" t="s">
        <v>26516</v>
      </c>
      <c r="I3392" s="2">
        <v>44634</v>
      </c>
      <c r="J3392" t="s">
        <v>9643</v>
      </c>
      <c r="K3392" t="s">
        <v>9644</v>
      </c>
      <c r="L3392" t="s">
        <v>21</v>
      </c>
      <c r="M3392">
        <v>11796.7415</v>
      </c>
      <c r="N3392">
        <v>149</v>
      </c>
      <c r="O3392" t="s">
        <v>43</v>
      </c>
      <c r="P3392" t="s">
        <v>43</v>
      </c>
      <c r="Q3392" s="2">
        <v>44637</v>
      </c>
      <c r="R3392" t="s">
        <v>32</v>
      </c>
      <c r="S3392" t="s">
        <v>45</v>
      </c>
      <c r="T3392">
        <f>_xlfn.DAYS(Raw_data_US_healthcare[[#This Row],[Discharge Date]],Raw_data_US_healthcare[[#This Row],[Date of Admission]])</f>
        <v>3</v>
      </c>
    </row>
    <row r="3393" spans="1:20" x14ac:dyDescent="0.3">
      <c r="A3393" t="s">
        <v>26512</v>
      </c>
      <c r="B3393" t="s">
        <v>26551</v>
      </c>
      <c r="C3393">
        <v>66</v>
      </c>
      <c r="D3393" t="str">
        <f>IF(Raw_data_US_healthcare[[#This Row],[Age]]&lt;35,"Young",IF(Raw_data_US_healthcare[[#This Row],[Age]]&lt;60,"Middle","Senior"))</f>
        <v>Senior</v>
      </c>
      <c r="E3393" t="s">
        <v>26</v>
      </c>
      <c r="F3393" t="s">
        <v>49</v>
      </c>
      <c r="G3393" t="s">
        <v>49</v>
      </c>
      <c r="H3393" t="s">
        <v>26514</v>
      </c>
      <c r="I3393" s="2">
        <v>44616</v>
      </c>
      <c r="J3393" t="s">
        <v>9645</v>
      </c>
      <c r="K3393" t="s">
        <v>9271</v>
      </c>
      <c r="L3393" t="s">
        <v>21</v>
      </c>
      <c r="M3393">
        <v>12051.3122</v>
      </c>
      <c r="N3393">
        <v>278</v>
      </c>
      <c r="O3393" t="s">
        <v>22</v>
      </c>
      <c r="P3393" t="s">
        <v>22</v>
      </c>
      <c r="Q3393" s="2">
        <v>44622</v>
      </c>
      <c r="R3393" t="s">
        <v>44</v>
      </c>
      <c r="S3393" t="s">
        <v>33</v>
      </c>
      <c r="T3393">
        <f>_xlfn.DAYS(Raw_data_US_healthcare[[#This Row],[Discharge Date]],Raw_data_US_healthcare[[#This Row],[Date of Admission]])</f>
        <v>6</v>
      </c>
    </row>
    <row r="3394" spans="1:20" x14ac:dyDescent="0.3">
      <c r="A3394" t="s">
        <v>26512</v>
      </c>
      <c r="B3394" t="s">
        <v>9646</v>
      </c>
      <c r="C3394">
        <v>57</v>
      </c>
      <c r="D3394" t="str">
        <f>IF(Raw_data_US_healthcare[[#This Row],[Age]]&lt;35,"Young",IF(Raw_data_US_healthcare[[#This Row],[Age]]&lt;60,"Middle","Senior"))</f>
        <v>Middle</v>
      </c>
      <c r="E3394" t="s">
        <v>26</v>
      </c>
      <c r="F3394" t="s">
        <v>62</v>
      </c>
      <c r="G3394" t="s">
        <v>62</v>
      </c>
      <c r="H3394" t="s">
        <v>26516</v>
      </c>
      <c r="I3394" s="2">
        <v>45116</v>
      </c>
      <c r="J3394" t="s">
        <v>9647</v>
      </c>
      <c r="K3394" t="s">
        <v>9648</v>
      </c>
      <c r="L3394" t="s">
        <v>52</v>
      </c>
      <c r="M3394">
        <v>11897.334699999999</v>
      </c>
      <c r="N3394">
        <v>411</v>
      </c>
      <c r="O3394" t="s">
        <v>39</v>
      </c>
      <c r="P3394" t="s">
        <v>39</v>
      </c>
      <c r="Q3394" s="2">
        <v>45138</v>
      </c>
      <c r="R3394" t="s">
        <v>83</v>
      </c>
      <c r="S3394" t="s">
        <v>24</v>
      </c>
      <c r="T3394">
        <f>_xlfn.DAYS(Raw_data_US_healthcare[[#This Row],[Discharge Date]],Raw_data_US_healthcare[[#This Row],[Date of Admission]])</f>
        <v>22</v>
      </c>
    </row>
    <row r="3395" spans="1:20" x14ac:dyDescent="0.3">
      <c r="A3395" t="s">
        <v>26511</v>
      </c>
      <c r="B3395" t="s">
        <v>9649</v>
      </c>
      <c r="C3395">
        <v>26</v>
      </c>
      <c r="D3395" t="str">
        <f>IF(Raw_data_US_healthcare[[#This Row],[Age]]&lt;35,"Young",IF(Raw_data_US_healthcare[[#This Row],[Age]]&lt;60,"Middle","Senior"))</f>
        <v>Young</v>
      </c>
      <c r="E3395" t="s">
        <v>16</v>
      </c>
      <c r="F3395" t="s">
        <v>62</v>
      </c>
      <c r="G3395" t="s">
        <v>62</v>
      </c>
      <c r="H3395" t="s">
        <v>26516</v>
      </c>
      <c r="I3395" s="2">
        <v>44093</v>
      </c>
      <c r="J3395" t="s">
        <v>9650</v>
      </c>
      <c r="K3395" t="s">
        <v>9651</v>
      </c>
      <c r="L3395" t="s">
        <v>56</v>
      </c>
      <c r="M3395">
        <v>25486.804599999999</v>
      </c>
      <c r="N3395">
        <v>216</v>
      </c>
      <c r="O3395" t="s">
        <v>43</v>
      </c>
      <c r="P3395" t="s">
        <v>43</v>
      </c>
      <c r="Q3395" s="2">
        <v>44095</v>
      </c>
      <c r="R3395" t="s">
        <v>32</v>
      </c>
      <c r="S3395" t="s">
        <v>24</v>
      </c>
      <c r="T3395">
        <f>_xlfn.DAYS(Raw_data_US_healthcare[[#This Row],[Discharge Date]],Raw_data_US_healthcare[[#This Row],[Date of Admission]])</f>
        <v>2</v>
      </c>
    </row>
    <row r="3396" spans="1:20" x14ac:dyDescent="0.3">
      <c r="A3396" t="s">
        <v>26512</v>
      </c>
      <c r="B3396" t="s">
        <v>9652</v>
      </c>
      <c r="C3396">
        <v>76</v>
      </c>
      <c r="D3396" t="str">
        <f>IF(Raw_data_US_healthcare[[#This Row],[Age]]&lt;35,"Young",IF(Raw_data_US_healthcare[[#This Row],[Age]]&lt;60,"Middle","Senior"))</f>
        <v>Senior</v>
      </c>
      <c r="E3396" t="s">
        <v>26</v>
      </c>
      <c r="F3396" t="s">
        <v>27</v>
      </c>
      <c r="G3396" t="s">
        <v>27</v>
      </c>
      <c r="H3396" t="s">
        <v>26516</v>
      </c>
      <c r="I3396" s="2">
        <v>44528</v>
      </c>
      <c r="J3396" t="s">
        <v>9653</v>
      </c>
      <c r="K3396" t="s">
        <v>9654</v>
      </c>
      <c r="L3396" t="s">
        <v>21</v>
      </c>
      <c r="M3396">
        <v>23371.6813</v>
      </c>
      <c r="N3396">
        <v>138</v>
      </c>
      <c r="O3396" t="s">
        <v>39</v>
      </c>
      <c r="P3396" t="s">
        <v>39</v>
      </c>
      <c r="Q3396" s="2">
        <v>44557</v>
      </c>
      <c r="R3396" t="s">
        <v>44</v>
      </c>
      <c r="S3396" t="s">
        <v>45</v>
      </c>
      <c r="T3396">
        <f>_xlfn.DAYS(Raw_data_US_healthcare[[#This Row],[Discharge Date]],Raw_data_US_healthcare[[#This Row],[Date of Admission]])</f>
        <v>29</v>
      </c>
    </row>
    <row r="3397" spans="1:20" x14ac:dyDescent="0.3">
      <c r="A3397" t="s">
        <v>26511</v>
      </c>
      <c r="B3397" t="s">
        <v>9655</v>
      </c>
      <c r="C3397">
        <v>70</v>
      </c>
      <c r="D3397" t="str">
        <f>IF(Raw_data_US_healthcare[[#This Row],[Age]]&lt;35,"Young",IF(Raw_data_US_healthcare[[#This Row],[Age]]&lt;60,"Middle","Senior"))</f>
        <v>Senior</v>
      </c>
      <c r="E3397" t="s">
        <v>16</v>
      </c>
      <c r="F3397" t="s">
        <v>49</v>
      </c>
      <c r="G3397" t="s">
        <v>49</v>
      </c>
      <c r="H3397" t="s">
        <v>26516</v>
      </c>
      <c r="I3397" s="2">
        <v>44296</v>
      </c>
      <c r="J3397" t="s">
        <v>9656</v>
      </c>
      <c r="K3397" t="s">
        <v>5597</v>
      </c>
      <c r="L3397" t="s">
        <v>21</v>
      </c>
      <c r="M3397">
        <v>31930.136299999998</v>
      </c>
      <c r="N3397">
        <v>390</v>
      </c>
      <c r="O3397" t="s">
        <v>43</v>
      </c>
      <c r="P3397" t="s">
        <v>43</v>
      </c>
      <c r="Q3397" s="2">
        <v>44323</v>
      </c>
      <c r="R3397" t="s">
        <v>32</v>
      </c>
      <c r="S3397" t="s">
        <v>33</v>
      </c>
      <c r="T3397">
        <f>_xlfn.DAYS(Raw_data_US_healthcare[[#This Row],[Discharge Date]],Raw_data_US_healthcare[[#This Row],[Date of Admission]])</f>
        <v>27</v>
      </c>
    </row>
    <row r="3398" spans="1:20" x14ac:dyDescent="0.3">
      <c r="A3398" t="s">
        <v>26511</v>
      </c>
      <c r="B3398" t="s">
        <v>2261</v>
      </c>
      <c r="C3398">
        <v>25</v>
      </c>
      <c r="D3398" t="str">
        <f>IF(Raw_data_US_healthcare[[#This Row],[Age]]&lt;35,"Young",IF(Raw_data_US_healthcare[[#This Row],[Age]]&lt;60,"Middle","Senior"))</f>
        <v>Young</v>
      </c>
      <c r="E3398" t="s">
        <v>16</v>
      </c>
      <c r="F3398" t="s">
        <v>62</v>
      </c>
      <c r="G3398" t="s">
        <v>62</v>
      </c>
      <c r="H3398" t="s">
        <v>69</v>
      </c>
      <c r="I3398" s="2">
        <v>44318</v>
      </c>
      <c r="J3398" t="s">
        <v>9657</v>
      </c>
      <c r="K3398" t="s">
        <v>1665</v>
      </c>
      <c r="L3398" t="s">
        <v>31</v>
      </c>
      <c r="M3398">
        <v>26530.424500000001</v>
      </c>
      <c r="N3398">
        <v>131</v>
      </c>
      <c r="O3398" t="s">
        <v>22</v>
      </c>
      <c r="P3398" t="s">
        <v>22</v>
      </c>
      <c r="Q3398" s="2">
        <v>44329</v>
      </c>
      <c r="R3398" t="s">
        <v>23</v>
      </c>
      <c r="S3398" t="s">
        <v>45</v>
      </c>
      <c r="T3398">
        <f>_xlfn.DAYS(Raw_data_US_healthcare[[#This Row],[Discharge Date]],Raw_data_US_healthcare[[#This Row],[Date of Admission]])</f>
        <v>11</v>
      </c>
    </row>
    <row r="3399" spans="1:20" x14ac:dyDescent="0.3">
      <c r="A3399" t="s">
        <v>26511</v>
      </c>
      <c r="B3399" t="s">
        <v>9658</v>
      </c>
      <c r="C3399">
        <v>26</v>
      </c>
      <c r="D3399" t="str">
        <f>IF(Raw_data_US_healthcare[[#This Row],[Age]]&lt;35,"Young",IF(Raw_data_US_healthcare[[#This Row],[Age]]&lt;60,"Middle","Senior"))</f>
        <v>Young</v>
      </c>
      <c r="E3399" t="s">
        <v>16</v>
      </c>
      <c r="F3399" t="s">
        <v>49</v>
      </c>
      <c r="G3399" t="s">
        <v>49</v>
      </c>
      <c r="H3399" t="s">
        <v>28</v>
      </c>
      <c r="I3399" s="2">
        <v>43746</v>
      </c>
      <c r="J3399" t="s">
        <v>9659</v>
      </c>
      <c r="K3399" t="s">
        <v>9660</v>
      </c>
      <c r="L3399" t="s">
        <v>56</v>
      </c>
      <c r="M3399">
        <v>42253.402699999999</v>
      </c>
      <c r="N3399">
        <v>167</v>
      </c>
      <c r="O3399" t="s">
        <v>39</v>
      </c>
      <c r="P3399" t="s">
        <v>39</v>
      </c>
      <c r="Q3399" s="2">
        <v>43750</v>
      </c>
      <c r="R3399" t="s">
        <v>32</v>
      </c>
      <c r="S3399" t="s">
        <v>24</v>
      </c>
      <c r="T3399">
        <f>_xlfn.DAYS(Raw_data_US_healthcare[[#This Row],[Discharge Date]],Raw_data_US_healthcare[[#This Row],[Date of Admission]])</f>
        <v>4</v>
      </c>
    </row>
    <row r="3400" spans="1:20" x14ac:dyDescent="0.3">
      <c r="A3400" t="s">
        <v>26512</v>
      </c>
      <c r="B3400" t="s">
        <v>9661</v>
      </c>
      <c r="C3400">
        <v>78</v>
      </c>
      <c r="D3400" t="str">
        <f>IF(Raw_data_US_healthcare[[#This Row],[Age]]&lt;35,"Young",IF(Raw_data_US_healthcare[[#This Row],[Age]]&lt;60,"Middle","Senior"))</f>
        <v>Senior</v>
      </c>
      <c r="E3400" t="s">
        <v>26</v>
      </c>
      <c r="F3400" t="s">
        <v>88</v>
      </c>
      <c r="G3400" t="s">
        <v>88</v>
      </c>
      <c r="H3400" t="s">
        <v>26516</v>
      </c>
      <c r="I3400" s="2">
        <v>44887</v>
      </c>
      <c r="J3400" t="s">
        <v>9662</v>
      </c>
      <c r="K3400" t="s">
        <v>9663</v>
      </c>
      <c r="L3400" t="s">
        <v>21</v>
      </c>
      <c r="M3400">
        <v>1412.5284999999999</v>
      </c>
      <c r="N3400">
        <v>278</v>
      </c>
      <c r="O3400" t="s">
        <v>39</v>
      </c>
      <c r="P3400" t="s">
        <v>39</v>
      </c>
      <c r="Q3400" s="2">
        <v>44906</v>
      </c>
      <c r="R3400" t="s">
        <v>83</v>
      </c>
      <c r="S3400" t="s">
        <v>33</v>
      </c>
      <c r="T3400">
        <f>_xlfn.DAYS(Raw_data_US_healthcare[[#This Row],[Discharge Date]],Raw_data_US_healthcare[[#This Row],[Date of Admission]])</f>
        <v>19</v>
      </c>
    </row>
    <row r="3401" spans="1:20" x14ac:dyDescent="0.3">
      <c r="A3401" t="s">
        <v>26511</v>
      </c>
      <c r="B3401" t="s">
        <v>9664</v>
      </c>
      <c r="C3401">
        <v>55</v>
      </c>
      <c r="D3401" t="str">
        <f>IF(Raw_data_US_healthcare[[#This Row],[Age]]&lt;35,"Young",IF(Raw_data_US_healthcare[[#This Row],[Age]]&lt;60,"Middle","Senior"))</f>
        <v>Middle</v>
      </c>
      <c r="E3401" t="s">
        <v>16</v>
      </c>
      <c r="F3401" t="s">
        <v>62</v>
      </c>
      <c r="G3401" t="s">
        <v>62</v>
      </c>
      <c r="H3401" t="s">
        <v>36</v>
      </c>
      <c r="I3401" s="2">
        <v>44692</v>
      </c>
      <c r="J3401" t="s">
        <v>9665</v>
      </c>
      <c r="K3401" t="s">
        <v>7479</v>
      </c>
      <c r="L3401" t="s">
        <v>60</v>
      </c>
      <c r="M3401">
        <v>1466.9602</v>
      </c>
      <c r="N3401">
        <v>298</v>
      </c>
      <c r="O3401" t="s">
        <v>22</v>
      </c>
      <c r="P3401" t="s">
        <v>22</v>
      </c>
      <c r="Q3401" s="2">
        <v>44709</v>
      </c>
      <c r="R3401" t="s">
        <v>23</v>
      </c>
      <c r="S3401" t="s">
        <v>45</v>
      </c>
      <c r="T3401">
        <f>_xlfn.DAYS(Raw_data_US_healthcare[[#This Row],[Discharge Date]],Raw_data_US_healthcare[[#This Row],[Date of Admission]])</f>
        <v>17</v>
      </c>
    </row>
    <row r="3402" spans="1:20" x14ac:dyDescent="0.3">
      <c r="A3402" t="s">
        <v>26512</v>
      </c>
      <c r="B3402" t="s">
        <v>9666</v>
      </c>
      <c r="C3402">
        <v>74</v>
      </c>
      <c r="D3402" t="str">
        <f>IF(Raw_data_US_healthcare[[#This Row],[Age]]&lt;35,"Young",IF(Raw_data_US_healthcare[[#This Row],[Age]]&lt;60,"Middle","Senior"))</f>
        <v>Senior</v>
      </c>
      <c r="E3402" t="s">
        <v>26</v>
      </c>
      <c r="F3402" t="s">
        <v>113</v>
      </c>
      <c r="G3402" t="s">
        <v>113</v>
      </c>
      <c r="H3402" t="s">
        <v>18</v>
      </c>
      <c r="I3402" s="2">
        <v>44712</v>
      </c>
      <c r="J3402" t="s">
        <v>9667</v>
      </c>
      <c r="K3402" t="s">
        <v>9668</v>
      </c>
      <c r="L3402" t="s">
        <v>21</v>
      </c>
      <c r="M3402">
        <v>10608.8406</v>
      </c>
      <c r="N3402">
        <v>344</v>
      </c>
      <c r="O3402" t="s">
        <v>39</v>
      </c>
      <c r="P3402" t="s">
        <v>39</v>
      </c>
      <c r="Q3402" s="2">
        <v>44733</v>
      </c>
      <c r="R3402" t="s">
        <v>23</v>
      </c>
      <c r="S3402" t="s">
        <v>45</v>
      </c>
      <c r="T3402">
        <f>_xlfn.DAYS(Raw_data_US_healthcare[[#This Row],[Discharge Date]],Raw_data_US_healthcare[[#This Row],[Date of Admission]])</f>
        <v>21</v>
      </c>
    </row>
    <row r="3403" spans="1:20" x14ac:dyDescent="0.3">
      <c r="A3403" t="s">
        <v>26511</v>
      </c>
      <c r="B3403" t="s">
        <v>9669</v>
      </c>
      <c r="C3403">
        <v>55</v>
      </c>
      <c r="D3403" t="str">
        <f>IF(Raw_data_US_healthcare[[#This Row],[Age]]&lt;35,"Young",IF(Raw_data_US_healthcare[[#This Row],[Age]]&lt;60,"Middle","Senior"))</f>
        <v>Middle</v>
      </c>
      <c r="E3403" t="s">
        <v>16</v>
      </c>
      <c r="F3403" t="s">
        <v>88</v>
      </c>
      <c r="G3403" t="s">
        <v>88</v>
      </c>
      <c r="H3403" t="s">
        <v>69</v>
      </c>
      <c r="I3403" s="2">
        <v>43847</v>
      </c>
      <c r="J3403" t="s">
        <v>9670</v>
      </c>
      <c r="K3403" t="s">
        <v>9671</v>
      </c>
      <c r="L3403" t="s">
        <v>21</v>
      </c>
      <c r="M3403">
        <v>65297.639900000002</v>
      </c>
      <c r="N3403">
        <v>483</v>
      </c>
      <c r="O3403" t="s">
        <v>22</v>
      </c>
      <c r="P3403" t="s">
        <v>22</v>
      </c>
      <c r="Q3403" s="2">
        <v>43867</v>
      </c>
      <c r="R3403" t="s">
        <v>44</v>
      </c>
      <c r="S3403" t="s">
        <v>24</v>
      </c>
      <c r="T3403">
        <f>_xlfn.DAYS(Raw_data_US_healthcare[[#This Row],[Discharge Date]],Raw_data_US_healthcare[[#This Row],[Date of Admission]])</f>
        <v>20</v>
      </c>
    </row>
    <row r="3404" spans="1:20" x14ac:dyDescent="0.3">
      <c r="A3404" t="s">
        <v>26511</v>
      </c>
      <c r="B3404" t="s">
        <v>9672</v>
      </c>
      <c r="C3404">
        <v>79</v>
      </c>
      <c r="D3404" t="str">
        <f>IF(Raw_data_US_healthcare[[#This Row],[Age]]&lt;35,"Young",IF(Raw_data_US_healthcare[[#This Row],[Age]]&lt;60,"Middle","Senior"))</f>
        <v>Senior</v>
      </c>
      <c r="E3404" t="s">
        <v>16</v>
      </c>
      <c r="F3404" t="s">
        <v>49</v>
      </c>
      <c r="G3404" t="s">
        <v>49</v>
      </c>
      <c r="H3404" t="s">
        <v>28</v>
      </c>
      <c r="I3404" s="2">
        <v>43548</v>
      </c>
      <c r="J3404" t="s">
        <v>9673</v>
      </c>
      <c r="K3404" t="s">
        <v>9674</v>
      </c>
      <c r="L3404" t="s">
        <v>56</v>
      </c>
      <c r="M3404">
        <v>18019.171900000001</v>
      </c>
      <c r="N3404">
        <v>432</v>
      </c>
      <c r="O3404" t="s">
        <v>22</v>
      </c>
      <c r="P3404" t="s">
        <v>22</v>
      </c>
      <c r="Q3404" s="2">
        <v>43568</v>
      </c>
      <c r="R3404" t="s">
        <v>23</v>
      </c>
      <c r="S3404" t="s">
        <v>33</v>
      </c>
      <c r="T3404">
        <f>_xlfn.DAYS(Raw_data_US_healthcare[[#This Row],[Discharge Date]],Raw_data_US_healthcare[[#This Row],[Date of Admission]])</f>
        <v>20</v>
      </c>
    </row>
    <row r="3405" spans="1:20" x14ac:dyDescent="0.3">
      <c r="A3405" t="s">
        <v>26512</v>
      </c>
      <c r="B3405" t="s">
        <v>9675</v>
      </c>
      <c r="C3405">
        <v>18</v>
      </c>
      <c r="D3405" t="str">
        <f>IF(Raw_data_US_healthcare[[#This Row],[Age]]&lt;35,"Young",IF(Raw_data_US_healthcare[[#This Row],[Age]]&lt;60,"Middle","Senior"))</f>
        <v>Young</v>
      </c>
      <c r="E3405" t="s">
        <v>26</v>
      </c>
      <c r="F3405" t="s">
        <v>62</v>
      </c>
      <c r="G3405" t="s">
        <v>62</v>
      </c>
      <c r="H3405" t="s">
        <v>26516</v>
      </c>
      <c r="I3405" s="2">
        <v>43966</v>
      </c>
      <c r="J3405" t="s">
        <v>9676</v>
      </c>
      <c r="K3405" t="s">
        <v>677</v>
      </c>
      <c r="L3405" t="s">
        <v>60</v>
      </c>
      <c r="M3405">
        <v>24550.749</v>
      </c>
      <c r="N3405">
        <v>295</v>
      </c>
      <c r="O3405" t="s">
        <v>39</v>
      </c>
      <c r="P3405" t="s">
        <v>39</v>
      </c>
      <c r="Q3405" s="2">
        <v>43985</v>
      </c>
      <c r="R3405" t="s">
        <v>44</v>
      </c>
      <c r="S3405" t="s">
        <v>45</v>
      </c>
      <c r="T3405">
        <f>_xlfn.DAYS(Raw_data_US_healthcare[[#This Row],[Discharge Date]],Raw_data_US_healthcare[[#This Row],[Date of Admission]])</f>
        <v>19</v>
      </c>
    </row>
    <row r="3406" spans="1:20" x14ac:dyDescent="0.3">
      <c r="A3406" t="s">
        <v>26512</v>
      </c>
      <c r="B3406" t="s">
        <v>9677</v>
      </c>
      <c r="C3406">
        <v>81</v>
      </c>
      <c r="D3406" t="str">
        <f>IF(Raw_data_US_healthcare[[#This Row],[Age]]&lt;35,"Young",IF(Raw_data_US_healthcare[[#This Row],[Age]]&lt;60,"Middle","Senior"))</f>
        <v>Senior</v>
      </c>
      <c r="E3406" t="s">
        <v>26</v>
      </c>
      <c r="F3406" t="s">
        <v>27</v>
      </c>
      <c r="G3406" t="s">
        <v>27</v>
      </c>
      <c r="H3406" t="s">
        <v>69</v>
      </c>
      <c r="I3406" s="2">
        <v>44180</v>
      </c>
      <c r="J3406" t="s">
        <v>9678</v>
      </c>
      <c r="K3406" t="s">
        <v>1017</v>
      </c>
      <c r="L3406" t="s">
        <v>21</v>
      </c>
      <c r="M3406">
        <v>33033.818200000002</v>
      </c>
      <c r="N3406">
        <v>183</v>
      </c>
      <c r="O3406" t="s">
        <v>22</v>
      </c>
      <c r="P3406" t="s">
        <v>22</v>
      </c>
      <c r="Q3406" s="2">
        <v>44201</v>
      </c>
      <c r="R3406" t="s">
        <v>23</v>
      </c>
      <c r="S3406" t="s">
        <v>45</v>
      </c>
      <c r="T3406">
        <f>_xlfn.DAYS(Raw_data_US_healthcare[[#This Row],[Discharge Date]],Raw_data_US_healthcare[[#This Row],[Date of Admission]])</f>
        <v>21</v>
      </c>
    </row>
    <row r="3407" spans="1:20" x14ac:dyDescent="0.3">
      <c r="A3407" t="s">
        <v>26511</v>
      </c>
      <c r="B3407" t="s">
        <v>9679</v>
      </c>
      <c r="C3407">
        <v>20</v>
      </c>
      <c r="D3407" t="str">
        <f>IF(Raw_data_US_healthcare[[#This Row],[Age]]&lt;35,"Young",IF(Raw_data_US_healthcare[[#This Row],[Age]]&lt;60,"Middle","Senior"))</f>
        <v>Young</v>
      </c>
      <c r="E3407" t="s">
        <v>16</v>
      </c>
      <c r="F3407" t="s">
        <v>27</v>
      </c>
      <c r="G3407" t="s">
        <v>27</v>
      </c>
      <c r="H3407" t="s">
        <v>28</v>
      </c>
      <c r="I3407" s="2">
        <v>44185</v>
      </c>
      <c r="J3407" t="s">
        <v>9680</v>
      </c>
      <c r="K3407" t="s">
        <v>9681</v>
      </c>
      <c r="L3407" t="s">
        <v>31</v>
      </c>
      <c r="M3407">
        <v>13933.9547</v>
      </c>
      <c r="N3407">
        <v>252</v>
      </c>
      <c r="O3407" t="s">
        <v>43</v>
      </c>
      <c r="P3407" t="s">
        <v>43</v>
      </c>
      <c r="Q3407" s="2">
        <v>44187</v>
      </c>
      <c r="R3407" t="s">
        <v>83</v>
      </c>
      <c r="S3407" t="s">
        <v>45</v>
      </c>
      <c r="T3407">
        <f>_xlfn.DAYS(Raw_data_US_healthcare[[#This Row],[Discharge Date]],Raw_data_US_healthcare[[#This Row],[Date of Admission]])</f>
        <v>2</v>
      </c>
    </row>
    <row r="3408" spans="1:20" x14ac:dyDescent="0.3">
      <c r="A3408" t="s">
        <v>26511</v>
      </c>
      <c r="B3408" t="s">
        <v>9682</v>
      </c>
      <c r="C3408">
        <v>63</v>
      </c>
      <c r="D3408" t="str">
        <f>IF(Raw_data_US_healthcare[[#This Row],[Age]]&lt;35,"Young",IF(Raw_data_US_healthcare[[#This Row],[Age]]&lt;60,"Middle","Senior"))</f>
        <v>Senior</v>
      </c>
      <c r="E3408" t="s">
        <v>16</v>
      </c>
      <c r="F3408" t="s">
        <v>35</v>
      </c>
      <c r="G3408" t="s">
        <v>35</v>
      </c>
      <c r="H3408" t="s">
        <v>36</v>
      </c>
      <c r="I3408" s="2">
        <v>43542</v>
      </c>
      <c r="J3408" t="s">
        <v>9683</v>
      </c>
      <c r="K3408" t="s">
        <v>9684</v>
      </c>
      <c r="L3408" t="s">
        <v>60</v>
      </c>
      <c r="M3408">
        <v>741.94529999999997</v>
      </c>
      <c r="N3408">
        <v>231</v>
      </c>
      <c r="O3408" t="s">
        <v>43</v>
      </c>
      <c r="P3408" t="s">
        <v>43</v>
      </c>
      <c r="Q3408" s="2">
        <v>43554</v>
      </c>
      <c r="R3408" t="s">
        <v>48</v>
      </c>
      <c r="S3408" t="s">
        <v>24</v>
      </c>
      <c r="T3408">
        <f>_xlfn.DAYS(Raw_data_US_healthcare[[#This Row],[Discharge Date]],Raw_data_US_healthcare[[#This Row],[Date of Admission]])</f>
        <v>12</v>
      </c>
    </row>
    <row r="3409" spans="1:20" x14ac:dyDescent="0.3">
      <c r="A3409" t="s">
        <v>26512</v>
      </c>
      <c r="B3409" t="s">
        <v>9685</v>
      </c>
      <c r="C3409">
        <v>79</v>
      </c>
      <c r="D3409" t="str">
        <f>IF(Raw_data_US_healthcare[[#This Row],[Age]]&lt;35,"Young",IF(Raw_data_US_healthcare[[#This Row],[Age]]&lt;60,"Middle","Senior"))</f>
        <v>Senior</v>
      </c>
      <c r="E3409" t="s">
        <v>26</v>
      </c>
      <c r="F3409" t="s">
        <v>62</v>
      </c>
      <c r="G3409" t="s">
        <v>62</v>
      </c>
      <c r="H3409" t="s">
        <v>26516</v>
      </c>
      <c r="I3409" s="2">
        <v>44845</v>
      </c>
      <c r="J3409" t="s">
        <v>9686</v>
      </c>
      <c r="K3409" t="s">
        <v>9687</v>
      </c>
      <c r="L3409" t="s">
        <v>31</v>
      </c>
      <c r="M3409">
        <v>27313.639500000001</v>
      </c>
      <c r="N3409">
        <v>106</v>
      </c>
      <c r="O3409" t="s">
        <v>39</v>
      </c>
      <c r="P3409" t="s">
        <v>39</v>
      </c>
      <c r="Q3409" s="2">
        <v>44866</v>
      </c>
      <c r="R3409" t="s">
        <v>23</v>
      </c>
      <c r="S3409" t="s">
        <v>45</v>
      </c>
      <c r="T3409">
        <f>_xlfn.DAYS(Raw_data_US_healthcare[[#This Row],[Discharge Date]],Raw_data_US_healthcare[[#This Row],[Date of Admission]])</f>
        <v>21</v>
      </c>
    </row>
    <row r="3410" spans="1:20" x14ac:dyDescent="0.3">
      <c r="A3410" t="s">
        <v>26511</v>
      </c>
      <c r="B3410" t="s">
        <v>9688</v>
      </c>
      <c r="C3410">
        <v>69</v>
      </c>
      <c r="D3410" t="str">
        <f>IF(Raw_data_US_healthcare[[#This Row],[Age]]&lt;35,"Young",IF(Raw_data_US_healthcare[[#This Row],[Age]]&lt;60,"Middle","Senior"))</f>
        <v>Senior</v>
      </c>
      <c r="E3410" t="s">
        <v>16</v>
      </c>
      <c r="F3410" t="s">
        <v>49</v>
      </c>
      <c r="G3410" t="s">
        <v>49</v>
      </c>
      <c r="H3410" t="s">
        <v>36</v>
      </c>
      <c r="I3410" s="2">
        <v>43909</v>
      </c>
      <c r="J3410" t="s">
        <v>9689</v>
      </c>
      <c r="K3410" t="s">
        <v>9690</v>
      </c>
      <c r="L3410" t="s">
        <v>60</v>
      </c>
      <c r="M3410">
        <v>17282.358199999999</v>
      </c>
      <c r="N3410">
        <v>189</v>
      </c>
      <c r="O3410" t="s">
        <v>39</v>
      </c>
      <c r="P3410" t="s">
        <v>39</v>
      </c>
      <c r="Q3410" s="2">
        <v>43929</v>
      </c>
      <c r="R3410" t="s">
        <v>44</v>
      </c>
      <c r="S3410" t="s">
        <v>45</v>
      </c>
      <c r="T3410">
        <f>_xlfn.DAYS(Raw_data_US_healthcare[[#This Row],[Discharge Date]],Raw_data_US_healthcare[[#This Row],[Date of Admission]])</f>
        <v>20</v>
      </c>
    </row>
    <row r="3411" spans="1:20" x14ac:dyDescent="0.3">
      <c r="A3411" t="s">
        <v>26512</v>
      </c>
      <c r="B3411" t="s">
        <v>9691</v>
      </c>
      <c r="C3411">
        <v>61</v>
      </c>
      <c r="D3411" t="str">
        <f>IF(Raw_data_US_healthcare[[#This Row],[Age]]&lt;35,"Young",IF(Raw_data_US_healthcare[[#This Row],[Age]]&lt;60,"Middle","Senior"))</f>
        <v>Senior</v>
      </c>
      <c r="E3411" t="s">
        <v>26</v>
      </c>
      <c r="F3411" t="s">
        <v>88</v>
      </c>
      <c r="G3411" t="s">
        <v>88</v>
      </c>
      <c r="H3411" t="s">
        <v>26514</v>
      </c>
      <c r="I3411" s="2">
        <v>44591</v>
      </c>
      <c r="J3411" t="s">
        <v>9692</v>
      </c>
      <c r="K3411" t="s">
        <v>9693</v>
      </c>
      <c r="L3411" t="s">
        <v>56</v>
      </c>
      <c r="M3411">
        <v>35363.488899999997</v>
      </c>
      <c r="N3411">
        <v>147</v>
      </c>
      <c r="O3411" t="s">
        <v>22</v>
      </c>
      <c r="P3411" t="s">
        <v>22</v>
      </c>
      <c r="Q3411" s="2">
        <v>44592</v>
      </c>
      <c r="R3411" t="s">
        <v>83</v>
      </c>
      <c r="S3411" t="s">
        <v>24</v>
      </c>
      <c r="T3411">
        <f>_xlfn.DAYS(Raw_data_US_healthcare[[#This Row],[Discharge Date]],Raw_data_US_healthcare[[#This Row],[Date of Admission]])</f>
        <v>1</v>
      </c>
    </row>
    <row r="3412" spans="1:20" x14ac:dyDescent="0.3">
      <c r="A3412" t="s">
        <v>26512</v>
      </c>
      <c r="B3412" t="s">
        <v>9694</v>
      </c>
      <c r="C3412">
        <v>62</v>
      </c>
      <c r="D3412" t="str">
        <f>IF(Raw_data_US_healthcare[[#This Row],[Age]]&lt;35,"Young",IF(Raw_data_US_healthcare[[#This Row],[Age]]&lt;60,"Middle","Senior"))</f>
        <v>Senior</v>
      </c>
      <c r="E3412" t="s">
        <v>26</v>
      </c>
      <c r="F3412" t="s">
        <v>228</v>
      </c>
      <c r="G3412" t="s">
        <v>228</v>
      </c>
      <c r="H3412" t="s">
        <v>69</v>
      </c>
      <c r="I3412" s="2">
        <v>44864</v>
      </c>
      <c r="J3412" t="s">
        <v>9695</v>
      </c>
      <c r="K3412" t="s">
        <v>9696</v>
      </c>
      <c r="L3412" t="s">
        <v>56</v>
      </c>
      <c r="M3412">
        <v>52567.675499999998</v>
      </c>
      <c r="N3412">
        <v>313</v>
      </c>
      <c r="O3412" t="s">
        <v>22</v>
      </c>
      <c r="P3412" t="s">
        <v>22</v>
      </c>
      <c r="Q3412" s="2">
        <v>44865</v>
      </c>
      <c r="R3412" t="s">
        <v>44</v>
      </c>
      <c r="S3412" t="s">
        <v>24</v>
      </c>
      <c r="T3412">
        <f>_xlfn.DAYS(Raw_data_US_healthcare[[#This Row],[Discharge Date]],Raw_data_US_healthcare[[#This Row],[Date of Admission]])</f>
        <v>1</v>
      </c>
    </row>
    <row r="3413" spans="1:20" x14ac:dyDescent="0.3">
      <c r="A3413" t="s">
        <v>26512</v>
      </c>
      <c r="B3413" t="s">
        <v>9697</v>
      </c>
      <c r="C3413">
        <v>48</v>
      </c>
      <c r="D3413" t="str">
        <f>IF(Raw_data_US_healthcare[[#This Row],[Age]]&lt;35,"Young",IF(Raw_data_US_healthcare[[#This Row],[Age]]&lt;60,"Middle","Senior"))</f>
        <v>Middle</v>
      </c>
      <c r="E3413" t="s">
        <v>26</v>
      </c>
      <c r="F3413" t="s">
        <v>49</v>
      </c>
      <c r="G3413" t="s">
        <v>49</v>
      </c>
      <c r="H3413" t="s">
        <v>26514</v>
      </c>
      <c r="I3413" s="2">
        <v>44478</v>
      </c>
      <c r="J3413" t="s">
        <v>8255</v>
      </c>
      <c r="K3413" t="s">
        <v>9698</v>
      </c>
      <c r="L3413" t="s">
        <v>52</v>
      </c>
      <c r="M3413">
        <v>1638.5644</v>
      </c>
      <c r="N3413">
        <v>296</v>
      </c>
      <c r="O3413" t="s">
        <v>22</v>
      </c>
      <c r="P3413" t="s">
        <v>22</v>
      </c>
      <c r="Q3413" s="2">
        <v>44482</v>
      </c>
      <c r="R3413" t="s">
        <v>32</v>
      </c>
      <c r="S3413" t="s">
        <v>24</v>
      </c>
      <c r="T3413">
        <f>_xlfn.DAYS(Raw_data_US_healthcare[[#This Row],[Discharge Date]],Raw_data_US_healthcare[[#This Row],[Date of Admission]])</f>
        <v>4</v>
      </c>
    </row>
    <row r="3414" spans="1:20" x14ac:dyDescent="0.3">
      <c r="A3414" t="s">
        <v>26511</v>
      </c>
      <c r="B3414" t="s">
        <v>9699</v>
      </c>
      <c r="C3414">
        <v>31</v>
      </c>
      <c r="D3414" t="str">
        <f>IF(Raw_data_US_healthcare[[#This Row],[Age]]&lt;35,"Young",IF(Raw_data_US_healthcare[[#This Row],[Age]]&lt;60,"Middle","Senior"))</f>
        <v>Young</v>
      </c>
      <c r="E3414" t="s">
        <v>16</v>
      </c>
      <c r="F3414" t="s">
        <v>35</v>
      </c>
      <c r="G3414" t="s">
        <v>35</v>
      </c>
      <c r="H3414" t="s">
        <v>26514</v>
      </c>
      <c r="I3414" s="2">
        <v>45216</v>
      </c>
      <c r="J3414" t="s">
        <v>8804</v>
      </c>
      <c r="K3414" t="s">
        <v>9700</v>
      </c>
      <c r="L3414" t="s">
        <v>31</v>
      </c>
      <c r="M3414">
        <v>18369.854800000001</v>
      </c>
      <c r="N3414">
        <v>101</v>
      </c>
      <c r="O3414" t="s">
        <v>22</v>
      </c>
      <c r="P3414" t="s">
        <v>22</v>
      </c>
      <c r="Q3414" s="2">
        <v>45219</v>
      </c>
      <c r="R3414" t="s">
        <v>83</v>
      </c>
      <c r="S3414" t="s">
        <v>45</v>
      </c>
      <c r="T3414">
        <f>_xlfn.DAYS(Raw_data_US_healthcare[[#This Row],[Discharge Date]],Raw_data_US_healthcare[[#This Row],[Date of Admission]])</f>
        <v>3</v>
      </c>
    </row>
    <row r="3415" spans="1:20" x14ac:dyDescent="0.3">
      <c r="A3415" t="s">
        <v>26511</v>
      </c>
      <c r="B3415" t="s">
        <v>9701</v>
      </c>
      <c r="C3415">
        <v>76</v>
      </c>
      <c r="D3415" t="str">
        <f>IF(Raw_data_US_healthcare[[#This Row],[Age]]&lt;35,"Young",IF(Raw_data_US_healthcare[[#This Row],[Age]]&lt;60,"Middle","Senior"))</f>
        <v>Senior</v>
      </c>
      <c r="E3415" t="s">
        <v>16</v>
      </c>
      <c r="F3415" t="s">
        <v>62</v>
      </c>
      <c r="G3415" t="s">
        <v>62</v>
      </c>
      <c r="H3415" t="s">
        <v>69</v>
      </c>
      <c r="I3415" s="2">
        <v>44891</v>
      </c>
      <c r="J3415" t="s">
        <v>9702</v>
      </c>
      <c r="K3415" t="s">
        <v>9703</v>
      </c>
      <c r="L3415" t="s">
        <v>52</v>
      </c>
      <c r="M3415">
        <v>9541.2934000000005</v>
      </c>
      <c r="N3415">
        <v>348</v>
      </c>
      <c r="O3415" t="s">
        <v>39</v>
      </c>
      <c r="P3415" t="s">
        <v>39</v>
      </c>
      <c r="Q3415" s="2">
        <v>44921</v>
      </c>
      <c r="R3415" t="s">
        <v>23</v>
      </c>
      <c r="S3415" t="s">
        <v>33</v>
      </c>
      <c r="T3415">
        <f>_xlfn.DAYS(Raw_data_US_healthcare[[#This Row],[Discharge Date]],Raw_data_US_healthcare[[#This Row],[Date of Admission]])</f>
        <v>30</v>
      </c>
    </row>
    <row r="3416" spans="1:20" x14ac:dyDescent="0.3">
      <c r="A3416" t="s">
        <v>26512</v>
      </c>
      <c r="B3416" t="s">
        <v>9704</v>
      </c>
      <c r="C3416">
        <v>82</v>
      </c>
      <c r="D3416" t="str">
        <f>IF(Raw_data_US_healthcare[[#This Row],[Age]]&lt;35,"Young",IF(Raw_data_US_healthcare[[#This Row],[Age]]&lt;60,"Middle","Senior"))</f>
        <v>Senior</v>
      </c>
      <c r="E3416" t="s">
        <v>26</v>
      </c>
      <c r="F3416" t="s">
        <v>17</v>
      </c>
      <c r="G3416" t="s">
        <v>17</v>
      </c>
      <c r="H3416" t="s">
        <v>18</v>
      </c>
      <c r="I3416" s="2">
        <v>44267</v>
      </c>
      <c r="J3416" t="s">
        <v>9705</v>
      </c>
      <c r="K3416" t="s">
        <v>9706</v>
      </c>
      <c r="L3416" t="s">
        <v>21</v>
      </c>
      <c r="M3416">
        <v>30443.634099999999</v>
      </c>
      <c r="N3416">
        <v>183</v>
      </c>
      <c r="O3416" t="s">
        <v>43</v>
      </c>
      <c r="P3416" t="s">
        <v>43</v>
      </c>
      <c r="Q3416" s="2">
        <v>44286</v>
      </c>
      <c r="R3416" t="s">
        <v>32</v>
      </c>
      <c r="S3416" t="s">
        <v>45</v>
      </c>
      <c r="T3416">
        <f>_xlfn.DAYS(Raw_data_US_healthcare[[#This Row],[Discharge Date]],Raw_data_US_healthcare[[#This Row],[Date of Admission]])</f>
        <v>19</v>
      </c>
    </row>
    <row r="3417" spans="1:20" x14ac:dyDescent="0.3">
      <c r="A3417" t="s">
        <v>26511</v>
      </c>
      <c r="B3417" t="s">
        <v>9707</v>
      </c>
      <c r="C3417">
        <v>59</v>
      </c>
      <c r="D3417" t="str">
        <f>IF(Raw_data_US_healthcare[[#This Row],[Age]]&lt;35,"Young",IF(Raw_data_US_healthcare[[#This Row],[Age]]&lt;60,"Middle","Senior"))</f>
        <v>Middle</v>
      </c>
      <c r="E3417" t="s">
        <v>16</v>
      </c>
      <c r="F3417" t="s">
        <v>62</v>
      </c>
      <c r="G3417" t="s">
        <v>62</v>
      </c>
      <c r="H3417" t="s">
        <v>28</v>
      </c>
      <c r="I3417" s="2">
        <v>43784</v>
      </c>
      <c r="J3417" t="s">
        <v>9708</v>
      </c>
      <c r="K3417" t="s">
        <v>9709</v>
      </c>
      <c r="L3417" t="s">
        <v>21</v>
      </c>
      <c r="M3417">
        <v>2134.1511</v>
      </c>
      <c r="N3417">
        <v>279</v>
      </c>
      <c r="O3417" t="s">
        <v>39</v>
      </c>
      <c r="P3417" t="s">
        <v>39</v>
      </c>
      <c r="Q3417" s="2">
        <v>43791</v>
      </c>
      <c r="R3417" t="s">
        <v>23</v>
      </c>
      <c r="S3417" t="s">
        <v>33</v>
      </c>
      <c r="T3417">
        <f>_xlfn.DAYS(Raw_data_US_healthcare[[#This Row],[Discharge Date]],Raw_data_US_healthcare[[#This Row],[Date of Admission]])</f>
        <v>7</v>
      </c>
    </row>
    <row r="3418" spans="1:20" x14ac:dyDescent="0.3">
      <c r="A3418" t="s">
        <v>26512</v>
      </c>
      <c r="B3418" t="s">
        <v>9710</v>
      </c>
      <c r="C3418">
        <v>49</v>
      </c>
      <c r="D3418" t="str">
        <f>IF(Raw_data_US_healthcare[[#This Row],[Age]]&lt;35,"Young",IF(Raw_data_US_healthcare[[#This Row],[Age]]&lt;60,"Middle","Senior"))</f>
        <v>Middle</v>
      </c>
      <c r="E3418" t="s">
        <v>26</v>
      </c>
      <c r="F3418" t="s">
        <v>49</v>
      </c>
      <c r="G3418" t="s">
        <v>49</v>
      </c>
      <c r="H3418" t="s">
        <v>26514</v>
      </c>
      <c r="I3418" s="2">
        <v>43538</v>
      </c>
      <c r="J3418" t="s">
        <v>9711</v>
      </c>
      <c r="K3418" t="s">
        <v>9712</v>
      </c>
      <c r="L3418" t="s">
        <v>21</v>
      </c>
      <c r="M3418">
        <v>12690.506600000001</v>
      </c>
      <c r="N3418">
        <v>274</v>
      </c>
      <c r="O3418" t="s">
        <v>22</v>
      </c>
      <c r="P3418" t="s">
        <v>22</v>
      </c>
      <c r="Q3418" s="2">
        <v>43546</v>
      </c>
      <c r="R3418" t="s">
        <v>32</v>
      </c>
      <c r="S3418" t="s">
        <v>24</v>
      </c>
      <c r="T3418">
        <f>_xlfn.DAYS(Raw_data_US_healthcare[[#This Row],[Discharge Date]],Raw_data_US_healthcare[[#This Row],[Date of Admission]])</f>
        <v>8</v>
      </c>
    </row>
    <row r="3419" spans="1:20" x14ac:dyDescent="0.3">
      <c r="A3419" t="s">
        <v>26512</v>
      </c>
      <c r="B3419" t="s">
        <v>9713</v>
      </c>
      <c r="C3419">
        <v>51</v>
      </c>
      <c r="D3419" t="str">
        <f>IF(Raw_data_US_healthcare[[#This Row],[Age]]&lt;35,"Young",IF(Raw_data_US_healthcare[[#This Row],[Age]]&lt;60,"Middle","Senior"))</f>
        <v>Middle</v>
      </c>
      <c r="E3419" t="s">
        <v>26</v>
      </c>
      <c r="F3419" t="s">
        <v>27</v>
      </c>
      <c r="G3419" t="s">
        <v>27</v>
      </c>
      <c r="H3419" t="s">
        <v>36</v>
      </c>
      <c r="I3419" s="2">
        <v>43599</v>
      </c>
      <c r="J3419" t="s">
        <v>9714</v>
      </c>
      <c r="K3419" t="s">
        <v>9715</v>
      </c>
      <c r="L3419" t="s">
        <v>56</v>
      </c>
      <c r="M3419">
        <v>3126.2357999999999</v>
      </c>
      <c r="N3419">
        <v>239</v>
      </c>
      <c r="O3419" t="s">
        <v>39</v>
      </c>
      <c r="P3419" t="s">
        <v>39</v>
      </c>
      <c r="Q3419" s="2">
        <v>43610</v>
      </c>
      <c r="R3419" t="s">
        <v>48</v>
      </c>
      <c r="S3419" t="s">
        <v>33</v>
      </c>
      <c r="T3419">
        <f>_xlfn.DAYS(Raw_data_US_healthcare[[#This Row],[Discharge Date]],Raw_data_US_healthcare[[#This Row],[Date of Admission]])</f>
        <v>11</v>
      </c>
    </row>
    <row r="3420" spans="1:20" x14ac:dyDescent="0.3">
      <c r="A3420" t="s">
        <v>26511</v>
      </c>
      <c r="B3420" t="s">
        <v>9716</v>
      </c>
      <c r="C3420">
        <v>22</v>
      </c>
      <c r="D3420" t="str">
        <f>IF(Raw_data_US_healthcare[[#This Row],[Age]]&lt;35,"Young",IF(Raw_data_US_healthcare[[#This Row],[Age]]&lt;60,"Middle","Senior"))</f>
        <v>Young</v>
      </c>
      <c r="E3420" t="s">
        <v>16</v>
      </c>
      <c r="F3420" t="s">
        <v>62</v>
      </c>
      <c r="G3420" t="s">
        <v>62</v>
      </c>
      <c r="H3420" t="s">
        <v>26516</v>
      </c>
      <c r="I3420" s="2">
        <v>44559</v>
      </c>
      <c r="J3420" t="s">
        <v>3366</v>
      </c>
      <c r="K3420" t="s">
        <v>9717</v>
      </c>
      <c r="L3420" t="s">
        <v>52</v>
      </c>
      <c r="M3420">
        <v>1755.3208999999999</v>
      </c>
      <c r="N3420">
        <v>489</v>
      </c>
      <c r="O3420" t="s">
        <v>39</v>
      </c>
      <c r="P3420" t="s">
        <v>39</v>
      </c>
      <c r="Q3420" s="2">
        <v>44579</v>
      </c>
      <c r="R3420" t="s">
        <v>48</v>
      </c>
      <c r="S3420" t="s">
        <v>33</v>
      </c>
      <c r="T3420">
        <f>_xlfn.DAYS(Raw_data_US_healthcare[[#This Row],[Discharge Date]],Raw_data_US_healthcare[[#This Row],[Date of Admission]])</f>
        <v>20</v>
      </c>
    </row>
    <row r="3421" spans="1:20" x14ac:dyDescent="0.3">
      <c r="A3421" t="s">
        <v>26512</v>
      </c>
      <c r="B3421" t="s">
        <v>9718</v>
      </c>
      <c r="C3421">
        <v>20</v>
      </c>
      <c r="D3421" t="str">
        <f>IF(Raw_data_US_healthcare[[#This Row],[Age]]&lt;35,"Young",IF(Raw_data_US_healthcare[[#This Row],[Age]]&lt;60,"Middle","Senior"))</f>
        <v>Young</v>
      </c>
      <c r="E3421" t="s">
        <v>26</v>
      </c>
      <c r="F3421" t="s">
        <v>228</v>
      </c>
      <c r="G3421" t="s">
        <v>228</v>
      </c>
      <c r="H3421" t="s">
        <v>28</v>
      </c>
      <c r="I3421" s="2">
        <v>43524</v>
      </c>
      <c r="J3421" t="s">
        <v>9719</v>
      </c>
      <c r="K3421" t="s">
        <v>9720</v>
      </c>
      <c r="L3421" t="s">
        <v>52</v>
      </c>
      <c r="M3421">
        <v>39110.226900000001</v>
      </c>
      <c r="N3421">
        <v>118</v>
      </c>
      <c r="O3421" t="s">
        <v>43</v>
      </c>
      <c r="P3421" t="s">
        <v>43</v>
      </c>
      <c r="Q3421" s="2">
        <v>43548</v>
      </c>
      <c r="R3421" t="s">
        <v>44</v>
      </c>
      <c r="S3421" t="s">
        <v>45</v>
      </c>
      <c r="T3421">
        <f>_xlfn.DAYS(Raw_data_US_healthcare[[#This Row],[Discharge Date]],Raw_data_US_healthcare[[#This Row],[Date of Admission]])</f>
        <v>24</v>
      </c>
    </row>
    <row r="3422" spans="1:20" x14ac:dyDescent="0.3">
      <c r="A3422" t="s">
        <v>26512</v>
      </c>
      <c r="B3422" t="s">
        <v>9721</v>
      </c>
      <c r="C3422">
        <v>48</v>
      </c>
      <c r="D3422" t="str">
        <f>IF(Raw_data_US_healthcare[[#This Row],[Age]]&lt;35,"Young",IF(Raw_data_US_healthcare[[#This Row],[Age]]&lt;60,"Middle","Senior"))</f>
        <v>Middle</v>
      </c>
      <c r="E3422" t="s">
        <v>26</v>
      </c>
      <c r="F3422" t="s">
        <v>27</v>
      </c>
      <c r="G3422" t="s">
        <v>27</v>
      </c>
      <c r="H3422" t="s">
        <v>28</v>
      </c>
      <c r="I3422" s="2">
        <v>44738</v>
      </c>
      <c r="J3422" t="s">
        <v>9722</v>
      </c>
      <c r="K3422" t="s">
        <v>1556</v>
      </c>
      <c r="L3422" t="s">
        <v>31</v>
      </c>
      <c r="M3422">
        <v>16101.693499999999</v>
      </c>
      <c r="N3422">
        <v>128</v>
      </c>
      <c r="O3422" t="s">
        <v>39</v>
      </c>
      <c r="P3422" t="s">
        <v>39</v>
      </c>
      <c r="Q3422" s="2">
        <v>44739</v>
      </c>
      <c r="R3422" t="s">
        <v>48</v>
      </c>
      <c r="S3422" t="s">
        <v>33</v>
      </c>
      <c r="T3422">
        <f>_xlfn.DAYS(Raw_data_US_healthcare[[#This Row],[Discharge Date]],Raw_data_US_healthcare[[#This Row],[Date of Admission]])</f>
        <v>1</v>
      </c>
    </row>
    <row r="3423" spans="1:20" x14ac:dyDescent="0.3">
      <c r="A3423" t="s">
        <v>26511</v>
      </c>
      <c r="B3423" t="s">
        <v>9723</v>
      </c>
      <c r="C3423">
        <v>58</v>
      </c>
      <c r="D3423" t="str">
        <f>IF(Raw_data_US_healthcare[[#This Row],[Age]]&lt;35,"Young",IF(Raw_data_US_healthcare[[#This Row],[Age]]&lt;60,"Middle","Senior"))</f>
        <v>Middle</v>
      </c>
      <c r="E3423" t="s">
        <v>16</v>
      </c>
      <c r="F3423" t="s">
        <v>88</v>
      </c>
      <c r="G3423" t="s">
        <v>88</v>
      </c>
      <c r="H3423" t="s">
        <v>18</v>
      </c>
      <c r="I3423" s="2">
        <v>45025</v>
      </c>
      <c r="J3423" t="s">
        <v>9724</v>
      </c>
      <c r="K3423" t="s">
        <v>9725</v>
      </c>
      <c r="L3423" t="s">
        <v>52</v>
      </c>
      <c r="M3423">
        <v>47611.6613</v>
      </c>
      <c r="N3423">
        <v>350</v>
      </c>
      <c r="O3423" t="s">
        <v>39</v>
      </c>
      <c r="P3423" t="s">
        <v>39</v>
      </c>
      <c r="Q3423" s="2">
        <v>45046</v>
      </c>
      <c r="R3423" t="s">
        <v>23</v>
      </c>
      <c r="S3423" t="s">
        <v>45</v>
      </c>
      <c r="T3423">
        <f>_xlfn.DAYS(Raw_data_US_healthcare[[#This Row],[Discharge Date]],Raw_data_US_healthcare[[#This Row],[Date of Admission]])</f>
        <v>21</v>
      </c>
    </row>
    <row r="3424" spans="1:20" x14ac:dyDescent="0.3">
      <c r="A3424" t="s">
        <v>26512</v>
      </c>
      <c r="B3424" t="s">
        <v>9726</v>
      </c>
      <c r="C3424">
        <v>29</v>
      </c>
      <c r="D3424" t="str">
        <f>IF(Raw_data_US_healthcare[[#This Row],[Age]]&lt;35,"Young",IF(Raw_data_US_healthcare[[#This Row],[Age]]&lt;60,"Middle","Senior"))</f>
        <v>Young</v>
      </c>
      <c r="E3424" t="s">
        <v>26</v>
      </c>
      <c r="F3424" t="s">
        <v>228</v>
      </c>
      <c r="G3424" t="s">
        <v>228</v>
      </c>
      <c r="H3424" t="s">
        <v>18</v>
      </c>
      <c r="I3424" s="2">
        <v>43886</v>
      </c>
      <c r="J3424" t="s">
        <v>9727</v>
      </c>
      <c r="K3424" t="s">
        <v>9728</v>
      </c>
      <c r="L3424" t="s">
        <v>52</v>
      </c>
      <c r="M3424">
        <v>54389.219599999997</v>
      </c>
      <c r="N3424">
        <v>251</v>
      </c>
      <c r="O3424" t="s">
        <v>39</v>
      </c>
      <c r="P3424" t="s">
        <v>39</v>
      </c>
      <c r="Q3424" s="2">
        <v>43901</v>
      </c>
      <c r="R3424" t="s">
        <v>83</v>
      </c>
      <c r="S3424" t="s">
        <v>33</v>
      </c>
      <c r="T3424">
        <f>_xlfn.DAYS(Raw_data_US_healthcare[[#This Row],[Discharge Date]],Raw_data_US_healthcare[[#This Row],[Date of Admission]])</f>
        <v>15</v>
      </c>
    </row>
    <row r="3425" spans="1:20" x14ac:dyDescent="0.3">
      <c r="A3425" t="s">
        <v>26512</v>
      </c>
      <c r="B3425" t="s">
        <v>9729</v>
      </c>
      <c r="C3425">
        <v>19</v>
      </c>
      <c r="D3425" t="str">
        <f>IF(Raw_data_US_healthcare[[#This Row],[Age]]&lt;35,"Young",IF(Raw_data_US_healthcare[[#This Row],[Age]]&lt;60,"Middle","Senior"))</f>
        <v>Young</v>
      </c>
      <c r="E3425" t="s">
        <v>26</v>
      </c>
      <c r="F3425" t="s">
        <v>62</v>
      </c>
      <c r="G3425" t="s">
        <v>62</v>
      </c>
      <c r="H3425" t="s">
        <v>26516</v>
      </c>
      <c r="I3425" s="2">
        <v>44788</v>
      </c>
      <c r="J3425" t="s">
        <v>9730</v>
      </c>
      <c r="K3425" t="s">
        <v>9731</v>
      </c>
      <c r="L3425" t="s">
        <v>31</v>
      </c>
      <c r="M3425">
        <v>26776.2461</v>
      </c>
      <c r="N3425">
        <v>122</v>
      </c>
      <c r="O3425" t="s">
        <v>39</v>
      </c>
      <c r="P3425" t="s">
        <v>39</v>
      </c>
      <c r="Q3425" s="2">
        <v>44811</v>
      </c>
      <c r="R3425" t="s">
        <v>44</v>
      </c>
      <c r="S3425" t="s">
        <v>33</v>
      </c>
      <c r="T3425">
        <f>_xlfn.DAYS(Raw_data_US_healthcare[[#This Row],[Discharge Date]],Raw_data_US_healthcare[[#This Row],[Date of Admission]])</f>
        <v>23</v>
      </c>
    </row>
    <row r="3426" spans="1:20" x14ac:dyDescent="0.3">
      <c r="A3426" t="s">
        <v>26511</v>
      </c>
      <c r="B3426" t="s">
        <v>9732</v>
      </c>
      <c r="C3426">
        <v>68</v>
      </c>
      <c r="D3426" t="str">
        <f>IF(Raw_data_US_healthcare[[#This Row],[Age]]&lt;35,"Young",IF(Raw_data_US_healthcare[[#This Row],[Age]]&lt;60,"Middle","Senior"))</f>
        <v>Senior</v>
      </c>
      <c r="E3426" t="s">
        <v>16</v>
      </c>
      <c r="F3426" t="s">
        <v>88</v>
      </c>
      <c r="G3426" t="s">
        <v>88</v>
      </c>
      <c r="H3426" t="s">
        <v>26516</v>
      </c>
      <c r="I3426" s="2">
        <v>43807</v>
      </c>
      <c r="J3426" t="s">
        <v>9733</v>
      </c>
      <c r="K3426" t="s">
        <v>9734</v>
      </c>
      <c r="L3426" t="s">
        <v>56</v>
      </c>
      <c r="M3426">
        <v>18873.6018</v>
      </c>
      <c r="N3426">
        <v>323</v>
      </c>
      <c r="O3426" t="s">
        <v>39</v>
      </c>
      <c r="P3426" t="s">
        <v>39</v>
      </c>
      <c r="Q3426" s="2">
        <v>43814</v>
      </c>
      <c r="R3426" t="s">
        <v>83</v>
      </c>
      <c r="S3426" t="s">
        <v>24</v>
      </c>
      <c r="T3426">
        <f>_xlfn.DAYS(Raw_data_US_healthcare[[#This Row],[Discharge Date]],Raw_data_US_healthcare[[#This Row],[Date of Admission]])</f>
        <v>7</v>
      </c>
    </row>
    <row r="3427" spans="1:20" x14ac:dyDescent="0.3">
      <c r="A3427" t="s">
        <v>26512</v>
      </c>
      <c r="B3427" t="s">
        <v>224</v>
      </c>
      <c r="C3427">
        <v>34</v>
      </c>
      <c r="D3427" t="str">
        <f>IF(Raw_data_US_healthcare[[#This Row],[Age]]&lt;35,"Young",IF(Raw_data_US_healthcare[[#This Row],[Age]]&lt;60,"Middle","Senior"))</f>
        <v>Young</v>
      </c>
      <c r="E3427" t="s">
        <v>26</v>
      </c>
      <c r="F3427" t="s">
        <v>62</v>
      </c>
      <c r="G3427" t="s">
        <v>62</v>
      </c>
      <c r="H3427" t="s">
        <v>69</v>
      </c>
      <c r="I3427" s="2">
        <v>44460</v>
      </c>
      <c r="J3427" t="s">
        <v>428</v>
      </c>
      <c r="K3427" t="s">
        <v>9735</v>
      </c>
      <c r="L3427" t="s">
        <v>56</v>
      </c>
      <c r="M3427">
        <v>43179.394200000002</v>
      </c>
      <c r="N3427">
        <v>375</v>
      </c>
      <c r="O3427" t="s">
        <v>22</v>
      </c>
      <c r="P3427" t="s">
        <v>22</v>
      </c>
      <c r="Q3427" s="2">
        <v>44465</v>
      </c>
      <c r="R3427" t="s">
        <v>23</v>
      </c>
      <c r="S3427" t="s">
        <v>33</v>
      </c>
      <c r="T3427">
        <f>_xlfn.DAYS(Raw_data_US_healthcare[[#This Row],[Discharge Date]],Raw_data_US_healthcare[[#This Row],[Date of Admission]])</f>
        <v>5</v>
      </c>
    </row>
    <row r="3428" spans="1:20" x14ac:dyDescent="0.3">
      <c r="A3428" t="s">
        <v>26511</v>
      </c>
      <c r="B3428" t="s">
        <v>9736</v>
      </c>
      <c r="C3428">
        <v>47</v>
      </c>
      <c r="D3428" t="str">
        <f>IF(Raw_data_US_healthcare[[#This Row],[Age]]&lt;35,"Young",IF(Raw_data_US_healthcare[[#This Row],[Age]]&lt;60,"Middle","Senior"))</f>
        <v>Middle</v>
      </c>
      <c r="E3428" t="s">
        <v>16</v>
      </c>
      <c r="F3428" t="s">
        <v>88</v>
      </c>
      <c r="G3428" t="s">
        <v>88</v>
      </c>
      <c r="H3428" t="s">
        <v>28</v>
      </c>
      <c r="I3428" s="2">
        <v>43861</v>
      </c>
      <c r="J3428" t="s">
        <v>9737</v>
      </c>
      <c r="K3428" t="s">
        <v>9738</v>
      </c>
      <c r="L3428" t="s">
        <v>31</v>
      </c>
      <c r="M3428">
        <v>17932.897300000001</v>
      </c>
      <c r="N3428">
        <v>432</v>
      </c>
      <c r="O3428" t="s">
        <v>22</v>
      </c>
      <c r="P3428" t="s">
        <v>22</v>
      </c>
      <c r="Q3428" s="2">
        <v>43884</v>
      </c>
      <c r="R3428" t="s">
        <v>48</v>
      </c>
      <c r="S3428" t="s">
        <v>33</v>
      </c>
      <c r="T3428">
        <f>_xlfn.DAYS(Raw_data_US_healthcare[[#This Row],[Discharge Date]],Raw_data_US_healthcare[[#This Row],[Date of Admission]])</f>
        <v>23</v>
      </c>
    </row>
    <row r="3429" spans="1:20" x14ac:dyDescent="0.3">
      <c r="A3429" t="s">
        <v>26512</v>
      </c>
      <c r="B3429" t="s">
        <v>9739</v>
      </c>
      <c r="C3429">
        <v>64</v>
      </c>
      <c r="D3429" t="str">
        <f>IF(Raw_data_US_healthcare[[#This Row],[Age]]&lt;35,"Young",IF(Raw_data_US_healthcare[[#This Row],[Age]]&lt;60,"Middle","Senior"))</f>
        <v>Senior</v>
      </c>
      <c r="E3429" t="s">
        <v>26</v>
      </c>
      <c r="F3429" t="s">
        <v>113</v>
      </c>
      <c r="G3429" t="s">
        <v>113</v>
      </c>
      <c r="H3429" t="s">
        <v>18</v>
      </c>
      <c r="I3429" s="2">
        <v>45029</v>
      </c>
      <c r="J3429" t="s">
        <v>9740</v>
      </c>
      <c r="K3429" t="s">
        <v>9741</v>
      </c>
      <c r="L3429" t="s">
        <v>52</v>
      </c>
      <c r="M3429">
        <v>15038.775</v>
      </c>
      <c r="N3429">
        <v>210</v>
      </c>
      <c r="O3429" t="s">
        <v>39</v>
      </c>
      <c r="P3429" t="s">
        <v>39</v>
      </c>
      <c r="Q3429" s="2">
        <v>45030</v>
      </c>
      <c r="R3429" t="s">
        <v>23</v>
      </c>
      <c r="S3429" t="s">
        <v>33</v>
      </c>
      <c r="T3429">
        <f>_xlfn.DAYS(Raw_data_US_healthcare[[#This Row],[Discharge Date]],Raw_data_US_healthcare[[#This Row],[Date of Admission]])</f>
        <v>1</v>
      </c>
    </row>
    <row r="3430" spans="1:20" x14ac:dyDescent="0.3">
      <c r="A3430" t="s">
        <v>26511</v>
      </c>
      <c r="B3430" t="s">
        <v>9742</v>
      </c>
      <c r="C3430">
        <v>42</v>
      </c>
      <c r="D3430" t="str">
        <f>IF(Raw_data_US_healthcare[[#This Row],[Age]]&lt;35,"Young",IF(Raw_data_US_healthcare[[#This Row],[Age]]&lt;60,"Middle","Senior"))</f>
        <v>Middle</v>
      </c>
      <c r="E3430" t="s">
        <v>16</v>
      </c>
      <c r="F3430" t="s">
        <v>62</v>
      </c>
      <c r="G3430" t="s">
        <v>62</v>
      </c>
      <c r="H3430" t="s">
        <v>18</v>
      </c>
      <c r="I3430" s="2">
        <v>43476</v>
      </c>
      <c r="J3430" t="s">
        <v>9743</v>
      </c>
      <c r="K3430" t="s">
        <v>9744</v>
      </c>
      <c r="L3430" t="s">
        <v>52</v>
      </c>
      <c r="M3430">
        <v>4093.9288000000001</v>
      </c>
      <c r="N3430">
        <v>476</v>
      </c>
      <c r="O3430" t="s">
        <v>43</v>
      </c>
      <c r="P3430" t="s">
        <v>43</v>
      </c>
      <c r="Q3430" s="2">
        <v>43494</v>
      </c>
      <c r="R3430" t="s">
        <v>48</v>
      </c>
      <c r="S3430" t="s">
        <v>24</v>
      </c>
      <c r="T3430">
        <f>_xlfn.DAYS(Raw_data_US_healthcare[[#This Row],[Discharge Date]],Raw_data_US_healthcare[[#This Row],[Date of Admission]])</f>
        <v>18</v>
      </c>
    </row>
    <row r="3431" spans="1:20" x14ac:dyDescent="0.3">
      <c r="A3431" t="s">
        <v>26512</v>
      </c>
      <c r="B3431" t="s">
        <v>9745</v>
      </c>
      <c r="C3431">
        <v>21</v>
      </c>
      <c r="D3431" t="str">
        <f>IF(Raw_data_US_healthcare[[#This Row],[Age]]&lt;35,"Young",IF(Raw_data_US_healthcare[[#This Row],[Age]]&lt;60,"Middle","Senior"))</f>
        <v>Young</v>
      </c>
      <c r="E3431" t="s">
        <v>26</v>
      </c>
      <c r="F3431" t="s">
        <v>113</v>
      </c>
      <c r="G3431" t="s">
        <v>113</v>
      </c>
      <c r="H3431" t="s">
        <v>26516</v>
      </c>
      <c r="I3431" s="2">
        <v>45158</v>
      </c>
      <c r="J3431" t="s">
        <v>9746</v>
      </c>
      <c r="K3431" t="s">
        <v>9747</v>
      </c>
      <c r="L3431" t="s">
        <v>56</v>
      </c>
      <c r="M3431">
        <v>25366.5556</v>
      </c>
      <c r="N3431">
        <v>179</v>
      </c>
      <c r="O3431" t="s">
        <v>39</v>
      </c>
      <c r="P3431" t="s">
        <v>39</v>
      </c>
      <c r="Q3431" s="2">
        <v>45159</v>
      </c>
      <c r="R3431" t="s">
        <v>23</v>
      </c>
      <c r="S3431" t="s">
        <v>24</v>
      </c>
      <c r="T3431">
        <f>_xlfn.DAYS(Raw_data_US_healthcare[[#This Row],[Discharge Date]],Raw_data_US_healthcare[[#This Row],[Date of Admission]])</f>
        <v>1</v>
      </c>
    </row>
    <row r="3432" spans="1:20" x14ac:dyDescent="0.3">
      <c r="A3432" t="s">
        <v>26511</v>
      </c>
      <c r="B3432" t="s">
        <v>9748</v>
      </c>
      <c r="C3432">
        <v>79</v>
      </c>
      <c r="D3432" t="str">
        <f>IF(Raw_data_US_healthcare[[#This Row],[Age]]&lt;35,"Young",IF(Raw_data_US_healthcare[[#This Row],[Age]]&lt;60,"Middle","Senior"))</f>
        <v>Senior</v>
      </c>
      <c r="E3432" t="s">
        <v>16</v>
      </c>
      <c r="F3432" t="s">
        <v>228</v>
      </c>
      <c r="G3432" t="s">
        <v>228</v>
      </c>
      <c r="H3432" t="s">
        <v>26516</v>
      </c>
      <c r="I3432" s="2">
        <v>45012</v>
      </c>
      <c r="J3432" t="s">
        <v>9749</v>
      </c>
      <c r="K3432" t="s">
        <v>9750</v>
      </c>
      <c r="L3432" t="s">
        <v>21</v>
      </c>
      <c r="M3432">
        <v>14291.7201</v>
      </c>
      <c r="N3432">
        <v>236</v>
      </c>
      <c r="O3432" t="s">
        <v>43</v>
      </c>
      <c r="P3432" t="s">
        <v>43</v>
      </c>
      <c r="Q3432" s="2">
        <v>45020</v>
      </c>
      <c r="R3432" t="s">
        <v>83</v>
      </c>
      <c r="S3432" t="s">
        <v>45</v>
      </c>
      <c r="T3432">
        <f>_xlfn.DAYS(Raw_data_US_healthcare[[#This Row],[Discharge Date]],Raw_data_US_healthcare[[#This Row],[Date of Admission]])</f>
        <v>8</v>
      </c>
    </row>
    <row r="3433" spans="1:20" x14ac:dyDescent="0.3">
      <c r="A3433" t="s">
        <v>26511</v>
      </c>
      <c r="B3433" t="s">
        <v>4801</v>
      </c>
      <c r="C3433">
        <v>35</v>
      </c>
      <c r="D3433" t="str">
        <f>IF(Raw_data_US_healthcare[[#This Row],[Age]]&lt;35,"Young",IF(Raw_data_US_healthcare[[#This Row],[Age]]&lt;60,"Middle","Senior"))</f>
        <v>Middle</v>
      </c>
      <c r="E3433" t="s">
        <v>16</v>
      </c>
      <c r="F3433" t="s">
        <v>88</v>
      </c>
      <c r="G3433" t="s">
        <v>88</v>
      </c>
      <c r="H3433" t="s">
        <v>69</v>
      </c>
      <c r="I3433" s="2">
        <v>44122</v>
      </c>
      <c r="J3433" t="s">
        <v>9751</v>
      </c>
      <c r="K3433" t="s">
        <v>9752</v>
      </c>
      <c r="L3433" t="s">
        <v>52</v>
      </c>
      <c r="M3433">
        <v>3403.3915999999999</v>
      </c>
      <c r="N3433">
        <v>164</v>
      </c>
      <c r="O3433" t="s">
        <v>39</v>
      </c>
      <c r="P3433" t="s">
        <v>39</v>
      </c>
      <c r="Q3433" s="2">
        <v>44147</v>
      </c>
      <c r="R3433" t="s">
        <v>83</v>
      </c>
      <c r="S3433" t="s">
        <v>45</v>
      </c>
      <c r="T3433">
        <f>_xlfn.DAYS(Raw_data_US_healthcare[[#This Row],[Discharge Date]],Raw_data_US_healthcare[[#This Row],[Date of Admission]])</f>
        <v>25</v>
      </c>
    </row>
    <row r="3434" spans="1:20" x14ac:dyDescent="0.3">
      <c r="A3434" t="s">
        <v>26512</v>
      </c>
      <c r="B3434" t="s">
        <v>9753</v>
      </c>
      <c r="C3434">
        <v>71</v>
      </c>
      <c r="D3434" t="str">
        <f>IF(Raw_data_US_healthcare[[#This Row],[Age]]&lt;35,"Young",IF(Raw_data_US_healthcare[[#This Row],[Age]]&lt;60,"Middle","Senior"))</f>
        <v>Senior</v>
      </c>
      <c r="E3434" t="s">
        <v>26</v>
      </c>
      <c r="F3434" t="s">
        <v>49</v>
      </c>
      <c r="G3434" t="s">
        <v>49</v>
      </c>
      <c r="H3434" t="s">
        <v>26516</v>
      </c>
      <c r="I3434" s="2">
        <v>43594</v>
      </c>
      <c r="J3434" t="s">
        <v>9754</v>
      </c>
      <c r="K3434" t="s">
        <v>9755</v>
      </c>
      <c r="L3434" t="s">
        <v>31</v>
      </c>
      <c r="M3434">
        <v>8893.2047000000002</v>
      </c>
      <c r="N3434">
        <v>325</v>
      </c>
      <c r="O3434" t="s">
        <v>39</v>
      </c>
      <c r="P3434" t="s">
        <v>39</v>
      </c>
      <c r="Q3434" s="2">
        <v>43613</v>
      </c>
      <c r="R3434" t="s">
        <v>44</v>
      </c>
      <c r="S3434" t="s">
        <v>45</v>
      </c>
      <c r="T3434">
        <f>_xlfn.DAYS(Raw_data_US_healthcare[[#This Row],[Discharge Date]],Raw_data_US_healthcare[[#This Row],[Date of Admission]])</f>
        <v>19</v>
      </c>
    </row>
    <row r="3435" spans="1:20" x14ac:dyDescent="0.3">
      <c r="A3435" t="s">
        <v>26512</v>
      </c>
      <c r="B3435" t="s">
        <v>9756</v>
      </c>
      <c r="C3435">
        <v>79</v>
      </c>
      <c r="D3435" t="str">
        <f>IF(Raw_data_US_healthcare[[#This Row],[Age]]&lt;35,"Young",IF(Raw_data_US_healthcare[[#This Row],[Age]]&lt;60,"Middle","Senior"))</f>
        <v>Senior</v>
      </c>
      <c r="E3435" t="s">
        <v>26</v>
      </c>
      <c r="F3435" t="s">
        <v>113</v>
      </c>
      <c r="G3435" t="s">
        <v>113</v>
      </c>
      <c r="H3435" t="s">
        <v>69</v>
      </c>
      <c r="I3435" s="2">
        <v>44861</v>
      </c>
      <c r="J3435" t="s">
        <v>9757</v>
      </c>
      <c r="K3435" t="s">
        <v>9425</v>
      </c>
      <c r="L3435" t="s">
        <v>21</v>
      </c>
      <c r="M3435">
        <v>19066.6486</v>
      </c>
      <c r="N3435">
        <v>140</v>
      </c>
      <c r="O3435" t="s">
        <v>39</v>
      </c>
      <c r="P3435" t="s">
        <v>39</v>
      </c>
      <c r="Q3435" s="2">
        <v>44885</v>
      </c>
      <c r="R3435" t="s">
        <v>23</v>
      </c>
      <c r="S3435" t="s">
        <v>24</v>
      </c>
      <c r="T3435">
        <f>_xlfn.DAYS(Raw_data_US_healthcare[[#This Row],[Discharge Date]],Raw_data_US_healthcare[[#This Row],[Date of Admission]])</f>
        <v>24</v>
      </c>
    </row>
    <row r="3436" spans="1:20" x14ac:dyDescent="0.3">
      <c r="A3436" t="s">
        <v>26511</v>
      </c>
      <c r="B3436" t="s">
        <v>9758</v>
      </c>
      <c r="C3436">
        <v>66</v>
      </c>
      <c r="D3436" t="str">
        <f>IF(Raw_data_US_healthcare[[#This Row],[Age]]&lt;35,"Young",IF(Raw_data_US_healthcare[[#This Row],[Age]]&lt;60,"Middle","Senior"))</f>
        <v>Senior</v>
      </c>
      <c r="E3436" t="s">
        <v>16</v>
      </c>
      <c r="F3436" t="s">
        <v>62</v>
      </c>
      <c r="G3436" t="s">
        <v>62</v>
      </c>
      <c r="H3436" t="s">
        <v>26514</v>
      </c>
      <c r="I3436" s="2">
        <v>44133</v>
      </c>
      <c r="J3436" t="s">
        <v>9759</v>
      </c>
      <c r="K3436" t="s">
        <v>9760</v>
      </c>
      <c r="L3436" t="s">
        <v>56</v>
      </c>
      <c r="M3436">
        <v>18432.991000000002</v>
      </c>
      <c r="N3436">
        <v>287</v>
      </c>
      <c r="O3436" t="s">
        <v>22</v>
      </c>
      <c r="P3436" t="s">
        <v>22</v>
      </c>
      <c r="Q3436" s="2">
        <v>44145</v>
      </c>
      <c r="R3436" t="s">
        <v>48</v>
      </c>
      <c r="S3436" t="s">
        <v>33</v>
      </c>
      <c r="T3436">
        <f>_xlfn.DAYS(Raw_data_US_healthcare[[#This Row],[Discharge Date]],Raw_data_US_healthcare[[#This Row],[Date of Admission]])</f>
        <v>12</v>
      </c>
    </row>
    <row r="3437" spans="1:20" x14ac:dyDescent="0.3">
      <c r="A3437" t="s">
        <v>26512</v>
      </c>
      <c r="B3437" t="s">
        <v>9761</v>
      </c>
      <c r="C3437">
        <v>63</v>
      </c>
      <c r="D3437" t="str">
        <f>IF(Raw_data_US_healthcare[[#This Row],[Age]]&lt;35,"Young",IF(Raw_data_US_healthcare[[#This Row],[Age]]&lt;60,"Middle","Senior"))</f>
        <v>Senior</v>
      </c>
      <c r="E3437" t="s">
        <v>26</v>
      </c>
      <c r="F3437" t="s">
        <v>35</v>
      </c>
      <c r="G3437" t="s">
        <v>35</v>
      </c>
      <c r="H3437" t="s">
        <v>26514</v>
      </c>
      <c r="I3437" s="2">
        <v>44000</v>
      </c>
      <c r="J3437" t="s">
        <v>9762</v>
      </c>
      <c r="K3437" t="s">
        <v>9763</v>
      </c>
      <c r="L3437" t="s">
        <v>52</v>
      </c>
      <c r="M3437">
        <v>9805.8259999999991</v>
      </c>
      <c r="N3437">
        <v>143</v>
      </c>
      <c r="O3437" t="s">
        <v>22</v>
      </c>
      <c r="P3437" t="s">
        <v>22</v>
      </c>
      <c r="Q3437" s="2">
        <v>44006</v>
      </c>
      <c r="R3437" t="s">
        <v>23</v>
      </c>
      <c r="S3437" t="s">
        <v>24</v>
      </c>
      <c r="T3437">
        <f>_xlfn.DAYS(Raw_data_US_healthcare[[#This Row],[Discharge Date]],Raw_data_US_healthcare[[#This Row],[Date of Admission]])</f>
        <v>6</v>
      </c>
    </row>
    <row r="3438" spans="1:20" x14ac:dyDescent="0.3">
      <c r="A3438" t="s">
        <v>26511</v>
      </c>
      <c r="B3438" t="s">
        <v>9764</v>
      </c>
      <c r="C3438">
        <v>22</v>
      </c>
      <c r="D3438" t="str">
        <f>IF(Raw_data_US_healthcare[[#This Row],[Age]]&lt;35,"Young",IF(Raw_data_US_healthcare[[#This Row],[Age]]&lt;60,"Middle","Senior"))</f>
        <v>Young</v>
      </c>
      <c r="E3438" t="s">
        <v>16</v>
      </c>
      <c r="F3438" t="s">
        <v>27</v>
      </c>
      <c r="G3438" t="s">
        <v>27</v>
      </c>
      <c r="H3438" t="s">
        <v>26514</v>
      </c>
      <c r="I3438" s="2">
        <v>43792</v>
      </c>
      <c r="J3438" t="s">
        <v>9765</v>
      </c>
      <c r="K3438" t="s">
        <v>9766</v>
      </c>
      <c r="L3438" t="s">
        <v>31</v>
      </c>
      <c r="M3438">
        <v>26979.949100000002</v>
      </c>
      <c r="N3438">
        <v>290</v>
      </c>
      <c r="O3438" t="s">
        <v>22</v>
      </c>
      <c r="P3438" t="s">
        <v>22</v>
      </c>
      <c r="Q3438" s="2">
        <v>43794</v>
      </c>
      <c r="R3438" t="s">
        <v>44</v>
      </c>
      <c r="S3438" t="s">
        <v>45</v>
      </c>
      <c r="T3438">
        <f>_xlfn.DAYS(Raw_data_US_healthcare[[#This Row],[Discharge Date]],Raw_data_US_healthcare[[#This Row],[Date of Admission]])</f>
        <v>2</v>
      </c>
    </row>
    <row r="3439" spans="1:20" x14ac:dyDescent="0.3">
      <c r="A3439" t="s">
        <v>26511</v>
      </c>
      <c r="B3439" t="s">
        <v>9767</v>
      </c>
      <c r="C3439">
        <v>55</v>
      </c>
      <c r="D3439" t="str">
        <f>IF(Raw_data_US_healthcare[[#This Row],[Age]]&lt;35,"Young",IF(Raw_data_US_healthcare[[#This Row],[Age]]&lt;60,"Middle","Senior"))</f>
        <v>Middle</v>
      </c>
      <c r="E3439" t="s">
        <v>16</v>
      </c>
      <c r="F3439" t="s">
        <v>62</v>
      </c>
      <c r="G3439" t="s">
        <v>62</v>
      </c>
      <c r="H3439" t="s">
        <v>36</v>
      </c>
      <c r="I3439" s="2">
        <v>44299</v>
      </c>
      <c r="J3439" t="s">
        <v>9768</v>
      </c>
      <c r="K3439" t="s">
        <v>9769</v>
      </c>
      <c r="L3439" t="s">
        <v>56</v>
      </c>
      <c r="M3439">
        <v>18103.7042</v>
      </c>
      <c r="N3439">
        <v>458</v>
      </c>
      <c r="O3439" t="s">
        <v>22</v>
      </c>
      <c r="P3439" t="s">
        <v>22</v>
      </c>
      <c r="Q3439" s="2">
        <v>44306</v>
      </c>
      <c r="R3439" t="s">
        <v>23</v>
      </c>
      <c r="S3439" t="s">
        <v>33</v>
      </c>
      <c r="T3439">
        <f>_xlfn.DAYS(Raw_data_US_healthcare[[#This Row],[Discharge Date]],Raw_data_US_healthcare[[#This Row],[Date of Admission]])</f>
        <v>7</v>
      </c>
    </row>
    <row r="3440" spans="1:20" x14ac:dyDescent="0.3">
      <c r="A3440" t="s">
        <v>26512</v>
      </c>
      <c r="B3440" t="s">
        <v>9770</v>
      </c>
      <c r="C3440">
        <v>33</v>
      </c>
      <c r="D3440" t="str">
        <f>IF(Raw_data_US_healthcare[[#This Row],[Age]]&lt;35,"Young",IF(Raw_data_US_healthcare[[#This Row],[Age]]&lt;60,"Middle","Senior"))</f>
        <v>Young</v>
      </c>
      <c r="E3440" t="s">
        <v>26</v>
      </c>
      <c r="F3440" t="s">
        <v>17</v>
      </c>
      <c r="G3440" t="s">
        <v>17</v>
      </c>
      <c r="H3440" t="s">
        <v>69</v>
      </c>
      <c r="I3440" s="2">
        <v>43948</v>
      </c>
      <c r="J3440" t="s">
        <v>6423</v>
      </c>
      <c r="K3440" t="s">
        <v>9771</v>
      </c>
      <c r="L3440" t="s">
        <v>56</v>
      </c>
      <c r="M3440">
        <v>2465.3901999999998</v>
      </c>
      <c r="N3440">
        <v>408</v>
      </c>
      <c r="O3440" t="s">
        <v>39</v>
      </c>
      <c r="P3440" t="s">
        <v>39</v>
      </c>
      <c r="Q3440" s="2">
        <v>43972</v>
      </c>
      <c r="R3440" t="s">
        <v>23</v>
      </c>
      <c r="S3440" t="s">
        <v>33</v>
      </c>
      <c r="T3440">
        <f>_xlfn.DAYS(Raw_data_US_healthcare[[#This Row],[Discharge Date]],Raw_data_US_healthcare[[#This Row],[Date of Admission]])</f>
        <v>24</v>
      </c>
    </row>
    <row r="3441" spans="1:20" x14ac:dyDescent="0.3">
      <c r="A3441" t="s">
        <v>26511</v>
      </c>
      <c r="B3441" t="s">
        <v>9772</v>
      </c>
      <c r="C3441">
        <v>29</v>
      </c>
      <c r="D3441" t="str">
        <f>IF(Raw_data_US_healthcare[[#This Row],[Age]]&lt;35,"Young",IF(Raw_data_US_healthcare[[#This Row],[Age]]&lt;60,"Middle","Senior"))</f>
        <v>Young</v>
      </c>
      <c r="E3441" t="s">
        <v>16</v>
      </c>
      <c r="F3441" t="s">
        <v>17</v>
      </c>
      <c r="G3441" t="s">
        <v>17</v>
      </c>
      <c r="H3441" t="s">
        <v>26516</v>
      </c>
      <c r="I3441" s="2">
        <v>43845</v>
      </c>
      <c r="J3441" t="s">
        <v>9773</v>
      </c>
      <c r="K3441" t="s">
        <v>9774</v>
      </c>
      <c r="L3441" t="s">
        <v>52</v>
      </c>
      <c r="M3441">
        <v>2294.9769000000001</v>
      </c>
      <c r="N3441">
        <v>117</v>
      </c>
      <c r="O3441" t="s">
        <v>39</v>
      </c>
      <c r="P3441" t="s">
        <v>39</v>
      </c>
      <c r="Q3441" s="2">
        <v>43858</v>
      </c>
      <c r="R3441" t="s">
        <v>32</v>
      </c>
      <c r="S3441" t="s">
        <v>24</v>
      </c>
      <c r="T3441">
        <f>_xlfn.DAYS(Raw_data_US_healthcare[[#This Row],[Discharge Date]],Raw_data_US_healthcare[[#This Row],[Date of Admission]])</f>
        <v>13</v>
      </c>
    </row>
    <row r="3442" spans="1:20" x14ac:dyDescent="0.3">
      <c r="A3442" t="s">
        <v>26512</v>
      </c>
      <c r="B3442" t="s">
        <v>9775</v>
      </c>
      <c r="C3442">
        <v>42</v>
      </c>
      <c r="D3442" t="str">
        <f>IF(Raw_data_US_healthcare[[#This Row],[Age]]&lt;35,"Young",IF(Raw_data_US_healthcare[[#This Row],[Age]]&lt;60,"Middle","Senior"))</f>
        <v>Middle</v>
      </c>
      <c r="E3442" t="s">
        <v>26</v>
      </c>
      <c r="F3442" t="s">
        <v>49</v>
      </c>
      <c r="G3442" t="s">
        <v>49</v>
      </c>
      <c r="H3442" t="s">
        <v>28</v>
      </c>
      <c r="I3442" s="2">
        <v>45120</v>
      </c>
      <c r="J3442" t="s">
        <v>9776</v>
      </c>
      <c r="K3442" t="s">
        <v>9777</v>
      </c>
      <c r="L3442" t="s">
        <v>31</v>
      </c>
      <c r="M3442">
        <v>1703.6708000000001</v>
      </c>
      <c r="N3442">
        <v>137</v>
      </c>
      <c r="O3442" t="s">
        <v>39</v>
      </c>
      <c r="P3442" t="s">
        <v>39</v>
      </c>
      <c r="Q3442" s="2">
        <v>45130</v>
      </c>
      <c r="R3442" t="s">
        <v>44</v>
      </c>
      <c r="S3442" t="s">
        <v>33</v>
      </c>
      <c r="T3442">
        <f>_xlfn.DAYS(Raw_data_US_healthcare[[#This Row],[Discharge Date]],Raw_data_US_healthcare[[#This Row],[Date of Admission]])</f>
        <v>10</v>
      </c>
    </row>
    <row r="3443" spans="1:20" x14ac:dyDescent="0.3">
      <c r="A3443" t="s">
        <v>26512</v>
      </c>
      <c r="B3443" t="s">
        <v>9778</v>
      </c>
      <c r="C3443">
        <v>40</v>
      </c>
      <c r="D3443" t="str">
        <f>IF(Raw_data_US_healthcare[[#This Row],[Age]]&lt;35,"Young",IF(Raw_data_US_healthcare[[#This Row],[Age]]&lt;60,"Middle","Senior"))</f>
        <v>Middle</v>
      </c>
      <c r="E3443" t="s">
        <v>26</v>
      </c>
      <c r="F3443" t="s">
        <v>17</v>
      </c>
      <c r="G3443" t="s">
        <v>17</v>
      </c>
      <c r="H3443" t="s">
        <v>28</v>
      </c>
      <c r="I3443" s="2">
        <v>44296</v>
      </c>
      <c r="J3443" t="s">
        <v>9779</v>
      </c>
      <c r="K3443" t="s">
        <v>9780</v>
      </c>
      <c r="L3443" t="s">
        <v>31</v>
      </c>
      <c r="M3443">
        <v>6346.1985000000004</v>
      </c>
      <c r="N3443">
        <v>213</v>
      </c>
      <c r="O3443" t="s">
        <v>39</v>
      </c>
      <c r="P3443" t="s">
        <v>39</v>
      </c>
      <c r="Q3443" s="2">
        <v>44321</v>
      </c>
      <c r="R3443" t="s">
        <v>23</v>
      </c>
      <c r="S3443" t="s">
        <v>45</v>
      </c>
      <c r="T3443">
        <f>_xlfn.DAYS(Raw_data_US_healthcare[[#This Row],[Discharge Date]],Raw_data_US_healthcare[[#This Row],[Date of Admission]])</f>
        <v>25</v>
      </c>
    </row>
    <row r="3444" spans="1:20" x14ac:dyDescent="0.3">
      <c r="A3444" t="s">
        <v>26511</v>
      </c>
      <c r="B3444" t="s">
        <v>9781</v>
      </c>
      <c r="C3444">
        <v>23</v>
      </c>
      <c r="D3444" t="str">
        <f>IF(Raw_data_US_healthcare[[#This Row],[Age]]&lt;35,"Young",IF(Raw_data_US_healthcare[[#This Row],[Age]]&lt;60,"Middle","Senior"))</f>
        <v>Young</v>
      </c>
      <c r="E3444" t="s">
        <v>16</v>
      </c>
      <c r="F3444" t="s">
        <v>113</v>
      </c>
      <c r="G3444" t="s">
        <v>113</v>
      </c>
      <c r="H3444" t="s">
        <v>26514</v>
      </c>
      <c r="I3444" s="2">
        <v>44640</v>
      </c>
      <c r="J3444" t="s">
        <v>9782</v>
      </c>
      <c r="K3444" t="s">
        <v>9783</v>
      </c>
      <c r="L3444" t="s">
        <v>60</v>
      </c>
      <c r="M3444">
        <v>34058.413800000002</v>
      </c>
      <c r="N3444">
        <v>110</v>
      </c>
      <c r="O3444" t="s">
        <v>22</v>
      </c>
      <c r="P3444" t="s">
        <v>22</v>
      </c>
      <c r="Q3444" s="2">
        <v>44645</v>
      </c>
      <c r="R3444" t="s">
        <v>48</v>
      </c>
      <c r="S3444" t="s">
        <v>33</v>
      </c>
      <c r="T3444">
        <f>_xlfn.DAYS(Raw_data_US_healthcare[[#This Row],[Discharge Date]],Raw_data_US_healthcare[[#This Row],[Date of Admission]])</f>
        <v>5</v>
      </c>
    </row>
    <row r="3445" spans="1:20" x14ac:dyDescent="0.3">
      <c r="A3445" t="s">
        <v>26511</v>
      </c>
      <c r="B3445" t="s">
        <v>9784</v>
      </c>
      <c r="C3445">
        <v>76</v>
      </c>
      <c r="D3445" t="str">
        <f>IF(Raw_data_US_healthcare[[#This Row],[Age]]&lt;35,"Young",IF(Raw_data_US_healthcare[[#This Row],[Age]]&lt;60,"Middle","Senior"))</f>
        <v>Senior</v>
      </c>
      <c r="E3445" t="s">
        <v>16</v>
      </c>
      <c r="F3445" t="s">
        <v>62</v>
      </c>
      <c r="G3445" t="s">
        <v>62</v>
      </c>
      <c r="H3445" t="s">
        <v>26514</v>
      </c>
      <c r="I3445" s="2">
        <v>44542</v>
      </c>
      <c r="J3445" t="s">
        <v>9785</v>
      </c>
      <c r="K3445" t="s">
        <v>9786</v>
      </c>
      <c r="L3445" t="s">
        <v>52</v>
      </c>
      <c r="M3445">
        <v>10125.1757</v>
      </c>
      <c r="N3445">
        <v>351</v>
      </c>
      <c r="O3445" t="s">
        <v>22</v>
      </c>
      <c r="P3445" t="s">
        <v>22</v>
      </c>
      <c r="Q3445" s="2">
        <v>44542</v>
      </c>
      <c r="R3445" t="s">
        <v>44</v>
      </c>
      <c r="S3445" t="s">
        <v>24</v>
      </c>
      <c r="T3445">
        <f>_xlfn.DAYS(Raw_data_US_healthcare[[#This Row],[Discharge Date]],Raw_data_US_healthcare[[#This Row],[Date of Admission]])</f>
        <v>0</v>
      </c>
    </row>
    <row r="3446" spans="1:20" x14ac:dyDescent="0.3">
      <c r="A3446" t="s">
        <v>26512</v>
      </c>
      <c r="B3446" t="s">
        <v>9787</v>
      </c>
      <c r="C3446">
        <v>67</v>
      </c>
      <c r="D3446" t="str">
        <f>IF(Raw_data_US_healthcare[[#This Row],[Age]]&lt;35,"Young",IF(Raw_data_US_healthcare[[#This Row],[Age]]&lt;60,"Middle","Senior"))</f>
        <v>Senior</v>
      </c>
      <c r="E3446" t="s">
        <v>26</v>
      </c>
      <c r="F3446" t="s">
        <v>35</v>
      </c>
      <c r="G3446" t="s">
        <v>35</v>
      </c>
      <c r="H3446" t="s">
        <v>18</v>
      </c>
      <c r="I3446" s="2">
        <v>45038</v>
      </c>
      <c r="J3446" t="s">
        <v>9788</v>
      </c>
      <c r="K3446" t="s">
        <v>9789</v>
      </c>
      <c r="L3446" t="s">
        <v>56</v>
      </c>
      <c r="M3446">
        <v>48904.009599999998</v>
      </c>
      <c r="N3446">
        <v>498</v>
      </c>
      <c r="O3446" t="s">
        <v>39</v>
      </c>
      <c r="P3446" t="s">
        <v>39</v>
      </c>
      <c r="Q3446" s="2">
        <v>45056</v>
      </c>
      <c r="R3446" t="s">
        <v>48</v>
      </c>
      <c r="S3446" t="s">
        <v>45</v>
      </c>
      <c r="T3446">
        <f>_xlfn.DAYS(Raw_data_US_healthcare[[#This Row],[Discharge Date]],Raw_data_US_healthcare[[#This Row],[Date of Admission]])</f>
        <v>18</v>
      </c>
    </row>
    <row r="3447" spans="1:20" x14ac:dyDescent="0.3">
      <c r="A3447" t="s">
        <v>26512</v>
      </c>
      <c r="B3447" t="s">
        <v>9790</v>
      </c>
      <c r="C3447">
        <v>38</v>
      </c>
      <c r="D3447" t="str">
        <f>IF(Raw_data_US_healthcare[[#This Row],[Age]]&lt;35,"Young",IF(Raw_data_US_healthcare[[#This Row],[Age]]&lt;60,"Middle","Senior"))</f>
        <v>Middle</v>
      </c>
      <c r="E3447" t="s">
        <v>26</v>
      </c>
      <c r="F3447" t="s">
        <v>17</v>
      </c>
      <c r="G3447" t="s">
        <v>17</v>
      </c>
      <c r="H3447" t="s">
        <v>18</v>
      </c>
      <c r="I3447" s="2">
        <v>45058</v>
      </c>
      <c r="J3447" t="s">
        <v>9791</v>
      </c>
      <c r="K3447" t="s">
        <v>9792</v>
      </c>
      <c r="L3447" t="s">
        <v>31</v>
      </c>
      <c r="M3447">
        <v>35486.420899999997</v>
      </c>
      <c r="N3447">
        <v>386</v>
      </c>
      <c r="O3447" t="s">
        <v>43</v>
      </c>
      <c r="P3447" t="s">
        <v>43</v>
      </c>
      <c r="Q3447" s="2">
        <v>45085</v>
      </c>
      <c r="R3447" t="s">
        <v>83</v>
      </c>
      <c r="S3447" t="s">
        <v>24</v>
      </c>
      <c r="T3447">
        <f>_xlfn.DAYS(Raw_data_US_healthcare[[#This Row],[Discharge Date]],Raw_data_US_healthcare[[#This Row],[Date of Admission]])</f>
        <v>27</v>
      </c>
    </row>
    <row r="3448" spans="1:20" x14ac:dyDescent="0.3">
      <c r="A3448" t="s">
        <v>26511</v>
      </c>
      <c r="B3448" t="s">
        <v>9793</v>
      </c>
      <c r="C3448">
        <v>74</v>
      </c>
      <c r="D3448" t="str">
        <f>IF(Raw_data_US_healthcare[[#This Row],[Age]]&lt;35,"Young",IF(Raw_data_US_healthcare[[#This Row],[Age]]&lt;60,"Middle","Senior"))</f>
        <v>Senior</v>
      </c>
      <c r="E3448" t="s">
        <v>16</v>
      </c>
      <c r="F3448" t="s">
        <v>49</v>
      </c>
      <c r="G3448" t="s">
        <v>49</v>
      </c>
      <c r="H3448" t="s">
        <v>26514</v>
      </c>
      <c r="I3448" s="2">
        <v>43976</v>
      </c>
      <c r="J3448" t="s">
        <v>9794</v>
      </c>
      <c r="K3448" t="s">
        <v>9795</v>
      </c>
      <c r="L3448" t="s">
        <v>52</v>
      </c>
      <c r="M3448">
        <v>38670.826500000003</v>
      </c>
      <c r="N3448">
        <v>435</v>
      </c>
      <c r="O3448" t="s">
        <v>22</v>
      </c>
      <c r="P3448" t="s">
        <v>22</v>
      </c>
      <c r="Q3448" s="2">
        <v>43996</v>
      </c>
      <c r="R3448" t="s">
        <v>44</v>
      </c>
      <c r="S3448" t="s">
        <v>24</v>
      </c>
      <c r="T3448">
        <f>_xlfn.DAYS(Raw_data_US_healthcare[[#This Row],[Discharge Date]],Raw_data_US_healthcare[[#This Row],[Date of Admission]])</f>
        <v>20</v>
      </c>
    </row>
    <row r="3449" spans="1:20" x14ac:dyDescent="0.3">
      <c r="A3449" t="s">
        <v>26511</v>
      </c>
      <c r="B3449" t="s">
        <v>9796</v>
      </c>
      <c r="C3449">
        <v>50</v>
      </c>
      <c r="D3449" t="str">
        <f>IF(Raw_data_US_healthcare[[#This Row],[Age]]&lt;35,"Young",IF(Raw_data_US_healthcare[[#This Row],[Age]]&lt;60,"Middle","Senior"))</f>
        <v>Middle</v>
      </c>
      <c r="E3449" t="s">
        <v>16</v>
      </c>
      <c r="F3449" t="s">
        <v>27</v>
      </c>
      <c r="G3449" t="s">
        <v>27</v>
      </c>
      <c r="H3449" t="s">
        <v>26516</v>
      </c>
      <c r="I3449" s="2">
        <v>45028</v>
      </c>
      <c r="J3449" t="s">
        <v>9797</v>
      </c>
      <c r="K3449" t="s">
        <v>9798</v>
      </c>
      <c r="L3449" t="s">
        <v>56</v>
      </c>
      <c r="M3449">
        <v>9004.3197999999993</v>
      </c>
      <c r="N3449">
        <v>191</v>
      </c>
      <c r="O3449" t="s">
        <v>43</v>
      </c>
      <c r="P3449" t="s">
        <v>43</v>
      </c>
      <c r="Q3449" s="2">
        <v>45058</v>
      </c>
      <c r="R3449" t="s">
        <v>32</v>
      </c>
      <c r="S3449" t="s">
        <v>45</v>
      </c>
      <c r="T3449">
        <f>_xlfn.DAYS(Raw_data_US_healthcare[[#This Row],[Discharge Date]],Raw_data_US_healthcare[[#This Row],[Date of Admission]])</f>
        <v>30</v>
      </c>
    </row>
    <row r="3450" spans="1:20" x14ac:dyDescent="0.3">
      <c r="A3450" t="s">
        <v>26512</v>
      </c>
      <c r="B3450" t="s">
        <v>9799</v>
      </c>
      <c r="C3450">
        <v>36</v>
      </c>
      <c r="D3450" t="str">
        <f>IF(Raw_data_US_healthcare[[#This Row],[Age]]&lt;35,"Young",IF(Raw_data_US_healthcare[[#This Row],[Age]]&lt;60,"Middle","Senior"))</f>
        <v>Middle</v>
      </c>
      <c r="E3450" t="s">
        <v>26</v>
      </c>
      <c r="F3450" t="s">
        <v>49</v>
      </c>
      <c r="G3450" t="s">
        <v>49</v>
      </c>
      <c r="H3450" t="s">
        <v>28</v>
      </c>
      <c r="I3450" s="2">
        <v>45142</v>
      </c>
      <c r="J3450" t="s">
        <v>7326</v>
      </c>
      <c r="K3450" t="s">
        <v>9800</v>
      </c>
      <c r="L3450" t="s">
        <v>56</v>
      </c>
      <c r="M3450">
        <v>17390.697800000002</v>
      </c>
      <c r="N3450">
        <v>107</v>
      </c>
      <c r="O3450" t="s">
        <v>43</v>
      </c>
      <c r="P3450" t="s">
        <v>43</v>
      </c>
      <c r="Q3450" s="2">
        <v>45163</v>
      </c>
      <c r="R3450" t="s">
        <v>23</v>
      </c>
      <c r="S3450" t="s">
        <v>33</v>
      </c>
      <c r="T3450">
        <f>_xlfn.DAYS(Raw_data_US_healthcare[[#This Row],[Discharge Date]],Raw_data_US_healthcare[[#This Row],[Date of Admission]])</f>
        <v>21</v>
      </c>
    </row>
    <row r="3451" spans="1:20" x14ac:dyDescent="0.3">
      <c r="A3451" t="s">
        <v>26511</v>
      </c>
      <c r="B3451" t="s">
        <v>9801</v>
      </c>
      <c r="C3451">
        <v>47</v>
      </c>
      <c r="D3451" t="str">
        <f>IF(Raw_data_US_healthcare[[#This Row],[Age]]&lt;35,"Young",IF(Raw_data_US_healthcare[[#This Row],[Age]]&lt;60,"Middle","Senior"))</f>
        <v>Middle</v>
      </c>
      <c r="E3451" t="s">
        <v>16</v>
      </c>
      <c r="F3451" t="s">
        <v>49</v>
      </c>
      <c r="G3451" t="s">
        <v>49</v>
      </c>
      <c r="H3451" t="s">
        <v>69</v>
      </c>
      <c r="I3451" s="2">
        <v>44576</v>
      </c>
      <c r="J3451" t="s">
        <v>9802</v>
      </c>
      <c r="K3451" t="s">
        <v>9803</v>
      </c>
      <c r="L3451" t="s">
        <v>56</v>
      </c>
      <c r="M3451">
        <v>35669.342100000002</v>
      </c>
      <c r="N3451">
        <v>121</v>
      </c>
      <c r="O3451" t="s">
        <v>22</v>
      </c>
      <c r="P3451" t="s">
        <v>22</v>
      </c>
      <c r="Q3451" s="2">
        <v>44578</v>
      </c>
      <c r="R3451" t="s">
        <v>32</v>
      </c>
      <c r="S3451" t="s">
        <v>45</v>
      </c>
      <c r="T3451">
        <f>_xlfn.DAYS(Raw_data_US_healthcare[[#This Row],[Discharge Date]],Raw_data_US_healthcare[[#This Row],[Date of Admission]])</f>
        <v>2</v>
      </c>
    </row>
    <row r="3452" spans="1:20" x14ac:dyDescent="0.3">
      <c r="A3452" t="s">
        <v>26512</v>
      </c>
      <c r="B3452" t="s">
        <v>5699</v>
      </c>
      <c r="C3452">
        <v>38</v>
      </c>
      <c r="D3452" t="str">
        <f>IF(Raw_data_US_healthcare[[#This Row],[Age]]&lt;35,"Young",IF(Raw_data_US_healthcare[[#This Row],[Age]]&lt;60,"Middle","Senior"))</f>
        <v>Middle</v>
      </c>
      <c r="E3452" t="s">
        <v>26</v>
      </c>
      <c r="F3452" t="s">
        <v>27</v>
      </c>
      <c r="G3452" t="s">
        <v>27</v>
      </c>
      <c r="H3452" t="s">
        <v>26516</v>
      </c>
      <c r="I3452" s="2">
        <v>44512</v>
      </c>
      <c r="J3452" t="s">
        <v>9804</v>
      </c>
      <c r="K3452" t="s">
        <v>9805</v>
      </c>
      <c r="L3452" t="s">
        <v>52</v>
      </c>
      <c r="M3452">
        <v>4438.0627000000004</v>
      </c>
      <c r="N3452">
        <v>137</v>
      </c>
      <c r="O3452" t="s">
        <v>39</v>
      </c>
      <c r="P3452" t="s">
        <v>39</v>
      </c>
      <c r="Q3452" s="2">
        <v>44527</v>
      </c>
      <c r="R3452" t="s">
        <v>44</v>
      </c>
      <c r="S3452" t="s">
        <v>33</v>
      </c>
      <c r="T3452">
        <f>_xlfn.DAYS(Raw_data_US_healthcare[[#This Row],[Discharge Date]],Raw_data_US_healthcare[[#This Row],[Date of Admission]])</f>
        <v>15</v>
      </c>
    </row>
    <row r="3453" spans="1:20" x14ac:dyDescent="0.3">
      <c r="A3453" t="s">
        <v>26512</v>
      </c>
      <c r="B3453" t="s">
        <v>9806</v>
      </c>
      <c r="C3453">
        <v>72</v>
      </c>
      <c r="D3453" t="str">
        <f>IF(Raw_data_US_healthcare[[#This Row],[Age]]&lt;35,"Young",IF(Raw_data_US_healthcare[[#This Row],[Age]]&lt;60,"Middle","Senior"))</f>
        <v>Senior</v>
      </c>
      <c r="E3453" t="s">
        <v>26</v>
      </c>
      <c r="F3453" t="s">
        <v>49</v>
      </c>
      <c r="G3453" t="s">
        <v>49</v>
      </c>
      <c r="H3453" t="s">
        <v>26516</v>
      </c>
      <c r="I3453" s="2">
        <v>44806</v>
      </c>
      <c r="J3453" t="s">
        <v>9807</v>
      </c>
      <c r="K3453" t="s">
        <v>9808</v>
      </c>
      <c r="L3453" t="s">
        <v>52</v>
      </c>
      <c r="M3453">
        <v>26733.389800000001</v>
      </c>
      <c r="N3453">
        <v>245</v>
      </c>
      <c r="O3453" t="s">
        <v>43</v>
      </c>
      <c r="P3453" t="s">
        <v>43</v>
      </c>
      <c r="Q3453" s="2">
        <v>44821</v>
      </c>
      <c r="R3453" t="s">
        <v>44</v>
      </c>
      <c r="S3453" t="s">
        <v>45</v>
      </c>
      <c r="T3453">
        <f>_xlfn.DAYS(Raw_data_US_healthcare[[#This Row],[Discharge Date]],Raw_data_US_healthcare[[#This Row],[Date of Admission]])</f>
        <v>15</v>
      </c>
    </row>
    <row r="3454" spans="1:20" x14ac:dyDescent="0.3">
      <c r="A3454" t="s">
        <v>26511</v>
      </c>
      <c r="B3454" t="s">
        <v>1049</v>
      </c>
      <c r="C3454">
        <v>37</v>
      </c>
      <c r="D3454" t="str">
        <f>IF(Raw_data_US_healthcare[[#This Row],[Age]]&lt;35,"Young",IF(Raw_data_US_healthcare[[#This Row],[Age]]&lt;60,"Middle","Senior"))</f>
        <v>Middle</v>
      </c>
      <c r="E3454" t="s">
        <v>16</v>
      </c>
      <c r="F3454" t="s">
        <v>35</v>
      </c>
      <c r="G3454" t="s">
        <v>35</v>
      </c>
      <c r="H3454" t="s">
        <v>18</v>
      </c>
      <c r="I3454" s="2">
        <v>44358</v>
      </c>
      <c r="J3454" t="s">
        <v>9809</v>
      </c>
      <c r="K3454" t="s">
        <v>9810</v>
      </c>
      <c r="L3454" t="s">
        <v>60</v>
      </c>
      <c r="M3454">
        <v>30819.263599999998</v>
      </c>
      <c r="N3454">
        <v>349</v>
      </c>
      <c r="O3454" t="s">
        <v>39</v>
      </c>
      <c r="P3454" t="s">
        <v>39</v>
      </c>
      <c r="Q3454" s="2">
        <v>44377</v>
      </c>
      <c r="R3454" t="s">
        <v>44</v>
      </c>
      <c r="S3454" t="s">
        <v>45</v>
      </c>
      <c r="T3454">
        <f>_xlfn.DAYS(Raw_data_US_healthcare[[#This Row],[Discharge Date]],Raw_data_US_healthcare[[#This Row],[Date of Admission]])</f>
        <v>19</v>
      </c>
    </row>
    <row r="3455" spans="1:20" x14ac:dyDescent="0.3">
      <c r="A3455" t="s">
        <v>26511</v>
      </c>
      <c r="B3455" t="s">
        <v>9811</v>
      </c>
      <c r="C3455">
        <v>55</v>
      </c>
      <c r="D3455" t="str">
        <f>IF(Raw_data_US_healthcare[[#This Row],[Age]]&lt;35,"Young",IF(Raw_data_US_healthcare[[#This Row],[Age]]&lt;60,"Middle","Senior"))</f>
        <v>Middle</v>
      </c>
      <c r="E3455" t="s">
        <v>16</v>
      </c>
      <c r="F3455" t="s">
        <v>49</v>
      </c>
      <c r="G3455" t="s">
        <v>49</v>
      </c>
      <c r="H3455" t="s">
        <v>26514</v>
      </c>
      <c r="I3455" s="2">
        <v>44870</v>
      </c>
      <c r="J3455" t="s">
        <v>9812</v>
      </c>
      <c r="K3455" t="s">
        <v>9813</v>
      </c>
      <c r="L3455" t="s">
        <v>21</v>
      </c>
      <c r="M3455">
        <v>10324.769200000001</v>
      </c>
      <c r="N3455">
        <v>343</v>
      </c>
      <c r="O3455" t="s">
        <v>22</v>
      </c>
      <c r="P3455" t="s">
        <v>22</v>
      </c>
      <c r="Q3455" s="2">
        <v>44876</v>
      </c>
      <c r="R3455" t="s">
        <v>83</v>
      </c>
      <c r="S3455" t="s">
        <v>33</v>
      </c>
      <c r="T3455">
        <f>_xlfn.DAYS(Raw_data_US_healthcare[[#This Row],[Discharge Date]],Raw_data_US_healthcare[[#This Row],[Date of Admission]])</f>
        <v>6</v>
      </c>
    </row>
    <row r="3456" spans="1:20" x14ac:dyDescent="0.3">
      <c r="A3456" t="s">
        <v>26512</v>
      </c>
      <c r="B3456" t="s">
        <v>9814</v>
      </c>
      <c r="C3456">
        <v>34</v>
      </c>
      <c r="D3456" t="str">
        <f>IF(Raw_data_US_healthcare[[#This Row],[Age]]&lt;35,"Young",IF(Raw_data_US_healthcare[[#This Row],[Age]]&lt;60,"Middle","Senior"))</f>
        <v>Young</v>
      </c>
      <c r="E3456" t="s">
        <v>26</v>
      </c>
      <c r="F3456" t="s">
        <v>17</v>
      </c>
      <c r="G3456" t="s">
        <v>17</v>
      </c>
      <c r="H3456" t="s">
        <v>69</v>
      </c>
      <c r="I3456" s="2">
        <v>44048</v>
      </c>
      <c r="J3456" t="s">
        <v>9815</v>
      </c>
      <c r="K3456" t="s">
        <v>9816</v>
      </c>
      <c r="L3456" t="s">
        <v>60</v>
      </c>
      <c r="M3456">
        <v>34392.705800000003</v>
      </c>
      <c r="N3456">
        <v>457</v>
      </c>
      <c r="O3456" t="s">
        <v>22</v>
      </c>
      <c r="P3456" t="s">
        <v>22</v>
      </c>
      <c r="Q3456" s="2">
        <v>44054</v>
      </c>
      <c r="R3456" t="s">
        <v>32</v>
      </c>
      <c r="S3456" t="s">
        <v>45</v>
      </c>
      <c r="T3456">
        <f>_xlfn.DAYS(Raw_data_US_healthcare[[#This Row],[Discharge Date]],Raw_data_US_healthcare[[#This Row],[Date of Admission]])</f>
        <v>6</v>
      </c>
    </row>
    <row r="3457" spans="1:20" x14ac:dyDescent="0.3">
      <c r="A3457" t="s">
        <v>26511</v>
      </c>
      <c r="B3457" t="s">
        <v>9817</v>
      </c>
      <c r="C3457">
        <v>34</v>
      </c>
      <c r="D3457" t="str">
        <f>IF(Raw_data_US_healthcare[[#This Row],[Age]]&lt;35,"Young",IF(Raw_data_US_healthcare[[#This Row],[Age]]&lt;60,"Middle","Senior"))</f>
        <v>Young</v>
      </c>
      <c r="E3457" t="s">
        <v>16</v>
      </c>
      <c r="F3457" t="s">
        <v>27</v>
      </c>
      <c r="G3457" t="s">
        <v>27</v>
      </c>
      <c r="H3457" t="s">
        <v>28</v>
      </c>
      <c r="I3457" s="2">
        <v>43534</v>
      </c>
      <c r="J3457" t="s">
        <v>9818</v>
      </c>
      <c r="K3457" t="s">
        <v>9819</v>
      </c>
      <c r="L3457" t="s">
        <v>60</v>
      </c>
      <c r="M3457">
        <v>6112.1889000000001</v>
      </c>
      <c r="N3457">
        <v>187</v>
      </c>
      <c r="O3457" t="s">
        <v>39</v>
      </c>
      <c r="P3457" t="s">
        <v>39</v>
      </c>
      <c r="Q3457" s="2">
        <v>43542</v>
      </c>
      <c r="R3457" t="s">
        <v>23</v>
      </c>
      <c r="S3457" t="s">
        <v>24</v>
      </c>
      <c r="T3457">
        <f>_xlfn.DAYS(Raw_data_US_healthcare[[#This Row],[Discharge Date]],Raw_data_US_healthcare[[#This Row],[Date of Admission]])</f>
        <v>8</v>
      </c>
    </row>
    <row r="3458" spans="1:20" x14ac:dyDescent="0.3">
      <c r="A3458" t="s">
        <v>26512</v>
      </c>
      <c r="B3458" t="s">
        <v>9820</v>
      </c>
      <c r="C3458">
        <v>54</v>
      </c>
      <c r="D3458" t="str">
        <f>IF(Raw_data_US_healthcare[[#This Row],[Age]]&lt;35,"Young",IF(Raw_data_US_healthcare[[#This Row],[Age]]&lt;60,"Middle","Senior"))</f>
        <v>Middle</v>
      </c>
      <c r="E3458" t="s">
        <v>26</v>
      </c>
      <c r="F3458" t="s">
        <v>35</v>
      </c>
      <c r="G3458" t="s">
        <v>35</v>
      </c>
      <c r="H3458" t="s">
        <v>18</v>
      </c>
      <c r="I3458" s="2">
        <v>44426</v>
      </c>
      <c r="J3458" t="s">
        <v>9821</v>
      </c>
      <c r="K3458" t="s">
        <v>9822</v>
      </c>
      <c r="L3458" t="s">
        <v>31</v>
      </c>
      <c r="M3458">
        <v>41215.601699999999</v>
      </c>
      <c r="N3458">
        <v>195</v>
      </c>
      <c r="O3458" t="s">
        <v>39</v>
      </c>
      <c r="P3458" t="s">
        <v>39</v>
      </c>
      <c r="Q3458" s="2">
        <v>44431</v>
      </c>
      <c r="R3458" t="s">
        <v>83</v>
      </c>
      <c r="S3458" t="s">
        <v>45</v>
      </c>
      <c r="T3458">
        <f>_xlfn.DAYS(Raw_data_US_healthcare[[#This Row],[Discharge Date]],Raw_data_US_healthcare[[#This Row],[Date of Admission]])</f>
        <v>5</v>
      </c>
    </row>
    <row r="3459" spans="1:20" x14ac:dyDescent="0.3">
      <c r="A3459" t="s">
        <v>26512</v>
      </c>
      <c r="B3459" t="s">
        <v>9823</v>
      </c>
      <c r="C3459">
        <v>46</v>
      </c>
      <c r="D3459" t="str">
        <f>IF(Raw_data_US_healthcare[[#This Row],[Age]]&lt;35,"Young",IF(Raw_data_US_healthcare[[#This Row],[Age]]&lt;60,"Middle","Senior"))</f>
        <v>Middle</v>
      </c>
      <c r="E3459" t="s">
        <v>26</v>
      </c>
      <c r="F3459" t="s">
        <v>49</v>
      </c>
      <c r="G3459" t="s">
        <v>49</v>
      </c>
      <c r="H3459" t="s">
        <v>36</v>
      </c>
      <c r="I3459" s="2">
        <v>44814</v>
      </c>
      <c r="J3459" t="s">
        <v>9824</v>
      </c>
      <c r="K3459" t="s">
        <v>9825</v>
      </c>
      <c r="L3459" t="s">
        <v>60</v>
      </c>
      <c r="M3459">
        <v>6117.9372999999996</v>
      </c>
      <c r="N3459">
        <v>176</v>
      </c>
      <c r="O3459" t="s">
        <v>22</v>
      </c>
      <c r="P3459" t="s">
        <v>22</v>
      </c>
      <c r="Q3459" s="2">
        <v>44822</v>
      </c>
      <c r="R3459" t="s">
        <v>32</v>
      </c>
      <c r="S3459" t="s">
        <v>24</v>
      </c>
      <c r="T3459">
        <f>_xlfn.DAYS(Raw_data_US_healthcare[[#This Row],[Discharge Date]],Raw_data_US_healthcare[[#This Row],[Date of Admission]])</f>
        <v>8</v>
      </c>
    </row>
    <row r="3460" spans="1:20" x14ac:dyDescent="0.3">
      <c r="A3460" t="s">
        <v>26512</v>
      </c>
      <c r="B3460" t="s">
        <v>9826</v>
      </c>
      <c r="C3460">
        <v>38</v>
      </c>
      <c r="D3460" t="str">
        <f>IF(Raw_data_US_healthcare[[#This Row],[Age]]&lt;35,"Young",IF(Raw_data_US_healthcare[[#This Row],[Age]]&lt;60,"Middle","Senior"))</f>
        <v>Middle</v>
      </c>
      <c r="E3460" t="s">
        <v>26</v>
      </c>
      <c r="F3460" t="s">
        <v>62</v>
      </c>
      <c r="G3460" t="s">
        <v>62</v>
      </c>
      <c r="H3460" t="s">
        <v>69</v>
      </c>
      <c r="I3460" s="2">
        <v>44985</v>
      </c>
      <c r="J3460" t="s">
        <v>9827</v>
      </c>
      <c r="K3460" t="s">
        <v>9828</v>
      </c>
      <c r="L3460" t="s">
        <v>56</v>
      </c>
      <c r="M3460">
        <v>72960.658599999995</v>
      </c>
      <c r="N3460">
        <v>171</v>
      </c>
      <c r="O3460" t="s">
        <v>22</v>
      </c>
      <c r="P3460" t="s">
        <v>22</v>
      </c>
      <c r="Q3460" s="2">
        <v>44991</v>
      </c>
      <c r="R3460" t="s">
        <v>44</v>
      </c>
      <c r="S3460" t="s">
        <v>45</v>
      </c>
      <c r="T3460">
        <f>_xlfn.DAYS(Raw_data_US_healthcare[[#This Row],[Discharge Date]],Raw_data_US_healthcare[[#This Row],[Date of Admission]])</f>
        <v>6</v>
      </c>
    </row>
    <row r="3461" spans="1:20" x14ac:dyDescent="0.3">
      <c r="A3461" t="s">
        <v>26512</v>
      </c>
      <c r="B3461" t="s">
        <v>9829</v>
      </c>
      <c r="C3461">
        <v>71</v>
      </c>
      <c r="D3461" t="str">
        <f>IF(Raw_data_US_healthcare[[#This Row],[Age]]&lt;35,"Young",IF(Raw_data_US_healthcare[[#This Row],[Age]]&lt;60,"Middle","Senior"))</f>
        <v>Senior</v>
      </c>
      <c r="E3461" t="s">
        <v>26</v>
      </c>
      <c r="F3461" t="s">
        <v>228</v>
      </c>
      <c r="G3461" t="s">
        <v>228</v>
      </c>
      <c r="H3461" t="s">
        <v>26514</v>
      </c>
      <c r="I3461" s="2">
        <v>43911</v>
      </c>
      <c r="J3461" t="s">
        <v>9830</v>
      </c>
      <c r="K3461" t="s">
        <v>9831</v>
      </c>
      <c r="L3461" t="s">
        <v>60</v>
      </c>
      <c r="M3461">
        <v>35962.6351</v>
      </c>
      <c r="N3461">
        <v>122</v>
      </c>
      <c r="O3461" t="s">
        <v>22</v>
      </c>
      <c r="P3461" t="s">
        <v>22</v>
      </c>
      <c r="Q3461" s="2">
        <v>43932</v>
      </c>
      <c r="R3461" t="s">
        <v>83</v>
      </c>
      <c r="S3461" t="s">
        <v>33</v>
      </c>
      <c r="T3461">
        <f>_xlfn.DAYS(Raw_data_US_healthcare[[#This Row],[Discharge Date]],Raw_data_US_healthcare[[#This Row],[Date of Admission]])</f>
        <v>21</v>
      </c>
    </row>
    <row r="3462" spans="1:20" x14ac:dyDescent="0.3">
      <c r="A3462" t="s">
        <v>26512</v>
      </c>
      <c r="B3462" t="s">
        <v>9832</v>
      </c>
      <c r="C3462">
        <v>64</v>
      </c>
      <c r="D3462" t="str">
        <f>IF(Raw_data_US_healthcare[[#This Row],[Age]]&lt;35,"Young",IF(Raw_data_US_healthcare[[#This Row],[Age]]&lt;60,"Middle","Senior"))</f>
        <v>Senior</v>
      </c>
      <c r="E3462" t="s">
        <v>26</v>
      </c>
      <c r="F3462" t="s">
        <v>228</v>
      </c>
      <c r="G3462" t="s">
        <v>228</v>
      </c>
      <c r="H3462" t="s">
        <v>28</v>
      </c>
      <c r="I3462" s="2">
        <v>44521</v>
      </c>
      <c r="J3462" t="s">
        <v>9833</v>
      </c>
      <c r="K3462" t="s">
        <v>178</v>
      </c>
      <c r="L3462" t="s">
        <v>52</v>
      </c>
      <c r="M3462">
        <v>43200.415300000001</v>
      </c>
      <c r="N3462">
        <v>330</v>
      </c>
      <c r="O3462" t="s">
        <v>22</v>
      </c>
      <c r="P3462" t="s">
        <v>22</v>
      </c>
      <c r="Q3462" s="2">
        <v>44528</v>
      </c>
      <c r="R3462" t="s">
        <v>48</v>
      </c>
      <c r="S3462" t="s">
        <v>33</v>
      </c>
      <c r="T3462">
        <f>_xlfn.DAYS(Raw_data_US_healthcare[[#This Row],[Discharge Date]],Raw_data_US_healthcare[[#This Row],[Date of Admission]])</f>
        <v>7</v>
      </c>
    </row>
    <row r="3463" spans="1:20" x14ac:dyDescent="0.3">
      <c r="A3463" t="s">
        <v>26511</v>
      </c>
      <c r="B3463" t="s">
        <v>9834</v>
      </c>
      <c r="C3463">
        <v>82</v>
      </c>
      <c r="D3463" t="str">
        <f>IF(Raw_data_US_healthcare[[#This Row],[Age]]&lt;35,"Young",IF(Raw_data_US_healthcare[[#This Row],[Age]]&lt;60,"Middle","Senior"))</f>
        <v>Senior</v>
      </c>
      <c r="E3463" t="s">
        <v>16</v>
      </c>
      <c r="F3463" t="s">
        <v>88</v>
      </c>
      <c r="G3463" t="s">
        <v>88</v>
      </c>
      <c r="H3463" t="s">
        <v>28</v>
      </c>
      <c r="I3463" s="2">
        <v>43806</v>
      </c>
      <c r="J3463" t="s">
        <v>9835</v>
      </c>
      <c r="K3463" t="s">
        <v>9836</v>
      </c>
      <c r="L3463" t="s">
        <v>31</v>
      </c>
      <c r="M3463">
        <v>15491.986000000001</v>
      </c>
      <c r="N3463">
        <v>157</v>
      </c>
      <c r="O3463" t="s">
        <v>22</v>
      </c>
      <c r="P3463" t="s">
        <v>22</v>
      </c>
      <c r="Q3463" s="2">
        <v>43813</v>
      </c>
      <c r="R3463" t="s">
        <v>83</v>
      </c>
      <c r="S3463" t="s">
        <v>45</v>
      </c>
      <c r="T3463">
        <f>_xlfn.DAYS(Raw_data_US_healthcare[[#This Row],[Discharge Date]],Raw_data_US_healthcare[[#This Row],[Date of Admission]])</f>
        <v>7</v>
      </c>
    </row>
    <row r="3464" spans="1:20" x14ac:dyDescent="0.3">
      <c r="A3464" t="s">
        <v>26511</v>
      </c>
      <c r="B3464" t="s">
        <v>9837</v>
      </c>
      <c r="C3464">
        <v>79</v>
      </c>
      <c r="D3464" t="str">
        <f>IF(Raw_data_US_healthcare[[#This Row],[Age]]&lt;35,"Young",IF(Raw_data_US_healthcare[[#This Row],[Age]]&lt;60,"Middle","Senior"))</f>
        <v>Senior</v>
      </c>
      <c r="E3464" t="s">
        <v>16</v>
      </c>
      <c r="F3464" t="s">
        <v>17</v>
      </c>
      <c r="G3464" t="s">
        <v>17</v>
      </c>
      <c r="H3464" t="s">
        <v>26516</v>
      </c>
      <c r="I3464" s="2">
        <v>43637</v>
      </c>
      <c r="J3464" t="s">
        <v>9838</v>
      </c>
      <c r="K3464" t="s">
        <v>9839</v>
      </c>
      <c r="L3464" t="s">
        <v>21</v>
      </c>
      <c r="M3464">
        <v>34034.590600000003</v>
      </c>
      <c r="N3464">
        <v>143</v>
      </c>
      <c r="O3464" t="s">
        <v>43</v>
      </c>
      <c r="P3464" t="s">
        <v>43</v>
      </c>
      <c r="Q3464" s="2">
        <v>43644</v>
      </c>
      <c r="R3464" t="s">
        <v>48</v>
      </c>
      <c r="S3464" t="s">
        <v>33</v>
      </c>
      <c r="T3464">
        <f>_xlfn.DAYS(Raw_data_US_healthcare[[#This Row],[Discharge Date]],Raw_data_US_healthcare[[#This Row],[Date of Admission]])</f>
        <v>7</v>
      </c>
    </row>
    <row r="3465" spans="1:20" x14ac:dyDescent="0.3">
      <c r="A3465" t="s">
        <v>26512</v>
      </c>
      <c r="B3465" t="s">
        <v>9840</v>
      </c>
      <c r="C3465">
        <v>80</v>
      </c>
      <c r="D3465" t="str">
        <f>IF(Raw_data_US_healthcare[[#This Row],[Age]]&lt;35,"Young",IF(Raw_data_US_healthcare[[#This Row],[Age]]&lt;60,"Middle","Senior"))</f>
        <v>Senior</v>
      </c>
      <c r="E3465" t="s">
        <v>26</v>
      </c>
      <c r="F3465" t="s">
        <v>27</v>
      </c>
      <c r="G3465" t="s">
        <v>27</v>
      </c>
      <c r="H3465" t="s">
        <v>26516</v>
      </c>
      <c r="I3465" s="2">
        <v>44057</v>
      </c>
      <c r="J3465" t="s">
        <v>9841</v>
      </c>
      <c r="K3465" t="s">
        <v>1819</v>
      </c>
      <c r="L3465" t="s">
        <v>60</v>
      </c>
      <c r="M3465">
        <v>6288.1169</v>
      </c>
      <c r="N3465">
        <v>158</v>
      </c>
      <c r="O3465" t="s">
        <v>39</v>
      </c>
      <c r="P3465" t="s">
        <v>39</v>
      </c>
      <c r="Q3465" s="2">
        <v>44083</v>
      </c>
      <c r="R3465" t="s">
        <v>48</v>
      </c>
      <c r="S3465" t="s">
        <v>33</v>
      </c>
      <c r="T3465">
        <f>_xlfn.DAYS(Raw_data_US_healthcare[[#This Row],[Discharge Date]],Raw_data_US_healthcare[[#This Row],[Date of Admission]])</f>
        <v>26</v>
      </c>
    </row>
    <row r="3466" spans="1:20" x14ac:dyDescent="0.3">
      <c r="A3466" t="s">
        <v>26512</v>
      </c>
      <c r="B3466" t="s">
        <v>26552</v>
      </c>
      <c r="C3466">
        <v>67</v>
      </c>
      <c r="D3466" t="str">
        <f>IF(Raw_data_US_healthcare[[#This Row],[Age]]&lt;35,"Young",IF(Raw_data_US_healthcare[[#This Row],[Age]]&lt;60,"Middle","Senior"))</f>
        <v>Senior</v>
      </c>
      <c r="E3466" t="s">
        <v>26</v>
      </c>
      <c r="F3466" t="s">
        <v>49</v>
      </c>
      <c r="G3466" t="s">
        <v>49</v>
      </c>
      <c r="H3466" t="s">
        <v>28</v>
      </c>
      <c r="I3466" s="2">
        <v>43470</v>
      </c>
      <c r="J3466" t="s">
        <v>9842</v>
      </c>
      <c r="K3466" t="s">
        <v>9843</v>
      </c>
      <c r="L3466" t="s">
        <v>56</v>
      </c>
      <c r="M3466">
        <v>3881.2145999999998</v>
      </c>
      <c r="N3466">
        <v>249</v>
      </c>
      <c r="O3466" t="s">
        <v>22</v>
      </c>
      <c r="P3466" t="s">
        <v>22</v>
      </c>
      <c r="Q3466" s="2">
        <v>43483</v>
      </c>
      <c r="R3466" t="s">
        <v>23</v>
      </c>
      <c r="S3466" t="s">
        <v>33</v>
      </c>
      <c r="T3466">
        <f>_xlfn.DAYS(Raw_data_US_healthcare[[#This Row],[Discharge Date]],Raw_data_US_healthcare[[#This Row],[Date of Admission]])</f>
        <v>13</v>
      </c>
    </row>
    <row r="3467" spans="1:20" x14ac:dyDescent="0.3">
      <c r="A3467" t="s">
        <v>26512</v>
      </c>
      <c r="B3467" t="s">
        <v>9844</v>
      </c>
      <c r="C3467">
        <v>72</v>
      </c>
      <c r="D3467" t="str">
        <f>IF(Raw_data_US_healthcare[[#This Row],[Age]]&lt;35,"Young",IF(Raw_data_US_healthcare[[#This Row],[Age]]&lt;60,"Middle","Senior"))</f>
        <v>Senior</v>
      </c>
      <c r="E3467" t="s">
        <v>26</v>
      </c>
      <c r="F3467" t="s">
        <v>88</v>
      </c>
      <c r="G3467" t="s">
        <v>88</v>
      </c>
      <c r="H3467" t="s">
        <v>26514</v>
      </c>
      <c r="I3467" s="2">
        <v>44585</v>
      </c>
      <c r="J3467" t="s">
        <v>9845</v>
      </c>
      <c r="K3467" t="s">
        <v>9846</v>
      </c>
      <c r="L3467" t="s">
        <v>60</v>
      </c>
      <c r="M3467">
        <v>35565.464200000002</v>
      </c>
      <c r="N3467">
        <v>406</v>
      </c>
      <c r="O3467" t="s">
        <v>22</v>
      </c>
      <c r="P3467" t="s">
        <v>22</v>
      </c>
      <c r="Q3467" s="2">
        <v>44590</v>
      </c>
      <c r="R3467" t="s">
        <v>23</v>
      </c>
      <c r="S3467" t="s">
        <v>45</v>
      </c>
      <c r="T3467">
        <f>_xlfn.DAYS(Raw_data_US_healthcare[[#This Row],[Discharge Date]],Raw_data_US_healthcare[[#This Row],[Date of Admission]])</f>
        <v>5</v>
      </c>
    </row>
    <row r="3468" spans="1:20" x14ac:dyDescent="0.3">
      <c r="A3468" t="s">
        <v>26511</v>
      </c>
      <c r="B3468" t="s">
        <v>9847</v>
      </c>
      <c r="C3468">
        <v>68</v>
      </c>
      <c r="D3468" t="str">
        <f>IF(Raw_data_US_healthcare[[#This Row],[Age]]&lt;35,"Young",IF(Raw_data_US_healthcare[[#This Row],[Age]]&lt;60,"Middle","Senior"))</f>
        <v>Senior</v>
      </c>
      <c r="E3468" t="s">
        <v>16</v>
      </c>
      <c r="F3468" t="s">
        <v>113</v>
      </c>
      <c r="G3468" t="s">
        <v>113</v>
      </c>
      <c r="H3468" t="s">
        <v>36</v>
      </c>
      <c r="I3468" s="2">
        <v>44583</v>
      </c>
      <c r="J3468" t="s">
        <v>9848</v>
      </c>
      <c r="K3468" t="s">
        <v>9849</v>
      </c>
      <c r="L3468" t="s">
        <v>56</v>
      </c>
      <c r="M3468">
        <v>22768.742399999999</v>
      </c>
      <c r="N3468">
        <v>268</v>
      </c>
      <c r="O3468" t="s">
        <v>39</v>
      </c>
      <c r="P3468" t="s">
        <v>39</v>
      </c>
      <c r="Q3468" s="2">
        <v>44590</v>
      </c>
      <c r="R3468" t="s">
        <v>23</v>
      </c>
      <c r="S3468" t="s">
        <v>24</v>
      </c>
      <c r="T3468">
        <f>_xlfn.DAYS(Raw_data_US_healthcare[[#This Row],[Discharge Date]],Raw_data_US_healthcare[[#This Row],[Date of Admission]])</f>
        <v>7</v>
      </c>
    </row>
    <row r="3469" spans="1:20" x14ac:dyDescent="0.3">
      <c r="A3469" t="s">
        <v>26512</v>
      </c>
      <c r="B3469" t="s">
        <v>9850</v>
      </c>
      <c r="C3469">
        <v>51</v>
      </c>
      <c r="D3469" t="str">
        <f>IF(Raw_data_US_healthcare[[#This Row],[Age]]&lt;35,"Young",IF(Raw_data_US_healthcare[[#This Row],[Age]]&lt;60,"Middle","Senior"))</f>
        <v>Middle</v>
      </c>
      <c r="E3469" t="s">
        <v>26</v>
      </c>
      <c r="F3469" t="s">
        <v>17</v>
      </c>
      <c r="G3469" t="s">
        <v>17</v>
      </c>
      <c r="H3469" t="s">
        <v>26516</v>
      </c>
      <c r="I3469" s="2">
        <v>43823</v>
      </c>
      <c r="J3469" t="s">
        <v>9851</v>
      </c>
      <c r="K3469" t="s">
        <v>9852</v>
      </c>
      <c r="L3469" t="s">
        <v>52</v>
      </c>
      <c r="M3469">
        <v>19631.979500000001</v>
      </c>
      <c r="N3469">
        <v>380</v>
      </c>
      <c r="O3469" t="s">
        <v>39</v>
      </c>
      <c r="P3469" t="s">
        <v>39</v>
      </c>
      <c r="Q3469" s="2">
        <v>43831</v>
      </c>
      <c r="R3469" t="s">
        <v>23</v>
      </c>
      <c r="S3469" t="s">
        <v>33</v>
      </c>
      <c r="T3469">
        <f>_xlfn.DAYS(Raw_data_US_healthcare[[#This Row],[Discharge Date]],Raw_data_US_healthcare[[#This Row],[Date of Admission]])</f>
        <v>8</v>
      </c>
    </row>
    <row r="3470" spans="1:20" x14ac:dyDescent="0.3">
      <c r="A3470" t="s">
        <v>26511</v>
      </c>
      <c r="B3470" t="s">
        <v>9853</v>
      </c>
      <c r="C3470">
        <v>21</v>
      </c>
      <c r="D3470" t="str">
        <f>IF(Raw_data_US_healthcare[[#This Row],[Age]]&lt;35,"Young",IF(Raw_data_US_healthcare[[#This Row],[Age]]&lt;60,"Middle","Senior"))</f>
        <v>Young</v>
      </c>
      <c r="E3470" t="s">
        <v>16</v>
      </c>
      <c r="F3470" t="s">
        <v>49</v>
      </c>
      <c r="G3470" t="s">
        <v>49</v>
      </c>
      <c r="H3470" t="s">
        <v>26516</v>
      </c>
      <c r="I3470" s="2">
        <v>44910</v>
      </c>
      <c r="J3470" t="s">
        <v>9854</v>
      </c>
      <c r="K3470" t="s">
        <v>9855</v>
      </c>
      <c r="L3470" t="s">
        <v>60</v>
      </c>
      <c r="M3470">
        <v>34275.808199999999</v>
      </c>
      <c r="N3470">
        <v>424</v>
      </c>
      <c r="O3470" t="s">
        <v>39</v>
      </c>
      <c r="P3470" t="s">
        <v>39</v>
      </c>
      <c r="Q3470" s="2">
        <v>44931</v>
      </c>
      <c r="R3470" t="s">
        <v>83</v>
      </c>
      <c r="S3470" t="s">
        <v>45</v>
      </c>
      <c r="T3470">
        <f>_xlfn.DAYS(Raw_data_US_healthcare[[#This Row],[Discharge Date]],Raw_data_US_healthcare[[#This Row],[Date of Admission]])</f>
        <v>21</v>
      </c>
    </row>
    <row r="3471" spans="1:20" x14ac:dyDescent="0.3">
      <c r="A3471" t="s">
        <v>26511</v>
      </c>
      <c r="B3471" t="s">
        <v>9856</v>
      </c>
      <c r="C3471">
        <v>77</v>
      </c>
      <c r="D3471" t="str">
        <f>IF(Raw_data_US_healthcare[[#This Row],[Age]]&lt;35,"Young",IF(Raw_data_US_healthcare[[#This Row],[Age]]&lt;60,"Middle","Senior"))</f>
        <v>Senior</v>
      </c>
      <c r="E3471" t="s">
        <v>16</v>
      </c>
      <c r="F3471" t="s">
        <v>62</v>
      </c>
      <c r="G3471" t="s">
        <v>62</v>
      </c>
      <c r="H3471" t="s">
        <v>26514</v>
      </c>
      <c r="I3471" s="2">
        <v>45096</v>
      </c>
      <c r="J3471" t="s">
        <v>9857</v>
      </c>
      <c r="K3471" t="s">
        <v>158</v>
      </c>
      <c r="L3471" t="s">
        <v>60</v>
      </c>
      <c r="M3471">
        <v>13287.3984</v>
      </c>
      <c r="N3471">
        <v>250</v>
      </c>
      <c r="O3471" t="s">
        <v>22</v>
      </c>
      <c r="P3471" t="s">
        <v>22</v>
      </c>
      <c r="Q3471" s="2">
        <v>45110</v>
      </c>
      <c r="R3471" t="s">
        <v>48</v>
      </c>
      <c r="S3471" t="s">
        <v>24</v>
      </c>
      <c r="T3471">
        <f>_xlfn.DAYS(Raw_data_US_healthcare[[#This Row],[Discharge Date]],Raw_data_US_healthcare[[#This Row],[Date of Admission]])</f>
        <v>14</v>
      </c>
    </row>
    <row r="3472" spans="1:20" x14ac:dyDescent="0.3">
      <c r="A3472" t="s">
        <v>26511</v>
      </c>
      <c r="B3472" t="s">
        <v>9858</v>
      </c>
      <c r="C3472">
        <v>61</v>
      </c>
      <c r="D3472" t="str">
        <f>IF(Raw_data_US_healthcare[[#This Row],[Age]]&lt;35,"Young",IF(Raw_data_US_healthcare[[#This Row],[Age]]&lt;60,"Middle","Senior"))</f>
        <v>Senior</v>
      </c>
      <c r="E3472" t="s">
        <v>16</v>
      </c>
      <c r="F3472" t="s">
        <v>27</v>
      </c>
      <c r="G3472" t="s">
        <v>27</v>
      </c>
      <c r="H3472" t="s">
        <v>26516</v>
      </c>
      <c r="I3472" s="2">
        <v>43778</v>
      </c>
      <c r="J3472" t="s">
        <v>9859</v>
      </c>
      <c r="K3472" t="s">
        <v>9860</v>
      </c>
      <c r="L3472" t="s">
        <v>21</v>
      </c>
      <c r="M3472">
        <v>2426.3672999999999</v>
      </c>
      <c r="N3472">
        <v>208</v>
      </c>
      <c r="O3472" t="s">
        <v>39</v>
      </c>
      <c r="P3472" t="s">
        <v>39</v>
      </c>
      <c r="Q3472" s="2">
        <v>43792</v>
      </c>
      <c r="R3472" t="s">
        <v>32</v>
      </c>
      <c r="S3472" t="s">
        <v>33</v>
      </c>
      <c r="T3472">
        <f>_xlfn.DAYS(Raw_data_US_healthcare[[#This Row],[Discharge Date]],Raw_data_US_healthcare[[#This Row],[Date of Admission]])</f>
        <v>14</v>
      </c>
    </row>
    <row r="3473" spans="1:20" x14ac:dyDescent="0.3">
      <c r="A3473" t="s">
        <v>26512</v>
      </c>
      <c r="B3473" t="s">
        <v>3086</v>
      </c>
      <c r="C3473">
        <v>18</v>
      </c>
      <c r="D3473" t="str">
        <f>IF(Raw_data_US_healthcare[[#This Row],[Age]]&lt;35,"Young",IF(Raw_data_US_healthcare[[#This Row],[Age]]&lt;60,"Middle","Senior"))</f>
        <v>Young</v>
      </c>
      <c r="E3473" t="s">
        <v>26</v>
      </c>
      <c r="F3473" t="s">
        <v>27</v>
      </c>
      <c r="G3473" t="s">
        <v>27</v>
      </c>
      <c r="H3473" t="s">
        <v>28</v>
      </c>
      <c r="I3473" s="2">
        <v>45111</v>
      </c>
      <c r="J3473" t="s">
        <v>1732</v>
      </c>
      <c r="K3473" t="s">
        <v>9861</v>
      </c>
      <c r="L3473" t="s">
        <v>31</v>
      </c>
      <c r="M3473">
        <v>35876.279600000002</v>
      </c>
      <c r="N3473">
        <v>140</v>
      </c>
      <c r="O3473" t="s">
        <v>43</v>
      </c>
      <c r="P3473" t="s">
        <v>43</v>
      </c>
      <c r="Q3473" s="2">
        <v>45138</v>
      </c>
      <c r="R3473" t="s">
        <v>32</v>
      </c>
      <c r="S3473" t="s">
        <v>45</v>
      </c>
      <c r="T3473">
        <f>_xlfn.DAYS(Raw_data_US_healthcare[[#This Row],[Discharge Date]],Raw_data_US_healthcare[[#This Row],[Date of Admission]])</f>
        <v>27</v>
      </c>
    </row>
    <row r="3474" spans="1:20" x14ac:dyDescent="0.3">
      <c r="A3474" t="s">
        <v>26512</v>
      </c>
      <c r="B3474" t="s">
        <v>9862</v>
      </c>
      <c r="C3474">
        <v>75</v>
      </c>
      <c r="D3474" t="str">
        <f>IF(Raw_data_US_healthcare[[#This Row],[Age]]&lt;35,"Young",IF(Raw_data_US_healthcare[[#This Row],[Age]]&lt;60,"Middle","Senior"))</f>
        <v>Senior</v>
      </c>
      <c r="E3474" t="s">
        <v>26</v>
      </c>
      <c r="F3474" t="s">
        <v>62</v>
      </c>
      <c r="G3474" t="s">
        <v>62</v>
      </c>
      <c r="H3474" t="s">
        <v>26516</v>
      </c>
      <c r="I3474" s="2">
        <v>44327</v>
      </c>
      <c r="J3474" t="s">
        <v>9863</v>
      </c>
      <c r="K3474" t="s">
        <v>9864</v>
      </c>
      <c r="L3474" t="s">
        <v>31</v>
      </c>
      <c r="M3474">
        <v>3022.8220000000001</v>
      </c>
      <c r="N3474">
        <v>214</v>
      </c>
      <c r="O3474" t="s">
        <v>39</v>
      </c>
      <c r="P3474" t="s">
        <v>39</v>
      </c>
      <c r="Q3474" s="2">
        <v>44333</v>
      </c>
      <c r="R3474" t="s">
        <v>32</v>
      </c>
      <c r="S3474" t="s">
        <v>33</v>
      </c>
      <c r="T3474">
        <f>_xlfn.DAYS(Raw_data_US_healthcare[[#This Row],[Discharge Date]],Raw_data_US_healthcare[[#This Row],[Date of Admission]])</f>
        <v>6</v>
      </c>
    </row>
    <row r="3475" spans="1:20" x14ac:dyDescent="0.3">
      <c r="A3475" t="s">
        <v>26512</v>
      </c>
      <c r="B3475" t="s">
        <v>9865</v>
      </c>
      <c r="C3475">
        <v>63</v>
      </c>
      <c r="D3475" t="str">
        <f>IF(Raw_data_US_healthcare[[#This Row],[Age]]&lt;35,"Young",IF(Raw_data_US_healthcare[[#This Row],[Age]]&lt;60,"Middle","Senior"))</f>
        <v>Senior</v>
      </c>
      <c r="E3475" t="s">
        <v>26</v>
      </c>
      <c r="F3475" t="s">
        <v>17</v>
      </c>
      <c r="G3475" t="s">
        <v>17</v>
      </c>
      <c r="H3475" t="s">
        <v>28</v>
      </c>
      <c r="I3475" s="2">
        <v>44753</v>
      </c>
      <c r="J3475" t="s">
        <v>9866</v>
      </c>
      <c r="K3475" t="s">
        <v>9867</v>
      </c>
      <c r="L3475" t="s">
        <v>31</v>
      </c>
      <c r="M3475">
        <v>16678.466</v>
      </c>
      <c r="N3475">
        <v>439</v>
      </c>
      <c r="O3475" t="s">
        <v>39</v>
      </c>
      <c r="P3475" t="s">
        <v>39</v>
      </c>
      <c r="Q3475" s="2">
        <v>44773</v>
      </c>
      <c r="R3475" t="s">
        <v>44</v>
      </c>
      <c r="S3475" t="s">
        <v>24</v>
      </c>
      <c r="T3475">
        <f>_xlfn.DAYS(Raw_data_US_healthcare[[#This Row],[Discharge Date]],Raw_data_US_healthcare[[#This Row],[Date of Admission]])</f>
        <v>20</v>
      </c>
    </row>
    <row r="3476" spans="1:20" x14ac:dyDescent="0.3">
      <c r="A3476" t="s">
        <v>26511</v>
      </c>
      <c r="B3476" t="s">
        <v>9868</v>
      </c>
      <c r="C3476">
        <v>63</v>
      </c>
      <c r="D3476" t="str">
        <f>IF(Raw_data_US_healthcare[[#This Row],[Age]]&lt;35,"Young",IF(Raw_data_US_healthcare[[#This Row],[Age]]&lt;60,"Middle","Senior"))</f>
        <v>Senior</v>
      </c>
      <c r="E3476" t="s">
        <v>16</v>
      </c>
      <c r="F3476" t="s">
        <v>27</v>
      </c>
      <c r="G3476" t="s">
        <v>27</v>
      </c>
      <c r="H3476" t="s">
        <v>26516</v>
      </c>
      <c r="I3476" s="2">
        <v>44913</v>
      </c>
      <c r="J3476" t="s">
        <v>9869</v>
      </c>
      <c r="K3476" t="s">
        <v>9870</v>
      </c>
      <c r="L3476" t="s">
        <v>21</v>
      </c>
      <c r="M3476">
        <v>23553.3832</v>
      </c>
      <c r="N3476">
        <v>244</v>
      </c>
      <c r="O3476" t="s">
        <v>39</v>
      </c>
      <c r="P3476" t="s">
        <v>39</v>
      </c>
      <c r="Q3476" s="2">
        <v>44922</v>
      </c>
      <c r="R3476" t="s">
        <v>23</v>
      </c>
      <c r="S3476" t="s">
        <v>33</v>
      </c>
      <c r="T3476">
        <f>_xlfn.DAYS(Raw_data_US_healthcare[[#This Row],[Discharge Date]],Raw_data_US_healthcare[[#This Row],[Date of Admission]])</f>
        <v>9</v>
      </c>
    </row>
    <row r="3477" spans="1:20" x14ac:dyDescent="0.3">
      <c r="A3477" t="s">
        <v>26511</v>
      </c>
      <c r="B3477" t="s">
        <v>9871</v>
      </c>
      <c r="C3477">
        <v>56</v>
      </c>
      <c r="D3477" t="str">
        <f>IF(Raw_data_US_healthcare[[#This Row],[Age]]&lt;35,"Young",IF(Raw_data_US_healthcare[[#This Row],[Age]]&lt;60,"Middle","Senior"))</f>
        <v>Middle</v>
      </c>
      <c r="E3477" t="s">
        <v>16</v>
      </c>
      <c r="F3477" t="s">
        <v>17</v>
      </c>
      <c r="G3477" t="s">
        <v>17</v>
      </c>
      <c r="H3477" t="s">
        <v>36</v>
      </c>
      <c r="I3477" s="2">
        <v>44893</v>
      </c>
      <c r="J3477" t="s">
        <v>9872</v>
      </c>
      <c r="K3477" t="s">
        <v>9873</v>
      </c>
      <c r="L3477" t="s">
        <v>56</v>
      </c>
      <c r="M3477">
        <v>3710.6628000000001</v>
      </c>
      <c r="N3477">
        <v>306</v>
      </c>
      <c r="O3477" t="s">
        <v>39</v>
      </c>
      <c r="P3477" t="s">
        <v>39</v>
      </c>
      <c r="Q3477" s="2">
        <v>44901</v>
      </c>
      <c r="R3477" t="s">
        <v>32</v>
      </c>
      <c r="S3477" t="s">
        <v>33</v>
      </c>
      <c r="T3477">
        <f>_xlfn.DAYS(Raw_data_US_healthcare[[#This Row],[Discharge Date]],Raw_data_US_healthcare[[#This Row],[Date of Admission]])</f>
        <v>8</v>
      </c>
    </row>
    <row r="3478" spans="1:20" x14ac:dyDescent="0.3">
      <c r="A3478" t="s">
        <v>26511</v>
      </c>
      <c r="B3478" t="s">
        <v>9874</v>
      </c>
      <c r="C3478">
        <v>69</v>
      </c>
      <c r="D3478" t="str">
        <f>IF(Raw_data_US_healthcare[[#This Row],[Age]]&lt;35,"Young",IF(Raw_data_US_healthcare[[#This Row],[Age]]&lt;60,"Middle","Senior"))</f>
        <v>Senior</v>
      </c>
      <c r="E3478" t="s">
        <v>16</v>
      </c>
      <c r="F3478" t="s">
        <v>88</v>
      </c>
      <c r="G3478" t="s">
        <v>88</v>
      </c>
      <c r="H3478" t="s">
        <v>36</v>
      </c>
      <c r="I3478" s="2">
        <v>44038</v>
      </c>
      <c r="J3478" t="s">
        <v>9875</v>
      </c>
      <c r="K3478" t="s">
        <v>9876</v>
      </c>
      <c r="L3478" t="s">
        <v>52</v>
      </c>
      <c r="M3478">
        <v>22942.379499999999</v>
      </c>
      <c r="N3478">
        <v>451</v>
      </c>
      <c r="O3478" t="s">
        <v>22</v>
      </c>
      <c r="P3478" t="s">
        <v>22</v>
      </c>
      <c r="Q3478" s="2">
        <v>44040</v>
      </c>
      <c r="R3478" t="s">
        <v>44</v>
      </c>
      <c r="S3478" t="s">
        <v>33</v>
      </c>
      <c r="T3478">
        <f>_xlfn.DAYS(Raw_data_US_healthcare[[#This Row],[Discharge Date]],Raw_data_US_healthcare[[#This Row],[Date of Admission]])</f>
        <v>2</v>
      </c>
    </row>
    <row r="3479" spans="1:20" x14ac:dyDescent="0.3">
      <c r="A3479" t="s">
        <v>26512</v>
      </c>
      <c r="B3479" t="s">
        <v>9877</v>
      </c>
      <c r="C3479">
        <v>24</v>
      </c>
      <c r="D3479" t="str">
        <f>IF(Raw_data_US_healthcare[[#This Row],[Age]]&lt;35,"Young",IF(Raw_data_US_healthcare[[#This Row],[Age]]&lt;60,"Middle","Senior"))</f>
        <v>Young</v>
      </c>
      <c r="E3479" t="s">
        <v>26</v>
      </c>
      <c r="F3479" t="s">
        <v>62</v>
      </c>
      <c r="G3479" t="s">
        <v>62</v>
      </c>
      <c r="H3479" t="s">
        <v>26514</v>
      </c>
      <c r="I3479" s="2">
        <v>45082</v>
      </c>
      <c r="J3479" t="s">
        <v>9878</v>
      </c>
      <c r="K3479" t="s">
        <v>9879</v>
      </c>
      <c r="L3479" t="s">
        <v>52</v>
      </c>
      <c r="M3479">
        <v>37895.496400000004</v>
      </c>
      <c r="N3479">
        <v>437</v>
      </c>
      <c r="O3479" t="s">
        <v>43</v>
      </c>
      <c r="P3479" t="s">
        <v>43</v>
      </c>
      <c r="Q3479" s="2">
        <v>45097</v>
      </c>
      <c r="R3479" t="s">
        <v>32</v>
      </c>
      <c r="S3479" t="s">
        <v>45</v>
      </c>
      <c r="T3479">
        <f>_xlfn.DAYS(Raw_data_US_healthcare[[#This Row],[Discharge Date]],Raw_data_US_healthcare[[#This Row],[Date of Admission]])</f>
        <v>15</v>
      </c>
    </row>
    <row r="3480" spans="1:20" x14ac:dyDescent="0.3">
      <c r="A3480" t="s">
        <v>26512</v>
      </c>
      <c r="B3480" t="s">
        <v>9880</v>
      </c>
      <c r="C3480">
        <v>44</v>
      </c>
      <c r="D3480" t="str">
        <f>IF(Raw_data_US_healthcare[[#This Row],[Age]]&lt;35,"Young",IF(Raw_data_US_healthcare[[#This Row],[Age]]&lt;60,"Middle","Senior"))</f>
        <v>Middle</v>
      </c>
      <c r="E3480" t="s">
        <v>26</v>
      </c>
      <c r="F3480" t="s">
        <v>88</v>
      </c>
      <c r="G3480" t="s">
        <v>88</v>
      </c>
      <c r="H3480" t="s">
        <v>26514</v>
      </c>
      <c r="I3480" s="2">
        <v>43805</v>
      </c>
      <c r="J3480" t="s">
        <v>9881</v>
      </c>
      <c r="K3480" t="s">
        <v>9882</v>
      </c>
      <c r="L3480" t="s">
        <v>31</v>
      </c>
      <c r="M3480">
        <v>29924.128799999999</v>
      </c>
      <c r="N3480">
        <v>304</v>
      </c>
      <c r="O3480" t="s">
        <v>22</v>
      </c>
      <c r="P3480" t="s">
        <v>22</v>
      </c>
      <c r="Q3480" s="2">
        <v>43817</v>
      </c>
      <c r="R3480" t="s">
        <v>83</v>
      </c>
      <c r="S3480" t="s">
        <v>45</v>
      </c>
      <c r="T3480">
        <f>_xlfn.DAYS(Raw_data_US_healthcare[[#This Row],[Discharge Date]],Raw_data_US_healthcare[[#This Row],[Date of Admission]])</f>
        <v>12</v>
      </c>
    </row>
    <row r="3481" spans="1:20" x14ac:dyDescent="0.3">
      <c r="A3481" t="s">
        <v>26511</v>
      </c>
      <c r="B3481" t="s">
        <v>386</v>
      </c>
      <c r="C3481">
        <v>29</v>
      </c>
      <c r="D3481" t="str">
        <f>IF(Raw_data_US_healthcare[[#This Row],[Age]]&lt;35,"Young",IF(Raw_data_US_healthcare[[#This Row],[Age]]&lt;60,"Middle","Senior"))</f>
        <v>Young</v>
      </c>
      <c r="E3481" t="s">
        <v>16</v>
      </c>
      <c r="F3481" t="s">
        <v>49</v>
      </c>
      <c r="G3481" t="s">
        <v>49</v>
      </c>
      <c r="H3481" t="s">
        <v>28</v>
      </c>
      <c r="I3481" s="2">
        <v>44486</v>
      </c>
      <c r="J3481" t="s">
        <v>9883</v>
      </c>
      <c r="K3481" t="s">
        <v>9884</v>
      </c>
      <c r="L3481" t="s">
        <v>31</v>
      </c>
      <c r="M3481">
        <v>14815.350899999999</v>
      </c>
      <c r="N3481">
        <v>184</v>
      </c>
      <c r="O3481" t="s">
        <v>39</v>
      </c>
      <c r="P3481" t="s">
        <v>39</v>
      </c>
      <c r="Q3481" s="2">
        <v>44505</v>
      </c>
      <c r="R3481" t="s">
        <v>23</v>
      </c>
      <c r="S3481" t="s">
        <v>45</v>
      </c>
      <c r="T3481">
        <f>_xlfn.DAYS(Raw_data_US_healthcare[[#This Row],[Discharge Date]],Raw_data_US_healthcare[[#This Row],[Date of Admission]])</f>
        <v>19</v>
      </c>
    </row>
    <row r="3482" spans="1:20" x14ac:dyDescent="0.3">
      <c r="A3482" t="s">
        <v>26512</v>
      </c>
      <c r="B3482" t="s">
        <v>9885</v>
      </c>
      <c r="C3482">
        <v>82</v>
      </c>
      <c r="D3482" t="str">
        <f>IF(Raw_data_US_healthcare[[#This Row],[Age]]&lt;35,"Young",IF(Raw_data_US_healthcare[[#This Row],[Age]]&lt;60,"Middle","Senior"))</f>
        <v>Senior</v>
      </c>
      <c r="E3482" t="s">
        <v>26</v>
      </c>
      <c r="F3482" t="s">
        <v>88</v>
      </c>
      <c r="G3482" t="s">
        <v>88</v>
      </c>
      <c r="H3482" t="s">
        <v>28</v>
      </c>
      <c r="I3482" s="2">
        <v>45155</v>
      </c>
      <c r="J3482" t="s">
        <v>9886</v>
      </c>
      <c r="K3482" t="s">
        <v>9887</v>
      </c>
      <c r="L3482" t="s">
        <v>21</v>
      </c>
      <c r="M3482">
        <v>2585.1624000000002</v>
      </c>
      <c r="N3482">
        <v>320</v>
      </c>
      <c r="O3482" t="s">
        <v>43</v>
      </c>
      <c r="P3482" t="s">
        <v>43</v>
      </c>
      <c r="Q3482" s="2">
        <v>45182</v>
      </c>
      <c r="R3482" t="s">
        <v>48</v>
      </c>
      <c r="S3482" t="s">
        <v>45</v>
      </c>
      <c r="T3482">
        <f>_xlfn.DAYS(Raw_data_US_healthcare[[#This Row],[Discharge Date]],Raw_data_US_healthcare[[#This Row],[Date of Admission]])</f>
        <v>27</v>
      </c>
    </row>
    <row r="3483" spans="1:20" x14ac:dyDescent="0.3">
      <c r="A3483" t="s">
        <v>26511</v>
      </c>
      <c r="B3483" t="s">
        <v>9888</v>
      </c>
      <c r="C3483">
        <v>21</v>
      </c>
      <c r="D3483" t="str">
        <f>IF(Raw_data_US_healthcare[[#This Row],[Age]]&lt;35,"Young",IF(Raw_data_US_healthcare[[#This Row],[Age]]&lt;60,"Middle","Senior"))</f>
        <v>Young</v>
      </c>
      <c r="E3483" t="s">
        <v>16</v>
      </c>
      <c r="F3483" t="s">
        <v>49</v>
      </c>
      <c r="G3483" t="s">
        <v>49</v>
      </c>
      <c r="H3483" t="s">
        <v>28</v>
      </c>
      <c r="I3483" s="2">
        <v>43926</v>
      </c>
      <c r="J3483" t="s">
        <v>5454</v>
      </c>
      <c r="K3483" t="s">
        <v>9889</v>
      </c>
      <c r="L3483" t="s">
        <v>31</v>
      </c>
      <c r="M3483">
        <v>3316.7352000000001</v>
      </c>
      <c r="N3483">
        <v>137</v>
      </c>
      <c r="O3483" t="s">
        <v>43</v>
      </c>
      <c r="P3483" t="s">
        <v>43</v>
      </c>
      <c r="Q3483" s="2">
        <v>43955</v>
      </c>
      <c r="R3483" t="s">
        <v>48</v>
      </c>
      <c r="S3483" t="s">
        <v>45</v>
      </c>
      <c r="T3483">
        <f>_xlfn.DAYS(Raw_data_US_healthcare[[#This Row],[Discharge Date]],Raw_data_US_healthcare[[#This Row],[Date of Admission]])</f>
        <v>29</v>
      </c>
    </row>
    <row r="3484" spans="1:20" x14ac:dyDescent="0.3">
      <c r="A3484" t="s">
        <v>26511</v>
      </c>
      <c r="B3484" t="s">
        <v>9890</v>
      </c>
      <c r="C3484">
        <v>77</v>
      </c>
      <c r="D3484" t="str">
        <f>IF(Raw_data_US_healthcare[[#This Row],[Age]]&lt;35,"Young",IF(Raw_data_US_healthcare[[#This Row],[Age]]&lt;60,"Middle","Senior"))</f>
        <v>Senior</v>
      </c>
      <c r="E3484" t="s">
        <v>16</v>
      </c>
      <c r="F3484" t="s">
        <v>88</v>
      </c>
      <c r="G3484" t="s">
        <v>88</v>
      </c>
      <c r="H3484" t="s">
        <v>26516</v>
      </c>
      <c r="I3484" s="2">
        <v>44112</v>
      </c>
      <c r="J3484" t="s">
        <v>9891</v>
      </c>
      <c r="K3484" t="s">
        <v>9892</v>
      </c>
      <c r="L3484" t="s">
        <v>52</v>
      </c>
      <c r="M3484">
        <v>31645.197100000001</v>
      </c>
      <c r="N3484">
        <v>125</v>
      </c>
      <c r="O3484" t="s">
        <v>43</v>
      </c>
      <c r="P3484" t="s">
        <v>43</v>
      </c>
      <c r="Q3484" s="2">
        <v>44135</v>
      </c>
      <c r="R3484" t="s">
        <v>48</v>
      </c>
      <c r="S3484" t="s">
        <v>45</v>
      </c>
      <c r="T3484">
        <f>_xlfn.DAYS(Raw_data_US_healthcare[[#This Row],[Discharge Date]],Raw_data_US_healthcare[[#This Row],[Date of Admission]])</f>
        <v>23</v>
      </c>
    </row>
    <row r="3485" spans="1:20" x14ac:dyDescent="0.3">
      <c r="A3485" t="s">
        <v>26511</v>
      </c>
      <c r="B3485" t="s">
        <v>9893</v>
      </c>
      <c r="C3485">
        <v>18</v>
      </c>
      <c r="D3485" t="str">
        <f>IF(Raw_data_US_healthcare[[#This Row],[Age]]&lt;35,"Young",IF(Raw_data_US_healthcare[[#This Row],[Age]]&lt;60,"Middle","Senior"))</f>
        <v>Young</v>
      </c>
      <c r="E3485" t="s">
        <v>16</v>
      </c>
      <c r="F3485" t="s">
        <v>62</v>
      </c>
      <c r="G3485" t="s">
        <v>62</v>
      </c>
      <c r="H3485" t="s">
        <v>26514</v>
      </c>
      <c r="I3485" s="2">
        <v>43647</v>
      </c>
      <c r="J3485" t="s">
        <v>9894</v>
      </c>
      <c r="K3485" t="s">
        <v>9895</v>
      </c>
      <c r="L3485" t="s">
        <v>60</v>
      </c>
      <c r="M3485">
        <v>6918.3185000000003</v>
      </c>
      <c r="N3485">
        <v>440</v>
      </c>
      <c r="O3485" t="s">
        <v>43</v>
      </c>
      <c r="P3485" t="s">
        <v>43</v>
      </c>
      <c r="Q3485" s="2">
        <v>43662</v>
      </c>
      <c r="R3485" t="s">
        <v>48</v>
      </c>
      <c r="S3485" t="s">
        <v>45</v>
      </c>
      <c r="T3485">
        <f>_xlfn.DAYS(Raw_data_US_healthcare[[#This Row],[Discharge Date]],Raw_data_US_healthcare[[#This Row],[Date of Admission]])</f>
        <v>15</v>
      </c>
    </row>
    <row r="3486" spans="1:20" x14ac:dyDescent="0.3">
      <c r="A3486" t="s">
        <v>26511</v>
      </c>
      <c r="B3486" t="s">
        <v>9896</v>
      </c>
      <c r="C3486">
        <v>81</v>
      </c>
      <c r="D3486" t="str">
        <f>IF(Raw_data_US_healthcare[[#This Row],[Age]]&lt;35,"Young",IF(Raw_data_US_healthcare[[#This Row],[Age]]&lt;60,"Middle","Senior"))</f>
        <v>Senior</v>
      </c>
      <c r="E3486" t="s">
        <v>16</v>
      </c>
      <c r="F3486" t="s">
        <v>228</v>
      </c>
      <c r="G3486" t="s">
        <v>228</v>
      </c>
      <c r="H3486" t="s">
        <v>36</v>
      </c>
      <c r="I3486" s="2">
        <v>44441</v>
      </c>
      <c r="J3486" t="s">
        <v>9897</v>
      </c>
      <c r="K3486" t="s">
        <v>9898</v>
      </c>
      <c r="L3486" t="s">
        <v>52</v>
      </c>
      <c r="M3486">
        <v>22076.528900000001</v>
      </c>
      <c r="N3486">
        <v>144</v>
      </c>
      <c r="O3486" t="s">
        <v>43</v>
      </c>
      <c r="P3486" t="s">
        <v>43</v>
      </c>
      <c r="Q3486" s="2">
        <v>44458</v>
      </c>
      <c r="R3486" t="s">
        <v>23</v>
      </c>
      <c r="S3486" t="s">
        <v>24</v>
      </c>
      <c r="T3486">
        <f>_xlfn.DAYS(Raw_data_US_healthcare[[#This Row],[Discharge Date]],Raw_data_US_healthcare[[#This Row],[Date of Admission]])</f>
        <v>17</v>
      </c>
    </row>
    <row r="3487" spans="1:20" x14ac:dyDescent="0.3">
      <c r="A3487" t="s">
        <v>26512</v>
      </c>
      <c r="B3487" t="s">
        <v>9899</v>
      </c>
      <c r="C3487">
        <v>46</v>
      </c>
      <c r="D3487" t="str">
        <f>IF(Raw_data_US_healthcare[[#This Row],[Age]]&lt;35,"Young",IF(Raw_data_US_healthcare[[#This Row],[Age]]&lt;60,"Middle","Senior"))</f>
        <v>Middle</v>
      </c>
      <c r="E3487" t="s">
        <v>26</v>
      </c>
      <c r="F3487" t="s">
        <v>228</v>
      </c>
      <c r="G3487" t="s">
        <v>228</v>
      </c>
      <c r="H3487" t="s">
        <v>26516</v>
      </c>
      <c r="I3487" s="2">
        <v>45202</v>
      </c>
      <c r="J3487" t="s">
        <v>9900</v>
      </c>
      <c r="K3487" t="s">
        <v>9901</v>
      </c>
      <c r="L3487" t="s">
        <v>56</v>
      </c>
      <c r="M3487">
        <v>15023.279500000001</v>
      </c>
      <c r="N3487">
        <v>441</v>
      </c>
      <c r="O3487" t="s">
        <v>43</v>
      </c>
      <c r="P3487" t="s">
        <v>43</v>
      </c>
      <c r="Q3487" s="2">
        <v>45221</v>
      </c>
      <c r="R3487" t="s">
        <v>48</v>
      </c>
      <c r="S3487" t="s">
        <v>24</v>
      </c>
      <c r="T3487">
        <f>_xlfn.DAYS(Raw_data_US_healthcare[[#This Row],[Discharge Date]],Raw_data_US_healthcare[[#This Row],[Date of Admission]])</f>
        <v>19</v>
      </c>
    </row>
    <row r="3488" spans="1:20" x14ac:dyDescent="0.3">
      <c r="A3488" t="s">
        <v>26511</v>
      </c>
      <c r="B3488" t="s">
        <v>9902</v>
      </c>
      <c r="C3488">
        <v>19</v>
      </c>
      <c r="D3488" t="str">
        <f>IF(Raw_data_US_healthcare[[#This Row],[Age]]&lt;35,"Young",IF(Raw_data_US_healthcare[[#This Row],[Age]]&lt;60,"Middle","Senior"))</f>
        <v>Young</v>
      </c>
      <c r="E3488" t="s">
        <v>16</v>
      </c>
      <c r="F3488" t="s">
        <v>49</v>
      </c>
      <c r="G3488" t="s">
        <v>49</v>
      </c>
      <c r="H3488" t="s">
        <v>36</v>
      </c>
      <c r="I3488" s="2">
        <v>44008</v>
      </c>
      <c r="J3488" t="s">
        <v>9903</v>
      </c>
      <c r="K3488" t="s">
        <v>9904</v>
      </c>
      <c r="L3488" t="s">
        <v>56</v>
      </c>
      <c r="M3488">
        <v>16896.4172</v>
      </c>
      <c r="N3488">
        <v>461</v>
      </c>
      <c r="O3488" t="s">
        <v>22</v>
      </c>
      <c r="P3488" t="s">
        <v>22</v>
      </c>
      <c r="Q3488" s="2">
        <v>44022</v>
      </c>
      <c r="R3488" t="s">
        <v>23</v>
      </c>
      <c r="S3488" t="s">
        <v>45</v>
      </c>
      <c r="T3488">
        <f>_xlfn.DAYS(Raw_data_US_healthcare[[#This Row],[Discharge Date]],Raw_data_US_healthcare[[#This Row],[Date of Admission]])</f>
        <v>14</v>
      </c>
    </row>
    <row r="3489" spans="1:20" x14ac:dyDescent="0.3">
      <c r="A3489" t="s">
        <v>26512</v>
      </c>
      <c r="B3489" t="s">
        <v>9905</v>
      </c>
      <c r="C3489">
        <v>69</v>
      </c>
      <c r="D3489" t="str">
        <f>IF(Raw_data_US_healthcare[[#This Row],[Age]]&lt;35,"Young",IF(Raw_data_US_healthcare[[#This Row],[Age]]&lt;60,"Middle","Senior"))</f>
        <v>Senior</v>
      </c>
      <c r="E3489" t="s">
        <v>26</v>
      </c>
      <c r="F3489" t="s">
        <v>17</v>
      </c>
      <c r="G3489" t="s">
        <v>17</v>
      </c>
      <c r="H3489" t="s">
        <v>28</v>
      </c>
      <c r="I3489" s="2">
        <v>44150</v>
      </c>
      <c r="J3489" t="s">
        <v>9906</v>
      </c>
      <c r="K3489" t="s">
        <v>9907</v>
      </c>
      <c r="L3489" t="s">
        <v>56</v>
      </c>
      <c r="M3489">
        <v>19932.080099999999</v>
      </c>
      <c r="N3489">
        <v>455</v>
      </c>
      <c r="O3489" t="s">
        <v>43</v>
      </c>
      <c r="P3489" t="s">
        <v>43</v>
      </c>
      <c r="Q3489" s="2">
        <v>44179</v>
      </c>
      <c r="R3489" t="s">
        <v>32</v>
      </c>
      <c r="S3489" t="s">
        <v>33</v>
      </c>
      <c r="T3489">
        <f>_xlfn.DAYS(Raw_data_US_healthcare[[#This Row],[Discharge Date]],Raw_data_US_healthcare[[#This Row],[Date of Admission]])</f>
        <v>29</v>
      </c>
    </row>
    <row r="3490" spans="1:20" x14ac:dyDescent="0.3">
      <c r="A3490" t="s">
        <v>26511</v>
      </c>
      <c r="B3490" t="s">
        <v>9908</v>
      </c>
      <c r="C3490">
        <v>21</v>
      </c>
      <c r="D3490" t="str">
        <f>IF(Raw_data_US_healthcare[[#This Row],[Age]]&lt;35,"Young",IF(Raw_data_US_healthcare[[#This Row],[Age]]&lt;60,"Middle","Senior"))</f>
        <v>Young</v>
      </c>
      <c r="E3490" t="s">
        <v>16</v>
      </c>
      <c r="F3490" t="s">
        <v>17</v>
      </c>
      <c r="G3490" t="s">
        <v>17</v>
      </c>
      <c r="H3490" t="s">
        <v>28</v>
      </c>
      <c r="I3490" s="2">
        <v>44053</v>
      </c>
      <c r="J3490" t="s">
        <v>9909</v>
      </c>
      <c r="K3490" t="s">
        <v>9910</v>
      </c>
      <c r="L3490" t="s">
        <v>52</v>
      </c>
      <c r="M3490">
        <v>41626.6734</v>
      </c>
      <c r="N3490">
        <v>308</v>
      </c>
      <c r="O3490" t="s">
        <v>43</v>
      </c>
      <c r="P3490" t="s">
        <v>43</v>
      </c>
      <c r="Q3490" s="2">
        <v>44071</v>
      </c>
      <c r="R3490" t="s">
        <v>48</v>
      </c>
      <c r="S3490" t="s">
        <v>24</v>
      </c>
      <c r="T3490">
        <f>_xlfn.DAYS(Raw_data_US_healthcare[[#This Row],[Discharge Date]],Raw_data_US_healthcare[[#This Row],[Date of Admission]])</f>
        <v>18</v>
      </c>
    </row>
    <row r="3491" spans="1:20" x14ac:dyDescent="0.3">
      <c r="A3491" t="s">
        <v>26511</v>
      </c>
      <c r="B3491" t="s">
        <v>9911</v>
      </c>
      <c r="C3491">
        <v>20</v>
      </c>
      <c r="D3491" t="str">
        <f>IF(Raw_data_US_healthcare[[#This Row],[Age]]&lt;35,"Young",IF(Raw_data_US_healthcare[[#This Row],[Age]]&lt;60,"Middle","Senior"))</f>
        <v>Young</v>
      </c>
      <c r="E3491" t="s">
        <v>16</v>
      </c>
      <c r="F3491" t="s">
        <v>62</v>
      </c>
      <c r="G3491" t="s">
        <v>62</v>
      </c>
      <c r="H3491" t="s">
        <v>28</v>
      </c>
      <c r="I3491" s="2">
        <v>44846</v>
      </c>
      <c r="J3491" t="s">
        <v>9912</v>
      </c>
      <c r="K3491" t="s">
        <v>9913</v>
      </c>
      <c r="L3491" t="s">
        <v>60</v>
      </c>
      <c r="M3491">
        <v>34777.699399999998</v>
      </c>
      <c r="N3491">
        <v>184</v>
      </c>
      <c r="O3491" t="s">
        <v>43</v>
      </c>
      <c r="P3491" t="s">
        <v>43</v>
      </c>
      <c r="Q3491" s="2">
        <v>44852</v>
      </c>
      <c r="R3491" t="s">
        <v>32</v>
      </c>
      <c r="S3491" t="s">
        <v>24</v>
      </c>
      <c r="T3491">
        <f>_xlfn.DAYS(Raw_data_US_healthcare[[#This Row],[Discharge Date]],Raw_data_US_healthcare[[#This Row],[Date of Admission]])</f>
        <v>6</v>
      </c>
    </row>
    <row r="3492" spans="1:20" x14ac:dyDescent="0.3">
      <c r="A3492" t="s">
        <v>26511</v>
      </c>
      <c r="B3492" t="s">
        <v>5952</v>
      </c>
      <c r="C3492">
        <v>56</v>
      </c>
      <c r="D3492" t="str">
        <f>IF(Raw_data_US_healthcare[[#This Row],[Age]]&lt;35,"Young",IF(Raw_data_US_healthcare[[#This Row],[Age]]&lt;60,"Middle","Senior"))</f>
        <v>Middle</v>
      </c>
      <c r="E3492" t="s">
        <v>16</v>
      </c>
      <c r="F3492" t="s">
        <v>228</v>
      </c>
      <c r="G3492" t="s">
        <v>228</v>
      </c>
      <c r="H3492" t="s">
        <v>28</v>
      </c>
      <c r="I3492" s="2">
        <v>44361</v>
      </c>
      <c r="J3492" t="s">
        <v>9914</v>
      </c>
      <c r="K3492" t="s">
        <v>9915</v>
      </c>
      <c r="L3492" t="s">
        <v>52</v>
      </c>
      <c r="M3492">
        <v>14224.1824</v>
      </c>
      <c r="N3492">
        <v>303</v>
      </c>
      <c r="O3492" t="s">
        <v>43</v>
      </c>
      <c r="P3492" t="s">
        <v>43</v>
      </c>
      <c r="Q3492" s="2">
        <v>44364</v>
      </c>
      <c r="R3492" t="s">
        <v>48</v>
      </c>
      <c r="S3492" t="s">
        <v>24</v>
      </c>
      <c r="T3492">
        <f>_xlfn.DAYS(Raw_data_US_healthcare[[#This Row],[Discharge Date]],Raw_data_US_healthcare[[#This Row],[Date of Admission]])</f>
        <v>3</v>
      </c>
    </row>
    <row r="3493" spans="1:20" x14ac:dyDescent="0.3">
      <c r="A3493" t="s">
        <v>26512</v>
      </c>
      <c r="B3493" t="s">
        <v>9916</v>
      </c>
      <c r="C3493">
        <v>70</v>
      </c>
      <c r="D3493" t="str">
        <f>IF(Raw_data_US_healthcare[[#This Row],[Age]]&lt;35,"Young",IF(Raw_data_US_healthcare[[#This Row],[Age]]&lt;60,"Middle","Senior"))</f>
        <v>Senior</v>
      </c>
      <c r="E3493" t="s">
        <v>26</v>
      </c>
      <c r="F3493" t="s">
        <v>17</v>
      </c>
      <c r="G3493" t="s">
        <v>17</v>
      </c>
      <c r="H3493" t="s">
        <v>26516</v>
      </c>
      <c r="I3493" s="2">
        <v>44252</v>
      </c>
      <c r="J3493" t="s">
        <v>9917</v>
      </c>
      <c r="K3493" t="s">
        <v>9918</v>
      </c>
      <c r="L3493" t="s">
        <v>31</v>
      </c>
      <c r="M3493">
        <v>33208.317300000002</v>
      </c>
      <c r="N3493">
        <v>194</v>
      </c>
      <c r="O3493" t="s">
        <v>39</v>
      </c>
      <c r="P3493" t="s">
        <v>39</v>
      </c>
      <c r="Q3493" s="2">
        <v>44256</v>
      </c>
      <c r="R3493" t="s">
        <v>83</v>
      </c>
      <c r="S3493" t="s">
        <v>45</v>
      </c>
      <c r="T3493">
        <f>_xlfn.DAYS(Raw_data_US_healthcare[[#This Row],[Discharge Date]],Raw_data_US_healthcare[[#This Row],[Date of Admission]])</f>
        <v>4</v>
      </c>
    </row>
    <row r="3494" spans="1:20" x14ac:dyDescent="0.3">
      <c r="A3494" t="s">
        <v>26511</v>
      </c>
      <c r="B3494" t="s">
        <v>9919</v>
      </c>
      <c r="C3494">
        <v>79</v>
      </c>
      <c r="D3494" t="str">
        <f>IF(Raw_data_US_healthcare[[#This Row],[Age]]&lt;35,"Young",IF(Raw_data_US_healthcare[[#This Row],[Age]]&lt;60,"Middle","Senior"))</f>
        <v>Senior</v>
      </c>
      <c r="E3494" t="s">
        <v>16</v>
      </c>
      <c r="F3494" t="s">
        <v>62</v>
      </c>
      <c r="G3494" t="s">
        <v>62</v>
      </c>
      <c r="H3494" t="s">
        <v>36</v>
      </c>
      <c r="I3494" s="2">
        <v>44974</v>
      </c>
      <c r="J3494" t="s">
        <v>9920</v>
      </c>
      <c r="K3494" t="s">
        <v>2335</v>
      </c>
      <c r="L3494" t="s">
        <v>60</v>
      </c>
      <c r="M3494">
        <v>4204.6540999999997</v>
      </c>
      <c r="N3494">
        <v>288</v>
      </c>
      <c r="O3494" t="s">
        <v>39</v>
      </c>
      <c r="P3494" t="s">
        <v>39</v>
      </c>
      <c r="Q3494" s="2">
        <v>44983</v>
      </c>
      <c r="R3494" t="s">
        <v>44</v>
      </c>
      <c r="S3494" t="s">
        <v>33</v>
      </c>
      <c r="T3494">
        <f>_xlfn.DAYS(Raw_data_US_healthcare[[#This Row],[Discharge Date]],Raw_data_US_healthcare[[#This Row],[Date of Admission]])</f>
        <v>9</v>
      </c>
    </row>
    <row r="3495" spans="1:20" x14ac:dyDescent="0.3">
      <c r="A3495" t="s">
        <v>26512</v>
      </c>
      <c r="B3495" t="s">
        <v>9921</v>
      </c>
      <c r="C3495">
        <v>58</v>
      </c>
      <c r="D3495" t="str">
        <f>IF(Raw_data_US_healthcare[[#This Row],[Age]]&lt;35,"Young",IF(Raw_data_US_healthcare[[#This Row],[Age]]&lt;60,"Middle","Senior"))</f>
        <v>Middle</v>
      </c>
      <c r="E3495" t="s">
        <v>26</v>
      </c>
      <c r="F3495" t="s">
        <v>35</v>
      </c>
      <c r="G3495" t="s">
        <v>35</v>
      </c>
      <c r="H3495" t="s">
        <v>28</v>
      </c>
      <c r="I3495" s="2">
        <v>43636</v>
      </c>
      <c r="J3495" t="s">
        <v>9922</v>
      </c>
      <c r="K3495" t="s">
        <v>9923</v>
      </c>
      <c r="L3495" t="s">
        <v>52</v>
      </c>
      <c r="M3495">
        <v>13910.6345</v>
      </c>
      <c r="N3495">
        <v>415</v>
      </c>
      <c r="O3495" t="s">
        <v>43</v>
      </c>
      <c r="P3495" t="s">
        <v>43</v>
      </c>
      <c r="Q3495" s="2">
        <v>43642</v>
      </c>
      <c r="R3495" t="s">
        <v>23</v>
      </c>
      <c r="S3495" t="s">
        <v>24</v>
      </c>
      <c r="T3495">
        <f>_xlfn.DAYS(Raw_data_US_healthcare[[#This Row],[Discharge Date]],Raw_data_US_healthcare[[#This Row],[Date of Admission]])</f>
        <v>6</v>
      </c>
    </row>
    <row r="3496" spans="1:20" x14ac:dyDescent="0.3">
      <c r="A3496" t="s">
        <v>26512</v>
      </c>
      <c r="B3496" t="s">
        <v>9924</v>
      </c>
      <c r="C3496">
        <v>58</v>
      </c>
      <c r="D3496" t="str">
        <f>IF(Raw_data_US_healthcare[[#This Row],[Age]]&lt;35,"Young",IF(Raw_data_US_healthcare[[#This Row],[Age]]&lt;60,"Middle","Senior"))</f>
        <v>Middle</v>
      </c>
      <c r="E3496" t="s">
        <v>26</v>
      </c>
      <c r="F3496" t="s">
        <v>27</v>
      </c>
      <c r="G3496" t="s">
        <v>27</v>
      </c>
      <c r="H3496" t="s">
        <v>18</v>
      </c>
      <c r="I3496" s="2">
        <v>43733</v>
      </c>
      <c r="J3496" t="s">
        <v>9925</v>
      </c>
      <c r="K3496" t="s">
        <v>2335</v>
      </c>
      <c r="L3496" t="s">
        <v>60</v>
      </c>
      <c r="M3496">
        <v>20385.537799999998</v>
      </c>
      <c r="N3496">
        <v>228</v>
      </c>
      <c r="O3496" t="s">
        <v>39</v>
      </c>
      <c r="P3496" t="s">
        <v>39</v>
      </c>
      <c r="Q3496" s="2">
        <v>43751</v>
      </c>
      <c r="R3496" t="s">
        <v>48</v>
      </c>
      <c r="S3496" t="s">
        <v>45</v>
      </c>
      <c r="T3496">
        <f>_xlfn.DAYS(Raw_data_US_healthcare[[#This Row],[Discharge Date]],Raw_data_US_healthcare[[#This Row],[Date of Admission]])</f>
        <v>18</v>
      </c>
    </row>
    <row r="3497" spans="1:20" x14ac:dyDescent="0.3">
      <c r="A3497" t="s">
        <v>26511</v>
      </c>
      <c r="B3497" t="s">
        <v>9926</v>
      </c>
      <c r="C3497">
        <v>79</v>
      </c>
      <c r="D3497" t="str">
        <f>IF(Raw_data_US_healthcare[[#This Row],[Age]]&lt;35,"Young",IF(Raw_data_US_healthcare[[#This Row],[Age]]&lt;60,"Middle","Senior"))</f>
        <v>Senior</v>
      </c>
      <c r="E3497" t="s">
        <v>16</v>
      </c>
      <c r="F3497" t="s">
        <v>27</v>
      </c>
      <c r="G3497" t="s">
        <v>27</v>
      </c>
      <c r="H3497" t="s">
        <v>69</v>
      </c>
      <c r="I3497" s="2">
        <v>44323</v>
      </c>
      <c r="J3497" t="s">
        <v>9598</v>
      </c>
      <c r="K3497" t="s">
        <v>9927</v>
      </c>
      <c r="L3497" t="s">
        <v>31</v>
      </c>
      <c r="M3497">
        <v>3143.9580999999998</v>
      </c>
      <c r="N3497">
        <v>447</v>
      </c>
      <c r="O3497" t="s">
        <v>22</v>
      </c>
      <c r="P3497" t="s">
        <v>22</v>
      </c>
      <c r="Q3497" s="2">
        <v>44326</v>
      </c>
      <c r="R3497" t="s">
        <v>23</v>
      </c>
      <c r="S3497" t="s">
        <v>45</v>
      </c>
      <c r="T3497">
        <f>_xlfn.DAYS(Raw_data_US_healthcare[[#This Row],[Discharge Date]],Raw_data_US_healthcare[[#This Row],[Date of Admission]])</f>
        <v>3</v>
      </c>
    </row>
    <row r="3498" spans="1:20" x14ac:dyDescent="0.3">
      <c r="A3498" t="s">
        <v>26511</v>
      </c>
      <c r="B3498" t="s">
        <v>9928</v>
      </c>
      <c r="C3498">
        <v>58</v>
      </c>
      <c r="D3498" t="str">
        <f>IF(Raw_data_US_healthcare[[#This Row],[Age]]&lt;35,"Young",IF(Raw_data_US_healthcare[[#This Row],[Age]]&lt;60,"Middle","Senior"))</f>
        <v>Middle</v>
      </c>
      <c r="E3498" t="s">
        <v>16</v>
      </c>
      <c r="F3498" t="s">
        <v>49</v>
      </c>
      <c r="G3498" t="s">
        <v>49</v>
      </c>
      <c r="H3498" t="s">
        <v>69</v>
      </c>
      <c r="I3498" s="2">
        <v>43667</v>
      </c>
      <c r="J3498" t="s">
        <v>9929</v>
      </c>
      <c r="K3498" t="s">
        <v>9930</v>
      </c>
      <c r="L3498" t="s">
        <v>60</v>
      </c>
      <c r="M3498">
        <v>9934.1388000000006</v>
      </c>
      <c r="N3498">
        <v>153</v>
      </c>
      <c r="O3498" t="s">
        <v>39</v>
      </c>
      <c r="P3498" t="s">
        <v>39</v>
      </c>
      <c r="Q3498" s="2">
        <v>43688</v>
      </c>
      <c r="R3498" t="s">
        <v>44</v>
      </c>
      <c r="S3498" t="s">
        <v>45</v>
      </c>
      <c r="T3498">
        <f>_xlfn.DAYS(Raw_data_US_healthcare[[#This Row],[Discharge Date]],Raw_data_US_healthcare[[#This Row],[Date of Admission]])</f>
        <v>21</v>
      </c>
    </row>
    <row r="3499" spans="1:20" x14ac:dyDescent="0.3">
      <c r="A3499" t="s">
        <v>26512</v>
      </c>
      <c r="B3499" t="s">
        <v>9931</v>
      </c>
      <c r="C3499">
        <v>81</v>
      </c>
      <c r="D3499" t="str">
        <f>IF(Raw_data_US_healthcare[[#This Row],[Age]]&lt;35,"Young",IF(Raw_data_US_healthcare[[#This Row],[Age]]&lt;60,"Middle","Senior"))</f>
        <v>Senior</v>
      </c>
      <c r="E3499" t="s">
        <v>26</v>
      </c>
      <c r="F3499" t="s">
        <v>88</v>
      </c>
      <c r="G3499" t="s">
        <v>88</v>
      </c>
      <c r="H3499" t="s">
        <v>26514</v>
      </c>
      <c r="I3499" s="2">
        <v>44308</v>
      </c>
      <c r="J3499" t="s">
        <v>9932</v>
      </c>
      <c r="K3499" t="s">
        <v>9933</v>
      </c>
      <c r="L3499" t="s">
        <v>60</v>
      </c>
      <c r="M3499">
        <v>6587.9624000000003</v>
      </c>
      <c r="N3499">
        <v>250</v>
      </c>
      <c r="O3499" t="s">
        <v>22</v>
      </c>
      <c r="P3499" t="s">
        <v>22</v>
      </c>
      <c r="Q3499" s="2">
        <v>44311</v>
      </c>
      <c r="R3499" t="s">
        <v>83</v>
      </c>
      <c r="S3499" t="s">
        <v>45</v>
      </c>
      <c r="T3499">
        <f>_xlfn.DAYS(Raw_data_US_healthcare[[#This Row],[Discharge Date]],Raw_data_US_healthcare[[#This Row],[Date of Admission]])</f>
        <v>3</v>
      </c>
    </row>
    <row r="3500" spans="1:20" x14ac:dyDescent="0.3">
      <c r="A3500" t="s">
        <v>26511</v>
      </c>
      <c r="B3500" t="s">
        <v>9934</v>
      </c>
      <c r="C3500">
        <v>57</v>
      </c>
      <c r="D3500" t="str">
        <f>IF(Raw_data_US_healthcare[[#This Row],[Age]]&lt;35,"Young",IF(Raw_data_US_healthcare[[#This Row],[Age]]&lt;60,"Middle","Senior"))</f>
        <v>Middle</v>
      </c>
      <c r="E3500" t="s">
        <v>16</v>
      </c>
      <c r="F3500" t="s">
        <v>88</v>
      </c>
      <c r="G3500" t="s">
        <v>88</v>
      </c>
      <c r="H3500" t="s">
        <v>28</v>
      </c>
      <c r="I3500" s="2">
        <v>43753</v>
      </c>
      <c r="J3500" t="s">
        <v>9935</v>
      </c>
      <c r="K3500" t="s">
        <v>9936</v>
      </c>
      <c r="L3500" t="s">
        <v>52</v>
      </c>
      <c r="M3500">
        <v>27830.9048</v>
      </c>
      <c r="N3500">
        <v>198</v>
      </c>
      <c r="O3500" t="s">
        <v>43</v>
      </c>
      <c r="P3500" t="s">
        <v>43</v>
      </c>
      <c r="Q3500" s="2">
        <v>43755</v>
      </c>
      <c r="R3500" t="s">
        <v>83</v>
      </c>
      <c r="S3500" t="s">
        <v>24</v>
      </c>
      <c r="T3500">
        <f>_xlfn.DAYS(Raw_data_US_healthcare[[#This Row],[Discharge Date]],Raw_data_US_healthcare[[#This Row],[Date of Admission]])</f>
        <v>2</v>
      </c>
    </row>
    <row r="3501" spans="1:20" x14ac:dyDescent="0.3">
      <c r="A3501" t="s">
        <v>26511</v>
      </c>
      <c r="B3501" t="s">
        <v>9937</v>
      </c>
      <c r="C3501">
        <v>72</v>
      </c>
      <c r="D3501" t="str">
        <f>IF(Raw_data_US_healthcare[[#This Row],[Age]]&lt;35,"Young",IF(Raw_data_US_healthcare[[#This Row],[Age]]&lt;60,"Middle","Senior"))</f>
        <v>Senior</v>
      </c>
      <c r="E3501" t="s">
        <v>16</v>
      </c>
      <c r="F3501" t="s">
        <v>49</v>
      </c>
      <c r="G3501" t="s">
        <v>49</v>
      </c>
      <c r="H3501" t="s">
        <v>36</v>
      </c>
      <c r="I3501" s="2">
        <v>43875</v>
      </c>
      <c r="J3501" t="s">
        <v>9938</v>
      </c>
      <c r="K3501" t="s">
        <v>9939</v>
      </c>
      <c r="L3501" t="s">
        <v>60</v>
      </c>
      <c r="M3501">
        <v>15896.534900000001</v>
      </c>
      <c r="N3501">
        <v>288</v>
      </c>
      <c r="O3501" t="s">
        <v>39</v>
      </c>
      <c r="P3501" t="s">
        <v>39</v>
      </c>
      <c r="Q3501" s="2">
        <v>43880</v>
      </c>
      <c r="R3501" t="s">
        <v>48</v>
      </c>
      <c r="S3501" t="s">
        <v>33</v>
      </c>
      <c r="T3501">
        <f>_xlfn.DAYS(Raw_data_US_healthcare[[#This Row],[Discharge Date]],Raw_data_US_healthcare[[#This Row],[Date of Admission]])</f>
        <v>5</v>
      </c>
    </row>
    <row r="3502" spans="1:20" x14ac:dyDescent="0.3">
      <c r="A3502" t="s">
        <v>26512</v>
      </c>
      <c r="B3502" t="s">
        <v>9940</v>
      </c>
      <c r="C3502">
        <v>47</v>
      </c>
      <c r="D3502" t="str">
        <f>IF(Raw_data_US_healthcare[[#This Row],[Age]]&lt;35,"Young",IF(Raw_data_US_healthcare[[#This Row],[Age]]&lt;60,"Middle","Senior"))</f>
        <v>Middle</v>
      </c>
      <c r="E3502" t="s">
        <v>26</v>
      </c>
      <c r="F3502" t="s">
        <v>62</v>
      </c>
      <c r="G3502" t="s">
        <v>62</v>
      </c>
      <c r="H3502" t="s">
        <v>36</v>
      </c>
      <c r="I3502" s="2">
        <v>45056</v>
      </c>
      <c r="J3502" t="s">
        <v>9941</v>
      </c>
      <c r="K3502" t="s">
        <v>9942</v>
      </c>
      <c r="L3502" t="s">
        <v>31</v>
      </c>
      <c r="M3502">
        <v>23982.2016</v>
      </c>
      <c r="N3502">
        <v>187</v>
      </c>
      <c r="O3502" t="s">
        <v>39</v>
      </c>
      <c r="P3502" t="s">
        <v>39</v>
      </c>
      <c r="Q3502" s="2">
        <v>45086</v>
      </c>
      <c r="R3502" t="s">
        <v>23</v>
      </c>
      <c r="S3502" t="s">
        <v>24</v>
      </c>
      <c r="T3502">
        <f>_xlfn.DAYS(Raw_data_US_healthcare[[#This Row],[Discharge Date]],Raw_data_US_healthcare[[#This Row],[Date of Admission]])</f>
        <v>30</v>
      </c>
    </row>
    <row r="3503" spans="1:20" x14ac:dyDescent="0.3">
      <c r="A3503" t="s">
        <v>26511</v>
      </c>
      <c r="B3503" t="s">
        <v>9943</v>
      </c>
      <c r="C3503">
        <v>28</v>
      </c>
      <c r="D3503" t="str">
        <f>IF(Raw_data_US_healthcare[[#This Row],[Age]]&lt;35,"Young",IF(Raw_data_US_healthcare[[#This Row],[Age]]&lt;60,"Middle","Senior"))</f>
        <v>Young</v>
      </c>
      <c r="E3503" t="s">
        <v>16</v>
      </c>
      <c r="F3503" t="s">
        <v>62</v>
      </c>
      <c r="G3503" t="s">
        <v>62</v>
      </c>
      <c r="H3503" t="s">
        <v>36</v>
      </c>
      <c r="I3503" s="2">
        <v>45194</v>
      </c>
      <c r="J3503" t="s">
        <v>9944</v>
      </c>
      <c r="K3503" t="s">
        <v>9945</v>
      </c>
      <c r="L3503" t="s">
        <v>31</v>
      </c>
      <c r="M3503">
        <v>7683.3256000000001</v>
      </c>
      <c r="N3503">
        <v>181</v>
      </c>
      <c r="O3503" t="s">
        <v>43</v>
      </c>
      <c r="P3503" t="s">
        <v>43</v>
      </c>
      <c r="Q3503" s="2">
        <v>45209</v>
      </c>
      <c r="R3503" t="s">
        <v>23</v>
      </c>
      <c r="S3503" t="s">
        <v>33</v>
      </c>
      <c r="T3503">
        <f>_xlfn.DAYS(Raw_data_US_healthcare[[#This Row],[Discharge Date]],Raw_data_US_healthcare[[#This Row],[Date of Admission]])</f>
        <v>15</v>
      </c>
    </row>
    <row r="3504" spans="1:20" x14ac:dyDescent="0.3">
      <c r="A3504" t="s">
        <v>26512</v>
      </c>
      <c r="B3504" t="s">
        <v>9946</v>
      </c>
      <c r="C3504">
        <v>75</v>
      </c>
      <c r="D3504" t="str">
        <f>IF(Raw_data_US_healthcare[[#This Row],[Age]]&lt;35,"Young",IF(Raw_data_US_healthcare[[#This Row],[Age]]&lt;60,"Middle","Senior"))</f>
        <v>Senior</v>
      </c>
      <c r="E3504" t="s">
        <v>26</v>
      </c>
      <c r="F3504" t="s">
        <v>27</v>
      </c>
      <c r="G3504" t="s">
        <v>27</v>
      </c>
      <c r="H3504" t="s">
        <v>26514</v>
      </c>
      <c r="I3504" s="2">
        <v>44065</v>
      </c>
      <c r="J3504" t="s">
        <v>9947</v>
      </c>
      <c r="K3504" t="s">
        <v>9948</v>
      </c>
      <c r="L3504" t="s">
        <v>21</v>
      </c>
      <c r="M3504">
        <v>34178.574000000001</v>
      </c>
      <c r="N3504">
        <v>337</v>
      </c>
      <c r="O3504" t="s">
        <v>39</v>
      </c>
      <c r="P3504" t="s">
        <v>39</v>
      </c>
      <c r="Q3504" s="2">
        <v>44086</v>
      </c>
      <c r="R3504" t="s">
        <v>83</v>
      </c>
      <c r="S3504" t="s">
        <v>45</v>
      </c>
      <c r="T3504">
        <f>_xlfn.DAYS(Raw_data_US_healthcare[[#This Row],[Discharge Date]],Raw_data_US_healthcare[[#This Row],[Date of Admission]])</f>
        <v>21</v>
      </c>
    </row>
    <row r="3505" spans="1:20" x14ac:dyDescent="0.3">
      <c r="A3505" t="s">
        <v>26511</v>
      </c>
      <c r="B3505" t="s">
        <v>9949</v>
      </c>
      <c r="C3505">
        <v>77</v>
      </c>
      <c r="D3505" t="str">
        <f>IF(Raw_data_US_healthcare[[#This Row],[Age]]&lt;35,"Young",IF(Raw_data_US_healthcare[[#This Row],[Age]]&lt;60,"Middle","Senior"))</f>
        <v>Senior</v>
      </c>
      <c r="E3505" t="s">
        <v>16</v>
      </c>
      <c r="F3505" t="s">
        <v>62</v>
      </c>
      <c r="G3505" t="s">
        <v>62</v>
      </c>
      <c r="H3505" t="s">
        <v>28</v>
      </c>
      <c r="I3505" s="2">
        <v>44235</v>
      </c>
      <c r="J3505" t="s">
        <v>9950</v>
      </c>
      <c r="K3505" t="s">
        <v>9951</v>
      </c>
      <c r="L3505" t="s">
        <v>52</v>
      </c>
      <c r="M3505">
        <v>44518.844400000002</v>
      </c>
      <c r="N3505">
        <v>129</v>
      </c>
      <c r="O3505" t="s">
        <v>43</v>
      </c>
      <c r="P3505" t="s">
        <v>43</v>
      </c>
      <c r="Q3505" s="2">
        <v>44242</v>
      </c>
      <c r="R3505" t="s">
        <v>83</v>
      </c>
      <c r="S3505" t="s">
        <v>45</v>
      </c>
      <c r="T3505">
        <f>_xlfn.DAYS(Raw_data_US_healthcare[[#This Row],[Discharge Date]],Raw_data_US_healthcare[[#This Row],[Date of Admission]])</f>
        <v>7</v>
      </c>
    </row>
    <row r="3506" spans="1:20" x14ac:dyDescent="0.3">
      <c r="A3506" t="s">
        <v>26512</v>
      </c>
      <c r="B3506" t="s">
        <v>9952</v>
      </c>
      <c r="C3506">
        <v>50</v>
      </c>
      <c r="D3506" t="str">
        <f>IF(Raw_data_US_healthcare[[#This Row],[Age]]&lt;35,"Young",IF(Raw_data_US_healthcare[[#This Row],[Age]]&lt;60,"Middle","Senior"))</f>
        <v>Middle</v>
      </c>
      <c r="E3506" t="s">
        <v>26</v>
      </c>
      <c r="F3506" t="s">
        <v>228</v>
      </c>
      <c r="G3506" t="s">
        <v>228</v>
      </c>
      <c r="H3506" t="s">
        <v>18</v>
      </c>
      <c r="I3506" s="2">
        <v>43622</v>
      </c>
      <c r="J3506" t="s">
        <v>9953</v>
      </c>
      <c r="K3506" t="s">
        <v>9954</v>
      </c>
      <c r="L3506" t="s">
        <v>31</v>
      </c>
      <c r="M3506">
        <v>43639.083700000003</v>
      </c>
      <c r="N3506">
        <v>176</v>
      </c>
      <c r="O3506" t="s">
        <v>43</v>
      </c>
      <c r="P3506" t="s">
        <v>43</v>
      </c>
      <c r="Q3506" s="2">
        <v>43636</v>
      </c>
      <c r="R3506" t="s">
        <v>44</v>
      </c>
      <c r="S3506" t="s">
        <v>33</v>
      </c>
      <c r="T3506">
        <f>_xlfn.DAYS(Raw_data_US_healthcare[[#This Row],[Discharge Date]],Raw_data_US_healthcare[[#This Row],[Date of Admission]])</f>
        <v>14</v>
      </c>
    </row>
    <row r="3507" spans="1:20" x14ac:dyDescent="0.3">
      <c r="A3507" t="s">
        <v>26511</v>
      </c>
      <c r="B3507" t="s">
        <v>9955</v>
      </c>
      <c r="C3507">
        <v>25</v>
      </c>
      <c r="D3507" t="str">
        <f>IF(Raw_data_US_healthcare[[#This Row],[Age]]&lt;35,"Young",IF(Raw_data_US_healthcare[[#This Row],[Age]]&lt;60,"Middle","Senior"))</f>
        <v>Young</v>
      </c>
      <c r="E3507" t="s">
        <v>16</v>
      </c>
      <c r="F3507" t="s">
        <v>49</v>
      </c>
      <c r="G3507" t="s">
        <v>49</v>
      </c>
      <c r="H3507" t="s">
        <v>36</v>
      </c>
      <c r="I3507" s="2">
        <v>44873</v>
      </c>
      <c r="J3507" t="s">
        <v>9956</v>
      </c>
      <c r="K3507" t="s">
        <v>9957</v>
      </c>
      <c r="L3507" t="s">
        <v>56</v>
      </c>
      <c r="M3507">
        <v>18062.341</v>
      </c>
      <c r="N3507">
        <v>180</v>
      </c>
      <c r="O3507" t="s">
        <v>22</v>
      </c>
      <c r="P3507" t="s">
        <v>22</v>
      </c>
      <c r="Q3507" s="2">
        <v>44887</v>
      </c>
      <c r="R3507" t="s">
        <v>23</v>
      </c>
      <c r="S3507" t="s">
        <v>24</v>
      </c>
      <c r="T3507">
        <f>_xlfn.DAYS(Raw_data_US_healthcare[[#This Row],[Discharge Date]],Raw_data_US_healthcare[[#This Row],[Date of Admission]])</f>
        <v>14</v>
      </c>
    </row>
    <row r="3508" spans="1:20" x14ac:dyDescent="0.3">
      <c r="A3508" t="s">
        <v>26512</v>
      </c>
      <c r="B3508" t="s">
        <v>9958</v>
      </c>
      <c r="C3508">
        <v>72</v>
      </c>
      <c r="D3508" t="str">
        <f>IF(Raw_data_US_healthcare[[#This Row],[Age]]&lt;35,"Young",IF(Raw_data_US_healthcare[[#This Row],[Age]]&lt;60,"Middle","Senior"))</f>
        <v>Senior</v>
      </c>
      <c r="E3508" t="s">
        <v>26</v>
      </c>
      <c r="F3508" t="s">
        <v>49</v>
      </c>
      <c r="G3508" t="s">
        <v>49</v>
      </c>
      <c r="H3508" t="s">
        <v>26514</v>
      </c>
      <c r="I3508" s="2">
        <v>44663</v>
      </c>
      <c r="J3508" t="s">
        <v>9959</v>
      </c>
      <c r="K3508" t="s">
        <v>9960</v>
      </c>
      <c r="L3508" t="s">
        <v>21</v>
      </c>
      <c r="M3508">
        <v>4741.6153000000004</v>
      </c>
      <c r="N3508">
        <v>305</v>
      </c>
      <c r="O3508" t="s">
        <v>43</v>
      </c>
      <c r="P3508" t="s">
        <v>43</v>
      </c>
      <c r="Q3508" s="2">
        <v>44687</v>
      </c>
      <c r="R3508" t="s">
        <v>44</v>
      </c>
      <c r="S3508" t="s">
        <v>33</v>
      </c>
      <c r="T3508">
        <f>_xlfn.DAYS(Raw_data_US_healthcare[[#This Row],[Discharge Date]],Raw_data_US_healthcare[[#This Row],[Date of Admission]])</f>
        <v>24</v>
      </c>
    </row>
    <row r="3509" spans="1:20" x14ac:dyDescent="0.3">
      <c r="A3509" t="s">
        <v>26511</v>
      </c>
      <c r="B3509" t="s">
        <v>9961</v>
      </c>
      <c r="C3509">
        <v>66</v>
      </c>
      <c r="D3509" t="str">
        <f>IF(Raw_data_US_healthcare[[#This Row],[Age]]&lt;35,"Young",IF(Raw_data_US_healthcare[[#This Row],[Age]]&lt;60,"Middle","Senior"))</f>
        <v>Senior</v>
      </c>
      <c r="E3509" t="s">
        <v>16</v>
      </c>
      <c r="F3509" t="s">
        <v>113</v>
      </c>
      <c r="G3509" t="s">
        <v>113</v>
      </c>
      <c r="H3509" t="s">
        <v>26516</v>
      </c>
      <c r="I3509" s="2">
        <v>44831</v>
      </c>
      <c r="J3509" t="s">
        <v>9962</v>
      </c>
      <c r="K3509" t="s">
        <v>9963</v>
      </c>
      <c r="L3509" t="s">
        <v>31</v>
      </c>
      <c r="M3509">
        <v>18338.664000000001</v>
      </c>
      <c r="N3509">
        <v>392</v>
      </c>
      <c r="O3509" t="s">
        <v>43</v>
      </c>
      <c r="P3509" t="s">
        <v>43</v>
      </c>
      <c r="Q3509" s="2">
        <v>44857</v>
      </c>
      <c r="R3509" t="s">
        <v>48</v>
      </c>
      <c r="S3509" t="s">
        <v>24</v>
      </c>
      <c r="T3509">
        <f>_xlfn.DAYS(Raw_data_US_healthcare[[#This Row],[Discharge Date]],Raw_data_US_healthcare[[#This Row],[Date of Admission]])</f>
        <v>26</v>
      </c>
    </row>
    <row r="3510" spans="1:20" x14ac:dyDescent="0.3">
      <c r="A3510" t="s">
        <v>26511</v>
      </c>
      <c r="B3510" t="s">
        <v>9964</v>
      </c>
      <c r="C3510">
        <v>18</v>
      </c>
      <c r="D3510" t="str">
        <f>IF(Raw_data_US_healthcare[[#This Row],[Age]]&lt;35,"Young",IF(Raw_data_US_healthcare[[#This Row],[Age]]&lt;60,"Middle","Senior"))</f>
        <v>Young</v>
      </c>
      <c r="E3510" t="s">
        <v>16</v>
      </c>
      <c r="F3510" t="s">
        <v>17</v>
      </c>
      <c r="G3510" t="s">
        <v>17</v>
      </c>
      <c r="H3510" t="s">
        <v>26516</v>
      </c>
      <c r="I3510" s="2">
        <v>43973</v>
      </c>
      <c r="J3510" t="s">
        <v>9965</v>
      </c>
      <c r="K3510" t="s">
        <v>9966</v>
      </c>
      <c r="L3510" t="s">
        <v>56</v>
      </c>
      <c r="M3510">
        <v>23848.2952</v>
      </c>
      <c r="N3510">
        <v>481</v>
      </c>
      <c r="O3510" t="s">
        <v>39</v>
      </c>
      <c r="P3510" t="s">
        <v>39</v>
      </c>
      <c r="Q3510" s="2">
        <v>43993</v>
      </c>
      <c r="R3510" t="s">
        <v>44</v>
      </c>
      <c r="S3510" t="s">
        <v>45</v>
      </c>
      <c r="T3510">
        <f>_xlfn.DAYS(Raw_data_US_healthcare[[#This Row],[Discharge Date]],Raw_data_US_healthcare[[#This Row],[Date of Admission]])</f>
        <v>20</v>
      </c>
    </row>
    <row r="3511" spans="1:20" x14ac:dyDescent="0.3">
      <c r="A3511" t="s">
        <v>26511</v>
      </c>
      <c r="B3511" t="s">
        <v>6145</v>
      </c>
      <c r="C3511">
        <v>43</v>
      </c>
      <c r="D3511" t="str">
        <f>IF(Raw_data_US_healthcare[[#This Row],[Age]]&lt;35,"Young",IF(Raw_data_US_healthcare[[#This Row],[Age]]&lt;60,"Middle","Senior"))</f>
        <v>Middle</v>
      </c>
      <c r="E3511" t="s">
        <v>16</v>
      </c>
      <c r="F3511" t="s">
        <v>35</v>
      </c>
      <c r="G3511" t="s">
        <v>35</v>
      </c>
      <c r="H3511" t="s">
        <v>69</v>
      </c>
      <c r="I3511" s="2">
        <v>43584</v>
      </c>
      <c r="J3511" t="s">
        <v>9967</v>
      </c>
      <c r="K3511" t="s">
        <v>9968</v>
      </c>
      <c r="L3511" t="s">
        <v>31</v>
      </c>
      <c r="M3511">
        <v>6659.6709000000001</v>
      </c>
      <c r="N3511">
        <v>117</v>
      </c>
      <c r="O3511" t="s">
        <v>39</v>
      </c>
      <c r="P3511" t="s">
        <v>39</v>
      </c>
      <c r="Q3511" s="2">
        <v>43599</v>
      </c>
      <c r="R3511" t="s">
        <v>23</v>
      </c>
      <c r="S3511" t="s">
        <v>24</v>
      </c>
      <c r="T3511">
        <f>_xlfn.DAYS(Raw_data_US_healthcare[[#This Row],[Discharge Date]],Raw_data_US_healthcare[[#This Row],[Date of Admission]])</f>
        <v>15</v>
      </c>
    </row>
    <row r="3512" spans="1:20" x14ac:dyDescent="0.3">
      <c r="A3512" t="s">
        <v>26511</v>
      </c>
      <c r="B3512" t="s">
        <v>9969</v>
      </c>
      <c r="C3512">
        <v>64</v>
      </c>
      <c r="D3512" t="str">
        <f>IF(Raw_data_US_healthcare[[#This Row],[Age]]&lt;35,"Young",IF(Raw_data_US_healthcare[[#This Row],[Age]]&lt;60,"Middle","Senior"))</f>
        <v>Senior</v>
      </c>
      <c r="E3512" t="s">
        <v>16</v>
      </c>
      <c r="F3512" t="s">
        <v>17</v>
      </c>
      <c r="G3512" t="s">
        <v>17</v>
      </c>
      <c r="H3512" t="s">
        <v>69</v>
      </c>
      <c r="I3512" s="2">
        <v>45119</v>
      </c>
      <c r="J3512" t="s">
        <v>9970</v>
      </c>
      <c r="K3512" t="s">
        <v>9971</v>
      </c>
      <c r="L3512" t="s">
        <v>52</v>
      </c>
      <c r="M3512">
        <v>72888.802800000005</v>
      </c>
      <c r="N3512">
        <v>139</v>
      </c>
      <c r="O3512" t="s">
        <v>22</v>
      </c>
      <c r="P3512" t="s">
        <v>22</v>
      </c>
      <c r="Q3512" s="2">
        <v>45131</v>
      </c>
      <c r="R3512" t="s">
        <v>23</v>
      </c>
      <c r="S3512" t="s">
        <v>33</v>
      </c>
      <c r="T3512">
        <f>_xlfn.DAYS(Raw_data_US_healthcare[[#This Row],[Discharge Date]],Raw_data_US_healthcare[[#This Row],[Date of Admission]])</f>
        <v>12</v>
      </c>
    </row>
    <row r="3513" spans="1:20" x14ac:dyDescent="0.3">
      <c r="A3513" t="s">
        <v>26512</v>
      </c>
      <c r="B3513" t="s">
        <v>9972</v>
      </c>
      <c r="C3513">
        <v>25</v>
      </c>
      <c r="D3513" t="str">
        <f>IF(Raw_data_US_healthcare[[#This Row],[Age]]&lt;35,"Young",IF(Raw_data_US_healthcare[[#This Row],[Age]]&lt;60,"Middle","Senior"))</f>
        <v>Young</v>
      </c>
      <c r="E3513" t="s">
        <v>26</v>
      </c>
      <c r="F3513" t="s">
        <v>49</v>
      </c>
      <c r="G3513" t="s">
        <v>49</v>
      </c>
      <c r="H3513" t="s">
        <v>26516</v>
      </c>
      <c r="I3513" s="2">
        <v>44541</v>
      </c>
      <c r="J3513" t="s">
        <v>669</v>
      </c>
      <c r="K3513" t="s">
        <v>9973</v>
      </c>
      <c r="L3513" t="s">
        <v>60</v>
      </c>
      <c r="M3513">
        <v>12765.7569</v>
      </c>
      <c r="N3513">
        <v>486</v>
      </c>
      <c r="O3513" t="s">
        <v>39</v>
      </c>
      <c r="P3513" t="s">
        <v>39</v>
      </c>
      <c r="Q3513" s="2">
        <v>44552</v>
      </c>
      <c r="R3513" t="s">
        <v>23</v>
      </c>
      <c r="S3513" t="s">
        <v>24</v>
      </c>
      <c r="T3513">
        <f>_xlfn.DAYS(Raw_data_US_healthcare[[#This Row],[Discharge Date]],Raw_data_US_healthcare[[#This Row],[Date of Admission]])</f>
        <v>11</v>
      </c>
    </row>
    <row r="3514" spans="1:20" x14ac:dyDescent="0.3">
      <c r="A3514" t="s">
        <v>26512</v>
      </c>
      <c r="B3514" t="s">
        <v>9974</v>
      </c>
      <c r="C3514">
        <v>27</v>
      </c>
      <c r="D3514" t="str">
        <f>IF(Raw_data_US_healthcare[[#This Row],[Age]]&lt;35,"Young",IF(Raw_data_US_healthcare[[#This Row],[Age]]&lt;60,"Middle","Senior"))</f>
        <v>Young</v>
      </c>
      <c r="E3514" t="s">
        <v>26</v>
      </c>
      <c r="F3514" t="s">
        <v>49</v>
      </c>
      <c r="G3514" t="s">
        <v>49</v>
      </c>
      <c r="H3514" t="s">
        <v>28</v>
      </c>
      <c r="I3514" s="2">
        <v>44677</v>
      </c>
      <c r="J3514" t="s">
        <v>9975</v>
      </c>
      <c r="K3514" t="s">
        <v>9976</v>
      </c>
      <c r="L3514" t="s">
        <v>52</v>
      </c>
      <c r="M3514">
        <v>30491.051599999999</v>
      </c>
      <c r="N3514">
        <v>293</v>
      </c>
      <c r="O3514" t="s">
        <v>43</v>
      </c>
      <c r="P3514" t="s">
        <v>43</v>
      </c>
      <c r="Q3514" s="2">
        <v>44680</v>
      </c>
      <c r="R3514" t="s">
        <v>44</v>
      </c>
      <c r="S3514" t="s">
        <v>24</v>
      </c>
      <c r="T3514">
        <f>_xlfn.DAYS(Raw_data_US_healthcare[[#This Row],[Discharge Date]],Raw_data_US_healthcare[[#This Row],[Date of Admission]])</f>
        <v>3</v>
      </c>
    </row>
    <row r="3515" spans="1:20" x14ac:dyDescent="0.3">
      <c r="A3515" t="s">
        <v>26511</v>
      </c>
      <c r="B3515" t="s">
        <v>9977</v>
      </c>
      <c r="C3515">
        <v>43</v>
      </c>
      <c r="D3515" t="str">
        <f>IF(Raw_data_US_healthcare[[#This Row],[Age]]&lt;35,"Young",IF(Raw_data_US_healthcare[[#This Row],[Age]]&lt;60,"Middle","Senior"))</f>
        <v>Middle</v>
      </c>
      <c r="E3515" t="s">
        <v>16</v>
      </c>
      <c r="F3515" t="s">
        <v>228</v>
      </c>
      <c r="G3515" t="s">
        <v>228</v>
      </c>
      <c r="H3515" t="s">
        <v>36</v>
      </c>
      <c r="I3515" s="2">
        <v>43418</v>
      </c>
      <c r="J3515" t="s">
        <v>9978</v>
      </c>
      <c r="K3515" t="s">
        <v>9687</v>
      </c>
      <c r="L3515" t="s">
        <v>60</v>
      </c>
      <c r="M3515">
        <v>15131.248299999999</v>
      </c>
      <c r="N3515">
        <v>470</v>
      </c>
      <c r="O3515" t="s">
        <v>39</v>
      </c>
      <c r="P3515" t="s">
        <v>39</v>
      </c>
      <c r="Q3515" s="2">
        <v>43431</v>
      </c>
      <c r="R3515" t="s">
        <v>83</v>
      </c>
      <c r="S3515" t="s">
        <v>24</v>
      </c>
      <c r="T3515">
        <f>_xlfn.DAYS(Raw_data_US_healthcare[[#This Row],[Discharge Date]],Raw_data_US_healthcare[[#This Row],[Date of Admission]])</f>
        <v>13</v>
      </c>
    </row>
    <row r="3516" spans="1:20" x14ac:dyDescent="0.3">
      <c r="A3516" t="s">
        <v>26512</v>
      </c>
      <c r="B3516" t="s">
        <v>9979</v>
      </c>
      <c r="C3516">
        <v>63</v>
      </c>
      <c r="D3516" t="str">
        <f>IF(Raw_data_US_healthcare[[#This Row],[Age]]&lt;35,"Young",IF(Raw_data_US_healthcare[[#This Row],[Age]]&lt;60,"Middle","Senior"))</f>
        <v>Senior</v>
      </c>
      <c r="E3516" t="s">
        <v>26</v>
      </c>
      <c r="F3516" t="s">
        <v>27</v>
      </c>
      <c r="G3516" t="s">
        <v>27</v>
      </c>
      <c r="H3516" t="s">
        <v>26516</v>
      </c>
      <c r="I3516" s="2">
        <v>43982</v>
      </c>
      <c r="J3516" t="s">
        <v>7579</v>
      </c>
      <c r="K3516" t="s">
        <v>9980</v>
      </c>
      <c r="L3516" t="s">
        <v>31</v>
      </c>
      <c r="M3516">
        <v>17630.391299999999</v>
      </c>
      <c r="N3516">
        <v>402</v>
      </c>
      <c r="O3516" t="s">
        <v>39</v>
      </c>
      <c r="P3516" t="s">
        <v>39</v>
      </c>
      <c r="Q3516" s="2">
        <v>43997</v>
      </c>
      <c r="R3516" t="s">
        <v>32</v>
      </c>
      <c r="S3516" t="s">
        <v>45</v>
      </c>
      <c r="T3516">
        <f>_xlfn.DAYS(Raw_data_US_healthcare[[#This Row],[Discharge Date]],Raw_data_US_healthcare[[#This Row],[Date of Admission]])</f>
        <v>15</v>
      </c>
    </row>
    <row r="3517" spans="1:20" x14ac:dyDescent="0.3">
      <c r="A3517" t="s">
        <v>26512</v>
      </c>
      <c r="B3517" t="s">
        <v>9981</v>
      </c>
      <c r="C3517">
        <v>38</v>
      </c>
      <c r="D3517" t="str">
        <f>IF(Raw_data_US_healthcare[[#This Row],[Age]]&lt;35,"Young",IF(Raw_data_US_healthcare[[#This Row],[Age]]&lt;60,"Middle","Senior"))</f>
        <v>Middle</v>
      </c>
      <c r="E3517" t="s">
        <v>26</v>
      </c>
      <c r="F3517" t="s">
        <v>88</v>
      </c>
      <c r="G3517" t="s">
        <v>88</v>
      </c>
      <c r="H3517" t="s">
        <v>69</v>
      </c>
      <c r="I3517" s="2">
        <v>45182</v>
      </c>
      <c r="J3517" t="s">
        <v>9982</v>
      </c>
      <c r="K3517" t="s">
        <v>9983</v>
      </c>
      <c r="L3517" t="s">
        <v>56</v>
      </c>
      <c r="M3517">
        <v>57231.5504</v>
      </c>
      <c r="N3517">
        <v>236</v>
      </c>
      <c r="O3517" t="s">
        <v>22</v>
      </c>
      <c r="P3517" t="s">
        <v>22</v>
      </c>
      <c r="Q3517" s="2">
        <v>45186</v>
      </c>
      <c r="R3517" t="s">
        <v>32</v>
      </c>
      <c r="S3517" t="s">
        <v>24</v>
      </c>
      <c r="T3517">
        <f>_xlfn.DAYS(Raw_data_US_healthcare[[#This Row],[Discharge Date]],Raw_data_US_healthcare[[#This Row],[Date of Admission]])</f>
        <v>4</v>
      </c>
    </row>
    <row r="3518" spans="1:20" x14ac:dyDescent="0.3">
      <c r="A3518" t="s">
        <v>26512</v>
      </c>
      <c r="B3518" t="s">
        <v>9984</v>
      </c>
      <c r="C3518">
        <v>51</v>
      </c>
      <c r="D3518" t="str">
        <f>IF(Raw_data_US_healthcare[[#This Row],[Age]]&lt;35,"Young",IF(Raw_data_US_healthcare[[#This Row],[Age]]&lt;60,"Middle","Senior"))</f>
        <v>Middle</v>
      </c>
      <c r="E3518" t="s">
        <v>26</v>
      </c>
      <c r="F3518" t="s">
        <v>35</v>
      </c>
      <c r="G3518" t="s">
        <v>35</v>
      </c>
      <c r="H3518" t="s">
        <v>28</v>
      </c>
      <c r="I3518" s="2">
        <v>44717</v>
      </c>
      <c r="J3518" t="s">
        <v>5356</v>
      </c>
      <c r="K3518" t="s">
        <v>9985</v>
      </c>
      <c r="L3518" t="s">
        <v>21</v>
      </c>
      <c r="M3518">
        <v>33927.682800000002</v>
      </c>
      <c r="N3518">
        <v>403</v>
      </c>
      <c r="O3518" t="s">
        <v>43</v>
      </c>
      <c r="P3518" t="s">
        <v>43</v>
      </c>
      <c r="Q3518" s="2">
        <v>44723</v>
      </c>
      <c r="R3518" t="s">
        <v>44</v>
      </c>
      <c r="S3518" t="s">
        <v>45</v>
      </c>
      <c r="T3518">
        <f>_xlfn.DAYS(Raw_data_US_healthcare[[#This Row],[Discharge Date]],Raw_data_US_healthcare[[#This Row],[Date of Admission]])</f>
        <v>6</v>
      </c>
    </row>
    <row r="3519" spans="1:20" x14ac:dyDescent="0.3">
      <c r="A3519" t="s">
        <v>26512</v>
      </c>
      <c r="B3519" t="s">
        <v>9986</v>
      </c>
      <c r="C3519">
        <v>44</v>
      </c>
      <c r="D3519" t="str">
        <f>IF(Raw_data_US_healthcare[[#This Row],[Age]]&lt;35,"Young",IF(Raw_data_US_healthcare[[#This Row],[Age]]&lt;60,"Middle","Senior"))</f>
        <v>Middle</v>
      </c>
      <c r="E3519" t="s">
        <v>26</v>
      </c>
      <c r="F3519" t="s">
        <v>228</v>
      </c>
      <c r="G3519" t="s">
        <v>228</v>
      </c>
      <c r="H3519" t="s">
        <v>26516</v>
      </c>
      <c r="I3519" s="2">
        <v>44592</v>
      </c>
      <c r="J3519" t="s">
        <v>9987</v>
      </c>
      <c r="K3519" t="s">
        <v>9988</v>
      </c>
      <c r="L3519" t="s">
        <v>56</v>
      </c>
      <c r="M3519">
        <v>26350.123200000002</v>
      </c>
      <c r="N3519">
        <v>434</v>
      </c>
      <c r="O3519" t="s">
        <v>39</v>
      </c>
      <c r="P3519" t="s">
        <v>39</v>
      </c>
      <c r="Q3519" s="2">
        <v>44598</v>
      </c>
      <c r="R3519" t="s">
        <v>32</v>
      </c>
      <c r="S3519" t="s">
        <v>45</v>
      </c>
      <c r="T3519">
        <f>_xlfn.DAYS(Raw_data_US_healthcare[[#This Row],[Discharge Date]],Raw_data_US_healthcare[[#This Row],[Date of Admission]])</f>
        <v>6</v>
      </c>
    </row>
    <row r="3520" spans="1:20" x14ac:dyDescent="0.3">
      <c r="A3520" t="s">
        <v>26511</v>
      </c>
      <c r="B3520" t="s">
        <v>5711</v>
      </c>
      <c r="C3520">
        <v>79</v>
      </c>
      <c r="D3520" t="str">
        <f>IF(Raw_data_US_healthcare[[#This Row],[Age]]&lt;35,"Young",IF(Raw_data_US_healthcare[[#This Row],[Age]]&lt;60,"Middle","Senior"))</f>
        <v>Senior</v>
      </c>
      <c r="E3520" t="s">
        <v>16</v>
      </c>
      <c r="F3520" t="s">
        <v>228</v>
      </c>
      <c r="G3520" t="s">
        <v>228</v>
      </c>
      <c r="H3520" t="s">
        <v>26516</v>
      </c>
      <c r="I3520" s="2">
        <v>44725</v>
      </c>
      <c r="J3520" t="s">
        <v>9989</v>
      </c>
      <c r="K3520" t="s">
        <v>9990</v>
      </c>
      <c r="L3520" t="s">
        <v>21</v>
      </c>
      <c r="M3520">
        <v>20329.771000000001</v>
      </c>
      <c r="N3520">
        <v>474</v>
      </c>
      <c r="O3520" t="s">
        <v>39</v>
      </c>
      <c r="P3520" t="s">
        <v>39</v>
      </c>
      <c r="Q3520" s="2">
        <v>44740</v>
      </c>
      <c r="R3520" t="s">
        <v>23</v>
      </c>
      <c r="S3520" t="s">
        <v>24</v>
      </c>
      <c r="T3520">
        <f>_xlfn.DAYS(Raw_data_US_healthcare[[#This Row],[Discharge Date]],Raw_data_US_healthcare[[#This Row],[Date of Admission]])</f>
        <v>15</v>
      </c>
    </row>
    <row r="3521" spans="1:20" x14ac:dyDescent="0.3">
      <c r="A3521" t="s">
        <v>26512</v>
      </c>
      <c r="B3521" t="s">
        <v>9991</v>
      </c>
      <c r="C3521">
        <v>37</v>
      </c>
      <c r="D3521" t="str">
        <f>IF(Raw_data_US_healthcare[[#This Row],[Age]]&lt;35,"Young",IF(Raw_data_US_healthcare[[#This Row],[Age]]&lt;60,"Middle","Senior"))</f>
        <v>Middle</v>
      </c>
      <c r="E3521" t="s">
        <v>26</v>
      </c>
      <c r="F3521" t="s">
        <v>113</v>
      </c>
      <c r="G3521" t="s">
        <v>113</v>
      </c>
      <c r="H3521" t="s">
        <v>26516</v>
      </c>
      <c r="I3521" s="2">
        <v>44685</v>
      </c>
      <c r="J3521" t="s">
        <v>9992</v>
      </c>
      <c r="K3521" t="s">
        <v>9993</v>
      </c>
      <c r="L3521" t="s">
        <v>60</v>
      </c>
      <c r="M3521">
        <v>2189.7777999999998</v>
      </c>
      <c r="N3521">
        <v>253</v>
      </c>
      <c r="O3521" t="s">
        <v>43</v>
      </c>
      <c r="P3521" t="s">
        <v>43</v>
      </c>
      <c r="Q3521" s="2">
        <v>44708</v>
      </c>
      <c r="R3521" t="s">
        <v>44</v>
      </c>
      <c r="S3521" t="s">
        <v>24</v>
      </c>
      <c r="T3521">
        <f>_xlfn.DAYS(Raw_data_US_healthcare[[#This Row],[Discharge Date]],Raw_data_US_healthcare[[#This Row],[Date of Admission]])</f>
        <v>23</v>
      </c>
    </row>
    <row r="3522" spans="1:20" x14ac:dyDescent="0.3">
      <c r="A3522" t="s">
        <v>26511</v>
      </c>
      <c r="B3522" t="s">
        <v>9994</v>
      </c>
      <c r="C3522">
        <v>41</v>
      </c>
      <c r="D3522" t="str">
        <f>IF(Raw_data_US_healthcare[[#This Row],[Age]]&lt;35,"Young",IF(Raw_data_US_healthcare[[#This Row],[Age]]&lt;60,"Middle","Senior"))</f>
        <v>Middle</v>
      </c>
      <c r="E3522" t="s">
        <v>16</v>
      </c>
      <c r="F3522" t="s">
        <v>17</v>
      </c>
      <c r="G3522" t="s">
        <v>17</v>
      </c>
      <c r="H3522" t="s">
        <v>18</v>
      </c>
      <c r="I3522" s="2">
        <v>44798</v>
      </c>
      <c r="J3522" t="s">
        <v>9995</v>
      </c>
      <c r="K3522" t="s">
        <v>9996</v>
      </c>
      <c r="L3522" t="s">
        <v>52</v>
      </c>
      <c r="M3522">
        <v>37650.923799999997</v>
      </c>
      <c r="N3522">
        <v>187</v>
      </c>
      <c r="O3522" t="s">
        <v>39</v>
      </c>
      <c r="P3522" t="s">
        <v>39</v>
      </c>
      <c r="Q3522" s="2">
        <v>44812</v>
      </c>
      <c r="R3522" t="s">
        <v>48</v>
      </c>
      <c r="S3522" t="s">
        <v>33</v>
      </c>
      <c r="T3522">
        <f>_xlfn.DAYS(Raw_data_US_healthcare[[#This Row],[Discharge Date]],Raw_data_US_healthcare[[#This Row],[Date of Admission]])</f>
        <v>14</v>
      </c>
    </row>
    <row r="3523" spans="1:20" x14ac:dyDescent="0.3">
      <c r="A3523" t="s">
        <v>26511</v>
      </c>
      <c r="B3523" t="s">
        <v>9997</v>
      </c>
      <c r="C3523">
        <v>38</v>
      </c>
      <c r="D3523" t="str">
        <f>IF(Raw_data_US_healthcare[[#This Row],[Age]]&lt;35,"Young",IF(Raw_data_US_healthcare[[#This Row],[Age]]&lt;60,"Middle","Senior"))</f>
        <v>Middle</v>
      </c>
      <c r="E3523" t="s">
        <v>16</v>
      </c>
      <c r="F3523" t="s">
        <v>27</v>
      </c>
      <c r="G3523" t="s">
        <v>27</v>
      </c>
      <c r="H3523" t="s">
        <v>26514</v>
      </c>
      <c r="I3523" s="2">
        <v>44617</v>
      </c>
      <c r="J3523" t="s">
        <v>9998</v>
      </c>
      <c r="K3523" t="s">
        <v>4231</v>
      </c>
      <c r="L3523" t="s">
        <v>21</v>
      </c>
      <c r="M3523">
        <v>7847.6549999999997</v>
      </c>
      <c r="N3523">
        <v>203</v>
      </c>
      <c r="O3523" t="s">
        <v>22</v>
      </c>
      <c r="P3523" t="s">
        <v>22</v>
      </c>
      <c r="Q3523" s="2">
        <v>44632</v>
      </c>
      <c r="R3523" t="s">
        <v>23</v>
      </c>
      <c r="S3523" t="s">
        <v>45</v>
      </c>
      <c r="T3523">
        <f>_xlfn.DAYS(Raw_data_US_healthcare[[#This Row],[Discharge Date]],Raw_data_US_healthcare[[#This Row],[Date of Admission]])</f>
        <v>15</v>
      </c>
    </row>
    <row r="3524" spans="1:20" x14ac:dyDescent="0.3">
      <c r="A3524" t="s">
        <v>26511</v>
      </c>
      <c r="B3524" t="s">
        <v>9999</v>
      </c>
      <c r="C3524">
        <v>46</v>
      </c>
      <c r="D3524" t="str">
        <f>IF(Raw_data_US_healthcare[[#This Row],[Age]]&lt;35,"Young",IF(Raw_data_US_healthcare[[#This Row],[Age]]&lt;60,"Middle","Senior"))</f>
        <v>Middle</v>
      </c>
      <c r="E3524" t="s">
        <v>16</v>
      </c>
      <c r="F3524" t="s">
        <v>17</v>
      </c>
      <c r="G3524" t="s">
        <v>17</v>
      </c>
      <c r="H3524" t="s">
        <v>26516</v>
      </c>
      <c r="I3524" s="2">
        <v>45086</v>
      </c>
      <c r="J3524" t="s">
        <v>10000</v>
      </c>
      <c r="K3524" t="s">
        <v>10001</v>
      </c>
      <c r="L3524" t="s">
        <v>21</v>
      </c>
      <c r="M3524">
        <v>11670.233099999999</v>
      </c>
      <c r="N3524">
        <v>388</v>
      </c>
      <c r="O3524" t="s">
        <v>43</v>
      </c>
      <c r="P3524" t="s">
        <v>43</v>
      </c>
      <c r="Q3524" s="2">
        <v>45105</v>
      </c>
      <c r="R3524" t="s">
        <v>32</v>
      </c>
      <c r="S3524" t="s">
        <v>24</v>
      </c>
      <c r="T3524">
        <f>_xlfn.DAYS(Raw_data_US_healthcare[[#This Row],[Discharge Date]],Raw_data_US_healthcare[[#This Row],[Date of Admission]])</f>
        <v>19</v>
      </c>
    </row>
    <row r="3525" spans="1:20" x14ac:dyDescent="0.3">
      <c r="A3525" t="s">
        <v>26511</v>
      </c>
      <c r="B3525" t="s">
        <v>10002</v>
      </c>
      <c r="C3525">
        <v>19</v>
      </c>
      <c r="D3525" t="str">
        <f>IF(Raw_data_US_healthcare[[#This Row],[Age]]&lt;35,"Young",IF(Raw_data_US_healthcare[[#This Row],[Age]]&lt;60,"Middle","Senior"))</f>
        <v>Young</v>
      </c>
      <c r="E3525" t="s">
        <v>16</v>
      </c>
      <c r="F3525" t="s">
        <v>27</v>
      </c>
      <c r="G3525" t="s">
        <v>27</v>
      </c>
      <c r="H3525" t="s">
        <v>26516</v>
      </c>
      <c r="I3525" s="2">
        <v>43481</v>
      </c>
      <c r="J3525" t="s">
        <v>10003</v>
      </c>
      <c r="K3525" t="s">
        <v>10004</v>
      </c>
      <c r="L3525" t="s">
        <v>60</v>
      </c>
      <c r="M3525">
        <v>33990.480000000003</v>
      </c>
      <c r="N3525">
        <v>300</v>
      </c>
      <c r="O3525" t="s">
        <v>39</v>
      </c>
      <c r="P3525" t="s">
        <v>39</v>
      </c>
      <c r="Q3525" s="2">
        <v>43500</v>
      </c>
      <c r="R3525" t="s">
        <v>44</v>
      </c>
      <c r="S3525" t="s">
        <v>33</v>
      </c>
      <c r="T3525">
        <f>_xlfn.DAYS(Raw_data_US_healthcare[[#This Row],[Discharge Date]],Raw_data_US_healthcare[[#This Row],[Date of Admission]])</f>
        <v>19</v>
      </c>
    </row>
    <row r="3526" spans="1:20" x14ac:dyDescent="0.3">
      <c r="A3526" t="s">
        <v>26511</v>
      </c>
      <c r="B3526" t="s">
        <v>10005</v>
      </c>
      <c r="C3526">
        <v>61</v>
      </c>
      <c r="D3526" t="str">
        <f>IF(Raw_data_US_healthcare[[#This Row],[Age]]&lt;35,"Young",IF(Raw_data_US_healthcare[[#This Row],[Age]]&lt;60,"Middle","Senior"))</f>
        <v>Senior</v>
      </c>
      <c r="E3526" t="s">
        <v>16</v>
      </c>
      <c r="F3526" t="s">
        <v>62</v>
      </c>
      <c r="G3526" t="s">
        <v>62</v>
      </c>
      <c r="H3526" t="s">
        <v>26516</v>
      </c>
      <c r="I3526" s="2">
        <v>44937</v>
      </c>
      <c r="J3526" t="s">
        <v>10006</v>
      </c>
      <c r="K3526" t="s">
        <v>10007</v>
      </c>
      <c r="L3526" t="s">
        <v>31</v>
      </c>
      <c r="M3526">
        <v>30174.039400000001</v>
      </c>
      <c r="N3526">
        <v>487</v>
      </c>
      <c r="O3526" t="s">
        <v>43</v>
      </c>
      <c r="P3526" t="s">
        <v>43</v>
      </c>
      <c r="Q3526" s="2">
        <v>44967</v>
      </c>
      <c r="R3526" t="s">
        <v>48</v>
      </c>
      <c r="S3526" t="s">
        <v>24</v>
      </c>
      <c r="T3526">
        <f>_xlfn.DAYS(Raw_data_US_healthcare[[#This Row],[Discharge Date]],Raw_data_US_healthcare[[#This Row],[Date of Admission]])</f>
        <v>30</v>
      </c>
    </row>
    <row r="3527" spans="1:20" x14ac:dyDescent="0.3">
      <c r="A3527" t="s">
        <v>26512</v>
      </c>
      <c r="B3527" t="s">
        <v>10008</v>
      </c>
      <c r="C3527">
        <v>37</v>
      </c>
      <c r="D3527" t="str">
        <f>IF(Raw_data_US_healthcare[[#This Row],[Age]]&lt;35,"Young",IF(Raw_data_US_healthcare[[#This Row],[Age]]&lt;60,"Middle","Senior"))</f>
        <v>Middle</v>
      </c>
      <c r="E3527" t="s">
        <v>26</v>
      </c>
      <c r="F3527" t="s">
        <v>228</v>
      </c>
      <c r="G3527" t="s">
        <v>228</v>
      </c>
      <c r="H3527" t="s">
        <v>26514</v>
      </c>
      <c r="I3527" s="2">
        <v>43905</v>
      </c>
      <c r="J3527" t="s">
        <v>10009</v>
      </c>
      <c r="K3527" t="s">
        <v>10010</v>
      </c>
      <c r="L3527" t="s">
        <v>52</v>
      </c>
      <c r="M3527">
        <v>7339.9539000000004</v>
      </c>
      <c r="N3527">
        <v>192</v>
      </c>
      <c r="O3527" t="s">
        <v>43</v>
      </c>
      <c r="P3527" t="s">
        <v>43</v>
      </c>
      <c r="Q3527" s="2">
        <v>43911</v>
      </c>
      <c r="R3527" t="s">
        <v>32</v>
      </c>
      <c r="S3527" t="s">
        <v>24</v>
      </c>
      <c r="T3527">
        <f>_xlfn.DAYS(Raw_data_US_healthcare[[#This Row],[Discharge Date]],Raw_data_US_healthcare[[#This Row],[Date of Admission]])</f>
        <v>6</v>
      </c>
    </row>
    <row r="3528" spans="1:20" x14ac:dyDescent="0.3">
      <c r="A3528" t="s">
        <v>26511</v>
      </c>
      <c r="B3528" t="s">
        <v>10011</v>
      </c>
      <c r="C3528">
        <v>59</v>
      </c>
      <c r="D3528" t="str">
        <f>IF(Raw_data_US_healthcare[[#This Row],[Age]]&lt;35,"Young",IF(Raw_data_US_healthcare[[#This Row],[Age]]&lt;60,"Middle","Senior"))</f>
        <v>Middle</v>
      </c>
      <c r="E3528" t="s">
        <v>16</v>
      </c>
      <c r="F3528" t="s">
        <v>62</v>
      </c>
      <c r="G3528" t="s">
        <v>62</v>
      </c>
      <c r="H3528" t="s">
        <v>36</v>
      </c>
      <c r="I3528" s="2">
        <v>43967</v>
      </c>
      <c r="J3528" t="s">
        <v>10012</v>
      </c>
      <c r="K3528" t="s">
        <v>10013</v>
      </c>
      <c r="L3528" t="s">
        <v>52</v>
      </c>
      <c r="M3528">
        <v>24987.149600000001</v>
      </c>
      <c r="N3528">
        <v>242</v>
      </c>
      <c r="O3528" t="s">
        <v>22</v>
      </c>
      <c r="P3528" t="s">
        <v>22</v>
      </c>
      <c r="Q3528" s="2">
        <v>43975</v>
      </c>
      <c r="R3528" t="s">
        <v>23</v>
      </c>
      <c r="S3528" t="s">
        <v>45</v>
      </c>
      <c r="T3528">
        <f>_xlfn.DAYS(Raw_data_US_healthcare[[#This Row],[Discharge Date]],Raw_data_US_healthcare[[#This Row],[Date of Admission]])</f>
        <v>8</v>
      </c>
    </row>
    <row r="3529" spans="1:20" x14ac:dyDescent="0.3">
      <c r="A3529" t="s">
        <v>26511</v>
      </c>
      <c r="B3529" t="s">
        <v>10014</v>
      </c>
      <c r="C3529">
        <v>40</v>
      </c>
      <c r="D3529" t="str">
        <f>IF(Raw_data_US_healthcare[[#This Row],[Age]]&lt;35,"Young",IF(Raw_data_US_healthcare[[#This Row],[Age]]&lt;60,"Middle","Senior"))</f>
        <v>Middle</v>
      </c>
      <c r="E3529" t="s">
        <v>16</v>
      </c>
      <c r="F3529" t="s">
        <v>113</v>
      </c>
      <c r="G3529" t="s">
        <v>113</v>
      </c>
      <c r="H3529" t="s">
        <v>26516</v>
      </c>
      <c r="I3529" s="2">
        <v>43418</v>
      </c>
      <c r="J3529" t="s">
        <v>10015</v>
      </c>
      <c r="K3529" t="s">
        <v>10016</v>
      </c>
      <c r="L3529" t="s">
        <v>56</v>
      </c>
      <c r="M3529">
        <v>27326.682199999999</v>
      </c>
      <c r="N3529">
        <v>457</v>
      </c>
      <c r="O3529" t="s">
        <v>39</v>
      </c>
      <c r="P3529" t="s">
        <v>39</v>
      </c>
      <c r="Q3529" s="2">
        <v>43444</v>
      </c>
      <c r="R3529" t="s">
        <v>44</v>
      </c>
      <c r="S3529" t="s">
        <v>24</v>
      </c>
      <c r="T3529">
        <f>_xlfn.DAYS(Raw_data_US_healthcare[[#This Row],[Discharge Date]],Raw_data_US_healthcare[[#This Row],[Date of Admission]])</f>
        <v>26</v>
      </c>
    </row>
    <row r="3530" spans="1:20" x14ac:dyDescent="0.3">
      <c r="A3530" t="s">
        <v>26511</v>
      </c>
      <c r="B3530" t="s">
        <v>10017</v>
      </c>
      <c r="C3530">
        <v>64</v>
      </c>
      <c r="D3530" t="str">
        <f>IF(Raw_data_US_healthcare[[#This Row],[Age]]&lt;35,"Young",IF(Raw_data_US_healthcare[[#This Row],[Age]]&lt;60,"Middle","Senior"))</f>
        <v>Senior</v>
      </c>
      <c r="E3530" t="s">
        <v>16</v>
      </c>
      <c r="F3530" t="s">
        <v>62</v>
      </c>
      <c r="G3530" t="s">
        <v>62</v>
      </c>
      <c r="H3530" t="s">
        <v>28</v>
      </c>
      <c r="I3530" s="2">
        <v>44665</v>
      </c>
      <c r="J3530" t="s">
        <v>10018</v>
      </c>
      <c r="K3530" t="s">
        <v>4794</v>
      </c>
      <c r="L3530" t="s">
        <v>52</v>
      </c>
      <c r="M3530">
        <v>37322.7929</v>
      </c>
      <c r="N3530">
        <v>175</v>
      </c>
      <c r="O3530" t="s">
        <v>43</v>
      </c>
      <c r="P3530" t="s">
        <v>43</v>
      </c>
      <c r="Q3530" s="2">
        <v>44695</v>
      </c>
      <c r="R3530" t="s">
        <v>23</v>
      </c>
      <c r="S3530" t="s">
        <v>24</v>
      </c>
      <c r="T3530">
        <f>_xlfn.DAYS(Raw_data_US_healthcare[[#This Row],[Discharge Date]],Raw_data_US_healthcare[[#This Row],[Date of Admission]])</f>
        <v>30</v>
      </c>
    </row>
    <row r="3531" spans="1:20" x14ac:dyDescent="0.3">
      <c r="A3531" t="s">
        <v>26512</v>
      </c>
      <c r="B3531" t="s">
        <v>10019</v>
      </c>
      <c r="C3531">
        <v>72</v>
      </c>
      <c r="D3531" t="str">
        <f>IF(Raw_data_US_healthcare[[#This Row],[Age]]&lt;35,"Young",IF(Raw_data_US_healthcare[[#This Row],[Age]]&lt;60,"Middle","Senior"))</f>
        <v>Senior</v>
      </c>
      <c r="E3531" t="s">
        <v>26</v>
      </c>
      <c r="F3531" t="s">
        <v>113</v>
      </c>
      <c r="G3531" t="s">
        <v>113</v>
      </c>
      <c r="H3531" t="s">
        <v>26516</v>
      </c>
      <c r="I3531" s="2">
        <v>43703</v>
      </c>
      <c r="J3531" t="s">
        <v>10020</v>
      </c>
      <c r="K3531" t="s">
        <v>10021</v>
      </c>
      <c r="L3531" t="s">
        <v>52</v>
      </c>
      <c r="M3531">
        <v>17012.1999</v>
      </c>
      <c r="N3531">
        <v>230</v>
      </c>
      <c r="O3531" t="s">
        <v>43</v>
      </c>
      <c r="P3531" t="s">
        <v>43</v>
      </c>
      <c r="Q3531" s="2">
        <v>43722</v>
      </c>
      <c r="R3531" t="s">
        <v>48</v>
      </c>
      <c r="S3531" t="s">
        <v>45</v>
      </c>
      <c r="T3531">
        <f>_xlfn.DAYS(Raw_data_US_healthcare[[#This Row],[Discharge Date]],Raw_data_US_healthcare[[#This Row],[Date of Admission]])</f>
        <v>19</v>
      </c>
    </row>
    <row r="3532" spans="1:20" x14ac:dyDescent="0.3">
      <c r="A3532" t="s">
        <v>26512</v>
      </c>
      <c r="B3532" t="s">
        <v>10022</v>
      </c>
      <c r="C3532">
        <v>66</v>
      </c>
      <c r="D3532" t="str">
        <f>IF(Raw_data_US_healthcare[[#This Row],[Age]]&lt;35,"Young",IF(Raw_data_US_healthcare[[#This Row],[Age]]&lt;60,"Middle","Senior"))</f>
        <v>Senior</v>
      </c>
      <c r="E3532" t="s">
        <v>26</v>
      </c>
      <c r="F3532" t="s">
        <v>17</v>
      </c>
      <c r="G3532" t="s">
        <v>17</v>
      </c>
      <c r="H3532" t="s">
        <v>26516</v>
      </c>
      <c r="I3532" s="2">
        <v>44907</v>
      </c>
      <c r="J3532" t="s">
        <v>10023</v>
      </c>
      <c r="K3532" t="s">
        <v>10024</v>
      </c>
      <c r="L3532" t="s">
        <v>56</v>
      </c>
      <c r="M3532">
        <v>3426.4868999999999</v>
      </c>
      <c r="N3532">
        <v>248</v>
      </c>
      <c r="O3532" t="s">
        <v>39</v>
      </c>
      <c r="P3532" t="s">
        <v>39</v>
      </c>
      <c r="Q3532" s="2">
        <v>44926</v>
      </c>
      <c r="R3532" t="s">
        <v>23</v>
      </c>
      <c r="S3532" t="s">
        <v>45</v>
      </c>
      <c r="T3532">
        <f>_xlfn.DAYS(Raw_data_US_healthcare[[#This Row],[Discharge Date]],Raw_data_US_healthcare[[#This Row],[Date of Admission]])</f>
        <v>19</v>
      </c>
    </row>
    <row r="3533" spans="1:20" x14ac:dyDescent="0.3">
      <c r="A3533" t="s">
        <v>26511</v>
      </c>
      <c r="B3533" t="s">
        <v>10025</v>
      </c>
      <c r="C3533">
        <v>59</v>
      </c>
      <c r="D3533" t="str">
        <f>IF(Raw_data_US_healthcare[[#This Row],[Age]]&lt;35,"Young",IF(Raw_data_US_healthcare[[#This Row],[Age]]&lt;60,"Middle","Senior"))</f>
        <v>Middle</v>
      </c>
      <c r="E3533" t="s">
        <v>16</v>
      </c>
      <c r="F3533" t="s">
        <v>49</v>
      </c>
      <c r="G3533" t="s">
        <v>49</v>
      </c>
      <c r="H3533" t="s">
        <v>26516</v>
      </c>
      <c r="I3533" s="2">
        <v>43536</v>
      </c>
      <c r="J3533" t="s">
        <v>10026</v>
      </c>
      <c r="K3533" t="s">
        <v>10027</v>
      </c>
      <c r="L3533" t="s">
        <v>56</v>
      </c>
      <c r="M3533">
        <v>27836.881399999998</v>
      </c>
      <c r="N3533">
        <v>199</v>
      </c>
      <c r="O3533" t="s">
        <v>39</v>
      </c>
      <c r="P3533" t="s">
        <v>39</v>
      </c>
      <c r="Q3533" s="2">
        <v>43548</v>
      </c>
      <c r="R3533" t="s">
        <v>23</v>
      </c>
      <c r="S3533" t="s">
        <v>45</v>
      </c>
      <c r="T3533">
        <f>_xlfn.DAYS(Raw_data_US_healthcare[[#This Row],[Discharge Date]],Raw_data_US_healthcare[[#This Row],[Date of Admission]])</f>
        <v>12</v>
      </c>
    </row>
    <row r="3534" spans="1:20" x14ac:dyDescent="0.3">
      <c r="A3534" t="s">
        <v>26512</v>
      </c>
      <c r="B3534" t="s">
        <v>10028</v>
      </c>
      <c r="C3534">
        <v>34</v>
      </c>
      <c r="D3534" t="str">
        <f>IF(Raw_data_US_healthcare[[#This Row],[Age]]&lt;35,"Young",IF(Raw_data_US_healthcare[[#This Row],[Age]]&lt;60,"Middle","Senior"))</f>
        <v>Young</v>
      </c>
      <c r="E3534" t="s">
        <v>26</v>
      </c>
      <c r="F3534" t="s">
        <v>35</v>
      </c>
      <c r="G3534" t="s">
        <v>35</v>
      </c>
      <c r="H3534" t="s">
        <v>26514</v>
      </c>
      <c r="I3534" s="2">
        <v>45014</v>
      </c>
      <c r="J3534" t="s">
        <v>10029</v>
      </c>
      <c r="K3534" t="s">
        <v>9674</v>
      </c>
      <c r="L3534" t="s">
        <v>60</v>
      </c>
      <c r="M3534">
        <v>37341.409699999997</v>
      </c>
      <c r="N3534">
        <v>478</v>
      </c>
      <c r="O3534" t="s">
        <v>39</v>
      </c>
      <c r="P3534" t="s">
        <v>39</v>
      </c>
      <c r="Q3534" s="2">
        <v>45016</v>
      </c>
      <c r="R3534" t="s">
        <v>44</v>
      </c>
      <c r="S3534" t="s">
        <v>45</v>
      </c>
      <c r="T3534">
        <f>_xlfn.DAYS(Raw_data_US_healthcare[[#This Row],[Discharge Date]],Raw_data_US_healthcare[[#This Row],[Date of Admission]])</f>
        <v>2</v>
      </c>
    </row>
    <row r="3535" spans="1:20" x14ac:dyDescent="0.3">
      <c r="A3535" t="s">
        <v>26512</v>
      </c>
      <c r="B3535" t="s">
        <v>10030</v>
      </c>
      <c r="C3535">
        <v>58</v>
      </c>
      <c r="D3535" t="str">
        <f>IF(Raw_data_US_healthcare[[#This Row],[Age]]&lt;35,"Young",IF(Raw_data_US_healthcare[[#This Row],[Age]]&lt;60,"Middle","Senior"))</f>
        <v>Middle</v>
      </c>
      <c r="E3535" t="s">
        <v>26</v>
      </c>
      <c r="F3535" t="s">
        <v>228</v>
      </c>
      <c r="G3535" t="s">
        <v>228</v>
      </c>
      <c r="H3535" t="s">
        <v>26516</v>
      </c>
      <c r="I3535" s="2">
        <v>44204</v>
      </c>
      <c r="J3535" t="s">
        <v>10031</v>
      </c>
      <c r="K3535" t="s">
        <v>10032</v>
      </c>
      <c r="L3535" t="s">
        <v>52</v>
      </c>
      <c r="M3535">
        <v>1982.28</v>
      </c>
      <c r="N3535">
        <v>444</v>
      </c>
      <c r="O3535" t="s">
        <v>39</v>
      </c>
      <c r="P3535" t="s">
        <v>39</v>
      </c>
      <c r="Q3535" s="2">
        <v>44225</v>
      </c>
      <c r="R3535" t="s">
        <v>23</v>
      </c>
      <c r="S3535" t="s">
        <v>33</v>
      </c>
      <c r="T3535">
        <f>_xlfn.DAYS(Raw_data_US_healthcare[[#This Row],[Discharge Date]],Raw_data_US_healthcare[[#This Row],[Date of Admission]])</f>
        <v>21</v>
      </c>
    </row>
    <row r="3536" spans="1:20" x14ac:dyDescent="0.3">
      <c r="A3536" t="s">
        <v>26512</v>
      </c>
      <c r="B3536" t="s">
        <v>10033</v>
      </c>
      <c r="C3536">
        <v>50</v>
      </c>
      <c r="D3536" t="str">
        <f>IF(Raw_data_US_healthcare[[#This Row],[Age]]&lt;35,"Young",IF(Raw_data_US_healthcare[[#This Row],[Age]]&lt;60,"Middle","Senior"))</f>
        <v>Middle</v>
      </c>
      <c r="E3536" t="s">
        <v>26</v>
      </c>
      <c r="F3536" t="s">
        <v>228</v>
      </c>
      <c r="G3536" t="s">
        <v>228</v>
      </c>
      <c r="H3536" t="s">
        <v>26516</v>
      </c>
      <c r="I3536" s="2">
        <v>45069</v>
      </c>
      <c r="J3536" t="s">
        <v>10034</v>
      </c>
      <c r="K3536" t="s">
        <v>73</v>
      </c>
      <c r="L3536" t="s">
        <v>56</v>
      </c>
      <c r="M3536">
        <v>30464.9247</v>
      </c>
      <c r="N3536">
        <v>478</v>
      </c>
      <c r="O3536" t="s">
        <v>39</v>
      </c>
      <c r="P3536" t="s">
        <v>39</v>
      </c>
      <c r="Q3536" s="2">
        <v>45091</v>
      </c>
      <c r="R3536" t="s">
        <v>32</v>
      </c>
      <c r="S3536" t="s">
        <v>24</v>
      </c>
      <c r="T3536">
        <f>_xlfn.DAYS(Raw_data_US_healthcare[[#This Row],[Discharge Date]],Raw_data_US_healthcare[[#This Row],[Date of Admission]])</f>
        <v>22</v>
      </c>
    </row>
    <row r="3537" spans="1:20" x14ac:dyDescent="0.3">
      <c r="A3537" t="s">
        <v>26511</v>
      </c>
      <c r="B3537" t="s">
        <v>10035</v>
      </c>
      <c r="C3537">
        <v>52</v>
      </c>
      <c r="D3537" t="str">
        <f>IF(Raw_data_US_healthcare[[#This Row],[Age]]&lt;35,"Young",IF(Raw_data_US_healthcare[[#This Row],[Age]]&lt;60,"Middle","Senior"))</f>
        <v>Middle</v>
      </c>
      <c r="E3537" t="s">
        <v>16</v>
      </c>
      <c r="F3537" t="s">
        <v>35</v>
      </c>
      <c r="G3537" t="s">
        <v>35</v>
      </c>
      <c r="H3537" t="s">
        <v>36</v>
      </c>
      <c r="I3537" s="2">
        <v>43807</v>
      </c>
      <c r="J3537" t="s">
        <v>10036</v>
      </c>
      <c r="K3537" t="s">
        <v>10037</v>
      </c>
      <c r="L3537" t="s">
        <v>21</v>
      </c>
      <c r="M3537">
        <v>21994.209200000001</v>
      </c>
      <c r="N3537">
        <v>116</v>
      </c>
      <c r="O3537" t="s">
        <v>22</v>
      </c>
      <c r="P3537" t="s">
        <v>22</v>
      </c>
      <c r="Q3537" s="2">
        <v>43808</v>
      </c>
      <c r="R3537" t="s">
        <v>44</v>
      </c>
      <c r="S3537" t="s">
        <v>45</v>
      </c>
      <c r="T3537">
        <f>_xlfn.DAYS(Raw_data_US_healthcare[[#This Row],[Discharge Date]],Raw_data_US_healthcare[[#This Row],[Date of Admission]])</f>
        <v>1</v>
      </c>
    </row>
    <row r="3538" spans="1:20" x14ac:dyDescent="0.3">
      <c r="A3538" t="s">
        <v>26511</v>
      </c>
      <c r="B3538" t="s">
        <v>10038</v>
      </c>
      <c r="C3538">
        <v>20</v>
      </c>
      <c r="D3538" t="str">
        <f>IF(Raw_data_US_healthcare[[#This Row],[Age]]&lt;35,"Young",IF(Raw_data_US_healthcare[[#This Row],[Age]]&lt;60,"Middle","Senior"))</f>
        <v>Young</v>
      </c>
      <c r="E3538" t="s">
        <v>16</v>
      </c>
      <c r="F3538" t="s">
        <v>35</v>
      </c>
      <c r="G3538" t="s">
        <v>35</v>
      </c>
      <c r="H3538" t="s">
        <v>69</v>
      </c>
      <c r="I3538" s="2">
        <v>43704</v>
      </c>
      <c r="J3538" t="s">
        <v>10039</v>
      </c>
      <c r="K3538" t="s">
        <v>10040</v>
      </c>
      <c r="L3538" t="s">
        <v>31</v>
      </c>
      <c r="M3538">
        <v>57804.570699999997</v>
      </c>
      <c r="N3538">
        <v>469</v>
      </c>
      <c r="O3538" t="s">
        <v>22</v>
      </c>
      <c r="P3538" t="s">
        <v>22</v>
      </c>
      <c r="Q3538" s="2">
        <v>43717</v>
      </c>
      <c r="R3538" t="s">
        <v>83</v>
      </c>
      <c r="S3538" t="s">
        <v>45</v>
      </c>
      <c r="T3538">
        <f>_xlfn.DAYS(Raw_data_US_healthcare[[#This Row],[Discharge Date]],Raw_data_US_healthcare[[#This Row],[Date of Admission]])</f>
        <v>13</v>
      </c>
    </row>
    <row r="3539" spans="1:20" x14ac:dyDescent="0.3">
      <c r="A3539" t="s">
        <v>26511</v>
      </c>
      <c r="B3539" t="s">
        <v>10041</v>
      </c>
      <c r="C3539">
        <v>37</v>
      </c>
      <c r="D3539" t="str">
        <f>IF(Raw_data_US_healthcare[[#This Row],[Age]]&lt;35,"Young",IF(Raw_data_US_healthcare[[#This Row],[Age]]&lt;60,"Middle","Senior"))</f>
        <v>Middle</v>
      </c>
      <c r="E3539" t="s">
        <v>16</v>
      </c>
      <c r="F3539" t="s">
        <v>35</v>
      </c>
      <c r="G3539" t="s">
        <v>35</v>
      </c>
      <c r="H3539" t="s">
        <v>26514</v>
      </c>
      <c r="I3539" s="2">
        <v>44736</v>
      </c>
      <c r="J3539" t="s">
        <v>10042</v>
      </c>
      <c r="K3539" t="s">
        <v>10043</v>
      </c>
      <c r="L3539" t="s">
        <v>21</v>
      </c>
      <c r="M3539">
        <v>21526.3138</v>
      </c>
      <c r="N3539">
        <v>404</v>
      </c>
      <c r="O3539" t="s">
        <v>39</v>
      </c>
      <c r="P3539" t="s">
        <v>39</v>
      </c>
      <c r="Q3539" s="2">
        <v>44743</v>
      </c>
      <c r="R3539" t="s">
        <v>23</v>
      </c>
      <c r="S3539" t="s">
        <v>45</v>
      </c>
      <c r="T3539">
        <f>_xlfn.DAYS(Raw_data_US_healthcare[[#This Row],[Discharge Date]],Raw_data_US_healthcare[[#This Row],[Date of Admission]])</f>
        <v>7</v>
      </c>
    </row>
    <row r="3540" spans="1:20" x14ac:dyDescent="0.3">
      <c r="A3540" t="s">
        <v>26511</v>
      </c>
      <c r="B3540" t="s">
        <v>4254</v>
      </c>
      <c r="C3540">
        <v>58</v>
      </c>
      <c r="D3540" t="str">
        <f>IF(Raw_data_US_healthcare[[#This Row],[Age]]&lt;35,"Young",IF(Raw_data_US_healthcare[[#This Row],[Age]]&lt;60,"Middle","Senior"))</f>
        <v>Middle</v>
      </c>
      <c r="E3540" t="s">
        <v>16</v>
      </c>
      <c r="F3540" t="s">
        <v>62</v>
      </c>
      <c r="G3540" t="s">
        <v>62</v>
      </c>
      <c r="H3540" t="s">
        <v>36</v>
      </c>
      <c r="I3540" s="2">
        <v>45195</v>
      </c>
      <c r="J3540" t="s">
        <v>10044</v>
      </c>
      <c r="K3540" t="s">
        <v>10045</v>
      </c>
      <c r="L3540" t="s">
        <v>21</v>
      </c>
      <c r="M3540">
        <v>3530.1704</v>
      </c>
      <c r="N3540">
        <v>391</v>
      </c>
      <c r="O3540" t="s">
        <v>43</v>
      </c>
      <c r="P3540" t="s">
        <v>43</v>
      </c>
      <c r="Q3540" s="2">
        <v>45211</v>
      </c>
      <c r="R3540" t="s">
        <v>23</v>
      </c>
      <c r="S3540" t="s">
        <v>24</v>
      </c>
      <c r="T3540">
        <f>_xlfn.DAYS(Raw_data_US_healthcare[[#This Row],[Discharge Date]],Raw_data_US_healthcare[[#This Row],[Date of Admission]])</f>
        <v>16</v>
      </c>
    </row>
    <row r="3541" spans="1:20" x14ac:dyDescent="0.3">
      <c r="A3541" t="s">
        <v>26512</v>
      </c>
      <c r="B3541" t="s">
        <v>10046</v>
      </c>
      <c r="C3541">
        <v>79</v>
      </c>
      <c r="D3541" t="str">
        <f>IF(Raw_data_US_healthcare[[#This Row],[Age]]&lt;35,"Young",IF(Raw_data_US_healthcare[[#This Row],[Age]]&lt;60,"Middle","Senior"))</f>
        <v>Senior</v>
      </c>
      <c r="E3541" t="s">
        <v>26</v>
      </c>
      <c r="F3541" t="s">
        <v>88</v>
      </c>
      <c r="G3541" t="s">
        <v>88</v>
      </c>
      <c r="H3541" t="s">
        <v>26516</v>
      </c>
      <c r="I3541" s="2">
        <v>44661</v>
      </c>
      <c r="J3541" t="s">
        <v>10047</v>
      </c>
      <c r="K3541" t="s">
        <v>7490</v>
      </c>
      <c r="L3541" t="s">
        <v>60</v>
      </c>
      <c r="M3541">
        <v>22207.161</v>
      </c>
      <c r="N3541">
        <v>398</v>
      </c>
      <c r="O3541" t="s">
        <v>39</v>
      </c>
      <c r="P3541" t="s">
        <v>39</v>
      </c>
      <c r="Q3541" s="2">
        <v>44689</v>
      </c>
      <c r="R3541" t="s">
        <v>83</v>
      </c>
      <c r="S3541" t="s">
        <v>45</v>
      </c>
      <c r="T3541">
        <f>_xlfn.DAYS(Raw_data_US_healthcare[[#This Row],[Discharge Date]],Raw_data_US_healthcare[[#This Row],[Date of Admission]])</f>
        <v>28</v>
      </c>
    </row>
    <row r="3542" spans="1:20" x14ac:dyDescent="0.3">
      <c r="A3542" t="s">
        <v>26511</v>
      </c>
      <c r="B3542" t="s">
        <v>10048</v>
      </c>
      <c r="C3542">
        <v>53</v>
      </c>
      <c r="D3542" t="str">
        <f>IF(Raw_data_US_healthcare[[#This Row],[Age]]&lt;35,"Young",IF(Raw_data_US_healthcare[[#This Row],[Age]]&lt;60,"Middle","Senior"))</f>
        <v>Middle</v>
      </c>
      <c r="E3542" t="s">
        <v>16</v>
      </c>
      <c r="F3542" t="s">
        <v>17</v>
      </c>
      <c r="G3542" t="s">
        <v>17</v>
      </c>
      <c r="H3542" t="s">
        <v>18</v>
      </c>
      <c r="I3542" s="2">
        <v>45009</v>
      </c>
      <c r="J3542" t="s">
        <v>10049</v>
      </c>
      <c r="K3542" t="s">
        <v>10050</v>
      </c>
      <c r="L3542" t="s">
        <v>21</v>
      </c>
      <c r="M3542">
        <v>18298.388500000001</v>
      </c>
      <c r="N3542">
        <v>402</v>
      </c>
      <c r="O3542" t="s">
        <v>43</v>
      </c>
      <c r="P3542" t="s">
        <v>43</v>
      </c>
      <c r="Q3542" s="2">
        <v>45022</v>
      </c>
      <c r="R3542" t="s">
        <v>23</v>
      </c>
      <c r="S3542" t="s">
        <v>24</v>
      </c>
      <c r="T3542">
        <f>_xlfn.DAYS(Raw_data_US_healthcare[[#This Row],[Discharge Date]],Raw_data_US_healthcare[[#This Row],[Date of Admission]])</f>
        <v>13</v>
      </c>
    </row>
    <row r="3543" spans="1:20" x14ac:dyDescent="0.3">
      <c r="A3543" t="s">
        <v>26512</v>
      </c>
      <c r="B3543" t="s">
        <v>10051</v>
      </c>
      <c r="C3543">
        <v>66</v>
      </c>
      <c r="D3543" t="str">
        <f>IF(Raw_data_US_healthcare[[#This Row],[Age]]&lt;35,"Young",IF(Raw_data_US_healthcare[[#This Row],[Age]]&lt;60,"Middle","Senior"))</f>
        <v>Senior</v>
      </c>
      <c r="E3543" t="s">
        <v>26</v>
      </c>
      <c r="F3543" t="s">
        <v>62</v>
      </c>
      <c r="G3543" t="s">
        <v>62</v>
      </c>
      <c r="H3543" t="s">
        <v>26516</v>
      </c>
      <c r="I3543" s="2">
        <v>43602</v>
      </c>
      <c r="J3543" t="s">
        <v>10052</v>
      </c>
      <c r="K3543" t="s">
        <v>10053</v>
      </c>
      <c r="L3543" t="s">
        <v>56</v>
      </c>
      <c r="M3543">
        <v>11792.200500000001</v>
      </c>
      <c r="N3543">
        <v>117</v>
      </c>
      <c r="O3543" t="s">
        <v>39</v>
      </c>
      <c r="P3543" t="s">
        <v>39</v>
      </c>
      <c r="Q3543" s="2">
        <v>43617</v>
      </c>
      <c r="R3543" t="s">
        <v>32</v>
      </c>
      <c r="S3543" t="s">
        <v>33</v>
      </c>
      <c r="T3543">
        <f>_xlfn.DAYS(Raw_data_US_healthcare[[#This Row],[Discharge Date]],Raw_data_US_healthcare[[#This Row],[Date of Admission]])</f>
        <v>15</v>
      </c>
    </row>
    <row r="3544" spans="1:20" x14ac:dyDescent="0.3">
      <c r="A3544" t="s">
        <v>26511</v>
      </c>
      <c r="B3544" t="s">
        <v>10054</v>
      </c>
      <c r="C3544">
        <v>36</v>
      </c>
      <c r="D3544" t="str">
        <f>IF(Raw_data_US_healthcare[[#This Row],[Age]]&lt;35,"Young",IF(Raw_data_US_healthcare[[#This Row],[Age]]&lt;60,"Middle","Senior"))</f>
        <v>Middle</v>
      </c>
      <c r="E3544" t="s">
        <v>16</v>
      </c>
      <c r="F3544" t="s">
        <v>27</v>
      </c>
      <c r="G3544" t="s">
        <v>27</v>
      </c>
      <c r="H3544" t="s">
        <v>69</v>
      </c>
      <c r="I3544" s="2">
        <v>43554</v>
      </c>
      <c r="J3544" t="s">
        <v>10055</v>
      </c>
      <c r="K3544" t="s">
        <v>10056</v>
      </c>
      <c r="L3544" t="s">
        <v>60</v>
      </c>
      <c r="M3544">
        <v>28853.216199999999</v>
      </c>
      <c r="N3544">
        <v>370</v>
      </c>
      <c r="O3544" t="s">
        <v>22</v>
      </c>
      <c r="P3544" t="s">
        <v>22</v>
      </c>
      <c r="Q3544" s="2">
        <v>43577</v>
      </c>
      <c r="R3544" t="s">
        <v>83</v>
      </c>
      <c r="S3544" t="s">
        <v>45</v>
      </c>
      <c r="T3544">
        <f>_xlfn.DAYS(Raw_data_US_healthcare[[#This Row],[Discharge Date]],Raw_data_US_healthcare[[#This Row],[Date of Admission]])</f>
        <v>23</v>
      </c>
    </row>
    <row r="3545" spans="1:20" x14ac:dyDescent="0.3">
      <c r="A3545" t="s">
        <v>26512</v>
      </c>
      <c r="B3545" t="s">
        <v>10057</v>
      </c>
      <c r="C3545">
        <v>74</v>
      </c>
      <c r="D3545" t="str">
        <f>IF(Raw_data_US_healthcare[[#This Row],[Age]]&lt;35,"Young",IF(Raw_data_US_healthcare[[#This Row],[Age]]&lt;60,"Middle","Senior"))</f>
        <v>Senior</v>
      </c>
      <c r="E3545" t="s">
        <v>26</v>
      </c>
      <c r="F3545" t="s">
        <v>17</v>
      </c>
      <c r="G3545" t="s">
        <v>17</v>
      </c>
      <c r="H3545" t="s">
        <v>26516</v>
      </c>
      <c r="I3545" s="2">
        <v>43486</v>
      </c>
      <c r="J3545" t="s">
        <v>10058</v>
      </c>
      <c r="K3545" t="s">
        <v>10059</v>
      </c>
      <c r="L3545" t="s">
        <v>52</v>
      </c>
      <c r="M3545">
        <v>15496.012199999999</v>
      </c>
      <c r="N3545">
        <v>261</v>
      </c>
      <c r="O3545" t="s">
        <v>43</v>
      </c>
      <c r="P3545" t="s">
        <v>43</v>
      </c>
      <c r="Q3545" s="2">
        <v>43489</v>
      </c>
      <c r="R3545" t="s">
        <v>44</v>
      </c>
      <c r="S3545" t="s">
        <v>33</v>
      </c>
      <c r="T3545">
        <f>_xlfn.DAYS(Raw_data_US_healthcare[[#This Row],[Discharge Date]],Raw_data_US_healthcare[[#This Row],[Date of Admission]])</f>
        <v>3</v>
      </c>
    </row>
    <row r="3546" spans="1:20" x14ac:dyDescent="0.3">
      <c r="A3546" t="s">
        <v>26512</v>
      </c>
      <c r="B3546" t="s">
        <v>10060</v>
      </c>
      <c r="C3546">
        <v>36</v>
      </c>
      <c r="D3546" t="str">
        <f>IF(Raw_data_US_healthcare[[#This Row],[Age]]&lt;35,"Young",IF(Raw_data_US_healthcare[[#This Row],[Age]]&lt;60,"Middle","Senior"))</f>
        <v>Middle</v>
      </c>
      <c r="E3546" t="s">
        <v>26</v>
      </c>
      <c r="F3546" t="s">
        <v>35</v>
      </c>
      <c r="G3546" t="s">
        <v>35</v>
      </c>
      <c r="H3546" t="s">
        <v>26516</v>
      </c>
      <c r="I3546" s="2">
        <v>43755</v>
      </c>
      <c r="J3546" t="s">
        <v>10061</v>
      </c>
      <c r="K3546" t="s">
        <v>226</v>
      </c>
      <c r="L3546" t="s">
        <v>31</v>
      </c>
      <c r="M3546">
        <v>14431.902700000001</v>
      </c>
      <c r="N3546">
        <v>186</v>
      </c>
      <c r="O3546" t="s">
        <v>39</v>
      </c>
      <c r="P3546" t="s">
        <v>39</v>
      </c>
      <c r="Q3546" s="2">
        <v>43760</v>
      </c>
      <c r="R3546" t="s">
        <v>44</v>
      </c>
      <c r="S3546" t="s">
        <v>24</v>
      </c>
      <c r="T3546">
        <f>_xlfn.DAYS(Raw_data_US_healthcare[[#This Row],[Discharge Date]],Raw_data_US_healthcare[[#This Row],[Date of Admission]])</f>
        <v>5</v>
      </c>
    </row>
    <row r="3547" spans="1:20" x14ac:dyDescent="0.3">
      <c r="A3547" t="s">
        <v>26511</v>
      </c>
      <c r="B3547" t="s">
        <v>10062</v>
      </c>
      <c r="C3547">
        <v>38</v>
      </c>
      <c r="D3547" t="str">
        <f>IF(Raw_data_US_healthcare[[#This Row],[Age]]&lt;35,"Young",IF(Raw_data_US_healthcare[[#This Row],[Age]]&lt;60,"Middle","Senior"))</f>
        <v>Middle</v>
      </c>
      <c r="E3547" t="s">
        <v>16</v>
      </c>
      <c r="F3547" t="s">
        <v>228</v>
      </c>
      <c r="G3547" t="s">
        <v>228</v>
      </c>
      <c r="H3547" t="s">
        <v>26516</v>
      </c>
      <c r="I3547" s="2">
        <v>44692</v>
      </c>
      <c r="J3547" t="s">
        <v>10063</v>
      </c>
      <c r="K3547" t="s">
        <v>10064</v>
      </c>
      <c r="L3547" t="s">
        <v>56</v>
      </c>
      <c r="M3547">
        <v>16104.5684</v>
      </c>
      <c r="N3547">
        <v>448</v>
      </c>
      <c r="O3547" t="s">
        <v>39</v>
      </c>
      <c r="P3547" t="s">
        <v>39</v>
      </c>
      <c r="Q3547" s="2">
        <v>44710</v>
      </c>
      <c r="R3547" t="s">
        <v>48</v>
      </c>
      <c r="S3547" t="s">
        <v>33</v>
      </c>
      <c r="T3547">
        <f>_xlfn.DAYS(Raw_data_US_healthcare[[#This Row],[Discharge Date]],Raw_data_US_healthcare[[#This Row],[Date of Admission]])</f>
        <v>18</v>
      </c>
    </row>
    <row r="3548" spans="1:20" x14ac:dyDescent="0.3">
      <c r="A3548" t="s">
        <v>26511</v>
      </c>
      <c r="B3548" t="s">
        <v>10065</v>
      </c>
      <c r="C3548">
        <v>30</v>
      </c>
      <c r="D3548" t="str">
        <f>IF(Raw_data_US_healthcare[[#This Row],[Age]]&lt;35,"Young",IF(Raw_data_US_healthcare[[#This Row],[Age]]&lt;60,"Middle","Senior"))</f>
        <v>Young</v>
      </c>
      <c r="E3548" t="s">
        <v>16</v>
      </c>
      <c r="F3548" t="s">
        <v>88</v>
      </c>
      <c r="G3548" t="s">
        <v>88</v>
      </c>
      <c r="H3548" t="s">
        <v>28</v>
      </c>
      <c r="I3548" s="2">
        <v>44915</v>
      </c>
      <c r="J3548" t="s">
        <v>10066</v>
      </c>
      <c r="K3548" t="s">
        <v>10067</v>
      </c>
      <c r="L3548" t="s">
        <v>31</v>
      </c>
      <c r="M3548">
        <v>43593.695399999997</v>
      </c>
      <c r="N3548">
        <v>467</v>
      </c>
      <c r="O3548" t="s">
        <v>43</v>
      </c>
      <c r="P3548" t="s">
        <v>43</v>
      </c>
      <c r="Q3548" s="2">
        <v>44943</v>
      </c>
      <c r="R3548" t="s">
        <v>32</v>
      </c>
      <c r="S3548" t="s">
        <v>33</v>
      </c>
      <c r="T3548">
        <f>_xlfn.DAYS(Raw_data_US_healthcare[[#This Row],[Discharge Date]],Raw_data_US_healthcare[[#This Row],[Date of Admission]])</f>
        <v>28</v>
      </c>
    </row>
    <row r="3549" spans="1:20" x14ac:dyDescent="0.3">
      <c r="A3549" t="s">
        <v>26511</v>
      </c>
      <c r="B3549" t="s">
        <v>10068</v>
      </c>
      <c r="C3549">
        <v>39</v>
      </c>
      <c r="D3549" t="str">
        <f>IF(Raw_data_US_healthcare[[#This Row],[Age]]&lt;35,"Young",IF(Raw_data_US_healthcare[[#This Row],[Age]]&lt;60,"Middle","Senior"))</f>
        <v>Middle</v>
      </c>
      <c r="E3549" t="s">
        <v>16</v>
      </c>
      <c r="F3549" t="s">
        <v>62</v>
      </c>
      <c r="G3549" t="s">
        <v>62</v>
      </c>
      <c r="H3549" t="s">
        <v>18</v>
      </c>
      <c r="I3549" s="2">
        <v>45062</v>
      </c>
      <c r="J3549" t="s">
        <v>10069</v>
      </c>
      <c r="K3549" t="s">
        <v>10070</v>
      </c>
      <c r="L3549" t="s">
        <v>52</v>
      </c>
      <c r="M3549">
        <v>4425.6977999999999</v>
      </c>
      <c r="N3549">
        <v>412</v>
      </c>
      <c r="O3549" t="s">
        <v>39</v>
      </c>
      <c r="P3549" t="s">
        <v>39</v>
      </c>
      <c r="Q3549" s="2">
        <v>45088</v>
      </c>
      <c r="R3549" t="s">
        <v>32</v>
      </c>
      <c r="S3549" t="s">
        <v>33</v>
      </c>
      <c r="T3549">
        <f>_xlfn.DAYS(Raw_data_US_healthcare[[#This Row],[Discharge Date]],Raw_data_US_healthcare[[#This Row],[Date of Admission]])</f>
        <v>26</v>
      </c>
    </row>
    <row r="3550" spans="1:20" x14ac:dyDescent="0.3">
      <c r="A3550" t="s">
        <v>26512</v>
      </c>
      <c r="B3550" t="s">
        <v>10071</v>
      </c>
      <c r="C3550">
        <v>54</v>
      </c>
      <c r="D3550" t="str">
        <f>IF(Raw_data_US_healthcare[[#This Row],[Age]]&lt;35,"Young",IF(Raw_data_US_healthcare[[#This Row],[Age]]&lt;60,"Middle","Senior"))</f>
        <v>Middle</v>
      </c>
      <c r="E3550" t="s">
        <v>26</v>
      </c>
      <c r="F3550" t="s">
        <v>27</v>
      </c>
      <c r="G3550" t="s">
        <v>27</v>
      </c>
      <c r="H3550" t="s">
        <v>26516</v>
      </c>
      <c r="I3550" s="2">
        <v>44208</v>
      </c>
      <c r="J3550" t="s">
        <v>10072</v>
      </c>
      <c r="K3550" t="s">
        <v>10073</v>
      </c>
      <c r="L3550" t="s">
        <v>31</v>
      </c>
      <c r="M3550">
        <v>3316.5999000000002</v>
      </c>
      <c r="N3550">
        <v>438</v>
      </c>
      <c r="O3550" t="s">
        <v>39</v>
      </c>
      <c r="P3550" t="s">
        <v>39</v>
      </c>
      <c r="Q3550" s="2">
        <v>44231</v>
      </c>
      <c r="R3550" t="s">
        <v>44</v>
      </c>
      <c r="S3550" t="s">
        <v>45</v>
      </c>
      <c r="T3550">
        <f>_xlfn.DAYS(Raw_data_US_healthcare[[#This Row],[Discharge Date]],Raw_data_US_healthcare[[#This Row],[Date of Admission]])</f>
        <v>23</v>
      </c>
    </row>
    <row r="3551" spans="1:20" x14ac:dyDescent="0.3">
      <c r="A3551" t="s">
        <v>26512</v>
      </c>
      <c r="B3551" t="s">
        <v>10074</v>
      </c>
      <c r="C3551">
        <v>66</v>
      </c>
      <c r="D3551" t="str">
        <f>IF(Raw_data_US_healthcare[[#This Row],[Age]]&lt;35,"Young",IF(Raw_data_US_healthcare[[#This Row],[Age]]&lt;60,"Middle","Senior"))</f>
        <v>Senior</v>
      </c>
      <c r="E3551" t="s">
        <v>26</v>
      </c>
      <c r="F3551" t="s">
        <v>113</v>
      </c>
      <c r="G3551" t="s">
        <v>113</v>
      </c>
      <c r="H3551" t="s">
        <v>18</v>
      </c>
      <c r="I3551" s="2">
        <v>45093</v>
      </c>
      <c r="J3551" t="s">
        <v>10075</v>
      </c>
      <c r="K3551" t="s">
        <v>10076</v>
      </c>
      <c r="L3551" t="s">
        <v>56</v>
      </c>
      <c r="M3551">
        <v>22715.692200000001</v>
      </c>
      <c r="N3551">
        <v>322</v>
      </c>
      <c r="O3551" t="s">
        <v>39</v>
      </c>
      <c r="P3551" t="s">
        <v>39</v>
      </c>
      <c r="Q3551" s="2">
        <v>45112</v>
      </c>
      <c r="R3551" t="s">
        <v>48</v>
      </c>
      <c r="S3551" t="s">
        <v>24</v>
      </c>
      <c r="T3551">
        <f>_xlfn.DAYS(Raw_data_US_healthcare[[#This Row],[Discharge Date]],Raw_data_US_healthcare[[#This Row],[Date of Admission]])</f>
        <v>19</v>
      </c>
    </row>
    <row r="3552" spans="1:20" x14ac:dyDescent="0.3">
      <c r="A3552" t="s">
        <v>26511</v>
      </c>
      <c r="B3552" t="s">
        <v>10077</v>
      </c>
      <c r="C3552">
        <v>20</v>
      </c>
      <c r="D3552" t="str">
        <f>IF(Raw_data_US_healthcare[[#This Row],[Age]]&lt;35,"Young",IF(Raw_data_US_healthcare[[#This Row],[Age]]&lt;60,"Middle","Senior"))</f>
        <v>Young</v>
      </c>
      <c r="E3552" t="s">
        <v>16</v>
      </c>
      <c r="F3552" t="s">
        <v>62</v>
      </c>
      <c r="G3552" t="s">
        <v>62</v>
      </c>
      <c r="H3552" t="s">
        <v>26514</v>
      </c>
      <c r="I3552" s="2">
        <v>44803</v>
      </c>
      <c r="J3552" t="s">
        <v>10078</v>
      </c>
      <c r="K3552" t="s">
        <v>10079</v>
      </c>
      <c r="L3552" t="s">
        <v>52</v>
      </c>
      <c r="M3552">
        <v>35185.200900000003</v>
      </c>
      <c r="N3552">
        <v>397</v>
      </c>
      <c r="O3552" t="s">
        <v>39</v>
      </c>
      <c r="P3552" t="s">
        <v>39</v>
      </c>
      <c r="Q3552" s="2">
        <v>44833</v>
      </c>
      <c r="R3552" t="s">
        <v>44</v>
      </c>
      <c r="S3552" t="s">
        <v>33</v>
      </c>
      <c r="T3552">
        <f>_xlfn.DAYS(Raw_data_US_healthcare[[#This Row],[Discharge Date]],Raw_data_US_healthcare[[#This Row],[Date of Admission]])</f>
        <v>30</v>
      </c>
    </row>
    <row r="3553" spans="1:20" x14ac:dyDescent="0.3">
      <c r="A3553" t="s">
        <v>26511</v>
      </c>
      <c r="B3553" t="s">
        <v>10080</v>
      </c>
      <c r="C3553">
        <v>28</v>
      </c>
      <c r="D3553" t="str">
        <f>IF(Raw_data_US_healthcare[[#This Row],[Age]]&lt;35,"Young",IF(Raw_data_US_healthcare[[#This Row],[Age]]&lt;60,"Middle","Senior"))</f>
        <v>Young</v>
      </c>
      <c r="E3553" t="s">
        <v>16</v>
      </c>
      <c r="F3553" t="s">
        <v>113</v>
      </c>
      <c r="G3553" t="s">
        <v>113</v>
      </c>
      <c r="H3553" t="s">
        <v>18</v>
      </c>
      <c r="I3553" s="2">
        <v>44948</v>
      </c>
      <c r="J3553" t="s">
        <v>10081</v>
      </c>
      <c r="K3553" t="s">
        <v>10082</v>
      </c>
      <c r="L3553" t="s">
        <v>52</v>
      </c>
      <c r="M3553">
        <v>16127.117899999999</v>
      </c>
      <c r="N3553">
        <v>188</v>
      </c>
      <c r="O3553" t="s">
        <v>39</v>
      </c>
      <c r="P3553" t="s">
        <v>39</v>
      </c>
      <c r="Q3553" s="2">
        <v>44972</v>
      </c>
      <c r="R3553" t="s">
        <v>83</v>
      </c>
      <c r="S3553" t="s">
        <v>33</v>
      </c>
      <c r="T3553">
        <f>_xlfn.DAYS(Raw_data_US_healthcare[[#This Row],[Discharge Date]],Raw_data_US_healthcare[[#This Row],[Date of Admission]])</f>
        <v>24</v>
      </c>
    </row>
    <row r="3554" spans="1:20" x14ac:dyDescent="0.3">
      <c r="A3554" t="s">
        <v>26511</v>
      </c>
      <c r="B3554" t="s">
        <v>10083</v>
      </c>
      <c r="C3554">
        <v>66</v>
      </c>
      <c r="D3554" t="str">
        <f>IF(Raw_data_US_healthcare[[#This Row],[Age]]&lt;35,"Young",IF(Raw_data_US_healthcare[[#This Row],[Age]]&lt;60,"Middle","Senior"))</f>
        <v>Senior</v>
      </c>
      <c r="E3554" t="s">
        <v>16</v>
      </c>
      <c r="F3554" t="s">
        <v>49</v>
      </c>
      <c r="G3554" t="s">
        <v>49</v>
      </c>
      <c r="H3554" t="s">
        <v>26514</v>
      </c>
      <c r="I3554" s="2">
        <v>43564</v>
      </c>
      <c r="J3554" t="s">
        <v>10084</v>
      </c>
      <c r="K3554" t="s">
        <v>10085</v>
      </c>
      <c r="L3554" t="s">
        <v>31</v>
      </c>
      <c r="M3554">
        <v>33445.8943</v>
      </c>
      <c r="N3554">
        <v>120</v>
      </c>
      <c r="O3554" t="s">
        <v>39</v>
      </c>
      <c r="P3554" t="s">
        <v>39</v>
      </c>
      <c r="Q3554" s="2">
        <v>43590</v>
      </c>
      <c r="R3554" t="s">
        <v>23</v>
      </c>
      <c r="S3554" t="s">
        <v>45</v>
      </c>
      <c r="T3554">
        <f>_xlfn.DAYS(Raw_data_US_healthcare[[#This Row],[Discharge Date]],Raw_data_US_healthcare[[#This Row],[Date of Admission]])</f>
        <v>26</v>
      </c>
    </row>
    <row r="3555" spans="1:20" x14ac:dyDescent="0.3">
      <c r="A3555" t="s">
        <v>26511</v>
      </c>
      <c r="B3555" t="s">
        <v>10086</v>
      </c>
      <c r="C3555">
        <v>62</v>
      </c>
      <c r="D3555" t="str">
        <f>IF(Raw_data_US_healthcare[[#This Row],[Age]]&lt;35,"Young",IF(Raw_data_US_healthcare[[#This Row],[Age]]&lt;60,"Middle","Senior"))</f>
        <v>Senior</v>
      </c>
      <c r="E3555" t="s">
        <v>16</v>
      </c>
      <c r="F3555" t="s">
        <v>17</v>
      </c>
      <c r="G3555" t="s">
        <v>17</v>
      </c>
      <c r="H3555" t="s">
        <v>26514</v>
      </c>
      <c r="I3555" s="2">
        <v>44061</v>
      </c>
      <c r="J3555" t="s">
        <v>10087</v>
      </c>
      <c r="K3555" t="s">
        <v>10088</v>
      </c>
      <c r="L3555" t="s">
        <v>21</v>
      </c>
      <c r="M3555">
        <v>11689.2937</v>
      </c>
      <c r="N3555">
        <v>463</v>
      </c>
      <c r="O3555" t="s">
        <v>43</v>
      </c>
      <c r="P3555" t="s">
        <v>43</v>
      </c>
      <c r="Q3555" s="2">
        <v>44065</v>
      </c>
      <c r="R3555" t="s">
        <v>83</v>
      </c>
      <c r="S3555" t="s">
        <v>33</v>
      </c>
      <c r="T3555">
        <f>_xlfn.DAYS(Raw_data_US_healthcare[[#This Row],[Discharge Date]],Raw_data_US_healthcare[[#This Row],[Date of Admission]])</f>
        <v>4</v>
      </c>
    </row>
    <row r="3556" spans="1:20" x14ac:dyDescent="0.3">
      <c r="A3556" t="s">
        <v>26512</v>
      </c>
      <c r="B3556" t="s">
        <v>10089</v>
      </c>
      <c r="C3556">
        <v>35</v>
      </c>
      <c r="D3556" t="str">
        <f>IF(Raw_data_US_healthcare[[#This Row],[Age]]&lt;35,"Young",IF(Raw_data_US_healthcare[[#This Row],[Age]]&lt;60,"Middle","Senior"))</f>
        <v>Middle</v>
      </c>
      <c r="E3556" t="s">
        <v>26</v>
      </c>
      <c r="F3556" t="s">
        <v>27</v>
      </c>
      <c r="G3556" t="s">
        <v>27</v>
      </c>
      <c r="H3556" t="s">
        <v>26516</v>
      </c>
      <c r="I3556" s="2">
        <v>44898</v>
      </c>
      <c r="J3556" t="s">
        <v>10090</v>
      </c>
      <c r="K3556" t="s">
        <v>10091</v>
      </c>
      <c r="L3556" t="s">
        <v>56</v>
      </c>
      <c r="M3556">
        <v>8034.7731000000003</v>
      </c>
      <c r="N3556">
        <v>431</v>
      </c>
      <c r="O3556" t="s">
        <v>43</v>
      </c>
      <c r="P3556" t="s">
        <v>43</v>
      </c>
      <c r="Q3556" s="2">
        <v>44900</v>
      </c>
      <c r="R3556" t="s">
        <v>44</v>
      </c>
      <c r="S3556" t="s">
        <v>33</v>
      </c>
      <c r="T3556">
        <f>_xlfn.DAYS(Raw_data_US_healthcare[[#This Row],[Discharge Date]],Raw_data_US_healthcare[[#This Row],[Date of Admission]])</f>
        <v>2</v>
      </c>
    </row>
    <row r="3557" spans="1:20" x14ac:dyDescent="0.3">
      <c r="A3557" t="s">
        <v>26512</v>
      </c>
      <c r="B3557" t="s">
        <v>10092</v>
      </c>
      <c r="C3557">
        <v>82</v>
      </c>
      <c r="D3557" t="str">
        <f>IF(Raw_data_US_healthcare[[#This Row],[Age]]&lt;35,"Young",IF(Raw_data_US_healthcare[[#This Row],[Age]]&lt;60,"Middle","Senior"))</f>
        <v>Senior</v>
      </c>
      <c r="E3557" t="s">
        <v>26</v>
      </c>
      <c r="F3557" t="s">
        <v>113</v>
      </c>
      <c r="G3557" t="s">
        <v>113</v>
      </c>
      <c r="H3557" t="s">
        <v>18</v>
      </c>
      <c r="I3557" s="2">
        <v>44223</v>
      </c>
      <c r="J3557" t="s">
        <v>10093</v>
      </c>
      <c r="K3557" t="s">
        <v>10094</v>
      </c>
      <c r="L3557" t="s">
        <v>21</v>
      </c>
      <c r="M3557">
        <v>30036.2935</v>
      </c>
      <c r="N3557">
        <v>183</v>
      </c>
      <c r="O3557" t="s">
        <v>39</v>
      </c>
      <c r="P3557" t="s">
        <v>39</v>
      </c>
      <c r="Q3557" s="2">
        <v>44231</v>
      </c>
      <c r="R3557" t="s">
        <v>23</v>
      </c>
      <c r="S3557" t="s">
        <v>24</v>
      </c>
      <c r="T3557">
        <f>_xlfn.DAYS(Raw_data_US_healthcare[[#This Row],[Discharge Date]],Raw_data_US_healthcare[[#This Row],[Date of Admission]])</f>
        <v>8</v>
      </c>
    </row>
    <row r="3558" spans="1:20" x14ac:dyDescent="0.3">
      <c r="A3558" t="s">
        <v>26511</v>
      </c>
      <c r="B3558" t="s">
        <v>10095</v>
      </c>
      <c r="C3558">
        <v>62</v>
      </c>
      <c r="D3558" t="str">
        <f>IF(Raw_data_US_healthcare[[#This Row],[Age]]&lt;35,"Young",IF(Raw_data_US_healthcare[[#This Row],[Age]]&lt;60,"Middle","Senior"))</f>
        <v>Senior</v>
      </c>
      <c r="E3558" t="s">
        <v>16</v>
      </c>
      <c r="F3558" t="s">
        <v>49</v>
      </c>
      <c r="G3558" t="s">
        <v>49</v>
      </c>
      <c r="H3558" t="s">
        <v>28</v>
      </c>
      <c r="I3558" s="2">
        <v>44917</v>
      </c>
      <c r="J3558" t="s">
        <v>10096</v>
      </c>
      <c r="K3558" t="s">
        <v>10097</v>
      </c>
      <c r="L3558" t="s">
        <v>21</v>
      </c>
      <c r="M3558">
        <v>41975.018300000003</v>
      </c>
      <c r="N3558">
        <v>243</v>
      </c>
      <c r="O3558" t="s">
        <v>43</v>
      </c>
      <c r="P3558" t="s">
        <v>43</v>
      </c>
      <c r="Q3558" s="2">
        <v>44938</v>
      </c>
      <c r="R3558" t="s">
        <v>83</v>
      </c>
      <c r="S3558" t="s">
        <v>45</v>
      </c>
      <c r="T3558">
        <f>_xlfn.DAYS(Raw_data_US_healthcare[[#This Row],[Discharge Date]],Raw_data_US_healthcare[[#This Row],[Date of Admission]])</f>
        <v>21</v>
      </c>
    </row>
    <row r="3559" spans="1:20" x14ac:dyDescent="0.3">
      <c r="A3559" t="s">
        <v>26512</v>
      </c>
      <c r="B3559" t="s">
        <v>10098</v>
      </c>
      <c r="C3559">
        <v>73</v>
      </c>
      <c r="D3559" t="str">
        <f>IF(Raw_data_US_healthcare[[#This Row],[Age]]&lt;35,"Young",IF(Raw_data_US_healthcare[[#This Row],[Age]]&lt;60,"Middle","Senior"))</f>
        <v>Senior</v>
      </c>
      <c r="E3559" t="s">
        <v>26</v>
      </c>
      <c r="F3559" t="s">
        <v>17</v>
      </c>
      <c r="G3559" t="s">
        <v>17</v>
      </c>
      <c r="H3559" t="s">
        <v>26514</v>
      </c>
      <c r="I3559" s="2">
        <v>43720</v>
      </c>
      <c r="J3559" t="s">
        <v>10099</v>
      </c>
      <c r="K3559" t="s">
        <v>10100</v>
      </c>
      <c r="L3559" t="s">
        <v>21</v>
      </c>
      <c r="M3559">
        <v>13617.287200000001</v>
      </c>
      <c r="N3559">
        <v>400</v>
      </c>
      <c r="O3559" t="s">
        <v>43</v>
      </c>
      <c r="P3559" t="s">
        <v>43</v>
      </c>
      <c r="Q3559" s="2">
        <v>43738</v>
      </c>
      <c r="R3559" t="s">
        <v>83</v>
      </c>
      <c r="S3559" t="s">
        <v>45</v>
      </c>
      <c r="T3559">
        <f>_xlfn.DAYS(Raw_data_US_healthcare[[#This Row],[Discharge Date]],Raw_data_US_healthcare[[#This Row],[Date of Admission]])</f>
        <v>18</v>
      </c>
    </row>
    <row r="3560" spans="1:20" x14ac:dyDescent="0.3">
      <c r="A3560" t="s">
        <v>26512</v>
      </c>
      <c r="B3560" t="s">
        <v>10101</v>
      </c>
      <c r="C3560">
        <v>25</v>
      </c>
      <c r="D3560" t="str">
        <f>IF(Raw_data_US_healthcare[[#This Row],[Age]]&lt;35,"Young",IF(Raw_data_US_healthcare[[#This Row],[Age]]&lt;60,"Middle","Senior"))</f>
        <v>Young</v>
      </c>
      <c r="E3560" t="s">
        <v>26</v>
      </c>
      <c r="F3560" t="s">
        <v>228</v>
      </c>
      <c r="G3560" t="s">
        <v>228</v>
      </c>
      <c r="H3560" t="s">
        <v>26516</v>
      </c>
      <c r="I3560" s="2">
        <v>44208</v>
      </c>
      <c r="J3560" t="s">
        <v>10102</v>
      </c>
      <c r="K3560" t="s">
        <v>10103</v>
      </c>
      <c r="L3560" t="s">
        <v>60</v>
      </c>
      <c r="M3560">
        <v>11531.011399999999</v>
      </c>
      <c r="N3560">
        <v>383</v>
      </c>
      <c r="O3560" t="s">
        <v>39</v>
      </c>
      <c r="P3560" t="s">
        <v>39</v>
      </c>
      <c r="Q3560" s="2">
        <v>44233</v>
      </c>
      <c r="R3560" t="s">
        <v>32</v>
      </c>
      <c r="S3560" t="s">
        <v>45</v>
      </c>
      <c r="T3560">
        <f>_xlfn.DAYS(Raw_data_US_healthcare[[#This Row],[Discharge Date]],Raw_data_US_healthcare[[#This Row],[Date of Admission]])</f>
        <v>25</v>
      </c>
    </row>
    <row r="3561" spans="1:20" x14ac:dyDescent="0.3">
      <c r="A3561" t="s">
        <v>26511</v>
      </c>
      <c r="B3561" t="s">
        <v>10104</v>
      </c>
      <c r="C3561">
        <v>54</v>
      </c>
      <c r="D3561" t="str">
        <f>IF(Raw_data_US_healthcare[[#This Row],[Age]]&lt;35,"Young",IF(Raw_data_US_healthcare[[#This Row],[Age]]&lt;60,"Middle","Senior"))</f>
        <v>Middle</v>
      </c>
      <c r="E3561" t="s">
        <v>16</v>
      </c>
      <c r="F3561" t="s">
        <v>62</v>
      </c>
      <c r="G3561" t="s">
        <v>62</v>
      </c>
      <c r="H3561" t="s">
        <v>69</v>
      </c>
      <c r="I3561" s="2">
        <v>45010</v>
      </c>
      <c r="J3561" t="s">
        <v>10105</v>
      </c>
      <c r="K3561" t="s">
        <v>8563</v>
      </c>
      <c r="L3561" t="s">
        <v>21</v>
      </c>
      <c r="M3561">
        <v>17553.6646</v>
      </c>
      <c r="N3561">
        <v>226</v>
      </c>
      <c r="O3561" t="s">
        <v>22</v>
      </c>
      <c r="P3561" t="s">
        <v>22</v>
      </c>
      <c r="Q3561" s="2">
        <v>45022</v>
      </c>
      <c r="R3561" t="s">
        <v>32</v>
      </c>
      <c r="S3561" t="s">
        <v>24</v>
      </c>
      <c r="T3561">
        <f>_xlfn.DAYS(Raw_data_US_healthcare[[#This Row],[Discharge Date]],Raw_data_US_healthcare[[#This Row],[Date of Admission]])</f>
        <v>12</v>
      </c>
    </row>
    <row r="3562" spans="1:20" x14ac:dyDescent="0.3">
      <c r="A3562" t="s">
        <v>26512</v>
      </c>
      <c r="B3562" t="s">
        <v>10106</v>
      </c>
      <c r="C3562">
        <v>59</v>
      </c>
      <c r="D3562" t="str">
        <f>IF(Raw_data_US_healthcare[[#This Row],[Age]]&lt;35,"Young",IF(Raw_data_US_healthcare[[#This Row],[Age]]&lt;60,"Middle","Senior"))</f>
        <v>Middle</v>
      </c>
      <c r="E3562" t="s">
        <v>26</v>
      </c>
      <c r="F3562" t="s">
        <v>27</v>
      </c>
      <c r="G3562" t="s">
        <v>27</v>
      </c>
      <c r="H3562" t="s">
        <v>26516</v>
      </c>
      <c r="I3562" s="2">
        <v>43660</v>
      </c>
      <c r="J3562" t="s">
        <v>10107</v>
      </c>
      <c r="K3562" t="s">
        <v>10108</v>
      </c>
      <c r="L3562" t="s">
        <v>52</v>
      </c>
      <c r="M3562">
        <v>27169.414100000002</v>
      </c>
      <c r="N3562">
        <v>142</v>
      </c>
      <c r="O3562" t="s">
        <v>39</v>
      </c>
      <c r="P3562" t="s">
        <v>39</v>
      </c>
      <c r="Q3562" s="2">
        <v>43671</v>
      </c>
      <c r="R3562" t="s">
        <v>23</v>
      </c>
      <c r="S3562" t="s">
        <v>45</v>
      </c>
      <c r="T3562">
        <f>_xlfn.DAYS(Raw_data_US_healthcare[[#This Row],[Discharge Date]],Raw_data_US_healthcare[[#This Row],[Date of Admission]])</f>
        <v>11</v>
      </c>
    </row>
    <row r="3563" spans="1:20" x14ac:dyDescent="0.3">
      <c r="A3563" t="s">
        <v>26511</v>
      </c>
      <c r="B3563" t="s">
        <v>10109</v>
      </c>
      <c r="C3563">
        <v>81</v>
      </c>
      <c r="D3563" t="str">
        <f>IF(Raw_data_US_healthcare[[#This Row],[Age]]&lt;35,"Young",IF(Raw_data_US_healthcare[[#This Row],[Age]]&lt;60,"Middle","Senior"))</f>
        <v>Senior</v>
      </c>
      <c r="E3563" t="s">
        <v>16</v>
      </c>
      <c r="F3563" t="s">
        <v>113</v>
      </c>
      <c r="G3563" t="s">
        <v>113</v>
      </c>
      <c r="H3563" t="s">
        <v>36</v>
      </c>
      <c r="I3563" s="2">
        <v>44712</v>
      </c>
      <c r="J3563" t="s">
        <v>10110</v>
      </c>
      <c r="K3563" t="s">
        <v>10111</v>
      </c>
      <c r="L3563" t="s">
        <v>21</v>
      </c>
      <c r="M3563">
        <v>13119.188</v>
      </c>
      <c r="N3563">
        <v>399</v>
      </c>
      <c r="O3563" t="s">
        <v>43</v>
      </c>
      <c r="P3563" t="s">
        <v>43</v>
      </c>
      <c r="Q3563" s="2">
        <v>44729</v>
      </c>
      <c r="R3563" t="s">
        <v>44</v>
      </c>
      <c r="S3563" t="s">
        <v>24</v>
      </c>
      <c r="T3563">
        <f>_xlfn.DAYS(Raw_data_US_healthcare[[#This Row],[Discharge Date]],Raw_data_US_healthcare[[#This Row],[Date of Admission]])</f>
        <v>17</v>
      </c>
    </row>
    <row r="3564" spans="1:20" x14ac:dyDescent="0.3">
      <c r="A3564" t="s">
        <v>26512</v>
      </c>
      <c r="B3564" t="s">
        <v>10112</v>
      </c>
      <c r="C3564">
        <v>60</v>
      </c>
      <c r="D3564" t="str">
        <f>IF(Raw_data_US_healthcare[[#This Row],[Age]]&lt;35,"Young",IF(Raw_data_US_healthcare[[#This Row],[Age]]&lt;60,"Middle","Senior"))</f>
        <v>Senior</v>
      </c>
      <c r="E3564" t="s">
        <v>26</v>
      </c>
      <c r="F3564" t="s">
        <v>62</v>
      </c>
      <c r="G3564" t="s">
        <v>62</v>
      </c>
      <c r="H3564" t="s">
        <v>26514</v>
      </c>
      <c r="I3564" s="2">
        <v>44485</v>
      </c>
      <c r="J3564" t="s">
        <v>10113</v>
      </c>
      <c r="K3564" t="s">
        <v>10114</v>
      </c>
      <c r="L3564" t="s">
        <v>21</v>
      </c>
      <c r="M3564">
        <v>9362.0154000000002</v>
      </c>
      <c r="N3564">
        <v>300</v>
      </c>
      <c r="O3564" t="s">
        <v>43</v>
      </c>
      <c r="P3564" t="s">
        <v>43</v>
      </c>
      <c r="Q3564" s="2">
        <v>44486</v>
      </c>
      <c r="R3564" t="s">
        <v>32</v>
      </c>
      <c r="S3564" t="s">
        <v>33</v>
      </c>
      <c r="T3564">
        <f>_xlfn.DAYS(Raw_data_US_healthcare[[#This Row],[Discharge Date]],Raw_data_US_healthcare[[#This Row],[Date of Admission]])</f>
        <v>1</v>
      </c>
    </row>
    <row r="3565" spans="1:20" x14ac:dyDescent="0.3">
      <c r="A3565" t="s">
        <v>26511</v>
      </c>
      <c r="B3565" t="s">
        <v>10115</v>
      </c>
      <c r="C3565">
        <v>30</v>
      </c>
      <c r="D3565" t="str">
        <f>IF(Raw_data_US_healthcare[[#This Row],[Age]]&lt;35,"Young",IF(Raw_data_US_healthcare[[#This Row],[Age]]&lt;60,"Middle","Senior"))</f>
        <v>Young</v>
      </c>
      <c r="E3565" t="s">
        <v>16</v>
      </c>
      <c r="F3565" t="s">
        <v>27</v>
      </c>
      <c r="G3565" t="s">
        <v>27</v>
      </c>
      <c r="H3565" t="s">
        <v>28</v>
      </c>
      <c r="I3565" s="2">
        <v>44552</v>
      </c>
      <c r="J3565" t="s">
        <v>10116</v>
      </c>
      <c r="K3565" t="s">
        <v>10117</v>
      </c>
      <c r="L3565" t="s">
        <v>56</v>
      </c>
      <c r="M3565">
        <v>44121.803699999997</v>
      </c>
      <c r="N3565">
        <v>366</v>
      </c>
      <c r="O3565" t="s">
        <v>39</v>
      </c>
      <c r="P3565" t="s">
        <v>39</v>
      </c>
      <c r="Q3565" s="2">
        <v>44580</v>
      </c>
      <c r="R3565" t="s">
        <v>48</v>
      </c>
      <c r="S3565" t="s">
        <v>33</v>
      </c>
      <c r="T3565">
        <f>_xlfn.DAYS(Raw_data_US_healthcare[[#This Row],[Discharge Date]],Raw_data_US_healthcare[[#This Row],[Date of Admission]])</f>
        <v>28</v>
      </c>
    </row>
    <row r="3566" spans="1:20" x14ac:dyDescent="0.3">
      <c r="A3566" t="s">
        <v>26511</v>
      </c>
      <c r="B3566" t="s">
        <v>10118</v>
      </c>
      <c r="C3566">
        <v>34</v>
      </c>
      <c r="D3566" t="str">
        <f>IF(Raw_data_US_healthcare[[#This Row],[Age]]&lt;35,"Young",IF(Raw_data_US_healthcare[[#This Row],[Age]]&lt;60,"Middle","Senior"))</f>
        <v>Young</v>
      </c>
      <c r="E3566" t="s">
        <v>16</v>
      </c>
      <c r="F3566" t="s">
        <v>27</v>
      </c>
      <c r="G3566" t="s">
        <v>27</v>
      </c>
      <c r="H3566" t="s">
        <v>26516</v>
      </c>
      <c r="I3566" s="2">
        <v>44399</v>
      </c>
      <c r="J3566" t="s">
        <v>10119</v>
      </c>
      <c r="K3566" t="s">
        <v>10120</v>
      </c>
      <c r="L3566" t="s">
        <v>60</v>
      </c>
      <c r="M3566">
        <v>11790.403899999999</v>
      </c>
      <c r="N3566">
        <v>214</v>
      </c>
      <c r="O3566" t="s">
        <v>39</v>
      </c>
      <c r="P3566" t="s">
        <v>39</v>
      </c>
      <c r="Q3566" s="2">
        <v>44408</v>
      </c>
      <c r="R3566" t="s">
        <v>48</v>
      </c>
      <c r="S3566" t="s">
        <v>33</v>
      </c>
      <c r="T3566">
        <f>_xlfn.DAYS(Raw_data_US_healthcare[[#This Row],[Discharge Date]],Raw_data_US_healthcare[[#This Row],[Date of Admission]])</f>
        <v>9</v>
      </c>
    </row>
    <row r="3567" spans="1:20" x14ac:dyDescent="0.3">
      <c r="A3567" t="s">
        <v>26511</v>
      </c>
      <c r="B3567" t="s">
        <v>10121</v>
      </c>
      <c r="C3567">
        <v>51</v>
      </c>
      <c r="D3567" t="str">
        <f>IF(Raw_data_US_healthcare[[#This Row],[Age]]&lt;35,"Young",IF(Raw_data_US_healthcare[[#This Row],[Age]]&lt;60,"Middle","Senior"))</f>
        <v>Middle</v>
      </c>
      <c r="E3567" t="s">
        <v>16</v>
      </c>
      <c r="F3567" t="s">
        <v>62</v>
      </c>
      <c r="G3567" t="s">
        <v>62</v>
      </c>
      <c r="H3567" t="s">
        <v>69</v>
      </c>
      <c r="I3567" s="2">
        <v>43806</v>
      </c>
      <c r="J3567" t="s">
        <v>10122</v>
      </c>
      <c r="K3567" t="s">
        <v>10123</v>
      </c>
      <c r="L3567" t="s">
        <v>60</v>
      </c>
      <c r="M3567">
        <v>61876.099900000001</v>
      </c>
      <c r="N3567">
        <v>448</v>
      </c>
      <c r="O3567" t="s">
        <v>22</v>
      </c>
      <c r="P3567" t="s">
        <v>22</v>
      </c>
      <c r="Q3567" s="2">
        <v>43825</v>
      </c>
      <c r="R3567" t="s">
        <v>32</v>
      </c>
      <c r="S3567" t="s">
        <v>24</v>
      </c>
      <c r="T3567">
        <f>_xlfn.DAYS(Raw_data_US_healthcare[[#This Row],[Discharge Date]],Raw_data_US_healthcare[[#This Row],[Date of Admission]])</f>
        <v>19</v>
      </c>
    </row>
    <row r="3568" spans="1:20" x14ac:dyDescent="0.3">
      <c r="A3568" t="s">
        <v>26512</v>
      </c>
      <c r="B3568" t="s">
        <v>10124</v>
      </c>
      <c r="C3568">
        <v>71</v>
      </c>
      <c r="D3568" t="str">
        <f>IF(Raw_data_US_healthcare[[#This Row],[Age]]&lt;35,"Young",IF(Raw_data_US_healthcare[[#This Row],[Age]]&lt;60,"Middle","Senior"))</f>
        <v>Senior</v>
      </c>
      <c r="E3568" t="s">
        <v>26</v>
      </c>
      <c r="F3568" t="s">
        <v>35</v>
      </c>
      <c r="G3568" t="s">
        <v>35</v>
      </c>
      <c r="H3568" t="s">
        <v>69</v>
      </c>
      <c r="I3568" s="2">
        <v>43628</v>
      </c>
      <c r="J3568" t="s">
        <v>10125</v>
      </c>
      <c r="K3568" t="s">
        <v>10126</v>
      </c>
      <c r="L3568" t="s">
        <v>21</v>
      </c>
      <c r="M3568">
        <v>36471.308799999999</v>
      </c>
      <c r="N3568">
        <v>327</v>
      </c>
      <c r="O3568" t="s">
        <v>22</v>
      </c>
      <c r="P3568" t="s">
        <v>22</v>
      </c>
      <c r="Q3568" s="2">
        <v>43628</v>
      </c>
      <c r="R3568" t="s">
        <v>44</v>
      </c>
      <c r="S3568" t="s">
        <v>24</v>
      </c>
      <c r="T3568">
        <f>_xlfn.DAYS(Raw_data_US_healthcare[[#This Row],[Discharge Date]],Raw_data_US_healthcare[[#This Row],[Date of Admission]])</f>
        <v>0</v>
      </c>
    </row>
    <row r="3569" spans="1:20" x14ac:dyDescent="0.3">
      <c r="A3569" t="s">
        <v>26512</v>
      </c>
      <c r="B3569" t="s">
        <v>10127</v>
      </c>
      <c r="C3569">
        <v>56</v>
      </c>
      <c r="D3569" t="str">
        <f>IF(Raw_data_US_healthcare[[#This Row],[Age]]&lt;35,"Young",IF(Raw_data_US_healthcare[[#This Row],[Age]]&lt;60,"Middle","Senior"))</f>
        <v>Middle</v>
      </c>
      <c r="E3569" t="s">
        <v>26</v>
      </c>
      <c r="F3569" t="s">
        <v>228</v>
      </c>
      <c r="G3569" t="s">
        <v>228</v>
      </c>
      <c r="H3569" t="s">
        <v>26516</v>
      </c>
      <c r="I3569" s="2">
        <v>43493</v>
      </c>
      <c r="J3569" t="s">
        <v>10128</v>
      </c>
      <c r="K3569" t="s">
        <v>10129</v>
      </c>
      <c r="L3569" t="s">
        <v>60</v>
      </c>
      <c r="M3569">
        <v>31258.132699999998</v>
      </c>
      <c r="N3569">
        <v>476</v>
      </c>
      <c r="O3569" t="s">
        <v>39</v>
      </c>
      <c r="P3569" t="s">
        <v>39</v>
      </c>
      <c r="Q3569" s="2">
        <v>43522</v>
      </c>
      <c r="R3569" t="s">
        <v>83</v>
      </c>
      <c r="S3569" t="s">
        <v>24</v>
      </c>
      <c r="T3569">
        <f>_xlfn.DAYS(Raw_data_US_healthcare[[#This Row],[Discharge Date]],Raw_data_US_healthcare[[#This Row],[Date of Admission]])</f>
        <v>29</v>
      </c>
    </row>
    <row r="3570" spans="1:20" x14ac:dyDescent="0.3">
      <c r="A3570" t="s">
        <v>26511</v>
      </c>
      <c r="B3570" t="s">
        <v>10130</v>
      </c>
      <c r="C3570">
        <v>32</v>
      </c>
      <c r="D3570" t="str">
        <f>IF(Raw_data_US_healthcare[[#This Row],[Age]]&lt;35,"Young",IF(Raw_data_US_healthcare[[#This Row],[Age]]&lt;60,"Middle","Senior"))</f>
        <v>Young</v>
      </c>
      <c r="E3570" t="s">
        <v>16</v>
      </c>
      <c r="F3570" t="s">
        <v>17</v>
      </c>
      <c r="G3570" t="s">
        <v>17</v>
      </c>
      <c r="H3570" t="s">
        <v>18</v>
      </c>
      <c r="I3570" s="2">
        <v>44275</v>
      </c>
      <c r="J3570" t="s">
        <v>10131</v>
      </c>
      <c r="K3570" t="s">
        <v>10132</v>
      </c>
      <c r="L3570" t="s">
        <v>31</v>
      </c>
      <c r="M3570">
        <v>35140.644800000002</v>
      </c>
      <c r="N3570">
        <v>216</v>
      </c>
      <c r="O3570" t="s">
        <v>39</v>
      </c>
      <c r="P3570" t="s">
        <v>39</v>
      </c>
      <c r="Q3570" s="2">
        <v>44289</v>
      </c>
      <c r="R3570" t="s">
        <v>44</v>
      </c>
      <c r="S3570" t="s">
        <v>24</v>
      </c>
      <c r="T3570">
        <f>_xlfn.DAYS(Raw_data_US_healthcare[[#This Row],[Discharge Date]],Raw_data_US_healthcare[[#This Row],[Date of Admission]])</f>
        <v>14</v>
      </c>
    </row>
    <row r="3571" spans="1:20" x14ac:dyDescent="0.3">
      <c r="A3571" t="s">
        <v>26512</v>
      </c>
      <c r="B3571" t="s">
        <v>10133</v>
      </c>
      <c r="C3571">
        <v>48</v>
      </c>
      <c r="D3571" t="str">
        <f>IF(Raw_data_US_healthcare[[#This Row],[Age]]&lt;35,"Young",IF(Raw_data_US_healthcare[[#This Row],[Age]]&lt;60,"Middle","Senior"))</f>
        <v>Middle</v>
      </c>
      <c r="E3571" t="s">
        <v>26</v>
      </c>
      <c r="F3571" t="s">
        <v>88</v>
      </c>
      <c r="G3571" t="s">
        <v>88</v>
      </c>
      <c r="H3571" t="s">
        <v>26516</v>
      </c>
      <c r="I3571" s="2">
        <v>43987</v>
      </c>
      <c r="J3571" t="s">
        <v>10134</v>
      </c>
      <c r="K3571" t="s">
        <v>10135</v>
      </c>
      <c r="L3571" t="s">
        <v>31</v>
      </c>
      <c r="M3571">
        <v>19358.165799999999</v>
      </c>
      <c r="N3571">
        <v>393</v>
      </c>
      <c r="O3571" t="s">
        <v>43</v>
      </c>
      <c r="P3571" t="s">
        <v>43</v>
      </c>
      <c r="Q3571" s="2">
        <v>44011</v>
      </c>
      <c r="R3571" t="s">
        <v>83</v>
      </c>
      <c r="S3571" t="s">
        <v>45</v>
      </c>
      <c r="T3571">
        <f>_xlfn.DAYS(Raw_data_US_healthcare[[#This Row],[Discharge Date]],Raw_data_US_healthcare[[#This Row],[Date of Admission]])</f>
        <v>24</v>
      </c>
    </row>
    <row r="3572" spans="1:20" x14ac:dyDescent="0.3">
      <c r="A3572" t="s">
        <v>26512</v>
      </c>
      <c r="B3572" t="s">
        <v>10136</v>
      </c>
      <c r="C3572">
        <v>36</v>
      </c>
      <c r="D3572" t="str">
        <f>IF(Raw_data_US_healthcare[[#This Row],[Age]]&lt;35,"Young",IF(Raw_data_US_healthcare[[#This Row],[Age]]&lt;60,"Middle","Senior"))</f>
        <v>Middle</v>
      </c>
      <c r="E3572" t="s">
        <v>26</v>
      </c>
      <c r="F3572" t="s">
        <v>27</v>
      </c>
      <c r="G3572" t="s">
        <v>27</v>
      </c>
      <c r="H3572" t="s">
        <v>26516</v>
      </c>
      <c r="I3572" s="2">
        <v>44569</v>
      </c>
      <c r="J3572" t="s">
        <v>10137</v>
      </c>
      <c r="K3572" t="s">
        <v>2131</v>
      </c>
      <c r="L3572" t="s">
        <v>52</v>
      </c>
      <c r="M3572">
        <v>21820.801200000002</v>
      </c>
      <c r="N3572">
        <v>206</v>
      </c>
      <c r="O3572" t="s">
        <v>39</v>
      </c>
      <c r="P3572" t="s">
        <v>39</v>
      </c>
      <c r="Q3572" s="2">
        <v>44576</v>
      </c>
      <c r="R3572" t="s">
        <v>44</v>
      </c>
      <c r="S3572" t="s">
        <v>45</v>
      </c>
      <c r="T3572">
        <f>_xlfn.DAYS(Raw_data_US_healthcare[[#This Row],[Discharge Date]],Raw_data_US_healthcare[[#This Row],[Date of Admission]])</f>
        <v>7</v>
      </c>
    </row>
    <row r="3573" spans="1:20" x14ac:dyDescent="0.3">
      <c r="A3573" t="s">
        <v>26512</v>
      </c>
      <c r="B3573" t="s">
        <v>10138</v>
      </c>
      <c r="C3573">
        <v>59</v>
      </c>
      <c r="D3573" t="str">
        <f>IF(Raw_data_US_healthcare[[#This Row],[Age]]&lt;35,"Young",IF(Raw_data_US_healthcare[[#This Row],[Age]]&lt;60,"Middle","Senior"))</f>
        <v>Middle</v>
      </c>
      <c r="E3573" t="s">
        <v>26</v>
      </c>
      <c r="F3573" t="s">
        <v>27</v>
      </c>
      <c r="G3573" t="s">
        <v>27</v>
      </c>
      <c r="H3573" t="s">
        <v>26516</v>
      </c>
      <c r="I3573" s="2">
        <v>44254</v>
      </c>
      <c r="J3573" t="s">
        <v>10139</v>
      </c>
      <c r="K3573" t="s">
        <v>10140</v>
      </c>
      <c r="L3573" t="s">
        <v>56</v>
      </c>
      <c r="M3573">
        <v>11573.562099999999</v>
      </c>
      <c r="N3573">
        <v>395</v>
      </c>
      <c r="O3573" t="s">
        <v>39</v>
      </c>
      <c r="P3573" t="s">
        <v>39</v>
      </c>
      <c r="Q3573" s="2">
        <v>44268</v>
      </c>
      <c r="R3573" t="s">
        <v>32</v>
      </c>
      <c r="S3573" t="s">
        <v>24</v>
      </c>
      <c r="T3573">
        <f>_xlfn.DAYS(Raw_data_US_healthcare[[#This Row],[Discharge Date]],Raw_data_US_healthcare[[#This Row],[Date of Admission]])</f>
        <v>14</v>
      </c>
    </row>
    <row r="3574" spans="1:20" x14ac:dyDescent="0.3">
      <c r="A3574" t="s">
        <v>26512</v>
      </c>
      <c r="B3574" t="s">
        <v>10141</v>
      </c>
      <c r="C3574">
        <v>69</v>
      </c>
      <c r="D3574" t="str">
        <f>IF(Raw_data_US_healthcare[[#This Row],[Age]]&lt;35,"Young",IF(Raw_data_US_healthcare[[#This Row],[Age]]&lt;60,"Middle","Senior"))</f>
        <v>Senior</v>
      </c>
      <c r="E3574" t="s">
        <v>26</v>
      </c>
      <c r="F3574" t="s">
        <v>17</v>
      </c>
      <c r="G3574" t="s">
        <v>17</v>
      </c>
      <c r="H3574" t="s">
        <v>26514</v>
      </c>
      <c r="I3574" s="2">
        <v>43440</v>
      </c>
      <c r="J3574" t="s">
        <v>4831</v>
      </c>
      <c r="K3574" t="s">
        <v>10142</v>
      </c>
      <c r="L3574" t="s">
        <v>21</v>
      </c>
      <c r="M3574">
        <v>7803.8676999999998</v>
      </c>
      <c r="N3574">
        <v>339</v>
      </c>
      <c r="O3574" t="s">
        <v>43</v>
      </c>
      <c r="P3574" t="s">
        <v>43</v>
      </c>
      <c r="Q3574" s="2">
        <v>43449</v>
      </c>
      <c r="R3574" t="s">
        <v>32</v>
      </c>
      <c r="S3574" t="s">
        <v>45</v>
      </c>
      <c r="T3574">
        <f>_xlfn.DAYS(Raw_data_US_healthcare[[#This Row],[Discharge Date]],Raw_data_US_healthcare[[#This Row],[Date of Admission]])</f>
        <v>9</v>
      </c>
    </row>
    <row r="3575" spans="1:20" x14ac:dyDescent="0.3">
      <c r="A3575" t="s">
        <v>26512</v>
      </c>
      <c r="B3575" t="s">
        <v>10143</v>
      </c>
      <c r="C3575">
        <v>36</v>
      </c>
      <c r="D3575" t="str">
        <f>IF(Raw_data_US_healthcare[[#This Row],[Age]]&lt;35,"Young",IF(Raw_data_US_healthcare[[#This Row],[Age]]&lt;60,"Middle","Senior"))</f>
        <v>Middle</v>
      </c>
      <c r="E3575" t="s">
        <v>26</v>
      </c>
      <c r="F3575" t="s">
        <v>62</v>
      </c>
      <c r="G3575" t="s">
        <v>62</v>
      </c>
      <c r="H3575" t="s">
        <v>69</v>
      </c>
      <c r="I3575" s="2">
        <v>44348</v>
      </c>
      <c r="J3575" t="s">
        <v>10144</v>
      </c>
      <c r="K3575" t="s">
        <v>10145</v>
      </c>
      <c r="L3575" t="s">
        <v>56</v>
      </c>
      <c r="M3575">
        <v>51146.947200000002</v>
      </c>
      <c r="N3575">
        <v>171</v>
      </c>
      <c r="O3575" t="s">
        <v>22</v>
      </c>
      <c r="P3575" t="s">
        <v>22</v>
      </c>
      <c r="Q3575" s="2">
        <v>44351</v>
      </c>
      <c r="R3575" t="s">
        <v>48</v>
      </c>
      <c r="S3575" t="s">
        <v>45</v>
      </c>
      <c r="T3575">
        <f>_xlfn.DAYS(Raw_data_US_healthcare[[#This Row],[Discharge Date]],Raw_data_US_healthcare[[#This Row],[Date of Admission]])</f>
        <v>3</v>
      </c>
    </row>
    <row r="3576" spans="1:20" x14ac:dyDescent="0.3">
      <c r="A3576" t="s">
        <v>26511</v>
      </c>
      <c r="B3576" t="s">
        <v>10146</v>
      </c>
      <c r="C3576">
        <v>51</v>
      </c>
      <c r="D3576" t="str">
        <f>IF(Raw_data_US_healthcare[[#This Row],[Age]]&lt;35,"Young",IF(Raw_data_US_healthcare[[#This Row],[Age]]&lt;60,"Middle","Senior"))</f>
        <v>Middle</v>
      </c>
      <c r="E3576" t="s">
        <v>16</v>
      </c>
      <c r="F3576" t="s">
        <v>27</v>
      </c>
      <c r="G3576" t="s">
        <v>27</v>
      </c>
      <c r="H3576" t="s">
        <v>18</v>
      </c>
      <c r="I3576" s="2">
        <v>43972</v>
      </c>
      <c r="J3576" t="s">
        <v>10147</v>
      </c>
      <c r="K3576" t="s">
        <v>10148</v>
      </c>
      <c r="L3576" t="s">
        <v>31</v>
      </c>
      <c r="M3576">
        <v>42112.8534</v>
      </c>
      <c r="N3576">
        <v>106</v>
      </c>
      <c r="O3576" t="s">
        <v>39</v>
      </c>
      <c r="P3576" t="s">
        <v>39</v>
      </c>
      <c r="Q3576" s="2">
        <v>43976</v>
      </c>
      <c r="R3576" t="s">
        <v>48</v>
      </c>
      <c r="S3576" t="s">
        <v>45</v>
      </c>
      <c r="T3576">
        <f>_xlfn.DAYS(Raw_data_US_healthcare[[#This Row],[Discharge Date]],Raw_data_US_healthcare[[#This Row],[Date of Admission]])</f>
        <v>4</v>
      </c>
    </row>
    <row r="3577" spans="1:20" x14ac:dyDescent="0.3">
      <c r="A3577" t="s">
        <v>26512</v>
      </c>
      <c r="B3577" t="s">
        <v>10149</v>
      </c>
      <c r="C3577">
        <v>29</v>
      </c>
      <c r="D3577" t="str">
        <f>IF(Raw_data_US_healthcare[[#This Row],[Age]]&lt;35,"Young",IF(Raw_data_US_healthcare[[#This Row],[Age]]&lt;60,"Middle","Senior"))</f>
        <v>Young</v>
      </c>
      <c r="E3577" t="s">
        <v>26</v>
      </c>
      <c r="F3577" t="s">
        <v>17</v>
      </c>
      <c r="G3577" t="s">
        <v>17</v>
      </c>
      <c r="H3577" t="s">
        <v>26516</v>
      </c>
      <c r="I3577" s="2">
        <v>43669</v>
      </c>
      <c r="J3577" t="s">
        <v>10150</v>
      </c>
      <c r="K3577" t="s">
        <v>10151</v>
      </c>
      <c r="L3577" t="s">
        <v>56</v>
      </c>
      <c r="M3577">
        <v>12906.359700000001</v>
      </c>
      <c r="N3577">
        <v>177</v>
      </c>
      <c r="O3577" t="s">
        <v>39</v>
      </c>
      <c r="P3577" t="s">
        <v>39</v>
      </c>
      <c r="Q3577" s="2">
        <v>43691</v>
      </c>
      <c r="R3577" t="s">
        <v>83</v>
      </c>
      <c r="S3577" t="s">
        <v>45</v>
      </c>
      <c r="T3577">
        <f>_xlfn.DAYS(Raw_data_US_healthcare[[#This Row],[Discharge Date]],Raw_data_US_healthcare[[#This Row],[Date of Admission]])</f>
        <v>22</v>
      </c>
    </row>
    <row r="3578" spans="1:20" x14ac:dyDescent="0.3">
      <c r="A3578" t="s">
        <v>26512</v>
      </c>
      <c r="B3578" t="s">
        <v>10152</v>
      </c>
      <c r="C3578">
        <v>27</v>
      </c>
      <c r="D3578" t="str">
        <f>IF(Raw_data_US_healthcare[[#This Row],[Age]]&lt;35,"Young",IF(Raw_data_US_healthcare[[#This Row],[Age]]&lt;60,"Middle","Senior"))</f>
        <v>Young</v>
      </c>
      <c r="E3578" t="s">
        <v>26</v>
      </c>
      <c r="F3578" t="s">
        <v>49</v>
      </c>
      <c r="G3578" t="s">
        <v>49</v>
      </c>
      <c r="H3578" t="s">
        <v>28</v>
      </c>
      <c r="I3578" s="2">
        <v>44384</v>
      </c>
      <c r="J3578" t="s">
        <v>10153</v>
      </c>
      <c r="K3578" t="s">
        <v>10154</v>
      </c>
      <c r="L3578" t="s">
        <v>60</v>
      </c>
      <c r="M3578">
        <v>26126.3171</v>
      </c>
      <c r="N3578">
        <v>285</v>
      </c>
      <c r="O3578" t="s">
        <v>43</v>
      </c>
      <c r="P3578" t="s">
        <v>43</v>
      </c>
      <c r="Q3578" s="2">
        <v>44402</v>
      </c>
      <c r="R3578" t="s">
        <v>23</v>
      </c>
      <c r="S3578" t="s">
        <v>45</v>
      </c>
      <c r="T3578">
        <f>_xlfn.DAYS(Raw_data_US_healthcare[[#This Row],[Discharge Date]],Raw_data_US_healthcare[[#This Row],[Date of Admission]])</f>
        <v>18</v>
      </c>
    </row>
    <row r="3579" spans="1:20" x14ac:dyDescent="0.3">
      <c r="A3579" t="s">
        <v>26512</v>
      </c>
      <c r="B3579" t="s">
        <v>10155</v>
      </c>
      <c r="C3579">
        <v>20</v>
      </c>
      <c r="D3579" t="str">
        <f>IF(Raw_data_US_healthcare[[#This Row],[Age]]&lt;35,"Young",IF(Raw_data_US_healthcare[[#This Row],[Age]]&lt;60,"Middle","Senior"))</f>
        <v>Young</v>
      </c>
      <c r="E3579" t="s">
        <v>26</v>
      </c>
      <c r="F3579" t="s">
        <v>27</v>
      </c>
      <c r="G3579" t="s">
        <v>27</v>
      </c>
      <c r="H3579" t="s">
        <v>26516</v>
      </c>
      <c r="I3579" s="2">
        <v>43794</v>
      </c>
      <c r="J3579" t="s">
        <v>10156</v>
      </c>
      <c r="K3579" t="s">
        <v>10157</v>
      </c>
      <c r="L3579" t="s">
        <v>52</v>
      </c>
      <c r="M3579">
        <v>4067.2954</v>
      </c>
      <c r="N3579">
        <v>116</v>
      </c>
      <c r="O3579" t="s">
        <v>39</v>
      </c>
      <c r="P3579" t="s">
        <v>39</v>
      </c>
      <c r="Q3579" s="2">
        <v>43808</v>
      </c>
      <c r="R3579" t="s">
        <v>32</v>
      </c>
      <c r="S3579" t="s">
        <v>33</v>
      </c>
      <c r="T3579">
        <f>_xlfn.DAYS(Raw_data_US_healthcare[[#This Row],[Discharge Date]],Raw_data_US_healthcare[[#This Row],[Date of Admission]])</f>
        <v>14</v>
      </c>
    </row>
    <row r="3580" spans="1:20" x14ac:dyDescent="0.3">
      <c r="A3580" t="s">
        <v>26512</v>
      </c>
      <c r="B3580" t="s">
        <v>10158</v>
      </c>
      <c r="C3580">
        <v>63</v>
      </c>
      <c r="D3580" t="str">
        <f>IF(Raw_data_US_healthcare[[#This Row],[Age]]&lt;35,"Young",IF(Raw_data_US_healthcare[[#This Row],[Age]]&lt;60,"Middle","Senior"))</f>
        <v>Senior</v>
      </c>
      <c r="E3580" t="s">
        <v>26</v>
      </c>
      <c r="F3580" t="s">
        <v>17</v>
      </c>
      <c r="G3580" t="s">
        <v>17</v>
      </c>
      <c r="H3580" t="s">
        <v>28</v>
      </c>
      <c r="I3580" s="2">
        <v>44697</v>
      </c>
      <c r="J3580" t="s">
        <v>10159</v>
      </c>
      <c r="K3580" t="s">
        <v>10160</v>
      </c>
      <c r="L3580" t="s">
        <v>21</v>
      </c>
      <c r="M3580">
        <v>19449.379799999999</v>
      </c>
      <c r="N3580">
        <v>204</v>
      </c>
      <c r="O3580" t="s">
        <v>43</v>
      </c>
      <c r="P3580" t="s">
        <v>43</v>
      </c>
      <c r="Q3580" s="2">
        <v>44721</v>
      </c>
      <c r="R3580" t="s">
        <v>48</v>
      </c>
      <c r="S3580" t="s">
        <v>24</v>
      </c>
      <c r="T3580">
        <f>_xlfn.DAYS(Raw_data_US_healthcare[[#This Row],[Discharge Date]],Raw_data_US_healthcare[[#This Row],[Date of Admission]])</f>
        <v>24</v>
      </c>
    </row>
    <row r="3581" spans="1:20" x14ac:dyDescent="0.3">
      <c r="A3581" t="s">
        <v>26512</v>
      </c>
      <c r="B3581" t="s">
        <v>10161</v>
      </c>
      <c r="C3581">
        <v>49</v>
      </c>
      <c r="D3581" t="str">
        <f>IF(Raw_data_US_healthcare[[#This Row],[Age]]&lt;35,"Young",IF(Raw_data_US_healthcare[[#This Row],[Age]]&lt;60,"Middle","Senior"))</f>
        <v>Middle</v>
      </c>
      <c r="E3581" t="s">
        <v>26</v>
      </c>
      <c r="F3581" t="s">
        <v>27</v>
      </c>
      <c r="G3581" t="s">
        <v>27</v>
      </c>
      <c r="H3581" t="s">
        <v>26514</v>
      </c>
      <c r="I3581" s="2">
        <v>44196</v>
      </c>
      <c r="J3581" t="s">
        <v>10162</v>
      </c>
      <c r="K3581" t="s">
        <v>10163</v>
      </c>
      <c r="L3581" t="s">
        <v>60</v>
      </c>
      <c r="M3581">
        <v>31963.8531</v>
      </c>
      <c r="N3581">
        <v>325</v>
      </c>
      <c r="O3581" t="s">
        <v>22</v>
      </c>
      <c r="P3581" t="s">
        <v>22</v>
      </c>
      <c r="Q3581" s="2">
        <v>44205</v>
      </c>
      <c r="R3581" t="s">
        <v>48</v>
      </c>
      <c r="S3581" t="s">
        <v>24</v>
      </c>
      <c r="T3581">
        <f>_xlfn.DAYS(Raw_data_US_healthcare[[#This Row],[Discharge Date]],Raw_data_US_healthcare[[#This Row],[Date of Admission]])</f>
        <v>9</v>
      </c>
    </row>
    <row r="3582" spans="1:20" x14ac:dyDescent="0.3">
      <c r="A3582" t="s">
        <v>26511</v>
      </c>
      <c r="B3582" t="s">
        <v>1289</v>
      </c>
      <c r="C3582">
        <v>31</v>
      </c>
      <c r="D3582" t="str">
        <f>IF(Raw_data_US_healthcare[[#This Row],[Age]]&lt;35,"Young",IF(Raw_data_US_healthcare[[#This Row],[Age]]&lt;60,"Middle","Senior"))</f>
        <v>Young</v>
      </c>
      <c r="E3582" t="s">
        <v>16</v>
      </c>
      <c r="F3582" t="s">
        <v>27</v>
      </c>
      <c r="G3582" t="s">
        <v>27</v>
      </c>
      <c r="H3582" t="s">
        <v>69</v>
      </c>
      <c r="I3582" s="2">
        <v>43722</v>
      </c>
      <c r="J3582" t="s">
        <v>10164</v>
      </c>
      <c r="K3582" t="s">
        <v>2185</v>
      </c>
      <c r="L3582" t="s">
        <v>60</v>
      </c>
      <c r="M3582">
        <v>74720.081999999995</v>
      </c>
      <c r="N3582">
        <v>272</v>
      </c>
      <c r="O3582" t="s">
        <v>22</v>
      </c>
      <c r="P3582" t="s">
        <v>22</v>
      </c>
      <c r="Q3582" s="2">
        <v>43734</v>
      </c>
      <c r="R3582" t="s">
        <v>32</v>
      </c>
      <c r="S3582" t="s">
        <v>24</v>
      </c>
      <c r="T3582">
        <f>_xlfn.DAYS(Raw_data_US_healthcare[[#This Row],[Discharge Date]],Raw_data_US_healthcare[[#This Row],[Date of Admission]])</f>
        <v>12</v>
      </c>
    </row>
    <row r="3583" spans="1:20" x14ac:dyDescent="0.3">
      <c r="A3583" t="s">
        <v>26511</v>
      </c>
      <c r="B3583" t="s">
        <v>3385</v>
      </c>
      <c r="C3583">
        <v>64</v>
      </c>
      <c r="D3583" t="str">
        <f>IF(Raw_data_US_healthcare[[#This Row],[Age]]&lt;35,"Young",IF(Raw_data_US_healthcare[[#This Row],[Age]]&lt;60,"Middle","Senior"))</f>
        <v>Senior</v>
      </c>
      <c r="E3583" t="s">
        <v>16</v>
      </c>
      <c r="F3583" t="s">
        <v>27</v>
      </c>
      <c r="G3583" t="s">
        <v>27</v>
      </c>
      <c r="H3583" t="s">
        <v>18</v>
      </c>
      <c r="I3583" s="2">
        <v>43451</v>
      </c>
      <c r="J3583" t="s">
        <v>10165</v>
      </c>
      <c r="K3583" t="s">
        <v>10166</v>
      </c>
      <c r="L3583" t="s">
        <v>21</v>
      </c>
      <c r="M3583">
        <v>45829.913800000002</v>
      </c>
      <c r="N3583">
        <v>461</v>
      </c>
      <c r="O3583" t="s">
        <v>43</v>
      </c>
      <c r="P3583" t="s">
        <v>43</v>
      </c>
      <c r="Q3583" s="2">
        <v>43469</v>
      </c>
      <c r="R3583" t="s">
        <v>83</v>
      </c>
      <c r="S3583" t="s">
        <v>45</v>
      </c>
      <c r="T3583">
        <f>_xlfn.DAYS(Raw_data_US_healthcare[[#This Row],[Discharge Date]],Raw_data_US_healthcare[[#This Row],[Date of Admission]])</f>
        <v>18</v>
      </c>
    </row>
    <row r="3584" spans="1:20" x14ac:dyDescent="0.3">
      <c r="A3584" t="s">
        <v>26511</v>
      </c>
      <c r="B3584" t="s">
        <v>10167</v>
      </c>
      <c r="C3584">
        <v>70</v>
      </c>
      <c r="D3584" t="str">
        <f>IF(Raw_data_US_healthcare[[#This Row],[Age]]&lt;35,"Young",IF(Raw_data_US_healthcare[[#This Row],[Age]]&lt;60,"Middle","Senior"))</f>
        <v>Senior</v>
      </c>
      <c r="E3584" t="s">
        <v>16</v>
      </c>
      <c r="F3584" t="s">
        <v>17</v>
      </c>
      <c r="G3584" t="s">
        <v>17</v>
      </c>
      <c r="H3584" t="s">
        <v>69</v>
      </c>
      <c r="I3584" s="2">
        <v>43539</v>
      </c>
      <c r="J3584" t="s">
        <v>10168</v>
      </c>
      <c r="K3584" t="s">
        <v>10169</v>
      </c>
      <c r="L3584" t="s">
        <v>52</v>
      </c>
      <c r="M3584">
        <v>29041.600900000001</v>
      </c>
      <c r="N3584">
        <v>277</v>
      </c>
      <c r="O3584" t="s">
        <v>22</v>
      </c>
      <c r="P3584" t="s">
        <v>22</v>
      </c>
      <c r="Q3584" s="2">
        <v>43544</v>
      </c>
      <c r="R3584" t="s">
        <v>32</v>
      </c>
      <c r="S3584" t="s">
        <v>24</v>
      </c>
      <c r="T3584">
        <f>_xlfn.DAYS(Raw_data_US_healthcare[[#This Row],[Discharge Date]],Raw_data_US_healthcare[[#This Row],[Date of Admission]])</f>
        <v>5</v>
      </c>
    </row>
    <row r="3585" spans="1:20" x14ac:dyDescent="0.3">
      <c r="A3585" t="s">
        <v>26512</v>
      </c>
      <c r="B3585" t="s">
        <v>10170</v>
      </c>
      <c r="C3585">
        <v>60</v>
      </c>
      <c r="D3585" t="str">
        <f>IF(Raw_data_US_healthcare[[#This Row],[Age]]&lt;35,"Young",IF(Raw_data_US_healthcare[[#This Row],[Age]]&lt;60,"Middle","Senior"))</f>
        <v>Senior</v>
      </c>
      <c r="E3585" t="s">
        <v>26</v>
      </c>
      <c r="F3585" t="s">
        <v>27</v>
      </c>
      <c r="G3585" t="s">
        <v>27</v>
      </c>
      <c r="H3585" t="s">
        <v>26514</v>
      </c>
      <c r="I3585" s="2">
        <v>44001</v>
      </c>
      <c r="J3585" t="s">
        <v>5637</v>
      </c>
      <c r="K3585" t="s">
        <v>10171</v>
      </c>
      <c r="L3585" t="s">
        <v>60</v>
      </c>
      <c r="M3585">
        <v>20280.911</v>
      </c>
      <c r="N3585">
        <v>143</v>
      </c>
      <c r="O3585" t="s">
        <v>22</v>
      </c>
      <c r="P3585" t="s">
        <v>22</v>
      </c>
      <c r="Q3585" s="2">
        <v>44016</v>
      </c>
      <c r="R3585" t="s">
        <v>48</v>
      </c>
      <c r="S3585" t="s">
        <v>33</v>
      </c>
      <c r="T3585">
        <f>_xlfn.DAYS(Raw_data_US_healthcare[[#This Row],[Discharge Date]],Raw_data_US_healthcare[[#This Row],[Date of Admission]])</f>
        <v>15</v>
      </c>
    </row>
    <row r="3586" spans="1:20" x14ac:dyDescent="0.3">
      <c r="A3586" t="s">
        <v>26512</v>
      </c>
      <c r="B3586" t="s">
        <v>10172</v>
      </c>
      <c r="C3586">
        <v>29</v>
      </c>
      <c r="D3586" t="str">
        <f>IF(Raw_data_US_healthcare[[#This Row],[Age]]&lt;35,"Young",IF(Raw_data_US_healthcare[[#This Row],[Age]]&lt;60,"Middle","Senior"))</f>
        <v>Young</v>
      </c>
      <c r="E3586" t="s">
        <v>26</v>
      </c>
      <c r="F3586" t="s">
        <v>228</v>
      </c>
      <c r="G3586" t="s">
        <v>228</v>
      </c>
      <c r="H3586" t="s">
        <v>26516</v>
      </c>
      <c r="I3586" s="2">
        <v>43911</v>
      </c>
      <c r="J3586" t="s">
        <v>10173</v>
      </c>
      <c r="K3586" t="s">
        <v>10174</v>
      </c>
      <c r="L3586" t="s">
        <v>31</v>
      </c>
      <c r="M3586">
        <v>7660.4760999999999</v>
      </c>
      <c r="N3586">
        <v>315</v>
      </c>
      <c r="O3586" t="s">
        <v>43</v>
      </c>
      <c r="P3586" t="s">
        <v>43</v>
      </c>
      <c r="Q3586" s="2">
        <v>43931</v>
      </c>
      <c r="R3586" t="s">
        <v>44</v>
      </c>
      <c r="S3586" t="s">
        <v>33</v>
      </c>
      <c r="T3586">
        <f>_xlfn.DAYS(Raw_data_US_healthcare[[#This Row],[Discharge Date]],Raw_data_US_healthcare[[#This Row],[Date of Admission]])</f>
        <v>20</v>
      </c>
    </row>
    <row r="3587" spans="1:20" x14ac:dyDescent="0.3">
      <c r="A3587" t="s">
        <v>26512</v>
      </c>
      <c r="B3587" t="s">
        <v>10175</v>
      </c>
      <c r="C3587">
        <v>78</v>
      </c>
      <c r="D3587" t="str">
        <f>IF(Raw_data_US_healthcare[[#This Row],[Age]]&lt;35,"Young",IF(Raw_data_US_healthcare[[#This Row],[Age]]&lt;60,"Middle","Senior"))</f>
        <v>Senior</v>
      </c>
      <c r="E3587" t="s">
        <v>26</v>
      </c>
      <c r="F3587" t="s">
        <v>35</v>
      </c>
      <c r="G3587" t="s">
        <v>35</v>
      </c>
      <c r="H3587" t="s">
        <v>69</v>
      </c>
      <c r="I3587" s="2">
        <v>43933</v>
      </c>
      <c r="J3587" t="s">
        <v>10176</v>
      </c>
      <c r="K3587" t="s">
        <v>10177</v>
      </c>
      <c r="L3587" t="s">
        <v>52</v>
      </c>
      <c r="M3587">
        <v>47627.474999999999</v>
      </c>
      <c r="N3587">
        <v>435</v>
      </c>
      <c r="O3587" t="s">
        <v>22</v>
      </c>
      <c r="P3587" t="s">
        <v>22</v>
      </c>
      <c r="Q3587" s="2">
        <v>43947</v>
      </c>
      <c r="R3587" t="s">
        <v>32</v>
      </c>
      <c r="S3587" t="s">
        <v>33</v>
      </c>
      <c r="T3587">
        <f>_xlfn.DAYS(Raw_data_US_healthcare[[#This Row],[Discharge Date]],Raw_data_US_healthcare[[#This Row],[Date of Admission]])</f>
        <v>14</v>
      </c>
    </row>
    <row r="3588" spans="1:20" x14ac:dyDescent="0.3">
      <c r="A3588" t="s">
        <v>26512</v>
      </c>
      <c r="B3588" t="s">
        <v>10178</v>
      </c>
      <c r="C3588">
        <v>52</v>
      </c>
      <c r="D3588" t="str">
        <f>IF(Raw_data_US_healthcare[[#This Row],[Age]]&lt;35,"Young",IF(Raw_data_US_healthcare[[#This Row],[Age]]&lt;60,"Middle","Senior"))</f>
        <v>Middle</v>
      </c>
      <c r="E3588" t="s">
        <v>26</v>
      </c>
      <c r="F3588" t="s">
        <v>17</v>
      </c>
      <c r="G3588" t="s">
        <v>17</v>
      </c>
      <c r="H3588" t="s">
        <v>69</v>
      </c>
      <c r="I3588" s="2">
        <v>45055</v>
      </c>
      <c r="J3588" t="s">
        <v>10179</v>
      </c>
      <c r="K3588" t="s">
        <v>10180</v>
      </c>
      <c r="L3588" t="s">
        <v>56</v>
      </c>
      <c r="M3588">
        <v>33306.401400000002</v>
      </c>
      <c r="N3588">
        <v>467</v>
      </c>
      <c r="O3588" t="s">
        <v>39</v>
      </c>
      <c r="P3588" t="s">
        <v>39</v>
      </c>
      <c r="Q3588" s="2">
        <v>45069</v>
      </c>
      <c r="R3588" t="s">
        <v>83</v>
      </c>
      <c r="S3588" t="s">
        <v>45</v>
      </c>
      <c r="T3588">
        <f>_xlfn.DAYS(Raw_data_US_healthcare[[#This Row],[Discharge Date]],Raw_data_US_healthcare[[#This Row],[Date of Admission]])</f>
        <v>14</v>
      </c>
    </row>
    <row r="3589" spans="1:20" x14ac:dyDescent="0.3">
      <c r="A3589" t="s">
        <v>26511</v>
      </c>
      <c r="B3589" t="s">
        <v>10181</v>
      </c>
      <c r="C3589">
        <v>84</v>
      </c>
      <c r="D3589" t="str">
        <f>IF(Raw_data_US_healthcare[[#This Row],[Age]]&lt;35,"Young",IF(Raw_data_US_healthcare[[#This Row],[Age]]&lt;60,"Middle","Senior"))</f>
        <v>Senior</v>
      </c>
      <c r="E3589" t="s">
        <v>16</v>
      </c>
      <c r="F3589" t="s">
        <v>49</v>
      </c>
      <c r="G3589" t="s">
        <v>49</v>
      </c>
      <c r="H3589" t="s">
        <v>36</v>
      </c>
      <c r="I3589" s="2">
        <v>43548</v>
      </c>
      <c r="J3589" t="s">
        <v>10182</v>
      </c>
      <c r="K3589" t="s">
        <v>10183</v>
      </c>
      <c r="L3589" t="s">
        <v>52</v>
      </c>
      <c r="M3589">
        <v>21469.545099999999</v>
      </c>
      <c r="N3589">
        <v>160</v>
      </c>
      <c r="O3589" t="s">
        <v>22</v>
      </c>
      <c r="P3589" t="s">
        <v>22</v>
      </c>
      <c r="Q3589" s="2">
        <v>43562</v>
      </c>
      <c r="R3589" t="s">
        <v>83</v>
      </c>
      <c r="S3589" t="s">
        <v>33</v>
      </c>
      <c r="T3589">
        <f>_xlfn.DAYS(Raw_data_US_healthcare[[#This Row],[Discharge Date]],Raw_data_US_healthcare[[#This Row],[Date of Admission]])</f>
        <v>14</v>
      </c>
    </row>
    <row r="3590" spans="1:20" x14ac:dyDescent="0.3">
      <c r="A3590" t="s">
        <v>26512</v>
      </c>
      <c r="B3590" t="s">
        <v>10184</v>
      </c>
      <c r="C3590">
        <v>63</v>
      </c>
      <c r="D3590" t="str">
        <f>IF(Raw_data_US_healthcare[[#This Row],[Age]]&lt;35,"Young",IF(Raw_data_US_healthcare[[#This Row],[Age]]&lt;60,"Middle","Senior"))</f>
        <v>Senior</v>
      </c>
      <c r="E3590" t="s">
        <v>26</v>
      </c>
      <c r="F3590" t="s">
        <v>35</v>
      </c>
      <c r="G3590" t="s">
        <v>35</v>
      </c>
      <c r="H3590" t="s">
        <v>26514</v>
      </c>
      <c r="I3590" s="2">
        <v>44724</v>
      </c>
      <c r="J3590" t="s">
        <v>10185</v>
      </c>
      <c r="K3590" t="s">
        <v>10186</v>
      </c>
      <c r="L3590" t="s">
        <v>60</v>
      </c>
      <c r="M3590">
        <v>38200.937700000002</v>
      </c>
      <c r="N3590">
        <v>381</v>
      </c>
      <c r="O3590" t="s">
        <v>43</v>
      </c>
      <c r="P3590" t="s">
        <v>43</v>
      </c>
      <c r="Q3590" s="2">
        <v>44730</v>
      </c>
      <c r="R3590" t="s">
        <v>23</v>
      </c>
      <c r="S3590" t="s">
        <v>24</v>
      </c>
      <c r="T3590">
        <f>_xlfn.DAYS(Raw_data_US_healthcare[[#This Row],[Discharge Date]],Raw_data_US_healthcare[[#This Row],[Date of Admission]])</f>
        <v>6</v>
      </c>
    </row>
    <row r="3591" spans="1:20" x14ac:dyDescent="0.3">
      <c r="A3591" t="s">
        <v>26511</v>
      </c>
      <c r="B3591" t="s">
        <v>10187</v>
      </c>
      <c r="C3591">
        <v>18</v>
      </c>
      <c r="D3591" t="str">
        <f>IF(Raw_data_US_healthcare[[#This Row],[Age]]&lt;35,"Young",IF(Raw_data_US_healthcare[[#This Row],[Age]]&lt;60,"Middle","Senior"))</f>
        <v>Young</v>
      </c>
      <c r="E3591" t="s">
        <v>16</v>
      </c>
      <c r="F3591" t="s">
        <v>35</v>
      </c>
      <c r="G3591" t="s">
        <v>35</v>
      </c>
      <c r="H3591" t="s">
        <v>26514</v>
      </c>
      <c r="I3591" s="2">
        <v>44678</v>
      </c>
      <c r="J3591" t="s">
        <v>10188</v>
      </c>
      <c r="K3591" t="s">
        <v>10189</v>
      </c>
      <c r="L3591" t="s">
        <v>52</v>
      </c>
      <c r="M3591">
        <v>36045.921900000001</v>
      </c>
      <c r="N3591">
        <v>382</v>
      </c>
      <c r="O3591" t="s">
        <v>39</v>
      </c>
      <c r="P3591" t="s">
        <v>39</v>
      </c>
      <c r="Q3591" s="2">
        <v>44692</v>
      </c>
      <c r="R3591" t="s">
        <v>44</v>
      </c>
      <c r="S3591" t="s">
        <v>24</v>
      </c>
      <c r="T3591">
        <f>_xlfn.DAYS(Raw_data_US_healthcare[[#This Row],[Discharge Date]],Raw_data_US_healthcare[[#This Row],[Date of Admission]])</f>
        <v>14</v>
      </c>
    </row>
    <row r="3592" spans="1:20" x14ac:dyDescent="0.3">
      <c r="A3592" t="s">
        <v>26511</v>
      </c>
      <c r="B3592" t="s">
        <v>10190</v>
      </c>
      <c r="C3592">
        <v>76</v>
      </c>
      <c r="D3592" t="str">
        <f>IF(Raw_data_US_healthcare[[#This Row],[Age]]&lt;35,"Young",IF(Raw_data_US_healthcare[[#This Row],[Age]]&lt;60,"Middle","Senior"))</f>
        <v>Senior</v>
      </c>
      <c r="E3592" t="s">
        <v>16</v>
      </c>
      <c r="F3592" t="s">
        <v>113</v>
      </c>
      <c r="G3592" t="s">
        <v>113</v>
      </c>
      <c r="H3592" t="s">
        <v>26514</v>
      </c>
      <c r="I3592" s="2">
        <v>43887</v>
      </c>
      <c r="J3592" t="s">
        <v>10191</v>
      </c>
      <c r="K3592" t="s">
        <v>10192</v>
      </c>
      <c r="L3592" t="s">
        <v>60</v>
      </c>
      <c r="M3592">
        <v>24864.794000000002</v>
      </c>
      <c r="N3592">
        <v>427</v>
      </c>
      <c r="O3592" t="s">
        <v>43</v>
      </c>
      <c r="P3592" t="s">
        <v>43</v>
      </c>
      <c r="Q3592" s="2">
        <v>43894</v>
      </c>
      <c r="R3592" t="s">
        <v>44</v>
      </c>
      <c r="S3592" t="s">
        <v>33</v>
      </c>
      <c r="T3592">
        <f>_xlfn.DAYS(Raw_data_US_healthcare[[#This Row],[Discharge Date]],Raw_data_US_healthcare[[#This Row],[Date of Admission]])</f>
        <v>7</v>
      </c>
    </row>
    <row r="3593" spans="1:20" x14ac:dyDescent="0.3">
      <c r="A3593" t="s">
        <v>26511</v>
      </c>
      <c r="B3593" t="s">
        <v>10193</v>
      </c>
      <c r="C3593">
        <v>59</v>
      </c>
      <c r="D3593" t="str">
        <f>IF(Raw_data_US_healthcare[[#This Row],[Age]]&lt;35,"Young",IF(Raw_data_US_healthcare[[#This Row],[Age]]&lt;60,"Middle","Senior"))</f>
        <v>Middle</v>
      </c>
      <c r="E3593" t="s">
        <v>16</v>
      </c>
      <c r="F3593" t="s">
        <v>49</v>
      </c>
      <c r="G3593" t="s">
        <v>49</v>
      </c>
      <c r="H3593" t="s">
        <v>26516</v>
      </c>
      <c r="I3593" s="2">
        <v>44793</v>
      </c>
      <c r="J3593" t="s">
        <v>10194</v>
      </c>
      <c r="K3593" t="s">
        <v>10195</v>
      </c>
      <c r="L3593" t="s">
        <v>60</v>
      </c>
      <c r="M3593">
        <v>29626.069200000002</v>
      </c>
      <c r="N3593">
        <v>480</v>
      </c>
      <c r="O3593" t="s">
        <v>39</v>
      </c>
      <c r="P3593" t="s">
        <v>39</v>
      </c>
      <c r="Q3593" s="2">
        <v>44812</v>
      </c>
      <c r="R3593" t="s">
        <v>83</v>
      </c>
      <c r="S3593" t="s">
        <v>45</v>
      </c>
      <c r="T3593">
        <f>_xlfn.DAYS(Raw_data_US_healthcare[[#This Row],[Discharge Date]],Raw_data_US_healthcare[[#This Row],[Date of Admission]])</f>
        <v>19</v>
      </c>
    </row>
    <row r="3594" spans="1:20" x14ac:dyDescent="0.3">
      <c r="A3594" t="s">
        <v>26512</v>
      </c>
      <c r="B3594" t="s">
        <v>10196</v>
      </c>
      <c r="C3594">
        <v>61</v>
      </c>
      <c r="D3594" t="str">
        <f>IF(Raw_data_US_healthcare[[#This Row],[Age]]&lt;35,"Young",IF(Raw_data_US_healthcare[[#This Row],[Age]]&lt;60,"Middle","Senior"))</f>
        <v>Senior</v>
      </c>
      <c r="E3594" t="s">
        <v>26</v>
      </c>
      <c r="F3594" t="s">
        <v>113</v>
      </c>
      <c r="G3594" t="s">
        <v>113</v>
      </c>
      <c r="H3594" t="s">
        <v>18</v>
      </c>
      <c r="I3594" s="2">
        <v>44819</v>
      </c>
      <c r="J3594" t="s">
        <v>10197</v>
      </c>
      <c r="K3594" t="s">
        <v>10198</v>
      </c>
      <c r="L3594" t="s">
        <v>52</v>
      </c>
      <c r="M3594">
        <v>31757.6492</v>
      </c>
      <c r="N3594">
        <v>240</v>
      </c>
      <c r="O3594" t="s">
        <v>39</v>
      </c>
      <c r="P3594" t="s">
        <v>39</v>
      </c>
      <c r="Q3594" s="2">
        <v>44838</v>
      </c>
      <c r="R3594" t="s">
        <v>83</v>
      </c>
      <c r="S3594" t="s">
        <v>45</v>
      </c>
      <c r="T3594">
        <f>_xlfn.DAYS(Raw_data_US_healthcare[[#This Row],[Discharge Date]],Raw_data_US_healthcare[[#This Row],[Date of Admission]])</f>
        <v>19</v>
      </c>
    </row>
    <row r="3595" spans="1:20" x14ac:dyDescent="0.3">
      <c r="A3595" t="s">
        <v>26512</v>
      </c>
      <c r="B3595" t="s">
        <v>10199</v>
      </c>
      <c r="C3595">
        <v>32</v>
      </c>
      <c r="D3595" t="str">
        <f>IF(Raw_data_US_healthcare[[#This Row],[Age]]&lt;35,"Young",IF(Raw_data_US_healthcare[[#This Row],[Age]]&lt;60,"Middle","Senior"))</f>
        <v>Young</v>
      </c>
      <c r="E3595" t="s">
        <v>26</v>
      </c>
      <c r="F3595" t="s">
        <v>113</v>
      </c>
      <c r="G3595" t="s">
        <v>113</v>
      </c>
      <c r="H3595" t="s">
        <v>26514</v>
      </c>
      <c r="I3595" s="2">
        <v>43867</v>
      </c>
      <c r="J3595" t="s">
        <v>10200</v>
      </c>
      <c r="K3595" t="s">
        <v>10201</v>
      </c>
      <c r="L3595" t="s">
        <v>56</v>
      </c>
      <c r="M3595">
        <v>21563.778999999999</v>
      </c>
      <c r="N3595">
        <v>257</v>
      </c>
      <c r="O3595" t="s">
        <v>43</v>
      </c>
      <c r="P3595" t="s">
        <v>43</v>
      </c>
      <c r="Q3595" s="2">
        <v>43883</v>
      </c>
      <c r="R3595" t="s">
        <v>83</v>
      </c>
      <c r="S3595" t="s">
        <v>45</v>
      </c>
      <c r="T3595">
        <f>_xlfn.DAYS(Raw_data_US_healthcare[[#This Row],[Discharge Date]],Raw_data_US_healthcare[[#This Row],[Date of Admission]])</f>
        <v>16</v>
      </c>
    </row>
    <row r="3596" spans="1:20" x14ac:dyDescent="0.3">
      <c r="A3596" t="s">
        <v>26512</v>
      </c>
      <c r="B3596" t="s">
        <v>10202</v>
      </c>
      <c r="C3596">
        <v>51</v>
      </c>
      <c r="D3596" t="str">
        <f>IF(Raw_data_US_healthcare[[#This Row],[Age]]&lt;35,"Young",IF(Raw_data_US_healthcare[[#This Row],[Age]]&lt;60,"Middle","Senior"))</f>
        <v>Middle</v>
      </c>
      <c r="E3596" t="s">
        <v>26</v>
      </c>
      <c r="F3596" t="s">
        <v>49</v>
      </c>
      <c r="G3596" t="s">
        <v>49</v>
      </c>
      <c r="H3596" t="s">
        <v>26516</v>
      </c>
      <c r="I3596" s="2">
        <v>44317</v>
      </c>
      <c r="J3596" t="s">
        <v>10203</v>
      </c>
      <c r="K3596" t="s">
        <v>2727</v>
      </c>
      <c r="L3596" t="s">
        <v>52</v>
      </c>
      <c r="M3596">
        <v>33674.321499999998</v>
      </c>
      <c r="N3596">
        <v>240</v>
      </c>
      <c r="O3596" t="s">
        <v>43</v>
      </c>
      <c r="P3596" t="s">
        <v>43</v>
      </c>
      <c r="Q3596" s="2">
        <v>44320</v>
      </c>
      <c r="R3596" t="s">
        <v>23</v>
      </c>
      <c r="S3596" t="s">
        <v>45</v>
      </c>
      <c r="T3596">
        <f>_xlfn.DAYS(Raw_data_US_healthcare[[#This Row],[Discharge Date]],Raw_data_US_healthcare[[#This Row],[Date of Admission]])</f>
        <v>3</v>
      </c>
    </row>
    <row r="3597" spans="1:20" x14ac:dyDescent="0.3">
      <c r="A3597" t="s">
        <v>26511</v>
      </c>
      <c r="B3597" t="s">
        <v>10204</v>
      </c>
      <c r="C3597">
        <v>81</v>
      </c>
      <c r="D3597" t="str">
        <f>IF(Raw_data_US_healthcare[[#This Row],[Age]]&lt;35,"Young",IF(Raw_data_US_healthcare[[#This Row],[Age]]&lt;60,"Middle","Senior"))</f>
        <v>Senior</v>
      </c>
      <c r="E3597" t="s">
        <v>16</v>
      </c>
      <c r="F3597" t="s">
        <v>62</v>
      </c>
      <c r="G3597" t="s">
        <v>62</v>
      </c>
      <c r="H3597" t="s">
        <v>28</v>
      </c>
      <c r="I3597" s="2">
        <v>43482</v>
      </c>
      <c r="J3597" t="s">
        <v>10205</v>
      </c>
      <c r="K3597" t="s">
        <v>10206</v>
      </c>
      <c r="L3597" t="s">
        <v>56</v>
      </c>
      <c r="M3597">
        <v>33647.542399999998</v>
      </c>
      <c r="N3597">
        <v>232</v>
      </c>
      <c r="O3597" t="s">
        <v>39</v>
      </c>
      <c r="P3597" t="s">
        <v>39</v>
      </c>
      <c r="Q3597" s="2">
        <v>43492</v>
      </c>
      <c r="R3597" t="s">
        <v>83</v>
      </c>
      <c r="S3597" t="s">
        <v>33</v>
      </c>
      <c r="T3597">
        <f>_xlfn.DAYS(Raw_data_US_healthcare[[#This Row],[Discharge Date]],Raw_data_US_healthcare[[#This Row],[Date of Admission]])</f>
        <v>10</v>
      </c>
    </row>
    <row r="3598" spans="1:20" x14ac:dyDescent="0.3">
      <c r="A3598" t="s">
        <v>26511</v>
      </c>
      <c r="B3598" t="s">
        <v>10207</v>
      </c>
      <c r="C3598">
        <v>57</v>
      </c>
      <c r="D3598" t="str">
        <f>IF(Raw_data_US_healthcare[[#This Row],[Age]]&lt;35,"Young",IF(Raw_data_US_healthcare[[#This Row],[Age]]&lt;60,"Middle","Senior"))</f>
        <v>Middle</v>
      </c>
      <c r="E3598" t="s">
        <v>16</v>
      </c>
      <c r="F3598" t="s">
        <v>88</v>
      </c>
      <c r="G3598" t="s">
        <v>88</v>
      </c>
      <c r="H3598" t="s">
        <v>69</v>
      </c>
      <c r="I3598" s="2">
        <v>45027</v>
      </c>
      <c r="J3598" t="s">
        <v>10208</v>
      </c>
      <c r="K3598" t="s">
        <v>722</v>
      </c>
      <c r="L3598" t="s">
        <v>21</v>
      </c>
      <c r="M3598">
        <v>5650.2973000000002</v>
      </c>
      <c r="N3598">
        <v>122</v>
      </c>
      <c r="O3598" t="s">
        <v>39</v>
      </c>
      <c r="P3598" t="s">
        <v>39</v>
      </c>
      <c r="Q3598" s="2">
        <v>45053</v>
      </c>
      <c r="R3598" t="s">
        <v>48</v>
      </c>
      <c r="S3598" t="s">
        <v>24</v>
      </c>
      <c r="T3598">
        <f>_xlfn.DAYS(Raw_data_US_healthcare[[#This Row],[Discharge Date]],Raw_data_US_healthcare[[#This Row],[Date of Admission]])</f>
        <v>26</v>
      </c>
    </row>
    <row r="3599" spans="1:20" x14ac:dyDescent="0.3">
      <c r="A3599" t="s">
        <v>26512</v>
      </c>
      <c r="B3599" t="s">
        <v>10209</v>
      </c>
      <c r="C3599">
        <v>40</v>
      </c>
      <c r="D3599" t="str">
        <f>IF(Raw_data_US_healthcare[[#This Row],[Age]]&lt;35,"Young",IF(Raw_data_US_healthcare[[#This Row],[Age]]&lt;60,"Middle","Senior"))</f>
        <v>Middle</v>
      </c>
      <c r="E3599" t="s">
        <v>26</v>
      </c>
      <c r="F3599" t="s">
        <v>62</v>
      </c>
      <c r="G3599" t="s">
        <v>62</v>
      </c>
      <c r="H3599" t="s">
        <v>36</v>
      </c>
      <c r="I3599" s="2">
        <v>44278</v>
      </c>
      <c r="J3599" t="s">
        <v>10210</v>
      </c>
      <c r="K3599" t="s">
        <v>10211</v>
      </c>
      <c r="L3599" t="s">
        <v>31</v>
      </c>
      <c r="M3599">
        <v>3198.8312999999998</v>
      </c>
      <c r="N3599">
        <v>454</v>
      </c>
      <c r="O3599" t="s">
        <v>22</v>
      </c>
      <c r="P3599" t="s">
        <v>22</v>
      </c>
      <c r="Q3599" s="2">
        <v>44283</v>
      </c>
      <c r="R3599" t="s">
        <v>48</v>
      </c>
      <c r="S3599" t="s">
        <v>45</v>
      </c>
      <c r="T3599">
        <f>_xlfn.DAYS(Raw_data_US_healthcare[[#This Row],[Discharge Date]],Raw_data_US_healthcare[[#This Row],[Date of Admission]])</f>
        <v>5</v>
      </c>
    </row>
    <row r="3600" spans="1:20" x14ac:dyDescent="0.3">
      <c r="A3600" t="s">
        <v>26512</v>
      </c>
      <c r="B3600" t="s">
        <v>10212</v>
      </c>
      <c r="C3600">
        <v>49</v>
      </c>
      <c r="D3600" t="str">
        <f>IF(Raw_data_US_healthcare[[#This Row],[Age]]&lt;35,"Young",IF(Raw_data_US_healthcare[[#This Row],[Age]]&lt;60,"Middle","Senior"))</f>
        <v>Middle</v>
      </c>
      <c r="E3600" t="s">
        <v>26</v>
      </c>
      <c r="F3600" t="s">
        <v>62</v>
      </c>
      <c r="G3600" t="s">
        <v>62</v>
      </c>
      <c r="H3600" t="s">
        <v>18</v>
      </c>
      <c r="I3600" s="2">
        <v>43449</v>
      </c>
      <c r="J3600" t="s">
        <v>10213</v>
      </c>
      <c r="K3600" t="s">
        <v>10214</v>
      </c>
      <c r="L3600" t="s">
        <v>60</v>
      </c>
      <c r="M3600">
        <v>34410.993999999999</v>
      </c>
      <c r="N3600">
        <v>428</v>
      </c>
      <c r="O3600" t="s">
        <v>39</v>
      </c>
      <c r="P3600" t="s">
        <v>39</v>
      </c>
      <c r="Q3600" s="2">
        <v>43467</v>
      </c>
      <c r="R3600" t="s">
        <v>83</v>
      </c>
      <c r="S3600" t="s">
        <v>24</v>
      </c>
      <c r="T3600">
        <f>_xlfn.DAYS(Raw_data_US_healthcare[[#This Row],[Discharge Date]],Raw_data_US_healthcare[[#This Row],[Date of Admission]])</f>
        <v>18</v>
      </c>
    </row>
    <row r="3601" spans="1:20" x14ac:dyDescent="0.3">
      <c r="A3601" t="s">
        <v>26512</v>
      </c>
      <c r="B3601" t="s">
        <v>10215</v>
      </c>
      <c r="C3601">
        <v>47</v>
      </c>
      <c r="D3601" t="str">
        <f>IF(Raw_data_US_healthcare[[#This Row],[Age]]&lt;35,"Young",IF(Raw_data_US_healthcare[[#This Row],[Age]]&lt;60,"Middle","Senior"))</f>
        <v>Middle</v>
      </c>
      <c r="E3601" t="s">
        <v>26</v>
      </c>
      <c r="F3601" t="s">
        <v>49</v>
      </c>
      <c r="G3601" t="s">
        <v>49</v>
      </c>
      <c r="H3601" t="s">
        <v>36</v>
      </c>
      <c r="I3601" s="2">
        <v>43999</v>
      </c>
      <c r="J3601" t="s">
        <v>10216</v>
      </c>
      <c r="K3601" t="s">
        <v>947</v>
      </c>
      <c r="L3601" t="s">
        <v>31</v>
      </c>
      <c r="M3601">
        <v>12251.366099999999</v>
      </c>
      <c r="N3601">
        <v>178</v>
      </c>
      <c r="O3601" t="s">
        <v>43</v>
      </c>
      <c r="P3601" t="s">
        <v>43</v>
      </c>
      <c r="Q3601" s="2">
        <v>44025</v>
      </c>
      <c r="R3601" t="s">
        <v>23</v>
      </c>
      <c r="S3601" t="s">
        <v>45</v>
      </c>
      <c r="T3601">
        <f>_xlfn.DAYS(Raw_data_US_healthcare[[#This Row],[Discharge Date]],Raw_data_US_healthcare[[#This Row],[Date of Admission]])</f>
        <v>26</v>
      </c>
    </row>
    <row r="3602" spans="1:20" x14ac:dyDescent="0.3">
      <c r="A3602" t="s">
        <v>26511</v>
      </c>
      <c r="B3602" t="s">
        <v>10217</v>
      </c>
      <c r="C3602">
        <v>27</v>
      </c>
      <c r="D3602" t="str">
        <f>IF(Raw_data_US_healthcare[[#This Row],[Age]]&lt;35,"Young",IF(Raw_data_US_healthcare[[#This Row],[Age]]&lt;60,"Middle","Senior"))</f>
        <v>Young</v>
      </c>
      <c r="E3602" t="s">
        <v>16</v>
      </c>
      <c r="F3602" t="s">
        <v>35</v>
      </c>
      <c r="G3602" t="s">
        <v>35</v>
      </c>
      <c r="H3602" t="s">
        <v>36</v>
      </c>
      <c r="I3602" s="2">
        <v>43985</v>
      </c>
      <c r="J3602" t="s">
        <v>10218</v>
      </c>
      <c r="K3602" t="s">
        <v>10219</v>
      </c>
      <c r="L3602" t="s">
        <v>60</v>
      </c>
      <c r="M3602">
        <v>5649.5183999999999</v>
      </c>
      <c r="N3602">
        <v>271</v>
      </c>
      <c r="O3602" t="s">
        <v>43</v>
      </c>
      <c r="P3602" t="s">
        <v>43</v>
      </c>
      <c r="Q3602" s="2">
        <v>43999</v>
      </c>
      <c r="R3602" t="s">
        <v>48</v>
      </c>
      <c r="S3602" t="s">
        <v>45</v>
      </c>
      <c r="T3602">
        <f>_xlfn.DAYS(Raw_data_US_healthcare[[#This Row],[Discharge Date]],Raw_data_US_healthcare[[#This Row],[Date of Admission]])</f>
        <v>14</v>
      </c>
    </row>
    <row r="3603" spans="1:20" x14ac:dyDescent="0.3">
      <c r="A3603" t="s">
        <v>26511</v>
      </c>
      <c r="B3603" t="s">
        <v>10220</v>
      </c>
      <c r="C3603">
        <v>22</v>
      </c>
      <c r="D3603" t="str">
        <f>IF(Raw_data_US_healthcare[[#This Row],[Age]]&lt;35,"Young",IF(Raw_data_US_healthcare[[#This Row],[Age]]&lt;60,"Middle","Senior"))</f>
        <v>Young</v>
      </c>
      <c r="E3603" t="s">
        <v>16</v>
      </c>
      <c r="F3603" t="s">
        <v>35</v>
      </c>
      <c r="G3603" t="s">
        <v>35</v>
      </c>
      <c r="H3603" t="s">
        <v>26516</v>
      </c>
      <c r="I3603" s="2">
        <v>43823</v>
      </c>
      <c r="J3603" t="s">
        <v>10221</v>
      </c>
      <c r="K3603" t="s">
        <v>7263</v>
      </c>
      <c r="L3603" t="s">
        <v>52</v>
      </c>
      <c r="M3603">
        <v>15806.794400000001</v>
      </c>
      <c r="N3603">
        <v>428</v>
      </c>
      <c r="O3603" t="s">
        <v>39</v>
      </c>
      <c r="P3603" t="s">
        <v>39</v>
      </c>
      <c r="Q3603" s="2">
        <v>43825</v>
      </c>
      <c r="R3603" t="s">
        <v>32</v>
      </c>
      <c r="S3603" t="s">
        <v>24</v>
      </c>
      <c r="T3603">
        <f>_xlfn.DAYS(Raw_data_US_healthcare[[#This Row],[Discharge Date]],Raw_data_US_healthcare[[#This Row],[Date of Admission]])</f>
        <v>2</v>
      </c>
    </row>
    <row r="3604" spans="1:20" x14ac:dyDescent="0.3">
      <c r="A3604" t="s">
        <v>26511</v>
      </c>
      <c r="B3604" t="s">
        <v>10222</v>
      </c>
      <c r="C3604">
        <v>61</v>
      </c>
      <c r="D3604" t="str">
        <f>IF(Raw_data_US_healthcare[[#This Row],[Age]]&lt;35,"Young",IF(Raw_data_US_healthcare[[#This Row],[Age]]&lt;60,"Middle","Senior"))</f>
        <v>Senior</v>
      </c>
      <c r="E3604" t="s">
        <v>16</v>
      </c>
      <c r="F3604" t="s">
        <v>35</v>
      </c>
      <c r="G3604" t="s">
        <v>35</v>
      </c>
      <c r="H3604" t="s">
        <v>36</v>
      </c>
      <c r="I3604" s="2">
        <v>44093</v>
      </c>
      <c r="J3604" t="s">
        <v>10223</v>
      </c>
      <c r="K3604" t="s">
        <v>10224</v>
      </c>
      <c r="L3604" t="s">
        <v>31</v>
      </c>
      <c r="M3604">
        <v>10841.9452</v>
      </c>
      <c r="N3604">
        <v>379</v>
      </c>
      <c r="O3604" t="s">
        <v>22</v>
      </c>
      <c r="P3604" t="s">
        <v>22</v>
      </c>
      <c r="Q3604" s="2">
        <v>44111</v>
      </c>
      <c r="R3604" t="s">
        <v>32</v>
      </c>
      <c r="S3604" t="s">
        <v>24</v>
      </c>
      <c r="T3604">
        <f>_xlfn.DAYS(Raw_data_US_healthcare[[#This Row],[Discharge Date]],Raw_data_US_healthcare[[#This Row],[Date of Admission]])</f>
        <v>18</v>
      </c>
    </row>
    <row r="3605" spans="1:20" x14ac:dyDescent="0.3">
      <c r="A3605" t="s">
        <v>26511</v>
      </c>
      <c r="B3605" t="s">
        <v>8352</v>
      </c>
      <c r="C3605">
        <v>38</v>
      </c>
      <c r="D3605" t="str">
        <f>IF(Raw_data_US_healthcare[[#This Row],[Age]]&lt;35,"Young",IF(Raw_data_US_healthcare[[#This Row],[Age]]&lt;60,"Middle","Senior"))</f>
        <v>Middle</v>
      </c>
      <c r="E3605" t="s">
        <v>16</v>
      </c>
      <c r="F3605" t="s">
        <v>88</v>
      </c>
      <c r="G3605" t="s">
        <v>88</v>
      </c>
      <c r="H3605" t="s">
        <v>26516</v>
      </c>
      <c r="I3605" s="2">
        <v>44153</v>
      </c>
      <c r="J3605" t="s">
        <v>10225</v>
      </c>
      <c r="K3605" t="s">
        <v>10226</v>
      </c>
      <c r="L3605" t="s">
        <v>60</v>
      </c>
      <c r="M3605">
        <v>18521.009999999998</v>
      </c>
      <c r="N3605">
        <v>248</v>
      </c>
      <c r="O3605" t="s">
        <v>43</v>
      </c>
      <c r="P3605" t="s">
        <v>43</v>
      </c>
      <c r="Q3605" s="2">
        <v>44154</v>
      </c>
      <c r="R3605" t="s">
        <v>48</v>
      </c>
      <c r="S3605" t="s">
        <v>24</v>
      </c>
      <c r="T3605">
        <f>_xlfn.DAYS(Raw_data_US_healthcare[[#This Row],[Discharge Date]],Raw_data_US_healthcare[[#This Row],[Date of Admission]])</f>
        <v>1</v>
      </c>
    </row>
    <row r="3606" spans="1:20" x14ac:dyDescent="0.3">
      <c r="A3606" t="s">
        <v>26511</v>
      </c>
      <c r="B3606" t="s">
        <v>10227</v>
      </c>
      <c r="C3606">
        <v>40</v>
      </c>
      <c r="D3606" t="str">
        <f>IF(Raw_data_US_healthcare[[#This Row],[Age]]&lt;35,"Young",IF(Raw_data_US_healthcare[[#This Row],[Age]]&lt;60,"Middle","Senior"))</f>
        <v>Middle</v>
      </c>
      <c r="E3606" t="s">
        <v>16</v>
      </c>
      <c r="F3606" t="s">
        <v>62</v>
      </c>
      <c r="G3606" t="s">
        <v>62</v>
      </c>
      <c r="H3606" t="s">
        <v>36</v>
      </c>
      <c r="I3606" s="2">
        <v>44800</v>
      </c>
      <c r="J3606" t="s">
        <v>10228</v>
      </c>
      <c r="K3606" t="s">
        <v>1477</v>
      </c>
      <c r="L3606" t="s">
        <v>21</v>
      </c>
      <c r="M3606">
        <v>19692.813600000001</v>
      </c>
      <c r="N3606">
        <v>359</v>
      </c>
      <c r="O3606" t="s">
        <v>22</v>
      </c>
      <c r="P3606" t="s">
        <v>22</v>
      </c>
      <c r="Q3606" s="2">
        <v>44806</v>
      </c>
      <c r="R3606" t="s">
        <v>83</v>
      </c>
      <c r="S3606" t="s">
        <v>33</v>
      </c>
      <c r="T3606">
        <f>_xlfn.DAYS(Raw_data_US_healthcare[[#This Row],[Discharge Date]],Raw_data_US_healthcare[[#This Row],[Date of Admission]])</f>
        <v>6</v>
      </c>
    </row>
    <row r="3607" spans="1:20" x14ac:dyDescent="0.3">
      <c r="A3607" t="s">
        <v>26512</v>
      </c>
      <c r="B3607" t="s">
        <v>10229</v>
      </c>
      <c r="C3607">
        <v>31</v>
      </c>
      <c r="D3607" t="str">
        <f>IF(Raw_data_US_healthcare[[#This Row],[Age]]&lt;35,"Young",IF(Raw_data_US_healthcare[[#This Row],[Age]]&lt;60,"Middle","Senior"))</f>
        <v>Young</v>
      </c>
      <c r="E3607" t="s">
        <v>26</v>
      </c>
      <c r="F3607" t="s">
        <v>35</v>
      </c>
      <c r="G3607" t="s">
        <v>35</v>
      </c>
      <c r="H3607" t="s">
        <v>26516</v>
      </c>
      <c r="I3607" s="2">
        <v>44207</v>
      </c>
      <c r="J3607" t="s">
        <v>10230</v>
      </c>
      <c r="K3607" t="s">
        <v>10231</v>
      </c>
      <c r="L3607" t="s">
        <v>52</v>
      </c>
      <c r="M3607">
        <v>23919.448</v>
      </c>
      <c r="N3607">
        <v>400</v>
      </c>
      <c r="O3607" t="s">
        <v>39</v>
      </c>
      <c r="P3607" t="s">
        <v>39</v>
      </c>
      <c r="Q3607" s="2">
        <v>44220</v>
      </c>
      <c r="R3607" t="s">
        <v>32</v>
      </c>
      <c r="S3607" t="s">
        <v>33</v>
      </c>
      <c r="T3607">
        <f>_xlfn.DAYS(Raw_data_US_healthcare[[#This Row],[Discharge Date]],Raw_data_US_healthcare[[#This Row],[Date of Admission]])</f>
        <v>13</v>
      </c>
    </row>
    <row r="3608" spans="1:20" x14ac:dyDescent="0.3">
      <c r="A3608" t="s">
        <v>26511</v>
      </c>
      <c r="B3608" t="s">
        <v>10232</v>
      </c>
      <c r="C3608">
        <v>66</v>
      </c>
      <c r="D3608" t="str">
        <f>IF(Raw_data_US_healthcare[[#This Row],[Age]]&lt;35,"Young",IF(Raw_data_US_healthcare[[#This Row],[Age]]&lt;60,"Middle","Senior"))</f>
        <v>Senior</v>
      </c>
      <c r="E3608" t="s">
        <v>16</v>
      </c>
      <c r="F3608" t="s">
        <v>49</v>
      </c>
      <c r="G3608" t="s">
        <v>49</v>
      </c>
      <c r="H3608" t="s">
        <v>26516</v>
      </c>
      <c r="I3608" s="2">
        <v>43703</v>
      </c>
      <c r="J3608" t="s">
        <v>10233</v>
      </c>
      <c r="K3608" t="s">
        <v>10234</v>
      </c>
      <c r="L3608" t="s">
        <v>60</v>
      </c>
      <c r="M3608">
        <v>16369.004000000001</v>
      </c>
      <c r="N3608">
        <v>425</v>
      </c>
      <c r="O3608" t="s">
        <v>39</v>
      </c>
      <c r="P3608" t="s">
        <v>39</v>
      </c>
      <c r="Q3608" s="2">
        <v>43710</v>
      </c>
      <c r="R3608" t="s">
        <v>48</v>
      </c>
      <c r="S3608" t="s">
        <v>45</v>
      </c>
      <c r="T3608">
        <f>_xlfn.DAYS(Raw_data_US_healthcare[[#This Row],[Discharge Date]],Raw_data_US_healthcare[[#This Row],[Date of Admission]])</f>
        <v>7</v>
      </c>
    </row>
    <row r="3609" spans="1:20" x14ac:dyDescent="0.3">
      <c r="A3609" t="s">
        <v>26511</v>
      </c>
      <c r="B3609" t="s">
        <v>10235</v>
      </c>
      <c r="C3609">
        <v>56</v>
      </c>
      <c r="D3609" t="str">
        <f>IF(Raw_data_US_healthcare[[#This Row],[Age]]&lt;35,"Young",IF(Raw_data_US_healthcare[[#This Row],[Age]]&lt;60,"Middle","Senior"))</f>
        <v>Middle</v>
      </c>
      <c r="E3609" t="s">
        <v>16</v>
      </c>
      <c r="F3609" t="s">
        <v>88</v>
      </c>
      <c r="G3609" t="s">
        <v>88</v>
      </c>
      <c r="H3609" t="s">
        <v>18</v>
      </c>
      <c r="I3609" s="2">
        <v>44180</v>
      </c>
      <c r="J3609" t="s">
        <v>10236</v>
      </c>
      <c r="K3609" t="s">
        <v>10237</v>
      </c>
      <c r="L3609" t="s">
        <v>60</v>
      </c>
      <c r="M3609">
        <v>44685.571000000004</v>
      </c>
      <c r="N3609">
        <v>395</v>
      </c>
      <c r="O3609" t="s">
        <v>39</v>
      </c>
      <c r="P3609" t="s">
        <v>39</v>
      </c>
      <c r="Q3609" s="2">
        <v>44202</v>
      </c>
      <c r="R3609" t="s">
        <v>32</v>
      </c>
      <c r="S3609" t="s">
        <v>45</v>
      </c>
      <c r="T3609">
        <f>_xlfn.DAYS(Raw_data_US_healthcare[[#This Row],[Discharge Date]],Raw_data_US_healthcare[[#This Row],[Date of Admission]])</f>
        <v>22</v>
      </c>
    </row>
    <row r="3610" spans="1:20" x14ac:dyDescent="0.3">
      <c r="A3610" t="s">
        <v>26511</v>
      </c>
      <c r="B3610" t="s">
        <v>10238</v>
      </c>
      <c r="C3610">
        <v>29</v>
      </c>
      <c r="D3610" t="str">
        <f>IF(Raw_data_US_healthcare[[#This Row],[Age]]&lt;35,"Young",IF(Raw_data_US_healthcare[[#This Row],[Age]]&lt;60,"Middle","Senior"))</f>
        <v>Young</v>
      </c>
      <c r="E3610" t="s">
        <v>16</v>
      </c>
      <c r="F3610" t="s">
        <v>88</v>
      </c>
      <c r="G3610" t="s">
        <v>88</v>
      </c>
      <c r="H3610" t="s">
        <v>28</v>
      </c>
      <c r="I3610" s="2">
        <v>44385</v>
      </c>
      <c r="J3610" t="s">
        <v>10239</v>
      </c>
      <c r="K3610" t="s">
        <v>10240</v>
      </c>
      <c r="L3610" t="s">
        <v>56</v>
      </c>
      <c r="M3610">
        <v>24601.442800000001</v>
      </c>
      <c r="N3610">
        <v>137</v>
      </c>
      <c r="O3610" t="s">
        <v>43</v>
      </c>
      <c r="P3610" t="s">
        <v>43</v>
      </c>
      <c r="Q3610" s="2">
        <v>44391</v>
      </c>
      <c r="R3610" t="s">
        <v>83</v>
      </c>
      <c r="S3610" t="s">
        <v>24</v>
      </c>
      <c r="T3610">
        <f>_xlfn.DAYS(Raw_data_US_healthcare[[#This Row],[Discharge Date]],Raw_data_US_healthcare[[#This Row],[Date of Admission]])</f>
        <v>6</v>
      </c>
    </row>
    <row r="3611" spans="1:20" x14ac:dyDescent="0.3">
      <c r="A3611" t="s">
        <v>26512</v>
      </c>
      <c r="B3611" t="s">
        <v>10241</v>
      </c>
      <c r="C3611">
        <v>21</v>
      </c>
      <c r="D3611" t="str">
        <f>IF(Raw_data_US_healthcare[[#This Row],[Age]]&lt;35,"Young",IF(Raw_data_US_healthcare[[#This Row],[Age]]&lt;60,"Middle","Senior"))</f>
        <v>Young</v>
      </c>
      <c r="E3611" t="s">
        <v>26</v>
      </c>
      <c r="F3611" t="s">
        <v>27</v>
      </c>
      <c r="G3611" t="s">
        <v>27</v>
      </c>
      <c r="H3611" t="s">
        <v>69</v>
      </c>
      <c r="I3611" s="2">
        <v>44769</v>
      </c>
      <c r="J3611" t="s">
        <v>10242</v>
      </c>
      <c r="K3611" t="s">
        <v>4914</v>
      </c>
      <c r="L3611" t="s">
        <v>31</v>
      </c>
      <c r="M3611">
        <v>58161.339899999999</v>
      </c>
      <c r="N3611">
        <v>309</v>
      </c>
      <c r="O3611" t="s">
        <v>22</v>
      </c>
      <c r="P3611" t="s">
        <v>22</v>
      </c>
      <c r="Q3611" s="2">
        <v>44771</v>
      </c>
      <c r="R3611" t="s">
        <v>83</v>
      </c>
      <c r="S3611" t="s">
        <v>45</v>
      </c>
      <c r="T3611">
        <f>_xlfn.DAYS(Raw_data_US_healthcare[[#This Row],[Discharge Date]],Raw_data_US_healthcare[[#This Row],[Date of Admission]])</f>
        <v>2</v>
      </c>
    </row>
    <row r="3612" spans="1:20" x14ac:dyDescent="0.3">
      <c r="A3612" t="s">
        <v>26512</v>
      </c>
      <c r="B3612" t="s">
        <v>6909</v>
      </c>
      <c r="C3612">
        <v>49</v>
      </c>
      <c r="D3612" t="str">
        <f>IF(Raw_data_US_healthcare[[#This Row],[Age]]&lt;35,"Young",IF(Raw_data_US_healthcare[[#This Row],[Age]]&lt;60,"Middle","Senior"))</f>
        <v>Middle</v>
      </c>
      <c r="E3612" t="s">
        <v>26</v>
      </c>
      <c r="F3612" t="s">
        <v>27</v>
      </c>
      <c r="G3612" t="s">
        <v>27</v>
      </c>
      <c r="H3612" t="s">
        <v>26514</v>
      </c>
      <c r="I3612" s="2">
        <v>44348</v>
      </c>
      <c r="J3612" t="s">
        <v>10243</v>
      </c>
      <c r="K3612" t="s">
        <v>2305</v>
      </c>
      <c r="L3612" t="s">
        <v>60</v>
      </c>
      <c r="M3612">
        <v>2302.2244999999998</v>
      </c>
      <c r="N3612">
        <v>209</v>
      </c>
      <c r="O3612" t="s">
        <v>22</v>
      </c>
      <c r="P3612" t="s">
        <v>22</v>
      </c>
      <c r="Q3612" s="2">
        <v>44349</v>
      </c>
      <c r="R3612" t="s">
        <v>83</v>
      </c>
      <c r="S3612" t="s">
        <v>33</v>
      </c>
      <c r="T3612">
        <f>_xlfn.DAYS(Raw_data_US_healthcare[[#This Row],[Discharge Date]],Raw_data_US_healthcare[[#This Row],[Date of Admission]])</f>
        <v>1</v>
      </c>
    </row>
    <row r="3613" spans="1:20" x14ac:dyDescent="0.3">
      <c r="A3613" t="s">
        <v>26511</v>
      </c>
      <c r="B3613" t="s">
        <v>10244</v>
      </c>
      <c r="C3613">
        <v>21</v>
      </c>
      <c r="D3613" t="str">
        <f>IF(Raw_data_US_healthcare[[#This Row],[Age]]&lt;35,"Young",IF(Raw_data_US_healthcare[[#This Row],[Age]]&lt;60,"Middle","Senior"))</f>
        <v>Young</v>
      </c>
      <c r="E3613" t="s">
        <v>16</v>
      </c>
      <c r="F3613" t="s">
        <v>113</v>
      </c>
      <c r="G3613" t="s">
        <v>113</v>
      </c>
      <c r="H3613" t="s">
        <v>28</v>
      </c>
      <c r="I3613" s="2">
        <v>44483</v>
      </c>
      <c r="J3613" t="s">
        <v>3743</v>
      </c>
      <c r="K3613" t="s">
        <v>10245</v>
      </c>
      <c r="L3613" t="s">
        <v>60</v>
      </c>
      <c r="M3613">
        <v>43637.367100000003</v>
      </c>
      <c r="N3613">
        <v>281</v>
      </c>
      <c r="O3613" t="s">
        <v>43</v>
      </c>
      <c r="P3613" t="s">
        <v>43</v>
      </c>
      <c r="Q3613" s="2">
        <v>44493</v>
      </c>
      <c r="R3613" t="s">
        <v>44</v>
      </c>
      <c r="S3613" t="s">
        <v>24</v>
      </c>
      <c r="T3613">
        <f>_xlfn.DAYS(Raw_data_US_healthcare[[#This Row],[Discharge Date]],Raw_data_US_healthcare[[#This Row],[Date of Admission]])</f>
        <v>10</v>
      </c>
    </row>
    <row r="3614" spans="1:20" x14ac:dyDescent="0.3">
      <c r="A3614" t="s">
        <v>26511</v>
      </c>
      <c r="B3614" t="s">
        <v>10246</v>
      </c>
      <c r="C3614">
        <v>50</v>
      </c>
      <c r="D3614" t="str">
        <f>IF(Raw_data_US_healthcare[[#This Row],[Age]]&lt;35,"Young",IF(Raw_data_US_healthcare[[#This Row],[Age]]&lt;60,"Middle","Senior"))</f>
        <v>Middle</v>
      </c>
      <c r="E3614" t="s">
        <v>16</v>
      </c>
      <c r="F3614" t="s">
        <v>35</v>
      </c>
      <c r="G3614" t="s">
        <v>35</v>
      </c>
      <c r="H3614" t="s">
        <v>36</v>
      </c>
      <c r="I3614" s="2">
        <v>44924</v>
      </c>
      <c r="J3614" t="s">
        <v>10247</v>
      </c>
      <c r="K3614" t="s">
        <v>10248</v>
      </c>
      <c r="L3614" t="s">
        <v>60</v>
      </c>
      <c r="M3614">
        <v>15760.288399999999</v>
      </c>
      <c r="N3614">
        <v>223</v>
      </c>
      <c r="O3614" t="s">
        <v>22</v>
      </c>
      <c r="P3614" t="s">
        <v>22</v>
      </c>
      <c r="Q3614" s="2">
        <v>44926</v>
      </c>
      <c r="R3614" t="s">
        <v>48</v>
      </c>
      <c r="S3614" t="s">
        <v>45</v>
      </c>
      <c r="T3614">
        <f>_xlfn.DAYS(Raw_data_US_healthcare[[#This Row],[Discharge Date]],Raw_data_US_healthcare[[#This Row],[Date of Admission]])</f>
        <v>2</v>
      </c>
    </row>
    <row r="3615" spans="1:20" x14ac:dyDescent="0.3">
      <c r="A3615" t="s">
        <v>26512</v>
      </c>
      <c r="B3615" t="s">
        <v>10249</v>
      </c>
      <c r="C3615">
        <v>77</v>
      </c>
      <c r="D3615" t="str">
        <f>IF(Raw_data_US_healthcare[[#This Row],[Age]]&lt;35,"Young",IF(Raw_data_US_healthcare[[#This Row],[Age]]&lt;60,"Middle","Senior"))</f>
        <v>Senior</v>
      </c>
      <c r="E3615" t="s">
        <v>26</v>
      </c>
      <c r="F3615" t="s">
        <v>228</v>
      </c>
      <c r="G3615" t="s">
        <v>228</v>
      </c>
      <c r="H3615" t="s">
        <v>28</v>
      </c>
      <c r="I3615" s="2">
        <v>44427</v>
      </c>
      <c r="J3615" t="s">
        <v>10250</v>
      </c>
      <c r="K3615" t="s">
        <v>10251</v>
      </c>
      <c r="L3615" t="s">
        <v>21</v>
      </c>
      <c r="M3615">
        <v>7621.8723</v>
      </c>
      <c r="N3615">
        <v>488</v>
      </c>
      <c r="O3615" t="s">
        <v>43</v>
      </c>
      <c r="P3615" t="s">
        <v>43</v>
      </c>
      <c r="Q3615" s="2">
        <v>44451</v>
      </c>
      <c r="R3615" t="s">
        <v>44</v>
      </c>
      <c r="S3615" t="s">
        <v>45</v>
      </c>
      <c r="T3615">
        <f>_xlfn.DAYS(Raw_data_US_healthcare[[#This Row],[Discharge Date]],Raw_data_US_healthcare[[#This Row],[Date of Admission]])</f>
        <v>24</v>
      </c>
    </row>
    <row r="3616" spans="1:20" x14ac:dyDescent="0.3">
      <c r="A3616" t="s">
        <v>26512</v>
      </c>
      <c r="B3616" t="s">
        <v>1310</v>
      </c>
      <c r="C3616">
        <v>24</v>
      </c>
      <c r="D3616" t="str">
        <f>IF(Raw_data_US_healthcare[[#This Row],[Age]]&lt;35,"Young",IF(Raw_data_US_healthcare[[#This Row],[Age]]&lt;60,"Middle","Senior"))</f>
        <v>Young</v>
      </c>
      <c r="E3616" t="s">
        <v>26</v>
      </c>
      <c r="F3616" t="s">
        <v>17</v>
      </c>
      <c r="G3616" t="s">
        <v>17</v>
      </c>
      <c r="H3616" t="s">
        <v>26516</v>
      </c>
      <c r="I3616" s="2">
        <v>43995</v>
      </c>
      <c r="J3616" t="s">
        <v>10252</v>
      </c>
      <c r="K3616" t="s">
        <v>10253</v>
      </c>
      <c r="L3616" t="s">
        <v>52</v>
      </c>
      <c r="M3616">
        <v>32609.680799999998</v>
      </c>
      <c r="N3616">
        <v>399</v>
      </c>
      <c r="O3616" t="s">
        <v>39</v>
      </c>
      <c r="P3616" t="s">
        <v>39</v>
      </c>
      <c r="Q3616" s="2">
        <v>44016</v>
      </c>
      <c r="R3616" t="s">
        <v>32</v>
      </c>
      <c r="S3616" t="s">
        <v>45</v>
      </c>
      <c r="T3616">
        <f>_xlfn.DAYS(Raw_data_US_healthcare[[#This Row],[Discharge Date]],Raw_data_US_healthcare[[#This Row],[Date of Admission]])</f>
        <v>21</v>
      </c>
    </row>
    <row r="3617" spans="1:20" x14ac:dyDescent="0.3">
      <c r="A3617" t="s">
        <v>26511</v>
      </c>
      <c r="B3617" t="s">
        <v>26553</v>
      </c>
      <c r="C3617">
        <v>61</v>
      </c>
      <c r="D3617" t="str">
        <f>IF(Raw_data_US_healthcare[[#This Row],[Age]]&lt;35,"Young",IF(Raw_data_US_healthcare[[#This Row],[Age]]&lt;60,"Middle","Senior"))</f>
        <v>Senior</v>
      </c>
      <c r="E3617" t="s">
        <v>16</v>
      </c>
      <c r="F3617" t="s">
        <v>113</v>
      </c>
      <c r="G3617" t="s">
        <v>113</v>
      </c>
      <c r="H3617" t="s">
        <v>28</v>
      </c>
      <c r="I3617" s="2">
        <v>44270</v>
      </c>
      <c r="J3617" t="s">
        <v>10254</v>
      </c>
      <c r="K3617" t="s">
        <v>10255</v>
      </c>
      <c r="L3617" t="s">
        <v>52</v>
      </c>
      <c r="M3617">
        <v>40478.240400000002</v>
      </c>
      <c r="N3617">
        <v>163</v>
      </c>
      <c r="O3617" t="s">
        <v>43</v>
      </c>
      <c r="P3617" t="s">
        <v>43</v>
      </c>
      <c r="Q3617" s="2">
        <v>44273</v>
      </c>
      <c r="R3617" t="s">
        <v>44</v>
      </c>
      <c r="S3617" t="s">
        <v>45</v>
      </c>
      <c r="T3617">
        <f>_xlfn.DAYS(Raw_data_US_healthcare[[#This Row],[Discharge Date]],Raw_data_US_healthcare[[#This Row],[Date of Admission]])</f>
        <v>3</v>
      </c>
    </row>
    <row r="3618" spans="1:20" x14ac:dyDescent="0.3">
      <c r="A3618" t="s">
        <v>26512</v>
      </c>
      <c r="B3618" t="s">
        <v>10256</v>
      </c>
      <c r="C3618">
        <v>33</v>
      </c>
      <c r="D3618" t="str">
        <f>IF(Raw_data_US_healthcare[[#This Row],[Age]]&lt;35,"Young",IF(Raw_data_US_healthcare[[#This Row],[Age]]&lt;60,"Middle","Senior"))</f>
        <v>Young</v>
      </c>
      <c r="E3618" t="s">
        <v>26</v>
      </c>
      <c r="F3618" t="s">
        <v>62</v>
      </c>
      <c r="G3618" t="s">
        <v>62</v>
      </c>
      <c r="H3618" t="s">
        <v>36</v>
      </c>
      <c r="I3618" s="2">
        <v>44030</v>
      </c>
      <c r="J3618" t="s">
        <v>10257</v>
      </c>
      <c r="K3618" t="s">
        <v>10258</v>
      </c>
      <c r="L3618" t="s">
        <v>56</v>
      </c>
      <c r="M3618">
        <v>19989.3986</v>
      </c>
      <c r="N3618">
        <v>340</v>
      </c>
      <c r="O3618" t="s">
        <v>22</v>
      </c>
      <c r="P3618" t="s">
        <v>22</v>
      </c>
      <c r="Q3618" s="2">
        <v>44042</v>
      </c>
      <c r="R3618" t="s">
        <v>32</v>
      </c>
      <c r="S3618" t="s">
        <v>45</v>
      </c>
      <c r="T3618">
        <f>_xlfn.DAYS(Raw_data_US_healthcare[[#This Row],[Discharge Date]],Raw_data_US_healthcare[[#This Row],[Date of Admission]])</f>
        <v>12</v>
      </c>
    </row>
    <row r="3619" spans="1:20" x14ac:dyDescent="0.3">
      <c r="A3619" t="s">
        <v>26511</v>
      </c>
      <c r="B3619" t="s">
        <v>4036</v>
      </c>
      <c r="C3619">
        <v>69</v>
      </c>
      <c r="D3619" t="str">
        <f>IF(Raw_data_US_healthcare[[#This Row],[Age]]&lt;35,"Young",IF(Raw_data_US_healthcare[[#This Row],[Age]]&lt;60,"Middle","Senior"))</f>
        <v>Senior</v>
      </c>
      <c r="E3619" t="s">
        <v>16</v>
      </c>
      <c r="F3619" t="s">
        <v>228</v>
      </c>
      <c r="G3619" t="s">
        <v>228</v>
      </c>
      <c r="H3619" t="s">
        <v>18</v>
      </c>
      <c r="I3619" s="2">
        <v>43633</v>
      </c>
      <c r="J3619" t="s">
        <v>10259</v>
      </c>
      <c r="K3619" t="s">
        <v>10260</v>
      </c>
      <c r="L3619" t="s">
        <v>56</v>
      </c>
      <c r="M3619">
        <v>22412.057400000002</v>
      </c>
      <c r="N3619">
        <v>468</v>
      </c>
      <c r="O3619" t="s">
        <v>39</v>
      </c>
      <c r="P3619" t="s">
        <v>39</v>
      </c>
      <c r="Q3619" s="2">
        <v>43647</v>
      </c>
      <c r="R3619" t="s">
        <v>44</v>
      </c>
      <c r="S3619" t="s">
        <v>33</v>
      </c>
      <c r="T3619">
        <f>_xlfn.DAYS(Raw_data_US_healthcare[[#This Row],[Discharge Date]],Raw_data_US_healthcare[[#This Row],[Date of Admission]])</f>
        <v>14</v>
      </c>
    </row>
    <row r="3620" spans="1:20" x14ac:dyDescent="0.3">
      <c r="A3620" t="s">
        <v>26511</v>
      </c>
      <c r="B3620" t="s">
        <v>10261</v>
      </c>
      <c r="C3620">
        <v>26</v>
      </c>
      <c r="D3620" t="str">
        <f>IF(Raw_data_US_healthcare[[#This Row],[Age]]&lt;35,"Young",IF(Raw_data_US_healthcare[[#This Row],[Age]]&lt;60,"Middle","Senior"))</f>
        <v>Young</v>
      </c>
      <c r="E3620" t="s">
        <v>16</v>
      </c>
      <c r="F3620" t="s">
        <v>228</v>
      </c>
      <c r="G3620" t="s">
        <v>228</v>
      </c>
      <c r="H3620" t="s">
        <v>18</v>
      </c>
      <c r="I3620" s="2">
        <v>43809</v>
      </c>
      <c r="J3620" t="s">
        <v>10262</v>
      </c>
      <c r="K3620" t="s">
        <v>10263</v>
      </c>
      <c r="L3620" t="s">
        <v>52</v>
      </c>
      <c r="M3620">
        <v>37081.314700000003</v>
      </c>
      <c r="N3620">
        <v>346</v>
      </c>
      <c r="O3620" t="s">
        <v>43</v>
      </c>
      <c r="P3620" t="s">
        <v>43</v>
      </c>
      <c r="Q3620" s="2">
        <v>43825</v>
      </c>
      <c r="R3620" t="s">
        <v>83</v>
      </c>
      <c r="S3620" t="s">
        <v>33</v>
      </c>
      <c r="T3620">
        <f>_xlfn.DAYS(Raw_data_US_healthcare[[#This Row],[Discharge Date]],Raw_data_US_healthcare[[#This Row],[Date of Admission]])</f>
        <v>16</v>
      </c>
    </row>
    <row r="3621" spans="1:20" x14ac:dyDescent="0.3">
      <c r="A3621" t="s">
        <v>26511</v>
      </c>
      <c r="B3621" t="s">
        <v>10264</v>
      </c>
      <c r="C3621">
        <v>23</v>
      </c>
      <c r="D3621" t="str">
        <f>IF(Raw_data_US_healthcare[[#This Row],[Age]]&lt;35,"Young",IF(Raw_data_US_healthcare[[#This Row],[Age]]&lt;60,"Middle","Senior"))</f>
        <v>Young</v>
      </c>
      <c r="E3621" t="s">
        <v>16</v>
      </c>
      <c r="F3621" t="s">
        <v>35</v>
      </c>
      <c r="G3621" t="s">
        <v>35</v>
      </c>
      <c r="H3621" t="s">
        <v>26516</v>
      </c>
      <c r="I3621" s="2">
        <v>44797</v>
      </c>
      <c r="J3621" t="s">
        <v>10265</v>
      </c>
      <c r="K3621" t="s">
        <v>10266</v>
      </c>
      <c r="L3621" t="s">
        <v>31</v>
      </c>
      <c r="M3621">
        <v>3244.9684999999999</v>
      </c>
      <c r="N3621">
        <v>206</v>
      </c>
      <c r="O3621" t="s">
        <v>43</v>
      </c>
      <c r="P3621" t="s">
        <v>43</v>
      </c>
      <c r="Q3621" s="2">
        <v>44809</v>
      </c>
      <c r="R3621" t="s">
        <v>23</v>
      </c>
      <c r="S3621" t="s">
        <v>33</v>
      </c>
      <c r="T3621">
        <f>_xlfn.DAYS(Raw_data_US_healthcare[[#This Row],[Discharge Date]],Raw_data_US_healthcare[[#This Row],[Date of Admission]])</f>
        <v>12</v>
      </c>
    </row>
    <row r="3622" spans="1:20" x14ac:dyDescent="0.3">
      <c r="A3622" t="s">
        <v>26511</v>
      </c>
      <c r="B3622" t="s">
        <v>10267</v>
      </c>
      <c r="C3622">
        <v>35</v>
      </c>
      <c r="D3622" t="str">
        <f>IF(Raw_data_US_healthcare[[#This Row],[Age]]&lt;35,"Young",IF(Raw_data_US_healthcare[[#This Row],[Age]]&lt;60,"Middle","Senior"))</f>
        <v>Middle</v>
      </c>
      <c r="E3622" t="s">
        <v>16</v>
      </c>
      <c r="F3622" t="s">
        <v>113</v>
      </c>
      <c r="G3622" t="s">
        <v>113</v>
      </c>
      <c r="H3622" t="s">
        <v>69</v>
      </c>
      <c r="I3622" s="2">
        <v>44278</v>
      </c>
      <c r="J3622" t="s">
        <v>10268</v>
      </c>
      <c r="K3622" t="s">
        <v>10269</v>
      </c>
      <c r="L3622" t="s">
        <v>31</v>
      </c>
      <c r="M3622">
        <v>63812.234900000003</v>
      </c>
      <c r="N3622">
        <v>226</v>
      </c>
      <c r="O3622" t="s">
        <v>39</v>
      </c>
      <c r="P3622" t="s">
        <v>39</v>
      </c>
      <c r="Q3622" s="2">
        <v>44296</v>
      </c>
      <c r="R3622" t="s">
        <v>32</v>
      </c>
      <c r="S3622" t="s">
        <v>24</v>
      </c>
      <c r="T3622">
        <f>_xlfn.DAYS(Raw_data_US_healthcare[[#This Row],[Discharge Date]],Raw_data_US_healthcare[[#This Row],[Date of Admission]])</f>
        <v>18</v>
      </c>
    </row>
    <row r="3623" spans="1:20" x14ac:dyDescent="0.3">
      <c r="A3623" t="s">
        <v>26512</v>
      </c>
      <c r="B3623" t="s">
        <v>10270</v>
      </c>
      <c r="C3623">
        <v>56</v>
      </c>
      <c r="D3623" t="str">
        <f>IF(Raw_data_US_healthcare[[#This Row],[Age]]&lt;35,"Young",IF(Raw_data_US_healthcare[[#This Row],[Age]]&lt;60,"Middle","Senior"))</f>
        <v>Middle</v>
      </c>
      <c r="E3623" t="s">
        <v>26</v>
      </c>
      <c r="F3623" t="s">
        <v>17</v>
      </c>
      <c r="G3623" t="s">
        <v>17</v>
      </c>
      <c r="H3623" t="s">
        <v>26514</v>
      </c>
      <c r="I3623" s="2">
        <v>44439</v>
      </c>
      <c r="J3623" t="s">
        <v>10271</v>
      </c>
      <c r="K3623" t="s">
        <v>10272</v>
      </c>
      <c r="L3623" t="s">
        <v>21</v>
      </c>
      <c r="M3623">
        <v>5324.3725000000004</v>
      </c>
      <c r="N3623">
        <v>142</v>
      </c>
      <c r="O3623" t="s">
        <v>22</v>
      </c>
      <c r="P3623" t="s">
        <v>22</v>
      </c>
      <c r="Q3623" s="2">
        <v>44451</v>
      </c>
      <c r="R3623" t="s">
        <v>32</v>
      </c>
      <c r="S3623" t="s">
        <v>24</v>
      </c>
      <c r="T3623">
        <f>_xlfn.DAYS(Raw_data_US_healthcare[[#This Row],[Discharge Date]],Raw_data_US_healthcare[[#This Row],[Date of Admission]])</f>
        <v>12</v>
      </c>
    </row>
    <row r="3624" spans="1:20" x14ac:dyDescent="0.3">
      <c r="A3624" t="s">
        <v>26512</v>
      </c>
      <c r="B3624" t="s">
        <v>10273</v>
      </c>
      <c r="C3624">
        <v>66</v>
      </c>
      <c r="D3624" t="str">
        <f>IF(Raw_data_US_healthcare[[#This Row],[Age]]&lt;35,"Young",IF(Raw_data_US_healthcare[[#This Row],[Age]]&lt;60,"Middle","Senior"))</f>
        <v>Senior</v>
      </c>
      <c r="E3624" t="s">
        <v>26</v>
      </c>
      <c r="F3624" t="s">
        <v>17</v>
      </c>
      <c r="G3624" t="s">
        <v>17</v>
      </c>
      <c r="H3624" t="s">
        <v>18</v>
      </c>
      <c r="I3624" s="2">
        <v>43681</v>
      </c>
      <c r="J3624" t="s">
        <v>10274</v>
      </c>
      <c r="K3624" t="s">
        <v>10275</v>
      </c>
      <c r="L3624" t="s">
        <v>31</v>
      </c>
      <c r="M3624">
        <v>23442.4823</v>
      </c>
      <c r="N3624">
        <v>448</v>
      </c>
      <c r="O3624" t="s">
        <v>43</v>
      </c>
      <c r="P3624" t="s">
        <v>43</v>
      </c>
      <c r="Q3624" s="2">
        <v>43701</v>
      </c>
      <c r="R3624" t="s">
        <v>48</v>
      </c>
      <c r="S3624" t="s">
        <v>45</v>
      </c>
      <c r="T3624">
        <f>_xlfn.DAYS(Raw_data_US_healthcare[[#This Row],[Discharge Date]],Raw_data_US_healthcare[[#This Row],[Date of Admission]])</f>
        <v>20</v>
      </c>
    </row>
    <row r="3625" spans="1:20" x14ac:dyDescent="0.3">
      <c r="A3625" t="s">
        <v>26511</v>
      </c>
      <c r="B3625" t="s">
        <v>10276</v>
      </c>
      <c r="C3625">
        <v>72</v>
      </c>
      <c r="D3625" t="str">
        <f>IF(Raw_data_US_healthcare[[#This Row],[Age]]&lt;35,"Young",IF(Raw_data_US_healthcare[[#This Row],[Age]]&lt;60,"Middle","Senior"))</f>
        <v>Senior</v>
      </c>
      <c r="E3625" t="s">
        <v>16</v>
      </c>
      <c r="F3625" t="s">
        <v>228</v>
      </c>
      <c r="G3625" t="s">
        <v>228</v>
      </c>
      <c r="H3625" t="s">
        <v>69</v>
      </c>
      <c r="I3625" s="2">
        <v>44581</v>
      </c>
      <c r="J3625" t="s">
        <v>7782</v>
      </c>
      <c r="K3625" t="s">
        <v>10277</v>
      </c>
      <c r="L3625" t="s">
        <v>31</v>
      </c>
      <c r="M3625">
        <v>11943.657999999999</v>
      </c>
      <c r="N3625">
        <v>381</v>
      </c>
      <c r="O3625" t="s">
        <v>39</v>
      </c>
      <c r="P3625" t="s">
        <v>39</v>
      </c>
      <c r="Q3625" s="2">
        <v>44611</v>
      </c>
      <c r="R3625" t="s">
        <v>23</v>
      </c>
      <c r="S3625" t="s">
        <v>24</v>
      </c>
      <c r="T3625">
        <f>_xlfn.DAYS(Raw_data_US_healthcare[[#This Row],[Discharge Date]],Raw_data_US_healthcare[[#This Row],[Date of Admission]])</f>
        <v>30</v>
      </c>
    </row>
    <row r="3626" spans="1:20" x14ac:dyDescent="0.3">
      <c r="A3626" t="s">
        <v>26512</v>
      </c>
      <c r="B3626" t="s">
        <v>10278</v>
      </c>
      <c r="C3626">
        <v>38</v>
      </c>
      <c r="D3626" t="str">
        <f>IF(Raw_data_US_healthcare[[#This Row],[Age]]&lt;35,"Young",IF(Raw_data_US_healthcare[[#This Row],[Age]]&lt;60,"Middle","Senior"))</f>
        <v>Middle</v>
      </c>
      <c r="E3626" t="s">
        <v>26</v>
      </c>
      <c r="F3626" t="s">
        <v>88</v>
      </c>
      <c r="G3626" t="s">
        <v>88</v>
      </c>
      <c r="H3626" t="s">
        <v>26516</v>
      </c>
      <c r="I3626" s="2">
        <v>44351</v>
      </c>
      <c r="J3626" t="s">
        <v>10279</v>
      </c>
      <c r="K3626" t="s">
        <v>10280</v>
      </c>
      <c r="L3626" t="s">
        <v>60</v>
      </c>
      <c r="M3626">
        <v>31853.133000000002</v>
      </c>
      <c r="N3626">
        <v>389</v>
      </c>
      <c r="O3626" t="s">
        <v>43</v>
      </c>
      <c r="P3626" t="s">
        <v>43</v>
      </c>
      <c r="Q3626" s="2">
        <v>44363</v>
      </c>
      <c r="R3626" t="s">
        <v>32</v>
      </c>
      <c r="S3626" t="s">
        <v>33</v>
      </c>
      <c r="T3626">
        <f>_xlfn.DAYS(Raw_data_US_healthcare[[#This Row],[Discharge Date]],Raw_data_US_healthcare[[#This Row],[Date of Admission]])</f>
        <v>12</v>
      </c>
    </row>
    <row r="3627" spans="1:20" x14ac:dyDescent="0.3">
      <c r="A3627" t="s">
        <v>26511</v>
      </c>
      <c r="B3627" t="s">
        <v>10281</v>
      </c>
      <c r="C3627">
        <v>46</v>
      </c>
      <c r="D3627" t="str">
        <f>IF(Raw_data_US_healthcare[[#This Row],[Age]]&lt;35,"Young",IF(Raw_data_US_healthcare[[#This Row],[Age]]&lt;60,"Middle","Senior"))</f>
        <v>Middle</v>
      </c>
      <c r="E3627" t="s">
        <v>16</v>
      </c>
      <c r="F3627" t="s">
        <v>228</v>
      </c>
      <c r="G3627" t="s">
        <v>228</v>
      </c>
      <c r="H3627" t="s">
        <v>69</v>
      </c>
      <c r="I3627" s="2">
        <v>43893</v>
      </c>
      <c r="J3627" t="s">
        <v>10282</v>
      </c>
      <c r="K3627" t="s">
        <v>10283</v>
      </c>
      <c r="L3627" t="s">
        <v>56</v>
      </c>
      <c r="M3627">
        <v>22804.9784</v>
      </c>
      <c r="N3627">
        <v>132</v>
      </c>
      <c r="O3627" t="s">
        <v>22</v>
      </c>
      <c r="P3627" t="s">
        <v>22</v>
      </c>
      <c r="Q3627" s="2">
        <v>43912</v>
      </c>
      <c r="R3627" t="s">
        <v>48</v>
      </c>
      <c r="S3627" t="s">
        <v>33</v>
      </c>
      <c r="T3627">
        <f>_xlfn.DAYS(Raw_data_US_healthcare[[#This Row],[Discharge Date]],Raw_data_US_healthcare[[#This Row],[Date of Admission]])</f>
        <v>19</v>
      </c>
    </row>
    <row r="3628" spans="1:20" x14ac:dyDescent="0.3">
      <c r="A3628" t="s">
        <v>26512</v>
      </c>
      <c r="B3628" t="s">
        <v>7040</v>
      </c>
      <c r="C3628">
        <v>20</v>
      </c>
      <c r="D3628" t="str">
        <f>IF(Raw_data_US_healthcare[[#This Row],[Age]]&lt;35,"Young",IF(Raw_data_US_healthcare[[#This Row],[Age]]&lt;60,"Middle","Senior"))</f>
        <v>Young</v>
      </c>
      <c r="E3628" t="s">
        <v>26</v>
      </c>
      <c r="F3628" t="s">
        <v>228</v>
      </c>
      <c r="G3628" t="s">
        <v>228</v>
      </c>
      <c r="H3628" t="s">
        <v>36</v>
      </c>
      <c r="I3628" s="2">
        <v>44472</v>
      </c>
      <c r="J3628" t="s">
        <v>10284</v>
      </c>
      <c r="K3628" t="s">
        <v>10285</v>
      </c>
      <c r="L3628" t="s">
        <v>31</v>
      </c>
      <c r="M3628">
        <v>17064.464400000001</v>
      </c>
      <c r="N3628">
        <v>338</v>
      </c>
      <c r="O3628" t="s">
        <v>22</v>
      </c>
      <c r="P3628" t="s">
        <v>22</v>
      </c>
      <c r="Q3628" s="2">
        <v>44476</v>
      </c>
      <c r="R3628" t="s">
        <v>23</v>
      </c>
      <c r="S3628" t="s">
        <v>24</v>
      </c>
      <c r="T3628">
        <f>_xlfn.DAYS(Raw_data_US_healthcare[[#This Row],[Discharge Date]],Raw_data_US_healthcare[[#This Row],[Date of Admission]])</f>
        <v>4</v>
      </c>
    </row>
    <row r="3629" spans="1:20" x14ac:dyDescent="0.3">
      <c r="A3629" t="s">
        <v>26512</v>
      </c>
      <c r="B3629" t="s">
        <v>10286</v>
      </c>
      <c r="C3629">
        <v>18</v>
      </c>
      <c r="D3629" t="str">
        <f>IF(Raw_data_US_healthcare[[#This Row],[Age]]&lt;35,"Young",IF(Raw_data_US_healthcare[[#This Row],[Age]]&lt;60,"Middle","Senior"))</f>
        <v>Young</v>
      </c>
      <c r="E3629" t="s">
        <v>26</v>
      </c>
      <c r="F3629" t="s">
        <v>49</v>
      </c>
      <c r="G3629" t="s">
        <v>49</v>
      </c>
      <c r="H3629" t="s">
        <v>28</v>
      </c>
      <c r="I3629" s="2">
        <v>45178</v>
      </c>
      <c r="J3629" t="s">
        <v>10287</v>
      </c>
      <c r="K3629" t="s">
        <v>8443</v>
      </c>
      <c r="L3629" t="s">
        <v>52</v>
      </c>
      <c r="M3629">
        <v>13706.7433</v>
      </c>
      <c r="N3629">
        <v>452</v>
      </c>
      <c r="O3629" t="s">
        <v>43</v>
      </c>
      <c r="P3629" t="s">
        <v>43</v>
      </c>
      <c r="Q3629" s="2">
        <v>45206</v>
      </c>
      <c r="R3629" t="s">
        <v>83</v>
      </c>
      <c r="S3629" t="s">
        <v>33</v>
      </c>
      <c r="T3629">
        <f>_xlfn.DAYS(Raw_data_US_healthcare[[#This Row],[Discharge Date]],Raw_data_US_healthcare[[#This Row],[Date of Admission]])</f>
        <v>28</v>
      </c>
    </row>
    <row r="3630" spans="1:20" x14ac:dyDescent="0.3">
      <c r="A3630" t="s">
        <v>26512</v>
      </c>
      <c r="B3630" t="s">
        <v>10288</v>
      </c>
      <c r="C3630">
        <v>74</v>
      </c>
      <c r="D3630" t="str">
        <f>IF(Raw_data_US_healthcare[[#This Row],[Age]]&lt;35,"Young",IF(Raw_data_US_healthcare[[#This Row],[Age]]&lt;60,"Middle","Senior"))</f>
        <v>Senior</v>
      </c>
      <c r="E3630" t="s">
        <v>26</v>
      </c>
      <c r="F3630" t="s">
        <v>62</v>
      </c>
      <c r="G3630" t="s">
        <v>62</v>
      </c>
      <c r="H3630" t="s">
        <v>18</v>
      </c>
      <c r="I3630" s="2">
        <v>44264</v>
      </c>
      <c r="J3630" t="s">
        <v>10289</v>
      </c>
      <c r="K3630" t="s">
        <v>10290</v>
      </c>
      <c r="L3630" t="s">
        <v>21</v>
      </c>
      <c r="M3630">
        <v>3235.2433000000001</v>
      </c>
      <c r="N3630">
        <v>258</v>
      </c>
      <c r="O3630" t="s">
        <v>43</v>
      </c>
      <c r="P3630" t="s">
        <v>43</v>
      </c>
      <c r="Q3630" s="2">
        <v>44269</v>
      </c>
      <c r="R3630" t="s">
        <v>23</v>
      </c>
      <c r="S3630" t="s">
        <v>24</v>
      </c>
      <c r="T3630">
        <f>_xlfn.DAYS(Raw_data_US_healthcare[[#This Row],[Discharge Date]],Raw_data_US_healthcare[[#This Row],[Date of Admission]])</f>
        <v>5</v>
      </c>
    </row>
    <row r="3631" spans="1:20" x14ac:dyDescent="0.3">
      <c r="A3631" t="s">
        <v>26512</v>
      </c>
      <c r="B3631" t="s">
        <v>10291</v>
      </c>
      <c r="C3631">
        <v>46</v>
      </c>
      <c r="D3631" t="str">
        <f>IF(Raw_data_US_healthcare[[#This Row],[Age]]&lt;35,"Young",IF(Raw_data_US_healthcare[[#This Row],[Age]]&lt;60,"Middle","Senior"))</f>
        <v>Middle</v>
      </c>
      <c r="E3631" t="s">
        <v>26</v>
      </c>
      <c r="F3631" t="s">
        <v>62</v>
      </c>
      <c r="G3631" t="s">
        <v>62</v>
      </c>
      <c r="H3631" t="s">
        <v>26514</v>
      </c>
      <c r="I3631" s="2">
        <v>43934</v>
      </c>
      <c r="J3631" t="s">
        <v>10292</v>
      </c>
      <c r="K3631" t="s">
        <v>10293</v>
      </c>
      <c r="L3631" t="s">
        <v>60</v>
      </c>
      <c r="M3631">
        <v>21140.0023</v>
      </c>
      <c r="N3631">
        <v>172</v>
      </c>
      <c r="O3631" t="s">
        <v>39</v>
      </c>
      <c r="P3631" t="s">
        <v>39</v>
      </c>
      <c r="Q3631" s="2">
        <v>43960</v>
      </c>
      <c r="R3631" t="s">
        <v>44</v>
      </c>
      <c r="S3631" t="s">
        <v>45</v>
      </c>
      <c r="T3631">
        <f>_xlfn.DAYS(Raw_data_US_healthcare[[#This Row],[Discharge Date]],Raw_data_US_healthcare[[#This Row],[Date of Admission]])</f>
        <v>26</v>
      </c>
    </row>
    <row r="3632" spans="1:20" x14ac:dyDescent="0.3">
      <c r="A3632" t="s">
        <v>26511</v>
      </c>
      <c r="B3632" t="s">
        <v>10294</v>
      </c>
      <c r="C3632">
        <v>47</v>
      </c>
      <c r="D3632" t="str">
        <f>IF(Raw_data_US_healthcare[[#This Row],[Age]]&lt;35,"Young",IF(Raw_data_US_healthcare[[#This Row],[Age]]&lt;60,"Middle","Senior"))</f>
        <v>Middle</v>
      </c>
      <c r="E3632" t="s">
        <v>16</v>
      </c>
      <c r="F3632" t="s">
        <v>62</v>
      </c>
      <c r="G3632" t="s">
        <v>62</v>
      </c>
      <c r="H3632" t="s">
        <v>69</v>
      </c>
      <c r="I3632" s="2">
        <v>44979</v>
      </c>
      <c r="J3632" t="s">
        <v>10295</v>
      </c>
      <c r="K3632" t="s">
        <v>10296</v>
      </c>
      <c r="L3632" t="s">
        <v>56</v>
      </c>
      <c r="M3632">
        <v>61879.199399999998</v>
      </c>
      <c r="N3632">
        <v>213</v>
      </c>
      <c r="O3632" t="s">
        <v>22</v>
      </c>
      <c r="P3632" t="s">
        <v>22</v>
      </c>
      <c r="Q3632" s="2">
        <v>45001</v>
      </c>
      <c r="R3632" t="s">
        <v>44</v>
      </c>
      <c r="S3632" t="s">
        <v>45</v>
      </c>
      <c r="T3632">
        <f>_xlfn.DAYS(Raw_data_US_healthcare[[#This Row],[Discharge Date]],Raw_data_US_healthcare[[#This Row],[Date of Admission]])</f>
        <v>22</v>
      </c>
    </row>
    <row r="3633" spans="1:20" x14ac:dyDescent="0.3">
      <c r="A3633" t="s">
        <v>26512</v>
      </c>
      <c r="B3633" t="s">
        <v>10297</v>
      </c>
      <c r="C3633">
        <v>72</v>
      </c>
      <c r="D3633" t="str">
        <f>IF(Raw_data_US_healthcare[[#This Row],[Age]]&lt;35,"Young",IF(Raw_data_US_healthcare[[#This Row],[Age]]&lt;60,"Middle","Senior"))</f>
        <v>Senior</v>
      </c>
      <c r="E3633" t="s">
        <v>26</v>
      </c>
      <c r="F3633" t="s">
        <v>27</v>
      </c>
      <c r="G3633" t="s">
        <v>27</v>
      </c>
      <c r="H3633" t="s">
        <v>26514</v>
      </c>
      <c r="I3633" s="2">
        <v>43674</v>
      </c>
      <c r="J3633" t="s">
        <v>10298</v>
      </c>
      <c r="K3633" t="s">
        <v>10299</v>
      </c>
      <c r="L3633" t="s">
        <v>52</v>
      </c>
      <c r="M3633">
        <v>32051.5556</v>
      </c>
      <c r="N3633">
        <v>408</v>
      </c>
      <c r="O3633" t="s">
        <v>43</v>
      </c>
      <c r="P3633" t="s">
        <v>43</v>
      </c>
      <c r="Q3633" s="2">
        <v>43686</v>
      </c>
      <c r="R3633" t="s">
        <v>83</v>
      </c>
      <c r="S3633" t="s">
        <v>24</v>
      </c>
      <c r="T3633">
        <f>_xlfn.DAYS(Raw_data_US_healthcare[[#This Row],[Discharge Date]],Raw_data_US_healthcare[[#This Row],[Date of Admission]])</f>
        <v>12</v>
      </c>
    </row>
    <row r="3634" spans="1:20" x14ac:dyDescent="0.3">
      <c r="A3634" t="s">
        <v>26512</v>
      </c>
      <c r="B3634" t="s">
        <v>10300</v>
      </c>
      <c r="C3634">
        <v>75</v>
      </c>
      <c r="D3634" t="str">
        <f>IF(Raw_data_US_healthcare[[#This Row],[Age]]&lt;35,"Young",IF(Raw_data_US_healthcare[[#This Row],[Age]]&lt;60,"Middle","Senior"))</f>
        <v>Senior</v>
      </c>
      <c r="E3634" t="s">
        <v>26</v>
      </c>
      <c r="F3634" t="s">
        <v>62</v>
      </c>
      <c r="G3634" t="s">
        <v>62</v>
      </c>
      <c r="H3634" t="s">
        <v>36</v>
      </c>
      <c r="I3634" s="2">
        <v>44294</v>
      </c>
      <c r="J3634" t="s">
        <v>10301</v>
      </c>
      <c r="K3634" t="s">
        <v>1992</v>
      </c>
      <c r="L3634" t="s">
        <v>31</v>
      </c>
      <c r="M3634">
        <v>21001.001499999998</v>
      </c>
      <c r="N3634">
        <v>120</v>
      </c>
      <c r="O3634" t="s">
        <v>22</v>
      </c>
      <c r="P3634" t="s">
        <v>22</v>
      </c>
      <c r="Q3634" s="2">
        <v>44305</v>
      </c>
      <c r="R3634" t="s">
        <v>48</v>
      </c>
      <c r="S3634" t="s">
        <v>33</v>
      </c>
      <c r="T3634">
        <f>_xlfn.DAYS(Raw_data_US_healthcare[[#This Row],[Discharge Date]],Raw_data_US_healthcare[[#This Row],[Date of Admission]])</f>
        <v>11</v>
      </c>
    </row>
    <row r="3635" spans="1:20" x14ac:dyDescent="0.3">
      <c r="A3635" t="s">
        <v>26512</v>
      </c>
      <c r="B3635" t="s">
        <v>10302</v>
      </c>
      <c r="C3635">
        <v>57</v>
      </c>
      <c r="D3635" t="str">
        <f>IF(Raw_data_US_healthcare[[#This Row],[Age]]&lt;35,"Young",IF(Raw_data_US_healthcare[[#This Row],[Age]]&lt;60,"Middle","Senior"))</f>
        <v>Middle</v>
      </c>
      <c r="E3635" t="s">
        <v>26</v>
      </c>
      <c r="F3635" t="s">
        <v>113</v>
      </c>
      <c r="G3635" t="s">
        <v>113</v>
      </c>
      <c r="H3635" t="s">
        <v>36</v>
      </c>
      <c r="I3635" s="2">
        <v>45087</v>
      </c>
      <c r="J3635" t="s">
        <v>10281</v>
      </c>
      <c r="K3635" t="s">
        <v>10303</v>
      </c>
      <c r="L3635" t="s">
        <v>21</v>
      </c>
      <c r="M3635">
        <v>21482.297999999999</v>
      </c>
      <c r="N3635">
        <v>353</v>
      </c>
      <c r="O3635" t="s">
        <v>22</v>
      </c>
      <c r="P3635" t="s">
        <v>22</v>
      </c>
      <c r="Q3635" s="2">
        <v>45106</v>
      </c>
      <c r="R3635" t="s">
        <v>44</v>
      </c>
      <c r="S3635" t="s">
        <v>45</v>
      </c>
      <c r="T3635">
        <f>_xlfn.DAYS(Raw_data_US_healthcare[[#This Row],[Discharge Date]],Raw_data_US_healthcare[[#This Row],[Date of Admission]])</f>
        <v>19</v>
      </c>
    </row>
    <row r="3636" spans="1:20" x14ac:dyDescent="0.3">
      <c r="A3636" t="s">
        <v>26512</v>
      </c>
      <c r="B3636" t="s">
        <v>10304</v>
      </c>
      <c r="C3636">
        <v>32</v>
      </c>
      <c r="D3636" t="str">
        <f>IF(Raw_data_US_healthcare[[#This Row],[Age]]&lt;35,"Young",IF(Raw_data_US_healthcare[[#This Row],[Age]]&lt;60,"Middle","Senior"))</f>
        <v>Young</v>
      </c>
      <c r="E3636" t="s">
        <v>26</v>
      </c>
      <c r="F3636" t="s">
        <v>27</v>
      </c>
      <c r="G3636" t="s">
        <v>27</v>
      </c>
      <c r="H3636" t="s">
        <v>36</v>
      </c>
      <c r="I3636" s="2">
        <v>43584</v>
      </c>
      <c r="J3636" t="s">
        <v>8449</v>
      </c>
      <c r="K3636" t="s">
        <v>10305</v>
      </c>
      <c r="L3636" t="s">
        <v>56</v>
      </c>
      <c r="M3636">
        <v>4699.2938999999997</v>
      </c>
      <c r="N3636">
        <v>388</v>
      </c>
      <c r="O3636" t="s">
        <v>22</v>
      </c>
      <c r="P3636" t="s">
        <v>22</v>
      </c>
      <c r="Q3636" s="2">
        <v>43594</v>
      </c>
      <c r="R3636" t="s">
        <v>32</v>
      </c>
      <c r="S3636" t="s">
        <v>33</v>
      </c>
      <c r="T3636">
        <f>_xlfn.DAYS(Raw_data_US_healthcare[[#This Row],[Discharge Date]],Raw_data_US_healthcare[[#This Row],[Date of Admission]])</f>
        <v>10</v>
      </c>
    </row>
    <row r="3637" spans="1:20" x14ac:dyDescent="0.3">
      <c r="A3637" t="s">
        <v>26511</v>
      </c>
      <c r="B3637" t="s">
        <v>10306</v>
      </c>
      <c r="C3637">
        <v>28</v>
      </c>
      <c r="D3637" t="str">
        <f>IF(Raw_data_US_healthcare[[#This Row],[Age]]&lt;35,"Young",IF(Raw_data_US_healthcare[[#This Row],[Age]]&lt;60,"Middle","Senior"))</f>
        <v>Young</v>
      </c>
      <c r="E3637" t="s">
        <v>16</v>
      </c>
      <c r="F3637" t="s">
        <v>27</v>
      </c>
      <c r="G3637" t="s">
        <v>27</v>
      </c>
      <c r="H3637" t="s">
        <v>28</v>
      </c>
      <c r="I3637" s="2">
        <v>44320</v>
      </c>
      <c r="J3637" t="s">
        <v>10307</v>
      </c>
      <c r="K3637" t="s">
        <v>10308</v>
      </c>
      <c r="L3637" t="s">
        <v>52</v>
      </c>
      <c r="M3637">
        <v>29016.302899999999</v>
      </c>
      <c r="N3637">
        <v>134</v>
      </c>
      <c r="O3637" t="s">
        <v>43</v>
      </c>
      <c r="P3637" t="s">
        <v>43</v>
      </c>
      <c r="Q3637" s="2">
        <v>44336</v>
      </c>
      <c r="R3637" t="s">
        <v>23</v>
      </c>
      <c r="S3637" t="s">
        <v>24</v>
      </c>
      <c r="T3637">
        <f>_xlfn.DAYS(Raw_data_US_healthcare[[#This Row],[Discharge Date]],Raw_data_US_healthcare[[#This Row],[Date of Admission]])</f>
        <v>16</v>
      </c>
    </row>
    <row r="3638" spans="1:20" x14ac:dyDescent="0.3">
      <c r="A3638" t="s">
        <v>26512</v>
      </c>
      <c r="B3638" t="s">
        <v>10309</v>
      </c>
      <c r="C3638">
        <v>21</v>
      </c>
      <c r="D3638" t="str">
        <f>IF(Raw_data_US_healthcare[[#This Row],[Age]]&lt;35,"Young",IF(Raw_data_US_healthcare[[#This Row],[Age]]&lt;60,"Middle","Senior"))</f>
        <v>Young</v>
      </c>
      <c r="E3638" t="s">
        <v>26</v>
      </c>
      <c r="F3638" t="s">
        <v>113</v>
      </c>
      <c r="G3638" t="s">
        <v>113</v>
      </c>
      <c r="H3638" t="s">
        <v>26516</v>
      </c>
      <c r="I3638" s="2">
        <v>43878</v>
      </c>
      <c r="J3638" t="s">
        <v>10310</v>
      </c>
      <c r="K3638" t="s">
        <v>10311</v>
      </c>
      <c r="L3638" t="s">
        <v>52</v>
      </c>
      <c r="M3638">
        <v>3872.3366000000001</v>
      </c>
      <c r="N3638">
        <v>463</v>
      </c>
      <c r="O3638" t="s">
        <v>39</v>
      </c>
      <c r="P3638" t="s">
        <v>39</v>
      </c>
      <c r="Q3638" s="2">
        <v>43879</v>
      </c>
      <c r="R3638" t="s">
        <v>23</v>
      </c>
      <c r="S3638" t="s">
        <v>24</v>
      </c>
      <c r="T3638">
        <f>_xlfn.DAYS(Raw_data_US_healthcare[[#This Row],[Discharge Date]],Raw_data_US_healthcare[[#This Row],[Date of Admission]])</f>
        <v>1</v>
      </c>
    </row>
    <row r="3639" spans="1:20" x14ac:dyDescent="0.3">
      <c r="A3639" t="s">
        <v>26512</v>
      </c>
      <c r="B3639" t="s">
        <v>10312</v>
      </c>
      <c r="C3639">
        <v>63</v>
      </c>
      <c r="D3639" t="str">
        <f>IF(Raw_data_US_healthcare[[#This Row],[Age]]&lt;35,"Young",IF(Raw_data_US_healthcare[[#This Row],[Age]]&lt;60,"Middle","Senior"))</f>
        <v>Senior</v>
      </c>
      <c r="E3639" t="s">
        <v>26</v>
      </c>
      <c r="F3639" t="s">
        <v>17</v>
      </c>
      <c r="G3639" t="s">
        <v>17</v>
      </c>
      <c r="H3639" t="s">
        <v>26514</v>
      </c>
      <c r="I3639" s="2">
        <v>43650</v>
      </c>
      <c r="J3639" t="s">
        <v>10313</v>
      </c>
      <c r="K3639" t="s">
        <v>10314</v>
      </c>
      <c r="L3639" t="s">
        <v>52</v>
      </c>
      <c r="M3639">
        <v>10705.290800000001</v>
      </c>
      <c r="N3639">
        <v>153</v>
      </c>
      <c r="O3639" t="s">
        <v>43</v>
      </c>
      <c r="P3639" t="s">
        <v>43</v>
      </c>
      <c r="Q3639" s="2">
        <v>43680</v>
      </c>
      <c r="R3639" t="s">
        <v>23</v>
      </c>
      <c r="S3639" t="s">
        <v>33</v>
      </c>
      <c r="T3639">
        <f>_xlfn.DAYS(Raw_data_US_healthcare[[#This Row],[Discharge Date]],Raw_data_US_healthcare[[#This Row],[Date of Admission]])</f>
        <v>30</v>
      </c>
    </row>
    <row r="3640" spans="1:20" x14ac:dyDescent="0.3">
      <c r="A3640" t="s">
        <v>26512</v>
      </c>
      <c r="B3640" t="s">
        <v>10315</v>
      </c>
      <c r="C3640">
        <v>61</v>
      </c>
      <c r="D3640" t="str">
        <f>IF(Raw_data_US_healthcare[[#This Row],[Age]]&lt;35,"Young",IF(Raw_data_US_healthcare[[#This Row],[Age]]&lt;60,"Middle","Senior"))</f>
        <v>Senior</v>
      </c>
      <c r="E3640" t="s">
        <v>26</v>
      </c>
      <c r="F3640" t="s">
        <v>88</v>
      </c>
      <c r="G3640" t="s">
        <v>88</v>
      </c>
      <c r="H3640" t="s">
        <v>36</v>
      </c>
      <c r="I3640" s="2">
        <v>44097</v>
      </c>
      <c r="J3640" t="s">
        <v>10316</v>
      </c>
      <c r="K3640" t="s">
        <v>10317</v>
      </c>
      <c r="L3640" t="s">
        <v>56</v>
      </c>
      <c r="M3640">
        <v>2176.2021</v>
      </c>
      <c r="N3640">
        <v>401</v>
      </c>
      <c r="O3640" t="s">
        <v>22</v>
      </c>
      <c r="P3640" t="s">
        <v>22</v>
      </c>
      <c r="Q3640" s="2">
        <v>44114</v>
      </c>
      <c r="R3640" t="s">
        <v>32</v>
      </c>
      <c r="S3640" t="s">
        <v>24</v>
      </c>
      <c r="T3640">
        <f>_xlfn.DAYS(Raw_data_US_healthcare[[#This Row],[Discharge Date]],Raw_data_US_healthcare[[#This Row],[Date of Admission]])</f>
        <v>17</v>
      </c>
    </row>
    <row r="3641" spans="1:20" x14ac:dyDescent="0.3">
      <c r="A3641" t="s">
        <v>26512</v>
      </c>
      <c r="B3641" t="s">
        <v>10318</v>
      </c>
      <c r="C3641">
        <v>57</v>
      </c>
      <c r="D3641" t="str">
        <f>IF(Raw_data_US_healthcare[[#This Row],[Age]]&lt;35,"Young",IF(Raw_data_US_healthcare[[#This Row],[Age]]&lt;60,"Middle","Senior"))</f>
        <v>Middle</v>
      </c>
      <c r="E3641" t="s">
        <v>26</v>
      </c>
      <c r="F3641" t="s">
        <v>27</v>
      </c>
      <c r="G3641" t="s">
        <v>27</v>
      </c>
      <c r="H3641" t="s">
        <v>18</v>
      </c>
      <c r="I3641" s="2">
        <v>43688</v>
      </c>
      <c r="J3641" t="s">
        <v>10319</v>
      </c>
      <c r="K3641" t="s">
        <v>10320</v>
      </c>
      <c r="L3641" t="s">
        <v>56</v>
      </c>
      <c r="M3641">
        <v>42180.295100000003</v>
      </c>
      <c r="N3641">
        <v>465</v>
      </c>
      <c r="O3641" t="s">
        <v>39</v>
      </c>
      <c r="P3641" t="s">
        <v>39</v>
      </c>
      <c r="Q3641" s="2">
        <v>43716</v>
      </c>
      <c r="R3641" t="s">
        <v>23</v>
      </c>
      <c r="S3641" t="s">
        <v>24</v>
      </c>
      <c r="T3641">
        <f>_xlfn.DAYS(Raw_data_US_healthcare[[#This Row],[Discharge Date]],Raw_data_US_healthcare[[#This Row],[Date of Admission]])</f>
        <v>28</v>
      </c>
    </row>
    <row r="3642" spans="1:20" x14ac:dyDescent="0.3">
      <c r="A3642" t="s">
        <v>26512</v>
      </c>
      <c r="B3642" t="s">
        <v>10321</v>
      </c>
      <c r="C3642">
        <v>25</v>
      </c>
      <c r="D3642" t="str">
        <f>IF(Raw_data_US_healthcare[[#This Row],[Age]]&lt;35,"Young",IF(Raw_data_US_healthcare[[#This Row],[Age]]&lt;60,"Middle","Senior"))</f>
        <v>Young</v>
      </c>
      <c r="E3642" t="s">
        <v>26</v>
      </c>
      <c r="F3642" t="s">
        <v>17</v>
      </c>
      <c r="G3642" t="s">
        <v>17</v>
      </c>
      <c r="H3642" t="s">
        <v>26516</v>
      </c>
      <c r="I3642" s="2">
        <v>43754</v>
      </c>
      <c r="J3642" t="s">
        <v>10322</v>
      </c>
      <c r="K3642" t="s">
        <v>10323</v>
      </c>
      <c r="L3642" t="s">
        <v>31</v>
      </c>
      <c r="M3642">
        <v>12473.886399999999</v>
      </c>
      <c r="N3642">
        <v>155</v>
      </c>
      <c r="O3642" t="s">
        <v>39</v>
      </c>
      <c r="P3642" t="s">
        <v>39</v>
      </c>
      <c r="Q3642" s="2">
        <v>43774</v>
      </c>
      <c r="R3642" t="s">
        <v>23</v>
      </c>
      <c r="S3642" t="s">
        <v>45</v>
      </c>
      <c r="T3642">
        <f>_xlfn.DAYS(Raw_data_US_healthcare[[#This Row],[Discharge Date]],Raw_data_US_healthcare[[#This Row],[Date of Admission]])</f>
        <v>20</v>
      </c>
    </row>
    <row r="3643" spans="1:20" x14ac:dyDescent="0.3">
      <c r="A3643" t="s">
        <v>26511</v>
      </c>
      <c r="B3643" t="s">
        <v>10324</v>
      </c>
      <c r="C3643">
        <v>47</v>
      </c>
      <c r="D3643" t="str">
        <f>IF(Raw_data_US_healthcare[[#This Row],[Age]]&lt;35,"Young",IF(Raw_data_US_healthcare[[#This Row],[Age]]&lt;60,"Middle","Senior"))</f>
        <v>Middle</v>
      </c>
      <c r="E3643" t="s">
        <v>16</v>
      </c>
      <c r="F3643" t="s">
        <v>35</v>
      </c>
      <c r="G3643" t="s">
        <v>35</v>
      </c>
      <c r="H3643" t="s">
        <v>26514</v>
      </c>
      <c r="I3643" s="2">
        <v>44420</v>
      </c>
      <c r="J3643" t="s">
        <v>10325</v>
      </c>
      <c r="K3643" t="s">
        <v>10326</v>
      </c>
      <c r="L3643" t="s">
        <v>52</v>
      </c>
      <c r="M3643">
        <v>7516.4722000000002</v>
      </c>
      <c r="N3643">
        <v>304</v>
      </c>
      <c r="O3643" t="s">
        <v>43</v>
      </c>
      <c r="P3643" t="s">
        <v>43</v>
      </c>
      <c r="Q3643" s="2">
        <v>44438</v>
      </c>
      <c r="R3643" t="s">
        <v>32</v>
      </c>
      <c r="S3643" t="s">
        <v>24</v>
      </c>
      <c r="T3643">
        <f>_xlfn.DAYS(Raw_data_US_healthcare[[#This Row],[Discharge Date]],Raw_data_US_healthcare[[#This Row],[Date of Admission]])</f>
        <v>18</v>
      </c>
    </row>
    <row r="3644" spans="1:20" x14ac:dyDescent="0.3">
      <c r="A3644" t="s">
        <v>26512</v>
      </c>
      <c r="B3644" t="s">
        <v>10327</v>
      </c>
      <c r="C3644">
        <v>20</v>
      </c>
      <c r="D3644" t="str">
        <f>IF(Raw_data_US_healthcare[[#This Row],[Age]]&lt;35,"Young",IF(Raw_data_US_healthcare[[#This Row],[Age]]&lt;60,"Middle","Senior"))</f>
        <v>Young</v>
      </c>
      <c r="E3644" t="s">
        <v>26</v>
      </c>
      <c r="F3644" t="s">
        <v>228</v>
      </c>
      <c r="G3644" t="s">
        <v>228</v>
      </c>
      <c r="H3644" t="s">
        <v>36</v>
      </c>
      <c r="I3644" s="2">
        <v>45112</v>
      </c>
      <c r="J3644" t="s">
        <v>10328</v>
      </c>
      <c r="K3644" t="s">
        <v>10329</v>
      </c>
      <c r="L3644" t="s">
        <v>31</v>
      </c>
      <c r="M3644">
        <v>23468.785</v>
      </c>
      <c r="N3644">
        <v>370</v>
      </c>
      <c r="O3644" t="s">
        <v>22</v>
      </c>
      <c r="P3644" t="s">
        <v>22</v>
      </c>
      <c r="Q3644" s="2">
        <v>45117</v>
      </c>
      <c r="R3644" t="s">
        <v>44</v>
      </c>
      <c r="S3644" t="s">
        <v>45</v>
      </c>
      <c r="T3644">
        <f>_xlfn.DAYS(Raw_data_US_healthcare[[#This Row],[Discharge Date]],Raw_data_US_healthcare[[#This Row],[Date of Admission]])</f>
        <v>5</v>
      </c>
    </row>
    <row r="3645" spans="1:20" x14ac:dyDescent="0.3">
      <c r="A3645" t="s">
        <v>26512</v>
      </c>
      <c r="B3645" t="s">
        <v>10330</v>
      </c>
      <c r="C3645">
        <v>58</v>
      </c>
      <c r="D3645" t="str">
        <f>IF(Raw_data_US_healthcare[[#This Row],[Age]]&lt;35,"Young",IF(Raw_data_US_healthcare[[#This Row],[Age]]&lt;60,"Middle","Senior"))</f>
        <v>Middle</v>
      </c>
      <c r="E3645" t="s">
        <v>26</v>
      </c>
      <c r="F3645" t="s">
        <v>27</v>
      </c>
      <c r="G3645" t="s">
        <v>27</v>
      </c>
      <c r="H3645" t="s">
        <v>26516</v>
      </c>
      <c r="I3645" s="2">
        <v>45191</v>
      </c>
      <c r="J3645" t="s">
        <v>10331</v>
      </c>
      <c r="K3645" t="s">
        <v>10332</v>
      </c>
      <c r="L3645" t="s">
        <v>56</v>
      </c>
      <c r="M3645">
        <v>16514.2035</v>
      </c>
      <c r="N3645">
        <v>252</v>
      </c>
      <c r="O3645" t="s">
        <v>43</v>
      </c>
      <c r="P3645" t="s">
        <v>43</v>
      </c>
      <c r="Q3645" s="2">
        <v>45219</v>
      </c>
      <c r="R3645" t="s">
        <v>83</v>
      </c>
      <c r="S3645" t="s">
        <v>33</v>
      </c>
      <c r="T3645">
        <f>_xlfn.DAYS(Raw_data_US_healthcare[[#This Row],[Discharge Date]],Raw_data_US_healthcare[[#This Row],[Date of Admission]])</f>
        <v>28</v>
      </c>
    </row>
    <row r="3646" spans="1:20" x14ac:dyDescent="0.3">
      <c r="A3646" t="s">
        <v>26511</v>
      </c>
      <c r="B3646" t="s">
        <v>10333</v>
      </c>
      <c r="C3646">
        <v>65</v>
      </c>
      <c r="D3646" t="str">
        <f>IF(Raw_data_US_healthcare[[#This Row],[Age]]&lt;35,"Young",IF(Raw_data_US_healthcare[[#This Row],[Age]]&lt;60,"Middle","Senior"))</f>
        <v>Senior</v>
      </c>
      <c r="E3646" t="s">
        <v>16</v>
      </c>
      <c r="F3646" t="s">
        <v>228</v>
      </c>
      <c r="G3646" t="s">
        <v>228</v>
      </c>
      <c r="H3646" t="s">
        <v>69</v>
      </c>
      <c r="I3646" s="2">
        <v>44393</v>
      </c>
      <c r="J3646" t="s">
        <v>10334</v>
      </c>
      <c r="K3646" t="s">
        <v>10335</v>
      </c>
      <c r="L3646" t="s">
        <v>31</v>
      </c>
      <c r="M3646">
        <v>46631.029699999999</v>
      </c>
      <c r="N3646">
        <v>372</v>
      </c>
      <c r="O3646" t="s">
        <v>22</v>
      </c>
      <c r="P3646" t="s">
        <v>22</v>
      </c>
      <c r="Q3646" s="2">
        <v>44398</v>
      </c>
      <c r="R3646" t="s">
        <v>23</v>
      </c>
      <c r="S3646" t="s">
        <v>33</v>
      </c>
      <c r="T3646">
        <f>_xlfn.DAYS(Raw_data_US_healthcare[[#This Row],[Discharge Date]],Raw_data_US_healthcare[[#This Row],[Date of Admission]])</f>
        <v>5</v>
      </c>
    </row>
    <row r="3647" spans="1:20" x14ac:dyDescent="0.3">
      <c r="A3647" t="s">
        <v>26511</v>
      </c>
      <c r="B3647" t="s">
        <v>10336</v>
      </c>
      <c r="C3647">
        <v>66</v>
      </c>
      <c r="D3647" t="str">
        <f>IF(Raw_data_US_healthcare[[#This Row],[Age]]&lt;35,"Young",IF(Raw_data_US_healthcare[[#This Row],[Age]]&lt;60,"Middle","Senior"))</f>
        <v>Senior</v>
      </c>
      <c r="E3647" t="s">
        <v>16</v>
      </c>
      <c r="F3647" t="s">
        <v>17</v>
      </c>
      <c r="G3647" t="s">
        <v>17</v>
      </c>
      <c r="H3647" t="s">
        <v>36</v>
      </c>
      <c r="I3647" s="2">
        <v>43603</v>
      </c>
      <c r="J3647" t="s">
        <v>10337</v>
      </c>
      <c r="K3647" t="s">
        <v>6121</v>
      </c>
      <c r="L3647" t="s">
        <v>52</v>
      </c>
      <c r="M3647">
        <v>20725.832399999999</v>
      </c>
      <c r="N3647">
        <v>120</v>
      </c>
      <c r="O3647" t="s">
        <v>22</v>
      </c>
      <c r="P3647" t="s">
        <v>22</v>
      </c>
      <c r="Q3647" s="2">
        <v>43604</v>
      </c>
      <c r="R3647" t="s">
        <v>44</v>
      </c>
      <c r="S3647" t="s">
        <v>33</v>
      </c>
      <c r="T3647">
        <f>_xlfn.DAYS(Raw_data_US_healthcare[[#This Row],[Discharge Date]],Raw_data_US_healthcare[[#This Row],[Date of Admission]])</f>
        <v>1</v>
      </c>
    </row>
    <row r="3648" spans="1:20" x14ac:dyDescent="0.3">
      <c r="A3648" t="s">
        <v>26511</v>
      </c>
      <c r="B3648" t="s">
        <v>10338</v>
      </c>
      <c r="C3648">
        <v>65</v>
      </c>
      <c r="D3648" t="str">
        <f>IF(Raw_data_US_healthcare[[#This Row],[Age]]&lt;35,"Young",IF(Raw_data_US_healthcare[[#This Row],[Age]]&lt;60,"Middle","Senior"))</f>
        <v>Senior</v>
      </c>
      <c r="E3648" t="s">
        <v>16</v>
      </c>
      <c r="F3648" t="s">
        <v>35</v>
      </c>
      <c r="G3648" t="s">
        <v>35</v>
      </c>
      <c r="H3648" t="s">
        <v>36</v>
      </c>
      <c r="I3648" s="2">
        <v>43733</v>
      </c>
      <c r="J3648" t="s">
        <v>10339</v>
      </c>
      <c r="K3648" t="s">
        <v>10340</v>
      </c>
      <c r="L3648" t="s">
        <v>60</v>
      </c>
      <c r="M3648">
        <v>13639.919599999999</v>
      </c>
      <c r="N3648">
        <v>467</v>
      </c>
      <c r="O3648" t="s">
        <v>22</v>
      </c>
      <c r="P3648" t="s">
        <v>22</v>
      </c>
      <c r="Q3648" s="2">
        <v>43738</v>
      </c>
      <c r="R3648" t="s">
        <v>32</v>
      </c>
      <c r="S3648" t="s">
        <v>33</v>
      </c>
      <c r="T3648">
        <f>_xlfn.DAYS(Raw_data_US_healthcare[[#This Row],[Discharge Date]],Raw_data_US_healthcare[[#This Row],[Date of Admission]])</f>
        <v>5</v>
      </c>
    </row>
    <row r="3649" spans="1:20" x14ac:dyDescent="0.3">
      <c r="A3649" t="s">
        <v>26512</v>
      </c>
      <c r="B3649" t="s">
        <v>10341</v>
      </c>
      <c r="C3649">
        <v>26</v>
      </c>
      <c r="D3649" t="str">
        <f>IF(Raw_data_US_healthcare[[#This Row],[Age]]&lt;35,"Young",IF(Raw_data_US_healthcare[[#This Row],[Age]]&lt;60,"Middle","Senior"))</f>
        <v>Young</v>
      </c>
      <c r="E3649" t="s">
        <v>26</v>
      </c>
      <c r="F3649" t="s">
        <v>17</v>
      </c>
      <c r="G3649" t="s">
        <v>17</v>
      </c>
      <c r="H3649" t="s">
        <v>69</v>
      </c>
      <c r="I3649" s="2">
        <v>43449</v>
      </c>
      <c r="J3649" t="s">
        <v>10342</v>
      </c>
      <c r="K3649" t="s">
        <v>3863</v>
      </c>
      <c r="L3649" t="s">
        <v>60</v>
      </c>
      <c r="M3649">
        <v>15050.117899999999</v>
      </c>
      <c r="N3649">
        <v>477</v>
      </c>
      <c r="O3649" t="s">
        <v>22</v>
      </c>
      <c r="P3649" t="s">
        <v>22</v>
      </c>
      <c r="Q3649" s="2">
        <v>43467</v>
      </c>
      <c r="R3649" t="s">
        <v>48</v>
      </c>
      <c r="S3649" t="s">
        <v>24</v>
      </c>
      <c r="T3649">
        <f>_xlfn.DAYS(Raw_data_US_healthcare[[#This Row],[Discharge Date]],Raw_data_US_healthcare[[#This Row],[Date of Admission]])</f>
        <v>18</v>
      </c>
    </row>
    <row r="3650" spans="1:20" x14ac:dyDescent="0.3">
      <c r="A3650" t="s">
        <v>26512</v>
      </c>
      <c r="B3650" t="s">
        <v>10343</v>
      </c>
      <c r="C3650">
        <v>53</v>
      </c>
      <c r="D3650" t="str">
        <f>IF(Raw_data_US_healthcare[[#This Row],[Age]]&lt;35,"Young",IF(Raw_data_US_healthcare[[#This Row],[Age]]&lt;60,"Middle","Senior"))</f>
        <v>Middle</v>
      </c>
      <c r="E3650" t="s">
        <v>26</v>
      </c>
      <c r="F3650" t="s">
        <v>62</v>
      </c>
      <c r="G3650" t="s">
        <v>62</v>
      </c>
      <c r="H3650" t="s">
        <v>18</v>
      </c>
      <c r="I3650" s="2">
        <v>43655</v>
      </c>
      <c r="J3650" t="s">
        <v>10344</v>
      </c>
      <c r="K3650" t="s">
        <v>10345</v>
      </c>
      <c r="L3650" t="s">
        <v>31</v>
      </c>
      <c r="M3650">
        <v>4669.6059999999998</v>
      </c>
      <c r="N3650">
        <v>317</v>
      </c>
      <c r="O3650" t="s">
        <v>39</v>
      </c>
      <c r="P3650" t="s">
        <v>39</v>
      </c>
      <c r="Q3650" s="2">
        <v>43678</v>
      </c>
      <c r="R3650" t="s">
        <v>23</v>
      </c>
      <c r="S3650" t="s">
        <v>24</v>
      </c>
      <c r="T3650">
        <f>_xlfn.DAYS(Raw_data_US_healthcare[[#This Row],[Discharge Date]],Raw_data_US_healthcare[[#This Row],[Date of Admission]])</f>
        <v>23</v>
      </c>
    </row>
    <row r="3651" spans="1:20" x14ac:dyDescent="0.3">
      <c r="A3651" t="s">
        <v>26511</v>
      </c>
      <c r="B3651" t="s">
        <v>10346</v>
      </c>
      <c r="C3651">
        <v>28</v>
      </c>
      <c r="D3651" t="str">
        <f>IF(Raw_data_US_healthcare[[#This Row],[Age]]&lt;35,"Young",IF(Raw_data_US_healthcare[[#This Row],[Age]]&lt;60,"Middle","Senior"))</f>
        <v>Young</v>
      </c>
      <c r="E3651" t="s">
        <v>16</v>
      </c>
      <c r="F3651" t="s">
        <v>49</v>
      </c>
      <c r="G3651" t="s">
        <v>49</v>
      </c>
      <c r="H3651" t="s">
        <v>18</v>
      </c>
      <c r="I3651" s="2">
        <v>44250</v>
      </c>
      <c r="J3651" t="s">
        <v>10347</v>
      </c>
      <c r="K3651" t="s">
        <v>10348</v>
      </c>
      <c r="L3651" t="s">
        <v>56</v>
      </c>
      <c r="M3651">
        <v>27594.909100000001</v>
      </c>
      <c r="N3651">
        <v>310</v>
      </c>
      <c r="O3651" t="s">
        <v>39</v>
      </c>
      <c r="P3651" t="s">
        <v>39</v>
      </c>
      <c r="Q3651" s="2">
        <v>44274</v>
      </c>
      <c r="R3651" t="s">
        <v>48</v>
      </c>
      <c r="S3651" t="s">
        <v>24</v>
      </c>
      <c r="T3651">
        <f>_xlfn.DAYS(Raw_data_US_healthcare[[#This Row],[Discharge Date]],Raw_data_US_healthcare[[#This Row],[Date of Admission]])</f>
        <v>24</v>
      </c>
    </row>
    <row r="3652" spans="1:20" x14ac:dyDescent="0.3">
      <c r="A3652" t="s">
        <v>26511</v>
      </c>
      <c r="B3652" t="s">
        <v>10349</v>
      </c>
      <c r="C3652">
        <v>45</v>
      </c>
      <c r="D3652" t="str">
        <f>IF(Raw_data_US_healthcare[[#This Row],[Age]]&lt;35,"Young",IF(Raw_data_US_healthcare[[#This Row],[Age]]&lt;60,"Middle","Senior"))</f>
        <v>Middle</v>
      </c>
      <c r="E3652" t="s">
        <v>16</v>
      </c>
      <c r="F3652" t="s">
        <v>27</v>
      </c>
      <c r="G3652" t="s">
        <v>27</v>
      </c>
      <c r="H3652" t="s">
        <v>69</v>
      </c>
      <c r="I3652" s="2">
        <v>43826</v>
      </c>
      <c r="J3652" t="s">
        <v>10350</v>
      </c>
      <c r="K3652" t="s">
        <v>10351</v>
      </c>
      <c r="L3652" t="s">
        <v>31</v>
      </c>
      <c r="M3652">
        <v>40143.736900000004</v>
      </c>
      <c r="N3652">
        <v>258</v>
      </c>
      <c r="O3652" t="s">
        <v>22</v>
      </c>
      <c r="P3652" t="s">
        <v>22</v>
      </c>
      <c r="Q3652" s="2">
        <v>43827</v>
      </c>
      <c r="R3652" t="s">
        <v>23</v>
      </c>
      <c r="S3652" t="s">
        <v>24</v>
      </c>
      <c r="T3652">
        <f>_xlfn.DAYS(Raw_data_US_healthcare[[#This Row],[Discharge Date]],Raw_data_US_healthcare[[#This Row],[Date of Admission]])</f>
        <v>1</v>
      </c>
    </row>
    <row r="3653" spans="1:20" x14ac:dyDescent="0.3">
      <c r="A3653" t="s">
        <v>26512</v>
      </c>
      <c r="B3653" t="s">
        <v>9975</v>
      </c>
      <c r="C3653">
        <v>28</v>
      </c>
      <c r="D3653" t="str">
        <f>IF(Raw_data_US_healthcare[[#This Row],[Age]]&lt;35,"Young",IF(Raw_data_US_healthcare[[#This Row],[Age]]&lt;60,"Middle","Senior"))</f>
        <v>Young</v>
      </c>
      <c r="E3653" t="s">
        <v>26</v>
      </c>
      <c r="F3653" t="s">
        <v>35</v>
      </c>
      <c r="G3653" t="s">
        <v>35</v>
      </c>
      <c r="H3653" t="s">
        <v>26516</v>
      </c>
      <c r="I3653" s="2">
        <v>43489</v>
      </c>
      <c r="J3653" t="s">
        <v>10352</v>
      </c>
      <c r="K3653" t="s">
        <v>10353</v>
      </c>
      <c r="L3653" t="s">
        <v>60</v>
      </c>
      <c r="M3653">
        <v>30615.4385</v>
      </c>
      <c r="N3653">
        <v>360</v>
      </c>
      <c r="O3653" t="s">
        <v>39</v>
      </c>
      <c r="P3653" t="s">
        <v>39</v>
      </c>
      <c r="Q3653" s="2">
        <v>43504</v>
      </c>
      <c r="R3653" t="s">
        <v>44</v>
      </c>
      <c r="S3653" t="s">
        <v>45</v>
      </c>
      <c r="T3653">
        <f>_xlfn.DAYS(Raw_data_US_healthcare[[#This Row],[Discharge Date]],Raw_data_US_healthcare[[#This Row],[Date of Admission]])</f>
        <v>15</v>
      </c>
    </row>
    <row r="3654" spans="1:20" x14ac:dyDescent="0.3">
      <c r="A3654" t="s">
        <v>26511</v>
      </c>
      <c r="B3654" t="s">
        <v>10354</v>
      </c>
      <c r="C3654">
        <v>42</v>
      </c>
      <c r="D3654" t="str">
        <f>IF(Raw_data_US_healthcare[[#This Row],[Age]]&lt;35,"Young",IF(Raw_data_US_healthcare[[#This Row],[Age]]&lt;60,"Middle","Senior"))</f>
        <v>Middle</v>
      </c>
      <c r="E3654" t="s">
        <v>16</v>
      </c>
      <c r="F3654" t="s">
        <v>228</v>
      </c>
      <c r="G3654" t="s">
        <v>228</v>
      </c>
      <c r="H3654" t="s">
        <v>26516</v>
      </c>
      <c r="I3654" s="2">
        <v>43688</v>
      </c>
      <c r="J3654" t="s">
        <v>10355</v>
      </c>
      <c r="K3654" t="s">
        <v>10356</v>
      </c>
      <c r="L3654" t="s">
        <v>60</v>
      </c>
      <c r="M3654">
        <v>28027.479200000002</v>
      </c>
      <c r="N3654">
        <v>168</v>
      </c>
      <c r="O3654" t="s">
        <v>39</v>
      </c>
      <c r="P3654" t="s">
        <v>39</v>
      </c>
      <c r="Q3654" s="2">
        <v>43696</v>
      </c>
      <c r="R3654" t="s">
        <v>32</v>
      </c>
      <c r="S3654" t="s">
        <v>33</v>
      </c>
      <c r="T3654">
        <f>_xlfn.DAYS(Raw_data_US_healthcare[[#This Row],[Discharge Date]],Raw_data_US_healthcare[[#This Row],[Date of Admission]])</f>
        <v>8</v>
      </c>
    </row>
    <row r="3655" spans="1:20" x14ac:dyDescent="0.3">
      <c r="A3655" t="s">
        <v>26512</v>
      </c>
      <c r="B3655" t="s">
        <v>10357</v>
      </c>
      <c r="C3655">
        <v>66</v>
      </c>
      <c r="D3655" t="str">
        <f>IF(Raw_data_US_healthcare[[#This Row],[Age]]&lt;35,"Young",IF(Raw_data_US_healthcare[[#This Row],[Age]]&lt;60,"Middle","Senior"))</f>
        <v>Senior</v>
      </c>
      <c r="E3655" t="s">
        <v>26</v>
      </c>
      <c r="F3655" t="s">
        <v>49</v>
      </c>
      <c r="G3655" t="s">
        <v>49</v>
      </c>
      <c r="H3655" t="s">
        <v>36</v>
      </c>
      <c r="I3655" s="2">
        <v>43794</v>
      </c>
      <c r="J3655" t="s">
        <v>10358</v>
      </c>
      <c r="K3655" t="s">
        <v>10359</v>
      </c>
      <c r="L3655" t="s">
        <v>60</v>
      </c>
      <c r="M3655">
        <v>2491.1887999999999</v>
      </c>
      <c r="N3655">
        <v>267</v>
      </c>
      <c r="O3655" t="s">
        <v>22</v>
      </c>
      <c r="P3655" t="s">
        <v>22</v>
      </c>
      <c r="Q3655" s="2">
        <v>43809</v>
      </c>
      <c r="R3655" t="s">
        <v>44</v>
      </c>
      <c r="S3655" t="s">
        <v>24</v>
      </c>
      <c r="T3655">
        <f>_xlfn.DAYS(Raw_data_US_healthcare[[#This Row],[Discharge Date]],Raw_data_US_healthcare[[#This Row],[Date of Admission]])</f>
        <v>15</v>
      </c>
    </row>
    <row r="3656" spans="1:20" x14ac:dyDescent="0.3">
      <c r="A3656" t="s">
        <v>26512</v>
      </c>
      <c r="B3656" t="s">
        <v>10360</v>
      </c>
      <c r="C3656">
        <v>81</v>
      </c>
      <c r="D3656" t="str">
        <f>IF(Raw_data_US_healthcare[[#This Row],[Age]]&lt;35,"Young",IF(Raw_data_US_healthcare[[#This Row],[Age]]&lt;60,"Middle","Senior"))</f>
        <v>Senior</v>
      </c>
      <c r="E3656" t="s">
        <v>26</v>
      </c>
      <c r="F3656" t="s">
        <v>113</v>
      </c>
      <c r="G3656" t="s">
        <v>113</v>
      </c>
      <c r="H3656" t="s">
        <v>26514</v>
      </c>
      <c r="I3656" s="2">
        <v>43805</v>
      </c>
      <c r="J3656" t="s">
        <v>10361</v>
      </c>
      <c r="K3656" t="s">
        <v>10362</v>
      </c>
      <c r="L3656" t="s">
        <v>56</v>
      </c>
      <c r="M3656">
        <v>33535.7664</v>
      </c>
      <c r="N3656">
        <v>142</v>
      </c>
      <c r="O3656" t="s">
        <v>22</v>
      </c>
      <c r="P3656" t="s">
        <v>22</v>
      </c>
      <c r="Q3656" s="2">
        <v>43826</v>
      </c>
      <c r="R3656" t="s">
        <v>48</v>
      </c>
      <c r="S3656" t="s">
        <v>24</v>
      </c>
      <c r="T3656">
        <f>_xlfn.DAYS(Raw_data_US_healthcare[[#This Row],[Discharge Date]],Raw_data_US_healthcare[[#This Row],[Date of Admission]])</f>
        <v>21</v>
      </c>
    </row>
    <row r="3657" spans="1:20" x14ac:dyDescent="0.3">
      <c r="A3657" t="s">
        <v>26511</v>
      </c>
      <c r="B3657" t="s">
        <v>10363</v>
      </c>
      <c r="C3657">
        <v>70</v>
      </c>
      <c r="D3657" t="str">
        <f>IF(Raw_data_US_healthcare[[#This Row],[Age]]&lt;35,"Young",IF(Raw_data_US_healthcare[[#This Row],[Age]]&lt;60,"Middle","Senior"))</f>
        <v>Senior</v>
      </c>
      <c r="E3657" t="s">
        <v>16</v>
      </c>
      <c r="F3657" t="s">
        <v>62</v>
      </c>
      <c r="G3657" t="s">
        <v>62</v>
      </c>
      <c r="H3657" t="s">
        <v>36</v>
      </c>
      <c r="I3657" s="2">
        <v>44960</v>
      </c>
      <c r="J3657" t="s">
        <v>10364</v>
      </c>
      <c r="K3657" t="s">
        <v>10365</v>
      </c>
      <c r="L3657" t="s">
        <v>21</v>
      </c>
      <c r="M3657">
        <v>15673.5645</v>
      </c>
      <c r="N3657">
        <v>444</v>
      </c>
      <c r="O3657" t="s">
        <v>22</v>
      </c>
      <c r="P3657" t="s">
        <v>22</v>
      </c>
      <c r="Q3657" s="2">
        <v>44965</v>
      </c>
      <c r="R3657" t="s">
        <v>48</v>
      </c>
      <c r="S3657" t="s">
        <v>24</v>
      </c>
      <c r="T3657">
        <f>_xlfn.DAYS(Raw_data_US_healthcare[[#This Row],[Discharge Date]],Raw_data_US_healthcare[[#This Row],[Date of Admission]])</f>
        <v>5</v>
      </c>
    </row>
    <row r="3658" spans="1:20" x14ac:dyDescent="0.3">
      <c r="A3658" t="s">
        <v>26511</v>
      </c>
      <c r="B3658" t="s">
        <v>10366</v>
      </c>
      <c r="C3658">
        <v>23</v>
      </c>
      <c r="D3658" t="str">
        <f>IF(Raw_data_US_healthcare[[#This Row],[Age]]&lt;35,"Young",IF(Raw_data_US_healthcare[[#This Row],[Age]]&lt;60,"Middle","Senior"))</f>
        <v>Young</v>
      </c>
      <c r="E3658" t="s">
        <v>16</v>
      </c>
      <c r="F3658" t="s">
        <v>35</v>
      </c>
      <c r="G3658" t="s">
        <v>35</v>
      </c>
      <c r="H3658" t="s">
        <v>26516</v>
      </c>
      <c r="I3658" s="2">
        <v>45153</v>
      </c>
      <c r="J3658" t="s">
        <v>10367</v>
      </c>
      <c r="K3658" t="s">
        <v>10368</v>
      </c>
      <c r="L3658" t="s">
        <v>56</v>
      </c>
      <c r="M3658">
        <v>21008.794600000001</v>
      </c>
      <c r="N3658">
        <v>266</v>
      </c>
      <c r="O3658" t="s">
        <v>43</v>
      </c>
      <c r="P3658" t="s">
        <v>43</v>
      </c>
      <c r="Q3658" s="2">
        <v>45158</v>
      </c>
      <c r="R3658" t="s">
        <v>83</v>
      </c>
      <c r="S3658" t="s">
        <v>45</v>
      </c>
      <c r="T3658">
        <f>_xlfn.DAYS(Raw_data_US_healthcare[[#This Row],[Discharge Date]],Raw_data_US_healthcare[[#This Row],[Date of Admission]])</f>
        <v>5</v>
      </c>
    </row>
    <row r="3659" spans="1:20" x14ac:dyDescent="0.3">
      <c r="A3659" t="s">
        <v>26512</v>
      </c>
      <c r="B3659" t="s">
        <v>10369</v>
      </c>
      <c r="C3659">
        <v>67</v>
      </c>
      <c r="D3659" t="str">
        <f>IF(Raw_data_US_healthcare[[#This Row],[Age]]&lt;35,"Young",IF(Raw_data_US_healthcare[[#This Row],[Age]]&lt;60,"Middle","Senior"))</f>
        <v>Senior</v>
      </c>
      <c r="E3659" t="s">
        <v>26</v>
      </c>
      <c r="F3659" t="s">
        <v>49</v>
      </c>
      <c r="G3659" t="s">
        <v>49</v>
      </c>
      <c r="H3659" t="s">
        <v>26514</v>
      </c>
      <c r="I3659" s="2">
        <v>43519</v>
      </c>
      <c r="J3659" t="s">
        <v>10370</v>
      </c>
      <c r="K3659" t="s">
        <v>10371</v>
      </c>
      <c r="L3659" t="s">
        <v>52</v>
      </c>
      <c r="M3659">
        <v>39415.786899999999</v>
      </c>
      <c r="N3659">
        <v>445</v>
      </c>
      <c r="O3659" t="s">
        <v>22</v>
      </c>
      <c r="P3659" t="s">
        <v>22</v>
      </c>
      <c r="Q3659" s="2">
        <v>43520</v>
      </c>
      <c r="R3659" t="s">
        <v>32</v>
      </c>
      <c r="S3659" t="s">
        <v>24</v>
      </c>
      <c r="T3659">
        <f>_xlfn.DAYS(Raw_data_US_healthcare[[#This Row],[Discharge Date]],Raw_data_US_healthcare[[#This Row],[Date of Admission]])</f>
        <v>1</v>
      </c>
    </row>
    <row r="3660" spans="1:20" x14ac:dyDescent="0.3">
      <c r="A3660" t="s">
        <v>26512</v>
      </c>
      <c r="B3660" t="s">
        <v>10372</v>
      </c>
      <c r="C3660">
        <v>82</v>
      </c>
      <c r="D3660" t="str">
        <f>IF(Raw_data_US_healthcare[[#This Row],[Age]]&lt;35,"Young",IF(Raw_data_US_healthcare[[#This Row],[Age]]&lt;60,"Middle","Senior"))</f>
        <v>Senior</v>
      </c>
      <c r="E3660" t="s">
        <v>26</v>
      </c>
      <c r="F3660" t="s">
        <v>62</v>
      </c>
      <c r="G3660" t="s">
        <v>62</v>
      </c>
      <c r="H3660" t="s">
        <v>36</v>
      </c>
      <c r="I3660" s="2">
        <v>44308</v>
      </c>
      <c r="J3660" t="s">
        <v>10373</v>
      </c>
      <c r="K3660" t="s">
        <v>10374</v>
      </c>
      <c r="L3660" t="s">
        <v>52</v>
      </c>
      <c r="M3660">
        <v>4109.6466</v>
      </c>
      <c r="N3660">
        <v>385</v>
      </c>
      <c r="O3660" t="s">
        <v>22</v>
      </c>
      <c r="P3660" t="s">
        <v>22</v>
      </c>
      <c r="Q3660" s="2">
        <v>44325</v>
      </c>
      <c r="R3660" t="s">
        <v>23</v>
      </c>
      <c r="S3660" t="s">
        <v>33</v>
      </c>
      <c r="T3660">
        <f>_xlfn.DAYS(Raw_data_US_healthcare[[#This Row],[Discharge Date]],Raw_data_US_healthcare[[#This Row],[Date of Admission]])</f>
        <v>17</v>
      </c>
    </row>
    <row r="3661" spans="1:20" x14ac:dyDescent="0.3">
      <c r="A3661" t="s">
        <v>26512</v>
      </c>
      <c r="B3661" t="s">
        <v>10375</v>
      </c>
      <c r="C3661">
        <v>64</v>
      </c>
      <c r="D3661" t="str">
        <f>IF(Raw_data_US_healthcare[[#This Row],[Age]]&lt;35,"Young",IF(Raw_data_US_healthcare[[#This Row],[Age]]&lt;60,"Middle","Senior"))</f>
        <v>Senior</v>
      </c>
      <c r="E3661" t="s">
        <v>26</v>
      </c>
      <c r="F3661" t="s">
        <v>113</v>
      </c>
      <c r="G3661" t="s">
        <v>113</v>
      </c>
      <c r="H3661" t="s">
        <v>26514</v>
      </c>
      <c r="I3661" s="2">
        <v>44726</v>
      </c>
      <c r="J3661" t="s">
        <v>10376</v>
      </c>
      <c r="K3661" t="s">
        <v>10377</v>
      </c>
      <c r="L3661" t="s">
        <v>31</v>
      </c>
      <c r="M3661">
        <v>14846.1342</v>
      </c>
      <c r="N3661">
        <v>432</v>
      </c>
      <c r="O3661" t="s">
        <v>39</v>
      </c>
      <c r="P3661" t="s">
        <v>39</v>
      </c>
      <c r="Q3661" s="2">
        <v>44741</v>
      </c>
      <c r="R3661" t="s">
        <v>83</v>
      </c>
      <c r="S3661" t="s">
        <v>33</v>
      </c>
      <c r="T3661">
        <f>_xlfn.DAYS(Raw_data_US_healthcare[[#This Row],[Discharge Date]],Raw_data_US_healthcare[[#This Row],[Date of Admission]])</f>
        <v>15</v>
      </c>
    </row>
    <row r="3662" spans="1:20" x14ac:dyDescent="0.3">
      <c r="A3662" t="s">
        <v>26512</v>
      </c>
      <c r="B3662" t="s">
        <v>10378</v>
      </c>
      <c r="C3662">
        <v>62</v>
      </c>
      <c r="D3662" t="str">
        <f>IF(Raw_data_US_healthcare[[#This Row],[Age]]&lt;35,"Young",IF(Raw_data_US_healthcare[[#This Row],[Age]]&lt;60,"Middle","Senior"))</f>
        <v>Senior</v>
      </c>
      <c r="E3662" t="s">
        <v>26</v>
      </c>
      <c r="F3662" t="s">
        <v>88</v>
      </c>
      <c r="G3662" t="s">
        <v>88</v>
      </c>
      <c r="H3662" t="s">
        <v>18</v>
      </c>
      <c r="I3662" s="2">
        <v>44974</v>
      </c>
      <c r="J3662" t="s">
        <v>10379</v>
      </c>
      <c r="K3662" t="s">
        <v>10192</v>
      </c>
      <c r="L3662" t="s">
        <v>52</v>
      </c>
      <c r="M3662">
        <v>44283.160600000003</v>
      </c>
      <c r="N3662">
        <v>358</v>
      </c>
      <c r="O3662" t="s">
        <v>43</v>
      </c>
      <c r="P3662" t="s">
        <v>43</v>
      </c>
      <c r="Q3662" s="2">
        <v>44985</v>
      </c>
      <c r="R3662" t="s">
        <v>83</v>
      </c>
      <c r="S3662" t="s">
        <v>24</v>
      </c>
      <c r="T3662">
        <f>_xlfn.DAYS(Raw_data_US_healthcare[[#This Row],[Discharge Date]],Raw_data_US_healthcare[[#This Row],[Date of Admission]])</f>
        <v>11</v>
      </c>
    </row>
    <row r="3663" spans="1:20" x14ac:dyDescent="0.3">
      <c r="A3663" t="s">
        <v>26511</v>
      </c>
      <c r="B3663" t="s">
        <v>10380</v>
      </c>
      <c r="C3663">
        <v>35</v>
      </c>
      <c r="D3663" t="str">
        <f>IF(Raw_data_US_healthcare[[#This Row],[Age]]&lt;35,"Young",IF(Raw_data_US_healthcare[[#This Row],[Age]]&lt;60,"Middle","Senior"))</f>
        <v>Middle</v>
      </c>
      <c r="E3663" t="s">
        <v>16</v>
      </c>
      <c r="F3663" t="s">
        <v>62</v>
      </c>
      <c r="G3663" t="s">
        <v>62</v>
      </c>
      <c r="H3663" t="s">
        <v>26516</v>
      </c>
      <c r="I3663" s="2">
        <v>44492</v>
      </c>
      <c r="J3663" t="s">
        <v>10381</v>
      </c>
      <c r="K3663" t="s">
        <v>10382</v>
      </c>
      <c r="L3663" t="s">
        <v>31</v>
      </c>
      <c r="M3663">
        <v>14360.2034</v>
      </c>
      <c r="N3663">
        <v>419</v>
      </c>
      <c r="O3663" t="s">
        <v>39</v>
      </c>
      <c r="P3663" t="s">
        <v>39</v>
      </c>
      <c r="Q3663" s="2">
        <v>44514</v>
      </c>
      <c r="R3663" t="s">
        <v>83</v>
      </c>
      <c r="S3663" t="s">
        <v>33</v>
      </c>
      <c r="T3663">
        <f>_xlfn.DAYS(Raw_data_US_healthcare[[#This Row],[Discharge Date]],Raw_data_US_healthcare[[#This Row],[Date of Admission]])</f>
        <v>22</v>
      </c>
    </row>
    <row r="3664" spans="1:20" x14ac:dyDescent="0.3">
      <c r="A3664" t="s">
        <v>26512</v>
      </c>
      <c r="B3664" t="s">
        <v>10383</v>
      </c>
      <c r="C3664">
        <v>31</v>
      </c>
      <c r="D3664" t="str">
        <f>IF(Raw_data_US_healthcare[[#This Row],[Age]]&lt;35,"Young",IF(Raw_data_US_healthcare[[#This Row],[Age]]&lt;60,"Middle","Senior"))</f>
        <v>Young</v>
      </c>
      <c r="E3664" t="s">
        <v>26</v>
      </c>
      <c r="F3664" t="s">
        <v>113</v>
      </c>
      <c r="G3664" t="s">
        <v>113</v>
      </c>
      <c r="H3664" t="s">
        <v>26516</v>
      </c>
      <c r="I3664" s="2">
        <v>44297</v>
      </c>
      <c r="J3664" t="s">
        <v>10384</v>
      </c>
      <c r="K3664" t="s">
        <v>10385</v>
      </c>
      <c r="L3664" t="s">
        <v>31</v>
      </c>
      <c r="M3664">
        <v>9743.5229999999992</v>
      </c>
      <c r="N3664">
        <v>156</v>
      </c>
      <c r="O3664" t="s">
        <v>39</v>
      </c>
      <c r="P3664" t="s">
        <v>39</v>
      </c>
      <c r="Q3664" s="2">
        <v>44321</v>
      </c>
      <c r="R3664" t="s">
        <v>83</v>
      </c>
      <c r="S3664" t="s">
        <v>45</v>
      </c>
      <c r="T3664">
        <f>_xlfn.DAYS(Raw_data_US_healthcare[[#This Row],[Discharge Date]],Raw_data_US_healthcare[[#This Row],[Date of Admission]])</f>
        <v>24</v>
      </c>
    </row>
    <row r="3665" spans="1:20" x14ac:dyDescent="0.3">
      <c r="A3665" t="s">
        <v>26512</v>
      </c>
      <c r="B3665" t="s">
        <v>10386</v>
      </c>
      <c r="C3665">
        <v>70</v>
      </c>
      <c r="D3665" t="str">
        <f>IF(Raw_data_US_healthcare[[#This Row],[Age]]&lt;35,"Young",IF(Raw_data_US_healthcare[[#This Row],[Age]]&lt;60,"Middle","Senior"))</f>
        <v>Senior</v>
      </c>
      <c r="E3665" t="s">
        <v>26</v>
      </c>
      <c r="F3665" t="s">
        <v>88</v>
      </c>
      <c r="G3665" t="s">
        <v>88</v>
      </c>
      <c r="H3665" t="s">
        <v>36</v>
      </c>
      <c r="I3665" s="2">
        <v>44714</v>
      </c>
      <c r="J3665" t="s">
        <v>10387</v>
      </c>
      <c r="K3665" t="s">
        <v>10388</v>
      </c>
      <c r="L3665" t="s">
        <v>52</v>
      </c>
      <c r="M3665">
        <v>19301.7775</v>
      </c>
      <c r="N3665">
        <v>447</v>
      </c>
      <c r="O3665" t="s">
        <v>22</v>
      </c>
      <c r="P3665" t="s">
        <v>22</v>
      </c>
      <c r="Q3665" s="2">
        <v>44714</v>
      </c>
      <c r="R3665" t="s">
        <v>44</v>
      </c>
      <c r="S3665" t="s">
        <v>45</v>
      </c>
      <c r="T3665">
        <f>_xlfn.DAYS(Raw_data_US_healthcare[[#This Row],[Discharge Date]],Raw_data_US_healthcare[[#This Row],[Date of Admission]])</f>
        <v>0</v>
      </c>
    </row>
    <row r="3666" spans="1:20" x14ac:dyDescent="0.3">
      <c r="A3666" t="s">
        <v>26512</v>
      </c>
      <c r="B3666" t="s">
        <v>10389</v>
      </c>
      <c r="C3666">
        <v>50</v>
      </c>
      <c r="D3666" t="str">
        <f>IF(Raw_data_US_healthcare[[#This Row],[Age]]&lt;35,"Young",IF(Raw_data_US_healthcare[[#This Row],[Age]]&lt;60,"Middle","Senior"))</f>
        <v>Middle</v>
      </c>
      <c r="E3666" t="s">
        <v>26</v>
      </c>
      <c r="F3666" t="s">
        <v>35</v>
      </c>
      <c r="G3666" t="s">
        <v>35</v>
      </c>
      <c r="H3666" t="s">
        <v>26514</v>
      </c>
      <c r="I3666" s="2">
        <v>43713</v>
      </c>
      <c r="J3666" t="s">
        <v>10390</v>
      </c>
      <c r="K3666" t="s">
        <v>10391</v>
      </c>
      <c r="L3666" t="s">
        <v>21</v>
      </c>
      <c r="M3666">
        <v>13523.154</v>
      </c>
      <c r="N3666">
        <v>235</v>
      </c>
      <c r="O3666" t="s">
        <v>43</v>
      </c>
      <c r="P3666" t="s">
        <v>43</v>
      </c>
      <c r="Q3666" s="2">
        <v>43732</v>
      </c>
      <c r="R3666" t="s">
        <v>44</v>
      </c>
      <c r="S3666" t="s">
        <v>33</v>
      </c>
      <c r="T3666">
        <f>_xlfn.DAYS(Raw_data_US_healthcare[[#This Row],[Discharge Date]],Raw_data_US_healthcare[[#This Row],[Date of Admission]])</f>
        <v>19</v>
      </c>
    </row>
    <row r="3667" spans="1:20" x14ac:dyDescent="0.3">
      <c r="A3667" t="s">
        <v>26511</v>
      </c>
      <c r="B3667" t="s">
        <v>26554</v>
      </c>
      <c r="C3667">
        <v>35</v>
      </c>
      <c r="D3667" t="str">
        <f>IF(Raw_data_US_healthcare[[#This Row],[Age]]&lt;35,"Young",IF(Raw_data_US_healthcare[[#This Row],[Age]]&lt;60,"Middle","Senior"))</f>
        <v>Middle</v>
      </c>
      <c r="E3667" t="s">
        <v>16</v>
      </c>
      <c r="F3667" t="s">
        <v>113</v>
      </c>
      <c r="G3667" t="s">
        <v>113</v>
      </c>
      <c r="H3667" t="s">
        <v>69</v>
      </c>
      <c r="I3667" s="2">
        <v>43977</v>
      </c>
      <c r="J3667" t="s">
        <v>10392</v>
      </c>
      <c r="K3667" t="s">
        <v>10393</v>
      </c>
      <c r="L3667" t="s">
        <v>52</v>
      </c>
      <c r="M3667">
        <v>52779.459900000002</v>
      </c>
      <c r="N3667">
        <v>252</v>
      </c>
      <c r="O3667" t="s">
        <v>39</v>
      </c>
      <c r="P3667" t="s">
        <v>39</v>
      </c>
      <c r="Q3667" s="2">
        <v>43979</v>
      </c>
      <c r="R3667" t="s">
        <v>83</v>
      </c>
      <c r="S3667" t="s">
        <v>33</v>
      </c>
      <c r="T3667">
        <f>_xlfn.DAYS(Raw_data_US_healthcare[[#This Row],[Discharge Date]],Raw_data_US_healthcare[[#This Row],[Date of Admission]])</f>
        <v>2</v>
      </c>
    </row>
    <row r="3668" spans="1:20" x14ac:dyDescent="0.3">
      <c r="A3668" t="s">
        <v>26511</v>
      </c>
      <c r="B3668" t="s">
        <v>10394</v>
      </c>
      <c r="C3668">
        <v>65</v>
      </c>
      <c r="D3668" t="str">
        <f>IF(Raw_data_US_healthcare[[#This Row],[Age]]&lt;35,"Young",IF(Raw_data_US_healthcare[[#This Row],[Age]]&lt;60,"Middle","Senior"))</f>
        <v>Senior</v>
      </c>
      <c r="E3668" t="s">
        <v>16</v>
      </c>
      <c r="F3668" t="s">
        <v>113</v>
      </c>
      <c r="G3668" t="s">
        <v>113</v>
      </c>
      <c r="H3668" t="s">
        <v>18</v>
      </c>
      <c r="I3668" s="2">
        <v>44950</v>
      </c>
      <c r="J3668" t="s">
        <v>10395</v>
      </c>
      <c r="K3668" t="s">
        <v>10396</v>
      </c>
      <c r="L3668" t="s">
        <v>52</v>
      </c>
      <c r="M3668">
        <v>48050.7765</v>
      </c>
      <c r="N3668">
        <v>249</v>
      </c>
      <c r="O3668" t="s">
        <v>22</v>
      </c>
      <c r="P3668" t="s">
        <v>22</v>
      </c>
      <c r="Q3668" s="2">
        <v>44950</v>
      </c>
      <c r="R3668" t="s">
        <v>32</v>
      </c>
      <c r="S3668" t="s">
        <v>24</v>
      </c>
      <c r="T3668">
        <f>_xlfn.DAYS(Raw_data_US_healthcare[[#This Row],[Discharge Date]],Raw_data_US_healthcare[[#This Row],[Date of Admission]])</f>
        <v>0</v>
      </c>
    </row>
    <row r="3669" spans="1:20" x14ac:dyDescent="0.3">
      <c r="A3669" t="s">
        <v>26512</v>
      </c>
      <c r="B3669" t="s">
        <v>10397</v>
      </c>
      <c r="C3669">
        <v>39</v>
      </c>
      <c r="D3669" t="str">
        <f>IF(Raw_data_US_healthcare[[#This Row],[Age]]&lt;35,"Young",IF(Raw_data_US_healthcare[[#This Row],[Age]]&lt;60,"Middle","Senior"))</f>
        <v>Middle</v>
      </c>
      <c r="E3669" t="s">
        <v>26</v>
      </c>
      <c r="F3669" t="s">
        <v>113</v>
      </c>
      <c r="G3669" t="s">
        <v>113</v>
      </c>
      <c r="H3669" t="s">
        <v>36</v>
      </c>
      <c r="I3669" s="2">
        <v>44386</v>
      </c>
      <c r="J3669" t="s">
        <v>8848</v>
      </c>
      <c r="K3669" t="s">
        <v>10398</v>
      </c>
      <c r="L3669" t="s">
        <v>31</v>
      </c>
      <c r="M3669">
        <v>12172.076999999999</v>
      </c>
      <c r="N3669">
        <v>470</v>
      </c>
      <c r="O3669" t="s">
        <v>22</v>
      </c>
      <c r="P3669" t="s">
        <v>22</v>
      </c>
      <c r="Q3669" s="2">
        <v>44409</v>
      </c>
      <c r="R3669" t="s">
        <v>32</v>
      </c>
      <c r="S3669" t="s">
        <v>33</v>
      </c>
      <c r="T3669">
        <f>_xlfn.DAYS(Raw_data_US_healthcare[[#This Row],[Discharge Date]],Raw_data_US_healthcare[[#This Row],[Date of Admission]])</f>
        <v>23</v>
      </c>
    </row>
    <row r="3670" spans="1:20" x14ac:dyDescent="0.3">
      <c r="A3670" t="s">
        <v>26511</v>
      </c>
      <c r="B3670" t="s">
        <v>10399</v>
      </c>
      <c r="C3670">
        <v>79</v>
      </c>
      <c r="D3670" t="str">
        <f>IF(Raw_data_US_healthcare[[#This Row],[Age]]&lt;35,"Young",IF(Raw_data_US_healthcare[[#This Row],[Age]]&lt;60,"Middle","Senior"))</f>
        <v>Senior</v>
      </c>
      <c r="E3670" t="s">
        <v>16</v>
      </c>
      <c r="F3670" t="s">
        <v>113</v>
      </c>
      <c r="G3670" t="s">
        <v>113</v>
      </c>
      <c r="H3670" t="s">
        <v>18</v>
      </c>
      <c r="I3670" s="2">
        <v>44802</v>
      </c>
      <c r="J3670" t="s">
        <v>10400</v>
      </c>
      <c r="K3670" t="s">
        <v>10401</v>
      </c>
      <c r="L3670" t="s">
        <v>56</v>
      </c>
      <c r="M3670">
        <v>9120.3752000000004</v>
      </c>
      <c r="N3670">
        <v>499</v>
      </c>
      <c r="O3670" t="s">
        <v>39</v>
      </c>
      <c r="P3670" t="s">
        <v>39</v>
      </c>
      <c r="Q3670" s="2">
        <v>44808</v>
      </c>
      <c r="R3670" t="s">
        <v>48</v>
      </c>
      <c r="S3670" t="s">
        <v>33</v>
      </c>
      <c r="T3670">
        <f>_xlfn.DAYS(Raw_data_US_healthcare[[#This Row],[Discharge Date]],Raw_data_US_healthcare[[#This Row],[Date of Admission]])</f>
        <v>6</v>
      </c>
    </row>
    <row r="3671" spans="1:20" x14ac:dyDescent="0.3">
      <c r="A3671" t="s">
        <v>26511</v>
      </c>
      <c r="B3671" t="s">
        <v>10402</v>
      </c>
      <c r="C3671">
        <v>44</v>
      </c>
      <c r="D3671" t="str">
        <f>IF(Raw_data_US_healthcare[[#This Row],[Age]]&lt;35,"Young",IF(Raw_data_US_healthcare[[#This Row],[Age]]&lt;60,"Middle","Senior"))</f>
        <v>Middle</v>
      </c>
      <c r="E3671" t="s">
        <v>16</v>
      </c>
      <c r="F3671" t="s">
        <v>228</v>
      </c>
      <c r="G3671" t="s">
        <v>228</v>
      </c>
      <c r="H3671" t="s">
        <v>69</v>
      </c>
      <c r="I3671" s="2">
        <v>43489</v>
      </c>
      <c r="J3671" t="s">
        <v>10403</v>
      </c>
      <c r="K3671" t="s">
        <v>10404</v>
      </c>
      <c r="L3671" t="s">
        <v>31</v>
      </c>
      <c r="M3671">
        <v>46773.077899999997</v>
      </c>
      <c r="N3671">
        <v>400</v>
      </c>
      <c r="O3671" t="s">
        <v>22</v>
      </c>
      <c r="P3671" t="s">
        <v>22</v>
      </c>
      <c r="Q3671" s="2">
        <v>43490</v>
      </c>
      <c r="R3671" t="s">
        <v>48</v>
      </c>
      <c r="S3671" t="s">
        <v>33</v>
      </c>
      <c r="T3671">
        <f>_xlfn.DAYS(Raw_data_US_healthcare[[#This Row],[Discharge Date]],Raw_data_US_healthcare[[#This Row],[Date of Admission]])</f>
        <v>1</v>
      </c>
    </row>
    <row r="3672" spans="1:20" x14ac:dyDescent="0.3">
      <c r="A3672" t="s">
        <v>26511</v>
      </c>
      <c r="B3672" t="s">
        <v>10405</v>
      </c>
      <c r="C3672">
        <v>75</v>
      </c>
      <c r="D3672" t="str">
        <f>IF(Raw_data_US_healthcare[[#This Row],[Age]]&lt;35,"Young",IF(Raw_data_US_healthcare[[#This Row],[Age]]&lt;60,"Middle","Senior"))</f>
        <v>Senior</v>
      </c>
      <c r="E3672" t="s">
        <v>16</v>
      </c>
      <c r="F3672" t="s">
        <v>17</v>
      </c>
      <c r="G3672" t="s">
        <v>17</v>
      </c>
      <c r="H3672" t="s">
        <v>18</v>
      </c>
      <c r="I3672" s="2">
        <v>44839</v>
      </c>
      <c r="J3672" t="s">
        <v>10406</v>
      </c>
      <c r="K3672" t="s">
        <v>10407</v>
      </c>
      <c r="L3672" t="s">
        <v>21</v>
      </c>
      <c r="M3672">
        <v>4302.6972999999998</v>
      </c>
      <c r="N3672">
        <v>489</v>
      </c>
      <c r="O3672" t="s">
        <v>43</v>
      </c>
      <c r="P3672" t="s">
        <v>43</v>
      </c>
      <c r="Q3672" s="2">
        <v>44849</v>
      </c>
      <c r="R3672" t="s">
        <v>32</v>
      </c>
      <c r="S3672" t="s">
        <v>45</v>
      </c>
      <c r="T3672">
        <f>_xlfn.DAYS(Raw_data_US_healthcare[[#This Row],[Discharge Date]],Raw_data_US_healthcare[[#This Row],[Date of Admission]])</f>
        <v>10</v>
      </c>
    </row>
    <row r="3673" spans="1:20" x14ac:dyDescent="0.3">
      <c r="A3673" t="s">
        <v>26512</v>
      </c>
      <c r="B3673" t="s">
        <v>10408</v>
      </c>
      <c r="C3673">
        <v>20</v>
      </c>
      <c r="D3673" t="str">
        <f>IF(Raw_data_US_healthcare[[#This Row],[Age]]&lt;35,"Young",IF(Raw_data_US_healthcare[[#This Row],[Age]]&lt;60,"Middle","Senior"))</f>
        <v>Young</v>
      </c>
      <c r="E3673" t="s">
        <v>26</v>
      </c>
      <c r="F3673" t="s">
        <v>113</v>
      </c>
      <c r="G3673" t="s">
        <v>113</v>
      </c>
      <c r="H3673" t="s">
        <v>26516</v>
      </c>
      <c r="I3673" s="2">
        <v>43604</v>
      </c>
      <c r="J3673" t="s">
        <v>10409</v>
      </c>
      <c r="K3673" t="s">
        <v>10410</v>
      </c>
      <c r="L3673" t="s">
        <v>60</v>
      </c>
      <c r="M3673">
        <v>22847.855800000001</v>
      </c>
      <c r="N3673">
        <v>136</v>
      </c>
      <c r="O3673" t="s">
        <v>43</v>
      </c>
      <c r="P3673" t="s">
        <v>43</v>
      </c>
      <c r="Q3673" s="2">
        <v>43621</v>
      </c>
      <c r="R3673" t="s">
        <v>44</v>
      </c>
      <c r="S3673" t="s">
        <v>45</v>
      </c>
      <c r="T3673">
        <f>_xlfn.DAYS(Raw_data_US_healthcare[[#This Row],[Discharge Date]],Raw_data_US_healthcare[[#This Row],[Date of Admission]])</f>
        <v>17</v>
      </c>
    </row>
    <row r="3674" spans="1:20" x14ac:dyDescent="0.3">
      <c r="A3674" t="s">
        <v>26512</v>
      </c>
      <c r="B3674" t="s">
        <v>10411</v>
      </c>
      <c r="C3674">
        <v>32</v>
      </c>
      <c r="D3674" t="str">
        <f>IF(Raw_data_US_healthcare[[#This Row],[Age]]&lt;35,"Young",IF(Raw_data_US_healthcare[[#This Row],[Age]]&lt;60,"Middle","Senior"))</f>
        <v>Young</v>
      </c>
      <c r="E3674" t="s">
        <v>26</v>
      </c>
      <c r="F3674" t="s">
        <v>88</v>
      </c>
      <c r="G3674" t="s">
        <v>88</v>
      </c>
      <c r="H3674" t="s">
        <v>36</v>
      </c>
      <c r="I3674" s="2">
        <v>44639</v>
      </c>
      <c r="J3674" t="s">
        <v>10412</v>
      </c>
      <c r="K3674" t="s">
        <v>10413</v>
      </c>
      <c r="L3674" t="s">
        <v>52</v>
      </c>
      <c r="M3674">
        <v>6007.6494000000002</v>
      </c>
      <c r="N3674">
        <v>103</v>
      </c>
      <c r="O3674" t="s">
        <v>22</v>
      </c>
      <c r="P3674" t="s">
        <v>22</v>
      </c>
      <c r="Q3674" s="2">
        <v>44658</v>
      </c>
      <c r="R3674" t="s">
        <v>48</v>
      </c>
      <c r="S3674" t="s">
        <v>24</v>
      </c>
      <c r="T3674">
        <f>_xlfn.DAYS(Raw_data_US_healthcare[[#This Row],[Discharge Date]],Raw_data_US_healthcare[[#This Row],[Date of Admission]])</f>
        <v>19</v>
      </c>
    </row>
    <row r="3675" spans="1:20" x14ac:dyDescent="0.3">
      <c r="A3675" t="s">
        <v>26512</v>
      </c>
      <c r="B3675" t="s">
        <v>10414</v>
      </c>
      <c r="C3675">
        <v>21</v>
      </c>
      <c r="D3675" t="str">
        <f>IF(Raw_data_US_healthcare[[#This Row],[Age]]&lt;35,"Young",IF(Raw_data_US_healthcare[[#This Row],[Age]]&lt;60,"Middle","Senior"))</f>
        <v>Young</v>
      </c>
      <c r="E3675" t="s">
        <v>26</v>
      </c>
      <c r="F3675" t="s">
        <v>27</v>
      </c>
      <c r="G3675" t="s">
        <v>27</v>
      </c>
      <c r="H3675" t="s">
        <v>28</v>
      </c>
      <c r="I3675" s="2">
        <v>44313</v>
      </c>
      <c r="J3675" t="s">
        <v>10415</v>
      </c>
      <c r="K3675" t="s">
        <v>10416</v>
      </c>
      <c r="L3675" t="s">
        <v>60</v>
      </c>
      <c r="M3675">
        <v>42599.420400000003</v>
      </c>
      <c r="N3675">
        <v>429</v>
      </c>
      <c r="O3675" t="s">
        <v>39</v>
      </c>
      <c r="P3675" t="s">
        <v>39</v>
      </c>
      <c r="Q3675" s="2">
        <v>44325</v>
      </c>
      <c r="R3675" t="s">
        <v>44</v>
      </c>
      <c r="S3675" t="s">
        <v>33</v>
      </c>
      <c r="T3675">
        <f>_xlfn.DAYS(Raw_data_US_healthcare[[#This Row],[Discharge Date]],Raw_data_US_healthcare[[#This Row],[Date of Admission]])</f>
        <v>12</v>
      </c>
    </row>
    <row r="3676" spans="1:20" x14ac:dyDescent="0.3">
      <c r="A3676" t="s">
        <v>26512</v>
      </c>
      <c r="B3676" t="s">
        <v>10417</v>
      </c>
      <c r="C3676">
        <v>55</v>
      </c>
      <c r="D3676" t="str">
        <f>IF(Raw_data_US_healthcare[[#This Row],[Age]]&lt;35,"Young",IF(Raw_data_US_healthcare[[#This Row],[Age]]&lt;60,"Middle","Senior"))</f>
        <v>Middle</v>
      </c>
      <c r="E3676" t="s">
        <v>26</v>
      </c>
      <c r="F3676" t="s">
        <v>228</v>
      </c>
      <c r="G3676" t="s">
        <v>228</v>
      </c>
      <c r="H3676" t="s">
        <v>26514</v>
      </c>
      <c r="I3676" s="2">
        <v>43699</v>
      </c>
      <c r="J3676" t="s">
        <v>449</v>
      </c>
      <c r="K3676" t="s">
        <v>10418</v>
      </c>
      <c r="L3676" t="s">
        <v>31</v>
      </c>
      <c r="M3676">
        <v>9011.9261000000006</v>
      </c>
      <c r="N3676">
        <v>445</v>
      </c>
      <c r="O3676" t="s">
        <v>39</v>
      </c>
      <c r="P3676" t="s">
        <v>39</v>
      </c>
      <c r="Q3676" s="2">
        <v>43707</v>
      </c>
      <c r="R3676" t="s">
        <v>32</v>
      </c>
      <c r="S3676" t="s">
        <v>33</v>
      </c>
      <c r="T3676">
        <f>_xlfn.DAYS(Raw_data_US_healthcare[[#This Row],[Discharge Date]],Raw_data_US_healthcare[[#This Row],[Date of Admission]])</f>
        <v>8</v>
      </c>
    </row>
    <row r="3677" spans="1:20" x14ac:dyDescent="0.3">
      <c r="A3677" t="s">
        <v>26511</v>
      </c>
      <c r="B3677" t="s">
        <v>9389</v>
      </c>
      <c r="C3677">
        <v>45</v>
      </c>
      <c r="D3677" t="str">
        <f>IF(Raw_data_US_healthcare[[#This Row],[Age]]&lt;35,"Young",IF(Raw_data_US_healthcare[[#This Row],[Age]]&lt;60,"Middle","Senior"))</f>
        <v>Middle</v>
      </c>
      <c r="E3677" t="s">
        <v>16</v>
      </c>
      <c r="F3677" t="s">
        <v>88</v>
      </c>
      <c r="G3677" t="s">
        <v>88</v>
      </c>
      <c r="H3677" t="s">
        <v>18</v>
      </c>
      <c r="I3677" s="2">
        <v>44279</v>
      </c>
      <c r="J3677" t="s">
        <v>2497</v>
      </c>
      <c r="K3677" t="s">
        <v>10419</v>
      </c>
      <c r="L3677" t="s">
        <v>60</v>
      </c>
      <c r="M3677">
        <v>51438.580999999998</v>
      </c>
      <c r="N3677">
        <v>368</v>
      </c>
      <c r="O3677" t="s">
        <v>39</v>
      </c>
      <c r="P3677" t="s">
        <v>39</v>
      </c>
      <c r="Q3677" s="2">
        <v>44288</v>
      </c>
      <c r="R3677" t="s">
        <v>44</v>
      </c>
      <c r="S3677" t="s">
        <v>33</v>
      </c>
      <c r="T3677">
        <f>_xlfn.DAYS(Raw_data_US_healthcare[[#This Row],[Discharge Date]],Raw_data_US_healthcare[[#This Row],[Date of Admission]])</f>
        <v>9</v>
      </c>
    </row>
    <row r="3678" spans="1:20" x14ac:dyDescent="0.3">
      <c r="A3678" t="s">
        <v>26511</v>
      </c>
      <c r="B3678" t="s">
        <v>10420</v>
      </c>
      <c r="C3678">
        <v>71</v>
      </c>
      <c r="D3678" t="str">
        <f>IF(Raw_data_US_healthcare[[#This Row],[Age]]&lt;35,"Young",IF(Raw_data_US_healthcare[[#This Row],[Age]]&lt;60,"Middle","Senior"))</f>
        <v>Senior</v>
      </c>
      <c r="E3678" t="s">
        <v>16</v>
      </c>
      <c r="F3678" t="s">
        <v>113</v>
      </c>
      <c r="G3678" t="s">
        <v>113</v>
      </c>
      <c r="H3678" t="s">
        <v>26514</v>
      </c>
      <c r="I3678" s="2">
        <v>44255</v>
      </c>
      <c r="J3678" t="s">
        <v>10421</v>
      </c>
      <c r="K3678" t="s">
        <v>3063</v>
      </c>
      <c r="L3678" t="s">
        <v>52</v>
      </c>
      <c r="M3678">
        <v>38147.523300000001</v>
      </c>
      <c r="N3678">
        <v>423</v>
      </c>
      <c r="O3678" t="s">
        <v>22</v>
      </c>
      <c r="P3678" t="s">
        <v>22</v>
      </c>
      <c r="Q3678" s="2">
        <v>44268</v>
      </c>
      <c r="R3678" t="s">
        <v>48</v>
      </c>
      <c r="S3678" t="s">
        <v>45</v>
      </c>
      <c r="T3678">
        <f>_xlfn.DAYS(Raw_data_US_healthcare[[#This Row],[Discharge Date]],Raw_data_US_healthcare[[#This Row],[Date of Admission]])</f>
        <v>13</v>
      </c>
    </row>
    <row r="3679" spans="1:20" x14ac:dyDescent="0.3">
      <c r="A3679" t="s">
        <v>26511</v>
      </c>
      <c r="B3679" t="s">
        <v>10422</v>
      </c>
      <c r="C3679">
        <v>19</v>
      </c>
      <c r="D3679" t="str">
        <f>IF(Raw_data_US_healthcare[[#This Row],[Age]]&lt;35,"Young",IF(Raw_data_US_healthcare[[#This Row],[Age]]&lt;60,"Middle","Senior"))</f>
        <v>Young</v>
      </c>
      <c r="E3679" t="s">
        <v>16</v>
      </c>
      <c r="F3679" t="s">
        <v>113</v>
      </c>
      <c r="G3679" t="s">
        <v>113</v>
      </c>
      <c r="H3679" t="s">
        <v>28</v>
      </c>
      <c r="I3679" s="2">
        <v>43716</v>
      </c>
      <c r="J3679" t="s">
        <v>1445</v>
      </c>
      <c r="K3679" t="s">
        <v>10423</v>
      </c>
      <c r="L3679" t="s">
        <v>52</v>
      </c>
      <c r="M3679">
        <v>2117.2343999999998</v>
      </c>
      <c r="N3679">
        <v>427</v>
      </c>
      <c r="O3679" t="s">
        <v>39</v>
      </c>
      <c r="P3679" t="s">
        <v>39</v>
      </c>
      <c r="Q3679" s="2">
        <v>43739</v>
      </c>
      <c r="R3679" t="s">
        <v>83</v>
      </c>
      <c r="S3679" t="s">
        <v>33</v>
      </c>
      <c r="T3679">
        <f>_xlfn.DAYS(Raw_data_US_healthcare[[#This Row],[Discharge Date]],Raw_data_US_healthcare[[#This Row],[Date of Admission]])</f>
        <v>23</v>
      </c>
    </row>
    <row r="3680" spans="1:20" x14ac:dyDescent="0.3">
      <c r="A3680" t="s">
        <v>26511</v>
      </c>
      <c r="B3680" t="s">
        <v>10424</v>
      </c>
      <c r="C3680">
        <v>23</v>
      </c>
      <c r="D3680" t="str">
        <f>IF(Raw_data_US_healthcare[[#This Row],[Age]]&lt;35,"Young",IF(Raw_data_US_healthcare[[#This Row],[Age]]&lt;60,"Middle","Senior"))</f>
        <v>Young</v>
      </c>
      <c r="E3680" t="s">
        <v>16</v>
      </c>
      <c r="F3680" t="s">
        <v>88</v>
      </c>
      <c r="G3680" t="s">
        <v>88</v>
      </c>
      <c r="H3680" t="s">
        <v>28</v>
      </c>
      <c r="I3680" s="2">
        <v>44726</v>
      </c>
      <c r="J3680" t="s">
        <v>10425</v>
      </c>
      <c r="K3680" t="s">
        <v>10426</v>
      </c>
      <c r="L3680" t="s">
        <v>52</v>
      </c>
      <c r="M3680">
        <v>3309.2105999999999</v>
      </c>
      <c r="N3680">
        <v>319</v>
      </c>
      <c r="O3680" t="s">
        <v>43</v>
      </c>
      <c r="P3680" t="s">
        <v>43</v>
      </c>
      <c r="Q3680" s="2">
        <v>44732</v>
      </c>
      <c r="R3680" t="s">
        <v>48</v>
      </c>
      <c r="S3680" t="s">
        <v>24</v>
      </c>
      <c r="T3680">
        <f>_xlfn.DAYS(Raw_data_US_healthcare[[#This Row],[Discharge Date]],Raw_data_US_healthcare[[#This Row],[Date of Admission]])</f>
        <v>6</v>
      </c>
    </row>
    <row r="3681" spans="1:20" x14ac:dyDescent="0.3">
      <c r="A3681" t="s">
        <v>26512</v>
      </c>
      <c r="B3681" t="s">
        <v>10427</v>
      </c>
      <c r="C3681">
        <v>37</v>
      </c>
      <c r="D3681" t="str">
        <f>IF(Raw_data_US_healthcare[[#This Row],[Age]]&lt;35,"Young",IF(Raw_data_US_healthcare[[#This Row],[Age]]&lt;60,"Middle","Senior"))</f>
        <v>Middle</v>
      </c>
      <c r="E3681" t="s">
        <v>26</v>
      </c>
      <c r="F3681" t="s">
        <v>228</v>
      </c>
      <c r="G3681" t="s">
        <v>228</v>
      </c>
      <c r="H3681" t="s">
        <v>69</v>
      </c>
      <c r="I3681" s="2">
        <v>44453</v>
      </c>
      <c r="J3681" t="s">
        <v>10428</v>
      </c>
      <c r="K3681" t="s">
        <v>10429</v>
      </c>
      <c r="L3681" t="s">
        <v>31</v>
      </c>
      <c r="M3681">
        <v>32454.4064</v>
      </c>
      <c r="N3681">
        <v>151</v>
      </c>
      <c r="O3681" t="s">
        <v>22</v>
      </c>
      <c r="P3681" t="s">
        <v>22</v>
      </c>
      <c r="Q3681" s="2">
        <v>44466</v>
      </c>
      <c r="R3681" t="s">
        <v>23</v>
      </c>
      <c r="S3681" t="s">
        <v>33</v>
      </c>
      <c r="T3681">
        <f>_xlfn.DAYS(Raw_data_US_healthcare[[#This Row],[Discharge Date]],Raw_data_US_healthcare[[#This Row],[Date of Admission]])</f>
        <v>13</v>
      </c>
    </row>
    <row r="3682" spans="1:20" x14ac:dyDescent="0.3">
      <c r="A3682" t="s">
        <v>26511</v>
      </c>
      <c r="B3682" t="s">
        <v>10430</v>
      </c>
      <c r="C3682">
        <v>64</v>
      </c>
      <c r="D3682" t="str">
        <f>IF(Raw_data_US_healthcare[[#This Row],[Age]]&lt;35,"Young",IF(Raw_data_US_healthcare[[#This Row],[Age]]&lt;60,"Middle","Senior"))</f>
        <v>Senior</v>
      </c>
      <c r="E3682" t="s">
        <v>16</v>
      </c>
      <c r="F3682" t="s">
        <v>17</v>
      </c>
      <c r="G3682" t="s">
        <v>17</v>
      </c>
      <c r="H3682" t="s">
        <v>36</v>
      </c>
      <c r="I3682" s="2">
        <v>43959</v>
      </c>
      <c r="J3682" t="s">
        <v>10431</v>
      </c>
      <c r="K3682" t="s">
        <v>10432</v>
      </c>
      <c r="L3682" t="s">
        <v>60</v>
      </c>
      <c r="M3682">
        <v>15063.9025</v>
      </c>
      <c r="N3682">
        <v>412</v>
      </c>
      <c r="O3682" t="s">
        <v>22</v>
      </c>
      <c r="P3682" t="s">
        <v>22</v>
      </c>
      <c r="Q3682" s="2">
        <v>43960</v>
      </c>
      <c r="R3682" t="s">
        <v>32</v>
      </c>
      <c r="S3682" t="s">
        <v>24</v>
      </c>
      <c r="T3682">
        <f>_xlfn.DAYS(Raw_data_US_healthcare[[#This Row],[Discharge Date]],Raw_data_US_healthcare[[#This Row],[Date of Admission]])</f>
        <v>1</v>
      </c>
    </row>
    <row r="3683" spans="1:20" x14ac:dyDescent="0.3">
      <c r="A3683" t="s">
        <v>26512</v>
      </c>
      <c r="B3683" t="s">
        <v>10433</v>
      </c>
      <c r="C3683">
        <v>42</v>
      </c>
      <c r="D3683" t="str">
        <f>IF(Raw_data_US_healthcare[[#This Row],[Age]]&lt;35,"Young",IF(Raw_data_US_healthcare[[#This Row],[Age]]&lt;60,"Middle","Senior"))</f>
        <v>Middle</v>
      </c>
      <c r="E3683" t="s">
        <v>26</v>
      </c>
      <c r="F3683" t="s">
        <v>27</v>
      </c>
      <c r="G3683" t="s">
        <v>27</v>
      </c>
      <c r="H3683" t="s">
        <v>26516</v>
      </c>
      <c r="I3683" s="2">
        <v>45214</v>
      </c>
      <c r="J3683" t="s">
        <v>10434</v>
      </c>
      <c r="K3683" t="s">
        <v>10435</v>
      </c>
      <c r="L3683" t="s">
        <v>52</v>
      </c>
      <c r="M3683">
        <v>25254.038</v>
      </c>
      <c r="N3683">
        <v>352</v>
      </c>
      <c r="O3683" t="s">
        <v>39</v>
      </c>
      <c r="P3683" t="s">
        <v>39</v>
      </c>
      <c r="Q3683" s="2">
        <v>45244</v>
      </c>
      <c r="R3683" t="s">
        <v>44</v>
      </c>
      <c r="S3683" t="s">
        <v>24</v>
      </c>
      <c r="T3683">
        <f>_xlfn.DAYS(Raw_data_US_healthcare[[#This Row],[Discharge Date]],Raw_data_US_healthcare[[#This Row],[Date of Admission]])</f>
        <v>30</v>
      </c>
    </row>
    <row r="3684" spans="1:20" x14ac:dyDescent="0.3">
      <c r="A3684" t="s">
        <v>26512</v>
      </c>
      <c r="B3684" t="s">
        <v>10436</v>
      </c>
      <c r="C3684">
        <v>46</v>
      </c>
      <c r="D3684" t="str">
        <f>IF(Raw_data_US_healthcare[[#This Row],[Age]]&lt;35,"Young",IF(Raw_data_US_healthcare[[#This Row],[Age]]&lt;60,"Middle","Senior"))</f>
        <v>Middle</v>
      </c>
      <c r="E3684" t="s">
        <v>26</v>
      </c>
      <c r="F3684" t="s">
        <v>113</v>
      </c>
      <c r="G3684" t="s">
        <v>113</v>
      </c>
      <c r="H3684" t="s">
        <v>18</v>
      </c>
      <c r="I3684" s="2">
        <v>44424</v>
      </c>
      <c r="J3684" t="s">
        <v>10437</v>
      </c>
      <c r="K3684" t="s">
        <v>10438</v>
      </c>
      <c r="L3684" t="s">
        <v>60</v>
      </c>
      <c r="M3684">
        <v>16472.3282</v>
      </c>
      <c r="N3684">
        <v>261</v>
      </c>
      <c r="O3684" t="s">
        <v>39</v>
      </c>
      <c r="P3684" t="s">
        <v>39</v>
      </c>
      <c r="Q3684" s="2">
        <v>44430</v>
      </c>
      <c r="R3684" t="s">
        <v>44</v>
      </c>
      <c r="S3684" t="s">
        <v>45</v>
      </c>
      <c r="T3684">
        <f>_xlfn.DAYS(Raw_data_US_healthcare[[#This Row],[Discharge Date]],Raw_data_US_healthcare[[#This Row],[Date of Admission]])</f>
        <v>6</v>
      </c>
    </row>
    <row r="3685" spans="1:20" x14ac:dyDescent="0.3">
      <c r="A3685" t="s">
        <v>26511</v>
      </c>
      <c r="B3685" t="s">
        <v>10439</v>
      </c>
      <c r="C3685">
        <v>71</v>
      </c>
      <c r="D3685" t="str">
        <f>IF(Raw_data_US_healthcare[[#This Row],[Age]]&lt;35,"Young",IF(Raw_data_US_healthcare[[#This Row],[Age]]&lt;60,"Middle","Senior"))</f>
        <v>Senior</v>
      </c>
      <c r="E3685" t="s">
        <v>16</v>
      </c>
      <c r="F3685" t="s">
        <v>62</v>
      </c>
      <c r="G3685" t="s">
        <v>62</v>
      </c>
      <c r="H3685" t="s">
        <v>26514</v>
      </c>
      <c r="I3685" s="2">
        <v>43513</v>
      </c>
      <c r="J3685" t="s">
        <v>10440</v>
      </c>
      <c r="K3685" t="s">
        <v>4635</v>
      </c>
      <c r="L3685" t="s">
        <v>52</v>
      </c>
      <c r="M3685">
        <v>15281.4728</v>
      </c>
      <c r="N3685">
        <v>307</v>
      </c>
      <c r="O3685" t="s">
        <v>22</v>
      </c>
      <c r="P3685" t="s">
        <v>22</v>
      </c>
      <c r="Q3685" s="2">
        <v>43522</v>
      </c>
      <c r="R3685" t="s">
        <v>48</v>
      </c>
      <c r="S3685" t="s">
        <v>33</v>
      </c>
      <c r="T3685">
        <f>_xlfn.DAYS(Raw_data_US_healthcare[[#This Row],[Discharge Date]],Raw_data_US_healthcare[[#This Row],[Date of Admission]])</f>
        <v>9</v>
      </c>
    </row>
    <row r="3686" spans="1:20" x14ac:dyDescent="0.3">
      <c r="A3686" t="s">
        <v>26512</v>
      </c>
      <c r="B3686" t="s">
        <v>10441</v>
      </c>
      <c r="C3686">
        <v>62</v>
      </c>
      <c r="D3686" t="str">
        <f>IF(Raw_data_US_healthcare[[#This Row],[Age]]&lt;35,"Young",IF(Raw_data_US_healthcare[[#This Row],[Age]]&lt;60,"Middle","Senior"))</f>
        <v>Senior</v>
      </c>
      <c r="E3686" t="s">
        <v>26</v>
      </c>
      <c r="F3686" t="s">
        <v>228</v>
      </c>
      <c r="G3686" t="s">
        <v>228</v>
      </c>
      <c r="H3686" t="s">
        <v>28</v>
      </c>
      <c r="I3686" s="2">
        <v>43722</v>
      </c>
      <c r="J3686" t="s">
        <v>10442</v>
      </c>
      <c r="K3686" t="s">
        <v>10443</v>
      </c>
      <c r="L3686" t="s">
        <v>31</v>
      </c>
      <c r="M3686">
        <v>18246.151099999999</v>
      </c>
      <c r="N3686">
        <v>278</v>
      </c>
      <c r="O3686" t="s">
        <v>43</v>
      </c>
      <c r="P3686" t="s">
        <v>43</v>
      </c>
      <c r="Q3686" s="2">
        <v>43752</v>
      </c>
      <c r="R3686" t="s">
        <v>32</v>
      </c>
      <c r="S3686" t="s">
        <v>33</v>
      </c>
      <c r="T3686">
        <f>_xlfn.DAYS(Raw_data_US_healthcare[[#This Row],[Discharge Date]],Raw_data_US_healthcare[[#This Row],[Date of Admission]])</f>
        <v>30</v>
      </c>
    </row>
    <row r="3687" spans="1:20" x14ac:dyDescent="0.3">
      <c r="A3687" t="s">
        <v>26512</v>
      </c>
      <c r="B3687" t="s">
        <v>10444</v>
      </c>
      <c r="C3687">
        <v>25</v>
      </c>
      <c r="D3687" t="str">
        <f>IF(Raw_data_US_healthcare[[#This Row],[Age]]&lt;35,"Young",IF(Raw_data_US_healthcare[[#This Row],[Age]]&lt;60,"Middle","Senior"))</f>
        <v>Young</v>
      </c>
      <c r="E3687" t="s">
        <v>26</v>
      </c>
      <c r="F3687" t="s">
        <v>17</v>
      </c>
      <c r="G3687" t="s">
        <v>17</v>
      </c>
      <c r="H3687" t="s">
        <v>26516</v>
      </c>
      <c r="I3687" s="2">
        <v>44820</v>
      </c>
      <c r="J3687" t="s">
        <v>10445</v>
      </c>
      <c r="K3687" t="s">
        <v>10446</v>
      </c>
      <c r="L3687" t="s">
        <v>56</v>
      </c>
      <c r="M3687">
        <v>20876.795099999999</v>
      </c>
      <c r="N3687">
        <v>277</v>
      </c>
      <c r="O3687" t="s">
        <v>43</v>
      </c>
      <c r="P3687" t="s">
        <v>43</v>
      </c>
      <c r="Q3687" s="2">
        <v>44840</v>
      </c>
      <c r="R3687" t="s">
        <v>32</v>
      </c>
      <c r="S3687" t="s">
        <v>45</v>
      </c>
      <c r="T3687">
        <f>_xlfn.DAYS(Raw_data_US_healthcare[[#This Row],[Discharge Date]],Raw_data_US_healthcare[[#This Row],[Date of Admission]])</f>
        <v>20</v>
      </c>
    </row>
    <row r="3688" spans="1:20" x14ac:dyDescent="0.3">
      <c r="A3688" t="s">
        <v>26512</v>
      </c>
      <c r="B3688" t="s">
        <v>2008</v>
      </c>
      <c r="C3688">
        <v>53</v>
      </c>
      <c r="D3688" t="str">
        <f>IF(Raw_data_US_healthcare[[#This Row],[Age]]&lt;35,"Young",IF(Raw_data_US_healthcare[[#This Row],[Age]]&lt;60,"Middle","Senior"))</f>
        <v>Middle</v>
      </c>
      <c r="E3688" t="s">
        <v>26</v>
      </c>
      <c r="F3688" t="s">
        <v>113</v>
      </c>
      <c r="G3688" t="s">
        <v>113</v>
      </c>
      <c r="H3688" t="s">
        <v>36</v>
      </c>
      <c r="I3688" s="2">
        <v>44175</v>
      </c>
      <c r="J3688" t="s">
        <v>10447</v>
      </c>
      <c r="K3688" t="s">
        <v>10448</v>
      </c>
      <c r="L3688" t="s">
        <v>60</v>
      </c>
      <c r="M3688">
        <v>1546.5309999999999</v>
      </c>
      <c r="N3688">
        <v>221</v>
      </c>
      <c r="O3688" t="s">
        <v>22</v>
      </c>
      <c r="P3688" t="s">
        <v>22</v>
      </c>
      <c r="Q3688" s="2">
        <v>44194</v>
      </c>
      <c r="R3688" t="s">
        <v>83</v>
      </c>
      <c r="S3688" t="s">
        <v>33</v>
      </c>
      <c r="T3688">
        <f>_xlfn.DAYS(Raw_data_US_healthcare[[#This Row],[Discharge Date]],Raw_data_US_healthcare[[#This Row],[Date of Admission]])</f>
        <v>19</v>
      </c>
    </row>
    <row r="3689" spans="1:20" x14ac:dyDescent="0.3">
      <c r="A3689" t="s">
        <v>26511</v>
      </c>
      <c r="B3689" t="s">
        <v>10449</v>
      </c>
      <c r="C3689">
        <v>30</v>
      </c>
      <c r="D3689" t="str">
        <f>IF(Raw_data_US_healthcare[[#This Row],[Age]]&lt;35,"Young",IF(Raw_data_US_healthcare[[#This Row],[Age]]&lt;60,"Middle","Senior"))</f>
        <v>Young</v>
      </c>
      <c r="E3689" t="s">
        <v>16</v>
      </c>
      <c r="F3689" t="s">
        <v>49</v>
      </c>
      <c r="G3689" t="s">
        <v>49</v>
      </c>
      <c r="H3689" t="s">
        <v>26514</v>
      </c>
      <c r="I3689" s="2">
        <v>44655</v>
      </c>
      <c r="J3689" t="s">
        <v>6838</v>
      </c>
      <c r="K3689" t="s">
        <v>10450</v>
      </c>
      <c r="L3689" t="s">
        <v>52</v>
      </c>
      <c r="M3689">
        <v>1091.6573000000001</v>
      </c>
      <c r="N3689">
        <v>200</v>
      </c>
      <c r="O3689" t="s">
        <v>43</v>
      </c>
      <c r="P3689" t="s">
        <v>43</v>
      </c>
      <c r="Q3689" s="2">
        <v>44679</v>
      </c>
      <c r="R3689" t="s">
        <v>23</v>
      </c>
      <c r="S3689" t="s">
        <v>33</v>
      </c>
      <c r="T3689">
        <f>_xlfn.DAYS(Raw_data_US_healthcare[[#This Row],[Discharge Date]],Raw_data_US_healthcare[[#This Row],[Date of Admission]])</f>
        <v>24</v>
      </c>
    </row>
    <row r="3690" spans="1:20" x14ac:dyDescent="0.3">
      <c r="A3690" t="s">
        <v>26511</v>
      </c>
      <c r="B3690" t="s">
        <v>10451</v>
      </c>
      <c r="C3690">
        <v>77</v>
      </c>
      <c r="D3690" t="str">
        <f>IF(Raw_data_US_healthcare[[#This Row],[Age]]&lt;35,"Young",IF(Raw_data_US_healthcare[[#This Row],[Age]]&lt;60,"Middle","Senior"))</f>
        <v>Senior</v>
      </c>
      <c r="E3690" t="s">
        <v>16</v>
      </c>
      <c r="F3690" t="s">
        <v>35</v>
      </c>
      <c r="G3690" t="s">
        <v>35</v>
      </c>
      <c r="H3690" t="s">
        <v>26514</v>
      </c>
      <c r="I3690" s="2">
        <v>43730</v>
      </c>
      <c r="J3690" t="s">
        <v>10452</v>
      </c>
      <c r="K3690" t="s">
        <v>10453</v>
      </c>
      <c r="L3690" t="s">
        <v>56</v>
      </c>
      <c r="M3690">
        <v>31526.112400000002</v>
      </c>
      <c r="N3690">
        <v>218</v>
      </c>
      <c r="O3690" t="s">
        <v>22</v>
      </c>
      <c r="P3690" t="s">
        <v>22</v>
      </c>
      <c r="Q3690" s="2">
        <v>43744</v>
      </c>
      <c r="R3690" t="s">
        <v>48</v>
      </c>
      <c r="S3690" t="s">
        <v>45</v>
      </c>
      <c r="T3690">
        <f>_xlfn.DAYS(Raw_data_US_healthcare[[#This Row],[Discharge Date]],Raw_data_US_healthcare[[#This Row],[Date of Admission]])</f>
        <v>14</v>
      </c>
    </row>
    <row r="3691" spans="1:20" x14ac:dyDescent="0.3">
      <c r="A3691" t="s">
        <v>26512</v>
      </c>
      <c r="B3691" t="s">
        <v>10454</v>
      </c>
      <c r="C3691">
        <v>46</v>
      </c>
      <c r="D3691" t="str">
        <f>IF(Raw_data_US_healthcare[[#This Row],[Age]]&lt;35,"Young",IF(Raw_data_US_healthcare[[#This Row],[Age]]&lt;60,"Middle","Senior"))</f>
        <v>Middle</v>
      </c>
      <c r="E3691" t="s">
        <v>26</v>
      </c>
      <c r="F3691" t="s">
        <v>17</v>
      </c>
      <c r="G3691" t="s">
        <v>17</v>
      </c>
      <c r="H3691" t="s">
        <v>26514</v>
      </c>
      <c r="I3691" s="2">
        <v>43813</v>
      </c>
      <c r="J3691" t="s">
        <v>10455</v>
      </c>
      <c r="K3691" t="s">
        <v>10456</v>
      </c>
      <c r="L3691" t="s">
        <v>52</v>
      </c>
      <c r="M3691">
        <v>2597.9355</v>
      </c>
      <c r="N3691">
        <v>118</v>
      </c>
      <c r="O3691" t="s">
        <v>39</v>
      </c>
      <c r="P3691" t="s">
        <v>39</v>
      </c>
      <c r="Q3691" s="2">
        <v>43824</v>
      </c>
      <c r="R3691" t="s">
        <v>44</v>
      </c>
      <c r="S3691" t="s">
        <v>45</v>
      </c>
      <c r="T3691">
        <f>_xlfn.DAYS(Raw_data_US_healthcare[[#This Row],[Discharge Date]],Raw_data_US_healthcare[[#This Row],[Date of Admission]])</f>
        <v>11</v>
      </c>
    </row>
    <row r="3692" spans="1:20" x14ac:dyDescent="0.3">
      <c r="A3692" t="s">
        <v>26512</v>
      </c>
      <c r="B3692" t="s">
        <v>10457</v>
      </c>
      <c r="C3692">
        <v>42</v>
      </c>
      <c r="D3692" t="str">
        <f>IF(Raw_data_US_healthcare[[#This Row],[Age]]&lt;35,"Young",IF(Raw_data_US_healthcare[[#This Row],[Age]]&lt;60,"Middle","Senior"))</f>
        <v>Middle</v>
      </c>
      <c r="E3692" t="s">
        <v>26</v>
      </c>
      <c r="F3692" t="s">
        <v>62</v>
      </c>
      <c r="G3692" t="s">
        <v>62</v>
      </c>
      <c r="H3692" t="s">
        <v>69</v>
      </c>
      <c r="I3692" s="2">
        <v>44071</v>
      </c>
      <c r="J3692" t="s">
        <v>2676</v>
      </c>
      <c r="K3692" t="s">
        <v>10458</v>
      </c>
      <c r="L3692" t="s">
        <v>52</v>
      </c>
      <c r="M3692">
        <v>42756.343800000002</v>
      </c>
      <c r="N3692">
        <v>283</v>
      </c>
      <c r="O3692" t="s">
        <v>22</v>
      </c>
      <c r="P3692" t="s">
        <v>22</v>
      </c>
      <c r="Q3692" s="2">
        <v>44078</v>
      </c>
      <c r="R3692" t="s">
        <v>23</v>
      </c>
      <c r="S3692" t="s">
        <v>24</v>
      </c>
      <c r="T3692">
        <f>_xlfn.DAYS(Raw_data_US_healthcare[[#This Row],[Discharge Date]],Raw_data_US_healthcare[[#This Row],[Date of Admission]])</f>
        <v>7</v>
      </c>
    </row>
    <row r="3693" spans="1:20" x14ac:dyDescent="0.3">
      <c r="A3693" t="s">
        <v>26512</v>
      </c>
      <c r="B3693" t="s">
        <v>8240</v>
      </c>
      <c r="C3693">
        <v>60</v>
      </c>
      <c r="D3693" t="str">
        <f>IF(Raw_data_US_healthcare[[#This Row],[Age]]&lt;35,"Young",IF(Raw_data_US_healthcare[[#This Row],[Age]]&lt;60,"Middle","Senior"))</f>
        <v>Senior</v>
      </c>
      <c r="E3693" t="s">
        <v>26</v>
      </c>
      <c r="F3693" t="s">
        <v>62</v>
      </c>
      <c r="G3693" t="s">
        <v>62</v>
      </c>
      <c r="H3693" t="s">
        <v>28</v>
      </c>
      <c r="I3693" s="2">
        <v>44057</v>
      </c>
      <c r="J3693" t="s">
        <v>10459</v>
      </c>
      <c r="K3693" t="s">
        <v>10460</v>
      </c>
      <c r="L3693" t="s">
        <v>56</v>
      </c>
      <c r="M3693">
        <v>26054.774600000001</v>
      </c>
      <c r="N3693">
        <v>473</v>
      </c>
      <c r="O3693" t="s">
        <v>43</v>
      </c>
      <c r="P3693" t="s">
        <v>43</v>
      </c>
      <c r="Q3693" s="2">
        <v>44067</v>
      </c>
      <c r="R3693" t="s">
        <v>83</v>
      </c>
      <c r="S3693" t="s">
        <v>45</v>
      </c>
      <c r="T3693">
        <f>_xlfn.DAYS(Raw_data_US_healthcare[[#This Row],[Discharge Date]],Raw_data_US_healthcare[[#This Row],[Date of Admission]])</f>
        <v>10</v>
      </c>
    </row>
    <row r="3694" spans="1:20" x14ac:dyDescent="0.3">
      <c r="A3694" t="s">
        <v>26511</v>
      </c>
      <c r="B3694" t="s">
        <v>10461</v>
      </c>
      <c r="C3694">
        <v>62</v>
      </c>
      <c r="D3694" t="str">
        <f>IF(Raw_data_US_healthcare[[#This Row],[Age]]&lt;35,"Young",IF(Raw_data_US_healthcare[[#This Row],[Age]]&lt;60,"Middle","Senior"))</f>
        <v>Senior</v>
      </c>
      <c r="E3694" t="s">
        <v>16</v>
      </c>
      <c r="F3694" t="s">
        <v>27</v>
      </c>
      <c r="G3694" t="s">
        <v>27</v>
      </c>
      <c r="H3694" t="s">
        <v>69</v>
      </c>
      <c r="I3694" s="2">
        <v>44585</v>
      </c>
      <c r="J3694" t="s">
        <v>10462</v>
      </c>
      <c r="K3694" t="s">
        <v>10463</v>
      </c>
      <c r="L3694" t="s">
        <v>52</v>
      </c>
      <c r="M3694">
        <v>16858.160800000001</v>
      </c>
      <c r="N3694">
        <v>167</v>
      </c>
      <c r="O3694" t="s">
        <v>22</v>
      </c>
      <c r="P3694" t="s">
        <v>22</v>
      </c>
      <c r="Q3694" s="2">
        <v>44605</v>
      </c>
      <c r="R3694" t="s">
        <v>32</v>
      </c>
      <c r="S3694" t="s">
        <v>45</v>
      </c>
      <c r="T3694">
        <f>_xlfn.DAYS(Raw_data_US_healthcare[[#This Row],[Discharge Date]],Raw_data_US_healthcare[[#This Row],[Date of Admission]])</f>
        <v>20</v>
      </c>
    </row>
    <row r="3695" spans="1:20" x14ac:dyDescent="0.3">
      <c r="A3695" t="s">
        <v>26512</v>
      </c>
      <c r="B3695" t="s">
        <v>10464</v>
      </c>
      <c r="C3695">
        <v>35</v>
      </c>
      <c r="D3695" t="str">
        <f>IF(Raw_data_US_healthcare[[#This Row],[Age]]&lt;35,"Young",IF(Raw_data_US_healthcare[[#This Row],[Age]]&lt;60,"Middle","Senior"))</f>
        <v>Middle</v>
      </c>
      <c r="E3695" t="s">
        <v>26</v>
      </c>
      <c r="F3695" t="s">
        <v>49</v>
      </c>
      <c r="G3695" t="s">
        <v>49</v>
      </c>
      <c r="H3695" t="s">
        <v>36</v>
      </c>
      <c r="I3695" s="2">
        <v>43708</v>
      </c>
      <c r="J3695" t="s">
        <v>10465</v>
      </c>
      <c r="K3695" t="s">
        <v>10466</v>
      </c>
      <c r="L3695" t="s">
        <v>60</v>
      </c>
      <c r="M3695">
        <v>6387.3968999999997</v>
      </c>
      <c r="N3695">
        <v>324</v>
      </c>
      <c r="O3695" t="s">
        <v>22</v>
      </c>
      <c r="P3695" t="s">
        <v>22</v>
      </c>
      <c r="Q3695" s="2">
        <v>43710</v>
      </c>
      <c r="R3695" t="s">
        <v>32</v>
      </c>
      <c r="S3695" t="s">
        <v>24</v>
      </c>
      <c r="T3695">
        <f>_xlfn.DAYS(Raw_data_US_healthcare[[#This Row],[Discharge Date]],Raw_data_US_healthcare[[#This Row],[Date of Admission]])</f>
        <v>2</v>
      </c>
    </row>
    <row r="3696" spans="1:20" x14ac:dyDescent="0.3">
      <c r="A3696" t="s">
        <v>26511</v>
      </c>
      <c r="B3696" t="s">
        <v>10467</v>
      </c>
      <c r="C3696">
        <v>36</v>
      </c>
      <c r="D3696" t="str">
        <f>IF(Raw_data_US_healthcare[[#This Row],[Age]]&lt;35,"Young",IF(Raw_data_US_healthcare[[#This Row],[Age]]&lt;60,"Middle","Senior"))</f>
        <v>Middle</v>
      </c>
      <c r="E3696" t="s">
        <v>16</v>
      </c>
      <c r="F3696" t="s">
        <v>228</v>
      </c>
      <c r="G3696" t="s">
        <v>228</v>
      </c>
      <c r="H3696" t="s">
        <v>69</v>
      </c>
      <c r="I3696" s="2">
        <v>44062</v>
      </c>
      <c r="J3696" t="s">
        <v>10468</v>
      </c>
      <c r="K3696" t="s">
        <v>10469</v>
      </c>
      <c r="L3696" t="s">
        <v>60</v>
      </c>
      <c r="M3696">
        <v>23151.153999999999</v>
      </c>
      <c r="N3696">
        <v>174</v>
      </c>
      <c r="O3696" t="s">
        <v>39</v>
      </c>
      <c r="P3696" t="s">
        <v>39</v>
      </c>
      <c r="Q3696" s="2">
        <v>44072</v>
      </c>
      <c r="R3696" t="s">
        <v>48</v>
      </c>
      <c r="S3696" t="s">
        <v>33</v>
      </c>
      <c r="T3696">
        <f>_xlfn.DAYS(Raw_data_US_healthcare[[#This Row],[Discharge Date]],Raw_data_US_healthcare[[#This Row],[Date of Admission]])</f>
        <v>10</v>
      </c>
    </row>
    <row r="3697" spans="1:20" x14ac:dyDescent="0.3">
      <c r="A3697" t="s">
        <v>26511</v>
      </c>
      <c r="B3697" t="s">
        <v>10470</v>
      </c>
      <c r="C3697">
        <v>78</v>
      </c>
      <c r="D3697" t="str">
        <f>IF(Raw_data_US_healthcare[[#This Row],[Age]]&lt;35,"Young",IF(Raw_data_US_healthcare[[#This Row],[Age]]&lt;60,"Middle","Senior"))</f>
        <v>Senior</v>
      </c>
      <c r="E3697" t="s">
        <v>16</v>
      </c>
      <c r="F3697" t="s">
        <v>228</v>
      </c>
      <c r="G3697" t="s">
        <v>228</v>
      </c>
      <c r="H3697" t="s">
        <v>69</v>
      </c>
      <c r="I3697" s="2">
        <v>43673</v>
      </c>
      <c r="J3697" t="s">
        <v>10471</v>
      </c>
      <c r="K3697" t="s">
        <v>6028</v>
      </c>
      <c r="L3697" t="s">
        <v>21</v>
      </c>
      <c r="M3697">
        <v>29506.119600000002</v>
      </c>
      <c r="N3697">
        <v>440</v>
      </c>
      <c r="O3697" t="s">
        <v>39</v>
      </c>
      <c r="P3697" t="s">
        <v>39</v>
      </c>
      <c r="Q3697" s="2">
        <v>43687</v>
      </c>
      <c r="R3697" t="s">
        <v>23</v>
      </c>
      <c r="S3697" t="s">
        <v>24</v>
      </c>
      <c r="T3697">
        <f>_xlfn.DAYS(Raw_data_US_healthcare[[#This Row],[Discharge Date]],Raw_data_US_healthcare[[#This Row],[Date of Admission]])</f>
        <v>14</v>
      </c>
    </row>
    <row r="3698" spans="1:20" x14ac:dyDescent="0.3">
      <c r="A3698" t="s">
        <v>26512</v>
      </c>
      <c r="B3698" t="s">
        <v>10472</v>
      </c>
      <c r="C3698">
        <v>67</v>
      </c>
      <c r="D3698" t="str">
        <f>IF(Raw_data_US_healthcare[[#This Row],[Age]]&lt;35,"Young",IF(Raw_data_US_healthcare[[#This Row],[Age]]&lt;60,"Middle","Senior"))</f>
        <v>Senior</v>
      </c>
      <c r="E3698" t="s">
        <v>26</v>
      </c>
      <c r="F3698" t="s">
        <v>27</v>
      </c>
      <c r="G3698" t="s">
        <v>27</v>
      </c>
      <c r="H3698" t="s">
        <v>26516</v>
      </c>
      <c r="I3698" s="2">
        <v>43464</v>
      </c>
      <c r="J3698" t="s">
        <v>10473</v>
      </c>
      <c r="K3698" t="s">
        <v>10474</v>
      </c>
      <c r="L3698" t="s">
        <v>56</v>
      </c>
      <c r="M3698">
        <v>26040.404200000001</v>
      </c>
      <c r="N3698">
        <v>328</v>
      </c>
      <c r="O3698" t="s">
        <v>39</v>
      </c>
      <c r="P3698" t="s">
        <v>39</v>
      </c>
      <c r="Q3698" s="2">
        <v>43487</v>
      </c>
      <c r="R3698" t="s">
        <v>48</v>
      </c>
      <c r="S3698" t="s">
        <v>24</v>
      </c>
      <c r="T3698">
        <f>_xlfn.DAYS(Raw_data_US_healthcare[[#This Row],[Discharge Date]],Raw_data_US_healthcare[[#This Row],[Date of Admission]])</f>
        <v>23</v>
      </c>
    </row>
    <row r="3699" spans="1:20" x14ac:dyDescent="0.3">
      <c r="A3699" t="s">
        <v>26512</v>
      </c>
      <c r="B3699" t="s">
        <v>10475</v>
      </c>
      <c r="C3699">
        <v>39</v>
      </c>
      <c r="D3699" t="str">
        <f>IF(Raw_data_US_healthcare[[#This Row],[Age]]&lt;35,"Young",IF(Raw_data_US_healthcare[[#This Row],[Age]]&lt;60,"Middle","Senior"))</f>
        <v>Middle</v>
      </c>
      <c r="E3699" t="s">
        <v>26</v>
      </c>
      <c r="F3699" t="s">
        <v>62</v>
      </c>
      <c r="G3699" t="s">
        <v>62</v>
      </c>
      <c r="H3699" t="s">
        <v>26516</v>
      </c>
      <c r="I3699" s="2">
        <v>44967</v>
      </c>
      <c r="J3699" t="s">
        <v>10476</v>
      </c>
      <c r="K3699" t="s">
        <v>10477</v>
      </c>
      <c r="L3699" t="s">
        <v>56</v>
      </c>
      <c r="M3699">
        <v>1482.8669</v>
      </c>
      <c r="N3699">
        <v>206</v>
      </c>
      <c r="O3699" t="s">
        <v>39</v>
      </c>
      <c r="P3699" t="s">
        <v>39</v>
      </c>
      <c r="Q3699" s="2">
        <v>44997</v>
      </c>
      <c r="R3699" t="s">
        <v>48</v>
      </c>
      <c r="S3699" t="s">
        <v>33</v>
      </c>
      <c r="T3699">
        <f>_xlfn.DAYS(Raw_data_US_healthcare[[#This Row],[Discharge Date]],Raw_data_US_healthcare[[#This Row],[Date of Admission]])</f>
        <v>30</v>
      </c>
    </row>
    <row r="3700" spans="1:20" x14ac:dyDescent="0.3">
      <c r="A3700" t="s">
        <v>26512</v>
      </c>
      <c r="B3700" t="s">
        <v>10478</v>
      </c>
      <c r="C3700">
        <v>45</v>
      </c>
      <c r="D3700" t="str">
        <f>IF(Raw_data_US_healthcare[[#This Row],[Age]]&lt;35,"Young",IF(Raw_data_US_healthcare[[#This Row],[Age]]&lt;60,"Middle","Senior"))</f>
        <v>Middle</v>
      </c>
      <c r="E3700" t="s">
        <v>26</v>
      </c>
      <c r="F3700" t="s">
        <v>113</v>
      </c>
      <c r="G3700" t="s">
        <v>113</v>
      </c>
      <c r="H3700" t="s">
        <v>28</v>
      </c>
      <c r="I3700" s="2">
        <v>43783</v>
      </c>
      <c r="J3700" t="s">
        <v>10479</v>
      </c>
      <c r="K3700" t="s">
        <v>10480</v>
      </c>
      <c r="L3700" t="s">
        <v>21</v>
      </c>
      <c r="M3700">
        <v>40068.295100000003</v>
      </c>
      <c r="N3700">
        <v>380</v>
      </c>
      <c r="O3700" t="s">
        <v>39</v>
      </c>
      <c r="P3700" t="s">
        <v>39</v>
      </c>
      <c r="Q3700" s="2">
        <v>43784</v>
      </c>
      <c r="R3700" t="s">
        <v>44</v>
      </c>
      <c r="S3700" t="s">
        <v>33</v>
      </c>
      <c r="T3700">
        <f>_xlfn.DAYS(Raw_data_US_healthcare[[#This Row],[Discharge Date]],Raw_data_US_healthcare[[#This Row],[Date of Admission]])</f>
        <v>1</v>
      </c>
    </row>
    <row r="3701" spans="1:20" x14ac:dyDescent="0.3">
      <c r="A3701" t="s">
        <v>26512</v>
      </c>
      <c r="B3701" t="s">
        <v>10481</v>
      </c>
      <c r="C3701">
        <v>84</v>
      </c>
      <c r="D3701" t="str">
        <f>IF(Raw_data_US_healthcare[[#This Row],[Age]]&lt;35,"Young",IF(Raw_data_US_healthcare[[#This Row],[Age]]&lt;60,"Middle","Senior"))</f>
        <v>Senior</v>
      </c>
      <c r="E3701" t="s">
        <v>26</v>
      </c>
      <c r="F3701" t="s">
        <v>27</v>
      </c>
      <c r="G3701" t="s">
        <v>27</v>
      </c>
      <c r="H3701" t="s">
        <v>28</v>
      </c>
      <c r="I3701" s="2">
        <v>44954</v>
      </c>
      <c r="J3701" t="s">
        <v>10482</v>
      </c>
      <c r="K3701" t="s">
        <v>7407</v>
      </c>
      <c r="L3701" t="s">
        <v>52</v>
      </c>
      <c r="M3701">
        <v>7413.3406000000004</v>
      </c>
      <c r="N3701">
        <v>338</v>
      </c>
      <c r="O3701" t="s">
        <v>43</v>
      </c>
      <c r="P3701" t="s">
        <v>43</v>
      </c>
      <c r="Q3701" s="2">
        <v>44973</v>
      </c>
      <c r="R3701" t="s">
        <v>32</v>
      </c>
      <c r="S3701" t="s">
        <v>33</v>
      </c>
      <c r="T3701">
        <f>_xlfn.DAYS(Raw_data_US_healthcare[[#This Row],[Discharge Date]],Raw_data_US_healthcare[[#This Row],[Date of Admission]])</f>
        <v>19</v>
      </c>
    </row>
    <row r="3702" spans="1:20" x14ac:dyDescent="0.3">
      <c r="A3702" t="s">
        <v>26511</v>
      </c>
      <c r="B3702" t="s">
        <v>10483</v>
      </c>
      <c r="C3702">
        <v>32</v>
      </c>
      <c r="D3702" t="str">
        <f>IF(Raw_data_US_healthcare[[#This Row],[Age]]&lt;35,"Young",IF(Raw_data_US_healthcare[[#This Row],[Age]]&lt;60,"Middle","Senior"))</f>
        <v>Young</v>
      </c>
      <c r="E3702" t="s">
        <v>16</v>
      </c>
      <c r="F3702" t="s">
        <v>35</v>
      </c>
      <c r="G3702" t="s">
        <v>35</v>
      </c>
      <c r="H3702" t="s">
        <v>26516</v>
      </c>
      <c r="I3702" s="2">
        <v>43859</v>
      </c>
      <c r="J3702" t="s">
        <v>10484</v>
      </c>
      <c r="K3702" t="s">
        <v>10485</v>
      </c>
      <c r="L3702" t="s">
        <v>56</v>
      </c>
      <c r="M3702">
        <v>30673.7719</v>
      </c>
      <c r="N3702">
        <v>500</v>
      </c>
      <c r="O3702" t="s">
        <v>39</v>
      </c>
      <c r="P3702" t="s">
        <v>39</v>
      </c>
      <c r="Q3702" s="2">
        <v>43863</v>
      </c>
      <c r="R3702" t="s">
        <v>23</v>
      </c>
      <c r="S3702" t="s">
        <v>33</v>
      </c>
      <c r="T3702">
        <f>_xlfn.DAYS(Raw_data_US_healthcare[[#This Row],[Discharge Date]],Raw_data_US_healthcare[[#This Row],[Date of Admission]])</f>
        <v>4</v>
      </c>
    </row>
    <row r="3703" spans="1:20" x14ac:dyDescent="0.3">
      <c r="A3703" t="s">
        <v>26512</v>
      </c>
      <c r="B3703" t="s">
        <v>10486</v>
      </c>
      <c r="C3703">
        <v>68</v>
      </c>
      <c r="D3703" t="str">
        <f>IF(Raw_data_US_healthcare[[#This Row],[Age]]&lt;35,"Young",IF(Raw_data_US_healthcare[[#This Row],[Age]]&lt;60,"Middle","Senior"))</f>
        <v>Senior</v>
      </c>
      <c r="E3703" t="s">
        <v>26</v>
      </c>
      <c r="F3703" t="s">
        <v>88</v>
      </c>
      <c r="G3703" t="s">
        <v>88</v>
      </c>
      <c r="H3703" t="s">
        <v>28</v>
      </c>
      <c r="I3703" s="2">
        <v>44457</v>
      </c>
      <c r="J3703" t="s">
        <v>10487</v>
      </c>
      <c r="K3703" t="s">
        <v>10488</v>
      </c>
      <c r="L3703" t="s">
        <v>52</v>
      </c>
      <c r="M3703">
        <v>21771.890800000001</v>
      </c>
      <c r="N3703">
        <v>457</v>
      </c>
      <c r="O3703" t="s">
        <v>43</v>
      </c>
      <c r="P3703" t="s">
        <v>43</v>
      </c>
      <c r="Q3703" s="2">
        <v>44467</v>
      </c>
      <c r="R3703" t="s">
        <v>23</v>
      </c>
      <c r="S3703" t="s">
        <v>24</v>
      </c>
      <c r="T3703">
        <f>_xlfn.DAYS(Raw_data_US_healthcare[[#This Row],[Discharge Date]],Raw_data_US_healthcare[[#This Row],[Date of Admission]])</f>
        <v>10</v>
      </c>
    </row>
    <row r="3704" spans="1:20" x14ac:dyDescent="0.3">
      <c r="A3704" t="s">
        <v>26512</v>
      </c>
      <c r="B3704" t="s">
        <v>10489</v>
      </c>
      <c r="C3704">
        <v>76</v>
      </c>
      <c r="D3704" t="str">
        <f>IF(Raw_data_US_healthcare[[#This Row],[Age]]&lt;35,"Young",IF(Raw_data_US_healthcare[[#This Row],[Age]]&lt;60,"Middle","Senior"))</f>
        <v>Senior</v>
      </c>
      <c r="E3704" t="s">
        <v>26</v>
      </c>
      <c r="F3704" t="s">
        <v>49</v>
      </c>
      <c r="G3704" t="s">
        <v>49</v>
      </c>
      <c r="H3704" t="s">
        <v>69</v>
      </c>
      <c r="I3704" s="2">
        <v>43898</v>
      </c>
      <c r="J3704" t="s">
        <v>10490</v>
      </c>
      <c r="K3704" t="s">
        <v>10491</v>
      </c>
      <c r="L3704" t="s">
        <v>21</v>
      </c>
      <c r="M3704">
        <v>67153.623999999996</v>
      </c>
      <c r="N3704">
        <v>413</v>
      </c>
      <c r="O3704" t="s">
        <v>22</v>
      </c>
      <c r="P3704" t="s">
        <v>22</v>
      </c>
      <c r="Q3704" s="2">
        <v>43907</v>
      </c>
      <c r="R3704" t="s">
        <v>48</v>
      </c>
      <c r="S3704" t="s">
        <v>45</v>
      </c>
      <c r="T3704">
        <f>_xlfn.DAYS(Raw_data_US_healthcare[[#This Row],[Discharge Date]],Raw_data_US_healthcare[[#This Row],[Date of Admission]])</f>
        <v>9</v>
      </c>
    </row>
    <row r="3705" spans="1:20" x14ac:dyDescent="0.3">
      <c r="A3705" t="s">
        <v>26511</v>
      </c>
      <c r="B3705" t="s">
        <v>10492</v>
      </c>
      <c r="C3705">
        <v>36</v>
      </c>
      <c r="D3705" t="str">
        <f>IF(Raw_data_US_healthcare[[#This Row],[Age]]&lt;35,"Young",IF(Raw_data_US_healthcare[[#This Row],[Age]]&lt;60,"Middle","Senior"))</f>
        <v>Middle</v>
      </c>
      <c r="E3705" t="s">
        <v>16</v>
      </c>
      <c r="F3705" t="s">
        <v>49</v>
      </c>
      <c r="G3705" t="s">
        <v>49</v>
      </c>
      <c r="H3705" t="s">
        <v>69</v>
      </c>
      <c r="I3705" s="2">
        <v>44659</v>
      </c>
      <c r="J3705" t="s">
        <v>10493</v>
      </c>
      <c r="K3705" t="s">
        <v>10494</v>
      </c>
      <c r="L3705" t="s">
        <v>31</v>
      </c>
      <c r="M3705">
        <v>38575.174500000001</v>
      </c>
      <c r="N3705">
        <v>326</v>
      </c>
      <c r="O3705" t="s">
        <v>22</v>
      </c>
      <c r="P3705" t="s">
        <v>22</v>
      </c>
      <c r="Q3705" s="2">
        <v>44667</v>
      </c>
      <c r="R3705" t="s">
        <v>23</v>
      </c>
      <c r="S3705" t="s">
        <v>45</v>
      </c>
      <c r="T3705">
        <f>_xlfn.DAYS(Raw_data_US_healthcare[[#This Row],[Discharge Date]],Raw_data_US_healthcare[[#This Row],[Date of Admission]])</f>
        <v>8</v>
      </c>
    </row>
    <row r="3706" spans="1:20" x14ac:dyDescent="0.3">
      <c r="A3706" t="s">
        <v>26512</v>
      </c>
      <c r="B3706" t="s">
        <v>10495</v>
      </c>
      <c r="C3706">
        <v>32</v>
      </c>
      <c r="D3706" t="str">
        <f>IF(Raw_data_US_healthcare[[#This Row],[Age]]&lt;35,"Young",IF(Raw_data_US_healthcare[[#This Row],[Age]]&lt;60,"Middle","Senior"))</f>
        <v>Young</v>
      </c>
      <c r="E3706" t="s">
        <v>26</v>
      </c>
      <c r="F3706" t="s">
        <v>27</v>
      </c>
      <c r="G3706" t="s">
        <v>27</v>
      </c>
      <c r="H3706" t="s">
        <v>26514</v>
      </c>
      <c r="I3706" s="2">
        <v>44660</v>
      </c>
      <c r="J3706" t="s">
        <v>10496</v>
      </c>
      <c r="K3706" t="s">
        <v>10497</v>
      </c>
      <c r="L3706" t="s">
        <v>31</v>
      </c>
      <c r="M3706">
        <v>18906.599399999999</v>
      </c>
      <c r="N3706">
        <v>406</v>
      </c>
      <c r="O3706" t="s">
        <v>43</v>
      </c>
      <c r="P3706" t="s">
        <v>43</v>
      </c>
      <c r="Q3706" s="2">
        <v>44687</v>
      </c>
      <c r="R3706" t="s">
        <v>44</v>
      </c>
      <c r="S3706" t="s">
        <v>45</v>
      </c>
      <c r="T3706">
        <f>_xlfn.DAYS(Raw_data_US_healthcare[[#This Row],[Discharge Date]],Raw_data_US_healthcare[[#This Row],[Date of Admission]])</f>
        <v>27</v>
      </c>
    </row>
    <row r="3707" spans="1:20" x14ac:dyDescent="0.3">
      <c r="A3707" t="s">
        <v>26511</v>
      </c>
      <c r="B3707" t="s">
        <v>3170</v>
      </c>
      <c r="C3707">
        <v>31</v>
      </c>
      <c r="D3707" t="str">
        <f>IF(Raw_data_US_healthcare[[#This Row],[Age]]&lt;35,"Young",IF(Raw_data_US_healthcare[[#This Row],[Age]]&lt;60,"Middle","Senior"))</f>
        <v>Young</v>
      </c>
      <c r="E3707" t="s">
        <v>16</v>
      </c>
      <c r="F3707" t="s">
        <v>27</v>
      </c>
      <c r="G3707" t="s">
        <v>27</v>
      </c>
      <c r="H3707" t="s">
        <v>28</v>
      </c>
      <c r="I3707" s="2">
        <v>44396</v>
      </c>
      <c r="J3707" t="s">
        <v>10498</v>
      </c>
      <c r="K3707" t="s">
        <v>3820</v>
      </c>
      <c r="L3707" t="s">
        <v>60</v>
      </c>
      <c r="M3707">
        <v>25766.091899999999</v>
      </c>
      <c r="N3707">
        <v>407</v>
      </c>
      <c r="O3707" t="s">
        <v>43</v>
      </c>
      <c r="P3707" t="s">
        <v>43</v>
      </c>
      <c r="Q3707" s="2">
        <v>44403</v>
      </c>
      <c r="R3707" t="s">
        <v>48</v>
      </c>
      <c r="S3707" t="s">
        <v>45</v>
      </c>
      <c r="T3707">
        <f>_xlfn.DAYS(Raw_data_US_healthcare[[#This Row],[Discharge Date]],Raw_data_US_healthcare[[#This Row],[Date of Admission]])</f>
        <v>7</v>
      </c>
    </row>
    <row r="3708" spans="1:20" x14ac:dyDescent="0.3">
      <c r="A3708" t="s">
        <v>26511</v>
      </c>
      <c r="B3708" t="s">
        <v>10499</v>
      </c>
      <c r="C3708">
        <v>68</v>
      </c>
      <c r="D3708" t="str">
        <f>IF(Raw_data_US_healthcare[[#This Row],[Age]]&lt;35,"Young",IF(Raw_data_US_healthcare[[#This Row],[Age]]&lt;60,"Middle","Senior"))</f>
        <v>Senior</v>
      </c>
      <c r="E3708" t="s">
        <v>16</v>
      </c>
      <c r="F3708" t="s">
        <v>27</v>
      </c>
      <c r="G3708" t="s">
        <v>27</v>
      </c>
      <c r="H3708" t="s">
        <v>36</v>
      </c>
      <c r="I3708" s="2">
        <v>43621</v>
      </c>
      <c r="J3708" t="s">
        <v>10500</v>
      </c>
      <c r="K3708" t="s">
        <v>10501</v>
      </c>
      <c r="L3708" t="s">
        <v>21</v>
      </c>
      <c r="M3708">
        <v>17093.081399999999</v>
      </c>
      <c r="N3708">
        <v>426</v>
      </c>
      <c r="O3708" t="s">
        <v>22</v>
      </c>
      <c r="P3708" t="s">
        <v>22</v>
      </c>
      <c r="Q3708" s="2">
        <v>43623</v>
      </c>
      <c r="R3708" t="s">
        <v>23</v>
      </c>
      <c r="S3708" t="s">
        <v>33</v>
      </c>
      <c r="T3708">
        <f>_xlfn.DAYS(Raw_data_US_healthcare[[#This Row],[Discharge Date]],Raw_data_US_healthcare[[#This Row],[Date of Admission]])</f>
        <v>2</v>
      </c>
    </row>
    <row r="3709" spans="1:20" x14ac:dyDescent="0.3">
      <c r="A3709" t="s">
        <v>26511</v>
      </c>
      <c r="B3709" t="s">
        <v>10502</v>
      </c>
      <c r="C3709">
        <v>23</v>
      </c>
      <c r="D3709" t="str">
        <f>IF(Raw_data_US_healthcare[[#This Row],[Age]]&lt;35,"Young",IF(Raw_data_US_healthcare[[#This Row],[Age]]&lt;60,"Middle","Senior"))</f>
        <v>Young</v>
      </c>
      <c r="E3709" t="s">
        <v>16</v>
      </c>
      <c r="F3709" t="s">
        <v>88</v>
      </c>
      <c r="G3709" t="s">
        <v>88</v>
      </c>
      <c r="H3709" t="s">
        <v>69</v>
      </c>
      <c r="I3709" s="2">
        <v>43581</v>
      </c>
      <c r="J3709" t="s">
        <v>10503</v>
      </c>
      <c r="K3709" t="s">
        <v>10504</v>
      </c>
      <c r="L3709" t="s">
        <v>56</v>
      </c>
      <c r="M3709">
        <v>21531.025000000001</v>
      </c>
      <c r="N3709">
        <v>329</v>
      </c>
      <c r="O3709" t="s">
        <v>22</v>
      </c>
      <c r="P3709" t="s">
        <v>22</v>
      </c>
      <c r="Q3709" s="2">
        <v>43599</v>
      </c>
      <c r="R3709" t="s">
        <v>83</v>
      </c>
      <c r="S3709" t="s">
        <v>33</v>
      </c>
      <c r="T3709">
        <f>_xlfn.DAYS(Raw_data_US_healthcare[[#This Row],[Discharge Date]],Raw_data_US_healthcare[[#This Row],[Date of Admission]])</f>
        <v>18</v>
      </c>
    </row>
    <row r="3710" spans="1:20" x14ac:dyDescent="0.3">
      <c r="A3710" t="s">
        <v>26511</v>
      </c>
      <c r="B3710" t="s">
        <v>3792</v>
      </c>
      <c r="C3710">
        <v>42</v>
      </c>
      <c r="D3710" t="str">
        <f>IF(Raw_data_US_healthcare[[#This Row],[Age]]&lt;35,"Young",IF(Raw_data_US_healthcare[[#This Row],[Age]]&lt;60,"Middle","Senior"))</f>
        <v>Middle</v>
      </c>
      <c r="E3710" t="s">
        <v>16</v>
      </c>
      <c r="F3710" t="s">
        <v>113</v>
      </c>
      <c r="G3710" t="s">
        <v>113</v>
      </c>
      <c r="H3710" t="s">
        <v>18</v>
      </c>
      <c r="I3710" s="2">
        <v>44839</v>
      </c>
      <c r="J3710" t="s">
        <v>10505</v>
      </c>
      <c r="K3710" t="s">
        <v>10506</v>
      </c>
      <c r="L3710" t="s">
        <v>56</v>
      </c>
      <c r="M3710">
        <v>38613.331299999998</v>
      </c>
      <c r="N3710">
        <v>428</v>
      </c>
      <c r="O3710" t="s">
        <v>22</v>
      </c>
      <c r="P3710" t="s">
        <v>22</v>
      </c>
      <c r="Q3710" s="2">
        <v>44851</v>
      </c>
      <c r="R3710" t="s">
        <v>44</v>
      </c>
      <c r="S3710" t="s">
        <v>45</v>
      </c>
      <c r="T3710">
        <f>_xlfn.DAYS(Raw_data_US_healthcare[[#This Row],[Discharge Date]],Raw_data_US_healthcare[[#This Row],[Date of Admission]])</f>
        <v>12</v>
      </c>
    </row>
    <row r="3711" spans="1:20" x14ac:dyDescent="0.3">
      <c r="A3711" t="s">
        <v>26512</v>
      </c>
      <c r="B3711" t="s">
        <v>10507</v>
      </c>
      <c r="C3711">
        <v>26</v>
      </c>
      <c r="D3711" t="str">
        <f>IF(Raw_data_US_healthcare[[#This Row],[Age]]&lt;35,"Young",IF(Raw_data_US_healthcare[[#This Row],[Age]]&lt;60,"Middle","Senior"))</f>
        <v>Young</v>
      </c>
      <c r="E3711" t="s">
        <v>26</v>
      </c>
      <c r="F3711" t="s">
        <v>49</v>
      </c>
      <c r="G3711" t="s">
        <v>49</v>
      </c>
      <c r="H3711" t="s">
        <v>26516</v>
      </c>
      <c r="I3711" s="2">
        <v>44475</v>
      </c>
      <c r="J3711" t="s">
        <v>10508</v>
      </c>
      <c r="K3711" t="s">
        <v>10509</v>
      </c>
      <c r="L3711" t="s">
        <v>60</v>
      </c>
      <c r="M3711">
        <v>13835.038200000001</v>
      </c>
      <c r="N3711">
        <v>457</v>
      </c>
      <c r="O3711" t="s">
        <v>43</v>
      </c>
      <c r="P3711" t="s">
        <v>43</v>
      </c>
      <c r="Q3711" s="2">
        <v>44487</v>
      </c>
      <c r="R3711" t="s">
        <v>44</v>
      </c>
      <c r="S3711" t="s">
        <v>33</v>
      </c>
      <c r="T3711">
        <f>_xlfn.DAYS(Raw_data_US_healthcare[[#This Row],[Discharge Date]],Raw_data_US_healthcare[[#This Row],[Date of Admission]])</f>
        <v>12</v>
      </c>
    </row>
    <row r="3712" spans="1:20" x14ac:dyDescent="0.3">
      <c r="A3712" t="s">
        <v>26512</v>
      </c>
      <c r="B3712" t="s">
        <v>10510</v>
      </c>
      <c r="C3712">
        <v>57</v>
      </c>
      <c r="D3712" t="str">
        <f>IF(Raw_data_US_healthcare[[#This Row],[Age]]&lt;35,"Young",IF(Raw_data_US_healthcare[[#This Row],[Age]]&lt;60,"Middle","Senior"))</f>
        <v>Middle</v>
      </c>
      <c r="E3712" t="s">
        <v>26</v>
      </c>
      <c r="F3712" t="s">
        <v>49</v>
      </c>
      <c r="G3712" t="s">
        <v>49</v>
      </c>
      <c r="H3712" t="s">
        <v>28</v>
      </c>
      <c r="I3712" s="2">
        <v>43796</v>
      </c>
      <c r="J3712" t="s">
        <v>10511</v>
      </c>
      <c r="K3712" t="s">
        <v>10512</v>
      </c>
      <c r="L3712" t="s">
        <v>21</v>
      </c>
      <c r="M3712">
        <v>43549.714899999999</v>
      </c>
      <c r="N3712">
        <v>341</v>
      </c>
      <c r="O3712" t="s">
        <v>39</v>
      </c>
      <c r="P3712" t="s">
        <v>39</v>
      </c>
      <c r="Q3712" s="2">
        <v>43823</v>
      </c>
      <c r="R3712" t="s">
        <v>32</v>
      </c>
      <c r="S3712" t="s">
        <v>24</v>
      </c>
      <c r="T3712">
        <f>_xlfn.DAYS(Raw_data_US_healthcare[[#This Row],[Discharge Date]],Raw_data_US_healthcare[[#This Row],[Date of Admission]])</f>
        <v>27</v>
      </c>
    </row>
    <row r="3713" spans="1:20" x14ac:dyDescent="0.3">
      <c r="A3713" t="s">
        <v>26512</v>
      </c>
      <c r="B3713" t="s">
        <v>10513</v>
      </c>
      <c r="C3713">
        <v>37</v>
      </c>
      <c r="D3713" t="str">
        <f>IF(Raw_data_US_healthcare[[#This Row],[Age]]&lt;35,"Young",IF(Raw_data_US_healthcare[[#This Row],[Age]]&lt;60,"Middle","Senior"))</f>
        <v>Middle</v>
      </c>
      <c r="E3713" t="s">
        <v>26</v>
      </c>
      <c r="F3713" t="s">
        <v>27</v>
      </c>
      <c r="G3713" t="s">
        <v>27</v>
      </c>
      <c r="H3713" t="s">
        <v>36</v>
      </c>
      <c r="I3713" s="2">
        <v>43753</v>
      </c>
      <c r="J3713" t="s">
        <v>10514</v>
      </c>
      <c r="K3713" t="s">
        <v>42</v>
      </c>
      <c r="L3713" t="s">
        <v>52</v>
      </c>
      <c r="M3713">
        <v>20910.687999999998</v>
      </c>
      <c r="N3713">
        <v>436</v>
      </c>
      <c r="O3713" t="s">
        <v>22</v>
      </c>
      <c r="P3713" t="s">
        <v>22</v>
      </c>
      <c r="Q3713" s="2">
        <v>43768</v>
      </c>
      <c r="R3713" t="s">
        <v>48</v>
      </c>
      <c r="S3713" t="s">
        <v>24</v>
      </c>
      <c r="T3713">
        <f>_xlfn.DAYS(Raw_data_US_healthcare[[#This Row],[Discharge Date]],Raw_data_US_healthcare[[#This Row],[Date of Admission]])</f>
        <v>15</v>
      </c>
    </row>
    <row r="3714" spans="1:20" x14ac:dyDescent="0.3">
      <c r="A3714" t="s">
        <v>26512</v>
      </c>
      <c r="B3714" t="s">
        <v>10515</v>
      </c>
      <c r="C3714">
        <v>46</v>
      </c>
      <c r="D3714" t="str">
        <f>IF(Raw_data_US_healthcare[[#This Row],[Age]]&lt;35,"Young",IF(Raw_data_US_healthcare[[#This Row],[Age]]&lt;60,"Middle","Senior"))</f>
        <v>Middle</v>
      </c>
      <c r="E3714" t="s">
        <v>26</v>
      </c>
      <c r="F3714" t="s">
        <v>88</v>
      </c>
      <c r="G3714" t="s">
        <v>88</v>
      </c>
      <c r="H3714" t="s">
        <v>26516</v>
      </c>
      <c r="I3714" s="2">
        <v>43613</v>
      </c>
      <c r="J3714" t="s">
        <v>10516</v>
      </c>
      <c r="K3714" t="s">
        <v>10517</v>
      </c>
      <c r="L3714" t="s">
        <v>56</v>
      </c>
      <c r="M3714">
        <v>26222.7451</v>
      </c>
      <c r="N3714">
        <v>121</v>
      </c>
      <c r="O3714" t="s">
        <v>43</v>
      </c>
      <c r="P3714" t="s">
        <v>43</v>
      </c>
      <c r="Q3714" s="2">
        <v>43627</v>
      </c>
      <c r="R3714" t="s">
        <v>23</v>
      </c>
      <c r="S3714" t="s">
        <v>33</v>
      </c>
      <c r="T3714">
        <f>_xlfn.DAYS(Raw_data_US_healthcare[[#This Row],[Discharge Date]],Raw_data_US_healthcare[[#This Row],[Date of Admission]])</f>
        <v>14</v>
      </c>
    </row>
    <row r="3715" spans="1:20" x14ac:dyDescent="0.3">
      <c r="A3715" t="s">
        <v>26512</v>
      </c>
      <c r="B3715" t="s">
        <v>10518</v>
      </c>
      <c r="C3715">
        <v>36</v>
      </c>
      <c r="D3715" t="str">
        <f>IF(Raw_data_US_healthcare[[#This Row],[Age]]&lt;35,"Young",IF(Raw_data_US_healthcare[[#This Row],[Age]]&lt;60,"Middle","Senior"))</f>
        <v>Middle</v>
      </c>
      <c r="E3715" t="s">
        <v>26</v>
      </c>
      <c r="F3715" t="s">
        <v>17</v>
      </c>
      <c r="G3715" t="s">
        <v>17</v>
      </c>
      <c r="H3715" t="s">
        <v>26516</v>
      </c>
      <c r="I3715" s="2">
        <v>43918</v>
      </c>
      <c r="J3715" t="s">
        <v>971</v>
      </c>
      <c r="K3715" t="s">
        <v>7297</v>
      </c>
      <c r="L3715" t="s">
        <v>56</v>
      </c>
      <c r="M3715">
        <v>23012.907299999999</v>
      </c>
      <c r="N3715">
        <v>194</v>
      </c>
      <c r="O3715" t="s">
        <v>39</v>
      </c>
      <c r="P3715" t="s">
        <v>39</v>
      </c>
      <c r="Q3715" s="2">
        <v>43923</v>
      </c>
      <c r="R3715" t="s">
        <v>44</v>
      </c>
      <c r="S3715" t="s">
        <v>24</v>
      </c>
      <c r="T3715">
        <f>_xlfn.DAYS(Raw_data_US_healthcare[[#This Row],[Discharge Date]],Raw_data_US_healthcare[[#This Row],[Date of Admission]])</f>
        <v>5</v>
      </c>
    </row>
    <row r="3716" spans="1:20" x14ac:dyDescent="0.3">
      <c r="A3716" t="s">
        <v>26511</v>
      </c>
      <c r="B3716" t="s">
        <v>10519</v>
      </c>
      <c r="C3716">
        <v>63</v>
      </c>
      <c r="D3716" t="str">
        <f>IF(Raw_data_US_healthcare[[#This Row],[Age]]&lt;35,"Young",IF(Raw_data_US_healthcare[[#This Row],[Age]]&lt;60,"Middle","Senior"))</f>
        <v>Senior</v>
      </c>
      <c r="E3716" t="s">
        <v>16</v>
      </c>
      <c r="F3716" t="s">
        <v>35</v>
      </c>
      <c r="G3716" t="s">
        <v>35</v>
      </c>
      <c r="H3716" t="s">
        <v>26514</v>
      </c>
      <c r="I3716" s="2">
        <v>43569</v>
      </c>
      <c r="J3716" t="s">
        <v>10520</v>
      </c>
      <c r="K3716" t="s">
        <v>10521</v>
      </c>
      <c r="L3716" t="s">
        <v>56</v>
      </c>
      <c r="M3716">
        <v>7353.8771999999999</v>
      </c>
      <c r="N3716">
        <v>184</v>
      </c>
      <c r="O3716" t="s">
        <v>43</v>
      </c>
      <c r="P3716" t="s">
        <v>43</v>
      </c>
      <c r="Q3716" s="2">
        <v>43596</v>
      </c>
      <c r="R3716" t="s">
        <v>44</v>
      </c>
      <c r="S3716" t="s">
        <v>33</v>
      </c>
      <c r="T3716">
        <f>_xlfn.DAYS(Raw_data_US_healthcare[[#This Row],[Discharge Date]],Raw_data_US_healthcare[[#This Row],[Date of Admission]])</f>
        <v>27</v>
      </c>
    </row>
    <row r="3717" spans="1:20" x14ac:dyDescent="0.3">
      <c r="A3717" t="s">
        <v>26511</v>
      </c>
      <c r="B3717" t="s">
        <v>10522</v>
      </c>
      <c r="C3717">
        <v>72</v>
      </c>
      <c r="D3717" t="str">
        <f>IF(Raw_data_US_healthcare[[#This Row],[Age]]&lt;35,"Young",IF(Raw_data_US_healthcare[[#This Row],[Age]]&lt;60,"Middle","Senior"))</f>
        <v>Senior</v>
      </c>
      <c r="E3717" t="s">
        <v>16</v>
      </c>
      <c r="F3717" t="s">
        <v>49</v>
      </c>
      <c r="G3717" t="s">
        <v>49</v>
      </c>
      <c r="H3717" t="s">
        <v>69</v>
      </c>
      <c r="I3717" s="2">
        <v>44602</v>
      </c>
      <c r="J3717" t="s">
        <v>10523</v>
      </c>
      <c r="K3717" t="s">
        <v>10524</v>
      </c>
      <c r="L3717" t="s">
        <v>52</v>
      </c>
      <c r="M3717">
        <v>27976.0569</v>
      </c>
      <c r="N3717">
        <v>214</v>
      </c>
      <c r="O3717" t="s">
        <v>22</v>
      </c>
      <c r="P3717" t="s">
        <v>22</v>
      </c>
      <c r="Q3717" s="2">
        <v>44603</v>
      </c>
      <c r="R3717" t="s">
        <v>44</v>
      </c>
      <c r="S3717" t="s">
        <v>33</v>
      </c>
      <c r="T3717">
        <f>_xlfn.DAYS(Raw_data_US_healthcare[[#This Row],[Discharge Date]],Raw_data_US_healthcare[[#This Row],[Date of Admission]])</f>
        <v>1</v>
      </c>
    </row>
    <row r="3718" spans="1:20" x14ac:dyDescent="0.3">
      <c r="A3718" t="s">
        <v>26511</v>
      </c>
      <c r="B3718" t="s">
        <v>10525</v>
      </c>
      <c r="C3718">
        <v>26</v>
      </c>
      <c r="D3718" t="str">
        <f>IF(Raw_data_US_healthcare[[#This Row],[Age]]&lt;35,"Young",IF(Raw_data_US_healthcare[[#This Row],[Age]]&lt;60,"Middle","Senior"))</f>
        <v>Young</v>
      </c>
      <c r="E3718" t="s">
        <v>16</v>
      </c>
      <c r="F3718" t="s">
        <v>228</v>
      </c>
      <c r="G3718" t="s">
        <v>228</v>
      </c>
      <c r="H3718" t="s">
        <v>28</v>
      </c>
      <c r="I3718" s="2">
        <v>44362</v>
      </c>
      <c r="J3718" t="s">
        <v>10526</v>
      </c>
      <c r="K3718" t="s">
        <v>4384</v>
      </c>
      <c r="L3718" t="s">
        <v>60</v>
      </c>
      <c r="M3718">
        <v>6856.3927999999996</v>
      </c>
      <c r="N3718">
        <v>420</v>
      </c>
      <c r="O3718" t="s">
        <v>43</v>
      </c>
      <c r="P3718" t="s">
        <v>43</v>
      </c>
      <c r="Q3718" s="2">
        <v>44372</v>
      </c>
      <c r="R3718" t="s">
        <v>48</v>
      </c>
      <c r="S3718" t="s">
        <v>45</v>
      </c>
      <c r="T3718">
        <f>_xlfn.DAYS(Raw_data_US_healthcare[[#This Row],[Discharge Date]],Raw_data_US_healthcare[[#This Row],[Date of Admission]])</f>
        <v>10</v>
      </c>
    </row>
    <row r="3719" spans="1:20" x14ac:dyDescent="0.3">
      <c r="A3719" t="s">
        <v>26512</v>
      </c>
      <c r="B3719" t="s">
        <v>10527</v>
      </c>
      <c r="C3719">
        <v>26</v>
      </c>
      <c r="D3719" t="str">
        <f>IF(Raw_data_US_healthcare[[#This Row],[Age]]&lt;35,"Young",IF(Raw_data_US_healthcare[[#This Row],[Age]]&lt;60,"Middle","Senior"))</f>
        <v>Young</v>
      </c>
      <c r="E3719" t="s">
        <v>26</v>
      </c>
      <c r="F3719" t="s">
        <v>49</v>
      </c>
      <c r="G3719" t="s">
        <v>49</v>
      </c>
      <c r="H3719" t="s">
        <v>26514</v>
      </c>
      <c r="I3719" s="2">
        <v>45016</v>
      </c>
      <c r="J3719" t="s">
        <v>10528</v>
      </c>
      <c r="K3719" t="s">
        <v>10529</v>
      </c>
      <c r="L3719" t="s">
        <v>60</v>
      </c>
      <c r="M3719">
        <v>16151.688599999999</v>
      </c>
      <c r="N3719">
        <v>216</v>
      </c>
      <c r="O3719" t="s">
        <v>39</v>
      </c>
      <c r="P3719" t="s">
        <v>39</v>
      </c>
      <c r="Q3719" s="2">
        <v>45020</v>
      </c>
      <c r="R3719" t="s">
        <v>23</v>
      </c>
      <c r="S3719" t="s">
        <v>45</v>
      </c>
      <c r="T3719">
        <f>_xlfn.DAYS(Raw_data_US_healthcare[[#This Row],[Discharge Date]],Raw_data_US_healthcare[[#This Row],[Date of Admission]])</f>
        <v>4</v>
      </c>
    </row>
    <row r="3720" spans="1:20" x14ac:dyDescent="0.3">
      <c r="A3720" t="s">
        <v>26512</v>
      </c>
      <c r="B3720" t="s">
        <v>10530</v>
      </c>
      <c r="C3720">
        <v>82</v>
      </c>
      <c r="D3720" t="str">
        <f>IF(Raw_data_US_healthcare[[#This Row],[Age]]&lt;35,"Young",IF(Raw_data_US_healthcare[[#This Row],[Age]]&lt;60,"Middle","Senior"))</f>
        <v>Senior</v>
      </c>
      <c r="E3720" t="s">
        <v>26</v>
      </c>
      <c r="F3720" t="s">
        <v>228</v>
      </c>
      <c r="G3720" t="s">
        <v>228</v>
      </c>
      <c r="H3720" t="s">
        <v>18</v>
      </c>
      <c r="I3720" s="2">
        <v>43425</v>
      </c>
      <c r="J3720" t="s">
        <v>10531</v>
      </c>
      <c r="K3720" t="s">
        <v>10532</v>
      </c>
      <c r="L3720" t="s">
        <v>21</v>
      </c>
      <c r="M3720">
        <v>51586.341999999997</v>
      </c>
      <c r="N3720">
        <v>362</v>
      </c>
      <c r="O3720" t="s">
        <v>22</v>
      </c>
      <c r="P3720" t="s">
        <v>22</v>
      </c>
      <c r="Q3720" s="2">
        <v>43429</v>
      </c>
      <c r="R3720" t="s">
        <v>44</v>
      </c>
      <c r="S3720" t="s">
        <v>24</v>
      </c>
      <c r="T3720">
        <f>_xlfn.DAYS(Raw_data_US_healthcare[[#This Row],[Discharge Date]],Raw_data_US_healthcare[[#This Row],[Date of Admission]])</f>
        <v>4</v>
      </c>
    </row>
    <row r="3721" spans="1:20" x14ac:dyDescent="0.3">
      <c r="A3721" t="s">
        <v>26512</v>
      </c>
      <c r="B3721" t="s">
        <v>10533</v>
      </c>
      <c r="C3721">
        <v>82</v>
      </c>
      <c r="D3721" t="str">
        <f>IF(Raw_data_US_healthcare[[#This Row],[Age]]&lt;35,"Young",IF(Raw_data_US_healthcare[[#This Row],[Age]]&lt;60,"Middle","Senior"))</f>
        <v>Senior</v>
      </c>
      <c r="E3721" t="s">
        <v>26</v>
      </c>
      <c r="F3721" t="s">
        <v>35</v>
      </c>
      <c r="G3721" t="s">
        <v>35</v>
      </c>
      <c r="H3721" t="s">
        <v>26514</v>
      </c>
      <c r="I3721" s="2">
        <v>45138</v>
      </c>
      <c r="J3721" t="s">
        <v>10534</v>
      </c>
      <c r="K3721" t="s">
        <v>8503</v>
      </c>
      <c r="L3721" t="s">
        <v>60</v>
      </c>
      <c r="M3721">
        <v>20875.730299999999</v>
      </c>
      <c r="N3721">
        <v>174</v>
      </c>
      <c r="O3721" t="s">
        <v>22</v>
      </c>
      <c r="P3721" t="s">
        <v>22</v>
      </c>
      <c r="Q3721" s="2">
        <v>45150</v>
      </c>
      <c r="R3721" t="s">
        <v>32</v>
      </c>
      <c r="S3721" t="s">
        <v>24</v>
      </c>
      <c r="T3721">
        <f>_xlfn.DAYS(Raw_data_US_healthcare[[#This Row],[Discharge Date]],Raw_data_US_healthcare[[#This Row],[Date of Admission]])</f>
        <v>12</v>
      </c>
    </row>
    <row r="3722" spans="1:20" x14ac:dyDescent="0.3">
      <c r="A3722" t="s">
        <v>26511</v>
      </c>
      <c r="B3722" t="s">
        <v>10535</v>
      </c>
      <c r="C3722">
        <v>38</v>
      </c>
      <c r="D3722" t="str">
        <f>IF(Raw_data_US_healthcare[[#This Row],[Age]]&lt;35,"Young",IF(Raw_data_US_healthcare[[#This Row],[Age]]&lt;60,"Middle","Senior"))</f>
        <v>Middle</v>
      </c>
      <c r="E3722" t="s">
        <v>16</v>
      </c>
      <c r="F3722" t="s">
        <v>35</v>
      </c>
      <c r="G3722" t="s">
        <v>35</v>
      </c>
      <c r="H3722" t="s">
        <v>18</v>
      </c>
      <c r="I3722" s="2">
        <v>43855</v>
      </c>
      <c r="J3722" t="s">
        <v>9089</v>
      </c>
      <c r="K3722" t="s">
        <v>1763</v>
      </c>
      <c r="L3722" t="s">
        <v>60</v>
      </c>
      <c r="M3722">
        <v>58345.045700000002</v>
      </c>
      <c r="N3722">
        <v>269</v>
      </c>
      <c r="O3722" t="s">
        <v>22</v>
      </c>
      <c r="P3722" t="s">
        <v>22</v>
      </c>
      <c r="Q3722" s="2">
        <v>43872</v>
      </c>
      <c r="R3722" t="s">
        <v>32</v>
      </c>
      <c r="S3722" t="s">
        <v>33</v>
      </c>
      <c r="T3722">
        <f>_xlfn.DAYS(Raw_data_US_healthcare[[#This Row],[Discharge Date]],Raw_data_US_healthcare[[#This Row],[Date of Admission]])</f>
        <v>17</v>
      </c>
    </row>
    <row r="3723" spans="1:20" x14ac:dyDescent="0.3">
      <c r="A3723" t="s">
        <v>26511</v>
      </c>
      <c r="B3723" t="s">
        <v>10536</v>
      </c>
      <c r="C3723">
        <v>19</v>
      </c>
      <c r="D3723" t="str">
        <f>IF(Raw_data_US_healthcare[[#This Row],[Age]]&lt;35,"Young",IF(Raw_data_US_healthcare[[#This Row],[Age]]&lt;60,"Middle","Senior"))</f>
        <v>Young</v>
      </c>
      <c r="E3723" t="s">
        <v>16</v>
      </c>
      <c r="F3723" t="s">
        <v>49</v>
      </c>
      <c r="G3723" t="s">
        <v>49</v>
      </c>
      <c r="H3723" t="s">
        <v>69</v>
      </c>
      <c r="I3723" s="2">
        <v>44183</v>
      </c>
      <c r="J3723" t="s">
        <v>10537</v>
      </c>
      <c r="K3723" t="s">
        <v>10538</v>
      </c>
      <c r="L3723" t="s">
        <v>60</v>
      </c>
      <c r="M3723">
        <v>20791.039799999999</v>
      </c>
      <c r="N3723">
        <v>126</v>
      </c>
      <c r="O3723" t="s">
        <v>39</v>
      </c>
      <c r="P3723" t="s">
        <v>39</v>
      </c>
      <c r="Q3723" s="2">
        <v>44212</v>
      </c>
      <c r="R3723" t="s">
        <v>44</v>
      </c>
      <c r="S3723" t="s">
        <v>33</v>
      </c>
      <c r="T3723">
        <f>_xlfn.DAYS(Raw_data_US_healthcare[[#This Row],[Discharge Date]],Raw_data_US_healthcare[[#This Row],[Date of Admission]])</f>
        <v>29</v>
      </c>
    </row>
    <row r="3724" spans="1:20" x14ac:dyDescent="0.3">
      <c r="A3724" t="s">
        <v>26511</v>
      </c>
      <c r="B3724" t="s">
        <v>10539</v>
      </c>
      <c r="C3724">
        <v>38</v>
      </c>
      <c r="D3724" t="str">
        <f>IF(Raw_data_US_healthcare[[#This Row],[Age]]&lt;35,"Young",IF(Raw_data_US_healthcare[[#This Row],[Age]]&lt;60,"Middle","Senior"))</f>
        <v>Middle</v>
      </c>
      <c r="E3724" t="s">
        <v>16</v>
      </c>
      <c r="F3724" t="s">
        <v>88</v>
      </c>
      <c r="G3724" t="s">
        <v>88</v>
      </c>
      <c r="H3724" t="s">
        <v>26514</v>
      </c>
      <c r="I3724" s="2">
        <v>44545</v>
      </c>
      <c r="J3724" t="s">
        <v>10540</v>
      </c>
      <c r="K3724" t="s">
        <v>184</v>
      </c>
      <c r="L3724" t="s">
        <v>21</v>
      </c>
      <c r="M3724">
        <v>19488.058199999999</v>
      </c>
      <c r="N3724">
        <v>469</v>
      </c>
      <c r="O3724" t="s">
        <v>22</v>
      </c>
      <c r="P3724" t="s">
        <v>22</v>
      </c>
      <c r="Q3724" s="2">
        <v>44550</v>
      </c>
      <c r="R3724" t="s">
        <v>44</v>
      </c>
      <c r="S3724" t="s">
        <v>24</v>
      </c>
      <c r="T3724">
        <f>_xlfn.DAYS(Raw_data_US_healthcare[[#This Row],[Discharge Date]],Raw_data_US_healthcare[[#This Row],[Date of Admission]])</f>
        <v>5</v>
      </c>
    </row>
    <row r="3725" spans="1:20" x14ac:dyDescent="0.3">
      <c r="A3725" t="s">
        <v>26511</v>
      </c>
      <c r="B3725" t="s">
        <v>10541</v>
      </c>
      <c r="C3725">
        <v>37</v>
      </c>
      <c r="D3725" t="str">
        <f>IF(Raw_data_US_healthcare[[#This Row],[Age]]&lt;35,"Young",IF(Raw_data_US_healthcare[[#This Row],[Age]]&lt;60,"Middle","Senior"))</f>
        <v>Middle</v>
      </c>
      <c r="E3725" t="s">
        <v>16</v>
      </c>
      <c r="F3725" t="s">
        <v>27</v>
      </c>
      <c r="G3725" t="s">
        <v>27</v>
      </c>
      <c r="H3725" t="s">
        <v>26514</v>
      </c>
      <c r="I3725" s="2">
        <v>45116</v>
      </c>
      <c r="J3725" t="s">
        <v>1539</v>
      </c>
      <c r="K3725" t="s">
        <v>10542</v>
      </c>
      <c r="L3725" t="s">
        <v>31</v>
      </c>
      <c r="M3725">
        <v>6041.2968000000001</v>
      </c>
      <c r="N3725">
        <v>296</v>
      </c>
      <c r="O3725" t="s">
        <v>43</v>
      </c>
      <c r="P3725" t="s">
        <v>43</v>
      </c>
      <c r="Q3725" s="2">
        <v>45126</v>
      </c>
      <c r="R3725" t="s">
        <v>23</v>
      </c>
      <c r="S3725" t="s">
        <v>24</v>
      </c>
      <c r="T3725">
        <f>_xlfn.DAYS(Raw_data_US_healthcare[[#This Row],[Discharge Date]],Raw_data_US_healthcare[[#This Row],[Date of Admission]])</f>
        <v>10</v>
      </c>
    </row>
    <row r="3726" spans="1:20" x14ac:dyDescent="0.3">
      <c r="A3726" t="s">
        <v>26511</v>
      </c>
      <c r="B3726" t="s">
        <v>10543</v>
      </c>
      <c r="C3726">
        <v>74</v>
      </c>
      <c r="D3726" t="str">
        <f>IF(Raw_data_US_healthcare[[#This Row],[Age]]&lt;35,"Young",IF(Raw_data_US_healthcare[[#This Row],[Age]]&lt;60,"Middle","Senior"))</f>
        <v>Senior</v>
      </c>
      <c r="E3726" t="s">
        <v>16</v>
      </c>
      <c r="F3726" t="s">
        <v>35</v>
      </c>
      <c r="G3726" t="s">
        <v>35</v>
      </c>
      <c r="H3726" t="s">
        <v>26514</v>
      </c>
      <c r="I3726" s="2">
        <v>44416</v>
      </c>
      <c r="J3726" t="s">
        <v>10544</v>
      </c>
      <c r="K3726" t="s">
        <v>10545</v>
      </c>
      <c r="L3726" t="s">
        <v>31</v>
      </c>
      <c r="M3726">
        <v>22358.088100000001</v>
      </c>
      <c r="N3726">
        <v>282</v>
      </c>
      <c r="O3726" t="s">
        <v>43</v>
      </c>
      <c r="P3726" t="s">
        <v>43</v>
      </c>
      <c r="Q3726" s="2">
        <v>44446</v>
      </c>
      <c r="R3726" t="s">
        <v>32</v>
      </c>
      <c r="S3726" t="s">
        <v>24</v>
      </c>
      <c r="T3726">
        <f>_xlfn.DAYS(Raw_data_US_healthcare[[#This Row],[Discharge Date]],Raw_data_US_healthcare[[#This Row],[Date of Admission]])</f>
        <v>30</v>
      </c>
    </row>
    <row r="3727" spans="1:20" x14ac:dyDescent="0.3">
      <c r="A3727" t="s">
        <v>26512</v>
      </c>
      <c r="B3727" t="s">
        <v>10546</v>
      </c>
      <c r="C3727">
        <v>19</v>
      </c>
      <c r="D3727" t="str">
        <f>IF(Raw_data_US_healthcare[[#This Row],[Age]]&lt;35,"Young",IF(Raw_data_US_healthcare[[#This Row],[Age]]&lt;60,"Middle","Senior"))</f>
        <v>Young</v>
      </c>
      <c r="E3727" t="s">
        <v>26</v>
      </c>
      <c r="F3727" t="s">
        <v>35</v>
      </c>
      <c r="G3727" t="s">
        <v>35</v>
      </c>
      <c r="H3727" t="s">
        <v>26516</v>
      </c>
      <c r="I3727" s="2">
        <v>44296</v>
      </c>
      <c r="J3727" t="s">
        <v>3660</v>
      </c>
      <c r="K3727" t="s">
        <v>1358</v>
      </c>
      <c r="L3727" t="s">
        <v>31</v>
      </c>
      <c r="M3727">
        <v>11540.615599999999</v>
      </c>
      <c r="N3727">
        <v>223</v>
      </c>
      <c r="O3727" t="s">
        <v>43</v>
      </c>
      <c r="P3727" t="s">
        <v>43</v>
      </c>
      <c r="Q3727" s="2">
        <v>44310</v>
      </c>
      <c r="R3727" t="s">
        <v>44</v>
      </c>
      <c r="S3727" t="s">
        <v>33</v>
      </c>
      <c r="T3727">
        <f>_xlfn.DAYS(Raw_data_US_healthcare[[#This Row],[Discharge Date]],Raw_data_US_healthcare[[#This Row],[Date of Admission]])</f>
        <v>14</v>
      </c>
    </row>
    <row r="3728" spans="1:20" x14ac:dyDescent="0.3">
      <c r="A3728" t="s">
        <v>26511</v>
      </c>
      <c r="B3728" t="s">
        <v>6887</v>
      </c>
      <c r="C3728">
        <v>71</v>
      </c>
      <c r="D3728" t="str">
        <f>IF(Raw_data_US_healthcare[[#This Row],[Age]]&lt;35,"Young",IF(Raw_data_US_healthcare[[#This Row],[Age]]&lt;60,"Middle","Senior"))</f>
        <v>Senior</v>
      </c>
      <c r="E3728" t="s">
        <v>16</v>
      </c>
      <c r="F3728" t="s">
        <v>88</v>
      </c>
      <c r="G3728" t="s">
        <v>88</v>
      </c>
      <c r="H3728" t="s">
        <v>26514</v>
      </c>
      <c r="I3728" s="2">
        <v>43459</v>
      </c>
      <c r="J3728" t="s">
        <v>10547</v>
      </c>
      <c r="K3728" t="s">
        <v>10548</v>
      </c>
      <c r="L3728" t="s">
        <v>60</v>
      </c>
      <c r="M3728">
        <v>10628.9737</v>
      </c>
      <c r="N3728">
        <v>249</v>
      </c>
      <c r="O3728" t="s">
        <v>22</v>
      </c>
      <c r="P3728" t="s">
        <v>22</v>
      </c>
      <c r="Q3728" s="2">
        <v>43480</v>
      </c>
      <c r="R3728" t="s">
        <v>32</v>
      </c>
      <c r="S3728" t="s">
        <v>24</v>
      </c>
      <c r="T3728">
        <f>_xlfn.DAYS(Raw_data_US_healthcare[[#This Row],[Discharge Date]],Raw_data_US_healthcare[[#This Row],[Date of Admission]])</f>
        <v>21</v>
      </c>
    </row>
    <row r="3729" spans="1:20" x14ac:dyDescent="0.3">
      <c r="A3729" t="s">
        <v>26512</v>
      </c>
      <c r="B3729" t="s">
        <v>146</v>
      </c>
      <c r="C3729">
        <v>20</v>
      </c>
      <c r="D3729" t="str">
        <f>IF(Raw_data_US_healthcare[[#This Row],[Age]]&lt;35,"Young",IF(Raw_data_US_healthcare[[#This Row],[Age]]&lt;60,"Middle","Senior"))</f>
        <v>Young</v>
      </c>
      <c r="E3729" t="s">
        <v>26</v>
      </c>
      <c r="F3729" t="s">
        <v>88</v>
      </c>
      <c r="G3729" t="s">
        <v>88</v>
      </c>
      <c r="H3729" t="s">
        <v>28</v>
      </c>
      <c r="I3729" s="2">
        <v>44385</v>
      </c>
      <c r="J3729" t="s">
        <v>10549</v>
      </c>
      <c r="K3729" t="s">
        <v>10550</v>
      </c>
      <c r="L3729" t="s">
        <v>60</v>
      </c>
      <c r="M3729">
        <v>28060.937900000001</v>
      </c>
      <c r="N3729">
        <v>143</v>
      </c>
      <c r="O3729" t="s">
        <v>43</v>
      </c>
      <c r="P3729" t="s">
        <v>43</v>
      </c>
      <c r="Q3729" s="2">
        <v>44405</v>
      </c>
      <c r="R3729" t="s">
        <v>48</v>
      </c>
      <c r="S3729" t="s">
        <v>33</v>
      </c>
      <c r="T3729">
        <f>_xlfn.DAYS(Raw_data_US_healthcare[[#This Row],[Discharge Date]],Raw_data_US_healthcare[[#This Row],[Date of Admission]])</f>
        <v>20</v>
      </c>
    </row>
    <row r="3730" spans="1:20" x14ac:dyDescent="0.3">
      <c r="A3730" t="s">
        <v>26511</v>
      </c>
      <c r="B3730" t="s">
        <v>26555</v>
      </c>
      <c r="C3730">
        <v>30</v>
      </c>
      <c r="D3730" t="str">
        <f>IF(Raw_data_US_healthcare[[#This Row],[Age]]&lt;35,"Young",IF(Raw_data_US_healthcare[[#This Row],[Age]]&lt;60,"Middle","Senior"))</f>
        <v>Young</v>
      </c>
      <c r="E3730" t="s">
        <v>16</v>
      </c>
      <c r="F3730" t="s">
        <v>35</v>
      </c>
      <c r="G3730" t="s">
        <v>35</v>
      </c>
      <c r="H3730" t="s">
        <v>26514</v>
      </c>
      <c r="I3730" s="2">
        <v>44043</v>
      </c>
      <c r="J3730" t="s">
        <v>10551</v>
      </c>
      <c r="K3730" t="s">
        <v>10552</v>
      </c>
      <c r="L3730" t="s">
        <v>60</v>
      </c>
      <c r="M3730">
        <v>27253.255799999999</v>
      </c>
      <c r="N3730">
        <v>268</v>
      </c>
      <c r="O3730" t="s">
        <v>22</v>
      </c>
      <c r="P3730" t="s">
        <v>22</v>
      </c>
      <c r="Q3730" s="2">
        <v>44057</v>
      </c>
      <c r="R3730" t="s">
        <v>32</v>
      </c>
      <c r="S3730" t="s">
        <v>24</v>
      </c>
      <c r="T3730">
        <f>_xlfn.DAYS(Raw_data_US_healthcare[[#This Row],[Discharge Date]],Raw_data_US_healthcare[[#This Row],[Date of Admission]])</f>
        <v>14</v>
      </c>
    </row>
    <row r="3731" spans="1:20" x14ac:dyDescent="0.3">
      <c r="A3731" t="s">
        <v>26512</v>
      </c>
      <c r="B3731" t="s">
        <v>10553</v>
      </c>
      <c r="C3731">
        <v>35</v>
      </c>
      <c r="D3731" t="str">
        <f>IF(Raw_data_US_healthcare[[#This Row],[Age]]&lt;35,"Young",IF(Raw_data_US_healthcare[[#This Row],[Age]]&lt;60,"Middle","Senior"))</f>
        <v>Middle</v>
      </c>
      <c r="E3731" t="s">
        <v>26</v>
      </c>
      <c r="F3731" t="s">
        <v>35</v>
      </c>
      <c r="G3731" t="s">
        <v>35</v>
      </c>
      <c r="H3731" t="s">
        <v>26516</v>
      </c>
      <c r="I3731" s="2">
        <v>44604</v>
      </c>
      <c r="J3731" t="s">
        <v>10554</v>
      </c>
      <c r="K3731" t="s">
        <v>10555</v>
      </c>
      <c r="L3731" t="s">
        <v>52</v>
      </c>
      <c r="M3731">
        <v>33590.456899999997</v>
      </c>
      <c r="N3731">
        <v>139</v>
      </c>
      <c r="O3731" t="s">
        <v>43</v>
      </c>
      <c r="P3731" t="s">
        <v>43</v>
      </c>
      <c r="Q3731" s="2">
        <v>44607</v>
      </c>
      <c r="R3731" t="s">
        <v>44</v>
      </c>
      <c r="S3731" t="s">
        <v>45</v>
      </c>
      <c r="T3731">
        <f>_xlfn.DAYS(Raw_data_US_healthcare[[#This Row],[Discharge Date]],Raw_data_US_healthcare[[#This Row],[Date of Admission]])</f>
        <v>3</v>
      </c>
    </row>
    <row r="3732" spans="1:20" x14ac:dyDescent="0.3">
      <c r="A3732" t="s">
        <v>26512</v>
      </c>
      <c r="B3732" t="s">
        <v>10556</v>
      </c>
      <c r="C3732">
        <v>26</v>
      </c>
      <c r="D3732" t="str">
        <f>IF(Raw_data_US_healthcare[[#This Row],[Age]]&lt;35,"Young",IF(Raw_data_US_healthcare[[#This Row],[Age]]&lt;60,"Middle","Senior"))</f>
        <v>Young</v>
      </c>
      <c r="E3732" t="s">
        <v>26</v>
      </c>
      <c r="F3732" t="s">
        <v>88</v>
      </c>
      <c r="G3732" t="s">
        <v>88</v>
      </c>
      <c r="H3732" t="s">
        <v>69</v>
      </c>
      <c r="I3732" s="2">
        <v>44439</v>
      </c>
      <c r="J3732" t="s">
        <v>10557</v>
      </c>
      <c r="K3732" t="s">
        <v>10558</v>
      </c>
      <c r="L3732" t="s">
        <v>31</v>
      </c>
      <c r="M3732">
        <v>63625.372199999998</v>
      </c>
      <c r="N3732">
        <v>341</v>
      </c>
      <c r="O3732" t="s">
        <v>39</v>
      </c>
      <c r="P3732" t="s">
        <v>39</v>
      </c>
      <c r="Q3732" s="2">
        <v>44462</v>
      </c>
      <c r="R3732" t="s">
        <v>44</v>
      </c>
      <c r="S3732" t="s">
        <v>33</v>
      </c>
      <c r="T3732">
        <f>_xlfn.DAYS(Raw_data_US_healthcare[[#This Row],[Discharge Date]],Raw_data_US_healthcare[[#This Row],[Date of Admission]])</f>
        <v>23</v>
      </c>
    </row>
    <row r="3733" spans="1:20" x14ac:dyDescent="0.3">
      <c r="A3733" t="s">
        <v>26511</v>
      </c>
      <c r="B3733" t="s">
        <v>10559</v>
      </c>
      <c r="C3733">
        <v>21</v>
      </c>
      <c r="D3733" t="str">
        <f>IF(Raw_data_US_healthcare[[#This Row],[Age]]&lt;35,"Young",IF(Raw_data_US_healthcare[[#This Row],[Age]]&lt;60,"Middle","Senior"))</f>
        <v>Young</v>
      </c>
      <c r="E3733" t="s">
        <v>16</v>
      </c>
      <c r="F3733" t="s">
        <v>49</v>
      </c>
      <c r="G3733" t="s">
        <v>49</v>
      </c>
      <c r="H3733" t="s">
        <v>69</v>
      </c>
      <c r="I3733" s="2">
        <v>43611</v>
      </c>
      <c r="J3733" t="s">
        <v>10560</v>
      </c>
      <c r="K3733" t="s">
        <v>10561</v>
      </c>
      <c r="L3733" t="s">
        <v>60</v>
      </c>
      <c r="M3733">
        <v>15758.6576</v>
      </c>
      <c r="N3733">
        <v>186</v>
      </c>
      <c r="O3733" t="s">
        <v>39</v>
      </c>
      <c r="P3733" t="s">
        <v>39</v>
      </c>
      <c r="Q3733" s="2">
        <v>43630</v>
      </c>
      <c r="R3733" t="s">
        <v>48</v>
      </c>
      <c r="S3733" t="s">
        <v>33</v>
      </c>
      <c r="T3733">
        <f>_xlfn.DAYS(Raw_data_US_healthcare[[#This Row],[Discharge Date]],Raw_data_US_healthcare[[#This Row],[Date of Admission]])</f>
        <v>19</v>
      </c>
    </row>
    <row r="3734" spans="1:20" x14ac:dyDescent="0.3">
      <c r="A3734" t="s">
        <v>26511</v>
      </c>
      <c r="B3734" t="s">
        <v>10562</v>
      </c>
      <c r="C3734">
        <v>63</v>
      </c>
      <c r="D3734" t="str">
        <f>IF(Raw_data_US_healthcare[[#This Row],[Age]]&lt;35,"Young",IF(Raw_data_US_healthcare[[#This Row],[Age]]&lt;60,"Middle","Senior"))</f>
        <v>Senior</v>
      </c>
      <c r="E3734" t="s">
        <v>16</v>
      </c>
      <c r="F3734" t="s">
        <v>88</v>
      </c>
      <c r="G3734" t="s">
        <v>88</v>
      </c>
      <c r="H3734" t="s">
        <v>18</v>
      </c>
      <c r="I3734" s="2">
        <v>44386</v>
      </c>
      <c r="J3734" t="s">
        <v>10563</v>
      </c>
      <c r="K3734" t="s">
        <v>10564</v>
      </c>
      <c r="L3734" t="s">
        <v>56</v>
      </c>
      <c r="M3734">
        <v>48484.103999999999</v>
      </c>
      <c r="N3734">
        <v>173</v>
      </c>
      <c r="O3734" t="s">
        <v>22</v>
      </c>
      <c r="P3734" t="s">
        <v>22</v>
      </c>
      <c r="Q3734" s="2">
        <v>44403</v>
      </c>
      <c r="R3734" t="s">
        <v>44</v>
      </c>
      <c r="S3734" t="s">
        <v>45</v>
      </c>
      <c r="T3734">
        <f>_xlfn.DAYS(Raw_data_US_healthcare[[#This Row],[Discharge Date]],Raw_data_US_healthcare[[#This Row],[Date of Admission]])</f>
        <v>17</v>
      </c>
    </row>
    <row r="3735" spans="1:20" x14ac:dyDescent="0.3">
      <c r="A3735" t="s">
        <v>26511</v>
      </c>
      <c r="B3735" t="s">
        <v>10565</v>
      </c>
      <c r="C3735">
        <v>75</v>
      </c>
      <c r="D3735" t="str">
        <f>IF(Raw_data_US_healthcare[[#This Row],[Age]]&lt;35,"Young",IF(Raw_data_US_healthcare[[#This Row],[Age]]&lt;60,"Middle","Senior"))</f>
        <v>Senior</v>
      </c>
      <c r="E3735" t="s">
        <v>16</v>
      </c>
      <c r="F3735" t="s">
        <v>62</v>
      </c>
      <c r="G3735" t="s">
        <v>62</v>
      </c>
      <c r="H3735" t="s">
        <v>36</v>
      </c>
      <c r="I3735" s="2">
        <v>44185</v>
      </c>
      <c r="J3735" t="s">
        <v>10566</v>
      </c>
      <c r="K3735" t="s">
        <v>6519</v>
      </c>
      <c r="L3735" t="s">
        <v>60</v>
      </c>
      <c r="M3735">
        <v>1120.6504</v>
      </c>
      <c r="N3735">
        <v>381</v>
      </c>
      <c r="O3735" t="s">
        <v>22</v>
      </c>
      <c r="P3735" t="s">
        <v>22</v>
      </c>
      <c r="Q3735" s="2">
        <v>44197</v>
      </c>
      <c r="R3735" t="s">
        <v>32</v>
      </c>
      <c r="S3735" t="s">
        <v>45</v>
      </c>
      <c r="T3735">
        <f>_xlfn.DAYS(Raw_data_US_healthcare[[#This Row],[Discharge Date]],Raw_data_US_healthcare[[#This Row],[Date of Admission]])</f>
        <v>12</v>
      </c>
    </row>
    <row r="3736" spans="1:20" x14ac:dyDescent="0.3">
      <c r="A3736" t="s">
        <v>26511</v>
      </c>
      <c r="B3736" t="s">
        <v>10567</v>
      </c>
      <c r="C3736">
        <v>22</v>
      </c>
      <c r="D3736" t="str">
        <f>IF(Raw_data_US_healthcare[[#This Row],[Age]]&lt;35,"Young",IF(Raw_data_US_healthcare[[#This Row],[Age]]&lt;60,"Middle","Senior"))</f>
        <v>Young</v>
      </c>
      <c r="E3736" t="s">
        <v>16</v>
      </c>
      <c r="F3736" t="s">
        <v>88</v>
      </c>
      <c r="G3736" t="s">
        <v>88</v>
      </c>
      <c r="H3736" t="s">
        <v>26514</v>
      </c>
      <c r="I3736" s="2">
        <v>43644</v>
      </c>
      <c r="J3736" t="s">
        <v>10568</v>
      </c>
      <c r="K3736" t="s">
        <v>10569</v>
      </c>
      <c r="L3736" t="s">
        <v>31</v>
      </c>
      <c r="M3736">
        <v>14344.5944</v>
      </c>
      <c r="N3736">
        <v>351</v>
      </c>
      <c r="O3736" t="s">
        <v>43</v>
      </c>
      <c r="P3736" t="s">
        <v>43</v>
      </c>
      <c r="Q3736" s="2">
        <v>43659</v>
      </c>
      <c r="R3736" t="s">
        <v>48</v>
      </c>
      <c r="S3736" t="s">
        <v>45</v>
      </c>
      <c r="T3736">
        <f>_xlfn.DAYS(Raw_data_US_healthcare[[#This Row],[Discharge Date]],Raw_data_US_healthcare[[#This Row],[Date of Admission]])</f>
        <v>15</v>
      </c>
    </row>
    <row r="3737" spans="1:20" x14ac:dyDescent="0.3">
      <c r="A3737" t="s">
        <v>26511</v>
      </c>
      <c r="B3737" t="s">
        <v>8147</v>
      </c>
      <c r="C3737">
        <v>72</v>
      </c>
      <c r="D3737" t="str">
        <f>IF(Raw_data_US_healthcare[[#This Row],[Age]]&lt;35,"Young",IF(Raw_data_US_healthcare[[#This Row],[Age]]&lt;60,"Middle","Senior"))</f>
        <v>Senior</v>
      </c>
      <c r="E3737" t="s">
        <v>16</v>
      </c>
      <c r="F3737" t="s">
        <v>113</v>
      </c>
      <c r="G3737" t="s">
        <v>113</v>
      </c>
      <c r="H3737" t="s">
        <v>36</v>
      </c>
      <c r="I3737" s="2">
        <v>44643</v>
      </c>
      <c r="J3737" t="s">
        <v>10570</v>
      </c>
      <c r="K3737" t="s">
        <v>10571</v>
      </c>
      <c r="L3737" t="s">
        <v>21</v>
      </c>
      <c r="M3737">
        <v>24009.098300000001</v>
      </c>
      <c r="N3737">
        <v>486</v>
      </c>
      <c r="O3737" t="s">
        <v>22</v>
      </c>
      <c r="P3737" t="s">
        <v>22</v>
      </c>
      <c r="Q3737" s="2">
        <v>44661</v>
      </c>
      <c r="R3737" t="s">
        <v>44</v>
      </c>
      <c r="S3737" t="s">
        <v>33</v>
      </c>
      <c r="T3737">
        <f>_xlfn.DAYS(Raw_data_US_healthcare[[#This Row],[Discharge Date]],Raw_data_US_healthcare[[#This Row],[Date of Admission]])</f>
        <v>18</v>
      </c>
    </row>
    <row r="3738" spans="1:20" x14ac:dyDescent="0.3">
      <c r="A3738" t="s">
        <v>26511</v>
      </c>
      <c r="B3738" t="s">
        <v>10572</v>
      </c>
      <c r="C3738">
        <v>54</v>
      </c>
      <c r="D3738" t="str">
        <f>IF(Raw_data_US_healthcare[[#This Row],[Age]]&lt;35,"Young",IF(Raw_data_US_healthcare[[#This Row],[Age]]&lt;60,"Middle","Senior"))</f>
        <v>Middle</v>
      </c>
      <c r="E3738" t="s">
        <v>16</v>
      </c>
      <c r="F3738" t="s">
        <v>17</v>
      </c>
      <c r="G3738" t="s">
        <v>17</v>
      </c>
      <c r="H3738" t="s">
        <v>36</v>
      </c>
      <c r="I3738" s="2">
        <v>44272</v>
      </c>
      <c r="J3738" t="s">
        <v>10573</v>
      </c>
      <c r="K3738" t="s">
        <v>10574</v>
      </c>
      <c r="L3738" t="s">
        <v>21</v>
      </c>
      <c r="M3738">
        <v>15299.045099999999</v>
      </c>
      <c r="N3738">
        <v>297</v>
      </c>
      <c r="O3738" t="s">
        <v>39</v>
      </c>
      <c r="P3738" t="s">
        <v>39</v>
      </c>
      <c r="Q3738" s="2">
        <v>44273</v>
      </c>
      <c r="R3738" t="s">
        <v>23</v>
      </c>
      <c r="S3738" t="s">
        <v>24</v>
      </c>
      <c r="T3738">
        <f>_xlfn.DAYS(Raw_data_US_healthcare[[#This Row],[Discharge Date]],Raw_data_US_healthcare[[#This Row],[Date of Admission]])</f>
        <v>1</v>
      </c>
    </row>
    <row r="3739" spans="1:20" x14ac:dyDescent="0.3">
      <c r="A3739" t="s">
        <v>26512</v>
      </c>
      <c r="B3739" t="s">
        <v>10575</v>
      </c>
      <c r="C3739">
        <v>38</v>
      </c>
      <c r="D3739" t="str">
        <f>IF(Raw_data_US_healthcare[[#This Row],[Age]]&lt;35,"Young",IF(Raw_data_US_healthcare[[#This Row],[Age]]&lt;60,"Middle","Senior"))</f>
        <v>Middle</v>
      </c>
      <c r="E3739" t="s">
        <v>26</v>
      </c>
      <c r="F3739" t="s">
        <v>228</v>
      </c>
      <c r="G3739" t="s">
        <v>228</v>
      </c>
      <c r="H3739" t="s">
        <v>26516</v>
      </c>
      <c r="I3739" s="2">
        <v>43743</v>
      </c>
      <c r="J3739" t="s">
        <v>10576</v>
      </c>
      <c r="K3739" t="s">
        <v>10577</v>
      </c>
      <c r="L3739" t="s">
        <v>21</v>
      </c>
      <c r="M3739">
        <v>21903.740099999999</v>
      </c>
      <c r="N3739">
        <v>293</v>
      </c>
      <c r="O3739" t="s">
        <v>43</v>
      </c>
      <c r="P3739" t="s">
        <v>43</v>
      </c>
      <c r="Q3739" s="2">
        <v>43753</v>
      </c>
      <c r="R3739" t="s">
        <v>23</v>
      </c>
      <c r="S3739" t="s">
        <v>45</v>
      </c>
      <c r="T3739">
        <f>_xlfn.DAYS(Raw_data_US_healthcare[[#This Row],[Discharge Date]],Raw_data_US_healthcare[[#This Row],[Date of Admission]])</f>
        <v>10</v>
      </c>
    </row>
    <row r="3740" spans="1:20" x14ac:dyDescent="0.3">
      <c r="A3740" t="s">
        <v>26511</v>
      </c>
      <c r="B3740" t="s">
        <v>10578</v>
      </c>
      <c r="C3740">
        <v>81</v>
      </c>
      <c r="D3740" t="str">
        <f>IF(Raw_data_US_healthcare[[#This Row],[Age]]&lt;35,"Young",IF(Raw_data_US_healthcare[[#This Row],[Age]]&lt;60,"Middle","Senior"))</f>
        <v>Senior</v>
      </c>
      <c r="E3740" t="s">
        <v>16</v>
      </c>
      <c r="F3740" t="s">
        <v>88</v>
      </c>
      <c r="G3740" t="s">
        <v>88</v>
      </c>
      <c r="H3740" t="s">
        <v>36</v>
      </c>
      <c r="I3740" s="2">
        <v>44692</v>
      </c>
      <c r="J3740" t="s">
        <v>10579</v>
      </c>
      <c r="K3740" t="s">
        <v>10580</v>
      </c>
      <c r="L3740" t="s">
        <v>21</v>
      </c>
      <c r="M3740">
        <v>22516.3256</v>
      </c>
      <c r="N3740">
        <v>238</v>
      </c>
      <c r="O3740" t="s">
        <v>39</v>
      </c>
      <c r="P3740" t="s">
        <v>39</v>
      </c>
      <c r="Q3740" s="2">
        <v>44713</v>
      </c>
      <c r="R3740" t="s">
        <v>83</v>
      </c>
      <c r="S3740" t="s">
        <v>24</v>
      </c>
      <c r="T3740">
        <f>_xlfn.DAYS(Raw_data_US_healthcare[[#This Row],[Discharge Date]],Raw_data_US_healthcare[[#This Row],[Date of Admission]])</f>
        <v>21</v>
      </c>
    </row>
    <row r="3741" spans="1:20" x14ac:dyDescent="0.3">
      <c r="A3741" t="s">
        <v>26511</v>
      </c>
      <c r="B3741" t="s">
        <v>10581</v>
      </c>
      <c r="C3741">
        <v>61</v>
      </c>
      <c r="D3741" t="str">
        <f>IF(Raw_data_US_healthcare[[#This Row],[Age]]&lt;35,"Young",IF(Raw_data_US_healthcare[[#This Row],[Age]]&lt;60,"Middle","Senior"))</f>
        <v>Senior</v>
      </c>
      <c r="E3741" t="s">
        <v>16</v>
      </c>
      <c r="F3741" t="s">
        <v>17</v>
      </c>
      <c r="G3741" t="s">
        <v>17</v>
      </c>
      <c r="H3741" t="s">
        <v>26514</v>
      </c>
      <c r="I3741" s="2">
        <v>43776</v>
      </c>
      <c r="J3741" t="s">
        <v>10582</v>
      </c>
      <c r="K3741" t="s">
        <v>10103</v>
      </c>
      <c r="L3741" t="s">
        <v>21</v>
      </c>
      <c r="M3741">
        <v>8031.4165999999996</v>
      </c>
      <c r="N3741">
        <v>408</v>
      </c>
      <c r="O3741" t="s">
        <v>43</v>
      </c>
      <c r="P3741" t="s">
        <v>43</v>
      </c>
      <c r="Q3741" s="2">
        <v>43785</v>
      </c>
      <c r="R3741" t="s">
        <v>83</v>
      </c>
      <c r="S3741" t="s">
        <v>45</v>
      </c>
      <c r="T3741">
        <f>_xlfn.DAYS(Raw_data_US_healthcare[[#This Row],[Discharge Date]],Raw_data_US_healthcare[[#This Row],[Date of Admission]])</f>
        <v>9</v>
      </c>
    </row>
    <row r="3742" spans="1:20" x14ac:dyDescent="0.3">
      <c r="A3742" t="s">
        <v>26511</v>
      </c>
      <c r="B3742" t="s">
        <v>10583</v>
      </c>
      <c r="C3742">
        <v>31</v>
      </c>
      <c r="D3742" t="str">
        <f>IF(Raw_data_US_healthcare[[#This Row],[Age]]&lt;35,"Young",IF(Raw_data_US_healthcare[[#This Row],[Age]]&lt;60,"Middle","Senior"))</f>
        <v>Young</v>
      </c>
      <c r="E3742" t="s">
        <v>16</v>
      </c>
      <c r="F3742" t="s">
        <v>27</v>
      </c>
      <c r="G3742" t="s">
        <v>27</v>
      </c>
      <c r="H3742" t="s">
        <v>18</v>
      </c>
      <c r="I3742" s="2">
        <v>43668</v>
      </c>
      <c r="J3742" t="s">
        <v>10584</v>
      </c>
      <c r="K3742" t="s">
        <v>10585</v>
      </c>
      <c r="L3742" t="s">
        <v>56</v>
      </c>
      <c r="M3742">
        <v>54769.402399999999</v>
      </c>
      <c r="N3742">
        <v>487</v>
      </c>
      <c r="O3742" t="s">
        <v>43</v>
      </c>
      <c r="P3742" t="s">
        <v>43</v>
      </c>
      <c r="Q3742" s="2">
        <v>43684</v>
      </c>
      <c r="R3742" t="s">
        <v>44</v>
      </c>
      <c r="S3742" t="s">
        <v>24</v>
      </c>
      <c r="T3742">
        <f>_xlfn.DAYS(Raw_data_US_healthcare[[#This Row],[Discharge Date]],Raw_data_US_healthcare[[#This Row],[Date of Admission]])</f>
        <v>16</v>
      </c>
    </row>
    <row r="3743" spans="1:20" x14ac:dyDescent="0.3">
      <c r="A3743" t="s">
        <v>26511</v>
      </c>
      <c r="B3743" t="s">
        <v>10586</v>
      </c>
      <c r="C3743">
        <v>45</v>
      </c>
      <c r="D3743" t="str">
        <f>IF(Raw_data_US_healthcare[[#This Row],[Age]]&lt;35,"Young",IF(Raw_data_US_healthcare[[#This Row],[Age]]&lt;60,"Middle","Senior"))</f>
        <v>Middle</v>
      </c>
      <c r="E3743" t="s">
        <v>16</v>
      </c>
      <c r="F3743" t="s">
        <v>62</v>
      </c>
      <c r="G3743" t="s">
        <v>62</v>
      </c>
      <c r="H3743" t="s">
        <v>36</v>
      </c>
      <c r="I3743" s="2">
        <v>44371</v>
      </c>
      <c r="J3743" t="s">
        <v>10587</v>
      </c>
      <c r="K3743" t="s">
        <v>10588</v>
      </c>
      <c r="L3743" t="s">
        <v>56</v>
      </c>
      <c r="M3743">
        <v>19389.7372</v>
      </c>
      <c r="N3743">
        <v>135</v>
      </c>
      <c r="O3743" t="s">
        <v>22</v>
      </c>
      <c r="P3743" t="s">
        <v>22</v>
      </c>
      <c r="Q3743" s="2">
        <v>44379</v>
      </c>
      <c r="R3743" t="s">
        <v>48</v>
      </c>
      <c r="S3743" t="s">
        <v>33</v>
      </c>
      <c r="T3743">
        <f>_xlfn.DAYS(Raw_data_US_healthcare[[#This Row],[Discharge Date]],Raw_data_US_healthcare[[#This Row],[Date of Admission]])</f>
        <v>8</v>
      </c>
    </row>
    <row r="3744" spans="1:20" x14ac:dyDescent="0.3">
      <c r="A3744" t="s">
        <v>26511</v>
      </c>
      <c r="B3744" t="s">
        <v>10589</v>
      </c>
      <c r="C3744">
        <v>26</v>
      </c>
      <c r="D3744" t="str">
        <f>IF(Raw_data_US_healthcare[[#This Row],[Age]]&lt;35,"Young",IF(Raw_data_US_healthcare[[#This Row],[Age]]&lt;60,"Middle","Senior"))</f>
        <v>Young</v>
      </c>
      <c r="E3744" t="s">
        <v>16</v>
      </c>
      <c r="F3744" t="s">
        <v>17</v>
      </c>
      <c r="G3744" t="s">
        <v>17</v>
      </c>
      <c r="H3744" t="s">
        <v>28</v>
      </c>
      <c r="I3744" s="2">
        <v>45132</v>
      </c>
      <c r="J3744" t="s">
        <v>10590</v>
      </c>
      <c r="K3744" t="s">
        <v>10591</v>
      </c>
      <c r="L3744" t="s">
        <v>56</v>
      </c>
      <c r="M3744">
        <v>25748.573199999999</v>
      </c>
      <c r="N3744">
        <v>473</v>
      </c>
      <c r="O3744" t="s">
        <v>43</v>
      </c>
      <c r="P3744" t="s">
        <v>43</v>
      </c>
      <c r="Q3744" s="2">
        <v>45144</v>
      </c>
      <c r="R3744" t="s">
        <v>83</v>
      </c>
      <c r="S3744" t="s">
        <v>33</v>
      </c>
      <c r="T3744">
        <f>_xlfn.DAYS(Raw_data_US_healthcare[[#This Row],[Discharge Date]],Raw_data_US_healthcare[[#This Row],[Date of Admission]])</f>
        <v>12</v>
      </c>
    </row>
    <row r="3745" spans="1:20" x14ac:dyDescent="0.3">
      <c r="A3745" t="s">
        <v>26512</v>
      </c>
      <c r="B3745" t="s">
        <v>10592</v>
      </c>
      <c r="C3745">
        <v>73</v>
      </c>
      <c r="D3745" t="str">
        <f>IF(Raw_data_US_healthcare[[#This Row],[Age]]&lt;35,"Young",IF(Raw_data_US_healthcare[[#This Row],[Age]]&lt;60,"Middle","Senior"))</f>
        <v>Senior</v>
      </c>
      <c r="E3745" t="s">
        <v>26</v>
      </c>
      <c r="F3745" t="s">
        <v>17</v>
      </c>
      <c r="G3745" t="s">
        <v>17</v>
      </c>
      <c r="H3745" t="s">
        <v>26514</v>
      </c>
      <c r="I3745" s="2">
        <v>44825</v>
      </c>
      <c r="J3745" t="s">
        <v>2213</v>
      </c>
      <c r="K3745" t="s">
        <v>4341</v>
      </c>
      <c r="L3745" t="s">
        <v>21</v>
      </c>
      <c r="M3745">
        <v>22948.228899999998</v>
      </c>
      <c r="N3745">
        <v>332</v>
      </c>
      <c r="O3745" t="s">
        <v>39</v>
      </c>
      <c r="P3745" t="s">
        <v>39</v>
      </c>
      <c r="Q3745" s="2">
        <v>44845</v>
      </c>
      <c r="R3745" t="s">
        <v>44</v>
      </c>
      <c r="S3745" t="s">
        <v>45</v>
      </c>
      <c r="T3745">
        <f>_xlfn.DAYS(Raw_data_US_healthcare[[#This Row],[Discharge Date]],Raw_data_US_healthcare[[#This Row],[Date of Admission]])</f>
        <v>20</v>
      </c>
    </row>
    <row r="3746" spans="1:20" x14ac:dyDescent="0.3">
      <c r="A3746" t="s">
        <v>26511</v>
      </c>
      <c r="B3746" t="s">
        <v>10593</v>
      </c>
      <c r="C3746">
        <v>61</v>
      </c>
      <c r="D3746" t="str">
        <f>IF(Raw_data_US_healthcare[[#This Row],[Age]]&lt;35,"Young",IF(Raw_data_US_healthcare[[#This Row],[Age]]&lt;60,"Middle","Senior"))</f>
        <v>Senior</v>
      </c>
      <c r="E3746" t="s">
        <v>16</v>
      </c>
      <c r="F3746" t="s">
        <v>228</v>
      </c>
      <c r="G3746" t="s">
        <v>228</v>
      </c>
      <c r="H3746" t="s">
        <v>69</v>
      </c>
      <c r="I3746" s="2">
        <v>44574</v>
      </c>
      <c r="J3746" t="s">
        <v>10594</v>
      </c>
      <c r="K3746" t="s">
        <v>10595</v>
      </c>
      <c r="L3746" t="s">
        <v>21</v>
      </c>
      <c r="M3746">
        <v>18233.152300000002</v>
      </c>
      <c r="N3746">
        <v>164</v>
      </c>
      <c r="O3746" t="s">
        <v>39</v>
      </c>
      <c r="P3746" t="s">
        <v>39</v>
      </c>
      <c r="Q3746" s="2">
        <v>44604</v>
      </c>
      <c r="R3746" t="s">
        <v>44</v>
      </c>
      <c r="S3746" t="s">
        <v>45</v>
      </c>
      <c r="T3746">
        <f>_xlfn.DAYS(Raw_data_US_healthcare[[#This Row],[Discharge Date]],Raw_data_US_healthcare[[#This Row],[Date of Admission]])</f>
        <v>30</v>
      </c>
    </row>
    <row r="3747" spans="1:20" x14ac:dyDescent="0.3">
      <c r="A3747" t="s">
        <v>26512</v>
      </c>
      <c r="B3747" t="s">
        <v>10596</v>
      </c>
      <c r="C3747">
        <v>63</v>
      </c>
      <c r="D3747" t="str">
        <f>IF(Raw_data_US_healthcare[[#This Row],[Age]]&lt;35,"Young",IF(Raw_data_US_healthcare[[#This Row],[Age]]&lt;60,"Middle","Senior"))</f>
        <v>Senior</v>
      </c>
      <c r="E3747" t="s">
        <v>26</v>
      </c>
      <c r="F3747" t="s">
        <v>88</v>
      </c>
      <c r="G3747" t="s">
        <v>88</v>
      </c>
      <c r="H3747" t="s">
        <v>69</v>
      </c>
      <c r="I3747" s="2">
        <v>45128</v>
      </c>
      <c r="J3747" t="s">
        <v>6887</v>
      </c>
      <c r="K3747" t="s">
        <v>10597</v>
      </c>
      <c r="L3747" t="s">
        <v>21</v>
      </c>
      <c r="M3747">
        <v>15882.054599999999</v>
      </c>
      <c r="N3747">
        <v>289</v>
      </c>
      <c r="O3747" t="s">
        <v>22</v>
      </c>
      <c r="P3747" t="s">
        <v>22</v>
      </c>
      <c r="Q3747" s="2">
        <v>45130</v>
      </c>
      <c r="R3747" t="s">
        <v>48</v>
      </c>
      <c r="S3747" t="s">
        <v>45</v>
      </c>
      <c r="T3747">
        <f>_xlfn.DAYS(Raw_data_US_healthcare[[#This Row],[Discharge Date]],Raw_data_US_healthcare[[#This Row],[Date of Admission]])</f>
        <v>2</v>
      </c>
    </row>
    <row r="3748" spans="1:20" x14ac:dyDescent="0.3">
      <c r="A3748" t="s">
        <v>26511</v>
      </c>
      <c r="B3748" t="s">
        <v>10598</v>
      </c>
      <c r="C3748">
        <v>21</v>
      </c>
      <c r="D3748" t="str">
        <f>IF(Raw_data_US_healthcare[[#This Row],[Age]]&lt;35,"Young",IF(Raw_data_US_healthcare[[#This Row],[Age]]&lt;60,"Middle","Senior"))</f>
        <v>Young</v>
      </c>
      <c r="E3748" t="s">
        <v>16</v>
      </c>
      <c r="F3748" t="s">
        <v>27</v>
      </c>
      <c r="G3748" t="s">
        <v>27</v>
      </c>
      <c r="H3748" t="s">
        <v>69</v>
      </c>
      <c r="I3748" s="2">
        <v>45015</v>
      </c>
      <c r="J3748" t="s">
        <v>10599</v>
      </c>
      <c r="K3748" t="s">
        <v>10600</v>
      </c>
      <c r="L3748" t="s">
        <v>60</v>
      </c>
      <c r="M3748">
        <v>31979.823</v>
      </c>
      <c r="N3748">
        <v>295</v>
      </c>
      <c r="O3748" t="s">
        <v>39</v>
      </c>
      <c r="P3748" t="s">
        <v>39</v>
      </c>
      <c r="Q3748" s="2">
        <v>45038</v>
      </c>
      <c r="R3748" t="s">
        <v>83</v>
      </c>
      <c r="S3748" t="s">
        <v>33</v>
      </c>
      <c r="T3748">
        <f>_xlfn.DAYS(Raw_data_US_healthcare[[#This Row],[Discharge Date]],Raw_data_US_healthcare[[#This Row],[Date of Admission]])</f>
        <v>23</v>
      </c>
    </row>
    <row r="3749" spans="1:20" x14ac:dyDescent="0.3">
      <c r="A3749" t="s">
        <v>26512</v>
      </c>
      <c r="B3749" t="s">
        <v>10601</v>
      </c>
      <c r="C3749">
        <v>78</v>
      </c>
      <c r="D3749" t="str">
        <f>IF(Raw_data_US_healthcare[[#This Row],[Age]]&lt;35,"Young",IF(Raw_data_US_healthcare[[#This Row],[Age]]&lt;60,"Middle","Senior"))</f>
        <v>Senior</v>
      </c>
      <c r="E3749" t="s">
        <v>26</v>
      </c>
      <c r="F3749" t="s">
        <v>35</v>
      </c>
      <c r="G3749" t="s">
        <v>35</v>
      </c>
      <c r="H3749" t="s">
        <v>69</v>
      </c>
      <c r="I3749" s="2">
        <v>45027</v>
      </c>
      <c r="J3749" t="s">
        <v>10602</v>
      </c>
      <c r="K3749" t="s">
        <v>10603</v>
      </c>
      <c r="L3749" t="s">
        <v>21</v>
      </c>
      <c r="M3749">
        <v>59273.369100000004</v>
      </c>
      <c r="N3749">
        <v>486</v>
      </c>
      <c r="O3749" t="s">
        <v>22</v>
      </c>
      <c r="P3749" t="s">
        <v>22</v>
      </c>
      <c r="Q3749" s="2">
        <v>45029</v>
      </c>
      <c r="R3749" t="s">
        <v>83</v>
      </c>
      <c r="S3749" t="s">
        <v>33</v>
      </c>
      <c r="T3749">
        <f>_xlfn.DAYS(Raw_data_US_healthcare[[#This Row],[Discharge Date]],Raw_data_US_healthcare[[#This Row],[Date of Admission]])</f>
        <v>2</v>
      </c>
    </row>
    <row r="3750" spans="1:20" x14ac:dyDescent="0.3">
      <c r="A3750" t="s">
        <v>26511</v>
      </c>
      <c r="B3750" t="s">
        <v>10604</v>
      </c>
      <c r="C3750">
        <v>43</v>
      </c>
      <c r="D3750" t="str">
        <f>IF(Raw_data_US_healthcare[[#This Row],[Age]]&lt;35,"Young",IF(Raw_data_US_healthcare[[#This Row],[Age]]&lt;60,"Middle","Senior"))</f>
        <v>Middle</v>
      </c>
      <c r="E3750" t="s">
        <v>16</v>
      </c>
      <c r="F3750" t="s">
        <v>88</v>
      </c>
      <c r="G3750" t="s">
        <v>88</v>
      </c>
      <c r="H3750" t="s">
        <v>28</v>
      </c>
      <c r="I3750" s="2">
        <v>44363</v>
      </c>
      <c r="J3750" t="s">
        <v>10605</v>
      </c>
      <c r="K3750" t="s">
        <v>10606</v>
      </c>
      <c r="L3750" t="s">
        <v>56</v>
      </c>
      <c r="M3750">
        <v>10755.463</v>
      </c>
      <c r="N3750">
        <v>254</v>
      </c>
      <c r="O3750" t="s">
        <v>39</v>
      </c>
      <c r="P3750" t="s">
        <v>39</v>
      </c>
      <c r="Q3750" s="2">
        <v>44389</v>
      </c>
      <c r="R3750" t="s">
        <v>23</v>
      </c>
      <c r="S3750" t="s">
        <v>24</v>
      </c>
      <c r="T3750">
        <f>_xlfn.DAYS(Raw_data_US_healthcare[[#This Row],[Discharge Date]],Raw_data_US_healthcare[[#This Row],[Date of Admission]])</f>
        <v>26</v>
      </c>
    </row>
    <row r="3751" spans="1:20" x14ac:dyDescent="0.3">
      <c r="A3751" t="s">
        <v>26511</v>
      </c>
      <c r="B3751" t="s">
        <v>10607</v>
      </c>
      <c r="C3751">
        <v>79</v>
      </c>
      <c r="D3751" t="str">
        <f>IF(Raw_data_US_healthcare[[#This Row],[Age]]&lt;35,"Young",IF(Raw_data_US_healthcare[[#This Row],[Age]]&lt;60,"Middle","Senior"))</f>
        <v>Senior</v>
      </c>
      <c r="E3751" t="s">
        <v>16</v>
      </c>
      <c r="F3751" t="s">
        <v>17</v>
      </c>
      <c r="G3751" t="s">
        <v>17</v>
      </c>
      <c r="H3751" t="s">
        <v>18</v>
      </c>
      <c r="I3751" s="2">
        <v>44973</v>
      </c>
      <c r="J3751" t="s">
        <v>10608</v>
      </c>
      <c r="K3751" t="s">
        <v>10609</v>
      </c>
      <c r="L3751" t="s">
        <v>21</v>
      </c>
      <c r="M3751">
        <v>4378.5663000000004</v>
      </c>
      <c r="N3751">
        <v>221</v>
      </c>
      <c r="O3751" t="s">
        <v>22</v>
      </c>
      <c r="P3751" t="s">
        <v>22</v>
      </c>
      <c r="Q3751" s="2">
        <v>44991</v>
      </c>
      <c r="R3751" t="s">
        <v>23</v>
      </c>
      <c r="S3751" t="s">
        <v>33</v>
      </c>
      <c r="T3751">
        <f>_xlfn.DAYS(Raw_data_US_healthcare[[#This Row],[Discharge Date]],Raw_data_US_healthcare[[#This Row],[Date of Admission]])</f>
        <v>18</v>
      </c>
    </row>
    <row r="3752" spans="1:20" x14ac:dyDescent="0.3">
      <c r="A3752" t="s">
        <v>26512</v>
      </c>
      <c r="B3752" t="s">
        <v>10610</v>
      </c>
      <c r="C3752">
        <v>70</v>
      </c>
      <c r="D3752" t="str">
        <f>IF(Raw_data_US_healthcare[[#This Row],[Age]]&lt;35,"Young",IF(Raw_data_US_healthcare[[#This Row],[Age]]&lt;60,"Middle","Senior"))</f>
        <v>Senior</v>
      </c>
      <c r="E3752" t="s">
        <v>26</v>
      </c>
      <c r="F3752" t="s">
        <v>49</v>
      </c>
      <c r="G3752" t="s">
        <v>49</v>
      </c>
      <c r="H3752" t="s">
        <v>26514</v>
      </c>
      <c r="I3752" s="2">
        <v>44266</v>
      </c>
      <c r="J3752" t="s">
        <v>10611</v>
      </c>
      <c r="K3752" t="s">
        <v>10612</v>
      </c>
      <c r="L3752" t="s">
        <v>21</v>
      </c>
      <c r="M3752">
        <v>15636.3488</v>
      </c>
      <c r="N3752">
        <v>226</v>
      </c>
      <c r="O3752" t="s">
        <v>43</v>
      </c>
      <c r="P3752" t="s">
        <v>43</v>
      </c>
      <c r="Q3752" s="2">
        <v>44278</v>
      </c>
      <c r="R3752" t="s">
        <v>44</v>
      </c>
      <c r="S3752" t="s">
        <v>33</v>
      </c>
      <c r="T3752">
        <f>_xlfn.DAYS(Raw_data_US_healthcare[[#This Row],[Discharge Date]],Raw_data_US_healthcare[[#This Row],[Date of Admission]])</f>
        <v>12</v>
      </c>
    </row>
    <row r="3753" spans="1:20" x14ac:dyDescent="0.3">
      <c r="A3753" t="s">
        <v>26511</v>
      </c>
      <c r="B3753" t="s">
        <v>10613</v>
      </c>
      <c r="C3753">
        <v>76</v>
      </c>
      <c r="D3753" t="str">
        <f>IF(Raw_data_US_healthcare[[#This Row],[Age]]&lt;35,"Young",IF(Raw_data_US_healthcare[[#This Row],[Age]]&lt;60,"Middle","Senior"))</f>
        <v>Senior</v>
      </c>
      <c r="E3753" t="s">
        <v>16</v>
      </c>
      <c r="F3753" t="s">
        <v>228</v>
      </c>
      <c r="G3753" t="s">
        <v>228</v>
      </c>
      <c r="H3753" t="s">
        <v>69</v>
      </c>
      <c r="I3753" s="2">
        <v>44859</v>
      </c>
      <c r="J3753" t="s">
        <v>10614</v>
      </c>
      <c r="K3753" t="s">
        <v>10615</v>
      </c>
      <c r="L3753" t="s">
        <v>21</v>
      </c>
      <c r="M3753">
        <v>4013.3299000000002</v>
      </c>
      <c r="N3753">
        <v>341</v>
      </c>
      <c r="O3753" t="s">
        <v>39</v>
      </c>
      <c r="P3753" t="s">
        <v>39</v>
      </c>
      <c r="Q3753" s="2">
        <v>44880</v>
      </c>
      <c r="R3753" t="s">
        <v>23</v>
      </c>
      <c r="S3753" t="s">
        <v>45</v>
      </c>
      <c r="T3753">
        <f>_xlfn.DAYS(Raw_data_US_healthcare[[#This Row],[Discharge Date]],Raw_data_US_healthcare[[#This Row],[Date of Admission]])</f>
        <v>21</v>
      </c>
    </row>
    <row r="3754" spans="1:20" x14ac:dyDescent="0.3">
      <c r="A3754" t="s">
        <v>26511</v>
      </c>
      <c r="B3754" t="s">
        <v>10616</v>
      </c>
      <c r="C3754">
        <v>84</v>
      </c>
      <c r="D3754" t="str">
        <f>IF(Raw_data_US_healthcare[[#This Row],[Age]]&lt;35,"Young",IF(Raw_data_US_healthcare[[#This Row],[Age]]&lt;60,"Middle","Senior"))</f>
        <v>Senior</v>
      </c>
      <c r="E3754" t="s">
        <v>16</v>
      </c>
      <c r="F3754" t="s">
        <v>49</v>
      </c>
      <c r="G3754" t="s">
        <v>49</v>
      </c>
      <c r="H3754" t="s">
        <v>18</v>
      </c>
      <c r="I3754" s="2">
        <v>43876</v>
      </c>
      <c r="J3754" t="s">
        <v>3003</v>
      </c>
      <c r="K3754" t="s">
        <v>10617</v>
      </c>
      <c r="L3754" t="s">
        <v>21</v>
      </c>
      <c r="M3754">
        <v>51828.992100000003</v>
      </c>
      <c r="N3754">
        <v>372</v>
      </c>
      <c r="O3754" t="s">
        <v>43</v>
      </c>
      <c r="P3754" t="s">
        <v>43</v>
      </c>
      <c r="Q3754" s="2">
        <v>43896</v>
      </c>
      <c r="R3754" t="s">
        <v>32</v>
      </c>
      <c r="S3754" t="s">
        <v>45</v>
      </c>
      <c r="T3754">
        <f>_xlfn.DAYS(Raw_data_US_healthcare[[#This Row],[Discharge Date]],Raw_data_US_healthcare[[#This Row],[Date of Admission]])</f>
        <v>20</v>
      </c>
    </row>
    <row r="3755" spans="1:20" x14ac:dyDescent="0.3">
      <c r="A3755" t="s">
        <v>26511</v>
      </c>
      <c r="B3755" t="s">
        <v>4998</v>
      </c>
      <c r="C3755">
        <v>51</v>
      </c>
      <c r="D3755" t="str">
        <f>IF(Raw_data_US_healthcare[[#This Row],[Age]]&lt;35,"Young",IF(Raw_data_US_healthcare[[#This Row],[Age]]&lt;60,"Middle","Senior"))</f>
        <v>Middle</v>
      </c>
      <c r="E3755" t="s">
        <v>16</v>
      </c>
      <c r="F3755" t="s">
        <v>27</v>
      </c>
      <c r="G3755" t="s">
        <v>27</v>
      </c>
      <c r="H3755" t="s">
        <v>69</v>
      </c>
      <c r="I3755" s="2">
        <v>43786</v>
      </c>
      <c r="J3755" t="s">
        <v>10618</v>
      </c>
      <c r="K3755" t="s">
        <v>5471</v>
      </c>
      <c r="L3755" t="s">
        <v>31</v>
      </c>
      <c r="M3755">
        <v>18908.949199999999</v>
      </c>
      <c r="N3755">
        <v>214</v>
      </c>
      <c r="O3755" t="s">
        <v>39</v>
      </c>
      <c r="P3755" t="s">
        <v>39</v>
      </c>
      <c r="Q3755" s="2">
        <v>43793</v>
      </c>
      <c r="R3755" t="s">
        <v>48</v>
      </c>
      <c r="S3755" t="s">
        <v>45</v>
      </c>
      <c r="T3755">
        <f>_xlfn.DAYS(Raw_data_US_healthcare[[#This Row],[Discharge Date]],Raw_data_US_healthcare[[#This Row],[Date of Admission]])</f>
        <v>7</v>
      </c>
    </row>
    <row r="3756" spans="1:20" x14ac:dyDescent="0.3">
      <c r="A3756" t="s">
        <v>26512</v>
      </c>
      <c r="B3756" t="s">
        <v>10619</v>
      </c>
      <c r="C3756">
        <v>19</v>
      </c>
      <c r="D3756" t="str">
        <f>IF(Raw_data_US_healthcare[[#This Row],[Age]]&lt;35,"Young",IF(Raw_data_US_healthcare[[#This Row],[Age]]&lt;60,"Middle","Senior"))</f>
        <v>Young</v>
      </c>
      <c r="E3756" t="s">
        <v>26</v>
      </c>
      <c r="F3756" t="s">
        <v>35</v>
      </c>
      <c r="G3756" t="s">
        <v>35</v>
      </c>
      <c r="H3756" t="s">
        <v>26516</v>
      </c>
      <c r="I3756" s="2">
        <v>44746</v>
      </c>
      <c r="J3756" t="s">
        <v>10620</v>
      </c>
      <c r="K3756" t="s">
        <v>10621</v>
      </c>
      <c r="L3756" t="s">
        <v>60</v>
      </c>
      <c r="M3756">
        <v>10116.0514</v>
      </c>
      <c r="N3756">
        <v>424</v>
      </c>
      <c r="O3756" t="s">
        <v>43</v>
      </c>
      <c r="P3756" t="s">
        <v>43</v>
      </c>
      <c r="Q3756" s="2">
        <v>44762</v>
      </c>
      <c r="R3756" t="s">
        <v>23</v>
      </c>
      <c r="S3756" t="s">
        <v>33</v>
      </c>
      <c r="T3756">
        <f>_xlfn.DAYS(Raw_data_US_healthcare[[#This Row],[Discharge Date]],Raw_data_US_healthcare[[#This Row],[Date of Admission]])</f>
        <v>16</v>
      </c>
    </row>
    <row r="3757" spans="1:20" x14ac:dyDescent="0.3">
      <c r="A3757" t="s">
        <v>26512</v>
      </c>
      <c r="B3757" t="s">
        <v>10622</v>
      </c>
      <c r="C3757">
        <v>47</v>
      </c>
      <c r="D3757" t="str">
        <f>IF(Raw_data_US_healthcare[[#This Row],[Age]]&lt;35,"Young",IF(Raw_data_US_healthcare[[#This Row],[Age]]&lt;60,"Middle","Senior"))</f>
        <v>Middle</v>
      </c>
      <c r="E3757" t="s">
        <v>26</v>
      </c>
      <c r="F3757" t="s">
        <v>49</v>
      </c>
      <c r="G3757" t="s">
        <v>49</v>
      </c>
      <c r="H3757" t="s">
        <v>26516</v>
      </c>
      <c r="I3757" s="2">
        <v>43984</v>
      </c>
      <c r="J3757" t="s">
        <v>10623</v>
      </c>
      <c r="K3757" t="s">
        <v>10624</v>
      </c>
      <c r="L3757" t="s">
        <v>60</v>
      </c>
      <c r="M3757">
        <v>21437.987799999999</v>
      </c>
      <c r="N3757">
        <v>269</v>
      </c>
      <c r="O3757" t="s">
        <v>43</v>
      </c>
      <c r="P3757" t="s">
        <v>43</v>
      </c>
      <c r="Q3757" s="2">
        <v>44010</v>
      </c>
      <c r="R3757" t="s">
        <v>44</v>
      </c>
      <c r="S3757" t="s">
        <v>24</v>
      </c>
      <c r="T3757">
        <f>_xlfn.DAYS(Raw_data_US_healthcare[[#This Row],[Discharge Date]],Raw_data_US_healthcare[[#This Row],[Date of Admission]])</f>
        <v>26</v>
      </c>
    </row>
    <row r="3758" spans="1:20" x14ac:dyDescent="0.3">
      <c r="A3758" t="s">
        <v>26511</v>
      </c>
      <c r="B3758" t="s">
        <v>10625</v>
      </c>
      <c r="C3758">
        <v>43</v>
      </c>
      <c r="D3758" t="str">
        <f>IF(Raw_data_US_healthcare[[#This Row],[Age]]&lt;35,"Young",IF(Raw_data_US_healthcare[[#This Row],[Age]]&lt;60,"Middle","Senior"))</f>
        <v>Middle</v>
      </c>
      <c r="E3758" t="s">
        <v>16</v>
      </c>
      <c r="F3758" t="s">
        <v>27</v>
      </c>
      <c r="G3758" t="s">
        <v>27</v>
      </c>
      <c r="H3758" t="s">
        <v>69</v>
      </c>
      <c r="I3758" s="2">
        <v>44355</v>
      </c>
      <c r="J3758" t="s">
        <v>10626</v>
      </c>
      <c r="K3758" t="s">
        <v>10627</v>
      </c>
      <c r="L3758" t="s">
        <v>60</v>
      </c>
      <c r="M3758">
        <v>21232.086899999998</v>
      </c>
      <c r="N3758">
        <v>187</v>
      </c>
      <c r="O3758" t="s">
        <v>39</v>
      </c>
      <c r="P3758" t="s">
        <v>39</v>
      </c>
      <c r="Q3758" s="2">
        <v>44384</v>
      </c>
      <c r="R3758" t="s">
        <v>23</v>
      </c>
      <c r="S3758" t="s">
        <v>45</v>
      </c>
      <c r="T3758">
        <f>_xlfn.DAYS(Raw_data_US_healthcare[[#This Row],[Discharge Date]],Raw_data_US_healthcare[[#This Row],[Date of Admission]])</f>
        <v>29</v>
      </c>
    </row>
    <row r="3759" spans="1:20" x14ac:dyDescent="0.3">
      <c r="A3759" t="s">
        <v>26512</v>
      </c>
      <c r="B3759" t="s">
        <v>10628</v>
      </c>
      <c r="C3759">
        <v>44</v>
      </c>
      <c r="D3759" t="str">
        <f>IF(Raw_data_US_healthcare[[#This Row],[Age]]&lt;35,"Young",IF(Raw_data_US_healthcare[[#This Row],[Age]]&lt;60,"Middle","Senior"))</f>
        <v>Middle</v>
      </c>
      <c r="E3759" t="s">
        <v>26</v>
      </c>
      <c r="F3759" t="s">
        <v>27</v>
      </c>
      <c r="G3759" t="s">
        <v>27</v>
      </c>
      <c r="H3759" t="s">
        <v>26516</v>
      </c>
      <c r="I3759" s="2">
        <v>44887</v>
      </c>
      <c r="J3759" t="s">
        <v>10629</v>
      </c>
      <c r="K3759" t="s">
        <v>10630</v>
      </c>
      <c r="L3759" t="s">
        <v>56</v>
      </c>
      <c r="M3759">
        <v>2811.1988000000001</v>
      </c>
      <c r="N3759">
        <v>110</v>
      </c>
      <c r="O3759" t="s">
        <v>39</v>
      </c>
      <c r="P3759" t="s">
        <v>39</v>
      </c>
      <c r="Q3759" s="2">
        <v>44908</v>
      </c>
      <c r="R3759" t="s">
        <v>44</v>
      </c>
      <c r="S3759" t="s">
        <v>33</v>
      </c>
      <c r="T3759">
        <f>_xlfn.DAYS(Raw_data_US_healthcare[[#This Row],[Discharge Date]],Raw_data_US_healthcare[[#This Row],[Date of Admission]])</f>
        <v>21</v>
      </c>
    </row>
    <row r="3760" spans="1:20" x14ac:dyDescent="0.3">
      <c r="A3760" t="s">
        <v>26511</v>
      </c>
      <c r="B3760" t="s">
        <v>10631</v>
      </c>
      <c r="C3760">
        <v>62</v>
      </c>
      <c r="D3760" t="str">
        <f>IF(Raw_data_US_healthcare[[#This Row],[Age]]&lt;35,"Young",IF(Raw_data_US_healthcare[[#This Row],[Age]]&lt;60,"Middle","Senior"))</f>
        <v>Senior</v>
      </c>
      <c r="E3760" t="s">
        <v>16</v>
      </c>
      <c r="F3760" t="s">
        <v>49</v>
      </c>
      <c r="G3760" t="s">
        <v>49</v>
      </c>
      <c r="H3760" t="s">
        <v>18</v>
      </c>
      <c r="I3760" s="2">
        <v>44785</v>
      </c>
      <c r="J3760" t="s">
        <v>10632</v>
      </c>
      <c r="K3760" t="s">
        <v>10633</v>
      </c>
      <c r="L3760" t="s">
        <v>21</v>
      </c>
      <c r="M3760">
        <v>55449.034699999997</v>
      </c>
      <c r="N3760">
        <v>401</v>
      </c>
      <c r="O3760" t="s">
        <v>22</v>
      </c>
      <c r="P3760" t="s">
        <v>22</v>
      </c>
      <c r="Q3760" s="2">
        <v>44792</v>
      </c>
      <c r="R3760" t="s">
        <v>48</v>
      </c>
      <c r="S3760" t="s">
        <v>24</v>
      </c>
      <c r="T3760">
        <f>_xlfn.DAYS(Raw_data_US_healthcare[[#This Row],[Discharge Date]],Raw_data_US_healthcare[[#This Row],[Date of Admission]])</f>
        <v>7</v>
      </c>
    </row>
    <row r="3761" spans="1:20" x14ac:dyDescent="0.3">
      <c r="A3761" t="s">
        <v>26512</v>
      </c>
      <c r="B3761" t="s">
        <v>6912</v>
      </c>
      <c r="C3761">
        <v>79</v>
      </c>
      <c r="D3761" t="str">
        <f>IF(Raw_data_US_healthcare[[#This Row],[Age]]&lt;35,"Young",IF(Raw_data_US_healthcare[[#This Row],[Age]]&lt;60,"Middle","Senior"))</f>
        <v>Senior</v>
      </c>
      <c r="E3761" t="s">
        <v>26</v>
      </c>
      <c r="F3761" t="s">
        <v>62</v>
      </c>
      <c r="G3761" t="s">
        <v>62</v>
      </c>
      <c r="H3761" t="s">
        <v>26516</v>
      </c>
      <c r="I3761" s="2">
        <v>44398</v>
      </c>
      <c r="J3761" t="s">
        <v>10634</v>
      </c>
      <c r="K3761" t="s">
        <v>10635</v>
      </c>
      <c r="L3761" t="s">
        <v>21</v>
      </c>
      <c r="M3761">
        <v>14045.486000000001</v>
      </c>
      <c r="N3761">
        <v>279</v>
      </c>
      <c r="O3761" t="s">
        <v>43</v>
      </c>
      <c r="P3761" t="s">
        <v>43</v>
      </c>
      <c r="Q3761" s="2">
        <v>44422</v>
      </c>
      <c r="R3761" t="s">
        <v>44</v>
      </c>
      <c r="S3761" t="s">
        <v>45</v>
      </c>
      <c r="T3761">
        <f>_xlfn.DAYS(Raw_data_US_healthcare[[#This Row],[Discharge Date]],Raw_data_US_healthcare[[#This Row],[Date of Admission]])</f>
        <v>24</v>
      </c>
    </row>
    <row r="3762" spans="1:20" x14ac:dyDescent="0.3">
      <c r="A3762" t="s">
        <v>26511</v>
      </c>
      <c r="B3762" t="s">
        <v>10636</v>
      </c>
      <c r="C3762">
        <v>75</v>
      </c>
      <c r="D3762" t="str">
        <f>IF(Raw_data_US_healthcare[[#This Row],[Age]]&lt;35,"Young",IF(Raw_data_US_healthcare[[#This Row],[Age]]&lt;60,"Middle","Senior"))</f>
        <v>Senior</v>
      </c>
      <c r="E3762" t="s">
        <v>16</v>
      </c>
      <c r="F3762" t="s">
        <v>27</v>
      </c>
      <c r="G3762" t="s">
        <v>27</v>
      </c>
      <c r="H3762" t="s">
        <v>69</v>
      </c>
      <c r="I3762" s="2">
        <v>43706</v>
      </c>
      <c r="J3762" t="s">
        <v>10637</v>
      </c>
      <c r="K3762" t="s">
        <v>10638</v>
      </c>
      <c r="L3762" t="s">
        <v>21</v>
      </c>
      <c r="M3762">
        <v>49576.171600000001</v>
      </c>
      <c r="N3762">
        <v>280</v>
      </c>
      <c r="O3762" t="s">
        <v>22</v>
      </c>
      <c r="P3762" t="s">
        <v>22</v>
      </c>
      <c r="Q3762" s="2">
        <v>43708</v>
      </c>
      <c r="R3762" t="s">
        <v>23</v>
      </c>
      <c r="S3762" t="s">
        <v>45</v>
      </c>
      <c r="T3762">
        <f>_xlfn.DAYS(Raw_data_US_healthcare[[#This Row],[Discharge Date]],Raw_data_US_healthcare[[#This Row],[Date of Admission]])</f>
        <v>2</v>
      </c>
    </row>
    <row r="3763" spans="1:20" x14ac:dyDescent="0.3">
      <c r="A3763" t="s">
        <v>26512</v>
      </c>
      <c r="B3763" t="s">
        <v>10639</v>
      </c>
      <c r="C3763">
        <v>73</v>
      </c>
      <c r="D3763" t="str">
        <f>IF(Raw_data_US_healthcare[[#This Row],[Age]]&lt;35,"Young",IF(Raw_data_US_healthcare[[#This Row],[Age]]&lt;60,"Middle","Senior"))</f>
        <v>Senior</v>
      </c>
      <c r="E3763" t="s">
        <v>26</v>
      </c>
      <c r="F3763" t="s">
        <v>113</v>
      </c>
      <c r="G3763" t="s">
        <v>113</v>
      </c>
      <c r="H3763" t="s">
        <v>28</v>
      </c>
      <c r="I3763" s="2">
        <v>44255</v>
      </c>
      <c r="J3763" t="s">
        <v>10640</v>
      </c>
      <c r="K3763" t="s">
        <v>10641</v>
      </c>
      <c r="L3763" t="s">
        <v>56</v>
      </c>
      <c r="M3763">
        <v>15913.1602</v>
      </c>
      <c r="N3763">
        <v>411</v>
      </c>
      <c r="O3763" t="s">
        <v>43</v>
      </c>
      <c r="P3763" t="s">
        <v>43</v>
      </c>
      <c r="Q3763" s="2">
        <v>44257</v>
      </c>
      <c r="R3763" t="s">
        <v>44</v>
      </c>
      <c r="S3763" t="s">
        <v>33</v>
      </c>
      <c r="T3763">
        <f>_xlfn.DAYS(Raw_data_US_healthcare[[#This Row],[Discharge Date]],Raw_data_US_healthcare[[#This Row],[Date of Admission]])</f>
        <v>2</v>
      </c>
    </row>
    <row r="3764" spans="1:20" x14ac:dyDescent="0.3">
      <c r="A3764" t="s">
        <v>26512</v>
      </c>
      <c r="B3764" t="s">
        <v>10642</v>
      </c>
      <c r="C3764">
        <v>32</v>
      </c>
      <c r="D3764" t="str">
        <f>IF(Raw_data_US_healthcare[[#This Row],[Age]]&lt;35,"Young",IF(Raw_data_US_healthcare[[#This Row],[Age]]&lt;60,"Middle","Senior"))</f>
        <v>Young</v>
      </c>
      <c r="E3764" t="s">
        <v>26</v>
      </c>
      <c r="F3764" t="s">
        <v>62</v>
      </c>
      <c r="G3764" t="s">
        <v>62</v>
      </c>
      <c r="H3764" t="s">
        <v>69</v>
      </c>
      <c r="I3764" s="2">
        <v>43717</v>
      </c>
      <c r="J3764" t="s">
        <v>10643</v>
      </c>
      <c r="K3764" t="s">
        <v>10644</v>
      </c>
      <c r="L3764" t="s">
        <v>52</v>
      </c>
      <c r="M3764">
        <v>29633.637900000002</v>
      </c>
      <c r="N3764">
        <v>318</v>
      </c>
      <c r="O3764" t="s">
        <v>39</v>
      </c>
      <c r="P3764" t="s">
        <v>39</v>
      </c>
      <c r="Q3764" s="2">
        <v>43727</v>
      </c>
      <c r="R3764" t="s">
        <v>23</v>
      </c>
      <c r="S3764" t="s">
        <v>45</v>
      </c>
      <c r="T3764">
        <f>_xlfn.DAYS(Raw_data_US_healthcare[[#This Row],[Discharge Date]],Raw_data_US_healthcare[[#This Row],[Date of Admission]])</f>
        <v>10</v>
      </c>
    </row>
    <row r="3765" spans="1:20" x14ac:dyDescent="0.3">
      <c r="A3765" t="s">
        <v>26512</v>
      </c>
      <c r="B3765" t="s">
        <v>10645</v>
      </c>
      <c r="C3765">
        <v>18</v>
      </c>
      <c r="D3765" t="str">
        <f>IF(Raw_data_US_healthcare[[#This Row],[Age]]&lt;35,"Young",IF(Raw_data_US_healthcare[[#This Row],[Age]]&lt;60,"Middle","Senior"))</f>
        <v>Young</v>
      </c>
      <c r="E3765" t="s">
        <v>26</v>
      </c>
      <c r="F3765" t="s">
        <v>228</v>
      </c>
      <c r="G3765" t="s">
        <v>228</v>
      </c>
      <c r="H3765" t="s">
        <v>36</v>
      </c>
      <c r="I3765" s="2">
        <v>44293</v>
      </c>
      <c r="J3765" t="s">
        <v>10646</v>
      </c>
      <c r="K3765" t="s">
        <v>4582</v>
      </c>
      <c r="L3765" t="s">
        <v>60</v>
      </c>
      <c r="M3765">
        <v>12940.3642</v>
      </c>
      <c r="N3765">
        <v>156</v>
      </c>
      <c r="O3765" t="s">
        <v>22</v>
      </c>
      <c r="P3765" t="s">
        <v>22</v>
      </c>
      <c r="Q3765" s="2">
        <v>44310</v>
      </c>
      <c r="R3765" t="s">
        <v>44</v>
      </c>
      <c r="S3765" t="s">
        <v>45</v>
      </c>
      <c r="T3765">
        <f>_xlfn.DAYS(Raw_data_US_healthcare[[#This Row],[Discharge Date]],Raw_data_US_healthcare[[#This Row],[Date of Admission]])</f>
        <v>17</v>
      </c>
    </row>
    <row r="3766" spans="1:20" x14ac:dyDescent="0.3">
      <c r="A3766" t="s">
        <v>26511</v>
      </c>
      <c r="B3766" t="s">
        <v>10647</v>
      </c>
      <c r="C3766">
        <v>24</v>
      </c>
      <c r="D3766" t="str">
        <f>IF(Raw_data_US_healthcare[[#This Row],[Age]]&lt;35,"Young",IF(Raw_data_US_healthcare[[#This Row],[Age]]&lt;60,"Middle","Senior"))</f>
        <v>Young</v>
      </c>
      <c r="E3766" t="s">
        <v>16</v>
      </c>
      <c r="F3766" t="s">
        <v>228</v>
      </c>
      <c r="G3766" t="s">
        <v>228</v>
      </c>
      <c r="H3766" t="s">
        <v>18</v>
      </c>
      <c r="I3766" s="2">
        <v>44558</v>
      </c>
      <c r="J3766" t="s">
        <v>10648</v>
      </c>
      <c r="K3766" t="s">
        <v>6619</v>
      </c>
      <c r="L3766" t="s">
        <v>60</v>
      </c>
      <c r="M3766">
        <v>40191.936099999999</v>
      </c>
      <c r="N3766">
        <v>316</v>
      </c>
      <c r="O3766" t="s">
        <v>43</v>
      </c>
      <c r="P3766" t="s">
        <v>43</v>
      </c>
      <c r="Q3766" s="2">
        <v>44583</v>
      </c>
      <c r="R3766" t="s">
        <v>44</v>
      </c>
      <c r="S3766" t="s">
        <v>24</v>
      </c>
      <c r="T3766">
        <f>_xlfn.DAYS(Raw_data_US_healthcare[[#This Row],[Discharge Date]],Raw_data_US_healthcare[[#This Row],[Date of Admission]])</f>
        <v>25</v>
      </c>
    </row>
    <row r="3767" spans="1:20" x14ac:dyDescent="0.3">
      <c r="A3767" t="s">
        <v>26512</v>
      </c>
      <c r="B3767" t="s">
        <v>10649</v>
      </c>
      <c r="C3767">
        <v>36</v>
      </c>
      <c r="D3767" t="str">
        <f>IF(Raw_data_US_healthcare[[#This Row],[Age]]&lt;35,"Young",IF(Raw_data_US_healthcare[[#This Row],[Age]]&lt;60,"Middle","Senior"))</f>
        <v>Middle</v>
      </c>
      <c r="E3767" t="s">
        <v>26</v>
      </c>
      <c r="F3767" t="s">
        <v>228</v>
      </c>
      <c r="G3767" t="s">
        <v>228</v>
      </c>
      <c r="H3767" t="s">
        <v>26516</v>
      </c>
      <c r="I3767" s="2">
        <v>43982</v>
      </c>
      <c r="J3767" t="s">
        <v>10650</v>
      </c>
      <c r="K3767" t="s">
        <v>10651</v>
      </c>
      <c r="L3767" t="s">
        <v>31</v>
      </c>
      <c r="M3767">
        <v>18813.365099999999</v>
      </c>
      <c r="N3767">
        <v>142</v>
      </c>
      <c r="O3767" t="s">
        <v>39</v>
      </c>
      <c r="P3767" t="s">
        <v>39</v>
      </c>
      <c r="Q3767" s="2">
        <v>43988</v>
      </c>
      <c r="R3767" t="s">
        <v>32</v>
      </c>
      <c r="S3767" t="s">
        <v>24</v>
      </c>
      <c r="T3767">
        <f>_xlfn.DAYS(Raw_data_US_healthcare[[#This Row],[Discharge Date]],Raw_data_US_healthcare[[#This Row],[Date of Admission]])</f>
        <v>6</v>
      </c>
    </row>
    <row r="3768" spans="1:20" x14ac:dyDescent="0.3">
      <c r="A3768" t="s">
        <v>26512</v>
      </c>
      <c r="B3768" t="s">
        <v>10652</v>
      </c>
      <c r="C3768">
        <v>52</v>
      </c>
      <c r="D3768" t="str">
        <f>IF(Raw_data_US_healthcare[[#This Row],[Age]]&lt;35,"Young",IF(Raw_data_US_healthcare[[#This Row],[Age]]&lt;60,"Middle","Senior"))</f>
        <v>Middle</v>
      </c>
      <c r="E3768" t="s">
        <v>26</v>
      </c>
      <c r="F3768" t="s">
        <v>17</v>
      </c>
      <c r="G3768" t="s">
        <v>17</v>
      </c>
      <c r="H3768" t="s">
        <v>26514</v>
      </c>
      <c r="I3768" s="2">
        <v>43621</v>
      </c>
      <c r="J3768" t="s">
        <v>10653</v>
      </c>
      <c r="K3768" t="s">
        <v>10654</v>
      </c>
      <c r="L3768" t="s">
        <v>21</v>
      </c>
      <c r="M3768">
        <v>5887.5983999999999</v>
      </c>
      <c r="N3768">
        <v>384</v>
      </c>
      <c r="O3768" t="s">
        <v>22</v>
      </c>
      <c r="P3768" t="s">
        <v>22</v>
      </c>
      <c r="Q3768" s="2">
        <v>43625</v>
      </c>
      <c r="R3768" t="s">
        <v>44</v>
      </c>
      <c r="S3768" t="s">
        <v>45</v>
      </c>
      <c r="T3768">
        <f>_xlfn.DAYS(Raw_data_US_healthcare[[#This Row],[Discharge Date]],Raw_data_US_healthcare[[#This Row],[Date of Admission]])</f>
        <v>4</v>
      </c>
    </row>
    <row r="3769" spans="1:20" x14ac:dyDescent="0.3">
      <c r="A3769" t="s">
        <v>26512</v>
      </c>
      <c r="B3769" t="s">
        <v>10655</v>
      </c>
      <c r="C3769">
        <v>19</v>
      </c>
      <c r="D3769" t="str">
        <f>IF(Raw_data_US_healthcare[[#This Row],[Age]]&lt;35,"Young",IF(Raw_data_US_healthcare[[#This Row],[Age]]&lt;60,"Middle","Senior"))</f>
        <v>Young</v>
      </c>
      <c r="E3769" t="s">
        <v>26</v>
      </c>
      <c r="F3769" t="s">
        <v>113</v>
      </c>
      <c r="G3769" t="s">
        <v>113</v>
      </c>
      <c r="H3769" t="s">
        <v>69</v>
      </c>
      <c r="I3769" s="2">
        <v>43418</v>
      </c>
      <c r="J3769" t="s">
        <v>10656</v>
      </c>
      <c r="K3769" t="s">
        <v>10657</v>
      </c>
      <c r="L3769" t="s">
        <v>60</v>
      </c>
      <c r="M3769">
        <v>43741.947099999998</v>
      </c>
      <c r="N3769">
        <v>479</v>
      </c>
      <c r="O3769" t="s">
        <v>39</v>
      </c>
      <c r="P3769" t="s">
        <v>39</v>
      </c>
      <c r="Q3769" s="2">
        <v>43430</v>
      </c>
      <c r="R3769" t="s">
        <v>83</v>
      </c>
      <c r="S3769" t="s">
        <v>45</v>
      </c>
      <c r="T3769">
        <f>_xlfn.DAYS(Raw_data_US_healthcare[[#This Row],[Discharge Date]],Raw_data_US_healthcare[[#This Row],[Date of Admission]])</f>
        <v>12</v>
      </c>
    </row>
    <row r="3770" spans="1:20" x14ac:dyDescent="0.3">
      <c r="A3770" t="s">
        <v>26511</v>
      </c>
      <c r="B3770" t="s">
        <v>10658</v>
      </c>
      <c r="C3770">
        <v>71</v>
      </c>
      <c r="D3770" t="str">
        <f>IF(Raw_data_US_healthcare[[#This Row],[Age]]&lt;35,"Young",IF(Raw_data_US_healthcare[[#This Row],[Age]]&lt;60,"Middle","Senior"))</f>
        <v>Senior</v>
      </c>
      <c r="E3770" t="s">
        <v>16</v>
      </c>
      <c r="F3770" t="s">
        <v>17</v>
      </c>
      <c r="G3770" t="s">
        <v>17</v>
      </c>
      <c r="H3770" t="s">
        <v>36</v>
      </c>
      <c r="I3770" s="2">
        <v>44265</v>
      </c>
      <c r="J3770" t="s">
        <v>10659</v>
      </c>
      <c r="K3770" t="s">
        <v>10660</v>
      </c>
      <c r="L3770" t="s">
        <v>60</v>
      </c>
      <c r="M3770">
        <v>11026.9252</v>
      </c>
      <c r="N3770">
        <v>316</v>
      </c>
      <c r="O3770" t="s">
        <v>39</v>
      </c>
      <c r="P3770" t="s">
        <v>39</v>
      </c>
      <c r="Q3770" s="2">
        <v>44278</v>
      </c>
      <c r="R3770" t="s">
        <v>48</v>
      </c>
      <c r="S3770" t="s">
        <v>45</v>
      </c>
      <c r="T3770">
        <f>_xlfn.DAYS(Raw_data_US_healthcare[[#This Row],[Discharge Date]],Raw_data_US_healthcare[[#This Row],[Date of Admission]])</f>
        <v>13</v>
      </c>
    </row>
    <row r="3771" spans="1:20" x14ac:dyDescent="0.3">
      <c r="A3771" t="s">
        <v>26512</v>
      </c>
      <c r="B3771" t="s">
        <v>10661</v>
      </c>
      <c r="C3771">
        <v>66</v>
      </c>
      <c r="D3771" t="str">
        <f>IF(Raw_data_US_healthcare[[#This Row],[Age]]&lt;35,"Young",IF(Raw_data_US_healthcare[[#This Row],[Age]]&lt;60,"Middle","Senior"))</f>
        <v>Senior</v>
      </c>
      <c r="E3771" t="s">
        <v>26</v>
      </c>
      <c r="F3771" t="s">
        <v>17</v>
      </c>
      <c r="G3771" t="s">
        <v>17</v>
      </c>
      <c r="H3771" t="s">
        <v>26514</v>
      </c>
      <c r="I3771" s="2">
        <v>44146</v>
      </c>
      <c r="J3771" t="s">
        <v>10662</v>
      </c>
      <c r="K3771" t="s">
        <v>10663</v>
      </c>
      <c r="L3771" t="s">
        <v>52</v>
      </c>
      <c r="M3771">
        <v>1154.5907999999999</v>
      </c>
      <c r="N3771">
        <v>198</v>
      </c>
      <c r="O3771" t="s">
        <v>22</v>
      </c>
      <c r="P3771" t="s">
        <v>22</v>
      </c>
      <c r="Q3771" s="2">
        <v>44152</v>
      </c>
      <c r="R3771" t="s">
        <v>83</v>
      </c>
      <c r="S3771" t="s">
        <v>24</v>
      </c>
      <c r="T3771">
        <f>_xlfn.DAYS(Raw_data_US_healthcare[[#This Row],[Discharge Date]],Raw_data_US_healthcare[[#This Row],[Date of Admission]])</f>
        <v>6</v>
      </c>
    </row>
    <row r="3772" spans="1:20" x14ac:dyDescent="0.3">
      <c r="A3772" t="s">
        <v>26511</v>
      </c>
      <c r="B3772" t="s">
        <v>10664</v>
      </c>
      <c r="C3772">
        <v>35</v>
      </c>
      <c r="D3772" t="str">
        <f>IF(Raw_data_US_healthcare[[#This Row],[Age]]&lt;35,"Young",IF(Raw_data_US_healthcare[[#This Row],[Age]]&lt;60,"Middle","Senior"))</f>
        <v>Middle</v>
      </c>
      <c r="E3772" t="s">
        <v>16</v>
      </c>
      <c r="F3772" t="s">
        <v>35</v>
      </c>
      <c r="G3772" t="s">
        <v>35</v>
      </c>
      <c r="H3772" t="s">
        <v>18</v>
      </c>
      <c r="I3772" s="2">
        <v>44473</v>
      </c>
      <c r="J3772" t="s">
        <v>10665</v>
      </c>
      <c r="K3772" t="s">
        <v>10666</v>
      </c>
      <c r="L3772" t="s">
        <v>56</v>
      </c>
      <c r="M3772">
        <v>1899.1759999999999</v>
      </c>
      <c r="N3772">
        <v>149</v>
      </c>
      <c r="O3772" t="s">
        <v>43</v>
      </c>
      <c r="P3772" t="s">
        <v>43</v>
      </c>
      <c r="Q3772" s="2">
        <v>44498</v>
      </c>
      <c r="R3772" t="s">
        <v>23</v>
      </c>
      <c r="S3772" t="s">
        <v>24</v>
      </c>
      <c r="T3772">
        <f>_xlfn.DAYS(Raw_data_US_healthcare[[#This Row],[Discharge Date]],Raw_data_US_healthcare[[#This Row],[Date of Admission]])</f>
        <v>25</v>
      </c>
    </row>
    <row r="3773" spans="1:20" x14ac:dyDescent="0.3">
      <c r="A3773" t="s">
        <v>26511</v>
      </c>
      <c r="B3773" t="s">
        <v>10667</v>
      </c>
      <c r="C3773">
        <v>42</v>
      </c>
      <c r="D3773" t="str">
        <f>IF(Raw_data_US_healthcare[[#This Row],[Age]]&lt;35,"Young",IF(Raw_data_US_healthcare[[#This Row],[Age]]&lt;60,"Middle","Senior"))</f>
        <v>Middle</v>
      </c>
      <c r="E3773" t="s">
        <v>16</v>
      </c>
      <c r="F3773" t="s">
        <v>88</v>
      </c>
      <c r="G3773" t="s">
        <v>88</v>
      </c>
      <c r="H3773" t="s">
        <v>36</v>
      </c>
      <c r="I3773" s="2">
        <v>44423</v>
      </c>
      <c r="J3773" t="s">
        <v>10668</v>
      </c>
      <c r="K3773" t="s">
        <v>10669</v>
      </c>
      <c r="L3773" t="s">
        <v>21</v>
      </c>
      <c r="M3773">
        <v>15555.371999999999</v>
      </c>
      <c r="N3773">
        <v>220</v>
      </c>
      <c r="O3773" t="s">
        <v>22</v>
      </c>
      <c r="P3773" t="s">
        <v>22</v>
      </c>
      <c r="Q3773" s="2">
        <v>44429</v>
      </c>
      <c r="R3773" t="s">
        <v>23</v>
      </c>
      <c r="S3773" t="s">
        <v>24</v>
      </c>
      <c r="T3773">
        <f>_xlfn.DAYS(Raw_data_US_healthcare[[#This Row],[Discharge Date]],Raw_data_US_healthcare[[#This Row],[Date of Admission]])</f>
        <v>6</v>
      </c>
    </row>
    <row r="3774" spans="1:20" x14ac:dyDescent="0.3">
      <c r="A3774" t="s">
        <v>26511</v>
      </c>
      <c r="B3774" t="s">
        <v>10670</v>
      </c>
      <c r="C3774">
        <v>36</v>
      </c>
      <c r="D3774" t="str">
        <f>IF(Raw_data_US_healthcare[[#This Row],[Age]]&lt;35,"Young",IF(Raw_data_US_healthcare[[#This Row],[Age]]&lt;60,"Middle","Senior"))</f>
        <v>Middle</v>
      </c>
      <c r="E3774" t="s">
        <v>16</v>
      </c>
      <c r="F3774" t="s">
        <v>113</v>
      </c>
      <c r="G3774" t="s">
        <v>113</v>
      </c>
      <c r="H3774" t="s">
        <v>26516</v>
      </c>
      <c r="I3774" s="2">
        <v>43664</v>
      </c>
      <c r="J3774" t="s">
        <v>562</v>
      </c>
      <c r="K3774" t="s">
        <v>10671</v>
      </c>
      <c r="L3774" t="s">
        <v>52</v>
      </c>
      <c r="M3774">
        <v>20495.308799999999</v>
      </c>
      <c r="N3774">
        <v>399</v>
      </c>
      <c r="O3774" t="s">
        <v>43</v>
      </c>
      <c r="P3774" t="s">
        <v>43</v>
      </c>
      <c r="Q3774" s="2">
        <v>43671</v>
      </c>
      <c r="R3774" t="s">
        <v>32</v>
      </c>
      <c r="S3774" t="s">
        <v>45</v>
      </c>
      <c r="T3774">
        <f>_xlfn.DAYS(Raw_data_US_healthcare[[#This Row],[Discharge Date]],Raw_data_US_healthcare[[#This Row],[Date of Admission]])</f>
        <v>7</v>
      </c>
    </row>
    <row r="3775" spans="1:20" x14ac:dyDescent="0.3">
      <c r="A3775" t="s">
        <v>26512</v>
      </c>
      <c r="B3775" t="s">
        <v>5364</v>
      </c>
      <c r="C3775">
        <v>73</v>
      </c>
      <c r="D3775" t="str">
        <f>IF(Raw_data_US_healthcare[[#This Row],[Age]]&lt;35,"Young",IF(Raw_data_US_healthcare[[#This Row],[Age]]&lt;60,"Middle","Senior"))</f>
        <v>Senior</v>
      </c>
      <c r="E3775" t="s">
        <v>26</v>
      </c>
      <c r="F3775" t="s">
        <v>62</v>
      </c>
      <c r="G3775" t="s">
        <v>62</v>
      </c>
      <c r="H3775" t="s">
        <v>28</v>
      </c>
      <c r="I3775" s="2">
        <v>43716</v>
      </c>
      <c r="J3775" t="s">
        <v>10672</v>
      </c>
      <c r="K3775" t="s">
        <v>10673</v>
      </c>
      <c r="L3775" t="s">
        <v>31</v>
      </c>
      <c r="M3775">
        <v>28335.828799999999</v>
      </c>
      <c r="N3775">
        <v>497</v>
      </c>
      <c r="O3775" t="s">
        <v>43</v>
      </c>
      <c r="P3775" t="s">
        <v>43</v>
      </c>
      <c r="Q3775" s="2">
        <v>43722</v>
      </c>
      <c r="R3775" t="s">
        <v>32</v>
      </c>
      <c r="S3775" t="s">
        <v>45</v>
      </c>
      <c r="T3775">
        <f>_xlfn.DAYS(Raw_data_US_healthcare[[#This Row],[Discharge Date]],Raw_data_US_healthcare[[#This Row],[Date of Admission]])</f>
        <v>6</v>
      </c>
    </row>
    <row r="3776" spans="1:20" x14ac:dyDescent="0.3">
      <c r="A3776" t="s">
        <v>26512</v>
      </c>
      <c r="B3776" t="s">
        <v>10674</v>
      </c>
      <c r="C3776">
        <v>40</v>
      </c>
      <c r="D3776" t="str">
        <f>IF(Raw_data_US_healthcare[[#This Row],[Age]]&lt;35,"Young",IF(Raw_data_US_healthcare[[#This Row],[Age]]&lt;60,"Middle","Senior"))</f>
        <v>Middle</v>
      </c>
      <c r="E3776" t="s">
        <v>26</v>
      </c>
      <c r="F3776" t="s">
        <v>62</v>
      </c>
      <c r="G3776" t="s">
        <v>62</v>
      </c>
      <c r="H3776" t="s">
        <v>26514</v>
      </c>
      <c r="I3776" s="2">
        <v>44406</v>
      </c>
      <c r="J3776" t="s">
        <v>10675</v>
      </c>
      <c r="K3776" t="s">
        <v>10676</v>
      </c>
      <c r="L3776" t="s">
        <v>56</v>
      </c>
      <c r="M3776">
        <v>24617.22</v>
      </c>
      <c r="N3776">
        <v>468</v>
      </c>
      <c r="O3776" t="s">
        <v>22</v>
      </c>
      <c r="P3776" t="s">
        <v>22</v>
      </c>
      <c r="Q3776" s="2">
        <v>44427</v>
      </c>
      <c r="R3776" t="s">
        <v>23</v>
      </c>
      <c r="S3776" t="s">
        <v>24</v>
      </c>
      <c r="T3776">
        <f>_xlfn.DAYS(Raw_data_US_healthcare[[#This Row],[Discharge Date]],Raw_data_US_healthcare[[#This Row],[Date of Admission]])</f>
        <v>21</v>
      </c>
    </row>
    <row r="3777" spans="1:20" x14ac:dyDescent="0.3">
      <c r="A3777" t="s">
        <v>26511</v>
      </c>
      <c r="B3777" t="s">
        <v>10677</v>
      </c>
      <c r="C3777">
        <v>35</v>
      </c>
      <c r="D3777" t="str">
        <f>IF(Raw_data_US_healthcare[[#This Row],[Age]]&lt;35,"Young",IF(Raw_data_US_healthcare[[#This Row],[Age]]&lt;60,"Middle","Senior"))</f>
        <v>Middle</v>
      </c>
      <c r="E3777" t="s">
        <v>16</v>
      </c>
      <c r="F3777" t="s">
        <v>49</v>
      </c>
      <c r="G3777" t="s">
        <v>49</v>
      </c>
      <c r="H3777" t="s">
        <v>26514</v>
      </c>
      <c r="I3777" s="2">
        <v>44218</v>
      </c>
      <c r="J3777" t="s">
        <v>10678</v>
      </c>
      <c r="K3777" t="s">
        <v>10679</v>
      </c>
      <c r="L3777" t="s">
        <v>31</v>
      </c>
      <c r="M3777">
        <v>3512.8903</v>
      </c>
      <c r="N3777">
        <v>490</v>
      </c>
      <c r="O3777" t="s">
        <v>22</v>
      </c>
      <c r="P3777" t="s">
        <v>22</v>
      </c>
      <c r="Q3777" s="2">
        <v>44231</v>
      </c>
      <c r="R3777" t="s">
        <v>48</v>
      </c>
      <c r="S3777" t="s">
        <v>45</v>
      </c>
      <c r="T3777">
        <f>_xlfn.DAYS(Raw_data_US_healthcare[[#This Row],[Discharge Date]],Raw_data_US_healthcare[[#This Row],[Date of Admission]])</f>
        <v>13</v>
      </c>
    </row>
    <row r="3778" spans="1:20" x14ac:dyDescent="0.3">
      <c r="A3778" t="s">
        <v>26511</v>
      </c>
      <c r="B3778" t="s">
        <v>10680</v>
      </c>
      <c r="C3778">
        <v>39</v>
      </c>
      <c r="D3778" t="str">
        <f>IF(Raw_data_US_healthcare[[#This Row],[Age]]&lt;35,"Young",IF(Raw_data_US_healthcare[[#This Row],[Age]]&lt;60,"Middle","Senior"))</f>
        <v>Middle</v>
      </c>
      <c r="E3778" t="s">
        <v>16</v>
      </c>
      <c r="F3778" t="s">
        <v>49</v>
      </c>
      <c r="G3778" t="s">
        <v>49</v>
      </c>
      <c r="H3778" t="s">
        <v>18</v>
      </c>
      <c r="I3778" s="2">
        <v>44509</v>
      </c>
      <c r="J3778" t="s">
        <v>10681</v>
      </c>
      <c r="K3778" t="s">
        <v>10682</v>
      </c>
      <c r="L3778" t="s">
        <v>56</v>
      </c>
      <c r="M3778">
        <v>15068.949199999999</v>
      </c>
      <c r="N3778">
        <v>184</v>
      </c>
      <c r="O3778" t="s">
        <v>43</v>
      </c>
      <c r="P3778" t="s">
        <v>43</v>
      </c>
      <c r="Q3778" s="2">
        <v>44527</v>
      </c>
      <c r="R3778" t="s">
        <v>32</v>
      </c>
      <c r="S3778" t="s">
        <v>45</v>
      </c>
      <c r="T3778">
        <f>_xlfn.DAYS(Raw_data_US_healthcare[[#This Row],[Discharge Date]],Raw_data_US_healthcare[[#This Row],[Date of Admission]])</f>
        <v>18</v>
      </c>
    </row>
    <row r="3779" spans="1:20" x14ac:dyDescent="0.3">
      <c r="A3779" t="s">
        <v>26511</v>
      </c>
      <c r="B3779" t="s">
        <v>26556</v>
      </c>
      <c r="C3779">
        <v>20</v>
      </c>
      <c r="D3779" t="str">
        <f>IF(Raw_data_US_healthcare[[#This Row],[Age]]&lt;35,"Young",IF(Raw_data_US_healthcare[[#This Row],[Age]]&lt;60,"Middle","Senior"))</f>
        <v>Young</v>
      </c>
      <c r="E3779" t="s">
        <v>16</v>
      </c>
      <c r="F3779" t="s">
        <v>88</v>
      </c>
      <c r="G3779" t="s">
        <v>88</v>
      </c>
      <c r="H3779" t="s">
        <v>69</v>
      </c>
      <c r="I3779" s="2">
        <v>44449</v>
      </c>
      <c r="J3779" t="s">
        <v>2646</v>
      </c>
      <c r="K3779" t="s">
        <v>10683</v>
      </c>
      <c r="L3779" t="s">
        <v>60</v>
      </c>
      <c r="M3779">
        <v>49223.804300000003</v>
      </c>
      <c r="N3779">
        <v>301</v>
      </c>
      <c r="O3779" t="s">
        <v>39</v>
      </c>
      <c r="P3779" t="s">
        <v>39</v>
      </c>
      <c r="Q3779" s="2">
        <v>44462</v>
      </c>
      <c r="R3779" t="s">
        <v>44</v>
      </c>
      <c r="S3779" t="s">
        <v>24</v>
      </c>
      <c r="T3779">
        <f>_xlfn.DAYS(Raw_data_US_healthcare[[#This Row],[Discharge Date]],Raw_data_US_healthcare[[#This Row],[Date of Admission]])</f>
        <v>13</v>
      </c>
    </row>
    <row r="3780" spans="1:20" x14ac:dyDescent="0.3">
      <c r="A3780" t="s">
        <v>26511</v>
      </c>
      <c r="B3780" t="s">
        <v>10684</v>
      </c>
      <c r="C3780">
        <v>45</v>
      </c>
      <c r="D3780" t="str">
        <f>IF(Raw_data_US_healthcare[[#This Row],[Age]]&lt;35,"Young",IF(Raw_data_US_healthcare[[#This Row],[Age]]&lt;60,"Middle","Senior"))</f>
        <v>Middle</v>
      </c>
      <c r="E3780" t="s">
        <v>16</v>
      </c>
      <c r="F3780" t="s">
        <v>62</v>
      </c>
      <c r="G3780" t="s">
        <v>62</v>
      </c>
      <c r="H3780" t="s">
        <v>26516</v>
      </c>
      <c r="I3780" s="2">
        <v>44700</v>
      </c>
      <c r="J3780" t="s">
        <v>10685</v>
      </c>
      <c r="K3780" t="s">
        <v>10686</v>
      </c>
      <c r="L3780" t="s">
        <v>56</v>
      </c>
      <c r="M3780">
        <v>26409.957200000001</v>
      </c>
      <c r="N3780">
        <v>195</v>
      </c>
      <c r="O3780" t="s">
        <v>43</v>
      </c>
      <c r="P3780" t="s">
        <v>43</v>
      </c>
      <c r="Q3780" s="2">
        <v>44724</v>
      </c>
      <c r="R3780" t="s">
        <v>32</v>
      </c>
      <c r="S3780" t="s">
        <v>33</v>
      </c>
      <c r="T3780">
        <f>_xlfn.DAYS(Raw_data_US_healthcare[[#This Row],[Discharge Date]],Raw_data_US_healthcare[[#This Row],[Date of Admission]])</f>
        <v>24</v>
      </c>
    </row>
    <row r="3781" spans="1:20" x14ac:dyDescent="0.3">
      <c r="A3781" t="s">
        <v>26512</v>
      </c>
      <c r="B3781" t="s">
        <v>10687</v>
      </c>
      <c r="C3781">
        <v>31</v>
      </c>
      <c r="D3781" t="str">
        <f>IF(Raw_data_US_healthcare[[#This Row],[Age]]&lt;35,"Young",IF(Raw_data_US_healthcare[[#This Row],[Age]]&lt;60,"Middle","Senior"))</f>
        <v>Young</v>
      </c>
      <c r="E3781" t="s">
        <v>26</v>
      </c>
      <c r="F3781" t="s">
        <v>88</v>
      </c>
      <c r="G3781" t="s">
        <v>88</v>
      </c>
      <c r="H3781" t="s">
        <v>26516</v>
      </c>
      <c r="I3781" s="2">
        <v>44450</v>
      </c>
      <c r="J3781" t="s">
        <v>10688</v>
      </c>
      <c r="K3781" t="s">
        <v>1553</v>
      </c>
      <c r="L3781" t="s">
        <v>60</v>
      </c>
      <c r="M3781">
        <v>8392.6687999999995</v>
      </c>
      <c r="N3781">
        <v>332</v>
      </c>
      <c r="O3781" t="s">
        <v>43</v>
      </c>
      <c r="P3781" t="s">
        <v>43</v>
      </c>
      <c r="Q3781" s="2">
        <v>44475</v>
      </c>
      <c r="R3781" t="s">
        <v>48</v>
      </c>
      <c r="S3781" t="s">
        <v>33</v>
      </c>
      <c r="T3781">
        <f>_xlfn.DAYS(Raw_data_US_healthcare[[#This Row],[Discharge Date]],Raw_data_US_healthcare[[#This Row],[Date of Admission]])</f>
        <v>25</v>
      </c>
    </row>
    <row r="3782" spans="1:20" x14ac:dyDescent="0.3">
      <c r="A3782" t="s">
        <v>26511</v>
      </c>
      <c r="B3782" t="s">
        <v>10689</v>
      </c>
      <c r="C3782">
        <v>51</v>
      </c>
      <c r="D3782" t="str">
        <f>IF(Raw_data_US_healthcare[[#This Row],[Age]]&lt;35,"Young",IF(Raw_data_US_healthcare[[#This Row],[Age]]&lt;60,"Middle","Senior"))</f>
        <v>Middle</v>
      </c>
      <c r="E3782" t="s">
        <v>16</v>
      </c>
      <c r="F3782" t="s">
        <v>113</v>
      </c>
      <c r="G3782" t="s">
        <v>113</v>
      </c>
      <c r="H3782" t="s">
        <v>69</v>
      </c>
      <c r="I3782" s="2">
        <v>44646</v>
      </c>
      <c r="J3782" t="s">
        <v>10690</v>
      </c>
      <c r="K3782" t="s">
        <v>10691</v>
      </c>
      <c r="L3782" t="s">
        <v>31</v>
      </c>
      <c r="M3782">
        <v>59259.347300000001</v>
      </c>
      <c r="N3782">
        <v>473</v>
      </c>
      <c r="O3782" t="s">
        <v>39</v>
      </c>
      <c r="P3782" t="s">
        <v>39</v>
      </c>
      <c r="Q3782" s="2">
        <v>44671</v>
      </c>
      <c r="R3782" t="s">
        <v>83</v>
      </c>
      <c r="S3782" t="s">
        <v>33</v>
      </c>
      <c r="T3782">
        <f>_xlfn.DAYS(Raw_data_US_healthcare[[#This Row],[Discharge Date]],Raw_data_US_healthcare[[#This Row],[Date of Admission]])</f>
        <v>25</v>
      </c>
    </row>
    <row r="3783" spans="1:20" x14ac:dyDescent="0.3">
      <c r="A3783" t="s">
        <v>26512</v>
      </c>
      <c r="B3783" t="s">
        <v>10692</v>
      </c>
      <c r="C3783">
        <v>48</v>
      </c>
      <c r="D3783" t="str">
        <f>IF(Raw_data_US_healthcare[[#This Row],[Age]]&lt;35,"Young",IF(Raw_data_US_healthcare[[#This Row],[Age]]&lt;60,"Middle","Senior"))</f>
        <v>Middle</v>
      </c>
      <c r="E3783" t="s">
        <v>26</v>
      </c>
      <c r="F3783" t="s">
        <v>27</v>
      </c>
      <c r="G3783" t="s">
        <v>27</v>
      </c>
      <c r="H3783" t="s">
        <v>26516</v>
      </c>
      <c r="I3783" s="2">
        <v>44200</v>
      </c>
      <c r="J3783" t="s">
        <v>10693</v>
      </c>
      <c r="K3783" t="s">
        <v>10694</v>
      </c>
      <c r="L3783" t="s">
        <v>52</v>
      </c>
      <c r="M3783">
        <v>28363.834500000001</v>
      </c>
      <c r="N3783">
        <v>439</v>
      </c>
      <c r="O3783" t="s">
        <v>43</v>
      </c>
      <c r="P3783" t="s">
        <v>43</v>
      </c>
      <c r="Q3783" s="2">
        <v>44225</v>
      </c>
      <c r="R3783" t="s">
        <v>83</v>
      </c>
      <c r="S3783" t="s">
        <v>24</v>
      </c>
      <c r="T3783">
        <f>_xlfn.DAYS(Raw_data_US_healthcare[[#This Row],[Discharge Date]],Raw_data_US_healthcare[[#This Row],[Date of Admission]])</f>
        <v>25</v>
      </c>
    </row>
    <row r="3784" spans="1:20" x14ac:dyDescent="0.3">
      <c r="A3784" t="s">
        <v>26511</v>
      </c>
      <c r="B3784" t="s">
        <v>1607</v>
      </c>
      <c r="C3784">
        <v>19</v>
      </c>
      <c r="D3784" t="str">
        <f>IF(Raw_data_US_healthcare[[#This Row],[Age]]&lt;35,"Young",IF(Raw_data_US_healthcare[[#This Row],[Age]]&lt;60,"Middle","Senior"))</f>
        <v>Young</v>
      </c>
      <c r="E3784" t="s">
        <v>16</v>
      </c>
      <c r="F3784" t="s">
        <v>49</v>
      </c>
      <c r="G3784" t="s">
        <v>49</v>
      </c>
      <c r="H3784" t="s">
        <v>26514</v>
      </c>
      <c r="I3784" s="2">
        <v>44193</v>
      </c>
      <c r="J3784" t="s">
        <v>10695</v>
      </c>
      <c r="K3784" t="s">
        <v>10696</v>
      </c>
      <c r="L3784" t="s">
        <v>56</v>
      </c>
      <c r="M3784">
        <v>17895.518400000001</v>
      </c>
      <c r="N3784">
        <v>312</v>
      </c>
      <c r="O3784" t="s">
        <v>22</v>
      </c>
      <c r="P3784" t="s">
        <v>22</v>
      </c>
      <c r="Q3784" s="2">
        <v>44200</v>
      </c>
      <c r="R3784" t="s">
        <v>48</v>
      </c>
      <c r="S3784" t="s">
        <v>45</v>
      </c>
      <c r="T3784">
        <f>_xlfn.DAYS(Raw_data_US_healthcare[[#This Row],[Discharge Date]],Raw_data_US_healthcare[[#This Row],[Date of Admission]])</f>
        <v>7</v>
      </c>
    </row>
    <row r="3785" spans="1:20" x14ac:dyDescent="0.3">
      <c r="A3785" t="s">
        <v>26512</v>
      </c>
      <c r="B3785" t="s">
        <v>10697</v>
      </c>
      <c r="C3785">
        <v>75</v>
      </c>
      <c r="D3785" t="str">
        <f>IF(Raw_data_US_healthcare[[#This Row],[Age]]&lt;35,"Young",IF(Raw_data_US_healthcare[[#This Row],[Age]]&lt;60,"Middle","Senior"))</f>
        <v>Senior</v>
      </c>
      <c r="E3785" t="s">
        <v>26</v>
      </c>
      <c r="F3785" t="s">
        <v>17</v>
      </c>
      <c r="G3785" t="s">
        <v>17</v>
      </c>
      <c r="H3785" t="s">
        <v>36</v>
      </c>
      <c r="I3785" s="2">
        <v>44327</v>
      </c>
      <c r="J3785" t="s">
        <v>10698</v>
      </c>
      <c r="K3785" t="s">
        <v>10699</v>
      </c>
      <c r="L3785" t="s">
        <v>56</v>
      </c>
      <c r="M3785">
        <v>16167.878199999999</v>
      </c>
      <c r="N3785">
        <v>281</v>
      </c>
      <c r="O3785" t="s">
        <v>39</v>
      </c>
      <c r="P3785" t="s">
        <v>39</v>
      </c>
      <c r="Q3785" s="2">
        <v>44343</v>
      </c>
      <c r="R3785" t="s">
        <v>48</v>
      </c>
      <c r="S3785" t="s">
        <v>45</v>
      </c>
      <c r="T3785">
        <f>_xlfn.DAYS(Raw_data_US_healthcare[[#This Row],[Discharge Date]],Raw_data_US_healthcare[[#This Row],[Date of Admission]])</f>
        <v>16</v>
      </c>
    </row>
    <row r="3786" spans="1:20" x14ac:dyDescent="0.3">
      <c r="A3786" t="s">
        <v>26511</v>
      </c>
      <c r="B3786" t="s">
        <v>10700</v>
      </c>
      <c r="C3786">
        <v>41</v>
      </c>
      <c r="D3786" t="str">
        <f>IF(Raw_data_US_healthcare[[#This Row],[Age]]&lt;35,"Young",IF(Raw_data_US_healthcare[[#This Row],[Age]]&lt;60,"Middle","Senior"))</f>
        <v>Middle</v>
      </c>
      <c r="E3786" t="s">
        <v>16</v>
      </c>
      <c r="F3786" t="s">
        <v>113</v>
      </c>
      <c r="G3786" t="s">
        <v>113</v>
      </c>
      <c r="H3786" t="s">
        <v>26514</v>
      </c>
      <c r="I3786" s="2">
        <v>43994</v>
      </c>
      <c r="J3786" t="s">
        <v>10701</v>
      </c>
      <c r="K3786" t="s">
        <v>10702</v>
      </c>
      <c r="L3786" t="s">
        <v>31</v>
      </c>
      <c r="M3786">
        <v>19416.804800000002</v>
      </c>
      <c r="N3786">
        <v>276</v>
      </c>
      <c r="O3786" t="s">
        <v>22</v>
      </c>
      <c r="P3786" t="s">
        <v>22</v>
      </c>
      <c r="Q3786" s="2">
        <v>44002</v>
      </c>
      <c r="R3786" t="s">
        <v>44</v>
      </c>
      <c r="S3786" t="s">
        <v>33</v>
      </c>
      <c r="T3786">
        <f>_xlfn.DAYS(Raw_data_US_healthcare[[#This Row],[Discharge Date]],Raw_data_US_healthcare[[#This Row],[Date of Admission]])</f>
        <v>8</v>
      </c>
    </row>
    <row r="3787" spans="1:20" x14ac:dyDescent="0.3">
      <c r="A3787" t="s">
        <v>26512</v>
      </c>
      <c r="B3787" t="s">
        <v>10703</v>
      </c>
      <c r="C3787">
        <v>69</v>
      </c>
      <c r="D3787" t="str">
        <f>IF(Raw_data_US_healthcare[[#This Row],[Age]]&lt;35,"Young",IF(Raw_data_US_healthcare[[#This Row],[Age]]&lt;60,"Middle","Senior"))</f>
        <v>Senior</v>
      </c>
      <c r="E3787" t="s">
        <v>26</v>
      </c>
      <c r="F3787" t="s">
        <v>17</v>
      </c>
      <c r="G3787" t="s">
        <v>17</v>
      </c>
      <c r="H3787" t="s">
        <v>26514</v>
      </c>
      <c r="I3787" s="2">
        <v>43611</v>
      </c>
      <c r="J3787" t="s">
        <v>10704</v>
      </c>
      <c r="K3787" t="s">
        <v>10705</v>
      </c>
      <c r="L3787" t="s">
        <v>56</v>
      </c>
      <c r="M3787">
        <v>36557.1685</v>
      </c>
      <c r="N3787">
        <v>229</v>
      </c>
      <c r="O3787" t="s">
        <v>22</v>
      </c>
      <c r="P3787" t="s">
        <v>22</v>
      </c>
      <c r="Q3787" s="2">
        <v>43625</v>
      </c>
      <c r="R3787" t="s">
        <v>23</v>
      </c>
      <c r="S3787" t="s">
        <v>45</v>
      </c>
      <c r="T3787">
        <f>_xlfn.DAYS(Raw_data_US_healthcare[[#This Row],[Discharge Date]],Raw_data_US_healthcare[[#This Row],[Date of Admission]])</f>
        <v>14</v>
      </c>
    </row>
    <row r="3788" spans="1:20" x14ac:dyDescent="0.3">
      <c r="A3788" t="s">
        <v>26511</v>
      </c>
      <c r="B3788" t="s">
        <v>9676</v>
      </c>
      <c r="C3788">
        <v>66</v>
      </c>
      <c r="D3788" t="str">
        <f>IF(Raw_data_US_healthcare[[#This Row],[Age]]&lt;35,"Young",IF(Raw_data_US_healthcare[[#This Row],[Age]]&lt;60,"Middle","Senior"))</f>
        <v>Senior</v>
      </c>
      <c r="E3788" t="s">
        <v>16</v>
      </c>
      <c r="F3788" t="s">
        <v>228</v>
      </c>
      <c r="G3788" t="s">
        <v>228</v>
      </c>
      <c r="H3788" t="s">
        <v>69</v>
      </c>
      <c r="I3788" s="2">
        <v>44884</v>
      </c>
      <c r="J3788" t="s">
        <v>10706</v>
      </c>
      <c r="K3788" t="s">
        <v>3771</v>
      </c>
      <c r="L3788" t="s">
        <v>21</v>
      </c>
      <c r="M3788">
        <v>24555.523799999999</v>
      </c>
      <c r="N3788">
        <v>186</v>
      </c>
      <c r="O3788" t="s">
        <v>39</v>
      </c>
      <c r="P3788" t="s">
        <v>39</v>
      </c>
      <c r="Q3788" s="2">
        <v>44914</v>
      </c>
      <c r="R3788" t="s">
        <v>44</v>
      </c>
      <c r="S3788" t="s">
        <v>24</v>
      </c>
      <c r="T3788">
        <f>_xlfn.DAYS(Raw_data_US_healthcare[[#This Row],[Discharge Date]],Raw_data_US_healthcare[[#This Row],[Date of Admission]])</f>
        <v>30</v>
      </c>
    </row>
    <row r="3789" spans="1:20" x14ac:dyDescent="0.3">
      <c r="A3789" t="s">
        <v>26512</v>
      </c>
      <c r="B3789" t="s">
        <v>10707</v>
      </c>
      <c r="C3789">
        <v>47</v>
      </c>
      <c r="D3789" t="str">
        <f>IF(Raw_data_US_healthcare[[#This Row],[Age]]&lt;35,"Young",IF(Raw_data_US_healthcare[[#This Row],[Age]]&lt;60,"Middle","Senior"))</f>
        <v>Middle</v>
      </c>
      <c r="E3789" t="s">
        <v>26</v>
      </c>
      <c r="F3789" t="s">
        <v>113</v>
      </c>
      <c r="G3789" t="s">
        <v>113</v>
      </c>
      <c r="H3789" t="s">
        <v>28</v>
      </c>
      <c r="I3789" s="2">
        <v>43551</v>
      </c>
      <c r="J3789" t="s">
        <v>10708</v>
      </c>
      <c r="K3789" t="s">
        <v>10709</v>
      </c>
      <c r="L3789" t="s">
        <v>31</v>
      </c>
      <c r="M3789">
        <v>37881.002699999997</v>
      </c>
      <c r="N3789">
        <v>123</v>
      </c>
      <c r="O3789" t="s">
        <v>39</v>
      </c>
      <c r="P3789" t="s">
        <v>39</v>
      </c>
      <c r="Q3789" s="2">
        <v>43558</v>
      </c>
      <c r="R3789" t="s">
        <v>48</v>
      </c>
      <c r="S3789" t="s">
        <v>45</v>
      </c>
      <c r="T3789">
        <f>_xlfn.DAYS(Raw_data_US_healthcare[[#This Row],[Discharge Date]],Raw_data_US_healthcare[[#This Row],[Date of Admission]])</f>
        <v>7</v>
      </c>
    </row>
    <row r="3790" spans="1:20" x14ac:dyDescent="0.3">
      <c r="A3790" t="s">
        <v>26511</v>
      </c>
      <c r="B3790" t="s">
        <v>10710</v>
      </c>
      <c r="C3790">
        <v>61</v>
      </c>
      <c r="D3790" t="str">
        <f>IF(Raw_data_US_healthcare[[#This Row],[Age]]&lt;35,"Young",IF(Raw_data_US_healthcare[[#This Row],[Age]]&lt;60,"Middle","Senior"))</f>
        <v>Senior</v>
      </c>
      <c r="E3790" t="s">
        <v>16</v>
      </c>
      <c r="F3790" t="s">
        <v>62</v>
      </c>
      <c r="G3790" t="s">
        <v>62</v>
      </c>
      <c r="H3790" t="s">
        <v>26516</v>
      </c>
      <c r="I3790" s="2">
        <v>44074</v>
      </c>
      <c r="J3790" t="s">
        <v>10711</v>
      </c>
      <c r="K3790" t="s">
        <v>10712</v>
      </c>
      <c r="L3790" t="s">
        <v>52</v>
      </c>
      <c r="M3790">
        <v>13410.075999999999</v>
      </c>
      <c r="N3790">
        <v>456</v>
      </c>
      <c r="O3790" t="s">
        <v>39</v>
      </c>
      <c r="P3790" t="s">
        <v>39</v>
      </c>
      <c r="Q3790" s="2">
        <v>44082</v>
      </c>
      <c r="R3790" t="s">
        <v>48</v>
      </c>
      <c r="S3790" t="s">
        <v>33</v>
      </c>
      <c r="T3790">
        <f>_xlfn.DAYS(Raw_data_US_healthcare[[#This Row],[Discharge Date]],Raw_data_US_healthcare[[#This Row],[Date of Admission]])</f>
        <v>8</v>
      </c>
    </row>
    <row r="3791" spans="1:20" x14ac:dyDescent="0.3">
      <c r="A3791" t="s">
        <v>26512</v>
      </c>
      <c r="B3791" t="s">
        <v>10713</v>
      </c>
      <c r="C3791">
        <v>56</v>
      </c>
      <c r="D3791" t="str">
        <f>IF(Raw_data_US_healthcare[[#This Row],[Age]]&lt;35,"Young",IF(Raw_data_US_healthcare[[#This Row],[Age]]&lt;60,"Middle","Senior"))</f>
        <v>Middle</v>
      </c>
      <c r="E3791" t="s">
        <v>26</v>
      </c>
      <c r="F3791" t="s">
        <v>62</v>
      </c>
      <c r="G3791" t="s">
        <v>62</v>
      </c>
      <c r="H3791" t="s">
        <v>69</v>
      </c>
      <c r="I3791" s="2">
        <v>44469</v>
      </c>
      <c r="J3791" t="s">
        <v>10714</v>
      </c>
      <c r="K3791" t="s">
        <v>10715</v>
      </c>
      <c r="L3791" t="s">
        <v>52</v>
      </c>
      <c r="M3791">
        <v>63370.396000000001</v>
      </c>
      <c r="N3791">
        <v>410</v>
      </c>
      <c r="O3791" t="s">
        <v>39</v>
      </c>
      <c r="P3791" t="s">
        <v>39</v>
      </c>
      <c r="Q3791" s="2">
        <v>44498</v>
      </c>
      <c r="R3791" t="s">
        <v>23</v>
      </c>
      <c r="S3791" t="s">
        <v>33</v>
      </c>
      <c r="T3791">
        <f>_xlfn.DAYS(Raw_data_US_healthcare[[#This Row],[Discharge Date]],Raw_data_US_healthcare[[#This Row],[Date of Admission]])</f>
        <v>29</v>
      </c>
    </row>
    <row r="3792" spans="1:20" x14ac:dyDescent="0.3">
      <c r="A3792" t="s">
        <v>26511</v>
      </c>
      <c r="B3792" t="s">
        <v>10716</v>
      </c>
      <c r="C3792">
        <v>48</v>
      </c>
      <c r="D3792" t="str">
        <f>IF(Raw_data_US_healthcare[[#This Row],[Age]]&lt;35,"Young",IF(Raw_data_US_healthcare[[#This Row],[Age]]&lt;60,"Middle","Senior"))</f>
        <v>Middle</v>
      </c>
      <c r="E3792" t="s">
        <v>16</v>
      </c>
      <c r="F3792" t="s">
        <v>113</v>
      </c>
      <c r="G3792" t="s">
        <v>113</v>
      </c>
      <c r="H3792" t="s">
        <v>36</v>
      </c>
      <c r="I3792" s="2">
        <v>44008</v>
      </c>
      <c r="J3792" t="s">
        <v>10717</v>
      </c>
      <c r="K3792" t="s">
        <v>10718</v>
      </c>
      <c r="L3792" t="s">
        <v>21</v>
      </c>
      <c r="M3792">
        <v>8670.7026000000005</v>
      </c>
      <c r="N3792">
        <v>154</v>
      </c>
      <c r="O3792" t="s">
        <v>22</v>
      </c>
      <c r="P3792" t="s">
        <v>22</v>
      </c>
      <c r="Q3792" s="2">
        <v>44019</v>
      </c>
      <c r="R3792" t="s">
        <v>32</v>
      </c>
      <c r="S3792" t="s">
        <v>33</v>
      </c>
      <c r="T3792">
        <f>_xlfn.DAYS(Raw_data_US_healthcare[[#This Row],[Discharge Date]],Raw_data_US_healthcare[[#This Row],[Date of Admission]])</f>
        <v>11</v>
      </c>
    </row>
    <row r="3793" spans="1:20" x14ac:dyDescent="0.3">
      <c r="A3793" t="s">
        <v>26511</v>
      </c>
      <c r="B3793" t="s">
        <v>10719</v>
      </c>
      <c r="C3793">
        <v>45</v>
      </c>
      <c r="D3793" t="str">
        <f>IF(Raw_data_US_healthcare[[#This Row],[Age]]&lt;35,"Young",IF(Raw_data_US_healthcare[[#This Row],[Age]]&lt;60,"Middle","Senior"))</f>
        <v>Middle</v>
      </c>
      <c r="E3793" t="s">
        <v>16</v>
      </c>
      <c r="F3793" t="s">
        <v>62</v>
      </c>
      <c r="G3793" t="s">
        <v>62</v>
      </c>
      <c r="H3793" t="s">
        <v>28</v>
      </c>
      <c r="I3793" s="2">
        <v>43517</v>
      </c>
      <c r="J3793" t="s">
        <v>10720</v>
      </c>
      <c r="K3793" t="s">
        <v>10721</v>
      </c>
      <c r="L3793" t="s">
        <v>56</v>
      </c>
      <c r="M3793">
        <v>26205.503100000002</v>
      </c>
      <c r="N3793">
        <v>458</v>
      </c>
      <c r="O3793" t="s">
        <v>43</v>
      </c>
      <c r="P3793" t="s">
        <v>43</v>
      </c>
      <c r="Q3793" s="2">
        <v>43532</v>
      </c>
      <c r="R3793" t="s">
        <v>44</v>
      </c>
      <c r="S3793" t="s">
        <v>33</v>
      </c>
      <c r="T3793">
        <f>_xlfn.DAYS(Raw_data_US_healthcare[[#This Row],[Discharge Date]],Raw_data_US_healthcare[[#This Row],[Date of Admission]])</f>
        <v>15</v>
      </c>
    </row>
    <row r="3794" spans="1:20" x14ac:dyDescent="0.3">
      <c r="A3794" t="s">
        <v>26511</v>
      </c>
      <c r="B3794" t="s">
        <v>10722</v>
      </c>
      <c r="C3794">
        <v>73</v>
      </c>
      <c r="D3794" t="str">
        <f>IF(Raw_data_US_healthcare[[#This Row],[Age]]&lt;35,"Young",IF(Raw_data_US_healthcare[[#This Row],[Age]]&lt;60,"Middle","Senior"))</f>
        <v>Senior</v>
      </c>
      <c r="E3794" t="s">
        <v>16</v>
      </c>
      <c r="F3794" t="s">
        <v>228</v>
      </c>
      <c r="G3794" t="s">
        <v>228</v>
      </c>
      <c r="H3794" t="s">
        <v>69</v>
      </c>
      <c r="I3794" s="2">
        <v>44403</v>
      </c>
      <c r="J3794" t="s">
        <v>10723</v>
      </c>
      <c r="K3794" t="s">
        <v>9825</v>
      </c>
      <c r="L3794" t="s">
        <v>31</v>
      </c>
      <c r="M3794">
        <v>31094.773099999999</v>
      </c>
      <c r="N3794">
        <v>332</v>
      </c>
      <c r="O3794" t="s">
        <v>39</v>
      </c>
      <c r="P3794" t="s">
        <v>39</v>
      </c>
      <c r="Q3794" s="2">
        <v>44416</v>
      </c>
      <c r="R3794" t="s">
        <v>32</v>
      </c>
      <c r="S3794" t="s">
        <v>45</v>
      </c>
      <c r="T3794">
        <f>_xlfn.DAYS(Raw_data_US_healthcare[[#This Row],[Discharge Date]],Raw_data_US_healthcare[[#This Row],[Date of Admission]])</f>
        <v>13</v>
      </c>
    </row>
    <row r="3795" spans="1:20" x14ac:dyDescent="0.3">
      <c r="A3795" t="s">
        <v>26511</v>
      </c>
      <c r="B3795" t="s">
        <v>10724</v>
      </c>
      <c r="C3795">
        <v>24</v>
      </c>
      <c r="D3795" t="str">
        <f>IF(Raw_data_US_healthcare[[#This Row],[Age]]&lt;35,"Young",IF(Raw_data_US_healthcare[[#This Row],[Age]]&lt;60,"Middle","Senior"))</f>
        <v>Young</v>
      </c>
      <c r="E3795" t="s">
        <v>16</v>
      </c>
      <c r="F3795" t="s">
        <v>17</v>
      </c>
      <c r="G3795" t="s">
        <v>17</v>
      </c>
      <c r="H3795" t="s">
        <v>69</v>
      </c>
      <c r="I3795" s="2">
        <v>44484</v>
      </c>
      <c r="J3795" t="s">
        <v>10725</v>
      </c>
      <c r="K3795" t="s">
        <v>10726</v>
      </c>
      <c r="L3795" t="s">
        <v>31</v>
      </c>
      <c r="M3795">
        <v>55113.484700000001</v>
      </c>
      <c r="N3795">
        <v>289</v>
      </c>
      <c r="O3795" t="s">
        <v>39</v>
      </c>
      <c r="P3795" t="s">
        <v>39</v>
      </c>
      <c r="Q3795" s="2">
        <v>44491</v>
      </c>
      <c r="R3795" t="s">
        <v>32</v>
      </c>
      <c r="S3795" t="s">
        <v>24</v>
      </c>
      <c r="T3795">
        <f>_xlfn.DAYS(Raw_data_US_healthcare[[#This Row],[Discharge Date]],Raw_data_US_healthcare[[#This Row],[Date of Admission]])</f>
        <v>7</v>
      </c>
    </row>
    <row r="3796" spans="1:20" x14ac:dyDescent="0.3">
      <c r="A3796" t="s">
        <v>26512</v>
      </c>
      <c r="B3796" t="s">
        <v>10727</v>
      </c>
      <c r="C3796">
        <v>61</v>
      </c>
      <c r="D3796" t="str">
        <f>IF(Raw_data_US_healthcare[[#This Row],[Age]]&lt;35,"Young",IF(Raw_data_US_healthcare[[#This Row],[Age]]&lt;60,"Middle","Senior"))</f>
        <v>Senior</v>
      </c>
      <c r="E3796" t="s">
        <v>26</v>
      </c>
      <c r="F3796" t="s">
        <v>88</v>
      </c>
      <c r="G3796" t="s">
        <v>88</v>
      </c>
      <c r="H3796" t="s">
        <v>26516</v>
      </c>
      <c r="I3796" s="2">
        <v>44547</v>
      </c>
      <c r="J3796" t="s">
        <v>10728</v>
      </c>
      <c r="K3796" t="s">
        <v>3063</v>
      </c>
      <c r="L3796" t="s">
        <v>21</v>
      </c>
      <c r="M3796">
        <v>24024.0874</v>
      </c>
      <c r="N3796">
        <v>381</v>
      </c>
      <c r="O3796" t="s">
        <v>43</v>
      </c>
      <c r="P3796" t="s">
        <v>43</v>
      </c>
      <c r="Q3796" s="2">
        <v>44574</v>
      </c>
      <c r="R3796" t="s">
        <v>44</v>
      </c>
      <c r="S3796" t="s">
        <v>24</v>
      </c>
      <c r="T3796">
        <f>_xlfn.DAYS(Raw_data_US_healthcare[[#This Row],[Discharge Date]],Raw_data_US_healthcare[[#This Row],[Date of Admission]])</f>
        <v>27</v>
      </c>
    </row>
    <row r="3797" spans="1:20" x14ac:dyDescent="0.3">
      <c r="A3797" t="s">
        <v>26512</v>
      </c>
      <c r="B3797" t="s">
        <v>10729</v>
      </c>
      <c r="C3797">
        <v>82</v>
      </c>
      <c r="D3797" t="str">
        <f>IF(Raw_data_US_healthcare[[#This Row],[Age]]&lt;35,"Young",IF(Raw_data_US_healthcare[[#This Row],[Age]]&lt;60,"Middle","Senior"))</f>
        <v>Senior</v>
      </c>
      <c r="E3797" t="s">
        <v>26</v>
      </c>
      <c r="F3797" t="s">
        <v>228</v>
      </c>
      <c r="G3797" t="s">
        <v>228</v>
      </c>
      <c r="H3797" t="s">
        <v>26516</v>
      </c>
      <c r="I3797" s="2">
        <v>43721</v>
      </c>
      <c r="J3797" t="s">
        <v>10730</v>
      </c>
      <c r="K3797" t="s">
        <v>4160</v>
      </c>
      <c r="L3797" t="s">
        <v>60</v>
      </c>
      <c r="M3797">
        <v>25744.6414</v>
      </c>
      <c r="N3797">
        <v>115</v>
      </c>
      <c r="O3797" t="s">
        <v>43</v>
      </c>
      <c r="P3797" t="s">
        <v>43</v>
      </c>
      <c r="Q3797" s="2">
        <v>43726</v>
      </c>
      <c r="R3797" t="s">
        <v>48</v>
      </c>
      <c r="S3797" t="s">
        <v>24</v>
      </c>
      <c r="T3797">
        <f>_xlfn.DAYS(Raw_data_US_healthcare[[#This Row],[Discharge Date]],Raw_data_US_healthcare[[#This Row],[Date of Admission]])</f>
        <v>5</v>
      </c>
    </row>
    <row r="3798" spans="1:20" x14ac:dyDescent="0.3">
      <c r="A3798" t="s">
        <v>26511</v>
      </c>
      <c r="B3798" t="s">
        <v>902</v>
      </c>
      <c r="C3798">
        <v>61</v>
      </c>
      <c r="D3798" t="str">
        <f>IF(Raw_data_US_healthcare[[#This Row],[Age]]&lt;35,"Young",IF(Raw_data_US_healthcare[[#This Row],[Age]]&lt;60,"Middle","Senior"))</f>
        <v>Senior</v>
      </c>
      <c r="E3798" t="s">
        <v>16</v>
      </c>
      <c r="F3798" t="s">
        <v>88</v>
      </c>
      <c r="G3798" t="s">
        <v>88</v>
      </c>
      <c r="H3798" t="s">
        <v>36</v>
      </c>
      <c r="I3798" s="2">
        <v>43536</v>
      </c>
      <c r="J3798" t="s">
        <v>10731</v>
      </c>
      <c r="K3798" t="s">
        <v>10732</v>
      </c>
      <c r="L3798" t="s">
        <v>56</v>
      </c>
      <c r="M3798">
        <v>12372.233200000001</v>
      </c>
      <c r="N3798">
        <v>119</v>
      </c>
      <c r="O3798" t="s">
        <v>22</v>
      </c>
      <c r="P3798" t="s">
        <v>22</v>
      </c>
      <c r="Q3798" s="2">
        <v>43540</v>
      </c>
      <c r="R3798" t="s">
        <v>83</v>
      </c>
      <c r="S3798" t="s">
        <v>24</v>
      </c>
      <c r="T3798">
        <f>_xlfn.DAYS(Raw_data_US_healthcare[[#This Row],[Discharge Date]],Raw_data_US_healthcare[[#This Row],[Date of Admission]])</f>
        <v>4</v>
      </c>
    </row>
    <row r="3799" spans="1:20" x14ac:dyDescent="0.3">
      <c r="A3799" t="s">
        <v>26511</v>
      </c>
      <c r="B3799" t="s">
        <v>10733</v>
      </c>
      <c r="C3799">
        <v>71</v>
      </c>
      <c r="D3799" t="str">
        <f>IF(Raw_data_US_healthcare[[#This Row],[Age]]&lt;35,"Young",IF(Raw_data_US_healthcare[[#This Row],[Age]]&lt;60,"Middle","Senior"))</f>
        <v>Senior</v>
      </c>
      <c r="E3799" t="s">
        <v>16</v>
      </c>
      <c r="F3799" t="s">
        <v>113</v>
      </c>
      <c r="G3799" t="s">
        <v>113</v>
      </c>
      <c r="H3799" t="s">
        <v>18</v>
      </c>
      <c r="I3799" s="2">
        <v>43836</v>
      </c>
      <c r="J3799" t="s">
        <v>10734</v>
      </c>
      <c r="K3799" t="s">
        <v>10735</v>
      </c>
      <c r="L3799" t="s">
        <v>31</v>
      </c>
      <c r="M3799">
        <v>31274.407299999999</v>
      </c>
      <c r="N3799">
        <v>280</v>
      </c>
      <c r="O3799" t="s">
        <v>22</v>
      </c>
      <c r="P3799" t="s">
        <v>22</v>
      </c>
      <c r="Q3799" s="2">
        <v>43851</v>
      </c>
      <c r="R3799" t="s">
        <v>83</v>
      </c>
      <c r="S3799" t="s">
        <v>45</v>
      </c>
      <c r="T3799">
        <f>_xlfn.DAYS(Raw_data_US_healthcare[[#This Row],[Discharge Date]],Raw_data_US_healthcare[[#This Row],[Date of Admission]])</f>
        <v>15</v>
      </c>
    </row>
    <row r="3800" spans="1:20" x14ac:dyDescent="0.3">
      <c r="A3800" t="s">
        <v>26512</v>
      </c>
      <c r="B3800" t="s">
        <v>10736</v>
      </c>
      <c r="C3800">
        <v>36</v>
      </c>
      <c r="D3800" t="str">
        <f>IF(Raw_data_US_healthcare[[#This Row],[Age]]&lt;35,"Young",IF(Raw_data_US_healthcare[[#This Row],[Age]]&lt;60,"Middle","Senior"))</f>
        <v>Middle</v>
      </c>
      <c r="E3800" t="s">
        <v>26</v>
      </c>
      <c r="F3800" t="s">
        <v>49</v>
      </c>
      <c r="G3800" t="s">
        <v>49</v>
      </c>
      <c r="H3800" t="s">
        <v>18</v>
      </c>
      <c r="I3800" s="2">
        <v>44609</v>
      </c>
      <c r="J3800" t="s">
        <v>10737</v>
      </c>
      <c r="K3800" t="s">
        <v>4554</v>
      </c>
      <c r="L3800" t="s">
        <v>60</v>
      </c>
      <c r="M3800">
        <v>4303.2791999999999</v>
      </c>
      <c r="N3800">
        <v>119</v>
      </c>
      <c r="O3800" t="s">
        <v>22</v>
      </c>
      <c r="P3800" t="s">
        <v>22</v>
      </c>
      <c r="Q3800" s="2">
        <v>44616</v>
      </c>
      <c r="R3800" t="s">
        <v>23</v>
      </c>
      <c r="S3800" t="s">
        <v>24</v>
      </c>
      <c r="T3800">
        <f>_xlfn.DAYS(Raw_data_US_healthcare[[#This Row],[Discharge Date]],Raw_data_US_healthcare[[#This Row],[Date of Admission]])</f>
        <v>7</v>
      </c>
    </row>
    <row r="3801" spans="1:20" x14ac:dyDescent="0.3">
      <c r="A3801" t="s">
        <v>26512</v>
      </c>
      <c r="B3801" t="s">
        <v>10738</v>
      </c>
      <c r="C3801">
        <v>25</v>
      </c>
      <c r="D3801" t="str">
        <f>IF(Raw_data_US_healthcare[[#This Row],[Age]]&lt;35,"Young",IF(Raw_data_US_healthcare[[#This Row],[Age]]&lt;60,"Middle","Senior"))</f>
        <v>Young</v>
      </c>
      <c r="E3801" t="s">
        <v>26</v>
      </c>
      <c r="F3801" t="s">
        <v>49</v>
      </c>
      <c r="G3801" t="s">
        <v>49</v>
      </c>
      <c r="H3801" t="s">
        <v>69</v>
      </c>
      <c r="I3801" s="2">
        <v>43459</v>
      </c>
      <c r="J3801" t="s">
        <v>10739</v>
      </c>
      <c r="K3801" t="s">
        <v>4626</v>
      </c>
      <c r="L3801" t="s">
        <v>52</v>
      </c>
      <c r="M3801">
        <v>37200.1656</v>
      </c>
      <c r="N3801">
        <v>355</v>
      </c>
      <c r="O3801" t="s">
        <v>39</v>
      </c>
      <c r="P3801" t="s">
        <v>39</v>
      </c>
      <c r="Q3801" s="2">
        <v>43464</v>
      </c>
      <c r="R3801" t="s">
        <v>32</v>
      </c>
      <c r="S3801" t="s">
        <v>45</v>
      </c>
      <c r="T3801">
        <f>_xlfn.DAYS(Raw_data_US_healthcare[[#This Row],[Discharge Date]],Raw_data_US_healthcare[[#This Row],[Date of Admission]])</f>
        <v>5</v>
      </c>
    </row>
    <row r="3802" spans="1:20" x14ac:dyDescent="0.3">
      <c r="A3802" t="s">
        <v>26511</v>
      </c>
      <c r="B3802" t="s">
        <v>10740</v>
      </c>
      <c r="C3802">
        <v>75</v>
      </c>
      <c r="D3802" t="str">
        <f>IF(Raw_data_US_healthcare[[#This Row],[Age]]&lt;35,"Young",IF(Raw_data_US_healthcare[[#This Row],[Age]]&lt;60,"Middle","Senior"))</f>
        <v>Senior</v>
      </c>
      <c r="E3802" t="s">
        <v>16</v>
      </c>
      <c r="F3802" t="s">
        <v>62</v>
      </c>
      <c r="G3802" t="s">
        <v>62</v>
      </c>
      <c r="H3802" t="s">
        <v>18</v>
      </c>
      <c r="I3802" s="2">
        <v>44588</v>
      </c>
      <c r="J3802" t="s">
        <v>10741</v>
      </c>
      <c r="K3802" t="s">
        <v>4635</v>
      </c>
      <c r="L3802" t="s">
        <v>52</v>
      </c>
      <c r="M3802">
        <v>56125.667200000004</v>
      </c>
      <c r="N3802">
        <v>337</v>
      </c>
      <c r="O3802" t="s">
        <v>22</v>
      </c>
      <c r="P3802" t="s">
        <v>22</v>
      </c>
      <c r="Q3802" s="2">
        <v>44593</v>
      </c>
      <c r="R3802" t="s">
        <v>83</v>
      </c>
      <c r="S3802" t="s">
        <v>24</v>
      </c>
      <c r="T3802">
        <f>_xlfn.DAYS(Raw_data_US_healthcare[[#This Row],[Discharge Date]],Raw_data_US_healthcare[[#This Row],[Date of Admission]])</f>
        <v>5</v>
      </c>
    </row>
    <row r="3803" spans="1:20" x14ac:dyDescent="0.3">
      <c r="A3803" t="s">
        <v>26511</v>
      </c>
      <c r="B3803" t="s">
        <v>10742</v>
      </c>
      <c r="C3803">
        <v>75</v>
      </c>
      <c r="D3803" t="str">
        <f>IF(Raw_data_US_healthcare[[#This Row],[Age]]&lt;35,"Young",IF(Raw_data_US_healthcare[[#This Row],[Age]]&lt;60,"Middle","Senior"))</f>
        <v>Senior</v>
      </c>
      <c r="E3803" t="s">
        <v>16</v>
      </c>
      <c r="F3803" t="s">
        <v>113</v>
      </c>
      <c r="G3803" t="s">
        <v>113</v>
      </c>
      <c r="H3803" t="s">
        <v>69</v>
      </c>
      <c r="I3803" s="2">
        <v>43731</v>
      </c>
      <c r="J3803" t="s">
        <v>10743</v>
      </c>
      <c r="K3803" t="s">
        <v>4509</v>
      </c>
      <c r="L3803" t="s">
        <v>52</v>
      </c>
      <c r="M3803">
        <v>57410.1541</v>
      </c>
      <c r="N3803">
        <v>115</v>
      </c>
      <c r="O3803" t="s">
        <v>39</v>
      </c>
      <c r="P3803" t="s">
        <v>39</v>
      </c>
      <c r="Q3803" s="2">
        <v>43743</v>
      </c>
      <c r="R3803" t="s">
        <v>83</v>
      </c>
      <c r="S3803" t="s">
        <v>45</v>
      </c>
      <c r="T3803">
        <f>_xlfn.DAYS(Raw_data_US_healthcare[[#This Row],[Discharge Date]],Raw_data_US_healthcare[[#This Row],[Date of Admission]])</f>
        <v>12</v>
      </c>
    </row>
    <row r="3804" spans="1:20" x14ac:dyDescent="0.3">
      <c r="A3804" t="s">
        <v>26511</v>
      </c>
      <c r="B3804" t="s">
        <v>10744</v>
      </c>
      <c r="C3804">
        <v>85</v>
      </c>
      <c r="D3804" t="str">
        <f>IF(Raw_data_US_healthcare[[#This Row],[Age]]&lt;35,"Young",IF(Raw_data_US_healthcare[[#This Row],[Age]]&lt;60,"Middle","Senior"))</f>
        <v>Senior</v>
      </c>
      <c r="E3804" t="s">
        <v>16</v>
      </c>
      <c r="F3804" t="s">
        <v>62</v>
      </c>
      <c r="G3804" t="s">
        <v>62</v>
      </c>
      <c r="H3804" t="s">
        <v>26516</v>
      </c>
      <c r="I3804" s="2">
        <v>44352</v>
      </c>
      <c r="J3804" t="s">
        <v>10745</v>
      </c>
      <c r="K3804" t="s">
        <v>10746</v>
      </c>
      <c r="L3804" t="s">
        <v>60</v>
      </c>
      <c r="M3804">
        <v>8569.4745999999996</v>
      </c>
      <c r="N3804">
        <v>368</v>
      </c>
      <c r="O3804" t="s">
        <v>43</v>
      </c>
      <c r="P3804" t="s">
        <v>43</v>
      </c>
      <c r="Q3804" s="2">
        <v>44363</v>
      </c>
      <c r="R3804" t="s">
        <v>23</v>
      </c>
      <c r="S3804" t="s">
        <v>45</v>
      </c>
      <c r="T3804">
        <f>_xlfn.DAYS(Raw_data_US_healthcare[[#This Row],[Discharge Date]],Raw_data_US_healthcare[[#This Row],[Date of Admission]])</f>
        <v>11</v>
      </c>
    </row>
    <row r="3805" spans="1:20" x14ac:dyDescent="0.3">
      <c r="A3805" t="s">
        <v>26511</v>
      </c>
      <c r="B3805" t="s">
        <v>8954</v>
      </c>
      <c r="C3805">
        <v>54</v>
      </c>
      <c r="D3805" t="str">
        <f>IF(Raw_data_US_healthcare[[#This Row],[Age]]&lt;35,"Young",IF(Raw_data_US_healthcare[[#This Row],[Age]]&lt;60,"Middle","Senior"))</f>
        <v>Middle</v>
      </c>
      <c r="E3805" t="s">
        <v>16</v>
      </c>
      <c r="F3805" t="s">
        <v>49</v>
      </c>
      <c r="G3805" t="s">
        <v>49</v>
      </c>
      <c r="H3805" t="s">
        <v>69</v>
      </c>
      <c r="I3805" s="2">
        <v>43711</v>
      </c>
      <c r="J3805" t="s">
        <v>10747</v>
      </c>
      <c r="K3805" t="s">
        <v>10748</v>
      </c>
      <c r="L3805" t="s">
        <v>21</v>
      </c>
      <c r="M3805">
        <v>45286.561900000001</v>
      </c>
      <c r="N3805">
        <v>380</v>
      </c>
      <c r="O3805" t="s">
        <v>22</v>
      </c>
      <c r="P3805" t="s">
        <v>22</v>
      </c>
      <c r="Q3805" s="2">
        <v>43734</v>
      </c>
      <c r="R3805" t="s">
        <v>32</v>
      </c>
      <c r="S3805" t="s">
        <v>33</v>
      </c>
      <c r="T3805">
        <f>_xlfn.DAYS(Raw_data_US_healthcare[[#This Row],[Discharge Date]],Raw_data_US_healthcare[[#This Row],[Date of Admission]])</f>
        <v>23</v>
      </c>
    </row>
    <row r="3806" spans="1:20" x14ac:dyDescent="0.3">
      <c r="A3806" t="s">
        <v>26512</v>
      </c>
      <c r="B3806" t="s">
        <v>10749</v>
      </c>
      <c r="C3806">
        <v>48</v>
      </c>
      <c r="D3806" t="str">
        <f>IF(Raw_data_US_healthcare[[#This Row],[Age]]&lt;35,"Young",IF(Raw_data_US_healthcare[[#This Row],[Age]]&lt;60,"Middle","Senior"))</f>
        <v>Middle</v>
      </c>
      <c r="E3806" t="s">
        <v>26</v>
      </c>
      <c r="F3806" t="s">
        <v>49</v>
      </c>
      <c r="G3806" t="s">
        <v>49</v>
      </c>
      <c r="H3806" t="s">
        <v>18</v>
      </c>
      <c r="I3806" s="2">
        <v>44237</v>
      </c>
      <c r="J3806" t="s">
        <v>10750</v>
      </c>
      <c r="K3806" t="s">
        <v>10751</v>
      </c>
      <c r="L3806" t="s">
        <v>21</v>
      </c>
      <c r="M3806">
        <v>42028.051200000002</v>
      </c>
      <c r="N3806">
        <v>393</v>
      </c>
      <c r="O3806" t="s">
        <v>39</v>
      </c>
      <c r="P3806" t="s">
        <v>39</v>
      </c>
      <c r="Q3806" s="2">
        <v>44244</v>
      </c>
      <c r="R3806" t="s">
        <v>44</v>
      </c>
      <c r="S3806" t="s">
        <v>33</v>
      </c>
      <c r="T3806">
        <f>_xlfn.DAYS(Raw_data_US_healthcare[[#This Row],[Discharge Date]],Raw_data_US_healthcare[[#This Row],[Date of Admission]])</f>
        <v>7</v>
      </c>
    </row>
    <row r="3807" spans="1:20" x14ac:dyDescent="0.3">
      <c r="A3807" t="s">
        <v>26511</v>
      </c>
      <c r="B3807" t="s">
        <v>10752</v>
      </c>
      <c r="C3807">
        <v>31</v>
      </c>
      <c r="D3807" t="str">
        <f>IF(Raw_data_US_healthcare[[#This Row],[Age]]&lt;35,"Young",IF(Raw_data_US_healthcare[[#This Row],[Age]]&lt;60,"Middle","Senior"))</f>
        <v>Young</v>
      </c>
      <c r="E3807" t="s">
        <v>16</v>
      </c>
      <c r="F3807" t="s">
        <v>228</v>
      </c>
      <c r="G3807" t="s">
        <v>228</v>
      </c>
      <c r="H3807" t="s">
        <v>26516</v>
      </c>
      <c r="I3807" s="2">
        <v>43588</v>
      </c>
      <c r="J3807" t="s">
        <v>10753</v>
      </c>
      <c r="K3807" t="s">
        <v>10754</v>
      </c>
      <c r="L3807" t="s">
        <v>60</v>
      </c>
      <c r="M3807">
        <v>22424.007900000001</v>
      </c>
      <c r="N3807">
        <v>211</v>
      </c>
      <c r="O3807" t="s">
        <v>43</v>
      </c>
      <c r="P3807" t="s">
        <v>43</v>
      </c>
      <c r="Q3807" s="2">
        <v>43612</v>
      </c>
      <c r="R3807" t="s">
        <v>32</v>
      </c>
      <c r="S3807" t="s">
        <v>45</v>
      </c>
      <c r="T3807">
        <f>_xlfn.DAYS(Raw_data_US_healthcare[[#This Row],[Discharge Date]],Raw_data_US_healthcare[[#This Row],[Date of Admission]])</f>
        <v>24</v>
      </c>
    </row>
    <row r="3808" spans="1:20" x14ac:dyDescent="0.3">
      <c r="A3808" t="s">
        <v>26512</v>
      </c>
      <c r="B3808" t="s">
        <v>10755</v>
      </c>
      <c r="C3808">
        <v>80</v>
      </c>
      <c r="D3808" t="str">
        <f>IF(Raw_data_US_healthcare[[#This Row],[Age]]&lt;35,"Young",IF(Raw_data_US_healthcare[[#This Row],[Age]]&lt;60,"Middle","Senior"))</f>
        <v>Senior</v>
      </c>
      <c r="E3808" t="s">
        <v>26</v>
      </c>
      <c r="F3808" t="s">
        <v>62</v>
      </c>
      <c r="G3808" t="s">
        <v>62</v>
      </c>
      <c r="H3808" t="s">
        <v>26516</v>
      </c>
      <c r="I3808" s="2">
        <v>43964</v>
      </c>
      <c r="J3808" t="s">
        <v>10756</v>
      </c>
      <c r="K3808" t="s">
        <v>10757</v>
      </c>
      <c r="L3808" t="s">
        <v>31</v>
      </c>
      <c r="M3808">
        <v>2064.4162999999999</v>
      </c>
      <c r="N3808">
        <v>339</v>
      </c>
      <c r="O3808" t="s">
        <v>43</v>
      </c>
      <c r="P3808" t="s">
        <v>43</v>
      </c>
      <c r="Q3808" s="2">
        <v>43975</v>
      </c>
      <c r="R3808" t="s">
        <v>83</v>
      </c>
      <c r="S3808" t="s">
        <v>24</v>
      </c>
      <c r="T3808">
        <f>_xlfn.DAYS(Raw_data_US_healthcare[[#This Row],[Discharge Date]],Raw_data_US_healthcare[[#This Row],[Date of Admission]])</f>
        <v>11</v>
      </c>
    </row>
    <row r="3809" spans="1:20" x14ac:dyDescent="0.3">
      <c r="A3809" t="s">
        <v>26511</v>
      </c>
      <c r="B3809" t="s">
        <v>10758</v>
      </c>
      <c r="C3809">
        <v>58</v>
      </c>
      <c r="D3809" t="str">
        <f>IF(Raw_data_US_healthcare[[#This Row],[Age]]&lt;35,"Young",IF(Raw_data_US_healthcare[[#This Row],[Age]]&lt;60,"Middle","Senior"))</f>
        <v>Middle</v>
      </c>
      <c r="E3809" t="s">
        <v>16</v>
      </c>
      <c r="F3809" t="s">
        <v>35</v>
      </c>
      <c r="G3809" t="s">
        <v>35</v>
      </c>
      <c r="H3809" t="s">
        <v>69</v>
      </c>
      <c r="I3809" s="2">
        <v>43722</v>
      </c>
      <c r="J3809" t="s">
        <v>10759</v>
      </c>
      <c r="K3809" t="s">
        <v>10760</v>
      </c>
      <c r="L3809" t="s">
        <v>31</v>
      </c>
      <c r="M3809">
        <v>52016.105499999998</v>
      </c>
      <c r="N3809">
        <v>263</v>
      </c>
      <c r="O3809" t="s">
        <v>22</v>
      </c>
      <c r="P3809" t="s">
        <v>22</v>
      </c>
      <c r="Q3809" s="2">
        <v>43741</v>
      </c>
      <c r="R3809" t="s">
        <v>32</v>
      </c>
      <c r="S3809" t="s">
        <v>33</v>
      </c>
      <c r="T3809">
        <f>_xlfn.DAYS(Raw_data_US_healthcare[[#This Row],[Discharge Date]],Raw_data_US_healthcare[[#This Row],[Date of Admission]])</f>
        <v>19</v>
      </c>
    </row>
    <row r="3810" spans="1:20" x14ac:dyDescent="0.3">
      <c r="A3810" t="s">
        <v>26512</v>
      </c>
      <c r="B3810" t="s">
        <v>10761</v>
      </c>
      <c r="C3810">
        <v>36</v>
      </c>
      <c r="D3810" t="str">
        <f>IF(Raw_data_US_healthcare[[#This Row],[Age]]&lt;35,"Young",IF(Raw_data_US_healthcare[[#This Row],[Age]]&lt;60,"Middle","Senior"))</f>
        <v>Middle</v>
      </c>
      <c r="E3810" t="s">
        <v>26</v>
      </c>
      <c r="F3810" t="s">
        <v>49</v>
      </c>
      <c r="G3810" t="s">
        <v>49</v>
      </c>
      <c r="H3810" t="s">
        <v>26514</v>
      </c>
      <c r="I3810" s="2">
        <v>43488</v>
      </c>
      <c r="J3810" t="s">
        <v>10762</v>
      </c>
      <c r="K3810" t="s">
        <v>10763</v>
      </c>
      <c r="L3810" t="s">
        <v>56</v>
      </c>
      <c r="M3810">
        <v>33261.732199999999</v>
      </c>
      <c r="N3810">
        <v>197</v>
      </c>
      <c r="O3810" t="s">
        <v>22</v>
      </c>
      <c r="P3810" t="s">
        <v>22</v>
      </c>
      <c r="Q3810" s="2">
        <v>43501</v>
      </c>
      <c r="R3810" t="s">
        <v>83</v>
      </c>
      <c r="S3810" t="s">
        <v>24</v>
      </c>
      <c r="T3810">
        <f>_xlfn.DAYS(Raw_data_US_healthcare[[#This Row],[Discharge Date]],Raw_data_US_healthcare[[#This Row],[Date of Admission]])</f>
        <v>13</v>
      </c>
    </row>
    <row r="3811" spans="1:20" x14ac:dyDescent="0.3">
      <c r="A3811" t="s">
        <v>26512</v>
      </c>
      <c r="B3811" t="s">
        <v>10764</v>
      </c>
      <c r="C3811">
        <v>77</v>
      </c>
      <c r="D3811" t="str">
        <f>IF(Raw_data_US_healthcare[[#This Row],[Age]]&lt;35,"Young",IF(Raw_data_US_healthcare[[#This Row],[Age]]&lt;60,"Middle","Senior"))</f>
        <v>Senior</v>
      </c>
      <c r="E3811" t="s">
        <v>26</v>
      </c>
      <c r="F3811" t="s">
        <v>62</v>
      </c>
      <c r="G3811" t="s">
        <v>62</v>
      </c>
      <c r="H3811" t="s">
        <v>26516</v>
      </c>
      <c r="I3811" s="2">
        <v>44892</v>
      </c>
      <c r="J3811" t="s">
        <v>10765</v>
      </c>
      <c r="K3811" t="s">
        <v>6350</v>
      </c>
      <c r="L3811" t="s">
        <v>56</v>
      </c>
      <c r="M3811">
        <v>23937.558799999999</v>
      </c>
      <c r="N3811">
        <v>399</v>
      </c>
      <c r="O3811" t="s">
        <v>39</v>
      </c>
      <c r="P3811" t="s">
        <v>39</v>
      </c>
      <c r="Q3811" s="2">
        <v>44896</v>
      </c>
      <c r="R3811" t="s">
        <v>32</v>
      </c>
      <c r="S3811" t="s">
        <v>24</v>
      </c>
      <c r="T3811">
        <f>_xlfn.DAYS(Raw_data_US_healthcare[[#This Row],[Discharge Date]],Raw_data_US_healthcare[[#This Row],[Date of Admission]])</f>
        <v>4</v>
      </c>
    </row>
    <row r="3812" spans="1:20" x14ac:dyDescent="0.3">
      <c r="A3812" t="s">
        <v>26511</v>
      </c>
      <c r="B3812" t="s">
        <v>10766</v>
      </c>
      <c r="C3812">
        <v>46</v>
      </c>
      <c r="D3812" t="str">
        <f>IF(Raw_data_US_healthcare[[#This Row],[Age]]&lt;35,"Young",IF(Raw_data_US_healthcare[[#This Row],[Age]]&lt;60,"Middle","Senior"))</f>
        <v>Middle</v>
      </c>
      <c r="E3812" t="s">
        <v>16</v>
      </c>
      <c r="F3812" t="s">
        <v>228</v>
      </c>
      <c r="G3812" t="s">
        <v>228</v>
      </c>
      <c r="H3812" t="s">
        <v>28</v>
      </c>
      <c r="I3812" s="2">
        <v>44163</v>
      </c>
      <c r="J3812" t="s">
        <v>10767</v>
      </c>
      <c r="K3812" t="s">
        <v>10768</v>
      </c>
      <c r="L3812" t="s">
        <v>60</v>
      </c>
      <c r="M3812">
        <v>40293.284699999997</v>
      </c>
      <c r="N3812">
        <v>357</v>
      </c>
      <c r="O3812" t="s">
        <v>39</v>
      </c>
      <c r="P3812" t="s">
        <v>39</v>
      </c>
      <c r="Q3812" s="2">
        <v>44167</v>
      </c>
      <c r="R3812" t="s">
        <v>48</v>
      </c>
      <c r="S3812" t="s">
        <v>45</v>
      </c>
      <c r="T3812">
        <f>_xlfn.DAYS(Raw_data_US_healthcare[[#This Row],[Discharge Date]],Raw_data_US_healthcare[[#This Row],[Date of Admission]])</f>
        <v>4</v>
      </c>
    </row>
    <row r="3813" spans="1:20" x14ac:dyDescent="0.3">
      <c r="A3813" t="s">
        <v>26511</v>
      </c>
      <c r="B3813" t="s">
        <v>10769</v>
      </c>
      <c r="C3813">
        <v>58</v>
      </c>
      <c r="D3813" t="str">
        <f>IF(Raw_data_US_healthcare[[#This Row],[Age]]&lt;35,"Young",IF(Raw_data_US_healthcare[[#This Row],[Age]]&lt;60,"Middle","Senior"))</f>
        <v>Middle</v>
      </c>
      <c r="E3813" t="s">
        <v>16</v>
      </c>
      <c r="F3813" t="s">
        <v>17</v>
      </c>
      <c r="G3813" t="s">
        <v>17</v>
      </c>
      <c r="H3813" t="s">
        <v>26514</v>
      </c>
      <c r="I3813" s="2">
        <v>44373</v>
      </c>
      <c r="J3813" t="s">
        <v>10770</v>
      </c>
      <c r="K3813" t="s">
        <v>10771</v>
      </c>
      <c r="L3813" t="s">
        <v>60</v>
      </c>
      <c r="M3813">
        <v>24666.273099999999</v>
      </c>
      <c r="N3813">
        <v>145</v>
      </c>
      <c r="O3813" t="s">
        <v>22</v>
      </c>
      <c r="P3813" t="s">
        <v>22</v>
      </c>
      <c r="Q3813" s="2">
        <v>44377</v>
      </c>
      <c r="R3813" t="s">
        <v>32</v>
      </c>
      <c r="S3813" t="s">
        <v>24</v>
      </c>
      <c r="T3813">
        <f>_xlfn.DAYS(Raw_data_US_healthcare[[#This Row],[Discharge Date]],Raw_data_US_healthcare[[#This Row],[Date of Admission]])</f>
        <v>4</v>
      </c>
    </row>
    <row r="3814" spans="1:20" x14ac:dyDescent="0.3">
      <c r="A3814" t="s">
        <v>26511</v>
      </c>
      <c r="B3814" t="s">
        <v>10772</v>
      </c>
      <c r="C3814">
        <v>57</v>
      </c>
      <c r="D3814" t="str">
        <f>IF(Raw_data_US_healthcare[[#This Row],[Age]]&lt;35,"Young",IF(Raw_data_US_healthcare[[#This Row],[Age]]&lt;60,"Middle","Senior"))</f>
        <v>Middle</v>
      </c>
      <c r="E3814" t="s">
        <v>16</v>
      </c>
      <c r="F3814" t="s">
        <v>228</v>
      </c>
      <c r="G3814" t="s">
        <v>228</v>
      </c>
      <c r="H3814" t="s">
        <v>26514</v>
      </c>
      <c r="I3814" s="2">
        <v>43981</v>
      </c>
      <c r="J3814" t="s">
        <v>10773</v>
      </c>
      <c r="K3814" t="s">
        <v>10774</v>
      </c>
      <c r="L3814" t="s">
        <v>52</v>
      </c>
      <c r="M3814">
        <v>22277.715700000001</v>
      </c>
      <c r="N3814">
        <v>119</v>
      </c>
      <c r="O3814" t="s">
        <v>22</v>
      </c>
      <c r="P3814" t="s">
        <v>22</v>
      </c>
      <c r="Q3814" s="2">
        <v>43987</v>
      </c>
      <c r="R3814" t="s">
        <v>48</v>
      </c>
      <c r="S3814" t="s">
        <v>45</v>
      </c>
      <c r="T3814">
        <f>_xlfn.DAYS(Raw_data_US_healthcare[[#This Row],[Discharge Date]],Raw_data_US_healthcare[[#This Row],[Date of Admission]])</f>
        <v>6</v>
      </c>
    </row>
    <row r="3815" spans="1:20" x14ac:dyDescent="0.3">
      <c r="A3815" t="s">
        <v>26512</v>
      </c>
      <c r="B3815" t="s">
        <v>10775</v>
      </c>
      <c r="C3815">
        <v>40</v>
      </c>
      <c r="D3815" t="str">
        <f>IF(Raw_data_US_healthcare[[#This Row],[Age]]&lt;35,"Young",IF(Raw_data_US_healthcare[[#This Row],[Age]]&lt;60,"Middle","Senior"))</f>
        <v>Middle</v>
      </c>
      <c r="E3815" t="s">
        <v>26</v>
      </c>
      <c r="F3815" t="s">
        <v>27</v>
      </c>
      <c r="G3815" t="s">
        <v>27</v>
      </c>
      <c r="H3815" t="s">
        <v>18</v>
      </c>
      <c r="I3815" s="2">
        <v>44829</v>
      </c>
      <c r="J3815" t="s">
        <v>10776</v>
      </c>
      <c r="K3815" t="s">
        <v>10777</v>
      </c>
      <c r="L3815" t="s">
        <v>56</v>
      </c>
      <c r="M3815">
        <v>50652.154000000002</v>
      </c>
      <c r="N3815">
        <v>289</v>
      </c>
      <c r="O3815" t="s">
        <v>43</v>
      </c>
      <c r="P3815" t="s">
        <v>43</v>
      </c>
      <c r="Q3815" s="2">
        <v>44855</v>
      </c>
      <c r="R3815" t="s">
        <v>83</v>
      </c>
      <c r="S3815" t="s">
        <v>33</v>
      </c>
      <c r="T3815">
        <f>_xlfn.DAYS(Raw_data_US_healthcare[[#This Row],[Discharge Date]],Raw_data_US_healthcare[[#This Row],[Date of Admission]])</f>
        <v>26</v>
      </c>
    </row>
    <row r="3816" spans="1:20" x14ac:dyDescent="0.3">
      <c r="A3816" t="s">
        <v>26511</v>
      </c>
      <c r="B3816" t="s">
        <v>10778</v>
      </c>
      <c r="C3816">
        <v>83</v>
      </c>
      <c r="D3816" t="str">
        <f>IF(Raw_data_US_healthcare[[#This Row],[Age]]&lt;35,"Young",IF(Raw_data_US_healthcare[[#This Row],[Age]]&lt;60,"Middle","Senior"))</f>
        <v>Senior</v>
      </c>
      <c r="E3816" t="s">
        <v>16</v>
      </c>
      <c r="F3816" t="s">
        <v>49</v>
      </c>
      <c r="G3816" t="s">
        <v>49</v>
      </c>
      <c r="H3816" t="s">
        <v>26516</v>
      </c>
      <c r="I3816" s="2">
        <v>44725</v>
      </c>
      <c r="J3816" t="s">
        <v>10779</v>
      </c>
      <c r="K3816" t="s">
        <v>10780</v>
      </c>
      <c r="L3816" t="s">
        <v>21</v>
      </c>
      <c r="M3816">
        <v>16737.734199999999</v>
      </c>
      <c r="N3816">
        <v>185</v>
      </c>
      <c r="O3816" t="s">
        <v>39</v>
      </c>
      <c r="P3816" t="s">
        <v>39</v>
      </c>
      <c r="Q3816" s="2">
        <v>44728</v>
      </c>
      <c r="R3816" t="s">
        <v>44</v>
      </c>
      <c r="S3816" t="s">
        <v>33</v>
      </c>
      <c r="T3816">
        <f>_xlfn.DAYS(Raw_data_US_healthcare[[#This Row],[Discharge Date]],Raw_data_US_healthcare[[#This Row],[Date of Admission]])</f>
        <v>3</v>
      </c>
    </row>
    <row r="3817" spans="1:20" x14ac:dyDescent="0.3">
      <c r="A3817" t="s">
        <v>26512</v>
      </c>
      <c r="B3817" t="s">
        <v>10781</v>
      </c>
      <c r="C3817">
        <v>30</v>
      </c>
      <c r="D3817" t="str">
        <f>IF(Raw_data_US_healthcare[[#This Row],[Age]]&lt;35,"Young",IF(Raw_data_US_healthcare[[#This Row],[Age]]&lt;60,"Middle","Senior"))</f>
        <v>Young</v>
      </c>
      <c r="E3817" t="s">
        <v>26</v>
      </c>
      <c r="F3817" t="s">
        <v>62</v>
      </c>
      <c r="G3817" t="s">
        <v>62</v>
      </c>
      <c r="H3817" t="s">
        <v>28</v>
      </c>
      <c r="I3817" s="2">
        <v>44930</v>
      </c>
      <c r="J3817" t="s">
        <v>10782</v>
      </c>
      <c r="K3817" t="s">
        <v>2795</v>
      </c>
      <c r="L3817" t="s">
        <v>60</v>
      </c>
      <c r="M3817">
        <v>7084.9236000000001</v>
      </c>
      <c r="N3817">
        <v>207</v>
      </c>
      <c r="O3817" t="s">
        <v>43</v>
      </c>
      <c r="P3817" t="s">
        <v>43</v>
      </c>
      <c r="Q3817" s="2">
        <v>44956</v>
      </c>
      <c r="R3817" t="s">
        <v>44</v>
      </c>
      <c r="S3817" t="s">
        <v>45</v>
      </c>
      <c r="T3817">
        <f>_xlfn.DAYS(Raw_data_US_healthcare[[#This Row],[Discharge Date]],Raw_data_US_healthcare[[#This Row],[Date of Admission]])</f>
        <v>26</v>
      </c>
    </row>
    <row r="3818" spans="1:20" x14ac:dyDescent="0.3">
      <c r="A3818" t="s">
        <v>26511</v>
      </c>
      <c r="B3818" t="s">
        <v>10783</v>
      </c>
      <c r="C3818">
        <v>68</v>
      </c>
      <c r="D3818" t="str">
        <f>IF(Raw_data_US_healthcare[[#This Row],[Age]]&lt;35,"Young",IF(Raw_data_US_healthcare[[#This Row],[Age]]&lt;60,"Middle","Senior"))</f>
        <v>Senior</v>
      </c>
      <c r="E3818" t="s">
        <v>16</v>
      </c>
      <c r="F3818" t="s">
        <v>27</v>
      </c>
      <c r="G3818" t="s">
        <v>27</v>
      </c>
      <c r="H3818" t="s">
        <v>26514</v>
      </c>
      <c r="I3818" s="2">
        <v>43739</v>
      </c>
      <c r="J3818" t="s">
        <v>10784</v>
      </c>
      <c r="K3818" t="s">
        <v>4355</v>
      </c>
      <c r="L3818" t="s">
        <v>56</v>
      </c>
      <c r="M3818">
        <v>16590.6692</v>
      </c>
      <c r="N3818">
        <v>192</v>
      </c>
      <c r="O3818" t="s">
        <v>22</v>
      </c>
      <c r="P3818" t="s">
        <v>22</v>
      </c>
      <c r="Q3818" s="2">
        <v>43743</v>
      </c>
      <c r="R3818" t="s">
        <v>48</v>
      </c>
      <c r="S3818" t="s">
        <v>24</v>
      </c>
      <c r="T3818">
        <f>_xlfn.DAYS(Raw_data_US_healthcare[[#This Row],[Discharge Date]],Raw_data_US_healthcare[[#This Row],[Date of Admission]])</f>
        <v>4</v>
      </c>
    </row>
    <row r="3819" spans="1:20" x14ac:dyDescent="0.3">
      <c r="A3819" t="s">
        <v>26512</v>
      </c>
      <c r="B3819" t="s">
        <v>4277</v>
      </c>
      <c r="C3819">
        <v>81</v>
      </c>
      <c r="D3819" t="str">
        <f>IF(Raw_data_US_healthcare[[#This Row],[Age]]&lt;35,"Young",IF(Raw_data_US_healthcare[[#This Row],[Age]]&lt;60,"Middle","Senior"))</f>
        <v>Senior</v>
      </c>
      <c r="E3819" t="s">
        <v>26</v>
      </c>
      <c r="F3819" t="s">
        <v>35</v>
      </c>
      <c r="G3819" t="s">
        <v>35</v>
      </c>
      <c r="H3819" t="s">
        <v>26516</v>
      </c>
      <c r="I3819" s="2">
        <v>43513</v>
      </c>
      <c r="J3819" t="s">
        <v>10785</v>
      </c>
      <c r="K3819" t="s">
        <v>9460</v>
      </c>
      <c r="L3819" t="s">
        <v>52</v>
      </c>
      <c r="M3819">
        <v>9475.3731000000007</v>
      </c>
      <c r="N3819">
        <v>401</v>
      </c>
      <c r="O3819" t="s">
        <v>43</v>
      </c>
      <c r="P3819" t="s">
        <v>43</v>
      </c>
      <c r="Q3819" s="2">
        <v>43525</v>
      </c>
      <c r="R3819" t="s">
        <v>32</v>
      </c>
      <c r="S3819" t="s">
        <v>45</v>
      </c>
      <c r="T3819">
        <f>_xlfn.DAYS(Raw_data_US_healthcare[[#This Row],[Discharge Date]],Raw_data_US_healthcare[[#This Row],[Date of Admission]])</f>
        <v>12</v>
      </c>
    </row>
    <row r="3820" spans="1:20" x14ac:dyDescent="0.3">
      <c r="A3820" t="s">
        <v>26511</v>
      </c>
      <c r="B3820" t="s">
        <v>10786</v>
      </c>
      <c r="C3820">
        <v>79</v>
      </c>
      <c r="D3820" t="str">
        <f>IF(Raw_data_US_healthcare[[#This Row],[Age]]&lt;35,"Young",IF(Raw_data_US_healthcare[[#This Row],[Age]]&lt;60,"Middle","Senior"))</f>
        <v>Senior</v>
      </c>
      <c r="E3820" t="s">
        <v>16</v>
      </c>
      <c r="F3820" t="s">
        <v>113</v>
      </c>
      <c r="G3820" t="s">
        <v>113</v>
      </c>
      <c r="H3820" t="s">
        <v>26516</v>
      </c>
      <c r="I3820" s="2">
        <v>44735</v>
      </c>
      <c r="J3820" t="s">
        <v>10787</v>
      </c>
      <c r="K3820" t="s">
        <v>1763</v>
      </c>
      <c r="L3820" t="s">
        <v>21</v>
      </c>
      <c r="M3820">
        <v>13253.6811</v>
      </c>
      <c r="N3820">
        <v>412</v>
      </c>
      <c r="O3820" t="s">
        <v>39</v>
      </c>
      <c r="P3820" t="s">
        <v>39</v>
      </c>
      <c r="Q3820" s="2">
        <v>44756</v>
      </c>
      <c r="R3820" t="s">
        <v>48</v>
      </c>
      <c r="S3820" t="s">
        <v>33</v>
      </c>
      <c r="T3820">
        <f>_xlfn.DAYS(Raw_data_US_healthcare[[#This Row],[Discharge Date]],Raw_data_US_healthcare[[#This Row],[Date of Admission]])</f>
        <v>21</v>
      </c>
    </row>
    <row r="3821" spans="1:20" x14ac:dyDescent="0.3">
      <c r="A3821" t="s">
        <v>26512</v>
      </c>
      <c r="B3821" t="s">
        <v>10788</v>
      </c>
      <c r="C3821">
        <v>19</v>
      </c>
      <c r="D3821" t="str">
        <f>IF(Raw_data_US_healthcare[[#This Row],[Age]]&lt;35,"Young",IF(Raw_data_US_healthcare[[#This Row],[Age]]&lt;60,"Middle","Senior"))</f>
        <v>Young</v>
      </c>
      <c r="E3821" t="s">
        <v>26</v>
      </c>
      <c r="F3821" t="s">
        <v>228</v>
      </c>
      <c r="G3821" t="s">
        <v>228</v>
      </c>
      <c r="H3821" t="s">
        <v>18</v>
      </c>
      <c r="I3821" s="2">
        <v>44815</v>
      </c>
      <c r="J3821" t="s">
        <v>10789</v>
      </c>
      <c r="K3821" t="s">
        <v>10790</v>
      </c>
      <c r="L3821" t="s">
        <v>60</v>
      </c>
      <c r="M3821">
        <v>2964.6131999999998</v>
      </c>
      <c r="N3821">
        <v>390</v>
      </c>
      <c r="O3821" t="s">
        <v>39</v>
      </c>
      <c r="P3821" t="s">
        <v>39</v>
      </c>
      <c r="Q3821" s="2">
        <v>44824</v>
      </c>
      <c r="R3821" t="s">
        <v>48</v>
      </c>
      <c r="S3821" t="s">
        <v>24</v>
      </c>
      <c r="T3821">
        <f>_xlfn.DAYS(Raw_data_US_healthcare[[#This Row],[Discharge Date]],Raw_data_US_healthcare[[#This Row],[Date of Admission]])</f>
        <v>9</v>
      </c>
    </row>
    <row r="3822" spans="1:20" x14ac:dyDescent="0.3">
      <c r="A3822" t="s">
        <v>26511</v>
      </c>
      <c r="B3822" t="s">
        <v>10791</v>
      </c>
      <c r="C3822">
        <v>30</v>
      </c>
      <c r="D3822" t="str">
        <f>IF(Raw_data_US_healthcare[[#This Row],[Age]]&lt;35,"Young",IF(Raw_data_US_healthcare[[#This Row],[Age]]&lt;60,"Middle","Senior"))</f>
        <v>Young</v>
      </c>
      <c r="E3822" t="s">
        <v>16</v>
      </c>
      <c r="F3822" t="s">
        <v>27</v>
      </c>
      <c r="G3822" t="s">
        <v>27</v>
      </c>
      <c r="H3822" t="s">
        <v>69</v>
      </c>
      <c r="I3822" s="2">
        <v>45227</v>
      </c>
      <c r="J3822" t="s">
        <v>10792</v>
      </c>
      <c r="K3822" t="s">
        <v>10793</v>
      </c>
      <c r="L3822" t="s">
        <v>52</v>
      </c>
      <c r="M3822">
        <v>67493.862200000003</v>
      </c>
      <c r="N3822">
        <v>482</v>
      </c>
      <c r="O3822" t="s">
        <v>39</v>
      </c>
      <c r="P3822" t="s">
        <v>39</v>
      </c>
      <c r="Q3822" s="2">
        <v>45247</v>
      </c>
      <c r="R3822" t="s">
        <v>83</v>
      </c>
      <c r="S3822" t="s">
        <v>24</v>
      </c>
      <c r="T3822">
        <f>_xlfn.DAYS(Raw_data_US_healthcare[[#This Row],[Discharge Date]],Raw_data_US_healthcare[[#This Row],[Date of Admission]])</f>
        <v>20</v>
      </c>
    </row>
    <row r="3823" spans="1:20" x14ac:dyDescent="0.3">
      <c r="A3823" t="s">
        <v>26512</v>
      </c>
      <c r="B3823" t="s">
        <v>10794</v>
      </c>
      <c r="C3823">
        <v>20</v>
      </c>
      <c r="D3823" t="str">
        <f>IF(Raw_data_US_healthcare[[#This Row],[Age]]&lt;35,"Young",IF(Raw_data_US_healthcare[[#This Row],[Age]]&lt;60,"Middle","Senior"))</f>
        <v>Young</v>
      </c>
      <c r="E3823" t="s">
        <v>26</v>
      </c>
      <c r="F3823" t="s">
        <v>17</v>
      </c>
      <c r="G3823" t="s">
        <v>17</v>
      </c>
      <c r="H3823" t="s">
        <v>26516</v>
      </c>
      <c r="I3823" s="2">
        <v>44621</v>
      </c>
      <c r="J3823" t="s">
        <v>10795</v>
      </c>
      <c r="K3823" t="s">
        <v>10796</v>
      </c>
      <c r="L3823" t="s">
        <v>31</v>
      </c>
      <c r="M3823">
        <v>13599.9926</v>
      </c>
      <c r="N3823">
        <v>163</v>
      </c>
      <c r="O3823" t="s">
        <v>43</v>
      </c>
      <c r="P3823" t="s">
        <v>43</v>
      </c>
      <c r="Q3823" s="2">
        <v>44628</v>
      </c>
      <c r="R3823" t="s">
        <v>32</v>
      </c>
      <c r="S3823" t="s">
        <v>24</v>
      </c>
      <c r="T3823">
        <f>_xlfn.DAYS(Raw_data_US_healthcare[[#This Row],[Discharge Date]],Raw_data_US_healthcare[[#This Row],[Date of Admission]])</f>
        <v>7</v>
      </c>
    </row>
    <row r="3824" spans="1:20" x14ac:dyDescent="0.3">
      <c r="A3824" t="s">
        <v>26511</v>
      </c>
      <c r="B3824" t="s">
        <v>10797</v>
      </c>
      <c r="C3824">
        <v>66</v>
      </c>
      <c r="D3824" t="str">
        <f>IF(Raw_data_US_healthcare[[#This Row],[Age]]&lt;35,"Young",IF(Raw_data_US_healthcare[[#This Row],[Age]]&lt;60,"Middle","Senior"))</f>
        <v>Senior</v>
      </c>
      <c r="E3824" t="s">
        <v>16</v>
      </c>
      <c r="F3824" t="s">
        <v>228</v>
      </c>
      <c r="G3824" t="s">
        <v>228</v>
      </c>
      <c r="H3824" t="s">
        <v>26516</v>
      </c>
      <c r="I3824" s="2">
        <v>44967</v>
      </c>
      <c r="J3824" t="s">
        <v>10798</v>
      </c>
      <c r="K3824" t="s">
        <v>10799</v>
      </c>
      <c r="L3824" t="s">
        <v>21</v>
      </c>
      <c r="M3824">
        <v>18838.064900000001</v>
      </c>
      <c r="N3824">
        <v>271</v>
      </c>
      <c r="O3824" t="s">
        <v>39</v>
      </c>
      <c r="P3824" t="s">
        <v>39</v>
      </c>
      <c r="Q3824" s="2">
        <v>44995</v>
      </c>
      <c r="R3824" t="s">
        <v>44</v>
      </c>
      <c r="S3824" t="s">
        <v>33</v>
      </c>
      <c r="T3824">
        <f>_xlfn.DAYS(Raw_data_US_healthcare[[#This Row],[Discharge Date]],Raw_data_US_healthcare[[#This Row],[Date of Admission]])</f>
        <v>28</v>
      </c>
    </row>
    <row r="3825" spans="1:20" x14ac:dyDescent="0.3">
      <c r="A3825" t="s">
        <v>26511</v>
      </c>
      <c r="B3825" t="s">
        <v>10800</v>
      </c>
      <c r="C3825">
        <v>24</v>
      </c>
      <c r="D3825" t="str">
        <f>IF(Raw_data_US_healthcare[[#This Row],[Age]]&lt;35,"Young",IF(Raw_data_US_healthcare[[#This Row],[Age]]&lt;60,"Middle","Senior"))</f>
        <v>Young</v>
      </c>
      <c r="E3825" t="s">
        <v>16</v>
      </c>
      <c r="F3825" t="s">
        <v>27</v>
      </c>
      <c r="G3825" t="s">
        <v>27</v>
      </c>
      <c r="H3825" t="s">
        <v>26514</v>
      </c>
      <c r="I3825" s="2">
        <v>44541</v>
      </c>
      <c r="J3825" t="s">
        <v>10801</v>
      </c>
      <c r="K3825" t="s">
        <v>10802</v>
      </c>
      <c r="L3825" t="s">
        <v>60</v>
      </c>
      <c r="M3825">
        <v>13028.929899999999</v>
      </c>
      <c r="N3825">
        <v>145</v>
      </c>
      <c r="O3825" t="s">
        <v>22</v>
      </c>
      <c r="P3825" t="s">
        <v>22</v>
      </c>
      <c r="Q3825" s="2">
        <v>44560</v>
      </c>
      <c r="R3825" t="s">
        <v>48</v>
      </c>
      <c r="S3825" t="s">
        <v>33</v>
      </c>
      <c r="T3825">
        <f>_xlfn.DAYS(Raw_data_US_healthcare[[#This Row],[Discharge Date]],Raw_data_US_healthcare[[#This Row],[Date of Admission]])</f>
        <v>19</v>
      </c>
    </row>
    <row r="3826" spans="1:20" x14ac:dyDescent="0.3">
      <c r="A3826" t="s">
        <v>26512</v>
      </c>
      <c r="B3826" t="s">
        <v>10803</v>
      </c>
      <c r="C3826">
        <v>27</v>
      </c>
      <c r="D3826" t="str">
        <f>IF(Raw_data_US_healthcare[[#This Row],[Age]]&lt;35,"Young",IF(Raw_data_US_healthcare[[#This Row],[Age]]&lt;60,"Middle","Senior"))</f>
        <v>Young</v>
      </c>
      <c r="E3826" t="s">
        <v>26</v>
      </c>
      <c r="F3826" t="s">
        <v>27</v>
      </c>
      <c r="G3826" t="s">
        <v>27</v>
      </c>
      <c r="H3826" t="s">
        <v>69</v>
      </c>
      <c r="I3826" s="2">
        <v>43844</v>
      </c>
      <c r="J3826" t="s">
        <v>10804</v>
      </c>
      <c r="K3826" t="s">
        <v>10805</v>
      </c>
      <c r="L3826" t="s">
        <v>52</v>
      </c>
      <c r="M3826">
        <v>37769.357900000003</v>
      </c>
      <c r="N3826">
        <v>296</v>
      </c>
      <c r="O3826" t="s">
        <v>39</v>
      </c>
      <c r="P3826" t="s">
        <v>39</v>
      </c>
      <c r="Q3826" s="2">
        <v>43861</v>
      </c>
      <c r="R3826" t="s">
        <v>23</v>
      </c>
      <c r="S3826" t="s">
        <v>33</v>
      </c>
      <c r="T3826">
        <f>_xlfn.DAYS(Raw_data_US_healthcare[[#This Row],[Discharge Date]],Raw_data_US_healthcare[[#This Row],[Date of Admission]])</f>
        <v>17</v>
      </c>
    </row>
    <row r="3827" spans="1:20" x14ac:dyDescent="0.3">
      <c r="A3827" t="s">
        <v>26512</v>
      </c>
      <c r="B3827" t="s">
        <v>5278</v>
      </c>
      <c r="C3827">
        <v>34</v>
      </c>
      <c r="D3827" t="str">
        <f>IF(Raw_data_US_healthcare[[#This Row],[Age]]&lt;35,"Young",IF(Raw_data_US_healthcare[[#This Row],[Age]]&lt;60,"Middle","Senior"))</f>
        <v>Young</v>
      </c>
      <c r="E3827" t="s">
        <v>26</v>
      </c>
      <c r="F3827" t="s">
        <v>88</v>
      </c>
      <c r="G3827" t="s">
        <v>88</v>
      </c>
      <c r="H3827" t="s">
        <v>26516</v>
      </c>
      <c r="I3827" s="2">
        <v>44082</v>
      </c>
      <c r="J3827" t="s">
        <v>10806</v>
      </c>
      <c r="K3827" t="s">
        <v>10807</v>
      </c>
      <c r="L3827" t="s">
        <v>60</v>
      </c>
      <c r="M3827">
        <v>29047.179800000002</v>
      </c>
      <c r="N3827">
        <v>358</v>
      </c>
      <c r="O3827" t="s">
        <v>39</v>
      </c>
      <c r="P3827" t="s">
        <v>39</v>
      </c>
      <c r="Q3827" s="2">
        <v>44085</v>
      </c>
      <c r="R3827" t="s">
        <v>23</v>
      </c>
      <c r="S3827" t="s">
        <v>24</v>
      </c>
      <c r="T3827">
        <f>_xlfn.DAYS(Raw_data_US_healthcare[[#This Row],[Discharge Date]],Raw_data_US_healthcare[[#This Row],[Date of Admission]])</f>
        <v>3</v>
      </c>
    </row>
    <row r="3828" spans="1:20" x14ac:dyDescent="0.3">
      <c r="A3828" t="s">
        <v>26512</v>
      </c>
      <c r="B3828" t="s">
        <v>10808</v>
      </c>
      <c r="C3828">
        <v>48</v>
      </c>
      <c r="D3828" t="str">
        <f>IF(Raw_data_US_healthcare[[#This Row],[Age]]&lt;35,"Young",IF(Raw_data_US_healthcare[[#This Row],[Age]]&lt;60,"Middle","Senior"))</f>
        <v>Middle</v>
      </c>
      <c r="E3828" t="s">
        <v>26</v>
      </c>
      <c r="F3828" t="s">
        <v>62</v>
      </c>
      <c r="G3828" t="s">
        <v>62</v>
      </c>
      <c r="H3828" t="s">
        <v>26516</v>
      </c>
      <c r="I3828" s="2">
        <v>44335</v>
      </c>
      <c r="J3828" t="s">
        <v>10809</v>
      </c>
      <c r="K3828" t="s">
        <v>10810</v>
      </c>
      <c r="L3828" t="s">
        <v>52</v>
      </c>
      <c r="M3828">
        <v>33360.632299999997</v>
      </c>
      <c r="N3828">
        <v>238</v>
      </c>
      <c r="O3828" t="s">
        <v>39</v>
      </c>
      <c r="P3828" t="s">
        <v>39</v>
      </c>
      <c r="Q3828" s="2">
        <v>44358</v>
      </c>
      <c r="R3828" t="s">
        <v>48</v>
      </c>
      <c r="S3828" t="s">
        <v>24</v>
      </c>
      <c r="T3828">
        <f>_xlfn.DAYS(Raw_data_US_healthcare[[#This Row],[Discharge Date]],Raw_data_US_healthcare[[#This Row],[Date of Admission]])</f>
        <v>23</v>
      </c>
    </row>
    <row r="3829" spans="1:20" x14ac:dyDescent="0.3">
      <c r="A3829" t="s">
        <v>26512</v>
      </c>
      <c r="B3829" t="s">
        <v>10811</v>
      </c>
      <c r="C3829">
        <v>35</v>
      </c>
      <c r="D3829" t="str">
        <f>IF(Raw_data_US_healthcare[[#This Row],[Age]]&lt;35,"Young",IF(Raw_data_US_healthcare[[#This Row],[Age]]&lt;60,"Middle","Senior"))</f>
        <v>Middle</v>
      </c>
      <c r="E3829" t="s">
        <v>26</v>
      </c>
      <c r="F3829" t="s">
        <v>62</v>
      </c>
      <c r="G3829" t="s">
        <v>62</v>
      </c>
      <c r="H3829" t="s">
        <v>26516</v>
      </c>
      <c r="I3829" s="2">
        <v>44995</v>
      </c>
      <c r="J3829" t="s">
        <v>10812</v>
      </c>
      <c r="K3829" t="s">
        <v>2942</v>
      </c>
      <c r="L3829" t="s">
        <v>52</v>
      </c>
      <c r="M3829">
        <v>14357.4082</v>
      </c>
      <c r="N3829">
        <v>397</v>
      </c>
      <c r="O3829" t="s">
        <v>43</v>
      </c>
      <c r="P3829" t="s">
        <v>43</v>
      </c>
      <c r="Q3829" s="2">
        <v>45015</v>
      </c>
      <c r="R3829" t="s">
        <v>32</v>
      </c>
      <c r="S3829" t="s">
        <v>45</v>
      </c>
      <c r="T3829">
        <f>_xlfn.DAYS(Raw_data_US_healthcare[[#This Row],[Discharge Date]],Raw_data_US_healthcare[[#This Row],[Date of Admission]])</f>
        <v>20</v>
      </c>
    </row>
    <row r="3830" spans="1:20" x14ac:dyDescent="0.3">
      <c r="A3830" t="s">
        <v>26512</v>
      </c>
      <c r="B3830" t="s">
        <v>26557</v>
      </c>
      <c r="C3830">
        <v>60</v>
      </c>
      <c r="D3830" t="str">
        <f>IF(Raw_data_US_healthcare[[#This Row],[Age]]&lt;35,"Young",IF(Raw_data_US_healthcare[[#This Row],[Age]]&lt;60,"Middle","Senior"))</f>
        <v>Senior</v>
      </c>
      <c r="E3830" t="s">
        <v>26</v>
      </c>
      <c r="F3830" t="s">
        <v>17</v>
      </c>
      <c r="G3830" t="s">
        <v>17</v>
      </c>
      <c r="H3830" t="s">
        <v>69</v>
      </c>
      <c r="I3830" s="2">
        <v>43937</v>
      </c>
      <c r="J3830" t="s">
        <v>10813</v>
      </c>
      <c r="K3830" t="s">
        <v>10814</v>
      </c>
      <c r="L3830" t="s">
        <v>60</v>
      </c>
      <c r="M3830">
        <v>4250.8459000000003</v>
      </c>
      <c r="N3830">
        <v>167</v>
      </c>
      <c r="O3830" t="s">
        <v>39</v>
      </c>
      <c r="P3830" t="s">
        <v>39</v>
      </c>
      <c r="Q3830" s="2">
        <v>43942</v>
      </c>
      <c r="R3830" t="s">
        <v>83</v>
      </c>
      <c r="S3830" t="s">
        <v>33</v>
      </c>
      <c r="T3830">
        <f>_xlfn.DAYS(Raw_data_US_healthcare[[#This Row],[Discharge Date]],Raw_data_US_healthcare[[#This Row],[Date of Admission]])</f>
        <v>5</v>
      </c>
    </row>
    <row r="3831" spans="1:20" x14ac:dyDescent="0.3">
      <c r="A3831" t="s">
        <v>26512</v>
      </c>
      <c r="B3831" t="s">
        <v>10815</v>
      </c>
      <c r="C3831">
        <v>23</v>
      </c>
      <c r="D3831" t="str">
        <f>IF(Raw_data_US_healthcare[[#This Row],[Age]]&lt;35,"Young",IF(Raw_data_US_healthcare[[#This Row],[Age]]&lt;60,"Middle","Senior"))</f>
        <v>Young</v>
      </c>
      <c r="E3831" t="s">
        <v>26</v>
      </c>
      <c r="F3831" t="s">
        <v>62</v>
      </c>
      <c r="G3831" t="s">
        <v>62</v>
      </c>
      <c r="H3831" t="s">
        <v>69</v>
      </c>
      <c r="I3831" s="2">
        <v>44542</v>
      </c>
      <c r="J3831" t="s">
        <v>10816</v>
      </c>
      <c r="K3831" t="s">
        <v>10817</v>
      </c>
      <c r="L3831" t="s">
        <v>60</v>
      </c>
      <c r="M3831">
        <v>30984.389899999998</v>
      </c>
      <c r="N3831">
        <v>367</v>
      </c>
      <c r="O3831" t="s">
        <v>39</v>
      </c>
      <c r="P3831" t="s">
        <v>39</v>
      </c>
      <c r="Q3831" s="2">
        <v>44560</v>
      </c>
      <c r="R3831" t="s">
        <v>32</v>
      </c>
      <c r="S3831" t="s">
        <v>24</v>
      </c>
      <c r="T3831">
        <f>_xlfn.DAYS(Raw_data_US_healthcare[[#This Row],[Discharge Date]],Raw_data_US_healthcare[[#This Row],[Date of Admission]])</f>
        <v>18</v>
      </c>
    </row>
    <row r="3832" spans="1:20" x14ac:dyDescent="0.3">
      <c r="A3832" t="s">
        <v>26511</v>
      </c>
      <c r="B3832" t="s">
        <v>10818</v>
      </c>
      <c r="C3832">
        <v>79</v>
      </c>
      <c r="D3832" t="str">
        <f>IF(Raw_data_US_healthcare[[#This Row],[Age]]&lt;35,"Young",IF(Raw_data_US_healthcare[[#This Row],[Age]]&lt;60,"Middle","Senior"))</f>
        <v>Senior</v>
      </c>
      <c r="E3832" t="s">
        <v>16</v>
      </c>
      <c r="F3832" t="s">
        <v>27</v>
      </c>
      <c r="G3832" t="s">
        <v>27</v>
      </c>
      <c r="H3832" t="s">
        <v>26516</v>
      </c>
      <c r="I3832" s="2">
        <v>43517</v>
      </c>
      <c r="J3832" t="s">
        <v>10819</v>
      </c>
      <c r="K3832" t="s">
        <v>10820</v>
      </c>
      <c r="L3832" t="s">
        <v>31</v>
      </c>
      <c r="M3832">
        <v>28729.2942</v>
      </c>
      <c r="N3832">
        <v>432</v>
      </c>
      <c r="O3832" t="s">
        <v>39</v>
      </c>
      <c r="P3832" t="s">
        <v>39</v>
      </c>
      <c r="Q3832" s="2">
        <v>43521</v>
      </c>
      <c r="R3832" t="s">
        <v>32</v>
      </c>
      <c r="S3832" t="s">
        <v>45</v>
      </c>
      <c r="T3832">
        <f>_xlfn.DAYS(Raw_data_US_healthcare[[#This Row],[Discharge Date]],Raw_data_US_healthcare[[#This Row],[Date of Admission]])</f>
        <v>4</v>
      </c>
    </row>
    <row r="3833" spans="1:20" x14ac:dyDescent="0.3">
      <c r="A3833" t="s">
        <v>26512</v>
      </c>
      <c r="B3833" t="s">
        <v>10821</v>
      </c>
      <c r="C3833">
        <v>20</v>
      </c>
      <c r="D3833" t="str">
        <f>IF(Raw_data_US_healthcare[[#This Row],[Age]]&lt;35,"Young",IF(Raw_data_US_healthcare[[#This Row],[Age]]&lt;60,"Middle","Senior"))</f>
        <v>Young</v>
      </c>
      <c r="E3833" t="s">
        <v>26</v>
      </c>
      <c r="F3833" t="s">
        <v>35</v>
      </c>
      <c r="G3833" t="s">
        <v>35</v>
      </c>
      <c r="H3833" t="s">
        <v>18</v>
      </c>
      <c r="I3833" s="2">
        <v>44850</v>
      </c>
      <c r="J3833" t="s">
        <v>10822</v>
      </c>
      <c r="K3833" t="s">
        <v>10823</v>
      </c>
      <c r="L3833" t="s">
        <v>56</v>
      </c>
      <c r="M3833">
        <v>58371.329700000002</v>
      </c>
      <c r="N3833">
        <v>319</v>
      </c>
      <c r="O3833" t="s">
        <v>43</v>
      </c>
      <c r="P3833" t="s">
        <v>43</v>
      </c>
      <c r="Q3833" s="2">
        <v>44865</v>
      </c>
      <c r="R3833" t="s">
        <v>48</v>
      </c>
      <c r="S3833" t="s">
        <v>24</v>
      </c>
      <c r="T3833">
        <f>_xlfn.DAYS(Raw_data_US_healthcare[[#This Row],[Discharge Date]],Raw_data_US_healthcare[[#This Row],[Date of Admission]])</f>
        <v>15</v>
      </c>
    </row>
    <row r="3834" spans="1:20" x14ac:dyDescent="0.3">
      <c r="A3834" t="s">
        <v>26511</v>
      </c>
      <c r="B3834" t="s">
        <v>10824</v>
      </c>
      <c r="C3834">
        <v>37</v>
      </c>
      <c r="D3834" t="str">
        <f>IF(Raw_data_US_healthcare[[#This Row],[Age]]&lt;35,"Young",IF(Raw_data_US_healthcare[[#This Row],[Age]]&lt;60,"Middle","Senior"))</f>
        <v>Middle</v>
      </c>
      <c r="E3834" t="s">
        <v>16</v>
      </c>
      <c r="F3834" t="s">
        <v>62</v>
      </c>
      <c r="G3834" t="s">
        <v>62</v>
      </c>
      <c r="H3834" t="s">
        <v>28</v>
      </c>
      <c r="I3834" s="2">
        <v>45131</v>
      </c>
      <c r="J3834" t="s">
        <v>10825</v>
      </c>
      <c r="K3834" t="s">
        <v>10826</v>
      </c>
      <c r="L3834" t="s">
        <v>52</v>
      </c>
      <c r="M3834">
        <v>40785.136599999998</v>
      </c>
      <c r="N3834">
        <v>230</v>
      </c>
      <c r="O3834" t="s">
        <v>22</v>
      </c>
      <c r="P3834" t="s">
        <v>22</v>
      </c>
      <c r="Q3834" s="2">
        <v>45153</v>
      </c>
      <c r="R3834" t="s">
        <v>44</v>
      </c>
      <c r="S3834" t="s">
        <v>45</v>
      </c>
      <c r="T3834">
        <f>_xlfn.DAYS(Raw_data_US_healthcare[[#This Row],[Discharge Date]],Raw_data_US_healthcare[[#This Row],[Date of Admission]])</f>
        <v>22</v>
      </c>
    </row>
    <row r="3835" spans="1:20" x14ac:dyDescent="0.3">
      <c r="A3835" t="s">
        <v>26512</v>
      </c>
      <c r="B3835" t="s">
        <v>10827</v>
      </c>
      <c r="C3835">
        <v>69</v>
      </c>
      <c r="D3835" t="str">
        <f>IF(Raw_data_US_healthcare[[#This Row],[Age]]&lt;35,"Young",IF(Raw_data_US_healthcare[[#This Row],[Age]]&lt;60,"Middle","Senior"))</f>
        <v>Senior</v>
      </c>
      <c r="E3835" t="s">
        <v>26</v>
      </c>
      <c r="F3835" t="s">
        <v>49</v>
      </c>
      <c r="G3835" t="s">
        <v>49</v>
      </c>
      <c r="H3835" t="s">
        <v>26516</v>
      </c>
      <c r="I3835" s="2">
        <v>45119</v>
      </c>
      <c r="J3835" t="s">
        <v>10828</v>
      </c>
      <c r="K3835" t="s">
        <v>10829</v>
      </c>
      <c r="L3835" t="s">
        <v>31</v>
      </c>
      <c r="M3835">
        <v>5960.3366999999998</v>
      </c>
      <c r="N3835">
        <v>455</v>
      </c>
      <c r="O3835" t="s">
        <v>39</v>
      </c>
      <c r="P3835" t="s">
        <v>39</v>
      </c>
      <c r="Q3835" s="2">
        <v>45144</v>
      </c>
      <c r="R3835" t="s">
        <v>32</v>
      </c>
      <c r="S3835" t="s">
        <v>45</v>
      </c>
      <c r="T3835">
        <f>_xlfn.DAYS(Raw_data_US_healthcare[[#This Row],[Discharge Date]],Raw_data_US_healthcare[[#This Row],[Date of Admission]])</f>
        <v>25</v>
      </c>
    </row>
    <row r="3836" spans="1:20" x14ac:dyDescent="0.3">
      <c r="A3836" t="s">
        <v>26511</v>
      </c>
      <c r="B3836" t="s">
        <v>10830</v>
      </c>
      <c r="C3836">
        <v>22</v>
      </c>
      <c r="D3836" t="str">
        <f>IF(Raw_data_US_healthcare[[#This Row],[Age]]&lt;35,"Young",IF(Raw_data_US_healthcare[[#This Row],[Age]]&lt;60,"Middle","Senior"))</f>
        <v>Young</v>
      </c>
      <c r="E3836" t="s">
        <v>16</v>
      </c>
      <c r="F3836" t="s">
        <v>49</v>
      </c>
      <c r="G3836" t="s">
        <v>49</v>
      </c>
      <c r="H3836" t="s">
        <v>36</v>
      </c>
      <c r="I3836" s="2">
        <v>45071</v>
      </c>
      <c r="J3836" t="s">
        <v>10831</v>
      </c>
      <c r="K3836" t="s">
        <v>10832</v>
      </c>
      <c r="L3836" t="s">
        <v>60</v>
      </c>
      <c r="M3836">
        <v>9769.0827000000008</v>
      </c>
      <c r="N3836">
        <v>271</v>
      </c>
      <c r="O3836" t="s">
        <v>22</v>
      </c>
      <c r="P3836" t="s">
        <v>22</v>
      </c>
      <c r="Q3836" s="2">
        <v>45074</v>
      </c>
      <c r="R3836" t="s">
        <v>44</v>
      </c>
      <c r="S3836" t="s">
        <v>24</v>
      </c>
      <c r="T3836">
        <f>_xlfn.DAYS(Raw_data_US_healthcare[[#This Row],[Discharge Date]],Raw_data_US_healthcare[[#This Row],[Date of Admission]])</f>
        <v>3</v>
      </c>
    </row>
    <row r="3837" spans="1:20" x14ac:dyDescent="0.3">
      <c r="A3837" t="s">
        <v>26512</v>
      </c>
      <c r="B3837" t="s">
        <v>10833</v>
      </c>
      <c r="C3837">
        <v>58</v>
      </c>
      <c r="D3837" t="str">
        <f>IF(Raw_data_US_healthcare[[#This Row],[Age]]&lt;35,"Young",IF(Raw_data_US_healthcare[[#This Row],[Age]]&lt;60,"Middle","Senior"))</f>
        <v>Middle</v>
      </c>
      <c r="E3837" t="s">
        <v>26</v>
      </c>
      <c r="F3837" t="s">
        <v>228</v>
      </c>
      <c r="G3837" t="s">
        <v>228</v>
      </c>
      <c r="H3837" t="s">
        <v>18</v>
      </c>
      <c r="I3837" s="2">
        <v>44063</v>
      </c>
      <c r="J3837" t="s">
        <v>3975</v>
      </c>
      <c r="K3837" t="s">
        <v>10834</v>
      </c>
      <c r="L3837" t="s">
        <v>52</v>
      </c>
      <c r="M3837">
        <v>16178.068499999999</v>
      </c>
      <c r="N3837">
        <v>452</v>
      </c>
      <c r="O3837" t="s">
        <v>22</v>
      </c>
      <c r="P3837" t="s">
        <v>22</v>
      </c>
      <c r="Q3837" s="2">
        <v>44064</v>
      </c>
      <c r="R3837" t="s">
        <v>23</v>
      </c>
      <c r="S3837" t="s">
        <v>45</v>
      </c>
      <c r="T3837">
        <f>_xlfn.DAYS(Raw_data_US_healthcare[[#This Row],[Discharge Date]],Raw_data_US_healthcare[[#This Row],[Date of Admission]])</f>
        <v>1</v>
      </c>
    </row>
    <row r="3838" spans="1:20" x14ac:dyDescent="0.3">
      <c r="A3838" t="s">
        <v>26511</v>
      </c>
      <c r="B3838" t="s">
        <v>10835</v>
      </c>
      <c r="C3838">
        <v>67</v>
      </c>
      <c r="D3838" t="str">
        <f>IF(Raw_data_US_healthcare[[#This Row],[Age]]&lt;35,"Young",IF(Raw_data_US_healthcare[[#This Row],[Age]]&lt;60,"Middle","Senior"))</f>
        <v>Senior</v>
      </c>
      <c r="E3838" t="s">
        <v>16</v>
      </c>
      <c r="F3838" t="s">
        <v>35</v>
      </c>
      <c r="G3838" t="s">
        <v>35</v>
      </c>
      <c r="H3838" t="s">
        <v>36</v>
      </c>
      <c r="I3838" s="2">
        <v>44009</v>
      </c>
      <c r="J3838" t="s">
        <v>10836</v>
      </c>
      <c r="K3838" t="s">
        <v>10837</v>
      </c>
      <c r="L3838" t="s">
        <v>21</v>
      </c>
      <c r="M3838">
        <v>6161.8370000000004</v>
      </c>
      <c r="N3838">
        <v>267</v>
      </c>
      <c r="O3838" t="s">
        <v>22</v>
      </c>
      <c r="P3838" t="s">
        <v>22</v>
      </c>
      <c r="Q3838" s="2">
        <v>44014</v>
      </c>
      <c r="R3838" t="s">
        <v>32</v>
      </c>
      <c r="S3838" t="s">
        <v>45</v>
      </c>
      <c r="T3838">
        <f>_xlfn.DAYS(Raw_data_US_healthcare[[#This Row],[Discharge Date]],Raw_data_US_healthcare[[#This Row],[Date of Admission]])</f>
        <v>5</v>
      </c>
    </row>
    <row r="3839" spans="1:20" x14ac:dyDescent="0.3">
      <c r="A3839" t="s">
        <v>26512</v>
      </c>
      <c r="B3839" t="s">
        <v>10838</v>
      </c>
      <c r="C3839">
        <v>46</v>
      </c>
      <c r="D3839" t="str">
        <f>IF(Raw_data_US_healthcare[[#This Row],[Age]]&lt;35,"Young",IF(Raw_data_US_healthcare[[#This Row],[Age]]&lt;60,"Middle","Senior"))</f>
        <v>Middle</v>
      </c>
      <c r="E3839" t="s">
        <v>26</v>
      </c>
      <c r="F3839" t="s">
        <v>62</v>
      </c>
      <c r="G3839" t="s">
        <v>62</v>
      </c>
      <c r="H3839" t="s">
        <v>26514</v>
      </c>
      <c r="I3839" s="2">
        <v>44408</v>
      </c>
      <c r="J3839" t="s">
        <v>10839</v>
      </c>
      <c r="K3839" t="s">
        <v>10840</v>
      </c>
      <c r="L3839" t="s">
        <v>60</v>
      </c>
      <c r="M3839">
        <v>38045.794600000001</v>
      </c>
      <c r="N3839">
        <v>455</v>
      </c>
      <c r="O3839" t="s">
        <v>22</v>
      </c>
      <c r="P3839" t="s">
        <v>22</v>
      </c>
      <c r="Q3839" s="2">
        <v>44412</v>
      </c>
      <c r="R3839" t="s">
        <v>44</v>
      </c>
      <c r="S3839" t="s">
        <v>24</v>
      </c>
      <c r="T3839">
        <f>_xlfn.DAYS(Raw_data_US_healthcare[[#This Row],[Discharge Date]],Raw_data_US_healthcare[[#This Row],[Date of Admission]])</f>
        <v>4</v>
      </c>
    </row>
    <row r="3840" spans="1:20" x14ac:dyDescent="0.3">
      <c r="A3840" t="s">
        <v>26511</v>
      </c>
      <c r="B3840" t="s">
        <v>10841</v>
      </c>
      <c r="C3840">
        <v>34</v>
      </c>
      <c r="D3840" t="str">
        <f>IF(Raw_data_US_healthcare[[#This Row],[Age]]&lt;35,"Young",IF(Raw_data_US_healthcare[[#This Row],[Age]]&lt;60,"Middle","Senior"))</f>
        <v>Young</v>
      </c>
      <c r="E3840" t="s">
        <v>16</v>
      </c>
      <c r="F3840" t="s">
        <v>17</v>
      </c>
      <c r="G3840" t="s">
        <v>17</v>
      </c>
      <c r="H3840" t="s">
        <v>36</v>
      </c>
      <c r="I3840" s="2">
        <v>45046</v>
      </c>
      <c r="J3840" t="s">
        <v>10842</v>
      </c>
      <c r="K3840" t="s">
        <v>10843</v>
      </c>
      <c r="L3840" t="s">
        <v>56</v>
      </c>
      <c r="M3840">
        <v>21171.704699999998</v>
      </c>
      <c r="N3840">
        <v>378</v>
      </c>
      <c r="O3840" t="s">
        <v>39</v>
      </c>
      <c r="P3840" t="s">
        <v>39</v>
      </c>
      <c r="Q3840" s="2">
        <v>45072</v>
      </c>
      <c r="R3840" t="s">
        <v>83</v>
      </c>
      <c r="S3840" t="s">
        <v>33</v>
      </c>
      <c r="T3840">
        <f>_xlfn.DAYS(Raw_data_US_healthcare[[#This Row],[Discharge Date]],Raw_data_US_healthcare[[#This Row],[Date of Admission]])</f>
        <v>26</v>
      </c>
    </row>
    <row r="3841" spans="1:20" x14ac:dyDescent="0.3">
      <c r="A3841" t="s">
        <v>26511</v>
      </c>
      <c r="B3841" t="s">
        <v>10844</v>
      </c>
      <c r="C3841">
        <v>44</v>
      </c>
      <c r="D3841" t="str">
        <f>IF(Raw_data_US_healthcare[[#This Row],[Age]]&lt;35,"Young",IF(Raw_data_US_healthcare[[#This Row],[Age]]&lt;60,"Middle","Senior"))</f>
        <v>Middle</v>
      </c>
      <c r="E3841" t="s">
        <v>16</v>
      </c>
      <c r="F3841" t="s">
        <v>17</v>
      </c>
      <c r="G3841" t="s">
        <v>17</v>
      </c>
      <c r="H3841" t="s">
        <v>26514</v>
      </c>
      <c r="I3841" s="2">
        <v>43717</v>
      </c>
      <c r="J3841" t="s">
        <v>10845</v>
      </c>
      <c r="K3841" t="s">
        <v>10846</v>
      </c>
      <c r="L3841" t="s">
        <v>31</v>
      </c>
      <c r="M3841">
        <v>19507.406599999998</v>
      </c>
      <c r="N3841">
        <v>332</v>
      </c>
      <c r="O3841" t="s">
        <v>22</v>
      </c>
      <c r="P3841" t="s">
        <v>22</v>
      </c>
      <c r="Q3841" s="2">
        <v>43719</v>
      </c>
      <c r="R3841" t="s">
        <v>32</v>
      </c>
      <c r="S3841" t="s">
        <v>45</v>
      </c>
      <c r="T3841">
        <f>_xlfn.DAYS(Raw_data_US_healthcare[[#This Row],[Discharge Date]],Raw_data_US_healthcare[[#This Row],[Date of Admission]])</f>
        <v>2</v>
      </c>
    </row>
    <row r="3842" spans="1:20" x14ac:dyDescent="0.3">
      <c r="A3842" t="s">
        <v>26511</v>
      </c>
      <c r="B3842" t="s">
        <v>10847</v>
      </c>
      <c r="C3842">
        <v>66</v>
      </c>
      <c r="D3842" t="str">
        <f>IF(Raw_data_US_healthcare[[#This Row],[Age]]&lt;35,"Young",IF(Raw_data_US_healthcare[[#This Row],[Age]]&lt;60,"Middle","Senior"))</f>
        <v>Senior</v>
      </c>
      <c r="E3842" t="s">
        <v>16</v>
      </c>
      <c r="F3842" t="s">
        <v>88</v>
      </c>
      <c r="G3842" t="s">
        <v>88</v>
      </c>
      <c r="H3842" t="s">
        <v>36</v>
      </c>
      <c r="I3842" s="2">
        <v>44628</v>
      </c>
      <c r="J3842" t="s">
        <v>10848</v>
      </c>
      <c r="K3842" t="s">
        <v>10849</v>
      </c>
      <c r="L3842" t="s">
        <v>31</v>
      </c>
      <c r="M3842">
        <v>8749.5156000000006</v>
      </c>
      <c r="N3842">
        <v>230</v>
      </c>
      <c r="O3842" t="s">
        <v>43</v>
      </c>
      <c r="P3842" t="s">
        <v>43</v>
      </c>
      <c r="Q3842" s="2">
        <v>44642</v>
      </c>
      <c r="R3842" t="s">
        <v>44</v>
      </c>
      <c r="S3842" t="s">
        <v>45</v>
      </c>
      <c r="T3842">
        <f>_xlfn.DAYS(Raw_data_US_healthcare[[#This Row],[Discharge Date]],Raw_data_US_healthcare[[#This Row],[Date of Admission]])</f>
        <v>14</v>
      </c>
    </row>
    <row r="3843" spans="1:20" x14ac:dyDescent="0.3">
      <c r="A3843" t="s">
        <v>26511</v>
      </c>
      <c r="B3843" t="s">
        <v>10850</v>
      </c>
      <c r="C3843">
        <v>74</v>
      </c>
      <c r="D3843" t="str">
        <f>IF(Raw_data_US_healthcare[[#This Row],[Age]]&lt;35,"Young",IF(Raw_data_US_healthcare[[#This Row],[Age]]&lt;60,"Middle","Senior"))</f>
        <v>Senior</v>
      </c>
      <c r="E3843" t="s">
        <v>16</v>
      </c>
      <c r="F3843" t="s">
        <v>88</v>
      </c>
      <c r="G3843" t="s">
        <v>88</v>
      </c>
      <c r="H3843" t="s">
        <v>26516</v>
      </c>
      <c r="I3843" s="2">
        <v>45021</v>
      </c>
      <c r="J3843" t="s">
        <v>10851</v>
      </c>
      <c r="K3843" t="s">
        <v>10852</v>
      </c>
      <c r="L3843" t="s">
        <v>21</v>
      </c>
      <c r="M3843">
        <v>12862.5216</v>
      </c>
      <c r="N3843">
        <v>175</v>
      </c>
      <c r="O3843" t="s">
        <v>43</v>
      </c>
      <c r="P3843" t="s">
        <v>43</v>
      </c>
      <c r="Q3843" s="2">
        <v>45024</v>
      </c>
      <c r="R3843" t="s">
        <v>44</v>
      </c>
      <c r="S3843" t="s">
        <v>45</v>
      </c>
      <c r="T3843">
        <f>_xlfn.DAYS(Raw_data_US_healthcare[[#This Row],[Discharge Date]],Raw_data_US_healthcare[[#This Row],[Date of Admission]])</f>
        <v>3</v>
      </c>
    </row>
    <row r="3844" spans="1:20" x14ac:dyDescent="0.3">
      <c r="A3844" t="s">
        <v>26511</v>
      </c>
      <c r="B3844" t="s">
        <v>10853</v>
      </c>
      <c r="C3844">
        <v>30</v>
      </c>
      <c r="D3844" t="str">
        <f>IF(Raw_data_US_healthcare[[#This Row],[Age]]&lt;35,"Young",IF(Raw_data_US_healthcare[[#This Row],[Age]]&lt;60,"Middle","Senior"))</f>
        <v>Young</v>
      </c>
      <c r="E3844" t="s">
        <v>16</v>
      </c>
      <c r="F3844" t="s">
        <v>27</v>
      </c>
      <c r="G3844" t="s">
        <v>27</v>
      </c>
      <c r="H3844" t="s">
        <v>26514</v>
      </c>
      <c r="I3844" s="2">
        <v>44868</v>
      </c>
      <c r="J3844" t="s">
        <v>10854</v>
      </c>
      <c r="K3844" t="s">
        <v>10855</v>
      </c>
      <c r="L3844" t="s">
        <v>31</v>
      </c>
      <c r="M3844">
        <v>26823.972900000001</v>
      </c>
      <c r="N3844">
        <v>172</v>
      </c>
      <c r="O3844" t="s">
        <v>22</v>
      </c>
      <c r="P3844" t="s">
        <v>22</v>
      </c>
      <c r="Q3844" s="2">
        <v>44878</v>
      </c>
      <c r="R3844" t="s">
        <v>32</v>
      </c>
      <c r="S3844" t="s">
        <v>45</v>
      </c>
      <c r="T3844">
        <f>_xlfn.DAYS(Raw_data_US_healthcare[[#This Row],[Discharge Date]],Raw_data_US_healthcare[[#This Row],[Date of Admission]])</f>
        <v>10</v>
      </c>
    </row>
    <row r="3845" spans="1:20" x14ac:dyDescent="0.3">
      <c r="A3845" t="s">
        <v>26512</v>
      </c>
      <c r="B3845" t="s">
        <v>10856</v>
      </c>
      <c r="C3845">
        <v>49</v>
      </c>
      <c r="D3845" t="str">
        <f>IF(Raw_data_US_healthcare[[#This Row],[Age]]&lt;35,"Young",IF(Raw_data_US_healthcare[[#This Row],[Age]]&lt;60,"Middle","Senior"))</f>
        <v>Middle</v>
      </c>
      <c r="E3845" t="s">
        <v>26</v>
      </c>
      <c r="F3845" t="s">
        <v>113</v>
      </c>
      <c r="G3845" t="s">
        <v>113</v>
      </c>
      <c r="H3845" t="s">
        <v>26516</v>
      </c>
      <c r="I3845" s="2">
        <v>43947</v>
      </c>
      <c r="J3845" t="s">
        <v>10857</v>
      </c>
      <c r="K3845" t="s">
        <v>8345</v>
      </c>
      <c r="L3845" t="s">
        <v>21</v>
      </c>
      <c r="M3845">
        <v>34729.871800000001</v>
      </c>
      <c r="N3845">
        <v>159</v>
      </c>
      <c r="O3845" t="s">
        <v>43</v>
      </c>
      <c r="P3845" t="s">
        <v>43</v>
      </c>
      <c r="Q3845" s="2">
        <v>43974</v>
      </c>
      <c r="R3845" t="s">
        <v>48</v>
      </c>
      <c r="S3845" t="s">
        <v>45</v>
      </c>
      <c r="T3845">
        <f>_xlfn.DAYS(Raw_data_US_healthcare[[#This Row],[Discharge Date]],Raw_data_US_healthcare[[#This Row],[Date of Admission]])</f>
        <v>27</v>
      </c>
    </row>
    <row r="3846" spans="1:20" x14ac:dyDescent="0.3">
      <c r="A3846" t="s">
        <v>26511</v>
      </c>
      <c r="B3846" t="s">
        <v>10858</v>
      </c>
      <c r="C3846">
        <v>55</v>
      </c>
      <c r="D3846" t="str">
        <f>IF(Raw_data_US_healthcare[[#This Row],[Age]]&lt;35,"Young",IF(Raw_data_US_healthcare[[#This Row],[Age]]&lt;60,"Middle","Senior"))</f>
        <v>Middle</v>
      </c>
      <c r="E3846" t="s">
        <v>16</v>
      </c>
      <c r="F3846" t="s">
        <v>88</v>
      </c>
      <c r="G3846" t="s">
        <v>88</v>
      </c>
      <c r="H3846" t="s">
        <v>28</v>
      </c>
      <c r="I3846" s="2">
        <v>44989</v>
      </c>
      <c r="J3846" t="s">
        <v>10859</v>
      </c>
      <c r="K3846" t="s">
        <v>10860</v>
      </c>
      <c r="L3846" t="s">
        <v>31</v>
      </c>
      <c r="M3846">
        <v>24503.431</v>
      </c>
      <c r="N3846">
        <v>194</v>
      </c>
      <c r="O3846" t="s">
        <v>43</v>
      </c>
      <c r="P3846" t="s">
        <v>43</v>
      </c>
      <c r="Q3846" s="2">
        <v>44990</v>
      </c>
      <c r="R3846" t="s">
        <v>48</v>
      </c>
      <c r="S3846" t="s">
        <v>24</v>
      </c>
      <c r="T3846">
        <f>_xlfn.DAYS(Raw_data_US_healthcare[[#This Row],[Discharge Date]],Raw_data_US_healthcare[[#This Row],[Date of Admission]])</f>
        <v>1</v>
      </c>
    </row>
    <row r="3847" spans="1:20" x14ac:dyDescent="0.3">
      <c r="A3847" t="s">
        <v>26511</v>
      </c>
      <c r="B3847" t="s">
        <v>10861</v>
      </c>
      <c r="C3847">
        <v>33</v>
      </c>
      <c r="D3847" t="str">
        <f>IF(Raw_data_US_healthcare[[#This Row],[Age]]&lt;35,"Young",IF(Raw_data_US_healthcare[[#This Row],[Age]]&lt;60,"Middle","Senior"))</f>
        <v>Young</v>
      </c>
      <c r="E3847" t="s">
        <v>16</v>
      </c>
      <c r="F3847" t="s">
        <v>113</v>
      </c>
      <c r="G3847" t="s">
        <v>113</v>
      </c>
      <c r="H3847" t="s">
        <v>26516</v>
      </c>
      <c r="I3847" s="2">
        <v>43754</v>
      </c>
      <c r="J3847" t="s">
        <v>10862</v>
      </c>
      <c r="K3847" t="s">
        <v>10863</v>
      </c>
      <c r="L3847" t="s">
        <v>60</v>
      </c>
      <c r="M3847">
        <v>30006.240099999999</v>
      </c>
      <c r="N3847">
        <v>414</v>
      </c>
      <c r="O3847" t="s">
        <v>39</v>
      </c>
      <c r="P3847" t="s">
        <v>39</v>
      </c>
      <c r="Q3847" s="2">
        <v>43780</v>
      </c>
      <c r="R3847" t="s">
        <v>23</v>
      </c>
      <c r="S3847" t="s">
        <v>45</v>
      </c>
      <c r="T3847">
        <f>_xlfn.DAYS(Raw_data_US_healthcare[[#This Row],[Discharge Date]],Raw_data_US_healthcare[[#This Row],[Date of Admission]])</f>
        <v>26</v>
      </c>
    </row>
    <row r="3848" spans="1:20" x14ac:dyDescent="0.3">
      <c r="A3848" t="s">
        <v>26511</v>
      </c>
      <c r="B3848" t="s">
        <v>10304</v>
      </c>
      <c r="C3848">
        <v>61</v>
      </c>
      <c r="D3848" t="str">
        <f>IF(Raw_data_US_healthcare[[#This Row],[Age]]&lt;35,"Young",IF(Raw_data_US_healthcare[[#This Row],[Age]]&lt;60,"Middle","Senior"))</f>
        <v>Senior</v>
      </c>
      <c r="E3848" t="s">
        <v>16</v>
      </c>
      <c r="F3848" t="s">
        <v>228</v>
      </c>
      <c r="G3848" t="s">
        <v>228</v>
      </c>
      <c r="H3848" t="s">
        <v>26516</v>
      </c>
      <c r="I3848" s="2">
        <v>44473</v>
      </c>
      <c r="J3848" t="s">
        <v>10864</v>
      </c>
      <c r="K3848" t="s">
        <v>656</v>
      </c>
      <c r="L3848" t="s">
        <v>56</v>
      </c>
      <c r="M3848">
        <v>20050.751499999998</v>
      </c>
      <c r="N3848">
        <v>391</v>
      </c>
      <c r="O3848" t="s">
        <v>43</v>
      </c>
      <c r="P3848" t="s">
        <v>43</v>
      </c>
      <c r="Q3848" s="2">
        <v>44481</v>
      </c>
      <c r="R3848" t="s">
        <v>32</v>
      </c>
      <c r="S3848" t="s">
        <v>24</v>
      </c>
      <c r="T3848">
        <f>_xlfn.DAYS(Raw_data_US_healthcare[[#This Row],[Discharge Date]],Raw_data_US_healthcare[[#This Row],[Date of Admission]])</f>
        <v>8</v>
      </c>
    </row>
    <row r="3849" spans="1:20" x14ac:dyDescent="0.3">
      <c r="A3849" t="s">
        <v>26511</v>
      </c>
      <c r="B3849" t="s">
        <v>10865</v>
      </c>
      <c r="C3849">
        <v>27</v>
      </c>
      <c r="D3849" t="str">
        <f>IF(Raw_data_US_healthcare[[#This Row],[Age]]&lt;35,"Young",IF(Raw_data_US_healthcare[[#This Row],[Age]]&lt;60,"Middle","Senior"))</f>
        <v>Young</v>
      </c>
      <c r="E3849" t="s">
        <v>16</v>
      </c>
      <c r="F3849" t="s">
        <v>113</v>
      </c>
      <c r="G3849" t="s">
        <v>113</v>
      </c>
      <c r="H3849" t="s">
        <v>69</v>
      </c>
      <c r="I3849" s="2">
        <v>44483</v>
      </c>
      <c r="J3849" t="s">
        <v>10866</v>
      </c>
      <c r="K3849" t="s">
        <v>10867</v>
      </c>
      <c r="L3849" t="s">
        <v>31</v>
      </c>
      <c r="M3849">
        <v>28462.129400000002</v>
      </c>
      <c r="N3849">
        <v>151</v>
      </c>
      <c r="O3849" t="s">
        <v>39</v>
      </c>
      <c r="P3849" t="s">
        <v>39</v>
      </c>
      <c r="Q3849" s="2">
        <v>44501</v>
      </c>
      <c r="R3849" t="s">
        <v>44</v>
      </c>
      <c r="S3849" t="s">
        <v>24</v>
      </c>
      <c r="T3849">
        <f>_xlfn.DAYS(Raw_data_US_healthcare[[#This Row],[Discharge Date]],Raw_data_US_healthcare[[#This Row],[Date of Admission]])</f>
        <v>18</v>
      </c>
    </row>
    <row r="3850" spans="1:20" x14ac:dyDescent="0.3">
      <c r="A3850" t="s">
        <v>26511</v>
      </c>
      <c r="B3850" t="s">
        <v>10868</v>
      </c>
      <c r="C3850">
        <v>72</v>
      </c>
      <c r="D3850" t="str">
        <f>IF(Raw_data_US_healthcare[[#This Row],[Age]]&lt;35,"Young",IF(Raw_data_US_healthcare[[#This Row],[Age]]&lt;60,"Middle","Senior"))</f>
        <v>Senior</v>
      </c>
      <c r="E3850" t="s">
        <v>16</v>
      </c>
      <c r="F3850" t="s">
        <v>228</v>
      </c>
      <c r="G3850" t="s">
        <v>228</v>
      </c>
      <c r="H3850" t="s">
        <v>18</v>
      </c>
      <c r="I3850" s="2">
        <v>45216</v>
      </c>
      <c r="J3850" t="s">
        <v>10869</v>
      </c>
      <c r="K3850" t="s">
        <v>10870</v>
      </c>
      <c r="L3850" t="s">
        <v>31</v>
      </c>
      <c r="M3850">
        <v>2774.5524</v>
      </c>
      <c r="N3850">
        <v>319</v>
      </c>
      <c r="O3850" t="s">
        <v>39</v>
      </c>
      <c r="P3850" t="s">
        <v>39</v>
      </c>
      <c r="Q3850" s="2">
        <v>45241</v>
      </c>
      <c r="R3850" t="s">
        <v>44</v>
      </c>
      <c r="S3850" t="s">
        <v>33</v>
      </c>
      <c r="T3850">
        <f>_xlfn.DAYS(Raw_data_US_healthcare[[#This Row],[Discharge Date]],Raw_data_US_healthcare[[#This Row],[Date of Admission]])</f>
        <v>25</v>
      </c>
    </row>
    <row r="3851" spans="1:20" x14ac:dyDescent="0.3">
      <c r="A3851" t="s">
        <v>26511</v>
      </c>
      <c r="B3851" t="s">
        <v>10871</v>
      </c>
      <c r="C3851">
        <v>49</v>
      </c>
      <c r="D3851" t="str">
        <f>IF(Raw_data_US_healthcare[[#This Row],[Age]]&lt;35,"Young",IF(Raw_data_US_healthcare[[#This Row],[Age]]&lt;60,"Middle","Senior"))</f>
        <v>Middle</v>
      </c>
      <c r="E3851" t="s">
        <v>16</v>
      </c>
      <c r="F3851" t="s">
        <v>88</v>
      </c>
      <c r="G3851" t="s">
        <v>88</v>
      </c>
      <c r="H3851" t="s">
        <v>28</v>
      </c>
      <c r="I3851" s="2">
        <v>45071</v>
      </c>
      <c r="J3851" t="s">
        <v>10872</v>
      </c>
      <c r="K3851" t="s">
        <v>10873</v>
      </c>
      <c r="L3851" t="s">
        <v>60</v>
      </c>
      <c r="M3851">
        <v>7765.3292000000001</v>
      </c>
      <c r="N3851">
        <v>342</v>
      </c>
      <c r="O3851" t="s">
        <v>43</v>
      </c>
      <c r="P3851" t="s">
        <v>43</v>
      </c>
      <c r="Q3851" s="2">
        <v>45088</v>
      </c>
      <c r="R3851" t="s">
        <v>32</v>
      </c>
      <c r="S3851" t="s">
        <v>24</v>
      </c>
      <c r="T3851">
        <f>_xlfn.DAYS(Raw_data_US_healthcare[[#This Row],[Discharge Date]],Raw_data_US_healthcare[[#This Row],[Date of Admission]])</f>
        <v>17</v>
      </c>
    </row>
    <row r="3852" spans="1:20" x14ac:dyDescent="0.3">
      <c r="A3852" t="s">
        <v>26511</v>
      </c>
      <c r="B3852" t="s">
        <v>10874</v>
      </c>
      <c r="C3852">
        <v>61</v>
      </c>
      <c r="D3852" t="str">
        <f>IF(Raw_data_US_healthcare[[#This Row],[Age]]&lt;35,"Young",IF(Raw_data_US_healthcare[[#This Row],[Age]]&lt;60,"Middle","Senior"))</f>
        <v>Senior</v>
      </c>
      <c r="E3852" t="s">
        <v>16</v>
      </c>
      <c r="F3852" t="s">
        <v>49</v>
      </c>
      <c r="G3852" t="s">
        <v>49</v>
      </c>
      <c r="H3852" t="s">
        <v>26516</v>
      </c>
      <c r="I3852" s="2">
        <v>43975</v>
      </c>
      <c r="J3852" t="s">
        <v>10875</v>
      </c>
      <c r="K3852" t="s">
        <v>10876</v>
      </c>
      <c r="L3852" t="s">
        <v>21</v>
      </c>
      <c r="M3852">
        <v>25185.775799999999</v>
      </c>
      <c r="N3852">
        <v>416</v>
      </c>
      <c r="O3852" t="s">
        <v>43</v>
      </c>
      <c r="P3852" t="s">
        <v>43</v>
      </c>
      <c r="Q3852" s="2">
        <v>43992</v>
      </c>
      <c r="R3852" t="s">
        <v>44</v>
      </c>
      <c r="S3852" t="s">
        <v>45</v>
      </c>
      <c r="T3852">
        <f>_xlfn.DAYS(Raw_data_US_healthcare[[#This Row],[Discharge Date]],Raw_data_US_healthcare[[#This Row],[Date of Admission]])</f>
        <v>17</v>
      </c>
    </row>
    <row r="3853" spans="1:20" x14ac:dyDescent="0.3">
      <c r="A3853" t="s">
        <v>26511</v>
      </c>
      <c r="B3853" t="s">
        <v>10877</v>
      </c>
      <c r="C3853">
        <v>85</v>
      </c>
      <c r="D3853" t="str">
        <f>IF(Raw_data_US_healthcare[[#This Row],[Age]]&lt;35,"Young",IF(Raw_data_US_healthcare[[#This Row],[Age]]&lt;60,"Middle","Senior"))</f>
        <v>Senior</v>
      </c>
      <c r="E3853" t="s">
        <v>16</v>
      </c>
      <c r="F3853" t="s">
        <v>35</v>
      </c>
      <c r="G3853" t="s">
        <v>35</v>
      </c>
      <c r="H3853" t="s">
        <v>69</v>
      </c>
      <c r="I3853" s="2">
        <v>44453</v>
      </c>
      <c r="J3853" t="s">
        <v>10878</v>
      </c>
      <c r="K3853" t="s">
        <v>10879</v>
      </c>
      <c r="L3853" t="s">
        <v>31</v>
      </c>
      <c r="M3853">
        <v>55899.133600000001</v>
      </c>
      <c r="N3853">
        <v>381</v>
      </c>
      <c r="O3853" t="s">
        <v>39</v>
      </c>
      <c r="P3853" t="s">
        <v>39</v>
      </c>
      <c r="Q3853" s="2">
        <v>44476</v>
      </c>
      <c r="R3853" t="s">
        <v>44</v>
      </c>
      <c r="S3853" t="s">
        <v>45</v>
      </c>
      <c r="T3853">
        <f>_xlfn.DAYS(Raw_data_US_healthcare[[#This Row],[Discharge Date]],Raw_data_US_healthcare[[#This Row],[Date of Admission]])</f>
        <v>23</v>
      </c>
    </row>
    <row r="3854" spans="1:20" x14ac:dyDescent="0.3">
      <c r="A3854" t="s">
        <v>26511</v>
      </c>
      <c r="B3854" t="s">
        <v>10880</v>
      </c>
      <c r="C3854">
        <v>68</v>
      </c>
      <c r="D3854" t="str">
        <f>IF(Raw_data_US_healthcare[[#This Row],[Age]]&lt;35,"Young",IF(Raw_data_US_healthcare[[#This Row],[Age]]&lt;60,"Middle","Senior"))</f>
        <v>Senior</v>
      </c>
      <c r="E3854" t="s">
        <v>16</v>
      </c>
      <c r="F3854" t="s">
        <v>49</v>
      </c>
      <c r="G3854" t="s">
        <v>49</v>
      </c>
      <c r="H3854" t="s">
        <v>69</v>
      </c>
      <c r="I3854" s="2">
        <v>44578</v>
      </c>
      <c r="J3854" t="s">
        <v>10881</v>
      </c>
      <c r="K3854" t="s">
        <v>10882</v>
      </c>
      <c r="L3854" t="s">
        <v>56</v>
      </c>
      <c r="M3854">
        <v>30911.052199999998</v>
      </c>
      <c r="N3854">
        <v>132</v>
      </c>
      <c r="O3854" t="s">
        <v>22</v>
      </c>
      <c r="P3854" t="s">
        <v>22</v>
      </c>
      <c r="Q3854" s="2">
        <v>44583</v>
      </c>
      <c r="R3854" t="s">
        <v>23</v>
      </c>
      <c r="S3854" t="s">
        <v>45</v>
      </c>
      <c r="T3854">
        <f>_xlfn.DAYS(Raw_data_US_healthcare[[#This Row],[Discharge Date]],Raw_data_US_healthcare[[#This Row],[Date of Admission]])</f>
        <v>5</v>
      </c>
    </row>
    <row r="3855" spans="1:20" x14ac:dyDescent="0.3">
      <c r="A3855" t="s">
        <v>26512</v>
      </c>
      <c r="B3855" t="s">
        <v>10883</v>
      </c>
      <c r="C3855">
        <v>53</v>
      </c>
      <c r="D3855" t="str">
        <f>IF(Raw_data_US_healthcare[[#This Row],[Age]]&lt;35,"Young",IF(Raw_data_US_healthcare[[#This Row],[Age]]&lt;60,"Middle","Senior"))</f>
        <v>Middle</v>
      </c>
      <c r="E3855" t="s">
        <v>26</v>
      </c>
      <c r="F3855" t="s">
        <v>113</v>
      </c>
      <c r="G3855" t="s">
        <v>113</v>
      </c>
      <c r="H3855" t="s">
        <v>18</v>
      </c>
      <c r="I3855" s="2">
        <v>43418</v>
      </c>
      <c r="J3855" t="s">
        <v>10884</v>
      </c>
      <c r="K3855" t="s">
        <v>10885</v>
      </c>
      <c r="L3855" t="s">
        <v>31</v>
      </c>
      <c r="M3855">
        <v>25143.855899999999</v>
      </c>
      <c r="N3855">
        <v>377</v>
      </c>
      <c r="O3855" t="s">
        <v>39</v>
      </c>
      <c r="P3855" t="s">
        <v>39</v>
      </c>
      <c r="Q3855" s="2">
        <v>43430</v>
      </c>
      <c r="R3855" t="s">
        <v>32</v>
      </c>
      <c r="S3855" t="s">
        <v>33</v>
      </c>
      <c r="T3855">
        <f>_xlfn.DAYS(Raw_data_US_healthcare[[#This Row],[Discharge Date]],Raw_data_US_healthcare[[#This Row],[Date of Admission]])</f>
        <v>12</v>
      </c>
    </row>
    <row r="3856" spans="1:20" x14ac:dyDescent="0.3">
      <c r="A3856" t="s">
        <v>26512</v>
      </c>
      <c r="B3856" t="s">
        <v>10886</v>
      </c>
      <c r="C3856">
        <v>67</v>
      </c>
      <c r="D3856" t="str">
        <f>IF(Raw_data_US_healthcare[[#This Row],[Age]]&lt;35,"Young",IF(Raw_data_US_healthcare[[#This Row],[Age]]&lt;60,"Middle","Senior"))</f>
        <v>Senior</v>
      </c>
      <c r="E3856" t="s">
        <v>26</v>
      </c>
      <c r="F3856" t="s">
        <v>35</v>
      </c>
      <c r="G3856" t="s">
        <v>35</v>
      </c>
      <c r="H3856" t="s">
        <v>26516</v>
      </c>
      <c r="I3856" s="2">
        <v>44716</v>
      </c>
      <c r="J3856" t="s">
        <v>10887</v>
      </c>
      <c r="K3856" t="s">
        <v>10888</v>
      </c>
      <c r="L3856" t="s">
        <v>56</v>
      </c>
      <c r="M3856">
        <v>12640.522199999999</v>
      </c>
      <c r="N3856">
        <v>284</v>
      </c>
      <c r="O3856" t="s">
        <v>43</v>
      </c>
      <c r="P3856" t="s">
        <v>43</v>
      </c>
      <c r="Q3856" s="2">
        <v>44720</v>
      </c>
      <c r="R3856" t="s">
        <v>23</v>
      </c>
      <c r="S3856" t="s">
        <v>33</v>
      </c>
      <c r="T3856">
        <f>_xlfn.DAYS(Raw_data_US_healthcare[[#This Row],[Discharge Date]],Raw_data_US_healthcare[[#This Row],[Date of Admission]])</f>
        <v>4</v>
      </c>
    </row>
    <row r="3857" spans="1:20" x14ac:dyDescent="0.3">
      <c r="A3857" t="s">
        <v>26511</v>
      </c>
      <c r="B3857" t="s">
        <v>10889</v>
      </c>
      <c r="C3857">
        <v>37</v>
      </c>
      <c r="D3857" t="str">
        <f>IF(Raw_data_US_healthcare[[#This Row],[Age]]&lt;35,"Young",IF(Raw_data_US_healthcare[[#This Row],[Age]]&lt;60,"Middle","Senior"))</f>
        <v>Middle</v>
      </c>
      <c r="E3857" t="s">
        <v>16</v>
      </c>
      <c r="F3857" t="s">
        <v>49</v>
      </c>
      <c r="G3857" t="s">
        <v>49</v>
      </c>
      <c r="H3857" t="s">
        <v>26514</v>
      </c>
      <c r="I3857" s="2">
        <v>44818</v>
      </c>
      <c r="J3857" t="s">
        <v>10890</v>
      </c>
      <c r="K3857" t="s">
        <v>10891</v>
      </c>
      <c r="L3857" t="s">
        <v>60</v>
      </c>
      <c r="M3857">
        <v>2636.9186</v>
      </c>
      <c r="N3857">
        <v>110</v>
      </c>
      <c r="O3857" t="s">
        <v>43</v>
      </c>
      <c r="P3857" t="s">
        <v>43</v>
      </c>
      <c r="Q3857" s="2">
        <v>44828</v>
      </c>
      <c r="R3857" t="s">
        <v>83</v>
      </c>
      <c r="S3857" t="s">
        <v>45</v>
      </c>
      <c r="T3857">
        <f>_xlfn.DAYS(Raw_data_US_healthcare[[#This Row],[Discharge Date]],Raw_data_US_healthcare[[#This Row],[Date of Admission]])</f>
        <v>10</v>
      </c>
    </row>
    <row r="3858" spans="1:20" x14ac:dyDescent="0.3">
      <c r="A3858" t="s">
        <v>26511</v>
      </c>
      <c r="B3858" t="s">
        <v>10892</v>
      </c>
      <c r="C3858">
        <v>76</v>
      </c>
      <c r="D3858" t="str">
        <f>IF(Raw_data_US_healthcare[[#This Row],[Age]]&lt;35,"Young",IF(Raw_data_US_healthcare[[#This Row],[Age]]&lt;60,"Middle","Senior"))</f>
        <v>Senior</v>
      </c>
      <c r="E3858" t="s">
        <v>16</v>
      </c>
      <c r="F3858" t="s">
        <v>49</v>
      </c>
      <c r="G3858" t="s">
        <v>49</v>
      </c>
      <c r="H3858" t="s">
        <v>18</v>
      </c>
      <c r="I3858" s="2">
        <v>45109</v>
      </c>
      <c r="J3858" t="s">
        <v>10893</v>
      </c>
      <c r="K3858" t="s">
        <v>10894</v>
      </c>
      <c r="L3858" t="s">
        <v>60</v>
      </c>
      <c r="M3858">
        <v>31390.003499999999</v>
      </c>
      <c r="N3858">
        <v>425</v>
      </c>
      <c r="O3858" t="s">
        <v>22</v>
      </c>
      <c r="P3858" t="s">
        <v>22</v>
      </c>
      <c r="Q3858" s="2">
        <v>45120</v>
      </c>
      <c r="R3858" t="s">
        <v>48</v>
      </c>
      <c r="S3858" t="s">
        <v>33</v>
      </c>
      <c r="T3858">
        <f>_xlfn.DAYS(Raw_data_US_healthcare[[#This Row],[Discharge Date]],Raw_data_US_healthcare[[#This Row],[Date of Admission]])</f>
        <v>11</v>
      </c>
    </row>
    <row r="3859" spans="1:20" x14ac:dyDescent="0.3">
      <c r="A3859" t="s">
        <v>26512</v>
      </c>
      <c r="B3859" t="s">
        <v>10895</v>
      </c>
      <c r="C3859">
        <v>21</v>
      </c>
      <c r="D3859" t="str">
        <f>IF(Raw_data_US_healthcare[[#This Row],[Age]]&lt;35,"Young",IF(Raw_data_US_healthcare[[#This Row],[Age]]&lt;60,"Middle","Senior"))</f>
        <v>Young</v>
      </c>
      <c r="E3859" t="s">
        <v>26</v>
      </c>
      <c r="F3859" t="s">
        <v>49</v>
      </c>
      <c r="G3859" t="s">
        <v>49</v>
      </c>
      <c r="H3859" t="s">
        <v>28</v>
      </c>
      <c r="I3859" s="2">
        <v>44181</v>
      </c>
      <c r="J3859" t="s">
        <v>10896</v>
      </c>
      <c r="K3859" t="s">
        <v>10897</v>
      </c>
      <c r="L3859" t="s">
        <v>31</v>
      </c>
      <c r="M3859">
        <v>25617.371800000001</v>
      </c>
      <c r="N3859">
        <v>342</v>
      </c>
      <c r="O3859" t="s">
        <v>39</v>
      </c>
      <c r="P3859" t="s">
        <v>39</v>
      </c>
      <c r="Q3859" s="2">
        <v>44182</v>
      </c>
      <c r="R3859" t="s">
        <v>23</v>
      </c>
      <c r="S3859" t="s">
        <v>33</v>
      </c>
      <c r="T3859">
        <f>_xlfn.DAYS(Raw_data_US_healthcare[[#This Row],[Discharge Date]],Raw_data_US_healthcare[[#This Row],[Date of Admission]])</f>
        <v>1</v>
      </c>
    </row>
    <row r="3860" spans="1:20" x14ac:dyDescent="0.3">
      <c r="A3860" t="s">
        <v>26511</v>
      </c>
      <c r="B3860" t="s">
        <v>10898</v>
      </c>
      <c r="C3860">
        <v>78</v>
      </c>
      <c r="D3860" t="str">
        <f>IF(Raw_data_US_healthcare[[#This Row],[Age]]&lt;35,"Young",IF(Raw_data_US_healthcare[[#This Row],[Age]]&lt;60,"Middle","Senior"))</f>
        <v>Senior</v>
      </c>
      <c r="E3860" t="s">
        <v>16</v>
      </c>
      <c r="F3860" t="s">
        <v>27</v>
      </c>
      <c r="G3860" t="s">
        <v>27</v>
      </c>
      <c r="H3860" t="s">
        <v>26516</v>
      </c>
      <c r="I3860" s="2">
        <v>44632</v>
      </c>
      <c r="J3860" t="s">
        <v>10899</v>
      </c>
      <c r="K3860" t="s">
        <v>10900</v>
      </c>
      <c r="L3860" t="s">
        <v>56</v>
      </c>
      <c r="M3860">
        <v>28321.345399999998</v>
      </c>
      <c r="N3860">
        <v>251</v>
      </c>
      <c r="O3860" t="s">
        <v>39</v>
      </c>
      <c r="P3860" t="s">
        <v>39</v>
      </c>
      <c r="Q3860" s="2">
        <v>44645</v>
      </c>
      <c r="R3860" t="s">
        <v>48</v>
      </c>
      <c r="S3860" t="s">
        <v>24</v>
      </c>
      <c r="T3860">
        <f>_xlfn.DAYS(Raw_data_US_healthcare[[#This Row],[Discharge Date]],Raw_data_US_healthcare[[#This Row],[Date of Admission]])</f>
        <v>13</v>
      </c>
    </row>
    <row r="3861" spans="1:20" x14ac:dyDescent="0.3">
      <c r="A3861" t="s">
        <v>26511</v>
      </c>
      <c r="B3861" t="s">
        <v>10901</v>
      </c>
      <c r="C3861">
        <v>57</v>
      </c>
      <c r="D3861" t="str">
        <f>IF(Raw_data_US_healthcare[[#This Row],[Age]]&lt;35,"Young",IF(Raw_data_US_healthcare[[#This Row],[Age]]&lt;60,"Middle","Senior"))</f>
        <v>Middle</v>
      </c>
      <c r="E3861" t="s">
        <v>16</v>
      </c>
      <c r="F3861" t="s">
        <v>49</v>
      </c>
      <c r="G3861" t="s">
        <v>49</v>
      </c>
      <c r="H3861" t="s">
        <v>36</v>
      </c>
      <c r="I3861" s="2">
        <v>44005</v>
      </c>
      <c r="J3861" t="s">
        <v>7974</v>
      </c>
      <c r="K3861" t="s">
        <v>10902</v>
      </c>
      <c r="L3861" t="s">
        <v>31</v>
      </c>
      <c r="M3861">
        <v>20504.824799999999</v>
      </c>
      <c r="N3861">
        <v>103</v>
      </c>
      <c r="O3861" t="s">
        <v>22</v>
      </c>
      <c r="P3861" t="s">
        <v>22</v>
      </c>
      <c r="Q3861" s="2">
        <v>44020</v>
      </c>
      <c r="R3861" t="s">
        <v>32</v>
      </c>
      <c r="S3861" t="s">
        <v>45</v>
      </c>
      <c r="T3861">
        <f>_xlfn.DAYS(Raw_data_US_healthcare[[#This Row],[Discharge Date]],Raw_data_US_healthcare[[#This Row],[Date of Admission]])</f>
        <v>15</v>
      </c>
    </row>
    <row r="3862" spans="1:20" x14ac:dyDescent="0.3">
      <c r="A3862" t="s">
        <v>26512</v>
      </c>
      <c r="B3862" t="s">
        <v>10903</v>
      </c>
      <c r="C3862">
        <v>27</v>
      </c>
      <c r="D3862" t="str">
        <f>IF(Raw_data_US_healthcare[[#This Row],[Age]]&lt;35,"Young",IF(Raw_data_US_healthcare[[#This Row],[Age]]&lt;60,"Middle","Senior"))</f>
        <v>Young</v>
      </c>
      <c r="E3862" t="s">
        <v>26</v>
      </c>
      <c r="F3862" t="s">
        <v>62</v>
      </c>
      <c r="G3862" t="s">
        <v>62</v>
      </c>
      <c r="H3862" t="s">
        <v>36</v>
      </c>
      <c r="I3862" s="2">
        <v>44554</v>
      </c>
      <c r="J3862" t="s">
        <v>10904</v>
      </c>
      <c r="K3862" t="s">
        <v>10905</v>
      </c>
      <c r="L3862" t="s">
        <v>60</v>
      </c>
      <c r="M3862">
        <v>16025.501099999999</v>
      </c>
      <c r="N3862">
        <v>179</v>
      </c>
      <c r="O3862" t="s">
        <v>22</v>
      </c>
      <c r="P3862" t="s">
        <v>22</v>
      </c>
      <c r="Q3862" s="2">
        <v>44558</v>
      </c>
      <c r="R3862" t="s">
        <v>44</v>
      </c>
      <c r="S3862" t="s">
        <v>24</v>
      </c>
      <c r="T3862">
        <f>_xlfn.DAYS(Raw_data_US_healthcare[[#This Row],[Discharge Date]],Raw_data_US_healthcare[[#This Row],[Date of Admission]])</f>
        <v>4</v>
      </c>
    </row>
    <row r="3863" spans="1:20" x14ac:dyDescent="0.3">
      <c r="A3863" t="s">
        <v>26512</v>
      </c>
      <c r="B3863" t="s">
        <v>10906</v>
      </c>
      <c r="C3863">
        <v>78</v>
      </c>
      <c r="D3863" t="str">
        <f>IF(Raw_data_US_healthcare[[#This Row],[Age]]&lt;35,"Young",IF(Raw_data_US_healthcare[[#This Row],[Age]]&lt;60,"Middle","Senior"))</f>
        <v>Senior</v>
      </c>
      <c r="E3863" t="s">
        <v>26</v>
      </c>
      <c r="F3863" t="s">
        <v>62</v>
      </c>
      <c r="G3863" t="s">
        <v>62</v>
      </c>
      <c r="H3863" t="s">
        <v>69</v>
      </c>
      <c r="I3863" s="2">
        <v>45148</v>
      </c>
      <c r="J3863" t="s">
        <v>7167</v>
      </c>
      <c r="K3863" t="s">
        <v>10907</v>
      </c>
      <c r="L3863" t="s">
        <v>52</v>
      </c>
      <c r="M3863">
        <v>75184.356199999995</v>
      </c>
      <c r="N3863">
        <v>472</v>
      </c>
      <c r="O3863" t="s">
        <v>22</v>
      </c>
      <c r="P3863" t="s">
        <v>22</v>
      </c>
      <c r="Q3863" s="2">
        <v>45171</v>
      </c>
      <c r="R3863" t="s">
        <v>48</v>
      </c>
      <c r="S3863" t="s">
        <v>45</v>
      </c>
      <c r="T3863">
        <f>_xlfn.DAYS(Raw_data_US_healthcare[[#This Row],[Discharge Date]],Raw_data_US_healthcare[[#This Row],[Date of Admission]])</f>
        <v>23</v>
      </c>
    </row>
    <row r="3864" spans="1:20" x14ac:dyDescent="0.3">
      <c r="A3864" t="s">
        <v>26511</v>
      </c>
      <c r="B3864" t="s">
        <v>10908</v>
      </c>
      <c r="C3864">
        <v>74</v>
      </c>
      <c r="D3864" t="str">
        <f>IF(Raw_data_US_healthcare[[#This Row],[Age]]&lt;35,"Young",IF(Raw_data_US_healthcare[[#This Row],[Age]]&lt;60,"Middle","Senior"))</f>
        <v>Senior</v>
      </c>
      <c r="E3864" t="s">
        <v>16</v>
      </c>
      <c r="F3864" t="s">
        <v>113</v>
      </c>
      <c r="G3864" t="s">
        <v>113</v>
      </c>
      <c r="H3864" t="s">
        <v>18</v>
      </c>
      <c r="I3864" s="2">
        <v>43475</v>
      </c>
      <c r="J3864" t="s">
        <v>10909</v>
      </c>
      <c r="K3864" t="s">
        <v>10910</v>
      </c>
      <c r="L3864" t="s">
        <v>52</v>
      </c>
      <c r="M3864">
        <v>39798.636599999998</v>
      </c>
      <c r="N3864">
        <v>214</v>
      </c>
      <c r="O3864" t="s">
        <v>39</v>
      </c>
      <c r="P3864" t="s">
        <v>39</v>
      </c>
      <c r="Q3864" s="2">
        <v>43483</v>
      </c>
      <c r="R3864" t="s">
        <v>44</v>
      </c>
      <c r="S3864" t="s">
        <v>24</v>
      </c>
      <c r="T3864">
        <f>_xlfn.DAYS(Raw_data_US_healthcare[[#This Row],[Discharge Date]],Raw_data_US_healthcare[[#This Row],[Date of Admission]])</f>
        <v>8</v>
      </c>
    </row>
    <row r="3865" spans="1:20" x14ac:dyDescent="0.3">
      <c r="A3865" t="s">
        <v>26511</v>
      </c>
      <c r="B3865" t="s">
        <v>10911</v>
      </c>
      <c r="C3865">
        <v>47</v>
      </c>
      <c r="D3865" t="str">
        <f>IF(Raw_data_US_healthcare[[#This Row],[Age]]&lt;35,"Young",IF(Raw_data_US_healthcare[[#This Row],[Age]]&lt;60,"Middle","Senior"))</f>
        <v>Middle</v>
      </c>
      <c r="E3865" t="s">
        <v>16</v>
      </c>
      <c r="F3865" t="s">
        <v>228</v>
      </c>
      <c r="G3865" t="s">
        <v>228</v>
      </c>
      <c r="H3865" t="s">
        <v>26516</v>
      </c>
      <c r="I3865" s="2">
        <v>43852</v>
      </c>
      <c r="J3865" t="s">
        <v>10912</v>
      </c>
      <c r="K3865" t="s">
        <v>10913</v>
      </c>
      <c r="L3865" t="s">
        <v>56</v>
      </c>
      <c r="M3865">
        <v>23180.866300000002</v>
      </c>
      <c r="N3865">
        <v>224</v>
      </c>
      <c r="O3865" t="s">
        <v>43</v>
      </c>
      <c r="P3865" t="s">
        <v>43</v>
      </c>
      <c r="Q3865" s="2">
        <v>43854</v>
      </c>
      <c r="R3865" t="s">
        <v>32</v>
      </c>
      <c r="S3865" t="s">
        <v>45</v>
      </c>
      <c r="T3865">
        <f>_xlfn.DAYS(Raw_data_US_healthcare[[#This Row],[Discharge Date]],Raw_data_US_healthcare[[#This Row],[Date of Admission]])</f>
        <v>2</v>
      </c>
    </row>
    <row r="3866" spans="1:20" x14ac:dyDescent="0.3">
      <c r="A3866" t="s">
        <v>26512</v>
      </c>
      <c r="B3866" t="s">
        <v>10914</v>
      </c>
      <c r="C3866">
        <v>47</v>
      </c>
      <c r="D3866" t="str">
        <f>IF(Raw_data_US_healthcare[[#This Row],[Age]]&lt;35,"Young",IF(Raw_data_US_healthcare[[#This Row],[Age]]&lt;60,"Middle","Senior"))</f>
        <v>Middle</v>
      </c>
      <c r="E3866" t="s">
        <v>26</v>
      </c>
      <c r="F3866" t="s">
        <v>88</v>
      </c>
      <c r="G3866" t="s">
        <v>88</v>
      </c>
      <c r="H3866" t="s">
        <v>26516</v>
      </c>
      <c r="I3866" s="2">
        <v>44265</v>
      </c>
      <c r="J3866" t="s">
        <v>10915</v>
      </c>
      <c r="K3866" t="s">
        <v>10916</v>
      </c>
      <c r="L3866" t="s">
        <v>21</v>
      </c>
      <c r="M3866">
        <v>20392.181499999999</v>
      </c>
      <c r="N3866">
        <v>343</v>
      </c>
      <c r="O3866" t="s">
        <v>43</v>
      </c>
      <c r="P3866" t="s">
        <v>43</v>
      </c>
      <c r="Q3866" s="2">
        <v>44280</v>
      </c>
      <c r="R3866" t="s">
        <v>83</v>
      </c>
      <c r="S3866" t="s">
        <v>45</v>
      </c>
      <c r="T3866">
        <f>_xlfn.DAYS(Raw_data_US_healthcare[[#This Row],[Discharge Date]],Raw_data_US_healthcare[[#This Row],[Date of Admission]])</f>
        <v>15</v>
      </c>
    </row>
    <row r="3867" spans="1:20" x14ac:dyDescent="0.3">
      <c r="A3867" t="s">
        <v>26511</v>
      </c>
      <c r="B3867" t="s">
        <v>10917</v>
      </c>
      <c r="C3867">
        <v>37</v>
      </c>
      <c r="D3867" t="str">
        <f>IF(Raw_data_US_healthcare[[#This Row],[Age]]&lt;35,"Young",IF(Raw_data_US_healthcare[[#This Row],[Age]]&lt;60,"Middle","Senior"))</f>
        <v>Middle</v>
      </c>
      <c r="E3867" t="s">
        <v>16</v>
      </c>
      <c r="F3867" t="s">
        <v>113</v>
      </c>
      <c r="G3867" t="s">
        <v>113</v>
      </c>
      <c r="H3867" t="s">
        <v>69</v>
      </c>
      <c r="I3867" s="2">
        <v>44108</v>
      </c>
      <c r="J3867" t="s">
        <v>10918</v>
      </c>
      <c r="K3867" t="s">
        <v>2730</v>
      </c>
      <c r="L3867" t="s">
        <v>60</v>
      </c>
      <c r="M3867">
        <v>49782.3632</v>
      </c>
      <c r="N3867">
        <v>480</v>
      </c>
      <c r="O3867" t="s">
        <v>22</v>
      </c>
      <c r="P3867" t="s">
        <v>22</v>
      </c>
      <c r="Q3867" s="2">
        <v>44110</v>
      </c>
      <c r="R3867" t="s">
        <v>32</v>
      </c>
      <c r="S3867" t="s">
        <v>33</v>
      </c>
      <c r="T3867">
        <f>_xlfn.DAYS(Raw_data_US_healthcare[[#This Row],[Discharge Date]],Raw_data_US_healthcare[[#This Row],[Date of Admission]])</f>
        <v>2</v>
      </c>
    </row>
    <row r="3868" spans="1:20" x14ac:dyDescent="0.3">
      <c r="A3868" t="s">
        <v>26512</v>
      </c>
      <c r="B3868" t="s">
        <v>1268</v>
      </c>
      <c r="C3868">
        <v>57</v>
      </c>
      <c r="D3868" t="str">
        <f>IF(Raw_data_US_healthcare[[#This Row],[Age]]&lt;35,"Young",IF(Raw_data_US_healthcare[[#This Row],[Age]]&lt;60,"Middle","Senior"))</f>
        <v>Middle</v>
      </c>
      <c r="E3868" t="s">
        <v>26</v>
      </c>
      <c r="F3868" t="s">
        <v>228</v>
      </c>
      <c r="G3868" t="s">
        <v>228</v>
      </c>
      <c r="H3868" t="s">
        <v>26516</v>
      </c>
      <c r="I3868" s="2">
        <v>44794</v>
      </c>
      <c r="J3868" t="s">
        <v>10919</v>
      </c>
      <c r="K3868" t="s">
        <v>10920</v>
      </c>
      <c r="L3868" t="s">
        <v>60</v>
      </c>
      <c r="M3868">
        <v>8250.2137000000002</v>
      </c>
      <c r="N3868">
        <v>210</v>
      </c>
      <c r="O3868" t="s">
        <v>22</v>
      </c>
      <c r="P3868" t="s">
        <v>22</v>
      </c>
      <c r="Q3868" s="2">
        <v>44794</v>
      </c>
      <c r="R3868" t="s">
        <v>44</v>
      </c>
      <c r="S3868" t="s">
        <v>45</v>
      </c>
      <c r="T3868">
        <f>_xlfn.DAYS(Raw_data_US_healthcare[[#This Row],[Discharge Date]],Raw_data_US_healthcare[[#This Row],[Date of Admission]])</f>
        <v>0</v>
      </c>
    </row>
    <row r="3869" spans="1:20" x14ac:dyDescent="0.3">
      <c r="A3869" t="s">
        <v>26512</v>
      </c>
      <c r="B3869" t="s">
        <v>10921</v>
      </c>
      <c r="C3869">
        <v>22</v>
      </c>
      <c r="D3869" t="str">
        <f>IF(Raw_data_US_healthcare[[#This Row],[Age]]&lt;35,"Young",IF(Raw_data_US_healthcare[[#This Row],[Age]]&lt;60,"Middle","Senior"))</f>
        <v>Young</v>
      </c>
      <c r="E3869" t="s">
        <v>26</v>
      </c>
      <c r="F3869" t="s">
        <v>62</v>
      </c>
      <c r="G3869" t="s">
        <v>62</v>
      </c>
      <c r="H3869" t="s">
        <v>69</v>
      </c>
      <c r="I3869" s="2">
        <v>44382</v>
      </c>
      <c r="J3869" t="s">
        <v>10922</v>
      </c>
      <c r="K3869" t="s">
        <v>10923</v>
      </c>
      <c r="L3869" t="s">
        <v>56</v>
      </c>
      <c r="M3869">
        <v>3296.9115000000002</v>
      </c>
      <c r="N3869">
        <v>266</v>
      </c>
      <c r="O3869" t="s">
        <v>22</v>
      </c>
      <c r="P3869" t="s">
        <v>22</v>
      </c>
      <c r="Q3869" s="2">
        <v>44386</v>
      </c>
      <c r="R3869" t="s">
        <v>48</v>
      </c>
      <c r="S3869" t="s">
        <v>45</v>
      </c>
      <c r="T3869">
        <f>_xlfn.DAYS(Raw_data_US_healthcare[[#This Row],[Discharge Date]],Raw_data_US_healthcare[[#This Row],[Date of Admission]])</f>
        <v>4</v>
      </c>
    </row>
    <row r="3870" spans="1:20" x14ac:dyDescent="0.3">
      <c r="A3870" t="s">
        <v>26511</v>
      </c>
      <c r="B3870" t="s">
        <v>10924</v>
      </c>
      <c r="C3870">
        <v>70</v>
      </c>
      <c r="D3870" t="str">
        <f>IF(Raw_data_US_healthcare[[#This Row],[Age]]&lt;35,"Young",IF(Raw_data_US_healthcare[[#This Row],[Age]]&lt;60,"Middle","Senior"))</f>
        <v>Senior</v>
      </c>
      <c r="E3870" t="s">
        <v>16</v>
      </c>
      <c r="F3870" t="s">
        <v>35</v>
      </c>
      <c r="G3870" t="s">
        <v>35</v>
      </c>
      <c r="H3870" t="s">
        <v>36</v>
      </c>
      <c r="I3870" s="2">
        <v>44820</v>
      </c>
      <c r="J3870" t="s">
        <v>10925</v>
      </c>
      <c r="K3870" t="s">
        <v>10926</v>
      </c>
      <c r="L3870" t="s">
        <v>56</v>
      </c>
      <c r="M3870">
        <v>976.71759999999995</v>
      </c>
      <c r="N3870">
        <v>395</v>
      </c>
      <c r="O3870" t="s">
        <v>22</v>
      </c>
      <c r="P3870" t="s">
        <v>22</v>
      </c>
      <c r="Q3870" s="2">
        <v>44823</v>
      </c>
      <c r="R3870" t="s">
        <v>32</v>
      </c>
      <c r="S3870" t="s">
        <v>33</v>
      </c>
      <c r="T3870">
        <f>_xlfn.DAYS(Raw_data_US_healthcare[[#This Row],[Discharge Date]],Raw_data_US_healthcare[[#This Row],[Date of Admission]])</f>
        <v>3</v>
      </c>
    </row>
    <row r="3871" spans="1:20" x14ac:dyDescent="0.3">
      <c r="A3871" t="s">
        <v>26511</v>
      </c>
      <c r="B3871" t="s">
        <v>10066</v>
      </c>
      <c r="C3871">
        <v>31</v>
      </c>
      <c r="D3871" t="str">
        <f>IF(Raw_data_US_healthcare[[#This Row],[Age]]&lt;35,"Young",IF(Raw_data_US_healthcare[[#This Row],[Age]]&lt;60,"Middle","Senior"))</f>
        <v>Young</v>
      </c>
      <c r="E3871" t="s">
        <v>16</v>
      </c>
      <c r="F3871" t="s">
        <v>88</v>
      </c>
      <c r="G3871" t="s">
        <v>88</v>
      </c>
      <c r="H3871" t="s">
        <v>28</v>
      </c>
      <c r="I3871" s="2">
        <v>43458</v>
      </c>
      <c r="J3871" t="s">
        <v>10927</v>
      </c>
      <c r="K3871" t="s">
        <v>10928</v>
      </c>
      <c r="L3871" t="s">
        <v>56</v>
      </c>
      <c r="M3871">
        <v>14602.591</v>
      </c>
      <c r="N3871">
        <v>247</v>
      </c>
      <c r="O3871" t="s">
        <v>43</v>
      </c>
      <c r="P3871" t="s">
        <v>43</v>
      </c>
      <c r="Q3871" s="2">
        <v>43478</v>
      </c>
      <c r="R3871" t="s">
        <v>48</v>
      </c>
      <c r="S3871" t="s">
        <v>33</v>
      </c>
      <c r="T3871">
        <f>_xlfn.DAYS(Raw_data_US_healthcare[[#This Row],[Discharge Date]],Raw_data_US_healthcare[[#This Row],[Date of Admission]])</f>
        <v>20</v>
      </c>
    </row>
    <row r="3872" spans="1:20" x14ac:dyDescent="0.3">
      <c r="A3872" t="s">
        <v>26512</v>
      </c>
      <c r="B3872" t="s">
        <v>10929</v>
      </c>
      <c r="C3872">
        <v>35</v>
      </c>
      <c r="D3872" t="str">
        <f>IF(Raw_data_US_healthcare[[#This Row],[Age]]&lt;35,"Young",IF(Raw_data_US_healthcare[[#This Row],[Age]]&lt;60,"Middle","Senior"))</f>
        <v>Middle</v>
      </c>
      <c r="E3872" t="s">
        <v>26</v>
      </c>
      <c r="F3872" t="s">
        <v>35</v>
      </c>
      <c r="G3872" t="s">
        <v>35</v>
      </c>
      <c r="H3872" t="s">
        <v>26516</v>
      </c>
      <c r="I3872" s="2">
        <v>44043</v>
      </c>
      <c r="J3872" t="s">
        <v>10930</v>
      </c>
      <c r="K3872" t="s">
        <v>2329</v>
      </c>
      <c r="L3872" t="s">
        <v>52</v>
      </c>
      <c r="M3872">
        <v>33520.317999999999</v>
      </c>
      <c r="N3872">
        <v>442</v>
      </c>
      <c r="O3872" t="s">
        <v>39</v>
      </c>
      <c r="P3872" t="s">
        <v>39</v>
      </c>
      <c r="Q3872" s="2">
        <v>44071</v>
      </c>
      <c r="R3872" t="s">
        <v>44</v>
      </c>
      <c r="S3872" t="s">
        <v>24</v>
      </c>
      <c r="T3872">
        <f>_xlfn.DAYS(Raw_data_US_healthcare[[#This Row],[Discharge Date]],Raw_data_US_healthcare[[#This Row],[Date of Admission]])</f>
        <v>28</v>
      </c>
    </row>
    <row r="3873" spans="1:20" x14ac:dyDescent="0.3">
      <c r="A3873" t="s">
        <v>26511</v>
      </c>
      <c r="B3873" t="s">
        <v>10931</v>
      </c>
      <c r="C3873">
        <v>63</v>
      </c>
      <c r="D3873" t="str">
        <f>IF(Raw_data_US_healthcare[[#This Row],[Age]]&lt;35,"Young",IF(Raw_data_US_healthcare[[#This Row],[Age]]&lt;60,"Middle","Senior"))</f>
        <v>Senior</v>
      </c>
      <c r="E3873" t="s">
        <v>16</v>
      </c>
      <c r="F3873" t="s">
        <v>113</v>
      </c>
      <c r="G3873" t="s">
        <v>113</v>
      </c>
      <c r="H3873" t="s">
        <v>18</v>
      </c>
      <c r="I3873" s="2">
        <v>44252</v>
      </c>
      <c r="J3873" t="s">
        <v>10932</v>
      </c>
      <c r="K3873" t="s">
        <v>10933</v>
      </c>
      <c r="L3873" t="s">
        <v>52</v>
      </c>
      <c r="M3873">
        <v>12863.781999999999</v>
      </c>
      <c r="N3873">
        <v>128</v>
      </c>
      <c r="O3873" t="s">
        <v>43</v>
      </c>
      <c r="P3873" t="s">
        <v>43</v>
      </c>
      <c r="Q3873" s="2">
        <v>44267</v>
      </c>
      <c r="R3873" t="s">
        <v>32</v>
      </c>
      <c r="S3873" t="s">
        <v>45</v>
      </c>
      <c r="T3873">
        <f>_xlfn.DAYS(Raw_data_US_healthcare[[#This Row],[Discharge Date]],Raw_data_US_healthcare[[#This Row],[Date of Admission]])</f>
        <v>15</v>
      </c>
    </row>
    <row r="3874" spans="1:20" x14ac:dyDescent="0.3">
      <c r="A3874" t="s">
        <v>26511</v>
      </c>
      <c r="B3874" t="s">
        <v>10934</v>
      </c>
      <c r="C3874">
        <v>42</v>
      </c>
      <c r="D3874" t="str">
        <f>IF(Raw_data_US_healthcare[[#This Row],[Age]]&lt;35,"Young",IF(Raw_data_US_healthcare[[#This Row],[Age]]&lt;60,"Middle","Senior"))</f>
        <v>Middle</v>
      </c>
      <c r="E3874" t="s">
        <v>16</v>
      </c>
      <c r="F3874" t="s">
        <v>62</v>
      </c>
      <c r="G3874" t="s">
        <v>62</v>
      </c>
      <c r="H3874" t="s">
        <v>26514</v>
      </c>
      <c r="I3874" s="2">
        <v>44244</v>
      </c>
      <c r="J3874" t="s">
        <v>10935</v>
      </c>
      <c r="K3874" t="s">
        <v>3771</v>
      </c>
      <c r="L3874" t="s">
        <v>31</v>
      </c>
      <c r="M3874">
        <v>4775.5273999999999</v>
      </c>
      <c r="N3874">
        <v>324</v>
      </c>
      <c r="O3874" t="s">
        <v>43</v>
      </c>
      <c r="P3874" t="s">
        <v>43</v>
      </c>
      <c r="Q3874" s="2">
        <v>44254</v>
      </c>
      <c r="R3874" t="s">
        <v>44</v>
      </c>
      <c r="S3874" t="s">
        <v>24</v>
      </c>
      <c r="T3874">
        <f>_xlfn.DAYS(Raw_data_US_healthcare[[#This Row],[Discharge Date]],Raw_data_US_healthcare[[#This Row],[Date of Admission]])</f>
        <v>10</v>
      </c>
    </row>
    <row r="3875" spans="1:20" x14ac:dyDescent="0.3">
      <c r="A3875" t="s">
        <v>26511</v>
      </c>
      <c r="B3875" t="s">
        <v>26558</v>
      </c>
      <c r="C3875">
        <v>25</v>
      </c>
      <c r="D3875" t="str">
        <f>IF(Raw_data_US_healthcare[[#This Row],[Age]]&lt;35,"Young",IF(Raw_data_US_healthcare[[#This Row],[Age]]&lt;60,"Middle","Senior"))</f>
        <v>Young</v>
      </c>
      <c r="E3875" t="s">
        <v>16</v>
      </c>
      <c r="F3875" t="s">
        <v>27</v>
      </c>
      <c r="G3875" t="s">
        <v>27</v>
      </c>
      <c r="H3875" t="s">
        <v>69</v>
      </c>
      <c r="I3875" s="2">
        <v>44726</v>
      </c>
      <c r="J3875" t="s">
        <v>2681</v>
      </c>
      <c r="K3875" t="s">
        <v>3381</v>
      </c>
      <c r="L3875" t="s">
        <v>52</v>
      </c>
      <c r="M3875">
        <v>77633.902199999997</v>
      </c>
      <c r="N3875">
        <v>137</v>
      </c>
      <c r="O3875" t="s">
        <v>39</v>
      </c>
      <c r="P3875" t="s">
        <v>39</v>
      </c>
      <c r="Q3875" s="2">
        <v>44733</v>
      </c>
      <c r="R3875" t="s">
        <v>83</v>
      </c>
      <c r="S3875" t="s">
        <v>33</v>
      </c>
      <c r="T3875">
        <f>_xlfn.DAYS(Raw_data_US_healthcare[[#This Row],[Discharge Date]],Raw_data_US_healthcare[[#This Row],[Date of Admission]])</f>
        <v>7</v>
      </c>
    </row>
    <row r="3876" spans="1:20" x14ac:dyDescent="0.3">
      <c r="A3876" t="s">
        <v>26511</v>
      </c>
      <c r="B3876" t="s">
        <v>10936</v>
      </c>
      <c r="C3876">
        <v>29</v>
      </c>
      <c r="D3876" t="str">
        <f>IF(Raw_data_US_healthcare[[#This Row],[Age]]&lt;35,"Young",IF(Raw_data_US_healthcare[[#This Row],[Age]]&lt;60,"Middle","Senior"))</f>
        <v>Young</v>
      </c>
      <c r="E3876" t="s">
        <v>16</v>
      </c>
      <c r="F3876" t="s">
        <v>113</v>
      </c>
      <c r="G3876" t="s">
        <v>113</v>
      </c>
      <c r="H3876" t="s">
        <v>36</v>
      </c>
      <c r="I3876" s="2">
        <v>45122</v>
      </c>
      <c r="J3876" t="s">
        <v>10937</v>
      </c>
      <c r="K3876" t="s">
        <v>10938</v>
      </c>
      <c r="L3876" t="s">
        <v>52</v>
      </c>
      <c r="M3876">
        <v>4526.7893999999997</v>
      </c>
      <c r="N3876">
        <v>283</v>
      </c>
      <c r="O3876" t="s">
        <v>39</v>
      </c>
      <c r="P3876" t="s">
        <v>39</v>
      </c>
      <c r="Q3876" s="2">
        <v>45133</v>
      </c>
      <c r="R3876" t="s">
        <v>83</v>
      </c>
      <c r="S3876" t="s">
        <v>24</v>
      </c>
      <c r="T3876">
        <f>_xlfn.DAYS(Raw_data_US_healthcare[[#This Row],[Discharge Date]],Raw_data_US_healthcare[[#This Row],[Date of Admission]])</f>
        <v>11</v>
      </c>
    </row>
    <row r="3877" spans="1:20" x14ac:dyDescent="0.3">
      <c r="A3877" t="s">
        <v>26512</v>
      </c>
      <c r="B3877" t="s">
        <v>10939</v>
      </c>
      <c r="C3877">
        <v>42</v>
      </c>
      <c r="D3877" t="str">
        <f>IF(Raw_data_US_healthcare[[#This Row],[Age]]&lt;35,"Young",IF(Raw_data_US_healthcare[[#This Row],[Age]]&lt;60,"Middle","Senior"))</f>
        <v>Middle</v>
      </c>
      <c r="E3877" t="s">
        <v>26</v>
      </c>
      <c r="F3877" t="s">
        <v>228</v>
      </c>
      <c r="G3877" t="s">
        <v>228</v>
      </c>
      <c r="H3877" t="s">
        <v>26516</v>
      </c>
      <c r="I3877" s="2">
        <v>44006</v>
      </c>
      <c r="J3877" t="s">
        <v>10940</v>
      </c>
      <c r="K3877" t="s">
        <v>10941</v>
      </c>
      <c r="L3877" t="s">
        <v>21</v>
      </c>
      <c r="M3877">
        <v>16100.4887</v>
      </c>
      <c r="N3877">
        <v>225</v>
      </c>
      <c r="O3877" t="s">
        <v>22</v>
      </c>
      <c r="P3877" t="s">
        <v>22</v>
      </c>
      <c r="Q3877" s="2">
        <v>44012</v>
      </c>
      <c r="R3877" t="s">
        <v>83</v>
      </c>
      <c r="S3877" t="s">
        <v>33</v>
      </c>
      <c r="T3877">
        <f>_xlfn.DAYS(Raw_data_US_healthcare[[#This Row],[Discharge Date]],Raw_data_US_healthcare[[#This Row],[Date of Admission]])</f>
        <v>6</v>
      </c>
    </row>
    <row r="3878" spans="1:20" x14ac:dyDescent="0.3">
      <c r="A3878" t="s">
        <v>26512</v>
      </c>
      <c r="B3878" t="s">
        <v>10942</v>
      </c>
      <c r="C3878">
        <v>51</v>
      </c>
      <c r="D3878" t="str">
        <f>IF(Raw_data_US_healthcare[[#This Row],[Age]]&lt;35,"Young",IF(Raw_data_US_healthcare[[#This Row],[Age]]&lt;60,"Middle","Senior"))</f>
        <v>Middle</v>
      </c>
      <c r="E3878" t="s">
        <v>26</v>
      </c>
      <c r="F3878" t="s">
        <v>62</v>
      </c>
      <c r="G3878" t="s">
        <v>62</v>
      </c>
      <c r="H3878" t="s">
        <v>26516</v>
      </c>
      <c r="I3878" s="2">
        <v>44613</v>
      </c>
      <c r="J3878" t="s">
        <v>10943</v>
      </c>
      <c r="K3878" t="s">
        <v>10944</v>
      </c>
      <c r="L3878" t="s">
        <v>31</v>
      </c>
      <c r="M3878">
        <v>32034.4961</v>
      </c>
      <c r="N3878">
        <v>417</v>
      </c>
      <c r="O3878" t="s">
        <v>43</v>
      </c>
      <c r="P3878" t="s">
        <v>43</v>
      </c>
      <c r="Q3878" s="2">
        <v>44619</v>
      </c>
      <c r="R3878" t="s">
        <v>44</v>
      </c>
      <c r="S3878" t="s">
        <v>24</v>
      </c>
      <c r="T3878">
        <f>_xlfn.DAYS(Raw_data_US_healthcare[[#This Row],[Discharge Date]],Raw_data_US_healthcare[[#This Row],[Date of Admission]])</f>
        <v>6</v>
      </c>
    </row>
    <row r="3879" spans="1:20" x14ac:dyDescent="0.3">
      <c r="A3879" t="s">
        <v>26511</v>
      </c>
      <c r="B3879" t="s">
        <v>10945</v>
      </c>
      <c r="C3879">
        <v>35</v>
      </c>
      <c r="D3879" t="str">
        <f>IF(Raw_data_US_healthcare[[#This Row],[Age]]&lt;35,"Young",IF(Raw_data_US_healthcare[[#This Row],[Age]]&lt;60,"Middle","Senior"))</f>
        <v>Middle</v>
      </c>
      <c r="E3879" t="s">
        <v>16</v>
      </c>
      <c r="F3879" t="s">
        <v>113</v>
      </c>
      <c r="G3879" t="s">
        <v>113</v>
      </c>
      <c r="H3879" t="s">
        <v>36</v>
      </c>
      <c r="I3879" s="2">
        <v>44453</v>
      </c>
      <c r="J3879" t="s">
        <v>10946</v>
      </c>
      <c r="K3879" t="s">
        <v>10947</v>
      </c>
      <c r="L3879" t="s">
        <v>21</v>
      </c>
      <c r="M3879">
        <v>1987.6447000000001</v>
      </c>
      <c r="N3879">
        <v>444</v>
      </c>
      <c r="O3879" t="s">
        <v>39</v>
      </c>
      <c r="P3879" t="s">
        <v>39</v>
      </c>
      <c r="Q3879" s="2">
        <v>44482</v>
      </c>
      <c r="R3879" t="s">
        <v>23</v>
      </c>
      <c r="S3879" t="s">
        <v>45</v>
      </c>
      <c r="T3879">
        <f>_xlfn.DAYS(Raw_data_US_healthcare[[#This Row],[Discharge Date]],Raw_data_US_healthcare[[#This Row],[Date of Admission]])</f>
        <v>29</v>
      </c>
    </row>
    <row r="3880" spans="1:20" x14ac:dyDescent="0.3">
      <c r="A3880" t="s">
        <v>26512</v>
      </c>
      <c r="B3880" t="s">
        <v>10948</v>
      </c>
      <c r="C3880">
        <v>39</v>
      </c>
      <c r="D3880" t="str">
        <f>IF(Raw_data_US_healthcare[[#This Row],[Age]]&lt;35,"Young",IF(Raw_data_US_healthcare[[#This Row],[Age]]&lt;60,"Middle","Senior"))</f>
        <v>Middle</v>
      </c>
      <c r="E3880" t="s">
        <v>26</v>
      </c>
      <c r="F3880" t="s">
        <v>88</v>
      </c>
      <c r="G3880" t="s">
        <v>88</v>
      </c>
      <c r="H3880" t="s">
        <v>26516</v>
      </c>
      <c r="I3880" s="2">
        <v>43722</v>
      </c>
      <c r="J3880" t="s">
        <v>10949</v>
      </c>
      <c r="K3880" t="s">
        <v>10950</v>
      </c>
      <c r="L3880" t="s">
        <v>31</v>
      </c>
      <c r="M3880">
        <v>23417.613799999999</v>
      </c>
      <c r="N3880">
        <v>244</v>
      </c>
      <c r="O3880" t="s">
        <v>39</v>
      </c>
      <c r="P3880" t="s">
        <v>39</v>
      </c>
      <c r="Q3880" s="2">
        <v>43732</v>
      </c>
      <c r="R3880" t="s">
        <v>23</v>
      </c>
      <c r="S3880" t="s">
        <v>24</v>
      </c>
      <c r="T3880">
        <f>_xlfn.DAYS(Raw_data_US_healthcare[[#This Row],[Discharge Date]],Raw_data_US_healthcare[[#This Row],[Date of Admission]])</f>
        <v>10</v>
      </c>
    </row>
    <row r="3881" spans="1:20" x14ac:dyDescent="0.3">
      <c r="A3881" t="s">
        <v>26511</v>
      </c>
      <c r="B3881" t="s">
        <v>10951</v>
      </c>
      <c r="C3881">
        <v>39</v>
      </c>
      <c r="D3881" t="str">
        <f>IF(Raw_data_US_healthcare[[#This Row],[Age]]&lt;35,"Young",IF(Raw_data_US_healthcare[[#This Row],[Age]]&lt;60,"Middle","Senior"))</f>
        <v>Middle</v>
      </c>
      <c r="E3881" t="s">
        <v>16</v>
      </c>
      <c r="F3881" t="s">
        <v>49</v>
      </c>
      <c r="G3881" t="s">
        <v>49</v>
      </c>
      <c r="H3881" t="s">
        <v>26514</v>
      </c>
      <c r="I3881" s="2">
        <v>45032</v>
      </c>
      <c r="J3881" t="s">
        <v>10952</v>
      </c>
      <c r="K3881" t="s">
        <v>4988</v>
      </c>
      <c r="L3881" t="s">
        <v>21</v>
      </c>
      <c r="M3881">
        <v>28881.909500000002</v>
      </c>
      <c r="N3881">
        <v>178</v>
      </c>
      <c r="O3881" t="s">
        <v>22</v>
      </c>
      <c r="P3881" t="s">
        <v>22</v>
      </c>
      <c r="Q3881" s="2">
        <v>45035</v>
      </c>
      <c r="R3881" t="s">
        <v>48</v>
      </c>
      <c r="S3881" t="s">
        <v>45</v>
      </c>
      <c r="T3881">
        <f>_xlfn.DAYS(Raw_data_US_healthcare[[#This Row],[Discharge Date]],Raw_data_US_healthcare[[#This Row],[Date of Admission]])</f>
        <v>3</v>
      </c>
    </row>
    <row r="3882" spans="1:20" x14ac:dyDescent="0.3">
      <c r="A3882" t="s">
        <v>26512</v>
      </c>
      <c r="B3882" t="s">
        <v>10953</v>
      </c>
      <c r="C3882">
        <v>73</v>
      </c>
      <c r="D3882" t="str">
        <f>IF(Raw_data_US_healthcare[[#This Row],[Age]]&lt;35,"Young",IF(Raw_data_US_healthcare[[#This Row],[Age]]&lt;60,"Middle","Senior"))</f>
        <v>Senior</v>
      </c>
      <c r="E3882" t="s">
        <v>26</v>
      </c>
      <c r="F3882" t="s">
        <v>88</v>
      </c>
      <c r="G3882" t="s">
        <v>88</v>
      </c>
      <c r="H3882" t="s">
        <v>26516</v>
      </c>
      <c r="I3882" s="2">
        <v>44296</v>
      </c>
      <c r="J3882" t="s">
        <v>10954</v>
      </c>
      <c r="K3882" t="s">
        <v>10955</v>
      </c>
      <c r="L3882" t="s">
        <v>52</v>
      </c>
      <c r="M3882">
        <v>11219.460999999999</v>
      </c>
      <c r="N3882">
        <v>230</v>
      </c>
      <c r="O3882" t="s">
        <v>43</v>
      </c>
      <c r="P3882" t="s">
        <v>43</v>
      </c>
      <c r="Q3882" s="2">
        <v>44300</v>
      </c>
      <c r="R3882" t="s">
        <v>44</v>
      </c>
      <c r="S3882" t="s">
        <v>33</v>
      </c>
      <c r="T3882">
        <f>_xlfn.DAYS(Raw_data_US_healthcare[[#This Row],[Discharge Date]],Raw_data_US_healthcare[[#This Row],[Date of Admission]])</f>
        <v>4</v>
      </c>
    </row>
    <row r="3883" spans="1:20" x14ac:dyDescent="0.3">
      <c r="A3883" t="s">
        <v>26512</v>
      </c>
      <c r="B3883" t="s">
        <v>10956</v>
      </c>
      <c r="C3883">
        <v>20</v>
      </c>
      <c r="D3883" t="str">
        <f>IF(Raw_data_US_healthcare[[#This Row],[Age]]&lt;35,"Young",IF(Raw_data_US_healthcare[[#This Row],[Age]]&lt;60,"Middle","Senior"))</f>
        <v>Young</v>
      </c>
      <c r="E3883" t="s">
        <v>26</v>
      </c>
      <c r="F3883" t="s">
        <v>62</v>
      </c>
      <c r="G3883" t="s">
        <v>62</v>
      </c>
      <c r="H3883" t="s">
        <v>26516</v>
      </c>
      <c r="I3883" s="2">
        <v>44137</v>
      </c>
      <c r="J3883" t="s">
        <v>5683</v>
      </c>
      <c r="K3883" t="s">
        <v>10957</v>
      </c>
      <c r="L3883" t="s">
        <v>31</v>
      </c>
      <c r="M3883">
        <v>11803.9486</v>
      </c>
      <c r="N3883">
        <v>455</v>
      </c>
      <c r="O3883" t="s">
        <v>43</v>
      </c>
      <c r="P3883" t="s">
        <v>43</v>
      </c>
      <c r="Q3883" s="2">
        <v>44147</v>
      </c>
      <c r="R3883" t="s">
        <v>32</v>
      </c>
      <c r="S3883" t="s">
        <v>24</v>
      </c>
      <c r="T3883">
        <f>_xlfn.DAYS(Raw_data_US_healthcare[[#This Row],[Discharge Date]],Raw_data_US_healthcare[[#This Row],[Date of Admission]])</f>
        <v>10</v>
      </c>
    </row>
    <row r="3884" spans="1:20" x14ac:dyDescent="0.3">
      <c r="A3884" t="s">
        <v>26512</v>
      </c>
      <c r="B3884" t="s">
        <v>234</v>
      </c>
      <c r="C3884">
        <v>37</v>
      </c>
      <c r="D3884" t="str">
        <f>IF(Raw_data_US_healthcare[[#This Row],[Age]]&lt;35,"Young",IF(Raw_data_US_healthcare[[#This Row],[Age]]&lt;60,"Middle","Senior"))</f>
        <v>Middle</v>
      </c>
      <c r="E3884" t="s">
        <v>26</v>
      </c>
      <c r="F3884" t="s">
        <v>62</v>
      </c>
      <c r="G3884" t="s">
        <v>62</v>
      </c>
      <c r="H3884" t="s">
        <v>26516</v>
      </c>
      <c r="I3884" s="2">
        <v>43920</v>
      </c>
      <c r="J3884" t="s">
        <v>10958</v>
      </c>
      <c r="K3884" t="s">
        <v>10959</v>
      </c>
      <c r="L3884" t="s">
        <v>21</v>
      </c>
      <c r="M3884">
        <v>33736.858999999997</v>
      </c>
      <c r="N3884">
        <v>220</v>
      </c>
      <c r="O3884" t="s">
        <v>22</v>
      </c>
      <c r="P3884" t="s">
        <v>22</v>
      </c>
      <c r="Q3884" s="2">
        <v>43922</v>
      </c>
      <c r="R3884" t="s">
        <v>48</v>
      </c>
      <c r="S3884" t="s">
        <v>45</v>
      </c>
      <c r="T3884">
        <f>_xlfn.DAYS(Raw_data_US_healthcare[[#This Row],[Discharge Date]],Raw_data_US_healthcare[[#This Row],[Date of Admission]])</f>
        <v>2</v>
      </c>
    </row>
    <row r="3885" spans="1:20" x14ac:dyDescent="0.3">
      <c r="A3885" t="s">
        <v>26511</v>
      </c>
      <c r="B3885" t="s">
        <v>10960</v>
      </c>
      <c r="C3885">
        <v>60</v>
      </c>
      <c r="D3885" t="str">
        <f>IF(Raw_data_US_healthcare[[#This Row],[Age]]&lt;35,"Young",IF(Raw_data_US_healthcare[[#This Row],[Age]]&lt;60,"Middle","Senior"))</f>
        <v>Senior</v>
      </c>
      <c r="E3885" t="s">
        <v>16</v>
      </c>
      <c r="F3885" t="s">
        <v>62</v>
      </c>
      <c r="G3885" t="s">
        <v>62</v>
      </c>
      <c r="H3885" t="s">
        <v>36</v>
      </c>
      <c r="I3885" s="2">
        <v>43725</v>
      </c>
      <c r="J3885" t="s">
        <v>10961</v>
      </c>
      <c r="K3885" t="s">
        <v>10962</v>
      </c>
      <c r="L3885" t="s">
        <v>21</v>
      </c>
      <c r="M3885">
        <v>3669.0958999999998</v>
      </c>
      <c r="N3885">
        <v>409</v>
      </c>
      <c r="O3885" t="s">
        <v>43</v>
      </c>
      <c r="P3885" t="s">
        <v>43</v>
      </c>
      <c r="Q3885" s="2">
        <v>43745</v>
      </c>
      <c r="R3885" t="s">
        <v>23</v>
      </c>
      <c r="S3885" t="s">
        <v>45</v>
      </c>
      <c r="T3885">
        <f>_xlfn.DAYS(Raw_data_US_healthcare[[#This Row],[Discharge Date]],Raw_data_US_healthcare[[#This Row],[Date of Admission]])</f>
        <v>20</v>
      </c>
    </row>
    <row r="3886" spans="1:20" x14ac:dyDescent="0.3">
      <c r="A3886" t="s">
        <v>26511</v>
      </c>
      <c r="B3886" t="s">
        <v>10963</v>
      </c>
      <c r="C3886">
        <v>59</v>
      </c>
      <c r="D3886" t="str">
        <f>IF(Raw_data_US_healthcare[[#This Row],[Age]]&lt;35,"Young",IF(Raw_data_US_healthcare[[#This Row],[Age]]&lt;60,"Middle","Senior"))</f>
        <v>Middle</v>
      </c>
      <c r="E3886" t="s">
        <v>16</v>
      </c>
      <c r="F3886" t="s">
        <v>27</v>
      </c>
      <c r="G3886" t="s">
        <v>27</v>
      </c>
      <c r="H3886" t="s">
        <v>28</v>
      </c>
      <c r="I3886" s="2">
        <v>43497</v>
      </c>
      <c r="J3886" t="s">
        <v>10964</v>
      </c>
      <c r="K3886" t="s">
        <v>10965</v>
      </c>
      <c r="L3886" t="s">
        <v>56</v>
      </c>
      <c r="M3886">
        <v>20067.854599999999</v>
      </c>
      <c r="N3886">
        <v>412</v>
      </c>
      <c r="O3886" t="s">
        <v>22</v>
      </c>
      <c r="P3886" t="s">
        <v>22</v>
      </c>
      <c r="Q3886" s="2">
        <v>43513</v>
      </c>
      <c r="R3886" t="s">
        <v>83</v>
      </c>
      <c r="S3886" t="s">
        <v>33</v>
      </c>
      <c r="T3886">
        <f>_xlfn.DAYS(Raw_data_US_healthcare[[#This Row],[Discharge Date]],Raw_data_US_healthcare[[#This Row],[Date of Admission]])</f>
        <v>16</v>
      </c>
    </row>
    <row r="3887" spans="1:20" x14ac:dyDescent="0.3">
      <c r="A3887" t="s">
        <v>26512</v>
      </c>
      <c r="B3887" t="s">
        <v>10966</v>
      </c>
      <c r="C3887">
        <v>75</v>
      </c>
      <c r="D3887" t="str">
        <f>IF(Raw_data_US_healthcare[[#This Row],[Age]]&lt;35,"Young",IF(Raw_data_US_healthcare[[#This Row],[Age]]&lt;60,"Middle","Senior"))</f>
        <v>Senior</v>
      </c>
      <c r="E3887" t="s">
        <v>26</v>
      </c>
      <c r="F3887" t="s">
        <v>113</v>
      </c>
      <c r="G3887" t="s">
        <v>113</v>
      </c>
      <c r="H3887" t="s">
        <v>26516</v>
      </c>
      <c r="I3887" s="2">
        <v>44443</v>
      </c>
      <c r="J3887" t="s">
        <v>10967</v>
      </c>
      <c r="K3887" t="s">
        <v>10968</v>
      </c>
      <c r="L3887" t="s">
        <v>21</v>
      </c>
      <c r="M3887">
        <v>29039.465700000001</v>
      </c>
      <c r="N3887">
        <v>294</v>
      </c>
      <c r="O3887" t="s">
        <v>43</v>
      </c>
      <c r="P3887" t="s">
        <v>43</v>
      </c>
      <c r="Q3887" s="2">
        <v>44458</v>
      </c>
      <c r="R3887" t="s">
        <v>32</v>
      </c>
      <c r="S3887" t="s">
        <v>33</v>
      </c>
      <c r="T3887">
        <f>_xlfn.DAYS(Raw_data_US_healthcare[[#This Row],[Discharge Date]],Raw_data_US_healthcare[[#This Row],[Date of Admission]])</f>
        <v>15</v>
      </c>
    </row>
    <row r="3888" spans="1:20" x14ac:dyDescent="0.3">
      <c r="A3888" t="s">
        <v>26511</v>
      </c>
      <c r="B3888" t="s">
        <v>4942</v>
      </c>
      <c r="C3888">
        <v>29</v>
      </c>
      <c r="D3888" t="str">
        <f>IF(Raw_data_US_healthcare[[#This Row],[Age]]&lt;35,"Young",IF(Raw_data_US_healthcare[[#This Row],[Age]]&lt;60,"Middle","Senior"))</f>
        <v>Young</v>
      </c>
      <c r="E3888" t="s">
        <v>16</v>
      </c>
      <c r="F3888" t="s">
        <v>228</v>
      </c>
      <c r="G3888" t="s">
        <v>228</v>
      </c>
      <c r="H3888" t="s">
        <v>28</v>
      </c>
      <c r="I3888" s="2">
        <v>44151</v>
      </c>
      <c r="J3888" t="s">
        <v>10969</v>
      </c>
      <c r="K3888" t="s">
        <v>10970</v>
      </c>
      <c r="L3888" t="s">
        <v>56</v>
      </c>
      <c r="M3888">
        <v>15140.220499999999</v>
      </c>
      <c r="N3888">
        <v>455</v>
      </c>
      <c r="O3888" t="s">
        <v>39</v>
      </c>
      <c r="P3888" t="s">
        <v>39</v>
      </c>
      <c r="Q3888" s="2">
        <v>44161</v>
      </c>
      <c r="R3888" t="s">
        <v>44</v>
      </c>
      <c r="S3888" t="s">
        <v>45</v>
      </c>
      <c r="T3888">
        <f>_xlfn.DAYS(Raw_data_US_healthcare[[#This Row],[Discharge Date]],Raw_data_US_healthcare[[#This Row],[Date of Admission]])</f>
        <v>10</v>
      </c>
    </row>
    <row r="3889" spans="1:20" x14ac:dyDescent="0.3">
      <c r="A3889" t="s">
        <v>26512</v>
      </c>
      <c r="B3889" t="s">
        <v>10971</v>
      </c>
      <c r="C3889">
        <v>53</v>
      </c>
      <c r="D3889" t="str">
        <f>IF(Raw_data_US_healthcare[[#This Row],[Age]]&lt;35,"Young",IF(Raw_data_US_healthcare[[#This Row],[Age]]&lt;60,"Middle","Senior"))</f>
        <v>Middle</v>
      </c>
      <c r="E3889" t="s">
        <v>26</v>
      </c>
      <c r="F3889" t="s">
        <v>62</v>
      </c>
      <c r="G3889" t="s">
        <v>62</v>
      </c>
      <c r="H3889" t="s">
        <v>26516</v>
      </c>
      <c r="I3889" s="2">
        <v>43835</v>
      </c>
      <c r="J3889" t="s">
        <v>2765</v>
      </c>
      <c r="K3889" t="s">
        <v>10972</v>
      </c>
      <c r="L3889" t="s">
        <v>56</v>
      </c>
      <c r="M3889">
        <v>22135.6175</v>
      </c>
      <c r="N3889">
        <v>481</v>
      </c>
      <c r="O3889" t="s">
        <v>22</v>
      </c>
      <c r="P3889" t="s">
        <v>22</v>
      </c>
      <c r="Q3889" s="2">
        <v>43847</v>
      </c>
      <c r="R3889" t="s">
        <v>83</v>
      </c>
      <c r="S3889" t="s">
        <v>45</v>
      </c>
      <c r="T3889">
        <f>_xlfn.DAYS(Raw_data_US_healthcare[[#This Row],[Discharge Date]],Raw_data_US_healthcare[[#This Row],[Date of Admission]])</f>
        <v>12</v>
      </c>
    </row>
    <row r="3890" spans="1:20" x14ac:dyDescent="0.3">
      <c r="A3890" t="s">
        <v>26512</v>
      </c>
      <c r="B3890" t="s">
        <v>10973</v>
      </c>
      <c r="C3890">
        <v>85</v>
      </c>
      <c r="D3890" t="str">
        <f>IF(Raw_data_US_healthcare[[#This Row],[Age]]&lt;35,"Young",IF(Raw_data_US_healthcare[[#This Row],[Age]]&lt;60,"Middle","Senior"))</f>
        <v>Senior</v>
      </c>
      <c r="E3890" t="s">
        <v>26</v>
      </c>
      <c r="F3890" t="s">
        <v>113</v>
      </c>
      <c r="G3890" t="s">
        <v>113</v>
      </c>
      <c r="H3890" t="s">
        <v>26516</v>
      </c>
      <c r="I3890" s="2">
        <v>45020</v>
      </c>
      <c r="J3890" t="s">
        <v>10974</v>
      </c>
      <c r="K3890" t="s">
        <v>10975</v>
      </c>
      <c r="L3890" t="s">
        <v>21</v>
      </c>
      <c r="M3890">
        <v>4033.6277</v>
      </c>
      <c r="N3890">
        <v>416</v>
      </c>
      <c r="O3890" t="s">
        <v>22</v>
      </c>
      <c r="P3890" t="s">
        <v>22</v>
      </c>
      <c r="Q3890" s="2">
        <v>45034</v>
      </c>
      <c r="R3890" t="s">
        <v>23</v>
      </c>
      <c r="S3890" t="s">
        <v>24</v>
      </c>
      <c r="T3890">
        <f>_xlfn.DAYS(Raw_data_US_healthcare[[#This Row],[Discharge Date]],Raw_data_US_healthcare[[#This Row],[Date of Admission]])</f>
        <v>14</v>
      </c>
    </row>
    <row r="3891" spans="1:20" x14ac:dyDescent="0.3">
      <c r="A3891" t="s">
        <v>26511</v>
      </c>
      <c r="B3891" t="s">
        <v>26559</v>
      </c>
      <c r="C3891">
        <v>27</v>
      </c>
      <c r="D3891" t="str">
        <f>IF(Raw_data_US_healthcare[[#This Row],[Age]]&lt;35,"Young",IF(Raw_data_US_healthcare[[#This Row],[Age]]&lt;60,"Middle","Senior"))</f>
        <v>Young</v>
      </c>
      <c r="E3891" t="s">
        <v>16</v>
      </c>
      <c r="F3891" t="s">
        <v>17</v>
      </c>
      <c r="G3891" t="s">
        <v>17</v>
      </c>
      <c r="H3891" t="s">
        <v>26516</v>
      </c>
      <c r="I3891" s="2">
        <v>44919</v>
      </c>
      <c r="J3891" t="s">
        <v>10976</v>
      </c>
      <c r="K3891" t="s">
        <v>10977</v>
      </c>
      <c r="L3891" t="s">
        <v>52</v>
      </c>
      <c r="M3891">
        <v>19653.985000000001</v>
      </c>
      <c r="N3891">
        <v>188</v>
      </c>
      <c r="O3891" t="s">
        <v>43</v>
      </c>
      <c r="P3891" t="s">
        <v>43</v>
      </c>
      <c r="Q3891" s="2">
        <v>44939</v>
      </c>
      <c r="R3891" t="s">
        <v>23</v>
      </c>
      <c r="S3891" t="s">
        <v>24</v>
      </c>
      <c r="T3891">
        <f>_xlfn.DAYS(Raw_data_US_healthcare[[#This Row],[Discharge Date]],Raw_data_US_healthcare[[#This Row],[Date of Admission]])</f>
        <v>20</v>
      </c>
    </row>
    <row r="3892" spans="1:20" x14ac:dyDescent="0.3">
      <c r="A3892" t="s">
        <v>26511</v>
      </c>
      <c r="B3892" t="s">
        <v>10978</v>
      </c>
      <c r="C3892">
        <v>74</v>
      </c>
      <c r="D3892" t="str">
        <f>IF(Raw_data_US_healthcare[[#This Row],[Age]]&lt;35,"Young",IF(Raw_data_US_healthcare[[#This Row],[Age]]&lt;60,"Middle","Senior"))</f>
        <v>Senior</v>
      </c>
      <c r="E3892" t="s">
        <v>16</v>
      </c>
      <c r="F3892" t="s">
        <v>17</v>
      </c>
      <c r="G3892" t="s">
        <v>17</v>
      </c>
      <c r="H3892" t="s">
        <v>18</v>
      </c>
      <c r="I3892" s="2">
        <v>44361</v>
      </c>
      <c r="J3892" t="s">
        <v>10979</v>
      </c>
      <c r="K3892" t="s">
        <v>10980</v>
      </c>
      <c r="L3892" t="s">
        <v>21</v>
      </c>
      <c r="M3892">
        <v>30308.7719</v>
      </c>
      <c r="N3892">
        <v>128</v>
      </c>
      <c r="O3892" t="s">
        <v>43</v>
      </c>
      <c r="P3892" t="s">
        <v>43</v>
      </c>
      <c r="Q3892" s="2">
        <v>44366</v>
      </c>
      <c r="R3892" t="s">
        <v>44</v>
      </c>
      <c r="S3892" t="s">
        <v>45</v>
      </c>
      <c r="T3892">
        <f>_xlfn.DAYS(Raw_data_US_healthcare[[#This Row],[Discharge Date]],Raw_data_US_healthcare[[#This Row],[Date of Admission]])</f>
        <v>5</v>
      </c>
    </row>
    <row r="3893" spans="1:20" x14ac:dyDescent="0.3">
      <c r="A3893" t="s">
        <v>26512</v>
      </c>
      <c r="B3893" t="s">
        <v>10981</v>
      </c>
      <c r="C3893">
        <v>50</v>
      </c>
      <c r="D3893" t="str">
        <f>IF(Raw_data_US_healthcare[[#This Row],[Age]]&lt;35,"Young",IF(Raw_data_US_healthcare[[#This Row],[Age]]&lt;60,"Middle","Senior"))</f>
        <v>Middle</v>
      </c>
      <c r="E3893" t="s">
        <v>26</v>
      </c>
      <c r="F3893" t="s">
        <v>17</v>
      </c>
      <c r="G3893" t="s">
        <v>17</v>
      </c>
      <c r="H3893" t="s">
        <v>26516</v>
      </c>
      <c r="I3893" s="2">
        <v>43622</v>
      </c>
      <c r="J3893" t="s">
        <v>10982</v>
      </c>
      <c r="K3893" t="s">
        <v>10983</v>
      </c>
      <c r="L3893" t="s">
        <v>52</v>
      </c>
      <c r="M3893">
        <v>33169.7261</v>
      </c>
      <c r="N3893">
        <v>228</v>
      </c>
      <c r="O3893" t="s">
        <v>43</v>
      </c>
      <c r="P3893" t="s">
        <v>43</v>
      </c>
      <c r="Q3893" s="2">
        <v>43633</v>
      </c>
      <c r="R3893" t="s">
        <v>23</v>
      </c>
      <c r="S3893" t="s">
        <v>33</v>
      </c>
      <c r="T3893">
        <f>_xlfn.DAYS(Raw_data_US_healthcare[[#This Row],[Discharge Date]],Raw_data_US_healthcare[[#This Row],[Date of Admission]])</f>
        <v>11</v>
      </c>
    </row>
    <row r="3894" spans="1:20" x14ac:dyDescent="0.3">
      <c r="A3894" t="s">
        <v>26511</v>
      </c>
      <c r="B3894" t="s">
        <v>10984</v>
      </c>
      <c r="C3894">
        <v>60</v>
      </c>
      <c r="D3894" t="str">
        <f>IF(Raw_data_US_healthcare[[#This Row],[Age]]&lt;35,"Young",IF(Raw_data_US_healthcare[[#This Row],[Age]]&lt;60,"Middle","Senior"))</f>
        <v>Senior</v>
      </c>
      <c r="E3894" t="s">
        <v>16</v>
      </c>
      <c r="F3894" t="s">
        <v>228</v>
      </c>
      <c r="G3894" t="s">
        <v>228</v>
      </c>
      <c r="H3894" t="s">
        <v>26514</v>
      </c>
      <c r="I3894" s="2">
        <v>43697</v>
      </c>
      <c r="J3894" t="s">
        <v>10985</v>
      </c>
      <c r="K3894" t="s">
        <v>10986</v>
      </c>
      <c r="L3894" t="s">
        <v>31</v>
      </c>
      <c r="M3894">
        <v>13056.7078</v>
      </c>
      <c r="N3894">
        <v>280</v>
      </c>
      <c r="O3894" t="s">
        <v>22</v>
      </c>
      <c r="P3894" t="s">
        <v>22</v>
      </c>
      <c r="Q3894" s="2">
        <v>43699</v>
      </c>
      <c r="R3894" t="s">
        <v>44</v>
      </c>
      <c r="S3894" t="s">
        <v>24</v>
      </c>
      <c r="T3894">
        <f>_xlfn.DAYS(Raw_data_US_healthcare[[#This Row],[Discharge Date]],Raw_data_US_healthcare[[#This Row],[Date of Admission]])</f>
        <v>2</v>
      </c>
    </row>
    <row r="3895" spans="1:20" x14ac:dyDescent="0.3">
      <c r="A3895" t="s">
        <v>26511</v>
      </c>
      <c r="B3895" t="s">
        <v>10987</v>
      </c>
      <c r="C3895">
        <v>83</v>
      </c>
      <c r="D3895" t="str">
        <f>IF(Raw_data_US_healthcare[[#This Row],[Age]]&lt;35,"Young",IF(Raw_data_US_healthcare[[#This Row],[Age]]&lt;60,"Middle","Senior"))</f>
        <v>Senior</v>
      </c>
      <c r="E3895" t="s">
        <v>16</v>
      </c>
      <c r="F3895" t="s">
        <v>35</v>
      </c>
      <c r="G3895" t="s">
        <v>35</v>
      </c>
      <c r="H3895" t="s">
        <v>36</v>
      </c>
      <c r="I3895" s="2">
        <v>44825</v>
      </c>
      <c r="J3895" t="s">
        <v>10988</v>
      </c>
      <c r="K3895" t="s">
        <v>10989</v>
      </c>
      <c r="L3895" t="s">
        <v>56</v>
      </c>
      <c r="M3895">
        <v>22931.878000000001</v>
      </c>
      <c r="N3895">
        <v>173</v>
      </c>
      <c r="O3895" t="s">
        <v>39</v>
      </c>
      <c r="P3895" t="s">
        <v>39</v>
      </c>
      <c r="Q3895" s="2">
        <v>44842</v>
      </c>
      <c r="R3895" t="s">
        <v>23</v>
      </c>
      <c r="S3895" t="s">
        <v>24</v>
      </c>
      <c r="T3895">
        <f>_xlfn.DAYS(Raw_data_US_healthcare[[#This Row],[Discharge Date]],Raw_data_US_healthcare[[#This Row],[Date of Admission]])</f>
        <v>17</v>
      </c>
    </row>
    <row r="3896" spans="1:20" x14ac:dyDescent="0.3">
      <c r="A3896" t="s">
        <v>26511</v>
      </c>
      <c r="B3896" t="s">
        <v>10990</v>
      </c>
      <c r="C3896">
        <v>59</v>
      </c>
      <c r="D3896" t="str">
        <f>IF(Raw_data_US_healthcare[[#This Row],[Age]]&lt;35,"Young",IF(Raw_data_US_healthcare[[#This Row],[Age]]&lt;60,"Middle","Senior"))</f>
        <v>Middle</v>
      </c>
      <c r="E3896" t="s">
        <v>16</v>
      </c>
      <c r="F3896" t="s">
        <v>62</v>
      </c>
      <c r="G3896" t="s">
        <v>62</v>
      </c>
      <c r="H3896" t="s">
        <v>69</v>
      </c>
      <c r="I3896" s="2">
        <v>44271</v>
      </c>
      <c r="J3896" t="s">
        <v>10991</v>
      </c>
      <c r="K3896" t="s">
        <v>10992</v>
      </c>
      <c r="L3896" t="s">
        <v>21</v>
      </c>
      <c r="M3896">
        <v>50735.289700000001</v>
      </c>
      <c r="N3896">
        <v>331</v>
      </c>
      <c r="O3896" t="s">
        <v>39</v>
      </c>
      <c r="P3896" t="s">
        <v>39</v>
      </c>
      <c r="Q3896" s="2">
        <v>44283</v>
      </c>
      <c r="R3896" t="s">
        <v>32</v>
      </c>
      <c r="S3896" t="s">
        <v>45</v>
      </c>
      <c r="T3896">
        <f>_xlfn.DAYS(Raw_data_US_healthcare[[#This Row],[Discharge Date]],Raw_data_US_healthcare[[#This Row],[Date of Admission]])</f>
        <v>12</v>
      </c>
    </row>
    <row r="3897" spans="1:20" x14ac:dyDescent="0.3">
      <c r="A3897" t="s">
        <v>26511</v>
      </c>
      <c r="B3897" t="s">
        <v>10993</v>
      </c>
      <c r="C3897">
        <v>54</v>
      </c>
      <c r="D3897" t="str">
        <f>IF(Raw_data_US_healthcare[[#This Row],[Age]]&lt;35,"Young",IF(Raw_data_US_healthcare[[#This Row],[Age]]&lt;60,"Middle","Senior"))</f>
        <v>Middle</v>
      </c>
      <c r="E3897" t="s">
        <v>16</v>
      </c>
      <c r="F3897" t="s">
        <v>17</v>
      </c>
      <c r="G3897" t="s">
        <v>17</v>
      </c>
      <c r="H3897" t="s">
        <v>26516</v>
      </c>
      <c r="I3897" s="2">
        <v>43503</v>
      </c>
      <c r="J3897" t="s">
        <v>10994</v>
      </c>
      <c r="K3897" t="s">
        <v>10995</v>
      </c>
      <c r="L3897" t="s">
        <v>21</v>
      </c>
      <c r="M3897">
        <v>7715.7918</v>
      </c>
      <c r="N3897">
        <v>426</v>
      </c>
      <c r="O3897" t="s">
        <v>22</v>
      </c>
      <c r="P3897" t="s">
        <v>22</v>
      </c>
      <c r="Q3897" s="2">
        <v>43526</v>
      </c>
      <c r="R3897" t="s">
        <v>23</v>
      </c>
      <c r="S3897" t="s">
        <v>45</v>
      </c>
      <c r="T3897">
        <f>_xlfn.DAYS(Raw_data_US_healthcare[[#This Row],[Discharge Date]],Raw_data_US_healthcare[[#This Row],[Date of Admission]])</f>
        <v>23</v>
      </c>
    </row>
    <row r="3898" spans="1:20" x14ac:dyDescent="0.3">
      <c r="A3898" t="s">
        <v>26511</v>
      </c>
      <c r="B3898" t="s">
        <v>10996</v>
      </c>
      <c r="C3898">
        <v>53</v>
      </c>
      <c r="D3898" t="str">
        <f>IF(Raw_data_US_healthcare[[#This Row],[Age]]&lt;35,"Young",IF(Raw_data_US_healthcare[[#This Row],[Age]]&lt;60,"Middle","Senior"))</f>
        <v>Middle</v>
      </c>
      <c r="E3898" t="s">
        <v>16</v>
      </c>
      <c r="F3898" t="s">
        <v>62</v>
      </c>
      <c r="G3898" t="s">
        <v>62</v>
      </c>
      <c r="H3898" t="s">
        <v>18</v>
      </c>
      <c r="I3898" s="2">
        <v>44750</v>
      </c>
      <c r="J3898" t="s">
        <v>10997</v>
      </c>
      <c r="K3898" t="s">
        <v>947</v>
      </c>
      <c r="L3898" t="s">
        <v>21</v>
      </c>
      <c r="M3898">
        <v>14582.576300000001</v>
      </c>
      <c r="N3898">
        <v>358</v>
      </c>
      <c r="O3898" t="s">
        <v>39</v>
      </c>
      <c r="P3898" t="s">
        <v>39</v>
      </c>
      <c r="Q3898" s="2">
        <v>44751</v>
      </c>
      <c r="R3898" t="s">
        <v>83</v>
      </c>
      <c r="S3898" t="s">
        <v>33</v>
      </c>
      <c r="T3898">
        <f>_xlfn.DAYS(Raw_data_US_healthcare[[#This Row],[Discharge Date]],Raw_data_US_healthcare[[#This Row],[Date of Admission]])</f>
        <v>1</v>
      </c>
    </row>
    <row r="3899" spans="1:20" x14ac:dyDescent="0.3">
      <c r="A3899" t="s">
        <v>26511</v>
      </c>
      <c r="B3899" t="s">
        <v>10998</v>
      </c>
      <c r="C3899">
        <v>48</v>
      </c>
      <c r="D3899" t="str">
        <f>IF(Raw_data_US_healthcare[[#This Row],[Age]]&lt;35,"Young",IF(Raw_data_US_healthcare[[#This Row],[Age]]&lt;60,"Middle","Senior"))</f>
        <v>Middle</v>
      </c>
      <c r="E3899" t="s">
        <v>16</v>
      </c>
      <c r="F3899" t="s">
        <v>228</v>
      </c>
      <c r="G3899" t="s">
        <v>228</v>
      </c>
      <c r="H3899" t="s">
        <v>18</v>
      </c>
      <c r="I3899" s="2">
        <v>44212</v>
      </c>
      <c r="J3899" t="s">
        <v>10999</v>
      </c>
      <c r="K3899" t="s">
        <v>11000</v>
      </c>
      <c r="L3899" t="s">
        <v>52</v>
      </c>
      <c r="M3899">
        <v>46741.100700000003</v>
      </c>
      <c r="N3899">
        <v>178</v>
      </c>
      <c r="O3899" t="s">
        <v>39</v>
      </c>
      <c r="P3899" t="s">
        <v>39</v>
      </c>
      <c r="Q3899" s="2">
        <v>44239</v>
      </c>
      <c r="R3899" t="s">
        <v>44</v>
      </c>
      <c r="S3899" t="s">
        <v>24</v>
      </c>
      <c r="T3899">
        <f>_xlfn.DAYS(Raw_data_US_healthcare[[#This Row],[Discharge Date]],Raw_data_US_healthcare[[#This Row],[Date of Admission]])</f>
        <v>27</v>
      </c>
    </row>
    <row r="3900" spans="1:20" x14ac:dyDescent="0.3">
      <c r="A3900" t="s">
        <v>26511</v>
      </c>
      <c r="B3900" t="s">
        <v>8637</v>
      </c>
      <c r="C3900">
        <v>41</v>
      </c>
      <c r="D3900" t="str">
        <f>IF(Raw_data_US_healthcare[[#This Row],[Age]]&lt;35,"Young",IF(Raw_data_US_healthcare[[#This Row],[Age]]&lt;60,"Middle","Senior"))</f>
        <v>Middle</v>
      </c>
      <c r="E3900" t="s">
        <v>16</v>
      </c>
      <c r="F3900" t="s">
        <v>88</v>
      </c>
      <c r="G3900" t="s">
        <v>88</v>
      </c>
      <c r="H3900" t="s">
        <v>26514</v>
      </c>
      <c r="I3900" s="2">
        <v>43694</v>
      </c>
      <c r="J3900" t="s">
        <v>11001</v>
      </c>
      <c r="K3900" t="s">
        <v>11002</v>
      </c>
      <c r="L3900" t="s">
        <v>56</v>
      </c>
      <c r="M3900">
        <v>38359.897799999999</v>
      </c>
      <c r="N3900">
        <v>283</v>
      </c>
      <c r="O3900" t="s">
        <v>39</v>
      </c>
      <c r="P3900" t="s">
        <v>39</v>
      </c>
      <c r="Q3900" s="2">
        <v>43705</v>
      </c>
      <c r="R3900" t="s">
        <v>23</v>
      </c>
      <c r="S3900" t="s">
        <v>33</v>
      </c>
      <c r="T3900">
        <f>_xlfn.DAYS(Raw_data_US_healthcare[[#This Row],[Discharge Date]],Raw_data_US_healthcare[[#This Row],[Date of Admission]])</f>
        <v>11</v>
      </c>
    </row>
    <row r="3901" spans="1:20" x14ac:dyDescent="0.3">
      <c r="A3901" t="s">
        <v>26512</v>
      </c>
      <c r="B3901" t="s">
        <v>11003</v>
      </c>
      <c r="C3901">
        <v>79</v>
      </c>
      <c r="D3901" t="str">
        <f>IF(Raw_data_US_healthcare[[#This Row],[Age]]&lt;35,"Young",IF(Raw_data_US_healthcare[[#This Row],[Age]]&lt;60,"Middle","Senior"))</f>
        <v>Senior</v>
      </c>
      <c r="E3901" t="s">
        <v>26</v>
      </c>
      <c r="F3901" t="s">
        <v>49</v>
      </c>
      <c r="G3901" t="s">
        <v>49</v>
      </c>
      <c r="H3901" t="s">
        <v>69</v>
      </c>
      <c r="I3901" s="2">
        <v>44035</v>
      </c>
      <c r="J3901" t="s">
        <v>11004</v>
      </c>
      <c r="K3901" t="s">
        <v>11005</v>
      </c>
      <c r="L3901" t="s">
        <v>52</v>
      </c>
      <c r="M3901">
        <v>61387.793100000003</v>
      </c>
      <c r="N3901">
        <v>296</v>
      </c>
      <c r="O3901" t="s">
        <v>22</v>
      </c>
      <c r="P3901" t="s">
        <v>22</v>
      </c>
      <c r="Q3901" s="2">
        <v>44054</v>
      </c>
      <c r="R3901" t="s">
        <v>83</v>
      </c>
      <c r="S3901" t="s">
        <v>24</v>
      </c>
      <c r="T3901">
        <f>_xlfn.DAYS(Raw_data_US_healthcare[[#This Row],[Discharge Date]],Raw_data_US_healthcare[[#This Row],[Date of Admission]])</f>
        <v>19</v>
      </c>
    </row>
    <row r="3902" spans="1:20" x14ac:dyDescent="0.3">
      <c r="A3902" t="s">
        <v>26512</v>
      </c>
      <c r="B3902" t="s">
        <v>11006</v>
      </c>
      <c r="C3902">
        <v>65</v>
      </c>
      <c r="D3902" t="str">
        <f>IF(Raw_data_US_healthcare[[#This Row],[Age]]&lt;35,"Young",IF(Raw_data_US_healthcare[[#This Row],[Age]]&lt;60,"Middle","Senior"))</f>
        <v>Senior</v>
      </c>
      <c r="E3902" t="s">
        <v>26</v>
      </c>
      <c r="F3902" t="s">
        <v>35</v>
      </c>
      <c r="G3902" t="s">
        <v>35</v>
      </c>
      <c r="H3902" t="s">
        <v>26516</v>
      </c>
      <c r="I3902" s="2">
        <v>44656</v>
      </c>
      <c r="J3902" t="s">
        <v>11007</v>
      </c>
      <c r="K3902" t="s">
        <v>947</v>
      </c>
      <c r="L3902" t="s">
        <v>21</v>
      </c>
      <c r="M3902">
        <v>20199.4398</v>
      </c>
      <c r="N3902">
        <v>376</v>
      </c>
      <c r="O3902" t="s">
        <v>22</v>
      </c>
      <c r="P3902" t="s">
        <v>22</v>
      </c>
      <c r="Q3902" s="2">
        <v>44657</v>
      </c>
      <c r="R3902" t="s">
        <v>32</v>
      </c>
      <c r="S3902" t="s">
        <v>24</v>
      </c>
      <c r="T3902">
        <f>_xlfn.DAYS(Raw_data_US_healthcare[[#This Row],[Discharge Date]],Raw_data_US_healthcare[[#This Row],[Date of Admission]])</f>
        <v>1</v>
      </c>
    </row>
    <row r="3903" spans="1:20" x14ac:dyDescent="0.3">
      <c r="A3903" t="s">
        <v>26512</v>
      </c>
      <c r="B3903" t="s">
        <v>26560</v>
      </c>
      <c r="C3903">
        <v>82</v>
      </c>
      <c r="D3903" t="str">
        <f>IF(Raw_data_US_healthcare[[#This Row],[Age]]&lt;35,"Young",IF(Raw_data_US_healthcare[[#This Row],[Age]]&lt;60,"Middle","Senior"))</f>
        <v>Senior</v>
      </c>
      <c r="E3903" t="s">
        <v>26</v>
      </c>
      <c r="F3903" t="s">
        <v>62</v>
      </c>
      <c r="G3903" t="s">
        <v>62</v>
      </c>
      <c r="H3903" t="s">
        <v>26514</v>
      </c>
      <c r="I3903" s="2">
        <v>44310</v>
      </c>
      <c r="J3903" t="s">
        <v>11008</v>
      </c>
      <c r="K3903" t="s">
        <v>11009</v>
      </c>
      <c r="L3903" t="s">
        <v>52</v>
      </c>
      <c r="M3903">
        <v>36997.239099999999</v>
      </c>
      <c r="N3903">
        <v>265</v>
      </c>
      <c r="O3903" t="s">
        <v>22</v>
      </c>
      <c r="P3903" t="s">
        <v>22</v>
      </c>
      <c r="Q3903" s="2">
        <v>44323</v>
      </c>
      <c r="R3903" t="s">
        <v>23</v>
      </c>
      <c r="S3903" t="s">
        <v>45</v>
      </c>
      <c r="T3903">
        <f>_xlfn.DAYS(Raw_data_US_healthcare[[#This Row],[Discharge Date]],Raw_data_US_healthcare[[#This Row],[Date of Admission]])</f>
        <v>13</v>
      </c>
    </row>
    <row r="3904" spans="1:20" x14ac:dyDescent="0.3">
      <c r="A3904" t="s">
        <v>26512</v>
      </c>
      <c r="B3904" t="s">
        <v>11010</v>
      </c>
      <c r="C3904">
        <v>42</v>
      </c>
      <c r="D3904" t="str">
        <f>IF(Raw_data_US_healthcare[[#This Row],[Age]]&lt;35,"Young",IF(Raw_data_US_healthcare[[#This Row],[Age]]&lt;60,"Middle","Senior"))</f>
        <v>Middle</v>
      </c>
      <c r="E3904" t="s">
        <v>26</v>
      </c>
      <c r="F3904" t="s">
        <v>62</v>
      </c>
      <c r="G3904" t="s">
        <v>62</v>
      </c>
      <c r="H3904" t="s">
        <v>26516</v>
      </c>
      <c r="I3904" s="2">
        <v>44444</v>
      </c>
      <c r="J3904" t="s">
        <v>9759</v>
      </c>
      <c r="K3904" t="s">
        <v>11011</v>
      </c>
      <c r="L3904" t="s">
        <v>52</v>
      </c>
      <c r="M3904">
        <v>13729.2228</v>
      </c>
      <c r="N3904">
        <v>126</v>
      </c>
      <c r="O3904" t="s">
        <v>43</v>
      </c>
      <c r="P3904" t="s">
        <v>43</v>
      </c>
      <c r="Q3904" s="2">
        <v>44446</v>
      </c>
      <c r="R3904" t="s">
        <v>83</v>
      </c>
      <c r="S3904" t="s">
        <v>33</v>
      </c>
      <c r="T3904">
        <f>_xlfn.DAYS(Raw_data_US_healthcare[[#This Row],[Discharge Date]],Raw_data_US_healthcare[[#This Row],[Date of Admission]])</f>
        <v>2</v>
      </c>
    </row>
    <row r="3905" spans="1:20" x14ac:dyDescent="0.3">
      <c r="A3905" t="s">
        <v>26512</v>
      </c>
      <c r="B3905" t="s">
        <v>11012</v>
      </c>
      <c r="C3905">
        <v>38</v>
      </c>
      <c r="D3905" t="str">
        <f>IF(Raw_data_US_healthcare[[#This Row],[Age]]&lt;35,"Young",IF(Raw_data_US_healthcare[[#This Row],[Age]]&lt;60,"Middle","Senior"))</f>
        <v>Middle</v>
      </c>
      <c r="E3905" t="s">
        <v>26</v>
      </c>
      <c r="F3905" t="s">
        <v>88</v>
      </c>
      <c r="G3905" t="s">
        <v>88</v>
      </c>
      <c r="H3905" t="s">
        <v>26516</v>
      </c>
      <c r="I3905" s="2">
        <v>44184</v>
      </c>
      <c r="J3905" t="s">
        <v>11013</v>
      </c>
      <c r="K3905" t="s">
        <v>11014</v>
      </c>
      <c r="L3905" t="s">
        <v>60</v>
      </c>
      <c r="M3905">
        <v>7348.73</v>
      </c>
      <c r="N3905">
        <v>198</v>
      </c>
      <c r="O3905" t="s">
        <v>43</v>
      </c>
      <c r="P3905" t="s">
        <v>43</v>
      </c>
      <c r="Q3905" s="2">
        <v>44206</v>
      </c>
      <c r="R3905" t="s">
        <v>44</v>
      </c>
      <c r="S3905" t="s">
        <v>45</v>
      </c>
      <c r="T3905">
        <f>_xlfn.DAYS(Raw_data_US_healthcare[[#This Row],[Discharge Date]],Raw_data_US_healthcare[[#This Row],[Date of Admission]])</f>
        <v>22</v>
      </c>
    </row>
    <row r="3906" spans="1:20" x14ac:dyDescent="0.3">
      <c r="A3906" t="s">
        <v>26511</v>
      </c>
      <c r="B3906" t="s">
        <v>9157</v>
      </c>
      <c r="C3906">
        <v>32</v>
      </c>
      <c r="D3906" t="str">
        <f>IF(Raw_data_US_healthcare[[#This Row],[Age]]&lt;35,"Young",IF(Raw_data_US_healthcare[[#This Row],[Age]]&lt;60,"Middle","Senior"))</f>
        <v>Young</v>
      </c>
      <c r="E3906" t="s">
        <v>16</v>
      </c>
      <c r="F3906" t="s">
        <v>228</v>
      </c>
      <c r="G3906" t="s">
        <v>228</v>
      </c>
      <c r="H3906" t="s">
        <v>36</v>
      </c>
      <c r="I3906" s="2">
        <v>45183</v>
      </c>
      <c r="J3906" t="s">
        <v>11015</v>
      </c>
      <c r="K3906" t="s">
        <v>11016</v>
      </c>
      <c r="L3906" t="s">
        <v>31</v>
      </c>
      <c r="M3906">
        <v>8817.6537000000008</v>
      </c>
      <c r="N3906">
        <v>218</v>
      </c>
      <c r="O3906" t="s">
        <v>39</v>
      </c>
      <c r="P3906" t="s">
        <v>39</v>
      </c>
      <c r="Q3906" s="2">
        <v>45213</v>
      </c>
      <c r="R3906" t="s">
        <v>23</v>
      </c>
      <c r="S3906" t="s">
        <v>45</v>
      </c>
      <c r="T3906">
        <f>_xlfn.DAYS(Raw_data_US_healthcare[[#This Row],[Discharge Date]],Raw_data_US_healthcare[[#This Row],[Date of Admission]])</f>
        <v>30</v>
      </c>
    </row>
    <row r="3907" spans="1:20" x14ac:dyDescent="0.3">
      <c r="A3907" t="s">
        <v>26512</v>
      </c>
      <c r="B3907" t="s">
        <v>11017</v>
      </c>
      <c r="C3907">
        <v>30</v>
      </c>
      <c r="D3907" t="str">
        <f>IF(Raw_data_US_healthcare[[#This Row],[Age]]&lt;35,"Young",IF(Raw_data_US_healthcare[[#This Row],[Age]]&lt;60,"Middle","Senior"))</f>
        <v>Young</v>
      </c>
      <c r="E3907" t="s">
        <v>26</v>
      </c>
      <c r="F3907" t="s">
        <v>62</v>
      </c>
      <c r="G3907" t="s">
        <v>62</v>
      </c>
      <c r="H3907" t="s">
        <v>69</v>
      </c>
      <c r="I3907" s="2">
        <v>44546</v>
      </c>
      <c r="J3907" t="s">
        <v>11018</v>
      </c>
      <c r="K3907" t="s">
        <v>11019</v>
      </c>
      <c r="L3907" t="s">
        <v>56</v>
      </c>
      <c r="M3907">
        <v>79078.841700000004</v>
      </c>
      <c r="N3907">
        <v>257</v>
      </c>
      <c r="O3907" t="s">
        <v>39</v>
      </c>
      <c r="P3907" t="s">
        <v>39</v>
      </c>
      <c r="Q3907" s="2">
        <v>44564</v>
      </c>
      <c r="R3907" t="s">
        <v>23</v>
      </c>
      <c r="S3907" t="s">
        <v>33</v>
      </c>
      <c r="T3907">
        <f>_xlfn.DAYS(Raw_data_US_healthcare[[#This Row],[Discharge Date]],Raw_data_US_healthcare[[#This Row],[Date of Admission]])</f>
        <v>18</v>
      </c>
    </row>
    <row r="3908" spans="1:20" x14ac:dyDescent="0.3">
      <c r="A3908" t="s">
        <v>26512</v>
      </c>
      <c r="B3908" t="s">
        <v>11020</v>
      </c>
      <c r="C3908">
        <v>27</v>
      </c>
      <c r="D3908" t="str">
        <f>IF(Raw_data_US_healthcare[[#This Row],[Age]]&lt;35,"Young",IF(Raw_data_US_healthcare[[#This Row],[Age]]&lt;60,"Middle","Senior"))</f>
        <v>Young</v>
      </c>
      <c r="E3908" t="s">
        <v>26</v>
      </c>
      <c r="F3908" t="s">
        <v>17</v>
      </c>
      <c r="G3908" t="s">
        <v>17</v>
      </c>
      <c r="H3908" t="s">
        <v>69</v>
      </c>
      <c r="I3908" s="2">
        <v>44766</v>
      </c>
      <c r="J3908" t="s">
        <v>11021</v>
      </c>
      <c r="K3908" t="s">
        <v>11022</v>
      </c>
      <c r="L3908" t="s">
        <v>56</v>
      </c>
      <c r="M3908">
        <v>65106.318899999998</v>
      </c>
      <c r="N3908">
        <v>301</v>
      </c>
      <c r="O3908" t="s">
        <v>39</v>
      </c>
      <c r="P3908" t="s">
        <v>39</v>
      </c>
      <c r="Q3908" s="2">
        <v>44776</v>
      </c>
      <c r="R3908" t="s">
        <v>83</v>
      </c>
      <c r="S3908" t="s">
        <v>45</v>
      </c>
      <c r="T3908">
        <f>_xlfn.DAYS(Raw_data_US_healthcare[[#This Row],[Discharge Date]],Raw_data_US_healthcare[[#This Row],[Date of Admission]])</f>
        <v>10</v>
      </c>
    </row>
    <row r="3909" spans="1:20" x14ac:dyDescent="0.3">
      <c r="A3909" t="s">
        <v>26512</v>
      </c>
      <c r="B3909" t="s">
        <v>11023</v>
      </c>
      <c r="C3909">
        <v>65</v>
      </c>
      <c r="D3909" t="str">
        <f>IF(Raw_data_US_healthcare[[#This Row],[Age]]&lt;35,"Young",IF(Raw_data_US_healthcare[[#This Row],[Age]]&lt;60,"Middle","Senior"))</f>
        <v>Senior</v>
      </c>
      <c r="E3909" t="s">
        <v>26</v>
      </c>
      <c r="F3909" t="s">
        <v>49</v>
      </c>
      <c r="G3909" t="s">
        <v>49</v>
      </c>
      <c r="H3909" t="s">
        <v>26516</v>
      </c>
      <c r="I3909" s="2">
        <v>44572</v>
      </c>
      <c r="J3909" t="s">
        <v>11024</v>
      </c>
      <c r="K3909" t="s">
        <v>11025</v>
      </c>
      <c r="L3909" t="s">
        <v>52</v>
      </c>
      <c r="M3909">
        <v>28464.0095</v>
      </c>
      <c r="N3909">
        <v>171</v>
      </c>
      <c r="O3909" t="s">
        <v>43</v>
      </c>
      <c r="P3909" t="s">
        <v>43</v>
      </c>
      <c r="Q3909" s="2">
        <v>44595</v>
      </c>
      <c r="R3909" t="s">
        <v>48</v>
      </c>
      <c r="S3909" t="s">
        <v>45</v>
      </c>
      <c r="T3909">
        <f>_xlfn.DAYS(Raw_data_US_healthcare[[#This Row],[Discharge Date]],Raw_data_US_healthcare[[#This Row],[Date of Admission]])</f>
        <v>23</v>
      </c>
    </row>
    <row r="3910" spans="1:20" x14ac:dyDescent="0.3">
      <c r="A3910" t="s">
        <v>26511</v>
      </c>
      <c r="B3910" t="s">
        <v>11026</v>
      </c>
      <c r="C3910">
        <v>61</v>
      </c>
      <c r="D3910" t="str">
        <f>IF(Raw_data_US_healthcare[[#This Row],[Age]]&lt;35,"Young",IF(Raw_data_US_healthcare[[#This Row],[Age]]&lt;60,"Middle","Senior"))</f>
        <v>Senior</v>
      </c>
      <c r="E3910" t="s">
        <v>16</v>
      </c>
      <c r="F3910" t="s">
        <v>88</v>
      </c>
      <c r="G3910" t="s">
        <v>88</v>
      </c>
      <c r="H3910" t="s">
        <v>36</v>
      </c>
      <c r="I3910" s="2">
        <v>44881</v>
      </c>
      <c r="J3910" t="s">
        <v>7142</v>
      </c>
      <c r="K3910" t="s">
        <v>11027</v>
      </c>
      <c r="L3910" t="s">
        <v>56</v>
      </c>
      <c r="M3910">
        <v>12220.6561</v>
      </c>
      <c r="N3910">
        <v>190</v>
      </c>
      <c r="O3910" t="s">
        <v>39</v>
      </c>
      <c r="P3910" t="s">
        <v>39</v>
      </c>
      <c r="Q3910" s="2">
        <v>44890</v>
      </c>
      <c r="R3910" t="s">
        <v>83</v>
      </c>
      <c r="S3910" t="s">
        <v>45</v>
      </c>
      <c r="T3910">
        <f>_xlfn.DAYS(Raw_data_US_healthcare[[#This Row],[Discharge Date]],Raw_data_US_healthcare[[#This Row],[Date of Admission]])</f>
        <v>9</v>
      </c>
    </row>
    <row r="3911" spans="1:20" x14ac:dyDescent="0.3">
      <c r="A3911" t="s">
        <v>26512</v>
      </c>
      <c r="B3911" t="s">
        <v>11028</v>
      </c>
      <c r="C3911">
        <v>68</v>
      </c>
      <c r="D3911" t="str">
        <f>IF(Raw_data_US_healthcare[[#This Row],[Age]]&lt;35,"Young",IF(Raw_data_US_healthcare[[#This Row],[Age]]&lt;60,"Middle","Senior"))</f>
        <v>Senior</v>
      </c>
      <c r="E3911" t="s">
        <v>26</v>
      </c>
      <c r="F3911" t="s">
        <v>49</v>
      </c>
      <c r="G3911" t="s">
        <v>49</v>
      </c>
      <c r="H3911" t="s">
        <v>26514</v>
      </c>
      <c r="I3911" s="2">
        <v>44016</v>
      </c>
      <c r="J3911" t="s">
        <v>11029</v>
      </c>
      <c r="K3911" t="s">
        <v>11030</v>
      </c>
      <c r="L3911" t="s">
        <v>31</v>
      </c>
      <c r="M3911">
        <v>2250.3497000000002</v>
      </c>
      <c r="N3911">
        <v>451</v>
      </c>
      <c r="O3911" t="s">
        <v>43</v>
      </c>
      <c r="P3911" t="s">
        <v>43</v>
      </c>
      <c r="Q3911" s="2">
        <v>44030</v>
      </c>
      <c r="R3911" t="s">
        <v>48</v>
      </c>
      <c r="S3911" t="s">
        <v>33</v>
      </c>
      <c r="T3911">
        <f>_xlfn.DAYS(Raw_data_US_healthcare[[#This Row],[Discharge Date]],Raw_data_US_healthcare[[#This Row],[Date of Admission]])</f>
        <v>14</v>
      </c>
    </row>
    <row r="3912" spans="1:20" x14ac:dyDescent="0.3">
      <c r="A3912" t="s">
        <v>26512</v>
      </c>
      <c r="B3912" t="s">
        <v>11031</v>
      </c>
      <c r="C3912">
        <v>59</v>
      </c>
      <c r="D3912" t="str">
        <f>IF(Raw_data_US_healthcare[[#This Row],[Age]]&lt;35,"Young",IF(Raw_data_US_healthcare[[#This Row],[Age]]&lt;60,"Middle","Senior"))</f>
        <v>Middle</v>
      </c>
      <c r="E3912" t="s">
        <v>26</v>
      </c>
      <c r="F3912" t="s">
        <v>62</v>
      </c>
      <c r="G3912" t="s">
        <v>62</v>
      </c>
      <c r="H3912" t="s">
        <v>28</v>
      </c>
      <c r="I3912" s="2">
        <v>44090</v>
      </c>
      <c r="J3912" t="s">
        <v>11032</v>
      </c>
      <c r="K3912" t="s">
        <v>11033</v>
      </c>
      <c r="L3912" t="s">
        <v>52</v>
      </c>
      <c r="M3912">
        <v>43723.194900000002</v>
      </c>
      <c r="N3912">
        <v>298</v>
      </c>
      <c r="O3912" t="s">
        <v>22</v>
      </c>
      <c r="P3912" t="s">
        <v>22</v>
      </c>
      <c r="Q3912" s="2">
        <v>44094</v>
      </c>
      <c r="R3912" t="s">
        <v>83</v>
      </c>
      <c r="S3912" t="s">
        <v>33</v>
      </c>
      <c r="T3912">
        <f>_xlfn.DAYS(Raw_data_US_healthcare[[#This Row],[Discharge Date]],Raw_data_US_healthcare[[#This Row],[Date of Admission]])</f>
        <v>4</v>
      </c>
    </row>
    <row r="3913" spans="1:20" x14ac:dyDescent="0.3">
      <c r="A3913" t="s">
        <v>26511</v>
      </c>
      <c r="B3913" t="s">
        <v>11034</v>
      </c>
      <c r="C3913">
        <v>60</v>
      </c>
      <c r="D3913" t="str">
        <f>IF(Raw_data_US_healthcare[[#This Row],[Age]]&lt;35,"Young",IF(Raw_data_US_healthcare[[#This Row],[Age]]&lt;60,"Middle","Senior"))</f>
        <v>Senior</v>
      </c>
      <c r="E3913" t="s">
        <v>16</v>
      </c>
      <c r="F3913" t="s">
        <v>49</v>
      </c>
      <c r="G3913" t="s">
        <v>49</v>
      </c>
      <c r="H3913" t="s">
        <v>69</v>
      </c>
      <c r="I3913" s="2">
        <v>45094</v>
      </c>
      <c r="J3913" t="s">
        <v>9389</v>
      </c>
      <c r="K3913" t="s">
        <v>11035</v>
      </c>
      <c r="L3913" t="s">
        <v>31</v>
      </c>
      <c r="M3913">
        <v>68819.715100000001</v>
      </c>
      <c r="N3913">
        <v>196</v>
      </c>
      <c r="O3913" t="s">
        <v>39</v>
      </c>
      <c r="P3913" t="s">
        <v>39</v>
      </c>
      <c r="Q3913" s="2">
        <v>45118</v>
      </c>
      <c r="R3913" t="s">
        <v>83</v>
      </c>
      <c r="S3913" t="s">
        <v>33</v>
      </c>
      <c r="T3913">
        <f>_xlfn.DAYS(Raw_data_US_healthcare[[#This Row],[Discharge Date]],Raw_data_US_healthcare[[#This Row],[Date of Admission]])</f>
        <v>24</v>
      </c>
    </row>
    <row r="3914" spans="1:20" x14ac:dyDescent="0.3">
      <c r="A3914" t="s">
        <v>26512</v>
      </c>
      <c r="B3914" t="s">
        <v>11036</v>
      </c>
      <c r="C3914">
        <v>34</v>
      </c>
      <c r="D3914" t="str">
        <f>IF(Raw_data_US_healthcare[[#This Row],[Age]]&lt;35,"Young",IF(Raw_data_US_healthcare[[#This Row],[Age]]&lt;60,"Middle","Senior"))</f>
        <v>Young</v>
      </c>
      <c r="E3914" t="s">
        <v>26</v>
      </c>
      <c r="F3914" t="s">
        <v>113</v>
      </c>
      <c r="G3914" t="s">
        <v>113</v>
      </c>
      <c r="H3914" t="s">
        <v>18</v>
      </c>
      <c r="I3914" s="2">
        <v>43688</v>
      </c>
      <c r="J3914" t="s">
        <v>11037</v>
      </c>
      <c r="K3914" t="s">
        <v>11038</v>
      </c>
      <c r="L3914" t="s">
        <v>31</v>
      </c>
      <c r="M3914">
        <v>31434.562999999998</v>
      </c>
      <c r="N3914">
        <v>400</v>
      </c>
      <c r="O3914" t="s">
        <v>39</v>
      </c>
      <c r="P3914" t="s">
        <v>39</v>
      </c>
      <c r="Q3914" s="2">
        <v>43703</v>
      </c>
      <c r="R3914" t="s">
        <v>32</v>
      </c>
      <c r="S3914" t="s">
        <v>33</v>
      </c>
      <c r="T3914">
        <f>_xlfn.DAYS(Raw_data_US_healthcare[[#This Row],[Discharge Date]],Raw_data_US_healthcare[[#This Row],[Date of Admission]])</f>
        <v>15</v>
      </c>
    </row>
    <row r="3915" spans="1:20" x14ac:dyDescent="0.3">
      <c r="A3915" t="s">
        <v>26511</v>
      </c>
      <c r="B3915" t="s">
        <v>11039</v>
      </c>
      <c r="C3915">
        <v>24</v>
      </c>
      <c r="D3915" t="str">
        <f>IF(Raw_data_US_healthcare[[#This Row],[Age]]&lt;35,"Young",IF(Raw_data_US_healthcare[[#This Row],[Age]]&lt;60,"Middle","Senior"))</f>
        <v>Young</v>
      </c>
      <c r="E3915" t="s">
        <v>16</v>
      </c>
      <c r="F3915" t="s">
        <v>35</v>
      </c>
      <c r="G3915" t="s">
        <v>35</v>
      </c>
      <c r="H3915" t="s">
        <v>36</v>
      </c>
      <c r="I3915" s="2">
        <v>44506</v>
      </c>
      <c r="J3915" t="s">
        <v>11040</v>
      </c>
      <c r="K3915" t="s">
        <v>11041</v>
      </c>
      <c r="L3915" t="s">
        <v>56</v>
      </c>
      <c r="M3915">
        <v>12602.9514</v>
      </c>
      <c r="N3915">
        <v>225</v>
      </c>
      <c r="O3915" t="s">
        <v>22</v>
      </c>
      <c r="P3915" t="s">
        <v>22</v>
      </c>
      <c r="Q3915" s="2">
        <v>44522</v>
      </c>
      <c r="R3915" t="s">
        <v>44</v>
      </c>
      <c r="S3915" t="s">
        <v>33</v>
      </c>
      <c r="T3915">
        <f>_xlfn.DAYS(Raw_data_US_healthcare[[#This Row],[Discharge Date]],Raw_data_US_healthcare[[#This Row],[Date of Admission]])</f>
        <v>16</v>
      </c>
    </row>
    <row r="3916" spans="1:20" x14ac:dyDescent="0.3">
      <c r="A3916" t="s">
        <v>26511</v>
      </c>
      <c r="B3916" t="s">
        <v>11042</v>
      </c>
      <c r="C3916">
        <v>74</v>
      </c>
      <c r="D3916" t="str">
        <f>IF(Raw_data_US_healthcare[[#This Row],[Age]]&lt;35,"Young",IF(Raw_data_US_healthcare[[#This Row],[Age]]&lt;60,"Middle","Senior"))</f>
        <v>Senior</v>
      </c>
      <c r="E3916" t="s">
        <v>16</v>
      </c>
      <c r="F3916" t="s">
        <v>62</v>
      </c>
      <c r="G3916" t="s">
        <v>62</v>
      </c>
      <c r="H3916" t="s">
        <v>36</v>
      </c>
      <c r="I3916" s="2">
        <v>43421</v>
      </c>
      <c r="J3916" t="s">
        <v>11043</v>
      </c>
      <c r="K3916" t="s">
        <v>11044</v>
      </c>
      <c r="L3916" t="s">
        <v>52</v>
      </c>
      <c r="M3916">
        <v>22109.426299999999</v>
      </c>
      <c r="N3916">
        <v>360</v>
      </c>
      <c r="O3916" t="s">
        <v>39</v>
      </c>
      <c r="P3916" t="s">
        <v>39</v>
      </c>
      <c r="Q3916" s="2">
        <v>43430</v>
      </c>
      <c r="R3916" t="s">
        <v>23</v>
      </c>
      <c r="S3916" t="s">
        <v>33</v>
      </c>
      <c r="T3916">
        <f>_xlfn.DAYS(Raw_data_US_healthcare[[#This Row],[Discharge Date]],Raw_data_US_healthcare[[#This Row],[Date of Admission]])</f>
        <v>9</v>
      </c>
    </row>
    <row r="3917" spans="1:20" x14ac:dyDescent="0.3">
      <c r="A3917" t="s">
        <v>26511</v>
      </c>
      <c r="B3917" t="s">
        <v>11045</v>
      </c>
      <c r="C3917">
        <v>69</v>
      </c>
      <c r="D3917" t="str">
        <f>IF(Raw_data_US_healthcare[[#This Row],[Age]]&lt;35,"Young",IF(Raw_data_US_healthcare[[#This Row],[Age]]&lt;60,"Middle","Senior"))</f>
        <v>Senior</v>
      </c>
      <c r="E3917" t="s">
        <v>16</v>
      </c>
      <c r="F3917" t="s">
        <v>88</v>
      </c>
      <c r="G3917" t="s">
        <v>88</v>
      </c>
      <c r="H3917" t="s">
        <v>69</v>
      </c>
      <c r="I3917" s="2">
        <v>44326</v>
      </c>
      <c r="J3917" t="s">
        <v>11046</v>
      </c>
      <c r="K3917" t="s">
        <v>11047</v>
      </c>
      <c r="L3917" t="s">
        <v>31</v>
      </c>
      <c r="M3917">
        <v>59569.541400000002</v>
      </c>
      <c r="N3917">
        <v>461</v>
      </c>
      <c r="O3917" t="s">
        <v>39</v>
      </c>
      <c r="P3917" t="s">
        <v>39</v>
      </c>
      <c r="Q3917" s="2">
        <v>44344</v>
      </c>
      <c r="R3917" t="s">
        <v>48</v>
      </c>
      <c r="S3917" t="s">
        <v>24</v>
      </c>
      <c r="T3917">
        <f>_xlfn.DAYS(Raw_data_US_healthcare[[#This Row],[Discharge Date]],Raw_data_US_healthcare[[#This Row],[Date of Admission]])</f>
        <v>18</v>
      </c>
    </row>
    <row r="3918" spans="1:20" x14ac:dyDescent="0.3">
      <c r="A3918" t="s">
        <v>26512</v>
      </c>
      <c r="B3918" t="s">
        <v>11048</v>
      </c>
      <c r="C3918">
        <v>67</v>
      </c>
      <c r="D3918" t="str">
        <f>IF(Raw_data_US_healthcare[[#This Row],[Age]]&lt;35,"Young",IF(Raw_data_US_healthcare[[#This Row],[Age]]&lt;60,"Middle","Senior"))</f>
        <v>Senior</v>
      </c>
      <c r="E3918" t="s">
        <v>26</v>
      </c>
      <c r="F3918" t="s">
        <v>49</v>
      </c>
      <c r="G3918" t="s">
        <v>49</v>
      </c>
      <c r="H3918" t="s">
        <v>26516</v>
      </c>
      <c r="I3918" s="2">
        <v>44692</v>
      </c>
      <c r="J3918" t="s">
        <v>11049</v>
      </c>
      <c r="K3918" t="s">
        <v>11050</v>
      </c>
      <c r="L3918" t="s">
        <v>52</v>
      </c>
      <c r="M3918">
        <v>10223.3143</v>
      </c>
      <c r="N3918">
        <v>158</v>
      </c>
      <c r="O3918" t="s">
        <v>39</v>
      </c>
      <c r="P3918" t="s">
        <v>39</v>
      </c>
      <c r="Q3918" s="2">
        <v>44698</v>
      </c>
      <c r="R3918" t="s">
        <v>32</v>
      </c>
      <c r="S3918" t="s">
        <v>24</v>
      </c>
      <c r="T3918">
        <f>_xlfn.DAYS(Raw_data_US_healthcare[[#This Row],[Discharge Date]],Raw_data_US_healthcare[[#This Row],[Date of Admission]])</f>
        <v>6</v>
      </c>
    </row>
    <row r="3919" spans="1:20" x14ac:dyDescent="0.3">
      <c r="A3919" t="s">
        <v>26512</v>
      </c>
      <c r="B3919" t="s">
        <v>489</v>
      </c>
      <c r="C3919">
        <v>79</v>
      </c>
      <c r="D3919" t="str">
        <f>IF(Raw_data_US_healthcare[[#This Row],[Age]]&lt;35,"Young",IF(Raw_data_US_healthcare[[#This Row],[Age]]&lt;60,"Middle","Senior"))</f>
        <v>Senior</v>
      </c>
      <c r="E3919" t="s">
        <v>26</v>
      </c>
      <c r="F3919" t="s">
        <v>49</v>
      </c>
      <c r="G3919" t="s">
        <v>49</v>
      </c>
      <c r="H3919" t="s">
        <v>69</v>
      </c>
      <c r="I3919" s="2">
        <v>45072</v>
      </c>
      <c r="J3919" t="s">
        <v>9175</v>
      </c>
      <c r="K3919" t="s">
        <v>11051</v>
      </c>
      <c r="L3919" t="s">
        <v>52</v>
      </c>
      <c r="M3919">
        <v>33141.774299999997</v>
      </c>
      <c r="N3919">
        <v>229</v>
      </c>
      <c r="O3919" t="s">
        <v>39</v>
      </c>
      <c r="P3919" t="s">
        <v>39</v>
      </c>
      <c r="Q3919" s="2">
        <v>45099</v>
      </c>
      <c r="R3919" t="s">
        <v>44</v>
      </c>
      <c r="S3919" t="s">
        <v>33</v>
      </c>
      <c r="T3919">
        <f>_xlfn.DAYS(Raw_data_US_healthcare[[#This Row],[Discharge Date]],Raw_data_US_healthcare[[#This Row],[Date of Admission]])</f>
        <v>27</v>
      </c>
    </row>
    <row r="3920" spans="1:20" x14ac:dyDescent="0.3">
      <c r="A3920" t="s">
        <v>26511</v>
      </c>
      <c r="B3920" t="s">
        <v>11052</v>
      </c>
      <c r="C3920">
        <v>47</v>
      </c>
      <c r="D3920" t="str">
        <f>IF(Raw_data_US_healthcare[[#This Row],[Age]]&lt;35,"Young",IF(Raw_data_US_healthcare[[#This Row],[Age]]&lt;60,"Middle","Senior"))</f>
        <v>Middle</v>
      </c>
      <c r="E3920" t="s">
        <v>16</v>
      </c>
      <c r="F3920" t="s">
        <v>35</v>
      </c>
      <c r="G3920" t="s">
        <v>35</v>
      </c>
      <c r="H3920" t="s">
        <v>36</v>
      </c>
      <c r="I3920" s="2">
        <v>44164</v>
      </c>
      <c r="J3920" t="s">
        <v>11053</v>
      </c>
      <c r="K3920" t="s">
        <v>11054</v>
      </c>
      <c r="L3920" t="s">
        <v>56</v>
      </c>
      <c r="M3920">
        <v>8235.7109</v>
      </c>
      <c r="N3920">
        <v>247</v>
      </c>
      <c r="O3920" t="s">
        <v>43</v>
      </c>
      <c r="P3920" t="s">
        <v>43</v>
      </c>
      <c r="Q3920" s="2">
        <v>44171</v>
      </c>
      <c r="R3920" t="s">
        <v>83</v>
      </c>
      <c r="S3920" t="s">
        <v>33</v>
      </c>
      <c r="T3920">
        <f>_xlfn.DAYS(Raw_data_US_healthcare[[#This Row],[Discharge Date]],Raw_data_US_healthcare[[#This Row],[Date of Admission]])</f>
        <v>7</v>
      </c>
    </row>
    <row r="3921" spans="1:20" x14ac:dyDescent="0.3">
      <c r="A3921" t="s">
        <v>26512</v>
      </c>
      <c r="B3921" t="s">
        <v>11055</v>
      </c>
      <c r="C3921">
        <v>52</v>
      </c>
      <c r="D3921" t="str">
        <f>IF(Raw_data_US_healthcare[[#This Row],[Age]]&lt;35,"Young",IF(Raw_data_US_healthcare[[#This Row],[Age]]&lt;60,"Middle","Senior"))</f>
        <v>Middle</v>
      </c>
      <c r="E3921" t="s">
        <v>26</v>
      </c>
      <c r="F3921" t="s">
        <v>49</v>
      </c>
      <c r="G3921" t="s">
        <v>49</v>
      </c>
      <c r="H3921" t="s">
        <v>26514</v>
      </c>
      <c r="I3921" s="2">
        <v>44263</v>
      </c>
      <c r="J3921" t="s">
        <v>11056</v>
      </c>
      <c r="K3921" t="s">
        <v>11057</v>
      </c>
      <c r="L3921" t="s">
        <v>52</v>
      </c>
      <c r="M3921">
        <v>16683.958200000001</v>
      </c>
      <c r="N3921">
        <v>188</v>
      </c>
      <c r="O3921" t="s">
        <v>39</v>
      </c>
      <c r="P3921" t="s">
        <v>39</v>
      </c>
      <c r="Q3921" s="2">
        <v>44267</v>
      </c>
      <c r="R3921" t="s">
        <v>32</v>
      </c>
      <c r="S3921" t="s">
        <v>45</v>
      </c>
      <c r="T3921">
        <f>_xlfn.DAYS(Raw_data_US_healthcare[[#This Row],[Discharge Date]],Raw_data_US_healthcare[[#This Row],[Date of Admission]])</f>
        <v>4</v>
      </c>
    </row>
    <row r="3922" spans="1:20" x14ac:dyDescent="0.3">
      <c r="A3922" t="s">
        <v>26511</v>
      </c>
      <c r="B3922" t="s">
        <v>3756</v>
      </c>
      <c r="C3922">
        <v>37</v>
      </c>
      <c r="D3922" t="str">
        <f>IF(Raw_data_US_healthcare[[#This Row],[Age]]&lt;35,"Young",IF(Raw_data_US_healthcare[[#This Row],[Age]]&lt;60,"Middle","Senior"))</f>
        <v>Middle</v>
      </c>
      <c r="E3922" t="s">
        <v>16</v>
      </c>
      <c r="F3922" t="s">
        <v>88</v>
      </c>
      <c r="G3922" t="s">
        <v>88</v>
      </c>
      <c r="H3922" t="s">
        <v>26516</v>
      </c>
      <c r="I3922" s="2">
        <v>45180</v>
      </c>
      <c r="J3922" t="s">
        <v>11058</v>
      </c>
      <c r="K3922" t="s">
        <v>8635</v>
      </c>
      <c r="L3922" t="s">
        <v>52</v>
      </c>
      <c r="M3922">
        <v>11625.5417</v>
      </c>
      <c r="N3922">
        <v>334</v>
      </c>
      <c r="O3922" t="s">
        <v>43</v>
      </c>
      <c r="P3922" t="s">
        <v>43</v>
      </c>
      <c r="Q3922" s="2">
        <v>45194</v>
      </c>
      <c r="R3922" t="s">
        <v>48</v>
      </c>
      <c r="S3922" t="s">
        <v>45</v>
      </c>
      <c r="T3922">
        <f>_xlfn.DAYS(Raw_data_US_healthcare[[#This Row],[Discharge Date]],Raw_data_US_healthcare[[#This Row],[Date of Admission]])</f>
        <v>14</v>
      </c>
    </row>
    <row r="3923" spans="1:20" x14ac:dyDescent="0.3">
      <c r="A3923" t="s">
        <v>26511</v>
      </c>
      <c r="B3923" t="s">
        <v>11059</v>
      </c>
      <c r="C3923">
        <v>40</v>
      </c>
      <c r="D3923" t="str">
        <f>IF(Raw_data_US_healthcare[[#This Row],[Age]]&lt;35,"Young",IF(Raw_data_US_healthcare[[#This Row],[Age]]&lt;60,"Middle","Senior"))</f>
        <v>Middle</v>
      </c>
      <c r="E3923" t="s">
        <v>16</v>
      </c>
      <c r="F3923" t="s">
        <v>88</v>
      </c>
      <c r="G3923" t="s">
        <v>88</v>
      </c>
      <c r="H3923" t="s">
        <v>28</v>
      </c>
      <c r="I3923" s="2">
        <v>44450</v>
      </c>
      <c r="J3923" t="s">
        <v>11060</v>
      </c>
      <c r="K3923" t="s">
        <v>11061</v>
      </c>
      <c r="L3923" t="s">
        <v>52</v>
      </c>
      <c r="M3923">
        <v>9888.6543000000001</v>
      </c>
      <c r="N3923">
        <v>230</v>
      </c>
      <c r="O3923" t="s">
        <v>39</v>
      </c>
      <c r="P3923" t="s">
        <v>39</v>
      </c>
      <c r="Q3923" s="2">
        <v>44476</v>
      </c>
      <c r="R3923" t="s">
        <v>32</v>
      </c>
      <c r="S3923" t="s">
        <v>45</v>
      </c>
      <c r="T3923">
        <f>_xlfn.DAYS(Raw_data_US_healthcare[[#This Row],[Discharge Date]],Raw_data_US_healthcare[[#This Row],[Date of Admission]])</f>
        <v>26</v>
      </c>
    </row>
    <row r="3924" spans="1:20" x14ac:dyDescent="0.3">
      <c r="A3924" t="s">
        <v>26511</v>
      </c>
      <c r="B3924" t="s">
        <v>11062</v>
      </c>
      <c r="C3924">
        <v>83</v>
      </c>
      <c r="D3924" t="str">
        <f>IF(Raw_data_US_healthcare[[#This Row],[Age]]&lt;35,"Young",IF(Raw_data_US_healthcare[[#This Row],[Age]]&lt;60,"Middle","Senior"))</f>
        <v>Senior</v>
      </c>
      <c r="E3924" t="s">
        <v>16</v>
      </c>
      <c r="F3924" t="s">
        <v>88</v>
      </c>
      <c r="G3924" t="s">
        <v>88</v>
      </c>
      <c r="H3924" t="s">
        <v>18</v>
      </c>
      <c r="I3924" s="2">
        <v>45034</v>
      </c>
      <c r="J3924" t="s">
        <v>11063</v>
      </c>
      <c r="K3924" t="s">
        <v>11064</v>
      </c>
      <c r="L3924" t="s">
        <v>60</v>
      </c>
      <c r="M3924">
        <v>16685.107400000001</v>
      </c>
      <c r="N3924">
        <v>231</v>
      </c>
      <c r="O3924" t="s">
        <v>39</v>
      </c>
      <c r="P3924" t="s">
        <v>39</v>
      </c>
      <c r="Q3924" s="2">
        <v>45041</v>
      </c>
      <c r="R3924" t="s">
        <v>83</v>
      </c>
      <c r="S3924" t="s">
        <v>24</v>
      </c>
      <c r="T3924">
        <f>_xlfn.DAYS(Raw_data_US_healthcare[[#This Row],[Discharge Date]],Raw_data_US_healthcare[[#This Row],[Date of Admission]])</f>
        <v>7</v>
      </c>
    </row>
    <row r="3925" spans="1:20" x14ac:dyDescent="0.3">
      <c r="A3925" t="s">
        <v>26511</v>
      </c>
      <c r="B3925" t="s">
        <v>11065</v>
      </c>
      <c r="C3925">
        <v>21</v>
      </c>
      <c r="D3925" t="str">
        <f>IF(Raw_data_US_healthcare[[#This Row],[Age]]&lt;35,"Young",IF(Raw_data_US_healthcare[[#This Row],[Age]]&lt;60,"Middle","Senior"))</f>
        <v>Young</v>
      </c>
      <c r="E3925" t="s">
        <v>16</v>
      </c>
      <c r="F3925" t="s">
        <v>88</v>
      </c>
      <c r="G3925" t="s">
        <v>88</v>
      </c>
      <c r="H3925" t="s">
        <v>18</v>
      </c>
      <c r="I3925" s="2">
        <v>44751</v>
      </c>
      <c r="J3925" t="s">
        <v>11066</v>
      </c>
      <c r="K3925" t="s">
        <v>11067</v>
      </c>
      <c r="L3925" t="s">
        <v>52</v>
      </c>
      <c r="M3925">
        <v>50031.318800000001</v>
      </c>
      <c r="N3925">
        <v>116</v>
      </c>
      <c r="O3925" t="s">
        <v>39</v>
      </c>
      <c r="P3925" t="s">
        <v>39</v>
      </c>
      <c r="Q3925" s="2">
        <v>44771</v>
      </c>
      <c r="R3925" t="s">
        <v>23</v>
      </c>
      <c r="S3925" t="s">
        <v>33</v>
      </c>
      <c r="T3925">
        <f>_xlfn.DAYS(Raw_data_US_healthcare[[#This Row],[Discharge Date]],Raw_data_US_healthcare[[#This Row],[Date of Admission]])</f>
        <v>20</v>
      </c>
    </row>
    <row r="3926" spans="1:20" x14ac:dyDescent="0.3">
      <c r="A3926" t="s">
        <v>26511</v>
      </c>
      <c r="B3926" t="s">
        <v>11068</v>
      </c>
      <c r="C3926">
        <v>49</v>
      </c>
      <c r="D3926" t="str">
        <f>IF(Raw_data_US_healthcare[[#This Row],[Age]]&lt;35,"Young",IF(Raw_data_US_healthcare[[#This Row],[Age]]&lt;60,"Middle","Senior"))</f>
        <v>Middle</v>
      </c>
      <c r="E3926" t="s">
        <v>16</v>
      </c>
      <c r="F3926" t="s">
        <v>113</v>
      </c>
      <c r="G3926" t="s">
        <v>113</v>
      </c>
      <c r="H3926" t="s">
        <v>26516</v>
      </c>
      <c r="I3926" s="2">
        <v>43912</v>
      </c>
      <c r="J3926" t="s">
        <v>11069</v>
      </c>
      <c r="K3926" t="s">
        <v>11070</v>
      </c>
      <c r="L3926" t="s">
        <v>60</v>
      </c>
      <c r="M3926">
        <v>17940.4866</v>
      </c>
      <c r="N3926">
        <v>470</v>
      </c>
      <c r="O3926" t="s">
        <v>43</v>
      </c>
      <c r="P3926" t="s">
        <v>43</v>
      </c>
      <c r="Q3926" s="2">
        <v>43923</v>
      </c>
      <c r="R3926" t="s">
        <v>32</v>
      </c>
      <c r="S3926" t="s">
        <v>33</v>
      </c>
      <c r="T3926">
        <f>_xlfn.DAYS(Raw_data_US_healthcare[[#This Row],[Discharge Date]],Raw_data_US_healthcare[[#This Row],[Date of Admission]])</f>
        <v>11</v>
      </c>
    </row>
    <row r="3927" spans="1:20" x14ac:dyDescent="0.3">
      <c r="A3927" t="s">
        <v>26512</v>
      </c>
      <c r="B3927" t="s">
        <v>11071</v>
      </c>
      <c r="C3927">
        <v>32</v>
      </c>
      <c r="D3927" t="str">
        <f>IF(Raw_data_US_healthcare[[#This Row],[Age]]&lt;35,"Young",IF(Raw_data_US_healthcare[[#This Row],[Age]]&lt;60,"Middle","Senior"))</f>
        <v>Young</v>
      </c>
      <c r="E3927" t="s">
        <v>26</v>
      </c>
      <c r="F3927" t="s">
        <v>35</v>
      </c>
      <c r="G3927" t="s">
        <v>35</v>
      </c>
      <c r="H3927" t="s">
        <v>69</v>
      </c>
      <c r="I3927" s="2">
        <v>43753</v>
      </c>
      <c r="J3927" t="s">
        <v>7259</v>
      </c>
      <c r="K3927" t="s">
        <v>11072</v>
      </c>
      <c r="L3927" t="s">
        <v>52</v>
      </c>
      <c r="M3927">
        <v>67748.181800000006</v>
      </c>
      <c r="N3927">
        <v>102</v>
      </c>
      <c r="O3927" t="s">
        <v>39</v>
      </c>
      <c r="P3927" t="s">
        <v>39</v>
      </c>
      <c r="Q3927" s="2">
        <v>43763</v>
      </c>
      <c r="R3927" t="s">
        <v>83</v>
      </c>
      <c r="S3927" t="s">
        <v>45</v>
      </c>
      <c r="T3927">
        <f>_xlfn.DAYS(Raw_data_US_healthcare[[#This Row],[Discharge Date]],Raw_data_US_healthcare[[#This Row],[Date of Admission]])</f>
        <v>10</v>
      </c>
    </row>
    <row r="3928" spans="1:20" x14ac:dyDescent="0.3">
      <c r="A3928" t="s">
        <v>26511</v>
      </c>
      <c r="B3928" t="s">
        <v>11073</v>
      </c>
      <c r="C3928">
        <v>59</v>
      </c>
      <c r="D3928" t="str">
        <f>IF(Raw_data_US_healthcare[[#This Row],[Age]]&lt;35,"Young",IF(Raw_data_US_healthcare[[#This Row],[Age]]&lt;60,"Middle","Senior"))</f>
        <v>Middle</v>
      </c>
      <c r="E3928" t="s">
        <v>16</v>
      </c>
      <c r="F3928" t="s">
        <v>17</v>
      </c>
      <c r="G3928" t="s">
        <v>17</v>
      </c>
      <c r="H3928" t="s">
        <v>26516</v>
      </c>
      <c r="I3928" s="2">
        <v>44249</v>
      </c>
      <c r="J3928" t="s">
        <v>1513</v>
      </c>
      <c r="K3928" t="s">
        <v>11074</v>
      </c>
      <c r="L3928" t="s">
        <v>56</v>
      </c>
      <c r="M3928">
        <v>18392.191999999999</v>
      </c>
      <c r="N3928">
        <v>146</v>
      </c>
      <c r="O3928" t="s">
        <v>43</v>
      </c>
      <c r="P3928" t="s">
        <v>43</v>
      </c>
      <c r="Q3928" s="2">
        <v>44262</v>
      </c>
      <c r="R3928" t="s">
        <v>32</v>
      </c>
      <c r="S3928" t="s">
        <v>33</v>
      </c>
      <c r="T3928">
        <f>_xlfn.DAYS(Raw_data_US_healthcare[[#This Row],[Discharge Date]],Raw_data_US_healthcare[[#This Row],[Date of Admission]])</f>
        <v>13</v>
      </c>
    </row>
    <row r="3929" spans="1:20" x14ac:dyDescent="0.3">
      <c r="A3929" t="s">
        <v>26512</v>
      </c>
      <c r="B3929" t="s">
        <v>11075</v>
      </c>
      <c r="C3929">
        <v>42</v>
      </c>
      <c r="D3929" t="str">
        <f>IF(Raw_data_US_healthcare[[#This Row],[Age]]&lt;35,"Young",IF(Raw_data_US_healthcare[[#This Row],[Age]]&lt;60,"Middle","Senior"))</f>
        <v>Middle</v>
      </c>
      <c r="E3929" t="s">
        <v>26</v>
      </c>
      <c r="F3929" t="s">
        <v>113</v>
      </c>
      <c r="G3929" t="s">
        <v>113</v>
      </c>
      <c r="H3929" t="s">
        <v>69</v>
      </c>
      <c r="I3929" s="2">
        <v>43781</v>
      </c>
      <c r="J3929" t="s">
        <v>11076</v>
      </c>
      <c r="K3929" t="s">
        <v>11077</v>
      </c>
      <c r="L3929" t="s">
        <v>21</v>
      </c>
      <c r="M3929">
        <v>52889.555999999997</v>
      </c>
      <c r="N3929">
        <v>164</v>
      </c>
      <c r="O3929" t="s">
        <v>39</v>
      </c>
      <c r="P3929" t="s">
        <v>39</v>
      </c>
      <c r="Q3929" s="2">
        <v>43809</v>
      </c>
      <c r="R3929" t="s">
        <v>23</v>
      </c>
      <c r="S3929" t="s">
        <v>24</v>
      </c>
      <c r="T3929">
        <f>_xlfn.DAYS(Raw_data_US_healthcare[[#This Row],[Discharge Date]],Raw_data_US_healthcare[[#This Row],[Date of Admission]])</f>
        <v>28</v>
      </c>
    </row>
    <row r="3930" spans="1:20" x14ac:dyDescent="0.3">
      <c r="A3930" t="s">
        <v>26512</v>
      </c>
      <c r="B3930" t="s">
        <v>11078</v>
      </c>
      <c r="C3930">
        <v>46</v>
      </c>
      <c r="D3930" t="str">
        <f>IF(Raw_data_US_healthcare[[#This Row],[Age]]&lt;35,"Young",IF(Raw_data_US_healthcare[[#This Row],[Age]]&lt;60,"Middle","Senior"))</f>
        <v>Middle</v>
      </c>
      <c r="E3930" t="s">
        <v>26</v>
      </c>
      <c r="F3930" t="s">
        <v>49</v>
      </c>
      <c r="G3930" t="s">
        <v>49</v>
      </c>
      <c r="H3930" t="s">
        <v>28</v>
      </c>
      <c r="I3930" s="2">
        <v>43413</v>
      </c>
      <c r="J3930" t="s">
        <v>11079</v>
      </c>
      <c r="K3930" t="s">
        <v>11080</v>
      </c>
      <c r="L3930" t="s">
        <v>21</v>
      </c>
      <c r="M3930">
        <v>14282.041999999999</v>
      </c>
      <c r="N3930">
        <v>371</v>
      </c>
      <c r="O3930" t="s">
        <v>22</v>
      </c>
      <c r="P3930" t="s">
        <v>22</v>
      </c>
      <c r="Q3930" s="2">
        <v>43419</v>
      </c>
      <c r="R3930" t="s">
        <v>83</v>
      </c>
      <c r="S3930" t="s">
        <v>45</v>
      </c>
      <c r="T3930">
        <f>_xlfn.DAYS(Raw_data_US_healthcare[[#This Row],[Discharge Date]],Raw_data_US_healthcare[[#This Row],[Date of Admission]])</f>
        <v>6</v>
      </c>
    </row>
    <row r="3931" spans="1:20" x14ac:dyDescent="0.3">
      <c r="A3931" t="s">
        <v>26511</v>
      </c>
      <c r="B3931" t="s">
        <v>11081</v>
      </c>
      <c r="C3931">
        <v>85</v>
      </c>
      <c r="D3931" t="str">
        <f>IF(Raw_data_US_healthcare[[#This Row],[Age]]&lt;35,"Young",IF(Raw_data_US_healthcare[[#This Row],[Age]]&lt;60,"Middle","Senior"))</f>
        <v>Senior</v>
      </c>
      <c r="E3931" t="s">
        <v>16</v>
      </c>
      <c r="F3931" t="s">
        <v>88</v>
      </c>
      <c r="G3931" t="s">
        <v>88</v>
      </c>
      <c r="H3931" t="s">
        <v>36</v>
      </c>
      <c r="I3931" s="2">
        <v>44347</v>
      </c>
      <c r="J3931" t="s">
        <v>11082</v>
      </c>
      <c r="K3931" t="s">
        <v>11083</v>
      </c>
      <c r="L3931" t="s">
        <v>56</v>
      </c>
      <c r="M3931">
        <v>1561.7988</v>
      </c>
      <c r="N3931">
        <v>110</v>
      </c>
      <c r="O3931" t="s">
        <v>39</v>
      </c>
      <c r="P3931" t="s">
        <v>39</v>
      </c>
      <c r="Q3931" s="2">
        <v>44348</v>
      </c>
      <c r="R3931" t="s">
        <v>32</v>
      </c>
      <c r="S3931" t="s">
        <v>33</v>
      </c>
      <c r="T3931">
        <f>_xlfn.DAYS(Raw_data_US_healthcare[[#This Row],[Discharge Date]],Raw_data_US_healthcare[[#This Row],[Date of Admission]])</f>
        <v>1</v>
      </c>
    </row>
    <row r="3932" spans="1:20" x14ac:dyDescent="0.3">
      <c r="A3932" t="s">
        <v>26511</v>
      </c>
      <c r="B3932" t="s">
        <v>11084</v>
      </c>
      <c r="C3932">
        <v>73</v>
      </c>
      <c r="D3932" t="str">
        <f>IF(Raw_data_US_healthcare[[#This Row],[Age]]&lt;35,"Young",IF(Raw_data_US_healthcare[[#This Row],[Age]]&lt;60,"Middle","Senior"))</f>
        <v>Senior</v>
      </c>
      <c r="E3932" t="s">
        <v>16</v>
      </c>
      <c r="F3932" t="s">
        <v>49</v>
      </c>
      <c r="G3932" t="s">
        <v>49</v>
      </c>
      <c r="H3932" t="s">
        <v>69</v>
      </c>
      <c r="I3932" s="2">
        <v>44090</v>
      </c>
      <c r="J3932" t="s">
        <v>11085</v>
      </c>
      <c r="K3932" t="s">
        <v>11086</v>
      </c>
      <c r="L3932" t="s">
        <v>31</v>
      </c>
      <c r="M3932">
        <v>15133.394</v>
      </c>
      <c r="N3932">
        <v>201</v>
      </c>
      <c r="O3932" t="s">
        <v>39</v>
      </c>
      <c r="P3932" t="s">
        <v>39</v>
      </c>
      <c r="Q3932" s="2">
        <v>44095</v>
      </c>
      <c r="R3932" t="s">
        <v>48</v>
      </c>
      <c r="S3932" t="s">
        <v>33</v>
      </c>
      <c r="T3932">
        <f>_xlfn.DAYS(Raw_data_US_healthcare[[#This Row],[Discharge Date]],Raw_data_US_healthcare[[#This Row],[Date of Admission]])</f>
        <v>5</v>
      </c>
    </row>
    <row r="3933" spans="1:20" x14ac:dyDescent="0.3">
      <c r="A3933" t="s">
        <v>26512</v>
      </c>
      <c r="B3933" t="s">
        <v>11087</v>
      </c>
      <c r="C3933">
        <v>63</v>
      </c>
      <c r="D3933" t="str">
        <f>IF(Raw_data_US_healthcare[[#This Row],[Age]]&lt;35,"Young",IF(Raw_data_US_healthcare[[#This Row],[Age]]&lt;60,"Middle","Senior"))</f>
        <v>Senior</v>
      </c>
      <c r="E3933" t="s">
        <v>26</v>
      </c>
      <c r="F3933" t="s">
        <v>49</v>
      </c>
      <c r="G3933" t="s">
        <v>49</v>
      </c>
      <c r="H3933" t="s">
        <v>26516</v>
      </c>
      <c r="I3933" s="2">
        <v>45038</v>
      </c>
      <c r="J3933" t="s">
        <v>11088</v>
      </c>
      <c r="K3933" t="s">
        <v>11089</v>
      </c>
      <c r="L3933" t="s">
        <v>31</v>
      </c>
      <c r="M3933">
        <v>3429.0012999999999</v>
      </c>
      <c r="N3933">
        <v>454</v>
      </c>
      <c r="O3933" t="s">
        <v>22</v>
      </c>
      <c r="P3933" t="s">
        <v>22</v>
      </c>
      <c r="Q3933" s="2">
        <v>45041</v>
      </c>
      <c r="R3933" t="s">
        <v>44</v>
      </c>
      <c r="S3933" t="s">
        <v>33</v>
      </c>
      <c r="T3933">
        <f>_xlfn.DAYS(Raw_data_US_healthcare[[#This Row],[Discharge Date]],Raw_data_US_healthcare[[#This Row],[Date of Admission]])</f>
        <v>3</v>
      </c>
    </row>
    <row r="3934" spans="1:20" x14ac:dyDescent="0.3">
      <c r="A3934" t="s">
        <v>26511</v>
      </c>
      <c r="B3934" t="s">
        <v>11090</v>
      </c>
      <c r="C3934">
        <v>29</v>
      </c>
      <c r="D3934" t="str">
        <f>IF(Raw_data_US_healthcare[[#This Row],[Age]]&lt;35,"Young",IF(Raw_data_US_healthcare[[#This Row],[Age]]&lt;60,"Middle","Senior"))</f>
        <v>Young</v>
      </c>
      <c r="E3934" t="s">
        <v>16</v>
      </c>
      <c r="F3934" t="s">
        <v>228</v>
      </c>
      <c r="G3934" t="s">
        <v>228</v>
      </c>
      <c r="H3934" t="s">
        <v>28</v>
      </c>
      <c r="I3934" s="2">
        <v>45055</v>
      </c>
      <c r="J3934" t="s">
        <v>11091</v>
      </c>
      <c r="K3934" t="s">
        <v>11092</v>
      </c>
      <c r="L3934" t="s">
        <v>31</v>
      </c>
      <c r="M3934">
        <v>22377.738399999998</v>
      </c>
      <c r="N3934">
        <v>287</v>
      </c>
      <c r="O3934" t="s">
        <v>39</v>
      </c>
      <c r="P3934" t="s">
        <v>39</v>
      </c>
      <c r="Q3934" s="2">
        <v>45071</v>
      </c>
      <c r="R3934" t="s">
        <v>32</v>
      </c>
      <c r="S3934" t="s">
        <v>45</v>
      </c>
      <c r="T3934">
        <f>_xlfn.DAYS(Raw_data_US_healthcare[[#This Row],[Discharge Date]],Raw_data_US_healthcare[[#This Row],[Date of Admission]])</f>
        <v>16</v>
      </c>
    </row>
    <row r="3935" spans="1:20" x14ac:dyDescent="0.3">
      <c r="A3935" t="s">
        <v>26511</v>
      </c>
      <c r="B3935" t="s">
        <v>8524</v>
      </c>
      <c r="C3935">
        <v>62</v>
      </c>
      <c r="D3935" t="str">
        <f>IF(Raw_data_US_healthcare[[#This Row],[Age]]&lt;35,"Young",IF(Raw_data_US_healthcare[[#This Row],[Age]]&lt;60,"Middle","Senior"))</f>
        <v>Senior</v>
      </c>
      <c r="E3935" t="s">
        <v>16</v>
      </c>
      <c r="F3935" t="s">
        <v>228</v>
      </c>
      <c r="G3935" t="s">
        <v>228</v>
      </c>
      <c r="H3935" t="s">
        <v>26516</v>
      </c>
      <c r="I3935" s="2">
        <v>44393</v>
      </c>
      <c r="J3935" t="s">
        <v>11093</v>
      </c>
      <c r="K3935" t="s">
        <v>11094</v>
      </c>
      <c r="L3935" t="s">
        <v>60</v>
      </c>
      <c r="M3935">
        <v>6216.6457</v>
      </c>
      <c r="N3935">
        <v>196</v>
      </c>
      <c r="O3935" t="s">
        <v>39</v>
      </c>
      <c r="P3935" t="s">
        <v>39</v>
      </c>
      <c r="Q3935" s="2">
        <v>44413</v>
      </c>
      <c r="R3935" t="s">
        <v>23</v>
      </c>
      <c r="S3935" t="s">
        <v>45</v>
      </c>
      <c r="T3935">
        <f>_xlfn.DAYS(Raw_data_US_healthcare[[#This Row],[Discharge Date]],Raw_data_US_healthcare[[#This Row],[Date of Admission]])</f>
        <v>20</v>
      </c>
    </row>
    <row r="3936" spans="1:20" x14ac:dyDescent="0.3">
      <c r="A3936" t="s">
        <v>26511</v>
      </c>
      <c r="B3936" t="s">
        <v>11095</v>
      </c>
      <c r="C3936">
        <v>27</v>
      </c>
      <c r="D3936" t="str">
        <f>IF(Raw_data_US_healthcare[[#This Row],[Age]]&lt;35,"Young",IF(Raw_data_US_healthcare[[#This Row],[Age]]&lt;60,"Middle","Senior"))</f>
        <v>Young</v>
      </c>
      <c r="E3936" t="s">
        <v>16</v>
      </c>
      <c r="F3936" t="s">
        <v>228</v>
      </c>
      <c r="G3936" t="s">
        <v>228</v>
      </c>
      <c r="H3936" t="s">
        <v>28</v>
      </c>
      <c r="I3936" s="2">
        <v>44852</v>
      </c>
      <c r="J3936" t="s">
        <v>11096</v>
      </c>
      <c r="K3936" t="s">
        <v>11097</v>
      </c>
      <c r="L3936" t="s">
        <v>56</v>
      </c>
      <c r="M3936">
        <v>7097.7798000000003</v>
      </c>
      <c r="N3936">
        <v>358</v>
      </c>
      <c r="O3936" t="s">
        <v>43</v>
      </c>
      <c r="P3936" t="s">
        <v>43</v>
      </c>
      <c r="Q3936" s="2">
        <v>44861</v>
      </c>
      <c r="R3936" t="s">
        <v>48</v>
      </c>
      <c r="S3936" t="s">
        <v>33</v>
      </c>
      <c r="T3936">
        <f>_xlfn.DAYS(Raw_data_US_healthcare[[#This Row],[Discharge Date]],Raw_data_US_healthcare[[#This Row],[Date of Admission]])</f>
        <v>9</v>
      </c>
    </row>
    <row r="3937" spans="1:20" x14ac:dyDescent="0.3">
      <c r="A3937" t="s">
        <v>26512</v>
      </c>
      <c r="B3937" t="s">
        <v>11098</v>
      </c>
      <c r="C3937">
        <v>74</v>
      </c>
      <c r="D3937" t="str">
        <f>IF(Raw_data_US_healthcare[[#This Row],[Age]]&lt;35,"Young",IF(Raw_data_US_healthcare[[#This Row],[Age]]&lt;60,"Middle","Senior"))</f>
        <v>Senior</v>
      </c>
      <c r="E3937" t="s">
        <v>26</v>
      </c>
      <c r="F3937" t="s">
        <v>88</v>
      </c>
      <c r="G3937" t="s">
        <v>88</v>
      </c>
      <c r="H3937" t="s">
        <v>26516</v>
      </c>
      <c r="I3937" s="2">
        <v>45091</v>
      </c>
      <c r="J3937" t="s">
        <v>11099</v>
      </c>
      <c r="K3937" t="s">
        <v>11100</v>
      </c>
      <c r="L3937" t="s">
        <v>52</v>
      </c>
      <c r="M3937">
        <v>23845.317899999998</v>
      </c>
      <c r="N3937">
        <v>399</v>
      </c>
      <c r="O3937" t="s">
        <v>43</v>
      </c>
      <c r="P3937" t="s">
        <v>43</v>
      </c>
      <c r="Q3937" s="2">
        <v>45114</v>
      </c>
      <c r="R3937" t="s">
        <v>23</v>
      </c>
      <c r="S3937" t="s">
        <v>33</v>
      </c>
      <c r="T3937">
        <f>_xlfn.DAYS(Raw_data_US_healthcare[[#This Row],[Discharge Date]],Raw_data_US_healthcare[[#This Row],[Date of Admission]])</f>
        <v>23</v>
      </c>
    </row>
    <row r="3938" spans="1:20" x14ac:dyDescent="0.3">
      <c r="A3938" t="s">
        <v>26512</v>
      </c>
      <c r="B3938" t="s">
        <v>11101</v>
      </c>
      <c r="C3938">
        <v>78</v>
      </c>
      <c r="D3938" t="str">
        <f>IF(Raw_data_US_healthcare[[#This Row],[Age]]&lt;35,"Young",IF(Raw_data_US_healthcare[[#This Row],[Age]]&lt;60,"Middle","Senior"))</f>
        <v>Senior</v>
      </c>
      <c r="E3938" t="s">
        <v>26</v>
      </c>
      <c r="F3938" t="s">
        <v>35</v>
      </c>
      <c r="G3938" t="s">
        <v>35</v>
      </c>
      <c r="H3938" t="s">
        <v>26516</v>
      </c>
      <c r="I3938" s="2">
        <v>44098</v>
      </c>
      <c r="J3938" t="s">
        <v>11102</v>
      </c>
      <c r="K3938" t="s">
        <v>11103</v>
      </c>
      <c r="L3938" t="s">
        <v>60</v>
      </c>
      <c r="M3938">
        <v>26958.687399999999</v>
      </c>
      <c r="N3938">
        <v>296</v>
      </c>
      <c r="O3938" t="s">
        <v>43</v>
      </c>
      <c r="P3938" t="s">
        <v>43</v>
      </c>
      <c r="Q3938" s="2">
        <v>44106</v>
      </c>
      <c r="R3938" t="s">
        <v>32</v>
      </c>
      <c r="S3938" t="s">
        <v>24</v>
      </c>
      <c r="T3938">
        <f>_xlfn.DAYS(Raw_data_US_healthcare[[#This Row],[Discharge Date]],Raw_data_US_healthcare[[#This Row],[Date of Admission]])</f>
        <v>8</v>
      </c>
    </row>
    <row r="3939" spans="1:20" x14ac:dyDescent="0.3">
      <c r="A3939" t="s">
        <v>26512</v>
      </c>
      <c r="B3939" t="s">
        <v>11104</v>
      </c>
      <c r="C3939">
        <v>44</v>
      </c>
      <c r="D3939" t="str">
        <f>IF(Raw_data_US_healthcare[[#This Row],[Age]]&lt;35,"Young",IF(Raw_data_US_healthcare[[#This Row],[Age]]&lt;60,"Middle","Senior"))</f>
        <v>Middle</v>
      </c>
      <c r="E3939" t="s">
        <v>26</v>
      </c>
      <c r="F3939" t="s">
        <v>17</v>
      </c>
      <c r="G3939" t="s">
        <v>17</v>
      </c>
      <c r="H3939" t="s">
        <v>26516</v>
      </c>
      <c r="I3939" s="2">
        <v>44574</v>
      </c>
      <c r="J3939" t="s">
        <v>11105</v>
      </c>
      <c r="K3939" t="s">
        <v>11106</v>
      </c>
      <c r="L3939" t="s">
        <v>31</v>
      </c>
      <c r="M3939">
        <v>17480.791399999998</v>
      </c>
      <c r="N3939">
        <v>215</v>
      </c>
      <c r="O3939" t="s">
        <v>39</v>
      </c>
      <c r="P3939" t="s">
        <v>39</v>
      </c>
      <c r="Q3939" s="2">
        <v>44601</v>
      </c>
      <c r="R3939" t="s">
        <v>32</v>
      </c>
      <c r="S3939" t="s">
        <v>33</v>
      </c>
      <c r="T3939">
        <f>_xlfn.DAYS(Raw_data_US_healthcare[[#This Row],[Discharge Date]],Raw_data_US_healthcare[[#This Row],[Date of Admission]])</f>
        <v>27</v>
      </c>
    </row>
    <row r="3940" spans="1:20" x14ac:dyDescent="0.3">
      <c r="A3940" t="s">
        <v>26512</v>
      </c>
      <c r="B3940" t="s">
        <v>11107</v>
      </c>
      <c r="C3940">
        <v>59</v>
      </c>
      <c r="D3940" t="str">
        <f>IF(Raw_data_US_healthcare[[#This Row],[Age]]&lt;35,"Young",IF(Raw_data_US_healthcare[[#This Row],[Age]]&lt;60,"Middle","Senior"))</f>
        <v>Middle</v>
      </c>
      <c r="E3940" t="s">
        <v>26</v>
      </c>
      <c r="F3940" t="s">
        <v>35</v>
      </c>
      <c r="G3940" t="s">
        <v>35</v>
      </c>
      <c r="H3940" t="s">
        <v>28</v>
      </c>
      <c r="I3940" s="2">
        <v>44743</v>
      </c>
      <c r="J3940" t="s">
        <v>11108</v>
      </c>
      <c r="K3940" t="s">
        <v>11109</v>
      </c>
      <c r="L3940" t="s">
        <v>21</v>
      </c>
      <c r="M3940">
        <v>15590.451300000001</v>
      </c>
      <c r="N3940">
        <v>179</v>
      </c>
      <c r="O3940" t="s">
        <v>43</v>
      </c>
      <c r="P3940" t="s">
        <v>43</v>
      </c>
      <c r="Q3940" s="2">
        <v>44769</v>
      </c>
      <c r="R3940" t="s">
        <v>44</v>
      </c>
      <c r="S3940" t="s">
        <v>33</v>
      </c>
      <c r="T3940">
        <f>_xlfn.DAYS(Raw_data_US_healthcare[[#This Row],[Discharge Date]],Raw_data_US_healthcare[[#This Row],[Date of Admission]])</f>
        <v>26</v>
      </c>
    </row>
    <row r="3941" spans="1:20" x14ac:dyDescent="0.3">
      <c r="A3941" t="s">
        <v>26511</v>
      </c>
      <c r="B3941" t="s">
        <v>11110</v>
      </c>
      <c r="C3941">
        <v>39</v>
      </c>
      <c r="D3941" t="str">
        <f>IF(Raw_data_US_healthcare[[#This Row],[Age]]&lt;35,"Young",IF(Raw_data_US_healthcare[[#This Row],[Age]]&lt;60,"Middle","Senior"))</f>
        <v>Middle</v>
      </c>
      <c r="E3941" t="s">
        <v>16</v>
      </c>
      <c r="F3941" t="s">
        <v>88</v>
      </c>
      <c r="G3941" t="s">
        <v>88</v>
      </c>
      <c r="H3941" t="s">
        <v>26514</v>
      </c>
      <c r="I3941" s="2">
        <v>44671</v>
      </c>
      <c r="J3941" t="s">
        <v>11111</v>
      </c>
      <c r="K3941" t="s">
        <v>8579</v>
      </c>
      <c r="L3941" t="s">
        <v>56</v>
      </c>
      <c r="M3941">
        <v>26494.435799999999</v>
      </c>
      <c r="N3941">
        <v>133</v>
      </c>
      <c r="O3941" t="s">
        <v>43</v>
      </c>
      <c r="P3941" t="s">
        <v>43</v>
      </c>
      <c r="Q3941" s="2">
        <v>44690</v>
      </c>
      <c r="R3941" t="s">
        <v>48</v>
      </c>
      <c r="S3941" t="s">
        <v>24</v>
      </c>
      <c r="T3941">
        <f>_xlfn.DAYS(Raw_data_US_healthcare[[#This Row],[Discharge Date]],Raw_data_US_healthcare[[#This Row],[Date of Admission]])</f>
        <v>19</v>
      </c>
    </row>
    <row r="3942" spans="1:20" x14ac:dyDescent="0.3">
      <c r="A3942" t="s">
        <v>26512</v>
      </c>
      <c r="B3942" t="s">
        <v>11112</v>
      </c>
      <c r="C3942">
        <v>57</v>
      </c>
      <c r="D3942" t="str">
        <f>IF(Raw_data_US_healthcare[[#This Row],[Age]]&lt;35,"Young",IF(Raw_data_US_healthcare[[#This Row],[Age]]&lt;60,"Middle","Senior"))</f>
        <v>Middle</v>
      </c>
      <c r="E3942" t="s">
        <v>26</v>
      </c>
      <c r="F3942" t="s">
        <v>17</v>
      </c>
      <c r="G3942" t="s">
        <v>17</v>
      </c>
      <c r="H3942" t="s">
        <v>26516</v>
      </c>
      <c r="I3942" s="2">
        <v>44844</v>
      </c>
      <c r="J3942" t="s">
        <v>11113</v>
      </c>
      <c r="K3942" t="s">
        <v>257</v>
      </c>
      <c r="L3942" t="s">
        <v>31</v>
      </c>
      <c r="M3942">
        <v>19358.102699999999</v>
      </c>
      <c r="N3942">
        <v>103</v>
      </c>
      <c r="O3942" t="s">
        <v>39</v>
      </c>
      <c r="P3942" t="s">
        <v>39</v>
      </c>
      <c r="Q3942" s="2">
        <v>44855</v>
      </c>
      <c r="R3942" t="s">
        <v>44</v>
      </c>
      <c r="S3942" t="s">
        <v>33</v>
      </c>
      <c r="T3942">
        <f>_xlfn.DAYS(Raw_data_US_healthcare[[#This Row],[Discharge Date]],Raw_data_US_healthcare[[#This Row],[Date of Admission]])</f>
        <v>11</v>
      </c>
    </row>
    <row r="3943" spans="1:20" x14ac:dyDescent="0.3">
      <c r="A3943" t="s">
        <v>26511</v>
      </c>
      <c r="B3943" t="s">
        <v>11114</v>
      </c>
      <c r="C3943">
        <v>22</v>
      </c>
      <c r="D3943" t="str">
        <f>IF(Raw_data_US_healthcare[[#This Row],[Age]]&lt;35,"Young",IF(Raw_data_US_healthcare[[#This Row],[Age]]&lt;60,"Middle","Senior"))</f>
        <v>Young</v>
      </c>
      <c r="E3943" t="s">
        <v>16</v>
      </c>
      <c r="F3943" t="s">
        <v>228</v>
      </c>
      <c r="G3943" t="s">
        <v>228</v>
      </c>
      <c r="H3943" t="s">
        <v>26516</v>
      </c>
      <c r="I3943" s="2">
        <v>44527</v>
      </c>
      <c r="J3943" t="s">
        <v>8409</v>
      </c>
      <c r="K3943" t="s">
        <v>11115</v>
      </c>
      <c r="L3943" t="s">
        <v>60</v>
      </c>
      <c r="M3943">
        <v>3446.2521000000002</v>
      </c>
      <c r="N3943">
        <v>473</v>
      </c>
      <c r="O3943" t="s">
        <v>43</v>
      </c>
      <c r="P3943" t="s">
        <v>43</v>
      </c>
      <c r="Q3943" s="2">
        <v>44539</v>
      </c>
      <c r="R3943" t="s">
        <v>44</v>
      </c>
      <c r="S3943" t="s">
        <v>24</v>
      </c>
      <c r="T3943">
        <f>_xlfn.DAYS(Raw_data_US_healthcare[[#This Row],[Discharge Date]],Raw_data_US_healthcare[[#This Row],[Date of Admission]])</f>
        <v>12</v>
      </c>
    </row>
    <row r="3944" spans="1:20" x14ac:dyDescent="0.3">
      <c r="A3944" t="s">
        <v>26511</v>
      </c>
      <c r="B3944" t="s">
        <v>11116</v>
      </c>
      <c r="C3944">
        <v>22</v>
      </c>
      <c r="D3944" t="str">
        <f>IF(Raw_data_US_healthcare[[#This Row],[Age]]&lt;35,"Young",IF(Raw_data_US_healthcare[[#This Row],[Age]]&lt;60,"Middle","Senior"))</f>
        <v>Young</v>
      </c>
      <c r="E3944" t="s">
        <v>16</v>
      </c>
      <c r="F3944" t="s">
        <v>113</v>
      </c>
      <c r="G3944" t="s">
        <v>113</v>
      </c>
      <c r="H3944" t="s">
        <v>36</v>
      </c>
      <c r="I3944" s="2">
        <v>43819</v>
      </c>
      <c r="J3944" t="s">
        <v>11117</v>
      </c>
      <c r="K3944" t="s">
        <v>11118</v>
      </c>
      <c r="L3944" t="s">
        <v>52</v>
      </c>
      <c r="M3944">
        <v>12760.7251</v>
      </c>
      <c r="N3944">
        <v>111</v>
      </c>
      <c r="O3944" t="s">
        <v>22</v>
      </c>
      <c r="P3944" t="s">
        <v>22</v>
      </c>
      <c r="Q3944" s="2">
        <v>43825</v>
      </c>
      <c r="R3944" t="s">
        <v>44</v>
      </c>
      <c r="S3944" t="s">
        <v>45</v>
      </c>
      <c r="T3944">
        <f>_xlfn.DAYS(Raw_data_US_healthcare[[#This Row],[Discharge Date]],Raw_data_US_healthcare[[#This Row],[Date of Admission]])</f>
        <v>6</v>
      </c>
    </row>
    <row r="3945" spans="1:20" x14ac:dyDescent="0.3">
      <c r="A3945" t="s">
        <v>26511</v>
      </c>
      <c r="B3945" t="s">
        <v>8600</v>
      </c>
      <c r="C3945">
        <v>47</v>
      </c>
      <c r="D3945" t="str">
        <f>IF(Raw_data_US_healthcare[[#This Row],[Age]]&lt;35,"Young",IF(Raw_data_US_healthcare[[#This Row],[Age]]&lt;60,"Middle","Senior"))</f>
        <v>Middle</v>
      </c>
      <c r="E3945" t="s">
        <v>16</v>
      </c>
      <c r="F3945" t="s">
        <v>62</v>
      </c>
      <c r="G3945" t="s">
        <v>62</v>
      </c>
      <c r="H3945" t="s">
        <v>28</v>
      </c>
      <c r="I3945" s="2">
        <v>44845</v>
      </c>
      <c r="J3945" t="s">
        <v>11119</v>
      </c>
      <c r="K3945" t="s">
        <v>10494</v>
      </c>
      <c r="L3945" t="s">
        <v>21</v>
      </c>
      <c r="M3945">
        <v>34286.769800000002</v>
      </c>
      <c r="N3945">
        <v>148</v>
      </c>
      <c r="O3945" t="s">
        <v>39</v>
      </c>
      <c r="P3945" t="s">
        <v>39</v>
      </c>
      <c r="Q3945" s="2">
        <v>44862</v>
      </c>
      <c r="R3945" t="s">
        <v>83</v>
      </c>
      <c r="S3945" t="s">
        <v>33</v>
      </c>
      <c r="T3945">
        <f>_xlfn.DAYS(Raw_data_US_healthcare[[#This Row],[Discharge Date]],Raw_data_US_healthcare[[#This Row],[Date of Admission]])</f>
        <v>17</v>
      </c>
    </row>
    <row r="3946" spans="1:20" x14ac:dyDescent="0.3">
      <c r="A3946" t="s">
        <v>26512</v>
      </c>
      <c r="B3946" t="s">
        <v>11120</v>
      </c>
      <c r="C3946">
        <v>35</v>
      </c>
      <c r="D3946" t="str">
        <f>IF(Raw_data_US_healthcare[[#This Row],[Age]]&lt;35,"Young",IF(Raw_data_US_healthcare[[#This Row],[Age]]&lt;60,"Middle","Senior"))</f>
        <v>Middle</v>
      </c>
      <c r="E3946" t="s">
        <v>26</v>
      </c>
      <c r="F3946" t="s">
        <v>17</v>
      </c>
      <c r="G3946" t="s">
        <v>17</v>
      </c>
      <c r="H3946" t="s">
        <v>26514</v>
      </c>
      <c r="I3946" s="2">
        <v>43806</v>
      </c>
      <c r="J3946" t="s">
        <v>2879</v>
      </c>
      <c r="K3946" t="s">
        <v>11121</v>
      </c>
      <c r="L3946" t="s">
        <v>31</v>
      </c>
      <c r="M3946">
        <v>14733.6237</v>
      </c>
      <c r="N3946">
        <v>244</v>
      </c>
      <c r="O3946" t="s">
        <v>22</v>
      </c>
      <c r="P3946" t="s">
        <v>22</v>
      </c>
      <c r="Q3946" s="2">
        <v>43813</v>
      </c>
      <c r="R3946" t="s">
        <v>23</v>
      </c>
      <c r="S3946" t="s">
        <v>24</v>
      </c>
      <c r="T3946">
        <f>_xlfn.DAYS(Raw_data_US_healthcare[[#This Row],[Discharge Date]],Raw_data_US_healthcare[[#This Row],[Date of Admission]])</f>
        <v>7</v>
      </c>
    </row>
    <row r="3947" spans="1:20" x14ac:dyDescent="0.3">
      <c r="A3947" t="s">
        <v>26512</v>
      </c>
      <c r="B3947" t="s">
        <v>11122</v>
      </c>
      <c r="C3947">
        <v>28</v>
      </c>
      <c r="D3947" t="str">
        <f>IF(Raw_data_US_healthcare[[#This Row],[Age]]&lt;35,"Young",IF(Raw_data_US_healthcare[[#This Row],[Age]]&lt;60,"Middle","Senior"))</f>
        <v>Young</v>
      </c>
      <c r="E3947" t="s">
        <v>26</v>
      </c>
      <c r="F3947" t="s">
        <v>49</v>
      </c>
      <c r="G3947" t="s">
        <v>49</v>
      </c>
      <c r="H3947" t="s">
        <v>36</v>
      </c>
      <c r="I3947" s="2">
        <v>43755</v>
      </c>
      <c r="J3947" t="s">
        <v>11123</v>
      </c>
      <c r="K3947" t="s">
        <v>11124</v>
      </c>
      <c r="L3947" t="s">
        <v>31</v>
      </c>
      <c r="M3947">
        <v>11992.8686</v>
      </c>
      <c r="N3947">
        <v>272</v>
      </c>
      <c r="O3947" t="s">
        <v>22</v>
      </c>
      <c r="P3947" t="s">
        <v>22</v>
      </c>
      <c r="Q3947" s="2">
        <v>43777</v>
      </c>
      <c r="R3947" t="s">
        <v>44</v>
      </c>
      <c r="S3947" t="s">
        <v>24</v>
      </c>
      <c r="T3947">
        <f>_xlfn.DAYS(Raw_data_US_healthcare[[#This Row],[Discharge Date]],Raw_data_US_healthcare[[#This Row],[Date of Admission]])</f>
        <v>22</v>
      </c>
    </row>
    <row r="3948" spans="1:20" x14ac:dyDescent="0.3">
      <c r="A3948" t="s">
        <v>26512</v>
      </c>
      <c r="B3948" t="s">
        <v>7817</v>
      </c>
      <c r="C3948">
        <v>58</v>
      </c>
      <c r="D3948" t="str">
        <f>IF(Raw_data_US_healthcare[[#This Row],[Age]]&lt;35,"Young",IF(Raw_data_US_healthcare[[#This Row],[Age]]&lt;60,"Middle","Senior"))</f>
        <v>Middle</v>
      </c>
      <c r="E3948" t="s">
        <v>26</v>
      </c>
      <c r="F3948" t="s">
        <v>49</v>
      </c>
      <c r="G3948" t="s">
        <v>49</v>
      </c>
      <c r="H3948" t="s">
        <v>28</v>
      </c>
      <c r="I3948" s="2">
        <v>44813</v>
      </c>
      <c r="J3948" t="s">
        <v>11125</v>
      </c>
      <c r="K3948" t="s">
        <v>11126</v>
      </c>
      <c r="L3948" t="s">
        <v>56</v>
      </c>
      <c r="M3948">
        <v>40706.4997</v>
      </c>
      <c r="N3948">
        <v>112</v>
      </c>
      <c r="O3948" t="s">
        <v>39</v>
      </c>
      <c r="P3948" t="s">
        <v>39</v>
      </c>
      <c r="Q3948" s="2">
        <v>44828</v>
      </c>
      <c r="R3948" t="s">
        <v>48</v>
      </c>
      <c r="S3948" t="s">
        <v>24</v>
      </c>
      <c r="T3948">
        <f>_xlfn.DAYS(Raw_data_US_healthcare[[#This Row],[Discharge Date]],Raw_data_US_healthcare[[#This Row],[Date of Admission]])</f>
        <v>15</v>
      </c>
    </row>
    <row r="3949" spans="1:20" x14ac:dyDescent="0.3">
      <c r="A3949" t="s">
        <v>26512</v>
      </c>
      <c r="B3949" t="s">
        <v>11127</v>
      </c>
      <c r="C3949">
        <v>53</v>
      </c>
      <c r="D3949" t="str">
        <f>IF(Raw_data_US_healthcare[[#This Row],[Age]]&lt;35,"Young",IF(Raw_data_US_healthcare[[#This Row],[Age]]&lt;60,"Middle","Senior"))</f>
        <v>Middle</v>
      </c>
      <c r="E3949" t="s">
        <v>26</v>
      </c>
      <c r="F3949" t="s">
        <v>113</v>
      </c>
      <c r="G3949" t="s">
        <v>113</v>
      </c>
      <c r="H3949" t="s">
        <v>69</v>
      </c>
      <c r="I3949" s="2">
        <v>44116</v>
      </c>
      <c r="J3949" t="s">
        <v>11128</v>
      </c>
      <c r="K3949" t="s">
        <v>11129</v>
      </c>
      <c r="L3949" t="s">
        <v>52</v>
      </c>
      <c r="M3949">
        <v>39475.2644</v>
      </c>
      <c r="N3949">
        <v>335</v>
      </c>
      <c r="O3949" t="s">
        <v>22</v>
      </c>
      <c r="P3949" t="s">
        <v>22</v>
      </c>
      <c r="Q3949" s="2">
        <v>44118</v>
      </c>
      <c r="R3949" t="s">
        <v>83</v>
      </c>
      <c r="S3949" t="s">
        <v>24</v>
      </c>
      <c r="T3949">
        <f>_xlfn.DAYS(Raw_data_US_healthcare[[#This Row],[Discharge Date]],Raw_data_US_healthcare[[#This Row],[Date of Admission]])</f>
        <v>2</v>
      </c>
    </row>
    <row r="3950" spans="1:20" x14ac:dyDescent="0.3">
      <c r="A3950" t="s">
        <v>26512</v>
      </c>
      <c r="B3950" t="s">
        <v>11130</v>
      </c>
      <c r="C3950">
        <v>62</v>
      </c>
      <c r="D3950" t="str">
        <f>IF(Raw_data_US_healthcare[[#This Row],[Age]]&lt;35,"Young",IF(Raw_data_US_healthcare[[#This Row],[Age]]&lt;60,"Middle","Senior"))</f>
        <v>Senior</v>
      </c>
      <c r="E3950" t="s">
        <v>26</v>
      </c>
      <c r="F3950" t="s">
        <v>88</v>
      </c>
      <c r="G3950" t="s">
        <v>88</v>
      </c>
      <c r="H3950" t="s">
        <v>26516</v>
      </c>
      <c r="I3950" s="2">
        <v>45061</v>
      </c>
      <c r="J3950" t="s">
        <v>11131</v>
      </c>
      <c r="K3950" t="s">
        <v>11132</v>
      </c>
      <c r="L3950" t="s">
        <v>60</v>
      </c>
      <c r="M3950">
        <v>6786.6755000000003</v>
      </c>
      <c r="N3950">
        <v>344</v>
      </c>
      <c r="O3950" t="s">
        <v>39</v>
      </c>
      <c r="P3950" t="s">
        <v>39</v>
      </c>
      <c r="Q3950" s="2">
        <v>45077</v>
      </c>
      <c r="R3950" t="s">
        <v>23</v>
      </c>
      <c r="S3950" t="s">
        <v>33</v>
      </c>
      <c r="T3950">
        <f>_xlfn.DAYS(Raw_data_US_healthcare[[#This Row],[Discharge Date]],Raw_data_US_healthcare[[#This Row],[Date of Admission]])</f>
        <v>16</v>
      </c>
    </row>
    <row r="3951" spans="1:20" x14ac:dyDescent="0.3">
      <c r="A3951" t="s">
        <v>26512</v>
      </c>
      <c r="B3951" t="s">
        <v>11133</v>
      </c>
      <c r="C3951">
        <v>49</v>
      </c>
      <c r="D3951" t="str">
        <f>IF(Raw_data_US_healthcare[[#This Row],[Age]]&lt;35,"Young",IF(Raw_data_US_healthcare[[#This Row],[Age]]&lt;60,"Middle","Senior"))</f>
        <v>Middle</v>
      </c>
      <c r="E3951" t="s">
        <v>26</v>
      </c>
      <c r="F3951" t="s">
        <v>113</v>
      </c>
      <c r="G3951" t="s">
        <v>113</v>
      </c>
      <c r="H3951" t="s">
        <v>18</v>
      </c>
      <c r="I3951" s="2">
        <v>43419</v>
      </c>
      <c r="J3951" t="s">
        <v>11134</v>
      </c>
      <c r="K3951" t="s">
        <v>11135</v>
      </c>
      <c r="L3951" t="s">
        <v>52</v>
      </c>
      <c r="M3951">
        <v>40218.311000000002</v>
      </c>
      <c r="N3951">
        <v>420</v>
      </c>
      <c r="O3951" t="s">
        <v>39</v>
      </c>
      <c r="P3951" t="s">
        <v>39</v>
      </c>
      <c r="Q3951" s="2">
        <v>43430</v>
      </c>
      <c r="R3951" t="s">
        <v>23</v>
      </c>
      <c r="S3951" t="s">
        <v>33</v>
      </c>
      <c r="T3951">
        <f>_xlfn.DAYS(Raw_data_US_healthcare[[#This Row],[Discharge Date]],Raw_data_US_healthcare[[#This Row],[Date of Admission]])</f>
        <v>11</v>
      </c>
    </row>
    <row r="3952" spans="1:20" x14ac:dyDescent="0.3">
      <c r="A3952" t="s">
        <v>26511</v>
      </c>
      <c r="B3952" t="s">
        <v>11136</v>
      </c>
      <c r="C3952">
        <v>57</v>
      </c>
      <c r="D3952" t="str">
        <f>IF(Raw_data_US_healthcare[[#This Row],[Age]]&lt;35,"Young",IF(Raw_data_US_healthcare[[#This Row],[Age]]&lt;60,"Middle","Senior"))</f>
        <v>Middle</v>
      </c>
      <c r="E3952" t="s">
        <v>16</v>
      </c>
      <c r="F3952" t="s">
        <v>88</v>
      </c>
      <c r="G3952" t="s">
        <v>88</v>
      </c>
      <c r="H3952" t="s">
        <v>36</v>
      </c>
      <c r="I3952" s="2">
        <v>44516</v>
      </c>
      <c r="J3952" t="s">
        <v>11137</v>
      </c>
      <c r="K3952" t="s">
        <v>11138</v>
      </c>
      <c r="L3952" t="s">
        <v>60</v>
      </c>
      <c r="M3952">
        <v>3222.8083000000001</v>
      </c>
      <c r="N3952">
        <v>273</v>
      </c>
      <c r="O3952" t="s">
        <v>39</v>
      </c>
      <c r="P3952" t="s">
        <v>39</v>
      </c>
      <c r="Q3952" s="2">
        <v>44522</v>
      </c>
      <c r="R3952" t="s">
        <v>48</v>
      </c>
      <c r="S3952" t="s">
        <v>24</v>
      </c>
      <c r="T3952">
        <f>_xlfn.DAYS(Raw_data_US_healthcare[[#This Row],[Discharge Date]],Raw_data_US_healthcare[[#This Row],[Date of Admission]])</f>
        <v>6</v>
      </c>
    </row>
    <row r="3953" spans="1:20" x14ac:dyDescent="0.3">
      <c r="A3953" t="s">
        <v>26512</v>
      </c>
      <c r="B3953" t="s">
        <v>11139</v>
      </c>
      <c r="C3953">
        <v>81</v>
      </c>
      <c r="D3953" t="str">
        <f>IF(Raw_data_US_healthcare[[#This Row],[Age]]&lt;35,"Young",IF(Raw_data_US_healthcare[[#This Row],[Age]]&lt;60,"Middle","Senior"))</f>
        <v>Senior</v>
      </c>
      <c r="E3953" t="s">
        <v>26</v>
      </c>
      <c r="F3953" t="s">
        <v>228</v>
      </c>
      <c r="G3953" t="s">
        <v>228</v>
      </c>
      <c r="H3953" t="s">
        <v>26516</v>
      </c>
      <c r="I3953" s="2">
        <v>44063</v>
      </c>
      <c r="J3953" t="s">
        <v>11140</v>
      </c>
      <c r="K3953" t="s">
        <v>11141</v>
      </c>
      <c r="L3953" t="s">
        <v>52</v>
      </c>
      <c r="M3953">
        <v>34006.332300000002</v>
      </c>
      <c r="N3953">
        <v>224</v>
      </c>
      <c r="O3953" t="s">
        <v>39</v>
      </c>
      <c r="P3953" t="s">
        <v>39</v>
      </c>
      <c r="Q3953" s="2">
        <v>44081</v>
      </c>
      <c r="R3953" t="s">
        <v>23</v>
      </c>
      <c r="S3953" t="s">
        <v>24</v>
      </c>
      <c r="T3953">
        <f>_xlfn.DAYS(Raw_data_US_healthcare[[#This Row],[Discharge Date]],Raw_data_US_healthcare[[#This Row],[Date of Admission]])</f>
        <v>18</v>
      </c>
    </row>
    <row r="3954" spans="1:20" x14ac:dyDescent="0.3">
      <c r="A3954" t="s">
        <v>26511</v>
      </c>
      <c r="B3954" t="s">
        <v>11142</v>
      </c>
      <c r="C3954">
        <v>68</v>
      </c>
      <c r="D3954" t="str">
        <f>IF(Raw_data_US_healthcare[[#This Row],[Age]]&lt;35,"Young",IF(Raw_data_US_healthcare[[#This Row],[Age]]&lt;60,"Middle","Senior"))</f>
        <v>Senior</v>
      </c>
      <c r="E3954" t="s">
        <v>16</v>
      </c>
      <c r="F3954" t="s">
        <v>49</v>
      </c>
      <c r="G3954" t="s">
        <v>49</v>
      </c>
      <c r="H3954" t="s">
        <v>36</v>
      </c>
      <c r="I3954" s="2">
        <v>45039</v>
      </c>
      <c r="J3954" t="s">
        <v>11143</v>
      </c>
      <c r="K3954" t="s">
        <v>6350</v>
      </c>
      <c r="L3954" t="s">
        <v>52</v>
      </c>
      <c r="M3954">
        <v>18889.332999999999</v>
      </c>
      <c r="N3954">
        <v>343</v>
      </c>
      <c r="O3954" t="s">
        <v>39</v>
      </c>
      <c r="P3954" t="s">
        <v>39</v>
      </c>
      <c r="Q3954" s="2">
        <v>45067</v>
      </c>
      <c r="R3954" t="s">
        <v>44</v>
      </c>
      <c r="S3954" t="s">
        <v>45</v>
      </c>
      <c r="T3954">
        <f>_xlfn.DAYS(Raw_data_US_healthcare[[#This Row],[Discharge Date]],Raw_data_US_healthcare[[#This Row],[Date of Admission]])</f>
        <v>28</v>
      </c>
    </row>
    <row r="3955" spans="1:20" x14ac:dyDescent="0.3">
      <c r="A3955" t="s">
        <v>26512</v>
      </c>
      <c r="B3955" t="s">
        <v>11144</v>
      </c>
      <c r="C3955">
        <v>78</v>
      </c>
      <c r="D3955" t="str">
        <f>IF(Raw_data_US_healthcare[[#This Row],[Age]]&lt;35,"Young",IF(Raw_data_US_healthcare[[#This Row],[Age]]&lt;60,"Middle","Senior"))</f>
        <v>Senior</v>
      </c>
      <c r="E3955" t="s">
        <v>26</v>
      </c>
      <c r="F3955" t="s">
        <v>62</v>
      </c>
      <c r="G3955" t="s">
        <v>62</v>
      </c>
      <c r="H3955" t="s">
        <v>28</v>
      </c>
      <c r="I3955" s="2">
        <v>44342</v>
      </c>
      <c r="J3955" t="s">
        <v>11145</v>
      </c>
      <c r="K3955" t="s">
        <v>4582</v>
      </c>
      <c r="L3955" t="s">
        <v>21</v>
      </c>
      <c r="M3955">
        <v>6429.7147000000004</v>
      </c>
      <c r="N3955">
        <v>138</v>
      </c>
      <c r="O3955" t="s">
        <v>43</v>
      </c>
      <c r="P3955" t="s">
        <v>43</v>
      </c>
      <c r="Q3955" s="2">
        <v>44362</v>
      </c>
      <c r="R3955" t="s">
        <v>44</v>
      </c>
      <c r="S3955" t="s">
        <v>45</v>
      </c>
      <c r="T3955">
        <f>_xlfn.DAYS(Raw_data_US_healthcare[[#This Row],[Discharge Date]],Raw_data_US_healthcare[[#This Row],[Date of Admission]])</f>
        <v>20</v>
      </c>
    </row>
    <row r="3956" spans="1:20" x14ac:dyDescent="0.3">
      <c r="A3956" t="s">
        <v>26511</v>
      </c>
      <c r="B3956" t="s">
        <v>11146</v>
      </c>
      <c r="C3956">
        <v>82</v>
      </c>
      <c r="D3956" t="str">
        <f>IF(Raw_data_US_healthcare[[#This Row],[Age]]&lt;35,"Young",IF(Raw_data_US_healthcare[[#This Row],[Age]]&lt;60,"Middle","Senior"))</f>
        <v>Senior</v>
      </c>
      <c r="E3956" t="s">
        <v>16</v>
      </c>
      <c r="F3956" t="s">
        <v>62</v>
      </c>
      <c r="G3956" t="s">
        <v>62</v>
      </c>
      <c r="H3956" t="s">
        <v>18</v>
      </c>
      <c r="I3956" s="2">
        <v>43691</v>
      </c>
      <c r="J3956" t="s">
        <v>11147</v>
      </c>
      <c r="K3956" t="s">
        <v>11148</v>
      </c>
      <c r="L3956" t="s">
        <v>21</v>
      </c>
      <c r="M3956">
        <v>15023.1271</v>
      </c>
      <c r="N3956">
        <v>488</v>
      </c>
      <c r="O3956" t="s">
        <v>39</v>
      </c>
      <c r="P3956" t="s">
        <v>39</v>
      </c>
      <c r="Q3956" s="2">
        <v>43713</v>
      </c>
      <c r="R3956" t="s">
        <v>48</v>
      </c>
      <c r="S3956" t="s">
        <v>24</v>
      </c>
      <c r="T3956">
        <f>_xlfn.DAYS(Raw_data_US_healthcare[[#This Row],[Discharge Date]],Raw_data_US_healthcare[[#This Row],[Date of Admission]])</f>
        <v>22</v>
      </c>
    </row>
    <row r="3957" spans="1:20" x14ac:dyDescent="0.3">
      <c r="A3957" t="s">
        <v>26512</v>
      </c>
      <c r="B3957" t="s">
        <v>11149</v>
      </c>
      <c r="C3957">
        <v>42</v>
      </c>
      <c r="D3957" t="str">
        <f>IF(Raw_data_US_healthcare[[#This Row],[Age]]&lt;35,"Young",IF(Raw_data_US_healthcare[[#This Row],[Age]]&lt;60,"Middle","Senior"))</f>
        <v>Middle</v>
      </c>
      <c r="E3957" t="s">
        <v>26</v>
      </c>
      <c r="F3957" t="s">
        <v>62</v>
      </c>
      <c r="G3957" t="s">
        <v>62</v>
      </c>
      <c r="H3957" t="s">
        <v>26516</v>
      </c>
      <c r="I3957" s="2">
        <v>44823</v>
      </c>
      <c r="J3957" t="s">
        <v>11150</v>
      </c>
      <c r="K3957" t="s">
        <v>11151</v>
      </c>
      <c r="L3957" t="s">
        <v>31</v>
      </c>
      <c r="M3957">
        <v>23332.494500000001</v>
      </c>
      <c r="N3957">
        <v>137</v>
      </c>
      <c r="O3957" t="s">
        <v>39</v>
      </c>
      <c r="P3957" t="s">
        <v>39</v>
      </c>
      <c r="Q3957" s="2">
        <v>44848</v>
      </c>
      <c r="R3957" t="s">
        <v>44</v>
      </c>
      <c r="S3957" t="s">
        <v>33</v>
      </c>
      <c r="T3957">
        <f>_xlfn.DAYS(Raw_data_US_healthcare[[#This Row],[Discharge Date]],Raw_data_US_healthcare[[#This Row],[Date of Admission]])</f>
        <v>25</v>
      </c>
    </row>
    <row r="3958" spans="1:20" x14ac:dyDescent="0.3">
      <c r="A3958" t="s">
        <v>26512</v>
      </c>
      <c r="B3958" t="s">
        <v>11152</v>
      </c>
      <c r="C3958">
        <v>62</v>
      </c>
      <c r="D3958" t="str">
        <f>IF(Raw_data_US_healthcare[[#This Row],[Age]]&lt;35,"Young",IF(Raw_data_US_healthcare[[#This Row],[Age]]&lt;60,"Middle","Senior"))</f>
        <v>Senior</v>
      </c>
      <c r="E3958" t="s">
        <v>26</v>
      </c>
      <c r="F3958" t="s">
        <v>49</v>
      </c>
      <c r="G3958" t="s">
        <v>49</v>
      </c>
      <c r="H3958" t="s">
        <v>28</v>
      </c>
      <c r="I3958" s="2">
        <v>43957</v>
      </c>
      <c r="J3958" t="s">
        <v>11153</v>
      </c>
      <c r="K3958" t="s">
        <v>11154</v>
      </c>
      <c r="L3958" t="s">
        <v>21</v>
      </c>
      <c r="M3958">
        <v>11379.875099999999</v>
      </c>
      <c r="N3958">
        <v>296</v>
      </c>
      <c r="O3958" t="s">
        <v>22</v>
      </c>
      <c r="P3958" t="s">
        <v>22</v>
      </c>
      <c r="Q3958" s="2">
        <v>43980</v>
      </c>
      <c r="R3958" t="s">
        <v>83</v>
      </c>
      <c r="S3958" t="s">
        <v>24</v>
      </c>
      <c r="T3958">
        <f>_xlfn.DAYS(Raw_data_US_healthcare[[#This Row],[Discharge Date]],Raw_data_US_healthcare[[#This Row],[Date of Admission]])</f>
        <v>23</v>
      </c>
    </row>
    <row r="3959" spans="1:20" x14ac:dyDescent="0.3">
      <c r="A3959" t="s">
        <v>26511</v>
      </c>
      <c r="B3959" t="s">
        <v>11155</v>
      </c>
      <c r="C3959">
        <v>19</v>
      </c>
      <c r="D3959" t="str">
        <f>IF(Raw_data_US_healthcare[[#This Row],[Age]]&lt;35,"Young",IF(Raw_data_US_healthcare[[#This Row],[Age]]&lt;60,"Middle","Senior"))</f>
        <v>Young</v>
      </c>
      <c r="E3959" t="s">
        <v>16</v>
      </c>
      <c r="F3959" t="s">
        <v>62</v>
      </c>
      <c r="G3959" t="s">
        <v>62</v>
      </c>
      <c r="H3959" t="s">
        <v>26514</v>
      </c>
      <c r="I3959" s="2">
        <v>45133</v>
      </c>
      <c r="J3959" t="s">
        <v>11156</v>
      </c>
      <c r="K3959" t="s">
        <v>11157</v>
      </c>
      <c r="L3959" t="s">
        <v>52</v>
      </c>
      <c r="M3959">
        <v>35747.6463</v>
      </c>
      <c r="N3959">
        <v>207</v>
      </c>
      <c r="O3959" t="s">
        <v>43</v>
      </c>
      <c r="P3959" t="s">
        <v>43</v>
      </c>
      <c r="Q3959" s="2">
        <v>45140</v>
      </c>
      <c r="R3959" t="s">
        <v>48</v>
      </c>
      <c r="S3959" t="s">
        <v>45</v>
      </c>
      <c r="T3959">
        <f>_xlfn.DAYS(Raw_data_US_healthcare[[#This Row],[Discharge Date]],Raw_data_US_healthcare[[#This Row],[Date of Admission]])</f>
        <v>7</v>
      </c>
    </row>
    <row r="3960" spans="1:20" x14ac:dyDescent="0.3">
      <c r="A3960" t="s">
        <v>26511</v>
      </c>
      <c r="B3960" t="s">
        <v>11158</v>
      </c>
      <c r="C3960">
        <v>30</v>
      </c>
      <c r="D3960" t="str">
        <f>IF(Raw_data_US_healthcare[[#This Row],[Age]]&lt;35,"Young",IF(Raw_data_US_healthcare[[#This Row],[Age]]&lt;60,"Middle","Senior"))</f>
        <v>Young</v>
      </c>
      <c r="E3960" t="s">
        <v>16</v>
      </c>
      <c r="F3960" t="s">
        <v>27</v>
      </c>
      <c r="G3960" t="s">
        <v>27</v>
      </c>
      <c r="H3960" t="s">
        <v>18</v>
      </c>
      <c r="I3960" s="2">
        <v>44892</v>
      </c>
      <c r="J3960" t="s">
        <v>11159</v>
      </c>
      <c r="K3960" t="s">
        <v>3916</v>
      </c>
      <c r="L3960" t="s">
        <v>31</v>
      </c>
      <c r="M3960">
        <v>32249.468099999998</v>
      </c>
      <c r="N3960">
        <v>259</v>
      </c>
      <c r="O3960" t="s">
        <v>39</v>
      </c>
      <c r="P3960" t="s">
        <v>39</v>
      </c>
      <c r="Q3960" s="2">
        <v>44904</v>
      </c>
      <c r="R3960" t="s">
        <v>44</v>
      </c>
      <c r="S3960" t="s">
        <v>33</v>
      </c>
      <c r="T3960">
        <f>_xlfn.DAYS(Raw_data_US_healthcare[[#This Row],[Discharge Date]],Raw_data_US_healthcare[[#This Row],[Date of Admission]])</f>
        <v>12</v>
      </c>
    </row>
    <row r="3961" spans="1:20" x14ac:dyDescent="0.3">
      <c r="A3961" t="s">
        <v>26511</v>
      </c>
      <c r="B3961" t="s">
        <v>11160</v>
      </c>
      <c r="C3961">
        <v>78</v>
      </c>
      <c r="D3961" t="str">
        <f>IF(Raw_data_US_healthcare[[#This Row],[Age]]&lt;35,"Young",IF(Raw_data_US_healthcare[[#This Row],[Age]]&lt;60,"Middle","Senior"))</f>
        <v>Senior</v>
      </c>
      <c r="E3961" t="s">
        <v>16</v>
      </c>
      <c r="F3961" t="s">
        <v>27</v>
      </c>
      <c r="G3961" t="s">
        <v>27</v>
      </c>
      <c r="H3961" t="s">
        <v>36</v>
      </c>
      <c r="I3961" s="2">
        <v>44231</v>
      </c>
      <c r="J3961" t="s">
        <v>11161</v>
      </c>
      <c r="K3961" t="s">
        <v>11162</v>
      </c>
      <c r="L3961" t="s">
        <v>21</v>
      </c>
      <c r="M3961">
        <v>20836.268</v>
      </c>
      <c r="N3961">
        <v>416</v>
      </c>
      <c r="O3961" t="s">
        <v>22</v>
      </c>
      <c r="P3961" t="s">
        <v>22</v>
      </c>
      <c r="Q3961" s="2">
        <v>44235</v>
      </c>
      <c r="R3961" t="s">
        <v>44</v>
      </c>
      <c r="S3961" t="s">
        <v>24</v>
      </c>
      <c r="T3961">
        <f>_xlfn.DAYS(Raw_data_US_healthcare[[#This Row],[Discharge Date]],Raw_data_US_healthcare[[#This Row],[Date of Admission]])</f>
        <v>4</v>
      </c>
    </row>
    <row r="3962" spans="1:20" x14ac:dyDescent="0.3">
      <c r="A3962" t="s">
        <v>26511</v>
      </c>
      <c r="B3962" t="s">
        <v>11163</v>
      </c>
      <c r="C3962">
        <v>35</v>
      </c>
      <c r="D3962" t="str">
        <f>IF(Raw_data_US_healthcare[[#This Row],[Age]]&lt;35,"Young",IF(Raw_data_US_healthcare[[#This Row],[Age]]&lt;60,"Middle","Senior"))</f>
        <v>Middle</v>
      </c>
      <c r="E3962" t="s">
        <v>16</v>
      </c>
      <c r="F3962" t="s">
        <v>62</v>
      </c>
      <c r="G3962" t="s">
        <v>62</v>
      </c>
      <c r="H3962" t="s">
        <v>69</v>
      </c>
      <c r="I3962" s="2">
        <v>44420</v>
      </c>
      <c r="J3962" t="s">
        <v>11164</v>
      </c>
      <c r="K3962" t="s">
        <v>11165</v>
      </c>
      <c r="L3962" t="s">
        <v>21</v>
      </c>
      <c r="M3962">
        <v>2549.0264999999999</v>
      </c>
      <c r="N3962">
        <v>357</v>
      </c>
      <c r="O3962" t="s">
        <v>39</v>
      </c>
      <c r="P3962" t="s">
        <v>39</v>
      </c>
      <c r="Q3962" s="2">
        <v>44442</v>
      </c>
      <c r="R3962" t="s">
        <v>48</v>
      </c>
      <c r="S3962" t="s">
        <v>33</v>
      </c>
      <c r="T3962">
        <f>_xlfn.DAYS(Raw_data_US_healthcare[[#This Row],[Discharge Date]],Raw_data_US_healthcare[[#This Row],[Date of Admission]])</f>
        <v>22</v>
      </c>
    </row>
    <row r="3963" spans="1:20" x14ac:dyDescent="0.3">
      <c r="A3963" t="s">
        <v>26512</v>
      </c>
      <c r="B3963" t="s">
        <v>11166</v>
      </c>
      <c r="C3963">
        <v>73</v>
      </c>
      <c r="D3963" t="str">
        <f>IF(Raw_data_US_healthcare[[#This Row],[Age]]&lt;35,"Young",IF(Raw_data_US_healthcare[[#This Row],[Age]]&lt;60,"Middle","Senior"))</f>
        <v>Senior</v>
      </c>
      <c r="E3963" t="s">
        <v>26</v>
      </c>
      <c r="F3963" t="s">
        <v>228</v>
      </c>
      <c r="G3963" t="s">
        <v>228</v>
      </c>
      <c r="H3963" t="s">
        <v>28</v>
      </c>
      <c r="I3963" s="2">
        <v>44012</v>
      </c>
      <c r="J3963" t="s">
        <v>5969</v>
      </c>
      <c r="K3963" t="s">
        <v>11167</v>
      </c>
      <c r="L3963" t="s">
        <v>21</v>
      </c>
      <c r="M3963">
        <v>16172.2706</v>
      </c>
      <c r="N3963">
        <v>284</v>
      </c>
      <c r="O3963" t="s">
        <v>43</v>
      </c>
      <c r="P3963" t="s">
        <v>43</v>
      </c>
      <c r="Q3963" s="2">
        <v>44042</v>
      </c>
      <c r="R3963" t="s">
        <v>44</v>
      </c>
      <c r="S3963" t="s">
        <v>24</v>
      </c>
      <c r="T3963">
        <f>_xlfn.DAYS(Raw_data_US_healthcare[[#This Row],[Discharge Date]],Raw_data_US_healthcare[[#This Row],[Date of Admission]])</f>
        <v>30</v>
      </c>
    </row>
    <row r="3964" spans="1:20" x14ac:dyDescent="0.3">
      <c r="A3964" t="s">
        <v>26511</v>
      </c>
      <c r="B3964" t="s">
        <v>11168</v>
      </c>
      <c r="C3964">
        <v>61</v>
      </c>
      <c r="D3964" t="str">
        <f>IF(Raw_data_US_healthcare[[#This Row],[Age]]&lt;35,"Young",IF(Raw_data_US_healthcare[[#This Row],[Age]]&lt;60,"Middle","Senior"))</f>
        <v>Senior</v>
      </c>
      <c r="E3964" t="s">
        <v>16</v>
      </c>
      <c r="F3964" t="s">
        <v>62</v>
      </c>
      <c r="G3964" t="s">
        <v>62</v>
      </c>
      <c r="H3964" t="s">
        <v>18</v>
      </c>
      <c r="I3964" s="2">
        <v>44033</v>
      </c>
      <c r="J3964" t="s">
        <v>11169</v>
      </c>
      <c r="K3964" t="s">
        <v>11170</v>
      </c>
      <c r="L3964" t="s">
        <v>21</v>
      </c>
      <c r="M3964">
        <v>6495.7615999999998</v>
      </c>
      <c r="N3964">
        <v>102</v>
      </c>
      <c r="O3964" t="s">
        <v>39</v>
      </c>
      <c r="P3964" t="s">
        <v>39</v>
      </c>
      <c r="Q3964" s="2">
        <v>44046</v>
      </c>
      <c r="R3964" t="s">
        <v>23</v>
      </c>
      <c r="S3964" t="s">
        <v>24</v>
      </c>
      <c r="T3964">
        <f>_xlfn.DAYS(Raw_data_US_healthcare[[#This Row],[Discharge Date]],Raw_data_US_healthcare[[#This Row],[Date of Admission]])</f>
        <v>13</v>
      </c>
    </row>
    <row r="3965" spans="1:20" x14ac:dyDescent="0.3">
      <c r="A3965" t="s">
        <v>26511</v>
      </c>
      <c r="B3965" t="s">
        <v>11171</v>
      </c>
      <c r="C3965">
        <v>57</v>
      </c>
      <c r="D3965" t="str">
        <f>IF(Raw_data_US_healthcare[[#This Row],[Age]]&lt;35,"Young",IF(Raw_data_US_healthcare[[#This Row],[Age]]&lt;60,"Middle","Senior"))</f>
        <v>Middle</v>
      </c>
      <c r="E3965" t="s">
        <v>16</v>
      </c>
      <c r="F3965" t="s">
        <v>113</v>
      </c>
      <c r="G3965" t="s">
        <v>113</v>
      </c>
      <c r="H3965" t="s">
        <v>69</v>
      </c>
      <c r="I3965" s="2">
        <v>44200</v>
      </c>
      <c r="J3965" t="s">
        <v>11172</v>
      </c>
      <c r="K3965" t="s">
        <v>11173</v>
      </c>
      <c r="L3965" t="s">
        <v>56</v>
      </c>
      <c r="M3965">
        <v>48323.089800000002</v>
      </c>
      <c r="N3965">
        <v>333</v>
      </c>
      <c r="O3965" t="s">
        <v>22</v>
      </c>
      <c r="P3965" t="s">
        <v>22</v>
      </c>
      <c r="Q3965" s="2">
        <v>44203</v>
      </c>
      <c r="R3965" t="s">
        <v>83</v>
      </c>
      <c r="S3965" t="s">
        <v>45</v>
      </c>
      <c r="T3965">
        <f>_xlfn.DAYS(Raw_data_US_healthcare[[#This Row],[Discharge Date]],Raw_data_US_healthcare[[#This Row],[Date of Admission]])</f>
        <v>3</v>
      </c>
    </row>
    <row r="3966" spans="1:20" x14ac:dyDescent="0.3">
      <c r="A3966" t="s">
        <v>26511</v>
      </c>
      <c r="B3966" t="s">
        <v>11174</v>
      </c>
      <c r="C3966">
        <v>65</v>
      </c>
      <c r="D3966" t="str">
        <f>IF(Raw_data_US_healthcare[[#This Row],[Age]]&lt;35,"Young",IF(Raw_data_US_healthcare[[#This Row],[Age]]&lt;60,"Middle","Senior"))</f>
        <v>Senior</v>
      </c>
      <c r="E3966" t="s">
        <v>16</v>
      </c>
      <c r="F3966" t="s">
        <v>35</v>
      </c>
      <c r="G3966" t="s">
        <v>35</v>
      </c>
      <c r="H3966" t="s">
        <v>26516</v>
      </c>
      <c r="I3966" s="2">
        <v>44448</v>
      </c>
      <c r="J3966" t="s">
        <v>11175</v>
      </c>
      <c r="K3966" t="s">
        <v>11176</v>
      </c>
      <c r="L3966" t="s">
        <v>21</v>
      </c>
      <c r="M3966">
        <v>16749.908800000001</v>
      </c>
      <c r="N3966">
        <v>314</v>
      </c>
      <c r="O3966" t="s">
        <v>39</v>
      </c>
      <c r="P3966" t="s">
        <v>39</v>
      </c>
      <c r="Q3966" s="2">
        <v>44464</v>
      </c>
      <c r="R3966" t="s">
        <v>83</v>
      </c>
      <c r="S3966" t="s">
        <v>24</v>
      </c>
      <c r="T3966">
        <f>_xlfn.DAYS(Raw_data_US_healthcare[[#This Row],[Discharge Date]],Raw_data_US_healthcare[[#This Row],[Date of Admission]])</f>
        <v>16</v>
      </c>
    </row>
    <row r="3967" spans="1:20" x14ac:dyDescent="0.3">
      <c r="A3967" t="s">
        <v>26511</v>
      </c>
      <c r="B3967" t="s">
        <v>11177</v>
      </c>
      <c r="C3967">
        <v>45</v>
      </c>
      <c r="D3967" t="str">
        <f>IF(Raw_data_US_healthcare[[#This Row],[Age]]&lt;35,"Young",IF(Raw_data_US_healthcare[[#This Row],[Age]]&lt;60,"Middle","Senior"))</f>
        <v>Middle</v>
      </c>
      <c r="E3967" t="s">
        <v>16</v>
      </c>
      <c r="F3967" t="s">
        <v>228</v>
      </c>
      <c r="G3967" t="s">
        <v>228</v>
      </c>
      <c r="H3967" t="s">
        <v>36</v>
      </c>
      <c r="I3967" s="2">
        <v>44691</v>
      </c>
      <c r="J3967" t="s">
        <v>11178</v>
      </c>
      <c r="K3967" t="s">
        <v>11179</v>
      </c>
      <c r="L3967" t="s">
        <v>52</v>
      </c>
      <c r="M3967">
        <v>9025.8536000000004</v>
      </c>
      <c r="N3967">
        <v>370</v>
      </c>
      <c r="O3967" t="s">
        <v>43</v>
      </c>
      <c r="P3967" t="s">
        <v>43</v>
      </c>
      <c r="Q3967" s="2">
        <v>44698</v>
      </c>
      <c r="R3967" t="s">
        <v>32</v>
      </c>
      <c r="S3967" t="s">
        <v>24</v>
      </c>
      <c r="T3967">
        <f>_xlfn.DAYS(Raw_data_US_healthcare[[#This Row],[Discharge Date]],Raw_data_US_healthcare[[#This Row],[Date of Admission]])</f>
        <v>7</v>
      </c>
    </row>
    <row r="3968" spans="1:20" x14ac:dyDescent="0.3">
      <c r="A3968" t="s">
        <v>26512</v>
      </c>
      <c r="B3968" t="s">
        <v>11180</v>
      </c>
      <c r="C3968">
        <v>42</v>
      </c>
      <c r="D3968" t="str">
        <f>IF(Raw_data_US_healthcare[[#This Row],[Age]]&lt;35,"Young",IF(Raw_data_US_healthcare[[#This Row],[Age]]&lt;60,"Middle","Senior"))</f>
        <v>Middle</v>
      </c>
      <c r="E3968" t="s">
        <v>26</v>
      </c>
      <c r="F3968" t="s">
        <v>17</v>
      </c>
      <c r="G3968" t="s">
        <v>17</v>
      </c>
      <c r="H3968" t="s">
        <v>69</v>
      </c>
      <c r="I3968" s="2">
        <v>43933</v>
      </c>
      <c r="J3968" t="s">
        <v>11181</v>
      </c>
      <c r="K3968" t="s">
        <v>991</v>
      </c>
      <c r="L3968" t="s">
        <v>56</v>
      </c>
      <c r="M3968">
        <v>52087.2549</v>
      </c>
      <c r="N3968">
        <v>170</v>
      </c>
      <c r="O3968" t="s">
        <v>39</v>
      </c>
      <c r="P3968" t="s">
        <v>39</v>
      </c>
      <c r="Q3968" s="2">
        <v>43946</v>
      </c>
      <c r="R3968" t="s">
        <v>83</v>
      </c>
      <c r="S3968" t="s">
        <v>24</v>
      </c>
      <c r="T3968">
        <f>_xlfn.DAYS(Raw_data_US_healthcare[[#This Row],[Discharge Date]],Raw_data_US_healthcare[[#This Row],[Date of Admission]])</f>
        <v>13</v>
      </c>
    </row>
    <row r="3969" spans="1:20" x14ac:dyDescent="0.3">
      <c r="A3969" t="s">
        <v>26512</v>
      </c>
      <c r="B3969" t="s">
        <v>11182</v>
      </c>
      <c r="C3969">
        <v>28</v>
      </c>
      <c r="D3969" t="str">
        <f>IF(Raw_data_US_healthcare[[#This Row],[Age]]&lt;35,"Young",IF(Raw_data_US_healthcare[[#This Row],[Age]]&lt;60,"Middle","Senior"))</f>
        <v>Young</v>
      </c>
      <c r="E3969" t="s">
        <v>26</v>
      </c>
      <c r="F3969" t="s">
        <v>88</v>
      </c>
      <c r="G3969" t="s">
        <v>88</v>
      </c>
      <c r="H3969" t="s">
        <v>28</v>
      </c>
      <c r="I3969" s="2">
        <v>44454</v>
      </c>
      <c r="J3969" t="s">
        <v>11183</v>
      </c>
      <c r="K3969" t="s">
        <v>11184</v>
      </c>
      <c r="L3969" t="s">
        <v>56</v>
      </c>
      <c r="M3969">
        <v>26195.323799999998</v>
      </c>
      <c r="N3969">
        <v>141</v>
      </c>
      <c r="O3969" t="s">
        <v>39</v>
      </c>
      <c r="P3969" t="s">
        <v>39</v>
      </c>
      <c r="Q3969" s="2">
        <v>44470</v>
      </c>
      <c r="R3969" t="s">
        <v>48</v>
      </c>
      <c r="S3969" t="s">
        <v>33</v>
      </c>
      <c r="T3969">
        <f>_xlfn.DAYS(Raw_data_US_healthcare[[#This Row],[Discharge Date]],Raw_data_US_healthcare[[#This Row],[Date of Admission]])</f>
        <v>16</v>
      </c>
    </row>
    <row r="3970" spans="1:20" x14ac:dyDescent="0.3">
      <c r="A3970" t="s">
        <v>26512</v>
      </c>
      <c r="B3970" t="s">
        <v>11185</v>
      </c>
      <c r="C3970">
        <v>63</v>
      </c>
      <c r="D3970" t="str">
        <f>IF(Raw_data_US_healthcare[[#This Row],[Age]]&lt;35,"Young",IF(Raw_data_US_healthcare[[#This Row],[Age]]&lt;60,"Middle","Senior"))</f>
        <v>Senior</v>
      </c>
      <c r="E3970" t="s">
        <v>26</v>
      </c>
      <c r="F3970" t="s">
        <v>62</v>
      </c>
      <c r="G3970" t="s">
        <v>62</v>
      </c>
      <c r="H3970" t="s">
        <v>69</v>
      </c>
      <c r="I3970" s="2">
        <v>44854</v>
      </c>
      <c r="J3970" t="s">
        <v>11186</v>
      </c>
      <c r="K3970" t="s">
        <v>11187</v>
      </c>
      <c r="L3970" t="s">
        <v>21</v>
      </c>
      <c r="M3970">
        <v>65034.534099999997</v>
      </c>
      <c r="N3970">
        <v>111</v>
      </c>
      <c r="O3970" t="s">
        <v>39</v>
      </c>
      <c r="P3970" t="s">
        <v>39</v>
      </c>
      <c r="Q3970" s="2">
        <v>44875</v>
      </c>
      <c r="R3970" t="s">
        <v>23</v>
      </c>
      <c r="S3970" t="s">
        <v>24</v>
      </c>
      <c r="T3970">
        <f>_xlfn.DAYS(Raw_data_US_healthcare[[#This Row],[Discharge Date]],Raw_data_US_healthcare[[#This Row],[Date of Admission]])</f>
        <v>21</v>
      </c>
    </row>
    <row r="3971" spans="1:20" x14ac:dyDescent="0.3">
      <c r="A3971" t="s">
        <v>26512</v>
      </c>
      <c r="B3971" t="s">
        <v>11188</v>
      </c>
      <c r="C3971">
        <v>30</v>
      </c>
      <c r="D3971" t="str">
        <f>IF(Raw_data_US_healthcare[[#This Row],[Age]]&lt;35,"Young",IF(Raw_data_US_healthcare[[#This Row],[Age]]&lt;60,"Middle","Senior"))</f>
        <v>Young</v>
      </c>
      <c r="E3971" t="s">
        <v>26</v>
      </c>
      <c r="F3971" t="s">
        <v>88</v>
      </c>
      <c r="G3971" t="s">
        <v>88</v>
      </c>
      <c r="H3971" t="s">
        <v>26516</v>
      </c>
      <c r="I3971" s="2">
        <v>44205</v>
      </c>
      <c r="J3971" t="s">
        <v>11189</v>
      </c>
      <c r="K3971" t="s">
        <v>11190</v>
      </c>
      <c r="L3971" t="s">
        <v>60</v>
      </c>
      <c r="M3971">
        <v>5258.4206000000004</v>
      </c>
      <c r="N3971">
        <v>331</v>
      </c>
      <c r="O3971" t="s">
        <v>39</v>
      </c>
      <c r="P3971" t="s">
        <v>39</v>
      </c>
      <c r="Q3971" s="2">
        <v>44211</v>
      </c>
      <c r="R3971" t="s">
        <v>83</v>
      </c>
      <c r="S3971" t="s">
        <v>45</v>
      </c>
      <c r="T3971">
        <f>_xlfn.DAYS(Raw_data_US_healthcare[[#This Row],[Discharge Date]],Raw_data_US_healthcare[[#This Row],[Date of Admission]])</f>
        <v>6</v>
      </c>
    </row>
    <row r="3972" spans="1:20" x14ac:dyDescent="0.3">
      <c r="A3972" t="s">
        <v>26511</v>
      </c>
      <c r="B3972" t="s">
        <v>11191</v>
      </c>
      <c r="C3972">
        <v>32</v>
      </c>
      <c r="D3972" t="str">
        <f>IF(Raw_data_US_healthcare[[#This Row],[Age]]&lt;35,"Young",IF(Raw_data_US_healthcare[[#This Row],[Age]]&lt;60,"Middle","Senior"))</f>
        <v>Young</v>
      </c>
      <c r="E3972" t="s">
        <v>16</v>
      </c>
      <c r="F3972" t="s">
        <v>35</v>
      </c>
      <c r="G3972" t="s">
        <v>35</v>
      </c>
      <c r="H3972" t="s">
        <v>28</v>
      </c>
      <c r="I3972" s="2">
        <v>44088</v>
      </c>
      <c r="J3972" t="s">
        <v>11192</v>
      </c>
      <c r="K3972" t="s">
        <v>1866</v>
      </c>
      <c r="L3972" t="s">
        <v>56</v>
      </c>
      <c r="M3972">
        <v>6994.6561000000002</v>
      </c>
      <c r="N3972">
        <v>135</v>
      </c>
      <c r="O3972" t="s">
        <v>39</v>
      </c>
      <c r="P3972" t="s">
        <v>39</v>
      </c>
      <c r="Q3972" s="2">
        <v>44089</v>
      </c>
      <c r="R3972" t="s">
        <v>23</v>
      </c>
      <c r="S3972" t="s">
        <v>45</v>
      </c>
      <c r="T3972">
        <f>_xlfn.DAYS(Raw_data_US_healthcare[[#This Row],[Discharge Date]],Raw_data_US_healthcare[[#This Row],[Date of Admission]])</f>
        <v>1</v>
      </c>
    </row>
    <row r="3973" spans="1:20" x14ac:dyDescent="0.3">
      <c r="A3973" t="s">
        <v>26511</v>
      </c>
      <c r="B3973" t="s">
        <v>11193</v>
      </c>
      <c r="C3973">
        <v>31</v>
      </c>
      <c r="D3973" t="str">
        <f>IF(Raw_data_US_healthcare[[#This Row],[Age]]&lt;35,"Young",IF(Raw_data_US_healthcare[[#This Row],[Age]]&lt;60,"Middle","Senior"))</f>
        <v>Young</v>
      </c>
      <c r="E3973" t="s">
        <v>16</v>
      </c>
      <c r="F3973" t="s">
        <v>49</v>
      </c>
      <c r="G3973" t="s">
        <v>49</v>
      </c>
      <c r="H3973" t="s">
        <v>69</v>
      </c>
      <c r="I3973" s="2">
        <v>43815</v>
      </c>
      <c r="J3973" t="s">
        <v>11194</v>
      </c>
      <c r="K3973" t="s">
        <v>11195</v>
      </c>
      <c r="L3973" t="s">
        <v>60</v>
      </c>
      <c r="M3973">
        <v>29025.157299999999</v>
      </c>
      <c r="N3973">
        <v>417</v>
      </c>
      <c r="O3973" t="s">
        <v>22</v>
      </c>
      <c r="P3973" t="s">
        <v>22</v>
      </c>
      <c r="Q3973" s="2">
        <v>43818</v>
      </c>
      <c r="R3973" t="s">
        <v>44</v>
      </c>
      <c r="S3973" t="s">
        <v>45</v>
      </c>
      <c r="T3973">
        <f>_xlfn.DAYS(Raw_data_US_healthcare[[#This Row],[Discharge Date]],Raw_data_US_healthcare[[#This Row],[Date of Admission]])</f>
        <v>3</v>
      </c>
    </row>
    <row r="3974" spans="1:20" x14ac:dyDescent="0.3">
      <c r="A3974" t="s">
        <v>26512</v>
      </c>
      <c r="B3974" t="s">
        <v>11196</v>
      </c>
      <c r="C3974">
        <v>79</v>
      </c>
      <c r="D3974" t="str">
        <f>IF(Raw_data_US_healthcare[[#This Row],[Age]]&lt;35,"Young",IF(Raw_data_US_healthcare[[#This Row],[Age]]&lt;60,"Middle","Senior"))</f>
        <v>Senior</v>
      </c>
      <c r="E3974" t="s">
        <v>26</v>
      </c>
      <c r="F3974" t="s">
        <v>113</v>
      </c>
      <c r="G3974" t="s">
        <v>113</v>
      </c>
      <c r="H3974" t="s">
        <v>18</v>
      </c>
      <c r="I3974" s="2">
        <v>44838</v>
      </c>
      <c r="J3974" t="s">
        <v>2981</v>
      </c>
      <c r="K3974" t="s">
        <v>11197</v>
      </c>
      <c r="L3974" t="s">
        <v>21</v>
      </c>
      <c r="M3974">
        <v>26033.049299999999</v>
      </c>
      <c r="N3974">
        <v>139</v>
      </c>
      <c r="O3974" t="s">
        <v>22</v>
      </c>
      <c r="P3974" t="s">
        <v>22</v>
      </c>
      <c r="Q3974" s="2">
        <v>44839</v>
      </c>
      <c r="R3974" t="s">
        <v>48</v>
      </c>
      <c r="S3974" t="s">
        <v>45</v>
      </c>
      <c r="T3974">
        <f>_xlfn.DAYS(Raw_data_US_healthcare[[#This Row],[Discharge Date]],Raw_data_US_healthcare[[#This Row],[Date of Admission]])</f>
        <v>1</v>
      </c>
    </row>
    <row r="3975" spans="1:20" x14ac:dyDescent="0.3">
      <c r="A3975" t="s">
        <v>26512</v>
      </c>
      <c r="B3975" t="s">
        <v>11198</v>
      </c>
      <c r="C3975">
        <v>44</v>
      </c>
      <c r="D3975" t="str">
        <f>IF(Raw_data_US_healthcare[[#This Row],[Age]]&lt;35,"Young",IF(Raw_data_US_healthcare[[#This Row],[Age]]&lt;60,"Middle","Senior"))</f>
        <v>Middle</v>
      </c>
      <c r="E3975" t="s">
        <v>26</v>
      </c>
      <c r="F3975" t="s">
        <v>88</v>
      </c>
      <c r="G3975" t="s">
        <v>88</v>
      </c>
      <c r="H3975" t="s">
        <v>28</v>
      </c>
      <c r="I3975" s="2">
        <v>44927</v>
      </c>
      <c r="J3975" t="s">
        <v>11199</v>
      </c>
      <c r="K3975" t="s">
        <v>11200</v>
      </c>
      <c r="L3975" t="s">
        <v>21</v>
      </c>
      <c r="M3975">
        <v>18677.7052</v>
      </c>
      <c r="N3975">
        <v>189</v>
      </c>
      <c r="O3975" t="s">
        <v>43</v>
      </c>
      <c r="P3975" t="s">
        <v>43</v>
      </c>
      <c r="Q3975" s="2">
        <v>44951</v>
      </c>
      <c r="R3975" t="s">
        <v>83</v>
      </c>
      <c r="S3975" t="s">
        <v>45</v>
      </c>
      <c r="T3975">
        <f>_xlfn.DAYS(Raw_data_US_healthcare[[#This Row],[Discharge Date]],Raw_data_US_healthcare[[#This Row],[Date of Admission]])</f>
        <v>24</v>
      </c>
    </row>
    <row r="3976" spans="1:20" x14ac:dyDescent="0.3">
      <c r="A3976" t="s">
        <v>26511</v>
      </c>
      <c r="B3976" t="s">
        <v>11201</v>
      </c>
      <c r="C3976">
        <v>76</v>
      </c>
      <c r="D3976" t="str">
        <f>IF(Raw_data_US_healthcare[[#This Row],[Age]]&lt;35,"Young",IF(Raw_data_US_healthcare[[#This Row],[Age]]&lt;60,"Middle","Senior"))</f>
        <v>Senior</v>
      </c>
      <c r="E3976" t="s">
        <v>16</v>
      </c>
      <c r="F3976" t="s">
        <v>35</v>
      </c>
      <c r="G3976" t="s">
        <v>35</v>
      </c>
      <c r="H3976" t="s">
        <v>18</v>
      </c>
      <c r="I3976" s="2">
        <v>45189</v>
      </c>
      <c r="J3976" t="s">
        <v>11202</v>
      </c>
      <c r="K3976" t="s">
        <v>11203</v>
      </c>
      <c r="L3976" t="s">
        <v>52</v>
      </c>
      <c r="M3976">
        <v>49356.408499999998</v>
      </c>
      <c r="N3976">
        <v>212</v>
      </c>
      <c r="O3976" t="s">
        <v>43</v>
      </c>
      <c r="P3976" t="s">
        <v>43</v>
      </c>
      <c r="Q3976" s="2">
        <v>45201</v>
      </c>
      <c r="R3976" t="s">
        <v>23</v>
      </c>
      <c r="S3976" t="s">
        <v>24</v>
      </c>
      <c r="T3976">
        <f>_xlfn.DAYS(Raw_data_US_healthcare[[#This Row],[Discharge Date]],Raw_data_US_healthcare[[#This Row],[Date of Admission]])</f>
        <v>12</v>
      </c>
    </row>
    <row r="3977" spans="1:20" x14ac:dyDescent="0.3">
      <c r="A3977" t="s">
        <v>26512</v>
      </c>
      <c r="B3977" t="s">
        <v>11204</v>
      </c>
      <c r="C3977">
        <v>83</v>
      </c>
      <c r="D3977" t="str">
        <f>IF(Raw_data_US_healthcare[[#This Row],[Age]]&lt;35,"Young",IF(Raw_data_US_healthcare[[#This Row],[Age]]&lt;60,"Middle","Senior"))</f>
        <v>Senior</v>
      </c>
      <c r="E3977" t="s">
        <v>26</v>
      </c>
      <c r="F3977" t="s">
        <v>62</v>
      </c>
      <c r="G3977" t="s">
        <v>62</v>
      </c>
      <c r="H3977" t="s">
        <v>28</v>
      </c>
      <c r="I3977" s="2">
        <v>45156</v>
      </c>
      <c r="J3977" t="s">
        <v>11205</v>
      </c>
      <c r="K3977" t="s">
        <v>11206</v>
      </c>
      <c r="L3977" t="s">
        <v>56</v>
      </c>
      <c r="M3977">
        <v>43974.6466</v>
      </c>
      <c r="N3977">
        <v>472</v>
      </c>
      <c r="O3977" t="s">
        <v>39</v>
      </c>
      <c r="P3977" t="s">
        <v>39</v>
      </c>
      <c r="Q3977" s="2">
        <v>45163</v>
      </c>
      <c r="R3977" t="s">
        <v>44</v>
      </c>
      <c r="S3977" t="s">
        <v>33</v>
      </c>
      <c r="T3977">
        <f>_xlfn.DAYS(Raw_data_US_healthcare[[#This Row],[Discharge Date]],Raw_data_US_healthcare[[#This Row],[Date of Admission]])</f>
        <v>7</v>
      </c>
    </row>
    <row r="3978" spans="1:20" x14ac:dyDescent="0.3">
      <c r="A3978" t="s">
        <v>26512</v>
      </c>
      <c r="B3978" t="s">
        <v>11207</v>
      </c>
      <c r="C3978">
        <v>80</v>
      </c>
      <c r="D3978" t="str">
        <f>IF(Raw_data_US_healthcare[[#This Row],[Age]]&lt;35,"Young",IF(Raw_data_US_healthcare[[#This Row],[Age]]&lt;60,"Middle","Senior"))</f>
        <v>Senior</v>
      </c>
      <c r="E3978" t="s">
        <v>26</v>
      </c>
      <c r="F3978" t="s">
        <v>88</v>
      </c>
      <c r="G3978" t="s">
        <v>88</v>
      </c>
      <c r="H3978" t="s">
        <v>26516</v>
      </c>
      <c r="I3978" s="2">
        <v>44154</v>
      </c>
      <c r="J3978" t="s">
        <v>11208</v>
      </c>
      <c r="K3978" t="s">
        <v>11209</v>
      </c>
      <c r="L3978" t="s">
        <v>56</v>
      </c>
      <c r="M3978">
        <v>13026.0715</v>
      </c>
      <c r="N3978">
        <v>488</v>
      </c>
      <c r="O3978" t="s">
        <v>39</v>
      </c>
      <c r="P3978" t="s">
        <v>39</v>
      </c>
      <c r="Q3978" s="2">
        <v>44167</v>
      </c>
      <c r="R3978" t="s">
        <v>44</v>
      </c>
      <c r="S3978" t="s">
        <v>33</v>
      </c>
      <c r="T3978">
        <f>_xlfn.DAYS(Raw_data_US_healthcare[[#This Row],[Discharge Date]],Raw_data_US_healthcare[[#This Row],[Date of Admission]])</f>
        <v>13</v>
      </c>
    </row>
    <row r="3979" spans="1:20" x14ac:dyDescent="0.3">
      <c r="A3979" t="s">
        <v>26512</v>
      </c>
      <c r="B3979" t="s">
        <v>11210</v>
      </c>
      <c r="C3979">
        <v>30</v>
      </c>
      <c r="D3979" t="str">
        <f>IF(Raw_data_US_healthcare[[#This Row],[Age]]&lt;35,"Young",IF(Raw_data_US_healthcare[[#This Row],[Age]]&lt;60,"Middle","Senior"))</f>
        <v>Young</v>
      </c>
      <c r="E3979" t="s">
        <v>26</v>
      </c>
      <c r="F3979" t="s">
        <v>62</v>
      </c>
      <c r="G3979" t="s">
        <v>62</v>
      </c>
      <c r="H3979" t="s">
        <v>28</v>
      </c>
      <c r="I3979" s="2">
        <v>43860</v>
      </c>
      <c r="J3979" t="s">
        <v>11211</v>
      </c>
      <c r="K3979" t="s">
        <v>11212</v>
      </c>
      <c r="L3979" t="s">
        <v>52</v>
      </c>
      <c r="M3979">
        <v>36868.2258</v>
      </c>
      <c r="N3979">
        <v>316</v>
      </c>
      <c r="O3979" t="s">
        <v>22</v>
      </c>
      <c r="P3979" t="s">
        <v>22</v>
      </c>
      <c r="Q3979" s="2">
        <v>43865</v>
      </c>
      <c r="R3979" t="s">
        <v>23</v>
      </c>
      <c r="S3979" t="s">
        <v>24</v>
      </c>
      <c r="T3979">
        <f>_xlfn.DAYS(Raw_data_US_healthcare[[#This Row],[Discharge Date]],Raw_data_US_healthcare[[#This Row],[Date of Admission]])</f>
        <v>5</v>
      </c>
    </row>
    <row r="3980" spans="1:20" x14ac:dyDescent="0.3">
      <c r="A3980" t="s">
        <v>26512</v>
      </c>
      <c r="B3980" t="s">
        <v>11213</v>
      </c>
      <c r="C3980">
        <v>76</v>
      </c>
      <c r="D3980" t="str">
        <f>IF(Raw_data_US_healthcare[[#This Row],[Age]]&lt;35,"Young",IF(Raw_data_US_healthcare[[#This Row],[Age]]&lt;60,"Middle","Senior"))</f>
        <v>Senior</v>
      </c>
      <c r="E3980" t="s">
        <v>26</v>
      </c>
      <c r="F3980" t="s">
        <v>49</v>
      </c>
      <c r="G3980" t="s">
        <v>49</v>
      </c>
      <c r="H3980" t="s">
        <v>69</v>
      </c>
      <c r="I3980" s="2">
        <v>44182</v>
      </c>
      <c r="J3980" t="s">
        <v>11214</v>
      </c>
      <c r="K3980" t="s">
        <v>11215</v>
      </c>
      <c r="L3980" t="s">
        <v>21</v>
      </c>
      <c r="M3980">
        <v>8917.4591</v>
      </c>
      <c r="N3980">
        <v>154</v>
      </c>
      <c r="O3980" t="s">
        <v>22</v>
      </c>
      <c r="P3980" t="s">
        <v>22</v>
      </c>
      <c r="Q3980" s="2">
        <v>44204</v>
      </c>
      <c r="R3980" t="s">
        <v>23</v>
      </c>
      <c r="S3980" t="s">
        <v>45</v>
      </c>
      <c r="T3980">
        <f>_xlfn.DAYS(Raw_data_US_healthcare[[#This Row],[Discharge Date]],Raw_data_US_healthcare[[#This Row],[Date of Admission]])</f>
        <v>22</v>
      </c>
    </row>
    <row r="3981" spans="1:20" x14ac:dyDescent="0.3">
      <c r="A3981" t="s">
        <v>26511</v>
      </c>
      <c r="B3981" t="s">
        <v>11216</v>
      </c>
      <c r="C3981">
        <v>31</v>
      </c>
      <c r="D3981" t="str">
        <f>IF(Raw_data_US_healthcare[[#This Row],[Age]]&lt;35,"Young",IF(Raw_data_US_healthcare[[#This Row],[Age]]&lt;60,"Middle","Senior"))</f>
        <v>Young</v>
      </c>
      <c r="E3981" t="s">
        <v>16</v>
      </c>
      <c r="F3981" t="s">
        <v>88</v>
      </c>
      <c r="G3981" t="s">
        <v>88</v>
      </c>
      <c r="H3981" t="s">
        <v>26516</v>
      </c>
      <c r="I3981" s="2">
        <v>43940</v>
      </c>
      <c r="J3981" t="s">
        <v>11217</v>
      </c>
      <c r="K3981" t="s">
        <v>11218</v>
      </c>
      <c r="L3981" t="s">
        <v>56</v>
      </c>
      <c r="M3981">
        <v>5345.4309999999996</v>
      </c>
      <c r="N3981">
        <v>443</v>
      </c>
      <c r="O3981" t="s">
        <v>39</v>
      </c>
      <c r="P3981" t="s">
        <v>39</v>
      </c>
      <c r="Q3981" s="2">
        <v>43944</v>
      </c>
      <c r="R3981" t="s">
        <v>44</v>
      </c>
      <c r="S3981" t="s">
        <v>33</v>
      </c>
      <c r="T3981">
        <f>_xlfn.DAYS(Raw_data_US_healthcare[[#This Row],[Discharge Date]],Raw_data_US_healthcare[[#This Row],[Date of Admission]])</f>
        <v>4</v>
      </c>
    </row>
    <row r="3982" spans="1:20" x14ac:dyDescent="0.3">
      <c r="A3982" t="s">
        <v>26512</v>
      </c>
      <c r="B3982" t="s">
        <v>11219</v>
      </c>
      <c r="C3982">
        <v>73</v>
      </c>
      <c r="D3982" t="str">
        <f>IF(Raw_data_US_healthcare[[#This Row],[Age]]&lt;35,"Young",IF(Raw_data_US_healthcare[[#This Row],[Age]]&lt;60,"Middle","Senior"))</f>
        <v>Senior</v>
      </c>
      <c r="E3982" t="s">
        <v>26</v>
      </c>
      <c r="F3982" t="s">
        <v>17</v>
      </c>
      <c r="G3982" t="s">
        <v>17</v>
      </c>
      <c r="H3982" t="s">
        <v>26514</v>
      </c>
      <c r="I3982" s="2">
        <v>44363</v>
      </c>
      <c r="J3982" t="s">
        <v>11220</v>
      </c>
      <c r="K3982" t="s">
        <v>11221</v>
      </c>
      <c r="L3982" t="s">
        <v>21</v>
      </c>
      <c r="M3982">
        <v>11957.6993</v>
      </c>
      <c r="N3982">
        <v>155</v>
      </c>
      <c r="O3982" t="s">
        <v>43</v>
      </c>
      <c r="P3982" t="s">
        <v>43</v>
      </c>
      <c r="Q3982" s="2">
        <v>44365</v>
      </c>
      <c r="R3982" t="s">
        <v>48</v>
      </c>
      <c r="S3982" t="s">
        <v>33</v>
      </c>
      <c r="T3982">
        <f>_xlfn.DAYS(Raw_data_US_healthcare[[#This Row],[Discharge Date]],Raw_data_US_healthcare[[#This Row],[Date of Admission]])</f>
        <v>2</v>
      </c>
    </row>
    <row r="3983" spans="1:20" x14ac:dyDescent="0.3">
      <c r="A3983" t="s">
        <v>26512</v>
      </c>
      <c r="B3983" t="s">
        <v>11222</v>
      </c>
      <c r="C3983">
        <v>61</v>
      </c>
      <c r="D3983" t="str">
        <f>IF(Raw_data_US_healthcare[[#This Row],[Age]]&lt;35,"Young",IF(Raw_data_US_healthcare[[#This Row],[Age]]&lt;60,"Middle","Senior"))</f>
        <v>Senior</v>
      </c>
      <c r="E3983" t="s">
        <v>26</v>
      </c>
      <c r="F3983" t="s">
        <v>62</v>
      </c>
      <c r="G3983" t="s">
        <v>62</v>
      </c>
      <c r="H3983" t="s">
        <v>69</v>
      </c>
      <c r="I3983" s="2">
        <v>43484</v>
      </c>
      <c r="J3983" t="s">
        <v>11160</v>
      </c>
      <c r="K3983" t="s">
        <v>11223</v>
      </c>
      <c r="L3983" t="s">
        <v>21</v>
      </c>
      <c r="M3983">
        <v>25404.038799999998</v>
      </c>
      <c r="N3983">
        <v>293</v>
      </c>
      <c r="O3983" t="s">
        <v>22</v>
      </c>
      <c r="P3983" t="s">
        <v>22</v>
      </c>
      <c r="Q3983" s="2">
        <v>43497</v>
      </c>
      <c r="R3983" t="s">
        <v>48</v>
      </c>
      <c r="S3983" t="s">
        <v>45</v>
      </c>
      <c r="T3983">
        <f>_xlfn.DAYS(Raw_data_US_healthcare[[#This Row],[Discharge Date]],Raw_data_US_healthcare[[#This Row],[Date of Admission]])</f>
        <v>13</v>
      </c>
    </row>
    <row r="3984" spans="1:20" x14ac:dyDescent="0.3">
      <c r="A3984" t="s">
        <v>26512</v>
      </c>
      <c r="B3984" t="s">
        <v>11224</v>
      </c>
      <c r="C3984">
        <v>40</v>
      </c>
      <c r="D3984" t="str">
        <f>IF(Raw_data_US_healthcare[[#This Row],[Age]]&lt;35,"Young",IF(Raw_data_US_healthcare[[#This Row],[Age]]&lt;60,"Middle","Senior"))</f>
        <v>Middle</v>
      </c>
      <c r="E3984" t="s">
        <v>26</v>
      </c>
      <c r="F3984" t="s">
        <v>62</v>
      </c>
      <c r="G3984" t="s">
        <v>62</v>
      </c>
      <c r="H3984" t="s">
        <v>36</v>
      </c>
      <c r="I3984" s="2">
        <v>44108</v>
      </c>
      <c r="J3984" t="s">
        <v>11225</v>
      </c>
      <c r="K3984" t="s">
        <v>11226</v>
      </c>
      <c r="L3984" t="s">
        <v>60</v>
      </c>
      <c r="M3984">
        <v>19802.7952</v>
      </c>
      <c r="N3984">
        <v>388</v>
      </c>
      <c r="O3984" t="s">
        <v>43</v>
      </c>
      <c r="P3984" t="s">
        <v>43</v>
      </c>
      <c r="Q3984" s="2">
        <v>44117</v>
      </c>
      <c r="R3984" t="s">
        <v>83</v>
      </c>
      <c r="S3984" t="s">
        <v>33</v>
      </c>
      <c r="T3984">
        <f>_xlfn.DAYS(Raw_data_US_healthcare[[#This Row],[Discharge Date]],Raw_data_US_healthcare[[#This Row],[Date of Admission]])</f>
        <v>9</v>
      </c>
    </row>
    <row r="3985" spans="1:20" x14ac:dyDescent="0.3">
      <c r="A3985" t="s">
        <v>26511</v>
      </c>
      <c r="B3985" t="s">
        <v>11227</v>
      </c>
      <c r="C3985">
        <v>38</v>
      </c>
      <c r="D3985" t="str">
        <f>IF(Raw_data_US_healthcare[[#This Row],[Age]]&lt;35,"Young",IF(Raw_data_US_healthcare[[#This Row],[Age]]&lt;60,"Middle","Senior"))</f>
        <v>Middle</v>
      </c>
      <c r="E3985" t="s">
        <v>16</v>
      </c>
      <c r="F3985" t="s">
        <v>228</v>
      </c>
      <c r="G3985" t="s">
        <v>228</v>
      </c>
      <c r="H3985" t="s">
        <v>36</v>
      </c>
      <c r="I3985" s="2">
        <v>44265</v>
      </c>
      <c r="J3985" t="s">
        <v>11228</v>
      </c>
      <c r="K3985" t="s">
        <v>284</v>
      </c>
      <c r="L3985" t="s">
        <v>60</v>
      </c>
      <c r="M3985">
        <v>20791.969400000002</v>
      </c>
      <c r="N3985">
        <v>310</v>
      </c>
      <c r="O3985" t="s">
        <v>22</v>
      </c>
      <c r="P3985" t="s">
        <v>22</v>
      </c>
      <c r="Q3985" s="2">
        <v>44270</v>
      </c>
      <c r="R3985" t="s">
        <v>44</v>
      </c>
      <c r="S3985" t="s">
        <v>45</v>
      </c>
      <c r="T3985">
        <f>_xlfn.DAYS(Raw_data_US_healthcare[[#This Row],[Discharge Date]],Raw_data_US_healthcare[[#This Row],[Date of Admission]])</f>
        <v>5</v>
      </c>
    </row>
    <row r="3986" spans="1:20" x14ac:dyDescent="0.3">
      <c r="A3986" t="s">
        <v>26511</v>
      </c>
      <c r="B3986" t="s">
        <v>11229</v>
      </c>
      <c r="C3986">
        <v>73</v>
      </c>
      <c r="D3986" t="str">
        <f>IF(Raw_data_US_healthcare[[#This Row],[Age]]&lt;35,"Young",IF(Raw_data_US_healthcare[[#This Row],[Age]]&lt;60,"Middle","Senior"))</f>
        <v>Senior</v>
      </c>
      <c r="E3986" t="s">
        <v>16</v>
      </c>
      <c r="F3986" t="s">
        <v>17</v>
      </c>
      <c r="G3986" t="s">
        <v>17</v>
      </c>
      <c r="H3986" t="s">
        <v>26514</v>
      </c>
      <c r="I3986" s="2">
        <v>43921</v>
      </c>
      <c r="J3986" t="s">
        <v>11230</v>
      </c>
      <c r="K3986" t="s">
        <v>11231</v>
      </c>
      <c r="L3986" t="s">
        <v>21</v>
      </c>
      <c r="M3986">
        <v>4014.0558999999998</v>
      </c>
      <c r="N3986">
        <v>351</v>
      </c>
      <c r="O3986" t="s">
        <v>43</v>
      </c>
      <c r="P3986" t="s">
        <v>43</v>
      </c>
      <c r="Q3986" s="2">
        <v>43937</v>
      </c>
      <c r="R3986" t="s">
        <v>83</v>
      </c>
      <c r="S3986" t="s">
        <v>45</v>
      </c>
      <c r="T3986">
        <f>_xlfn.DAYS(Raw_data_US_healthcare[[#This Row],[Discharge Date]],Raw_data_US_healthcare[[#This Row],[Date of Admission]])</f>
        <v>16</v>
      </c>
    </row>
    <row r="3987" spans="1:20" x14ac:dyDescent="0.3">
      <c r="A3987" t="s">
        <v>26511</v>
      </c>
      <c r="B3987" t="s">
        <v>11232</v>
      </c>
      <c r="C3987">
        <v>53</v>
      </c>
      <c r="D3987" t="str">
        <f>IF(Raw_data_US_healthcare[[#This Row],[Age]]&lt;35,"Young",IF(Raw_data_US_healthcare[[#This Row],[Age]]&lt;60,"Middle","Senior"))</f>
        <v>Middle</v>
      </c>
      <c r="E3987" t="s">
        <v>16</v>
      </c>
      <c r="F3987" t="s">
        <v>35</v>
      </c>
      <c r="G3987" t="s">
        <v>35</v>
      </c>
      <c r="H3987" t="s">
        <v>18</v>
      </c>
      <c r="I3987" s="2">
        <v>44722</v>
      </c>
      <c r="J3987" t="s">
        <v>11233</v>
      </c>
      <c r="K3987" t="s">
        <v>2239</v>
      </c>
      <c r="L3987" t="s">
        <v>56</v>
      </c>
      <c r="M3987">
        <v>20919.818299999999</v>
      </c>
      <c r="N3987">
        <v>467</v>
      </c>
      <c r="O3987" t="s">
        <v>22</v>
      </c>
      <c r="P3987" t="s">
        <v>22</v>
      </c>
      <c r="Q3987" s="2">
        <v>44725</v>
      </c>
      <c r="R3987" t="s">
        <v>48</v>
      </c>
      <c r="S3987" t="s">
        <v>45</v>
      </c>
      <c r="T3987">
        <f>_xlfn.DAYS(Raw_data_US_healthcare[[#This Row],[Discharge Date]],Raw_data_US_healthcare[[#This Row],[Date of Admission]])</f>
        <v>3</v>
      </c>
    </row>
    <row r="3988" spans="1:20" x14ac:dyDescent="0.3">
      <c r="A3988" t="s">
        <v>26511</v>
      </c>
      <c r="B3988" t="s">
        <v>11234</v>
      </c>
      <c r="C3988">
        <v>28</v>
      </c>
      <c r="D3988" t="str">
        <f>IF(Raw_data_US_healthcare[[#This Row],[Age]]&lt;35,"Young",IF(Raw_data_US_healthcare[[#This Row],[Age]]&lt;60,"Middle","Senior"))</f>
        <v>Young</v>
      </c>
      <c r="E3988" t="s">
        <v>16</v>
      </c>
      <c r="F3988" t="s">
        <v>27</v>
      </c>
      <c r="G3988" t="s">
        <v>27</v>
      </c>
      <c r="H3988" t="s">
        <v>26514</v>
      </c>
      <c r="I3988" s="2">
        <v>44698</v>
      </c>
      <c r="J3988" t="s">
        <v>11235</v>
      </c>
      <c r="K3988" t="s">
        <v>11236</v>
      </c>
      <c r="L3988" t="s">
        <v>52</v>
      </c>
      <c r="M3988">
        <v>27609.084299999999</v>
      </c>
      <c r="N3988">
        <v>176</v>
      </c>
      <c r="O3988" t="s">
        <v>22</v>
      </c>
      <c r="P3988" t="s">
        <v>22</v>
      </c>
      <c r="Q3988" s="2">
        <v>44701</v>
      </c>
      <c r="R3988" t="s">
        <v>48</v>
      </c>
      <c r="S3988" t="s">
        <v>33</v>
      </c>
      <c r="T3988">
        <f>_xlfn.DAYS(Raw_data_US_healthcare[[#This Row],[Discharge Date]],Raw_data_US_healthcare[[#This Row],[Date of Admission]])</f>
        <v>3</v>
      </c>
    </row>
    <row r="3989" spans="1:20" x14ac:dyDescent="0.3">
      <c r="A3989" t="s">
        <v>26512</v>
      </c>
      <c r="B3989" t="s">
        <v>11237</v>
      </c>
      <c r="C3989">
        <v>40</v>
      </c>
      <c r="D3989" t="str">
        <f>IF(Raw_data_US_healthcare[[#This Row],[Age]]&lt;35,"Young",IF(Raw_data_US_healthcare[[#This Row],[Age]]&lt;60,"Middle","Senior"))</f>
        <v>Middle</v>
      </c>
      <c r="E3989" t="s">
        <v>26</v>
      </c>
      <c r="F3989" t="s">
        <v>62</v>
      </c>
      <c r="G3989" t="s">
        <v>62</v>
      </c>
      <c r="H3989" t="s">
        <v>69</v>
      </c>
      <c r="I3989" s="2">
        <v>43934</v>
      </c>
      <c r="J3989" t="s">
        <v>11238</v>
      </c>
      <c r="K3989" t="s">
        <v>11239</v>
      </c>
      <c r="L3989" t="s">
        <v>56</v>
      </c>
      <c r="M3989">
        <v>13121.3357</v>
      </c>
      <c r="N3989">
        <v>184</v>
      </c>
      <c r="O3989" t="s">
        <v>39</v>
      </c>
      <c r="P3989" t="s">
        <v>39</v>
      </c>
      <c r="Q3989" s="2">
        <v>43948</v>
      </c>
      <c r="R3989" t="s">
        <v>83</v>
      </c>
      <c r="S3989" t="s">
        <v>45</v>
      </c>
      <c r="T3989">
        <f>_xlfn.DAYS(Raw_data_US_healthcare[[#This Row],[Discharge Date]],Raw_data_US_healthcare[[#This Row],[Date of Admission]])</f>
        <v>14</v>
      </c>
    </row>
    <row r="3990" spans="1:20" x14ac:dyDescent="0.3">
      <c r="A3990" t="s">
        <v>26511</v>
      </c>
      <c r="B3990" t="s">
        <v>11240</v>
      </c>
      <c r="C3990">
        <v>38</v>
      </c>
      <c r="D3990" t="str">
        <f>IF(Raw_data_US_healthcare[[#This Row],[Age]]&lt;35,"Young",IF(Raw_data_US_healthcare[[#This Row],[Age]]&lt;60,"Middle","Senior"))</f>
        <v>Middle</v>
      </c>
      <c r="E3990" t="s">
        <v>16</v>
      </c>
      <c r="F3990" t="s">
        <v>228</v>
      </c>
      <c r="G3990" t="s">
        <v>228</v>
      </c>
      <c r="H3990" t="s">
        <v>18</v>
      </c>
      <c r="I3990" s="2">
        <v>44352</v>
      </c>
      <c r="J3990" t="s">
        <v>11241</v>
      </c>
      <c r="K3990" t="s">
        <v>263</v>
      </c>
      <c r="L3990" t="s">
        <v>56</v>
      </c>
      <c r="M3990">
        <v>23909.256799999999</v>
      </c>
      <c r="N3990">
        <v>495</v>
      </c>
      <c r="O3990" t="s">
        <v>22</v>
      </c>
      <c r="P3990" t="s">
        <v>22</v>
      </c>
      <c r="Q3990" s="2">
        <v>44356</v>
      </c>
      <c r="R3990" t="s">
        <v>83</v>
      </c>
      <c r="S3990" t="s">
        <v>45</v>
      </c>
      <c r="T3990">
        <f>_xlfn.DAYS(Raw_data_US_healthcare[[#This Row],[Discharge Date]],Raw_data_US_healthcare[[#This Row],[Date of Admission]])</f>
        <v>4</v>
      </c>
    </row>
    <row r="3991" spans="1:20" x14ac:dyDescent="0.3">
      <c r="A3991" t="s">
        <v>26511</v>
      </c>
      <c r="B3991" t="s">
        <v>11242</v>
      </c>
      <c r="C3991">
        <v>41</v>
      </c>
      <c r="D3991" t="str">
        <f>IF(Raw_data_US_healthcare[[#This Row],[Age]]&lt;35,"Young",IF(Raw_data_US_healthcare[[#This Row],[Age]]&lt;60,"Middle","Senior"))</f>
        <v>Middle</v>
      </c>
      <c r="E3991" t="s">
        <v>16</v>
      </c>
      <c r="F3991" t="s">
        <v>49</v>
      </c>
      <c r="G3991" t="s">
        <v>49</v>
      </c>
      <c r="H3991" t="s">
        <v>18</v>
      </c>
      <c r="I3991" s="2">
        <v>44256</v>
      </c>
      <c r="J3991" t="s">
        <v>11243</v>
      </c>
      <c r="K3991" t="s">
        <v>11244</v>
      </c>
      <c r="L3991" t="s">
        <v>56</v>
      </c>
      <c r="M3991">
        <v>59775.105000000003</v>
      </c>
      <c r="N3991">
        <v>297</v>
      </c>
      <c r="O3991" t="s">
        <v>43</v>
      </c>
      <c r="P3991" t="s">
        <v>43</v>
      </c>
      <c r="Q3991" s="2">
        <v>44261</v>
      </c>
      <c r="R3991" t="s">
        <v>23</v>
      </c>
      <c r="S3991" t="s">
        <v>33</v>
      </c>
      <c r="T3991">
        <f>_xlfn.DAYS(Raw_data_US_healthcare[[#This Row],[Discharge Date]],Raw_data_US_healthcare[[#This Row],[Date of Admission]])</f>
        <v>5</v>
      </c>
    </row>
    <row r="3992" spans="1:20" x14ac:dyDescent="0.3">
      <c r="A3992" t="s">
        <v>26512</v>
      </c>
      <c r="B3992" t="s">
        <v>11245</v>
      </c>
      <c r="C3992">
        <v>31</v>
      </c>
      <c r="D3992" t="str">
        <f>IF(Raw_data_US_healthcare[[#This Row],[Age]]&lt;35,"Young",IF(Raw_data_US_healthcare[[#This Row],[Age]]&lt;60,"Middle","Senior"))</f>
        <v>Young</v>
      </c>
      <c r="E3992" t="s">
        <v>26</v>
      </c>
      <c r="F3992" t="s">
        <v>27</v>
      </c>
      <c r="G3992" t="s">
        <v>27</v>
      </c>
      <c r="H3992" t="s">
        <v>18</v>
      </c>
      <c r="I3992" s="2">
        <v>43632</v>
      </c>
      <c r="J3992" t="s">
        <v>9554</v>
      </c>
      <c r="K3992" t="s">
        <v>11246</v>
      </c>
      <c r="L3992" t="s">
        <v>56</v>
      </c>
      <c r="M3992">
        <v>28133.519400000001</v>
      </c>
      <c r="N3992">
        <v>119</v>
      </c>
      <c r="O3992" t="s">
        <v>43</v>
      </c>
      <c r="P3992" t="s">
        <v>43</v>
      </c>
      <c r="Q3992" s="2">
        <v>43640</v>
      </c>
      <c r="R3992" t="s">
        <v>32</v>
      </c>
      <c r="S3992" t="s">
        <v>24</v>
      </c>
      <c r="T3992">
        <f>_xlfn.DAYS(Raw_data_US_healthcare[[#This Row],[Discharge Date]],Raw_data_US_healthcare[[#This Row],[Date of Admission]])</f>
        <v>8</v>
      </c>
    </row>
    <row r="3993" spans="1:20" x14ac:dyDescent="0.3">
      <c r="A3993" t="s">
        <v>26511</v>
      </c>
      <c r="B3993" t="s">
        <v>11247</v>
      </c>
      <c r="C3993">
        <v>44</v>
      </c>
      <c r="D3993" t="str">
        <f>IF(Raw_data_US_healthcare[[#This Row],[Age]]&lt;35,"Young",IF(Raw_data_US_healthcare[[#This Row],[Age]]&lt;60,"Middle","Senior"))</f>
        <v>Middle</v>
      </c>
      <c r="E3993" t="s">
        <v>16</v>
      </c>
      <c r="F3993" t="s">
        <v>62</v>
      </c>
      <c r="G3993" t="s">
        <v>62</v>
      </c>
      <c r="H3993" t="s">
        <v>18</v>
      </c>
      <c r="I3993" s="2">
        <v>43940</v>
      </c>
      <c r="J3993" t="s">
        <v>11248</v>
      </c>
      <c r="K3993" t="s">
        <v>11249</v>
      </c>
      <c r="L3993" t="s">
        <v>56</v>
      </c>
      <c r="M3993">
        <v>14481.323700000001</v>
      </c>
      <c r="N3993">
        <v>271</v>
      </c>
      <c r="O3993" t="s">
        <v>22</v>
      </c>
      <c r="P3993" t="s">
        <v>22</v>
      </c>
      <c r="Q3993" s="2">
        <v>43949</v>
      </c>
      <c r="R3993" t="s">
        <v>32</v>
      </c>
      <c r="S3993" t="s">
        <v>45</v>
      </c>
      <c r="T3993">
        <f>_xlfn.DAYS(Raw_data_US_healthcare[[#This Row],[Discharge Date]],Raw_data_US_healthcare[[#This Row],[Date of Admission]])</f>
        <v>9</v>
      </c>
    </row>
    <row r="3994" spans="1:20" x14ac:dyDescent="0.3">
      <c r="A3994" t="s">
        <v>26512</v>
      </c>
      <c r="B3994" t="s">
        <v>11250</v>
      </c>
      <c r="C3994">
        <v>59</v>
      </c>
      <c r="D3994" t="str">
        <f>IF(Raw_data_US_healthcare[[#This Row],[Age]]&lt;35,"Young",IF(Raw_data_US_healthcare[[#This Row],[Age]]&lt;60,"Middle","Senior"))</f>
        <v>Middle</v>
      </c>
      <c r="E3994" t="s">
        <v>26</v>
      </c>
      <c r="F3994" t="s">
        <v>228</v>
      </c>
      <c r="G3994" t="s">
        <v>228</v>
      </c>
      <c r="H3994" t="s">
        <v>69</v>
      </c>
      <c r="I3994" s="2">
        <v>44183</v>
      </c>
      <c r="J3994" t="s">
        <v>11251</v>
      </c>
      <c r="K3994" t="s">
        <v>11252</v>
      </c>
      <c r="L3994" t="s">
        <v>21</v>
      </c>
      <c r="M3994">
        <v>65985.53</v>
      </c>
      <c r="N3994">
        <v>437</v>
      </c>
      <c r="O3994" t="s">
        <v>22</v>
      </c>
      <c r="P3994" t="s">
        <v>22</v>
      </c>
      <c r="Q3994" s="2">
        <v>44193</v>
      </c>
      <c r="R3994" t="s">
        <v>23</v>
      </c>
      <c r="S3994" t="s">
        <v>33</v>
      </c>
      <c r="T3994">
        <f>_xlfn.DAYS(Raw_data_US_healthcare[[#This Row],[Discharge Date]],Raw_data_US_healthcare[[#This Row],[Date of Admission]])</f>
        <v>10</v>
      </c>
    </row>
    <row r="3995" spans="1:20" x14ac:dyDescent="0.3">
      <c r="A3995" t="s">
        <v>26511</v>
      </c>
      <c r="B3995" t="s">
        <v>11253</v>
      </c>
      <c r="C3995">
        <v>78</v>
      </c>
      <c r="D3995" t="str">
        <f>IF(Raw_data_US_healthcare[[#This Row],[Age]]&lt;35,"Young",IF(Raw_data_US_healthcare[[#This Row],[Age]]&lt;60,"Middle","Senior"))</f>
        <v>Senior</v>
      </c>
      <c r="E3995" t="s">
        <v>16</v>
      </c>
      <c r="F3995" t="s">
        <v>27</v>
      </c>
      <c r="G3995" t="s">
        <v>27</v>
      </c>
      <c r="H3995" t="s">
        <v>69</v>
      </c>
      <c r="I3995" s="2">
        <v>43878</v>
      </c>
      <c r="J3995" t="s">
        <v>11254</v>
      </c>
      <c r="K3995" t="s">
        <v>11255</v>
      </c>
      <c r="L3995" t="s">
        <v>60</v>
      </c>
      <c r="M3995">
        <v>63606.729700000004</v>
      </c>
      <c r="N3995">
        <v>499</v>
      </c>
      <c r="O3995" t="s">
        <v>39</v>
      </c>
      <c r="P3995" t="s">
        <v>39</v>
      </c>
      <c r="Q3995" s="2">
        <v>43903</v>
      </c>
      <c r="R3995" t="s">
        <v>23</v>
      </c>
      <c r="S3995" t="s">
        <v>45</v>
      </c>
      <c r="T3995">
        <f>_xlfn.DAYS(Raw_data_US_healthcare[[#This Row],[Discharge Date]],Raw_data_US_healthcare[[#This Row],[Date of Admission]])</f>
        <v>25</v>
      </c>
    </row>
    <row r="3996" spans="1:20" x14ac:dyDescent="0.3">
      <c r="A3996" t="s">
        <v>26511</v>
      </c>
      <c r="B3996" t="s">
        <v>11256</v>
      </c>
      <c r="C3996">
        <v>80</v>
      </c>
      <c r="D3996" t="str">
        <f>IF(Raw_data_US_healthcare[[#This Row],[Age]]&lt;35,"Young",IF(Raw_data_US_healthcare[[#This Row],[Age]]&lt;60,"Middle","Senior"))</f>
        <v>Senior</v>
      </c>
      <c r="E3996" t="s">
        <v>16</v>
      </c>
      <c r="F3996" t="s">
        <v>228</v>
      </c>
      <c r="G3996" t="s">
        <v>228</v>
      </c>
      <c r="H3996" t="s">
        <v>18</v>
      </c>
      <c r="I3996" s="2">
        <v>43839</v>
      </c>
      <c r="J3996" t="s">
        <v>11257</v>
      </c>
      <c r="K3996" t="s">
        <v>11258</v>
      </c>
      <c r="L3996" t="s">
        <v>56</v>
      </c>
      <c r="M3996">
        <v>17424.321499999998</v>
      </c>
      <c r="N3996">
        <v>137</v>
      </c>
      <c r="O3996" t="s">
        <v>22</v>
      </c>
      <c r="P3996" t="s">
        <v>22</v>
      </c>
      <c r="Q3996" s="2">
        <v>43856</v>
      </c>
      <c r="R3996" t="s">
        <v>48</v>
      </c>
      <c r="S3996" t="s">
        <v>24</v>
      </c>
      <c r="T3996">
        <f>_xlfn.DAYS(Raw_data_US_healthcare[[#This Row],[Discharge Date]],Raw_data_US_healthcare[[#This Row],[Date of Admission]])</f>
        <v>17</v>
      </c>
    </row>
    <row r="3997" spans="1:20" x14ac:dyDescent="0.3">
      <c r="A3997" t="s">
        <v>26511</v>
      </c>
      <c r="B3997" t="s">
        <v>11259</v>
      </c>
      <c r="C3997">
        <v>69</v>
      </c>
      <c r="D3997" t="str">
        <f>IF(Raw_data_US_healthcare[[#This Row],[Age]]&lt;35,"Young",IF(Raw_data_US_healthcare[[#This Row],[Age]]&lt;60,"Middle","Senior"))</f>
        <v>Senior</v>
      </c>
      <c r="E3997" t="s">
        <v>16</v>
      </c>
      <c r="F3997" t="s">
        <v>49</v>
      </c>
      <c r="G3997" t="s">
        <v>49</v>
      </c>
      <c r="H3997" t="s">
        <v>69</v>
      </c>
      <c r="I3997" s="2">
        <v>43516</v>
      </c>
      <c r="J3997" t="s">
        <v>11260</v>
      </c>
      <c r="K3997" t="s">
        <v>11261</v>
      </c>
      <c r="L3997" t="s">
        <v>52</v>
      </c>
      <c r="M3997">
        <v>35430.903700000003</v>
      </c>
      <c r="N3997">
        <v>354</v>
      </c>
      <c r="O3997" t="s">
        <v>22</v>
      </c>
      <c r="P3997" t="s">
        <v>22</v>
      </c>
      <c r="Q3997" s="2">
        <v>43521</v>
      </c>
      <c r="R3997" t="s">
        <v>48</v>
      </c>
      <c r="S3997" t="s">
        <v>45</v>
      </c>
      <c r="T3997">
        <f>_xlfn.DAYS(Raw_data_US_healthcare[[#This Row],[Discharge Date]],Raw_data_US_healthcare[[#This Row],[Date of Admission]])</f>
        <v>5</v>
      </c>
    </row>
    <row r="3998" spans="1:20" x14ac:dyDescent="0.3">
      <c r="A3998" t="s">
        <v>26511</v>
      </c>
      <c r="B3998" t="s">
        <v>11262</v>
      </c>
      <c r="C3998">
        <v>19</v>
      </c>
      <c r="D3998" t="str">
        <f>IF(Raw_data_US_healthcare[[#This Row],[Age]]&lt;35,"Young",IF(Raw_data_US_healthcare[[#This Row],[Age]]&lt;60,"Middle","Senior"))</f>
        <v>Young</v>
      </c>
      <c r="E3998" t="s">
        <v>16</v>
      </c>
      <c r="F3998" t="s">
        <v>88</v>
      </c>
      <c r="G3998" t="s">
        <v>88</v>
      </c>
      <c r="H3998" t="s">
        <v>18</v>
      </c>
      <c r="I3998" s="2">
        <v>44902</v>
      </c>
      <c r="J3998" t="s">
        <v>11263</v>
      </c>
      <c r="K3998" t="s">
        <v>11264</v>
      </c>
      <c r="L3998" t="s">
        <v>60</v>
      </c>
      <c r="M3998">
        <v>25375.570400000001</v>
      </c>
      <c r="N3998">
        <v>484</v>
      </c>
      <c r="O3998" t="s">
        <v>22</v>
      </c>
      <c r="P3998" t="s">
        <v>22</v>
      </c>
      <c r="Q3998" s="2">
        <v>44906</v>
      </c>
      <c r="R3998" t="s">
        <v>48</v>
      </c>
      <c r="S3998" t="s">
        <v>45</v>
      </c>
      <c r="T3998">
        <f>_xlfn.DAYS(Raw_data_US_healthcare[[#This Row],[Discharge Date]],Raw_data_US_healthcare[[#This Row],[Date of Admission]])</f>
        <v>4</v>
      </c>
    </row>
    <row r="3999" spans="1:20" x14ac:dyDescent="0.3">
      <c r="A3999" t="s">
        <v>26512</v>
      </c>
      <c r="B3999" t="s">
        <v>1628</v>
      </c>
      <c r="C3999">
        <v>50</v>
      </c>
      <c r="D3999" t="str">
        <f>IF(Raw_data_US_healthcare[[#This Row],[Age]]&lt;35,"Young",IF(Raw_data_US_healthcare[[#This Row],[Age]]&lt;60,"Middle","Senior"))</f>
        <v>Middle</v>
      </c>
      <c r="E3999" t="s">
        <v>26</v>
      </c>
      <c r="F3999" t="s">
        <v>35</v>
      </c>
      <c r="G3999" t="s">
        <v>35</v>
      </c>
      <c r="H3999" t="s">
        <v>36</v>
      </c>
      <c r="I3999" s="2">
        <v>43992</v>
      </c>
      <c r="J3999" t="s">
        <v>11265</v>
      </c>
      <c r="K3999" t="s">
        <v>11266</v>
      </c>
      <c r="L3999" t="s">
        <v>31</v>
      </c>
      <c r="M3999">
        <v>19493.957600000002</v>
      </c>
      <c r="N3999">
        <v>489</v>
      </c>
      <c r="O3999" t="s">
        <v>39</v>
      </c>
      <c r="P3999" t="s">
        <v>39</v>
      </c>
      <c r="Q3999" s="2">
        <v>43995</v>
      </c>
      <c r="R3999" t="s">
        <v>32</v>
      </c>
      <c r="S3999" t="s">
        <v>33</v>
      </c>
      <c r="T3999">
        <f>_xlfn.DAYS(Raw_data_US_healthcare[[#This Row],[Discharge Date]],Raw_data_US_healthcare[[#This Row],[Date of Admission]])</f>
        <v>3</v>
      </c>
    </row>
    <row r="4000" spans="1:20" x14ac:dyDescent="0.3">
      <c r="A4000" t="s">
        <v>26511</v>
      </c>
      <c r="B4000" t="s">
        <v>11267</v>
      </c>
      <c r="C4000">
        <v>38</v>
      </c>
      <c r="D4000" t="str">
        <f>IF(Raw_data_US_healthcare[[#This Row],[Age]]&lt;35,"Young",IF(Raw_data_US_healthcare[[#This Row],[Age]]&lt;60,"Middle","Senior"))</f>
        <v>Middle</v>
      </c>
      <c r="E4000" t="s">
        <v>16</v>
      </c>
      <c r="F4000" t="s">
        <v>88</v>
      </c>
      <c r="G4000" t="s">
        <v>88</v>
      </c>
      <c r="H4000" t="s">
        <v>69</v>
      </c>
      <c r="I4000" s="2">
        <v>44494</v>
      </c>
      <c r="J4000" t="s">
        <v>11268</v>
      </c>
      <c r="K4000" t="s">
        <v>11269</v>
      </c>
      <c r="L4000" t="s">
        <v>60</v>
      </c>
      <c r="M4000">
        <v>51380.382700000002</v>
      </c>
      <c r="N4000">
        <v>465</v>
      </c>
      <c r="O4000" t="s">
        <v>22</v>
      </c>
      <c r="P4000" t="s">
        <v>22</v>
      </c>
      <c r="Q4000" s="2">
        <v>44510</v>
      </c>
      <c r="R4000" t="s">
        <v>83</v>
      </c>
      <c r="S4000" t="s">
        <v>33</v>
      </c>
      <c r="T4000">
        <f>_xlfn.DAYS(Raw_data_US_healthcare[[#This Row],[Discharge Date]],Raw_data_US_healthcare[[#This Row],[Date of Admission]])</f>
        <v>16</v>
      </c>
    </row>
    <row r="4001" spans="1:20" x14ac:dyDescent="0.3">
      <c r="A4001" t="s">
        <v>26512</v>
      </c>
      <c r="B4001" t="s">
        <v>11270</v>
      </c>
      <c r="C4001">
        <v>77</v>
      </c>
      <c r="D4001" t="str">
        <f>IF(Raw_data_US_healthcare[[#This Row],[Age]]&lt;35,"Young",IF(Raw_data_US_healthcare[[#This Row],[Age]]&lt;60,"Middle","Senior"))</f>
        <v>Senior</v>
      </c>
      <c r="E4001" t="s">
        <v>26</v>
      </c>
      <c r="F4001" t="s">
        <v>27</v>
      </c>
      <c r="G4001" t="s">
        <v>27</v>
      </c>
      <c r="H4001" t="s">
        <v>36</v>
      </c>
      <c r="I4001" s="2">
        <v>44862</v>
      </c>
      <c r="J4001" t="s">
        <v>11271</v>
      </c>
      <c r="K4001" t="s">
        <v>11272</v>
      </c>
      <c r="L4001" t="s">
        <v>60</v>
      </c>
      <c r="M4001">
        <v>3459.3171000000002</v>
      </c>
      <c r="N4001">
        <v>296</v>
      </c>
      <c r="O4001" t="s">
        <v>39</v>
      </c>
      <c r="P4001" t="s">
        <v>39</v>
      </c>
      <c r="Q4001" s="2">
        <v>44881</v>
      </c>
      <c r="R4001" t="s">
        <v>83</v>
      </c>
      <c r="S4001" t="s">
        <v>45</v>
      </c>
      <c r="T4001">
        <f>_xlfn.DAYS(Raw_data_US_healthcare[[#This Row],[Discharge Date]],Raw_data_US_healthcare[[#This Row],[Date of Admission]])</f>
        <v>19</v>
      </c>
    </row>
    <row r="4002" spans="1:20" x14ac:dyDescent="0.3">
      <c r="A4002" t="s">
        <v>26512</v>
      </c>
      <c r="B4002" t="s">
        <v>11273</v>
      </c>
      <c r="C4002">
        <v>21</v>
      </c>
      <c r="D4002" t="str">
        <f>IF(Raw_data_US_healthcare[[#This Row],[Age]]&lt;35,"Young",IF(Raw_data_US_healthcare[[#This Row],[Age]]&lt;60,"Middle","Senior"))</f>
        <v>Young</v>
      </c>
      <c r="E4002" t="s">
        <v>26</v>
      </c>
      <c r="F4002" t="s">
        <v>228</v>
      </c>
      <c r="G4002" t="s">
        <v>228</v>
      </c>
      <c r="H4002" t="s">
        <v>69</v>
      </c>
      <c r="I4002" s="2">
        <v>44935</v>
      </c>
      <c r="J4002" t="s">
        <v>11274</v>
      </c>
      <c r="K4002" t="s">
        <v>11275</v>
      </c>
      <c r="L4002" t="s">
        <v>31</v>
      </c>
      <c r="M4002">
        <v>20243.696899999999</v>
      </c>
      <c r="N4002">
        <v>147</v>
      </c>
      <c r="O4002" t="s">
        <v>22</v>
      </c>
      <c r="P4002" t="s">
        <v>22</v>
      </c>
      <c r="Q4002" s="2">
        <v>44938</v>
      </c>
      <c r="R4002" t="s">
        <v>83</v>
      </c>
      <c r="S4002" t="s">
        <v>33</v>
      </c>
      <c r="T4002">
        <f>_xlfn.DAYS(Raw_data_US_healthcare[[#This Row],[Discharge Date]],Raw_data_US_healthcare[[#This Row],[Date of Admission]])</f>
        <v>3</v>
      </c>
    </row>
    <row r="4003" spans="1:20" x14ac:dyDescent="0.3">
      <c r="A4003" t="s">
        <v>26511</v>
      </c>
      <c r="B4003" t="s">
        <v>11276</v>
      </c>
      <c r="C4003">
        <v>49</v>
      </c>
      <c r="D4003" t="str">
        <f>IF(Raw_data_US_healthcare[[#This Row],[Age]]&lt;35,"Young",IF(Raw_data_US_healthcare[[#This Row],[Age]]&lt;60,"Middle","Senior"))</f>
        <v>Middle</v>
      </c>
      <c r="E4003" t="s">
        <v>16</v>
      </c>
      <c r="F4003" t="s">
        <v>17</v>
      </c>
      <c r="G4003" t="s">
        <v>17</v>
      </c>
      <c r="H4003" t="s">
        <v>18</v>
      </c>
      <c r="I4003" s="2">
        <v>44893</v>
      </c>
      <c r="J4003" t="s">
        <v>11277</v>
      </c>
      <c r="K4003" t="s">
        <v>8023</v>
      </c>
      <c r="L4003" t="s">
        <v>56</v>
      </c>
      <c r="M4003">
        <v>23293.784800000001</v>
      </c>
      <c r="N4003">
        <v>428</v>
      </c>
      <c r="O4003" t="s">
        <v>43</v>
      </c>
      <c r="P4003" t="s">
        <v>43</v>
      </c>
      <c r="Q4003" s="2">
        <v>44920</v>
      </c>
      <c r="R4003" t="s">
        <v>48</v>
      </c>
      <c r="S4003" t="s">
        <v>45</v>
      </c>
      <c r="T4003">
        <f>_xlfn.DAYS(Raw_data_US_healthcare[[#This Row],[Discharge Date]],Raw_data_US_healthcare[[#This Row],[Date of Admission]])</f>
        <v>27</v>
      </c>
    </row>
    <row r="4004" spans="1:20" x14ac:dyDescent="0.3">
      <c r="A4004" t="s">
        <v>26512</v>
      </c>
      <c r="B4004" t="s">
        <v>11278</v>
      </c>
      <c r="C4004">
        <v>30</v>
      </c>
      <c r="D4004" t="str">
        <f>IF(Raw_data_US_healthcare[[#This Row],[Age]]&lt;35,"Young",IF(Raw_data_US_healthcare[[#This Row],[Age]]&lt;60,"Middle","Senior"))</f>
        <v>Young</v>
      </c>
      <c r="E4004" t="s">
        <v>26</v>
      </c>
      <c r="F4004" t="s">
        <v>228</v>
      </c>
      <c r="G4004" t="s">
        <v>228</v>
      </c>
      <c r="H4004" t="s">
        <v>36</v>
      </c>
      <c r="I4004" s="2">
        <v>44696</v>
      </c>
      <c r="J4004" t="s">
        <v>11279</v>
      </c>
      <c r="K4004" t="s">
        <v>11280</v>
      </c>
      <c r="L4004" t="s">
        <v>60</v>
      </c>
      <c r="M4004">
        <v>14544.9018</v>
      </c>
      <c r="N4004">
        <v>110</v>
      </c>
      <c r="O4004" t="s">
        <v>22</v>
      </c>
      <c r="P4004" t="s">
        <v>22</v>
      </c>
      <c r="Q4004" s="2">
        <v>44706</v>
      </c>
      <c r="R4004" t="s">
        <v>48</v>
      </c>
      <c r="S4004" t="s">
        <v>45</v>
      </c>
      <c r="T4004">
        <f>_xlfn.DAYS(Raw_data_US_healthcare[[#This Row],[Discharge Date]],Raw_data_US_healthcare[[#This Row],[Date of Admission]])</f>
        <v>10</v>
      </c>
    </row>
    <row r="4005" spans="1:20" x14ac:dyDescent="0.3">
      <c r="A4005" t="s">
        <v>26512</v>
      </c>
      <c r="B4005" t="s">
        <v>11281</v>
      </c>
      <c r="C4005">
        <v>71</v>
      </c>
      <c r="D4005" t="str">
        <f>IF(Raw_data_US_healthcare[[#This Row],[Age]]&lt;35,"Young",IF(Raw_data_US_healthcare[[#This Row],[Age]]&lt;60,"Middle","Senior"))</f>
        <v>Senior</v>
      </c>
      <c r="E4005" t="s">
        <v>26</v>
      </c>
      <c r="F4005" t="s">
        <v>35</v>
      </c>
      <c r="G4005" t="s">
        <v>35</v>
      </c>
      <c r="H4005" t="s">
        <v>69</v>
      </c>
      <c r="I4005" s="2">
        <v>45140</v>
      </c>
      <c r="J4005" t="s">
        <v>11282</v>
      </c>
      <c r="K4005" t="s">
        <v>2131</v>
      </c>
      <c r="L4005" t="s">
        <v>21</v>
      </c>
      <c r="M4005">
        <v>49376.654399999999</v>
      </c>
      <c r="N4005">
        <v>145</v>
      </c>
      <c r="O4005" t="s">
        <v>22</v>
      </c>
      <c r="P4005" t="s">
        <v>22</v>
      </c>
      <c r="Q4005" s="2">
        <v>45154</v>
      </c>
      <c r="R4005" t="s">
        <v>32</v>
      </c>
      <c r="S4005" t="s">
        <v>45</v>
      </c>
      <c r="T4005">
        <f>_xlfn.DAYS(Raw_data_US_healthcare[[#This Row],[Discharge Date]],Raw_data_US_healthcare[[#This Row],[Date of Admission]])</f>
        <v>14</v>
      </c>
    </row>
    <row r="4006" spans="1:20" x14ac:dyDescent="0.3">
      <c r="A4006" t="s">
        <v>26511</v>
      </c>
      <c r="B4006" t="s">
        <v>11283</v>
      </c>
      <c r="C4006">
        <v>57</v>
      </c>
      <c r="D4006" t="str">
        <f>IF(Raw_data_US_healthcare[[#This Row],[Age]]&lt;35,"Young",IF(Raw_data_US_healthcare[[#This Row],[Age]]&lt;60,"Middle","Senior"))</f>
        <v>Middle</v>
      </c>
      <c r="E4006" t="s">
        <v>16</v>
      </c>
      <c r="F4006" t="s">
        <v>62</v>
      </c>
      <c r="G4006" t="s">
        <v>62</v>
      </c>
      <c r="H4006" t="s">
        <v>26514</v>
      </c>
      <c r="I4006" s="2">
        <v>44241</v>
      </c>
      <c r="J4006" t="s">
        <v>11284</v>
      </c>
      <c r="K4006" t="s">
        <v>11285</v>
      </c>
      <c r="L4006" t="s">
        <v>21</v>
      </c>
      <c r="M4006">
        <v>17033.007799999999</v>
      </c>
      <c r="N4006">
        <v>170</v>
      </c>
      <c r="O4006" t="s">
        <v>22</v>
      </c>
      <c r="P4006" t="s">
        <v>22</v>
      </c>
      <c r="Q4006" s="2">
        <v>44261</v>
      </c>
      <c r="R4006" t="s">
        <v>83</v>
      </c>
      <c r="S4006" t="s">
        <v>45</v>
      </c>
      <c r="T4006">
        <f>_xlfn.DAYS(Raw_data_US_healthcare[[#This Row],[Discharge Date]],Raw_data_US_healthcare[[#This Row],[Date of Admission]])</f>
        <v>20</v>
      </c>
    </row>
    <row r="4007" spans="1:20" x14ac:dyDescent="0.3">
      <c r="A4007" t="s">
        <v>26512</v>
      </c>
      <c r="B4007" t="s">
        <v>11286</v>
      </c>
      <c r="C4007">
        <v>72</v>
      </c>
      <c r="D4007" t="str">
        <f>IF(Raw_data_US_healthcare[[#This Row],[Age]]&lt;35,"Young",IF(Raw_data_US_healthcare[[#This Row],[Age]]&lt;60,"Middle","Senior"))</f>
        <v>Senior</v>
      </c>
      <c r="E4007" t="s">
        <v>26</v>
      </c>
      <c r="F4007" t="s">
        <v>228</v>
      </c>
      <c r="G4007" t="s">
        <v>228</v>
      </c>
      <c r="H4007" t="s">
        <v>18</v>
      </c>
      <c r="I4007" s="2">
        <v>43974</v>
      </c>
      <c r="J4007" t="s">
        <v>11287</v>
      </c>
      <c r="K4007" t="s">
        <v>11288</v>
      </c>
      <c r="L4007" t="s">
        <v>56</v>
      </c>
      <c r="M4007">
        <v>59880.100200000001</v>
      </c>
      <c r="N4007">
        <v>381</v>
      </c>
      <c r="O4007" t="s">
        <v>22</v>
      </c>
      <c r="P4007" t="s">
        <v>22</v>
      </c>
      <c r="Q4007" s="2">
        <v>43975</v>
      </c>
      <c r="R4007" t="s">
        <v>23</v>
      </c>
      <c r="S4007" t="s">
        <v>24</v>
      </c>
      <c r="T4007">
        <f>_xlfn.DAYS(Raw_data_US_healthcare[[#This Row],[Discharge Date]],Raw_data_US_healthcare[[#This Row],[Date of Admission]])</f>
        <v>1</v>
      </c>
    </row>
    <row r="4008" spans="1:20" x14ac:dyDescent="0.3">
      <c r="A4008" t="s">
        <v>26511</v>
      </c>
      <c r="B4008" t="s">
        <v>11289</v>
      </c>
      <c r="C4008">
        <v>39</v>
      </c>
      <c r="D4008" t="str">
        <f>IF(Raw_data_US_healthcare[[#This Row],[Age]]&lt;35,"Young",IF(Raw_data_US_healthcare[[#This Row],[Age]]&lt;60,"Middle","Senior"))</f>
        <v>Middle</v>
      </c>
      <c r="E4008" t="s">
        <v>16</v>
      </c>
      <c r="F4008" t="s">
        <v>35</v>
      </c>
      <c r="G4008" t="s">
        <v>35</v>
      </c>
      <c r="H4008" t="s">
        <v>26516</v>
      </c>
      <c r="I4008" s="2">
        <v>44193</v>
      </c>
      <c r="J4008" t="s">
        <v>11290</v>
      </c>
      <c r="K4008" t="s">
        <v>6931</v>
      </c>
      <c r="L4008" t="s">
        <v>60</v>
      </c>
      <c r="M4008">
        <v>5850.2660999999998</v>
      </c>
      <c r="N4008">
        <v>382</v>
      </c>
      <c r="O4008" t="s">
        <v>39</v>
      </c>
      <c r="P4008" t="s">
        <v>39</v>
      </c>
      <c r="Q4008" s="2">
        <v>44206</v>
      </c>
      <c r="R4008" t="s">
        <v>48</v>
      </c>
      <c r="S4008" t="s">
        <v>45</v>
      </c>
      <c r="T4008">
        <f>_xlfn.DAYS(Raw_data_US_healthcare[[#This Row],[Discharge Date]],Raw_data_US_healthcare[[#This Row],[Date of Admission]])</f>
        <v>13</v>
      </c>
    </row>
    <row r="4009" spans="1:20" x14ac:dyDescent="0.3">
      <c r="A4009" t="s">
        <v>26511</v>
      </c>
      <c r="B4009" t="s">
        <v>10961</v>
      </c>
      <c r="C4009">
        <v>18</v>
      </c>
      <c r="D4009" t="str">
        <f>IF(Raw_data_US_healthcare[[#This Row],[Age]]&lt;35,"Young",IF(Raw_data_US_healthcare[[#This Row],[Age]]&lt;60,"Middle","Senior"))</f>
        <v>Young</v>
      </c>
      <c r="E4009" t="s">
        <v>16</v>
      </c>
      <c r="F4009" t="s">
        <v>113</v>
      </c>
      <c r="G4009" t="s">
        <v>113</v>
      </c>
      <c r="H4009" t="s">
        <v>36</v>
      </c>
      <c r="I4009" s="2">
        <v>43539</v>
      </c>
      <c r="J4009" t="s">
        <v>11291</v>
      </c>
      <c r="K4009" t="s">
        <v>11292</v>
      </c>
      <c r="L4009" t="s">
        <v>31</v>
      </c>
      <c r="M4009">
        <v>20037.073199999999</v>
      </c>
      <c r="N4009">
        <v>253</v>
      </c>
      <c r="O4009" t="s">
        <v>39</v>
      </c>
      <c r="P4009" t="s">
        <v>39</v>
      </c>
      <c r="Q4009" s="2">
        <v>43562</v>
      </c>
      <c r="R4009" t="s">
        <v>23</v>
      </c>
      <c r="S4009" t="s">
        <v>33</v>
      </c>
      <c r="T4009">
        <f>_xlfn.DAYS(Raw_data_US_healthcare[[#This Row],[Discharge Date]],Raw_data_US_healthcare[[#This Row],[Date of Admission]])</f>
        <v>23</v>
      </c>
    </row>
    <row r="4010" spans="1:20" x14ac:dyDescent="0.3">
      <c r="A4010" t="s">
        <v>26512</v>
      </c>
      <c r="B4010" t="s">
        <v>11293</v>
      </c>
      <c r="C4010">
        <v>72</v>
      </c>
      <c r="D4010" t="str">
        <f>IF(Raw_data_US_healthcare[[#This Row],[Age]]&lt;35,"Young",IF(Raw_data_US_healthcare[[#This Row],[Age]]&lt;60,"Middle","Senior"))</f>
        <v>Senior</v>
      </c>
      <c r="E4010" t="s">
        <v>26</v>
      </c>
      <c r="F4010" t="s">
        <v>49</v>
      </c>
      <c r="G4010" t="s">
        <v>49</v>
      </c>
      <c r="H4010" t="s">
        <v>69</v>
      </c>
      <c r="I4010" s="2">
        <v>45184</v>
      </c>
      <c r="J4010" t="s">
        <v>11294</v>
      </c>
      <c r="K4010" t="s">
        <v>11295</v>
      </c>
      <c r="L4010" t="s">
        <v>52</v>
      </c>
      <c r="M4010">
        <v>16983.9879</v>
      </c>
      <c r="N4010">
        <v>253</v>
      </c>
      <c r="O4010" t="s">
        <v>22</v>
      </c>
      <c r="P4010" t="s">
        <v>22</v>
      </c>
      <c r="Q4010" s="2">
        <v>45190</v>
      </c>
      <c r="R4010" t="s">
        <v>44</v>
      </c>
      <c r="S4010" t="s">
        <v>45</v>
      </c>
      <c r="T4010">
        <f>_xlfn.DAYS(Raw_data_US_healthcare[[#This Row],[Discharge Date]],Raw_data_US_healthcare[[#This Row],[Date of Admission]])</f>
        <v>6</v>
      </c>
    </row>
    <row r="4011" spans="1:20" x14ac:dyDescent="0.3">
      <c r="A4011" t="s">
        <v>26511</v>
      </c>
      <c r="B4011" t="s">
        <v>11296</v>
      </c>
      <c r="C4011">
        <v>63</v>
      </c>
      <c r="D4011" t="str">
        <f>IF(Raw_data_US_healthcare[[#This Row],[Age]]&lt;35,"Young",IF(Raw_data_US_healthcare[[#This Row],[Age]]&lt;60,"Middle","Senior"))</f>
        <v>Senior</v>
      </c>
      <c r="E4011" t="s">
        <v>16</v>
      </c>
      <c r="F4011" t="s">
        <v>35</v>
      </c>
      <c r="G4011" t="s">
        <v>35</v>
      </c>
      <c r="H4011" t="s">
        <v>26516</v>
      </c>
      <c r="I4011" s="2">
        <v>44597</v>
      </c>
      <c r="J4011" t="s">
        <v>11297</v>
      </c>
      <c r="K4011" t="s">
        <v>11298</v>
      </c>
      <c r="L4011" t="s">
        <v>21</v>
      </c>
      <c r="M4011">
        <v>23352.683000000001</v>
      </c>
      <c r="N4011">
        <v>416</v>
      </c>
      <c r="O4011" t="s">
        <v>43</v>
      </c>
      <c r="P4011" t="s">
        <v>43</v>
      </c>
      <c r="Q4011" s="2">
        <v>44626</v>
      </c>
      <c r="R4011" t="s">
        <v>83</v>
      </c>
      <c r="S4011" t="s">
        <v>33</v>
      </c>
      <c r="T4011">
        <f>_xlfn.DAYS(Raw_data_US_healthcare[[#This Row],[Discharge Date]],Raw_data_US_healthcare[[#This Row],[Date of Admission]])</f>
        <v>29</v>
      </c>
    </row>
    <row r="4012" spans="1:20" x14ac:dyDescent="0.3">
      <c r="A4012" t="s">
        <v>26511</v>
      </c>
      <c r="B4012" t="s">
        <v>11299</v>
      </c>
      <c r="C4012">
        <v>69</v>
      </c>
      <c r="D4012" t="str">
        <f>IF(Raw_data_US_healthcare[[#This Row],[Age]]&lt;35,"Young",IF(Raw_data_US_healthcare[[#This Row],[Age]]&lt;60,"Middle","Senior"))</f>
        <v>Senior</v>
      </c>
      <c r="E4012" t="s">
        <v>16</v>
      </c>
      <c r="F4012" t="s">
        <v>113</v>
      </c>
      <c r="G4012" t="s">
        <v>113</v>
      </c>
      <c r="H4012" t="s">
        <v>26514</v>
      </c>
      <c r="I4012" s="2">
        <v>43588</v>
      </c>
      <c r="J4012" t="s">
        <v>11300</v>
      </c>
      <c r="K4012" t="s">
        <v>11301</v>
      </c>
      <c r="L4012" t="s">
        <v>56</v>
      </c>
      <c r="M4012">
        <v>12460.8853</v>
      </c>
      <c r="N4012">
        <v>316</v>
      </c>
      <c r="O4012" t="s">
        <v>22</v>
      </c>
      <c r="P4012" t="s">
        <v>22</v>
      </c>
      <c r="Q4012" s="2">
        <v>43596</v>
      </c>
      <c r="R4012" t="s">
        <v>48</v>
      </c>
      <c r="S4012" t="s">
        <v>45</v>
      </c>
      <c r="T4012">
        <f>_xlfn.DAYS(Raw_data_US_healthcare[[#This Row],[Discharge Date]],Raw_data_US_healthcare[[#This Row],[Date of Admission]])</f>
        <v>8</v>
      </c>
    </row>
    <row r="4013" spans="1:20" x14ac:dyDescent="0.3">
      <c r="A4013" t="s">
        <v>26511</v>
      </c>
      <c r="B4013" t="s">
        <v>7686</v>
      </c>
      <c r="C4013">
        <v>18</v>
      </c>
      <c r="D4013" t="str">
        <f>IF(Raw_data_US_healthcare[[#This Row],[Age]]&lt;35,"Young",IF(Raw_data_US_healthcare[[#This Row],[Age]]&lt;60,"Middle","Senior"))</f>
        <v>Young</v>
      </c>
      <c r="E4013" t="s">
        <v>16</v>
      </c>
      <c r="F4013" t="s">
        <v>27</v>
      </c>
      <c r="G4013" t="s">
        <v>27</v>
      </c>
      <c r="H4013" t="s">
        <v>26514</v>
      </c>
      <c r="I4013" s="2">
        <v>43777</v>
      </c>
      <c r="J4013" t="s">
        <v>11302</v>
      </c>
      <c r="K4013" t="s">
        <v>11303</v>
      </c>
      <c r="L4013" t="s">
        <v>60</v>
      </c>
      <c r="M4013">
        <v>13298.991099999999</v>
      </c>
      <c r="N4013">
        <v>412</v>
      </c>
      <c r="O4013" t="s">
        <v>39</v>
      </c>
      <c r="P4013" t="s">
        <v>39</v>
      </c>
      <c r="Q4013" s="2">
        <v>43804</v>
      </c>
      <c r="R4013" t="s">
        <v>32</v>
      </c>
      <c r="S4013" t="s">
        <v>24</v>
      </c>
      <c r="T4013">
        <f>_xlfn.DAYS(Raw_data_US_healthcare[[#This Row],[Discharge Date]],Raw_data_US_healthcare[[#This Row],[Date of Admission]])</f>
        <v>27</v>
      </c>
    </row>
    <row r="4014" spans="1:20" x14ac:dyDescent="0.3">
      <c r="A4014" t="s">
        <v>26511</v>
      </c>
      <c r="B4014" t="s">
        <v>11304</v>
      </c>
      <c r="C4014">
        <v>25</v>
      </c>
      <c r="D4014" t="str">
        <f>IF(Raw_data_US_healthcare[[#This Row],[Age]]&lt;35,"Young",IF(Raw_data_US_healthcare[[#This Row],[Age]]&lt;60,"Middle","Senior"))</f>
        <v>Young</v>
      </c>
      <c r="E4014" t="s">
        <v>16</v>
      </c>
      <c r="F4014" t="s">
        <v>17</v>
      </c>
      <c r="G4014" t="s">
        <v>17</v>
      </c>
      <c r="H4014" t="s">
        <v>36</v>
      </c>
      <c r="I4014" s="2">
        <v>43890</v>
      </c>
      <c r="J4014" t="s">
        <v>218</v>
      </c>
      <c r="K4014" t="s">
        <v>11305</v>
      </c>
      <c r="L4014" t="s">
        <v>31</v>
      </c>
      <c r="M4014">
        <v>20668.814200000001</v>
      </c>
      <c r="N4014">
        <v>244</v>
      </c>
      <c r="O4014" t="s">
        <v>22</v>
      </c>
      <c r="P4014" t="s">
        <v>22</v>
      </c>
      <c r="Q4014" s="2">
        <v>43893</v>
      </c>
      <c r="R4014" t="s">
        <v>23</v>
      </c>
      <c r="S4014" t="s">
        <v>33</v>
      </c>
      <c r="T4014">
        <f>_xlfn.DAYS(Raw_data_US_healthcare[[#This Row],[Discharge Date]],Raw_data_US_healthcare[[#This Row],[Date of Admission]])</f>
        <v>3</v>
      </c>
    </row>
    <row r="4015" spans="1:20" x14ac:dyDescent="0.3">
      <c r="A4015" t="s">
        <v>26512</v>
      </c>
      <c r="B4015" t="s">
        <v>11306</v>
      </c>
      <c r="C4015">
        <v>55</v>
      </c>
      <c r="D4015" t="str">
        <f>IF(Raw_data_US_healthcare[[#This Row],[Age]]&lt;35,"Young",IF(Raw_data_US_healthcare[[#This Row],[Age]]&lt;60,"Middle","Senior"))</f>
        <v>Middle</v>
      </c>
      <c r="E4015" t="s">
        <v>26</v>
      </c>
      <c r="F4015" t="s">
        <v>228</v>
      </c>
      <c r="G4015" t="s">
        <v>228</v>
      </c>
      <c r="H4015" t="s">
        <v>18</v>
      </c>
      <c r="I4015" s="2">
        <v>44390</v>
      </c>
      <c r="J4015" t="s">
        <v>11307</v>
      </c>
      <c r="K4015" t="s">
        <v>11308</v>
      </c>
      <c r="L4015" t="s">
        <v>56</v>
      </c>
      <c r="M4015">
        <v>24295.442800000001</v>
      </c>
      <c r="N4015">
        <v>335</v>
      </c>
      <c r="O4015" t="s">
        <v>39</v>
      </c>
      <c r="P4015" t="s">
        <v>39</v>
      </c>
      <c r="Q4015" s="2">
        <v>44395</v>
      </c>
      <c r="R4015" t="s">
        <v>44</v>
      </c>
      <c r="S4015" t="s">
        <v>45</v>
      </c>
      <c r="T4015">
        <f>_xlfn.DAYS(Raw_data_US_healthcare[[#This Row],[Discharge Date]],Raw_data_US_healthcare[[#This Row],[Date of Admission]])</f>
        <v>5</v>
      </c>
    </row>
    <row r="4016" spans="1:20" x14ac:dyDescent="0.3">
      <c r="A4016" t="s">
        <v>26511</v>
      </c>
      <c r="B4016" t="s">
        <v>11309</v>
      </c>
      <c r="C4016">
        <v>61</v>
      </c>
      <c r="D4016" t="str">
        <f>IF(Raw_data_US_healthcare[[#This Row],[Age]]&lt;35,"Young",IF(Raw_data_US_healthcare[[#This Row],[Age]]&lt;60,"Middle","Senior"))</f>
        <v>Senior</v>
      </c>
      <c r="E4016" t="s">
        <v>16</v>
      </c>
      <c r="F4016" t="s">
        <v>88</v>
      </c>
      <c r="G4016" t="s">
        <v>88</v>
      </c>
      <c r="H4016" t="s">
        <v>36</v>
      </c>
      <c r="I4016" s="2">
        <v>44361</v>
      </c>
      <c r="J4016" t="s">
        <v>733</v>
      </c>
      <c r="K4016" t="s">
        <v>11310</v>
      </c>
      <c r="L4016" t="s">
        <v>31</v>
      </c>
      <c r="M4016">
        <v>18098.691299999999</v>
      </c>
      <c r="N4016">
        <v>199</v>
      </c>
      <c r="O4016" t="s">
        <v>43</v>
      </c>
      <c r="P4016" t="s">
        <v>43</v>
      </c>
      <c r="Q4016" s="2">
        <v>44381</v>
      </c>
      <c r="R4016" t="s">
        <v>83</v>
      </c>
      <c r="S4016" t="s">
        <v>33</v>
      </c>
      <c r="T4016">
        <f>_xlfn.DAYS(Raw_data_US_healthcare[[#This Row],[Discharge Date]],Raw_data_US_healthcare[[#This Row],[Date of Admission]])</f>
        <v>20</v>
      </c>
    </row>
    <row r="4017" spans="1:20" x14ac:dyDescent="0.3">
      <c r="A4017" t="s">
        <v>26511</v>
      </c>
      <c r="B4017" t="s">
        <v>11311</v>
      </c>
      <c r="C4017">
        <v>46</v>
      </c>
      <c r="D4017" t="str">
        <f>IF(Raw_data_US_healthcare[[#This Row],[Age]]&lt;35,"Young",IF(Raw_data_US_healthcare[[#This Row],[Age]]&lt;60,"Middle","Senior"))</f>
        <v>Middle</v>
      </c>
      <c r="E4017" t="s">
        <v>16</v>
      </c>
      <c r="F4017" t="s">
        <v>49</v>
      </c>
      <c r="G4017" t="s">
        <v>49</v>
      </c>
      <c r="H4017" t="s">
        <v>28</v>
      </c>
      <c r="I4017" s="2">
        <v>43921</v>
      </c>
      <c r="J4017" t="s">
        <v>5805</v>
      </c>
      <c r="K4017" t="s">
        <v>11312</v>
      </c>
      <c r="L4017" t="s">
        <v>52</v>
      </c>
      <c r="M4017">
        <v>41739.157899999998</v>
      </c>
      <c r="N4017">
        <v>135</v>
      </c>
      <c r="O4017" t="s">
        <v>22</v>
      </c>
      <c r="P4017" t="s">
        <v>22</v>
      </c>
      <c r="Q4017" s="2">
        <v>43937</v>
      </c>
      <c r="R4017" t="s">
        <v>32</v>
      </c>
      <c r="S4017" t="s">
        <v>45</v>
      </c>
      <c r="T4017">
        <f>_xlfn.DAYS(Raw_data_US_healthcare[[#This Row],[Discharge Date]],Raw_data_US_healthcare[[#This Row],[Date of Admission]])</f>
        <v>16</v>
      </c>
    </row>
    <row r="4018" spans="1:20" x14ac:dyDescent="0.3">
      <c r="A4018" t="s">
        <v>26512</v>
      </c>
      <c r="B4018" t="s">
        <v>11313</v>
      </c>
      <c r="C4018">
        <v>25</v>
      </c>
      <c r="D4018" t="str">
        <f>IF(Raw_data_US_healthcare[[#This Row],[Age]]&lt;35,"Young",IF(Raw_data_US_healthcare[[#This Row],[Age]]&lt;60,"Middle","Senior"))</f>
        <v>Young</v>
      </c>
      <c r="E4018" t="s">
        <v>26</v>
      </c>
      <c r="F4018" t="s">
        <v>49</v>
      </c>
      <c r="G4018" t="s">
        <v>49</v>
      </c>
      <c r="H4018" t="s">
        <v>69</v>
      </c>
      <c r="I4018" s="2">
        <v>43551</v>
      </c>
      <c r="J4018" t="s">
        <v>11314</v>
      </c>
      <c r="K4018" t="s">
        <v>11315</v>
      </c>
      <c r="L4018" t="s">
        <v>56</v>
      </c>
      <c r="M4018">
        <v>70630.291899999997</v>
      </c>
      <c r="N4018">
        <v>462</v>
      </c>
      <c r="O4018" t="s">
        <v>22</v>
      </c>
      <c r="P4018" t="s">
        <v>22</v>
      </c>
      <c r="Q4018" s="2">
        <v>43573</v>
      </c>
      <c r="R4018" t="s">
        <v>48</v>
      </c>
      <c r="S4018" t="s">
        <v>45</v>
      </c>
      <c r="T4018">
        <f>_xlfn.DAYS(Raw_data_US_healthcare[[#This Row],[Discharge Date]],Raw_data_US_healthcare[[#This Row],[Date of Admission]])</f>
        <v>22</v>
      </c>
    </row>
    <row r="4019" spans="1:20" x14ac:dyDescent="0.3">
      <c r="A4019" t="s">
        <v>26511</v>
      </c>
      <c r="B4019" t="s">
        <v>11316</v>
      </c>
      <c r="C4019">
        <v>58</v>
      </c>
      <c r="D4019" t="str">
        <f>IF(Raw_data_US_healthcare[[#This Row],[Age]]&lt;35,"Young",IF(Raw_data_US_healthcare[[#This Row],[Age]]&lt;60,"Middle","Senior"))</f>
        <v>Middle</v>
      </c>
      <c r="E4019" t="s">
        <v>16</v>
      </c>
      <c r="F4019" t="s">
        <v>88</v>
      </c>
      <c r="G4019" t="s">
        <v>88</v>
      </c>
      <c r="H4019" t="s">
        <v>69</v>
      </c>
      <c r="I4019" s="2">
        <v>43872</v>
      </c>
      <c r="J4019" t="s">
        <v>11317</v>
      </c>
      <c r="K4019" t="s">
        <v>11318</v>
      </c>
      <c r="L4019" t="s">
        <v>21</v>
      </c>
      <c r="M4019">
        <v>39152.973599999998</v>
      </c>
      <c r="N4019">
        <v>198</v>
      </c>
      <c r="O4019" t="s">
        <v>22</v>
      </c>
      <c r="P4019" t="s">
        <v>22</v>
      </c>
      <c r="Q4019" s="2">
        <v>43873</v>
      </c>
      <c r="R4019" t="s">
        <v>48</v>
      </c>
      <c r="S4019" t="s">
        <v>45</v>
      </c>
      <c r="T4019">
        <f>_xlfn.DAYS(Raw_data_US_healthcare[[#This Row],[Discharge Date]],Raw_data_US_healthcare[[#This Row],[Date of Admission]])</f>
        <v>1</v>
      </c>
    </row>
    <row r="4020" spans="1:20" x14ac:dyDescent="0.3">
      <c r="A4020" t="s">
        <v>26512</v>
      </c>
      <c r="B4020" t="s">
        <v>11319</v>
      </c>
      <c r="C4020">
        <v>69</v>
      </c>
      <c r="D4020" t="str">
        <f>IF(Raw_data_US_healthcare[[#This Row],[Age]]&lt;35,"Young",IF(Raw_data_US_healthcare[[#This Row],[Age]]&lt;60,"Middle","Senior"))</f>
        <v>Senior</v>
      </c>
      <c r="E4020" t="s">
        <v>26</v>
      </c>
      <c r="F4020" t="s">
        <v>27</v>
      </c>
      <c r="G4020" t="s">
        <v>27</v>
      </c>
      <c r="H4020" t="s">
        <v>26516</v>
      </c>
      <c r="I4020" s="2">
        <v>44177</v>
      </c>
      <c r="J4020" t="s">
        <v>10741</v>
      </c>
      <c r="K4020" t="s">
        <v>11320</v>
      </c>
      <c r="L4020" t="s">
        <v>52</v>
      </c>
      <c r="M4020">
        <v>33996.627200000003</v>
      </c>
      <c r="N4020">
        <v>351</v>
      </c>
      <c r="O4020" t="s">
        <v>39</v>
      </c>
      <c r="P4020" t="s">
        <v>39</v>
      </c>
      <c r="Q4020" s="2">
        <v>44203</v>
      </c>
      <c r="R4020" t="s">
        <v>32</v>
      </c>
      <c r="S4020" t="s">
        <v>33</v>
      </c>
      <c r="T4020">
        <f>_xlfn.DAYS(Raw_data_US_healthcare[[#This Row],[Discharge Date]],Raw_data_US_healthcare[[#This Row],[Date of Admission]])</f>
        <v>26</v>
      </c>
    </row>
    <row r="4021" spans="1:20" x14ac:dyDescent="0.3">
      <c r="A4021" t="s">
        <v>26511</v>
      </c>
      <c r="B4021" t="s">
        <v>11321</v>
      </c>
      <c r="C4021">
        <v>45</v>
      </c>
      <c r="D4021" t="str">
        <f>IF(Raw_data_US_healthcare[[#This Row],[Age]]&lt;35,"Young",IF(Raw_data_US_healthcare[[#This Row],[Age]]&lt;60,"Middle","Senior"))</f>
        <v>Middle</v>
      </c>
      <c r="E4021" t="s">
        <v>16</v>
      </c>
      <c r="F4021" t="s">
        <v>49</v>
      </c>
      <c r="G4021" t="s">
        <v>49</v>
      </c>
      <c r="H4021" t="s">
        <v>36</v>
      </c>
      <c r="I4021" s="2">
        <v>44514</v>
      </c>
      <c r="J4021" t="s">
        <v>11322</v>
      </c>
      <c r="K4021" t="s">
        <v>1231</v>
      </c>
      <c r="L4021" t="s">
        <v>56</v>
      </c>
      <c r="M4021">
        <v>23643.1548</v>
      </c>
      <c r="N4021">
        <v>242</v>
      </c>
      <c r="O4021" t="s">
        <v>39</v>
      </c>
      <c r="P4021" t="s">
        <v>39</v>
      </c>
      <c r="Q4021" s="2">
        <v>44543</v>
      </c>
      <c r="R4021" t="s">
        <v>44</v>
      </c>
      <c r="S4021" t="s">
        <v>45</v>
      </c>
      <c r="T4021">
        <f>_xlfn.DAYS(Raw_data_US_healthcare[[#This Row],[Discharge Date]],Raw_data_US_healthcare[[#This Row],[Date of Admission]])</f>
        <v>29</v>
      </c>
    </row>
    <row r="4022" spans="1:20" x14ac:dyDescent="0.3">
      <c r="A4022" t="s">
        <v>26511</v>
      </c>
      <c r="B4022" t="s">
        <v>11323</v>
      </c>
      <c r="C4022">
        <v>64</v>
      </c>
      <c r="D4022" t="str">
        <f>IF(Raw_data_US_healthcare[[#This Row],[Age]]&lt;35,"Young",IF(Raw_data_US_healthcare[[#This Row],[Age]]&lt;60,"Middle","Senior"))</f>
        <v>Senior</v>
      </c>
      <c r="E4022" t="s">
        <v>16</v>
      </c>
      <c r="F4022" t="s">
        <v>88</v>
      </c>
      <c r="G4022" t="s">
        <v>88</v>
      </c>
      <c r="H4022" t="s">
        <v>36</v>
      </c>
      <c r="I4022" s="2">
        <v>43555</v>
      </c>
      <c r="J4022" t="s">
        <v>11324</v>
      </c>
      <c r="K4022" t="s">
        <v>11325</v>
      </c>
      <c r="L4022" t="s">
        <v>21</v>
      </c>
      <c r="M4022">
        <v>5459.4116999999997</v>
      </c>
      <c r="N4022">
        <v>252</v>
      </c>
      <c r="O4022" t="s">
        <v>43</v>
      </c>
      <c r="P4022" t="s">
        <v>43</v>
      </c>
      <c r="Q4022" s="2">
        <v>43562</v>
      </c>
      <c r="R4022" t="s">
        <v>48</v>
      </c>
      <c r="S4022" t="s">
        <v>33</v>
      </c>
      <c r="T4022">
        <f>_xlfn.DAYS(Raw_data_US_healthcare[[#This Row],[Discharge Date]],Raw_data_US_healthcare[[#This Row],[Date of Admission]])</f>
        <v>7</v>
      </c>
    </row>
    <row r="4023" spans="1:20" x14ac:dyDescent="0.3">
      <c r="A4023" t="s">
        <v>26511</v>
      </c>
      <c r="B4023" t="s">
        <v>11326</v>
      </c>
      <c r="C4023">
        <v>47</v>
      </c>
      <c r="D4023" t="str">
        <f>IF(Raw_data_US_healthcare[[#This Row],[Age]]&lt;35,"Young",IF(Raw_data_US_healthcare[[#This Row],[Age]]&lt;60,"Middle","Senior"))</f>
        <v>Middle</v>
      </c>
      <c r="E4023" t="s">
        <v>16</v>
      </c>
      <c r="F4023" t="s">
        <v>35</v>
      </c>
      <c r="G4023" t="s">
        <v>35</v>
      </c>
      <c r="H4023" t="s">
        <v>36</v>
      </c>
      <c r="I4023" s="2">
        <v>44477</v>
      </c>
      <c r="J4023" t="s">
        <v>11327</v>
      </c>
      <c r="K4023" t="s">
        <v>11328</v>
      </c>
      <c r="L4023" t="s">
        <v>56</v>
      </c>
      <c r="M4023">
        <v>19139.167799999999</v>
      </c>
      <c r="N4023">
        <v>102</v>
      </c>
      <c r="O4023" t="s">
        <v>22</v>
      </c>
      <c r="P4023" t="s">
        <v>22</v>
      </c>
      <c r="Q4023" s="2">
        <v>44483</v>
      </c>
      <c r="R4023" t="s">
        <v>83</v>
      </c>
      <c r="S4023" t="s">
        <v>33</v>
      </c>
      <c r="T4023">
        <f>_xlfn.DAYS(Raw_data_US_healthcare[[#This Row],[Discharge Date]],Raw_data_US_healthcare[[#This Row],[Date of Admission]])</f>
        <v>6</v>
      </c>
    </row>
    <row r="4024" spans="1:20" x14ac:dyDescent="0.3">
      <c r="A4024" t="s">
        <v>26511</v>
      </c>
      <c r="B4024" t="s">
        <v>11329</v>
      </c>
      <c r="C4024">
        <v>19</v>
      </c>
      <c r="D4024" t="str">
        <f>IF(Raw_data_US_healthcare[[#This Row],[Age]]&lt;35,"Young",IF(Raw_data_US_healthcare[[#This Row],[Age]]&lt;60,"Middle","Senior"))</f>
        <v>Young</v>
      </c>
      <c r="E4024" t="s">
        <v>16</v>
      </c>
      <c r="F4024" t="s">
        <v>17</v>
      </c>
      <c r="G4024" t="s">
        <v>17</v>
      </c>
      <c r="H4024" t="s">
        <v>28</v>
      </c>
      <c r="I4024" s="2">
        <v>44340</v>
      </c>
      <c r="J4024" t="s">
        <v>11330</v>
      </c>
      <c r="K4024" t="s">
        <v>11331</v>
      </c>
      <c r="L4024" t="s">
        <v>60</v>
      </c>
      <c r="M4024">
        <v>27887.473099999999</v>
      </c>
      <c r="N4024">
        <v>125</v>
      </c>
      <c r="O4024" t="s">
        <v>22</v>
      </c>
      <c r="P4024" t="s">
        <v>22</v>
      </c>
      <c r="Q4024" s="2">
        <v>44345</v>
      </c>
      <c r="R4024" t="s">
        <v>44</v>
      </c>
      <c r="S4024" t="s">
        <v>45</v>
      </c>
      <c r="T4024">
        <f>_xlfn.DAYS(Raw_data_US_healthcare[[#This Row],[Discharge Date]],Raw_data_US_healthcare[[#This Row],[Date of Admission]])</f>
        <v>5</v>
      </c>
    </row>
    <row r="4025" spans="1:20" x14ac:dyDescent="0.3">
      <c r="A4025" t="s">
        <v>26512</v>
      </c>
      <c r="B4025" t="s">
        <v>11332</v>
      </c>
      <c r="C4025">
        <v>40</v>
      </c>
      <c r="D4025" t="str">
        <f>IF(Raw_data_US_healthcare[[#This Row],[Age]]&lt;35,"Young",IF(Raw_data_US_healthcare[[#This Row],[Age]]&lt;60,"Middle","Senior"))</f>
        <v>Middle</v>
      </c>
      <c r="E4025" t="s">
        <v>26</v>
      </c>
      <c r="F4025" t="s">
        <v>62</v>
      </c>
      <c r="G4025" t="s">
        <v>62</v>
      </c>
      <c r="H4025" t="s">
        <v>36</v>
      </c>
      <c r="I4025" s="2">
        <v>43519</v>
      </c>
      <c r="J4025" t="s">
        <v>11333</v>
      </c>
      <c r="K4025" t="s">
        <v>11334</v>
      </c>
      <c r="L4025" t="s">
        <v>56</v>
      </c>
      <c r="M4025">
        <v>8139.5892999999996</v>
      </c>
      <c r="N4025">
        <v>446</v>
      </c>
      <c r="O4025" t="s">
        <v>43</v>
      </c>
      <c r="P4025" t="s">
        <v>43</v>
      </c>
      <c r="Q4025" s="2">
        <v>43520</v>
      </c>
      <c r="R4025" t="s">
        <v>83</v>
      </c>
      <c r="S4025" t="s">
        <v>33</v>
      </c>
      <c r="T4025">
        <f>_xlfn.DAYS(Raw_data_US_healthcare[[#This Row],[Discharge Date]],Raw_data_US_healthcare[[#This Row],[Date of Admission]])</f>
        <v>1</v>
      </c>
    </row>
    <row r="4026" spans="1:20" x14ac:dyDescent="0.3">
      <c r="A4026" t="s">
        <v>26511</v>
      </c>
      <c r="B4026" t="s">
        <v>11335</v>
      </c>
      <c r="C4026">
        <v>28</v>
      </c>
      <c r="D4026" t="str">
        <f>IF(Raw_data_US_healthcare[[#This Row],[Age]]&lt;35,"Young",IF(Raw_data_US_healthcare[[#This Row],[Age]]&lt;60,"Middle","Senior"))</f>
        <v>Young</v>
      </c>
      <c r="E4026" t="s">
        <v>16</v>
      </c>
      <c r="F4026" t="s">
        <v>88</v>
      </c>
      <c r="G4026" t="s">
        <v>88</v>
      </c>
      <c r="H4026" t="s">
        <v>36</v>
      </c>
      <c r="I4026" s="2">
        <v>43658</v>
      </c>
      <c r="J4026" t="s">
        <v>11336</v>
      </c>
      <c r="K4026" t="s">
        <v>11337</v>
      </c>
      <c r="L4026" t="s">
        <v>52</v>
      </c>
      <c r="M4026">
        <v>6131.1109999999999</v>
      </c>
      <c r="N4026">
        <v>363</v>
      </c>
      <c r="O4026" t="s">
        <v>39</v>
      </c>
      <c r="P4026" t="s">
        <v>39</v>
      </c>
      <c r="Q4026" s="2">
        <v>43666</v>
      </c>
      <c r="R4026" t="s">
        <v>83</v>
      </c>
      <c r="S4026" t="s">
        <v>33</v>
      </c>
      <c r="T4026">
        <f>_xlfn.DAYS(Raw_data_US_healthcare[[#This Row],[Discharge Date]],Raw_data_US_healthcare[[#This Row],[Date of Admission]])</f>
        <v>8</v>
      </c>
    </row>
    <row r="4027" spans="1:20" x14ac:dyDescent="0.3">
      <c r="A4027" t="s">
        <v>26512</v>
      </c>
      <c r="B4027" t="s">
        <v>11338</v>
      </c>
      <c r="C4027">
        <v>50</v>
      </c>
      <c r="D4027" t="str">
        <f>IF(Raw_data_US_healthcare[[#This Row],[Age]]&lt;35,"Young",IF(Raw_data_US_healthcare[[#This Row],[Age]]&lt;60,"Middle","Senior"))</f>
        <v>Middle</v>
      </c>
      <c r="E4027" t="s">
        <v>26</v>
      </c>
      <c r="F4027" t="s">
        <v>27</v>
      </c>
      <c r="G4027" t="s">
        <v>27</v>
      </c>
      <c r="H4027" t="s">
        <v>26516</v>
      </c>
      <c r="I4027" s="2">
        <v>44705</v>
      </c>
      <c r="J4027" t="s">
        <v>11339</v>
      </c>
      <c r="K4027" t="s">
        <v>11340</v>
      </c>
      <c r="L4027" t="s">
        <v>60</v>
      </c>
      <c r="M4027">
        <v>21741.456200000001</v>
      </c>
      <c r="N4027">
        <v>158</v>
      </c>
      <c r="O4027" t="s">
        <v>39</v>
      </c>
      <c r="P4027" t="s">
        <v>39</v>
      </c>
      <c r="Q4027" s="2">
        <v>44713</v>
      </c>
      <c r="R4027" t="s">
        <v>83</v>
      </c>
      <c r="S4027" t="s">
        <v>24</v>
      </c>
      <c r="T4027">
        <f>_xlfn.DAYS(Raw_data_US_healthcare[[#This Row],[Discharge Date]],Raw_data_US_healthcare[[#This Row],[Date of Admission]])</f>
        <v>8</v>
      </c>
    </row>
    <row r="4028" spans="1:20" x14ac:dyDescent="0.3">
      <c r="A4028" t="s">
        <v>26511</v>
      </c>
      <c r="B4028" t="s">
        <v>11341</v>
      </c>
      <c r="C4028">
        <v>56</v>
      </c>
      <c r="D4028" t="str">
        <f>IF(Raw_data_US_healthcare[[#This Row],[Age]]&lt;35,"Young",IF(Raw_data_US_healthcare[[#This Row],[Age]]&lt;60,"Middle","Senior"))</f>
        <v>Middle</v>
      </c>
      <c r="E4028" t="s">
        <v>16</v>
      </c>
      <c r="F4028" t="s">
        <v>88</v>
      </c>
      <c r="G4028" t="s">
        <v>88</v>
      </c>
      <c r="H4028" t="s">
        <v>28</v>
      </c>
      <c r="I4028" s="2">
        <v>44010</v>
      </c>
      <c r="J4028" t="s">
        <v>11342</v>
      </c>
      <c r="K4028" t="s">
        <v>11343</v>
      </c>
      <c r="L4028" t="s">
        <v>60</v>
      </c>
      <c r="M4028">
        <v>33578.727800000001</v>
      </c>
      <c r="N4028">
        <v>494</v>
      </c>
      <c r="O4028" t="s">
        <v>22</v>
      </c>
      <c r="P4028" t="s">
        <v>22</v>
      </c>
      <c r="Q4028" s="2">
        <v>44013</v>
      </c>
      <c r="R4028" t="s">
        <v>48</v>
      </c>
      <c r="S4028" t="s">
        <v>45</v>
      </c>
      <c r="T4028">
        <f>_xlfn.DAYS(Raw_data_US_healthcare[[#This Row],[Discharge Date]],Raw_data_US_healthcare[[#This Row],[Date of Admission]])</f>
        <v>3</v>
      </c>
    </row>
    <row r="4029" spans="1:20" x14ac:dyDescent="0.3">
      <c r="A4029" t="s">
        <v>26512</v>
      </c>
      <c r="B4029" t="s">
        <v>11344</v>
      </c>
      <c r="C4029">
        <v>70</v>
      </c>
      <c r="D4029" t="str">
        <f>IF(Raw_data_US_healthcare[[#This Row],[Age]]&lt;35,"Young",IF(Raw_data_US_healthcare[[#This Row],[Age]]&lt;60,"Middle","Senior"))</f>
        <v>Senior</v>
      </c>
      <c r="E4029" t="s">
        <v>26</v>
      </c>
      <c r="F4029" t="s">
        <v>27</v>
      </c>
      <c r="G4029" t="s">
        <v>27</v>
      </c>
      <c r="H4029" t="s">
        <v>69</v>
      </c>
      <c r="I4029" s="2">
        <v>44157</v>
      </c>
      <c r="J4029" t="s">
        <v>11345</v>
      </c>
      <c r="K4029" t="s">
        <v>2887</v>
      </c>
      <c r="L4029" t="s">
        <v>56</v>
      </c>
      <c r="M4029">
        <v>46265.497199999998</v>
      </c>
      <c r="N4029">
        <v>230</v>
      </c>
      <c r="O4029" t="s">
        <v>39</v>
      </c>
      <c r="P4029" t="s">
        <v>39</v>
      </c>
      <c r="Q4029" s="2">
        <v>44161</v>
      </c>
      <c r="R4029" t="s">
        <v>83</v>
      </c>
      <c r="S4029" t="s">
        <v>45</v>
      </c>
      <c r="T4029">
        <f>_xlfn.DAYS(Raw_data_US_healthcare[[#This Row],[Discharge Date]],Raw_data_US_healthcare[[#This Row],[Date of Admission]])</f>
        <v>4</v>
      </c>
    </row>
    <row r="4030" spans="1:20" x14ac:dyDescent="0.3">
      <c r="A4030" t="s">
        <v>26512</v>
      </c>
      <c r="B4030" t="s">
        <v>11346</v>
      </c>
      <c r="C4030">
        <v>63</v>
      </c>
      <c r="D4030" t="str">
        <f>IF(Raw_data_US_healthcare[[#This Row],[Age]]&lt;35,"Young",IF(Raw_data_US_healthcare[[#This Row],[Age]]&lt;60,"Middle","Senior"))</f>
        <v>Senior</v>
      </c>
      <c r="E4030" t="s">
        <v>26</v>
      </c>
      <c r="F4030" t="s">
        <v>17</v>
      </c>
      <c r="G4030" t="s">
        <v>17</v>
      </c>
      <c r="H4030" t="s">
        <v>18</v>
      </c>
      <c r="I4030" s="2">
        <v>43753</v>
      </c>
      <c r="J4030" t="s">
        <v>11347</v>
      </c>
      <c r="K4030" t="s">
        <v>11348</v>
      </c>
      <c r="L4030" t="s">
        <v>52</v>
      </c>
      <c r="M4030">
        <v>10685.1957</v>
      </c>
      <c r="N4030">
        <v>436</v>
      </c>
      <c r="O4030" t="s">
        <v>39</v>
      </c>
      <c r="P4030" t="s">
        <v>39</v>
      </c>
      <c r="Q4030" s="2">
        <v>43771</v>
      </c>
      <c r="R4030" t="s">
        <v>23</v>
      </c>
      <c r="S4030" t="s">
        <v>33</v>
      </c>
      <c r="T4030">
        <f>_xlfn.DAYS(Raw_data_US_healthcare[[#This Row],[Discharge Date]],Raw_data_US_healthcare[[#This Row],[Date of Admission]])</f>
        <v>18</v>
      </c>
    </row>
    <row r="4031" spans="1:20" x14ac:dyDescent="0.3">
      <c r="A4031" t="s">
        <v>26511</v>
      </c>
      <c r="B4031" t="s">
        <v>11349</v>
      </c>
      <c r="C4031">
        <v>81</v>
      </c>
      <c r="D4031" t="str">
        <f>IF(Raw_data_US_healthcare[[#This Row],[Age]]&lt;35,"Young",IF(Raw_data_US_healthcare[[#This Row],[Age]]&lt;60,"Middle","Senior"))</f>
        <v>Senior</v>
      </c>
      <c r="E4031" t="s">
        <v>16</v>
      </c>
      <c r="F4031" t="s">
        <v>113</v>
      </c>
      <c r="G4031" t="s">
        <v>113</v>
      </c>
      <c r="H4031" t="s">
        <v>36</v>
      </c>
      <c r="I4031" s="2">
        <v>43771</v>
      </c>
      <c r="J4031" t="s">
        <v>11350</v>
      </c>
      <c r="K4031" t="s">
        <v>11351</v>
      </c>
      <c r="L4031" t="s">
        <v>52</v>
      </c>
      <c r="M4031">
        <v>20215.025600000001</v>
      </c>
      <c r="N4031">
        <v>227</v>
      </c>
      <c r="O4031" t="s">
        <v>22</v>
      </c>
      <c r="P4031" t="s">
        <v>22</v>
      </c>
      <c r="Q4031" s="2">
        <v>43774</v>
      </c>
      <c r="R4031" t="s">
        <v>32</v>
      </c>
      <c r="S4031" t="s">
        <v>33</v>
      </c>
      <c r="T4031">
        <f>_xlfn.DAYS(Raw_data_US_healthcare[[#This Row],[Discharge Date]],Raw_data_US_healthcare[[#This Row],[Date of Admission]])</f>
        <v>3</v>
      </c>
    </row>
    <row r="4032" spans="1:20" x14ac:dyDescent="0.3">
      <c r="A4032" t="s">
        <v>26512</v>
      </c>
      <c r="B4032" t="s">
        <v>11352</v>
      </c>
      <c r="C4032">
        <v>20</v>
      </c>
      <c r="D4032" t="str">
        <f>IF(Raw_data_US_healthcare[[#This Row],[Age]]&lt;35,"Young",IF(Raw_data_US_healthcare[[#This Row],[Age]]&lt;60,"Middle","Senior"))</f>
        <v>Young</v>
      </c>
      <c r="E4032" t="s">
        <v>26</v>
      </c>
      <c r="F4032" t="s">
        <v>62</v>
      </c>
      <c r="G4032" t="s">
        <v>62</v>
      </c>
      <c r="H4032" t="s">
        <v>28</v>
      </c>
      <c r="I4032" s="2">
        <v>44737</v>
      </c>
      <c r="J4032" t="s">
        <v>1900</v>
      </c>
      <c r="K4032" t="s">
        <v>11353</v>
      </c>
      <c r="L4032" t="s">
        <v>60</v>
      </c>
      <c r="M4032">
        <v>35829.753199999999</v>
      </c>
      <c r="N4032">
        <v>200</v>
      </c>
      <c r="O4032" t="s">
        <v>43</v>
      </c>
      <c r="P4032" t="s">
        <v>43</v>
      </c>
      <c r="Q4032" s="2">
        <v>44758</v>
      </c>
      <c r="R4032" t="s">
        <v>23</v>
      </c>
      <c r="S4032" t="s">
        <v>24</v>
      </c>
      <c r="T4032">
        <f>_xlfn.DAYS(Raw_data_US_healthcare[[#This Row],[Discharge Date]],Raw_data_US_healthcare[[#This Row],[Date of Admission]])</f>
        <v>21</v>
      </c>
    </row>
    <row r="4033" spans="1:20" x14ac:dyDescent="0.3">
      <c r="A4033" t="s">
        <v>26512</v>
      </c>
      <c r="B4033" t="s">
        <v>11354</v>
      </c>
      <c r="C4033">
        <v>28</v>
      </c>
      <c r="D4033" t="str">
        <f>IF(Raw_data_US_healthcare[[#This Row],[Age]]&lt;35,"Young",IF(Raw_data_US_healthcare[[#This Row],[Age]]&lt;60,"Middle","Senior"))</f>
        <v>Young</v>
      </c>
      <c r="E4033" t="s">
        <v>26</v>
      </c>
      <c r="F4033" t="s">
        <v>17</v>
      </c>
      <c r="G4033" t="s">
        <v>17</v>
      </c>
      <c r="H4033" t="s">
        <v>69</v>
      </c>
      <c r="I4033" s="2">
        <v>44232</v>
      </c>
      <c r="J4033" t="s">
        <v>11355</v>
      </c>
      <c r="K4033" t="s">
        <v>11356</v>
      </c>
      <c r="L4033" t="s">
        <v>52</v>
      </c>
      <c r="M4033">
        <v>23992.246500000001</v>
      </c>
      <c r="N4033">
        <v>151</v>
      </c>
      <c r="O4033" t="s">
        <v>22</v>
      </c>
      <c r="P4033" t="s">
        <v>22</v>
      </c>
      <c r="Q4033" s="2">
        <v>44241</v>
      </c>
      <c r="R4033" t="s">
        <v>83</v>
      </c>
      <c r="S4033" t="s">
        <v>33</v>
      </c>
      <c r="T4033">
        <f>_xlfn.DAYS(Raw_data_US_healthcare[[#This Row],[Discharge Date]],Raw_data_US_healthcare[[#This Row],[Date of Admission]])</f>
        <v>9</v>
      </c>
    </row>
    <row r="4034" spans="1:20" x14ac:dyDescent="0.3">
      <c r="A4034" t="s">
        <v>26512</v>
      </c>
      <c r="B4034" t="s">
        <v>11357</v>
      </c>
      <c r="C4034">
        <v>28</v>
      </c>
      <c r="D4034" t="str">
        <f>IF(Raw_data_US_healthcare[[#This Row],[Age]]&lt;35,"Young",IF(Raw_data_US_healthcare[[#This Row],[Age]]&lt;60,"Middle","Senior"))</f>
        <v>Young</v>
      </c>
      <c r="E4034" t="s">
        <v>26</v>
      </c>
      <c r="F4034" t="s">
        <v>228</v>
      </c>
      <c r="G4034" t="s">
        <v>228</v>
      </c>
      <c r="H4034" t="s">
        <v>28</v>
      </c>
      <c r="I4034" s="2">
        <v>44009</v>
      </c>
      <c r="J4034" t="s">
        <v>11358</v>
      </c>
      <c r="K4034" t="s">
        <v>11359</v>
      </c>
      <c r="L4034" t="s">
        <v>56</v>
      </c>
      <c r="M4034">
        <v>29142.065399999999</v>
      </c>
      <c r="N4034">
        <v>228</v>
      </c>
      <c r="O4034" t="s">
        <v>43</v>
      </c>
      <c r="P4034" t="s">
        <v>43</v>
      </c>
      <c r="Q4034" s="2">
        <v>44024</v>
      </c>
      <c r="R4034" t="s">
        <v>23</v>
      </c>
      <c r="S4034" t="s">
        <v>33</v>
      </c>
      <c r="T4034">
        <f>_xlfn.DAYS(Raw_data_US_healthcare[[#This Row],[Discharge Date]],Raw_data_US_healthcare[[#This Row],[Date of Admission]])</f>
        <v>15</v>
      </c>
    </row>
    <row r="4035" spans="1:20" x14ac:dyDescent="0.3">
      <c r="A4035" t="s">
        <v>26511</v>
      </c>
      <c r="B4035" t="s">
        <v>11360</v>
      </c>
      <c r="C4035">
        <v>23</v>
      </c>
      <c r="D4035" t="str">
        <f>IF(Raw_data_US_healthcare[[#This Row],[Age]]&lt;35,"Young",IF(Raw_data_US_healthcare[[#This Row],[Age]]&lt;60,"Middle","Senior"))</f>
        <v>Young</v>
      </c>
      <c r="E4035" t="s">
        <v>16</v>
      </c>
      <c r="F4035" t="s">
        <v>62</v>
      </c>
      <c r="G4035" t="s">
        <v>62</v>
      </c>
      <c r="H4035" t="s">
        <v>18</v>
      </c>
      <c r="I4035" s="2">
        <v>45100</v>
      </c>
      <c r="J4035" t="s">
        <v>11361</v>
      </c>
      <c r="K4035" t="s">
        <v>11362</v>
      </c>
      <c r="L4035" t="s">
        <v>56</v>
      </c>
      <c r="M4035">
        <v>16292.1636</v>
      </c>
      <c r="N4035">
        <v>450</v>
      </c>
      <c r="O4035" t="s">
        <v>22</v>
      </c>
      <c r="P4035" t="s">
        <v>22</v>
      </c>
      <c r="Q4035" s="2">
        <v>45105</v>
      </c>
      <c r="R4035" t="s">
        <v>23</v>
      </c>
      <c r="S4035" t="s">
        <v>24</v>
      </c>
      <c r="T4035">
        <f>_xlfn.DAYS(Raw_data_US_healthcare[[#This Row],[Discharge Date]],Raw_data_US_healthcare[[#This Row],[Date of Admission]])</f>
        <v>5</v>
      </c>
    </row>
    <row r="4036" spans="1:20" x14ac:dyDescent="0.3">
      <c r="A4036" t="s">
        <v>26512</v>
      </c>
      <c r="B4036" t="s">
        <v>11363</v>
      </c>
      <c r="C4036">
        <v>30</v>
      </c>
      <c r="D4036" t="str">
        <f>IF(Raw_data_US_healthcare[[#This Row],[Age]]&lt;35,"Young",IF(Raw_data_US_healthcare[[#This Row],[Age]]&lt;60,"Middle","Senior"))</f>
        <v>Young</v>
      </c>
      <c r="E4036" t="s">
        <v>26</v>
      </c>
      <c r="F4036" t="s">
        <v>62</v>
      </c>
      <c r="G4036" t="s">
        <v>62</v>
      </c>
      <c r="H4036" t="s">
        <v>26516</v>
      </c>
      <c r="I4036" s="2">
        <v>44366</v>
      </c>
      <c r="J4036" t="s">
        <v>11364</v>
      </c>
      <c r="K4036" t="s">
        <v>11365</v>
      </c>
      <c r="L4036" t="s">
        <v>56</v>
      </c>
      <c r="M4036">
        <v>7020.4623000000001</v>
      </c>
      <c r="N4036">
        <v>340</v>
      </c>
      <c r="O4036" t="s">
        <v>39</v>
      </c>
      <c r="P4036" t="s">
        <v>39</v>
      </c>
      <c r="Q4036" s="2">
        <v>44390</v>
      </c>
      <c r="R4036" t="s">
        <v>32</v>
      </c>
      <c r="S4036" t="s">
        <v>45</v>
      </c>
      <c r="T4036">
        <f>_xlfn.DAYS(Raw_data_US_healthcare[[#This Row],[Discharge Date]],Raw_data_US_healthcare[[#This Row],[Date of Admission]])</f>
        <v>24</v>
      </c>
    </row>
    <row r="4037" spans="1:20" x14ac:dyDescent="0.3">
      <c r="A4037" t="s">
        <v>26511</v>
      </c>
      <c r="B4037" t="s">
        <v>11366</v>
      </c>
      <c r="C4037">
        <v>53</v>
      </c>
      <c r="D4037" t="str">
        <f>IF(Raw_data_US_healthcare[[#This Row],[Age]]&lt;35,"Young",IF(Raw_data_US_healthcare[[#This Row],[Age]]&lt;60,"Middle","Senior"))</f>
        <v>Middle</v>
      </c>
      <c r="E4037" t="s">
        <v>16</v>
      </c>
      <c r="F4037" t="s">
        <v>27</v>
      </c>
      <c r="G4037" t="s">
        <v>27</v>
      </c>
      <c r="H4037" t="s">
        <v>28</v>
      </c>
      <c r="I4037" s="2">
        <v>44421</v>
      </c>
      <c r="J4037" t="s">
        <v>11367</v>
      </c>
      <c r="K4037" t="s">
        <v>11368</v>
      </c>
      <c r="L4037" t="s">
        <v>56</v>
      </c>
      <c r="M4037">
        <v>42859.479899999998</v>
      </c>
      <c r="N4037">
        <v>213</v>
      </c>
      <c r="O4037" t="s">
        <v>39</v>
      </c>
      <c r="P4037" t="s">
        <v>39</v>
      </c>
      <c r="Q4037" s="2">
        <v>44435</v>
      </c>
      <c r="R4037" t="s">
        <v>23</v>
      </c>
      <c r="S4037" t="s">
        <v>33</v>
      </c>
      <c r="T4037">
        <f>_xlfn.DAYS(Raw_data_US_healthcare[[#This Row],[Discharge Date]],Raw_data_US_healthcare[[#This Row],[Date of Admission]])</f>
        <v>14</v>
      </c>
    </row>
    <row r="4038" spans="1:20" x14ac:dyDescent="0.3">
      <c r="A4038" t="s">
        <v>26511</v>
      </c>
      <c r="B4038" t="s">
        <v>11369</v>
      </c>
      <c r="C4038">
        <v>57</v>
      </c>
      <c r="D4038" t="str">
        <f>IF(Raw_data_US_healthcare[[#This Row],[Age]]&lt;35,"Young",IF(Raw_data_US_healthcare[[#This Row],[Age]]&lt;60,"Middle","Senior"))</f>
        <v>Middle</v>
      </c>
      <c r="E4038" t="s">
        <v>16</v>
      </c>
      <c r="F4038" t="s">
        <v>88</v>
      </c>
      <c r="G4038" t="s">
        <v>88</v>
      </c>
      <c r="H4038" t="s">
        <v>18</v>
      </c>
      <c r="I4038" s="2">
        <v>44211</v>
      </c>
      <c r="J4038" t="s">
        <v>11370</v>
      </c>
      <c r="K4038" t="s">
        <v>11371</v>
      </c>
      <c r="L4038" t="s">
        <v>52</v>
      </c>
      <c r="M4038">
        <v>2760.6311999999998</v>
      </c>
      <c r="N4038">
        <v>115</v>
      </c>
      <c r="O4038" t="s">
        <v>39</v>
      </c>
      <c r="P4038" t="s">
        <v>39</v>
      </c>
      <c r="Q4038" s="2">
        <v>44226</v>
      </c>
      <c r="R4038" t="s">
        <v>32</v>
      </c>
      <c r="S4038" t="s">
        <v>24</v>
      </c>
      <c r="T4038">
        <f>_xlfn.DAYS(Raw_data_US_healthcare[[#This Row],[Discharge Date]],Raw_data_US_healthcare[[#This Row],[Date of Admission]])</f>
        <v>15</v>
      </c>
    </row>
    <row r="4039" spans="1:20" x14ac:dyDescent="0.3">
      <c r="A4039" t="s">
        <v>26511</v>
      </c>
      <c r="B4039" t="s">
        <v>11372</v>
      </c>
      <c r="C4039">
        <v>38</v>
      </c>
      <c r="D4039" t="str">
        <f>IF(Raw_data_US_healthcare[[#This Row],[Age]]&lt;35,"Young",IF(Raw_data_US_healthcare[[#This Row],[Age]]&lt;60,"Middle","Senior"))</f>
        <v>Middle</v>
      </c>
      <c r="E4039" t="s">
        <v>16</v>
      </c>
      <c r="F4039" t="s">
        <v>27</v>
      </c>
      <c r="G4039" t="s">
        <v>27</v>
      </c>
      <c r="H4039" t="s">
        <v>36</v>
      </c>
      <c r="I4039" s="2">
        <v>43824</v>
      </c>
      <c r="J4039" t="s">
        <v>11373</v>
      </c>
      <c r="K4039" t="s">
        <v>11374</v>
      </c>
      <c r="L4039" t="s">
        <v>56</v>
      </c>
      <c r="M4039">
        <v>23235.210200000001</v>
      </c>
      <c r="N4039">
        <v>386</v>
      </c>
      <c r="O4039" t="s">
        <v>43</v>
      </c>
      <c r="P4039" t="s">
        <v>43</v>
      </c>
      <c r="Q4039" s="2">
        <v>43825</v>
      </c>
      <c r="R4039" t="s">
        <v>48</v>
      </c>
      <c r="S4039" t="s">
        <v>45</v>
      </c>
      <c r="T4039">
        <f>_xlfn.DAYS(Raw_data_US_healthcare[[#This Row],[Discharge Date]],Raw_data_US_healthcare[[#This Row],[Date of Admission]])</f>
        <v>1</v>
      </c>
    </row>
    <row r="4040" spans="1:20" x14ac:dyDescent="0.3">
      <c r="A4040" t="s">
        <v>26511</v>
      </c>
      <c r="B4040" t="s">
        <v>7029</v>
      </c>
      <c r="C4040">
        <v>51</v>
      </c>
      <c r="D4040" t="str">
        <f>IF(Raw_data_US_healthcare[[#This Row],[Age]]&lt;35,"Young",IF(Raw_data_US_healthcare[[#This Row],[Age]]&lt;60,"Middle","Senior"))</f>
        <v>Middle</v>
      </c>
      <c r="E4040" t="s">
        <v>16</v>
      </c>
      <c r="F4040" t="s">
        <v>17</v>
      </c>
      <c r="G4040" t="s">
        <v>17</v>
      </c>
      <c r="H4040" t="s">
        <v>36</v>
      </c>
      <c r="I4040" s="2">
        <v>43895</v>
      </c>
      <c r="J4040" t="s">
        <v>11375</v>
      </c>
      <c r="K4040" t="s">
        <v>11376</v>
      </c>
      <c r="L4040" t="s">
        <v>52</v>
      </c>
      <c r="M4040">
        <v>8343.4002999999993</v>
      </c>
      <c r="N4040">
        <v>379</v>
      </c>
      <c r="O4040" t="s">
        <v>22</v>
      </c>
      <c r="P4040" t="s">
        <v>22</v>
      </c>
      <c r="Q4040" s="2">
        <v>43896</v>
      </c>
      <c r="R4040" t="s">
        <v>32</v>
      </c>
      <c r="S4040" t="s">
        <v>24</v>
      </c>
      <c r="T4040">
        <f>_xlfn.DAYS(Raw_data_US_healthcare[[#This Row],[Discharge Date]],Raw_data_US_healthcare[[#This Row],[Date of Admission]])</f>
        <v>1</v>
      </c>
    </row>
    <row r="4041" spans="1:20" x14ac:dyDescent="0.3">
      <c r="A4041" t="s">
        <v>26511</v>
      </c>
      <c r="B4041" t="s">
        <v>11377</v>
      </c>
      <c r="C4041">
        <v>31</v>
      </c>
      <c r="D4041" t="str">
        <f>IF(Raw_data_US_healthcare[[#This Row],[Age]]&lt;35,"Young",IF(Raw_data_US_healthcare[[#This Row],[Age]]&lt;60,"Middle","Senior"))</f>
        <v>Young</v>
      </c>
      <c r="E4041" t="s">
        <v>16</v>
      </c>
      <c r="F4041" t="s">
        <v>62</v>
      </c>
      <c r="G4041" t="s">
        <v>62</v>
      </c>
      <c r="H4041" t="s">
        <v>36</v>
      </c>
      <c r="I4041" s="2">
        <v>43609</v>
      </c>
      <c r="J4041" t="s">
        <v>11378</v>
      </c>
      <c r="K4041" t="s">
        <v>11379</v>
      </c>
      <c r="L4041" t="s">
        <v>56</v>
      </c>
      <c r="M4041">
        <v>2102.9729000000002</v>
      </c>
      <c r="N4041">
        <v>417</v>
      </c>
      <c r="O4041" t="s">
        <v>39</v>
      </c>
      <c r="P4041" t="s">
        <v>39</v>
      </c>
      <c r="Q4041" s="2">
        <v>43629</v>
      </c>
      <c r="R4041" t="s">
        <v>48</v>
      </c>
      <c r="S4041" t="s">
        <v>33</v>
      </c>
      <c r="T4041">
        <f>_xlfn.DAYS(Raw_data_US_healthcare[[#This Row],[Discharge Date]],Raw_data_US_healthcare[[#This Row],[Date of Admission]])</f>
        <v>20</v>
      </c>
    </row>
    <row r="4042" spans="1:20" x14ac:dyDescent="0.3">
      <c r="A4042" t="s">
        <v>26511</v>
      </c>
      <c r="B4042" t="s">
        <v>11380</v>
      </c>
      <c r="C4042">
        <v>40</v>
      </c>
      <c r="D4042" t="str">
        <f>IF(Raw_data_US_healthcare[[#This Row],[Age]]&lt;35,"Young",IF(Raw_data_US_healthcare[[#This Row],[Age]]&lt;60,"Middle","Senior"))</f>
        <v>Middle</v>
      </c>
      <c r="E4042" t="s">
        <v>16</v>
      </c>
      <c r="F4042" t="s">
        <v>35</v>
      </c>
      <c r="G4042" t="s">
        <v>35</v>
      </c>
      <c r="H4042" t="s">
        <v>26514</v>
      </c>
      <c r="I4042" s="2">
        <v>43901</v>
      </c>
      <c r="J4042" t="s">
        <v>2042</v>
      </c>
      <c r="K4042" t="s">
        <v>11381</v>
      </c>
      <c r="L4042" t="s">
        <v>60</v>
      </c>
      <c r="M4042">
        <v>38132.170400000003</v>
      </c>
      <c r="N4042">
        <v>119</v>
      </c>
      <c r="O4042" t="s">
        <v>22</v>
      </c>
      <c r="P4042" t="s">
        <v>22</v>
      </c>
      <c r="Q4042" s="2">
        <v>43916</v>
      </c>
      <c r="R4042" t="s">
        <v>83</v>
      </c>
      <c r="S4042" t="s">
        <v>24</v>
      </c>
      <c r="T4042">
        <f>_xlfn.DAYS(Raw_data_US_healthcare[[#This Row],[Discharge Date]],Raw_data_US_healthcare[[#This Row],[Date of Admission]])</f>
        <v>15</v>
      </c>
    </row>
    <row r="4043" spans="1:20" x14ac:dyDescent="0.3">
      <c r="A4043" t="s">
        <v>26512</v>
      </c>
      <c r="B4043" t="s">
        <v>11382</v>
      </c>
      <c r="C4043">
        <v>38</v>
      </c>
      <c r="D4043" t="str">
        <f>IF(Raw_data_US_healthcare[[#This Row],[Age]]&lt;35,"Young",IF(Raw_data_US_healthcare[[#This Row],[Age]]&lt;60,"Middle","Senior"))</f>
        <v>Middle</v>
      </c>
      <c r="E4043" t="s">
        <v>26</v>
      </c>
      <c r="F4043" t="s">
        <v>88</v>
      </c>
      <c r="G4043" t="s">
        <v>88</v>
      </c>
      <c r="H4043" t="s">
        <v>18</v>
      </c>
      <c r="I4043" s="2">
        <v>44521</v>
      </c>
      <c r="J4043" t="s">
        <v>11383</v>
      </c>
      <c r="K4043" t="s">
        <v>11384</v>
      </c>
      <c r="L4043" t="s">
        <v>21</v>
      </c>
      <c r="M4043">
        <v>24463.127499999999</v>
      </c>
      <c r="N4043">
        <v>228</v>
      </c>
      <c r="O4043" t="s">
        <v>22</v>
      </c>
      <c r="P4043" t="s">
        <v>22</v>
      </c>
      <c r="Q4043" s="2">
        <v>44542</v>
      </c>
      <c r="R4043" t="s">
        <v>48</v>
      </c>
      <c r="S4043" t="s">
        <v>33</v>
      </c>
      <c r="T4043">
        <f>_xlfn.DAYS(Raw_data_US_healthcare[[#This Row],[Discharge Date]],Raw_data_US_healthcare[[#This Row],[Date of Admission]])</f>
        <v>21</v>
      </c>
    </row>
    <row r="4044" spans="1:20" x14ac:dyDescent="0.3">
      <c r="A4044" t="s">
        <v>26511</v>
      </c>
      <c r="B4044" t="s">
        <v>11385</v>
      </c>
      <c r="C4044">
        <v>72</v>
      </c>
      <c r="D4044" t="str">
        <f>IF(Raw_data_US_healthcare[[#This Row],[Age]]&lt;35,"Young",IF(Raw_data_US_healthcare[[#This Row],[Age]]&lt;60,"Middle","Senior"))</f>
        <v>Senior</v>
      </c>
      <c r="E4044" t="s">
        <v>16</v>
      </c>
      <c r="F4044" t="s">
        <v>17</v>
      </c>
      <c r="G4044" t="s">
        <v>17</v>
      </c>
      <c r="H4044" t="s">
        <v>26514</v>
      </c>
      <c r="I4044" s="2">
        <v>45208</v>
      </c>
      <c r="J4044" t="s">
        <v>11386</v>
      </c>
      <c r="K4044" t="s">
        <v>11387</v>
      </c>
      <c r="L4044" t="s">
        <v>52</v>
      </c>
      <c r="M4044">
        <v>15517.6798</v>
      </c>
      <c r="N4044">
        <v>175</v>
      </c>
      <c r="O4044" t="s">
        <v>22</v>
      </c>
      <c r="P4044" t="s">
        <v>22</v>
      </c>
      <c r="Q4044" s="2">
        <v>45228</v>
      </c>
      <c r="R4044" t="s">
        <v>32</v>
      </c>
      <c r="S4044" t="s">
        <v>33</v>
      </c>
      <c r="T4044">
        <f>_xlfn.DAYS(Raw_data_US_healthcare[[#This Row],[Discharge Date]],Raw_data_US_healthcare[[#This Row],[Date of Admission]])</f>
        <v>20</v>
      </c>
    </row>
    <row r="4045" spans="1:20" x14ac:dyDescent="0.3">
      <c r="A4045" t="s">
        <v>26512</v>
      </c>
      <c r="B4045" t="s">
        <v>11388</v>
      </c>
      <c r="C4045">
        <v>24</v>
      </c>
      <c r="D4045" t="str">
        <f>IF(Raw_data_US_healthcare[[#This Row],[Age]]&lt;35,"Young",IF(Raw_data_US_healthcare[[#This Row],[Age]]&lt;60,"Middle","Senior"))</f>
        <v>Young</v>
      </c>
      <c r="E4045" t="s">
        <v>26</v>
      </c>
      <c r="F4045" t="s">
        <v>27</v>
      </c>
      <c r="G4045" t="s">
        <v>27</v>
      </c>
      <c r="H4045" t="s">
        <v>28</v>
      </c>
      <c r="I4045" s="2">
        <v>45152</v>
      </c>
      <c r="J4045" t="s">
        <v>11389</v>
      </c>
      <c r="K4045" t="s">
        <v>11390</v>
      </c>
      <c r="L4045" t="s">
        <v>31</v>
      </c>
      <c r="M4045">
        <v>7201.9242999999997</v>
      </c>
      <c r="N4045">
        <v>285</v>
      </c>
      <c r="O4045" t="s">
        <v>39</v>
      </c>
      <c r="P4045" t="s">
        <v>39</v>
      </c>
      <c r="Q4045" s="2">
        <v>45172</v>
      </c>
      <c r="R4045" t="s">
        <v>32</v>
      </c>
      <c r="S4045" t="s">
        <v>33</v>
      </c>
      <c r="T4045">
        <f>_xlfn.DAYS(Raw_data_US_healthcare[[#This Row],[Discharge Date]],Raw_data_US_healthcare[[#This Row],[Date of Admission]])</f>
        <v>20</v>
      </c>
    </row>
    <row r="4046" spans="1:20" x14ac:dyDescent="0.3">
      <c r="A4046" t="s">
        <v>26512</v>
      </c>
      <c r="B4046" t="s">
        <v>11391</v>
      </c>
      <c r="C4046">
        <v>24</v>
      </c>
      <c r="D4046" t="str">
        <f>IF(Raw_data_US_healthcare[[#This Row],[Age]]&lt;35,"Young",IF(Raw_data_US_healthcare[[#This Row],[Age]]&lt;60,"Middle","Senior"))</f>
        <v>Young</v>
      </c>
      <c r="E4046" t="s">
        <v>26</v>
      </c>
      <c r="F4046" t="s">
        <v>62</v>
      </c>
      <c r="G4046" t="s">
        <v>62</v>
      </c>
      <c r="H4046" t="s">
        <v>28</v>
      </c>
      <c r="I4046" s="2">
        <v>43535</v>
      </c>
      <c r="J4046" t="s">
        <v>11392</v>
      </c>
      <c r="K4046" t="s">
        <v>11393</v>
      </c>
      <c r="L4046" t="s">
        <v>56</v>
      </c>
      <c r="M4046">
        <v>20984.940999999999</v>
      </c>
      <c r="N4046">
        <v>147</v>
      </c>
      <c r="O4046" t="s">
        <v>22</v>
      </c>
      <c r="P4046" t="s">
        <v>22</v>
      </c>
      <c r="Q4046" s="2">
        <v>43536</v>
      </c>
      <c r="R4046" t="s">
        <v>48</v>
      </c>
      <c r="S4046" t="s">
        <v>45</v>
      </c>
      <c r="T4046">
        <f>_xlfn.DAYS(Raw_data_US_healthcare[[#This Row],[Discharge Date]],Raw_data_US_healthcare[[#This Row],[Date of Admission]])</f>
        <v>1</v>
      </c>
    </row>
    <row r="4047" spans="1:20" x14ac:dyDescent="0.3">
      <c r="A4047" t="s">
        <v>26512</v>
      </c>
      <c r="B4047" t="s">
        <v>11394</v>
      </c>
      <c r="C4047">
        <v>26</v>
      </c>
      <c r="D4047" t="str">
        <f>IF(Raw_data_US_healthcare[[#This Row],[Age]]&lt;35,"Young",IF(Raw_data_US_healthcare[[#This Row],[Age]]&lt;60,"Middle","Senior"))</f>
        <v>Young</v>
      </c>
      <c r="E4047" t="s">
        <v>26</v>
      </c>
      <c r="F4047" t="s">
        <v>228</v>
      </c>
      <c r="G4047" t="s">
        <v>228</v>
      </c>
      <c r="H4047" t="s">
        <v>18</v>
      </c>
      <c r="I4047" s="2">
        <v>45130</v>
      </c>
      <c r="J4047" t="s">
        <v>11395</v>
      </c>
      <c r="K4047" t="s">
        <v>2499</v>
      </c>
      <c r="L4047" t="s">
        <v>56</v>
      </c>
      <c r="M4047">
        <v>17663.241999999998</v>
      </c>
      <c r="N4047">
        <v>309</v>
      </c>
      <c r="O4047" t="s">
        <v>22</v>
      </c>
      <c r="P4047" t="s">
        <v>22</v>
      </c>
      <c r="Q4047" s="2">
        <v>45141</v>
      </c>
      <c r="R4047" t="s">
        <v>32</v>
      </c>
      <c r="S4047" t="s">
        <v>45</v>
      </c>
      <c r="T4047">
        <f>_xlfn.DAYS(Raw_data_US_healthcare[[#This Row],[Discharge Date]],Raw_data_US_healthcare[[#This Row],[Date of Admission]])</f>
        <v>11</v>
      </c>
    </row>
    <row r="4048" spans="1:20" x14ac:dyDescent="0.3">
      <c r="A4048" t="s">
        <v>26511</v>
      </c>
      <c r="B4048" t="s">
        <v>11396</v>
      </c>
      <c r="C4048">
        <v>28</v>
      </c>
      <c r="D4048" t="str">
        <f>IF(Raw_data_US_healthcare[[#This Row],[Age]]&lt;35,"Young",IF(Raw_data_US_healthcare[[#This Row],[Age]]&lt;60,"Middle","Senior"))</f>
        <v>Young</v>
      </c>
      <c r="E4048" t="s">
        <v>16</v>
      </c>
      <c r="F4048" t="s">
        <v>35</v>
      </c>
      <c r="G4048" t="s">
        <v>35</v>
      </c>
      <c r="H4048" t="s">
        <v>36</v>
      </c>
      <c r="I4048" s="2">
        <v>44355</v>
      </c>
      <c r="J4048" t="s">
        <v>11397</v>
      </c>
      <c r="K4048" t="s">
        <v>7927</v>
      </c>
      <c r="L4048" t="s">
        <v>31</v>
      </c>
      <c r="M4048">
        <v>8869.5638999999992</v>
      </c>
      <c r="N4048">
        <v>190</v>
      </c>
      <c r="O4048" t="s">
        <v>43</v>
      </c>
      <c r="P4048" t="s">
        <v>43</v>
      </c>
      <c r="Q4048" s="2">
        <v>44381</v>
      </c>
      <c r="R4048" t="s">
        <v>32</v>
      </c>
      <c r="S4048" t="s">
        <v>33</v>
      </c>
      <c r="T4048">
        <f>_xlfn.DAYS(Raw_data_US_healthcare[[#This Row],[Discharge Date]],Raw_data_US_healthcare[[#This Row],[Date of Admission]])</f>
        <v>26</v>
      </c>
    </row>
    <row r="4049" spans="1:20" x14ac:dyDescent="0.3">
      <c r="A4049" t="s">
        <v>26512</v>
      </c>
      <c r="B4049" t="s">
        <v>11398</v>
      </c>
      <c r="C4049">
        <v>62</v>
      </c>
      <c r="D4049" t="str">
        <f>IF(Raw_data_US_healthcare[[#This Row],[Age]]&lt;35,"Young",IF(Raw_data_US_healthcare[[#This Row],[Age]]&lt;60,"Middle","Senior"))</f>
        <v>Senior</v>
      </c>
      <c r="E4049" t="s">
        <v>26</v>
      </c>
      <c r="F4049" t="s">
        <v>49</v>
      </c>
      <c r="G4049" t="s">
        <v>49</v>
      </c>
      <c r="H4049" t="s">
        <v>26514</v>
      </c>
      <c r="I4049" s="2">
        <v>43958</v>
      </c>
      <c r="J4049" t="s">
        <v>11399</v>
      </c>
      <c r="K4049" t="s">
        <v>11400</v>
      </c>
      <c r="L4049" t="s">
        <v>52</v>
      </c>
      <c r="M4049">
        <v>7261.9216999999999</v>
      </c>
      <c r="N4049">
        <v>478</v>
      </c>
      <c r="O4049" t="s">
        <v>43</v>
      </c>
      <c r="P4049" t="s">
        <v>43</v>
      </c>
      <c r="Q4049" s="2">
        <v>43959</v>
      </c>
      <c r="R4049" t="s">
        <v>32</v>
      </c>
      <c r="S4049" t="s">
        <v>33</v>
      </c>
      <c r="T4049">
        <f>_xlfn.DAYS(Raw_data_US_healthcare[[#This Row],[Discharge Date]],Raw_data_US_healthcare[[#This Row],[Date of Admission]])</f>
        <v>1</v>
      </c>
    </row>
    <row r="4050" spans="1:20" x14ac:dyDescent="0.3">
      <c r="A4050" t="s">
        <v>26512</v>
      </c>
      <c r="B4050" t="s">
        <v>11401</v>
      </c>
      <c r="C4050">
        <v>65</v>
      </c>
      <c r="D4050" t="str">
        <f>IF(Raw_data_US_healthcare[[#This Row],[Age]]&lt;35,"Young",IF(Raw_data_US_healthcare[[#This Row],[Age]]&lt;60,"Middle","Senior"))</f>
        <v>Senior</v>
      </c>
      <c r="E4050" t="s">
        <v>26</v>
      </c>
      <c r="F4050" t="s">
        <v>49</v>
      </c>
      <c r="G4050" t="s">
        <v>49</v>
      </c>
      <c r="H4050" t="s">
        <v>28</v>
      </c>
      <c r="I4050" s="2">
        <v>44274</v>
      </c>
      <c r="J4050" t="s">
        <v>11402</v>
      </c>
      <c r="K4050" t="s">
        <v>11403</v>
      </c>
      <c r="L4050" t="s">
        <v>60</v>
      </c>
      <c r="M4050">
        <v>33809.7595</v>
      </c>
      <c r="N4050">
        <v>182</v>
      </c>
      <c r="O4050" t="s">
        <v>22</v>
      </c>
      <c r="P4050" t="s">
        <v>22</v>
      </c>
      <c r="Q4050" s="2">
        <v>44289</v>
      </c>
      <c r="R4050" t="s">
        <v>48</v>
      </c>
      <c r="S4050" t="s">
        <v>24</v>
      </c>
      <c r="T4050">
        <f>_xlfn.DAYS(Raw_data_US_healthcare[[#This Row],[Discharge Date]],Raw_data_US_healthcare[[#This Row],[Date of Admission]])</f>
        <v>15</v>
      </c>
    </row>
    <row r="4051" spans="1:20" x14ac:dyDescent="0.3">
      <c r="A4051" t="s">
        <v>26512</v>
      </c>
      <c r="B4051" t="s">
        <v>11404</v>
      </c>
      <c r="C4051">
        <v>82</v>
      </c>
      <c r="D4051" t="str">
        <f>IF(Raw_data_US_healthcare[[#This Row],[Age]]&lt;35,"Young",IF(Raw_data_US_healthcare[[#This Row],[Age]]&lt;60,"Middle","Senior"))</f>
        <v>Senior</v>
      </c>
      <c r="E4051" t="s">
        <v>26</v>
      </c>
      <c r="F4051" t="s">
        <v>27</v>
      </c>
      <c r="G4051" t="s">
        <v>27</v>
      </c>
      <c r="H4051" t="s">
        <v>69</v>
      </c>
      <c r="I4051" s="2">
        <v>44630</v>
      </c>
      <c r="J4051" t="s">
        <v>11405</v>
      </c>
      <c r="K4051" t="s">
        <v>11406</v>
      </c>
      <c r="L4051" t="s">
        <v>60</v>
      </c>
      <c r="M4051">
        <v>27521.551500000001</v>
      </c>
      <c r="N4051">
        <v>476</v>
      </c>
      <c r="O4051" t="s">
        <v>39</v>
      </c>
      <c r="P4051" t="s">
        <v>39</v>
      </c>
      <c r="Q4051" s="2">
        <v>44640</v>
      </c>
      <c r="R4051" t="s">
        <v>44</v>
      </c>
      <c r="S4051" t="s">
        <v>45</v>
      </c>
      <c r="T4051">
        <f>_xlfn.DAYS(Raw_data_US_healthcare[[#This Row],[Discharge Date]],Raw_data_US_healthcare[[#This Row],[Date of Admission]])</f>
        <v>10</v>
      </c>
    </row>
    <row r="4052" spans="1:20" x14ac:dyDescent="0.3">
      <c r="A4052" t="s">
        <v>26512</v>
      </c>
      <c r="B4052" t="s">
        <v>5234</v>
      </c>
      <c r="C4052">
        <v>38</v>
      </c>
      <c r="D4052" t="str">
        <f>IF(Raw_data_US_healthcare[[#This Row],[Age]]&lt;35,"Young",IF(Raw_data_US_healthcare[[#This Row],[Age]]&lt;60,"Middle","Senior"))</f>
        <v>Middle</v>
      </c>
      <c r="E4052" t="s">
        <v>26</v>
      </c>
      <c r="F4052" t="s">
        <v>27</v>
      </c>
      <c r="G4052" t="s">
        <v>27</v>
      </c>
      <c r="H4052" t="s">
        <v>28</v>
      </c>
      <c r="I4052" s="2">
        <v>44439</v>
      </c>
      <c r="J4052" t="s">
        <v>11407</v>
      </c>
      <c r="K4052" t="s">
        <v>1763</v>
      </c>
      <c r="L4052" t="s">
        <v>52</v>
      </c>
      <c r="M4052">
        <v>10474.872100000001</v>
      </c>
      <c r="N4052">
        <v>255</v>
      </c>
      <c r="O4052" t="s">
        <v>22</v>
      </c>
      <c r="P4052" t="s">
        <v>22</v>
      </c>
      <c r="Q4052" s="2">
        <v>44462</v>
      </c>
      <c r="R4052" t="s">
        <v>23</v>
      </c>
      <c r="S4052" t="s">
        <v>24</v>
      </c>
      <c r="T4052">
        <f>_xlfn.DAYS(Raw_data_US_healthcare[[#This Row],[Discharge Date]],Raw_data_US_healthcare[[#This Row],[Date of Admission]])</f>
        <v>23</v>
      </c>
    </row>
    <row r="4053" spans="1:20" x14ac:dyDescent="0.3">
      <c r="A4053" t="s">
        <v>26511</v>
      </c>
      <c r="B4053" t="s">
        <v>11408</v>
      </c>
      <c r="C4053">
        <v>73</v>
      </c>
      <c r="D4053" t="str">
        <f>IF(Raw_data_US_healthcare[[#This Row],[Age]]&lt;35,"Young",IF(Raw_data_US_healthcare[[#This Row],[Age]]&lt;60,"Middle","Senior"))</f>
        <v>Senior</v>
      </c>
      <c r="E4053" t="s">
        <v>16</v>
      </c>
      <c r="F4053" t="s">
        <v>228</v>
      </c>
      <c r="G4053" t="s">
        <v>228</v>
      </c>
      <c r="H4053" t="s">
        <v>26514</v>
      </c>
      <c r="I4053" s="2">
        <v>44266</v>
      </c>
      <c r="J4053" t="s">
        <v>3173</v>
      </c>
      <c r="K4053" t="s">
        <v>11409</v>
      </c>
      <c r="L4053" t="s">
        <v>31</v>
      </c>
      <c r="M4053">
        <v>5183.7885999999999</v>
      </c>
      <c r="N4053">
        <v>437</v>
      </c>
      <c r="O4053" t="s">
        <v>43</v>
      </c>
      <c r="P4053" t="s">
        <v>43</v>
      </c>
      <c r="Q4053" s="2">
        <v>44278</v>
      </c>
      <c r="R4053" t="s">
        <v>48</v>
      </c>
      <c r="S4053" t="s">
        <v>24</v>
      </c>
      <c r="T4053">
        <f>_xlfn.DAYS(Raw_data_US_healthcare[[#This Row],[Discharge Date]],Raw_data_US_healthcare[[#This Row],[Date of Admission]])</f>
        <v>12</v>
      </c>
    </row>
    <row r="4054" spans="1:20" x14ac:dyDescent="0.3">
      <c r="A4054" t="s">
        <v>26512</v>
      </c>
      <c r="B4054" t="s">
        <v>11410</v>
      </c>
      <c r="C4054">
        <v>28</v>
      </c>
      <c r="D4054" t="str">
        <f>IF(Raw_data_US_healthcare[[#This Row],[Age]]&lt;35,"Young",IF(Raw_data_US_healthcare[[#This Row],[Age]]&lt;60,"Middle","Senior"))</f>
        <v>Young</v>
      </c>
      <c r="E4054" t="s">
        <v>26</v>
      </c>
      <c r="F4054" t="s">
        <v>88</v>
      </c>
      <c r="G4054" t="s">
        <v>88</v>
      </c>
      <c r="H4054" t="s">
        <v>26516</v>
      </c>
      <c r="I4054" s="2">
        <v>43826</v>
      </c>
      <c r="J4054" t="s">
        <v>11411</v>
      </c>
      <c r="K4054" t="s">
        <v>11412</v>
      </c>
      <c r="L4054" t="s">
        <v>52</v>
      </c>
      <c r="M4054">
        <v>19503.672399999999</v>
      </c>
      <c r="N4054">
        <v>383</v>
      </c>
      <c r="O4054" t="s">
        <v>39</v>
      </c>
      <c r="P4054" t="s">
        <v>39</v>
      </c>
      <c r="Q4054" s="2">
        <v>43827</v>
      </c>
      <c r="R4054" t="s">
        <v>32</v>
      </c>
      <c r="S4054" t="s">
        <v>33</v>
      </c>
      <c r="T4054">
        <f>_xlfn.DAYS(Raw_data_US_healthcare[[#This Row],[Discharge Date]],Raw_data_US_healthcare[[#This Row],[Date of Admission]])</f>
        <v>1</v>
      </c>
    </row>
    <row r="4055" spans="1:20" x14ac:dyDescent="0.3">
      <c r="A4055" t="s">
        <v>26511</v>
      </c>
      <c r="B4055" t="s">
        <v>11413</v>
      </c>
      <c r="C4055">
        <v>29</v>
      </c>
      <c r="D4055" t="str">
        <f>IF(Raw_data_US_healthcare[[#This Row],[Age]]&lt;35,"Young",IF(Raw_data_US_healthcare[[#This Row],[Age]]&lt;60,"Middle","Senior"))</f>
        <v>Young</v>
      </c>
      <c r="E4055" t="s">
        <v>16</v>
      </c>
      <c r="F4055" t="s">
        <v>113</v>
      </c>
      <c r="G4055" t="s">
        <v>113</v>
      </c>
      <c r="H4055" t="s">
        <v>36</v>
      </c>
      <c r="I4055" s="2">
        <v>44317</v>
      </c>
      <c r="J4055" t="s">
        <v>11414</v>
      </c>
      <c r="K4055" t="s">
        <v>11415</v>
      </c>
      <c r="L4055" t="s">
        <v>31</v>
      </c>
      <c r="M4055">
        <v>12189.403399999999</v>
      </c>
      <c r="N4055">
        <v>457</v>
      </c>
      <c r="O4055" t="s">
        <v>43</v>
      </c>
      <c r="P4055" t="s">
        <v>43</v>
      </c>
      <c r="Q4055" s="2">
        <v>44337</v>
      </c>
      <c r="R4055" t="s">
        <v>48</v>
      </c>
      <c r="S4055" t="s">
        <v>45</v>
      </c>
      <c r="T4055">
        <f>_xlfn.DAYS(Raw_data_US_healthcare[[#This Row],[Discharge Date]],Raw_data_US_healthcare[[#This Row],[Date of Admission]])</f>
        <v>20</v>
      </c>
    </row>
    <row r="4056" spans="1:20" x14ac:dyDescent="0.3">
      <c r="A4056" t="s">
        <v>26511</v>
      </c>
      <c r="B4056" t="s">
        <v>11416</v>
      </c>
      <c r="C4056">
        <v>53</v>
      </c>
      <c r="D4056" t="str">
        <f>IF(Raw_data_US_healthcare[[#This Row],[Age]]&lt;35,"Young",IF(Raw_data_US_healthcare[[#This Row],[Age]]&lt;60,"Middle","Senior"))</f>
        <v>Middle</v>
      </c>
      <c r="E4056" t="s">
        <v>16</v>
      </c>
      <c r="F4056" t="s">
        <v>49</v>
      </c>
      <c r="G4056" t="s">
        <v>49</v>
      </c>
      <c r="H4056" t="s">
        <v>26516</v>
      </c>
      <c r="I4056" s="2">
        <v>45154</v>
      </c>
      <c r="J4056" t="s">
        <v>11417</v>
      </c>
      <c r="K4056" t="s">
        <v>1736</v>
      </c>
      <c r="L4056" t="s">
        <v>21</v>
      </c>
      <c r="M4056">
        <v>34690.754099999998</v>
      </c>
      <c r="N4056">
        <v>428</v>
      </c>
      <c r="O4056" t="s">
        <v>39</v>
      </c>
      <c r="P4056" t="s">
        <v>39</v>
      </c>
      <c r="Q4056" s="2">
        <v>45179</v>
      </c>
      <c r="R4056" t="s">
        <v>83</v>
      </c>
      <c r="S4056" t="s">
        <v>24</v>
      </c>
      <c r="T4056">
        <f>_xlfn.DAYS(Raw_data_US_healthcare[[#This Row],[Discharge Date]],Raw_data_US_healthcare[[#This Row],[Date of Admission]])</f>
        <v>25</v>
      </c>
    </row>
    <row r="4057" spans="1:20" x14ac:dyDescent="0.3">
      <c r="A4057" t="s">
        <v>26511</v>
      </c>
      <c r="B4057" t="s">
        <v>11418</v>
      </c>
      <c r="C4057">
        <v>65</v>
      </c>
      <c r="D4057" t="str">
        <f>IF(Raw_data_US_healthcare[[#This Row],[Age]]&lt;35,"Young",IF(Raw_data_US_healthcare[[#This Row],[Age]]&lt;60,"Middle","Senior"))</f>
        <v>Senior</v>
      </c>
      <c r="E4057" t="s">
        <v>16</v>
      </c>
      <c r="F4057" t="s">
        <v>62</v>
      </c>
      <c r="G4057" t="s">
        <v>62</v>
      </c>
      <c r="H4057" t="s">
        <v>26514</v>
      </c>
      <c r="I4057" s="2">
        <v>43573</v>
      </c>
      <c r="J4057" t="s">
        <v>11419</v>
      </c>
      <c r="K4057" t="s">
        <v>11420</v>
      </c>
      <c r="L4057" t="s">
        <v>21</v>
      </c>
      <c r="M4057">
        <v>10045.829599999999</v>
      </c>
      <c r="N4057">
        <v>280</v>
      </c>
      <c r="O4057" t="s">
        <v>22</v>
      </c>
      <c r="P4057" t="s">
        <v>22</v>
      </c>
      <c r="Q4057" s="2">
        <v>43578</v>
      </c>
      <c r="R4057" t="s">
        <v>32</v>
      </c>
      <c r="S4057" t="s">
        <v>33</v>
      </c>
      <c r="T4057">
        <f>_xlfn.DAYS(Raw_data_US_healthcare[[#This Row],[Discharge Date]],Raw_data_US_healthcare[[#This Row],[Date of Admission]])</f>
        <v>5</v>
      </c>
    </row>
    <row r="4058" spans="1:20" x14ac:dyDescent="0.3">
      <c r="A4058" t="s">
        <v>26512</v>
      </c>
      <c r="B4058" t="s">
        <v>11421</v>
      </c>
      <c r="C4058">
        <v>76</v>
      </c>
      <c r="D4058" t="str">
        <f>IF(Raw_data_US_healthcare[[#This Row],[Age]]&lt;35,"Young",IF(Raw_data_US_healthcare[[#This Row],[Age]]&lt;60,"Middle","Senior"))</f>
        <v>Senior</v>
      </c>
      <c r="E4058" t="s">
        <v>26</v>
      </c>
      <c r="F4058" t="s">
        <v>228</v>
      </c>
      <c r="G4058" t="s">
        <v>228</v>
      </c>
      <c r="H4058" t="s">
        <v>28</v>
      </c>
      <c r="I4058" s="2">
        <v>43587</v>
      </c>
      <c r="J4058" t="s">
        <v>11422</v>
      </c>
      <c r="K4058" t="s">
        <v>11212</v>
      </c>
      <c r="L4058" t="s">
        <v>60</v>
      </c>
      <c r="M4058">
        <v>30097.338899999999</v>
      </c>
      <c r="N4058">
        <v>137</v>
      </c>
      <c r="O4058" t="s">
        <v>43</v>
      </c>
      <c r="P4058" t="s">
        <v>43</v>
      </c>
      <c r="Q4058" s="2">
        <v>43616</v>
      </c>
      <c r="R4058" t="s">
        <v>83</v>
      </c>
      <c r="S4058" t="s">
        <v>33</v>
      </c>
      <c r="T4058">
        <f>_xlfn.DAYS(Raw_data_US_healthcare[[#This Row],[Discharge Date]],Raw_data_US_healthcare[[#This Row],[Date of Admission]])</f>
        <v>29</v>
      </c>
    </row>
    <row r="4059" spans="1:20" x14ac:dyDescent="0.3">
      <c r="A4059" t="s">
        <v>26511</v>
      </c>
      <c r="B4059" t="s">
        <v>11423</v>
      </c>
      <c r="C4059">
        <v>70</v>
      </c>
      <c r="D4059" t="str">
        <f>IF(Raw_data_US_healthcare[[#This Row],[Age]]&lt;35,"Young",IF(Raw_data_US_healthcare[[#This Row],[Age]]&lt;60,"Middle","Senior"))</f>
        <v>Senior</v>
      </c>
      <c r="E4059" t="s">
        <v>16</v>
      </c>
      <c r="F4059" t="s">
        <v>27</v>
      </c>
      <c r="G4059" t="s">
        <v>27</v>
      </c>
      <c r="H4059" t="s">
        <v>36</v>
      </c>
      <c r="I4059" s="2">
        <v>43452</v>
      </c>
      <c r="J4059" t="s">
        <v>11424</v>
      </c>
      <c r="K4059" t="s">
        <v>11425</v>
      </c>
      <c r="L4059" t="s">
        <v>52</v>
      </c>
      <c r="M4059">
        <v>19868.948899999999</v>
      </c>
      <c r="N4059">
        <v>104</v>
      </c>
      <c r="O4059" t="s">
        <v>43</v>
      </c>
      <c r="P4059" t="s">
        <v>43</v>
      </c>
      <c r="Q4059" s="2">
        <v>43468</v>
      </c>
      <c r="R4059" t="s">
        <v>48</v>
      </c>
      <c r="S4059" t="s">
        <v>45</v>
      </c>
      <c r="T4059">
        <f>_xlfn.DAYS(Raw_data_US_healthcare[[#This Row],[Discharge Date]],Raw_data_US_healthcare[[#This Row],[Date of Admission]])</f>
        <v>16</v>
      </c>
    </row>
    <row r="4060" spans="1:20" x14ac:dyDescent="0.3">
      <c r="A4060" t="s">
        <v>26512</v>
      </c>
      <c r="B4060" t="s">
        <v>6239</v>
      </c>
      <c r="C4060">
        <v>24</v>
      </c>
      <c r="D4060" t="str">
        <f>IF(Raw_data_US_healthcare[[#This Row],[Age]]&lt;35,"Young",IF(Raw_data_US_healthcare[[#This Row],[Age]]&lt;60,"Middle","Senior"))</f>
        <v>Young</v>
      </c>
      <c r="E4060" t="s">
        <v>26</v>
      </c>
      <c r="F4060" t="s">
        <v>228</v>
      </c>
      <c r="G4060" t="s">
        <v>228</v>
      </c>
      <c r="H4060" t="s">
        <v>36</v>
      </c>
      <c r="I4060" s="2">
        <v>45040</v>
      </c>
      <c r="J4060" t="s">
        <v>11426</v>
      </c>
      <c r="K4060" t="s">
        <v>11427</v>
      </c>
      <c r="L4060" t="s">
        <v>52</v>
      </c>
      <c r="M4060">
        <v>7114.2910000000002</v>
      </c>
      <c r="N4060">
        <v>119</v>
      </c>
      <c r="O4060" t="s">
        <v>22</v>
      </c>
      <c r="P4060" t="s">
        <v>22</v>
      </c>
      <c r="Q4060" s="2">
        <v>45045</v>
      </c>
      <c r="R4060" t="s">
        <v>23</v>
      </c>
      <c r="S4060" t="s">
        <v>33</v>
      </c>
      <c r="T4060">
        <f>_xlfn.DAYS(Raw_data_US_healthcare[[#This Row],[Discharge Date]],Raw_data_US_healthcare[[#This Row],[Date of Admission]])</f>
        <v>5</v>
      </c>
    </row>
    <row r="4061" spans="1:20" x14ac:dyDescent="0.3">
      <c r="A4061" t="s">
        <v>26512</v>
      </c>
      <c r="B4061" t="s">
        <v>11428</v>
      </c>
      <c r="C4061">
        <v>29</v>
      </c>
      <c r="D4061" t="str">
        <f>IF(Raw_data_US_healthcare[[#This Row],[Age]]&lt;35,"Young",IF(Raw_data_US_healthcare[[#This Row],[Age]]&lt;60,"Middle","Senior"))</f>
        <v>Young</v>
      </c>
      <c r="E4061" t="s">
        <v>26</v>
      </c>
      <c r="F4061" t="s">
        <v>17</v>
      </c>
      <c r="G4061" t="s">
        <v>17</v>
      </c>
      <c r="H4061" t="s">
        <v>69</v>
      </c>
      <c r="I4061" s="2">
        <v>43962</v>
      </c>
      <c r="J4061" t="s">
        <v>11429</v>
      </c>
      <c r="K4061" t="s">
        <v>11430</v>
      </c>
      <c r="L4061" t="s">
        <v>31</v>
      </c>
      <c r="M4061">
        <v>29023.130399999998</v>
      </c>
      <c r="N4061">
        <v>339</v>
      </c>
      <c r="O4061" t="s">
        <v>39</v>
      </c>
      <c r="P4061" t="s">
        <v>39</v>
      </c>
      <c r="Q4061" s="2">
        <v>43980</v>
      </c>
      <c r="R4061" t="s">
        <v>48</v>
      </c>
      <c r="S4061" t="s">
        <v>45</v>
      </c>
      <c r="T4061">
        <f>_xlfn.DAYS(Raw_data_US_healthcare[[#This Row],[Discharge Date]],Raw_data_US_healthcare[[#This Row],[Date of Admission]])</f>
        <v>18</v>
      </c>
    </row>
    <row r="4062" spans="1:20" x14ac:dyDescent="0.3">
      <c r="A4062" t="s">
        <v>26512</v>
      </c>
      <c r="B4062" t="s">
        <v>11431</v>
      </c>
      <c r="C4062">
        <v>51</v>
      </c>
      <c r="D4062" t="str">
        <f>IF(Raw_data_US_healthcare[[#This Row],[Age]]&lt;35,"Young",IF(Raw_data_US_healthcare[[#This Row],[Age]]&lt;60,"Middle","Senior"))</f>
        <v>Middle</v>
      </c>
      <c r="E4062" t="s">
        <v>26</v>
      </c>
      <c r="F4062" t="s">
        <v>228</v>
      </c>
      <c r="G4062" t="s">
        <v>228</v>
      </c>
      <c r="H4062" t="s">
        <v>26514</v>
      </c>
      <c r="I4062" s="2">
        <v>44551</v>
      </c>
      <c r="J4062" t="s">
        <v>8914</v>
      </c>
      <c r="K4062" t="s">
        <v>2263</v>
      </c>
      <c r="L4062" t="s">
        <v>60</v>
      </c>
      <c r="M4062">
        <v>19987.1711</v>
      </c>
      <c r="N4062">
        <v>292</v>
      </c>
      <c r="O4062" t="s">
        <v>39</v>
      </c>
      <c r="P4062" t="s">
        <v>39</v>
      </c>
      <c r="Q4062" s="2">
        <v>44572</v>
      </c>
      <c r="R4062" t="s">
        <v>23</v>
      </c>
      <c r="S4062" t="s">
        <v>45</v>
      </c>
      <c r="T4062">
        <f>_xlfn.DAYS(Raw_data_US_healthcare[[#This Row],[Discharge Date]],Raw_data_US_healthcare[[#This Row],[Date of Admission]])</f>
        <v>21</v>
      </c>
    </row>
    <row r="4063" spans="1:20" x14ac:dyDescent="0.3">
      <c r="A4063" t="s">
        <v>26511</v>
      </c>
      <c r="B4063" t="s">
        <v>11432</v>
      </c>
      <c r="C4063">
        <v>18</v>
      </c>
      <c r="D4063" t="str">
        <f>IF(Raw_data_US_healthcare[[#This Row],[Age]]&lt;35,"Young",IF(Raw_data_US_healthcare[[#This Row],[Age]]&lt;60,"Middle","Senior"))</f>
        <v>Young</v>
      </c>
      <c r="E4063" t="s">
        <v>16</v>
      </c>
      <c r="F4063" t="s">
        <v>62</v>
      </c>
      <c r="G4063" t="s">
        <v>62</v>
      </c>
      <c r="H4063" t="s">
        <v>28</v>
      </c>
      <c r="I4063" s="2">
        <v>43891</v>
      </c>
      <c r="J4063" t="s">
        <v>11433</v>
      </c>
      <c r="K4063" t="s">
        <v>11434</v>
      </c>
      <c r="L4063" t="s">
        <v>31</v>
      </c>
      <c r="M4063">
        <v>30090.0985</v>
      </c>
      <c r="N4063">
        <v>240</v>
      </c>
      <c r="O4063" t="s">
        <v>22</v>
      </c>
      <c r="P4063" t="s">
        <v>22</v>
      </c>
      <c r="Q4063" s="2">
        <v>43900</v>
      </c>
      <c r="R4063" t="s">
        <v>23</v>
      </c>
      <c r="S4063" t="s">
        <v>24</v>
      </c>
      <c r="T4063">
        <f>_xlfn.DAYS(Raw_data_US_healthcare[[#This Row],[Discharge Date]],Raw_data_US_healthcare[[#This Row],[Date of Admission]])</f>
        <v>9</v>
      </c>
    </row>
    <row r="4064" spans="1:20" x14ac:dyDescent="0.3">
      <c r="A4064" t="s">
        <v>26512</v>
      </c>
      <c r="B4064" t="s">
        <v>1539</v>
      </c>
      <c r="C4064">
        <v>60</v>
      </c>
      <c r="D4064" t="str">
        <f>IF(Raw_data_US_healthcare[[#This Row],[Age]]&lt;35,"Young",IF(Raw_data_US_healthcare[[#This Row],[Age]]&lt;60,"Middle","Senior"))</f>
        <v>Senior</v>
      </c>
      <c r="E4064" t="s">
        <v>26</v>
      </c>
      <c r="F4064" t="s">
        <v>17</v>
      </c>
      <c r="G4064" t="s">
        <v>17</v>
      </c>
      <c r="H4064" t="s">
        <v>18</v>
      </c>
      <c r="I4064" s="2">
        <v>43597</v>
      </c>
      <c r="J4064" t="s">
        <v>11435</v>
      </c>
      <c r="K4064" t="s">
        <v>11436</v>
      </c>
      <c r="L4064" t="s">
        <v>52</v>
      </c>
      <c r="M4064">
        <v>48711.925600000002</v>
      </c>
      <c r="N4064">
        <v>202</v>
      </c>
      <c r="O4064" t="s">
        <v>39</v>
      </c>
      <c r="P4064" t="s">
        <v>39</v>
      </c>
      <c r="Q4064" s="2">
        <v>43609</v>
      </c>
      <c r="R4064" t="s">
        <v>83</v>
      </c>
      <c r="S4064" t="s">
        <v>24</v>
      </c>
      <c r="T4064">
        <f>_xlfn.DAYS(Raw_data_US_healthcare[[#This Row],[Discharge Date]],Raw_data_US_healthcare[[#This Row],[Date of Admission]])</f>
        <v>12</v>
      </c>
    </row>
    <row r="4065" spans="1:20" x14ac:dyDescent="0.3">
      <c r="A4065" t="s">
        <v>26512</v>
      </c>
      <c r="B4065" t="s">
        <v>11437</v>
      </c>
      <c r="C4065">
        <v>69</v>
      </c>
      <c r="D4065" t="str">
        <f>IF(Raw_data_US_healthcare[[#This Row],[Age]]&lt;35,"Young",IF(Raw_data_US_healthcare[[#This Row],[Age]]&lt;60,"Middle","Senior"))</f>
        <v>Senior</v>
      </c>
      <c r="E4065" t="s">
        <v>26</v>
      </c>
      <c r="F4065" t="s">
        <v>228</v>
      </c>
      <c r="G4065" t="s">
        <v>228</v>
      </c>
      <c r="H4065" t="s">
        <v>69</v>
      </c>
      <c r="I4065" s="2">
        <v>44768</v>
      </c>
      <c r="J4065" t="s">
        <v>11438</v>
      </c>
      <c r="K4065" t="s">
        <v>11439</v>
      </c>
      <c r="L4065" t="s">
        <v>31</v>
      </c>
      <c r="M4065">
        <v>67981.044800000003</v>
      </c>
      <c r="N4065">
        <v>170</v>
      </c>
      <c r="O4065" t="s">
        <v>22</v>
      </c>
      <c r="P4065" t="s">
        <v>22</v>
      </c>
      <c r="Q4065" s="2">
        <v>44774</v>
      </c>
      <c r="R4065" t="s">
        <v>83</v>
      </c>
      <c r="S4065" t="s">
        <v>33</v>
      </c>
      <c r="T4065">
        <f>_xlfn.DAYS(Raw_data_US_healthcare[[#This Row],[Discharge Date]],Raw_data_US_healthcare[[#This Row],[Date of Admission]])</f>
        <v>6</v>
      </c>
    </row>
    <row r="4066" spans="1:20" x14ac:dyDescent="0.3">
      <c r="A4066" t="s">
        <v>26511</v>
      </c>
      <c r="B4066" t="s">
        <v>5959</v>
      </c>
      <c r="C4066">
        <v>73</v>
      </c>
      <c r="D4066" t="str">
        <f>IF(Raw_data_US_healthcare[[#This Row],[Age]]&lt;35,"Young",IF(Raw_data_US_healthcare[[#This Row],[Age]]&lt;60,"Middle","Senior"))</f>
        <v>Senior</v>
      </c>
      <c r="E4066" t="s">
        <v>16</v>
      </c>
      <c r="F4066" t="s">
        <v>113</v>
      </c>
      <c r="G4066" t="s">
        <v>113</v>
      </c>
      <c r="H4066" t="s">
        <v>26514</v>
      </c>
      <c r="I4066" s="2">
        <v>43663</v>
      </c>
      <c r="J4066" t="s">
        <v>11440</v>
      </c>
      <c r="K4066" t="s">
        <v>11441</v>
      </c>
      <c r="L4066" t="s">
        <v>52</v>
      </c>
      <c r="M4066">
        <v>15306.543600000001</v>
      </c>
      <c r="N4066">
        <v>116</v>
      </c>
      <c r="O4066" t="s">
        <v>39</v>
      </c>
      <c r="P4066" t="s">
        <v>39</v>
      </c>
      <c r="Q4066" s="2">
        <v>43667</v>
      </c>
      <c r="R4066" t="s">
        <v>23</v>
      </c>
      <c r="S4066" t="s">
        <v>33</v>
      </c>
      <c r="T4066">
        <f>_xlfn.DAYS(Raw_data_US_healthcare[[#This Row],[Discharge Date]],Raw_data_US_healthcare[[#This Row],[Date of Admission]])</f>
        <v>4</v>
      </c>
    </row>
    <row r="4067" spans="1:20" x14ac:dyDescent="0.3">
      <c r="A4067" t="s">
        <v>26511</v>
      </c>
      <c r="B4067" t="s">
        <v>11442</v>
      </c>
      <c r="C4067">
        <v>80</v>
      </c>
      <c r="D4067" t="str">
        <f>IF(Raw_data_US_healthcare[[#This Row],[Age]]&lt;35,"Young",IF(Raw_data_US_healthcare[[#This Row],[Age]]&lt;60,"Middle","Senior"))</f>
        <v>Senior</v>
      </c>
      <c r="E4067" t="s">
        <v>16</v>
      </c>
      <c r="F4067" t="s">
        <v>27</v>
      </c>
      <c r="G4067" t="s">
        <v>27</v>
      </c>
      <c r="H4067" t="s">
        <v>26514</v>
      </c>
      <c r="I4067" s="2">
        <v>44069</v>
      </c>
      <c r="J4067" t="s">
        <v>11443</v>
      </c>
      <c r="K4067" t="s">
        <v>11444</v>
      </c>
      <c r="L4067" t="s">
        <v>31</v>
      </c>
      <c r="M4067">
        <v>38754.426800000001</v>
      </c>
      <c r="N4067">
        <v>147</v>
      </c>
      <c r="O4067" t="s">
        <v>43</v>
      </c>
      <c r="P4067" t="s">
        <v>43</v>
      </c>
      <c r="Q4067" s="2">
        <v>44072</v>
      </c>
      <c r="R4067" t="s">
        <v>83</v>
      </c>
      <c r="S4067" t="s">
        <v>33</v>
      </c>
      <c r="T4067">
        <f>_xlfn.DAYS(Raw_data_US_healthcare[[#This Row],[Discharge Date]],Raw_data_US_healthcare[[#This Row],[Date of Admission]])</f>
        <v>3</v>
      </c>
    </row>
    <row r="4068" spans="1:20" x14ac:dyDescent="0.3">
      <c r="A4068" t="s">
        <v>26512</v>
      </c>
      <c r="B4068" t="s">
        <v>11445</v>
      </c>
      <c r="C4068">
        <v>45</v>
      </c>
      <c r="D4068" t="str">
        <f>IF(Raw_data_US_healthcare[[#This Row],[Age]]&lt;35,"Young",IF(Raw_data_US_healthcare[[#This Row],[Age]]&lt;60,"Middle","Senior"))</f>
        <v>Middle</v>
      </c>
      <c r="E4068" t="s">
        <v>26</v>
      </c>
      <c r="F4068" t="s">
        <v>49</v>
      </c>
      <c r="G4068" t="s">
        <v>49</v>
      </c>
      <c r="H4068" t="s">
        <v>36</v>
      </c>
      <c r="I4068" s="2">
        <v>43729</v>
      </c>
      <c r="J4068" t="s">
        <v>11446</v>
      </c>
      <c r="K4068" t="s">
        <v>11447</v>
      </c>
      <c r="L4068" t="s">
        <v>31</v>
      </c>
      <c r="M4068">
        <v>20280.4251</v>
      </c>
      <c r="N4068">
        <v>124</v>
      </c>
      <c r="O4068" t="s">
        <v>39</v>
      </c>
      <c r="P4068" t="s">
        <v>39</v>
      </c>
      <c r="Q4068" s="2">
        <v>43736</v>
      </c>
      <c r="R4068" t="s">
        <v>32</v>
      </c>
      <c r="S4068" t="s">
        <v>24</v>
      </c>
      <c r="T4068">
        <f>_xlfn.DAYS(Raw_data_US_healthcare[[#This Row],[Discharge Date]],Raw_data_US_healthcare[[#This Row],[Date of Admission]])</f>
        <v>7</v>
      </c>
    </row>
    <row r="4069" spans="1:20" x14ac:dyDescent="0.3">
      <c r="A4069" t="s">
        <v>26511</v>
      </c>
      <c r="B4069" t="s">
        <v>11448</v>
      </c>
      <c r="C4069">
        <v>28</v>
      </c>
      <c r="D4069" t="str">
        <f>IF(Raw_data_US_healthcare[[#This Row],[Age]]&lt;35,"Young",IF(Raw_data_US_healthcare[[#This Row],[Age]]&lt;60,"Middle","Senior"))</f>
        <v>Young</v>
      </c>
      <c r="E4069" t="s">
        <v>16</v>
      </c>
      <c r="F4069" t="s">
        <v>17</v>
      </c>
      <c r="G4069" t="s">
        <v>17</v>
      </c>
      <c r="H4069" t="s">
        <v>36</v>
      </c>
      <c r="I4069" s="2">
        <v>44302</v>
      </c>
      <c r="J4069" t="s">
        <v>203</v>
      </c>
      <c r="K4069" t="s">
        <v>11449</v>
      </c>
      <c r="L4069" t="s">
        <v>52</v>
      </c>
      <c r="M4069">
        <v>18361.945199999998</v>
      </c>
      <c r="N4069">
        <v>368</v>
      </c>
      <c r="O4069" t="s">
        <v>22</v>
      </c>
      <c r="P4069" t="s">
        <v>22</v>
      </c>
      <c r="Q4069" s="2">
        <v>44325</v>
      </c>
      <c r="R4069" t="s">
        <v>83</v>
      </c>
      <c r="S4069" t="s">
        <v>33</v>
      </c>
      <c r="T4069">
        <f>_xlfn.DAYS(Raw_data_US_healthcare[[#This Row],[Discharge Date]],Raw_data_US_healthcare[[#This Row],[Date of Admission]])</f>
        <v>23</v>
      </c>
    </row>
    <row r="4070" spans="1:20" x14ac:dyDescent="0.3">
      <c r="A4070" t="s">
        <v>26511</v>
      </c>
      <c r="B4070" t="s">
        <v>11450</v>
      </c>
      <c r="C4070">
        <v>28</v>
      </c>
      <c r="D4070" t="str">
        <f>IF(Raw_data_US_healthcare[[#This Row],[Age]]&lt;35,"Young",IF(Raw_data_US_healthcare[[#This Row],[Age]]&lt;60,"Middle","Senior"))</f>
        <v>Young</v>
      </c>
      <c r="E4070" t="s">
        <v>16</v>
      </c>
      <c r="F4070" t="s">
        <v>27</v>
      </c>
      <c r="G4070" t="s">
        <v>27</v>
      </c>
      <c r="H4070" t="s">
        <v>28</v>
      </c>
      <c r="I4070" s="2">
        <v>44720</v>
      </c>
      <c r="J4070" t="s">
        <v>11451</v>
      </c>
      <c r="K4070" t="s">
        <v>11452</v>
      </c>
      <c r="L4070" t="s">
        <v>56</v>
      </c>
      <c r="M4070">
        <v>29577.505499999999</v>
      </c>
      <c r="N4070">
        <v>354</v>
      </c>
      <c r="O4070" t="s">
        <v>22</v>
      </c>
      <c r="P4070" t="s">
        <v>22</v>
      </c>
      <c r="Q4070" s="2">
        <v>44734</v>
      </c>
      <c r="R4070" t="s">
        <v>23</v>
      </c>
      <c r="S4070" t="s">
        <v>45</v>
      </c>
      <c r="T4070">
        <f>_xlfn.DAYS(Raw_data_US_healthcare[[#This Row],[Discharge Date]],Raw_data_US_healthcare[[#This Row],[Date of Admission]])</f>
        <v>14</v>
      </c>
    </row>
    <row r="4071" spans="1:20" x14ac:dyDescent="0.3">
      <c r="A4071" t="s">
        <v>26511</v>
      </c>
      <c r="B4071" t="s">
        <v>11453</v>
      </c>
      <c r="C4071">
        <v>20</v>
      </c>
      <c r="D4071" t="str">
        <f>IF(Raw_data_US_healthcare[[#This Row],[Age]]&lt;35,"Young",IF(Raw_data_US_healthcare[[#This Row],[Age]]&lt;60,"Middle","Senior"))</f>
        <v>Young</v>
      </c>
      <c r="E4071" t="s">
        <v>16</v>
      </c>
      <c r="F4071" t="s">
        <v>113</v>
      </c>
      <c r="G4071" t="s">
        <v>113</v>
      </c>
      <c r="H4071" t="s">
        <v>69</v>
      </c>
      <c r="I4071" s="2">
        <v>45180</v>
      </c>
      <c r="J4071" t="s">
        <v>11454</v>
      </c>
      <c r="K4071" t="s">
        <v>11455</v>
      </c>
      <c r="L4071" t="s">
        <v>31</v>
      </c>
      <c r="M4071">
        <v>45912.053599999999</v>
      </c>
      <c r="N4071">
        <v>459</v>
      </c>
      <c r="O4071" t="s">
        <v>39</v>
      </c>
      <c r="P4071" t="s">
        <v>39</v>
      </c>
      <c r="Q4071" s="2">
        <v>45206</v>
      </c>
      <c r="R4071" t="s">
        <v>83</v>
      </c>
      <c r="S4071" t="s">
        <v>33</v>
      </c>
      <c r="T4071">
        <f>_xlfn.DAYS(Raw_data_US_healthcare[[#This Row],[Discharge Date]],Raw_data_US_healthcare[[#This Row],[Date of Admission]])</f>
        <v>26</v>
      </c>
    </row>
    <row r="4072" spans="1:20" x14ac:dyDescent="0.3">
      <c r="A4072" t="s">
        <v>26512</v>
      </c>
      <c r="B4072" t="s">
        <v>11456</v>
      </c>
      <c r="C4072">
        <v>79</v>
      </c>
      <c r="D4072" t="str">
        <f>IF(Raw_data_US_healthcare[[#This Row],[Age]]&lt;35,"Young",IF(Raw_data_US_healthcare[[#This Row],[Age]]&lt;60,"Middle","Senior"))</f>
        <v>Senior</v>
      </c>
      <c r="E4072" t="s">
        <v>26</v>
      </c>
      <c r="F4072" t="s">
        <v>88</v>
      </c>
      <c r="G4072" t="s">
        <v>88</v>
      </c>
      <c r="H4072" t="s">
        <v>28</v>
      </c>
      <c r="I4072" s="2">
        <v>44693</v>
      </c>
      <c r="J4072" t="s">
        <v>11457</v>
      </c>
      <c r="K4072" t="s">
        <v>3118</v>
      </c>
      <c r="L4072" t="s">
        <v>60</v>
      </c>
      <c r="M4072">
        <v>13631.523800000001</v>
      </c>
      <c r="N4072">
        <v>466</v>
      </c>
      <c r="O4072" t="s">
        <v>39</v>
      </c>
      <c r="P4072" t="s">
        <v>39</v>
      </c>
      <c r="Q4072" s="2">
        <v>44705</v>
      </c>
      <c r="R4072" t="s">
        <v>23</v>
      </c>
      <c r="S4072" t="s">
        <v>24</v>
      </c>
      <c r="T4072">
        <f>_xlfn.DAYS(Raw_data_US_healthcare[[#This Row],[Discharge Date]],Raw_data_US_healthcare[[#This Row],[Date of Admission]])</f>
        <v>12</v>
      </c>
    </row>
    <row r="4073" spans="1:20" x14ac:dyDescent="0.3">
      <c r="A4073" t="s">
        <v>26511</v>
      </c>
      <c r="B4073" t="s">
        <v>11458</v>
      </c>
      <c r="C4073">
        <v>29</v>
      </c>
      <c r="D4073" t="str">
        <f>IF(Raw_data_US_healthcare[[#This Row],[Age]]&lt;35,"Young",IF(Raw_data_US_healthcare[[#This Row],[Age]]&lt;60,"Middle","Senior"))</f>
        <v>Young</v>
      </c>
      <c r="E4073" t="s">
        <v>16</v>
      </c>
      <c r="F4073" t="s">
        <v>17</v>
      </c>
      <c r="G4073" t="s">
        <v>17</v>
      </c>
      <c r="H4073" t="s">
        <v>18</v>
      </c>
      <c r="I4073" s="2">
        <v>44698</v>
      </c>
      <c r="J4073" t="s">
        <v>11459</v>
      </c>
      <c r="K4073" t="s">
        <v>11460</v>
      </c>
      <c r="L4073" t="s">
        <v>56</v>
      </c>
      <c r="M4073">
        <v>55072.871700000003</v>
      </c>
      <c r="N4073">
        <v>106</v>
      </c>
      <c r="O4073" t="s">
        <v>43</v>
      </c>
      <c r="P4073" t="s">
        <v>43</v>
      </c>
      <c r="Q4073" s="2">
        <v>44713</v>
      </c>
      <c r="R4073" t="s">
        <v>32</v>
      </c>
      <c r="S4073" t="s">
        <v>33</v>
      </c>
      <c r="T4073">
        <f>_xlfn.DAYS(Raw_data_US_healthcare[[#This Row],[Discharge Date]],Raw_data_US_healthcare[[#This Row],[Date of Admission]])</f>
        <v>15</v>
      </c>
    </row>
    <row r="4074" spans="1:20" x14ac:dyDescent="0.3">
      <c r="A4074" t="s">
        <v>26512</v>
      </c>
      <c r="B4074" t="s">
        <v>11461</v>
      </c>
      <c r="C4074">
        <v>81</v>
      </c>
      <c r="D4074" t="str">
        <f>IF(Raw_data_US_healthcare[[#This Row],[Age]]&lt;35,"Young",IF(Raw_data_US_healthcare[[#This Row],[Age]]&lt;60,"Middle","Senior"))</f>
        <v>Senior</v>
      </c>
      <c r="E4074" t="s">
        <v>26</v>
      </c>
      <c r="F4074" t="s">
        <v>27</v>
      </c>
      <c r="G4074" t="s">
        <v>27</v>
      </c>
      <c r="H4074" t="s">
        <v>26516</v>
      </c>
      <c r="I4074" s="2">
        <v>43426</v>
      </c>
      <c r="J4074" t="s">
        <v>11462</v>
      </c>
      <c r="K4074" t="s">
        <v>2866</v>
      </c>
      <c r="L4074" t="s">
        <v>31</v>
      </c>
      <c r="M4074">
        <v>16419.614300000001</v>
      </c>
      <c r="N4074">
        <v>442</v>
      </c>
      <c r="O4074" t="s">
        <v>39</v>
      </c>
      <c r="P4074" t="s">
        <v>39</v>
      </c>
      <c r="Q4074" s="2">
        <v>43438</v>
      </c>
      <c r="R4074" t="s">
        <v>32</v>
      </c>
      <c r="S4074" t="s">
        <v>24</v>
      </c>
      <c r="T4074">
        <f>_xlfn.DAYS(Raw_data_US_healthcare[[#This Row],[Discharge Date]],Raw_data_US_healthcare[[#This Row],[Date of Admission]])</f>
        <v>12</v>
      </c>
    </row>
    <row r="4075" spans="1:20" x14ac:dyDescent="0.3">
      <c r="A4075" t="s">
        <v>26512</v>
      </c>
      <c r="B4075" t="s">
        <v>11463</v>
      </c>
      <c r="C4075">
        <v>69</v>
      </c>
      <c r="D4075" t="str">
        <f>IF(Raw_data_US_healthcare[[#This Row],[Age]]&lt;35,"Young",IF(Raw_data_US_healthcare[[#This Row],[Age]]&lt;60,"Middle","Senior"))</f>
        <v>Senior</v>
      </c>
      <c r="E4075" t="s">
        <v>26</v>
      </c>
      <c r="F4075" t="s">
        <v>88</v>
      </c>
      <c r="G4075" t="s">
        <v>88</v>
      </c>
      <c r="H4075" t="s">
        <v>26516</v>
      </c>
      <c r="I4075" s="2">
        <v>43967</v>
      </c>
      <c r="J4075" t="s">
        <v>11464</v>
      </c>
      <c r="K4075" t="s">
        <v>11465</v>
      </c>
      <c r="L4075" t="s">
        <v>56</v>
      </c>
      <c r="M4075">
        <v>31060.119200000001</v>
      </c>
      <c r="N4075">
        <v>468</v>
      </c>
      <c r="O4075" t="s">
        <v>39</v>
      </c>
      <c r="P4075" t="s">
        <v>39</v>
      </c>
      <c r="Q4075" s="2">
        <v>43993</v>
      </c>
      <c r="R4075" t="s">
        <v>48</v>
      </c>
      <c r="S4075" t="s">
        <v>24</v>
      </c>
      <c r="T4075">
        <f>_xlfn.DAYS(Raw_data_US_healthcare[[#This Row],[Discharge Date]],Raw_data_US_healthcare[[#This Row],[Date of Admission]])</f>
        <v>26</v>
      </c>
    </row>
    <row r="4076" spans="1:20" x14ac:dyDescent="0.3">
      <c r="A4076" t="s">
        <v>26511</v>
      </c>
      <c r="B4076" t="s">
        <v>11466</v>
      </c>
      <c r="C4076">
        <v>75</v>
      </c>
      <c r="D4076" t="str">
        <f>IF(Raw_data_US_healthcare[[#This Row],[Age]]&lt;35,"Young",IF(Raw_data_US_healthcare[[#This Row],[Age]]&lt;60,"Middle","Senior"))</f>
        <v>Senior</v>
      </c>
      <c r="E4076" t="s">
        <v>16</v>
      </c>
      <c r="F4076" t="s">
        <v>27</v>
      </c>
      <c r="G4076" t="s">
        <v>27</v>
      </c>
      <c r="H4076" t="s">
        <v>26514</v>
      </c>
      <c r="I4076" s="2">
        <v>44030</v>
      </c>
      <c r="J4076" t="s">
        <v>11467</v>
      </c>
      <c r="K4076" t="s">
        <v>11468</v>
      </c>
      <c r="L4076" t="s">
        <v>52</v>
      </c>
      <c r="M4076">
        <v>17970.684499999999</v>
      </c>
      <c r="N4076">
        <v>327</v>
      </c>
      <c r="O4076" t="s">
        <v>43</v>
      </c>
      <c r="P4076" t="s">
        <v>43</v>
      </c>
      <c r="Q4076" s="2">
        <v>44052</v>
      </c>
      <c r="R4076" t="s">
        <v>48</v>
      </c>
      <c r="S4076" t="s">
        <v>24</v>
      </c>
      <c r="T4076">
        <f>_xlfn.DAYS(Raw_data_US_healthcare[[#This Row],[Discharge Date]],Raw_data_US_healthcare[[#This Row],[Date of Admission]])</f>
        <v>22</v>
      </c>
    </row>
    <row r="4077" spans="1:20" x14ac:dyDescent="0.3">
      <c r="A4077" t="s">
        <v>26511</v>
      </c>
      <c r="B4077" t="s">
        <v>11469</v>
      </c>
      <c r="C4077">
        <v>77</v>
      </c>
      <c r="D4077" t="str">
        <f>IF(Raw_data_US_healthcare[[#This Row],[Age]]&lt;35,"Young",IF(Raw_data_US_healthcare[[#This Row],[Age]]&lt;60,"Middle","Senior"))</f>
        <v>Senior</v>
      </c>
      <c r="E4077" t="s">
        <v>16</v>
      </c>
      <c r="F4077" t="s">
        <v>113</v>
      </c>
      <c r="G4077" t="s">
        <v>113</v>
      </c>
      <c r="H4077" t="s">
        <v>18</v>
      </c>
      <c r="I4077" s="2">
        <v>43909</v>
      </c>
      <c r="J4077" t="s">
        <v>11470</v>
      </c>
      <c r="K4077" t="s">
        <v>11471</v>
      </c>
      <c r="L4077" t="s">
        <v>21</v>
      </c>
      <c r="M4077">
        <v>13155.5394</v>
      </c>
      <c r="N4077">
        <v>435</v>
      </c>
      <c r="O4077" t="s">
        <v>43</v>
      </c>
      <c r="P4077" t="s">
        <v>43</v>
      </c>
      <c r="Q4077" s="2">
        <v>43917</v>
      </c>
      <c r="R4077" t="s">
        <v>23</v>
      </c>
      <c r="S4077" t="s">
        <v>24</v>
      </c>
      <c r="T4077">
        <f>_xlfn.DAYS(Raw_data_US_healthcare[[#This Row],[Discharge Date]],Raw_data_US_healthcare[[#This Row],[Date of Admission]])</f>
        <v>8</v>
      </c>
    </row>
    <row r="4078" spans="1:20" x14ac:dyDescent="0.3">
      <c r="A4078" t="s">
        <v>26512</v>
      </c>
      <c r="B4078" t="s">
        <v>11472</v>
      </c>
      <c r="C4078">
        <v>65</v>
      </c>
      <c r="D4078" t="str">
        <f>IF(Raw_data_US_healthcare[[#This Row],[Age]]&lt;35,"Young",IF(Raw_data_US_healthcare[[#This Row],[Age]]&lt;60,"Middle","Senior"))</f>
        <v>Senior</v>
      </c>
      <c r="E4078" t="s">
        <v>26</v>
      </c>
      <c r="F4078" t="s">
        <v>228</v>
      </c>
      <c r="G4078" t="s">
        <v>228</v>
      </c>
      <c r="H4078" t="s">
        <v>26516</v>
      </c>
      <c r="I4078" s="2">
        <v>43810</v>
      </c>
      <c r="J4078" t="s">
        <v>11473</v>
      </c>
      <c r="K4078" t="s">
        <v>11474</v>
      </c>
      <c r="L4078" t="s">
        <v>56</v>
      </c>
      <c r="M4078">
        <v>27706.137500000001</v>
      </c>
      <c r="N4078">
        <v>144</v>
      </c>
      <c r="O4078" t="s">
        <v>39</v>
      </c>
      <c r="P4078" t="s">
        <v>39</v>
      </c>
      <c r="Q4078" s="2">
        <v>43823</v>
      </c>
      <c r="R4078" t="s">
        <v>32</v>
      </c>
      <c r="S4078" t="s">
        <v>24</v>
      </c>
      <c r="T4078">
        <f>_xlfn.DAYS(Raw_data_US_healthcare[[#This Row],[Discharge Date]],Raw_data_US_healthcare[[#This Row],[Date of Admission]])</f>
        <v>13</v>
      </c>
    </row>
    <row r="4079" spans="1:20" x14ac:dyDescent="0.3">
      <c r="A4079" t="s">
        <v>26511</v>
      </c>
      <c r="B4079" t="s">
        <v>11475</v>
      </c>
      <c r="C4079">
        <v>40</v>
      </c>
      <c r="D4079" t="str">
        <f>IF(Raw_data_US_healthcare[[#This Row],[Age]]&lt;35,"Young",IF(Raw_data_US_healthcare[[#This Row],[Age]]&lt;60,"Middle","Senior"))</f>
        <v>Middle</v>
      </c>
      <c r="E4079" t="s">
        <v>16</v>
      </c>
      <c r="F4079" t="s">
        <v>27</v>
      </c>
      <c r="G4079" t="s">
        <v>27</v>
      </c>
      <c r="H4079" t="s">
        <v>69</v>
      </c>
      <c r="I4079" s="2">
        <v>44918</v>
      </c>
      <c r="J4079" t="s">
        <v>11476</v>
      </c>
      <c r="K4079" t="s">
        <v>11477</v>
      </c>
      <c r="L4079" t="s">
        <v>21</v>
      </c>
      <c r="M4079">
        <v>9418.5228999999999</v>
      </c>
      <c r="N4079">
        <v>454</v>
      </c>
      <c r="O4079" t="s">
        <v>22</v>
      </c>
      <c r="P4079" t="s">
        <v>22</v>
      </c>
      <c r="Q4079" s="2">
        <v>44920</v>
      </c>
      <c r="R4079" t="s">
        <v>48</v>
      </c>
      <c r="S4079" t="s">
        <v>33</v>
      </c>
      <c r="T4079">
        <f>_xlfn.DAYS(Raw_data_US_healthcare[[#This Row],[Discharge Date]],Raw_data_US_healthcare[[#This Row],[Date of Admission]])</f>
        <v>2</v>
      </c>
    </row>
    <row r="4080" spans="1:20" x14ac:dyDescent="0.3">
      <c r="A4080" t="s">
        <v>26512</v>
      </c>
      <c r="B4080" t="s">
        <v>11478</v>
      </c>
      <c r="C4080">
        <v>39</v>
      </c>
      <c r="D4080" t="str">
        <f>IF(Raw_data_US_healthcare[[#This Row],[Age]]&lt;35,"Young",IF(Raw_data_US_healthcare[[#This Row],[Age]]&lt;60,"Middle","Senior"))</f>
        <v>Middle</v>
      </c>
      <c r="E4080" t="s">
        <v>26</v>
      </c>
      <c r="F4080" t="s">
        <v>228</v>
      </c>
      <c r="G4080" t="s">
        <v>228</v>
      </c>
      <c r="H4080" t="s">
        <v>18</v>
      </c>
      <c r="I4080" s="2">
        <v>44973</v>
      </c>
      <c r="J4080" t="s">
        <v>4708</v>
      </c>
      <c r="K4080" t="s">
        <v>11479</v>
      </c>
      <c r="L4080" t="s">
        <v>31</v>
      </c>
      <c r="M4080">
        <v>9342.9802</v>
      </c>
      <c r="N4080">
        <v>196</v>
      </c>
      <c r="O4080" t="s">
        <v>43</v>
      </c>
      <c r="P4080" t="s">
        <v>43</v>
      </c>
      <c r="Q4080" s="2">
        <v>44984</v>
      </c>
      <c r="R4080" t="s">
        <v>44</v>
      </c>
      <c r="S4080" t="s">
        <v>33</v>
      </c>
      <c r="T4080">
        <f>_xlfn.DAYS(Raw_data_US_healthcare[[#This Row],[Discharge Date]],Raw_data_US_healthcare[[#This Row],[Date of Admission]])</f>
        <v>11</v>
      </c>
    </row>
    <row r="4081" spans="1:20" x14ac:dyDescent="0.3">
      <c r="A4081" t="s">
        <v>26511</v>
      </c>
      <c r="B4081" t="s">
        <v>11480</v>
      </c>
      <c r="C4081">
        <v>22</v>
      </c>
      <c r="D4081" t="str">
        <f>IF(Raw_data_US_healthcare[[#This Row],[Age]]&lt;35,"Young",IF(Raw_data_US_healthcare[[#This Row],[Age]]&lt;60,"Middle","Senior"))</f>
        <v>Young</v>
      </c>
      <c r="E4081" t="s">
        <v>16</v>
      </c>
      <c r="F4081" t="s">
        <v>228</v>
      </c>
      <c r="G4081" t="s">
        <v>228</v>
      </c>
      <c r="H4081" t="s">
        <v>69</v>
      </c>
      <c r="I4081" s="2">
        <v>43719</v>
      </c>
      <c r="J4081" t="s">
        <v>11481</v>
      </c>
      <c r="K4081" t="s">
        <v>11482</v>
      </c>
      <c r="L4081" t="s">
        <v>31</v>
      </c>
      <c r="M4081">
        <v>35050.267200000002</v>
      </c>
      <c r="N4081">
        <v>134</v>
      </c>
      <c r="O4081" t="s">
        <v>39</v>
      </c>
      <c r="P4081" t="s">
        <v>39</v>
      </c>
      <c r="Q4081" s="2">
        <v>43724</v>
      </c>
      <c r="R4081" t="s">
        <v>32</v>
      </c>
      <c r="S4081" t="s">
        <v>45</v>
      </c>
      <c r="T4081">
        <f>_xlfn.DAYS(Raw_data_US_healthcare[[#This Row],[Discharge Date]],Raw_data_US_healthcare[[#This Row],[Date of Admission]])</f>
        <v>5</v>
      </c>
    </row>
    <row r="4082" spans="1:20" x14ac:dyDescent="0.3">
      <c r="A4082" t="s">
        <v>26512</v>
      </c>
      <c r="B4082" t="s">
        <v>11483</v>
      </c>
      <c r="C4082">
        <v>69</v>
      </c>
      <c r="D4082" t="str">
        <f>IF(Raw_data_US_healthcare[[#This Row],[Age]]&lt;35,"Young",IF(Raw_data_US_healthcare[[#This Row],[Age]]&lt;60,"Middle","Senior"))</f>
        <v>Senior</v>
      </c>
      <c r="E4082" t="s">
        <v>26</v>
      </c>
      <c r="F4082" t="s">
        <v>113</v>
      </c>
      <c r="G4082" t="s">
        <v>113</v>
      </c>
      <c r="H4082" t="s">
        <v>26514</v>
      </c>
      <c r="I4082" s="2">
        <v>43600</v>
      </c>
      <c r="J4082" t="s">
        <v>11484</v>
      </c>
      <c r="K4082" t="s">
        <v>11485</v>
      </c>
      <c r="L4082" t="s">
        <v>56</v>
      </c>
      <c r="M4082">
        <v>16050.0339</v>
      </c>
      <c r="N4082">
        <v>152</v>
      </c>
      <c r="O4082" t="s">
        <v>43</v>
      </c>
      <c r="P4082" t="s">
        <v>43</v>
      </c>
      <c r="Q4082" s="2">
        <v>43603</v>
      </c>
      <c r="R4082" t="s">
        <v>23</v>
      </c>
      <c r="S4082" t="s">
        <v>45</v>
      </c>
      <c r="T4082">
        <f>_xlfn.DAYS(Raw_data_US_healthcare[[#This Row],[Discharge Date]],Raw_data_US_healthcare[[#This Row],[Date of Admission]])</f>
        <v>3</v>
      </c>
    </row>
    <row r="4083" spans="1:20" x14ac:dyDescent="0.3">
      <c r="A4083" t="s">
        <v>26511</v>
      </c>
      <c r="B4083" t="s">
        <v>11486</v>
      </c>
      <c r="C4083">
        <v>35</v>
      </c>
      <c r="D4083" t="str">
        <f>IF(Raw_data_US_healthcare[[#This Row],[Age]]&lt;35,"Young",IF(Raw_data_US_healthcare[[#This Row],[Age]]&lt;60,"Middle","Senior"))</f>
        <v>Middle</v>
      </c>
      <c r="E4083" t="s">
        <v>16</v>
      </c>
      <c r="F4083" t="s">
        <v>35</v>
      </c>
      <c r="G4083" t="s">
        <v>35</v>
      </c>
      <c r="H4083" t="s">
        <v>36</v>
      </c>
      <c r="I4083" s="2">
        <v>45028</v>
      </c>
      <c r="J4083" t="s">
        <v>11487</v>
      </c>
      <c r="K4083" t="s">
        <v>11488</v>
      </c>
      <c r="L4083" t="s">
        <v>52</v>
      </c>
      <c r="M4083">
        <v>5413.9642000000003</v>
      </c>
      <c r="N4083">
        <v>404</v>
      </c>
      <c r="O4083" t="s">
        <v>39</v>
      </c>
      <c r="P4083" t="s">
        <v>39</v>
      </c>
      <c r="Q4083" s="2">
        <v>45035</v>
      </c>
      <c r="R4083" t="s">
        <v>83</v>
      </c>
      <c r="S4083" t="s">
        <v>33</v>
      </c>
      <c r="T4083">
        <f>_xlfn.DAYS(Raw_data_US_healthcare[[#This Row],[Discharge Date]],Raw_data_US_healthcare[[#This Row],[Date of Admission]])</f>
        <v>7</v>
      </c>
    </row>
    <row r="4084" spans="1:20" x14ac:dyDescent="0.3">
      <c r="A4084" t="s">
        <v>26512</v>
      </c>
      <c r="B4084" t="s">
        <v>11489</v>
      </c>
      <c r="C4084">
        <v>53</v>
      </c>
      <c r="D4084" t="str">
        <f>IF(Raw_data_US_healthcare[[#This Row],[Age]]&lt;35,"Young",IF(Raw_data_US_healthcare[[#This Row],[Age]]&lt;60,"Middle","Senior"))</f>
        <v>Middle</v>
      </c>
      <c r="E4084" t="s">
        <v>26</v>
      </c>
      <c r="F4084" t="s">
        <v>228</v>
      </c>
      <c r="G4084" t="s">
        <v>228</v>
      </c>
      <c r="H4084" t="s">
        <v>26516</v>
      </c>
      <c r="I4084" s="2">
        <v>44119</v>
      </c>
      <c r="J4084" t="s">
        <v>4518</v>
      </c>
      <c r="K4084" t="s">
        <v>11490</v>
      </c>
      <c r="L4084" t="s">
        <v>56</v>
      </c>
      <c r="M4084">
        <v>29612.818299999999</v>
      </c>
      <c r="N4084">
        <v>273</v>
      </c>
      <c r="O4084" t="s">
        <v>39</v>
      </c>
      <c r="P4084" t="s">
        <v>39</v>
      </c>
      <c r="Q4084" s="2">
        <v>44120</v>
      </c>
      <c r="R4084" t="s">
        <v>83</v>
      </c>
      <c r="S4084" t="s">
        <v>24</v>
      </c>
      <c r="T4084">
        <f>_xlfn.DAYS(Raw_data_US_healthcare[[#This Row],[Discharge Date]],Raw_data_US_healthcare[[#This Row],[Date of Admission]])</f>
        <v>1</v>
      </c>
    </row>
    <row r="4085" spans="1:20" x14ac:dyDescent="0.3">
      <c r="A4085" t="s">
        <v>26511</v>
      </c>
      <c r="B4085" t="s">
        <v>11491</v>
      </c>
      <c r="C4085">
        <v>43</v>
      </c>
      <c r="D4085" t="str">
        <f>IF(Raw_data_US_healthcare[[#This Row],[Age]]&lt;35,"Young",IF(Raw_data_US_healthcare[[#This Row],[Age]]&lt;60,"Middle","Senior"))</f>
        <v>Middle</v>
      </c>
      <c r="E4085" t="s">
        <v>16</v>
      </c>
      <c r="F4085" t="s">
        <v>113</v>
      </c>
      <c r="G4085" t="s">
        <v>113</v>
      </c>
      <c r="H4085" t="s">
        <v>69</v>
      </c>
      <c r="I4085" s="2">
        <v>43643</v>
      </c>
      <c r="J4085" t="s">
        <v>11492</v>
      </c>
      <c r="K4085" t="s">
        <v>11493</v>
      </c>
      <c r="L4085" t="s">
        <v>21</v>
      </c>
      <c r="M4085">
        <v>18968.588</v>
      </c>
      <c r="N4085">
        <v>239</v>
      </c>
      <c r="O4085" t="s">
        <v>22</v>
      </c>
      <c r="P4085" t="s">
        <v>22</v>
      </c>
      <c r="Q4085" s="2">
        <v>43643</v>
      </c>
      <c r="R4085" t="s">
        <v>32</v>
      </c>
      <c r="S4085" t="s">
        <v>45</v>
      </c>
      <c r="T4085">
        <f>_xlfn.DAYS(Raw_data_US_healthcare[[#This Row],[Discharge Date]],Raw_data_US_healthcare[[#This Row],[Date of Admission]])</f>
        <v>0</v>
      </c>
    </row>
    <row r="4086" spans="1:20" x14ac:dyDescent="0.3">
      <c r="A4086" t="s">
        <v>26511</v>
      </c>
      <c r="B4086" t="s">
        <v>11494</v>
      </c>
      <c r="C4086">
        <v>43</v>
      </c>
      <c r="D4086" t="str">
        <f>IF(Raw_data_US_healthcare[[#This Row],[Age]]&lt;35,"Young",IF(Raw_data_US_healthcare[[#This Row],[Age]]&lt;60,"Middle","Senior"))</f>
        <v>Middle</v>
      </c>
      <c r="E4086" t="s">
        <v>16</v>
      </c>
      <c r="F4086" t="s">
        <v>27</v>
      </c>
      <c r="G4086" t="s">
        <v>27</v>
      </c>
      <c r="H4086" t="s">
        <v>28</v>
      </c>
      <c r="I4086" s="2">
        <v>44390</v>
      </c>
      <c r="J4086" t="s">
        <v>11495</v>
      </c>
      <c r="K4086" t="s">
        <v>11496</v>
      </c>
      <c r="L4086" t="s">
        <v>31</v>
      </c>
      <c r="M4086">
        <v>5784.0542999999998</v>
      </c>
      <c r="N4086">
        <v>137</v>
      </c>
      <c r="O4086" t="s">
        <v>43</v>
      </c>
      <c r="P4086" t="s">
        <v>43</v>
      </c>
      <c r="Q4086" s="2">
        <v>44408</v>
      </c>
      <c r="R4086" t="s">
        <v>44</v>
      </c>
      <c r="S4086" t="s">
        <v>33</v>
      </c>
      <c r="T4086">
        <f>_xlfn.DAYS(Raw_data_US_healthcare[[#This Row],[Discharge Date]],Raw_data_US_healthcare[[#This Row],[Date of Admission]])</f>
        <v>18</v>
      </c>
    </row>
    <row r="4087" spans="1:20" x14ac:dyDescent="0.3">
      <c r="A4087" t="s">
        <v>26511</v>
      </c>
      <c r="B4087" t="s">
        <v>11497</v>
      </c>
      <c r="C4087">
        <v>82</v>
      </c>
      <c r="D4087" t="str">
        <f>IF(Raw_data_US_healthcare[[#This Row],[Age]]&lt;35,"Young",IF(Raw_data_US_healthcare[[#This Row],[Age]]&lt;60,"Middle","Senior"))</f>
        <v>Senior</v>
      </c>
      <c r="E4087" t="s">
        <v>16</v>
      </c>
      <c r="F4087" t="s">
        <v>88</v>
      </c>
      <c r="G4087" t="s">
        <v>88</v>
      </c>
      <c r="H4087" t="s">
        <v>26514</v>
      </c>
      <c r="I4087" s="2">
        <v>45034</v>
      </c>
      <c r="J4087" t="s">
        <v>11498</v>
      </c>
      <c r="K4087" t="s">
        <v>11499</v>
      </c>
      <c r="L4087" t="s">
        <v>31</v>
      </c>
      <c r="M4087">
        <v>27510.869200000001</v>
      </c>
      <c r="N4087">
        <v>295</v>
      </c>
      <c r="O4087" t="s">
        <v>39</v>
      </c>
      <c r="P4087" t="s">
        <v>39</v>
      </c>
      <c r="Q4087" s="2">
        <v>45050</v>
      </c>
      <c r="R4087" t="s">
        <v>44</v>
      </c>
      <c r="S4087" t="s">
        <v>33</v>
      </c>
      <c r="T4087">
        <f>_xlfn.DAYS(Raw_data_US_healthcare[[#This Row],[Discharge Date]],Raw_data_US_healthcare[[#This Row],[Date of Admission]])</f>
        <v>16</v>
      </c>
    </row>
    <row r="4088" spans="1:20" x14ac:dyDescent="0.3">
      <c r="A4088" t="s">
        <v>26511</v>
      </c>
      <c r="B4088" t="s">
        <v>11500</v>
      </c>
      <c r="C4088">
        <v>45</v>
      </c>
      <c r="D4088" t="str">
        <f>IF(Raw_data_US_healthcare[[#This Row],[Age]]&lt;35,"Young",IF(Raw_data_US_healthcare[[#This Row],[Age]]&lt;60,"Middle","Senior"))</f>
        <v>Middle</v>
      </c>
      <c r="E4088" t="s">
        <v>16</v>
      </c>
      <c r="F4088" t="s">
        <v>49</v>
      </c>
      <c r="G4088" t="s">
        <v>49</v>
      </c>
      <c r="H4088" t="s">
        <v>36</v>
      </c>
      <c r="I4088" s="2">
        <v>43934</v>
      </c>
      <c r="J4088" t="s">
        <v>11501</v>
      </c>
      <c r="K4088" t="s">
        <v>11502</v>
      </c>
      <c r="L4088" t="s">
        <v>31</v>
      </c>
      <c r="M4088">
        <v>9263.7597999999998</v>
      </c>
      <c r="N4088">
        <v>487</v>
      </c>
      <c r="O4088" t="s">
        <v>43</v>
      </c>
      <c r="P4088" t="s">
        <v>43</v>
      </c>
      <c r="Q4088" s="2">
        <v>43935</v>
      </c>
      <c r="R4088" t="s">
        <v>48</v>
      </c>
      <c r="S4088" t="s">
        <v>45</v>
      </c>
      <c r="T4088">
        <f>_xlfn.DAYS(Raw_data_US_healthcare[[#This Row],[Discharge Date]],Raw_data_US_healthcare[[#This Row],[Date of Admission]])</f>
        <v>1</v>
      </c>
    </row>
    <row r="4089" spans="1:20" x14ac:dyDescent="0.3">
      <c r="A4089" t="s">
        <v>26511</v>
      </c>
      <c r="B4089" t="s">
        <v>11503</v>
      </c>
      <c r="C4089">
        <v>20</v>
      </c>
      <c r="D4089" t="str">
        <f>IF(Raw_data_US_healthcare[[#This Row],[Age]]&lt;35,"Young",IF(Raw_data_US_healthcare[[#This Row],[Age]]&lt;60,"Middle","Senior"))</f>
        <v>Young</v>
      </c>
      <c r="E4089" t="s">
        <v>16</v>
      </c>
      <c r="F4089" t="s">
        <v>113</v>
      </c>
      <c r="G4089" t="s">
        <v>113</v>
      </c>
      <c r="H4089" t="s">
        <v>36</v>
      </c>
      <c r="I4089" s="2">
        <v>43824</v>
      </c>
      <c r="J4089" t="s">
        <v>11504</v>
      </c>
      <c r="K4089" t="s">
        <v>11505</v>
      </c>
      <c r="L4089" t="s">
        <v>56</v>
      </c>
      <c r="M4089">
        <v>14707.787</v>
      </c>
      <c r="N4089">
        <v>298</v>
      </c>
      <c r="O4089" t="s">
        <v>22</v>
      </c>
      <c r="P4089" t="s">
        <v>22</v>
      </c>
      <c r="Q4089" s="2">
        <v>43828</v>
      </c>
      <c r="R4089" t="s">
        <v>32</v>
      </c>
      <c r="S4089" t="s">
        <v>33</v>
      </c>
      <c r="T4089">
        <f>_xlfn.DAYS(Raw_data_US_healthcare[[#This Row],[Discharge Date]],Raw_data_US_healthcare[[#This Row],[Date of Admission]])</f>
        <v>4</v>
      </c>
    </row>
    <row r="4090" spans="1:20" x14ac:dyDescent="0.3">
      <c r="A4090" t="s">
        <v>26512</v>
      </c>
      <c r="B4090" t="s">
        <v>11506</v>
      </c>
      <c r="C4090">
        <v>31</v>
      </c>
      <c r="D4090" t="str">
        <f>IF(Raw_data_US_healthcare[[#This Row],[Age]]&lt;35,"Young",IF(Raw_data_US_healthcare[[#This Row],[Age]]&lt;60,"Middle","Senior"))</f>
        <v>Young</v>
      </c>
      <c r="E4090" t="s">
        <v>26</v>
      </c>
      <c r="F4090" t="s">
        <v>62</v>
      </c>
      <c r="G4090" t="s">
        <v>62</v>
      </c>
      <c r="H4090" t="s">
        <v>28</v>
      </c>
      <c r="I4090" s="2">
        <v>44717</v>
      </c>
      <c r="J4090" t="s">
        <v>11507</v>
      </c>
      <c r="K4090" t="s">
        <v>11508</v>
      </c>
      <c r="L4090" t="s">
        <v>52</v>
      </c>
      <c r="M4090">
        <v>20542.817599999998</v>
      </c>
      <c r="N4090">
        <v>486</v>
      </c>
      <c r="O4090" t="s">
        <v>43</v>
      </c>
      <c r="P4090" t="s">
        <v>43</v>
      </c>
      <c r="Q4090" s="2">
        <v>44731</v>
      </c>
      <c r="R4090" t="s">
        <v>83</v>
      </c>
      <c r="S4090" t="s">
        <v>33</v>
      </c>
      <c r="T4090">
        <f>_xlfn.DAYS(Raw_data_US_healthcare[[#This Row],[Discharge Date]],Raw_data_US_healthcare[[#This Row],[Date of Admission]])</f>
        <v>14</v>
      </c>
    </row>
    <row r="4091" spans="1:20" x14ac:dyDescent="0.3">
      <c r="A4091" t="s">
        <v>26511</v>
      </c>
      <c r="B4091" t="s">
        <v>11509</v>
      </c>
      <c r="C4091">
        <v>42</v>
      </c>
      <c r="D4091" t="str">
        <f>IF(Raw_data_US_healthcare[[#This Row],[Age]]&lt;35,"Young",IF(Raw_data_US_healthcare[[#This Row],[Age]]&lt;60,"Middle","Senior"))</f>
        <v>Middle</v>
      </c>
      <c r="E4091" t="s">
        <v>16</v>
      </c>
      <c r="F4091" t="s">
        <v>35</v>
      </c>
      <c r="G4091" t="s">
        <v>35</v>
      </c>
      <c r="H4091" t="s">
        <v>36</v>
      </c>
      <c r="I4091" s="2">
        <v>44136</v>
      </c>
      <c r="J4091" t="s">
        <v>11510</v>
      </c>
      <c r="K4091" t="s">
        <v>11511</v>
      </c>
      <c r="L4091" t="s">
        <v>56</v>
      </c>
      <c r="M4091">
        <v>18564.405900000002</v>
      </c>
      <c r="N4091">
        <v>334</v>
      </c>
      <c r="O4091" t="s">
        <v>22</v>
      </c>
      <c r="P4091" t="s">
        <v>22</v>
      </c>
      <c r="Q4091" s="2">
        <v>44145</v>
      </c>
      <c r="R4091" t="s">
        <v>48</v>
      </c>
      <c r="S4091" t="s">
        <v>33</v>
      </c>
      <c r="T4091">
        <f>_xlfn.DAYS(Raw_data_US_healthcare[[#This Row],[Discharge Date]],Raw_data_US_healthcare[[#This Row],[Date of Admission]])</f>
        <v>9</v>
      </c>
    </row>
    <row r="4092" spans="1:20" x14ac:dyDescent="0.3">
      <c r="A4092" t="s">
        <v>26511</v>
      </c>
      <c r="B4092" t="s">
        <v>5902</v>
      </c>
      <c r="C4092">
        <v>49</v>
      </c>
      <c r="D4092" t="str">
        <f>IF(Raw_data_US_healthcare[[#This Row],[Age]]&lt;35,"Young",IF(Raw_data_US_healthcare[[#This Row],[Age]]&lt;60,"Middle","Senior"))</f>
        <v>Middle</v>
      </c>
      <c r="E4092" t="s">
        <v>16</v>
      </c>
      <c r="F4092" t="s">
        <v>88</v>
      </c>
      <c r="G4092" t="s">
        <v>88</v>
      </c>
      <c r="H4092" t="s">
        <v>18</v>
      </c>
      <c r="I4092" s="2">
        <v>43588</v>
      </c>
      <c r="J4092" t="s">
        <v>5896</v>
      </c>
      <c r="K4092" t="s">
        <v>11512</v>
      </c>
      <c r="L4092" t="s">
        <v>56</v>
      </c>
      <c r="M4092">
        <v>7086.7945</v>
      </c>
      <c r="N4092">
        <v>108</v>
      </c>
      <c r="O4092" t="s">
        <v>43</v>
      </c>
      <c r="P4092" t="s">
        <v>43</v>
      </c>
      <c r="Q4092" s="2">
        <v>43607</v>
      </c>
      <c r="R4092" t="s">
        <v>83</v>
      </c>
      <c r="S4092" t="s">
        <v>45</v>
      </c>
      <c r="T4092">
        <f>_xlfn.DAYS(Raw_data_US_healthcare[[#This Row],[Discharge Date]],Raw_data_US_healthcare[[#This Row],[Date of Admission]])</f>
        <v>19</v>
      </c>
    </row>
    <row r="4093" spans="1:20" x14ac:dyDescent="0.3">
      <c r="A4093" t="s">
        <v>26512</v>
      </c>
      <c r="B4093" t="s">
        <v>11513</v>
      </c>
      <c r="C4093">
        <v>72</v>
      </c>
      <c r="D4093" t="str">
        <f>IF(Raw_data_US_healthcare[[#This Row],[Age]]&lt;35,"Young",IF(Raw_data_US_healthcare[[#This Row],[Age]]&lt;60,"Middle","Senior"))</f>
        <v>Senior</v>
      </c>
      <c r="E4093" t="s">
        <v>26</v>
      </c>
      <c r="F4093" t="s">
        <v>228</v>
      </c>
      <c r="G4093" t="s">
        <v>228</v>
      </c>
      <c r="H4093" t="s">
        <v>28</v>
      </c>
      <c r="I4093" s="2">
        <v>44600</v>
      </c>
      <c r="J4093" t="s">
        <v>11514</v>
      </c>
      <c r="K4093" t="s">
        <v>11515</v>
      </c>
      <c r="L4093" t="s">
        <v>21</v>
      </c>
      <c r="M4093">
        <v>24219.2274</v>
      </c>
      <c r="N4093">
        <v>380</v>
      </c>
      <c r="O4093" t="s">
        <v>39</v>
      </c>
      <c r="P4093" t="s">
        <v>39</v>
      </c>
      <c r="Q4093" s="2">
        <v>44614</v>
      </c>
      <c r="R4093" t="s">
        <v>32</v>
      </c>
      <c r="S4093" t="s">
        <v>45</v>
      </c>
      <c r="T4093">
        <f>_xlfn.DAYS(Raw_data_US_healthcare[[#This Row],[Discharge Date]],Raw_data_US_healthcare[[#This Row],[Date of Admission]])</f>
        <v>14</v>
      </c>
    </row>
    <row r="4094" spans="1:20" x14ac:dyDescent="0.3">
      <c r="A4094" t="s">
        <v>26511</v>
      </c>
      <c r="B4094" t="s">
        <v>11516</v>
      </c>
      <c r="C4094">
        <v>23</v>
      </c>
      <c r="D4094" t="str">
        <f>IF(Raw_data_US_healthcare[[#This Row],[Age]]&lt;35,"Young",IF(Raw_data_US_healthcare[[#This Row],[Age]]&lt;60,"Middle","Senior"))</f>
        <v>Young</v>
      </c>
      <c r="E4094" t="s">
        <v>16</v>
      </c>
      <c r="F4094" t="s">
        <v>35</v>
      </c>
      <c r="G4094" t="s">
        <v>35</v>
      </c>
      <c r="H4094" t="s">
        <v>28</v>
      </c>
      <c r="I4094" s="2">
        <v>43827</v>
      </c>
      <c r="J4094" t="s">
        <v>11517</v>
      </c>
      <c r="K4094" t="s">
        <v>11518</v>
      </c>
      <c r="L4094" t="s">
        <v>56</v>
      </c>
      <c r="M4094">
        <v>30628.364600000001</v>
      </c>
      <c r="N4094">
        <v>123</v>
      </c>
      <c r="O4094" t="s">
        <v>43</v>
      </c>
      <c r="P4094" t="s">
        <v>43</v>
      </c>
      <c r="Q4094" s="2">
        <v>43836</v>
      </c>
      <c r="R4094" t="s">
        <v>83</v>
      </c>
      <c r="S4094" t="s">
        <v>24</v>
      </c>
      <c r="T4094">
        <f>_xlfn.DAYS(Raw_data_US_healthcare[[#This Row],[Discharge Date]],Raw_data_US_healthcare[[#This Row],[Date of Admission]])</f>
        <v>9</v>
      </c>
    </row>
    <row r="4095" spans="1:20" x14ac:dyDescent="0.3">
      <c r="A4095" t="s">
        <v>26511</v>
      </c>
      <c r="B4095" t="s">
        <v>11519</v>
      </c>
      <c r="C4095">
        <v>76</v>
      </c>
      <c r="D4095" t="str">
        <f>IF(Raw_data_US_healthcare[[#This Row],[Age]]&lt;35,"Young",IF(Raw_data_US_healthcare[[#This Row],[Age]]&lt;60,"Middle","Senior"))</f>
        <v>Senior</v>
      </c>
      <c r="E4095" t="s">
        <v>16</v>
      </c>
      <c r="F4095" t="s">
        <v>27</v>
      </c>
      <c r="G4095" t="s">
        <v>27</v>
      </c>
      <c r="H4095" t="s">
        <v>36</v>
      </c>
      <c r="I4095" s="2">
        <v>43993</v>
      </c>
      <c r="J4095" t="s">
        <v>11520</v>
      </c>
      <c r="K4095" t="s">
        <v>11521</v>
      </c>
      <c r="L4095" t="s">
        <v>56</v>
      </c>
      <c r="M4095">
        <v>24818.764999999999</v>
      </c>
      <c r="N4095">
        <v>359</v>
      </c>
      <c r="O4095" t="s">
        <v>22</v>
      </c>
      <c r="P4095" t="s">
        <v>22</v>
      </c>
      <c r="Q4095" s="2">
        <v>43995</v>
      </c>
      <c r="R4095" t="s">
        <v>23</v>
      </c>
      <c r="S4095" t="s">
        <v>24</v>
      </c>
      <c r="T4095">
        <f>_xlfn.DAYS(Raw_data_US_healthcare[[#This Row],[Discharge Date]],Raw_data_US_healthcare[[#This Row],[Date of Admission]])</f>
        <v>2</v>
      </c>
    </row>
    <row r="4096" spans="1:20" x14ac:dyDescent="0.3">
      <c r="A4096" t="s">
        <v>26511</v>
      </c>
      <c r="B4096" t="s">
        <v>11522</v>
      </c>
      <c r="C4096">
        <v>33</v>
      </c>
      <c r="D4096" t="str">
        <f>IF(Raw_data_US_healthcare[[#This Row],[Age]]&lt;35,"Young",IF(Raw_data_US_healthcare[[#This Row],[Age]]&lt;60,"Middle","Senior"))</f>
        <v>Young</v>
      </c>
      <c r="E4096" t="s">
        <v>16</v>
      </c>
      <c r="F4096" t="s">
        <v>35</v>
      </c>
      <c r="G4096" t="s">
        <v>35</v>
      </c>
      <c r="H4096" t="s">
        <v>28</v>
      </c>
      <c r="I4096" s="2">
        <v>44053</v>
      </c>
      <c r="J4096" t="s">
        <v>10880</v>
      </c>
      <c r="K4096" t="s">
        <v>11523</v>
      </c>
      <c r="L4096" t="s">
        <v>52</v>
      </c>
      <c r="M4096">
        <v>34330.641499999998</v>
      </c>
      <c r="N4096">
        <v>193</v>
      </c>
      <c r="O4096" t="s">
        <v>43</v>
      </c>
      <c r="P4096" t="s">
        <v>43</v>
      </c>
      <c r="Q4096" s="2">
        <v>44069</v>
      </c>
      <c r="R4096" t="s">
        <v>83</v>
      </c>
      <c r="S4096" t="s">
        <v>45</v>
      </c>
      <c r="T4096">
        <f>_xlfn.DAYS(Raw_data_US_healthcare[[#This Row],[Discharge Date]],Raw_data_US_healthcare[[#This Row],[Date of Admission]])</f>
        <v>16</v>
      </c>
    </row>
    <row r="4097" spans="1:20" x14ac:dyDescent="0.3">
      <c r="A4097" t="s">
        <v>26512</v>
      </c>
      <c r="B4097" t="s">
        <v>11524</v>
      </c>
      <c r="C4097">
        <v>85</v>
      </c>
      <c r="D4097" t="str">
        <f>IF(Raw_data_US_healthcare[[#This Row],[Age]]&lt;35,"Young",IF(Raw_data_US_healthcare[[#This Row],[Age]]&lt;60,"Middle","Senior"))</f>
        <v>Senior</v>
      </c>
      <c r="E4097" t="s">
        <v>26</v>
      </c>
      <c r="F4097" t="s">
        <v>113</v>
      </c>
      <c r="G4097" t="s">
        <v>113</v>
      </c>
      <c r="H4097" t="s">
        <v>28</v>
      </c>
      <c r="I4097" s="2">
        <v>43492</v>
      </c>
      <c r="J4097" t="s">
        <v>11525</v>
      </c>
      <c r="K4097" t="s">
        <v>11526</v>
      </c>
      <c r="L4097" t="s">
        <v>21</v>
      </c>
      <c r="M4097">
        <v>33867.009899999997</v>
      </c>
      <c r="N4097">
        <v>348</v>
      </c>
      <c r="O4097" t="s">
        <v>39</v>
      </c>
      <c r="P4097" t="s">
        <v>39</v>
      </c>
      <c r="Q4097" s="2">
        <v>43509</v>
      </c>
      <c r="R4097" t="s">
        <v>32</v>
      </c>
      <c r="S4097" t="s">
        <v>45</v>
      </c>
      <c r="T4097">
        <f>_xlfn.DAYS(Raw_data_US_healthcare[[#This Row],[Discharge Date]],Raw_data_US_healthcare[[#This Row],[Date of Admission]])</f>
        <v>17</v>
      </c>
    </row>
    <row r="4098" spans="1:20" x14ac:dyDescent="0.3">
      <c r="A4098" t="s">
        <v>26512</v>
      </c>
      <c r="B4098" t="s">
        <v>2646</v>
      </c>
      <c r="C4098">
        <v>26</v>
      </c>
      <c r="D4098" t="str">
        <f>IF(Raw_data_US_healthcare[[#This Row],[Age]]&lt;35,"Young",IF(Raw_data_US_healthcare[[#This Row],[Age]]&lt;60,"Middle","Senior"))</f>
        <v>Young</v>
      </c>
      <c r="E4098" t="s">
        <v>26</v>
      </c>
      <c r="F4098" t="s">
        <v>113</v>
      </c>
      <c r="G4098" t="s">
        <v>113</v>
      </c>
      <c r="H4098" t="s">
        <v>28</v>
      </c>
      <c r="I4098" s="2">
        <v>43814</v>
      </c>
      <c r="J4098" t="s">
        <v>11527</v>
      </c>
      <c r="K4098" t="s">
        <v>11528</v>
      </c>
      <c r="L4098" t="s">
        <v>56</v>
      </c>
      <c r="M4098">
        <v>13725.3246</v>
      </c>
      <c r="N4098">
        <v>347</v>
      </c>
      <c r="O4098" t="s">
        <v>22</v>
      </c>
      <c r="P4098" t="s">
        <v>22</v>
      </c>
      <c r="Q4098" s="2">
        <v>43826</v>
      </c>
      <c r="R4098" t="s">
        <v>32</v>
      </c>
      <c r="S4098" t="s">
        <v>24</v>
      </c>
      <c r="T4098">
        <f>_xlfn.DAYS(Raw_data_US_healthcare[[#This Row],[Discharge Date]],Raw_data_US_healthcare[[#This Row],[Date of Admission]])</f>
        <v>12</v>
      </c>
    </row>
    <row r="4099" spans="1:20" x14ac:dyDescent="0.3">
      <c r="A4099" t="s">
        <v>26511</v>
      </c>
      <c r="B4099" t="s">
        <v>11529</v>
      </c>
      <c r="C4099">
        <v>61</v>
      </c>
      <c r="D4099" t="str">
        <f>IF(Raw_data_US_healthcare[[#This Row],[Age]]&lt;35,"Young",IF(Raw_data_US_healthcare[[#This Row],[Age]]&lt;60,"Middle","Senior"))</f>
        <v>Senior</v>
      </c>
      <c r="E4099" t="s">
        <v>16</v>
      </c>
      <c r="F4099" t="s">
        <v>88</v>
      </c>
      <c r="G4099" t="s">
        <v>88</v>
      </c>
      <c r="H4099" t="s">
        <v>69</v>
      </c>
      <c r="I4099" s="2">
        <v>44405</v>
      </c>
      <c r="J4099" t="s">
        <v>11530</v>
      </c>
      <c r="K4099" t="s">
        <v>2257</v>
      </c>
      <c r="L4099" t="s">
        <v>60</v>
      </c>
      <c r="M4099">
        <v>62466.152399999999</v>
      </c>
      <c r="N4099">
        <v>181</v>
      </c>
      <c r="O4099" t="s">
        <v>22</v>
      </c>
      <c r="P4099" t="s">
        <v>22</v>
      </c>
      <c r="Q4099" s="2">
        <v>44406</v>
      </c>
      <c r="R4099" t="s">
        <v>83</v>
      </c>
      <c r="S4099" t="s">
        <v>33</v>
      </c>
      <c r="T4099">
        <f>_xlfn.DAYS(Raw_data_US_healthcare[[#This Row],[Discharge Date]],Raw_data_US_healthcare[[#This Row],[Date of Admission]])</f>
        <v>1</v>
      </c>
    </row>
    <row r="4100" spans="1:20" x14ac:dyDescent="0.3">
      <c r="A4100" t="s">
        <v>26512</v>
      </c>
      <c r="B4100" t="s">
        <v>11531</v>
      </c>
      <c r="C4100">
        <v>74</v>
      </c>
      <c r="D4100" t="str">
        <f>IF(Raw_data_US_healthcare[[#This Row],[Age]]&lt;35,"Young",IF(Raw_data_US_healthcare[[#This Row],[Age]]&lt;60,"Middle","Senior"))</f>
        <v>Senior</v>
      </c>
      <c r="E4100" t="s">
        <v>26</v>
      </c>
      <c r="F4100" t="s">
        <v>35</v>
      </c>
      <c r="G4100" t="s">
        <v>35</v>
      </c>
      <c r="H4100" t="s">
        <v>36</v>
      </c>
      <c r="I4100" s="2">
        <v>44528</v>
      </c>
      <c r="J4100" t="s">
        <v>11532</v>
      </c>
      <c r="K4100" t="s">
        <v>11533</v>
      </c>
      <c r="L4100" t="s">
        <v>60</v>
      </c>
      <c r="M4100">
        <v>1107.1079</v>
      </c>
      <c r="N4100">
        <v>194</v>
      </c>
      <c r="O4100" t="s">
        <v>39</v>
      </c>
      <c r="P4100" t="s">
        <v>39</v>
      </c>
      <c r="Q4100" s="2">
        <v>44554</v>
      </c>
      <c r="R4100" t="s">
        <v>83</v>
      </c>
      <c r="S4100" t="s">
        <v>24</v>
      </c>
      <c r="T4100">
        <f>_xlfn.DAYS(Raw_data_US_healthcare[[#This Row],[Discharge Date]],Raw_data_US_healthcare[[#This Row],[Date of Admission]])</f>
        <v>26</v>
      </c>
    </row>
    <row r="4101" spans="1:20" x14ac:dyDescent="0.3">
      <c r="A4101" t="s">
        <v>26511</v>
      </c>
      <c r="B4101" t="s">
        <v>3061</v>
      </c>
      <c r="C4101">
        <v>27</v>
      </c>
      <c r="D4101" t="str">
        <f>IF(Raw_data_US_healthcare[[#This Row],[Age]]&lt;35,"Young",IF(Raw_data_US_healthcare[[#This Row],[Age]]&lt;60,"Middle","Senior"))</f>
        <v>Young</v>
      </c>
      <c r="E4101" t="s">
        <v>16</v>
      </c>
      <c r="F4101" t="s">
        <v>17</v>
      </c>
      <c r="G4101" t="s">
        <v>17</v>
      </c>
      <c r="H4101" t="s">
        <v>18</v>
      </c>
      <c r="I4101" s="2">
        <v>45128</v>
      </c>
      <c r="J4101" t="s">
        <v>11534</v>
      </c>
      <c r="K4101" t="s">
        <v>11535</v>
      </c>
      <c r="L4101" t="s">
        <v>52</v>
      </c>
      <c r="M4101">
        <v>17383.266500000002</v>
      </c>
      <c r="N4101">
        <v>281</v>
      </c>
      <c r="O4101" t="s">
        <v>43</v>
      </c>
      <c r="P4101" t="s">
        <v>43</v>
      </c>
      <c r="Q4101" s="2">
        <v>45129</v>
      </c>
      <c r="R4101" t="s">
        <v>48</v>
      </c>
      <c r="S4101" t="s">
        <v>33</v>
      </c>
      <c r="T4101">
        <f>_xlfn.DAYS(Raw_data_US_healthcare[[#This Row],[Discharge Date]],Raw_data_US_healthcare[[#This Row],[Date of Admission]])</f>
        <v>1</v>
      </c>
    </row>
    <row r="4102" spans="1:20" x14ac:dyDescent="0.3">
      <c r="A4102" t="s">
        <v>26511</v>
      </c>
      <c r="B4102" t="s">
        <v>11536</v>
      </c>
      <c r="C4102">
        <v>72</v>
      </c>
      <c r="D4102" t="str">
        <f>IF(Raw_data_US_healthcare[[#This Row],[Age]]&lt;35,"Young",IF(Raw_data_US_healthcare[[#This Row],[Age]]&lt;60,"Middle","Senior"))</f>
        <v>Senior</v>
      </c>
      <c r="E4102" t="s">
        <v>16</v>
      </c>
      <c r="F4102" t="s">
        <v>88</v>
      </c>
      <c r="G4102" t="s">
        <v>88</v>
      </c>
      <c r="H4102" t="s">
        <v>26516</v>
      </c>
      <c r="I4102" s="2">
        <v>43667</v>
      </c>
      <c r="J4102" t="s">
        <v>11537</v>
      </c>
      <c r="K4102" t="s">
        <v>11538</v>
      </c>
      <c r="L4102" t="s">
        <v>31</v>
      </c>
      <c r="M4102">
        <v>7861.5481</v>
      </c>
      <c r="N4102">
        <v>240</v>
      </c>
      <c r="O4102" t="s">
        <v>43</v>
      </c>
      <c r="P4102" t="s">
        <v>43</v>
      </c>
      <c r="Q4102" s="2">
        <v>43697</v>
      </c>
      <c r="R4102" t="s">
        <v>83</v>
      </c>
      <c r="S4102" t="s">
        <v>45</v>
      </c>
      <c r="T4102">
        <f>_xlfn.DAYS(Raw_data_US_healthcare[[#This Row],[Discharge Date]],Raw_data_US_healthcare[[#This Row],[Date of Admission]])</f>
        <v>30</v>
      </c>
    </row>
    <row r="4103" spans="1:20" x14ac:dyDescent="0.3">
      <c r="A4103" t="s">
        <v>26512</v>
      </c>
      <c r="B4103" t="s">
        <v>11539</v>
      </c>
      <c r="C4103">
        <v>35</v>
      </c>
      <c r="D4103" t="str">
        <f>IF(Raw_data_US_healthcare[[#This Row],[Age]]&lt;35,"Young",IF(Raw_data_US_healthcare[[#This Row],[Age]]&lt;60,"Middle","Senior"))</f>
        <v>Middle</v>
      </c>
      <c r="E4103" t="s">
        <v>26</v>
      </c>
      <c r="F4103" t="s">
        <v>228</v>
      </c>
      <c r="G4103" t="s">
        <v>228</v>
      </c>
      <c r="H4103" t="s">
        <v>18</v>
      </c>
      <c r="I4103" s="2">
        <v>44840</v>
      </c>
      <c r="J4103" t="s">
        <v>11540</v>
      </c>
      <c r="K4103" t="s">
        <v>11541</v>
      </c>
      <c r="L4103" t="s">
        <v>21</v>
      </c>
      <c r="M4103">
        <v>34657.078200000004</v>
      </c>
      <c r="N4103">
        <v>224</v>
      </c>
      <c r="O4103" t="s">
        <v>43</v>
      </c>
      <c r="P4103" t="s">
        <v>43</v>
      </c>
      <c r="Q4103" s="2">
        <v>44853</v>
      </c>
      <c r="R4103" t="s">
        <v>83</v>
      </c>
      <c r="S4103" t="s">
        <v>24</v>
      </c>
      <c r="T4103">
        <f>_xlfn.DAYS(Raw_data_US_healthcare[[#This Row],[Discharge Date]],Raw_data_US_healthcare[[#This Row],[Date of Admission]])</f>
        <v>13</v>
      </c>
    </row>
    <row r="4104" spans="1:20" x14ac:dyDescent="0.3">
      <c r="A4104" t="s">
        <v>26512</v>
      </c>
      <c r="B4104" t="s">
        <v>989</v>
      </c>
      <c r="C4104">
        <v>41</v>
      </c>
      <c r="D4104" t="str">
        <f>IF(Raw_data_US_healthcare[[#This Row],[Age]]&lt;35,"Young",IF(Raw_data_US_healthcare[[#This Row],[Age]]&lt;60,"Middle","Senior"))</f>
        <v>Middle</v>
      </c>
      <c r="E4104" t="s">
        <v>26</v>
      </c>
      <c r="F4104" t="s">
        <v>88</v>
      </c>
      <c r="G4104" t="s">
        <v>88</v>
      </c>
      <c r="H4104" t="s">
        <v>69</v>
      </c>
      <c r="I4104" s="2">
        <v>45042</v>
      </c>
      <c r="J4104" t="s">
        <v>11542</v>
      </c>
      <c r="K4104" t="s">
        <v>11543</v>
      </c>
      <c r="L4104" t="s">
        <v>56</v>
      </c>
      <c r="M4104">
        <v>17519.571499999998</v>
      </c>
      <c r="N4104">
        <v>199</v>
      </c>
      <c r="O4104" t="s">
        <v>22</v>
      </c>
      <c r="P4104" t="s">
        <v>22</v>
      </c>
      <c r="Q4104" s="2">
        <v>45050</v>
      </c>
      <c r="R4104" t="s">
        <v>32</v>
      </c>
      <c r="S4104" t="s">
        <v>45</v>
      </c>
      <c r="T4104">
        <f>_xlfn.DAYS(Raw_data_US_healthcare[[#This Row],[Discharge Date]],Raw_data_US_healthcare[[#This Row],[Date of Admission]])</f>
        <v>8</v>
      </c>
    </row>
    <row r="4105" spans="1:20" x14ac:dyDescent="0.3">
      <c r="A4105" t="s">
        <v>26511</v>
      </c>
      <c r="B4105" t="s">
        <v>11544</v>
      </c>
      <c r="C4105">
        <v>36</v>
      </c>
      <c r="D4105" t="str">
        <f>IF(Raw_data_US_healthcare[[#This Row],[Age]]&lt;35,"Young",IF(Raw_data_US_healthcare[[#This Row],[Age]]&lt;60,"Middle","Senior"))</f>
        <v>Middle</v>
      </c>
      <c r="E4105" t="s">
        <v>16</v>
      </c>
      <c r="F4105" t="s">
        <v>62</v>
      </c>
      <c r="G4105" t="s">
        <v>62</v>
      </c>
      <c r="H4105" t="s">
        <v>36</v>
      </c>
      <c r="I4105" s="2">
        <v>44035</v>
      </c>
      <c r="J4105" t="s">
        <v>11545</v>
      </c>
      <c r="K4105" t="s">
        <v>11546</v>
      </c>
      <c r="L4105" t="s">
        <v>52</v>
      </c>
      <c r="M4105">
        <v>6509.2825999999995</v>
      </c>
      <c r="N4105">
        <v>332</v>
      </c>
      <c r="O4105" t="s">
        <v>22</v>
      </c>
      <c r="P4105" t="s">
        <v>22</v>
      </c>
      <c r="Q4105" s="2">
        <v>44041</v>
      </c>
      <c r="R4105" t="s">
        <v>32</v>
      </c>
      <c r="S4105" t="s">
        <v>33</v>
      </c>
      <c r="T4105">
        <f>_xlfn.DAYS(Raw_data_US_healthcare[[#This Row],[Discharge Date]],Raw_data_US_healthcare[[#This Row],[Date of Admission]])</f>
        <v>6</v>
      </c>
    </row>
    <row r="4106" spans="1:20" x14ac:dyDescent="0.3">
      <c r="A4106" t="s">
        <v>26511</v>
      </c>
      <c r="B4106" t="s">
        <v>11547</v>
      </c>
      <c r="C4106">
        <v>84</v>
      </c>
      <c r="D4106" t="str">
        <f>IF(Raw_data_US_healthcare[[#This Row],[Age]]&lt;35,"Young",IF(Raw_data_US_healthcare[[#This Row],[Age]]&lt;60,"Middle","Senior"))</f>
        <v>Senior</v>
      </c>
      <c r="E4106" t="s">
        <v>16</v>
      </c>
      <c r="F4106" t="s">
        <v>27</v>
      </c>
      <c r="G4106" t="s">
        <v>27</v>
      </c>
      <c r="H4106" t="s">
        <v>36</v>
      </c>
      <c r="I4106" s="2">
        <v>43647</v>
      </c>
      <c r="J4106" t="s">
        <v>11548</v>
      </c>
      <c r="K4106" t="s">
        <v>11549</v>
      </c>
      <c r="L4106" t="s">
        <v>52</v>
      </c>
      <c r="M4106">
        <v>19800.841799999998</v>
      </c>
      <c r="N4106">
        <v>291</v>
      </c>
      <c r="O4106" t="s">
        <v>43</v>
      </c>
      <c r="P4106" t="s">
        <v>43</v>
      </c>
      <c r="Q4106" s="2">
        <v>43666</v>
      </c>
      <c r="R4106" t="s">
        <v>23</v>
      </c>
      <c r="S4106" t="s">
        <v>33</v>
      </c>
      <c r="T4106">
        <f>_xlfn.DAYS(Raw_data_US_healthcare[[#This Row],[Discharge Date]],Raw_data_US_healthcare[[#This Row],[Date of Admission]])</f>
        <v>19</v>
      </c>
    </row>
    <row r="4107" spans="1:20" x14ac:dyDescent="0.3">
      <c r="A4107" t="s">
        <v>26511</v>
      </c>
      <c r="B4107" t="s">
        <v>11550</v>
      </c>
      <c r="C4107">
        <v>39</v>
      </c>
      <c r="D4107" t="str">
        <f>IF(Raw_data_US_healthcare[[#This Row],[Age]]&lt;35,"Young",IF(Raw_data_US_healthcare[[#This Row],[Age]]&lt;60,"Middle","Senior"))</f>
        <v>Middle</v>
      </c>
      <c r="E4107" t="s">
        <v>16</v>
      </c>
      <c r="F4107" t="s">
        <v>88</v>
      </c>
      <c r="G4107" t="s">
        <v>88</v>
      </c>
      <c r="H4107" t="s">
        <v>69</v>
      </c>
      <c r="I4107" s="2">
        <v>43567</v>
      </c>
      <c r="J4107" t="s">
        <v>11551</v>
      </c>
      <c r="K4107" t="s">
        <v>11552</v>
      </c>
      <c r="L4107" t="s">
        <v>52</v>
      </c>
      <c r="M4107">
        <v>51061.224999999999</v>
      </c>
      <c r="N4107">
        <v>353</v>
      </c>
      <c r="O4107" t="s">
        <v>22</v>
      </c>
      <c r="P4107" t="s">
        <v>22</v>
      </c>
      <c r="Q4107" s="2">
        <v>43581</v>
      </c>
      <c r="R4107" t="s">
        <v>23</v>
      </c>
      <c r="S4107" t="s">
        <v>45</v>
      </c>
      <c r="T4107">
        <f>_xlfn.DAYS(Raw_data_US_healthcare[[#This Row],[Discharge Date]],Raw_data_US_healthcare[[#This Row],[Date of Admission]])</f>
        <v>14</v>
      </c>
    </row>
    <row r="4108" spans="1:20" x14ac:dyDescent="0.3">
      <c r="A4108" t="s">
        <v>26512</v>
      </c>
      <c r="B4108" t="s">
        <v>11553</v>
      </c>
      <c r="C4108">
        <v>59</v>
      </c>
      <c r="D4108" t="str">
        <f>IF(Raw_data_US_healthcare[[#This Row],[Age]]&lt;35,"Young",IF(Raw_data_US_healthcare[[#This Row],[Age]]&lt;60,"Middle","Senior"))</f>
        <v>Middle</v>
      </c>
      <c r="E4108" t="s">
        <v>26</v>
      </c>
      <c r="F4108" t="s">
        <v>49</v>
      </c>
      <c r="G4108" t="s">
        <v>49</v>
      </c>
      <c r="H4108" t="s">
        <v>69</v>
      </c>
      <c r="I4108" s="2">
        <v>44151</v>
      </c>
      <c r="J4108" t="s">
        <v>11554</v>
      </c>
      <c r="K4108" t="s">
        <v>11555</v>
      </c>
      <c r="L4108" t="s">
        <v>21</v>
      </c>
      <c r="M4108">
        <v>34272.646500000003</v>
      </c>
      <c r="N4108">
        <v>395</v>
      </c>
      <c r="O4108" t="s">
        <v>39</v>
      </c>
      <c r="P4108" t="s">
        <v>39</v>
      </c>
      <c r="Q4108" s="2">
        <v>44170</v>
      </c>
      <c r="R4108" t="s">
        <v>83</v>
      </c>
      <c r="S4108" t="s">
        <v>24</v>
      </c>
      <c r="T4108">
        <f>_xlfn.DAYS(Raw_data_US_healthcare[[#This Row],[Discharge Date]],Raw_data_US_healthcare[[#This Row],[Date of Admission]])</f>
        <v>19</v>
      </c>
    </row>
    <row r="4109" spans="1:20" x14ac:dyDescent="0.3">
      <c r="A4109" t="s">
        <v>26512</v>
      </c>
      <c r="B4109" t="s">
        <v>11556</v>
      </c>
      <c r="C4109">
        <v>27</v>
      </c>
      <c r="D4109" t="str">
        <f>IF(Raw_data_US_healthcare[[#This Row],[Age]]&lt;35,"Young",IF(Raw_data_US_healthcare[[#This Row],[Age]]&lt;60,"Middle","Senior"))</f>
        <v>Young</v>
      </c>
      <c r="E4109" t="s">
        <v>26</v>
      </c>
      <c r="F4109" t="s">
        <v>228</v>
      </c>
      <c r="G4109" t="s">
        <v>228</v>
      </c>
      <c r="H4109" t="s">
        <v>18</v>
      </c>
      <c r="I4109" s="2">
        <v>45185</v>
      </c>
      <c r="J4109" t="s">
        <v>11557</v>
      </c>
      <c r="K4109" t="s">
        <v>11558</v>
      </c>
      <c r="L4109" t="s">
        <v>56</v>
      </c>
      <c r="M4109">
        <v>55233.872000000003</v>
      </c>
      <c r="N4109">
        <v>153</v>
      </c>
      <c r="O4109" t="s">
        <v>39</v>
      </c>
      <c r="P4109" t="s">
        <v>39</v>
      </c>
      <c r="Q4109" s="2">
        <v>45199</v>
      </c>
      <c r="R4109" t="s">
        <v>48</v>
      </c>
      <c r="S4109" t="s">
        <v>24</v>
      </c>
      <c r="T4109">
        <f>_xlfn.DAYS(Raw_data_US_healthcare[[#This Row],[Discharge Date]],Raw_data_US_healthcare[[#This Row],[Date of Admission]])</f>
        <v>14</v>
      </c>
    </row>
    <row r="4110" spans="1:20" x14ac:dyDescent="0.3">
      <c r="A4110" t="s">
        <v>26512</v>
      </c>
      <c r="B4110" t="s">
        <v>11559</v>
      </c>
      <c r="C4110">
        <v>80</v>
      </c>
      <c r="D4110" t="str">
        <f>IF(Raw_data_US_healthcare[[#This Row],[Age]]&lt;35,"Young",IF(Raw_data_US_healthcare[[#This Row],[Age]]&lt;60,"Middle","Senior"))</f>
        <v>Senior</v>
      </c>
      <c r="E4110" t="s">
        <v>26</v>
      </c>
      <c r="F4110" t="s">
        <v>62</v>
      </c>
      <c r="G4110" t="s">
        <v>62</v>
      </c>
      <c r="H4110" t="s">
        <v>69</v>
      </c>
      <c r="I4110" s="2">
        <v>44345</v>
      </c>
      <c r="J4110" t="s">
        <v>11560</v>
      </c>
      <c r="K4110" t="s">
        <v>11561</v>
      </c>
      <c r="L4110" t="s">
        <v>56</v>
      </c>
      <c r="M4110">
        <v>6164.3822</v>
      </c>
      <c r="N4110">
        <v>490</v>
      </c>
      <c r="O4110" t="s">
        <v>43</v>
      </c>
      <c r="P4110" t="s">
        <v>43</v>
      </c>
      <c r="Q4110" s="2">
        <v>44361</v>
      </c>
      <c r="R4110" t="s">
        <v>32</v>
      </c>
      <c r="S4110" t="s">
        <v>45</v>
      </c>
      <c r="T4110">
        <f>_xlfn.DAYS(Raw_data_US_healthcare[[#This Row],[Discharge Date]],Raw_data_US_healthcare[[#This Row],[Date of Admission]])</f>
        <v>16</v>
      </c>
    </row>
    <row r="4111" spans="1:20" x14ac:dyDescent="0.3">
      <c r="A4111" t="s">
        <v>26512</v>
      </c>
      <c r="B4111" t="s">
        <v>11562</v>
      </c>
      <c r="C4111">
        <v>37</v>
      </c>
      <c r="D4111" t="str">
        <f>IF(Raw_data_US_healthcare[[#This Row],[Age]]&lt;35,"Young",IF(Raw_data_US_healthcare[[#This Row],[Age]]&lt;60,"Middle","Senior"))</f>
        <v>Middle</v>
      </c>
      <c r="E4111" t="s">
        <v>26</v>
      </c>
      <c r="F4111" t="s">
        <v>113</v>
      </c>
      <c r="G4111" t="s">
        <v>113</v>
      </c>
      <c r="H4111" t="s">
        <v>18</v>
      </c>
      <c r="I4111" s="2">
        <v>44442</v>
      </c>
      <c r="J4111" t="s">
        <v>11563</v>
      </c>
      <c r="K4111" t="s">
        <v>11564</v>
      </c>
      <c r="L4111" t="s">
        <v>60</v>
      </c>
      <c r="M4111">
        <v>33723.157299999999</v>
      </c>
      <c r="N4111">
        <v>146</v>
      </c>
      <c r="O4111" t="s">
        <v>43</v>
      </c>
      <c r="P4111" t="s">
        <v>43</v>
      </c>
      <c r="Q4111" s="2">
        <v>44460</v>
      </c>
      <c r="R4111" t="s">
        <v>23</v>
      </c>
      <c r="S4111" t="s">
        <v>45</v>
      </c>
      <c r="T4111">
        <f>_xlfn.DAYS(Raw_data_US_healthcare[[#This Row],[Discharge Date]],Raw_data_US_healthcare[[#This Row],[Date of Admission]])</f>
        <v>18</v>
      </c>
    </row>
    <row r="4112" spans="1:20" x14ac:dyDescent="0.3">
      <c r="A4112" t="s">
        <v>26512</v>
      </c>
      <c r="B4112" t="s">
        <v>9302</v>
      </c>
      <c r="C4112">
        <v>74</v>
      </c>
      <c r="D4112" t="str">
        <f>IF(Raw_data_US_healthcare[[#This Row],[Age]]&lt;35,"Young",IF(Raw_data_US_healthcare[[#This Row],[Age]]&lt;60,"Middle","Senior"))</f>
        <v>Senior</v>
      </c>
      <c r="E4112" t="s">
        <v>26</v>
      </c>
      <c r="F4112" t="s">
        <v>35</v>
      </c>
      <c r="G4112" t="s">
        <v>35</v>
      </c>
      <c r="H4112" t="s">
        <v>69</v>
      </c>
      <c r="I4112" s="2">
        <v>43475</v>
      </c>
      <c r="J4112" t="s">
        <v>11565</v>
      </c>
      <c r="K4112" t="s">
        <v>11566</v>
      </c>
      <c r="L4112" t="s">
        <v>60</v>
      </c>
      <c r="M4112">
        <v>79932.796199999997</v>
      </c>
      <c r="N4112">
        <v>292</v>
      </c>
      <c r="O4112" t="s">
        <v>39</v>
      </c>
      <c r="P4112" t="s">
        <v>39</v>
      </c>
      <c r="Q4112" s="2">
        <v>43503</v>
      </c>
      <c r="R4112" t="s">
        <v>83</v>
      </c>
      <c r="S4112" t="s">
        <v>24</v>
      </c>
      <c r="T4112">
        <f>_xlfn.DAYS(Raw_data_US_healthcare[[#This Row],[Discharge Date]],Raw_data_US_healthcare[[#This Row],[Date of Admission]])</f>
        <v>28</v>
      </c>
    </row>
    <row r="4113" spans="1:20" x14ac:dyDescent="0.3">
      <c r="A4113" t="s">
        <v>26511</v>
      </c>
      <c r="B4113" t="s">
        <v>11567</v>
      </c>
      <c r="C4113">
        <v>37</v>
      </c>
      <c r="D4113" t="str">
        <f>IF(Raw_data_US_healthcare[[#This Row],[Age]]&lt;35,"Young",IF(Raw_data_US_healthcare[[#This Row],[Age]]&lt;60,"Middle","Senior"))</f>
        <v>Middle</v>
      </c>
      <c r="E4113" t="s">
        <v>16</v>
      </c>
      <c r="F4113" t="s">
        <v>113</v>
      </c>
      <c r="G4113" t="s">
        <v>113</v>
      </c>
      <c r="H4113" t="s">
        <v>36</v>
      </c>
      <c r="I4113" s="2">
        <v>44296</v>
      </c>
      <c r="J4113" t="s">
        <v>11568</v>
      </c>
      <c r="K4113" t="s">
        <v>11569</v>
      </c>
      <c r="L4113" t="s">
        <v>52</v>
      </c>
      <c r="M4113">
        <v>8509.5563999999995</v>
      </c>
      <c r="N4113">
        <v>475</v>
      </c>
      <c r="O4113" t="s">
        <v>39</v>
      </c>
      <c r="P4113" t="s">
        <v>39</v>
      </c>
      <c r="Q4113" s="2">
        <v>44324</v>
      </c>
      <c r="R4113" t="s">
        <v>32</v>
      </c>
      <c r="S4113" t="s">
        <v>24</v>
      </c>
      <c r="T4113">
        <f>_xlfn.DAYS(Raw_data_US_healthcare[[#This Row],[Discharge Date]],Raw_data_US_healthcare[[#This Row],[Date of Admission]])</f>
        <v>28</v>
      </c>
    </row>
    <row r="4114" spans="1:20" x14ac:dyDescent="0.3">
      <c r="A4114" t="s">
        <v>26511</v>
      </c>
      <c r="B4114" t="s">
        <v>11570</v>
      </c>
      <c r="C4114">
        <v>65</v>
      </c>
      <c r="D4114" t="str">
        <f>IF(Raw_data_US_healthcare[[#This Row],[Age]]&lt;35,"Young",IF(Raw_data_US_healthcare[[#This Row],[Age]]&lt;60,"Middle","Senior"))</f>
        <v>Senior</v>
      </c>
      <c r="E4114" t="s">
        <v>16</v>
      </c>
      <c r="F4114" t="s">
        <v>27</v>
      </c>
      <c r="G4114" t="s">
        <v>27</v>
      </c>
      <c r="H4114" t="s">
        <v>28</v>
      </c>
      <c r="I4114" s="2">
        <v>45126</v>
      </c>
      <c r="J4114" t="s">
        <v>11571</v>
      </c>
      <c r="K4114" t="s">
        <v>11572</v>
      </c>
      <c r="L4114" t="s">
        <v>21</v>
      </c>
      <c r="M4114">
        <v>9216.0329000000002</v>
      </c>
      <c r="N4114">
        <v>288</v>
      </c>
      <c r="O4114" t="s">
        <v>39</v>
      </c>
      <c r="P4114" t="s">
        <v>39</v>
      </c>
      <c r="Q4114" s="2">
        <v>45142</v>
      </c>
      <c r="R4114" t="s">
        <v>23</v>
      </c>
      <c r="S4114" t="s">
        <v>24</v>
      </c>
      <c r="T4114">
        <f>_xlfn.DAYS(Raw_data_US_healthcare[[#This Row],[Discharge Date]],Raw_data_US_healthcare[[#This Row],[Date of Admission]])</f>
        <v>16</v>
      </c>
    </row>
    <row r="4115" spans="1:20" x14ac:dyDescent="0.3">
      <c r="A4115" t="s">
        <v>26511</v>
      </c>
      <c r="B4115" t="s">
        <v>11573</v>
      </c>
      <c r="C4115">
        <v>75</v>
      </c>
      <c r="D4115" t="str">
        <f>IF(Raw_data_US_healthcare[[#This Row],[Age]]&lt;35,"Young",IF(Raw_data_US_healthcare[[#This Row],[Age]]&lt;60,"Middle","Senior"))</f>
        <v>Senior</v>
      </c>
      <c r="E4115" t="s">
        <v>16</v>
      </c>
      <c r="F4115" t="s">
        <v>27</v>
      </c>
      <c r="G4115" t="s">
        <v>27</v>
      </c>
      <c r="H4115" t="s">
        <v>69</v>
      </c>
      <c r="I4115" s="2">
        <v>43607</v>
      </c>
      <c r="J4115" t="s">
        <v>11574</v>
      </c>
      <c r="K4115" t="s">
        <v>11575</v>
      </c>
      <c r="L4115" t="s">
        <v>31</v>
      </c>
      <c r="M4115">
        <v>75799.394100000005</v>
      </c>
      <c r="N4115">
        <v>347</v>
      </c>
      <c r="O4115" t="s">
        <v>22</v>
      </c>
      <c r="P4115" t="s">
        <v>22</v>
      </c>
      <c r="Q4115" s="2">
        <v>43618</v>
      </c>
      <c r="R4115" t="s">
        <v>23</v>
      </c>
      <c r="S4115" t="s">
        <v>24</v>
      </c>
      <c r="T4115">
        <f>_xlfn.DAYS(Raw_data_US_healthcare[[#This Row],[Discharge Date]],Raw_data_US_healthcare[[#This Row],[Date of Admission]])</f>
        <v>11</v>
      </c>
    </row>
    <row r="4116" spans="1:20" x14ac:dyDescent="0.3">
      <c r="A4116" t="s">
        <v>26512</v>
      </c>
      <c r="B4116" t="s">
        <v>11576</v>
      </c>
      <c r="C4116">
        <v>75</v>
      </c>
      <c r="D4116" t="str">
        <f>IF(Raw_data_US_healthcare[[#This Row],[Age]]&lt;35,"Young",IF(Raw_data_US_healthcare[[#This Row],[Age]]&lt;60,"Middle","Senior"))</f>
        <v>Senior</v>
      </c>
      <c r="E4116" t="s">
        <v>26</v>
      </c>
      <c r="F4116" t="s">
        <v>17</v>
      </c>
      <c r="G4116" t="s">
        <v>17</v>
      </c>
      <c r="H4116" t="s">
        <v>18</v>
      </c>
      <c r="I4116" s="2">
        <v>44464</v>
      </c>
      <c r="J4116" t="s">
        <v>11577</v>
      </c>
      <c r="K4116" t="s">
        <v>3483</v>
      </c>
      <c r="L4116" t="s">
        <v>31</v>
      </c>
      <c r="M4116">
        <v>22495.695400000001</v>
      </c>
      <c r="N4116">
        <v>426</v>
      </c>
      <c r="O4116" t="s">
        <v>39</v>
      </c>
      <c r="P4116" t="s">
        <v>39</v>
      </c>
      <c r="Q4116" s="2">
        <v>44470</v>
      </c>
      <c r="R4116" t="s">
        <v>23</v>
      </c>
      <c r="S4116" t="s">
        <v>45</v>
      </c>
      <c r="T4116">
        <f>_xlfn.DAYS(Raw_data_US_healthcare[[#This Row],[Discharge Date]],Raw_data_US_healthcare[[#This Row],[Date of Admission]])</f>
        <v>6</v>
      </c>
    </row>
    <row r="4117" spans="1:20" x14ac:dyDescent="0.3">
      <c r="A4117" t="s">
        <v>26512</v>
      </c>
      <c r="B4117" t="s">
        <v>11578</v>
      </c>
      <c r="C4117">
        <v>49</v>
      </c>
      <c r="D4117" t="str">
        <f>IF(Raw_data_US_healthcare[[#This Row],[Age]]&lt;35,"Young",IF(Raw_data_US_healthcare[[#This Row],[Age]]&lt;60,"Middle","Senior"))</f>
        <v>Middle</v>
      </c>
      <c r="E4117" t="s">
        <v>26</v>
      </c>
      <c r="F4117" t="s">
        <v>27</v>
      </c>
      <c r="G4117" t="s">
        <v>27</v>
      </c>
      <c r="H4117" t="s">
        <v>26516</v>
      </c>
      <c r="I4117" s="2">
        <v>43884</v>
      </c>
      <c r="J4117" t="s">
        <v>11579</v>
      </c>
      <c r="K4117" t="s">
        <v>11580</v>
      </c>
      <c r="L4117" t="s">
        <v>52</v>
      </c>
      <c r="M4117">
        <v>12320.526400000001</v>
      </c>
      <c r="N4117">
        <v>194</v>
      </c>
      <c r="O4117" t="s">
        <v>39</v>
      </c>
      <c r="P4117" t="s">
        <v>39</v>
      </c>
      <c r="Q4117" s="2">
        <v>43897</v>
      </c>
      <c r="R4117" t="s">
        <v>44</v>
      </c>
      <c r="S4117" t="s">
        <v>45</v>
      </c>
      <c r="T4117">
        <f>_xlfn.DAYS(Raw_data_US_healthcare[[#This Row],[Discharge Date]],Raw_data_US_healthcare[[#This Row],[Date of Admission]])</f>
        <v>13</v>
      </c>
    </row>
    <row r="4118" spans="1:20" x14ac:dyDescent="0.3">
      <c r="A4118" t="s">
        <v>26512</v>
      </c>
      <c r="B4118" t="s">
        <v>11581</v>
      </c>
      <c r="C4118">
        <v>51</v>
      </c>
      <c r="D4118" t="str">
        <f>IF(Raw_data_US_healthcare[[#This Row],[Age]]&lt;35,"Young",IF(Raw_data_US_healthcare[[#This Row],[Age]]&lt;60,"Middle","Senior"))</f>
        <v>Middle</v>
      </c>
      <c r="E4118" t="s">
        <v>26</v>
      </c>
      <c r="F4118" t="s">
        <v>17</v>
      </c>
      <c r="G4118" t="s">
        <v>17</v>
      </c>
      <c r="H4118" t="s">
        <v>18</v>
      </c>
      <c r="I4118" s="2">
        <v>44874</v>
      </c>
      <c r="J4118" t="s">
        <v>11582</v>
      </c>
      <c r="K4118" t="s">
        <v>11583</v>
      </c>
      <c r="L4118" t="s">
        <v>60</v>
      </c>
      <c r="M4118">
        <v>40665.0864</v>
      </c>
      <c r="N4118">
        <v>173</v>
      </c>
      <c r="O4118" t="s">
        <v>39</v>
      </c>
      <c r="P4118" t="s">
        <v>39</v>
      </c>
      <c r="Q4118" s="2">
        <v>44876</v>
      </c>
      <c r="R4118" t="s">
        <v>44</v>
      </c>
      <c r="S4118" t="s">
        <v>24</v>
      </c>
      <c r="T4118">
        <f>_xlfn.DAYS(Raw_data_US_healthcare[[#This Row],[Discharge Date]],Raw_data_US_healthcare[[#This Row],[Date of Admission]])</f>
        <v>2</v>
      </c>
    </row>
    <row r="4119" spans="1:20" x14ac:dyDescent="0.3">
      <c r="A4119" t="s">
        <v>26511</v>
      </c>
      <c r="B4119" t="s">
        <v>11584</v>
      </c>
      <c r="C4119">
        <v>45</v>
      </c>
      <c r="D4119" t="str">
        <f>IF(Raw_data_US_healthcare[[#This Row],[Age]]&lt;35,"Young",IF(Raw_data_US_healthcare[[#This Row],[Age]]&lt;60,"Middle","Senior"))</f>
        <v>Middle</v>
      </c>
      <c r="E4119" t="s">
        <v>16</v>
      </c>
      <c r="F4119" t="s">
        <v>88</v>
      </c>
      <c r="G4119" t="s">
        <v>88</v>
      </c>
      <c r="H4119" t="s">
        <v>36</v>
      </c>
      <c r="I4119" s="2">
        <v>44144</v>
      </c>
      <c r="J4119" t="s">
        <v>11585</v>
      </c>
      <c r="K4119" t="s">
        <v>2239</v>
      </c>
      <c r="L4119" t="s">
        <v>21</v>
      </c>
      <c r="M4119">
        <v>22649.394400000001</v>
      </c>
      <c r="N4119">
        <v>163</v>
      </c>
      <c r="O4119" t="s">
        <v>22</v>
      </c>
      <c r="P4119" t="s">
        <v>22</v>
      </c>
      <c r="Q4119" s="2">
        <v>44146</v>
      </c>
      <c r="R4119" t="s">
        <v>83</v>
      </c>
      <c r="S4119" t="s">
        <v>33</v>
      </c>
      <c r="T4119">
        <f>_xlfn.DAYS(Raw_data_US_healthcare[[#This Row],[Discharge Date]],Raw_data_US_healthcare[[#This Row],[Date of Admission]])</f>
        <v>2</v>
      </c>
    </row>
    <row r="4120" spans="1:20" x14ac:dyDescent="0.3">
      <c r="A4120" t="s">
        <v>26511</v>
      </c>
      <c r="B4120" t="s">
        <v>11586</v>
      </c>
      <c r="C4120">
        <v>67</v>
      </c>
      <c r="D4120" t="str">
        <f>IF(Raw_data_US_healthcare[[#This Row],[Age]]&lt;35,"Young",IF(Raw_data_US_healthcare[[#This Row],[Age]]&lt;60,"Middle","Senior"))</f>
        <v>Senior</v>
      </c>
      <c r="E4120" t="s">
        <v>16</v>
      </c>
      <c r="F4120" t="s">
        <v>228</v>
      </c>
      <c r="G4120" t="s">
        <v>228</v>
      </c>
      <c r="H4120" t="s">
        <v>69</v>
      </c>
      <c r="I4120" s="2">
        <v>43848</v>
      </c>
      <c r="J4120" t="s">
        <v>11587</v>
      </c>
      <c r="K4120" t="s">
        <v>11588</v>
      </c>
      <c r="L4120" t="s">
        <v>56</v>
      </c>
      <c r="M4120">
        <v>36604.624600000003</v>
      </c>
      <c r="N4120">
        <v>331</v>
      </c>
      <c r="O4120" t="s">
        <v>22</v>
      </c>
      <c r="P4120" t="s">
        <v>22</v>
      </c>
      <c r="Q4120" s="2">
        <v>43864</v>
      </c>
      <c r="R4120" t="s">
        <v>32</v>
      </c>
      <c r="S4120" t="s">
        <v>45</v>
      </c>
      <c r="T4120">
        <f>_xlfn.DAYS(Raw_data_US_healthcare[[#This Row],[Discharge Date]],Raw_data_US_healthcare[[#This Row],[Date of Admission]])</f>
        <v>16</v>
      </c>
    </row>
    <row r="4121" spans="1:20" x14ac:dyDescent="0.3">
      <c r="A4121" t="s">
        <v>26511</v>
      </c>
      <c r="B4121" t="s">
        <v>11589</v>
      </c>
      <c r="C4121">
        <v>25</v>
      </c>
      <c r="D4121" t="str">
        <f>IF(Raw_data_US_healthcare[[#This Row],[Age]]&lt;35,"Young",IF(Raw_data_US_healthcare[[#This Row],[Age]]&lt;60,"Middle","Senior"))</f>
        <v>Young</v>
      </c>
      <c r="E4121" t="s">
        <v>16</v>
      </c>
      <c r="F4121" t="s">
        <v>35</v>
      </c>
      <c r="G4121" t="s">
        <v>35</v>
      </c>
      <c r="H4121" t="s">
        <v>69</v>
      </c>
      <c r="I4121" s="2">
        <v>43799</v>
      </c>
      <c r="J4121" t="s">
        <v>11590</v>
      </c>
      <c r="K4121" t="s">
        <v>11591</v>
      </c>
      <c r="L4121" t="s">
        <v>60</v>
      </c>
      <c r="M4121">
        <v>79266.019499999995</v>
      </c>
      <c r="N4121">
        <v>320</v>
      </c>
      <c r="O4121" t="s">
        <v>39</v>
      </c>
      <c r="P4121" t="s">
        <v>39</v>
      </c>
      <c r="Q4121" s="2">
        <v>43818</v>
      </c>
      <c r="R4121" t="s">
        <v>44</v>
      </c>
      <c r="S4121" t="s">
        <v>33</v>
      </c>
      <c r="T4121">
        <f>_xlfn.DAYS(Raw_data_US_healthcare[[#This Row],[Discharge Date]],Raw_data_US_healthcare[[#This Row],[Date of Admission]])</f>
        <v>19</v>
      </c>
    </row>
    <row r="4122" spans="1:20" x14ac:dyDescent="0.3">
      <c r="A4122" t="s">
        <v>26512</v>
      </c>
      <c r="B4122" t="s">
        <v>11592</v>
      </c>
      <c r="C4122">
        <v>53</v>
      </c>
      <c r="D4122" t="str">
        <f>IF(Raw_data_US_healthcare[[#This Row],[Age]]&lt;35,"Young",IF(Raw_data_US_healthcare[[#This Row],[Age]]&lt;60,"Middle","Senior"))</f>
        <v>Middle</v>
      </c>
      <c r="E4122" t="s">
        <v>26</v>
      </c>
      <c r="F4122" t="s">
        <v>228</v>
      </c>
      <c r="G4122" t="s">
        <v>228</v>
      </c>
      <c r="H4122" t="s">
        <v>26516</v>
      </c>
      <c r="I4122" s="2">
        <v>44452</v>
      </c>
      <c r="J4122" t="s">
        <v>11593</v>
      </c>
      <c r="K4122" t="s">
        <v>121</v>
      </c>
      <c r="L4122" t="s">
        <v>60</v>
      </c>
      <c r="M4122">
        <v>1824.8626999999999</v>
      </c>
      <c r="N4122">
        <v>487</v>
      </c>
      <c r="O4122" t="s">
        <v>39</v>
      </c>
      <c r="P4122" t="s">
        <v>39</v>
      </c>
      <c r="Q4122" s="2">
        <v>44466</v>
      </c>
      <c r="R4122" t="s">
        <v>44</v>
      </c>
      <c r="S4122" t="s">
        <v>33</v>
      </c>
      <c r="T4122">
        <f>_xlfn.DAYS(Raw_data_US_healthcare[[#This Row],[Discharge Date]],Raw_data_US_healthcare[[#This Row],[Date of Admission]])</f>
        <v>14</v>
      </c>
    </row>
    <row r="4123" spans="1:20" x14ac:dyDescent="0.3">
      <c r="A4123" t="s">
        <v>26512</v>
      </c>
      <c r="B4123" t="s">
        <v>11594</v>
      </c>
      <c r="C4123">
        <v>34</v>
      </c>
      <c r="D4123" t="str">
        <f>IF(Raw_data_US_healthcare[[#This Row],[Age]]&lt;35,"Young",IF(Raw_data_US_healthcare[[#This Row],[Age]]&lt;60,"Middle","Senior"))</f>
        <v>Young</v>
      </c>
      <c r="E4123" t="s">
        <v>26</v>
      </c>
      <c r="F4123" t="s">
        <v>35</v>
      </c>
      <c r="G4123" t="s">
        <v>35</v>
      </c>
      <c r="H4123" t="s">
        <v>28</v>
      </c>
      <c r="I4123" s="2">
        <v>43951</v>
      </c>
      <c r="J4123" t="s">
        <v>11595</v>
      </c>
      <c r="K4123" t="s">
        <v>11596</v>
      </c>
      <c r="L4123" t="s">
        <v>56</v>
      </c>
      <c r="M4123">
        <v>33726.707900000001</v>
      </c>
      <c r="N4123">
        <v>196</v>
      </c>
      <c r="O4123" t="s">
        <v>43</v>
      </c>
      <c r="P4123" t="s">
        <v>43</v>
      </c>
      <c r="Q4123" s="2">
        <v>43960</v>
      </c>
      <c r="R4123" t="s">
        <v>48</v>
      </c>
      <c r="S4123" t="s">
        <v>33</v>
      </c>
      <c r="T4123">
        <f>_xlfn.DAYS(Raw_data_US_healthcare[[#This Row],[Discharge Date]],Raw_data_US_healthcare[[#This Row],[Date of Admission]])</f>
        <v>9</v>
      </c>
    </row>
    <row r="4124" spans="1:20" x14ac:dyDescent="0.3">
      <c r="A4124" t="s">
        <v>26512</v>
      </c>
      <c r="B4124" t="s">
        <v>11597</v>
      </c>
      <c r="C4124">
        <v>53</v>
      </c>
      <c r="D4124" t="str">
        <f>IF(Raw_data_US_healthcare[[#This Row],[Age]]&lt;35,"Young",IF(Raw_data_US_healthcare[[#This Row],[Age]]&lt;60,"Middle","Senior"))</f>
        <v>Middle</v>
      </c>
      <c r="E4124" t="s">
        <v>26</v>
      </c>
      <c r="F4124" t="s">
        <v>113</v>
      </c>
      <c r="G4124" t="s">
        <v>113</v>
      </c>
      <c r="H4124" t="s">
        <v>26516</v>
      </c>
      <c r="I4124" s="2">
        <v>44814</v>
      </c>
      <c r="J4124" t="s">
        <v>11598</v>
      </c>
      <c r="K4124" t="s">
        <v>11599</v>
      </c>
      <c r="L4124" t="s">
        <v>60</v>
      </c>
      <c r="M4124">
        <v>23673.717499999999</v>
      </c>
      <c r="N4124">
        <v>103</v>
      </c>
      <c r="O4124" t="s">
        <v>39</v>
      </c>
      <c r="P4124" t="s">
        <v>39</v>
      </c>
      <c r="Q4124" s="2">
        <v>44824</v>
      </c>
      <c r="R4124" t="s">
        <v>32</v>
      </c>
      <c r="S4124" t="s">
        <v>33</v>
      </c>
      <c r="T4124">
        <f>_xlfn.DAYS(Raw_data_US_healthcare[[#This Row],[Discharge Date]],Raw_data_US_healthcare[[#This Row],[Date of Admission]])</f>
        <v>10</v>
      </c>
    </row>
    <row r="4125" spans="1:20" x14ac:dyDescent="0.3">
      <c r="A4125" t="s">
        <v>26512</v>
      </c>
      <c r="B4125" t="s">
        <v>11600</v>
      </c>
      <c r="C4125">
        <v>81</v>
      </c>
      <c r="D4125" t="str">
        <f>IF(Raw_data_US_healthcare[[#This Row],[Age]]&lt;35,"Young",IF(Raw_data_US_healthcare[[#This Row],[Age]]&lt;60,"Middle","Senior"))</f>
        <v>Senior</v>
      </c>
      <c r="E4125" t="s">
        <v>26</v>
      </c>
      <c r="F4125" t="s">
        <v>35</v>
      </c>
      <c r="G4125" t="s">
        <v>35</v>
      </c>
      <c r="H4125" t="s">
        <v>26514</v>
      </c>
      <c r="I4125" s="2">
        <v>43914</v>
      </c>
      <c r="J4125" t="s">
        <v>11601</v>
      </c>
      <c r="K4125" t="s">
        <v>11602</v>
      </c>
      <c r="L4125" t="s">
        <v>60</v>
      </c>
      <c r="M4125">
        <v>4816.7692999999999</v>
      </c>
      <c r="N4125">
        <v>196</v>
      </c>
      <c r="O4125" t="s">
        <v>43</v>
      </c>
      <c r="P4125" t="s">
        <v>43</v>
      </c>
      <c r="Q4125" s="2">
        <v>43937</v>
      </c>
      <c r="R4125" t="s">
        <v>44</v>
      </c>
      <c r="S4125" t="s">
        <v>45</v>
      </c>
      <c r="T4125">
        <f>_xlfn.DAYS(Raw_data_US_healthcare[[#This Row],[Discharge Date]],Raw_data_US_healthcare[[#This Row],[Date of Admission]])</f>
        <v>23</v>
      </c>
    </row>
    <row r="4126" spans="1:20" x14ac:dyDescent="0.3">
      <c r="A4126" t="s">
        <v>26512</v>
      </c>
      <c r="B4126" t="s">
        <v>11603</v>
      </c>
      <c r="C4126">
        <v>40</v>
      </c>
      <c r="D4126" t="str">
        <f>IF(Raw_data_US_healthcare[[#This Row],[Age]]&lt;35,"Young",IF(Raw_data_US_healthcare[[#This Row],[Age]]&lt;60,"Middle","Senior"))</f>
        <v>Middle</v>
      </c>
      <c r="E4126" t="s">
        <v>26</v>
      </c>
      <c r="F4126" t="s">
        <v>228</v>
      </c>
      <c r="G4126" t="s">
        <v>228</v>
      </c>
      <c r="H4126" t="s">
        <v>26516</v>
      </c>
      <c r="I4126" s="2">
        <v>43813</v>
      </c>
      <c r="J4126" t="s">
        <v>11604</v>
      </c>
      <c r="K4126" t="s">
        <v>11605</v>
      </c>
      <c r="L4126" t="s">
        <v>21</v>
      </c>
      <c r="M4126">
        <v>19582.8652</v>
      </c>
      <c r="N4126">
        <v>473</v>
      </c>
      <c r="O4126" t="s">
        <v>39</v>
      </c>
      <c r="P4126" t="s">
        <v>39</v>
      </c>
      <c r="Q4126" s="2">
        <v>43818</v>
      </c>
      <c r="R4126" t="s">
        <v>23</v>
      </c>
      <c r="S4126" t="s">
        <v>33</v>
      </c>
      <c r="T4126">
        <f>_xlfn.DAYS(Raw_data_US_healthcare[[#This Row],[Discharge Date]],Raw_data_US_healthcare[[#This Row],[Date of Admission]])</f>
        <v>5</v>
      </c>
    </row>
    <row r="4127" spans="1:20" x14ac:dyDescent="0.3">
      <c r="A4127" t="s">
        <v>26512</v>
      </c>
      <c r="B4127" t="s">
        <v>11606</v>
      </c>
      <c r="C4127">
        <v>54</v>
      </c>
      <c r="D4127" t="str">
        <f>IF(Raw_data_US_healthcare[[#This Row],[Age]]&lt;35,"Young",IF(Raw_data_US_healthcare[[#This Row],[Age]]&lt;60,"Middle","Senior"))</f>
        <v>Middle</v>
      </c>
      <c r="E4127" t="s">
        <v>26</v>
      </c>
      <c r="F4127" t="s">
        <v>62</v>
      </c>
      <c r="G4127" t="s">
        <v>62</v>
      </c>
      <c r="H4127" t="s">
        <v>26516</v>
      </c>
      <c r="I4127" s="2">
        <v>44311</v>
      </c>
      <c r="J4127" t="s">
        <v>11607</v>
      </c>
      <c r="K4127" t="s">
        <v>11608</v>
      </c>
      <c r="L4127" t="s">
        <v>21</v>
      </c>
      <c r="M4127">
        <v>19192.2245</v>
      </c>
      <c r="N4127">
        <v>500</v>
      </c>
      <c r="O4127" t="s">
        <v>39</v>
      </c>
      <c r="P4127" t="s">
        <v>39</v>
      </c>
      <c r="Q4127" s="2">
        <v>44327</v>
      </c>
      <c r="R4127" t="s">
        <v>32</v>
      </c>
      <c r="S4127" t="s">
        <v>33</v>
      </c>
      <c r="T4127">
        <f>_xlfn.DAYS(Raw_data_US_healthcare[[#This Row],[Discharge Date]],Raw_data_US_healthcare[[#This Row],[Date of Admission]])</f>
        <v>16</v>
      </c>
    </row>
    <row r="4128" spans="1:20" x14ac:dyDescent="0.3">
      <c r="A4128" t="s">
        <v>26512</v>
      </c>
      <c r="B4128" t="s">
        <v>11609</v>
      </c>
      <c r="C4128">
        <v>56</v>
      </c>
      <c r="D4128" t="str">
        <f>IF(Raw_data_US_healthcare[[#This Row],[Age]]&lt;35,"Young",IF(Raw_data_US_healthcare[[#This Row],[Age]]&lt;60,"Middle","Senior"))</f>
        <v>Middle</v>
      </c>
      <c r="E4128" t="s">
        <v>26</v>
      </c>
      <c r="F4128" t="s">
        <v>113</v>
      </c>
      <c r="G4128" t="s">
        <v>113</v>
      </c>
      <c r="H4128" t="s">
        <v>26516</v>
      </c>
      <c r="I4128" s="2">
        <v>44601</v>
      </c>
      <c r="J4128" t="s">
        <v>11610</v>
      </c>
      <c r="K4128" t="s">
        <v>1090</v>
      </c>
      <c r="L4128" t="s">
        <v>21</v>
      </c>
      <c r="M4128">
        <v>19803.988799999999</v>
      </c>
      <c r="N4128">
        <v>356</v>
      </c>
      <c r="O4128" t="s">
        <v>43</v>
      </c>
      <c r="P4128" t="s">
        <v>43</v>
      </c>
      <c r="Q4128" s="2">
        <v>44615</v>
      </c>
      <c r="R4128" t="s">
        <v>44</v>
      </c>
      <c r="S4128" t="s">
        <v>45</v>
      </c>
      <c r="T4128">
        <f>_xlfn.DAYS(Raw_data_US_healthcare[[#This Row],[Discharge Date]],Raw_data_US_healthcare[[#This Row],[Date of Admission]])</f>
        <v>14</v>
      </c>
    </row>
    <row r="4129" spans="1:20" x14ac:dyDescent="0.3">
      <c r="A4129" t="s">
        <v>26511</v>
      </c>
      <c r="B4129" t="s">
        <v>11611</v>
      </c>
      <c r="C4129">
        <v>37</v>
      </c>
      <c r="D4129" t="str">
        <f>IF(Raw_data_US_healthcare[[#This Row],[Age]]&lt;35,"Young",IF(Raw_data_US_healthcare[[#This Row],[Age]]&lt;60,"Middle","Senior"))</f>
        <v>Middle</v>
      </c>
      <c r="E4129" t="s">
        <v>16</v>
      </c>
      <c r="F4129" t="s">
        <v>27</v>
      </c>
      <c r="G4129" t="s">
        <v>27</v>
      </c>
      <c r="H4129" t="s">
        <v>26514</v>
      </c>
      <c r="I4129" s="2">
        <v>43671</v>
      </c>
      <c r="J4129" t="s">
        <v>11612</v>
      </c>
      <c r="K4129" t="s">
        <v>11613</v>
      </c>
      <c r="L4129" t="s">
        <v>31</v>
      </c>
      <c r="M4129">
        <v>8581.4786000000004</v>
      </c>
      <c r="N4129">
        <v>173</v>
      </c>
      <c r="O4129" t="s">
        <v>22</v>
      </c>
      <c r="P4129" t="s">
        <v>22</v>
      </c>
      <c r="Q4129" s="2">
        <v>43672</v>
      </c>
      <c r="R4129" t="s">
        <v>83</v>
      </c>
      <c r="S4129" t="s">
        <v>33</v>
      </c>
      <c r="T4129">
        <f>_xlfn.DAYS(Raw_data_US_healthcare[[#This Row],[Discharge Date]],Raw_data_US_healthcare[[#This Row],[Date of Admission]])</f>
        <v>1</v>
      </c>
    </row>
    <row r="4130" spans="1:20" x14ac:dyDescent="0.3">
      <c r="A4130" t="s">
        <v>26511</v>
      </c>
      <c r="B4130" t="s">
        <v>11614</v>
      </c>
      <c r="C4130">
        <v>20</v>
      </c>
      <c r="D4130" t="str">
        <f>IF(Raw_data_US_healthcare[[#This Row],[Age]]&lt;35,"Young",IF(Raw_data_US_healthcare[[#This Row],[Age]]&lt;60,"Middle","Senior"))</f>
        <v>Young</v>
      </c>
      <c r="E4130" t="s">
        <v>16</v>
      </c>
      <c r="F4130" t="s">
        <v>228</v>
      </c>
      <c r="G4130" t="s">
        <v>228</v>
      </c>
      <c r="H4130" t="s">
        <v>26516</v>
      </c>
      <c r="I4130" s="2">
        <v>45030</v>
      </c>
      <c r="J4130" t="s">
        <v>11615</v>
      </c>
      <c r="K4130" t="s">
        <v>11616</v>
      </c>
      <c r="L4130" t="s">
        <v>31</v>
      </c>
      <c r="M4130">
        <v>6333.1322</v>
      </c>
      <c r="N4130">
        <v>157</v>
      </c>
      <c r="O4130" t="s">
        <v>39</v>
      </c>
      <c r="P4130" t="s">
        <v>39</v>
      </c>
      <c r="Q4130" s="2">
        <v>45047</v>
      </c>
      <c r="R4130" t="s">
        <v>83</v>
      </c>
      <c r="S4130" t="s">
        <v>24</v>
      </c>
      <c r="T4130">
        <f>_xlfn.DAYS(Raw_data_US_healthcare[[#This Row],[Discharge Date]],Raw_data_US_healthcare[[#This Row],[Date of Admission]])</f>
        <v>17</v>
      </c>
    </row>
    <row r="4131" spans="1:20" x14ac:dyDescent="0.3">
      <c r="A4131" t="s">
        <v>26512</v>
      </c>
      <c r="B4131" t="s">
        <v>11617</v>
      </c>
      <c r="C4131">
        <v>50</v>
      </c>
      <c r="D4131" t="str">
        <f>IF(Raw_data_US_healthcare[[#This Row],[Age]]&lt;35,"Young",IF(Raw_data_US_healthcare[[#This Row],[Age]]&lt;60,"Middle","Senior"))</f>
        <v>Middle</v>
      </c>
      <c r="E4131" t="s">
        <v>26</v>
      </c>
      <c r="F4131" t="s">
        <v>62</v>
      </c>
      <c r="G4131" t="s">
        <v>62</v>
      </c>
      <c r="H4131" t="s">
        <v>26516</v>
      </c>
      <c r="I4131" s="2">
        <v>44164</v>
      </c>
      <c r="J4131" t="s">
        <v>11618</v>
      </c>
      <c r="K4131" t="s">
        <v>11619</v>
      </c>
      <c r="L4131" t="s">
        <v>21</v>
      </c>
      <c r="M4131">
        <v>5441.7016000000003</v>
      </c>
      <c r="N4131">
        <v>229</v>
      </c>
      <c r="O4131" t="s">
        <v>43</v>
      </c>
      <c r="P4131" t="s">
        <v>43</v>
      </c>
      <c r="Q4131" s="2">
        <v>44169</v>
      </c>
      <c r="R4131" t="s">
        <v>32</v>
      </c>
      <c r="S4131" t="s">
        <v>33</v>
      </c>
      <c r="T4131">
        <f>_xlfn.DAYS(Raw_data_US_healthcare[[#This Row],[Discharge Date]],Raw_data_US_healthcare[[#This Row],[Date of Admission]])</f>
        <v>5</v>
      </c>
    </row>
    <row r="4132" spans="1:20" x14ac:dyDescent="0.3">
      <c r="A4132" t="s">
        <v>26511</v>
      </c>
      <c r="B4132" t="s">
        <v>11620</v>
      </c>
      <c r="C4132">
        <v>57</v>
      </c>
      <c r="D4132" t="str">
        <f>IF(Raw_data_US_healthcare[[#This Row],[Age]]&lt;35,"Young",IF(Raw_data_US_healthcare[[#This Row],[Age]]&lt;60,"Middle","Senior"))</f>
        <v>Middle</v>
      </c>
      <c r="E4132" t="s">
        <v>16</v>
      </c>
      <c r="F4132" t="s">
        <v>228</v>
      </c>
      <c r="G4132" t="s">
        <v>228</v>
      </c>
      <c r="H4132" t="s">
        <v>26516</v>
      </c>
      <c r="I4132" s="2">
        <v>45063</v>
      </c>
      <c r="J4132" t="s">
        <v>11621</v>
      </c>
      <c r="K4132" t="s">
        <v>11622</v>
      </c>
      <c r="L4132" t="s">
        <v>21</v>
      </c>
      <c r="M4132">
        <v>7996.5541999999996</v>
      </c>
      <c r="N4132">
        <v>451</v>
      </c>
      <c r="O4132" t="s">
        <v>39</v>
      </c>
      <c r="P4132" t="s">
        <v>39</v>
      </c>
      <c r="Q4132" s="2">
        <v>45080</v>
      </c>
      <c r="R4132" t="s">
        <v>44</v>
      </c>
      <c r="S4132" t="s">
        <v>24</v>
      </c>
      <c r="T4132">
        <f>_xlfn.DAYS(Raw_data_US_healthcare[[#This Row],[Discharge Date]],Raw_data_US_healthcare[[#This Row],[Date of Admission]])</f>
        <v>17</v>
      </c>
    </row>
    <row r="4133" spans="1:20" x14ac:dyDescent="0.3">
      <c r="A4133" t="s">
        <v>26512</v>
      </c>
      <c r="B4133" t="s">
        <v>11623</v>
      </c>
      <c r="C4133">
        <v>60</v>
      </c>
      <c r="D4133" t="str">
        <f>IF(Raw_data_US_healthcare[[#This Row],[Age]]&lt;35,"Young",IF(Raw_data_US_healthcare[[#This Row],[Age]]&lt;60,"Middle","Senior"))</f>
        <v>Senior</v>
      </c>
      <c r="E4133" t="s">
        <v>26</v>
      </c>
      <c r="F4133" t="s">
        <v>62</v>
      </c>
      <c r="G4133" t="s">
        <v>62</v>
      </c>
      <c r="H4133" t="s">
        <v>36</v>
      </c>
      <c r="I4133" s="2">
        <v>44183</v>
      </c>
      <c r="J4133" t="s">
        <v>11624</v>
      </c>
      <c r="K4133" t="s">
        <v>11625</v>
      </c>
      <c r="L4133" t="s">
        <v>21</v>
      </c>
      <c r="M4133">
        <v>9857.7032999999992</v>
      </c>
      <c r="N4133">
        <v>311</v>
      </c>
      <c r="O4133" t="s">
        <v>39</v>
      </c>
      <c r="P4133" t="s">
        <v>39</v>
      </c>
      <c r="Q4133" s="2">
        <v>44211</v>
      </c>
      <c r="R4133" t="s">
        <v>32</v>
      </c>
      <c r="S4133" t="s">
        <v>33</v>
      </c>
      <c r="T4133">
        <f>_xlfn.DAYS(Raw_data_US_healthcare[[#This Row],[Discharge Date]],Raw_data_US_healthcare[[#This Row],[Date of Admission]])</f>
        <v>28</v>
      </c>
    </row>
    <row r="4134" spans="1:20" x14ac:dyDescent="0.3">
      <c r="A4134" t="s">
        <v>26511</v>
      </c>
      <c r="B4134" t="s">
        <v>11626</v>
      </c>
      <c r="C4134">
        <v>29</v>
      </c>
      <c r="D4134" t="str">
        <f>IF(Raw_data_US_healthcare[[#This Row],[Age]]&lt;35,"Young",IF(Raw_data_US_healthcare[[#This Row],[Age]]&lt;60,"Middle","Senior"))</f>
        <v>Young</v>
      </c>
      <c r="E4134" t="s">
        <v>16</v>
      </c>
      <c r="F4134" t="s">
        <v>88</v>
      </c>
      <c r="G4134" t="s">
        <v>88</v>
      </c>
      <c r="H4134" t="s">
        <v>69</v>
      </c>
      <c r="I4134" s="2">
        <v>43935</v>
      </c>
      <c r="J4134" t="s">
        <v>2081</v>
      </c>
      <c r="K4134" t="s">
        <v>11627</v>
      </c>
      <c r="L4134" t="s">
        <v>56</v>
      </c>
      <c r="M4134">
        <v>68508.778600000005</v>
      </c>
      <c r="N4134">
        <v>495</v>
      </c>
      <c r="O4134" t="s">
        <v>39</v>
      </c>
      <c r="P4134" t="s">
        <v>39</v>
      </c>
      <c r="Q4134" s="2">
        <v>43950</v>
      </c>
      <c r="R4134" t="s">
        <v>48</v>
      </c>
      <c r="S4134" t="s">
        <v>24</v>
      </c>
      <c r="T4134">
        <f>_xlfn.DAYS(Raw_data_US_healthcare[[#This Row],[Discharge Date]],Raw_data_US_healthcare[[#This Row],[Date of Admission]])</f>
        <v>15</v>
      </c>
    </row>
    <row r="4135" spans="1:20" x14ac:dyDescent="0.3">
      <c r="A4135" t="s">
        <v>26512</v>
      </c>
      <c r="B4135" t="s">
        <v>11628</v>
      </c>
      <c r="C4135">
        <v>63</v>
      </c>
      <c r="D4135" t="str">
        <f>IF(Raw_data_US_healthcare[[#This Row],[Age]]&lt;35,"Young",IF(Raw_data_US_healthcare[[#This Row],[Age]]&lt;60,"Middle","Senior"))</f>
        <v>Senior</v>
      </c>
      <c r="E4135" t="s">
        <v>26</v>
      </c>
      <c r="F4135" t="s">
        <v>27</v>
      </c>
      <c r="G4135" t="s">
        <v>27</v>
      </c>
      <c r="H4135" t="s">
        <v>69</v>
      </c>
      <c r="I4135" s="2">
        <v>45076</v>
      </c>
      <c r="J4135" t="s">
        <v>11629</v>
      </c>
      <c r="K4135" t="s">
        <v>3820</v>
      </c>
      <c r="L4135" t="s">
        <v>21</v>
      </c>
      <c r="M4135">
        <v>3555.4686999999999</v>
      </c>
      <c r="N4135">
        <v>484</v>
      </c>
      <c r="O4135" t="s">
        <v>43</v>
      </c>
      <c r="P4135" t="s">
        <v>43</v>
      </c>
      <c r="Q4135" s="2">
        <v>45100</v>
      </c>
      <c r="R4135" t="s">
        <v>44</v>
      </c>
      <c r="S4135" t="s">
        <v>33</v>
      </c>
      <c r="T4135">
        <f>_xlfn.DAYS(Raw_data_US_healthcare[[#This Row],[Discharge Date]],Raw_data_US_healthcare[[#This Row],[Date of Admission]])</f>
        <v>24</v>
      </c>
    </row>
    <row r="4136" spans="1:20" x14ac:dyDescent="0.3">
      <c r="A4136" t="s">
        <v>26511</v>
      </c>
      <c r="B4136" t="s">
        <v>11630</v>
      </c>
      <c r="C4136">
        <v>83</v>
      </c>
      <c r="D4136" t="str">
        <f>IF(Raw_data_US_healthcare[[#This Row],[Age]]&lt;35,"Young",IF(Raw_data_US_healthcare[[#This Row],[Age]]&lt;60,"Middle","Senior"))</f>
        <v>Senior</v>
      </c>
      <c r="E4136" t="s">
        <v>16</v>
      </c>
      <c r="F4136" t="s">
        <v>35</v>
      </c>
      <c r="G4136" t="s">
        <v>35</v>
      </c>
      <c r="H4136" t="s">
        <v>28</v>
      </c>
      <c r="I4136" s="2">
        <v>45110</v>
      </c>
      <c r="J4136" t="s">
        <v>11631</v>
      </c>
      <c r="K4136" t="s">
        <v>11632</v>
      </c>
      <c r="L4136" t="s">
        <v>21</v>
      </c>
      <c r="M4136">
        <v>23125.199400000001</v>
      </c>
      <c r="N4136">
        <v>479</v>
      </c>
      <c r="O4136" t="s">
        <v>43</v>
      </c>
      <c r="P4136" t="s">
        <v>43</v>
      </c>
      <c r="Q4136" s="2">
        <v>45113</v>
      </c>
      <c r="R4136" t="s">
        <v>23</v>
      </c>
      <c r="S4136" t="s">
        <v>45</v>
      </c>
      <c r="T4136">
        <f>_xlfn.DAYS(Raw_data_US_healthcare[[#This Row],[Discharge Date]],Raw_data_US_healthcare[[#This Row],[Date of Admission]])</f>
        <v>3</v>
      </c>
    </row>
    <row r="4137" spans="1:20" x14ac:dyDescent="0.3">
      <c r="A4137" t="s">
        <v>26511</v>
      </c>
      <c r="B4137" t="s">
        <v>11633</v>
      </c>
      <c r="C4137">
        <v>27</v>
      </c>
      <c r="D4137" t="str">
        <f>IF(Raw_data_US_healthcare[[#This Row],[Age]]&lt;35,"Young",IF(Raw_data_US_healthcare[[#This Row],[Age]]&lt;60,"Middle","Senior"))</f>
        <v>Young</v>
      </c>
      <c r="E4137" t="s">
        <v>16</v>
      </c>
      <c r="F4137" t="s">
        <v>27</v>
      </c>
      <c r="G4137" t="s">
        <v>27</v>
      </c>
      <c r="H4137" t="s">
        <v>18</v>
      </c>
      <c r="I4137" s="2">
        <v>44053</v>
      </c>
      <c r="J4137" t="s">
        <v>11634</v>
      </c>
      <c r="K4137" t="s">
        <v>11635</v>
      </c>
      <c r="L4137" t="s">
        <v>60</v>
      </c>
      <c r="M4137">
        <v>4091.9493000000002</v>
      </c>
      <c r="N4137">
        <v>481</v>
      </c>
      <c r="O4137" t="s">
        <v>39</v>
      </c>
      <c r="P4137" t="s">
        <v>39</v>
      </c>
      <c r="Q4137" s="2">
        <v>44054</v>
      </c>
      <c r="R4137" t="s">
        <v>44</v>
      </c>
      <c r="S4137" t="s">
        <v>24</v>
      </c>
      <c r="T4137">
        <f>_xlfn.DAYS(Raw_data_US_healthcare[[#This Row],[Discharge Date]],Raw_data_US_healthcare[[#This Row],[Date of Admission]])</f>
        <v>1</v>
      </c>
    </row>
    <row r="4138" spans="1:20" x14ac:dyDescent="0.3">
      <c r="A4138" t="s">
        <v>26512</v>
      </c>
      <c r="B4138" t="s">
        <v>11636</v>
      </c>
      <c r="C4138">
        <v>37</v>
      </c>
      <c r="D4138" t="str">
        <f>IF(Raw_data_US_healthcare[[#This Row],[Age]]&lt;35,"Young",IF(Raw_data_US_healthcare[[#This Row],[Age]]&lt;60,"Middle","Senior"))</f>
        <v>Middle</v>
      </c>
      <c r="E4138" t="s">
        <v>26</v>
      </c>
      <c r="F4138" t="s">
        <v>228</v>
      </c>
      <c r="G4138" t="s">
        <v>228</v>
      </c>
      <c r="H4138" t="s">
        <v>69</v>
      </c>
      <c r="I4138" s="2">
        <v>44692</v>
      </c>
      <c r="J4138" t="s">
        <v>11637</v>
      </c>
      <c r="K4138" t="s">
        <v>11638</v>
      </c>
      <c r="L4138" t="s">
        <v>52</v>
      </c>
      <c r="M4138">
        <v>55197.169300000001</v>
      </c>
      <c r="N4138">
        <v>490</v>
      </c>
      <c r="O4138" t="s">
        <v>39</v>
      </c>
      <c r="P4138" t="s">
        <v>39</v>
      </c>
      <c r="Q4138" s="2">
        <v>44716</v>
      </c>
      <c r="R4138" t="s">
        <v>48</v>
      </c>
      <c r="S4138" t="s">
        <v>45</v>
      </c>
      <c r="T4138">
        <f>_xlfn.DAYS(Raw_data_US_healthcare[[#This Row],[Discharge Date]],Raw_data_US_healthcare[[#This Row],[Date of Admission]])</f>
        <v>24</v>
      </c>
    </row>
    <row r="4139" spans="1:20" x14ac:dyDescent="0.3">
      <c r="A4139" t="s">
        <v>26512</v>
      </c>
      <c r="B4139" t="s">
        <v>11639</v>
      </c>
      <c r="C4139">
        <v>71</v>
      </c>
      <c r="D4139" t="str">
        <f>IF(Raw_data_US_healthcare[[#This Row],[Age]]&lt;35,"Young",IF(Raw_data_US_healthcare[[#This Row],[Age]]&lt;60,"Middle","Senior"))</f>
        <v>Senior</v>
      </c>
      <c r="E4139" t="s">
        <v>26</v>
      </c>
      <c r="F4139" t="s">
        <v>27</v>
      </c>
      <c r="G4139" t="s">
        <v>27</v>
      </c>
      <c r="H4139" t="s">
        <v>69</v>
      </c>
      <c r="I4139" s="2">
        <v>43600</v>
      </c>
      <c r="J4139" t="s">
        <v>11640</v>
      </c>
      <c r="K4139" t="s">
        <v>11641</v>
      </c>
      <c r="L4139" t="s">
        <v>21</v>
      </c>
      <c r="M4139">
        <v>30010.657599999999</v>
      </c>
      <c r="N4139">
        <v>322</v>
      </c>
      <c r="O4139" t="s">
        <v>39</v>
      </c>
      <c r="P4139" t="s">
        <v>39</v>
      </c>
      <c r="Q4139" s="2">
        <v>43620</v>
      </c>
      <c r="R4139" t="s">
        <v>23</v>
      </c>
      <c r="S4139" t="s">
        <v>24</v>
      </c>
      <c r="T4139">
        <f>_xlfn.DAYS(Raw_data_US_healthcare[[#This Row],[Discharge Date]],Raw_data_US_healthcare[[#This Row],[Date of Admission]])</f>
        <v>20</v>
      </c>
    </row>
    <row r="4140" spans="1:20" x14ac:dyDescent="0.3">
      <c r="A4140" t="s">
        <v>26511</v>
      </c>
      <c r="B4140" t="s">
        <v>11642</v>
      </c>
      <c r="C4140">
        <v>19</v>
      </c>
      <c r="D4140" t="str">
        <f>IF(Raw_data_US_healthcare[[#This Row],[Age]]&lt;35,"Young",IF(Raw_data_US_healthcare[[#This Row],[Age]]&lt;60,"Middle","Senior"))</f>
        <v>Young</v>
      </c>
      <c r="E4140" t="s">
        <v>16</v>
      </c>
      <c r="F4140" t="s">
        <v>228</v>
      </c>
      <c r="G4140" t="s">
        <v>228</v>
      </c>
      <c r="H4140" t="s">
        <v>28</v>
      </c>
      <c r="I4140" s="2">
        <v>45147</v>
      </c>
      <c r="J4140" t="s">
        <v>11643</v>
      </c>
      <c r="K4140" t="s">
        <v>11644</v>
      </c>
      <c r="L4140" t="s">
        <v>60</v>
      </c>
      <c r="M4140">
        <v>9948.7567999999992</v>
      </c>
      <c r="N4140">
        <v>192</v>
      </c>
      <c r="O4140" t="s">
        <v>43</v>
      </c>
      <c r="P4140" t="s">
        <v>43</v>
      </c>
      <c r="Q4140" s="2">
        <v>45176</v>
      </c>
      <c r="R4140" t="s">
        <v>44</v>
      </c>
      <c r="S4140" t="s">
        <v>33</v>
      </c>
      <c r="T4140">
        <f>_xlfn.DAYS(Raw_data_US_healthcare[[#This Row],[Discharge Date]],Raw_data_US_healthcare[[#This Row],[Date of Admission]])</f>
        <v>29</v>
      </c>
    </row>
    <row r="4141" spans="1:20" x14ac:dyDescent="0.3">
      <c r="A4141" t="s">
        <v>26511</v>
      </c>
      <c r="B4141" t="s">
        <v>11645</v>
      </c>
      <c r="C4141">
        <v>26</v>
      </c>
      <c r="D4141" t="str">
        <f>IF(Raw_data_US_healthcare[[#This Row],[Age]]&lt;35,"Young",IF(Raw_data_US_healthcare[[#This Row],[Age]]&lt;60,"Middle","Senior"))</f>
        <v>Young</v>
      </c>
      <c r="E4141" t="s">
        <v>16</v>
      </c>
      <c r="F4141" t="s">
        <v>17</v>
      </c>
      <c r="G4141" t="s">
        <v>17</v>
      </c>
      <c r="H4141" t="s">
        <v>28</v>
      </c>
      <c r="I4141" s="2">
        <v>44004</v>
      </c>
      <c r="J4141" t="s">
        <v>11646</v>
      </c>
      <c r="K4141" t="s">
        <v>11647</v>
      </c>
      <c r="L4141" t="s">
        <v>60</v>
      </c>
      <c r="M4141">
        <v>18413.480299999999</v>
      </c>
      <c r="N4141">
        <v>434</v>
      </c>
      <c r="O4141" t="s">
        <v>39</v>
      </c>
      <c r="P4141" t="s">
        <v>39</v>
      </c>
      <c r="Q4141" s="2">
        <v>44023</v>
      </c>
      <c r="R4141" t="s">
        <v>23</v>
      </c>
      <c r="S4141" t="s">
        <v>33</v>
      </c>
      <c r="T4141">
        <f>_xlfn.DAYS(Raw_data_US_healthcare[[#This Row],[Discharge Date]],Raw_data_US_healthcare[[#This Row],[Date of Admission]])</f>
        <v>19</v>
      </c>
    </row>
    <row r="4142" spans="1:20" x14ac:dyDescent="0.3">
      <c r="A4142" t="s">
        <v>26511</v>
      </c>
      <c r="B4142" t="s">
        <v>11648</v>
      </c>
      <c r="C4142">
        <v>59</v>
      </c>
      <c r="D4142" t="str">
        <f>IF(Raw_data_US_healthcare[[#This Row],[Age]]&lt;35,"Young",IF(Raw_data_US_healthcare[[#This Row],[Age]]&lt;60,"Middle","Senior"))</f>
        <v>Middle</v>
      </c>
      <c r="E4142" t="s">
        <v>16</v>
      </c>
      <c r="F4142" t="s">
        <v>62</v>
      </c>
      <c r="G4142" t="s">
        <v>62</v>
      </c>
      <c r="H4142" t="s">
        <v>26514</v>
      </c>
      <c r="I4142" s="2">
        <v>44338</v>
      </c>
      <c r="J4142" t="s">
        <v>11649</v>
      </c>
      <c r="K4142" t="s">
        <v>11650</v>
      </c>
      <c r="L4142" t="s">
        <v>21</v>
      </c>
      <c r="M4142">
        <v>34133.0694</v>
      </c>
      <c r="N4142">
        <v>382</v>
      </c>
      <c r="O4142" t="s">
        <v>43</v>
      </c>
      <c r="P4142" t="s">
        <v>43</v>
      </c>
      <c r="Q4142" s="2">
        <v>44365</v>
      </c>
      <c r="R4142" t="s">
        <v>44</v>
      </c>
      <c r="S4142" t="s">
        <v>33</v>
      </c>
      <c r="T4142">
        <f>_xlfn.DAYS(Raw_data_US_healthcare[[#This Row],[Discharge Date]],Raw_data_US_healthcare[[#This Row],[Date of Admission]])</f>
        <v>27</v>
      </c>
    </row>
    <row r="4143" spans="1:20" x14ac:dyDescent="0.3">
      <c r="A4143" t="s">
        <v>26512</v>
      </c>
      <c r="B4143" t="s">
        <v>11651</v>
      </c>
      <c r="C4143">
        <v>34</v>
      </c>
      <c r="D4143" t="str">
        <f>IF(Raw_data_US_healthcare[[#This Row],[Age]]&lt;35,"Young",IF(Raw_data_US_healthcare[[#This Row],[Age]]&lt;60,"Middle","Senior"))</f>
        <v>Young</v>
      </c>
      <c r="E4143" t="s">
        <v>26</v>
      </c>
      <c r="F4143" t="s">
        <v>27</v>
      </c>
      <c r="G4143" t="s">
        <v>27</v>
      </c>
      <c r="H4143" t="s">
        <v>36</v>
      </c>
      <c r="I4143" s="2">
        <v>43944</v>
      </c>
      <c r="J4143" t="s">
        <v>11652</v>
      </c>
      <c r="K4143" t="s">
        <v>11653</v>
      </c>
      <c r="L4143" t="s">
        <v>60</v>
      </c>
      <c r="M4143">
        <v>4694.7644</v>
      </c>
      <c r="N4143">
        <v>347</v>
      </c>
      <c r="O4143" t="s">
        <v>43</v>
      </c>
      <c r="P4143" t="s">
        <v>43</v>
      </c>
      <c r="Q4143" s="2">
        <v>43958</v>
      </c>
      <c r="R4143" t="s">
        <v>83</v>
      </c>
      <c r="S4143" t="s">
        <v>45</v>
      </c>
      <c r="T4143">
        <f>_xlfn.DAYS(Raw_data_US_healthcare[[#This Row],[Discharge Date]],Raw_data_US_healthcare[[#This Row],[Date of Admission]])</f>
        <v>14</v>
      </c>
    </row>
    <row r="4144" spans="1:20" x14ac:dyDescent="0.3">
      <c r="A4144" t="s">
        <v>26511</v>
      </c>
      <c r="B4144" t="s">
        <v>11654</v>
      </c>
      <c r="C4144">
        <v>85</v>
      </c>
      <c r="D4144" t="str">
        <f>IF(Raw_data_US_healthcare[[#This Row],[Age]]&lt;35,"Young",IF(Raw_data_US_healthcare[[#This Row],[Age]]&lt;60,"Middle","Senior"))</f>
        <v>Senior</v>
      </c>
      <c r="E4144" t="s">
        <v>16</v>
      </c>
      <c r="F4144" t="s">
        <v>88</v>
      </c>
      <c r="G4144" t="s">
        <v>88</v>
      </c>
      <c r="H4144" t="s">
        <v>18</v>
      </c>
      <c r="I4144" s="2">
        <v>43885</v>
      </c>
      <c r="J4144" t="s">
        <v>11655</v>
      </c>
      <c r="K4144" t="s">
        <v>11656</v>
      </c>
      <c r="L4144" t="s">
        <v>21</v>
      </c>
      <c r="M4144">
        <v>6560.7478000000001</v>
      </c>
      <c r="N4144">
        <v>307</v>
      </c>
      <c r="O4144" t="s">
        <v>43</v>
      </c>
      <c r="P4144" t="s">
        <v>43</v>
      </c>
      <c r="Q4144" s="2">
        <v>43909</v>
      </c>
      <c r="R4144" t="s">
        <v>32</v>
      </c>
      <c r="S4144" t="s">
        <v>45</v>
      </c>
      <c r="T4144">
        <f>_xlfn.DAYS(Raw_data_US_healthcare[[#This Row],[Discharge Date]],Raw_data_US_healthcare[[#This Row],[Date of Admission]])</f>
        <v>24</v>
      </c>
    </row>
    <row r="4145" spans="1:20" x14ac:dyDescent="0.3">
      <c r="A4145" t="s">
        <v>26512</v>
      </c>
      <c r="B4145" t="s">
        <v>11657</v>
      </c>
      <c r="C4145">
        <v>55</v>
      </c>
      <c r="D4145" t="str">
        <f>IF(Raw_data_US_healthcare[[#This Row],[Age]]&lt;35,"Young",IF(Raw_data_US_healthcare[[#This Row],[Age]]&lt;60,"Middle","Senior"))</f>
        <v>Middle</v>
      </c>
      <c r="E4145" t="s">
        <v>26</v>
      </c>
      <c r="F4145" t="s">
        <v>62</v>
      </c>
      <c r="G4145" t="s">
        <v>62</v>
      </c>
      <c r="H4145" t="s">
        <v>18</v>
      </c>
      <c r="I4145" s="2">
        <v>43847</v>
      </c>
      <c r="J4145" t="s">
        <v>11658</v>
      </c>
      <c r="K4145" t="s">
        <v>6824</v>
      </c>
      <c r="L4145" t="s">
        <v>21</v>
      </c>
      <c r="M4145">
        <v>11635.636500000001</v>
      </c>
      <c r="N4145">
        <v>340</v>
      </c>
      <c r="O4145" t="s">
        <v>43</v>
      </c>
      <c r="P4145" t="s">
        <v>43</v>
      </c>
      <c r="Q4145" s="2">
        <v>43856</v>
      </c>
      <c r="R4145" t="s">
        <v>23</v>
      </c>
      <c r="S4145" t="s">
        <v>45</v>
      </c>
      <c r="T4145">
        <f>_xlfn.DAYS(Raw_data_US_healthcare[[#This Row],[Discharge Date]],Raw_data_US_healthcare[[#This Row],[Date of Admission]])</f>
        <v>9</v>
      </c>
    </row>
    <row r="4146" spans="1:20" x14ac:dyDescent="0.3">
      <c r="A4146" t="s">
        <v>26511</v>
      </c>
      <c r="B4146" t="s">
        <v>7155</v>
      </c>
      <c r="C4146">
        <v>85</v>
      </c>
      <c r="D4146" t="str">
        <f>IF(Raw_data_US_healthcare[[#This Row],[Age]]&lt;35,"Young",IF(Raw_data_US_healthcare[[#This Row],[Age]]&lt;60,"Middle","Senior"))</f>
        <v>Senior</v>
      </c>
      <c r="E4146" t="s">
        <v>16</v>
      </c>
      <c r="F4146" t="s">
        <v>228</v>
      </c>
      <c r="G4146" t="s">
        <v>228</v>
      </c>
      <c r="H4146" t="s">
        <v>36</v>
      </c>
      <c r="I4146" s="2">
        <v>44141</v>
      </c>
      <c r="J4146" t="s">
        <v>11659</v>
      </c>
      <c r="K4146" t="s">
        <v>11660</v>
      </c>
      <c r="L4146" t="s">
        <v>21</v>
      </c>
      <c r="M4146">
        <v>3463.8788</v>
      </c>
      <c r="N4146">
        <v>144</v>
      </c>
      <c r="O4146" t="s">
        <v>43</v>
      </c>
      <c r="P4146" t="s">
        <v>43</v>
      </c>
      <c r="Q4146" s="2">
        <v>44146</v>
      </c>
      <c r="R4146" t="s">
        <v>23</v>
      </c>
      <c r="S4146" t="s">
        <v>45</v>
      </c>
      <c r="T4146">
        <f>_xlfn.DAYS(Raw_data_US_healthcare[[#This Row],[Discharge Date]],Raw_data_US_healthcare[[#This Row],[Date of Admission]])</f>
        <v>5</v>
      </c>
    </row>
    <row r="4147" spans="1:20" x14ac:dyDescent="0.3">
      <c r="A4147" t="s">
        <v>26511</v>
      </c>
      <c r="B4147" t="s">
        <v>11661</v>
      </c>
      <c r="C4147">
        <v>57</v>
      </c>
      <c r="D4147" t="str">
        <f>IF(Raw_data_US_healthcare[[#This Row],[Age]]&lt;35,"Young",IF(Raw_data_US_healthcare[[#This Row],[Age]]&lt;60,"Middle","Senior"))</f>
        <v>Middle</v>
      </c>
      <c r="E4147" t="s">
        <v>16</v>
      </c>
      <c r="F4147" t="s">
        <v>35</v>
      </c>
      <c r="G4147" t="s">
        <v>35</v>
      </c>
      <c r="H4147" t="s">
        <v>18</v>
      </c>
      <c r="I4147" s="2">
        <v>43877</v>
      </c>
      <c r="J4147" t="s">
        <v>11662</v>
      </c>
      <c r="K4147" t="s">
        <v>11663</v>
      </c>
      <c r="L4147" t="s">
        <v>52</v>
      </c>
      <c r="M4147">
        <v>29408.621500000001</v>
      </c>
      <c r="N4147">
        <v>207</v>
      </c>
      <c r="O4147" t="s">
        <v>39</v>
      </c>
      <c r="P4147" t="s">
        <v>39</v>
      </c>
      <c r="Q4147" s="2">
        <v>43893</v>
      </c>
      <c r="R4147" t="s">
        <v>23</v>
      </c>
      <c r="S4147" t="s">
        <v>33</v>
      </c>
      <c r="T4147">
        <f>_xlfn.DAYS(Raw_data_US_healthcare[[#This Row],[Discharge Date]],Raw_data_US_healthcare[[#This Row],[Date of Admission]])</f>
        <v>16</v>
      </c>
    </row>
    <row r="4148" spans="1:20" x14ac:dyDescent="0.3">
      <c r="A4148" t="s">
        <v>26511</v>
      </c>
      <c r="B4148" t="s">
        <v>11664</v>
      </c>
      <c r="C4148">
        <v>31</v>
      </c>
      <c r="D4148" t="str">
        <f>IF(Raw_data_US_healthcare[[#This Row],[Age]]&lt;35,"Young",IF(Raw_data_US_healthcare[[#This Row],[Age]]&lt;60,"Middle","Senior"))</f>
        <v>Young</v>
      </c>
      <c r="E4148" t="s">
        <v>16</v>
      </c>
      <c r="F4148" t="s">
        <v>113</v>
      </c>
      <c r="G4148" t="s">
        <v>113</v>
      </c>
      <c r="H4148" t="s">
        <v>69</v>
      </c>
      <c r="I4148" s="2">
        <v>43796</v>
      </c>
      <c r="J4148" t="s">
        <v>11665</v>
      </c>
      <c r="K4148" t="s">
        <v>11666</v>
      </c>
      <c r="L4148" t="s">
        <v>56</v>
      </c>
      <c r="M4148">
        <v>17777.477999999999</v>
      </c>
      <c r="N4148">
        <v>269</v>
      </c>
      <c r="O4148" t="s">
        <v>39</v>
      </c>
      <c r="P4148" t="s">
        <v>39</v>
      </c>
      <c r="Q4148" s="2">
        <v>43823</v>
      </c>
      <c r="R4148" t="s">
        <v>44</v>
      </c>
      <c r="S4148" t="s">
        <v>33</v>
      </c>
      <c r="T4148">
        <f>_xlfn.DAYS(Raw_data_US_healthcare[[#This Row],[Discharge Date]],Raw_data_US_healthcare[[#This Row],[Date of Admission]])</f>
        <v>27</v>
      </c>
    </row>
    <row r="4149" spans="1:20" x14ac:dyDescent="0.3">
      <c r="A4149" t="s">
        <v>26511</v>
      </c>
      <c r="B4149" t="s">
        <v>11667</v>
      </c>
      <c r="C4149">
        <v>82</v>
      </c>
      <c r="D4149" t="str">
        <f>IF(Raw_data_US_healthcare[[#This Row],[Age]]&lt;35,"Young",IF(Raw_data_US_healthcare[[#This Row],[Age]]&lt;60,"Middle","Senior"))</f>
        <v>Senior</v>
      </c>
      <c r="E4149" t="s">
        <v>16</v>
      </c>
      <c r="F4149" t="s">
        <v>113</v>
      </c>
      <c r="G4149" t="s">
        <v>113</v>
      </c>
      <c r="H4149" t="s">
        <v>69</v>
      </c>
      <c r="I4149" s="2">
        <v>45211</v>
      </c>
      <c r="J4149" t="s">
        <v>11668</v>
      </c>
      <c r="K4149" t="s">
        <v>11669</v>
      </c>
      <c r="L4149" t="s">
        <v>21</v>
      </c>
      <c r="M4149">
        <v>22035.380099999998</v>
      </c>
      <c r="N4149">
        <v>335</v>
      </c>
      <c r="O4149" t="s">
        <v>43</v>
      </c>
      <c r="P4149" t="s">
        <v>43</v>
      </c>
      <c r="Q4149" s="2">
        <v>45231</v>
      </c>
      <c r="R4149" t="s">
        <v>44</v>
      </c>
      <c r="S4149" t="s">
        <v>45</v>
      </c>
      <c r="T4149">
        <f>_xlfn.DAYS(Raw_data_US_healthcare[[#This Row],[Discharge Date]],Raw_data_US_healthcare[[#This Row],[Date of Admission]])</f>
        <v>20</v>
      </c>
    </row>
    <row r="4150" spans="1:20" x14ac:dyDescent="0.3">
      <c r="A4150" t="s">
        <v>26511</v>
      </c>
      <c r="B4150" t="s">
        <v>11670</v>
      </c>
      <c r="C4150">
        <v>25</v>
      </c>
      <c r="D4150" t="str">
        <f>IF(Raw_data_US_healthcare[[#This Row],[Age]]&lt;35,"Young",IF(Raw_data_US_healthcare[[#This Row],[Age]]&lt;60,"Middle","Senior"))</f>
        <v>Young</v>
      </c>
      <c r="E4150" t="s">
        <v>16</v>
      </c>
      <c r="F4150" t="s">
        <v>17</v>
      </c>
      <c r="G4150" t="s">
        <v>17</v>
      </c>
      <c r="H4150" t="s">
        <v>18</v>
      </c>
      <c r="I4150" s="2">
        <v>45177</v>
      </c>
      <c r="J4150" t="s">
        <v>11671</v>
      </c>
      <c r="K4150" t="s">
        <v>11672</v>
      </c>
      <c r="L4150" t="s">
        <v>56</v>
      </c>
      <c r="M4150">
        <v>23825.537199999999</v>
      </c>
      <c r="N4150">
        <v>403</v>
      </c>
      <c r="O4150" t="s">
        <v>43</v>
      </c>
      <c r="P4150" t="s">
        <v>43</v>
      </c>
      <c r="Q4150" s="2">
        <v>45189</v>
      </c>
      <c r="R4150" t="s">
        <v>23</v>
      </c>
      <c r="S4150" t="s">
        <v>33</v>
      </c>
      <c r="T4150">
        <f>_xlfn.DAYS(Raw_data_US_healthcare[[#This Row],[Discharge Date]],Raw_data_US_healthcare[[#This Row],[Date of Admission]])</f>
        <v>12</v>
      </c>
    </row>
    <row r="4151" spans="1:20" x14ac:dyDescent="0.3">
      <c r="A4151" t="s">
        <v>26511</v>
      </c>
      <c r="B4151" t="s">
        <v>11673</v>
      </c>
      <c r="C4151">
        <v>52</v>
      </c>
      <c r="D4151" t="str">
        <f>IF(Raw_data_US_healthcare[[#This Row],[Age]]&lt;35,"Young",IF(Raw_data_US_healthcare[[#This Row],[Age]]&lt;60,"Middle","Senior"))</f>
        <v>Middle</v>
      </c>
      <c r="E4151" t="s">
        <v>16</v>
      </c>
      <c r="F4151" t="s">
        <v>27</v>
      </c>
      <c r="G4151" t="s">
        <v>27</v>
      </c>
      <c r="H4151" t="s">
        <v>36</v>
      </c>
      <c r="I4151" s="2">
        <v>44305</v>
      </c>
      <c r="J4151" t="s">
        <v>11674</v>
      </c>
      <c r="K4151" t="s">
        <v>11675</v>
      </c>
      <c r="L4151" t="s">
        <v>56</v>
      </c>
      <c r="M4151">
        <v>16256.6062</v>
      </c>
      <c r="N4151">
        <v>227</v>
      </c>
      <c r="O4151" t="s">
        <v>39</v>
      </c>
      <c r="P4151" t="s">
        <v>39</v>
      </c>
      <c r="Q4151" s="2">
        <v>44324</v>
      </c>
      <c r="R4151" t="s">
        <v>48</v>
      </c>
      <c r="S4151" t="s">
        <v>24</v>
      </c>
      <c r="T4151">
        <f>_xlfn.DAYS(Raw_data_US_healthcare[[#This Row],[Discharge Date]],Raw_data_US_healthcare[[#This Row],[Date of Admission]])</f>
        <v>19</v>
      </c>
    </row>
    <row r="4152" spans="1:20" x14ac:dyDescent="0.3">
      <c r="A4152" t="s">
        <v>26512</v>
      </c>
      <c r="B4152" t="s">
        <v>11676</v>
      </c>
      <c r="C4152">
        <v>82</v>
      </c>
      <c r="D4152" t="str">
        <f>IF(Raw_data_US_healthcare[[#This Row],[Age]]&lt;35,"Young",IF(Raw_data_US_healthcare[[#This Row],[Age]]&lt;60,"Middle","Senior"))</f>
        <v>Senior</v>
      </c>
      <c r="E4152" t="s">
        <v>26</v>
      </c>
      <c r="F4152" t="s">
        <v>17</v>
      </c>
      <c r="G4152" t="s">
        <v>17</v>
      </c>
      <c r="H4152" t="s">
        <v>69</v>
      </c>
      <c r="I4152" s="2">
        <v>44972</v>
      </c>
      <c r="J4152" t="s">
        <v>11677</v>
      </c>
      <c r="K4152" t="s">
        <v>11678</v>
      </c>
      <c r="L4152" t="s">
        <v>21</v>
      </c>
      <c r="M4152">
        <v>17873.752700000001</v>
      </c>
      <c r="N4152">
        <v>218</v>
      </c>
      <c r="O4152" t="s">
        <v>22</v>
      </c>
      <c r="P4152" t="s">
        <v>22</v>
      </c>
      <c r="Q4152" s="2">
        <v>44973</v>
      </c>
      <c r="R4152" t="s">
        <v>32</v>
      </c>
      <c r="S4152" t="s">
        <v>33</v>
      </c>
      <c r="T4152">
        <f>_xlfn.DAYS(Raw_data_US_healthcare[[#This Row],[Discharge Date]],Raw_data_US_healthcare[[#This Row],[Date of Admission]])</f>
        <v>1</v>
      </c>
    </row>
    <row r="4153" spans="1:20" x14ac:dyDescent="0.3">
      <c r="A4153" t="s">
        <v>26512</v>
      </c>
      <c r="B4153" t="s">
        <v>5805</v>
      </c>
      <c r="C4153">
        <v>78</v>
      </c>
      <c r="D4153" t="str">
        <f>IF(Raw_data_US_healthcare[[#This Row],[Age]]&lt;35,"Young",IF(Raw_data_US_healthcare[[#This Row],[Age]]&lt;60,"Middle","Senior"))</f>
        <v>Senior</v>
      </c>
      <c r="E4153" t="s">
        <v>26</v>
      </c>
      <c r="F4153" t="s">
        <v>49</v>
      </c>
      <c r="G4153" t="s">
        <v>49</v>
      </c>
      <c r="H4153" t="s">
        <v>28</v>
      </c>
      <c r="I4153" s="2">
        <v>43421</v>
      </c>
      <c r="J4153" t="s">
        <v>11679</v>
      </c>
      <c r="K4153" t="s">
        <v>11680</v>
      </c>
      <c r="L4153" t="s">
        <v>21</v>
      </c>
      <c r="M4153">
        <v>29002.830600000001</v>
      </c>
      <c r="N4153">
        <v>398</v>
      </c>
      <c r="O4153" t="s">
        <v>43</v>
      </c>
      <c r="P4153" t="s">
        <v>43</v>
      </c>
      <c r="Q4153" s="2">
        <v>43432</v>
      </c>
      <c r="R4153" t="s">
        <v>44</v>
      </c>
      <c r="S4153" t="s">
        <v>45</v>
      </c>
      <c r="T4153">
        <f>_xlfn.DAYS(Raw_data_US_healthcare[[#This Row],[Discharge Date]],Raw_data_US_healthcare[[#This Row],[Date of Admission]])</f>
        <v>11</v>
      </c>
    </row>
    <row r="4154" spans="1:20" x14ac:dyDescent="0.3">
      <c r="A4154" t="s">
        <v>26512</v>
      </c>
      <c r="B4154" t="s">
        <v>11681</v>
      </c>
      <c r="C4154">
        <v>62</v>
      </c>
      <c r="D4154" t="str">
        <f>IF(Raw_data_US_healthcare[[#This Row],[Age]]&lt;35,"Young",IF(Raw_data_US_healthcare[[#This Row],[Age]]&lt;60,"Middle","Senior"))</f>
        <v>Senior</v>
      </c>
      <c r="E4154" t="s">
        <v>26</v>
      </c>
      <c r="F4154" t="s">
        <v>17</v>
      </c>
      <c r="G4154" t="s">
        <v>17</v>
      </c>
      <c r="H4154" t="s">
        <v>18</v>
      </c>
      <c r="I4154" s="2">
        <v>45007</v>
      </c>
      <c r="J4154" t="s">
        <v>11682</v>
      </c>
      <c r="K4154" t="s">
        <v>11683</v>
      </c>
      <c r="L4154" t="s">
        <v>21</v>
      </c>
      <c r="M4154">
        <v>15940.9573</v>
      </c>
      <c r="N4154">
        <v>495</v>
      </c>
      <c r="O4154" t="s">
        <v>43</v>
      </c>
      <c r="P4154" t="s">
        <v>43</v>
      </c>
      <c r="Q4154" s="2">
        <v>45019</v>
      </c>
      <c r="R4154" t="s">
        <v>23</v>
      </c>
      <c r="S4154" t="s">
        <v>45</v>
      </c>
      <c r="T4154">
        <f>_xlfn.DAYS(Raw_data_US_healthcare[[#This Row],[Discharge Date]],Raw_data_US_healthcare[[#This Row],[Date of Admission]])</f>
        <v>12</v>
      </c>
    </row>
    <row r="4155" spans="1:20" x14ac:dyDescent="0.3">
      <c r="A4155" t="s">
        <v>26512</v>
      </c>
      <c r="B4155" t="s">
        <v>11684</v>
      </c>
      <c r="C4155">
        <v>30</v>
      </c>
      <c r="D4155" t="str">
        <f>IF(Raw_data_US_healthcare[[#This Row],[Age]]&lt;35,"Young",IF(Raw_data_US_healthcare[[#This Row],[Age]]&lt;60,"Middle","Senior"))</f>
        <v>Young</v>
      </c>
      <c r="E4155" t="s">
        <v>26</v>
      </c>
      <c r="F4155" t="s">
        <v>113</v>
      </c>
      <c r="G4155" t="s">
        <v>113</v>
      </c>
      <c r="H4155" t="s">
        <v>26514</v>
      </c>
      <c r="I4155" s="2">
        <v>44833</v>
      </c>
      <c r="J4155" t="s">
        <v>11685</v>
      </c>
      <c r="K4155" t="s">
        <v>11686</v>
      </c>
      <c r="L4155" t="s">
        <v>31</v>
      </c>
      <c r="M4155">
        <v>21060.981400000001</v>
      </c>
      <c r="N4155">
        <v>292</v>
      </c>
      <c r="O4155" t="s">
        <v>22</v>
      </c>
      <c r="P4155" t="s">
        <v>22</v>
      </c>
      <c r="Q4155" s="2">
        <v>44839</v>
      </c>
      <c r="R4155" t="s">
        <v>44</v>
      </c>
      <c r="S4155" t="s">
        <v>33</v>
      </c>
      <c r="T4155">
        <f>_xlfn.DAYS(Raw_data_US_healthcare[[#This Row],[Discharge Date]],Raw_data_US_healthcare[[#This Row],[Date of Admission]])</f>
        <v>6</v>
      </c>
    </row>
    <row r="4156" spans="1:20" x14ac:dyDescent="0.3">
      <c r="A4156" t="s">
        <v>26511</v>
      </c>
      <c r="B4156" t="s">
        <v>11687</v>
      </c>
      <c r="C4156">
        <v>81</v>
      </c>
      <c r="D4156" t="str">
        <f>IF(Raw_data_US_healthcare[[#This Row],[Age]]&lt;35,"Young",IF(Raw_data_US_healthcare[[#This Row],[Age]]&lt;60,"Middle","Senior"))</f>
        <v>Senior</v>
      </c>
      <c r="E4156" t="s">
        <v>16</v>
      </c>
      <c r="F4156" t="s">
        <v>113</v>
      </c>
      <c r="G4156" t="s">
        <v>113</v>
      </c>
      <c r="H4156" t="s">
        <v>18</v>
      </c>
      <c r="I4156" s="2">
        <v>44240</v>
      </c>
      <c r="J4156" t="s">
        <v>11688</v>
      </c>
      <c r="K4156" t="s">
        <v>11689</v>
      </c>
      <c r="L4156" t="s">
        <v>21</v>
      </c>
      <c r="M4156">
        <v>46578.896999999997</v>
      </c>
      <c r="N4156">
        <v>335</v>
      </c>
      <c r="O4156" t="s">
        <v>43</v>
      </c>
      <c r="P4156" t="s">
        <v>43</v>
      </c>
      <c r="Q4156" s="2">
        <v>44246</v>
      </c>
      <c r="R4156" t="s">
        <v>44</v>
      </c>
      <c r="S4156" t="s">
        <v>45</v>
      </c>
      <c r="T4156">
        <f>_xlfn.DAYS(Raw_data_US_healthcare[[#This Row],[Discharge Date]],Raw_data_US_healthcare[[#This Row],[Date of Admission]])</f>
        <v>6</v>
      </c>
    </row>
    <row r="4157" spans="1:20" x14ac:dyDescent="0.3">
      <c r="A4157" t="s">
        <v>26512</v>
      </c>
      <c r="B4157" t="s">
        <v>11690</v>
      </c>
      <c r="C4157">
        <v>83</v>
      </c>
      <c r="D4157" t="str">
        <f>IF(Raw_data_US_healthcare[[#This Row],[Age]]&lt;35,"Young",IF(Raw_data_US_healthcare[[#This Row],[Age]]&lt;60,"Middle","Senior"))</f>
        <v>Senior</v>
      </c>
      <c r="E4157" t="s">
        <v>26</v>
      </c>
      <c r="F4157" t="s">
        <v>88</v>
      </c>
      <c r="G4157" t="s">
        <v>88</v>
      </c>
      <c r="H4157" t="s">
        <v>26516</v>
      </c>
      <c r="I4157" s="2">
        <v>44876</v>
      </c>
      <c r="J4157" t="s">
        <v>3086</v>
      </c>
      <c r="K4157" t="s">
        <v>11691</v>
      </c>
      <c r="L4157" t="s">
        <v>21</v>
      </c>
      <c r="M4157">
        <v>9404.8271000000004</v>
      </c>
      <c r="N4157">
        <v>164</v>
      </c>
      <c r="O4157" t="s">
        <v>39</v>
      </c>
      <c r="P4157" t="s">
        <v>39</v>
      </c>
      <c r="Q4157" s="2">
        <v>44895</v>
      </c>
      <c r="R4157" t="s">
        <v>44</v>
      </c>
      <c r="S4157" t="s">
        <v>45</v>
      </c>
      <c r="T4157">
        <f>_xlfn.DAYS(Raw_data_US_healthcare[[#This Row],[Discharge Date]],Raw_data_US_healthcare[[#This Row],[Date of Admission]])</f>
        <v>19</v>
      </c>
    </row>
    <row r="4158" spans="1:20" x14ac:dyDescent="0.3">
      <c r="A4158" t="s">
        <v>26512</v>
      </c>
      <c r="B4158" t="s">
        <v>11692</v>
      </c>
      <c r="C4158">
        <v>53</v>
      </c>
      <c r="D4158" t="str">
        <f>IF(Raw_data_US_healthcare[[#This Row],[Age]]&lt;35,"Young",IF(Raw_data_US_healthcare[[#This Row],[Age]]&lt;60,"Middle","Senior"))</f>
        <v>Middle</v>
      </c>
      <c r="E4158" t="s">
        <v>26</v>
      </c>
      <c r="F4158" t="s">
        <v>17</v>
      </c>
      <c r="G4158" t="s">
        <v>17</v>
      </c>
      <c r="H4158" t="s">
        <v>26516</v>
      </c>
      <c r="I4158" s="2">
        <v>44940</v>
      </c>
      <c r="J4158" t="s">
        <v>11693</v>
      </c>
      <c r="K4158" t="s">
        <v>11694</v>
      </c>
      <c r="L4158" t="s">
        <v>31</v>
      </c>
      <c r="M4158">
        <v>3786.1691999999998</v>
      </c>
      <c r="N4158">
        <v>211</v>
      </c>
      <c r="O4158" t="s">
        <v>39</v>
      </c>
      <c r="P4158" t="s">
        <v>39</v>
      </c>
      <c r="Q4158" s="2">
        <v>44950</v>
      </c>
      <c r="R4158" t="s">
        <v>23</v>
      </c>
      <c r="S4158" t="s">
        <v>33</v>
      </c>
      <c r="T4158">
        <f>_xlfn.DAYS(Raw_data_US_healthcare[[#This Row],[Discharge Date]],Raw_data_US_healthcare[[#This Row],[Date of Admission]])</f>
        <v>10</v>
      </c>
    </row>
    <row r="4159" spans="1:20" x14ac:dyDescent="0.3">
      <c r="A4159" t="s">
        <v>26511</v>
      </c>
      <c r="B4159" t="s">
        <v>11695</v>
      </c>
      <c r="C4159">
        <v>76</v>
      </c>
      <c r="D4159" t="str">
        <f>IF(Raw_data_US_healthcare[[#This Row],[Age]]&lt;35,"Young",IF(Raw_data_US_healthcare[[#This Row],[Age]]&lt;60,"Middle","Senior"))</f>
        <v>Senior</v>
      </c>
      <c r="E4159" t="s">
        <v>16</v>
      </c>
      <c r="F4159" t="s">
        <v>35</v>
      </c>
      <c r="G4159" t="s">
        <v>35</v>
      </c>
      <c r="H4159" t="s">
        <v>18</v>
      </c>
      <c r="I4159" s="2">
        <v>44438</v>
      </c>
      <c r="J4159" t="s">
        <v>10526</v>
      </c>
      <c r="K4159" t="s">
        <v>11696</v>
      </c>
      <c r="L4159" t="s">
        <v>21</v>
      </c>
      <c r="M4159">
        <v>29097.744999999999</v>
      </c>
      <c r="N4159">
        <v>183</v>
      </c>
      <c r="O4159" t="s">
        <v>39</v>
      </c>
      <c r="P4159" t="s">
        <v>39</v>
      </c>
      <c r="Q4159" s="2">
        <v>44452</v>
      </c>
      <c r="R4159" t="s">
        <v>23</v>
      </c>
      <c r="S4159" t="s">
        <v>33</v>
      </c>
      <c r="T4159">
        <f>_xlfn.DAYS(Raw_data_US_healthcare[[#This Row],[Discharge Date]],Raw_data_US_healthcare[[#This Row],[Date of Admission]])</f>
        <v>14</v>
      </c>
    </row>
    <row r="4160" spans="1:20" x14ac:dyDescent="0.3">
      <c r="A4160" t="s">
        <v>26512</v>
      </c>
      <c r="B4160" t="s">
        <v>11697</v>
      </c>
      <c r="C4160">
        <v>77</v>
      </c>
      <c r="D4160" t="str">
        <f>IF(Raw_data_US_healthcare[[#This Row],[Age]]&lt;35,"Young",IF(Raw_data_US_healthcare[[#This Row],[Age]]&lt;60,"Middle","Senior"))</f>
        <v>Senior</v>
      </c>
      <c r="E4160" t="s">
        <v>26</v>
      </c>
      <c r="F4160" t="s">
        <v>62</v>
      </c>
      <c r="G4160" t="s">
        <v>62</v>
      </c>
      <c r="H4160" t="s">
        <v>69</v>
      </c>
      <c r="I4160" s="2">
        <v>43511</v>
      </c>
      <c r="J4160" t="s">
        <v>11698</v>
      </c>
      <c r="K4160" t="s">
        <v>11699</v>
      </c>
      <c r="L4160" t="s">
        <v>21</v>
      </c>
      <c r="M4160">
        <v>14437.1785</v>
      </c>
      <c r="N4160">
        <v>111</v>
      </c>
      <c r="O4160" t="s">
        <v>22</v>
      </c>
      <c r="P4160" t="s">
        <v>22</v>
      </c>
      <c r="Q4160" s="2">
        <v>43527</v>
      </c>
      <c r="R4160" t="s">
        <v>83</v>
      </c>
      <c r="S4160" t="s">
        <v>33</v>
      </c>
      <c r="T4160">
        <f>_xlfn.DAYS(Raw_data_US_healthcare[[#This Row],[Discharge Date]],Raw_data_US_healthcare[[#This Row],[Date of Admission]])</f>
        <v>16</v>
      </c>
    </row>
    <row r="4161" spans="1:20" x14ac:dyDescent="0.3">
      <c r="A4161" t="s">
        <v>26512</v>
      </c>
      <c r="B4161" t="s">
        <v>11700</v>
      </c>
      <c r="C4161">
        <v>81</v>
      </c>
      <c r="D4161" t="str">
        <f>IF(Raw_data_US_healthcare[[#This Row],[Age]]&lt;35,"Young",IF(Raw_data_US_healthcare[[#This Row],[Age]]&lt;60,"Middle","Senior"))</f>
        <v>Senior</v>
      </c>
      <c r="E4161" t="s">
        <v>26</v>
      </c>
      <c r="F4161" t="s">
        <v>88</v>
      </c>
      <c r="G4161" t="s">
        <v>88</v>
      </c>
      <c r="H4161" t="s">
        <v>18</v>
      </c>
      <c r="I4161" s="2">
        <v>43723</v>
      </c>
      <c r="J4161" t="s">
        <v>11701</v>
      </c>
      <c r="K4161" t="s">
        <v>11702</v>
      </c>
      <c r="L4161" t="s">
        <v>21</v>
      </c>
      <c r="M4161">
        <v>57921.049400000004</v>
      </c>
      <c r="N4161">
        <v>159</v>
      </c>
      <c r="O4161" t="s">
        <v>39</v>
      </c>
      <c r="P4161" t="s">
        <v>39</v>
      </c>
      <c r="Q4161" s="2">
        <v>43733</v>
      </c>
      <c r="R4161" t="s">
        <v>44</v>
      </c>
      <c r="S4161" t="s">
        <v>45</v>
      </c>
      <c r="T4161">
        <f>_xlfn.DAYS(Raw_data_US_healthcare[[#This Row],[Discharge Date]],Raw_data_US_healthcare[[#This Row],[Date of Admission]])</f>
        <v>10</v>
      </c>
    </row>
    <row r="4162" spans="1:20" x14ac:dyDescent="0.3">
      <c r="A4162" t="s">
        <v>26512</v>
      </c>
      <c r="B4162" t="s">
        <v>11703</v>
      </c>
      <c r="C4162">
        <v>81</v>
      </c>
      <c r="D4162" t="str">
        <f>IF(Raw_data_US_healthcare[[#This Row],[Age]]&lt;35,"Young",IF(Raw_data_US_healthcare[[#This Row],[Age]]&lt;60,"Middle","Senior"))</f>
        <v>Senior</v>
      </c>
      <c r="E4162" t="s">
        <v>26</v>
      </c>
      <c r="F4162" t="s">
        <v>35</v>
      </c>
      <c r="G4162" t="s">
        <v>35</v>
      </c>
      <c r="H4162" t="s">
        <v>69</v>
      </c>
      <c r="I4162" s="2">
        <v>45152</v>
      </c>
      <c r="J4162" t="s">
        <v>11704</v>
      </c>
      <c r="K4162" t="s">
        <v>11705</v>
      </c>
      <c r="L4162" t="s">
        <v>21</v>
      </c>
      <c r="M4162">
        <v>16246.309300000001</v>
      </c>
      <c r="N4162">
        <v>462</v>
      </c>
      <c r="O4162" t="s">
        <v>22</v>
      </c>
      <c r="P4162" t="s">
        <v>22</v>
      </c>
      <c r="Q4162" s="2">
        <v>45153</v>
      </c>
      <c r="R4162" t="s">
        <v>32</v>
      </c>
      <c r="S4162" t="s">
        <v>33</v>
      </c>
      <c r="T4162">
        <f>_xlfn.DAYS(Raw_data_US_healthcare[[#This Row],[Discharge Date]],Raw_data_US_healthcare[[#This Row],[Date of Admission]])</f>
        <v>1</v>
      </c>
    </row>
    <row r="4163" spans="1:20" x14ac:dyDescent="0.3">
      <c r="A4163" t="s">
        <v>26512</v>
      </c>
      <c r="B4163" t="s">
        <v>11706</v>
      </c>
      <c r="C4163">
        <v>37</v>
      </c>
      <c r="D4163" t="str">
        <f>IF(Raw_data_US_healthcare[[#This Row],[Age]]&lt;35,"Young",IF(Raw_data_US_healthcare[[#This Row],[Age]]&lt;60,"Middle","Senior"))</f>
        <v>Middle</v>
      </c>
      <c r="E4163" t="s">
        <v>26</v>
      </c>
      <c r="F4163" t="s">
        <v>62</v>
      </c>
      <c r="G4163" t="s">
        <v>62</v>
      </c>
      <c r="H4163" t="s">
        <v>26514</v>
      </c>
      <c r="I4163" s="2">
        <v>43964</v>
      </c>
      <c r="J4163" t="s">
        <v>11707</v>
      </c>
      <c r="K4163" t="s">
        <v>11708</v>
      </c>
      <c r="L4163" t="s">
        <v>56</v>
      </c>
      <c r="M4163">
        <v>6814.7510000000002</v>
      </c>
      <c r="N4163">
        <v>125</v>
      </c>
      <c r="O4163" t="s">
        <v>43</v>
      </c>
      <c r="P4163" t="s">
        <v>43</v>
      </c>
      <c r="Q4163" s="2">
        <v>43974</v>
      </c>
      <c r="R4163" t="s">
        <v>48</v>
      </c>
      <c r="S4163" t="s">
        <v>24</v>
      </c>
      <c r="T4163">
        <f>_xlfn.DAYS(Raw_data_US_healthcare[[#This Row],[Discharge Date]],Raw_data_US_healthcare[[#This Row],[Date of Admission]])</f>
        <v>10</v>
      </c>
    </row>
    <row r="4164" spans="1:20" x14ac:dyDescent="0.3">
      <c r="A4164" t="s">
        <v>26511</v>
      </c>
      <c r="B4164" t="s">
        <v>9710</v>
      </c>
      <c r="C4164">
        <v>59</v>
      </c>
      <c r="D4164" t="str">
        <f>IF(Raw_data_US_healthcare[[#This Row],[Age]]&lt;35,"Young",IF(Raw_data_US_healthcare[[#This Row],[Age]]&lt;60,"Middle","Senior"))</f>
        <v>Middle</v>
      </c>
      <c r="E4164" t="s">
        <v>16</v>
      </c>
      <c r="F4164" t="s">
        <v>228</v>
      </c>
      <c r="G4164" t="s">
        <v>228</v>
      </c>
      <c r="H4164" t="s">
        <v>69</v>
      </c>
      <c r="I4164" s="2">
        <v>43428</v>
      </c>
      <c r="J4164" t="s">
        <v>11709</v>
      </c>
      <c r="K4164" t="s">
        <v>11710</v>
      </c>
      <c r="L4164" t="s">
        <v>56</v>
      </c>
      <c r="M4164">
        <v>18588.1083</v>
      </c>
      <c r="N4164">
        <v>426</v>
      </c>
      <c r="O4164" t="s">
        <v>39</v>
      </c>
      <c r="P4164" t="s">
        <v>39</v>
      </c>
      <c r="Q4164" s="2">
        <v>43429</v>
      </c>
      <c r="R4164" t="s">
        <v>48</v>
      </c>
      <c r="S4164" t="s">
        <v>45</v>
      </c>
      <c r="T4164">
        <f>_xlfn.DAYS(Raw_data_US_healthcare[[#This Row],[Discharge Date]],Raw_data_US_healthcare[[#This Row],[Date of Admission]])</f>
        <v>1</v>
      </c>
    </row>
    <row r="4165" spans="1:20" x14ac:dyDescent="0.3">
      <c r="A4165" t="s">
        <v>26511</v>
      </c>
      <c r="B4165" t="s">
        <v>11711</v>
      </c>
      <c r="C4165">
        <v>71</v>
      </c>
      <c r="D4165" t="str">
        <f>IF(Raw_data_US_healthcare[[#This Row],[Age]]&lt;35,"Young",IF(Raw_data_US_healthcare[[#This Row],[Age]]&lt;60,"Middle","Senior"))</f>
        <v>Senior</v>
      </c>
      <c r="E4165" t="s">
        <v>16</v>
      </c>
      <c r="F4165" t="s">
        <v>113</v>
      </c>
      <c r="G4165" t="s">
        <v>113</v>
      </c>
      <c r="H4165" t="s">
        <v>18</v>
      </c>
      <c r="I4165" s="2">
        <v>44867</v>
      </c>
      <c r="J4165" t="s">
        <v>11712</v>
      </c>
      <c r="K4165" t="s">
        <v>11713</v>
      </c>
      <c r="L4165" t="s">
        <v>21</v>
      </c>
      <c r="M4165">
        <v>30409.8878</v>
      </c>
      <c r="N4165">
        <v>422</v>
      </c>
      <c r="O4165" t="s">
        <v>43</v>
      </c>
      <c r="P4165" t="s">
        <v>43</v>
      </c>
      <c r="Q4165" s="2">
        <v>44891</v>
      </c>
      <c r="R4165" t="s">
        <v>44</v>
      </c>
      <c r="S4165" t="s">
        <v>33</v>
      </c>
      <c r="T4165">
        <f>_xlfn.DAYS(Raw_data_US_healthcare[[#This Row],[Discharge Date]],Raw_data_US_healthcare[[#This Row],[Date of Admission]])</f>
        <v>24</v>
      </c>
    </row>
    <row r="4166" spans="1:20" x14ac:dyDescent="0.3">
      <c r="A4166" t="s">
        <v>26511</v>
      </c>
      <c r="B4166" t="s">
        <v>11714</v>
      </c>
      <c r="C4166">
        <v>23</v>
      </c>
      <c r="D4166" t="str">
        <f>IF(Raw_data_US_healthcare[[#This Row],[Age]]&lt;35,"Young",IF(Raw_data_US_healthcare[[#This Row],[Age]]&lt;60,"Middle","Senior"))</f>
        <v>Young</v>
      </c>
      <c r="E4166" t="s">
        <v>16</v>
      </c>
      <c r="F4166" t="s">
        <v>113</v>
      </c>
      <c r="G4166" t="s">
        <v>113</v>
      </c>
      <c r="H4166" t="s">
        <v>69</v>
      </c>
      <c r="I4166" s="2">
        <v>45087</v>
      </c>
      <c r="J4166" t="s">
        <v>11715</v>
      </c>
      <c r="K4166" t="s">
        <v>11716</v>
      </c>
      <c r="L4166" t="s">
        <v>31</v>
      </c>
      <c r="M4166">
        <v>12853.171399999999</v>
      </c>
      <c r="N4166">
        <v>478</v>
      </c>
      <c r="O4166" t="s">
        <v>39</v>
      </c>
      <c r="P4166" t="s">
        <v>39</v>
      </c>
      <c r="Q4166" s="2">
        <v>45089</v>
      </c>
      <c r="R4166" t="s">
        <v>23</v>
      </c>
      <c r="S4166" t="s">
        <v>24</v>
      </c>
      <c r="T4166">
        <f>_xlfn.DAYS(Raw_data_US_healthcare[[#This Row],[Discharge Date]],Raw_data_US_healthcare[[#This Row],[Date of Admission]])</f>
        <v>2</v>
      </c>
    </row>
    <row r="4167" spans="1:20" x14ac:dyDescent="0.3">
      <c r="A4167" t="s">
        <v>26511</v>
      </c>
      <c r="B4167" t="s">
        <v>11717</v>
      </c>
      <c r="C4167">
        <v>81</v>
      </c>
      <c r="D4167" t="str">
        <f>IF(Raw_data_US_healthcare[[#This Row],[Age]]&lt;35,"Young",IF(Raw_data_US_healthcare[[#This Row],[Age]]&lt;60,"Middle","Senior"))</f>
        <v>Senior</v>
      </c>
      <c r="E4167" t="s">
        <v>16</v>
      </c>
      <c r="F4167" t="s">
        <v>88</v>
      </c>
      <c r="G4167" t="s">
        <v>88</v>
      </c>
      <c r="H4167" t="s">
        <v>28</v>
      </c>
      <c r="I4167" s="2">
        <v>45025</v>
      </c>
      <c r="J4167" t="s">
        <v>11718</v>
      </c>
      <c r="K4167" t="s">
        <v>6833</v>
      </c>
      <c r="L4167" t="s">
        <v>21</v>
      </c>
      <c r="M4167">
        <v>15373.876099999999</v>
      </c>
      <c r="N4167">
        <v>433</v>
      </c>
      <c r="O4167" t="s">
        <v>43</v>
      </c>
      <c r="P4167" t="s">
        <v>43</v>
      </c>
      <c r="Q4167" s="2">
        <v>45055</v>
      </c>
      <c r="R4167" t="s">
        <v>32</v>
      </c>
      <c r="S4167" t="s">
        <v>24</v>
      </c>
      <c r="T4167">
        <f>_xlfn.DAYS(Raw_data_US_healthcare[[#This Row],[Discharge Date]],Raw_data_US_healthcare[[#This Row],[Date of Admission]])</f>
        <v>30</v>
      </c>
    </row>
    <row r="4168" spans="1:20" x14ac:dyDescent="0.3">
      <c r="A4168" t="s">
        <v>26511</v>
      </c>
      <c r="B4168" t="s">
        <v>11719</v>
      </c>
      <c r="C4168">
        <v>68</v>
      </c>
      <c r="D4168" t="str">
        <f>IF(Raw_data_US_healthcare[[#This Row],[Age]]&lt;35,"Young",IF(Raw_data_US_healthcare[[#This Row],[Age]]&lt;60,"Middle","Senior"))</f>
        <v>Senior</v>
      </c>
      <c r="E4168" t="s">
        <v>16</v>
      </c>
      <c r="F4168" t="s">
        <v>113</v>
      </c>
      <c r="G4168" t="s">
        <v>113</v>
      </c>
      <c r="H4168" t="s">
        <v>28</v>
      </c>
      <c r="I4168" s="2">
        <v>45130</v>
      </c>
      <c r="J4168" t="s">
        <v>11720</v>
      </c>
      <c r="K4168" t="s">
        <v>11721</v>
      </c>
      <c r="L4168" t="s">
        <v>21</v>
      </c>
      <c r="M4168">
        <v>12503.733200000001</v>
      </c>
      <c r="N4168">
        <v>209</v>
      </c>
      <c r="O4168" t="s">
        <v>39</v>
      </c>
      <c r="P4168" t="s">
        <v>39</v>
      </c>
      <c r="Q4168" s="2">
        <v>45132</v>
      </c>
      <c r="R4168" t="s">
        <v>32</v>
      </c>
      <c r="S4168" t="s">
        <v>24</v>
      </c>
      <c r="T4168">
        <f>_xlfn.DAYS(Raw_data_US_healthcare[[#This Row],[Discharge Date]],Raw_data_US_healthcare[[#This Row],[Date of Admission]])</f>
        <v>2</v>
      </c>
    </row>
    <row r="4169" spans="1:20" x14ac:dyDescent="0.3">
      <c r="A4169" t="s">
        <v>26511</v>
      </c>
      <c r="B4169" t="s">
        <v>11722</v>
      </c>
      <c r="C4169">
        <v>75</v>
      </c>
      <c r="D4169" t="str">
        <f>IF(Raw_data_US_healthcare[[#This Row],[Age]]&lt;35,"Young",IF(Raw_data_US_healthcare[[#This Row],[Age]]&lt;60,"Middle","Senior"))</f>
        <v>Senior</v>
      </c>
      <c r="E4169" t="s">
        <v>16</v>
      </c>
      <c r="F4169" t="s">
        <v>35</v>
      </c>
      <c r="G4169" t="s">
        <v>35</v>
      </c>
      <c r="H4169" t="s">
        <v>18</v>
      </c>
      <c r="I4169" s="2">
        <v>44216</v>
      </c>
      <c r="J4169" t="s">
        <v>11723</v>
      </c>
      <c r="K4169" t="s">
        <v>11724</v>
      </c>
      <c r="L4169" t="s">
        <v>21</v>
      </c>
      <c r="M4169">
        <v>49722.554199999999</v>
      </c>
      <c r="N4169">
        <v>338</v>
      </c>
      <c r="O4169" t="s">
        <v>39</v>
      </c>
      <c r="P4169" t="s">
        <v>39</v>
      </c>
      <c r="Q4169" s="2">
        <v>44243</v>
      </c>
      <c r="R4169" t="s">
        <v>44</v>
      </c>
      <c r="S4169" t="s">
        <v>33</v>
      </c>
      <c r="T4169">
        <f>_xlfn.DAYS(Raw_data_US_healthcare[[#This Row],[Discharge Date]],Raw_data_US_healthcare[[#This Row],[Date of Admission]])</f>
        <v>27</v>
      </c>
    </row>
    <row r="4170" spans="1:20" x14ac:dyDescent="0.3">
      <c r="A4170" t="s">
        <v>26512</v>
      </c>
      <c r="B4170" t="s">
        <v>11725</v>
      </c>
      <c r="C4170">
        <v>85</v>
      </c>
      <c r="D4170" t="str">
        <f>IF(Raw_data_US_healthcare[[#This Row],[Age]]&lt;35,"Young",IF(Raw_data_US_healthcare[[#This Row],[Age]]&lt;60,"Middle","Senior"))</f>
        <v>Senior</v>
      </c>
      <c r="E4170" t="s">
        <v>26</v>
      </c>
      <c r="F4170" t="s">
        <v>17</v>
      </c>
      <c r="G4170" t="s">
        <v>17</v>
      </c>
      <c r="H4170" t="s">
        <v>36</v>
      </c>
      <c r="I4170" s="2">
        <v>43901</v>
      </c>
      <c r="J4170" t="s">
        <v>11726</v>
      </c>
      <c r="K4170" t="s">
        <v>11727</v>
      </c>
      <c r="L4170" t="s">
        <v>21</v>
      </c>
      <c r="M4170">
        <v>944.9511</v>
      </c>
      <c r="N4170">
        <v>201</v>
      </c>
      <c r="O4170" t="s">
        <v>22</v>
      </c>
      <c r="P4170" t="s">
        <v>22</v>
      </c>
      <c r="Q4170" s="2">
        <v>43910</v>
      </c>
      <c r="R4170" t="s">
        <v>48</v>
      </c>
      <c r="S4170" t="s">
        <v>24</v>
      </c>
      <c r="T4170">
        <f>_xlfn.DAYS(Raw_data_US_healthcare[[#This Row],[Discharge Date]],Raw_data_US_healthcare[[#This Row],[Date of Admission]])</f>
        <v>9</v>
      </c>
    </row>
    <row r="4171" spans="1:20" x14ac:dyDescent="0.3">
      <c r="A4171" t="s">
        <v>26512</v>
      </c>
      <c r="B4171" t="s">
        <v>11728</v>
      </c>
      <c r="C4171">
        <v>27</v>
      </c>
      <c r="D4171" t="str">
        <f>IF(Raw_data_US_healthcare[[#This Row],[Age]]&lt;35,"Young",IF(Raw_data_US_healthcare[[#This Row],[Age]]&lt;60,"Middle","Senior"))</f>
        <v>Young</v>
      </c>
      <c r="E4171" t="s">
        <v>26</v>
      </c>
      <c r="F4171" t="s">
        <v>35</v>
      </c>
      <c r="G4171" t="s">
        <v>35</v>
      </c>
      <c r="H4171" t="s">
        <v>69</v>
      </c>
      <c r="I4171" s="2">
        <v>44146</v>
      </c>
      <c r="J4171" t="s">
        <v>11729</v>
      </c>
      <c r="K4171" t="s">
        <v>1358</v>
      </c>
      <c r="L4171" t="s">
        <v>56</v>
      </c>
      <c r="M4171">
        <v>26405.452499999999</v>
      </c>
      <c r="N4171">
        <v>481</v>
      </c>
      <c r="O4171" t="s">
        <v>22</v>
      </c>
      <c r="P4171" t="s">
        <v>22</v>
      </c>
      <c r="Q4171" s="2">
        <v>44154</v>
      </c>
      <c r="R4171" t="s">
        <v>32</v>
      </c>
      <c r="S4171" t="s">
        <v>45</v>
      </c>
      <c r="T4171">
        <f>_xlfn.DAYS(Raw_data_US_healthcare[[#This Row],[Discharge Date]],Raw_data_US_healthcare[[#This Row],[Date of Admission]])</f>
        <v>8</v>
      </c>
    </row>
    <row r="4172" spans="1:20" x14ac:dyDescent="0.3">
      <c r="A4172" t="s">
        <v>26511</v>
      </c>
      <c r="B4172" t="s">
        <v>11730</v>
      </c>
      <c r="C4172">
        <v>82</v>
      </c>
      <c r="D4172" t="str">
        <f>IF(Raw_data_US_healthcare[[#This Row],[Age]]&lt;35,"Young",IF(Raw_data_US_healthcare[[#This Row],[Age]]&lt;60,"Middle","Senior"))</f>
        <v>Senior</v>
      </c>
      <c r="E4172" t="s">
        <v>16</v>
      </c>
      <c r="F4172" t="s">
        <v>228</v>
      </c>
      <c r="G4172" t="s">
        <v>228</v>
      </c>
      <c r="H4172" t="s">
        <v>26514</v>
      </c>
      <c r="I4172" s="2">
        <v>43945</v>
      </c>
      <c r="J4172" t="s">
        <v>11731</v>
      </c>
      <c r="K4172" t="s">
        <v>11732</v>
      </c>
      <c r="L4172" t="s">
        <v>21</v>
      </c>
      <c r="M4172">
        <v>9547.9740999999995</v>
      </c>
      <c r="N4172">
        <v>485</v>
      </c>
      <c r="O4172" t="s">
        <v>39</v>
      </c>
      <c r="P4172" t="s">
        <v>39</v>
      </c>
      <c r="Q4172" s="2">
        <v>43974</v>
      </c>
      <c r="R4172" t="s">
        <v>48</v>
      </c>
      <c r="S4172" t="s">
        <v>45</v>
      </c>
      <c r="T4172">
        <f>_xlfn.DAYS(Raw_data_US_healthcare[[#This Row],[Discharge Date]],Raw_data_US_healthcare[[#This Row],[Date of Admission]])</f>
        <v>29</v>
      </c>
    </row>
    <row r="4173" spans="1:20" x14ac:dyDescent="0.3">
      <c r="A4173" t="s">
        <v>26512</v>
      </c>
      <c r="B4173" t="s">
        <v>11733</v>
      </c>
      <c r="C4173">
        <v>44</v>
      </c>
      <c r="D4173" t="str">
        <f>IF(Raw_data_US_healthcare[[#This Row],[Age]]&lt;35,"Young",IF(Raw_data_US_healthcare[[#This Row],[Age]]&lt;60,"Middle","Senior"))</f>
        <v>Middle</v>
      </c>
      <c r="E4173" t="s">
        <v>26</v>
      </c>
      <c r="F4173" t="s">
        <v>62</v>
      </c>
      <c r="G4173" t="s">
        <v>62</v>
      </c>
      <c r="H4173" t="s">
        <v>28</v>
      </c>
      <c r="I4173" s="2">
        <v>43513</v>
      </c>
      <c r="J4173" t="s">
        <v>11734</v>
      </c>
      <c r="K4173" t="s">
        <v>11735</v>
      </c>
      <c r="L4173" t="s">
        <v>60</v>
      </c>
      <c r="M4173">
        <v>17762.801299999999</v>
      </c>
      <c r="N4173">
        <v>453</v>
      </c>
      <c r="O4173" t="s">
        <v>43</v>
      </c>
      <c r="P4173" t="s">
        <v>43</v>
      </c>
      <c r="Q4173" s="2">
        <v>43531</v>
      </c>
      <c r="R4173" t="s">
        <v>48</v>
      </c>
      <c r="S4173" t="s">
        <v>45</v>
      </c>
      <c r="T4173">
        <f>_xlfn.DAYS(Raw_data_US_healthcare[[#This Row],[Discharge Date]],Raw_data_US_healthcare[[#This Row],[Date of Admission]])</f>
        <v>18</v>
      </c>
    </row>
    <row r="4174" spans="1:20" x14ac:dyDescent="0.3">
      <c r="A4174" t="s">
        <v>26511</v>
      </c>
      <c r="B4174" t="s">
        <v>11736</v>
      </c>
      <c r="C4174">
        <v>39</v>
      </c>
      <c r="D4174" t="str">
        <f>IF(Raw_data_US_healthcare[[#This Row],[Age]]&lt;35,"Young",IF(Raw_data_US_healthcare[[#This Row],[Age]]&lt;60,"Middle","Senior"))</f>
        <v>Middle</v>
      </c>
      <c r="E4174" t="s">
        <v>16</v>
      </c>
      <c r="F4174" t="s">
        <v>35</v>
      </c>
      <c r="G4174" t="s">
        <v>35</v>
      </c>
      <c r="H4174" t="s">
        <v>18</v>
      </c>
      <c r="I4174" s="2">
        <v>45031</v>
      </c>
      <c r="J4174" t="s">
        <v>1651</v>
      </c>
      <c r="K4174" t="s">
        <v>11737</v>
      </c>
      <c r="L4174" t="s">
        <v>31</v>
      </c>
      <c r="M4174">
        <v>6382.0672999999997</v>
      </c>
      <c r="N4174">
        <v>353</v>
      </c>
      <c r="O4174" t="s">
        <v>39</v>
      </c>
      <c r="P4174" t="s">
        <v>39</v>
      </c>
      <c r="Q4174" s="2">
        <v>45045</v>
      </c>
      <c r="R4174" t="s">
        <v>48</v>
      </c>
      <c r="S4174" t="s">
        <v>33</v>
      </c>
      <c r="T4174">
        <f>_xlfn.DAYS(Raw_data_US_healthcare[[#This Row],[Discharge Date]],Raw_data_US_healthcare[[#This Row],[Date of Admission]])</f>
        <v>14</v>
      </c>
    </row>
    <row r="4175" spans="1:20" x14ac:dyDescent="0.3">
      <c r="A4175" t="s">
        <v>26511</v>
      </c>
      <c r="B4175" t="s">
        <v>11738</v>
      </c>
      <c r="C4175">
        <v>36</v>
      </c>
      <c r="D4175" t="str">
        <f>IF(Raw_data_US_healthcare[[#This Row],[Age]]&lt;35,"Young",IF(Raw_data_US_healthcare[[#This Row],[Age]]&lt;60,"Middle","Senior"))</f>
        <v>Middle</v>
      </c>
      <c r="E4175" t="s">
        <v>16</v>
      </c>
      <c r="F4175" t="s">
        <v>62</v>
      </c>
      <c r="G4175" t="s">
        <v>62</v>
      </c>
      <c r="H4175" t="s">
        <v>26516</v>
      </c>
      <c r="I4175" s="2">
        <v>45093</v>
      </c>
      <c r="J4175" t="s">
        <v>11739</v>
      </c>
      <c r="K4175" t="s">
        <v>11740</v>
      </c>
      <c r="L4175" t="s">
        <v>56</v>
      </c>
      <c r="M4175">
        <v>27436.202000000001</v>
      </c>
      <c r="N4175">
        <v>230</v>
      </c>
      <c r="O4175" t="s">
        <v>39</v>
      </c>
      <c r="P4175" t="s">
        <v>39</v>
      </c>
      <c r="Q4175" s="2">
        <v>45116</v>
      </c>
      <c r="R4175" t="s">
        <v>23</v>
      </c>
      <c r="S4175" t="s">
        <v>24</v>
      </c>
      <c r="T4175">
        <f>_xlfn.DAYS(Raw_data_US_healthcare[[#This Row],[Discharge Date]],Raw_data_US_healthcare[[#This Row],[Date of Admission]])</f>
        <v>23</v>
      </c>
    </row>
    <row r="4176" spans="1:20" x14ac:dyDescent="0.3">
      <c r="A4176" t="s">
        <v>26512</v>
      </c>
      <c r="B4176" t="s">
        <v>11741</v>
      </c>
      <c r="C4176">
        <v>30</v>
      </c>
      <c r="D4176" t="str">
        <f>IF(Raw_data_US_healthcare[[#This Row],[Age]]&lt;35,"Young",IF(Raw_data_US_healthcare[[#This Row],[Age]]&lt;60,"Middle","Senior"))</f>
        <v>Young</v>
      </c>
      <c r="E4176" t="s">
        <v>26</v>
      </c>
      <c r="F4176" t="s">
        <v>35</v>
      </c>
      <c r="G4176" t="s">
        <v>35</v>
      </c>
      <c r="H4176" t="s">
        <v>69</v>
      </c>
      <c r="I4176" s="2">
        <v>44100</v>
      </c>
      <c r="J4176" t="s">
        <v>11742</v>
      </c>
      <c r="K4176" t="s">
        <v>11743</v>
      </c>
      <c r="L4176" t="s">
        <v>52</v>
      </c>
      <c r="M4176">
        <v>12439.457200000001</v>
      </c>
      <c r="N4176">
        <v>443</v>
      </c>
      <c r="O4176" t="s">
        <v>22</v>
      </c>
      <c r="P4176" t="s">
        <v>22</v>
      </c>
      <c r="Q4176" s="2">
        <v>44107</v>
      </c>
      <c r="R4176" t="s">
        <v>44</v>
      </c>
      <c r="S4176" t="s">
        <v>45</v>
      </c>
      <c r="T4176">
        <f>_xlfn.DAYS(Raw_data_US_healthcare[[#This Row],[Discharge Date]],Raw_data_US_healthcare[[#This Row],[Date of Admission]])</f>
        <v>7</v>
      </c>
    </row>
    <row r="4177" spans="1:20" x14ac:dyDescent="0.3">
      <c r="A4177" t="s">
        <v>26512</v>
      </c>
      <c r="B4177" t="s">
        <v>11744</v>
      </c>
      <c r="C4177">
        <v>66</v>
      </c>
      <c r="D4177" t="str">
        <f>IF(Raw_data_US_healthcare[[#This Row],[Age]]&lt;35,"Young",IF(Raw_data_US_healthcare[[#This Row],[Age]]&lt;60,"Middle","Senior"))</f>
        <v>Senior</v>
      </c>
      <c r="E4177" t="s">
        <v>26</v>
      </c>
      <c r="F4177" t="s">
        <v>228</v>
      </c>
      <c r="G4177" t="s">
        <v>228</v>
      </c>
      <c r="H4177" t="s">
        <v>26514</v>
      </c>
      <c r="I4177" s="2">
        <v>44405</v>
      </c>
      <c r="J4177" t="s">
        <v>3043</v>
      </c>
      <c r="K4177" t="s">
        <v>11745</v>
      </c>
      <c r="L4177" t="s">
        <v>21</v>
      </c>
      <c r="M4177">
        <v>35112.838400000001</v>
      </c>
      <c r="N4177">
        <v>327</v>
      </c>
      <c r="O4177" t="s">
        <v>22</v>
      </c>
      <c r="P4177" t="s">
        <v>22</v>
      </c>
      <c r="Q4177" s="2">
        <v>44406</v>
      </c>
      <c r="R4177" t="s">
        <v>44</v>
      </c>
      <c r="S4177" t="s">
        <v>33</v>
      </c>
      <c r="T4177">
        <f>_xlfn.DAYS(Raw_data_US_healthcare[[#This Row],[Discharge Date]],Raw_data_US_healthcare[[#This Row],[Date of Admission]])</f>
        <v>1</v>
      </c>
    </row>
    <row r="4178" spans="1:20" x14ac:dyDescent="0.3">
      <c r="A4178" t="s">
        <v>26511</v>
      </c>
      <c r="B4178" t="s">
        <v>11746</v>
      </c>
      <c r="C4178">
        <v>59</v>
      </c>
      <c r="D4178" t="str">
        <f>IF(Raw_data_US_healthcare[[#This Row],[Age]]&lt;35,"Young",IF(Raw_data_US_healthcare[[#This Row],[Age]]&lt;60,"Middle","Senior"))</f>
        <v>Middle</v>
      </c>
      <c r="E4178" t="s">
        <v>16</v>
      </c>
      <c r="F4178" t="s">
        <v>62</v>
      </c>
      <c r="G4178" t="s">
        <v>62</v>
      </c>
      <c r="H4178" t="s">
        <v>26516</v>
      </c>
      <c r="I4178" s="2">
        <v>44160</v>
      </c>
      <c r="J4178" t="s">
        <v>11747</v>
      </c>
      <c r="K4178" t="s">
        <v>11748</v>
      </c>
      <c r="L4178" t="s">
        <v>52</v>
      </c>
      <c r="M4178">
        <v>26876.145199999999</v>
      </c>
      <c r="N4178">
        <v>173</v>
      </c>
      <c r="O4178" t="s">
        <v>39</v>
      </c>
      <c r="P4178" t="s">
        <v>39</v>
      </c>
      <c r="Q4178" s="2">
        <v>44169</v>
      </c>
      <c r="R4178" t="s">
        <v>32</v>
      </c>
      <c r="S4178" t="s">
        <v>45</v>
      </c>
      <c r="T4178">
        <f>_xlfn.DAYS(Raw_data_US_healthcare[[#This Row],[Discharge Date]],Raw_data_US_healthcare[[#This Row],[Date of Admission]])</f>
        <v>9</v>
      </c>
    </row>
    <row r="4179" spans="1:20" x14ac:dyDescent="0.3">
      <c r="A4179" t="s">
        <v>26512</v>
      </c>
      <c r="B4179" t="s">
        <v>1684</v>
      </c>
      <c r="C4179">
        <v>45</v>
      </c>
      <c r="D4179" t="str">
        <f>IF(Raw_data_US_healthcare[[#This Row],[Age]]&lt;35,"Young",IF(Raw_data_US_healthcare[[#This Row],[Age]]&lt;60,"Middle","Senior"))</f>
        <v>Middle</v>
      </c>
      <c r="E4179" t="s">
        <v>26</v>
      </c>
      <c r="F4179" t="s">
        <v>62</v>
      </c>
      <c r="G4179" t="s">
        <v>62</v>
      </c>
      <c r="H4179" t="s">
        <v>28</v>
      </c>
      <c r="I4179" s="2">
        <v>44427</v>
      </c>
      <c r="J4179" t="s">
        <v>11749</v>
      </c>
      <c r="K4179" t="s">
        <v>11750</v>
      </c>
      <c r="L4179" t="s">
        <v>31</v>
      </c>
      <c r="M4179">
        <v>9917.0426000000007</v>
      </c>
      <c r="N4179">
        <v>239</v>
      </c>
      <c r="O4179" t="s">
        <v>39</v>
      </c>
      <c r="P4179" t="s">
        <v>39</v>
      </c>
      <c r="Q4179" s="2">
        <v>44447</v>
      </c>
      <c r="R4179" t="s">
        <v>44</v>
      </c>
      <c r="S4179" t="s">
        <v>45</v>
      </c>
      <c r="T4179">
        <f>_xlfn.DAYS(Raw_data_US_healthcare[[#This Row],[Discharge Date]],Raw_data_US_healthcare[[#This Row],[Date of Admission]])</f>
        <v>20</v>
      </c>
    </row>
    <row r="4180" spans="1:20" x14ac:dyDescent="0.3">
      <c r="A4180" t="s">
        <v>26512</v>
      </c>
      <c r="B4180" t="s">
        <v>11751</v>
      </c>
      <c r="C4180">
        <v>66</v>
      </c>
      <c r="D4180" t="str">
        <f>IF(Raw_data_US_healthcare[[#This Row],[Age]]&lt;35,"Young",IF(Raw_data_US_healthcare[[#This Row],[Age]]&lt;60,"Middle","Senior"))</f>
        <v>Senior</v>
      </c>
      <c r="E4180" t="s">
        <v>26</v>
      </c>
      <c r="F4180" t="s">
        <v>113</v>
      </c>
      <c r="G4180" t="s">
        <v>113</v>
      </c>
      <c r="H4180" t="s">
        <v>26514</v>
      </c>
      <c r="I4180" s="2">
        <v>44538</v>
      </c>
      <c r="J4180" t="s">
        <v>11752</v>
      </c>
      <c r="K4180" t="s">
        <v>11753</v>
      </c>
      <c r="L4180" t="s">
        <v>21</v>
      </c>
      <c r="M4180">
        <v>16740.251199999999</v>
      </c>
      <c r="N4180">
        <v>241</v>
      </c>
      <c r="O4180" t="s">
        <v>43</v>
      </c>
      <c r="P4180" t="s">
        <v>43</v>
      </c>
      <c r="Q4180" s="2">
        <v>44553</v>
      </c>
      <c r="R4180" t="s">
        <v>23</v>
      </c>
      <c r="S4180" t="s">
        <v>33</v>
      </c>
      <c r="T4180">
        <f>_xlfn.DAYS(Raw_data_US_healthcare[[#This Row],[Discharge Date]],Raw_data_US_healthcare[[#This Row],[Date of Admission]])</f>
        <v>15</v>
      </c>
    </row>
    <row r="4181" spans="1:20" x14ac:dyDescent="0.3">
      <c r="A4181" t="s">
        <v>26511</v>
      </c>
      <c r="B4181" t="s">
        <v>11754</v>
      </c>
      <c r="C4181">
        <v>39</v>
      </c>
      <c r="D4181" t="str">
        <f>IF(Raw_data_US_healthcare[[#This Row],[Age]]&lt;35,"Young",IF(Raw_data_US_healthcare[[#This Row],[Age]]&lt;60,"Middle","Senior"))</f>
        <v>Middle</v>
      </c>
      <c r="E4181" t="s">
        <v>16</v>
      </c>
      <c r="F4181" t="s">
        <v>228</v>
      </c>
      <c r="G4181" t="s">
        <v>228</v>
      </c>
      <c r="H4181" t="s">
        <v>26516</v>
      </c>
      <c r="I4181" s="2">
        <v>43904</v>
      </c>
      <c r="J4181" t="s">
        <v>11755</v>
      </c>
      <c r="K4181" t="s">
        <v>11756</v>
      </c>
      <c r="L4181" t="s">
        <v>52</v>
      </c>
      <c r="M4181">
        <v>23607.796699999999</v>
      </c>
      <c r="N4181">
        <v>245</v>
      </c>
      <c r="O4181" t="s">
        <v>39</v>
      </c>
      <c r="P4181" t="s">
        <v>39</v>
      </c>
      <c r="Q4181" s="2">
        <v>43927</v>
      </c>
      <c r="R4181" t="s">
        <v>48</v>
      </c>
      <c r="S4181" t="s">
        <v>33</v>
      </c>
      <c r="T4181">
        <f>_xlfn.DAYS(Raw_data_US_healthcare[[#This Row],[Discharge Date]],Raw_data_US_healthcare[[#This Row],[Date of Admission]])</f>
        <v>23</v>
      </c>
    </row>
    <row r="4182" spans="1:20" x14ac:dyDescent="0.3">
      <c r="A4182" t="s">
        <v>26511</v>
      </c>
      <c r="B4182" t="s">
        <v>11757</v>
      </c>
      <c r="C4182">
        <v>47</v>
      </c>
      <c r="D4182" t="str">
        <f>IF(Raw_data_US_healthcare[[#This Row],[Age]]&lt;35,"Young",IF(Raw_data_US_healthcare[[#This Row],[Age]]&lt;60,"Middle","Senior"))</f>
        <v>Middle</v>
      </c>
      <c r="E4182" t="s">
        <v>16</v>
      </c>
      <c r="F4182" t="s">
        <v>62</v>
      </c>
      <c r="G4182" t="s">
        <v>62</v>
      </c>
      <c r="H4182" t="s">
        <v>69</v>
      </c>
      <c r="I4182" s="2">
        <v>45205</v>
      </c>
      <c r="J4182" t="s">
        <v>11758</v>
      </c>
      <c r="K4182" t="s">
        <v>11759</v>
      </c>
      <c r="L4182" t="s">
        <v>31</v>
      </c>
      <c r="M4182">
        <v>30252.057799999999</v>
      </c>
      <c r="N4182">
        <v>431</v>
      </c>
      <c r="O4182" t="s">
        <v>43</v>
      </c>
      <c r="P4182" t="s">
        <v>43</v>
      </c>
      <c r="Q4182" s="2">
        <v>45219</v>
      </c>
      <c r="R4182" t="s">
        <v>32</v>
      </c>
      <c r="S4182" t="s">
        <v>33</v>
      </c>
      <c r="T4182">
        <f>_xlfn.DAYS(Raw_data_US_healthcare[[#This Row],[Discharge Date]],Raw_data_US_healthcare[[#This Row],[Date of Admission]])</f>
        <v>14</v>
      </c>
    </row>
    <row r="4183" spans="1:20" x14ac:dyDescent="0.3">
      <c r="A4183" t="s">
        <v>26512</v>
      </c>
      <c r="B4183" t="s">
        <v>11760</v>
      </c>
      <c r="C4183">
        <v>20</v>
      </c>
      <c r="D4183" t="str">
        <f>IF(Raw_data_US_healthcare[[#This Row],[Age]]&lt;35,"Young",IF(Raw_data_US_healthcare[[#This Row],[Age]]&lt;60,"Middle","Senior"))</f>
        <v>Young</v>
      </c>
      <c r="E4183" t="s">
        <v>26</v>
      </c>
      <c r="F4183" t="s">
        <v>17</v>
      </c>
      <c r="G4183" t="s">
        <v>17</v>
      </c>
      <c r="H4183" t="s">
        <v>26514</v>
      </c>
      <c r="I4183" s="2">
        <v>44621</v>
      </c>
      <c r="J4183" t="s">
        <v>11761</v>
      </c>
      <c r="K4183" t="s">
        <v>962</v>
      </c>
      <c r="L4183" t="s">
        <v>52</v>
      </c>
      <c r="M4183">
        <v>1693.1190999999999</v>
      </c>
      <c r="N4183">
        <v>184</v>
      </c>
      <c r="O4183" t="s">
        <v>43</v>
      </c>
      <c r="P4183" t="s">
        <v>43</v>
      </c>
      <c r="Q4183" s="2">
        <v>44649</v>
      </c>
      <c r="R4183" t="s">
        <v>48</v>
      </c>
      <c r="S4183" t="s">
        <v>24</v>
      </c>
      <c r="T4183">
        <f>_xlfn.DAYS(Raw_data_US_healthcare[[#This Row],[Discharge Date]],Raw_data_US_healthcare[[#This Row],[Date of Admission]])</f>
        <v>28</v>
      </c>
    </row>
    <row r="4184" spans="1:20" x14ac:dyDescent="0.3">
      <c r="A4184" t="s">
        <v>26511</v>
      </c>
      <c r="B4184" t="s">
        <v>11762</v>
      </c>
      <c r="C4184">
        <v>80</v>
      </c>
      <c r="D4184" t="str">
        <f>IF(Raw_data_US_healthcare[[#This Row],[Age]]&lt;35,"Young",IF(Raw_data_US_healthcare[[#This Row],[Age]]&lt;60,"Middle","Senior"))</f>
        <v>Senior</v>
      </c>
      <c r="E4184" t="s">
        <v>16</v>
      </c>
      <c r="F4184" t="s">
        <v>228</v>
      </c>
      <c r="G4184" t="s">
        <v>228</v>
      </c>
      <c r="H4184" t="s">
        <v>36</v>
      </c>
      <c r="I4184" s="2">
        <v>43577</v>
      </c>
      <c r="J4184" t="s">
        <v>11763</v>
      </c>
      <c r="K4184" t="s">
        <v>11764</v>
      </c>
      <c r="L4184" t="s">
        <v>21</v>
      </c>
      <c r="M4184">
        <v>9056.6661000000004</v>
      </c>
      <c r="N4184">
        <v>430</v>
      </c>
      <c r="O4184" t="s">
        <v>43</v>
      </c>
      <c r="P4184" t="s">
        <v>43</v>
      </c>
      <c r="Q4184" s="2">
        <v>43607</v>
      </c>
      <c r="R4184" t="s">
        <v>83</v>
      </c>
      <c r="S4184" t="s">
        <v>33</v>
      </c>
      <c r="T4184">
        <f>_xlfn.DAYS(Raw_data_US_healthcare[[#This Row],[Discharge Date]],Raw_data_US_healthcare[[#This Row],[Date of Admission]])</f>
        <v>30</v>
      </c>
    </row>
    <row r="4185" spans="1:20" x14ac:dyDescent="0.3">
      <c r="A4185" t="s">
        <v>26512</v>
      </c>
      <c r="B4185" t="s">
        <v>11765</v>
      </c>
      <c r="C4185">
        <v>42</v>
      </c>
      <c r="D4185" t="str">
        <f>IF(Raw_data_US_healthcare[[#This Row],[Age]]&lt;35,"Young",IF(Raw_data_US_healthcare[[#This Row],[Age]]&lt;60,"Middle","Senior"))</f>
        <v>Middle</v>
      </c>
      <c r="E4185" t="s">
        <v>26</v>
      </c>
      <c r="F4185" t="s">
        <v>35</v>
      </c>
      <c r="G4185" t="s">
        <v>35</v>
      </c>
      <c r="H4185" t="s">
        <v>69</v>
      </c>
      <c r="I4185" s="2">
        <v>44970</v>
      </c>
      <c r="J4185" t="s">
        <v>11766</v>
      </c>
      <c r="K4185" t="s">
        <v>1411</v>
      </c>
      <c r="L4185" t="s">
        <v>60</v>
      </c>
      <c r="M4185">
        <v>72343.261400000003</v>
      </c>
      <c r="N4185">
        <v>217</v>
      </c>
      <c r="O4185" t="s">
        <v>22</v>
      </c>
      <c r="P4185" t="s">
        <v>22</v>
      </c>
      <c r="Q4185" s="2">
        <v>44972</v>
      </c>
      <c r="R4185" t="s">
        <v>44</v>
      </c>
      <c r="S4185" t="s">
        <v>33</v>
      </c>
      <c r="T4185">
        <f>_xlfn.DAYS(Raw_data_US_healthcare[[#This Row],[Discharge Date]],Raw_data_US_healthcare[[#This Row],[Date of Admission]])</f>
        <v>2</v>
      </c>
    </row>
    <row r="4186" spans="1:20" x14ac:dyDescent="0.3">
      <c r="A4186" t="s">
        <v>26512</v>
      </c>
      <c r="B4186" t="s">
        <v>11767</v>
      </c>
      <c r="C4186">
        <v>33</v>
      </c>
      <c r="D4186" t="str">
        <f>IF(Raw_data_US_healthcare[[#This Row],[Age]]&lt;35,"Young",IF(Raw_data_US_healthcare[[#This Row],[Age]]&lt;60,"Middle","Senior"))</f>
        <v>Young</v>
      </c>
      <c r="E4186" t="s">
        <v>26</v>
      </c>
      <c r="F4186" t="s">
        <v>49</v>
      </c>
      <c r="G4186" t="s">
        <v>49</v>
      </c>
      <c r="H4186" t="s">
        <v>28</v>
      </c>
      <c r="I4186" s="2">
        <v>43752</v>
      </c>
      <c r="J4186" t="s">
        <v>11768</v>
      </c>
      <c r="K4186" t="s">
        <v>947</v>
      </c>
      <c r="L4186" t="s">
        <v>56</v>
      </c>
      <c r="M4186">
        <v>38616.438699999999</v>
      </c>
      <c r="N4186">
        <v>456</v>
      </c>
      <c r="O4186" t="s">
        <v>43</v>
      </c>
      <c r="P4186" t="s">
        <v>43</v>
      </c>
      <c r="Q4186" s="2">
        <v>43766</v>
      </c>
      <c r="R4186" t="s">
        <v>44</v>
      </c>
      <c r="S4186" t="s">
        <v>33</v>
      </c>
      <c r="T4186">
        <f>_xlfn.DAYS(Raw_data_US_healthcare[[#This Row],[Discharge Date]],Raw_data_US_healthcare[[#This Row],[Date of Admission]])</f>
        <v>14</v>
      </c>
    </row>
    <row r="4187" spans="1:20" x14ac:dyDescent="0.3">
      <c r="A4187" t="s">
        <v>26511</v>
      </c>
      <c r="B4187" t="s">
        <v>11769</v>
      </c>
      <c r="C4187">
        <v>63</v>
      </c>
      <c r="D4187" t="str">
        <f>IF(Raw_data_US_healthcare[[#This Row],[Age]]&lt;35,"Young",IF(Raw_data_US_healthcare[[#This Row],[Age]]&lt;60,"Middle","Senior"))</f>
        <v>Senior</v>
      </c>
      <c r="E4187" t="s">
        <v>16</v>
      </c>
      <c r="F4187" t="s">
        <v>228</v>
      </c>
      <c r="G4187" t="s">
        <v>228</v>
      </c>
      <c r="H4187" t="s">
        <v>18</v>
      </c>
      <c r="I4187" s="2">
        <v>45182</v>
      </c>
      <c r="J4187" t="s">
        <v>11770</v>
      </c>
      <c r="K4187" t="s">
        <v>11771</v>
      </c>
      <c r="L4187" t="s">
        <v>52</v>
      </c>
      <c r="M4187">
        <v>15673.6008</v>
      </c>
      <c r="N4187">
        <v>214</v>
      </c>
      <c r="O4187" t="s">
        <v>43</v>
      </c>
      <c r="P4187" t="s">
        <v>43</v>
      </c>
      <c r="Q4187" s="2">
        <v>45184</v>
      </c>
      <c r="R4187" t="s">
        <v>32</v>
      </c>
      <c r="S4187" t="s">
        <v>24</v>
      </c>
      <c r="T4187">
        <f>_xlfn.DAYS(Raw_data_US_healthcare[[#This Row],[Discharge Date]],Raw_data_US_healthcare[[#This Row],[Date of Admission]])</f>
        <v>2</v>
      </c>
    </row>
    <row r="4188" spans="1:20" x14ac:dyDescent="0.3">
      <c r="A4188" t="s">
        <v>26512</v>
      </c>
      <c r="B4188" t="s">
        <v>8879</v>
      </c>
      <c r="C4188">
        <v>78</v>
      </c>
      <c r="D4188" t="str">
        <f>IF(Raw_data_US_healthcare[[#This Row],[Age]]&lt;35,"Young",IF(Raw_data_US_healthcare[[#This Row],[Age]]&lt;60,"Middle","Senior"))</f>
        <v>Senior</v>
      </c>
      <c r="E4188" t="s">
        <v>26</v>
      </c>
      <c r="F4188" t="s">
        <v>88</v>
      </c>
      <c r="G4188" t="s">
        <v>88</v>
      </c>
      <c r="H4188" t="s">
        <v>69</v>
      </c>
      <c r="I4188" s="2">
        <v>44191</v>
      </c>
      <c r="J4188" t="s">
        <v>11772</v>
      </c>
      <c r="K4188" t="s">
        <v>11773</v>
      </c>
      <c r="L4188" t="s">
        <v>52</v>
      </c>
      <c r="M4188">
        <v>4824.3471</v>
      </c>
      <c r="N4188">
        <v>210</v>
      </c>
      <c r="O4188" t="s">
        <v>43</v>
      </c>
      <c r="P4188" t="s">
        <v>43</v>
      </c>
      <c r="Q4188" s="2">
        <v>44217</v>
      </c>
      <c r="R4188" t="s">
        <v>44</v>
      </c>
      <c r="S4188" t="s">
        <v>45</v>
      </c>
      <c r="T4188">
        <f>_xlfn.DAYS(Raw_data_US_healthcare[[#This Row],[Discharge Date]],Raw_data_US_healthcare[[#This Row],[Date of Admission]])</f>
        <v>26</v>
      </c>
    </row>
    <row r="4189" spans="1:20" x14ac:dyDescent="0.3">
      <c r="A4189" t="s">
        <v>26512</v>
      </c>
      <c r="B4189" t="s">
        <v>11774</v>
      </c>
      <c r="C4189">
        <v>58</v>
      </c>
      <c r="D4189" t="str">
        <f>IF(Raw_data_US_healthcare[[#This Row],[Age]]&lt;35,"Young",IF(Raw_data_US_healthcare[[#This Row],[Age]]&lt;60,"Middle","Senior"))</f>
        <v>Middle</v>
      </c>
      <c r="E4189" t="s">
        <v>26</v>
      </c>
      <c r="F4189" t="s">
        <v>113</v>
      </c>
      <c r="G4189" t="s">
        <v>113</v>
      </c>
      <c r="H4189" t="s">
        <v>69</v>
      </c>
      <c r="I4189" s="2">
        <v>43718</v>
      </c>
      <c r="J4189" t="s">
        <v>11775</v>
      </c>
      <c r="K4189" t="s">
        <v>11776</v>
      </c>
      <c r="L4189" t="s">
        <v>31</v>
      </c>
      <c r="M4189">
        <v>38273.616499999996</v>
      </c>
      <c r="N4189">
        <v>169</v>
      </c>
      <c r="O4189" t="s">
        <v>39</v>
      </c>
      <c r="P4189" t="s">
        <v>39</v>
      </c>
      <c r="Q4189" s="2">
        <v>43748</v>
      </c>
      <c r="R4189" t="s">
        <v>44</v>
      </c>
      <c r="S4189" t="s">
        <v>24</v>
      </c>
      <c r="T4189">
        <f>_xlfn.DAYS(Raw_data_US_healthcare[[#This Row],[Discharge Date]],Raw_data_US_healthcare[[#This Row],[Date of Admission]])</f>
        <v>30</v>
      </c>
    </row>
    <row r="4190" spans="1:20" x14ac:dyDescent="0.3">
      <c r="A4190" t="s">
        <v>26511</v>
      </c>
      <c r="B4190" t="s">
        <v>11777</v>
      </c>
      <c r="C4190">
        <v>84</v>
      </c>
      <c r="D4190" t="str">
        <f>IF(Raw_data_US_healthcare[[#This Row],[Age]]&lt;35,"Young",IF(Raw_data_US_healthcare[[#This Row],[Age]]&lt;60,"Middle","Senior"))</f>
        <v>Senior</v>
      </c>
      <c r="E4190" t="s">
        <v>16</v>
      </c>
      <c r="F4190" t="s">
        <v>62</v>
      </c>
      <c r="G4190" t="s">
        <v>62</v>
      </c>
      <c r="H4190" t="s">
        <v>28</v>
      </c>
      <c r="I4190" s="2">
        <v>43478</v>
      </c>
      <c r="J4190" t="s">
        <v>11778</v>
      </c>
      <c r="K4190" t="s">
        <v>11779</v>
      </c>
      <c r="L4190" t="s">
        <v>60</v>
      </c>
      <c r="M4190">
        <v>27373.146400000001</v>
      </c>
      <c r="N4190">
        <v>455</v>
      </c>
      <c r="O4190" t="s">
        <v>39</v>
      </c>
      <c r="P4190" t="s">
        <v>39</v>
      </c>
      <c r="Q4190" s="2">
        <v>43484</v>
      </c>
      <c r="R4190" t="s">
        <v>48</v>
      </c>
      <c r="S4190" t="s">
        <v>33</v>
      </c>
      <c r="T4190">
        <f>_xlfn.DAYS(Raw_data_US_healthcare[[#This Row],[Discharge Date]],Raw_data_US_healthcare[[#This Row],[Date of Admission]])</f>
        <v>6</v>
      </c>
    </row>
    <row r="4191" spans="1:20" x14ac:dyDescent="0.3">
      <c r="A4191" t="s">
        <v>26511</v>
      </c>
      <c r="B4191" t="s">
        <v>11780</v>
      </c>
      <c r="C4191">
        <v>69</v>
      </c>
      <c r="D4191" t="str">
        <f>IF(Raw_data_US_healthcare[[#This Row],[Age]]&lt;35,"Young",IF(Raw_data_US_healthcare[[#This Row],[Age]]&lt;60,"Middle","Senior"))</f>
        <v>Senior</v>
      </c>
      <c r="E4191" t="s">
        <v>16</v>
      </c>
      <c r="F4191" t="s">
        <v>62</v>
      </c>
      <c r="G4191" t="s">
        <v>62</v>
      </c>
      <c r="H4191" t="s">
        <v>28</v>
      </c>
      <c r="I4191" s="2">
        <v>43853</v>
      </c>
      <c r="J4191" t="s">
        <v>4958</v>
      </c>
      <c r="K4191" t="s">
        <v>5374</v>
      </c>
      <c r="L4191" t="s">
        <v>60</v>
      </c>
      <c r="M4191">
        <v>35642.563399999999</v>
      </c>
      <c r="N4191">
        <v>109</v>
      </c>
      <c r="O4191" t="s">
        <v>43</v>
      </c>
      <c r="P4191" t="s">
        <v>43</v>
      </c>
      <c r="Q4191" s="2">
        <v>43854</v>
      </c>
      <c r="R4191" t="s">
        <v>23</v>
      </c>
      <c r="S4191" t="s">
        <v>33</v>
      </c>
      <c r="T4191">
        <f>_xlfn.DAYS(Raw_data_US_healthcare[[#This Row],[Discharge Date]],Raw_data_US_healthcare[[#This Row],[Date of Admission]])</f>
        <v>1</v>
      </c>
    </row>
    <row r="4192" spans="1:20" x14ac:dyDescent="0.3">
      <c r="A4192" t="s">
        <v>26512</v>
      </c>
      <c r="B4192" t="s">
        <v>7225</v>
      </c>
      <c r="C4192">
        <v>75</v>
      </c>
      <c r="D4192" t="str">
        <f>IF(Raw_data_US_healthcare[[#This Row],[Age]]&lt;35,"Young",IF(Raw_data_US_healthcare[[#This Row],[Age]]&lt;60,"Middle","Senior"))</f>
        <v>Senior</v>
      </c>
      <c r="E4192" t="s">
        <v>26</v>
      </c>
      <c r="F4192" t="s">
        <v>88</v>
      </c>
      <c r="G4192" t="s">
        <v>88</v>
      </c>
      <c r="H4192" t="s">
        <v>26514</v>
      </c>
      <c r="I4192" s="2">
        <v>44268</v>
      </c>
      <c r="J4192" t="s">
        <v>11781</v>
      </c>
      <c r="K4192" t="s">
        <v>11782</v>
      </c>
      <c r="L4192" t="s">
        <v>60</v>
      </c>
      <c r="M4192">
        <v>31328.837899999999</v>
      </c>
      <c r="N4192">
        <v>304</v>
      </c>
      <c r="O4192" t="s">
        <v>22</v>
      </c>
      <c r="P4192" t="s">
        <v>22</v>
      </c>
      <c r="Q4192" s="2">
        <v>44275</v>
      </c>
      <c r="R4192" t="s">
        <v>83</v>
      </c>
      <c r="S4192" t="s">
        <v>45</v>
      </c>
      <c r="T4192">
        <f>_xlfn.DAYS(Raw_data_US_healthcare[[#This Row],[Discharge Date]],Raw_data_US_healthcare[[#This Row],[Date of Admission]])</f>
        <v>7</v>
      </c>
    </row>
    <row r="4193" spans="1:20" x14ac:dyDescent="0.3">
      <c r="A4193" t="s">
        <v>26511</v>
      </c>
      <c r="B4193" t="s">
        <v>11783</v>
      </c>
      <c r="C4193">
        <v>25</v>
      </c>
      <c r="D4193" t="str">
        <f>IF(Raw_data_US_healthcare[[#This Row],[Age]]&lt;35,"Young",IF(Raw_data_US_healthcare[[#This Row],[Age]]&lt;60,"Middle","Senior"))</f>
        <v>Young</v>
      </c>
      <c r="E4193" t="s">
        <v>16</v>
      </c>
      <c r="F4193" t="s">
        <v>113</v>
      </c>
      <c r="G4193" t="s">
        <v>113</v>
      </c>
      <c r="H4193" t="s">
        <v>69</v>
      </c>
      <c r="I4193" s="2">
        <v>44910</v>
      </c>
      <c r="J4193" t="s">
        <v>11784</v>
      </c>
      <c r="K4193" t="s">
        <v>11785</v>
      </c>
      <c r="L4193" t="s">
        <v>56</v>
      </c>
      <c r="M4193">
        <v>52158.118399999999</v>
      </c>
      <c r="N4193">
        <v>354</v>
      </c>
      <c r="O4193" t="s">
        <v>22</v>
      </c>
      <c r="P4193" t="s">
        <v>22</v>
      </c>
      <c r="Q4193" s="2">
        <v>44922</v>
      </c>
      <c r="R4193" t="s">
        <v>44</v>
      </c>
      <c r="S4193" t="s">
        <v>45</v>
      </c>
      <c r="T4193">
        <f>_xlfn.DAYS(Raw_data_US_healthcare[[#This Row],[Discharge Date]],Raw_data_US_healthcare[[#This Row],[Date of Admission]])</f>
        <v>12</v>
      </c>
    </row>
    <row r="4194" spans="1:20" x14ac:dyDescent="0.3">
      <c r="A4194" t="s">
        <v>26512</v>
      </c>
      <c r="B4194" t="s">
        <v>11786</v>
      </c>
      <c r="C4194">
        <v>22</v>
      </c>
      <c r="D4194" t="str">
        <f>IF(Raw_data_US_healthcare[[#This Row],[Age]]&lt;35,"Young",IF(Raw_data_US_healthcare[[#This Row],[Age]]&lt;60,"Middle","Senior"))</f>
        <v>Young</v>
      </c>
      <c r="E4194" t="s">
        <v>26</v>
      </c>
      <c r="F4194" t="s">
        <v>228</v>
      </c>
      <c r="G4194" t="s">
        <v>228</v>
      </c>
      <c r="H4194" t="s">
        <v>26514</v>
      </c>
      <c r="I4194" s="2">
        <v>43706</v>
      </c>
      <c r="J4194" t="s">
        <v>11787</v>
      </c>
      <c r="K4194" t="s">
        <v>11788</v>
      </c>
      <c r="L4194" t="s">
        <v>56</v>
      </c>
      <c r="M4194">
        <v>24125.078399999999</v>
      </c>
      <c r="N4194">
        <v>227</v>
      </c>
      <c r="O4194" t="s">
        <v>22</v>
      </c>
      <c r="P4194" t="s">
        <v>22</v>
      </c>
      <c r="Q4194" s="2">
        <v>43722</v>
      </c>
      <c r="R4194" t="s">
        <v>44</v>
      </c>
      <c r="S4194" t="s">
        <v>24</v>
      </c>
      <c r="T4194">
        <f>_xlfn.DAYS(Raw_data_US_healthcare[[#This Row],[Discharge Date]],Raw_data_US_healthcare[[#This Row],[Date of Admission]])</f>
        <v>16</v>
      </c>
    </row>
    <row r="4195" spans="1:20" x14ac:dyDescent="0.3">
      <c r="A4195" t="s">
        <v>26512</v>
      </c>
      <c r="B4195" t="s">
        <v>9595</v>
      </c>
      <c r="C4195">
        <v>36</v>
      </c>
      <c r="D4195" t="str">
        <f>IF(Raw_data_US_healthcare[[#This Row],[Age]]&lt;35,"Young",IF(Raw_data_US_healthcare[[#This Row],[Age]]&lt;60,"Middle","Senior"))</f>
        <v>Middle</v>
      </c>
      <c r="E4195" t="s">
        <v>26</v>
      </c>
      <c r="F4195" t="s">
        <v>88</v>
      </c>
      <c r="G4195" t="s">
        <v>88</v>
      </c>
      <c r="H4195" t="s">
        <v>18</v>
      </c>
      <c r="I4195" s="2">
        <v>44203</v>
      </c>
      <c r="J4195" t="s">
        <v>11789</v>
      </c>
      <c r="K4195" t="s">
        <v>11790</v>
      </c>
      <c r="L4195" t="s">
        <v>56</v>
      </c>
      <c r="M4195">
        <v>28624.975600000002</v>
      </c>
      <c r="N4195">
        <v>429</v>
      </c>
      <c r="O4195" t="s">
        <v>43</v>
      </c>
      <c r="P4195" t="s">
        <v>43</v>
      </c>
      <c r="Q4195" s="2">
        <v>44228</v>
      </c>
      <c r="R4195" t="s">
        <v>23</v>
      </c>
      <c r="S4195" t="s">
        <v>24</v>
      </c>
      <c r="T4195">
        <f>_xlfn.DAYS(Raw_data_US_healthcare[[#This Row],[Discharge Date]],Raw_data_US_healthcare[[#This Row],[Date of Admission]])</f>
        <v>25</v>
      </c>
    </row>
    <row r="4196" spans="1:20" x14ac:dyDescent="0.3">
      <c r="A4196" t="s">
        <v>26511</v>
      </c>
      <c r="B4196" t="s">
        <v>11791</v>
      </c>
      <c r="C4196">
        <v>68</v>
      </c>
      <c r="D4196" t="str">
        <f>IF(Raw_data_US_healthcare[[#This Row],[Age]]&lt;35,"Young",IF(Raw_data_US_healthcare[[#This Row],[Age]]&lt;60,"Middle","Senior"))</f>
        <v>Senior</v>
      </c>
      <c r="E4196" t="s">
        <v>16</v>
      </c>
      <c r="F4196" t="s">
        <v>27</v>
      </c>
      <c r="G4196" t="s">
        <v>27</v>
      </c>
      <c r="H4196" t="s">
        <v>28</v>
      </c>
      <c r="I4196" s="2">
        <v>44436</v>
      </c>
      <c r="J4196" t="s">
        <v>11792</v>
      </c>
      <c r="K4196" t="s">
        <v>11793</v>
      </c>
      <c r="L4196" t="s">
        <v>60</v>
      </c>
      <c r="M4196">
        <v>34763.200400000002</v>
      </c>
      <c r="N4196">
        <v>140</v>
      </c>
      <c r="O4196" t="s">
        <v>43</v>
      </c>
      <c r="P4196" t="s">
        <v>43</v>
      </c>
      <c r="Q4196" s="2">
        <v>44445</v>
      </c>
      <c r="R4196" t="s">
        <v>32</v>
      </c>
      <c r="S4196" t="s">
        <v>45</v>
      </c>
      <c r="T4196">
        <f>_xlfn.DAYS(Raw_data_US_healthcare[[#This Row],[Discharge Date]],Raw_data_US_healthcare[[#This Row],[Date of Admission]])</f>
        <v>9</v>
      </c>
    </row>
    <row r="4197" spans="1:20" x14ac:dyDescent="0.3">
      <c r="A4197" t="s">
        <v>26512</v>
      </c>
      <c r="B4197" t="s">
        <v>11794</v>
      </c>
      <c r="C4197">
        <v>61</v>
      </c>
      <c r="D4197" t="str">
        <f>IF(Raw_data_US_healthcare[[#This Row],[Age]]&lt;35,"Young",IF(Raw_data_US_healthcare[[#This Row],[Age]]&lt;60,"Middle","Senior"))</f>
        <v>Senior</v>
      </c>
      <c r="E4197" t="s">
        <v>26</v>
      </c>
      <c r="F4197" t="s">
        <v>27</v>
      </c>
      <c r="G4197" t="s">
        <v>27</v>
      </c>
      <c r="H4197" t="s">
        <v>18</v>
      </c>
      <c r="I4197" s="2">
        <v>43749</v>
      </c>
      <c r="J4197" t="s">
        <v>11795</v>
      </c>
      <c r="K4197" t="s">
        <v>11796</v>
      </c>
      <c r="L4197" t="s">
        <v>21</v>
      </c>
      <c r="M4197">
        <v>2117.8362000000002</v>
      </c>
      <c r="N4197">
        <v>454</v>
      </c>
      <c r="O4197" t="s">
        <v>39</v>
      </c>
      <c r="P4197" t="s">
        <v>39</v>
      </c>
      <c r="Q4197" s="2">
        <v>43752</v>
      </c>
      <c r="R4197" t="s">
        <v>48</v>
      </c>
      <c r="S4197" t="s">
        <v>45</v>
      </c>
      <c r="T4197">
        <f>_xlfn.DAYS(Raw_data_US_healthcare[[#This Row],[Discharge Date]],Raw_data_US_healthcare[[#This Row],[Date of Admission]])</f>
        <v>3</v>
      </c>
    </row>
    <row r="4198" spans="1:20" x14ac:dyDescent="0.3">
      <c r="A4198" t="s">
        <v>26512</v>
      </c>
      <c r="B4198" t="s">
        <v>11797</v>
      </c>
      <c r="C4198">
        <v>66</v>
      </c>
      <c r="D4198" t="str">
        <f>IF(Raw_data_US_healthcare[[#This Row],[Age]]&lt;35,"Young",IF(Raw_data_US_healthcare[[#This Row],[Age]]&lt;60,"Middle","Senior"))</f>
        <v>Senior</v>
      </c>
      <c r="E4198" t="s">
        <v>26</v>
      </c>
      <c r="F4198" t="s">
        <v>49</v>
      </c>
      <c r="G4198" t="s">
        <v>49</v>
      </c>
      <c r="H4198" t="s">
        <v>26516</v>
      </c>
      <c r="I4198" s="2">
        <v>45180</v>
      </c>
      <c r="J4198" t="s">
        <v>11798</v>
      </c>
      <c r="K4198" t="s">
        <v>11799</v>
      </c>
      <c r="L4198" t="s">
        <v>56</v>
      </c>
      <c r="M4198">
        <v>21747.402699999999</v>
      </c>
      <c r="N4198">
        <v>348</v>
      </c>
      <c r="O4198" t="s">
        <v>39</v>
      </c>
      <c r="P4198" t="s">
        <v>39</v>
      </c>
      <c r="Q4198" s="2">
        <v>45197</v>
      </c>
      <c r="R4198" t="s">
        <v>83</v>
      </c>
      <c r="S4198" t="s">
        <v>33</v>
      </c>
      <c r="T4198">
        <f>_xlfn.DAYS(Raw_data_US_healthcare[[#This Row],[Discharge Date]],Raw_data_US_healthcare[[#This Row],[Date of Admission]])</f>
        <v>17</v>
      </c>
    </row>
    <row r="4199" spans="1:20" x14ac:dyDescent="0.3">
      <c r="A4199" t="s">
        <v>26511</v>
      </c>
      <c r="B4199" t="s">
        <v>11800</v>
      </c>
      <c r="C4199">
        <v>26</v>
      </c>
      <c r="D4199" t="str">
        <f>IF(Raw_data_US_healthcare[[#This Row],[Age]]&lt;35,"Young",IF(Raw_data_US_healthcare[[#This Row],[Age]]&lt;60,"Middle","Senior"))</f>
        <v>Young</v>
      </c>
      <c r="E4199" t="s">
        <v>16</v>
      </c>
      <c r="F4199" t="s">
        <v>17</v>
      </c>
      <c r="G4199" t="s">
        <v>17</v>
      </c>
      <c r="H4199" t="s">
        <v>18</v>
      </c>
      <c r="I4199" s="2">
        <v>44230</v>
      </c>
      <c r="J4199" t="s">
        <v>11801</v>
      </c>
      <c r="K4199" t="s">
        <v>11802</v>
      </c>
      <c r="L4199" t="s">
        <v>60</v>
      </c>
      <c r="M4199">
        <v>39862.3053</v>
      </c>
      <c r="N4199">
        <v>449</v>
      </c>
      <c r="O4199" t="s">
        <v>43</v>
      </c>
      <c r="P4199" t="s">
        <v>43</v>
      </c>
      <c r="Q4199" s="2">
        <v>44235</v>
      </c>
      <c r="R4199" t="s">
        <v>48</v>
      </c>
      <c r="S4199" t="s">
        <v>33</v>
      </c>
      <c r="T4199">
        <f>_xlfn.DAYS(Raw_data_US_healthcare[[#This Row],[Discharge Date]],Raw_data_US_healthcare[[#This Row],[Date of Admission]])</f>
        <v>5</v>
      </c>
    </row>
    <row r="4200" spans="1:20" x14ac:dyDescent="0.3">
      <c r="A4200" t="s">
        <v>26512</v>
      </c>
      <c r="B4200" t="s">
        <v>11803</v>
      </c>
      <c r="C4200">
        <v>43</v>
      </c>
      <c r="D4200" t="str">
        <f>IF(Raw_data_US_healthcare[[#This Row],[Age]]&lt;35,"Young",IF(Raw_data_US_healthcare[[#This Row],[Age]]&lt;60,"Middle","Senior"))</f>
        <v>Middle</v>
      </c>
      <c r="E4200" t="s">
        <v>26</v>
      </c>
      <c r="F4200" t="s">
        <v>113</v>
      </c>
      <c r="G4200" t="s">
        <v>113</v>
      </c>
      <c r="H4200" t="s">
        <v>28</v>
      </c>
      <c r="I4200" s="2">
        <v>43902</v>
      </c>
      <c r="J4200" t="s">
        <v>11804</v>
      </c>
      <c r="K4200" t="s">
        <v>11805</v>
      </c>
      <c r="L4200" t="s">
        <v>60</v>
      </c>
      <c r="M4200">
        <v>16044.835999999999</v>
      </c>
      <c r="N4200">
        <v>139</v>
      </c>
      <c r="O4200" t="s">
        <v>39</v>
      </c>
      <c r="P4200" t="s">
        <v>39</v>
      </c>
      <c r="Q4200" s="2">
        <v>43920</v>
      </c>
      <c r="R4200" t="s">
        <v>23</v>
      </c>
      <c r="S4200" t="s">
        <v>45</v>
      </c>
      <c r="T4200">
        <f>_xlfn.DAYS(Raw_data_US_healthcare[[#This Row],[Discharge Date]],Raw_data_US_healthcare[[#This Row],[Date of Admission]])</f>
        <v>18</v>
      </c>
    </row>
    <row r="4201" spans="1:20" x14ac:dyDescent="0.3">
      <c r="A4201" t="s">
        <v>26511</v>
      </c>
      <c r="B4201" t="s">
        <v>11806</v>
      </c>
      <c r="C4201">
        <v>62</v>
      </c>
      <c r="D4201" t="str">
        <f>IF(Raw_data_US_healthcare[[#This Row],[Age]]&lt;35,"Young",IF(Raw_data_US_healthcare[[#This Row],[Age]]&lt;60,"Middle","Senior"))</f>
        <v>Senior</v>
      </c>
      <c r="E4201" t="s">
        <v>16</v>
      </c>
      <c r="F4201" t="s">
        <v>228</v>
      </c>
      <c r="G4201" t="s">
        <v>228</v>
      </c>
      <c r="H4201" t="s">
        <v>36</v>
      </c>
      <c r="I4201" s="2">
        <v>44525</v>
      </c>
      <c r="J4201" t="s">
        <v>11807</v>
      </c>
      <c r="K4201" t="s">
        <v>11808</v>
      </c>
      <c r="L4201" t="s">
        <v>52</v>
      </c>
      <c r="M4201">
        <v>4780.7575999999999</v>
      </c>
      <c r="N4201">
        <v>163</v>
      </c>
      <c r="O4201" t="s">
        <v>39</v>
      </c>
      <c r="P4201" t="s">
        <v>39</v>
      </c>
      <c r="Q4201" s="2">
        <v>44539</v>
      </c>
      <c r="R4201" t="s">
        <v>23</v>
      </c>
      <c r="S4201" t="s">
        <v>45</v>
      </c>
      <c r="T4201">
        <f>_xlfn.DAYS(Raw_data_US_healthcare[[#This Row],[Discharge Date]],Raw_data_US_healthcare[[#This Row],[Date of Admission]])</f>
        <v>14</v>
      </c>
    </row>
    <row r="4202" spans="1:20" x14ac:dyDescent="0.3">
      <c r="A4202" t="s">
        <v>26511</v>
      </c>
      <c r="B4202" t="s">
        <v>11809</v>
      </c>
      <c r="C4202">
        <v>31</v>
      </c>
      <c r="D4202" t="str">
        <f>IF(Raw_data_US_healthcare[[#This Row],[Age]]&lt;35,"Young",IF(Raw_data_US_healthcare[[#This Row],[Age]]&lt;60,"Middle","Senior"))</f>
        <v>Young</v>
      </c>
      <c r="E4202" t="s">
        <v>16</v>
      </c>
      <c r="F4202" t="s">
        <v>62</v>
      </c>
      <c r="G4202" t="s">
        <v>62</v>
      </c>
      <c r="H4202" t="s">
        <v>18</v>
      </c>
      <c r="I4202" s="2">
        <v>43922</v>
      </c>
      <c r="J4202" t="s">
        <v>11810</v>
      </c>
      <c r="K4202" t="s">
        <v>11811</v>
      </c>
      <c r="L4202" t="s">
        <v>31</v>
      </c>
      <c r="M4202">
        <v>6003.9049999999997</v>
      </c>
      <c r="N4202">
        <v>152</v>
      </c>
      <c r="O4202" t="s">
        <v>43</v>
      </c>
      <c r="P4202" t="s">
        <v>43</v>
      </c>
      <c r="Q4202" s="2">
        <v>43934</v>
      </c>
      <c r="R4202" t="s">
        <v>23</v>
      </c>
      <c r="S4202" t="s">
        <v>33</v>
      </c>
      <c r="T4202">
        <f>_xlfn.DAYS(Raw_data_US_healthcare[[#This Row],[Discharge Date]],Raw_data_US_healthcare[[#This Row],[Date of Admission]])</f>
        <v>12</v>
      </c>
    </row>
    <row r="4203" spans="1:20" x14ac:dyDescent="0.3">
      <c r="A4203" t="s">
        <v>26511</v>
      </c>
      <c r="B4203" t="s">
        <v>11812</v>
      </c>
      <c r="C4203">
        <v>48</v>
      </c>
      <c r="D4203" t="str">
        <f>IF(Raw_data_US_healthcare[[#This Row],[Age]]&lt;35,"Young",IF(Raw_data_US_healthcare[[#This Row],[Age]]&lt;60,"Middle","Senior"))</f>
        <v>Middle</v>
      </c>
      <c r="E4203" t="s">
        <v>16</v>
      </c>
      <c r="F4203" t="s">
        <v>88</v>
      </c>
      <c r="G4203" t="s">
        <v>88</v>
      </c>
      <c r="H4203" t="s">
        <v>36</v>
      </c>
      <c r="I4203" s="2">
        <v>44204</v>
      </c>
      <c r="J4203" t="s">
        <v>11813</v>
      </c>
      <c r="K4203" t="s">
        <v>11814</v>
      </c>
      <c r="L4203" t="s">
        <v>56</v>
      </c>
      <c r="M4203">
        <v>12024.528700000001</v>
      </c>
      <c r="N4203">
        <v>325</v>
      </c>
      <c r="O4203" t="s">
        <v>22</v>
      </c>
      <c r="P4203" t="s">
        <v>22</v>
      </c>
      <c r="Q4203" s="2">
        <v>44209</v>
      </c>
      <c r="R4203" t="s">
        <v>44</v>
      </c>
      <c r="S4203" t="s">
        <v>24</v>
      </c>
      <c r="T4203">
        <f>_xlfn.DAYS(Raw_data_US_healthcare[[#This Row],[Discharge Date]],Raw_data_US_healthcare[[#This Row],[Date of Admission]])</f>
        <v>5</v>
      </c>
    </row>
    <row r="4204" spans="1:20" x14ac:dyDescent="0.3">
      <c r="A4204" t="s">
        <v>26511</v>
      </c>
      <c r="B4204" t="s">
        <v>11815</v>
      </c>
      <c r="C4204">
        <v>18</v>
      </c>
      <c r="D4204" t="str">
        <f>IF(Raw_data_US_healthcare[[#This Row],[Age]]&lt;35,"Young",IF(Raw_data_US_healthcare[[#This Row],[Age]]&lt;60,"Middle","Senior"))</f>
        <v>Young</v>
      </c>
      <c r="E4204" t="s">
        <v>16</v>
      </c>
      <c r="F4204" t="s">
        <v>62</v>
      </c>
      <c r="G4204" t="s">
        <v>62</v>
      </c>
      <c r="H4204" t="s">
        <v>26516</v>
      </c>
      <c r="I4204" s="2">
        <v>44240</v>
      </c>
      <c r="J4204" t="s">
        <v>11816</v>
      </c>
      <c r="K4204" t="s">
        <v>7509</v>
      </c>
      <c r="L4204" t="s">
        <v>52</v>
      </c>
      <c r="M4204">
        <v>34063.564700000003</v>
      </c>
      <c r="N4204">
        <v>461</v>
      </c>
      <c r="O4204" t="s">
        <v>39</v>
      </c>
      <c r="P4204" t="s">
        <v>39</v>
      </c>
      <c r="Q4204" s="2">
        <v>44265</v>
      </c>
      <c r="R4204" t="s">
        <v>44</v>
      </c>
      <c r="S4204" t="s">
        <v>24</v>
      </c>
      <c r="T4204">
        <f>_xlfn.DAYS(Raw_data_US_healthcare[[#This Row],[Discharge Date]],Raw_data_US_healthcare[[#This Row],[Date of Admission]])</f>
        <v>25</v>
      </c>
    </row>
    <row r="4205" spans="1:20" x14ac:dyDescent="0.3">
      <c r="A4205" t="s">
        <v>26511</v>
      </c>
      <c r="B4205" t="s">
        <v>11817</v>
      </c>
      <c r="C4205">
        <v>20</v>
      </c>
      <c r="D4205" t="str">
        <f>IF(Raw_data_US_healthcare[[#This Row],[Age]]&lt;35,"Young",IF(Raw_data_US_healthcare[[#This Row],[Age]]&lt;60,"Middle","Senior"))</f>
        <v>Young</v>
      </c>
      <c r="E4205" t="s">
        <v>16</v>
      </c>
      <c r="F4205" t="s">
        <v>88</v>
      </c>
      <c r="G4205" t="s">
        <v>88</v>
      </c>
      <c r="H4205" t="s">
        <v>28</v>
      </c>
      <c r="I4205" s="2">
        <v>43998</v>
      </c>
      <c r="J4205" t="s">
        <v>11818</v>
      </c>
      <c r="K4205" t="s">
        <v>11819</v>
      </c>
      <c r="L4205" t="s">
        <v>60</v>
      </c>
      <c r="M4205">
        <v>10916.501099999999</v>
      </c>
      <c r="N4205">
        <v>223</v>
      </c>
      <c r="O4205" t="s">
        <v>43</v>
      </c>
      <c r="P4205" t="s">
        <v>43</v>
      </c>
      <c r="Q4205" s="2">
        <v>44020</v>
      </c>
      <c r="R4205" t="s">
        <v>44</v>
      </c>
      <c r="S4205" t="s">
        <v>24</v>
      </c>
      <c r="T4205">
        <f>_xlfn.DAYS(Raw_data_US_healthcare[[#This Row],[Discharge Date]],Raw_data_US_healthcare[[#This Row],[Date of Admission]])</f>
        <v>22</v>
      </c>
    </row>
    <row r="4206" spans="1:20" x14ac:dyDescent="0.3">
      <c r="A4206" t="s">
        <v>26512</v>
      </c>
      <c r="B4206" t="s">
        <v>11820</v>
      </c>
      <c r="C4206">
        <v>58</v>
      </c>
      <c r="D4206" t="str">
        <f>IF(Raw_data_US_healthcare[[#This Row],[Age]]&lt;35,"Young",IF(Raw_data_US_healthcare[[#This Row],[Age]]&lt;60,"Middle","Senior"))</f>
        <v>Middle</v>
      </c>
      <c r="E4206" t="s">
        <v>26</v>
      </c>
      <c r="F4206" t="s">
        <v>62</v>
      </c>
      <c r="G4206" t="s">
        <v>62</v>
      </c>
      <c r="H4206" t="s">
        <v>28</v>
      </c>
      <c r="I4206" s="2">
        <v>44595</v>
      </c>
      <c r="J4206" t="s">
        <v>11821</v>
      </c>
      <c r="K4206" t="s">
        <v>11822</v>
      </c>
      <c r="L4206" t="s">
        <v>60</v>
      </c>
      <c r="M4206">
        <v>40832.888599999998</v>
      </c>
      <c r="N4206">
        <v>444</v>
      </c>
      <c r="O4206" t="s">
        <v>43</v>
      </c>
      <c r="P4206" t="s">
        <v>43</v>
      </c>
      <c r="Q4206" s="2">
        <v>44603</v>
      </c>
      <c r="R4206" t="s">
        <v>44</v>
      </c>
      <c r="S4206" t="s">
        <v>45</v>
      </c>
      <c r="T4206">
        <f>_xlfn.DAYS(Raw_data_US_healthcare[[#This Row],[Discharge Date]],Raw_data_US_healthcare[[#This Row],[Date of Admission]])</f>
        <v>8</v>
      </c>
    </row>
    <row r="4207" spans="1:20" x14ac:dyDescent="0.3">
      <c r="A4207" t="s">
        <v>26512</v>
      </c>
      <c r="B4207" t="s">
        <v>11823</v>
      </c>
      <c r="C4207">
        <v>23</v>
      </c>
      <c r="D4207" t="str">
        <f>IF(Raw_data_US_healthcare[[#This Row],[Age]]&lt;35,"Young",IF(Raw_data_US_healthcare[[#This Row],[Age]]&lt;60,"Middle","Senior"))</f>
        <v>Young</v>
      </c>
      <c r="E4207" t="s">
        <v>26</v>
      </c>
      <c r="F4207" t="s">
        <v>35</v>
      </c>
      <c r="G4207" t="s">
        <v>35</v>
      </c>
      <c r="H4207" t="s">
        <v>69</v>
      </c>
      <c r="I4207" s="2">
        <v>45053</v>
      </c>
      <c r="J4207" t="s">
        <v>11824</v>
      </c>
      <c r="K4207" t="s">
        <v>11825</v>
      </c>
      <c r="L4207" t="s">
        <v>52</v>
      </c>
      <c r="M4207">
        <v>64997.061999999998</v>
      </c>
      <c r="N4207">
        <v>332</v>
      </c>
      <c r="O4207" t="s">
        <v>22</v>
      </c>
      <c r="P4207" t="s">
        <v>22</v>
      </c>
      <c r="Q4207" s="2">
        <v>45055</v>
      </c>
      <c r="R4207" t="s">
        <v>83</v>
      </c>
      <c r="S4207" t="s">
        <v>24</v>
      </c>
      <c r="T4207">
        <f>_xlfn.DAYS(Raw_data_US_healthcare[[#This Row],[Discharge Date]],Raw_data_US_healthcare[[#This Row],[Date of Admission]])</f>
        <v>2</v>
      </c>
    </row>
    <row r="4208" spans="1:20" x14ac:dyDescent="0.3">
      <c r="A4208" t="s">
        <v>26512</v>
      </c>
      <c r="B4208" t="s">
        <v>26561</v>
      </c>
      <c r="C4208">
        <v>55</v>
      </c>
      <c r="D4208" t="str">
        <f>IF(Raw_data_US_healthcare[[#This Row],[Age]]&lt;35,"Young",IF(Raw_data_US_healthcare[[#This Row],[Age]]&lt;60,"Middle","Senior"))</f>
        <v>Middle</v>
      </c>
      <c r="E4208" t="s">
        <v>26</v>
      </c>
      <c r="F4208" t="s">
        <v>113</v>
      </c>
      <c r="G4208" t="s">
        <v>113</v>
      </c>
      <c r="H4208" t="s">
        <v>28</v>
      </c>
      <c r="I4208" s="2">
        <v>44535</v>
      </c>
      <c r="J4208" t="s">
        <v>3911</v>
      </c>
      <c r="K4208" t="s">
        <v>11826</v>
      </c>
      <c r="L4208" t="s">
        <v>52</v>
      </c>
      <c r="M4208">
        <v>2991.7435</v>
      </c>
      <c r="N4208">
        <v>482</v>
      </c>
      <c r="O4208" t="s">
        <v>43</v>
      </c>
      <c r="P4208" t="s">
        <v>43</v>
      </c>
      <c r="Q4208" s="2">
        <v>44560</v>
      </c>
      <c r="R4208" t="s">
        <v>48</v>
      </c>
      <c r="S4208" t="s">
        <v>24</v>
      </c>
      <c r="T4208">
        <f>_xlfn.DAYS(Raw_data_US_healthcare[[#This Row],[Discharge Date]],Raw_data_US_healthcare[[#This Row],[Date of Admission]])</f>
        <v>25</v>
      </c>
    </row>
    <row r="4209" spans="1:20" x14ac:dyDescent="0.3">
      <c r="A4209" t="s">
        <v>26512</v>
      </c>
      <c r="B4209" t="s">
        <v>11827</v>
      </c>
      <c r="C4209">
        <v>69</v>
      </c>
      <c r="D4209" t="str">
        <f>IF(Raw_data_US_healthcare[[#This Row],[Age]]&lt;35,"Young",IF(Raw_data_US_healthcare[[#This Row],[Age]]&lt;60,"Middle","Senior"))</f>
        <v>Senior</v>
      </c>
      <c r="E4209" t="s">
        <v>26</v>
      </c>
      <c r="F4209" t="s">
        <v>113</v>
      </c>
      <c r="G4209" t="s">
        <v>113</v>
      </c>
      <c r="H4209" t="s">
        <v>26516</v>
      </c>
      <c r="I4209" s="2">
        <v>45207</v>
      </c>
      <c r="J4209" t="s">
        <v>11828</v>
      </c>
      <c r="K4209" t="s">
        <v>11829</v>
      </c>
      <c r="L4209" t="s">
        <v>52</v>
      </c>
      <c r="M4209">
        <v>25265.105500000001</v>
      </c>
      <c r="N4209">
        <v>498</v>
      </c>
      <c r="O4209" t="s">
        <v>39</v>
      </c>
      <c r="P4209" t="s">
        <v>39</v>
      </c>
      <c r="Q4209" s="2">
        <v>45235</v>
      </c>
      <c r="R4209" t="s">
        <v>23</v>
      </c>
      <c r="S4209" t="s">
        <v>24</v>
      </c>
      <c r="T4209">
        <f>_xlfn.DAYS(Raw_data_US_healthcare[[#This Row],[Discharge Date]],Raw_data_US_healthcare[[#This Row],[Date of Admission]])</f>
        <v>28</v>
      </c>
    </row>
    <row r="4210" spans="1:20" x14ac:dyDescent="0.3">
      <c r="A4210" t="s">
        <v>26512</v>
      </c>
      <c r="B4210" t="s">
        <v>11830</v>
      </c>
      <c r="C4210">
        <v>65</v>
      </c>
      <c r="D4210" t="str">
        <f>IF(Raw_data_US_healthcare[[#This Row],[Age]]&lt;35,"Young",IF(Raw_data_US_healthcare[[#This Row],[Age]]&lt;60,"Middle","Senior"))</f>
        <v>Senior</v>
      </c>
      <c r="E4210" t="s">
        <v>26</v>
      </c>
      <c r="F4210" t="s">
        <v>62</v>
      </c>
      <c r="G4210" t="s">
        <v>62</v>
      </c>
      <c r="H4210" t="s">
        <v>36</v>
      </c>
      <c r="I4210" s="2">
        <v>45181</v>
      </c>
      <c r="J4210" t="s">
        <v>11831</v>
      </c>
      <c r="K4210" t="s">
        <v>11832</v>
      </c>
      <c r="L4210" t="s">
        <v>56</v>
      </c>
      <c r="M4210">
        <v>14945.513000000001</v>
      </c>
      <c r="N4210">
        <v>314</v>
      </c>
      <c r="O4210" t="s">
        <v>43</v>
      </c>
      <c r="P4210" t="s">
        <v>43</v>
      </c>
      <c r="Q4210" s="2">
        <v>45186</v>
      </c>
      <c r="R4210" t="s">
        <v>48</v>
      </c>
      <c r="S4210" t="s">
        <v>45</v>
      </c>
      <c r="T4210">
        <f>_xlfn.DAYS(Raw_data_US_healthcare[[#This Row],[Discharge Date]],Raw_data_US_healthcare[[#This Row],[Date of Admission]])</f>
        <v>5</v>
      </c>
    </row>
    <row r="4211" spans="1:20" x14ac:dyDescent="0.3">
      <c r="A4211" t="s">
        <v>26512</v>
      </c>
      <c r="B4211" t="s">
        <v>11833</v>
      </c>
      <c r="C4211">
        <v>42</v>
      </c>
      <c r="D4211" t="str">
        <f>IF(Raw_data_US_healthcare[[#This Row],[Age]]&lt;35,"Young",IF(Raw_data_US_healthcare[[#This Row],[Age]]&lt;60,"Middle","Senior"))</f>
        <v>Middle</v>
      </c>
      <c r="E4211" t="s">
        <v>26</v>
      </c>
      <c r="F4211" t="s">
        <v>88</v>
      </c>
      <c r="G4211" t="s">
        <v>88</v>
      </c>
      <c r="H4211" t="s">
        <v>26514</v>
      </c>
      <c r="I4211" s="2">
        <v>43824</v>
      </c>
      <c r="J4211" t="s">
        <v>11834</v>
      </c>
      <c r="K4211" t="s">
        <v>11835</v>
      </c>
      <c r="L4211" t="s">
        <v>56</v>
      </c>
      <c r="M4211">
        <v>8151.1652000000004</v>
      </c>
      <c r="N4211">
        <v>282</v>
      </c>
      <c r="O4211" t="s">
        <v>22</v>
      </c>
      <c r="P4211" t="s">
        <v>22</v>
      </c>
      <c r="Q4211" s="2">
        <v>43837</v>
      </c>
      <c r="R4211" t="s">
        <v>32</v>
      </c>
      <c r="S4211" t="s">
        <v>24</v>
      </c>
      <c r="T4211">
        <f>_xlfn.DAYS(Raw_data_US_healthcare[[#This Row],[Discharge Date]],Raw_data_US_healthcare[[#This Row],[Date of Admission]])</f>
        <v>13</v>
      </c>
    </row>
    <row r="4212" spans="1:20" x14ac:dyDescent="0.3">
      <c r="A4212" t="s">
        <v>26511</v>
      </c>
      <c r="B4212" t="s">
        <v>11836</v>
      </c>
      <c r="C4212">
        <v>52</v>
      </c>
      <c r="D4212" t="str">
        <f>IF(Raw_data_US_healthcare[[#This Row],[Age]]&lt;35,"Young",IF(Raw_data_US_healthcare[[#This Row],[Age]]&lt;60,"Middle","Senior"))</f>
        <v>Middle</v>
      </c>
      <c r="E4212" t="s">
        <v>16</v>
      </c>
      <c r="F4212" t="s">
        <v>88</v>
      </c>
      <c r="G4212" t="s">
        <v>88</v>
      </c>
      <c r="H4212" t="s">
        <v>36</v>
      </c>
      <c r="I4212" s="2">
        <v>45172</v>
      </c>
      <c r="J4212" t="s">
        <v>9661</v>
      </c>
      <c r="K4212" t="s">
        <v>11837</v>
      </c>
      <c r="L4212" t="s">
        <v>52</v>
      </c>
      <c r="M4212">
        <v>7030.8771999999999</v>
      </c>
      <c r="N4212">
        <v>312</v>
      </c>
      <c r="O4212" t="s">
        <v>43</v>
      </c>
      <c r="P4212" t="s">
        <v>43</v>
      </c>
      <c r="Q4212" s="2">
        <v>45183</v>
      </c>
      <c r="R4212" t="s">
        <v>48</v>
      </c>
      <c r="S4212" t="s">
        <v>24</v>
      </c>
      <c r="T4212">
        <f>_xlfn.DAYS(Raw_data_US_healthcare[[#This Row],[Discharge Date]],Raw_data_US_healthcare[[#This Row],[Date of Admission]])</f>
        <v>11</v>
      </c>
    </row>
    <row r="4213" spans="1:20" x14ac:dyDescent="0.3">
      <c r="A4213" t="s">
        <v>26511</v>
      </c>
      <c r="B4213" t="s">
        <v>11838</v>
      </c>
      <c r="C4213">
        <v>76</v>
      </c>
      <c r="D4213" t="str">
        <f>IF(Raw_data_US_healthcare[[#This Row],[Age]]&lt;35,"Young",IF(Raw_data_US_healthcare[[#This Row],[Age]]&lt;60,"Middle","Senior"))</f>
        <v>Senior</v>
      </c>
      <c r="E4213" t="s">
        <v>16</v>
      </c>
      <c r="F4213" t="s">
        <v>17</v>
      </c>
      <c r="G4213" t="s">
        <v>17</v>
      </c>
      <c r="H4213" t="s">
        <v>26516</v>
      </c>
      <c r="I4213" s="2">
        <v>44661</v>
      </c>
      <c r="J4213" t="s">
        <v>11839</v>
      </c>
      <c r="K4213" t="s">
        <v>611</v>
      </c>
      <c r="L4213" t="s">
        <v>52</v>
      </c>
      <c r="M4213">
        <v>9668.5769</v>
      </c>
      <c r="N4213">
        <v>245</v>
      </c>
      <c r="O4213" t="s">
        <v>39</v>
      </c>
      <c r="P4213" t="s">
        <v>39</v>
      </c>
      <c r="Q4213" s="2">
        <v>44664</v>
      </c>
      <c r="R4213" t="s">
        <v>83</v>
      </c>
      <c r="S4213" t="s">
        <v>24</v>
      </c>
      <c r="T4213">
        <f>_xlfn.DAYS(Raw_data_US_healthcare[[#This Row],[Discharge Date]],Raw_data_US_healthcare[[#This Row],[Date of Admission]])</f>
        <v>3</v>
      </c>
    </row>
    <row r="4214" spans="1:20" x14ac:dyDescent="0.3">
      <c r="A4214" t="s">
        <v>26511</v>
      </c>
      <c r="B4214" t="s">
        <v>11840</v>
      </c>
      <c r="C4214">
        <v>65</v>
      </c>
      <c r="D4214" t="str">
        <f>IF(Raw_data_US_healthcare[[#This Row],[Age]]&lt;35,"Young",IF(Raw_data_US_healthcare[[#This Row],[Age]]&lt;60,"Middle","Senior"))</f>
        <v>Senior</v>
      </c>
      <c r="E4214" t="s">
        <v>16</v>
      </c>
      <c r="F4214" t="s">
        <v>49</v>
      </c>
      <c r="G4214" t="s">
        <v>49</v>
      </c>
      <c r="H4214" t="s">
        <v>18</v>
      </c>
      <c r="I4214" s="2">
        <v>44076</v>
      </c>
      <c r="J4214" t="s">
        <v>11841</v>
      </c>
      <c r="K4214" t="s">
        <v>11842</v>
      </c>
      <c r="L4214" t="s">
        <v>60</v>
      </c>
      <c r="M4214">
        <v>47949.0746</v>
      </c>
      <c r="N4214">
        <v>476</v>
      </c>
      <c r="O4214" t="s">
        <v>43</v>
      </c>
      <c r="P4214" t="s">
        <v>43</v>
      </c>
      <c r="Q4214" s="2">
        <v>44084</v>
      </c>
      <c r="R4214" t="s">
        <v>48</v>
      </c>
      <c r="S4214" t="s">
        <v>45</v>
      </c>
      <c r="T4214">
        <f>_xlfn.DAYS(Raw_data_US_healthcare[[#This Row],[Discharge Date]],Raw_data_US_healthcare[[#This Row],[Date of Admission]])</f>
        <v>8</v>
      </c>
    </row>
    <row r="4215" spans="1:20" x14ac:dyDescent="0.3">
      <c r="A4215" t="s">
        <v>26511</v>
      </c>
      <c r="B4215" t="s">
        <v>11843</v>
      </c>
      <c r="C4215">
        <v>60</v>
      </c>
      <c r="D4215" t="str">
        <f>IF(Raw_data_US_healthcare[[#This Row],[Age]]&lt;35,"Young",IF(Raw_data_US_healthcare[[#This Row],[Age]]&lt;60,"Middle","Senior"))</f>
        <v>Senior</v>
      </c>
      <c r="E4215" t="s">
        <v>16</v>
      </c>
      <c r="F4215" t="s">
        <v>113</v>
      </c>
      <c r="G4215" t="s">
        <v>113</v>
      </c>
      <c r="H4215" t="s">
        <v>69</v>
      </c>
      <c r="I4215" s="2">
        <v>44552</v>
      </c>
      <c r="J4215" t="s">
        <v>11844</v>
      </c>
      <c r="K4215" t="s">
        <v>11845</v>
      </c>
      <c r="L4215" t="s">
        <v>56</v>
      </c>
      <c r="M4215">
        <v>6939.2725</v>
      </c>
      <c r="N4215">
        <v>235</v>
      </c>
      <c r="O4215" t="s">
        <v>39</v>
      </c>
      <c r="P4215" t="s">
        <v>39</v>
      </c>
      <c r="Q4215" s="2">
        <v>44580</v>
      </c>
      <c r="R4215" t="s">
        <v>44</v>
      </c>
      <c r="S4215" t="s">
        <v>45</v>
      </c>
      <c r="T4215">
        <f>_xlfn.DAYS(Raw_data_US_healthcare[[#This Row],[Discharge Date]],Raw_data_US_healthcare[[#This Row],[Date of Admission]])</f>
        <v>28</v>
      </c>
    </row>
    <row r="4216" spans="1:20" x14ac:dyDescent="0.3">
      <c r="A4216" t="s">
        <v>26511</v>
      </c>
      <c r="B4216" t="s">
        <v>11846</v>
      </c>
      <c r="C4216">
        <v>44</v>
      </c>
      <c r="D4216" t="str">
        <f>IF(Raw_data_US_healthcare[[#This Row],[Age]]&lt;35,"Young",IF(Raw_data_US_healthcare[[#This Row],[Age]]&lt;60,"Middle","Senior"))</f>
        <v>Middle</v>
      </c>
      <c r="E4216" t="s">
        <v>16</v>
      </c>
      <c r="F4216" t="s">
        <v>113</v>
      </c>
      <c r="G4216" t="s">
        <v>113</v>
      </c>
      <c r="H4216" t="s">
        <v>36</v>
      </c>
      <c r="I4216" s="2">
        <v>43410</v>
      </c>
      <c r="J4216" t="s">
        <v>7459</v>
      </c>
      <c r="K4216" t="s">
        <v>11847</v>
      </c>
      <c r="L4216" t="s">
        <v>52</v>
      </c>
      <c r="M4216">
        <v>3924.4544000000001</v>
      </c>
      <c r="N4216">
        <v>248</v>
      </c>
      <c r="O4216" t="s">
        <v>22</v>
      </c>
      <c r="P4216" t="s">
        <v>22</v>
      </c>
      <c r="Q4216" s="2">
        <v>43417</v>
      </c>
      <c r="R4216" t="s">
        <v>23</v>
      </c>
      <c r="S4216" t="s">
        <v>45</v>
      </c>
      <c r="T4216">
        <f>_xlfn.DAYS(Raw_data_US_healthcare[[#This Row],[Discharge Date]],Raw_data_US_healthcare[[#This Row],[Date of Admission]])</f>
        <v>7</v>
      </c>
    </row>
    <row r="4217" spans="1:20" x14ac:dyDescent="0.3">
      <c r="A4217" t="s">
        <v>26512</v>
      </c>
      <c r="B4217" t="s">
        <v>11848</v>
      </c>
      <c r="C4217">
        <v>77</v>
      </c>
      <c r="D4217" t="str">
        <f>IF(Raw_data_US_healthcare[[#This Row],[Age]]&lt;35,"Young",IF(Raw_data_US_healthcare[[#This Row],[Age]]&lt;60,"Middle","Senior"))</f>
        <v>Senior</v>
      </c>
      <c r="E4217" t="s">
        <v>26</v>
      </c>
      <c r="F4217" t="s">
        <v>88</v>
      </c>
      <c r="G4217" t="s">
        <v>88</v>
      </c>
      <c r="H4217" t="s">
        <v>28</v>
      </c>
      <c r="I4217" s="2">
        <v>43600</v>
      </c>
      <c r="J4217" t="s">
        <v>11849</v>
      </c>
      <c r="K4217" t="s">
        <v>11850</v>
      </c>
      <c r="L4217" t="s">
        <v>60</v>
      </c>
      <c r="M4217">
        <v>15870.2989</v>
      </c>
      <c r="N4217">
        <v>366</v>
      </c>
      <c r="O4217" t="s">
        <v>43</v>
      </c>
      <c r="P4217" t="s">
        <v>43</v>
      </c>
      <c r="Q4217" s="2">
        <v>43601</v>
      </c>
      <c r="R4217" t="s">
        <v>83</v>
      </c>
      <c r="S4217" t="s">
        <v>24</v>
      </c>
      <c r="T4217">
        <f>_xlfn.DAYS(Raw_data_US_healthcare[[#This Row],[Discharge Date]],Raw_data_US_healthcare[[#This Row],[Date of Admission]])</f>
        <v>1</v>
      </c>
    </row>
    <row r="4218" spans="1:20" x14ac:dyDescent="0.3">
      <c r="A4218" t="s">
        <v>26512</v>
      </c>
      <c r="B4218" t="s">
        <v>11851</v>
      </c>
      <c r="C4218">
        <v>20</v>
      </c>
      <c r="D4218" t="str">
        <f>IF(Raw_data_US_healthcare[[#This Row],[Age]]&lt;35,"Young",IF(Raw_data_US_healthcare[[#This Row],[Age]]&lt;60,"Middle","Senior"))</f>
        <v>Young</v>
      </c>
      <c r="E4218" t="s">
        <v>26</v>
      </c>
      <c r="F4218" t="s">
        <v>62</v>
      </c>
      <c r="G4218" t="s">
        <v>62</v>
      </c>
      <c r="H4218" t="s">
        <v>26514</v>
      </c>
      <c r="I4218" s="2">
        <v>45038</v>
      </c>
      <c r="J4218" t="s">
        <v>11852</v>
      </c>
      <c r="K4218" t="s">
        <v>11853</v>
      </c>
      <c r="L4218" t="s">
        <v>60</v>
      </c>
      <c r="M4218">
        <v>13026.8511</v>
      </c>
      <c r="N4218">
        <v>493</v>
      </c>
      <c r="O4218" t="s">
        <v>22</v>
      </c>
      <c r="P4218" t="s">
        <v>22</v>
      </c>
      <c r="Q4218" s="2">
        <v>45051</v>
      </c>
      <c r="R4218" t="s">
        <v>23</v>
      </c>
      <c r="S4218" t="s">
        <v>24</v>
      </c>
      <c r="T4218">
        <f>_xlfn.DAYS(Raw_data_US_healthcare[[#This Row],[Discharge Date]],Raw_data_US_healthcare[[#This Row],[Date of Admission]])</f>
        <v>13</v>
      </c>
    </row>
    <row r="4219" spans="1:20" x14ac:dyDescent="0.3">
      <c r="A4219" t="s">
        <v>26511</v>
      </c>
      <c r="B4219" t="s">
        <v>11854</v>
      </c>
      <c r="C4219">
        <v>47</v>
      </c>
      <c r="D4219" t="str">
        <f>IF(Raw_data_US_healthcare[[#This Row],[Age]]&lt;35,"Young",IF(Raw_data_US_healthcare[[#This Row],[Age]]&lt;60,"Middle","Senior"))</f>
        <v>Middle</v>
      </c>
      <c r="E4219" t="s">
        <v>16</v>
      </c>
      <c r="F4219" t="s">
        <v>228</v>
      </c>
      <c r="G4219" t="s">
        <v>228</v>
      </c>
      <c r="H4219" t="s">
        <v>18</v>
      </c>
      <c r="I4219" s="2">
        <v>44994</v>
      </c>
      <c r="J4219" t="s">
        <v>11855</v>
      </c>
      <c r="K4219" t="s">
        <v>11856</v>
      </c>
      <c r="L4219" t="s">
        <v>52</v>
      </c>
      <c r="M4219">
        <v>48451.402000000002</v>
      </c>
      <c r="N4219">
        <v>126</v>
      </c>
      <c r="O4219" t="s">
        <v>39</v>
      </c>
      <c r="P4219" t="s">
        <v>39</v>
      </c>
      <c r="Q4219" s="2">
        <v>45001</v>
      </c>
      <c r="R4219" t="s">
        <v>23</v>
      </c>
      <c r="S4219" t="s">
        <v>33</v>
      </c>
      <c r="T4219">
        <f>_xlfn.DAYS(Raw_data_US_healthcare[[#This Row],[Discharge Date]],Raw_data_US_healthcare[[#This Row],[Date of Admission]])</f>
        <v>7</v>
      </c>
    </row>
    <row r="4220" spans="1:20" x14ac:dyDescent="0.3">
      <c r="A4220" t="s">
        <v>26511</v>
      </c>
      <c r="B4220" t="s">
        <v>5160</v>
      </c>
      <c r="C4220">
        <v>58</v>
      </c>
      <c r="D4220" t="str">
        <f>IF(Raw_data_US_healthcare[[#This Row],[Age]]&lt;35,"Young",IF(Raw_data_US_healthcare[[#This Row],[Age]]&lt;60,"Middle","Senior"))</f>
        <v>Middle</v>
      </c>
      <c r="E4220" t="s">
        <v>16</v>
      </c>
      <c r="F4220" t="s">
        <v>35</v>
      </c>
      <c r="G4220" t="s">
        <v>35</v>
      </c>
      <c r="H4220" t="s">
        <v>18</v>
      </c>
      <c r="I4220" s="2">
        <v>44268</v>
      </c>
      <c r="J4220" t="s">
        <v>10919</v>
      </c>
      <c r="K4220" t="s">
        <v>11857</v>
      </c>
      <c r="L4220" t="s">
        <v>31</v>
      </c>
      <c r="M4220">
        <v>30697.590400000001</v>
      </c>
      <c r="N4220">
        <v>311</v>
      </c>
      <c r="O4220" t="s">
        <v>43</v>
      </c>
      <c r="P4220" t="s">
        <v>43</v>
      </c>
      <c r="Q4220" s="2">
        <v>44272</v>
      </c>
      <c r="R4220" t="s">
        <v>44</v>
      </c>
      <c r="S4220" t="s">
        <v>33</v>
      </c>
      <c r="T4220">
        <f>_xlfn.DAYS(Raw_data_US_healthcare[[#This Row],[Discharge Date]],Raw_data_US_healthcare[[#This Row],[Date of Admission]])</f>
        <v>4</v>
      </c>
    </row>
    <row r="4221" spans="1:20" x14ac:dyDescent="0.3">
      <c r="A4221" t="s">
        <v>26511</v>
      </c>
      <c r="B4221" t="s">
        <v>11858</v>
      </c>
      <c r="C4221">
        <v>70</v>
      </c>
      <c r="D4221" t="str">
        <f>IF(Raw_data_US_healthcare[[#This Row],[Age]]&lt;35,"Young",IF(Raw_data_US_healthcare[[#This Row],[Age]]&lt;60,"Middle","Senior"))</f>
        <v>Senior</v>
      </c>
      <c r="E4221" t="s">
        <v>16</v>
      </c>
      <c r="F4221" t="s">
        <v>35</v>
      </c>
      <c r="G4221" t="s">
        <v>35</v>
      </c>
      <c r="H4221" t="s">
        <v>26516</v>
      </c>
      <c r="I4221" s="2">
        <v>44066</v>
      </c>
      <c r="J4221" t="s">
        <v>11859</v>
      </c>
      <c r="K4221" t="s">
        <v>11860</v>
      </c>
      <c r="L4221" t="s">
        <v>31</v>
      </c>
      <c r="M4221">
        <v>19217.788799999998</v>
      </c>
      <c r="N4221">
        <v>381</v>
      </c>
      <c r="O4221" t="s">
        <v>43</v>
      </c>
      <c r="P4221" t="s">
        <v>43</v>
      </c>
      <c r="Q4221" s="2">
        <v>44092</v>
      </c>
      <c r="R4221" t="s">
        <v>32</v>
      </c>
      <c r="S4221" t="s">
        <v>45</v>
      </c>
      <c r="T4221">
        <f>_xlfn.DAYS(Raw_data_US_healthcare[[#This Row],[Discharge Date]],Raw_data_US_healthcare[[#This Row],[Date of Admission]])</f>
        <v>26</v>
      </c>
    </row>
    <row r="4222" spans="1:20" x14ac:dyDescent="0.3">
      <c r="A4222" t="s">
        <v>26511</v>
      </c>
      <c r="B4222" t="s">
        <v>11861</v>
      </c>
      <c r="C4222">
        <v>40</v>
      </c>
      <c r="D4222" t="str">
        <f>IF(Raw_data_US_healthcare[[#This Row],[Age]]&lt;35,"Young",IF(Raw_data_US_healthcare[[#This Row],[Age]]&lt;60,"Middle","Senior"))</f>
        <v>Middle</v>
      </c>
      <c r="E4222" t="s">
        <v>16</v>
      </c>
      <c r="F4222" t="s">
        <v>228</v>
      </c>
      <c r="G4222" t="s">
        <v>228</v>
      </c>
      <c r="H4222" t="s">
        <v>26514</v>
      </c>
      <c r="I4222" s="2">
        <v>44254</v>
      </c>
      <c r="J4222" t="s">
        <v>11862</v>
      </c>
      <c r="K4222" t="s">
        <v>11863</v>
      </c>
      <c r="L4222" t="s">
        <v>21</v>
      </c>
      <c r="M4222">
        <v>39079.780200000001</v>
      </c>
      <c r="N4222">
        <v>258</v>
      </c>
      <c r="O4222" t="s">
        <v>22</v>
      </c>
      <c r="P4222" t="s">
        <v>22</v>
      </c>
      <c r="Q4222" s="2">
        <v>44254</v>
      </c>
      <c r="R4222" t="s">
        <v>32</v>
      </c>
      <c r="S4222" t="s">
        <v>33</v>
      </c>
      <c r="T4222">
        <f>_xlfn.DAYS(Raw_data_US_healthcare[[#This Row],[Discharge Date]],Raw_data_US_healthcare[[#This Row],[Date of Admission]])</f>
        <v>0</v>
      </c>
    </row>
    <row r="4223" spans="1:20" x14ac:dyDescent="0.3">
      <c r="A4223" t="s">
        <v>26512</v>
      </c>
      <c r="B4223" t="s">
        <v>11864</v>
      </c>
      <c r="C4223">
        <v>35</v>
      </c>
      <c r="D4223" t="str">
        <f>IF(Raw_data_US_healthcare[[#This Row],[Age]]&lt;35,"Young",IF(Raw_data_US_healthcare[[#This Row],[Age]]&lt;60,"Middle","Senior"))</f>
        <v>Middle</v>
      </c>
      <c r="E4223" t="s">
        <v>26</v>
      </c>
      <c r="F4223" t="s">
        <v>228</v>
      </c>
      <c r="G4223" t="s">
        <v>228</v>
      </c>
      <c r="H4223" t="s">
        <v>18</v>
      </c>
      <c r="I4223" s="2">
        <v>45167</v>
      </c>
      <c r="J4223" t="s">
        <v>11865</v>
      </c>
      <c r="K4223" t="s">
        <v>11866</v>
      </c>
      <c r="L4223" t="s">
        <v>31</v>
      </c>
      <c r="M4223">
        <v>38316.463799999998</v>
      </c>
      <c r="N4223">
        <v>396</v>
      </c>
      <c r="O4223" t="s">
        <v>43</v>
      </c>
      <c r="P4223" t="s">
        <v>43</v>
      </c>
      <c r="Q4223" s="2">
        <v>45192</v>
      </c>
      <c r="R4223" t="s">
        <v>44</v>
      </c>
      <c r="S4223" t="s">
        <v>24</v>
      </c>
      <c r="T4223">
        <f>_xlfn.DAYS(Raw_data_US_healthcare[[#This Row],[Discharge Date]],Raw_data_US_healthcare[[#This Row],[Date of Admission]])</f>
        <v>25</v>
      </c>
    </row>
    <row r="4224" spans="1:20" x14ac:dyDescent="0.3">
      <c r="A4224" t="s">
        <v>26512</v>
      </c>
      <c r="B4224" t="s">
        <v>11867</v>
      </c>
      <c r="C4224">
        <v>32</v>
      </c>
      <c r="D4224" t="str">
        <f>IF(Raw_data_US_healthcare[[#This Row],[Age]]&lt;35,"Young",IF(Raw_data_US_healthcare[[#This Row],[Age]]&lt;60,"Middle","Senior"))</f>
        <v>Young</v>
      </c>
      <c r="E4224" t="s">
        <v>26</v>
      </c>
      <c r="F4224" t="s">
        <v>17</v>
      </c>
      <c r="G4224" t="s">
        <v>17</v>
      </c>
      <c r="H4224" t="s">
        <v>18</v>
      </c>
      <c r="I4224" s="2">
        <v>44522</v>
      </c>
      <c r="J4224" t="s">
        <v>11868</v>
      </c>
      <c r="K4224" t="s">
        <v>11869</v>
      </c>
      <c r="L4224" t="s">
        <v>56</v>
      </c>
      <c r="M4224">
        <v>34179.376400000001</v>
      </c>
      <c r="N4224">
        <v>255</v>
      </c>
      <c r="O4224" t="s">
        <v>43</v>
      </c>
      <c r="P4224" t="s">
        <v>43</v>
      </c>
      <c r="Q4224" s="2">
        <v>44548</v>
      </c>
      <c r="R4224" t="s">
        <v>23</v>
      </c>
      <c r="S4224" t="s">
        <v>33</v>
      </c>
      <c r="T4224">
        <f>_xlfn.DAYS(Raw_data_US_healthcare[[#This Row],[Discharge Date]],Raw_data_US_healthcare[[#This Row],[Date of Admission]])</f>
        <v>26</v>
      </c>
    </row>
    <row r="4225" spans="1:20" x14ac:dyDescent="0.3">
      <c r="A4225" t="s">
        <v>26512</v>
      </c>
      <c r="B4225" t="s">
        <v>11870</v>
      </c>
      <c r="C4225">
        <v>84</v>
      </c>
      <c r="D4225" t="str">
        <f>IF(Raw_data_US_healthcare[[#This Row],[Age]]&lt;35,"Young",IF(Raw_data_US_healthcare[[#This Row],[Age]]&lt;60,"Middle","Senior"))</f>
        <v>Senior</v>
      </c>
      <c r="E4225" t="s">
        <v>26</v>
      </c>
      <c r="F4225" t="s">
        <v>49</v>
      </c>
      <c r="G4225" t="s">
        <v>49</v>
      </c>
      <c r="H4225" t="s">
        <v>28</v>
      </c>
      <c r="I4225" s="2">
        <v>44894</v>
      </c>
      <c r="J4225" t="s">
        <v>11871</v>
      </c>
      <c r="K4225" t="s">
        <v>11872</v>
      </c>
      <c r="L4225" t="s">
        <v>52</v>
      </c>
      <c r="M4225">
        <v>2776.9960999999998</v>
      </c>
      <c r="N4225">
        <v>432</v>
      </c>
      <c r="O4225" t="s">
        <v>43</v>
      </c>
      <c r="P4225" t="s">
        <v>43</v>
      </c>
      <c r="Q4225" s="2">
        <v>44920</v>
      </c>
      <c r="R4225" t="s">
        <v>32</v>
      </c>
      <c r="S4225" t="s">
        <v>45</v>
      </c>
      <c r="T4225">
        <f>_xlfn.DAYS(Raw_data_US_healthcare[[#This Row],[Discharge Date]],Raw_data_US_healthcare[[#This Row],[Date of Admission]])</f>
        <v>26</v>
      </c>
    </row>
    <row r="4226" spans="1:20" x14ac:dyDescent="0.3">
      <c r="A4226" t="s">
        <v>26512</v>
      </c>
      <c r="B4226" t="s">
        <v>8235</v>
      </c>
      <c r="C4226">
        <v>29</v>
      </c>
      <c r="D4226" t="str">
        <f>IF(Raw_data_US_healthcare[[#This Row],[Age]]&lt;35,"Young",IF(Raw_data_US_healthcare[[#This Row],[Age]]&lt;60,"Middle","Senior"))</f>
        <v>Young</v>
      </c>
      <c r="E4226" t="s">
        <v>26</v>
      </c>
      <c r="F4226" t="s">
        <v>17</v>
      </c>
      <c r="G4226" t="s">
        <v>17</v>
      </c>
      <c r="H4226" t="s">
        <v>69</v>
      </c>
      <c r="I4226" s="2">
        <v>43460</v>
      </c>
      <c r="J4226" t="s">
        <v>11873</v>
      </c>
      <c r="K4226" t="s">
        <v>11874</v>
      </c>
      <c r="L4226" t="s">
        <v>52</v>
      </c>
      <c r="M4226">
        <v>25610.549500000001</v>
      </c>
      <c r="N4226">
        <v>264</v>
      </c>
      <c r="O4226" t="s">
        <v>22</v>
      </c>
      <c r="P4226" t="s">
        <v>22</v>
      </c>
      <c r="Q4226" s="2">
        <v>43460</v>
      </c>
      <c r="R4226" t="s">
        <v>23</v>
      </c>
      <c r="S4226" t="s">
        <v>24</v>
      </c>
      <c r="T4226">
        <f>_xlfn.DAYS(Raw_data_US_healthcare[[#This Row],[Discharge Date]],Raw_data_US_healthcare[[#This Row],[Date of Admission]])</f>
        <v>0</v>
      </c>
    </row>
    <row r="4227" spans="1:20" x14ac:dyDescent="0.3">
      <c r="A4227" t="s">
        <v>26511</v>
      </c>
      <c r="B4227" t="s">
        <v>11875</v>
      </c>
      <c r="C4227">
        <v>82</v>
      </c>
      <c r="D4227" t="str">
        <f>IF(Raw_data_US_healthcare[[#This Row],[Age]]&lt;35,"Young",IF(Raw_data_US_healthcare[[#This Row],[Age]]&lt;60,"Middle","Senior"))</f>
        <v>Senior</v>
      </c>
      <c r="E4227" t="s">
        <v>16</v>
      </c>
      <c r="F4227" t="s">
        <v>228</v>
      </c>
      <c r="G4227" t="s">
        <v>228</v>
      </c>
      <c r="H4227" t="s">
        <v>36</v>
      </c>
      <c r="I4227" s="2">
        <v>44128</v>
      </c>
      <c r="J4227" t="s">
        <v>2874</v>
      </c>
      <c r="K4227" t="s">
        <v>11876</v>
      </c>
      <c r="L4227" t="s">
        <v>52</v>
      </c>
      <c r="M4227">
        <v>24055.577799999999</v>
      </c>
      <c r="N4227">
        <v>409</v>
      </c>
      <c r="O4227" t="s">
        <v>39</v>
      </c>
      <c r="P4227" t="s">
        <v>39</v>
      </c>
      <c r="Q4227" s="2">
        <v>44130</v>
      </c>
      <c r="R4227" t="s">
        <v>83</v>
      </c>
      <c r="S4227" t="s">
        <v>24</v>
      </c>
      <c r="T4227">
        <f>_xlfn.DAYS(Raw_data_US_healthcare[[#This Row],[Discharge Date]],Raw_data_US_healthcare[[#This Row],[Date of Admission]])</f>
        <v>2</v>
      </c>
    </row>
    <row r="4228" spans="1:20" x14ac:dyDescent="0.3">
      <c r="A4228" t="s">
        <v>26512</v>
      </c>
      <c r="B4228" t="s">
        <v>1458</v>
      </c>
      <c r="C4228">
        <v>59</v>
      </c>
      <c r="D4228" t="str">
        <f>IF(Raw_data_US_healthcare[[#This Row],[Age]]&lt;35,"Young",IF(Raw_data_US_healthcare[[#This Row],[Age]]&lt;60,"Middle","Senior"))</f>
        <v>Middle</v>
      </c>
      <c r="E4228" t="s">
        <v>26</v>
      </c>
      <c r="F4228" t="s">
        <v>27</v>
      </c>
      <c r="G4228" t="s">
        <v>27</v>
      </c>
      <c r="H4228" t="s">
        <v>69</v>
      </c>
      <c r="I4228" s="2">
        <v>43642</v>
      </c>
      <c r="J4228" t="s">
        <v>11877</v>
      </c>
      <c r="K4228" t="s">
        <v>11878</v>
      </c>
      <c r="L4228" t="s">
        <v>31</v>
      </c>
      <c r="M4228">
        <v>35644.710299999999</v>
      </c>
      <c r="N4228">
        <v>223</v>
      </c>
      <c r="O4228" t="s">
        <v>22</v>
      </c>
      <c r="P4228" t="s">
        <v>22</v>
      </c>
      <c r="Q4228" s="2">
        <v>43650</v>
      </c>
      <c r="R4228" t="s">
        <v>32</v>
      </c>
      <c r="S4228" t="s">
        <v>45</v>
      </c>
      <c r="T4228">
        <f>_xlfn.DAYS(Raw_data_US_healthcare[[#This Row],[Discharge Date]],Raw_data_US_healthcare[[#This Row],[Date of Admission]])</f>
        <v>8</v>
      </c>
    </row>
    <row r="4229" spans="1:20" x14ac:dyDescent="0.3">
      <c r="A4229" t="s">
        <v>26512</v>
      </c>
      <c r="B4229" t="s">
        <v>11879</v>
      </c>
      <c r="C4229">
        <v>58</v>
      </c>
      <c r="D4229" t="str">
        <f>IF(Raw_data_US_healthcare[[#This Row],[Age]]&lt;35,"Young",IF(Raw_data_US_healthcare[[#This Row],[Age]]&lt;60,"Middle","Senior"))</f>
        <v>Middle</v>
      </c>
      <c r="E4229" t="s">
        <v>26</v>
      </c>
      <c r="F4229" t="s">
        <v>113</v>
      </c>
      <c r="G4229" t="s">
        <v>113</v>
      </c>
      <c r="H4229" t="s">
        <v>69</v>
      </c>
      <c r="I4229" s="2">
        <v>43493</v>
      </c>
      <c r="J4229" t="s">
        <v>11880</v>
      </c>
      <c r="K4229" t="s">
        <v>11881</v>
      </c>
      <c r="L4229" t="s">
        <v>31</v>
      </c>
      <c r="M4229">
        <v>32588.834800000001</v>
      </c>
      <c r="N4229">
        <v>478</v>
      </c>
      <c r="O4229" t="s">
        <v>39</v>
      </c>
      <c r="P4229" t="s">
        <v>39</v>
      </c>
      <c r="Q4229" s="2">
        <v>43519</v>
      </c>
      <c r="R4229" t="s">
        <v>83</v>
      </c>
      <c r="S4229" t="s">
        <v>24</v>
      </c>
      <c r="T4229">
        <f>_xlfn.DAYS(Raw_data_US_healthcare[[#This Row],[Discharge Date]],Raw_data_US_healthcare[[#This Row],[Date of Admission]])</f>
        <v>26</v>
      </c>
    </row>
    <row r="4230" spans="1:20" x14ac:dyDescent="0.3">
      <c r="A4230" t="s">
        <v>26512</v>
      </c>
      <c r="B4230" t="s">
        <v>11882</v>
      </c>
      <c r="C4230">
        <v>73</v>
      </c>
      <c r="D4230" t="str">
        <f>IF(Raw_data_US_healthcare[[#This Row],[Age]]&lt;35,"Young",IF(Raw_data_US_healthcare[[#This Row],[Age]]&lt;60,"Middle","Senior"))</f>
        <v>Senior</v>
      </c>
      <c r="E4230" t="s">
        <v>26</v>
      </c>
      <c r="F4230" t="s">
        <v>88</v>
      </c>
      <c r="G4230" t="s">
        <v>88</v>
      </c>
      <c r="H4230" t="s">
        <v>28</v>
      </c>
      <c r="I4230" s="2">
        <v>44419</v>
      </c>
      <c r="J4230" t="s">
        <v>11883</v>
      </c>
      <c r="K4230" t="s">
        <v>11884</v>
      </c>
      <c r="L4230" t="s">
        <v>31</v>
      </c>
      <c r="M4230">
        <v>18482.145100000002</v>
      </c>
      <c r="N4230">
        <v>369</v>
      </c>
      <c r="O4230" t="s">
        <v>39</v>
      </c>
      <c r="P4230" t="s">
        <v>39</v>
      </c>
      <c r="Q4230" s="2">
        <v>44436</v>
      </c>
      <c r="R4230" t="s">
        <v>44</v>
      </c>
      <c r="S4230" t="s">
        <v>33</v>
      </c>
      <c r="T4230">
        <f>_xlfn.DAYS(Raw_data_US_healthcare[[#This Row],[Discharge Date]],Raw_data_US_healthcare[[#This Row],[Date of Admission]])</f>
        <v>17</v>
      </c>
    </row>
    <row r="4231" spans="1:20" x14ac:dyDescent="0.3">
      <c r="A4231" t="s">
        <v>26512</v>
      </c>
      <c r="B4231" t="s">
        <v>11885</v>
      </c>
      <c r="C4231">
        <v>23</v>
      </c>
      <c r="D4231" t="str">
        <f>IF(Raw_data_US_healthcare[[#This Row],[Age]]&lt;35,"Young",IF(Raw_data_US_healthcare[[#This Row],[Age]]&lt;60,"Middle","Senior"))</f>
        <v>Young</v>
      </c>
      <c r="E4231" t="s">
        <v>26</v>
      </c>
      <c r="F4231" t="s">
        <v>88</v>
      </c>
      <c r="G4231" t="s">
        <v>88</v>
      </c>
      <c r="H4231" t="s">
        <v>26516</v>
      </c>
      <c r="I4231" s="2">
        <v>43906</v>
      </c>
      <c r="J4231" t="s">
        <v>11886</v>
      </c>
      <c r="K4231" t="s">
        <v>6800</v>
      </c>
      <c r="L4231" t="s">
        <v>31</v>
      </c>
      <c r="M4231">
        <v>1000.5123</v>
      </c>
      <c r="N4231">
        <v>348</v>
      </c>
      <c r="O4231" t="s">
        <v>39</v>
      </c>
      <c r="P4231" t="s">
        <v>39</v>
      </c>
      <c r="Q4231" s="2">
        <v>43909</v>
      </c>
      <c r="R4231" t="s">
        <v>48</v>
      </c>
      <c r="S4231" t="s">
        <v>45</v>
      </c>
      <c r="T4231">
        <f>_xlfn.DAYS(Raw_data_US_healthcare[[#This Row],[Discharge Date]],Raw_data_US_healthcare[[#This Row],[Date of Admission]])</f>
        <v>3</v>
      </c>
    </row>
    <row r="4232" spans="1:20" x14ac:dyDescent="0.3">
      <c r="A4232" t="s">
        <v>26512</v>
      </c>
      <c r="B4232" t="s">
        <v>11887</v>
      </c>
      <c r="C4232">
        <v>36</v>
      </c>
      <c r="D4232" t="str">
        <f>IF(Raw_data_US_healthcare[[#This Row],[Age]]&lt;35,"Young",IF(Raw_data_US_healthcare[[#This Row],[Age]]&lt;60,"Middle","Senior"))</f>
        <v>Middle</v>
      </c>
      <c r="E4232" t="s">
        <v>26</v>
      </c>
      <c r="F4232" t="s">
        <v>113</v>
      </c>
      <c r="G4232" t="s">
        <v>113</v>
      </c>
      <c r="H4232" t="s">
        <v>28</v>
      </c>
      <c r="I4232" s="2">
        <v>43501</v>
      </c>
      <c r="J4232" t="s">
        <v>4705</v>
      </c>
      <c r="K4232" t="s">
        <v>11888</v>
      </c>
      <c r="L4232" t="s">
        <v>52</v>
      </c>
      <c r="M4232">
        <v>14846.132900000001</v>
      </c>
      <c r="N4232">
        <v>272</v>
      </c>
      <c r="O4232" t="s">
        <v>43</v>
      </c>
      <c r="P4232" t="s">
        <v>43</v>
      </c>
      <c r="Q4232" s="2">
        <v>43515</v>
      </c>
      <c r="R4232" t="s">
        <v>44</v>
      </c>
      <c r="S4232" t="s">
        <v>33</v>
      </c>
      <c r="T4232">
        <f>_xlfn.DAYS(Raw_data_US_healthcare[[#This Row],[Discharge Date]],Raw_data_US_healthcare[[#This Row],[Date of Admission]])</f>
        <v>14</v>
      </c>
    </row>
    <row r="4233" spans="1:20" x14ac:dyDescent="0.3">
      <c r="A4233" t="s">
        <v>26512</v>
      </c>
      <c r="B4233" t="s">
        <v>11889</v>
      </c>
      <c r="C4233">
        <v>77</v>
      </c>
      <c r="D4233" t="str">
        <f>IF(Raw_data_US_healthcare[[#This Row],[Age]]&lt;35,"Young",IF(Raw_data_US_healthcare[[#This Row],[Age]]&lt;60,"Middle","Senior"))</f>
        <v>Senior</v>
      </c>
      <c r="E4233" t="s">
        <v>26</v>
      </c>
      <c r="F4233" t="s">
        <v>62</v>
      </c>
      <c r="G4233" t="s">
        <v>62</v>
      </c>
      <c r="H4233" t="s">
        <v>26516</v>
      </c>
      <c r="I4233" s="2">
        <v>43417</v>
      </c>
      <c r="J4233" t="s">
        <v>11890</v>
      </c>
      <c r="K4233" t="s">
        <v>11891</v>
      </c>
      <c r="L4233" t="s">
        <v>52</v>
      </c>
      <c r="M4233">
        <v>12098.1399</v>
      </c>
      <c r="N4233">
        <v>349</v>
      </c>
      <c r="O4233" t="s">
        <v>43</v>
      </c>
      <c r="P4233" t="s">
        <v>43</v>
      </c>
      <c r="Q4233" s="2">
        <v>43420</v>
      </c>
      <c r="R4233" t="s">
        <v>23</v>
      </c>
      <c r="S4233" t="s">
        <v>24</v>
      </c>
      <c r="T4233">
        <f>_xlfn.DAYS(Raw_data_US_healthcare[[#This Row],[Discharge Date]],Raw_data_US_healthcare[[#This Row],[Date of Admission]])</f>
        <v>3</v>
      </c>
    </row>
    <row r="4234" spans="1:20" x14ac:dyDescent="0.3">
      <c r="A4234" t="s">
        <v>26511</v>
      </c>
      <c r="B4234" t="s">
        <v>11892</v>
      </c>
      <c r="C4234">
        <v>20</v>
      </c>
      <c r="D4234" t="str">
        <f>IF(Raw_data_US_healthcare[[#This Row],[Age]]&lt;35,"Young",IF(Raw_data_US_healthcare[[#This Row],[Age]]&lt;60,"Middle","Senior"))</f>
        <v>Young</v>
      </c>
      <c r="E4234" t="s">
        <v>16</v>
      </c>
      <c r="F4234" t="s">
        <v>62</v>
      </c>
      <c r="G4234" t="s">
        <v>62</v>
      </c>
      <c r="H4234" t="s">
        <v>28</v>
      </c>
      <c r="I4234" s="2">
        <v>44613</v>
      </c>
      <c r="J4234" t="s">
        <v>1185</v>
      </c>
      <c r="K4234" t="s">
        <v>11893</v>
      </c>
      <c r="L4234" t="s">
        <v>56</v>
      </c>
      <c r="M4234">
        <v>7144.9546</v>
      </c>
      <c r="N4234">
        <v>345</v>
      </c>
      <c r="O4234" t="s">
        <v>39</v>
      </c>
      <c r="P4234" t="s">
        <v>39</v>
      </c>
      <c r="Q4234" s="2">
        <v>44635</v>
      </c>
      <c r="R4234" t="s">
        <v>23</v>
      </c>
      <c r="S4234" t="s">
        <v>45</v>
      </c>
      <c r="T4234">
        <f>_xlfn.DAYS(Raw_data_US_healthcare[[#This Row],[Discharge Date]],Raw_data_US_healthcare[[#This Row],[Date of Admission]])</f>
        <v>22</v>
      </c>
    </row>
    <row r="4235" spans="1:20" x14ac:dyDescent="0.3">
      <c r="A4235" t="s">
        <v>26511</v>
      </c>
      <c r="B4235" t="s">
        <v>11894</v>
      </c>
      <c r="C4235">
        <v>25</v>
      </c>
      <c r="D4235" t="str">
        <f>IF(Raw_data_US_healthcare[[#This Row],[Age]]&lt;35,"Young",IF(Raw_data_US_healthcare[[#This Row],[Age]]&lt;60,"Middle","Senior"))</f>
        <v>Young</v>
      </c>
      <c r="E4235" t="s">
        <v>16</v>
      </c>
      <c r="F4235" t="s">
        <v>113</v>
      </c>
      <c r="G4235" t="s">
        <v>113</v>
      </c>
      <c r="H4235" t="s">
        <v>26516</v>
      </c>
      <c r="I4235" s="2">
        <v>44784</v>
      </c>
      <c r="J4235" t="s">
        <v>11895</v>
      </c>
      <c r="K4235" t="s">
        <v>11896</v>
      </c>
      <c r="L4235" t="s">
        <v>56</v>
      </c>
      <c r="M4235">
        <v>32763.7745</v>
      </c>
      <c r="N4235">
        <v>253</v>
      </c>
      <c r="O4235" t="s">
        <v>39</v>
      </c>
      <c r="P4235" t="s">
        <v>39</v>
      </c>
      <c r="Q4235" s="2">
        <v>44805</v>
      </c>
      <c r="R4235" t="s">
        <v>44</v>
      </c>
      <c r="S4235" t="s">
        <v>24</v>
      </c>
      <c r="T4235">
        <f>_xlfn.DAYS(Raw_data_US_healthcare[[#This Row],[Discharge Date]],Raw_data_US_healthcare[[#This Row],[Date of Admission]])</f>
        <v>21</v>
      </c>
    </row>
    <row r="4236" spans="1:20" x14ac:dyDescent="0.3">
      <c r="A4236" t="s">
        <v>26511</v>
      </c>
      <c r="B4236" t="s">
        <v>11897</v>
      </c>
      <c r="C4236">
        <v>50</v>
      </c>
      <c r="D4236" t="str">
        <f>IF(Raw_data_US_healthcare[[#This Row],[Age]]&lt;35,"Young",IF(Raw_data_US_healthcare[[#This Row],[Age]]&lt;60,"Middle","Senior"))</f>
        <v>Middle</v>
      </c>
      <c r="E4236" t="s">
        <v>16</v>
      </c>
      <c r="F4236" t="s">
        <v>49</v>
      </c>
      <c r="G4236" t="s">
        <v>49</v>
      </c>
      <c r="H4236" t="s">
        <v>36</v>
      </c>
      <c r="I4236" s="2">
        <v>43868</v>
      </c>
      <c r="J4236" t="s">
        <v>11898</v>
      </c>
      <c r="K4236" t="s">
        <v>11899</v>
      </c>
      <c r="L4236" t="s">
        <v>52</v>
      </c>
      <c r="M4236">
        <v>16669.212100000001</v>
      </c>
      <c r="N4236">
        <v>293</v>
      </c>
      <c r="O4236" t="s">
        <v>22</v>
      </c>
      <c r="P4236" t="s">
        <v>22</v>
      </c>
      <c r="Q4236" s="2">
        <v>43887</v>
      </c>
      <c r="R4236" t="s">
        <v>23</v>
      </c>
      <c r="S4236" t="s">
        <v>45</v>
      </c>
      <c r="T4236">
        <f>_xlfn.DAYS(Raw_data_US_healthcare[[#This Row],[Discharge Date]],Raw_data_US_healthcare[[#This Row],[Date of Admission]])</f>
        <v>19</v>
      </c>
    </row>
    <row r="4237" spans="1:20" x14ac:dyDescent="0.3">
      <c r="A4237" t="s">
        <v>26512</v>
      </c>
      <c r="B4237" t="s">
        <v>3442</v>
      </c>
      <c r="C4237">
        <v>50</v>
      </c>
      <c r="D4237" t="str">
        <f>IF(Raw_data_US_healthcare[[#This Row],[Age]]&lt;35,"Young",IF(Raw_data_US_healthcare[[#This Row],[Age]]&lt;60,"Middle","Senior"))</f>
        <v>Middle</v>
      </c>
      <c r="E4237" t="s">
        <v>26</v>
      </c>
      <c r="F4237" t="s">
        <v>113</v>
      </c>
      <c r="G4237" t="s">
        <v>113</v>
      </c>
      <c r="H4237" t="s">
        <v>28</v>
      </c>
      <c r="I4237" s="2">
        <v>45164</v>
      </c>
      <c r="J4237" t="s">
        <v>11900</v>
      </c>
      <c r="K4237" t="s">
        <v>11901</v>
      </c>
      <c r="L4237" t="s">
        <v>52</v>
      </c>
      <c r="M4237">
        <v>22881.477200000001</v>
      </c>
      <c r="N4237">
        <v>194</v>
      </c>
      <c r="O4237" t="s">
        <v>39</v>
      </c>
      <c r="P4237" t="s">
        <v>39</v>
      </c>
      <c r="Q4237" s="2">
        <v>45184</v>
      </c>
      <c r="R4237" t="s">
        <v>48</v>
      </c>
      <c r="S4237" t="s">
        <v>33</v>
      </c>
      <c r="T4237">
        <f>_xlfn.DAYS(Raw_data_US_healthcare[[#This Row],[Discharge Date]],Raw_data_US_healthcare[[#This Row],[Date of Admission]])</f>
        <v>20</v>
      </c>
    </row>
    <row r="4238" spans="1:20" x14ac:dyDescent="0.3">
      <c r="A4238" t="s">
        <v>26512</v>
      </c>
      <c r="B4238" t="s">
        <v>11902</v>
      </c>
      <c r="C4238">
        <v>71</v>
      </c>
      <c r="D4238" t="str">
        <f>IF(Raw_data_US_healthcare[[#This Row],[Age]]&lt;35,"Young",IF(Raw_data_US_healthcare[[#This Row],[Age]]&lt;60,"Middle","Senior"))</f>
        <v>Senior</v>
      </c>
      <c r="E4238" t="s">
        <v>26</v>
      </c>
      <c r="F4238" t="s">
        <v>228</v>
      </c>
      <c r="G4238" t="s">
        <v>228</v>
      </c>
      <c r="H4238" t="s">
        <v>28</v>
      </c>
      <c r="I4238" s="2">
        <v>43691</v>
      </c>
      <c r="J4238" t="s">
        <v>4537</v>
      </c>
      <c r="K4238" t="s">
        <v>11903</v>
      </c>
      <c r="L4238" t="s">
        <v>56</v>
      </c>
      <c r="M4238">
        <v>11582.1571</v>
      </c>
      <c r="N4238">
        <v>225</v>
      </c>
      <c r="O4238" t="s">
        <v>39</v>
      </c>
      <c r="P4238" t="s">
        <v>39</v>
      </c>
      <c r="Q4238" s="2">
        <v>43695</v>
      </c>
      <c r="R4238" t="s">
        <v>23</v>
      </c>
      <c r="S4238" t="s">
        <v>24</v>
      </c>
      <c r="T4238">
        <f>_xlfn.DAYS(Raw_data_US_healthcare[[#This Row],[Discharge Date]],Raw_data_US_healthcare[[#This Row],[Date of Admission]])</f>
        <v>4</v>
      </c>
    </row>
    <row r="4239" spans="1:20" x14ac:dyDescent="0.3">
      <c r="A4239" t="s">
        <v>26511</v>
      </c>
      <c r="B4239" t="s">
        <v>11904</v>
      </c>
      <c r="C4239">
        <v>26</v>
      </c>
      <c r="D4239" t="str">
        <f>IF(Raw_data_US_healthcare[[#This Row],[Age]]&lt;35,"Young",IF(Raw_data_US_healthcare[[#This Row],[Age]]&lt;60,"Middle","Senior"))</f>
        <v>Young</v>
      </c>
      <c r="E4239" t="s">
        <v>16</v>
      </c>
      <c r="F4239" t="s">
        <v>88</v>
      </c>
      <c r="G4239" t="s">
        <v>88</v>
      </c>
      <c r="H4239" t="s">
        <v>26516</v>
      </c>
      <c r="I4239" s="2">
        <v>43754</v>
      </c>
      <c r="J4239" t="s">
        <v>11905</v>
      </c>
      <c r="K4239" t="s">
        <v>11906</v>
      </c>
      <c r="L4239" t="s">
        <v>60</v>
      </c>
      <c r="M4239">
        <v>19699.883399999999</v>
      </c>
      <c r="N4239">
        <v>168</v>
      </c>
      <c r="O4239" t="s">
        <v>39</v>
      </c>
      <c r="P4239" t="s">
        <v>39</v>
      </c>
      <c r="Q4239" s="2">
        <v>43779</v>
      </c>
      <c r="R4239" t="s">
        <v>44</v>
      </c>
      <c r="S4239" t="s">
        <v>24</v>
      </c>
      <c r="T4239">
        <f>_xlfn.DAYS(Raw_data_US_healthcare[[#This Row],[Discharge Date]],Raw_data_US_healthcare[[#This Row],[Date of Admission]])</f>
        <v>25</v>
      </c>
    </row>
    <row r="4240" spans="1:20" x14ac:dyDescent="0.3">
      <c r="A4240" t="s">
        <v>26512</v>
      </c>
      <c r="B4240" t="s">
        <v>11907</v>
      </c>
      <c r="C4240">
        <v>29</v>
      </c>
      <c r="D4240" t="str">
        <f>IF(Raw_data_US_healthcare[[#This Row],[Age]]&lt;35,"Young",IF(Raw_data_US_healthcare[[#This Row],[Age]]&lt;60,"Middle","Senior"))</f>
        <v>Young</v>
      </c>
      <c r="E4240" t="s">
        <v>26</v>
      </c>
      <c r="F4240" t="s">
        <v>88</v>
      </c>
      <c r="G4240" t="s">
        <v>88</v>
      </c>
      <c r="H4240" t="s">
        <v>69</v>
      </c>
      <c r="I4240" s="2">
        <v>44947</v>
      </c>
      <c r="J4240" t="s">
        <v>11908</v>
      </c>
      <c r="K4240" t="s">
        <v>11909</v>
      </c>
      <c r="L4240" t="s">
        <v>56</v>
      </c>
      <c r="M4240">
        <v>27208.3194</v>
      </c>
      <c r="N4240">
        <v>126</v>
      </c>
      <c r="O4240" t="s">
        <v>43</v>
      </c>
      <c r="P4240" t="s">
        <v>43</v>
      </c>
      <c r="Q4240" s="2">
        <v>44948</v>
      </c>
      <c r="R4240" t="s">
        <v>83</v>
      </c>
      <c r="S4240" t="s">
        <v>45</v>
      </c>
      <c r="T4240">
        <f>_xlfn.DAYS(Raw_data_US_healthcare[[#This Row],[Discharge Date]],Raw_data_US_healthcare[[#This Row],[Date of Admission]])</f>
        <v>1</v>
      </c>
    </row>
    <row r="4241" spans="1:20" x14ac:dyDescent="0.3">
      <c r="A4241" t="s">
        <v>26511</v>
      </c>
      <c r="B4241" t="s">
        <v>11910</v>
      </c>
      <c r="C4241">
        <v>20</v>
      </c>
      <c r="D4241" t="str">
        <f>IF(Raw_data_US_healthcare[[#This Row],[Age]]&lt;35,"Young",IF(Raw_data_US_healthcare[[#This Row],[Age]]&lt;60,"Middle","Senior"))</f>
        <v>Young</v>
      </c>
      <c r="E4241" t="s">
        <v>16</v>
      </c>
      <c r="F4241" t="s">
        <v>27</v>
      </c>
      <c r="G4241" t="s">
        <v>27</v>
      </c>
      <c r="H4241" t="s">
        <v>18</v>
      </c>
      <c r="I4241" s="2">
        <v>43526</v>
      </c>
      <c r="J4241" t="s">
        <v>11911</v>
      </c>
      <c r="K4241" t="s">
        <v>11912</v>
      </c>
      <c r="L4241" t="s">
        <v>31</v>
      </c>
      <c r="M4241">
        <v>6599.4108999999999</v>
      </c>
      <c r="N4241">
        <v>126</v>
      </c>
      <c r="O4241" t="s">
        <v>43</v>
      </c>
      <c r="P4241" t="s">
        <v>43</v>
      </c>
      <c r="Q4241" s="2">
        <v>43539</v>
      </c>
      <c r="R4241" t="s">
        <v>44</v>
      </c>
      <c r="S4241" t="s">
        <v>45</v>
      </c>
      <c r="T4241">
        <f>_xlfn.DAYS(Raw_data_US_healthcare[[#This Row],[Discharge Date]],Raw_data_US_healthcare[[#This Row],[Date of Admission]])</f>
        <v>13</v>
      </c>
    </row>
    <row r="4242" spans="1:20" x14ac:dyDescent="0.3">
      <c r="A4242" t="s">
        <v>26511</v>
      </c>
      <c r="B4242" t="s">
        <v>4737</v>
      </c>
      <c r="C4242">
        <v>20</v>
      </c>
      <c r="D4242" t="str">
        <f>IF(Raw_data_US_healthcare[[#This Row],[Age]]&lt;35,"Young",IF(Raw_data_US_healthcare[[#This Row],[Age]]&lt;60,"Middle","Senior"))</f>
        <v>Young</v>
      </c>
      <c r="E4242" t="s">
        <v>16</v>
      </c>
      <c r="F4242" t="s">
        <v>35</v>
      </c>
      <c r="G4242" t="s">
        <v>35</v>
      </c>
      <c r="H4242" t="s">
        <v>18</v>
      </c>
      <c r="I4242" s="2">
        <v>44924</v>
      </c>
      <c r="J4242" t="s">
        <v>11913</v>
      </c>
      <c r="K4242" t="s">
        <v>11914</v>
      </c>
      <c r="L4242" t="s">
        <v>56</v>
      </c>
      <c r="M4242">
        <v>38573.031499999997</v>
      </c>
      <c r="N4242">
        <v>465</v>
      </c>
      <c r="O4242" t="s">
        <v>43</v>
      </c>
      <c r="P4242" t="s">
        <v>43</v>
      </c>
      <c r="Q4242" s="2">
        <v>44954</v>
      </c>
      <c r="R4242" t="s">
        <v>32</v>
      </c>
      <c r="S4242" t="s">
        <v>33</v>
      </c>
      <c r="T4242">
        <f>_xlfn.DAYS(Raw_data_US_healthcare[[#This Row],[Discharge Date]],Raw_data_US_healthcare[[#This Row],[Date of Admission]])</f>
        <v>30</v>
      </c>
    </row>
    <row r="4243" spans="1:20" x14ac:dyDescent="0.3">
      <c r="A4243" t="s">
        <v>26511</v>
      </c>
      <c r="B4243" t="s">
        <v>11915</v>
      </c>
      <c r="C4243">
        <v>59</v>
      </c>
      <c r="D4243" t="str">
        <f>IF(Raw_data_US_healthcare[[#This Row],[Age]]&lt;35,"Young",IF(Raw_data_US_healthcare[[#This Row],[Age]]&lt;60,"Middle","Senior"))</f>
        <v>Middle</v>
      </c>
      <c r="E4243" t="s">
        <v>16</v>
      </c>
      <c r="F4243" t="s">
        <v>113</v>
      </c>
      <c r="G4243" t="s">
        <v>113</v>
      </c>
      <c r="H4243" t="s">
        <v>36</v>
      </c>
      <c r="I4243" s="2">
        <v>44224</v>
      </c>
      <c r="J4243" t="s">
        <v>1323</v>
      </c>
      <c r="K4243" t="s">
        <v>11916</v>
      </c>
      <c r="L4243" t="s">
        <v>56</v>
      </c>
      <c r="M4243">
        <v>5803.5700999999999</v>
      </c>
      <c r="N4243">
        <v>333</v>
      </c>
      <c r="O4243" t="s">
        <v>22</v>
      </c>
      <c r="P4243" t="s">
        <v>22</v>
      </c>
      <c r="Q4243" s="2">
        <v>44225</v>
      </c>
      <c r="R4243" t="s">
        <v>23</v>
      </c>
      <c r="S4243" t="s">
        <v>24</v>
      </c>
      <c r="T4243">
        <f>_xlfn.DAYS(Raw_data_US_healthcare[[#This Row],[Discharge Date]],Raw_data_US_healthcare[[#This Row],[Date of Admission]])</f>
        <v>1</v>
      </c>
    </row>
    <row r="4244" spans="1:20" x14ac:dyDescent="0.3">
      <c r="A4244" t="s">
        <v>26512</v>
      </c>
      <c r="B4244" t="s">
        <v>11917</v>
      </c>
      <c r="C4244">
        <v>57</v>
      </c>
      <c r="D4244" t="str">
        <f>IF(Raw_data_US_healthcare[[#This Row],[Age]]&lt;35,"Young",IF(Raw_data_US_healthcare[[#This Row],[Age]]&lt;60,"Middle","Senior"))</f>
        <v>Middle</v>
      </c>
      <c r="E4244" t="s">
        <v>26</v>
      </c>
      <c r="F4244" t="s">
        <v>113</v>
      </c>
      <c r="G4244" t="s">
        <v>113</v>
      </c>
      <c r="H4244" t="s">
        <v>69</v>
      </c>
      <c r="I4244" s="2">
        <v>44982</v>
      </c>
      <c r="J4244" t="s">
        <v>4749</v>
      </c>
      <c r="K4244" t="s">
        <v>11918</v>
      </c>
      <c r="L4244" t="s">
        <v>31</v>
      </c>
      <c r="M4244">
        <v>45952.567300000002</v>
      </c>
      <c r="N4244">
        <v>233</v>
      </c>
      <c r="O4244" t="s">
        <v>43</v>
      </c>
      <c r="P4244" t="s">
        <v>43</v>
      </c>
      <c r="Q4244" s="2">
        <v>44991</v>
      </c>
      <c r="R4244" t="s">
        <v>48</v>
      </c>
      <c r="S4244" t="s">
        <v>45</v>
      </c>
      <c r="T4244">
        <f>_xlfn.DAYS(Raw_data_US_healthcare[[#This Row],[Discharge Date]],Raw_data_US_healthcare[[#This Row],[Date of Admission]])</f>
        <v>9</v>
      </c>
    </row>
    <row r="4245" spans="1:20" x14ac:dyDescent="0.3">
      <c r="A4245" t="s">
        <v>26511</v>
      </c>
      <c r="B4245" t="s">
        <v>11919</v>
      </c>
      <c r="C4245">
        <v>26</v>
      </c>
      <c r="D4245" t="str">
        <f>IF(Raw_data_US_healthcare[[#This Row],[Age]]&lt;35,"Young",IF(Raw_data_US_healthcare[[#This Row],[Age]]&lt;60,"Middle","Senior"))</f>
        <v>Young</v>
      </c>
      <c r="E4245" t="s">
        <v>16</v>
      </c>
      <c r="F4245" t="s">
        <v>27</v>
      </c>
      <c r="G4245" t="s">
        <v>27</v>
      </c>
      <c r="H4245" t="s">
        <v>26516</v>
      </c>
      <c r="I4245" s="2">
        <v>43966</v>
      </c>
      <c r="J4245" t="s">
        <v>11920</v>
      </c>
      <c r="K4245" t="s">
        <v>11921</v>
      </c>
      <c r="L4245" t="s">
        <v>60</v>
      </c>
      <c r="M4245">
        <v>34759.152199999997</v>
      </c>
      <c r="N4245">
        <v>305</v>
      </c>
      <c r="O4245" t="s">
        <v>43</v>
      </c>
      <c r="P4245" t="s">
        <v>43</v>
      </c>
      <c r="Q4245" s="2">
        <v>43986</v>
      </c>
      <c r="R4245" t="s">
        <v>44</v>
      </c>
      <c r="S4245" t="s">
        <v>45</v>
      </c>
      <c r="T4245">
        <f>_xlfn.DAYS(Raw_data_US_healthcare[[#This Row],[Discharge Date]],Raw_data_US_healthcare[[#This Row],[Date of Admission]])</f>
        <v>20</v>
      </c>
    </row>
    <row r="4246" spans="1:20" x14ac:dyDescent="0.3">
      <c r="A4246" t="s">
        <v>26512</v>
      </c>
      <c r="B4246" t="s">
        <v>11922</v>
      </c>
      <c r="C4246">
        <v>74</v>
      </c>
      <c r="D4246" t="str">
        <f>IF(Raw_data_US_healthcare[[#This Row],[Age]]&lt;35,"Young",IF(Raw_data_US_healthcare[[#This Row],[Age]]&lt;60,"Middle","Senior"))</f>
        <v>Senior</v>
      </c>
      <c r="E4246" t="s">
        <v>26</v>
      </c>
      <c r="F4246" t="s">
        <v>113</v>
      </c>
      <c r="G4246" t="s">
        <v>113</v>
      </c>
      <c r="H4246" t="s">
        <v>69</v>
      </c>
      <c r="I4246" s="2">
        <v>43485</v>
      </c>
      <c r="J4246" t="s">
        <v>11923</v>
      </c>
      <c r="K4246" t="s">
        <v>3399</v>
      </c>
      <c r="L4246" t="s">
        <v>52</v>
      </c>
      <c r="M4246">
        <v>71311.013500000001</v>
      </c>
      <c r="N4246">
        <v>469</v>
      </c>
      <c r="O4246" t="s">
        <v>39</v>
      </c>
      <c r="P4246" t="s">
        <v>39</v>
      </c>
      <c r="Q4246" s="2">
        <v>43488</v>
      </c>
      <c r="R4246" t="s">
        <v>44</v>
      </c>
      <c r="S4246" t="s">
        <v>33</v>
      </c>
      <c r="T4246">
        <f>_xlfn.DAYS(Raw_data_US_healthcare[[#This Row],[Discharge Date]],Raw_data_US_healthcare[[#This Row],[Date of Admission]])</f>
        <v>3</v>
      </c>
    </row>
    <row r="4247" spans="1:20" x14ac:dyDescent="0.3">
      <c r="A4247" t="s">
        <v>26512</v>
      </c>
      <c r="B4247" t="s">
        <v>11924</v>
      </c>
      <c r="C4247">
        <v>26</v>
      </c>
      <c r="D4247" t="str">
        <f>IF(Raw_data_US_healthcare[[#This Row],[Age]]&lt;35,"Young",IF(Raw_data_US_healthcare[[#This Row],[Age]]&lt;60,"Middle","Senior"))</f>
        <v>Young</v>
      </c>
      <c r="E4247" t="s">
        <v>26</v>
      </c>
      <c r="F4247" t="s">
        <v>228</v>
      </c>
      <c r="G4247" t="s">
        <v>228</v>
      </c>
      <c r="H4247" t="s">
        <v>28</v>
      </c>
      <c r="I4247" s="2">
        <v>43908</v>
      </c>
      <c r="J4247" t="s">
        <v>11925</v>
      </c>
      <c r="K4247" t="s">
        <v>11926</v>
      </c>
      <c r="L4247" t="s">
        <v>31</v>
      </c>
      <c r="M4247">
        <v>41369.881800000003</v>
      </c>
      <c r="N4247">
        <v>354</v>
      </c>
      <c r="O4247" t="s">
        <v>43</v>
      </c>
      <c r="P4247" t="s">
        <v>43</v>
      </c>
      <c r="Q4247" s="2">
        <v>43912</v>
      </c>
      <c r="R4247" t="s">
        <v>23</v>
      </c>
      <c r="S4247" t="s">
        <v>24</v>
      </c>
      <c r="T4247">
        <f>_xlfn.DAYS(Raw_data_US_healthcare[[#This Row],[Discharge Date]],Raw_data_US_healthcare[[#This Row],[Date of Admission]])</f>
        <v>4</v>
      </c>
    </row>
    <row r="4248" spans="1:20" x14ac:dyDescent="0.3">
      <c r="A4248" t="s">
        <v>26512</v>
      </c>
      <c r="B4248" t="s">
        <v>11927</v>
      </c>
      <c r="C4248">
        <v>80</v>
      </c>
      <c r="D4248" t="str">
        <f>IF(Raw_data_US_healthcare[[#This Row],[Age]]&lt;35,"Young",IF(Raw_data_US_healthcare[[#This Row],[Age]]&lt;60,"Middle","Senior"))</f>
        <v>Senior</v>
      </c>
      <c r="E4248" t="s">
        <v>26</v>
      </c>
      <c r="F4248" t="s">
        <v>113</v>
      </c>
      <c r="G4248" t="s">
        <v>113</v>
      </c>
      <c r="H4248" t="s">
        <v>26514</v>
      </c>
      <c r="I4248" s="2">
        <v>45151</v>
      </c>
      <c r="J4248" t="s">
        <v>11928</v>
      </c>
      <c r="K4248" t="s">
        <v>11929</v>
      </c>
      <c r="L4248" t="s">
        <v>56</v>
      </c>
      <c r="M4248">
        <v>28281.420999999998</v>
      </c>
      <c r="N4248">
        <v>161</v>
      </c>
      <c r="O4248" t="s">
        <v>22</v>
      </c>
      <c r="P4248" t="s">
        <v>22</v>
      </c>
      <c r="Q4248" s="2">
        <v>45155</v>
      </c>
      <c r="R4248" t="s">
        <v>48</v>
      </c>
      <c r="S4248" t="s">
        <v>24</v>
      </c>
      <c r="T4248">
        <f>_xlfn.DAYS(Raw_data_US_healthcare[[#This Row],[Discharge Date]],Raw_data_US_healthcare[[#This Row],[Date of Admission]])</f>
        <v>4</v>
      </c>
    </row>
    <row r="4249" spans="1:20" x14ac:dyDescent="0.3">
      <c r="A4249" t="s">
        <v>26512</v>
      </c>
      <c r="B4249" t="s">
        <v>11930</v>
      </c>
      <c r="C4249">
        <v>54</v>
      </c>
      <c r="D4249" t="str">
        <f>IF(Raw_data_US_healthcare[[#This Row],[Age]]&lt;35,"Young",IF(Raw_data_US_healthcare[[#This Row],[Age]]&lt;60,"Middle","Senior"))</f>
        <v>Middle</v>
      </c>
      <c r="E4249" t="s">
        <v>26</v>
      </c>
      <c r="F4249" t="s">
        <v>17</v>
      </c>
      <c r="G4249" t="s">
        <v>17</v>
      </c>
      <c r="H4249" t="s">
        <v>26516</v>
      </c>
      <c r="I4249" s="2">
        <v>44176</v>
      </c>
      <c r="J4249" t="s">
        <v>11931</v>
      </c>
      <c r="K4249" t="s">
        <v>11932</v>
      </c>
      <c r="L4249" t="s">
        <v>56</v>
      </c>
      <c r="M4249">
        <v>11522.568600000001</v>
      </c>
      <c r="N4249">
        <v>426</v>
      </c>
      <c r="O4249" t="s">
        <v>39</v>
      </c>
      <c r="P4249" t="s">
        <v>39</v>
      </c>
      <c r="Q4249" s="2">
        <v>44189</v>
      </c>
      <c r="R4249" t="s">
        <v>48</v>
      </c>
      <c r="S4249" t="s">
        <v>24</v>
      </c>
      <c r="T4249">
        <f>_xlfn.DAYS(Raw_data_US_healthcare[[#This Row],[Discharge Date]],Raw_data_US_healthcare[[#This Row],[Date of Admission]])</f>
        <v>13</v>
      </c>
    </row>
    <row r="4250" spans="1:20" x14ac:dyDescent="0.3">
      <c r="A4250" t="s">
        <v>26511</v>
      </c>
      <c r="B4250" t="s">
        <v>11933</v>
      </c>
      <c r="C4250">
        <v>34</v>
      </c>
      <c r="D4250" t="str">
        <f>IF(Raw_data_US_healthcare[[#This Row],[Age]]&lt;35,"Young",IF(Raw_data_US_healthcare[[#This Row],[Age]]&lt;60,"Middle","Senior"))</f>
        <v>Young</v>
      </c>
      <c r="E4250" t="s">
        <v>16</v>
      </c>
      <c r="F4250" t="s">
        <v>27</v>
      </c>
      <c r="G4250" t="s">
        <v>27</v>
      </c>
      <c r="H4250" t="s">
        <v>28</v>
      </c>
      <c r="I4250" s="2">
        <v>44468</v>
      </c>
      <c r="J4250" t="s">
        <v>11934</v>
      </c>
      <c r="K4250" t="s">
        <v>11935</v>
      </c>
      <c r="L4250" t="s">
        <v>31</v>
      </c>
      <c r="M4250">
        <v>6830.8779999999997</v>
      </c>
      <c r="N4250">
        <v>385</v>
      </c>
      <c r="O4250" t="s">
        <v>43</v>
      </c>
      <c r="P4250" t="s">
        <v>43</v>
      </c>
      <c r="Q4250" s="2">
        <v>44482</v>
      </c>
      <c r="R4250" t="s">
        <v>44</v>
      </c>
      <c r="S4250" t="s">
        <v>24</v>
      </c>
      <c r="T4250">
        <f>_xlfn.DAYS(Raw_data_US_healthcare[[#This Row],[Discharge Date]],Raw_data_US_healthcare[[#This Row],[Date of Admission]])</f>
        <v>14</v>
      </c>
    </row>
    <row r="4251" spans="1:20" x14ac:dyDescent="0.3">
      <c r="A4251" t="s">
        <v>26512</v>
      </c>
      <c r="B4251" t="s">
        <v>11936</v>
      </c>
      <c r="C4251">
        <v>18</v>
      </c>
      <c r="D4251" t="str">
        <f>IF(Raw_data_US_healthcare[[#This Row],[Age]]&lt;35,"Young",IF(Raw_data_US_healthcare[[#This Row],[Age]]&lt;60,"Middle","Senior"))</f>
        <v>Young</v>
      </c>
      <c r="E4251" t="s">
        <v>26</v>
      </c>
      <c r="F4251" t="s">
        <v>88</v>
      </c>
      <c r="G4251" t="s">
        <v>88</v>
      </c>
      <c r="H4251" t="s">
        <v>26516</v>
      </c>
      <c r="I4251" s="2">
        <v>44608</v>
      </c>
      <c r="J4251" t="s">
        <v>3086</v>
      </c>
      <c r="K4251" t="s">
        <v>5214</v>
      </c>
      <c r="L4251" t="s">
        <v>56</v>
      </c>
      <c r="M4251">
        <v>31006.0101</v>
      </c>
      <c r="N4251">
        <v>172</v>
      </c>
      <c r="O4251" t="s">
        <v>39</v>
      </c>
      <c r="P4251" t="s">
        <v>39</v>
      </c>
      <c r="Q4251" s="2">
        <v>44619</v>
      </c>
      <c r="R4251" t="s">
        <v>23</v>
      </c>
      <c r="S4251" t="s">
        <v>45</v>
      </c>
      <c r="T4251">
        <f>_xlfn.DAYS(Raw_data_US_healthcare[[#This Row],[Discharge Date]],Raw_data_US_healthcare[[#This Row],[Date of Admission]])</f>
        <v>11</v>
      </c>
    </row>
    <row r="4252" spans="1:20" x14ac:dyDescent="0.3">
      <c r="A4252" t="s">
        <v>26512</v>
      </c>
      <c r="B4252" t="s">
        <v>11937</v>
      </c>
      <c r="C4252">
        <v>29</v>
      </c>
      <c r="D4252" t="str">
        <f>IF(Raw_data_US_healthcare[[#This Row],[Age]]&lt;35,"Young",IF(Raw_data_US_healthcare[[#This Row],[Age]]&lt;60,"Middle","Senior"))</f>
        <v>Young</v>
      </c>
      <c r="E4252" t="s">
        <v>26</v>
      </c>
      <c r="F4252" t="s">
        <v>35</v>
      </c>
      <c r="G4252" t="s">
        <v>35</v>
      </c>
      <c r="H4252" t="s">
        <v>69</v>
      </c>
      <c r="I4252" s="2">
        <v>43704</v>
      </c>
      <c r="J4252" t="s">
        <v>11938</v>
      </c>
      <c r="K4252" t="s">
        <v>11939</v>
      </c>
      <c r="L4252" t="s">
        <v>56</v>
      </c>
      <c r="M4252">
        <v>63003.723599999998</v>
      </c>
      <c r="N4252">
        <v>209</v>
      </c>
      <c r="O4252" t="s">
        <v>22</v>
      </c>
      <c r="P4252" t="s">
        <v>22</v>
      </c>
      <c r="Q4252" s="2">
        <v>43712</v>
      </c>
      <c r="R4252" t="s">
        <v>44</v>
      </c>
      <c r="S4252" t="s">
        <v>45</v>
      </c>
      <c r="T4252">
        <f>_xlfn.DAYS(Raw_data_US_healthcare[[#This Row],[Discharge Date]],Raw_data_US_healthcare[[#This Row],[Date of Admission]])</f>
        <v>8</v>
      </c>
    </row>
    <row r="4253" spans="1:20" x14ac:dyDescent="0.3">
      <c r="A4253" t="s">
        <v>26512</v>
      </c>
      <c r="B4253" t="s">
        <v>11940</v>
      </c>
      <c r="C4253">
        <v>55</v>
      </c>
      <c r="D4253" t="str">
        <f>IF(Raw_data_US_healthcare[[#This Row],[Age]]&lt;35,"Young",IF(Raw_data_US_healthcare[[#This Row],[Age]]&lt;60,"Middle","Senior"))</f>
        <v>Middle</v>
      </c>
      <c r="E4253" t="s">
        <v>26</v>
      </c>
      <c r="F4253" t="s">
        <v>113</v>
      </c>
      <c r="G4253" t="s">
        <v>113</v>
      </c>
      <c r="H4253" t="s">
        <v>69</v>
      </c>
      <c r="I4253" s="2">
        <v>44882</v>
      </c>
      <c r="J4253" t="s">
        <v>11941</v>
      </c>
      <c r="K4253" t="s">
        <v>11942</v>
      </c>
      <c r="L4253" t="s">
        <v>52</v>
      </c>
      <c r="M4253">
        <v>58057.880299999997</v>
      </c>
      <c r="N4253">
        <v>111</v>
      </c>
      <c r="O4253" t="s">
        <v>43</v>
      </c>
      <c r="P4253" t="s">
        <v>43</v>
      </c>
      <c r="Q4253" s="2">
        <v>44910</v>
      </c>
      <c r="R4253" t="s">
        <v>32</v>
      </c>
      <c r="S4253" t="s">
        <v>24</v>
      </c>
      <c r="T4253">
        <f>_xlfn.DAYS(Raw_data_US_healthcare[[#This Row],[Discharge Date]],Raw_data_US_healthcare[[#This Row],[Date of Admission]])</f>
        <v>28</v>
      </c>
    </row>
    <row r="4254" spans="1:20" x14ac:dyDescent="0.3">
      <c r="A4254" t="s">
        <v>26512</v>
      </c>
      <c r="B4254" t="s">
        <v>11943</v>
      </c>
      <c r="C4254">
        <v>64</v>
      </c>
      <c r="D4254" t="str">
        <f>IF(Raw_data_US_healthcare[[#This Row],[Age]]&lt;35,"Young",IF(Raw_data_US_healthcare[[#This Row],[Age]]&lt;60,"Middle","Senior"))</f>
        <v>Senior</v>
      </c>
      <c r="E4254" t="s">
        <v>26</v>
      </c>
      <c r="F4254" t="s">
        <v>88</v>
      </c>
      <c r="G4254" t="s">
        <v>88</v>
      </c>
      <c r="H4254" t="s">
        <v>26516</v>
      </c>
      <c r="I4254" s="2">
        <v>44615</v>
      </c>
      <c r="J4254" t="s">
        <v>11944</v>
      </c>
      <c r="K4254" t="s">
        <v>11945</v>
      </c>
      <c r="L4254" t="s">
        <v>60</v>
      </c>
      <c r="M4254">
        <v>34506.818800000001</v>
      </c>
      <c r="N4254">
        <v>334</v>
      </c>
      <c r="O4254" t="s">
        <v>39</v>
      </c>
      <c r="P4254" t="s">
        <v>39</v>
      </c>
      <c r="Q4254" s="2">
        <v>44633</v>
      </c>
      <c r="R4254" t="s">
        <v>48</v>
      </c>
      <c r="S4254" t="s">
        <v>33</v>
      </c>
      <c r="T4254">
        <f>_xlfn.DAYS(Raw_data_US_healthcare[[#This Row],[Discharge Date]],Raw_data_US_healthcare[[#This Row],[Date of Admission]])</f>
        <v>18</v>
      </c>
    </row>
    <row r="4255" spans="1:20" x14ac:dyDescent="0.3">
      <c r="A4255" t="s">
        <v>26512</v>
      </c>
      <c r="B4255" t="s">
        <v>11946</v>
      </c>
      <c r="C4255">
        <v>63</v>
      </c>
      <c r="D4255" t="str">
        <f>IF(Raw_data_US_healthcare[[#This Row],[Age]]&lt;35,"Young",IF(Raw_data_US_healthcare[[#This Row],[Age]]&lt;60,"Middle","Senior"))</f>
        <v>Senior</v>
      </c>
      <c r="E4255" t="s">
        <v>26</v>
      </c>
      <c r="F4255" t="s">
        <v>88</v>
      </c>
      <c r="G4255" t="s">
        <v>88</v>
      </c>
      <c r="H4255" t="s">
        <v>36</v>
      </c>
      <c r="I4255" s="2">
        <v>44256</v>
      </c>
      <c r="J4255" t="s">
        <v>11947</v>
      </c>
      <c r="K4255" t="s">
        <v>11948</v>
      </c>
      <c r="L4255" t="s">
        <v>56</v>
      </c>
      <c r="M4255">
        <v>3779.3676999999998</v>
      </c>
      <c r="N4255">
        <v>333</v>
      </c>
      <c r="O4255" t="s">
        <v>43</v>
      </c>
      <c r="P4255" t="s">
        <v>43</v>
      </c>
      <c r="Q4255" s="2">
        <v>44257</v>
      </c>
      <c r="R4255" t="s">
        <v>32</v>
      </c>
      <c r="S4255" t="s">
        <v>33</v>
      </c>
      <c r="T4255">
        <f>_xlfn.DAYS(Raw_data_US_healthcare[[#This Row],[Discharge Date]],Raw_data_US_healthcare[[#This Row],[Date of Admission]])</f>
        <v>1</v>
      </c>
    </row>
    <row r="4256" spans="1:20" x14ac:dyDescent="0.3">
      <c r="A4256" t="s">
        <v>26511</v>
      </c>
      <c r="B4256" t="s">
        <v>11949</v>
      </c>
      <c r="C4256">
        <v>27</v>
      </c>
      <c r="D4256" t="str">
        <f>IF(Raw_data_US_healthcare[[#This Row],[Age]]&lt;35,"Young",IF(Raw_data_US_healthcare[[#This Row],[Age]]&lt;60,"Middle","Senior"))</f>
        <v>Young</v>
      </c>
      <c r="E4256" t="s">
        <v>16</v>
      </c>
      <c r="F4256" t="s">
        <v>88</v>
      </c>
      <c r="G4256" t="s">
        <v>88</v>
      </c>
      <c r="H4256" t="s">
        <v>36</v>
      </c>
      <c r="I4256" s="2">
        <v>45224</v>
      </c>
      <c r="J4256" t="s">
        <v>11950</v>
      </c>
      <c r="K4256" t="s">
        <v>2200</v>
      </c>
      <c r="L4256" t="s">
        <v>31</v>
      </c>
      <c r="M4256">
        <v>22169.287100000001</v>
      </c>
      <c r="N4256">
        <v>406</v>
      </c>
      <c r="O4256" t="s">
        <v>22</v>
      </c>
      <c r="P4256" t="s">
        <v>22</v>
      </c>
      <c r="Q4256" s="2">
        <v>45227</v>
      </c>
      <c r="R4256" t="s">
        <v>23</v>
      </c>
      <c r="S4256" t="s">
        <v>45</v>
      </c>
      <c r="T4256">
        <f>_xlfn.DAYS(Raw_data_US_healthcare[[#This Row],[Discharge Date]],Raw_data_US_healthcare[[#This Row],[Date of Admission]])</f>
        <v>3</v>
      </c>
    </row>
    <row r="4257" spans="1:20" x14ac:dyDescent="0.3">
      <c r="A4257" t="s">
        <v>26512</v>
      </c>
      <c r="B4257" t="s">
        <v>1753</v>
      </c>
      <c r="C4257">
        <v>24</v>
      </c>
      <c r="D4257" t="str">
        <f>IF(Raw_data_US_healthcare[[#This Row],[Age]]&lt;35,"Young",IF(Raw_data_US_healthcare[[#This Row],[Age]]&lt;60,"Middle","Senior"))</f>
        <v>Young</v>
      </c>
      <c r="E4257" t="s">
        <v>26</v>
      </c>
      <c r="F4257" t="s">
        <v>113</v>
      </c>
      <c r="G4257" t="s">
        <v>113</v>
      </c>
      <c r="H4257" t="s">
        <v>26516</v>
      </c>
      <c r="I4257" s="2">
        <v>44301</v>
      </c>
      <c r="J4257" t="s">
        <v>11951</v>
      </c>
      <c r="K4257" t="s">
        <v>11952</v>
      </c>
      <c r="L4257" t="s">
        <v>60</v>
      </c>
      <c r="M4257">
        <v>25339.6783</v>
      </c>
      <c r="N4257">
        <v>261</v>
      </c>
      <c r="O4257" t="s">
        <v>39</v>
      </c>
      <c r="P4257" t="s">
        <v>39</v>
      </c>
      <c r="Q4257" s="2">
        <v>44319</v>
      </c>
      <c r="R4257" t="s">
        <v>32</v>
      </c>
      <c r="S4257" t="s">
        <v>33</v>
      </c>
      <c r="T4257">
        <f>_xlfn.DAYS(Raw_data_US_healthcare[[#This Row],[Discharge Date]],Raw_data_US_healthcare[[#This Row],[Date of Admission]])</f>
        <v>18</v>
      </c>
    </row>
    <row r="4258" spans="1:20" x14ac:dyDescent="0.3">
      <c r="A4258" t="s">
        <v>26512</v>
      </c>
      <c r="B4258" t="s">
        <v>11953</v>
      </c>
      <c r="C4258">
        <v>81</v>
      </c>
      <c r="D4258" t="str">
        <f>IF(Raw_data_US_healthcare[[#This Row],[Age]]&lt;35,"Young",IF(Raw_data_US_healthcare[[#This Row],[Age]]&lt;60,"Middle","Senior"))</f>
        <v>Senior</v>
      </c>
      <c r="E4258" t="s">
        <v>26</v>
      </c>
      <c r="F4258" t="s">
        <v>49</v>
      </c>
      <c r="G4258" t="s">
        <v>49</v>
      </c>
      <c r="H4258" t="s">
        <v>18</v>
      </c>
      <c r="I4258" s="2">
        <v>44036</v>
      </c>
      <c r="J4258" t="s">
        <v>11954</v>
      </c>
      <c r="K4258" t="s">
        <v>11955</v>
      </c>
      <c r="L4258" t="s">
        <v>21</v>
      </c>
      <c r="M4258">
        <v>58923.574800000002</v>
      </c>
      <c r="N4258">
        <v>329</v>
      </c>
      <c r="O4258" t="s">
        <v>43</v>
      </c>
      <c r="P4258" t="s">
        <v>43</v>
      </c>
      <c r="Q4258" s="2">
        <v>44064</v>
      </c>
      <c r="R4258" t="s">
        <v>23</v>
      </c>
      <c r="S4258" t="s">
        <v>45</v>
      </c>
      <c r="T4258">
        <f>_xlfn.DAYS(Raw_data_US_healthcare[[#This Row],[Discharge Date]],Raw_data_US_healthcare[[#This Row],[Date of Admission]])</f>
        <v>28</v>
      </c>
    </row>
    <row r="4259" spans="1:20" x14ac:dyDescent="0.3">
      <c r="A4259" t="s">
        <v>26511</v>
      </c>
      <c r="B4259" t="s">
        <v>11956</v>
      </c>
      <c r="C4259">
        <v>42</v>
      </c>
      <c r="D4259" t="str">
        <f>IF(Raw_data_US_healthcare[[#This Row],[Age]]&lt;35,"Young",IF(Raw_data_US_healthcare[[#This Row],[Age]]&lt;60,"Middle","Senior"))</f>
        <v>Middle</v>
      </c>
      <c r="E4259" t="s">
        <v>16</v>
      </c>
      <c r="F4259" t="s">
        <v>88</v>
      </c>
      <c r="G4259" t="s">
        <v>88</v>
      </c>
      <c r="H4259" t="s">
        <v>26514</v>
      </c>
      <c r="I4259" s="2">
        <v>44055</v>
      </c>
      <c r="J4259" t="s">
        <v>11957</v>
      </c>
      <c r="K4259" t="s">
        <v>11958</v>
      </c>
      <c r="L4259" t="s">
        <v>56</v>
      </c>
      <c r="M4259">
        <v>15719.2886</v>
      </c>
      <c r="N4259">
        <v>444</v>
      </c>
      <c r="O4259" t="s">
        <v>22</v>
      </c>
      <c r="P4259" t="s">
        <v>22</v>
      </c>
      <c r="Q4259" s="2">
        <v>44058</v>
      </c>
      <c r="R4259" t="s">
        <v>48</v>
      </c>
      <c r="S4259" t="s">
        <v>45</v>
      </c>
      <c r="T4259">
        <f>_xlfn.DAYS(Raw_data_US_healthcare[[#This Row],[Discharge Date]],Raw_data_US_healthcare[[#This Row],[Date of Admission]])</f>
        <v>3</v>
      </c>
    </row>
    <row r="4260" spans="1:20" x14ac:dyDescent="0.3">
      <c r="A4260" t="s">
        <v>26512</v>
      </c>
      <c r="B4260" t="s">
        <v>11959</v>
      </c>
      <c r="C4260">
        <v>24</v>
      </c>
      <c r="D4260" t="str">
        <f>IF(Raw_data_US_healthcare[[#This Row],[Age]]&lt;35,"Young",IF(Raw_data_US_healthcare[[#This Row],[Age]]&lt;60,"Middle","Senior"))</f>
        <v>Young</v>
      </c>
      <c r="E4260" t="s">
        <v>26</v>
      </c>
      <c r="F4260" t="s">
        <v>49</v>
      </c>
      <c r="G4260" t="s">
        <v>49</v>
      </c>
      <c r="H4260" t="s">
        <v>69</v>
      </c>
      <c r="I4260" s="2">
        <v>45118</v>
      </c>
      <c r="J4260" t="s">
        <v>11960</v>
      </c>
      <c r="K4260" t="s">
        <v>11961</v>
      </c>
      <c r="L4260" t="s">
        <v>60</v>
      </c>
      <c r="M4260">
        <v>46427.756500000003</v>
      </c>
      <c r="N4260">
        <v>371</v>
      </c>
      <c r="O4260" t="s">
        <v>22</v>
      </c>
      <c r="P4260" t="s">
        <v>22</v>
      </c>
      <c r="Q4260" s="2">
        <v>45127</v>
      </c>
      <c r="R4260" t="s">
        <v>83</v>
      </c>
      <c r="S4260" t="s">
        <v>24</v>
      </c>
      <c r="T4260">
        <f>_xlfn.DAYS(Raw_data_US_healthcare[[#This Row],[Discharge Date]],Raw_data_US_healthcare[[#This Row],[Date of Admission]])</f>
        <v>9</v>
      </c>
    </row>
    <row r="4261" spans="1:20" x14ac:dyDescent="0.3">
      <c r="A4261" t="s">
        <v>26511</v>
      </c>
      <c r="B4261" t="s">
        <v>11962</v>
      </c>
      <c r="C4261">
        <v>76</v>
      </c>
      <c r="D4261" t="str">
        <f>IF(Raw_data_US_healthcare[[#This Row],[Age]]&lt;35,"Young",IF(Raw_data_US_healthcare[[#This Row],[Age]]&lt;60,"Middle","Senior"))</f>
        <v>Senior</v>
      </c>
      <c r="E4261" t="s">
        <v>16</v>
      </c>
      <c r="F4261" t="s">
        <v>228</v>
      </c>
      <c r="G4261" t="s">
        <v>228</v>
      </c>
      <c r="H4261" t="s">
        <v>36</v>
      </c>
      <c r="I4261" s="2">
        <v>44851</v>
      </c>
      <c r="J4261" t="s">
        <v>11251</v>
      </c>
      <c r="K4261" t="s">
        <v>11963</v>
      </c>
      <c r="L4261" t="s">
        <v>21</v>
      </c>
      <c r="M4261">
        <v>13834.933999999999</v>
      </c>
      <c r="N4261">
        <v>313</v>
      </c>
      <c r="O4261" t="s">
        <v>43</v>
      </c>
      <c r="P4261" t="s">
        <v>43</v>
      </c>
      <c r="Q4261" s="2">
        <v>44871</v>
      </c>
      <c r="R4261" t="s">
        <v>23</v>
      </c>
      <c r="S4261" t="s">
        <v>33</v>
      </c>
      <c r="T4261">
        <f>_xlfn.DAYS(Raw_data_US_healthcare[[#This Row],[Discharge Date]],Raw_data_US_healthcare[[#This Row],[Date of Admission]])</f>
        <v>20</v>
      </c>
    </row>
    <row r="4262" spans="1:20" x14ac:dyDescent="0.3">
      <c r="A4262" t="s">
        <v>26511</v>
      </c>
      <c r="B4262" t="s">
        <v>11964</v>
      </c>
      <c r="C4262">
        <v>84</v>
      </c>
      <c r="D4262" t="str">
        <f>IF(Raw_data_US_healthcare[[#This Row],[Age]]&lt;35,"Young",IF(Raw_data_US_healthcare[[#This Row],[Age]]&lt;60,"Middle","Senior"))</f>
        <v>Senior</v>
      </c>
      <c r="E4262" t="s">
        <v>16</v>
      </c>
      <c r="F4262" t="s">
        <v>35</v>
      </c>
      <c r="G4262" t="s">
        <v>35</v>
      </c>
      <c r="H4262" t="s">
        <v>26514</v>
      </c>
      <c r="I4262" s="2">
        <v>44934</v>
      </c>
      <c r="J4262" t="s">
        <v>11965</v>
      </c>
      <c r="K4262" t="s">
        <v>11966</v>
      </c>
      <c r="L4262" t="s">
        <v>31</v>
      </c>
      <c r="M4262">
        <v>3517.2503999999999</v>
      </c>
      <c r="N4262">
        <v>437</v>
      </c>
      <c r="O4262" t="s">
        <v>22</v>
      </c>
      <c r="P4262" t="s">
        <v>22</v>
      </c>
      <c r="Q4262" s="2">
        <v>44936</v>
      </c>
      <c r="R4262" t="s">
        <v>32</v>
      </c>
      <c r="S4262" t="s">
        <v>45</v>
      </c>
      <c r="T4262">
        <f>_xlfn.DAYS(Raw_data_US_healthcare[[#This Row],[Discharge Date]],Raw_data_US_healthcare[[#This Row],[Date of Admission]])</f>
        <v>2</v>
      </c>
    </row>
    <row r="4263" spans="1:20" x14ac:dyDescent="0.3">
      <c r="A4263" t="s">
        <v>26511</v>
      </c>
      <c r="B4263" t="s">
        <v>11967</v>
      </c>
      <c r="C4263">
        <v>36</v>
      </c>
      <c r="D4263" t="str">
        <f>IF(Raw_data_US_healthcare[[#This Row],[Age]]&lt;35,"Young",IF(Raw_data_US_healthcare[[#This Row],[Age]]&lt;60,"Middle","Senior"))</f>
        <v>Middle</v>
      </c>
      <c r="E4263" t="s">
        <v>16</v>
      </c>
      <c r="F4263" t="s">
        <v>88</v>
      </c>
      <c r="G4263" t="s">
        <v>88</v>
      </c>
      <c r="H4263" t="s">
        <v>36</v>
      </c>
      <c r="I4263" s="2">
        <v>45129</v>
      </c>
      <c r="J4263" t="s">
        <v>11968</v>
      </c>
      <c r="K4263" t="s">
        <v>11969</v>
      </c>
      <c r="L4263" t="s">
        <v>52</v>
      </c>
      <c r="M4263">
        <v>6741.9498999999996</v>
      </c>
      <c r="N4263">
        <v>399</v>
      </c>
      <c r="O4263" t="s">
        <v>39</v>
      </c>
      <c r="P4263" t="s">
        <v>39</v>
      </c>
      <c r="Q4263" s="2">
        <v>45133</v>
      </c>
      <c r="R4263" t="s">
        <v>23</v>
      </c>
      <c r="S4263" t="s">
        <v>24</v>
      </c>
      <c r="T4263">
        <f>_xlfn.DAYS(Raw_data_US_healthcare[[#This Row],[Discharge Date]],Raw_data_US_healthcare[[#This Row],[Date of Admission]])</f>
        <v>4</v>
      </c>
    </row>
    <row r="4264" spans="1:20" x14ac:dyDescent="0.3">
      <c r="A4264" t="s">
        <v>26512</v>
      </c>
      <c r="B4264" t="s">
        <v>11970</v>
      </c>
      <c r="C4264">
        <v>53</v>
      </c>
      <c r="D4264" t="str">
        <f>IF(Raw_data_US_healthcare[[#This Row],[Age]]&lt;35,"Young",IF(Raw_data_US_healthcare[[#This Row],[Age]]&lt;60,"Middle","Senior"))</f>
        <v>Middle</v>
      </c>
      <c r="E4264" t="s">
        <v>26</v>
      </c>
      <c r="F4264" t="s">
        <v>62</v>
      </c>
      <c r="G4264" t="s">
        <v>62</v>
      </c>
      <c r="H4264" t="s">
        <v>28</v>
      </c>
      <c r="I4264" s="2">
        <v>43468</v>
      </c>
      <c r="J4264" t="s">
        <v>11971</v>
      </c>
      <c r="K4264" t="s">
        <v>11972</v>
      </c>
      <c r="L4264" t="s">
        <v>52</v>
      </c>
      <c r="M4264">
        <v>41500.812700000002</v>
      </c>
      <c r="N4264">
        <v>373</v>
      </c>
      <c r="O4264" t="s">
        <v>43</v>
      </c>
      <c r="P4264" t="s">
        <v>43</v>
      </c>
      <c r="Q4264" s="2">
        <v>43496</v>
      </c>
      <c r="R4264" t="s">
        <v>83</v>
      </c>
      <c r="S4264" t="s">
        <v>24</v>
      </c>
      <c r="T4264">
        <f>_xlfn.DAYS(Raw_data_US_healthcare[[#This Row],[Discharge Date]],Raw_data_US_healthcare[[#This Row],[Date of Admission]])</f>
        <v>28</v>
      </c>
    </row>
    <row r="4265" spans="1:20" x14ac:dyDescent="0.3">
      <c r="A4265" t="s">
        <v>26512</v>
      </c>
      <c r="B4265" t="s">
        <v>11973</v>
      </c>
      <c r="C4265">
        <v>25</v>
      </c>
      <c r="D4265" t="str">
        <f>IF(Raw_data_US_healthcare[[#This Row],[Age]]&lt;35,"Young",IF(Raw_data_US_healthcare[[#This Row],[Age]]&lt;60,"Middle","Senior"))</f>
        <v>Young</v>
      </c>
      <c r="E4265" t="s">
        <v>26</v>
      </c>
      <c r="F4265" t="s">
        <v>62</v>
      </c>
      <c r="G4265" t="s">
        <v>62</v>
      </c>
      <c r="H4265" t="s">
        <v>26516</v>
      </c>
      <c r="I4265" s="2">
        <v>43918</v>
      </c>
      <c r="J4265" t="s">
        <v>11974</v>
      </c>
      <c r="K4265" t="s">
        <v>11975</v>
      </c>
      <c r="L4265" t="s">
        <v>52</v>
      </c>
      <c r="M4265">
        <v>12390.786700000001</v>
      </c>
      <c r="N4265">
        <v>138</v>
      </c>
      <c r="O4265" t="s">
        <v>43</v>
      </c>
      <c r="P4265" t="s">
        <v>43</v>
      </c>
      <c r="Q4265" s="2">
        <v>43919</v>
      </c>
      <c r="R4265" t="s">
        <v>44</v>
      </c>
      <c r="S4265" t="s">
        <v>45</v>
      </c>
      <c r="T4265">
        <f>_xlfn.DAYS(Raw_data_US_healthcare[[#This Row],[Discharge Date]],Raw_data_US_healthcare[[#This Row],[Date of Admission]])</f>
        <v>1</v>
      </c>
    </row>
    <row r="4266" spans="1:20" x14ac:dyDescent="0.3">
      <c r="A4266" t="s">
        <v>26511</v>
      </c>
      <c r="B4266" t="s">
        <v>8994</v>
      </c>
      <c r="C4266">
        <v>28</v>
      </c>
      <c r="D4266" t="str">
        <f>IF(Raw_data_US_healthcare[[#This Row],[Age]]&lt;35,"Young",IF(Raw_data_US_healthcare[[#This Row],[Age]]&lt;60,"Middle","Senior"))</f>
        <v>Young</v>
      </c>
      <c r="E4266" t="s">
        <v>16</v>
      </c>
      <c r="F4266" t="s">
        <v>17</v>
      </c>
      <c r="G4266" t="s">
        <v>17</v>
      </c>
      <c r="H4266" t="s">
        <v>28</v>
      </c>
      <c r="I4266" s="2">
        <v>44668</v>
      </c>
      <c r="J4266" t="s">
        <v>11976</v>
      </c>
      <c r="K4266" t="s">
        <v>11977</v>
      </c>
      <c r="L4266" t="s">
        <v>56</v>
      </c>
      <c r="M4266">
        <v>38047.740700000002</v>
      </c>
      <c r="N4266">
        <v>240</v>
      </c>
      <c r="O4266" t="s">
        <v>39</v>
      </c>
      <c r="P4266" t="s">
        <v>39</v>
      </c>
      <c r="Q4266" s="2">
        <v>44689</v>
      </c>
      <c r="R4266" t="s">
        <v>48</v>
      </c>
      <c r="S4266" t="s">
        <v>24</v>
      </c>
      <c r="T4266">
        <f>_xlfn.DAYS(Raw_data_US_healthcare[[#This Row],[Discharge Date]],Raw_data_US_healthcare[[#This Row],[Date of Admission]])</f>
        <v>21</v>
      </c>
    </row>
    <row r="4267" spans="1:20" x14ac:dyDescent="0.3">
      <c r="A4267" t="s">
        <v>26511</v>
      </c>
      <c r="B4267" t="s">
        <v>11978</v>
      </c>
      <c r="C4267">
        <v>75</v>
      </c>
      <c r="D4267" t="str">
        <f>IF(Raw_data_US_healthcare[[#This Row],[Age]]&lt;35,"Young",IF(Raw_data_US_healthcare[[#This Row],[Age]]&lt;60,"Middle","Senior"))</f>
        <v>Senior</v>
      </c>
      <c r="E4267" t="s">
        <v>16</v>
      </c>
      <c r="F4267" t="s">
        <v>228</v>
      </c>
      <c r="G4267" t="s">
        <v>228</v>
      </c>
      <c r="H4267" t="s">
        <v>26516</v>
      </c>
      <c r="I4267" s="2">
        <v>44112</v>
      </c>
      <c r="J4267" t="s">
        <v>11979</v>
      </c>
      <c r="K4267" t="s">
        <v>11980</v>
      </c>
      <c r="L4267" t="s">
        <v>21</v>
      </c>
      <c r="M4267">
        <v>4665.1225000000004</v>
      </c>
      <c r="N4267">
        <v>280</v>
      </c>
      <c r="O4267" t="s">
        <v>39</v>
      </c>
      <c r="P4267" t="s">
        <v>39</v>
      </c>
      <c r="Q4267" s="2">
        <v>44117</v>
      </c>
      <c r="R4267" t="s">
        <v>44</v>
      </c>
      <c r="S4267" t="s">
        <v>24</v>
      </c>
      <c r="T4267">
        <f>_xlfn.DAYS(Raw_data_US_healthcare[[#This Row],[Discharge Date]],Raw_data_US_healthcare[[#This Row],[Date of Admission]])</f>
        <v>5</v>
      </c>
    </row>
    <row r="4268" spans="1:20" x14ac:dyDescent="0.3">
      <c r="A4268" t="s">
        <v>26511</v>
      </c>
      <c r="B4268" t="s">
        <v>11981</v>
      </c>
      <c r="C4268">
        <v>75</v>
      </c>
      <c r="D4268" t="str">
        <f>IF(Raw_data_US_healthcare[[#This Row],[Age]]&lt;35,"Young",IF(Raw_data_US_healthcare[[#This Row],[Age]]&lt;60,"Middle","Senior"))</f>
        <v>Senior</v>
      </c>
      <c r="E4268" t="s">
        <v>16</v>
      </c>
      <c r="F4268" t="s">
        <v>27</v>
      </c>
      <c r="G4268" t="s">
        <v>27</v>
      </c>
      <c r="H4268" t="s">
        <v>26516</v>
      </c>
      <c r="I4268" s="2">
        <v>44434</v>
      </c>
      <c r="J4268" t="s">
        <v>11982</v>
      </c>
      <c r="K4268" t="s">
        <v>11983</v>
      </c>
      <c r="L4268" t="s">
        <v>31</v>
      </c>
      <c r="M4268">
        <v>22803.925999999999</v>
      </c>
      <c r="N4268">
        <v>413</v>
      </c>
      <c r="O4268" t="s">
        <v>39</v>
      </c>
      <c r="P4268" t="s">
        <v>39</v>
      </c>
      <c r="Q4268" s="2">
        <v>44456</v>
      </c>
      <c r="R4268" t="s">
        <v>44</v>
      </c>
      <c r="S4268" t="s">
        <v>45</v>
      </c>
      <c r="T4268">
        <f>_xlfn.DAYS(Raw_data_US_healthcare[[#This Row],[Discharge Date]],Raw_data_US_healthcare[[#This Row],[Date of Admission]])</f>
        <v>22</v>
      </c>
    </row>
    <row r="4269" spans="1:20" x14ac:dyDescent="0.3">
      <c r="A4269" t="s">
        <v>26511</v>
      </c>
      <c r="B4269" t="s">
        <v>11984</v>
      </c>
      <c r="C4269">
        <v>61</v>
      </c>
      <c r="D4269" t="str">
        <f>IF(Raw_data_US_healthcare[[#This Row],[Age]]&lt;35,"Young",IF(Raw_data_US_healthcare[[#This Row],[Age]]&lt;60,"Middle","Senior"))</f>
        <v>Senior</v>
      </c>
      <c r="E4269" t="s">
        <v>16</v>
      </c>
      <c r="F4269" t="s">
        <v>49</v>
      </c>
      <c r="G4269" t="s">
        <v>49</v>
      </c>
      <c r="H4269" t="s">
        <v>26516</v>
      </c>
      <c r="I4269" s="2">
        <v>44668</v>
      </c>
      <c r="J4269" t="s">
        <v>11985</v>
      </c>
      <c r="K4269" t="s">
        <v>11986</v>
      </c>
      <c r="L4269" t="s">
        <v>21</v>
      </c>
      <c r="M4269">
        <v>16652.1044</v>
      </c>
      <c r="N4269">
        <v>365</v>
      </c>
      <c r="O4269" t="s">
        <v>39</v>
      </c>
      <c r="P4269" t="s">
        <v>39</v>
      </c>
      <c r="Q4269" s="2">
        <v>44687</v>
      </c>
      <c r="R4269" t="s">
        <v>32</v>
      </c>
      <c r="S4269" t="s">
        <v>24</v>
      </c>
      <c r="T4269">
        <f>_xlfn.DAYS(Raw_data_US_healthcare[[#This Row],[Discharge Date]],Raw_data_US_healthcare[[#This Row],[Date of Admission]])</f>
        <v>19</v>
      </c>
    </row>
    <row r="4270" spans="1:20" x14ac:dyDescent="0.3">
      <c r="A4270" t="s">
        <v>26512</v>
      </c>
      <c r="B4270" t="s">
        <v>11987</v>
      </c>
      <c r="C4270">
        <v>46</v>
      </c>
      <c r="D4270" t="str">
        <f>IF(Raw_data_US_healthcare[[#This Row],[Age]]&lt;35,"Young",IF(Raw_data_US_healthcare[[#This Row],[Age]]&lt;60,"Middle","Senior"))</f>
        <v>Middle</v>
      </c>
      <c r="E4270" t="s">
        <v>26</v>
      </c>
      <c r="F4270" t="s">
        <v>88</v>
      </c>
      <c r="G4270" t="s">
        <v>88</v>
      </c>
      <c r="H4270" t="s">
        <v>26514</v>
      </c>
      <c r="I4270" s="2">
        <v>45063</v>
      </c>
      <c r="J4270" t="s">
        <v>11988</v>
      </c>
      <c r="K4270" t="s">
        <v>11989</v>
      </c>
      <c r="L4270" t="s">
        <v>21</v>
      </c>
      <c r="M4270">
        <v>7103.8456999999999</v>
      </c>
      <c r="N4270">
        <v>368</v>
      </c>
      <c r="O4270" t="s">
        <v>22</v>
      </c>
      <c r="P4270" t="s">
        <v>22</v>
      </c>
      <c r="Q4270" s="2">
        <v>45084</v>
      </c>
      <c r="R4270" t="s">
        <v>23</v>
      </c>
      <c r="S4270" t="s">
        <v>24</v>
      </c>
      <c r="T4270">
        <f>_xlfn.DAYS(Raw_data_US_healthcare[[#This Row],[Discharge Date]],Raw_data_US_healthcare[[#This Row],[Date of Admission]])</f>
        <v>21</v>
      </c>
    </row>
    <row r="4271" spans="1:20" x14ac:dyDescent="0.3">
      <c r="A4271" t="s">
        <v>26511</v>
      </c>
      <c r="B4271" t="s">
        <v>11990</v>
      </c>
      <c r="C4271">
        <v>67</v>
      </c>
      <c r="D4271" t="str">
        <f>IF(Raw_data_US_healthcare[[#This Row],[Age]]&lt;35,"Young",IF(Raw_data_US_healthcare[[#This Row],[Age]]&lt;60,"Middle","Senior"))</f>
        <v>Senior</v>
      </c>
      <c r="E4271" t="s">
        <v>16</v>
      </c>
      <c r="F4271" t="s">
        <v>113</v>
      </c>
      <c r="G4271" t="s">
        <v>113</v>
      </c>
      <c r="H4271" t="s">
        <v>69</v>
      </c>
      <c r="I4271" s="2">
        <v>43849</v>
      </c>
      <c r="J4271" t="s">
        <v>11991</v>
      </c>
      <c r="K4271" t="s">
        <v>11992</v>
      </c>
      <c r="L4271" t="s">
        <v>52</v>
      </c>
      <c r="M4271">
        <v>65080.057000000001</v>
      </c>
      <c r="N4271">
        <v>112</v>
      </c>
      <c r="O4271" t="s">
        <v>39</v>
      </c>
      <c r="P4271" t="s">
        <v>39</v>
      </c>
      <c r="Q4271" s="2">
        <v>43856</v>
      </c>
      <c r="R4271" t="s">
        <v>23</v>
      </c>
      <c r="S4271" t="s">
        <v>33</v>
      </c>
      <c r="T4271">
        <f>_xlfn.DAYS(Raw_data_US_healthcare[[#This Row],[Discharge Date]],Raw_data_US_healthcare[[#This Row],[Date of Admission]])</f>
        <v>7</v>
      </c>
    </row>
    <row r="4272" spans="1:20" x14ac:dyDescent="0.3">
      <c r="A4272" t="s">
        <v>26512</v>
      </c>
      <c r="B4272" t="s">
        <v>11993</v>
      </c>
      <c r="C4272">
        <v>57</v>
      </c>
      <c r="D4272" t="str">
        <f>IF(Raw_data_US_healthcare[[#This Row],[Age]]&lt;35,"Young",IF(Raw_data_US_healthcare[[#This Row],[Age]]&lt;60,"Middle","Senior"))</f>
        <v>Middle</v>
      </c>
      <c r="E4272" t="s">
        <v>26</v>
      </c>
      <c r="F4272" t="s">
        <v>35</v>
      </c>
      <c r="G4272" t="s">
        <v>35</v>
      </c>
      <c r="H4272" t="s">
        <v>28</v>
      </c>
      <c r="I4272" s="2">
        <v>43693</v>
      </c>
      <c r="J4272" t="s">
        <v>11994</v>
      </c>
      <c r="K4272" t="s">
        <v>11995</v>
      </c>
      <c r="L4272" t="s">
        <v>52</v>
      </c>
      <c r="M4272">
        <v>42480.293400000002</v>
      </c>
      <c r="N4272">
        <v>469</v>
      </c>
      <c r="O4272" t="s">
        <v>39</v>
      </c>
      <c r="P4272" t="s">
        <v>39</v>
      </c>
      <c r="Q4272" s="2">
        <v>43714</v>
      </c>
      <c r="R4272" t="s">
        <v>44</v>
      </c>
      <c r="S4272" t="s">
        <v>33</v>
      </c>
      <c r="T4272">
        <f>_xlfn.DAYS(Raw_data_US_healthcare[[#This Row],[Discharge Date]],Raw_data_US_healthcare[[#This Row],[Date of Admission]])</f>
        <v>21</v>
      </c>
    </row>
    <row r="4273" spans="1:20" x14ac:dyDescent="0.3">
      <c r="A4273" t="s">
        <v>26511</v>
      </c>
      <c r="B4273" t="s">
        <v>324</v>
      </c>
      <c r="C4273">
        <v>55</v>
      </c>
      <c r="D4273" t="str">
        <f>IF(Raw_data_US_healthcare[[#This Row],[Age]]&lt;35,"Young",IF(Raw_data_US_healthcare[[#This Row],[Age]]&lt;60,"Middle","Senior"))</f>
        <v>Middle</v>
      </c>
      <c r="E4273" t="s">
        <v>16</v>
      </c>
      <c r="F4273" t="s">
        <v>35</v>
      </c>
      <c r="G4273" t="s">
        <v>35</v>
      </c>
      <c r="H4273" t="s">
        <v>26516</v>
      </c>
      <c r="I4273" s="2">
        <v>43882</v>
      </c>
      <c r="J4273" t="s">
        <v>11996</v>
      </c>
      <c r="K4273" t="s">
        <v>11997</v>
      </c>
      <c r="L4273" t="s">
        <v>31</v>
      </c>
      <c r="M4273">
        <v>10609.9095</v>
      </c>
      <c r="N4273">
        <v>313</v>
      </c>
      <c r="O4273" t="s">
        <v>39</v>
      </c>
      <c r="P4273" t="s">
        <v>39</v>
      </c>
      <c r="Q4273" s="2">
        <v>43889</v>
      </c>
      <c r="R4273" t="s">
        <v>44</v>
      </c>
      <c r="S4273" t="s">
        <v>24</v>
      </c>
      <c r="T4273">
        <f>_xlfn.DAYS(Raw_data_US_healthcare[[#This Row],[Discharge Date]],Raw_data_US_healthcare[[#This Row],[Date of Admission]])</f>
        <v>7</v>
      </c>
    </row>
    <row r="4274" spans="1:20" x14ac:dyDescent="0.3">
      <c r="A4274" t="s">
        <v>26511</v>
      </c>
      <c r="B4274" t="s">
        <v>11998</v>
      </c>
      <c r="C4274">
        <v>70</v>
      </c>
      <c r="D4274" t="str">
        <f>IF(Raw_data_US_healthcare[[#This Row],[Age]]&lt;35,"Young",IF(Raw_data_US_healthcare[[#This Row],[Age]]&lt;60,"Middle","Senior"))</f>
        <v>Senior</v>
      </c>
      <c r="E4274" t="s">
        <v>16</v>
      </c>
      <c r="F4274" t="s">
        <v>228</v>
      </c>
      <c r="G4274" t="s">
        <v>228</v>
      </c>
      <c r="H4274" t="s">
        <v>26516</v>
      </c>
      <c r="I4274" s="2">
        <v>44817</v>
      </c>
      <c r="J4274" t="s">
        <v>11999</v>
      </c>
      <c r="K4274" t="s">
        <v>4053</v>
      </c>
      <c r="L4274" t="s">
        <v>21</v>
      </c>
      <c r="M4274">
        <v>26408.725399999999</v>
      </c>
      <c r="N4274">
        <v>172</v>
      </c>
      <c r="O4274" t="s">
        <v>39</v>
      </c>
      <c r="P4274" t="s">
        <v>39</v>
      </c>
      <c r="Q4274" s="2">
        <v>44823</v>
      </c>
      <c r="R4274" t="s">
        <v>83</v>
      </c>
      <c r="S4274" t="s">
        <v>45</v>
      </c>
      <c r="T4274">
        <f>_xlfn.DAYS(Raw_data_US_healthcare[[#This Row],[Discharge Date]],Raw_data_US_healthcare[[#This Row],[Date of Admission]])</f>
        <v>6</v>
      </c>
    </row>
    <row r="4275" spans="1:20" x14ac:dyDescent="0.3">
      <c r="A4275" t="s">
        <v>26512</v>
      </c>
      <c r="B4275" t="s">
        <v>12000</v>
      </c>
      <c r="C4275">
        <v>82</v>
      </c>
      <c r="D4275" t="str">
        <f>IF(Raw_data_US_healthcare[[#This Row],[Age]]&lt;35,"Young",IF(Raw_data_US_healthcare[[#This Row],[Age]]&lt;60,"Middle","Senior"))</f>
        <v>Senior</v>
      </c>
      <c r="E4275" t="s">
        <v>26</v>
      </c>
      <c r="F4275" t="s">
        <v>88</v>
      </c>
      <c r="G4275" t="s">
        <v>88</v>
      </c>
      <c r="H4275" t="s">
        <v>18</v>
      </c>
      <c r="I4275" s="2">
        <v>44525</v>
      </c>
      <c r="J4275" t="s">
        <v>12001</v>
      </c>
      <c r="K4275" t="s">
        <v>770</v>
      </c>
      <c r="L4275" t="s">
        <v>52</v>
      </c>
      <c r="M4275">
        <v>54337.929799999998</v>
      </c>
      <c r="N4275">
        <v>153</v>
      </c>
      <c r="O4275" t="s">
        <v>43</v>
      </c>
      <c r="P4275" t="s">
        <v>43</v>
      </c>
      <c r="Q4275" s="2">
        <v>44542</v>
      </c>
      <c r="R4275" t="s">
        <v>32</v>
      </c>
      <c r="S4275" t="s">
        <v>33</v>
      </c>
      <c r="T4275">
        <f>_xlfn.DAYS(Raw_data_US_healthcare[[#This Row],[Discharge Date]],Raw_data_US_healthcare[[#This Row],[Date of Admission]])</f>
        <v>17</v>
      </c>
    </row>
    <row r="4276" spans="1:20" x14ac:dyDescent="0.3">
      <c r="A4276" t="s">
        <v>26511</v>
      </c>
      <c r="B4276" t="s">
        <v>12002</v>
      </c>
      <c r="C4276">
        <v>82</v>
      </c>
      <c r="D4276" t="str">
        <f>IF(Raw_data_US_healthcare[[#This Row],[Age]]&lt;35,"Young",IF(Raw_data_US_healthcare[[#This Row],[Age]]&lt;60,"Middle","Senior"))</f>
        <v>Senior</v>
      </c>
      <c r="E4276" t="s">
        <v>16</v>
      </c>
      <c r="F4276" t="s">
        <v>35</v>
      </c>
      <c r="G4276" t="s">
        <v>35</v>
      </c>
      <c r="H4276" t="s">
        <v>18</v>
      </c>
      <c r="I4276" s="2">
        <v>44467</v>
      </c>
      <c r="J4276" t="s">
        <v>12003</v>
      </c>
      <c r="K4276" t="s">
        <v>12004</v>
      </c>
      <c r="L4276" t="s">
        <v>31</v>
      </c>
      <c r="M4276">
        <v>22373.601500000001</v>
      </c>
      <c r="N4276">
        <v>101</v>
      </c>
      <c r="O4276" t="s">
        <v>43</v>
      </c>
      <c r="P4276" t="s">
        <v>43</v>
      </c>
      <c r="Q4276" s="2">
        <v>44486</v>
      </c>
      <c r="R4276" t="s">
        <v>23</v>
      </c>
      <c r="S4276" t="s">
        <v>33</v>
      </c>
      <c r="T4276">
        <f>_xlfn.DAYS(Raw_data_US_healthcare[[#This Row],[Discharge Date]],Raw_data_US_healthcare[[#This Row],[Date of Admission]])</f>
        <v>19</v>
      </c>
    </row>
    <row r="4277" spans="1:20" x14ac:dyDescent="0.3">
      <c r="A4277" t="s">
        <v>26511</v>
      </c>
      <c r="B4277" t="s">
        <v>12005</v>
      </c>
      <c r="C4277">
        <v>66</v>
      </c>
      <c r="D4277" t="str">
        <f>IF(Raw_data_US_healthcare[[#This Row],[Age]]&lt;35,"Young",IF(Raw_data_US_healthcare[[#This Row],[Age]]&lt;60,"Middle","Senior"))</f>
        <v>Senior</v>
      </c>
      <c r="E4277" t="s">
        <v>16</v>
      </c>
      <c r="F4277" t="s">
        <v>62</v>
      </c>
      <c r="G4277" t="s">
        <v>62</v>
      </c>
      <c r="H4277" t="s">
        <v>26516</v>
      </c>
      <c r="I4277" s="2">
        <v>44610</v>
      </c>
      <c r="J4277" t="s">
        <v>12006</v>
      </c>
      <c r="K4277" t="s">
        <v>12007</v>
      </c>
      <c r="L4277" t="s">
        <v>52</v>
      </c>
      <c r="M4277">
        <v>16230.452799999999</v>
      </c>
      <c r="N4277">
        <v>476</v>
      </c>
      <c r="O4277" t="s">
        <v>43</v>
      </c>
      <c r="P4277" t="s">
        <v>43</v>
      </c>
      <c r="Q4277" s="2">
        <v>44634</v>
      </c>
      <c r="R4277" t="s">
        <v>23</v>
      </c>
      <c r="S4277" t="s">
        <v>33</v>
      </c>
      <c r="T4277">
        <f>_xlfn.DAYS(Raw_data_US_healthcare[[#This Row],[Discharge Date]],Raw_data_US_healthcare[[#This Row],[Date of Admission]])</f>
        <v>24</v>
      </c>
    </row>
    <row r="4278" spans="1:20" x14ac:dyDescent="0.3">
      <c r="A4278" t="s">
        <v>26512</v>
      </c>
      <c r="B4278" t="s">
        <v>12008</v>
      </c>
      <c r="C4278">
        <v>79</v>
      </c>
      <c r="D4278" t="str">
        <f>IF(Raw_data_US_healthcare[[#This Row],[Age]]&lt;35,"Young",IF(Raw_data_US_healthcare[[#This Row],[Age]]&lt;60,"Middle","Senior"))</f>
        <v>Senior</v>
      </c>
      <c r="E4278" t="s">
        <v>26</v>
      </c>
      <c r="F4278" t="s">
        <v>113</v>
      </c>
      <c r="G4278" t="s">
        <v>113</v>
      </c>
      <c r="H4278" t="s">
        <v>69</v>
      </c>
      <c r="I4278" s="2">
        <v>44524</v>
      </c>
      <c r="J4278" t="s">
        <v>224</v>
      </c>
      <c r="K4278" t="s">
        <v>12009</v>
      </c>
      <c r="L4278" t="s">
        <v>56</v>
      </c>
      <c r="M4278">
        <v>44484.803999999996</v>
      </c>
      <c r="N4278">
        <v>494</v>
      </c>
      <c r="O4278" t="s">
        <v>22</v>
      </c>
      <c r="P4278" t="s">
        <v>22</v>
      </c>
      <c r="Q4278" s="2">
        <v>44542</v>
      </c>
      <c r="R4278" t="s">
        <v>23</v>
      </c>
      <c r="S4278" t="s">
        <v>24</v>
      </c>
      <c r="T4278">
        <f>_xlfn.DAYS(Raw_data_US_healthcare[[#This Row],[Discharge Date]],Raw_data_US_healthcare[[#This Row],[Date of Admission]])</f>
        <v>18</v>
      </c>
    </row>
    <row r="4279" spans="1:20" x14ac:dyDescent="0.3">
      <c r="A4279" t="s">
        <v>26511</v>
      </c>
      <c r="B4279" t="s">
        <v>12010</v>
      </c>
      <c r="C4279">
        <v>46</v>
      </c>
      <c r="D4279" t="str">
        <f>IF(Raw_data_US_healthcare[[#This Row],[Age]]&lt;35,"Young",IF(Raw_data_US_healthcare[[#This Row],[Age]]&lt;60,"Middle","Senior"))</f>
        <v>Middle</v>
      </c>
      <c r="E4279" t="s">
        <v>16</v>
      </c>
      <c r="F4279" t="s">
        <v>49</v>
      </c>
      <c r="G4279" t="s">
        <v>49</v>
      </c>
      <c r="H4279" t="s">
        <v>36</v>
      </c>
      <c r="I4279" s="2">
        <v>43575</v>
      </c>
      <c r="J4279" t="s">
        <v>12011</v>
      </c>
      <c r="K4279" t="s">
        <v>12012</v>
      </c>
      <c r="L4279" t="s">
        <v>56</v>
      </c>
      <c r="M4279">
        <v>3722.8103999999998</v>
      </c>
      <c r="N4279">
        <v>368</v>
      </c>
      <c r="O4279" t="s">
        <v>22</v>
      </c>
      <c r="P4279" t="s">
        <v>22</v>
      </c>
      <c r="Q4279" s="2">
        <v>43579</v>
      </c>
      <c r="R4279" t="s">
        <v>83</v>
      </c>
      <c r="S4279" t="s">
        <v>45</v>
      </c>
      <c r="T4279">
        <f>_xlfn.DAYS(Raw_data_US_healthcare[[#This Row],[Discharge Date]],Raw_data_US_healthcare[[#This Row],[Date of Admission]])</f>
        <v>4</v>
      </c>
    </row>
    <row r="4280" spans="1:20" x14ac:dyDescent="0.3">
      <c r="A4280" t="s">
        <v>26511</v>
      </c>
      <c r="B4280" t="s">
        <v>12013</v>
      </c>
      <c r="C4280">
        <v>39</v>
      </c>
      <c r="D4280" t="str">
        <f>IF(Raw_data_US_healthcare[[#This Row],[Age]]&lt;35,"Young",IF(Raw_data_US_healthcare[[#This Row],[Age]]&lt;60,"Middle","Senior"))</f>
        <v>Middle</v>
      </c>
      <c r="E4280" t="s">
        <v>16</v>
      </c>
      <c r="F4280" t="s">
        <v>113</v>
      </c>
      <c r="G4280" t="s">
        <v>113</v>
      </c>
      <c r="H4280" t="s">
        <v>36</v>
      </c>
      <c r="I4280" s="2">
        <v>44890</v>
      </c>
      <c r="J4280" t="s">
        <v>12014</v>
      </c>
      <c r="K4280" t="s">
        <v>11835</v>
      </c>
      <c r="L4280" t="s">
        <v>31</v>
      </c>
      <c r="M4280">
        <v>20203.3354</v>
      </c>
      <c r="N4280">
        <v>482</v>
      </c>
      <c r="O4280" t="s">
        <v>43</v>
      </c>
      <c r="P4280" t="s">
        <v>43</v>
      </c>
      <c r="Q4280" s="2">
        <v>44906</v>
      </c>
      <c r="R4280" t="s">
        <v>44</v>
      </c>
      <c r="S4280" t="s">
        <v>33</v>
      </c>
      <c r="T4280">
        <f>_xlfn.DAYS(Raw_data_US_healthcare[[#This Row],[Discharge Date]],Raw_data_US_healthcare[[#This Row],[Date of Admission]])</f>
        <v>16</v>
      </c>
    </row>
    <row r="4281" spans="1:20" x14ac:dyDescent="0.3">
      <c r="A4281" t="s">
        <v>26511</v>
      </c>
      <c r="B4281" t="s">
        <v>12015</v>
      </c>
      <c r="C4281">
        <v>35</v>
      </c>
      <c r="D4281" t="str">
        <f>IF(Raw_data_US_healthcare[[#This Row],[Age]]&lt;35,"Young",IF(Raw_data_US_healthcare[[#This Row],[Age]]&lt;60,"Middle","Senior"))</f>
        <v>Middle</v>
      </c>
      <c r="E4281" t="s">
        <v>16</v>
      </c>
      <c r="F4281" t="s">
        <v>35</v>
      </c>
      <c r="G4281" t="s">
        <v>35</v>
      </c>
      <c r="H4281" t="s">
        <v>18</v>
      </c>
      <c r="I4281" s="2">
        <v>44857</v>
      </c>
      <c r="J4281" t="s">
        <v>12016</v>
      </c>
      <c r="K4281" t="s">
        <v>12017</v>
      </c>
      <c r="L4281" t="s">
        <v>60</v>
      </c>
      <c r="M4281">
        <v>55152.300799999997</v>
      </c>
      <c r="N4281">
        <v>438</v>
      </c>
      <c r="O4281" t="s">
        <v>43</v>
      </c>
      <c r="P4281" t="s">
        <v>43</v>
      </c>
      <c r="Q4281" s="2">
        <v>44862</v>
      </c>
      <c r="R4281" t="s">
        <v>83</v>
      </c>
      <c r="S4281" t="s">
        <v>33</v>
      </c>
      <c r="T4281">
        <f>_xlfn.DAYS(Raw_data_US_healthcare[[#This Row],[Discharge Date]],Raw_data_US_healthcare[[#This Row],[Date of Admission]])</f>
        <v>5</v>
      </c>
    </row>
    <row r="4282" spans="1:20" x14ac:dyDescent="0.3">
      <c r="A4282" t="s">
        <v>26511</v>
      </c>
      <c r="B4282" t="s">
        <v>12018</v>
      </c>
      <c r="C4282">
        <v>82</v>
      </c>
      <c r="D4282" t="str">
        <f>IF(Raw_data_US_healthcare[[#This Row],[Age]]&lt;35,"Young",IF(Raw_data_US_healthcare[[#This Row],[Age]]&lt;60,"Middle","Senior"))</f>
        <v>Senior</v>
      </c>
      <c r="E4282" t="s">
        <v>16</v>
      </c>
      <c r="F4282" t="s">
        <v>35</v>
      </c>
      <c r="G4282" t="s">
        <v>35</v>
      </c>
      <c r="H4282" t="s">
        <v>69</v>
      </c>
      <c r="I4282" s="2">
        <v>44400</v>
      </c>
      <c r="J4282" t="s">
        <v>12019</v>
      </c>
      <c r="K4282" t="s">
        <v>12020</v>
      </c>
      <c r="L4282" t="s">
        <v>31</v>
      </c>
      <c r="M4282">
        <v>29813.066599999998</v>
      </c>
      <c r="N4282">
        <v>212</v>
      </c>
      <c r="O4282" t="s">
        <v>43</v>
      </c>
      <c r="P4282" t="s">
        <v>43</v>
      </c>
      <c r="Q4282" s="2">
        <v>44428</v>
      </c>
      <c r="R4282" t="s">
        <v>48</v>
      </c>
      <c r="S4282" t="s">
        <v>24</v>
      </c>
      <c r="T4282">
        <f>_xlfn.DAYS(Raw_data_US_healthcare[[#This Row],[Discharge Date]],Raw_data_US_healthcare[[#This Row],[Date of Admission]])</f>
        <v>28</v>
      </c>
    </row>
    <row r="4283" spans="1:20" x14ac:dyDescent="0.3">
      <c r="A4283" t="s">
        <v>26511</v>
      </c>
      <c r="B4283" t="s">
        <v>12021</v>
      </c>
      <c r="C4283">
        <v>38</v>
      </c>
      <c r="D4283" t="str">
        <f>IF(Raw_data_US_healthcare[[#This Row],[Age]]&lt;35,"Young",IF(Raw_data_US_healthcare[[#This Row],[Age]]&lt;60,"Middle","Senior"))</f>
        <v>Middle</v>
      </c>
      <c r="E4283" t="s">
        <v>16</v>
      </c>
      <c r="F4283" t="s">
        <v>228</v>
      </c>
      <c r="G4283" t="s">
        <v>228</v>
      </c>
      <c r="H4283" t="s">
        <v>26514</v>
      </c>
      <c r="I4283" s="2">
        <v>44076</v>
      </c>
      <c r="J4283" t="s">
        <v>12022</v>
      </c>
      <c r="K4283" t="s">
        <v>12023</v>
      </c>
      <c r="L4283" t="s">
        <v>56</v>
      </c>
      <c r="M4283">
        <v>3535.7177000000001</v>
      </c>
      <c r="N4283">
        <v>257</v>
      </c>
      <c r="O4283" t="s">
        <v>22</v>
      </c>
      <c r="P4283" t="s">
        <v>22</v>
      </c>
      <c r="Q4283" s="2">
        <v>44098</v>
      </c>
      <c r="R4283" t="s">
        <v>83</v>
      </c>
      <c r="S4283" t="s">
        <v>33</v>
      </c>
      <c r="T4283">
        <f>_xlfn.DAYS(Raw_data_US_healthcare[[#This Row],[Discharge Date]],Raw_data_US_healthcare[[#This Row],[Date of Admission]])</f>
        <v>22</v>
      </c>
    </row>
    <row r="4284" spans="1:20" x14ac:dyDescent="0.3">
      <c r="A4284" t="s">
        <v>26512</v>
      </c>
      <c r="B4284" t="s">
        <v>12024</v>
      </c>
      <c r="C4284">
        <v>52</v>
      </c>
      <c r="D4284" t="str">
        <f>IF(Raw_data_US_healthcare[[#This Row],[Age]]&lt;35,"Young",IF(Raw_data_US_healthcare[[#This Row],[Age]]&lt;60,"Middle","Senior"))</f>
        <v>Middle</v>
      </c>
      <c r="E4284" t="s">
        <v>26</v>
      </c>
      <c r="F4284" t="s">
        <v>17</v>
      </c>
      <c r="G4284" t="s">
        <v>17</v>
      </c>
      <c r="H4284" t="s">
        <v>26516</v>
      </c>
      <c r="I4284" s="2">
        <v>44429</v>
      </c>
      <c r="J4284" t="s">
        <v>12025</v>
      </c>
      <c r="K4284" t="s">
        <v>12026</v>
      </c>
      <c r="L4284" t="s">
        <v>21</v>
      </c>
      <c r="M4284">
        <v>27684.183199999999</v>
      </c>
      <c r="N4284">
        <v>311</v>
      </c>
      <c r="O4284" t="s">
        <v>39</v>
      </c>
      <c r="P4284" t="s">
        <v>39</v>
      </c>
      <c r="Q4284" s="2">
        <v>44453</v>
      </c>
      <c r="R4284" t="s">
        <v>83</v>
      </c>
      <c r="S4284" t="s">
        <v>45</v>
      </c>
      <c r="T4284">
        <f>_xlfn.DAYS(Raw_data_US_healthcare[[#This Row],[Discharge Date]],Raw_data_US_healthcare[[#This Row],[Date of Admission]])</f>
        <v>24</v>
      </c>
    </row>
    <row r="4285" spans="1:20" x14ac:dyDescent="0.3">
      <c r="A4285" t="s">
        <v>26512</v>
      </c>
      <c r="B4285" t="s">
        <v>7367</v>
      </c>
      <c r="C4285">
        <v>35</v>
      </c>
      <c r="D4285" t="str">
        <f>IF(Raw_data_US_healthcare[[#This Row],[Age]]&lt;35,"Young",IF(Raw_data_US_healthcare[[#This Row],[Age]]&lt;60,"Middle","Senior"))</f>
        <v>Middle</v>
      </c>
      <c r="E4285" t="s">
        <v>26</v>
      </c>
      <c r="F4285" t="s">
        <v>49</v>
      </c>
      <c r="G4285" t="s">
        <v>49</v>
      </c>
      <c r="H4285" t="s">
        <v>26516</v>
      </c>
      <c r="I4285" s="2">
        <v>45226</v>
      </c>
      <c r="J4285" t="s">
        <v>12027</v>
      </c>
      <c r="K4285" t="s">
        <v>12028</v>
      </c>
      <c r="L4285" t="s">
        <v>56</v>
      </c>
      <c r="M4285">
        <v>25746.489000000001</v>
      </c>
      <c r="N4285">
        <v>122</v>
      </c>
      <c r="O4285" t="s">
        <v>39</v>
      </c>
      <c r="P4285" t="s">
        <v>39</v>
      </c>
      <c r="Q4285" s="2">
        <v>45254</v>
      </c>
      <c r="R4285" t="s">
        <v>83</v>
      </c>
      <c r="S4285" t="s">
        <v>24</v>
      </c>
      <c r="T4285">
        <f>_xlfn.DAYS(Raw_data_US_healthcare[[#This Row],[Discharge Date]],Raw_data_US_healthcare[[#This Row],[Date of Admission]])</f>
        <v>28</v>
      </c>
    </row>
    <row r="4286" spans="1:20" x14ac:dyDescent="0.3">
      <c r="A4286" t="s">
        <v>26511</v>
      </c>
      <c r="B4286" t="s">
        <v>12029</v>
      </c>
      <c r="C4286">
        <v>52</v>
      </c>
      <c r="D4286" t="str">
        <f>IF(Raw_data_US_healthcare[[#This Row],[Age]]&lt;35,"Young",IF(Raw_data_US_healthcare[[#This Row],[Age]]&lt;60,"Middle","Senior"))</f>
        <v>Middle</v>
      </c>
      <c r="E4286" t="s">
        <v>16</v>
      </c>
      <c r="F4286" t="s">
        <v>113</v>
      </c>
      <c r="G4286" t="s">
        <v>113</v>
      </c>
      <c r="H4286" t="s">
        <v>18</v>
      </c>
      <c r="I4286" s="2">
        <v>44831</v>
      </c>
      <c r="J4286" t="s">
        <v>12030</v>
      </c>
      <c r="K4286" t="s">
        <v>12031</v>
      </c>
      <c r="L4286" t="s">
        <v>31</v>
      </c>
      <c r="M4286">
        <v>19319.205399999999</v>
      </c>
      <c r="N4286">
        <v>261</v>
      </c>
      <c r="O4286" t="s">
        <v>43</v>
      </c>
      <c r="P4286" t="s">
        <v>43</v>
      </c>
      <c r="Q4286" s="2">
        <v>44852</v>
      </c>
      <c r="R4286" t="s">
        <v>83</v>
      </c>
      <c r="S4286" t="s">
        <v>33</v>
      </c>
      <c r="T4286">
        <f>_xlfn.DAYS(Raw_data_US_healthcare[[#This Row],[Discharge Date]],Raw_data_US_healthcare[[#This Row],[Date of Admission]])</f>
        <v>21</v>
      </c>
    </row>
    <row r="4287" spans="1:20" x14ac:dyDescent="0.3">
      <c r="A4287" t="s">
        <v>26512</v>
      </c>
      <c r="B4287" t="s">
        <v>12032</v>
      </c>
      <c r="C4287">
        <v>53</v>
      </c>
      <c r="D4287" t="str">
        <f>IF(Raw_data_US_healthcare[[#This Row],[Age]]&lt;35,"Young",IF(Raw_data_US_healthcare[[#This Row],[Age]]&lt;60,"Middle","Senior"))</f>
        <v>Middle</v>
      </c>
      <c r="E4287" t="s">
        <v>26</v>
      </c>
      <c r="F4287" t="s">
        <v>27</v>
      </c>
      <c r="G4287" t="s">
        <v>27</v>
      </c>
      <c r="H4287" t="s">
        <v>26516</v>
      </c>
      <c r="I4287" s="2">
        <v>44739</v>
      </c>
      <c r="J4287" t="s">
        <v>12033</v>
      </c>
      <c r="K4287" t="s">
        <v>12034</v>
      </c>
      <c r="L4287" t="s">
        <v>60</v>
      </c>
      <c r="M4287">
        <v>27959.592700000001</v>
      </c>
      <c r="N4287">
        <v>294</v>
      </c>
      <c r="O4287" t="s">
        <v>43</v>
      </c>
      <c r="P4287" t="s">
        <v>43</v>
      </c>
      <c r="Q4287" s="2">
        <v>44751</v>
      </c>
      <c r="R4287" t="s">
        <v>83</v>
      </c>
      <c r="S4287" t="s">
        <v>24</v>
      </c>
      <c r="T4287">
        <f>_xlfn.DAYS(Raw_data_US_healthcare[[#This Row],[Discharge Date]],Raw_data_US_healthcare[[#This Row],[Date of Admission]])</f>
        <v>12</v>
      </c>
    </row>
    <row r="4288" spans="1:20" x14ac:dyDescent="0.3">
      <c r="A4288" t="s">
        <v>26512</v>
      </c>
      <c r="B4288" t="s">
        <v>12035</v>
      </c>
      <c r="C4288">
        <v>69</v>
      </c>
      <c r="D4288" t="str">
        <f>IF(Raw_data_US_healthcare[[#This Row],[Age]]&lt;35,"Young",IF(Raw_data_US_healthcare[[#This Row],[Age]]&lt;60,"Middle","Senior"))</f>
        <v>Senior</v>
      </c>
      <c r="E4288" t="s">
        <v>26</v>
      </c>
      <c r="F4288" t="s">
        <v>228</v>
      </c>
      <c r="G4288" t="s">
        <v>228</v>
      </c>
      <c r="H4288" t="s">
        <v>26514</v>
      </c>
      <c r="I4288" s="2">
        <v>43887</v>
      </c>
      <c r="J4288" t="s">
        <v>12036</v>
      </c>
      <c r="K4288" t="s">
        <v>12037</v>
      </c>
      <c r="L4288" t="s">
        <v>60</v>
      </c>
      <c r="M4288">
        <v>14665.685299999999</v>
      </c>
      <c r="N4288">
        <v>461</v>
      </c>
      <c r="O4288" t="s">
        <v>22</v>
      </c>
      <c r="P4288" t="s">
        <v>22</v>
      </c>
      <c r="Q4288" s="2">
        <v>43888</v>
      </c>
      <c r="R4288" t="s">
        <v>83</v>
      </c>
      <c r="S4288" t="s">
        <v>24</v>
      </c>
      <c r="T4288">
        <f>_xlfn.DAYS(Raw_data_US_healthcare[[#This Row],[Discharge Date]],Raw_data_US_healthcare[[#This Row],[Date of Admission]])</f>
        <v>1</v>
      </c>
    </row>
    <row r="4289" spans="1:20" x14ac:dyDescent="0.3">
      <c r="A4289" t="s">
        <v>26511</v>
      </c>
      <c r="B4289" t="s">
        <v>12038</v>
      </c>
      <c r="C4289">
        <v>54</v>
      </c>
      <c r="D4289" t="str">
        <f>IF(Raw_data_US_healthcare[[#This Row],[Age]]&lt;35,"Young",IF(Raw_data_US_healthcare[[#This Row],[Age]]&lt;60,"Middle","Senior"))</f>
        <v>Middle</v>
      </c>
      <c r="E4289" t="s">
        <v>16</v>
      </c>
      <c r="F4289" t="s">
        <v>88</v>
      </c>
      <c r="G4289" t="s">
        <v>88</v>
      </c>
      <c r="H4289" t="s">
        <v>36</v>
      </c>
      <c r="I4289" s="2">
        <v>44039</v>
      </c>
      <c r="J4289" t="s">
        <v>12039</v>
      </c>
      <c r="K4289" t="s">
        <v>12040</v>
      </c>
      <c r="L4289" t="s">
        <v>21</v>
      </c>
      <c r="M4289">
        <v>21705.865399999999</v>
      </c>
      <c r="N4289">
        <v>227</v>
      </c>
      <c r="O4289" t="s">
        <v>39</v>
      </c>
      <c r="P4289" t="s">
        <v>39</v>
      </c>
      <c r="Q4289" s="2">
        <v>44044</v>
      </c>
      <c r="R4289" t="s">
        <v>83</v>
      </c>
      <c r="S4289" t="s">
        <v>33</v>
      </c>
      <c r="T4289">
        <f>_xlfn.DAYS(Raw_data_US_healthcare[[#This Row],[Discharge Date]],Raw_data_US_healthcare[[#This Row],[Date of Admission]])</f>
        <v>5</v>
      </c>
    </row>
    <row r="4290" spans="1:20" x14ac:dyDescent="0.3">
      <c r="A4290" t="s">
        <v>26512</v>
      </c>
      <c r="B4290" t="s">
        <v>11398</v>
      </c>
      <c r="C4290">
        <v>33</v>
      </c>
      <c r="D4290" t="str">
        <f>IF(Raw_data_US_healthcare[[#This Row],[Age]]&lt;35,"Young",IF(Raw_data_US_healthcare[[#This Row],[Age]]&lt;60,"Middle","Senior"))</f>
        <v>Young</v>
      </c>
      <c r="E4290" t="s">
        <v>26</v>
      </c>
      <c r="F4290" t="s">
        <v>113</v>
      </c>
      <c r="G4290" t="s">
        <v>113</v>
      </c>
      <c r="H4290" t="s">
        <v>69</v>
      </c>
      <c r="I4290" s="2">
        <v>44371</v>
      </c>
      <c r="J4290" t="s">
        <v>12041</v>
      </c>
      <c r="K4290" t="s">
        <v>12042</v>
      </c>
      <c r="L4290" t="s">
        <v>56</v>
      </c>
      <c r="M4290">
        <v>33140.3292</v>
      </c>
      <c r="N4290">
        <v>408</v>
      </c>
      <c r="O4290" t="s">
        <v>22</v>
      </c>
      <c r="P4290" t="s">
        <v>22</v>
      </c>
      <c r="Q4290" s="2">
        <v>44376</v>
      </c>
      <c r="R4290" t="s">
        <v>23</v>
      </c>
      <c r="S4290" t="s">
        <v>45</v>
      </c>
      <c r="T4290">
        <f>_xlfn.DAYS(Raw_data_US_healthcare[[#This Row],[Discharge Date]],Raw_data_US_healthcare[[#This Row],[Date of Admission]])</f>
        <v>5</v>
      </c>
    </row>
    <row r="4291" spans="1:20" x14ac:dyDescent="0.3">
      <c r="A4291" t="s">
        <v>26512</v>
      </c>
      <c r="B4291" t="s">
        <v>12043</v>
      </c>
      <c r="C4291">
        <v>77</v>
      </c>
      <c r="D4291" t="str">
        <f>IF(Raw_data_US_healthcare[[#This Row],[Age]]&lt;35,"Young",IF(Raw_data_US_healthcare[[#This Row],[Age]]&lt;60,"Middle","Senior"))</f>
        <v>Senior</v>
      </c>
      <c r="E4291" t="s">
        <v>26</v>
      </c>
      <c r="F4291" t="s">
        <v>228</v>
      </c>
      <c r="G4291" t="s">
        <v>228</v>
      </c>
      <c r="H4291" t="s">
        <v>69</v>
      </c>
      <c r="I4291" s="2">
        <v>43905</v>
      </c>
      <c r="J4291" t="s">
        <v>12044</v>
      </c>
      <c r="K4291" t="s">
        <v>12045</v>
      </c>
      <c r="L4291" t="s">
        <v>52</v>
      </c>
      <c r="M4291">
        <v>22059.7768</v>
      </c>
      <c r="N4291">
        <v>129</v>
      </c>
      <c r="O4291" t="s">
        <v>43</v>
      </c>
      <c r="P4291" t="s">
        <v>43</v>
      </c>
      <c r="Q4291" s="2">
        <v>43926</v>
      </c>
      <c r="R4291" t="s">
        <v>83</v>
      </c>
      <c r="S4291" t="s">
        <v>45</v>
      </c>
      <c r="T4291">
        <f>_xlfn.DAYS(Raw_data_US_healthcare[[#This Row],[Discharge Date]],Raw_data_US_healthcare[[#This Row],[Date of Admission]])</f>
        <v>21</v>
      </c>
    </row>
    <row r="4292" spans="1:20" x14ac:dyDescent="0.3">
      <c r="A4292" t="s">
        <v>26511</v>
      </c>
      <c r="B4292" t="s">
        <v>12046</v>
      </c>
      <c r="C4292">
        <v>57</v>
      </c>
      <c r="D4292" t="str">
        <f>IF(Raw_data_US_healthcare[[#This Row],[Age]]&lt;35,"Young",IF(Raw_data_US_healthcare[[#This Row],[Age]]&lt;60,"Middle","Senior"))</f>
        <v>Middle</v>
      </c>
      <c r="E4292" t="s">
        <v>16</v>
      </c>
      <c r="F4292" t="s">
        <v>228</v>
      </c>
      <c r="G4292" t="s">
        <v>228</v>
      </c>
      <c r="H4292" t="s">
        <v>69</v>
      </c>
      <c r="I4292" s="2">
        <v>44215</v>
      </c>
      <c r="J4292" t="s">
        <v>12047</v>
      </c>
      <c r="K4292" t="s">
        <v>12048</v>
      </c>
      <c r="L4292" t="s">
        <v>31</v>
      </c>
      <c r="M4292">
        <v>24927.2287</v>
      </c>
      <c r="N4292">
        <v>135</v>
      </c>
      <c r="O4292" t="s">
        <v>43</v>
      </c>
      <c r="P4292" t="s">
        <v>43</v>
      </c>
      <c r="Q4292" s="2">
        <v>44223</v>
      </c>
      <c r="R4292" t="s">
        <v>44</v>
      </c>
      <c r="S4292" t="s">
        <v>33</v>
      </c>
      <c r="T4292">
        <f>_xlfn.DAYS(Raw_data_US_healthcare[[#This Row],[Discharge Date]],Raw_data_US_healthcare[[#This Row],[Date of Admission]])</f>
        <v>8</v>
      </c>
    </row>
    <row r="4293" spans="1:20" x14ac:dyDescent="0.3">
      <c r="A4293" t="s">
        <v>26512</v>
      </c>
      <c r="B4293" t="s">
        <v>12049</v>
      </c>
      <c r="C4293">
        <v>59</v>
      </c>
      <c r="D4293" t="str">
        <f>IF(Raw_data_US_healthcare[[#This Row],[Age]]&lt;35,"Young",IF(Raw_data_US_healthcare[[#This Row],[Age]]&lt;60,"Middle","Senior"))</f>
        <v>Middle</v>
      </c>
      <c r="E4293" t="s">
        <v>26</v>
      </c>
      <c r="F4293" t="s">
        <v>17</v>
      </c>
      <c r="G4293" t="s">
        <v>17</v>
      </c>
      <c r="H4293" t="s">
        <v>26516</v>
      </c>
      <c r="I4293" s="2">
        <v>44251</v>
      </c>
      <c r="J4293" t="s">
        <v>12050</v>
      </c>
      <c r="K4293" t="s">
        <v>12051</v>
      </c>
      <c r="L4293" t="s">
        <v>56</v>
      </c>
      <c r="M4293">
        <v>4953.6077999999998</v>
      </c>
      <c r="N4293">
        <v>224</v>
      </c>
      <c r="O4293" t="s">
        <v>39</v>
      </c>
      <c r="P4293" t="s">
        <v>39</v>
      </c>
      <c r="Q4293" s="2">
        <v>44269</v>
      </c>
      <c r="R4293" t="s">
        <v>48</v>
      </c>
      <c r="S4293" t="s">
        <v>24</v>
      </c>
      <c r="T4293">
        <f>_xlfn.DAYS(Raw_data_US_healthcare[[#This Row],[Discharge Date]],Raw_data_US_healthcare[[#This Row],[Date of Admission]])</f>
        <v>18</v>
      </c>
    </row>
    <row r="4294" spans="1:20" x14ac:dyDescent="0.3">
      <c r="A4294" t="s">
        <v>26511</v>
      </c>
      <c r="B4294" t="s">
        <v>12052</v>
      </c>
      <c r="C4294">
        <v>61</v>
      </c>
      <c r="D4294" t="str">
        <f>IF(Raw_data_US_healthcare[[#This Row],[Age]]&lt;35,"Young",IF(Raw_data_US_healthcare[[#This Row],[Age]]&lt;60,"Middle","Senior"))</f>
        <v>Senior</v>
      </c>
      <c r="E4294" t="s">
        <v>16</v>
      </c>
      <c r="F4294" t="s">
        <v>49</v>
      </c>
      <c r="G4294" t="s">
        <v>49</v>
      </c>
      <c r="H4294" t="s">
        <v>36</v>
      </c>
      <c r="I4294" s="2">
        <v>45160</v>
      </c>
      <c r="J4294" t="s">
        <v>12053</v>
      </c>
      <c r="K4294" t="s">
        <v>12054</v>
      </c>
      <c r="L4294" t="s">
        <v>56</v>
      </c>
      <c r="M4294">
        <v>4612.3329000000003</v>
      </c>
      <c r="N4294">
        <v>465</v>
      </c>
      <c r="O4294" t="s">
        <v>43</v>
      </c>
      <c r="P4294" t="s">
        <v>43</v>
      </c>
      <c r="Q4294" s="2">
        <v>45174</v>
      </c>
      <c r="R4294" t="s">
        <v>48</v>
      </c>
      <c r="S4294" t="s">
        <v>24</v>
      </c>
      <c r="T4294">
        <f>_xlfn.DAYS(Raw_data_US_healthcare[[#This Row],[Discharge Date]],Raw_data_US_healthcare[[#This Row],[Date of Admission]])</f>
        <v>14</v>
      </c>
    </row>
    <row r="4295" spans="1:20" x14ac:dyDescent="0.3">
      <c r="A4295" t="s">
        <v>26511</v>
      </c>
      <c r="B4295" t="s">
        <v>12055</v>
      </c>
      <c r="C4295">
        <v>55</v>
      </c>
      <c r="D4295" t="str">
        <f>IF(Raw_data_US_healthcare[[#This Row],[Age]]&lt;35,"Young",IF(Raw_data_US_healthcare[[#This Row],[Age]]&lt;60,"Middle","Senior"))</f>
        <v>Middle</v>
      </c>
      <c r="E4295" t="s">
        <v>16</v>
      </c>
      <c r="F4295" t="s">
        <v>113</v>
      </c>
      <c r="G4295" t="s">
        <v>113</v>
      </c>
      <c r="H4295" t="s">
        <v>36</v>
      </c>
      <c r="I4295" s="2">
        <v>43848</v>
      </c>
      <c r="J4295" t="s">
        <v>12056</v>
      </c>
      <c r="K4295" t="s">
        <v>12057</v>
      </c>
      <c r="L4295" t="s">
        <v>56</v>
      </c>
      <c r="M4295">
        <v>23057.303100000001</v>
      </c>
      <c r="N4295">
        <v>458</v>
      </c>
      <c r="O4295" t="s">
        <v>39</v>
      </c>
      <c r="P4295" t="s">
        <v>39</v>
      </c>
      <c r="Q4295" s="2">
        <v>43868</v>
      </c>
      <c r="R4295" t="s">
        <v>44</v>
      </c>
      <c r="S4295" t="s">
        <v>45</v>
      </c>
      <c r="T4295">
        <f>_xlfn.DAYS(Raw_data_US_healthcare[[#This Row],[Discharge Date]],Raw_data_US_healthcare[[#This Row],[Date of Admission]])</f>
        <v>20</v>
      </c>
    </row>
    <row r="4296" spans="1:20" x14ac:dyDescent="0.3">
      <c r="A4296" t="s">
        <v>26512</v>
      </c>
      <c r="B4296" t="s">
        <v>12058</v>
      </c>
      <c r="C4296">
        <v>37</v>
      </c>
      <c r="D4296" t="str">
        <f>IF(Raw_data_US_healthcare[[#This Row],[Age]]&lt;35,"Young",IF(Raw_data_US_healthcare[[#This Row],[Age]]&lt;60,"Middle","Senior"))</f>
        <v>Middle</v>
      </c>
      <c r="E4296" t="s">
        <v>26</v>
      </c>
      <c r="F4296" t="s">
        <v>228</v>
      </c>
      <c r="G4296" t="s">
        <v>228</v>
      </c>
      <c r="H4296" t="s">
        <v>26516</v>
      </c>
      <c r="I4296" s="2">
        <v>44133</v>
      </c>
      <c r="J4296" t="s">
        <v>12059</v>
      </c>
      <c r="K4296" t="s">
        <v>12060</v>
      </c>
      <c r="L4296" t="s">
        <v>56</v>
      </c>
      <c r="M4296">
        <v>20709.945100000001</v>
      </c>
      <c r="N4296">
        <v>296</v>
      </c>
      <c r="O4296" t="s">
        <v>43</v>
      </c>
      <c r="P4296" t="s">
        <v>43</v>
      </c>
      <c r="Q4296" s="2">
        <v>44162</v>
      </c>
      <c r="R4296" t="s">
        <v>23</v>
      </c>
      <c r="S4296" t="s">
        <v>33</v>
      </c>
      <c r="T4296">
        <f>_xlfn.DAYS(Raw_data_US_healthcare[[#This Row],[Discharge Date]],Raw_data_US_healthcare[[#This Row],[Date of Admission]])</f>
        <v>29</v>
      </c>
    </row>
    <row r="4297" spans="1:20" x14ac:dyDescent="0.3">
      <c r="A4297" t="s">
        <v>26511</v>
      </c>
      <c r="B4297" t="s">
        <v>12061</v>
      </c>
      <c r="C4297">
        <v>78</v>
      </c>
      <c r="D4297" t="str">
        <f>IF(Raw_data_US_healthcare[[#This Row],[Age]]&lt;35,"Young",IF(Raw_data_US_healthcare[[#This Row],[Age]]&lt;60,"Middle","Senior"))</f>
        <v>Senior</v>
      </c>
      <c r="E4297" t="s">
        <v>16</v>
      </c>
      <c r="F4297" t="s">
        <v>27</v>
      </c>
      <c r="G4297" t="s">
        <v>27</v>
      </c>
      <c r="H4297" t="s">
        <v>69</v>
      </c>
      <c r="I4297" s="2">
        <v>44924</v>
      </c>
      <c r="J4297" t="s">
        <v>3896</v>
      </c>
      <c r="K4297" t="s">
        <v>12062</v>
      </c>
      <c r="L4297" t="s">
        <v>56</v>
      </c>
      <c r="M4297">
        <v>30132.823799999998</v>
      </c>
      <c r="N4297">
        <v>149</v>
      </c>
      <c r="O4297" t="s">
        <v>22</v>
      </c>
      <c r="P4297" t="s">
        <v>22</v>
      </c>
      <c r="Q4297" s="2">
        <v>44941</v>
      </c>
      <c r="R4297" t="s">
        <v>23</v>
      </c>
      <c r="S4297" t="s">
        <v>24</v>
      </c>
      <c r="T4297">
        <f>_xlfn.DAYS(Raw_data_US_healthcare[[#This Row],[Discharge Date]],Raw_data_US_healthcare[[#This Row],[Date of Admission]])</f>
        <v>17</v>
      </c>
    </row>
    <row r="4298" spans="1:20" x14ac:dyDescent="0.3">
      <c r="A4298" t="s">
        <v>26511</v>
      </c>
      <c r="B4298" t="s">
        <v>1691</v>
      </c>
      <c r="C4298">
        <v>31</v>
      </c>
      <c r="D4298" t="str">
        <f>IF(Raw_data_US_healthcare[[#This Row],[Age]]&lt;35,"Young",IF(Raw_data_US_healthcare[[#This Row],[Age]]&lt;60,"Middle","Senior"))</f>
        <v>Young</v>
      </c>
      <c r="E4298" t="s">
        <v>16</v>
      </c>
      <c r="F4298" t="s">
        <v>49</v>
      </c>
      <c r="G4298" t="s">
        <v>49</v>
      </c>
      <c r="H4298" t="s">
        <v>69</v>
      </c>
      <c r="I4298" s="2">
        <v>44697</v>
      </c>
      <c r="J4298" t="s">
        <v>12063</v>
      </c>
      <c r="K4298" t="s">
        <v>12064</v>
      </c>
      <c r="L4298" t="s">
        <v>60</v>
      </c>
      <c r="M4298">
        <v>59676.097300000001</v>
      </c>
      <c r="N4298">
        <v>284</v>
      </c>
      <c r="O4298" t="s">
        <v>39</v>
      </c>
      <c r="P4298" t="s">
        <v>39</v>
      </c>
      <c r="Q4298" s="2">
        <v>44715</v>
      </c>
      <c r="R4298" t="s">
        <v>83</v>
      </c>
      <c r="S4298" t="s">
        <v>24</v>
      </c>
      <c r="T4298">
        <f>_xlfn.DAYS(Raw_data_US_healthcare[[#This Row],[Discharge Date]],Raw_data_US_healthcare[[#This Row],[Date of Admission]])</f>
        <v>18</v>
      </c>
    </row>
    <row r="4299" spans="1:20" x14ac:dyDescent="0.3">
      <c r="A4299" t="s">
        <v>26511</v>
      </c>
      <c r="B4299" t="s">
        <v>12065</v>
      </c>
      <c r="C4299">
        <v>33</v>
      </c>
      <c r="D4299" t="str">
        <f>IF(Raw_data_US_healthcare[[#This Row],[Age]]&lt;35,"Young",IF(Raw_data_US_healthcare[[#This Row],[Age]]&lt;60,"Middle","Senior"))</f>
        <v>Young</v>
      </c>
      <c r="E4299" t="s">
        <v>16</v>
      </c>
      <c r="F4299" t="s">
        <v>62</v>
      </c>
      <c r="G4299" t="s">
        <v>62</v>
      </c>
      <c r="H4299" t="s">
        <v>28</v>
      </c>
      <c r="I4299" s="2">
        <v>43410</v>
      </c>
      <c r="J4299" t="s">
        <v>12066</v>
      </c>
      <c r="K4299" t="s">
        <v>12067</v>
      </c>
      <c r="L4299" t="s">
        <v>31</v>
      </c>
      <c r="M4299">
        <v>17664</v>
      </c>
      <c r="N4299">
        <v>472</v>
      </c>
      <c r="O4299" t="s">
        <v>43</v>
      </c>
      <c r="P4299" t="s">
        <v>43</v>
      </c>
      <c r="Q4299" s="2">
        <v>43425</v>
      </c>
      <c r="R4299" t="s">
        <v>44</v>
      </c>
      <c r="S4299" t="s">
        <v>33</v>
      </c>
      <c r="T4299">
        <f>_xlfn.DAYS(Raw_data_US_healthcare[[#This Row],[Discharge Date]],Raw_data_US_healthcare[[#This Row],[Date of Admission]])</f>
        <v>15</v>
      </c>
    </row>
    <row r="4300" spans="1:20" x14ac:dyDescent="0.3">
      <c r="A4300" t="s">
        <v>26512</v>
      </c>
      <c r="B4300" t="s">
        <v>12068</v>
      </c>
      <c r="C4300">
        <v>51</v>
      </c>
      <c r="D4300" t="str">
        <f>IF(Raw_data_US_healthcare[[#This Row],[Age]]&lt;35,"Young",IF(Raw_data_US_healthcare[[#This Row],[Age]]&lt;60,"Middle","Senior"))</f>
        <v>Middle</v>
      </c>
      <c r="E4300" t="s">
        <v>26</v>
      </c>
      <c r="F4300" t="s">
        <v>17</v>
      </c>
      <c r="G4300" t="s">
        <v>17</v>
      </c>
      <c r="H4300" t="s">
        <v>26516</v>
      </c>
      <c r="I4300" s="2">
        <v>44696</v>
      </c>
      <c r="J4300" t="s">
        <v>12069</v>
      </c>
      <c r="K4300" t="s">
        <v>12070</v>
      </c>
      <c r="L4300" t="s">
        <v>31</v>
      </c>
      <c r="M4300">
        <v>9220.7896000000001</v>
      </c>
      <c r="N4300">
        <v>321</v>
      </c>
      <c r="O4300" t="s">
        <v>39</v>
      </c>
      <c r="P4300" t="s">
        <v>39</v>
      </c>
      <c r="Q4300" s="2">
        <v>44725</v>
      </c>
      <c r="R4300" t="s">
        <v>44</v>
      </c>
      <c r="S4300" t="s">
        <v>33</v>
      </c>
      <c r="T4300">
        <f>_xlfn.DAYS(Raw_data_US_healthcare[[#This Row],[Discharge Date]],Raw_data_US_healthcare[[#This Row],[Date of Admission]])</f>
        <v>29</v>
      </c>
    </row>
    <row r="4301" spans="1:20" x14ac:dyDescent="0.3">
      <c r="A4301" t="s">
        <v>26512</v>
      </c>
      <c r="B4301" t="s">
        <v>12071</v>
      </c>
      <c r="C4301">
        <v>27</v>
      </c>
      <c r="D4301" t="str">
        <f>IF(Raw_data_US_healthcare[[#This Row],[Age]]&lt;35,"Young",IF(Raw_data_US_healthcare[[#This Row],[Age]]&lt;60,"Middle","Senior"))</f>
        <v>Young</v>
      </c>
      <c r="E4301" t="s">
        <v>26</v>
      </c>
      <c r="F4301" t="s">
        <v>17</v>
      </c>
      <c r="G4301" t="s">
        <v>17</v>
      </c>
      <c r="H4301" t="s">
        <v>28</v>
      </c>
      <c r="I4301" s="2">
        <v>43964</v>
      </c>
      <c r="J4301" t="s">
        <v>12072</v>
      </c>
      <c r="K4301" t="s">
        <v>12073</v>
      </c>
      <c r="L4301" t="s">
        <v>56</v>
      </c>
      <c r="M4301">
        <v>35381.550499999998</v>
      </c>
      <c r="N4301">
        <v>427</v>
      </c>
      <c r="O4301" t="s">
        <v>43</v>
      </c>
      <c r="P4301" t="s">
        <v>43</v>
      </c>
      <c r="Q4301" s="2">
        <v>43973</v>
      </c>
      <c r="R4301" t="s">
        <v>48</v>
      </c>
      <c r="S4301" t="s">
        <v>33</v>
      </c>
      <c r="T4301">
        <f>_xlfn.DAYS(Raw_data_US_healthcare[[#This Row],[Discharge Date]],Raw_data_US_healthcare[[#This Row],[Date of Admission]])</f>
        <v>9</v>
      </c>
    </row>
    <row r="4302" spans="1:20" x14ac:dyDescent="0.3">
      <c r="A4302" t="s">
        <v>26511</v>
      </c>
      <c r="B4302" t="s">
        <v>12074</v>
      </c>
      <c r="C4302">
        <v>57</v>
      </c>
      <c r="D4302" t="str">
        <f>IF(Raw_data_US_healthcare[[#This Row],[Age]]&lt;35,"Young",IF(Raw_data_US_healthcare[[#This Row],[Age]]&lt;60,"Middle","Senior"))</f>
        <v>Middle</v>
      </c>
      <c r="E4302" t="s">
        <v>16</v>
      </c>
      <c r="F4302" t="s">
        <v>49</v>
      </c>
      <c r="G4302" t="s">
        <v>49</v>
      </c>
      <c r="H4302" t="s">
        <v>36</v>
      </c>
      <c r="I4302" s="2">
        <v>45214</v>
      </c>
      <c r="J4302" t="s">
        <v>12075</v>
      </c>
      <c r="K4302" t="s">
        <v>12076</v>
      </c>
      <c r="L4302" t="s">
        <v>52</v>
      </c>
      <c r="M4302">
        <v>4707.3897999999999</v>
      </c>
      <c r="N4302">
        <v>457</v>
      </c>
      <c r="O4302" t="s">
        <v>43</v>
      </c>
      <c r="P4302" t="s">
        <v>43</v>
      </c>
      <c r="Q4302" s="2">
        <v>45226</v>
      </c>
      <c r="R4302" t="s">
        <v>44</v>
      </c>
      <c r="S4302" t="s">
        <v>45</v>
      </c>
      <c r="T4302">
        <f>_xlfn.DAYS(Raw_data_US_healthcare[[#This Row],[Discharge Date]],Raw_data_US_healthcare[[#This Row],[Date of Admission]])</f>
        <v>12</v>
      </c>
    </row>
    <row r="4303" spans="1:20" x14ac:dyDescent="0.3">
      <c r="A4303" t="s">
        <v>26512</v>
      </c>
      <c r="B4303" t="s">
        <v>12077</v>
      </c>
      <c r="C4303">
        <v>19</v>
      </c>
      <c r="D4303" t="str">
        <f>IF(Raw_data_US_healthcare[[#This Row],[Age]]&lt;35,"Young",IF(Raw_data_US_healthcare[[#This Row],[Age]]&lt;60,"Middle","Senior"))</f>
        <v>Young</v>
      </c>
      <c r="E4303" t="s">
        <v>26</v>
      </c>
      <c r="F4303" t="s">
        <v>35</v>
      </c>
      <c r="G4303" t="s">
        <v>35</v>
      </c>
      <c r="H4303" t="s">
        <v>26514</v>
      </c>
      <c r="I4303" s="2">
        <v>44225</v>
      </c>
      <c r="J4303" t="s">
        <v>833</v>
      </c>
      <c r="K4303" t="s">
        <v>12078</v>
      </c>
      <c r="L4303" t="s">
        <v>56</v>
      </c>
      <c r="M4303">
        <v>11702.4013</v>
      </c>
      <c r="N4303">
        <v>257</v>
      </c>
      <c r="O4303" t="s">
        <v>43</v>
      </c>
      <c r="P4303" t="s">
        <v>43</v>
      </c>
      <c r="Q4303" s="2">
        <v>44235</v>
      </c>
      <c r="R4303" t="s">
        <v>44</v>
      </c>
      <c r="S4303" t="s">
        <v>45</v>
      </c>
      <c r="T4303">
        <f>_xlfn.DAYS(Raw_data_US_healthcare[[#This Row],[Discharge Date]],Raw_data_US_healthcare[[#This Row],[Date of Admission]])</f>
        <v>10</v>
      </c>
    </row>
    <row r="4304" spans="1:20" x14ac:dyDescent="0.3">
      <c r="A4304" t="s">
        <v>26511</v>
      </c>
      <c r="B4304" t="s">
        <v>12079</v>
      </c>
      <c r="C4304">
        <v>52</v>
      </c>
      <c r="D4304" t="str">
        <f>IF(Raw_data_US_healthcare[[#This Row],[Age]]&lt;35,"Young",IF(Raw_data_US_healthcare[[#This Row],[Age]]&lt;60,"Middle","Senior"))</f>
        <v>Middle</v>
      </c>
      <c r="E4304" t="s">
        <v>16</v>
      </c>
      <c r="F4304" t="s">
        <v>113</v>
      </c>
      <c r="G4304" t="s">
        <v>113</v>
      </c>
      <c r="H4304" t="s">
        <v>18</v>
      </c>
      <c r="I4304" s="2">
        <v>43490</v>
      </c>
      <c r="J4304" t="s">
        <v>12080</v>
      </c>
      <c r="K4304" t="s">
        <v>12081</v>
      </c>
      <c r="L4304" t="s">
        <v>60</v>
      </c>
      <c r="M4304">
        <v>18035.357499999998</v>
      </c>
      <c r="N4304">
        <v>429</v>
      </c>
      <c r="O4304" t="s">
        <v>43</v>
      </c>
      <c r="P4304" t="s">
        <v>43</v>
      </c>
      <c r="Q4304" s="2">
        <v>43517</v>
      </c>
      <c r="R4304" t="s">
        <v>32</v>
      </c>
      <c r="S4304" t="s">
        <v>45</v>
      </c>
      <c r="T4304">
        <f>_xlfn.DAYS(Raw_data_US_healthcare[[#This Row],[Discharge Date]],Raw_data_US_healthcare[[#This Row],[Date of Admission]])</f>
        <v>27</v>
      </c>
    </row>
    <row r="4305" spans="1:20" x14ac:dyDescent="0.3">
      <c r="A4305" t="s">
        <v>26511</v>
      </c>
      <c r="B4305" t="s">
        <v>12082</v>
      </c>
      <c r="C4305">
        <v>66</v>
      </c>
      <c r="D4305" t="str">
        <f>IF(Raw_data_US_healthcare[[#This Row],[Age]]&lt;35,"Young",IF(Raw_data_US_healthcare[[#This Row],[Age]]&lt;60,"Middle","Senior"))</f>
        <v>Senior</v>
      </c>
      <c r="E4305" t="s">
        <v>16</v>
      </c>
      <c r="F4305" t="s">
        <v>49</v>
      </c>
      <c r="G4305" t="s">
        <v>49</v>
      </c>
      <c r="H4305" t="s">
        <v>26516</v>
      </c>
      <c r="I4305" s="2">
        <v>44922</v>
      </c>
      <c r="J4305" t="s">
        <v>10011</v>
      </c>
      <c r="K4305" t="s">
        <v>12083</v>
      </c>
      <c r="L4305" t="s">
        <v>56</v>
      </c>
      <c r="M4305">
        <v>24213.807400000002</v>
      </c>
      <c r="N4305">
        <v>227</v>
      </c>
      <c r="O4305" t="s">
        <v>39</v>
      </c>
      <c r="P4305" t="s">
        <v>39</v>
      </c>
      <c r="Q4305" s="2">
        <v>44943</v>
      </c>
      <c r="R4305" t="s">
        <v>48</v>
      </c>
      <c r="S4305" t="s">
        <v>45</v>
      </c>
      <c r="T4305">
        <f>_xlfn.DAYS(Raw_data_US_healthcare[[#This Row],[Discharge Date]],Raw_data_US_healthcare[[#This Row],[Date of Admission]])</f>
        <v>21</v>
      </c>
    </row>
    <row r="4306" spans="1:20" x14ac:dyDescent="0.3">
      <c r="A4306" t="s">
        <v>26511</v>
      </c>
      <c r="B4306" t="s">
        <v>12084</v>
      </c>
      <c r="C4306">
        <v>75</v>
      </c>
      <c r="D4306" t="str">
        <f>IF(Raw_data_US_healthcare[[#This Row],[Age]]&lt;35,"Young",IF(Raw_data_US_healthcare[[#This Row],[Age]]&lt;60,"Middle","Senior"))</f>
        <v>Senior</v>
      </c>
      <c r="E4306" t="s">
        <v>16</v>
      </c>
      <c r="F4306" t="s">
        <v>113</v>
      </c>
      <c r="G4306" t="s">
        <v>113</v>
      </c>
      <c r="H4306" t="s">
        <v>18</v>
      </c>
      <c r="I4306" s="2">
        <v>43666</v>
      </c>
      <c r="J4306" t="s">
        <v>12085</v>
      </c>
      <c r="K4306" t="s">
        <v>12086</v>
      </c>
      <c r="L4306" t="s">
        <v>56</v>
      </c>
      <c r="M4306">
        <v>12901.768</v>
      </c>
      <c r="N4306">
        <v>468</v>
      </c>
      <c r="O4306" t="s">
        <v>43</v>
      </c>
      <c r="P4306" t="s">
        <v>43</v>
      </c>
      <c r="Q4306" s="2">
        <v>43695</v>
      </c>
      <c r="R4306" t="s">
        <v>23</v>
      </c>
      <c r="S4306" t="s">
        <v>33</v>
      </c>
      <c r="T4306">
        <f>_xlfn.DAYS(Raw_data_US_healthcare[[#This Row],[Discharge Date]],Raw_data_US_healthcare[[#This Row],[Date of Admission]])</f>
        <v>29</v>
      </c>
    </row>
    <row r="4307" spans="1:20" x14ac:dyDescent="0.3">
      <c r="A4307" t="s">
        <v>26512</v>
      </c>
      <c r="B4307" t="s">
        <v>12087</v>
      </c>
      <c r="C4307">
        <v>31</v>
      </c>
      <c r="D4307" t="str">
        <f>IF(Raw_data_US_healthcare[[#This Row],[Age]]&lt;35,"Young",IF(Raw_data_US_healthcare[[#This Row],[Age]]&lt;60,"Middle","Senior"))</f>
        <v>Young</v>
      </c>
      <c r="E4307" t="s">
        <v>26</v>
      </c>
      <c r="F4307" t="s">
        <v>88</v>
      </c>
      <c r="G4307" t="s">
        <v>88</v>
      </c>
      <c r="H4307" t="s">
        <v>26516</v>
      </c>
      <c r="I4307" s="2">
        <v>44447</v>
      </c>
      <c r="J4307" t="s">
        <v>12088</v>
      </c>
      <c r="K4307" t="s">
        <v>12089</v>
      </c>
      <c r="L4307" t="s">
        <v>60</v>
      </c>
      <c r="M4307">
        <v>12026.9684</v>
      </c>
      <c r="N4307">
        <v>130</v>
      </c>
      <c r="O4307" t="s">
        <v>43</v>
      </c>
      <c r="P4307" t="s">
        <v>43</v>
      </c>
      <c r="Q4307" s="2">
        <v>44451</v>
      </c>
      <c r="R4307" t="s">
        <v>48</v>
      </c>
      <c r="S4307" t="s">
        <v>45</v>
      </c>
      <c r="T4307">
        <f>_xlfn.DAYS(Raw_data_US_healthcare[[#This Row],[Discharge Date]],Raw_data_US_healthcare[[#This Row],[Date of Admission]])</f>
        <v>4</v>
      </c>
    </row>
    <row r="4308" spans="1:20" x14ac:dyDescent="0.3">
      <c r="A4308" t="s">
        <v>26512</v>
      </c>
      <c r="B4308" t="s">
        <v>12090</v>
      </c>
      <c r="C4308">
        <v>50</v>
      </c>
      <c r="D4308" t="str">
        <f>IF(Raw_data_US_healthcare[[#This Row],[Age]]&lt;35,"Young",IF(Raw_data_US_healthcare[[#This Row],[Age]]&lt;60,"Middle","Senior"))</f>
        <v>Middle</v>
      </c>
      <c r="E4308" t="s">
        <v>26</v>
      </c>
      <c r="F4308" t="s">
        <v>228</v>
      </c>
      <c r="G4308" t="s">
        <v>228</v>
      </c>
      <c r="H4308" t="s">
        <v>69</v>
      </c>
      <c r="I4308" s="2">
        <v>45091</v>
      </c>
      <c r="J4308" t="s">
        <v>12091</v>
      </c>
      <c r="K4308" t="s">
        <v>12092</v>
      </c>
      <c r="L4308" t="s">
        <v>31</v>
      </c>
      <c r="M4308">
        <v>45032.049200000001</v>
      </c>
      <c r="N4308">
        <v>417</v>
      </c>
      <c r="O4308" t="s">
        <v>22</v>
      </c>
      <c r="P4308" t="s">
        <v>22</v>
      </c>
      <c r="Q4308" s="2">
        <v>45110</v>
      </c>
      <c r="R4308" t="s">
        <v>48</v>
      </c>
      <c r="S4308" t="s">
        <v>33</v>
      </c>
      <c r="T4308">
        <f>_xlfn.DAYS(Raw_data_US_healthcare[[#This Row],[Discharge Date]],Raw_data_US_healthcare[[#This Row],[Date of Admission]])</f>
        <v>19</v>
      </c>
    </row>
    <row r="4309" spans="1:20" x14ac:dyDescent="0.3">
      <c r="A4309" t="s">
        <v>26511</v>
      </c>
      <c r="B4309" t="s">
        <v>12093</v>
      </c>
      <c r="C4309">
        <v>66</v>
      </c>
      <c r="D4309" t="str">
        <f>IF(Raw_data_US_healthcare[[#This Row],[Age]]&lt;35,"Young",IF(Raw_data_US_healthcare[[#This Row],[Age]]&lt;60,"Middle","Senior"))</f>
        <v>Senior</v>
      </c>
      <c r="E4309" t="s">
        <v>16</v>
      </c>
      <c r="F4309" t="s">
        <v>228</v>
      </c>
      <c r="G4309" t="s">
        <v>228</v>
      </c>
      <c r="H4309" t="s">
        <v>69</v>
      </c>
      <c r="I4309" s="2">
        <v>44406</v>
      </c>
      <c r="J4309" t="s">
        <v>4555</v>
      </c>
      <c r="K4309" t="s">
        <v>12094</v>
      </c>
      <c r="L4309" t="s">
        <v>31</v>
      </c>
      <c r="M4309">
        <v>76031.089399999997</v>
      </c>
      <c r="N4309">
        <v>418</v>
      </c>
      <c r="O4309" t="s">
        <v>39</v>
      </c>
      <c r="P4309" t="s">
        <v>39</v>
      </c>
      <c r="Q4309" s="2">
        <v>44434</v>
      </c>
      <c r="R4309" t="s">
        <v>32</v>
      </c>
      <c r="S4309" t="s">
        <v>24</v>
      </c>
      <c r="T4309">
        <f>_xlfn.DAYS(Raw_data_US_healthcare[[#This Row],[Discharge Date]],Raw_data_US_healthcare[[#This Row],[Date of Admission]])</f>
        <v>28</v>
      </c>
    </row>
    <row r="4310" spans="1:20" x14ac:dyDescent="0.3">
      <c r="A4310" t="s">
        <v>26512</v>
      </c>
      <c r="B4310" t="s">
        <v>12095</v>
      </c>
      <c r="C4310">
        <v>36</v>
      </c>
      <c r="D4310" t="str">
        <f>IF(Raw_data_US_healthcare[[#This Row],[Age]]&lt;35,"Young",IF(Raw_data_US_healthcare[[#This Row],[Age]]&lt;60,"Middle","Senior"))</f>
        <v>Middle</v>
      </c>
      <c r="E4310" t="s">
        <v>26</v>
      </c>
      <c r="F4310" t="s">
        <v>113</v>
      </c>
      <c r="G4310" t="s">
        <v>113</v>
      </c>
      <c r="H4310" t="s">
        <v>36</v>
      </c>
      <c r="I4310" s="2">
        <v>44297</v>
      </c>
      <c r="J4310" t="s">
        <v>12096</v>
      </c>
      <c r="K4310" t="s">
        <v>12097</v>
      </c>
      <c r="L4310" t="s">
        <v>60</v>
      </c>
      <c r="M4310">
        <v>6116.4062000000004</v>
      </c>
      <c r="N4310">
        <v>256</v>
      </c>
      <c r="O4310" t="s">
        <v>39</v>
      </c>
      <c r="P4310" t="s">
        <v>39</v>
      </c>
      <c r="Q4310" s="2">
        <v>44327</v>
      </c>
      <c r="R4310" t="s">
        <v>44</v>
      </c>
      <c r="S4310" t="s">
        <v>24</v>
      </c>
      <c r="T4310">
        <f>_xlfn.DAYS(Raw_data_US_healthcare[[#This Row],[Discharge Date]],Raw_data_US_healthcare[[#This Row],[Date of Admission]])</f>
        <v>30</v>
      </c>
    </row>
    <row r="4311" spans="1:20" x14ac:dyDescent="0.3">
      <c r="A4311" t="s">
        <v>26511</v>
      </c>
      <c r="B4311" t="s">
        <v>10003</v>
      </c>
      <c r="C4311">
        <v>72</v>
      </c>
      <c r="D4311" t="str">
        <f>IF(Raw_data_US_healthcare[[#This Row],[Age]]&lt;35,"Young",IF(Raw_data_US_healthcare[[#This Row],[Age]]&lt;60,"Middle","Senior"))</f>
        <v>Senior</v>
      </c>
      <c r="E4311" t="s">
        <v>16</v>
      </c>
      <c r="F4311" t="s">
        <v>27</v>
      </c>
      <c r="G4311" t="s">
        <v>27</v>
      </c>
      <c r="H4311" t="s">
        <v>69</v>
      </c>
      <c r="I4311" s="2">
        <v>44209</v>
      </c>
      <c r="J4311" t="s">
        <v>12098</v>
      </c>
      <c r="K4311" t="s">
        <v>12099</v>
      </c>
      <c r="L4311" t="s">
        <v>60</v>
      </c>
      <c r="M4311">
        <v>43422.797200000001</v>
      </c>
      <c r="N4311">
        <v>485</v>
      </c>
      <c r="O4311" t="s">
        <v>39</v>
      </c>
      <c r="P4311" t="s">
        <v>39</v>
      </c>
      <c r="Q4311" s="2">
        <v>44238</v>
      </c>
      <c r="R4311" t="s">
        <v>83</v>
      </c>
      <c r="S4311" t="s">
        <v>24</v>
      </c>
      <c r="T4311">
        <f>_xlfn.DAYS(Raw_data_US_healthcare[[#This Row],[Discharge Date]],Raw_data_US_healthcare[[#This Row],[Date of Admission]])</f>
        <v>29</v>
      </c>
    </row>
    <row r="4312" spans="1:20" x14ac:dyDescent="0.3">
      <c r="A4312" t="s">
        <v>26511</v>
      </c>
      <c r="B4312" t="s">
        <v>12100</v>
      </c>
      <c r="C4312">
        <v>34</v>
      </c>
      <c r="D4312" t="str">
        <f>IF(Raw_data_US_healthcare[[#This Row],[Age]]&lt;35,"Young",IF(Raw_data_US_healthcare[[#This Row],[Age]]&lt;60,"Middle","Senior"))</f>
        <v>Young</v>
      </c>
      <c r="E4312" t="s">
        <v>16</v>
      </c>
      <c r="F4312" t="s">
        <v>49</v>
      </c>
      <c r="G4312" t="s">
        <v>49</v>
      </c>
      <c r="H4312" t="s">
        <v>36</v>
      </c>
      <c r="I4312" s="2">
        <v>44285</v>
      </c>
      <c r="J4312" t="s">
        <v>7558</v>
      </c>
      <c r="K4312" t="s">
        <v>12101</v>
      </c>
      <c r="L4312" t="s">
        <v>60</v>
      </c>
      <c r="M4312">
        <v>766.83680000000004</v>
      </c>
      <c r="N4312">
        <v>316</v>
      </c>
      <c r="O4312" t="s">
        <v>39</v>
      </c>
      <c r="P4312" t="s">
        <v>39</v>
      </c>
      <c r="Q4312" s="2">
        <v>44312</v>
      </c>
      <c r="R4312" t="s">
        <v>48</v>
      </c>
      <c r="S4312" t="s">
        <v>33</v>
      </c>
      <c r="T4312">
        <f>_xlfn.DAYS(Raw_data_US_healthcare[[#This Row],[Discharge Date]],Raw_data_US_healthcare[[#This Row],[Date of Admission]])</f>
        <v>27</v>
      </c>
    </row>
    <row r="4313" spans="1:20" x14ac:dyDescent="0.3">
      <c r="A4313" t="s">
        <v>26511</v>
      </c>
      <c r="B4313" t="s">
        <v>12102</v>
      </c>
      <c r="C4313">
        <v>28</v>
      </c>
      <c r="D4313" t="str">
        <f>IF(Raw_data_US_healthcare[[#This Row],[Age]]&lt;35,"Young",IF(Raw_data_US_healthcare[[#This Row],[Age]]&lt;60,"Middle","Senior"))</f>
        <v>Young</v>
      </c>
      <c r="E4313" t="s">
        <v>16</v>
      </c>
      <c r="F4313" t="s">
        <v>88</v>
      </c>
      <c r="G4313" t="s">
        <v>88</v>
      </c>
      <c r="H4313" t="s">
        <v>28</v>
      </c>
      <c r="I4313" s="2">
        <v>45188</v>
      </c>
      <c r="J4313" t="s">
        <v>12103</v>
      </c>
      <c r="K4313" t="s">
        <v>12104</v>
      </c>
      <c r="L4313" t="s">
        <v>56</v>
      </c>
      <c r="M4313">
        <v>25695.883900000001</v>
      </c>
      <c r="N4313">
        <v>291</v>
      </c>
      <c r="O4313" t="s">
        <v>43</v>
      </c>
      <c r="P4313" t="s">
        <v>43</v>
      </c>
      <c r="Q4313" s="2">
        <v>45195</v>
      </c>
      <c r="R4313" t="s">
        <v>32</v>
      </c>
      <c r="S4313" t="s">
        <v>45</v>
      </c>
      <c r="T4313">
        <f>_xlfn.DAYS(Raw_data_US_healthcare[[#This Row],[Discharge Date]],Raw_data_US_healthcare[[#This Row],[Date of Admission]])</f>
        <v>7</v>
      </c>
    </row>
    <row r="4314" spans="1:20" x14ac:dyDescent="0.3">
      <c r="A4314" t="s">
        <v>26512</v>
      </c>
      <c r="B4314" t="s">
        <v>12105</v>
      </c>
      <c r="C4314">
        <v>34</v>
      </c>
      <c r="D4314" t="str">
        <f>IF(Raw_data_US_healthcare[[#This Row],[Age]]&lt;35,"Young",IF(Raw_data_US_healthcare[[#This Row],[Age]]&lt;60,"Middle","Senior"))</f>
        <v>Young</v>
      </c>
      <c r="E4314" t="s">
        <v>26</v>
      </c>
      <c r="F4314" t="s">
        <v>17</v>
      </c>
      <c r="G4314" t="s">
        <v>17</v>
      </c>
      <c r="H4314" t="s">
        <v>69</v>
      </c>
      <c r="I4314" s="2">
        <v>43404</v>
      </c>
      <c r="J4314" t="s">
        <v>12106</v>
      </c>
      <c r="K4314" t="s">
        <v>12107</v>
      </c>
      <c r="L4314" t="s">
        <v>31</v>
      </c>
      <c r="M4314">
        <v>30496.370500000001</v>
      </c>
      <c r="N4314">
        <v>171</v>
      </c>
      <c r="O4314" t="s">
        <v>39</v>
      </c>
      <c r="P4314" t="s">
        <v>39</v>
      </c>
      <c r="Q4314" s="2">
        <v>43429</v>
      </c>
      <c r="R4314" t="s">
        <v>23</v>
      </c>
      <c r="S4314" t="s">
        <v>33</v>
      </c>
      <c r="T4314">
        <f>_xlfn.DAYS(Raw_data_US_healthcare[[#This Row],[Discharge Date]],Raw_data_US_healthcare[[#This Row],[Date of Admission]])</f>
        <v>25</v>
      </c>
    </row>
    <row r="4315" spans="1:20" x14ac:dyDescent="0.3">
      <c r="A4315" t="s">
        <v>26511</v>
      </c>
      <c r="B4315" t="s">
        <v>12108</v>
      </c>
      <c r="C4315">
        <v>59</v>
      </c>
      <c r="D4315" t="str">
        <f>IF(Raw_data_US_healthcare[[#This Row],[Age]]&lt;35,"Young",IF(Raw_data_US_healthcare[[#This Row],[Age]]&lt;60,"Middle","Senior"))</f>
        <v>Middle</v>
      </c>
      <c r="E4315" t="s">
        <v>16</v>
      </c>
      <c r="F4315" t="s">
        <v>228</v>
      </c>
      <c r="G4315" t="s">
        <v>228</v>
      </c>
      <c r="H4315" t="s">
        <v>18</v>
      </c>
      <c r="I4315" s="2">
        <v>43779</v>
      </c>
      <c r="J4315" t="s">
        <v>12109</v>
      </c>
      <c r="K4315" t="s">
        <v>12110</v>
      </c>
      <c r="L4315" t="s">
        <v>21</v>
      </c>
      <c r="M4315">
        <v>6260.9480000000003</v>
      </c>
      <c r="N4315">
        <v>423</v>
      </c>
      <c r="O4315" t="s">
        <v>43</v>
      </c>
      <c r="P4315" t="s">
        <v>43</v>
      </c>
      <c r="Q4315" s="2">
        <v>43793</v>
      </c>
      <c r="R4315" t="s">
        <v>44</v>
      </c>
      <c r="S4315" t="s">
        <v>45</v>
      </c>
      <c r="T4315">
        <f>_xlfn.DAYS(Raw_data_US_healthcare[[#This Row],[Discharge Date]],Raw_data_US_healthcare[[#This Row],[Date of Admission]])</f>
        <v>14</v>
      </c>
    </row>
    <row r="4316" spans="1:20" x14ac:dyDescent="0.3">
      <c r="A4316" t="s">
        <v>26511</v>
      </c>
      <c r="B4316" t="s">
        <v>12111</v>
      </c>
      <c r="C4316">
        <v>51</v>
      </c>
      <c r="D4316" t="str">
        <f>IF(Raw_data_US_healthcare[[#This Row],[Age]]&lt;35,"Young",IF(Raw_data_US_healthcare[[#This Row],[Age]]&lt;60,"Middle","Senior"))</f>
        <v>Middle</v>
      </c>
      <c r="E4316" t="s">
        <v>16</v>
      </c>
      <c r="F4316" t="s">
        <v>49</v>
      </c>
      <c r="G4316" t="s">
        <v>49</v>
      </c>
      <c r="H4316" t="s">
        <v>28</v>
      </c>
      <c r="I4316" s="2">
        <v>45105</v>
      </c>
      <c r="J4316" t="s">
        <v>12112</v>
      </c>
      <c r="K4316" t="s">
        <v>12113</v>
      </c>
      <c r="L4316" t="s">
        <v>56</v>
      </c>
      <c r="M4316">
        <v>41237.639799999997</v>
      </c>
      <c r="N4316">
        <v>336</v>
      </c>
      <c r="O4316" t="s">
        <v>43</v>
      </c>
      <c r="P4316" t="s">
        <v>43</v>
      </c>
      <c r="Q4316" s="2">
        <v>45119</v>
      </c>
      <c r="R4316" t="s">
        <v>48</v>
      </c>
      <c r="S4316" t="s">
        <v>24</v>
      </c>
      <c r="T4316">
        <f>_xlfn.DAYS(Raw_data_US_healthcare[[#This Row],[Discharge Date]],Raw_data_US_healthcare[[#This Row],[Date of Admission]])</f>
        <v>14</v>
      </c>
    </row>
    <row r="4317" spans="1:20" x14ac:dyDescent="0.3">
      <c r="A4317" t="s">
        <v>26511</v>
      </c>
      <c r="B4317" t="s">
        <v>12114</v>
      </c>
      <c r="C4317">
        <v>65</v>
      </c>
      <c r="D4317" t="str">
        <f>IF(Raw_data_US_healthcare[[#This Row],[Age]]&lt;35,"Young",IF(Raw_data_US_healthcare[[#This Row],[Age]]&lt;60,"Middle","Senior"))</f>
        <v>Senior</v>
      </c>
      <c r="E4317" t="s">
        <v>16</v>
      </c>
      <c r="F4317" t="s">
        <v>62</v>
      </c>
      <c r="G4317" t="s">
        <v>62</v>
      </c>
      <c r="H4317" t="s">
        <v>26514</v>
      </c>
      <c r="I4317" s="2">
        <v>44870</v>
      </c>
      <c r="J4317" t="s">
        <v>12115</v>
      </c>
      <c r="K4317" t="s">
        <v>12116</v>
      </c>
      <c r="L4317" t="s">
        <v>56</v>
      </c>
      <c r="M4317">
        <v>28499.065500000001</v>
      </c>
      <c r="N4317">
        <v>109</v>
      </c>
      <c r="O4317" t="s">
        <v>22</v>
      </c>
      <c r="P4317" t="s">
        <v>22</v>
      </c>
      <c r="Q4317" s="2">
        <v>44882</v>
      </c>
      <c r="R4317" t="s">
        <v>23</v>
      </c>
      <c r="S4317" t="s">
        <v>33</v>
      </c>
      <c r="T4317">
        <f>_xlfn.DAYS(Raw_data_US_healthcare[[#This Row],[Discharge Date]],Raw_data_US_healthcare[[#This Row],[Date of Admission]])</f>
        <v>12</v>
      </c>
    </row>
    <row r="4318" spans="1:20" x14ac:dyDescent="0.3">
      <c r="A4318" t="s">
        <v>26512</v>
      </c>
      <c r="B4318" t="s">
        <v>12117</v>
      </c>
      <c r="C4318">
        <v>71</v>
      </c>
      <c r="D4318" t="str">
        <f>IF(Raw_data_US_healthcare[[#This Row],[Age]]&lt;35,"Young",IF(Raw_data_US_healthcare[[#This Row],[Age]]&lt;60,"Middle","Senior"))</f>
        <v>Senior</v>
      </c>
      <c r="E4318" t="s">
        <v>26</v>
      </c>
      <c r="F4318" t="s">
        <v>113</v>
      </c>
      <c r="G4318" t="s">
        <v>113</v>
      </c>
      <c r="H4318" t="s">
        <v>69</v>
      </c>
      <c r="I4318" s="2">
        <v>43654</v>
      </c>
      <c r="J4318" t="s">
        <v>12118</v>
      </c>
      <c r="K4318" t="s">
        <v>4231</v>
      </c>
      <c r="L4318" t="s">
        <v>31</v>
      </c>
      <c r="M4318">
        <v>68068.852599999998</v>
      </c>
      <c r="N4318">
        <v>304</v>
      </c>
      <c r="O4318" t="s">
        <v>39</v>
      </c>
      <c r="P4318" t="s">
        <v>39</v>
      </c>
      <c r="Q4318" s="2">
        <v>43656</v>
      </c>
      <c r="R4318" t="s">
        <v>23</v>
      </c>
      <c r="S4318" t="s">
        <v>24</v>
      </c>
      <c r="T4318">
        <f>_xlfn.DAYS(Raw_data_US_healthcare[[#This Row],[Discharge Date]],Raw_data_US_healthcare[[#This Row],[Date of Admission]])</f>
        <v>2</v>
      </c>
    </row>
    <row r="4319" spans="1:20" x14ac:dyDescent="0.3">
      <c r="A4319" t="s">
        <v>26511</v>
      </c>
      <c r="B4319" t="s">
        <v>12119</v>
      </c>
      <c r="C4319">
        <v>49</v>
      </c>
      <c r="D4319" t="str">
        <f>IF(Raw_data_US_healthcare[[#This Row],[Age]]&lt;35,"Young",IF(Raw_data_US_healthcare[[#This Row],[Age]]&lt;60,"Middle","Senior"))</f>
        <v>Middle</v>
      </c>
      <c r="E4319" t="s">
        <v>16</v>
      </c>
      <c r="F4319" t="s">
        <v>27</v>
      </c>
      <c r="G4319" t="s">
        <v>27</v>
      </c>
      <c r="H4319" t="s">
        <v>36</v>
      </c>
      <c r="I4319" s="2">
        <v>44953</v>
      </c>
      <c r="J4319" t="s">
        <v>12120</v>
      </c>
      <c r="K4319" t="s">
        <v>1498</v>
      </c>
      <c r="L4319" t="s">
        <v>56</v>
      </c>
      <c r="M4319">
        <v>20902.828699999998</v>
      </c>
      <c r="N4319">
        <v>193</v>
      </c>
      <c r="O4319" t="s">
        <v>22</v>
      </c>
      <c r="P4319" t="s">
        <v>22</v>
      </c>
      <c r="Q4319" s="2">
        <v>44960</v>
      </c>
      <c r="R4319" t="s">
        <v>48</v>
      </c>
      <c r="S4319" t="s">
        <v>24</v>
      </c>
      <c r="T4319">
        <f>_xlfn.DAYS(Raw_data_US_healthcare[[#This Row],[Discharge Date]],Raw_data_US_healthcare[[#This Row],[Date of Admission]])</f>
        <v>7</v>
      </c>
    </row>
    <row r="4320" spans="1:20" x14ac:dyDescent="0.3">
      <c r="A4320" t="s">
        <v>26511</v>
      </c>
      <c r="B4320" t="s">
        <v>12121</v>
      </c>
      <c r="C4320">
        <v>28</v>
      </c>
      <c r="D4320" t="str">
        <f>IF(Raw_data_US_healthcare[[#This Row],[Age]]&lt;35,"Young",IF(Raw_data_US_healthcare[[#This Row],[Age]]&lt;60,"Middle","Senior"))</f>
        <v>Young</v>
      </c>
      <c r="E4320" t="s">
        <v>16</v>
      </c>
      <c r="F4320" t="s">
        <v>88</v>
      </c>
      <c r="G4320" t="s">
        <v>88</v>
      </c>
      <c r="H4320" t="s">
        <v>36</v>
      </c>
      <c r="I4320" s="2">
        <v>45212</v>
      </c>
      <c r="J4320" t="s">
        <v>12122</v>
      </c>
      <c r="K4320" t="s">
        <v>12123</v>
      </c>
      <c r="L4320" t="s">
        <v>52</v>
      </c>
      <c r="M4320">
        <v>11336.1922</v>
      </c>
      <c r="N4320">
        <v>133</v>
      </c>
      <c r="O4320" t="s">
        <v>39</v>
      </c>
      <c r="P4320" t="s">
        <v>39</v>
      </c>
      <c r="Q4320" s="2">
        <v>45214</v>
      </c>
      <c r="R4320" t="s">
        <v>83</v>
      </c>
      <c r="S4320" t="s">
        <v>45</v>
      </c>
      <c r="T4320">
        <f>_xlfn.DAYS(Raw_data_US_healthcare[[#This Row],[Discharge Date]],Raw_data_US_healthcare[[#This Row],[Date of Admission]])</f>
        <v>2</v>
      </c>
    </row>
    <row r="4321" spans="1:20" x14ac:dyDescent="0.3">
      <c r="A4321" t="s">
        <v>26511</v>
      </c>
      <c r="B4321" t="s">
        <v>12124</v>
      </c>
      <c r="C4321">
        <v>44</v>
      </c>
      <c r="D4321" t="str">
        <f>IF(Raw_data_US_healthcare[[#This Row],[Age]]&lt;35,"Young",IF(Raw_data_US_healthcare[[#This Row],[Age]]&lt;60,"Middle","Senior"))</f>
        <v>Middle</v>
      </c>
      <c r="E4321" t="s">
        <v>16</v>
      </c>
      <c r="F4321" t="s">
        <v>35</v>
      </c>
      <c r="G4321" t="s">
        <v>35</v>
      </c>
      <c r="H4321" t="s">
        <v>69</v>
      </c>
      <c r="I4321" s="2">
        <v>43661</v>
      </c>
      <c r="J4321" t="s">
        <v>12125</v>
      </c>
      <c r="K4321" t="s">
        <v>12126</v>
      </c>
      <c r="L4321" t="s">
        <v>52</v>
      </c>
      <c r="M4321">
        <v>56508.009899999997</v>
      </c>
      <c r="N4321">
        <v>202</v>
      </c>
      <c r="O4321" t="s">
        <v>39</v>
      </c>
      <c r="P4321" t="s">
        <v>39</v>
      </c>
      <c r="Q4321" s="2">
        <v>43691</v>
      </c>
      <c r="R4321" t="s">
        <v>48</v>
      </c>
      <c r="S4321" t="s">
        <v>24</v>
      </c>
      <c r="T4321">
        <f>_xlfn.DAYS(Raw_data_US_healthcare[[#This Row],[Discharge Date]],Raw_data_US_healthcare[[#This Row],[Date of Admission]])</f>
        <v>30</v>
      </c>
    </row>
    <row r="4322" spans="1:20" x14ac:dyDescent="0.3">
      <c r="A4322" t="s">
        <v>26511</v>
      </c>
      <c r="B4322" t="s">
        <v>12127</v>
      </c>
      <c r="C4322">
        <v>18</v>
      </c>
      <c r="D4322" t="str">
        <f>IF(Raw_data_US_healthcare[[#This Row],[Age]]&lt;35,"Young",IF(Raw_data_US_healthcare[[#This Row],[Age]]&lt;60,"Middle","Senior"))</f>
        <v>Young</v>
      </c>
      <c r="E4322" t="s">
        <v>16</v>
      </c>
      <c r="F4322" t="s">
        <v>228</v>
      </c>
      <c r="G4322" t="s">
        <v>228</v>
      </c>
      <c r="H4322" t="s">
        <v>28</v>
      </c>
      <c r="I4322" s="2">
        <v>43630</v>
      </c>
      <c r="J4322" t="s">
        <v>12128</v>
      </c>
      <c r="K4322" t="s">
        <v>12129</v>
      </c>
      <c r="L4322" t="s">
        <v>56</v>
      </c>
      <c r="M4322">
        <v>42053.172100000003</v>
      </c>
      <c r="N4322">
        <v>337</v>
      </c>
      <c r="O4322" t="s">
        <v>39</v>
      </c>
      <c r="P4322" t="s">
        <v>39</v>
      </c>
      <c r="Q4322" s="2">
        <v>43643</v>
      </c>
      <c r="R4322" t="s">
        <v>23</v>
      </c>
      <c r="S4322" t="s">
        <v>24</v>
      </c>
      <c r="T4322">
        <f>_xlfn.DAYS(Raw_data_US_healthcare[[#This Row],[Discharge Date]],Raw_data_US_healthcare[[#This Row],[Date of Admission]])</f>
        <v>13</v>
      </c>
    </row>
    <row r="4323" spans="1:20" x14ac:dyDescent="0.3">
      <c r="A4323" t="s">
        <v>26511</v>
      </c>
      <c r="B4323" t="s">
        <v>7391</v>
      </c>
      <c r="C4323">
        <v>79</v>
      </c>
      <c r="D4323" t="str">
        <f>IF(Raw_data_US_healthcare[[#This Row],[Age]]&lt;35,"Young",IF(Raw_data_US_healthcare[[#This Row],[Age]]&lt;60,"Middle","Senior"))</f>
        <v>Senior</v>
      </c>
      <c r="E4323" t="s">
        <v>16</v>
      </c>
      <c r="F4323" t="s">
        <v>113</v>
      </c>
      <c r="G4323" t="s">
        <v>113</v>
      </c>
      <c r="H4323" t="s">
        <v>26514</v>
      </c>
      <c r="I4323" s="2">
        <v>45211</v>
      </c>
      <c r="J4323" t="s">
        <v>12130</v>
      </c>
      <c r="K4323" t="s">
        <v>12131</v>
      </c>
      <c r="L4323" t="s">
        <v>21</v>
      </c>
      <c r="M4323">
        <v>8760.5985000000001</v>
      </c>
      <c r="N4323">
        <v>424</v>
      </c>
      <c r="O4323" t="s">
        <v>22</v>
      </c>
      <c r="P4323" t="s">
        <v>22</v>
      </c>
      <c r="Q4323" s="2">
        <v>45216</v>
      </c>
      <c r="R4323" t="s">
        <v>48</v>
      </c>
      <c r="S4323" t="s">
        <v>33</v>
      </c>
      <c r="T4323">
        <f>_xlfn.DAYS(Raw_data_US_healthcare[[#This Row],[Discharge Date]],Raw_data_US_healthcare[[#This Row],[Date of Admission]])</f>
        <v>5</v>
      </c>
    </row>
    <row r="4324" spans="1:20" x14ac:dyDescent="0.3">
      <c r="A4324" t="s">
        <v>26512</v>
      </c>
      <c r="B4324" t="s">
        <v>12132</v>
      </c>
      <c r="C4324">
        <v>35</v>
      </c>
      <c r="D4324" t="str">
        <f>IF(Raw_data_US_healthcare[[#This Row],[Age]]&lt;35,"Young",IF(Raw_data_US_healthcare[[#This Row],[Age]]&lt;60,"Middle","Senior"))</f>
        <v>Middle</v>
      </c>
      <c r="E4324" t="s">
        <v>26</v>
      </c>
      <c r="F4324" t="s">
        <v>228</v>
      </c>
      <c r="G4324" t="s">
        <v>228</v>
      </c>
      <c r="H4324" t="s">
        <v>26514</v>
      </c>
      <c r="I4324" s="2">
        <v>43549</v>
      </c>
      <c r="J4324" t="s">
        <v>12133</v>
      </c>
      <c r="K4324" t="s">
        <v>12134</v>
      </c>
      <c r="L4324" t="s">
        <v>52</v>
      </c>
      <c r="M4324">
        <v>10097.7204</v>
      </c>
      <c r="N4324">
        <v>496</v>
      </c>
      <c r="O4324" t="s">
        <v>22</v>
      </c>
      <c r="P4324" t="s">
        <v>22</v>
      </c>
      <c r="Q4324" s="2">
        <v>43566</v>
      </c>
      <c r="R4324" t="s">
        <v>23</v>
      </c>
      <c r="S4324" t="s">
        <v>45</v>
      </c>
      <c r="T4324">
        <f>_xlfn.DAYS(Raw_data_US_healthcare[[#This Row],[Discharge Date]],Raw_data_US_healthcare[[#This Row],[Date of Admission]])</f>
        <v>17</v>
      </c>
    </row>
    <row r="4325" spans="1:20" x14ac:dyDescent="0.3">
      <c r="A4325" t="s">
        <v>26512</v>
      </c>
      <c r="B4325" t="s">
        <v>3316</v>
      </c>
      <c r="C4325">
        <v>67</v>
      </c>
      <c r="D4325" t="str">
        <f>IF(Raw_data_US_healthcare[[#This Row],[Age]]&lt;35,"Young",IF(Raw_data_US_healthcare[[#This Row],[Age]]&lt;60,"Middle","Senior"))</f>
        <v>Senior</v>
      </c>
      <c r="E4325" t="s">
        <v>26</v>
      </c>
      <c r="F4325" t="s">
        <v>62</v>
      </c>
      <c r="G4325" t="s">
        <v>62</v>
      </c>
      <c r="H4325" t="s">
        <v>69</v>
      </c>
      <c r="I4325" s="2">
        <v>44850</v>
      </c>
      <c r="J4325" t="s">
        <v>12135</v>
      </c>
      <c r="K4325" t="s">
        <v>12136</v>
      </c>
      <c r="L4325" t="s">
        <v>21</v>
      </c>
      <c r="M4325">
        <v>20479.008699999998</v>
      </c>
      <c r="N4325">
        <v>367</v>
      </c>
      <c r="O4325" t="s">
        <v>39</v>
      </c>
      <c r="P4325" t="s">
        <v>39</v>
      </c>
      <c r="Q4325" s="2">
        <v>44853</v>
      </c>
      <c r="R4325" t="s">
        <v>44</v>
      </c>
      <c r="S4325" t="s">
        <v>45</v>
      </c>
      <c r="T4325">
        <f>_xlfn.DAYS(Raw_data_US_healthcare[[#This Row],[Discharge Date]],Raw_data_US_healthcare[[#This Row],[Date of Admission]])</f>
        <v>3</v>
      </c>
    </row>
    <row r="4326" spans="1:20" x14ac:dyDescent="0.3">
      <c r="A4326" t="s">
        <v>26512</v>
      </c>
      <c r="B4326" t="s">
        <v>12137</v>
      </c>
      <c r="C4326">
        <v>40</v>
      </c>
      <c r="D4326" t="str">
        <f>IF(Raw_data_US_healthcare[[#This Row],[Age]]&lt;35,"Young",IF(Raw_data_US_healthcare[[#This Row],[Age]]&lt;60,"Middle","Senior"))</f>
        <v>Middle</v>
      </c>
      <c r="E4326" t="s">
        <v>26</v>
      </c>
      <c r="F4326" t="s">
        <v>35</v>
      </c>
      <c r="G4326" t="s">
        <v>35</v>
      </c>
      <c r="H4326" t="s">
        <v>26516</v>
      </c>
      <c r="I4326" s="2">
        <v>43873</v>
      </c>
      <c r="J4326" t="s">
        <v>12138</v>
      </c>
      <c r="K4326" t="s">
        <v>12139</v>
      </c>
      <c r="L4326" t="s">
        <v>56</v>
      </c>
      <c r="M4326">
        <v>22499.7179</v>
      </c>
      <c r="N4326">
        <v>370</v>
      </c>
      <c r="O4326" t="s">
        <v>43</v>
      </c>
      <c r="P4326" t="s">
        <v>43</v>
      </c>
      <c r="Q4326" s="2">
        <v>43890</v>
      </c>
      <c r="R4326" t="s">
        <v>83</v>
      </c>
      <c r="S4326" t="s">
        <v>24</v>
      </c>
      <c r="T4326">
        <f>_xlfn.DAYS(Raw_data_US_healthcare[[#This Row],[Discharge Date]],Raw_data_US_healthcare[[#This Row],[Date of Admission]])</f>
        <v>17</v>
      </c>
    </row>
    <row r="4327" spans="1:20" x14ac:dyDescent="0.3">
      <c r="A4327" t="s">
        <v>26511</v>
      </c>
      <c r="B4327" t="s">
        <v>10060</v>
      </c>
      <c r="C4327">
        <v>42</v>
      </c>
      <c r="D4327" t="str">
        <f>IF(Raw_data_US_healthcare[[#This Row],[Age]]&lt;35,"Young",IF(Raw_data_US_healthcare[[#This Row],[Age]]&lt;60,"Middle","Senior"))</f>
        <v>Middle</v>
      </c>
      <c r="E4327" t="s">
        <v>16</v>
      </c>
      <c r="F4327" t="s">
        <v>228</v>
      </c>
      <c r="G4327" t="s">
        <v>228</v>
      </c>
      <c r="H4327" t="s">
        <v>18</v>
      </c>
      <c r="I4327" s="2">
        <v>44719</v>
      </c>
      <c r="J4327" t="s">
        <v>12140</v>
      </c>
      <c r="K4327" t="s">
        <v>12141</v>
      </c>
      <c r="L4327" t="s">
        <v>21</v>
      </c>
      <c r="M4327">
        <v>12071.4943</v>
      </c>
      <c r="N4327">
        <v>324</v>
      </c>
      <c r="O4327" t="s">
        <v>43</v>
      </c>
      <c r="P4327" t="s">
        <v>43</v>
      </c>
      <c r="Q4327" s="2">
        <v>44722</v>
      </c>
      <c r="R4327" t="s">
        <v>23</v>
      </c>
      <c r="S4327" t="s">
        <v>24</v>
      </c>
      <c r="T4327">
        <f>_xlfn.DAYS(Raw_data_US_healthcare[[#This Row],[Discharge Date]],Raw_data_US_healthcare[[#This Row],[Date of Admission]])</f>
        <v>3</v>
      </c>
    </row>
    <row r="4328" spans="1:20" x14ac:dyDescent="0.3">
      <c r="A4328" t="s">
        <v>26511</v>
      </c>
      <c r="B4328" t="s">
        <v>12142</v>
      </c>
      <c r="C4328">
        <v>28</v>
      </c>
      <c r="D4328" t="str">
        <f>IF(Raw_data_US_healthcare[[#This Row],[Age]]&lt;35,"Young",IF(Raw_data_US_healthcare[[#This Row],[Age]]&lt;60,"Middle","Senior"))</f>
        <v>Young</v>
      </c>
      <c r="E4328" t="s">
        <v>16</v>
      </c>
      <c r="F4328" t="s">
        <v>62</v>
      </c>
      <c r="G4328" t="s">
        <v>62</v>
      </c>
      <c r="H4328" t="s">
        <v>26516</v>
      </c>
      <c r="I4328" s="2">
        <v>44494</v>
      </c>
      <c r="J4328" t="s">
        <v>12143</v>
      </c>
      <c r="K4328" t="s">
        <v>12144</v>
      </c>
      <c r="L4328" t="s">
        <v>60</v>
      </c>
      <c r="M4328">
        <v>33464.071499999998</v>
      </c>
      <c r="N4328">
        <v>237</v>
      </c>
      <c r="O4328" t="s">
        <v>43</v>
      </c>
      <c r="P4328" t="s">
        <v>43</v>
      </c>
      <c r="Q4328" s="2">
        <v>44500</v>
      </c>
      <c r="R4328" t="s">
        <v>32</v>
      </c>
      <c r="S4328" t="s">
        <v>45</v>
      </c>
      <c r="T4328">
        <f>_xlfn.DAYS(Raw_data_US_healthcare[[#This Row],[Discharge Date]],Raw_data_US_healthcare[[#This Row],[Date of Admission]])</f>
        <v>6</v>
      </c>
    </row>
    <row r="4329" spans="1:20" x14ac:dyDescent="0.3">
      <c r="A4329" t="s">
        <v>26512</v>
      </c>
      <c r="B4329" t="s">
        <v>12145</v>
      </c>
      <c r="C4329">
        <v>31</v>
      </c>
      <c r="D4329" t="str">
        <f>IF(Raw_data_US_healthcare[[#This Row],[Age]]&lt;35,"Young",IF(Raw_data_US_healthcare[[#This Row],[Age]]&lt;60,"Middle","Senior"))</f>
        <v>Young</v>
      </c>
      <c r="E4329" t="s">
        <v>26</v>
      </c>
      <c r="F4329" t="s">
        <v>228</v>
      </c>
      <c r="G4329" t="s">
        <v>228</v>
      </c>
      <c r="H4329" t="s">
        <v>28</v>
      </c>
      <c r="I4329" s="2">
        <v>44773</v>
      </c>
      <c r="J4329" t="s">
        <v>12146</v>
      </c>
      <c r="K4329" t="s">
        <v>11061</v>
      </c>
      <c r="L4329" t="s">
        <v>56</v>
      </c>
      <c r="M4329">
        <v>1339.3135</v>
      </c>
      <c r="N4329">
        <v>231</v>
      </c>
      <c r="O4329" t="s">
        <v>43</v>
      </c>
      <c r="P4329" t="s">
        <v>43</v>
      </c>
      <c r="Q4329" s="2">
        <v>44798</v>
      </c>
      <c r="R4329" t="s">
        <v>23</v>
      </c>
      <c r="S4329" t="s">
        <v>45</v>
      </c>
      <c r="T4329">
        <f>_xlfn.DAYS(Raw_data_US_healthcare[[#This Row],[Discharge Date]],Raw_data_US_healthcare[[#This Row],[Date of Admission]])</f>
        <v>25</v>
      </c>
    </row>
    <row r="4330" spans="1:20" x14ac:dyDescent="0.3">
      <c r="A4330" t="s">
        <v>26512</v>
      </c>
      <c r="B4330" t="s">
        <v>12147</v>
      </c>
      <c r="C4330">
        <v>62</v>
      </c>
      <c r="D4330" t="str">
        <f>IF(Raw_data_US_healthcare[[#This Row],[Age]]&lt;35,"Young",IF(Raw_data_US_healthcare[[#This Row],[Age]]&lt;60,"Middle","Senior"))</f>
        <v>Senior</v>
      </c>
      <c r="E4330" t="s">
        <v>26</v>
      </c>
      <c r="F4330" t="s">
        <v>88</v>
      </c>
      <c r="G4330" t="s">
        <v>88</v>
      </c>
      <c r="H4330" t="s">
        <v>26514</v>
      </c>
      <c r="I4330" s="2">
        <v>45192</v>
      </c>
      <c r="J4330" t="s">
        <v>12148</v>
      </c>
      <c r="K4330" t="s">
        <v>12149</v>
      </c>
      <c r="L4330" t="s">
        <v>60</v>
      </c>
      <c r="M4330">
        <v>18390.048599999998</v>
      </c>
      <c r="N4330">
        <v>279</v>
      </c>
      <c r="O4330" t="s">
        <v>43</v>
      </c>
      <c r="P4330" t="s">
        <v>43</v>
      </c>
      <c r="Q4330" s="2">
        <v>45193</v>
      </c>
      <c r="R4330" t="s">
        <v>44</v>
      </c>
      <c r="S4330" t="s">
        <v>33</v>
      </c>
      <c r="T4330">
        <f>_xlfn.DAYS(Raw_data_US_healthcare[[#This Row],[Discharge Date]],Raw_data_US_healthcare[[#This Row],[Date of Admission]])</f>
        <v>1</v>
      </c>
    </row>
    <row r="4331" spans="1:20" x14ac:dyDescent="0.3">
      <c r="A4331" t="s">
        <v>26512</v>
      </c>
      <c r="B4331" t="s">
        <v>12150</v>
      </c>
      <c r="C4331">
        <v>42</v>
      </c>
      <c r="D4331" t="str">
        <f>IF(Raw_data_US_healthcare[[#This Row],[Age]]&lt;35,"Young",IF(Raw_data_US_healthcare[[#This Row],[Age]]&lt;60,"Middle","Senior"))</f>
        <v>Middle</v>
      </c>
      <c r="E4331" t="s">
        <v>26</v>
      </c>
      <c r="F4331" t="s">
        <v>17</v>
      </c>
      <c r="G4331" t="s">
        <v>17</v>
      </c>
      <c r="H4331" t="s">
        <v>18</v>
      </c>
      <c r="I4331" s="2">
        <v>44584</v>
      </c>
      <c r="J4331" t="s">
        <v>12151</v>
      </c>
      <c r="K4331" t="s">
        <v>12152</v>
      </c>
      <c r="L4331" t="s">
        <v>60</v>
      </c>
      <c r="M4331">
        <v>42130.630299999997</v>
      </c>
      <c r="N4331">
        <v>431</v>
      </c>
      <c r="O4331" t="s">
        <v>43</v>
      </c>
      <c r="P4331" t="s">
        <v>43</v>
      </c>
      <c r="Q4331" s="2">
        <v>44603</v>
      </c>
      <c r="R4331" t="s">
        <v>23</v>
      </c>
      <c r="S4331" t="s">
        <v>45</v>
      </c>
      <c r="T4331">
        <f>_xlfn.DAYS(Raw_data_US_healthcare[[#This Row],[Discharge Date]],Raw_data_US_healthcare[[#This Row],[Date of Admission]])</f>
        <v>19</v>
      </c>
    </row>
    <row r="4332" spans="1:20" x14ac:dyDescent="0.3">
      <c r="A4332" t="s">
        <v>26512</v>
      </c>
      <c r="B4332" t="s">
        <v>12153</v>
      </c>
      <c r="C4332">
        <v>81</v>
      </c>
      <c r="D4332" t="str">
        <f>IF(Raw_data_US_healthcare[[#This Row],[Age]]&lt;35,"Young",IF(Raw_data_US_healthcare[[#This Row],[Age]]&lt;60,"Middle","Senior"))</f>
        <v>Senior</v>
      </c>
      <c r="E4332" t="s">
        <v>26</v>
      </c>
      <c r="F4332" t="s">
        <v>88</v>
      </c>
      <c r="G4332" t="s">
        <v>88</v>
      </c>
      <c r="H4332" t="s">
        <v>69</v>
      </c>
      <c r="I4332" s="2">
        <v>43631</v>
      </c>
      <c r="J4332" t="s">
        <v>12154</v>
      </c>
      <c r="K4332" t="s">
        <v>12155</v>
      </c>
      <c r="L4332" t="s">
        <v>21</v>
      </c>
      <c r="M4332">
        <v>52849.570399999997</v>
      </c>
      <c r="N4332">
        <v>250</v>
      </c>
      <c r="O4332" t="s">
        <v>39</v>
      </c>
      <c r="P4332" t="s">
        <v>39</v>
      </c>
      <c r="Q4332" s="2">
        <v>43647</v>
      </c>
      <c r="R4332" t="s">
        <v>83</v>
      </c>
      <c r="S4332" t="s">
        <v>45</v>
      </c>
      <c r="T4332">
        <f>_xlfn.DAYS(Raw_data_US_healthcare[[#This Row],[Discharge Date]],Raw_data_US_healthcare[[#This Row],[Date of Admission]])</f>
        <v>16</v>
      </c>
    </row>
    <row r="4333" spans="1:20" x14ac:dyDescent="0.3">
      <c r="A4333" t="s">
        <v>26512</v>
      </c>
      <c r="B4333" t="s">
        <v>12156</v>
      </c>
      <c r="C4333">
        <v>46</v>
      </c>
      <c r="D4333" t="str">
        <f>IF(Raw_data_US_healthcare[[#This Row],[Age]]&lt;35,"Young",IF(Raw_data_US_healthcare[[#This Row],[Age]]&lt;60,"Middle","Senior"))</f>
        <v>Middle</v>
      </c>
      <c r="E4333" t="s">
        <v>26</v>
      </c>
      <c r="F4333" t="s">
        <v>62</v>
      </c>
      <c r="G4333" t="s">
        <v>62</v>
      </c>
      <c r="H4333" t="s">
        <v>36</v>
      </c>
      <c r="I4333" s="2">
        <v>44023</v>
      </c>
      <c r="J4333" t="s">
        <v>12157</v>
      </c>
      <c r="K4333" t="s">
        <v>12158</v>
      </c>
      <c r="L4333" t="s">
        <v>60</v>
      </c>
      <c r="M4333">
        <v>1813.7281</v>
      </c>
      <c r="N4333">
        <v>270</v>
      </c>
      <c r="O4333" t="s">
        <v>39</v>
      </c>
      <c r="P4333" t="s">
        <v>39</v>
      </c>
      <c r="Q4333" s="2">
        <v>44042</v>
      </c>
      <c r="R4333" t="s">
        <v>48</v>
      </c>
      <c r="S4333" t="s">
        <v>33</v>
      </c>
      <c r="T4333">
        <f>_xlfn.DAYS(Raw_data_US_healthcare[[#This Row],[Discharge Date]],Raw_data_US_healthcare[[#This Row],[Date of Admission]])</f>
        <v>19</v>
      </c>
    </row>
    <row r="4334" spans="1:20" x14ac:dyDescent="0.3">
      <c r="A4334" t="s">
        <v>26511</v>
      </c>
      <c r="B4334" t="s">
        <v>12159</v>
      </c>
      <c r="C4334">
        <v>64</v>
      </c>
      <c r="D4334" t="str">
        <f>IF(Raw_data_US_healthcare[[#This Row],[Age]]&lt;35,"Young",IF(Raw_data_US_healthcare[[#This Row],[Age]]&lt;60,"Middle","Senior"))</f>
        <v>Senior</v>
      </c>
      <c r="E4334" t="s">
        <v>16</v>
      </c>
      <c r="F4334" t="s">
        <v>35</v>
      </c>
      <c r="G4334" t="s">
        <v>35</v>
      </c>
      <c r="H4334" t="s">
        <v>18</v>
      </c>
      <c r="I4334" s="2">
        <v>44289</v>
      </c>
      <c r="J4334" t="s">
        <v>12160</v>
      </c>
      <c r="K4334" t="s">
        <v>12161</v>
      </c>
      <c r="L4334" t="s">
        <v>21</v>
      </c>
      <c r="M4334">
        <v>22714.9362</v>
      </c>
      <c r="N4334">
        <v>273</v>
      </c>
      <c r="O4334" t="s">
        <v>43</v>
      </c>
      <c r="P4334" t="s">
        <v>43</v>
      </c>
      <c r="Q4334" s="2">
        <v>44314</v>
      </c>
      <c r="R4334" t="s">
        <v>23</v>
      </c>
      <c r="S4334" t="s">
        <v>45</v>
      </c>
      <c r="T4334">
        <f>_xlfn.DAYS(Raw_data_US_healthcare[[#This Row],[Discharge Date]],Raw_data_US_healthcare[[#This Row],[Date of Admission]])</f>
        <v>25</v>
      </c>
    </row>
    <row r="4335" spans="1:20" x14ac:dyDescent="0.3">
      <c r="A4335" t="s">
        <v>26512</v>
      </c>
      <c r="B4335" t="s">
        <v>12162</v>
      </c>
      <c r="C4335">
        <v>73</v>
      </c>
      <c r="D4335" t="str">
        <f>IF(Raw_data_US_healthcare[[#This Row],[Age]]&lt;35,"Young",IF(Raw_data_US_healthcare[[#This Row],[Age]]&lt;60,"Middle","Senior"))</f>
        <v>Senior</v>
      </c>
      <c r="E4335" t="s">
        <v>26</v>
      </c>
      <c r="F4335" t="s">
        <v>113</v>
      </c>
      <c r="G4335" t="s">
        <v>113</v>
      </c>
      <c r="H4335" t="s">
        <v>69</v>
      </c>
      <c r="I4335" s="2">
        <v>43636</v>
      </c>
      <c r="J4335" t="s">
        <v>12163</v>
      </c>
      <c r="K4335" t="s">
        <v>12164</v>
      </c>
      <c r="L4335" t="s">
        <v>21</v>
      </c>
      <c r="M4335">
        <v>10095.7973</v>
      </c>
      <c r="N4335">
        <v>140</v>
      </c>
      <c r="O4335" t="s">
        <v>39</v>
      </c>
      <c r="P4335" t="s">
        <v>39</v>
      </c>
      <c r="Q4335" s="2">
        <v>43653</v>
      </c>
      <c r="R4335" t="s">
        <v>32</v>
      </c>
      <c r="S4335" t="s">
        <v>45</v>
      </c>
      <c r="T4335">
        <f>_xlfn.DAYS(Raw_data_US_healthcare[[#This Row],[Discharge Date]],Raw_data_US_healthcare[[#This Row],[Date of Admission]])</f>
        <v>17</v>
      </c>
    </row>
    <row r="4336" spans="1:20" x14ac:dyDescent="0.3">
      <c r="A4336" t="s">
        <v>26511</v>
      </c>
      <c r="B4336" t="s">
        <v>12165</v>
      </c>
      <c r="C4336">
        <v>18</v>
      </c>
      <c r="D4336" t="str">
        <f>IF(Raw_data_US_healthcare[[#This Row],[Age]]&lt;35,"Young",IF(Raw_data_US_healthcare[[#This Row],[Age]]&lt;60,"Middle","Senior"))</f>
        <v>Young</v>
      </c>
      <c r="E4336" t="s">
        <v>16</v>
      </c>
      <c r="F4336" t="s">
        <v>49</v>
      </c>
      <c r="G4336" t="s">
        <v>49</v>
      </c>
      <c r="H4336" t="s">
        <v>36</v>
      </c>
      <c r="I4336" s="2">
        <v>44245</v>
      </c>
      <c r="J4336" t="s">
        <v>12166</v>
      </c>
      <c r="K4336" t="s">
        <v>12167</v>
      </c>
      <c r="L4336" t="s">
        <v>52</v>
      </c>
      <c r="M4336">
        <v>21317.498800000001</v>
      </c>
      <c r="N4336">
        <v>163</v>
      </c>
      <c r="O4336" t="s">
        <v>43</v>
      </c>
      <c r="P4336" t="s">
        <v>43</v>
      </c>
      <c r="Q4336" s="2">
        <v>44262</v>
      </c>
      <c r="R4336" t="s">
        <v>32</v>
      </c>
      <c r="S4336" t="s">
        <v>33</v>
      </c>
      <c r="T4336">
        <f>_xlfn.DAYS(Raw_data_US_healthcare[[#This Row],[Discharge Date]],Raw_data_US_healthcare[[#This Row],[Date of Admission]])</f>
        <v>17</v>
      </c>
    </row>
    <row r="4337" spans="1:20" x14ac:dyDescent="0.3">
      <c r="A4337" t="s">
        <v>26512</v>
      </c>
      <c r="B4337" t="s">
        <v>12168</v>
      </c>
      <c r="C4337">
        <v>50</v>
      </c>
      <c r="D4337" t="str">
        <f>IF(Raw_data_US_healthcare[[#This Row],[Age]]&lt;35,"Young",IF(Raw_data_US_healthcare[[#This Row],[Age]]&lt;60,"Middle","Senior"))</f>
        <v>Middle</v>
      </c>
      <c r="E4337" t="s">
        <v>26</v>
      </c>
      <c r="F4337" t="s">
        <v>17</v>
      </c>
      <c r="G4337" t="s">
        <v>17</v>
      </c>
      <c r="H4337" t="s">
        <v>69</v>
      </c>
      <c r="I4337" s="2">
        <v>44054</v>
      </c>
      <c r="J4337" t="s">
        <v>12169</v>
      </c>
      <c r="K4337" t="s">
        <v>12170</v>
      </c>
      <c r="L4337" t="s">
        <v>56</v>
      </c>
      <c r="M4337">
        <v>68934.262900000002</v>
      </c>
      <c r="N4337">
        <v>472</v>
      </c>
      <c r="O4337" t="s">
        <v>39</v>
      </c>
      <c r="P4337" t="s">
        <v>39</v>
      </c>
      <c r="Q4337" s="2">
        <v>44060</v>
      </c>
      <c r="R4337" t="s">
        <v>83</v>
      </c>
      <c r="S4337" t="s">
        <v>24</v>
      </c>
      <c r="T4337">
        <f>_xlfn.DAYS(Raw_data_US_healthcare[[#This Row],[Discharge Date]],Raw_data_US_healthcare[[#This Row],[Date of Admission]])</f>
        <v>6</v>
      </c>
    </row>
    <row r="4338" spans="1:20" x14ac:dyDescent="0.3">
      <c r="A4338" t="s">
        <v>26512</v>
      </c>
      <c r="B4338" t="s">
        <v>7310</v>
      </c>
      <c r="C4338">
        <v>55</v>
      </c>
      <c r="D4338" t="str">
        <f>IF(Raw_data_US_healthcare[[#This Row],[Age]]&lt;35,"Young",IF(Raw_data_US_healthcare[[#This Row],[Age]]&lt;60,"Middle","Senior"))</f>
        <v>Middle</v>
      </c>
      <c r="E4338" t="s">
        <v>26</v>
      </c>
      <c r="F4338" t="s">
        <v>35</v>
      </c>
      <c r="G4338" t="s">
        <v>35</v>
      </c>
      <c r="H4338" t="s">
        <v>26516</v>
      </c>
      <c r="I4338" s="2">
        <v>45032</v>
      </c>
      <c r="J4338" t="s">
        <v>12171</v>
      </c>
      <c r="K4338" t="s">
        <v>12172</v>
      </c>
      <c r="L4338" t="s">
        <v>21</v>
      </c>
      <c r="M4338">
        <v>16065.3698</v>
      </c>
      <c r="N4338">
        <v>190</v>
      </c>
      <c r="O4338" t="s">
        <v>39</v>
      </c>
      <c r="P4338" t="s">
        <v>39</v>
      </c>
      <c r="Q4338" s="2">
        <v>45042</v>
      </c>
      <c r="R4338" t="s">
        <v>32</v>
      </c>
      <c r="S4338" t="s">
        <v>45</v>
      </c>
      <c r="T4338">
        <f>_xlfn.DAYS(Raw_data_US_healthcare[[#This Row],[Discharge Date]],Raw_data_US_healthcare[[#This Row],[Date of Admission]])</f>
        <v>10</v>
      </c>
    </row>
    <row r="4339" spans="1:20" x14ac:dyDescent="0.3">
      <c r="A4339" t="s">
        <v>26512</v>
      </c>
      <c r="B4339" t="s">
        <v>12173</v>
      </c>
      <c r="C4339">
        <v>83</v>
      </c>
      <c r="D4339" t="str">
        <f>IF(Raw_data_US_healthcare[[#This Row],[Age]]&lt;35,"Young",IF(Raw_data_US_healthcare[[#This Row],[Age]]&lt;60,"Middle","Senior"))</f>
        <v>Senior</v>
      </c>
      <c r="E4339" t="s">
        <v>26</v>
      </c>
      <c r="F4339" t="s">
        <v>27</v>
      </c>
      <c r="G4339" t="s">
        <v>27</v>
      </c>
      <c r="H4339" t="s">
        <v>26514</v>
      </c>
      <c r="I4339" s="2">
        <v>45190</v>
      </c>
      <c r="J4339" t="s">
        <v>12174</v>
      </c>
      <c r="K4339" t="s">
        <v>12175</v>
      </c>
      <c r="L4339" t="s">
        <v>21</v>
      </c>
      <c r="M4339">
        <v>25946.691800000001</v>
      </c>
      <c r="N4339">
        <v>289</v>
      </c>
      <c r="O4339" t="s">
        <v>43</v>
      </c>
      <c r="P4339" t="s">
        <v>43</v>
      </c>
      <c r="Q4339" s="2">
        <v>45213</v>
      </c>
      <c r="R4339" t="s">
        <v>23</v>
      </c>
      <c r="S4339" t="s">
        <v>33</v>
      </c>
      <c r="T4339">
        <f>_xlfn.DAYS(Raw_data_US_healthcare[[#This Row],[Discharge Date]],Raw_data_US_healthcare[[#This Row],[Date of Admission]])</f>
        <v>23</v>
      </c>
    </row>
    <row r="4340" spans="1:20" x14ac:dyDescent="0.3">
      <c r="A4340" t="s">
        <v>26512</v>
      </c>
      <c r="B4340" t="s">
        <v>12176</v>
      </c>
      <c r="C4340">
        <v>46</v>
      </c>
      <c r="D4340" t="str">
        <f>IF(Raw_data_US_healthcare[[#This Row],[Age]]&lt;35,"Young",IF(Raw_data_US_healthcare[[#This Row],[Age]]&lt;60,"Middle","Senior"))</f>
        <v>Middle</v>
      </c>
      <c r="E4340" t="s">
        <v>26</v>
      </c>
      <c r="F4340" t="s">
        <v>88</v>
      </c>
      <c r="G4340" t="s">
        <v>88</v>
      </c>
      <c r="H4340" t="s">
        <v>36</v>
      </c>
      <c r="I4340" s="2">
        <v>43471</v>
      </c>
      <c r="J4340" t="s">
        <v>12177</v>
      </c>
      <c r="K4340" t="s">
        <v>12178</v>
      </c>
      <c r="L4340" t="s">
        <v>21</v>
      </c>
      <c r="M4340">
        <v>6354.0227999999997</v>
      </c>
      <c r="N4340">
        <v>210</v>
      </c>
      <c r="O4340" t="s">
        <v>43</v>
      </c>
      <c r="P4340" t="s">
        <v>43</v>
      </c>
      <c r="Q4340" s="2">
        <v>43495</v>
      </c>
      <c r="R4340" t="s">
        <v>23</v>
      </c>
      <c r="S4340" t="s">
        <v>33</v>
      </c>
      <c r="T4340">
        <f>_xlfn.DAYS(Raw_data_US_healthcare[[#This Row],[Discharge Date]],Raw_data_US_healthcare[[#This Row],[Date of Admission]])</f>
        <v>24</v>
      </c>
    </row>
    <row r="4341" spans="1:20" x14ac:dyDescent="0.3">
      <c r="A4341" t="s">
        <v>26511</v>
      </c>
      <c r="B4341" t="s">
        <v>12179</v>
      </c>
      <c r="C4341">
        <v>21</v>
      </c>
      <c r="D4341" t="str">
        <f>IF(Raw_data_US_healthcare[[#This Row],[Age]]&lt;35,"Young",IF(Raw_data_US_healthcare[[#This Row],[Age]]&lt;60,"Middle","Senior"))</f>
        <v>Young</v>
      </c>
      <c r="E4341" t="s">
        <v>16</v>
      </c>
      <c r="F4341" t="s">
        <v>17</v>
      </c>
      <c r="G4341" t="s">
        <v>17</v>
      </c>
      <c r="H4341" t="s">
        <v>28</v>
      </c>
      <c r="I4341" s="2">
        <v>44488</v>
      </c>
      <c r="J4341" t="s">
        <v>12180</v>
      </c>
      <c r="K4341" t="s">
        <v>12181</v>
      </c>
      <c r="L4341" t="s">
        <v>31</v>
      </c>
      <c r="M4341">
        <v>32137.362099999998</v>
      </c>
      <c r="N4341">
        <v>263</v>
      </c>
      <c r="O4341" t="s">
        <v>43</v>
      </c>
      <c r="P4341" t="s">
        <v>43</v>
      </c>
      <c r="Q4341" s="2">
        <v>44515</v>
      </c>
      <c r="R4341" t="s">
        <v>44</v>
      </c>
      <c r="S4341" t="s">
        <v>45</v>
      </c>
      <c r="T4341">
        <f>_xlfn.DAYS(Raw_data_US_healthcare[[#This Row],[Discharge Date]],Raw_data_US_healthcare[[#This Row],[Date of Admission]])</f>
        <v>27</v>
      </c>
    </row>
    <row r="4342" spans="1:20" x14ac:dyDescent="0.3">
      <c r="A4342" t="s">
        <v>26512</v>
      </c>
      <c r="B4342" t="s">
        <v>12182</v>
      </c>
      <c r="C4342">
        <v>23</v>
      </c>
      <c r="D4342" t="str">
        <f>IF(Raw_data_US_healthcare[[#This Row],[Age]]&lt;35,"Young",IF(Raw_data_US_healthcare[[#This Row],[Age]]&lt;60,"Middle","Senior"))</f>
        <v>Young</v>
      </c>
      <c r="E4342" t="s">
        <v>26</v>
      </c>
      <c r="F4342" t="s">
        <v>228</v>
      </c>
      <c r="G4342" t="s">
        <v>228</v>
      </c>
      <c r="H4342" t="s">
        <v>69</v>
      </c>
      <c r="I4342" s="2">
        <v>44162</v>
      </c>
      <c r="J4342" t="s">
        <v>12183</v>
      </c>
      <c r="K4342" t="s">
        <v>12184</v>
      </c>
      <c r="L4342" t="s">
        <v>60</v>
      </c>
      <c r="M4342">
        <v>63282.160400000001</v>
      </c>
      <c r="N4342">
        <v>115</v>
      </c>
      <c r="O4342" t="s">
        <v>39</v>
      </c>
      <c r="P4342" t="s">
        <v>39</v>
      </c>
      <c r="Q4342" s="2">
        <v>44164</v>
      </c>
      <c r="R4342" t="s">
        <v>48</v>
      </c>
      <c r="S4342" t="s">
        <v>33</v>
      </c>
      <c r="T4342">
        <f>_xlfn.DAYS(Raw_data_US_healthcare[[#This Row],[Discharge Date]],Raw_data_US_healthcare[[#This Row],[Date of Admission]])</f>
        <v>2</v>
      </c>
    </row>
    <row r="4343" spans="1:20" x14ac:dyDescent="0.3">
      <c r="A4343" t="s">
        <v>26511</v>
      </c>
      <c r="B4343" t="s">
        <v>12185</v>
      </c>
      <c r="C4343">
        <v>40</v>
      </c>
      <c r="D4343" t="str">
        <f>IF(Raw_data_US_healthcare[[#This Row],[Age]]&lt;35,"Young",IF(Raw_data_US_healthcare[[#This Row],[Age]]&lt;60,"Middle","Senior"))</f>
        <v>Middle</v>
      </c>
      <c r="E4343" t="s">
        <v>16</v>
      </c>
      <c r="F4343" t="s">
        <v>88</v>
      </c>
      <c r="G4343" t="s">
        <v>88</v>
      </c>
      <c r="H4343" t="s">
        <v>26516</v>
      </c>
      <c r="I4343" s="2">
        <v>43636</v>
      </c>
      <c r="J4343" t="s">
        <v>12186</v>
      </c>
      <c r="K4343" t="s">
        <v>12187</v>
      </c>
      <c r="L4343" t="s">
        <v>60</v>
      </c>
      <c r="M4343">
        <v>15587.3066</v>
      </c>
      <c r="N4343">
        <v>295</v>
      </c>
      <c r="O4343" t="s">
        <v>39</v>
      </c>
      <c r="P4343" t="s">
        <v>39</v>
      </c>
      <c r="Q4343" s="2">
        <v>43662</v>
      </c>
      <c r="R4343" t="s">
        <v>44</v>
      </c>
      <c r="S4343" t="s">
        <v>45</v>
      </c>
      <c r="T4343">
        <f>_xlfn.DAYS(Raw_data_US_healthcare[[#This Row],[Discharge Date]],Raw_data_US_healthcare[[#This Row],[Date of Admission]])</f>
        <v>26</v>
      </c>
    </row>
    <row r="4344" spans="1:20" x14ac:dyDescent="0.3">
      <c r="A4344" t="s">
        <v>26511</v>
      </c>
      <c r="B4344" t="s">
        <v>12188</v>
      </c>
      <c r="C4344">
        <v>57</v>
      </c>
      <c r="D4344" t="str">
        <f>IF(Raw_data_US_healthcare[[#This Row],[Age]]&lt;35,"Young",IF(Raw_data_US_healthcare[[#This Row],[Age]]&lt;60,"Middle","Senior"))</f>
        <v>Middle</v>
      </c>
      <c r="E4344" t="s">
        <v>16</v>
      </c>
      <c r="F4344" t="s">
        <v>228</v>
      </c>
      <c r="G4344" t="s">
        <v>228</v>
      </c>
      <c r="H4344" t="s">
        <v>69</v>
      </c>
      <c r="I4344" s="2">
        <v>44513</v>
      </c>
      <c r="J4344" t="s">
        <v>12189</v>
      </c>
      <c r="K4344" t="s">
        <v>12190</v>
      </c>
      <c r="L4344" t="s">
        <v>52</v>
      </c>
      <c r="M4344">
        <v>40977.026899999997</v>
      </c>
      <c r="N4344">
        <v>189</v>
      </c>
      <c r="O4344" t="s">
        <v>39</v>
      </c>
      <c r="P4344" t="s">
        <v>39</v>
      </c>
      <c r="Q4344" s="2">
        <v>44537</v>
      </c>
      <c r="R4344" t="s">
        <v>83</v>
      </c>
      <c r="S4344" t="s">
        <v>45</v>
      </c>
      <c r="T4344">
        <f>_xlfn.DAYS(Raw_data_US_healthcare[[#This Row],[Discharge Date]],Raw_data_US_healthcare[[#This Row],[Date of Admission]])</f>
        <v>24</v>
      </c>
    </row>
    <row r="4345" spans="1:20" x14ac:dyDescent="0.3">
      <c r="A4345" t="s">
        <v>26512</v>
      </c>
      <c r="B4345" t="s">
        <v>12191</v>
      </c>
      <c r="C4345">
        <v>76</v>
      </c>
      <c r="D4345" t="str">
        <f>IF(Raw_data_US_healthcare[[#This Row],[Age]]&lt;35,"Young",IF(Raw_data_US_healthcare[[#This Row],[Age]]&lt;60,"Middle","Senior"))</f>
        <v>Senior</v>
      </c>
      <c r="E4345" t="s">
        <v>26</v>
      </c>
      <c r="F4345" t="s">
        <v>35</v>
      </c>
      <c r="G4345" t="s">
        <v>35</v>
      </c>
      <c r="H4345" t="s">
        <v>69</v>
      </c>
      <c r="I4345" s="2">
        <v>44366</v>
      </c>
      <c r="J4345" t="s">
        <v>12192</v>
      </c>
      <c r="K4345" t="s">
        <v>12193</v>
      </c>
      <c r="L4345" t="s">
        <v>21</v>
      </c>
      <c r="M4345">
        <v>34621.662900000003</v>
      </c>
      <c r="N4345">
        <v>467</v>
      </c>
      <c r="O4345" t="s">
        <v>39</v>
      </c>
      <c r="P4345" t="s">
        <v>39</v>
      </c>
      <c r="Q4345" s="2">
        <v>44395</v>
      </c>
      <c r="R4345" t="s">
        <v>23</v>
      </c>
      <c r="S4345" t="s">
        <v>33</v>
      </c>
      <c r="T4345">
        <f>_xlfn.DAYS(Raw_data_US_healthcare[[#This Row],[Discharge Date]],Raw_data_US_healthcare[[#This Row],[Date of Admission]])</f>
        <v>29</v>
      </c>
    </row>
    <row r="4346" spans="1:20" x14ac:dyDescent="0.3">
      <c r="A4346" t="s">
        <v>26512</v>
      </c>
      <c r="B4346" t="s">
        <v>12194</v>
      </c>
      <c r="C4346">
        <v>81</v>
      </c>
      <c r="D4346" t="str">
        <f>IF(Raw_data_US_healthcare[[#This Row],[Age]]&lt;35,"Young",IF(Raw_data_US_healthcare[[#This Row],[Age]]&lt;60,"Middle","Senior"))</f>
        <v>Senior</v>
      </c>
      <c r="E4346" t="s">
        <v>26</v>
      </c>
      <c r="F4346" t="s">
        <v>49</v>
      </c>
      <c r="G4346" t="s">
        <v>49</v>
      </c>
      <c r="H4346" t="s">
        <v>18</v>
      </c>
      <c r="I4346" s="2">
        <v>45079</v>
      </c>
      <c r="J4346" t="s">
        <v>12195</v>
      </c>
      <c r="K4346" t="s">
        <v>12196</v>
      </c>
      <c r="L4346" t="s">
        <v>21</v>
      </c>
      <c r="M4346">
        <v>8691.0332999999991</v>
      </c>
      <c r="N4346">
        <v>289</v>
      </c>
      <c r="O4346" t="s">
        <v>43</v>
      </c>
      <c r="P4346" t="s">
        <v>43</v>
      </c>
      <c r="Q4346" s="2">
        <v>45089</v>
      </c>
      <c r="R4346" t="s">
        <v>48</v>
      </c>
      <c r="S4346" t="s">
        <v>33</v>
      </c>
      <c r="T4346">
        <f>_xlfn.DAYS(Raw_data_US_healthcare[[#This Row],[Discharge Date]],Raw_data_US_healthcare[[#This Row],[Date of Admission]])</f>
        <v>10</v>
      </c>
    </row>
    <row r="4347" spans="1:20" x14ac:dyDescent="0.3">
      <c r="A4347" t="s">
        <v>26511</v>
      </c>
      <c r="B4347" t="s">
        <v>12197</v>
      </c>
      <c r="C4347">
        <v>36</v>
      </c>
      <c r="D4347" t="str">
        <f>IF(Raw_data_US_healthcare[[#This Row],[Age]]&lt;35,"Young",IF(Raw_data_US_healthcare[[#This Row],[Age]]&lt;60,"Middle","Senior"))</f>
        <v>Middle</v>
      </c>
      <c r="E4347" t="s">
        <v>16</v>
      </c>
      <c r="F4347" t="s">
        <v>49</v>
      </c>
      <c r="G4347" t="s">
        <v>49</v>
      </c>
      <c r="H4347" t="s">
        <v>36</v>
      </c>
      <c r="I4347" s="2">
        <v>43504</v>
      </c>
      <c r="J4347" t="s">
        <v>12198</v>
      </c>
      <c r="K4347" t="s">
        <v>12199</v>
      </c>
      <c r="L4347" t="s">
        <v>60</v>
      </c>
      <c r="M4347">
        <v>19797.6443</v>
      </c>
      <c r="N4347">
        <v>265</v>
      </c>
      <c r="O4347" t="s">
        <v>22</v>
      </c>
      <c r="P4347" t="s">
        <v>22</v>
      </c>
      <c r="Q4347" s="2">
        <v>43518</v>
      </c>
      <c r="R4347" t="s">
        <v>32</v>
      </c>
      <c r="S4347" t="s">
        <v>45</v>
      </c>
      <c r="T4347">
        <f>_xlfn.DAYS(Raw_data_US_healthcare[[#This Row],[Discharge Date]],Raw_data_US_healthcare[[#This Row],[Date of Admission]])</f>
        <v>14</v>
      </c>
    </row>
    <row r="4348" spans="1:20" x14ac:dyDescent="0.3">
      <c r="A4348" t="s">
        <v>26511</v>
      </c>
      <c r="B4348" t="s">
        <v>12200</v>
      </c>
      <c r="C4348">
        <v>40</v>
      </c>
      <c r="D4348" t="str">
        <f>IF(Raw_data_US_healthcare[[#This Row],[Age]]&lt;35,"Young",IF(Raw_data_US_healthcare[[#This Row],[Age]]&lt;60,"Middle","Senior"))</f>
        <v>Middle</v>
      </c>
      <c r="E4348" t="s">
        <v>16</v>
      </c>
      <c r="F4348" t="s">
        <v>17</v>
      </c>
      <c r="G4348" t="s">
        <v>17</v>
      </c>
      <c r="H4348" t="s">
        <v>18</v>
      </c>
      <c r="I4348" s="2">
        <v>44217</v>
      </c>
      <c r="J4348" t="s">
        <v>12201</v>
      </c>
      <c r="K4348" t="s">
        <v>12202</v>
      </c>
      <c r="L4348" t="s">
        <v>56</v>
      </c>
      <c r="M4348">
        <v>35077.869200000001</v>
      </c>
      <c r="N4348">
        <v>119</v>
      </c>
      <c r="O4348" t="s">
        <v>43</v>
      </c>
      <c r="P4348" t="s">
        <v>43</v>
      </c>
      <c r="Q4348" s="2">
        <v>44232</v>
      </c>
      <c r="R4348" t="s">
        <v>48</v>
      </c>
      <c r="S4348" t="s">
        <v>33</v>
      </c>
      <c r="T4348">
        <f>_xlfn.DAYS(Raw_data_US_healthcare[[#This Row],[Discharge Date]],Raw_data_US_healthcare[[#This Row],[Date of Admission]])</f>
        <v>15</v>
      </c>
    </row>
    <row r="4349" spans="1:20" x14ac:dyDescent="0.3">
      <c r="A4349" t="s">
        <v>26511</v>
      </c>
      <c r="B4349" t="s">
        <v>12203</v>
      </c>
      <c r="C4349">
        <v>80</v>
      </c>
      <c r="D4349" t="str">
        <f>IF(Raw_data_US_healthcare[[#This Row],[Age]]&lt;35,"Young",IF(Raw_data_US_healthcare[[#This Row],[Age]]&lt;60,"Middle","Senior"))</f>
        <v>Senior</v>
      </c>
      <c r="E4349" t="s">
        <v>16</v>
      </c>
      <c r="F4349" t="s">
        <v>228</v>
      </c>
      <c r="G4349" t="s">
        <v>228</v>
      </c>
      <c r="H4349" t="s">
        <v>26514</v>
      </c>
      <c r="I4349" s="2">
        <v>44237</v>
      </c>
      <c r="J4349" t="s">
        <v>12204</v>
      </c>
      <c r="K4349" t="s">
        <v>12028</v>
      </c>
      <c r="L4349" t="s">
        <v>21</v>
      </c>
      <c r="M4349">
        <v>28665.8619</v>
      </c>
      <c r="N4349">
        <v>411</v>
      </c>
      <c r="O4349" t="s">
        <v>43</v>
      </c>
      <c r="P4349" t="s">
        <v>43</v>
      </c>
      <c r="Q4349" s="2">
        <v>44267</v>
      </c>
      <c r="R4349" t="s">
        <v>32</v>
      </c>
      <c r="S4349" t="s">
        <v>24</v>
      </c>
      <c r="T4349">
        <f>_xlfn.DAYS(Raw_data_US_healthcare[[#This Row],[Discharge Date]],Raw_data_US_healthcare[[#This Row],[Date of Admission]])</f>
        <v>30</v>
      </c>
    </row>
    <row r="4350" spans="1:20" x14ac:dyDescent="0.3">
      <c r="A4350" t="s">
        <v>26512</v>
      </c>
      <c r="B4350" t="s">
        <v>9505</v>
      </c>
      <c r="C4350">
        <v>24</v>
      </c>
      <c r="D4350" t="str">
        <f>IF(Raw_data_US_healthcare[[#This Row],[Age]]&lt;35,"Young",IF(Raw_data_US_healthcare[[#This Row],[Age]]&lt;60,"Middle","Senior"))</f>
        <v>Young</v>
      </c>
      <c r="E4350" t="s">
        <v>26</v>
      </c>
      <c r="F4350" t="s">
        <v>17</v>
      </c>
      <c r="G4350" t="s">
        <v>17</v>
      </c>
      <c r="H4350" t="s">
        <v>26514</v>
      </c>
      <c r="I4350" s="2">
        <v>44117</v>
      </c>
      <c r="J4350" t="s">
        <v>12205</v>
      </c>
      <c r="K4350" t="s">
        <v>12206</v>
      </c>
      <c r="L4350" t="s">
        <v>52</v>
      </c>
      <c r="M4350">
        <v>24221.9247</v>
      </c>
      <c r="N4350">
        <v>321</v>
      </c>
      <c r="O4350" t="s">
        <v>22</v>
      </c>
      <c r="P4350" t="s">
        <v>22</v>
      </c>
      <c r="Q4350" s="2">
        <v>44137</v>
      </c>
      <c r="R4350" t="s">
        <v>83</v>
      </c>
      <c r="S4350" t="s">
        <v>24</v>
      </c>
      <c r="T4350">
        <f>_xlfn.DAYS(Raw_data_US_healthcare[[#This Row],[Discharge Date]],Raw_data_US_healthcare[[#This Row],[Date of Admission]])</f>
        <v>20</v>
      </c>
    </row>
    <row r="4351" spans="1:20" x14ac:dyDescent="0.3">
      <c r="A4351" t="s">
        <v>26512</v>
      </c>
      <c r="B4351" t="s">
        <v>12207</v>
      </c>
      <c r="C4351">
        <v>48</v>
      </c>
      <c r="D4351" t="str">
        <f>IF(Raw_data_US_healthcare[[#This Row],[Age]]&lt;35,"Young",IF(Raw_data_US_healthcare[[#This Row],[Age]]&lt;60,"Middle","Senior"))</f>
        <v>Middle</v>
      </c>
      <c r="E4351" t="s">
        <v>26</v>
      </c>
      <c r="F4351" t="s">
        <v>35</v>
      </c>
      <c r="G4351" t="s">
        <v>35</v>
      </c>
      <c r="H4351" t="s">
        <v>18</v>
      </c>
      <c r="I4351" s="2">
        <v>44849</v>
      </c>
      <c r="J4351" t="s">
        <v>6039</v>
      </c>
      <c r="K4351" t="s">
        <v>12208</v>
      </c>
      <c r="L4351" t="s">
        <v>60</v>
      </c>
      <c r="M4351">
        <v>26431.5694</v>
      </c>
      <c r="N4351">
        <v>382</v>
      </c>
      <c r="O4351" t="s">
        <v>43</v>
      </c>
      <c r="P4351" t="s">
        <v>43</v>
      </c>
      <c r="Q4351" s="2">
        <v>44869</v>
      </c>
      <c r="R4351" t="s">
        <v>48</v>
      </c>
      <c r="S4351" t="s">
        <v>24</v>
      </c>
      <c r="T4351">
        <f>_xlfn.DAYS(Raw_data_US_healthcare[[#This Row],[Discharge Date]],Raw_data_US_healthcare[[#This Row],[Date of Admission]])</f>
        <v>20</v>
      </c>
    </row>
    <row r="4352" spans="1:20" x14ac:dyDescent="0.3">
      <c r="A4352" t="s">
        <v>26511</v>
      </c>
      <c r="B4352" t="s">
        <v>12209</v>
      </c>
      <c r="C4352">
        <v>61</v>
      </c>
      <c r="D4352" t="str">
        <f>IF(Raw_data_US_healthcare[[#This Row],[Age]]&lt;35,"Young",IF(Raw_data_US_healthcare[[#This Row],[Age]]&lt;60,"Middle","Senior"))</f>
        <v>Senior</v>
      </c>
      <c r="E4352" t="s">
        <v>16</v>
      </c>
      <c r="F4352" t="s">
        <v>17</v>
      </c>
      <c r="G4352" t="s">
        <v>17</v>
      </c>
      <c r="H4352" t="s">
        <v>69</v>
      </c>
      <c r="I4352" s="2">
        <v>44327</v>
      </c>
      <c r="J4352" t="s">
        <v>12210</v>
      </c>
      <c r="K4352" t="s">
        <v>12211</v>
      </c>
      <c r="L4352" t="s">
        <v>21</v>
      </c>
      <c r="M4352">
        <v>2216.3526000000002</v>
      </c>
      <c r="N4352">
        <v>130</v>
      </c>
      <c r="O4352" t="s">
        <v>39</v>
      </c>
      <c r="P4352" t="s">
        <v>39</v>
      </c>
      <c r="Q4352" s="2">
        <v>44346</v>
      </c>
      <c r="R4352" t="s">
        <v>32</v>
      </c>
      <c r="S4352" t="s">
        <v>24</v>
      </c>
      <c r="T4352">
        <f>_xlfn.DAYS(Raw_data_US_healthcare[[#This Row],[Discharge Date]],Raw_data_US_healthcare[[#This Row],[Date of Admission]])</f>
        <v>19</v>
      </c>
    </row>
    <row r="4353" spans="1:20" x14ac:dyDescent="0.3">
      <c r="A4353" t="s">
        <v>26512</v>
      </c>
      <c r="B4353" t="s">
        <v>12212</v>
      </c>
      <c r="C4353">
        <v>40</v>
      </c>
      <c r="D4353" t="str">
        <f>IF(Raw_data_US_healthcare[[#This Row],[Age]]&lt;35,"Young",IF(Raw_data_US_healthcare[[#This Row],[Age]]&lt;60,"Middle","Senior"))</f>
        <v>Middle</v>
      </c>
      <c r="E4353" t="s">
        <v>26</v>
      </c>
      <c r="F4353" t="s">
        <v>62</v>
      </c>
      <c r="G4353" t="s">
        <v>62</v>
      </c>
      <c r="H4353" t="s">
        <v>26514</v>
      </c>
      <c r="I4353" s="2">
        <v>44531</v>
      </c>
      <c r="J4353" t="s">
        <v>12213</v>
      </c>
      <c r="K4353" t="s">
        <v>12214</v>
      </c>
      <c r="L4353" t="s">
        <v>52</v>
      </c>
      <c r="M4353">
        <v>16285.0491</v>
      </c>
      <c r="N4353">
        <v>399</v>
      </c>
      <c r="O4353" t="s">
        <v>22</v>
      </c>
      <c r="P4353" t="s">
        <v>22</v>
      </c>
      <c r="Q4353" s="2">
        <v>44537</v>
      </c>
      <c r="R4353" t="s">
        <v>44</v>
      </c>
      <c r="S4353" t="s">
        <v>33</v>
      </c>
      <c r="T4353">
        <f>_xlfn.DAYS(Raw_data_US_healthcare[[#This Row],[Discharge Date]],Raw_data_US_healthcare[[#This Row],[Date of Admission]])</f>
        <v>6</v>
      </c>
    </row>
    <row r="4354" spans="1:20" x14ac:dyDescent="0.3">
      <c r="A4354" t="s">
        <v>26511</v>
      </c>
      <c r="B4354" t="s">
        <v>12215</v>
      </c>
      <c r="C4354">
        <v>65</v>
      </c>
      <c r="D4354" t="str">
        <f>IF(Raw_data_US_healthcare[[#This Row],[Age]]&lt;35,"Young",IF(Raw_data_US_healthcare[[#This Row],[Age]]&lt;60,"Middle","Senior"))</f>
        <v>Senior</v>
      </c>
      <c r="E4354" t="s">
        <v>16</v>
      </c>
      <c r="F4354" t="s">
        <v>228</v>
      </c>
      <c r="G4354" t="s">
        <v>228</v>
      </c>
      <c r="H4354" t="s">
        <v>69</v>
      </c>
      <c r="I4354" s="2">
        <v>44638</v>
      </c>
      <c r="J4354" t="s">
        <v>12216</v>
      </c>
      <c r="K4354" t="s">
        <v>12217</v>
      </c>
      <c r="L4354" t="s">
        <v>21</v>
      </c>
      <c r="M4354">
        <v>38985.309200000003</v>
      </c>
      <c r="N4354">
        <v>156</v>
      </c>
      <c r="O4354" t="s">
        <v>39</v>
      </c>
      <c r="P4354" t="s">
        <v>39</v>
      </c>
      <c r="Q4354" s="2">
        <v>44665</v>
      </c>
      <c r="R4354" t="s">
        <v>32</v>
      </c>
      <c r="S4354" t="s">
        <v>24</v>
      </c>
      <c r="T4354">
        <f>_xlfn.DAYS(Raw_data_US_healthcare[[#This Row],[Discharge Date]],Raw_data_US_healthcare[[#This Row],[Date of Admission]])</f>
        <v>27</v>
      </c>
    </row>
    <row r="4355" spans="1:20" x14ac:dyDescent="0.3">
      <c r="A4355" t="s">
        <v>26512</v>
      </c>
      <c r="B4355" t="s">
        <v>11634</v>
      </c>
      <c r="C4355">
        <v>62</v>
      </c>
      <c r="D4355" t="str">
        <f>IF(Raw_data_US_healthcare[[#This Row],[Age]]&lt;35,"Young",IF(Raw_data_US_healthcare[[#This Row],[Age]]&lt;60,"Middle","Senior"))</f>
        <v>Senior</v>
      </c>
      <c r="E4355" t="s">
        <v>26</v>
      </c>
      <c r="F4355" t="s">
        <v>27</v>
      </c>
      <c r="G4355" t="s">
        <v>27</v>
      </c>
      <c r="H4355" t="s">
        <v>18</v>
      </c>
      <c r="I4355" s="2">
        <v>44428</v>
      </c>
      <c r="J4355" t="s">
        <v>12218</v>
      </c>
      <c r="K4355" t="s">
        <v>12219</v>
      </c>
      <c r="L4355" t="s">
        <v>21</v>
      </c>
      <c r="M4355">
        <v>8795.1592999999993</v>
      </c>
      <c r="N4355">
        <v>197</v>
      </c>
      <c r="O4355" t="s">
        <v>43</v>
      </c>
      <c r="P4355" t="s">
        <v>43</v>
      </c>
      <c r="Q4355" s="2">
        <v>44449</v>
      </c>
      <c r="R4355" t="s">
        <v>23</v>
      </c>
      <c r="S4355" t="s">
        <v>33</v>
      </c>
      <c r="T4355">
        <f>_xlfn.DAYS(Raw_data_US_healthcare[[#This Row],[Discharge Date]],Raw_data_US_healthcare[[#This Row],[Date of Admission]])</f>
        <v>21</v>
      </c>
    </row>
    <row r="4356" spans="1:20" x14ac:dyDescent="0.3">
      <c r="A4356" t="s">
        <v>26512</v>
      </c>
      <c r="B4356" t="s">
        <v>9743</v>
      </c>
      <c r="C4356">
        <v>27</v>
      </c>
      <c r="D4356" t="str">
        <f>IF(Raw_data_US_healthcare[[#This Row],[Age]]&lt;35,"Young",IF(Raw_data_US_healthcare[[#This Row],[Age]]&lt;60,"Middle","Senior"))</f>
        <v>Young</v>
      </c>
      <c r="E4356" t="s">
        <v>26</v>
      </c>
      <c r="F4356" t="s">
        <v>228</v>
      </c>
      <c r="G4356" t="s">
        <v>228</v>
      </c>
      <c r="H4356" t="s">
        <v>18</v>
      </c>
      <c r="I4356" s="2">
        <v>43960</v>
      </c>
      <c r="J4356" t="s">
        <v>12220</v>
      </c>
      <c r="K4356" t="s">
        <v>1182</v>
      </c>
      <c r="L4356" t="s">
        <v>31</v>
      </c>
      <c r="M4356">
        <v>32181.690999999999</v>
      </c>
      <c r="N4356">
        <v>218</v>
      </c>
      <c r="O4356" t="s">
        <v>43</v>
      </c>
      <c r="P4356" t="s">
        <v>43</v>
      </c>
      <c r="Q4356" s="2">
        <v>43972</v>
      </c>
      <c r="R4356" t="s">
        <v>44</v>
      </c>
      <c r="S4356" t="s">
        <v>24</v>
      </c>
      <c r="T4356">
        <f>_xlfn.DAYS(Raw_data_US_healthcare[[#This Row],[Discharge Date]],Raw_data_US_healthcare[[#This Row],[Date of Admission]])</f>
        <v>12</v>
      </c>
    </row>
    <row r="4357" spans="1:20" x14ac:dyDescent="0.3">
      <c r="A4357" t="s">
        <v>26511</v>
      </c>
      <c r="B4357" t="s">
        <v>12221</v>
      </c>
      <c r="C4357">
        <v>75</v>
      </c>
      <c r="D4357" t="str">
        <f>IF(Raw_data_US_healthcare[[#This Row],[Age]]&lt;35,"Young",IF(Raw_data_US_healthcare[[#This Row],[Age]]&lt;60,"Middle","Senior"))</f>
        <v>Senior</v>
      </c>
      <c r="E4357" t="s">
        <v>16</v>
      </c>
      <c r="F4357" t="s">
        <v>35</v>
      </c>
      <c r="G4357" t="s">
        <v>35</v>
      </c>
      <c r="H4357" t="s">
        <v>69</v>
      </c>
      <c r="I4357" s="2">
        <v>44491</v>
      </c>
      <c r="J4357" t="s">
        <v>12222</v>
      </c>
      <c r="K4357" t="s">
        <v>5787</v>
      </c>
      <c r="L4357" t="s">
        <v>21</v>
      </c>
      <c r="M4357">
        <v>7365.2866999999997</v>
      </c>
      <c r="N4357">
        <v>162</v>
      </c>
      <c r="O4357" t="s">
        <v>22</v>
      </c>
      <c r="P4357" t="s">
        <v>22</v>
      </c>
      <c r="Q4357" s="2">
        <v>44510</v>
      </c>
      <c r="R4357" t="s">
        <v>32</v>
      </c>
      <c r="S4357" t="s">
        <v>24</v>
      </c>
      <c r="T4357">
        <f>_xlfn.DAYS(Raw_data_US_healthcare[[#This Row],[Discharge Date]],Raw_data_US_healthcare[[#This Row],[Date of Admission]])</f>
        <v>19</v>
      </c>
    </row>
    <row r="4358" spans="1:20" x14ac:dyDescent="0.3">
      <c r="A4358" t="s">
        <v>26512</v>
      </c>
      <c r="B4358" t="s">
        <v>12223</v>
      </c>
      <c r="C4358">
        <v>36</v>
      </c>
      <c r="D4358" t="str">
        <f>IF(Raw_data_US_healthcare[[#This Row],[Age]]&lt;35,"Young",IF(Raw_data_US_healthcare[[#This Row],[Age]]&lt;60,"Middle","Senior"))</f>
        <v>Middle</v>
      </c>
      <c r="E4358" t="s">
        <v>26</v>
      </c>
      <c r="F4358" t="s">
        <v>88</v>
      </c>
      <c r="G4358" t="s">
        <v>88</v>
      </c>
      <c r="H4358" t="s">
        <v>36</v>
      </c>
      <c r="I4358" s="2">
        <v>45060</v>
      </c>
      <c r="J4358" t="s">
        <v>12224</v>
      </c>
      <c r="K4358" t="s">
        <v>12225</v>
      </c>
      <c r="L4358" t="s">
        <v>52</v>
      </c>
      <c r="M4358">
        <v>12947.3799</v>
      </c>
      <c r="N4358">
        <v>339</v>
      </c>
      <c r="O4358" t="s">
        <v>39</v>
      </c>
      <c r="P4358" t="s">
        <v>39</v>
      </c>
      <c r="Q4358" s="2">
        <v>45061</v>
      </c>
      <c r="R4358" t="s">
        <v>83</v>
      </c>
      <c r="S4358" t="s">
        <v>45</v>
      </c>
      <c r="T4358">
        <f>_xlfn.DAYS(Raw_data_US_healthcare[[#This Row],[Discharge Date]],Raw_data_US_healthcare[[#This Row],[Date of Admission]])</f>
        <v>1</v>
      </c>
    </row>
    <row r="4359" spans="1:20" x14ac:dyDescent="0.3">
      <c r="A4359" t="s">
        <v>26511</v>
      </c>
      <c r="B4359" t="s">
        <v>12226</v>
      </c>
      <c r="C4359">
        <v>27</v>
      </c>
      <c r="D4359" t="str">
        <f>IF(Raw_data_US_healthcare[[#This Row],[Age]]&lt;35,"Young",IF(Raw_data_US_healthcare[[#This Row],[Age]]&lt;60,"Middle","Senior"))</f>
        <v>Young</v>
      </c>
      <c r="E4359" t="s">
        <v>16</v>
      </c>
      <c r="F4359" t="s">
        <v>49</v>
      </c>
      <c r="G4359" t="s">
        <v>49</v>
      </c>
      <c r="H4359" t="s">
        <v>28</v>
      </c>
      <c r="I4359" s="2">
        <v>44972</v>
      </c>
      <c r="J4359" t="s">
        <v>12227</v>
      </c>
      <c r="K4359" t="s">
        <v>12228</v>
      </c>
      <c r="L4359" t="s">
        <v>52</v>
      </c>
      <c r="M4359">
        <v>17414.648499999999</v>
      </c>
      <c r="N4359">
        <v>364</v>
      </c>
      <c r="O4359" t="s">
        <v>39</v>
      </c>
      <c r="P4359" t="s">
        <v>39</v>
      </c>
      <c r="Q4359" s="2">
        <v>44997</v>
      </c>
      <c r="R4359" t="s">
        <v>83</v>
      </c>
      <c r="S4359" t="s">
        <v>24</v>
      </c>
      <c r="T4359">
        <f>_xlfn.DAYS(Raw_data_US_healthcare[[#This Row],[Discharge Date]],Raw_data_US_healthcare[[#This Row],[Date of Admission]])</f>
        <v>25</v>
      </c>
    </row>
    <row r="4360" spans="1:20" x14ac:dyDescent="0.3">
      <c r="A4360" t="s">
        <v>26511</v>
      </c>
      <c r="B4360" t="s">
        <v>12229</v>
      </c>
      <c r="C4360">
        <v>35</v>
      </c>
      <c r="D4360" t="str">
        <f>IF(Raw_data_US_healthcare[[#This Row],[Age]]&lt;35,"Young",IF(Raw_data_US_healthcare[[#This Row],[Age]]&lt;60,"Middle","Senior"))</f>
        <v>Middle</v>
      </c>
      <c r="E4360" t="s">
        <v>16</v>
      </c>
      <c r="F4360" t="s">
        <v>88</v>
      </c>
      <c r="G4360" t="s">
        <v>88</v>
      </c>
      <c r="H4360" t="s">
        <v>18</v>
      </c>
      <c r="I4360" s="2">
        <v>44357</v>
      </c>
      <c r="J4360" t="s">
        <v>10433</v>
      </c>
      <c r="K4360" t="s">
        <v>12230</v>
      </c>
      <c r="L4360" t="s">
        <v>31</v>
      </c>
      <c r="M4360">
        <v>28881.134099999999</v>
      </c>
      <c r="N4360">
        <v>189</v>
      </c>
      <c r="O4360" t="s">
        <v>39</v>
      </c>
      <c r="P4360" t="s">
        <v>39</v>
      </c>
      <c r="Q4360" s="2">
        <v>44362</v>
      </c>
      <c r="R4360" t="s">
        <v>32</v>
      </c>
      <c r="S4360" t="s">
        <v>33</v>
      </c>
      <c r="T4360">
        <f>_xlfn.DAYS(Raw_data_US_healthcare[[#This Row],[Discharge Date]],Raw_data_US_healthcare[[#This Row],[Date of Admission]])</f>
        <v>5</v>
      </c>
    </row>
    <row r="4361" spans="1:20" x14ac:dyDescent="0.3">
      <c r="A4361" t="s">
        <v>26511</v>
      </c>
      <c r="B4361" t="s">
        <v>12231</v>
      </c>
      <c r="C4361">
        <v>44</v>
      </c>
      <c r="D4361" t="str">
        <f>IF(Raw_data_US_healthcare[[#This Row],[Age]]&lt;35,"Young",IF(Raw_data_US_healthcare[[#This Row],[Age]]&lt;60,"Middle","Senior"))</f>
        <v>Middle</v>
      </c>
      <c r="E4361" t="s">
        <v>16</v>
      </c>
      <c r="F4361" t="s">
        <v>27</v>
      </c>
      <c r="G4361" t="s">
        <v>27</v>
      </c>
      <c r="H4361" t="s">
        <v>69</v>
      </c>
      <c r="I4361" s="2">
        <v>44902</v>
      </c>
      <c r="J4361" t="s">
        <v>12232</v>
      </c>
      <c r="K4361" t="s">
        <v>12233</v>
      </c>
      <c r="L4361" t="s">
        <v>56</v>
      </c>
      <c r="M4361">
        <v>39874.460500000001</v>
      </c>
      <c r="N4361">
        <v>396</v>
      </c>
      <c r="O4361" t="s">
        <v>22</v>
      </c>
      <c r="P4361" t="s">
        <v>22</v>
      </c>
      <c r="Q4361" s="2">
        <v>44913</v>
      </c>
      <c r="R4361" t="s">
        <v>44</v>
      </c>
      <c r="S4361" t="s">
        <v>33</v>
      </c>
      <c r="T4361">
        <f>_xlfn.DAYS(Raw_data_US_healthcare[[#This Row],[Discharge Date]],Raw_data_US_healthcare[[#This Row],[Date of Admission]])</f>
        <v>11</v>
      </c>
    </row>
    <row r="4362" spans="1:20" x14ac:dyDescent="0.3">
      <c r="A4362" t="s">
        <v>26512</v>
      </c>
      <c r="B4362" t="s">
        <v>12234</v>
      </c>
      <c r="C4362">
        <v>83</v>
      </c>
      <c r="D4362" t="str">
        <f>IF(Raw_data_US_healthcare[[#This Row],[Age]]&lt;35,"Young",IF(Raw_data_US_healthcare[[#This Row],[Age]]&lt;60,"Middle","Senior"))</f>
        <v>Senior</v>
      </c>
      <c r="E4362" t="s">
        <v>26</v>
      </c>
      <c r="F4362" t="s">
        <v>17</v>
      </c>
      <c r="G4362" t="s">
        <v>17</v>
      </c>
      <c r="H4362" t="s">
        <v>28</v>
      </c>
      <c r="I4362" s="2">
        <v>44359</v>
      </c>
      <c r="J4362" t="s">
        <v>12235</v>
      </c>
      <c r="K4362" t="s">
        <v>5778</v>
      </c>
      <c r="L4362" t="s">
        <v>21</v>
      </c>
      <c r="M4362">
        <v>7603.1590999999999</v>
      </c>
      <c r="N4362">
        <v>169</v>
      </c>
      <c r="O4362" t="s">
        <v>39</v>
      </c>
      <c r="P4362" t="s">
        <v>39</v>
      </c>
      <c r="Q4362" s="2">
        <v>44375</v>
      </c>
      <c r="R4362" t="s">
        <v>32</v>
      </c>
      <c r="S4362" t="s">
        <v>45</v>
      </c>
      <c r="T4362">
        <f>_xlfn.DAYS(Raw_data_US_healthcare[[#This Row],[Discharge Date]],Raw_data_US_healthcare[[#This Row],[Date of Admission]])</f>
        <v>16</v>
      </c>
    </row>
    <row r="4363" spans="1:20" x14ac:dyDescent="0.3">
      <c r="A4363" t="s">
        <v>26511</v>
      </c>
      <c r="B4363" t="s">
        <v>12236</v>
      </c>
      <c r="C4363">
        <v>46</v>
      </c>
      <c r="D4363" t="str">
        <f>IF(Raw_data_US_healthcare[[#This Row],[Age]]&lt;35,"Young",IF(Raw_data_US_healthcare[[#This Row],[Age]]&lt;60,"Middle","Senior"))</f>
        <v>Middle</v>
      </c>
      <c r="E4363" t="s">
        <v>16</v>
      </c>
      <c r="F4363" t="s">
        <v>62</v>
      </c>
      <c r="G4363" t="s">
        <v>62</v>
      </c>
      <c r="H4363" t="s">
        <v>28</v>
      </c>
      <c r="I4363" s="2">
        <v>44937</v>
      </c>
      <c r="J4363" t="s">
        <v>12237</v>
      </c>
      <c r="K4363" t="s">
        <v>12238</v>
      </c>
      <c r="L4363" t="s">
        <v>21</v>
      </c>
      <c r="M4363">
        <v>1648.8136</v>
      </c>
      <c r="N4363">
        <v>227</v>
      </c>
      <c r="O4363" t="s">
        <v>39</v>
      </c>
      <c r="P4363" t="s">
        <v>39</v>
      </c>
      <c r="Q4363" s="2">
        <v>44964</v>
      </c>
      <c r="R4363" t="s">
        <v>23</v>
      </c>
      <c r="S4363" t="s">
        <v>24</v>
      </c>
      <c r="T4363">
        <f>_xlfn.DAYS(Raw_data_US_healthcare[[#This Row],[Discharge Date]],Raw_data_US_healthcare[[#This Row],[Date of Admission]])</f>
        <v>27</v>
      </c>
    </row>
    <row r="4364" spans="1:20" x14ac:dyDescent="0.3">
      <c r="A4364" t="s">
        <v>26511</v>
      </c>
      <c r="B4364" t="s">
        <v>12239</v>
      </c>
      <c r="C4364">
        <v>80</v>
      </c>
      <c r="D4364" t="str">
        <f>IF(Raw_data_US_healthcare[[#This Row],[Age]]&lt;35,"Young",IF(Raw_data_US_healthcare[[#This Row],[Age]]&lt;60,"Middle","Senior"))</f>
        <v>Senior</v>
      </c>
      <c r="E4364" t="s">
        <v>16</v>
      </c>
      <c r="F4364" t="s">
        <v>62</v>
      </c>
      <c r="G4364" t="s">
        <v>62</v>
      </c>
      <c r="H4364" t="s">
        <v>26514</v>
      </c>
      <c r="I4364" s="2">
        <v>44794</v>
      </c>
      <c r="J4364" t="s">
        <v>12240</v>
      </c>
      <c r="K4364" t="s">
        <v>12241</v>
      </c>
      <c r="L4364" t="s">
        <v>21</v>
      </c>
      <c r="M4364">
        <v>18765.106400000001</v>
      </c>
      <c r="N4364">
        <v>297</v>
      </c>
      <c r="O4364" t="s">
        <v>22</v>
      </c>
      <c r="P4364" t="s">
        <v>22</v>
      </c>
      <c r="Q4364" s="2">
        <v>44798</v>
      </c>
      <c r="R4364" t="s">
        <v>48</v>
      </c>
      <c r="S4364" t="s">
        <v>24</v>
      </c>
      <c r="T4364">
        <f>_xlfn.DAYS(Raw_data_US_healthcare[[#This Row],[Discharge Date]],Raw_data_US_healthcare[[#This Row],[Date of Admission]])</f>
        <v>4</v>
      </c>
    </row>
    <row r="4365" spans="1:20" x14ac:dyDescent="0.3">
      <c r="A4365" t="s">
        <v>26511</v>
      </c>
      <c r="B4365" t="s">
        <v>12242</v>
      </c>
      <c r="C4365">
        <v>75</v>
      </c>
      <c r="D4365" t="str">
        <f>IF(Raw_data_US_healthcare[[#This Row],[Age]]&lt;35,"Young",IF(Raw_data_US_healthcare[[#This Row],[Age]]&lt;60,"Middle","Senior"))</f>
        <v>Senior</v>
      </c>
      <c r="E4365" t="s">
        <v>16</v>
      </c>
      <c r="F4365" t="s">
        <v>27</v>
      </c>
      <c r="G4365" t="s">
        <v>27</v>
      </c>
      <c r="H4365" t="s">
        <v>69</v>
      </c>
      <c r="I4365" s="2">
        <v>43630</v>
      </c>
      <c r="J4365" t="s">
        <v>12243</v>
      </c>
      <c r="K4365" t="s">
        <v>12244</v>
      </c>
      <c r="L4365" t="s">
        <v>21</v>
      </c>
      <c r="M4365">
        <v>39699.020799999998</v>
      </c>
      <c r="N4365">
        <v>220</v>
      </c>
      <c r="O4365" t="s">
        <v>39</v>
      </c>
      <c r="P4365" t="s">
        <v>39</v>
      </c>
      <c r="Q4365" s="2">
        <v>43634</v>
      </c>
      <c r="R4365" t="s">
        <v>44</v>
      </c>
      <c r="S4365" t="s">
        <v>24</v>
      </c>
      <c r="T4365">
        <f>_xlfn.DAYS(Raw_data_US_healthcare[[#This Row],[Discharge Date]],Raw_data_US_healthcare[[#This Row],[Date of Admission]])</f>
        <v>4</v>
      </c>
    </row>
    <row r="4366" spans="1:20" x14ac:dyDescent="0.3">
      <c r="A4366" t="s">
        <v>26512</v>
      </c>
      <c r="B4366" t="s">
        <v>12245</v>
      </c>
      <c r="C4366">
        <v>79</v>
      </c>
      <c r="D4366" t="str">
        <f>IF(Raw_data_US_healthcare[[#This Row],[Age]]&lt;35,"Young",IF(Raw_data_US_healthcare[[#This Row],[Age]]&lt;60,"Middle","Senior"))</f>
        <v>Senior</v>
      </c>
      <c r="E4366" t="s">
        <v>26</v>
      </c>
      <c r="F4366" t="s">
        <v>27</v>
      </c>
      <c r="G4366" t="s">
        <v>27</v>
      </c>
      <c r="H4366" t="s">
        <v>69</v>
      </c>
      <c r="I4366" s="2">
        <v>44021</v>
      </c>
      <c r="J4366" t="s">
        <v>12246</v>
      </c>
      <c r="K4366" t="s">
        <v>12247</v>
      </c>
      <c r="L4366" t="s">
        <v>21</v>
      </c>
      <c r="M4366">
        <v>41835.660300000003</v>
      </c>
      <c r="N4366">
        <v>297</v>
      </c>
      <c r="O4366" t="s">
        <v>39</v>
      </c>
      <c r="P4366" t="s">
        <v>39</v>
      </c>
      <c r="Q4366" s="2">
        <v>44050</v>
      </c>
      <c r="R4366" t="s">
        <v>32</v>
      </c>
      <c r="S4366" t="s">
        <v>24</v>
      </c>
      <c r="T4366">
        <f>_xlfn.DAYS(Raw_data_US_healthcare[[#This Row],[Discharge Date]],Raw_data_US_healthcare[[#This Row],[Date of Admission]])</f>
        <v>29</v>
      </c>
    </row>
    <row r="4367" spans="1:20" x14ac:dyDescent="0.3">
      <c r="A4367" t="s">
        <v>26512</v>
      </c>
      <c r="B4367" t="s">
        <v>12248</v>
      </c>
      <c r="C4367">
        <v>21</v>
      </c>
      <c r="D4367" t="str">
        <f>IF(Raw_data_US_healthcare[[#This Row],[Age]]&lt;35,"Young",IF(Raw_data_US_healthcare[[#This Row],[Age]]&lt;60,"Middle","Senior"))</f>
        <v>Young</v>
      </c>
      <c r="E4367" t="s">
        <v>26</v>
      </c>
      <c r="F4367" t="s">
        <v>49</v>
      </c>
      <c r="G4367" t="s">
        <v>49</v>
      </c>
      <c r="H4367" t="s">
        <v>26516</v>
      </c>
      <c r="I4367" s="2">
        <v>43570</v>
      </c>
      <c r="J4367" t="s">
        <v>11507</v>
      </c>
      <c r="K4367" t="s">
        <v>12249</v>
      </c>
      <c r="L4367" t="s">
        <v>60</v>
      </c>
      <c r="M4367">
        <v>13996.5139</v>
      </c>
      <c r="N4367">
        <v>341</v>
      </c>
      <c r="O4367" t="s">
        <v>39</v>
      </c>
      <c r="P4367" t="s">
        <v>39</v>
      </c>
      <c r="Q4367" s="2">
        <v>43580</v>
      </c>
      <c r="R4367" t="s">
        <v>32</v>
      </c>
      <c r="S4367" t="s">
        <v>45</v>
      </c>
      <c r="T4367">
        <f>_xlfn.DAYS(Raw_data_US_healthcare[[#This Row],[Discharge Date]],Raw_data_US_healthcare[[#This Row],[Date of Admission]])</f>
        <v>10</v>
      </c>
    </row>
    <row r="4368" spans="1:20" x14ac:dyDescent="0.3">
      <c r="A4368" t="s">
        <v>26511</v>
      </c>
      <c r="B4368" t="s">
        <v>12250</v>
      </c>
      <c r="C4368">
        <v>61</v>
      </c>
      <c r="D4368" t="str">
        <f>IF(Raw_data_US_healthcare[[#This Row],[Age]]&lt;35,"Young",IF(Raw_data_US_healthcare[[#This Row],[Age]]&lt;60,"Middle","Senior"))</f>
        <v>Senior</v>
      </c>
      <c r="E4368" t="s">
        <v>16</v>
      </c>
      <c r="F4368" t="s">
        <v>17</v>
      </c>
      <c r="G4368" t="s">
        <v>17</v>
      </c>
      <c r="H4368" t="s">
        <v>69</v>
      </c>
      <c r="I4368" s="2">
        <v>44002</v>
      </c>
      <c r="J4368" t="s">
        <v>12251</v>
      </c>
      <c r="K4368" t="s">
        <v>12252</v>
      </c>
      <c r="L4368" t="s">
        <v>21</v>
      </c>
      <c r="M4368">
        <v>35078.702400000002</v>
      </c>
      <c r="N4368">
        <v>268</v>
      </c>
      <c r="O4368" t="s">
        <v>39</v>
      </c>
      <c r="P4368" t="s">
        <v>39</v>
      </c>
      <c r="Q4368" s="2">
        <v>44006</v>
      </c>
      <c r="R4368" t="s">
        <v>83</v>
      </c>
      <c r="S4368" t="s">
        <v>33</v>
      </c>
      <c r="T4368">
        <f>_xlfn.DAYS(Raw_data_US_healthcare[[#This Row],[Discharge Date]],Raw_data_US_healthcare[[#This Row],[Date of Admission]])</f>
        <v>4</v>
      </c>
    </row>
    <row r="4369" spans="1:20" x14ac:dyDescent="0.3">
      <c r="A4369" t="s">
        <v>26511</v>
      </c>
      <c r="B4369" t="s">
        <v>12253</v>
      </c>
      <c r="C4369">
        <v>25</v>
      </c>
      <c r="D4369" t="str">
        <f>IF(Raw_data_US_healthcare[[#This Row],[Age]]&lt;35,"Young",IF(Raw_data_US_healthcare[[#This Row],[Age]]&lt;60,"Middle","Senior"))</f>
        <v>Young</v>
      </c>
      <c r="E4369" t="s">
        <v>16</v>
      </c>
      <c r="F4369" t="s">
        <v>17</v>
      </c>
      <c r="G4369" t="s">
        <v>17</v>
      </c>
      <c r="H4369" t="s">
        <v>28</v>
      </c>
      <c r="I4369" s="2">
        <v>43643</v>
      </c>
      <c r="J4369" t="s">
        <v>12254</v>
      </c>
      <c r="K4369" t="s">
        <v>11793</v>
      </c>
      <c r="L4369" t="s">
        <v>56</v>
      </c>
      <c r="M4369">
        <v>4590.0555999999997</v>
      </c>
      <c r="N4369">
        <v>376</v>
      </c>
      <c r="O4369" t="s">
        <v>39</v>
      </c>
      <c r="P4369" t="s">
        <v>39</v>
      </c>
      <c r="Q4369" s="2">
        <v>43664</v>
      </c>
      <c r="R4369" t="s">
        <v>32</v>
      </c>
      <c r="S4369" t="s">
        <v>33</v>
      </c>
      <c r="T4369">
        <f>_xlfn.DAYS(Raw_data_US_healthcare[[#This Row],[Discharge Date]],Raw_data_US_healthcare[[#This Row],[Date of Admission]])</f>
        <v>21</v>
      </c>
    </row>
    <row r="4370" spans="1:20" x14ac:dyDescent="0.3">
      <c r="A4370" t="s">
        <v>26512</v>
      </c>
      <c r="B4370" t="s">
        <v>12255</v>
      </c>
      <c r="C4370">
        <v>62</v>
      </c>
      <c r="D4370" t="str">
        <f>IF(Raw_data_US_healthcare[[#This Row],[Age]]&lt;35,"Young",IF(Raw_data_US_healthcare[[#This Row],[Age]]&lt;60,"Middle","Senior"))</f>
        <v>Senior</v>
      </c>
      <c r="E4370" t="s">
        <v>26</v>
      </c>
      <c r="F4370" t="s">
        <v>35</v>
      </c>
      <c r="G4370" t="s">
        <v>35</v>
      </c>
      <c r="H4370" t="s">
        <v>69</v>
      </c>
      <c r="I4370" s="2">
        <v>44694</v>
      </c>
      <c r="J4370" t="s">
        <v>12256</v>
      </c>
      <c r="K4370" t="s">
        <v>12257</v>
      </c>
      <c r="L4370" t="s">
        <v>21</v>
      </c>
      <c r="M4370">
        <v>33343.312700000002</v>
      </c>
      <c r="N4370">
        <v>328</v>
      </c>
      <c r="O4370" t="s">
        <v>39</v>
      </c>
      <c r="P4370" t="s">
        <v>39</v>
      </c>
      <c r="Q4370" s="2">
        <v>44715</v>
      </c>
      <c r="R4370" t="s">
        <v>23</v>
      </c>
      <c r="S4370" t="s">
        <v>24</v>
      </c>
      <c r="T4370">
        <f>_xlfn.DAYS(Raw_data_US_healthcare[[#This Row],[Discharge Date]],Raw_data_US_healthcare[[#This Row],[Date of Admission]])</f>
        <v>21</v>
      </c>
    </row>
    <row r="4371" spans="1:20" x14ac:dyDescent="0.3">
      <c r="A4371" t="s">
        <v>26511</v>
      </c>
      <c r="B4371" t="s">
        <v>12258</v>
      </c>
      <c r="C4371">
        <v>20</v>
      </c>
      <c r="D4371" t="str">
        <f>IF(Raw_data_US_healthcare[[#This Row],[Age]]&lt;35,"Young",IF(Raw_data_US_healthcare[[#This Row],[Age]]&lt;60,"Middle","Senior"))</f>
        <v>Young</v>
      </c>
      <c r="E4371" t="s">
        <v>16</v>
      </c>
      <c r="F4371" t="s">
        <v>49</v>
      </c>
      <c r="G4371" t="s">
        <v>49</v>
      </c>
      <c r="H4371" t="s">
        <v>28</v>
      </c>
      <c r="I4371" s="2">
        <v>45066</v>
      </c>
      <c r="J4371" t="s">
        <v>12259</v>
      </c>
      <c r="K4371" t="s">
        <v>12260</v>
      </c>
      <c r="L4371" t="s">
        <v>60</v>
      </c>
      <c r="M4371">
        <v>15753.247300000001</v>
      </c>
      <c r="N4371">
        <v>167</v>
      </c>
      <c r="O4371" t="s">
        <v>39</v>
      </c>
      <c r="P4371" t="s">
        <v>39</v>
      </c>
      <c r="Q4371" s="2">
        <v>45068</v>
      </c>
      <c r="R4371" t="s">
        <v>44</v>
      </c>
      <c r="S4371" t="s">
        <v>45</v>
      </c>
      <c r="T4371">
        <f>_xlfn.DAYS(Raw_data_US_healthcare[[#This Row],[Discharge Date]],Raw_data_US_healthcare[[#This Row],[Date of Admission]])</f>
        <v>2</v>
      </c>
    </row>
    <row r="4372" spans="1:20" x14ac:dyDescent="0.3">
      <c r="A4372" t="s">
        <v>26511</v>
      </c>
      <c r="B4372" t="s">
        <v>12261</v>
      </c>
      <c r="C4372">
        <v>46</v>
      </c>
      <c r="D4372" t="str">
        <f>IF(Raw_data_US_healthcare[[#This Row],[Age]]&lt;35,"Young",IF(Raw_data_US_healthcare[[#This Row],[Age]]&lt;60,"Middle","Senior"))</f>
        <v>Middle</v>
      </c>
      <c r="E4372" t="s">
        <v>16</v>
      </c>
      <c r="F4372" t="s">
        <v>62</v>
      </c>
      <c r="G4372" t="s">
        <v>62</v>
      </c>
      <c r="H4372" t="s">
        <v>69</v>
      </c>
      <c r="I4372" s="2">
        <v>45215</v>
      </c>
      <c r="J4372" t="s">
        <v>12262</v>
      </c>
      <c r="K4372" t="s">
        <v>12263</v>
      </c>
      <c r="L4372" t="s">
        <v>21</v>
      </c>
      <c r="M4372">
        <v>24084.4336</v>
      </c>
      <c r="N4372">
        <v>444</v>
      </c>
      <c r="O4372" t="s">
        <v>39</v>
      </c>
      <c r="P4372" t="s">
        <v>39</v>
      </c>
      <c r="Q4372" s="2">
        <v>45234</v>
      </c>
      <c r="R4372" t="s">
        <v>23</v>
      </c>
      <c r="S4372" t="s">
        <v>24</v>
      </c>
      <c r="T4372">
        <f>_xlfn.DAYS(Raw_data_US_healthcare[[#This Row],[Discharge Date]],Raw_data_US_healthcare[[#This Row],[Date of Admission]])</f>
        <v>19</v>
      </c>
    </row>
    <row r="4373" spans="1:20" x14ac:dyDescent="0.3">
      <c r="A4373" t="s">
        <v>26511</v>
      </c>
      <c r="B4373" t="s">
        <v>12264</v>
      </c>
      <c r="C4373">
        <v>68</v>
      </c>
      <c r="D4373" t="str">
        <f>IF(Raw_data_US_healthcare[[#This Row],[Age]]&lt;35,"Young",IF(Raw_data_US_healthcare[[#This Row],[Age]]&lt;60,"Middle","Senior"))</f>
        <v>Senior</v>
      </c>
      <c r="E4373" t="s">
        <v>16</v>
      </c>
      <c r="F4373" t="s">
        <v>17</v>
      </c>
      <c r="G4373" t="s">
        <v>17</v>
      </c>
      <c r="H4373" t="s">
        <v>28</v>
      </c>
      <c r="I4373" s="2">
        <v>43935</v>
      </c>
      <c r="J4373" t="s">
        <v>12265</v>
      </c>
      <c r="K4373" t="s">
        <v>12266</v>
      </c>
      <c r="L4373" t="s">
        <v>56</v>
      </c>
      <c r="M4373">
        <v>8976.4292000000005</v>
      </c>
      <c r="N4373">
        <v>106</v>
      </c>
      <c r="O4373" t="s">
        <v>39</v>
      </c>
      <c r="P4373" t="s">
        <v>39</v>
      </c>
      <c r="Q4373" s="2">
        <v>43954</v>
      </c>
      <c r="R4373" t="s">
        <v>83</v>
      </c>
      <c r="S4373" t="s">
        <v>24</v>
      </c>
      <c r="T4373">
        <f>_xlfn.DAYS(Raw_data_US_healthcare[[#This Row],[Discharge Date]],Raw_data_US_healthcare[[#This Row],[Date of Admission]])</f>
        <v>19</v>
      </c>
    </row>
    <row r="4374" spans="1:20" x14ac:dyDescent="0.3">
      <c r="A4374" t="s">
        <v>26512</v>
      </c>
      <c r="B4374" t="s">
        <v>12267</v>
      </c>
      <c r="C4374">
        <v>76</v>
      </c>
      <c r="D4374" t="str">
        <f>IF(Raw_data_US_healthcare[[#This Row],[Age]]&lt;35,"Young",IF(Raw_data_US_healthcare[[#This Row],[Age]]&lt;60,"Middle","Senior"))</f>
        <v>Senior</v>
      </c>
      <c r="E4374" t="s">
        <v>26</v>
      </c>
      <c r="F4374" t="s">
        <v>49</v>
      </c>
      <c r="G4374" t="s">
        <v>49</v>
      </c>
      <c r="H4374" t="s">
        <v>26516</v>
      </c>
      <c r="I4374" s="2">
        <v>44689</v>
      </c>
      <c r="J4374" t="s">
        <v>12268</v>
      </c>
      <c r="K4374" t="s">
        <v>12269</v>
      </c>
      <c r="L4374" t="s">
        <v>52</v>
      </c>
      <c r="M4374">
        <v>32554.664400000001</v>
      </c>
      <c r="N4374">
        <v>326</v>
      </c>
      <c r="O4374" t="s">
        <v>39</v>
      </c>
      <c r="P4374" t="s">
        <v>39</v>
      </c>
      <c r="Q4374" s="2">
        <v>44716</v>
      </c>
      <c r="R4374" t="s">
        <v>48</v>
      </c>
      <c r="S4374" t="s">
        <v>24</v>
      </c>
      <c r="T4374">
        <f>_xlfn.DAYS(Raw_data_US_healthcare[[#This Row],[Discharge Date]],Raw_data_US_healthcare[[#This Row],[Date of Admission]])</f>
        <v>27</v>
      </c>
    </row>
    <row r="4375" spans="1:20" x14ac:dyDescent="0.3">
      <c r="A4375" t="s">
        <v>26512</v>
      </c>
      <c r="B4375" t="s">
        <v>12270</v>
      </c>
      <c r="C4375">
        <v>67</v>
      </c>
      <c r="D4375" t="str">
        <f>IF(Raw_data_US_healthcare[[#This Row],[Age]]&lt;35,"Young",IF(Raw_data_US_healthcare[[#This Row],[Age]]&lt;60,"Middle","Senior"))</f>
        <v>Senior</v>
      </c>
      <c r="E4375" t="s">
        <v>26</v>
      </c>
      <c r="F4375" t="s">
        <v>113</v>
      </c>
      <c r="G4375" t="s">
        <v>113</v>
      </c>
      <c r="H4375" t="s">
        <v>28</v>
      </c>
      <c r="I4375" s="2">
        <v>44619</v>
      </c>
      <c r="J4375" t="s">
        <v>12271</v>
      </c>
      <c r="K4375" t="s">
        <v>12272</v>
      </c>
      <c r="L4375" t="s">
        <v>60</v>
      </c>
      <c r="M4375">
        <v>34256.280400000003</v>
      </c>
      <c r="N4375">
        <v>479</v>
      </c>
      <c r="O4375" t="s">
        <v>43</v>
      </c>
      <c r="P4375" t="s">
        <v>43</v>
      </c>
      <c r="Q4375" s="2">
        <v>44628</v>
      </c>
      <c r="R4375" t="s">
        <v>32</v>
      </c>
      <c r="S4375" t="s">
        <v>45</v>
      </c>
      <c r="T4375">
        <f>_xlfn.DAYS(Raw_data_US_healthcare[[#This Row],[Discharge Date]],Raw_data_US_healthcare[[#This Row],[Date of Admission]])</f>
        <v>9</v>
      </c>
    </row>
    <row r="4376" spans="1:20" x14ac:dyDescent="0.3">
      <c r="A4376" t="s">
        <v>26511</v>
      </c>
      <c r="B4376" t="s">
        <v>12273</v>
      </c>
      <c r="C4376">
        <v>52</v>
      </c>
      <c r="D4376" t="str">
        <f>IF(Raw_data_US_healthcare[[#This Row],[Age]]&lt;35,"Young",IF(Raw_data_US_healthcare[[#This Row],[Age]]&lt;60,"Middle","Senior"))</f>
        <v>Middle</v>
      </c>
      <c r="E4376" t="s">
        <v>16</v>
      </c>
      <c r="F4376" t="s">
        <v>62</v>
      </c>
      <c r="G4376" t="s">
        <v>62</v>
      </c>
      <c r="H4376" t="s">
        <v>18</v>
      </c>
      <c r="I4376" s="2">
        <v>43722</v>
      </c>
      <c r="J4376" t="s">
        <v>12274</v>
      </c>
      <c r="K4376" t="s">
        <v>8134</v>
      </c>
      <c r="L4376" t="s">
        <v>52</v>
      </c>
      <c r="M4376">
        <v>13206.989299999999</v>
      </c>
      <c r="N4376">
        <v>243</v>
      </c>
      <c r="O4376" t="s">
        <v>39</v>
      </c>
      <c r="P4376" t="s">
        <v>39</v>
      </c>
      <c r="Q4376" s="2">
        <v>43741</v>
      </c>
      <c r="R4376" t="s">
        <v>48</v>
      </c>
      <c r="S4376" t="s">
        <v>24</v>
      </c>
      <c r="T4376">
        <f>_xlfn.DAYS(Raw_data_US_healthcare[[#This Row],[Discharge Date]],Raw_data_US_healthcare[[#This Row],[Date of Admission]])</f>
        <v>19</v>
      </c>
    </row>
    <row r="4377" spans="1:20" x14ac:dyDescent="0.3">
      <c r="A4377" t="s">
        <v>26511</v>
      </c>
      <c r="B4377" t="s">
        <v>12275</v>
      </c>
      <c r="C4377">
        <v>49</v>
      </c>
      <c r="D4377" t="str">
        <f>IF(Raw_data_US_healthcare[[#This Row],[Age]]&lt;35,"Young",IF(Raw_data_US_healthcare[[#This Row],[Age]]&lt;60,"Middle","Senior"))</f>
        <v>Middle</v>
      </c>
      <c r="E4377" t="s">
        <v>16</v>
      </c>
      <c r="F4377" t="s">
        <v>113</v>
      </c>
      <c r="G4377" t="s">
        <v>113</v>
      </c>
      <c r="H4377" t="s">
        <v>28</v>
      </c>
      <c r="I4377" s="2">
        <v>44884</v>
      </c>
      <c r="J4377" t="s">
        <v>12276</v>
      </c>
      <c r="K4377" t="s">
        <v>12277</v>
      </c>
      <c r="L4377" t="s">
        <v>52</v>
      </c>
      <c r="M4377">
        <v>7932.2662</v>
      </c>
      <c r="N4377">
        <v>450</v>
      </c>
      <c r="O4377" t="s">
        <v>43</v>
      </c>
      <c r="P4377" t="s">
        <v>43</v>
      </c>
      <c r="Q4377" s="2">
        <v>44912</v>
      </c>
      <c r="R4377" t="s">
        <v>32</v>
      </c>
      <c r="S4377" t="s">
        <v>45</v>
      </c>
      <c r="T4377">
        <f>_xlfn.DAYS(Raw_data_US_healthcare[[#This Row],[Discharge Date]],Raw_data_US_healthcare[[#This Row],[Date of Admission]])</f>
        <v>28</v>
      </c>
    </row>
    <row r="4378" spans="1:20" x14ac:dyDescent="0.3">
      <c r="A4378" t="s">
        <v>26511</v>
      </c>
      <c r="B4378" t="s">
        <v>12278</v>
      </c>
      <c r="C4378">
        <v>53</v>
      </c>
      <c r="D4378" t="str">
        <f>IF(Raw_data_US_healthcare[[#This Row],[Age]]&lt;35,"Young",IF(Raw_data_US_healthcare[[#This Row],[Age]]&lt;60,"Middle","Senior"))</f>
        <v>Middle</v>
      </c>
      <c r="E4378" t="s">
        <v>16</v>
      </c>
      <c r="F4378" t="s">
        <v>228</v>
      </c>
      <c r="G4378" t="s">
        <v>228</v>
      </c>
      <c r="H4378" t="s">
        <v>69</v>
      </c>
      <c r="I4378" s="2">
        <v>44909</v>
      </c>
      <c r="J4378" t="s">
        <v>12279</v>
      </c>
      <c r="K4378" t="s">
        <v>12280</v>
      </c>
      <c r="L4378" t="s">
        <v>31</v>
      </c>
      <c r="M4378">
        <v>10010.016</v>
      </c>
      <c r="N4378">
        <v>227</v>
      </c>
      <c r="O4378" t="s">
        <v>22</v>
      </c>
      <c r="P4378" t="s">
        <v>22</v>
      </c>
      <c r="Q4378" s="2">
        <v>44912</v>
      </c>
      <c r="R4378" t="s">
        <v>83</v>
      </c>
      <c r="S4378" t="s">
        <v>45</v>
      </c>
      <c r="T4378">
        <f>_xlfn.DAYS(Raw_data_US_healthcare[[#This Row],[Discharge Date]],Raw_data_US_healthcare[[#This Row],[Date of Admission]])</f>
        <v>3</v>
      </c>
    </row>
    <row r="4379" spans="1:20" x14ac:dyDescent="0.3">
      <c r="A4379" t="s">
        <v>26512</v>
      </c>
      <c r="B4379" t="s">
        <v>12281</v>
      </c>
      <c r="C4379">
        <v>37</v>
      </c>
      <c r="D4379" t="str">
        <f>IF(Raw_data_US_healthcare[[#This Row],[Age]]&lt;35,"Young",IF(Raw_data_US_healthcare[[#This Row],[Age]]&lt;60,"Middle","Senior"))</f>
        <v>Middle</v>
      </c>
      <c r="E4379" t="s">
        <v>26</v>
      </c>
      <c r="F4379" t="s">
        <v>88</v>
      </c>
      <c r="G4379" t="s">
        <v>88</v>
      </c>
      <c r="H4379" t="s">
        <v>18</v>
      </c>
      <c r="I4379" s="2">
        <v>44145</v>
      </c>
      <c r="J4379" t="s">
        <v>12282</v>
      </c>
      <c r="K4379" t="s">
        <v>12283</v>
      </c>
      <c r="L4379" t="s">
        <v>31</v>
      </c>
      <c r="M4379">
        <v>18679.882000000001</v>
      </c>
      <c r="N4379">
        <v>226</v>
      </c>
      <c r="O4379" t="s">
        <v>39</v>
      </c>
      <c r="P4379" t="s">
        <v>39</v>
      </c>
      <c r="Q4379" s="2">
        <v>44162</v>
      </c>
      <c r="R4379" t="s">
        <v>23</v>
      </c>
      <c r="S4379" t="s">
        <v>45</v>
      </c>
      <c r="T4379">
        <f>_xlfn.DAYS(Raw_data_US_healthcare[[#This Row],[Discharge Date]],Raw_data_US_healthcare[[#This Row],[Date of Admission]])</f>
        <v>17</v>
      </c>
    </row>
    <row r="4380" spans="1:20" x14ac:dyDescent="0.3">
      <c r="A4380" t="s">
        <v>26511</v>
      </c>
      <c r="B4380" t="s">
        <v>12284</v>
      </c>
      <c r="C4380">
        <v>41</v>
      </c>
      <c r="D4380" t="str">
        <f>IF(Raw_data_US_healthcare[[#This Row],[Age]]&lt;35,"Young",IF(Raw_data_US_healthcare[[#This Row],[Age]]&lt;60,"Middle","Senior"))</f>
        <v>Middle</v>
      </c>
      <c r="E4380" t="s">
        <v>16</v>
      </c>
      <c r="F4380" t="s">
        <v>49</v>
      </c>
      <c r="G4380" t="s">
        <v>49</v>
      </c>
      <c r="H4380" t="s">
        <v>26514</v>
      </c>
      <c r="I4380" s="2">
        <v>45103</v>
      </c>
      <c r="J4380" t="s">
        <v>12285</v>
      </c>
      <c r="K4380" t="s">
        <v>12286</v>
      </c>
      <c r="L4380" t="s">
        <v>21</v>
      </c>
      <c r="M4380">
        <v>35761.783499999998</v>
      </c>
      <c r="N4380">
        <v>117</v>
      </c>
      <c r="O4380" t="s">
        <v>22</v>
      </c>
      <c r="P4380" t="s">
        <v>22</v>
      </c>
      <c r="Q4380" s="2">
        <v>45122</v>
      </c>
      <c r="R4380" t="s">
        <v>83</v>
      </c>
      <c r="S4380" t="s">
        <v>33</v>
      </c>
      <c r="T4380">
        <f>_xlfn.DAYS(Raw_data_US_healthcare[[#This Row],[Discharge Date]],Raw_data_US_healthcare[[#This Row],[Date of Admission]])</f>
        <v>19</v>
      </c>
    </row>
    <row r="4381" spans="1:20" x14ac:dyDescent="0.3">
      <c r="A4381" t="s">
        <v>26511</v>
      </c>
      <c r="B4381" t="s">
        <v>12287</v>
      </c>
      <c r="C4381">
        <v>51</v>
      </c>
      <c r="D4381" t="str">
        <f>IF(Raw_data_US_healthcare[[#This Row],[Age]]&lt;35,"Young",IF(Raw_data_US_healthcare[[#This Row],[Age]]&lt;60,"Middle","Senior"))</f>
        <v>Middle</v>
      </c>
      <c r="E4381" t="s">
        <v>16</v>
      </c>
      <c r="F4381" t="s">
        <v>49</v>
      </c>
      <c r="G4381" t="s">
        <v>49</v>
      </c>
      <c r="H4381" t="s">
        <v>26516</v>
      </c>
      <c r="I4381" s="2">
        <v>43736</v>
      </c>
      <c r="J4381" t="s">
        <v>12288</v>
      </c>
      <c r="K4381" t="s">
        <v>12289</v>
      </c>
      <c r="L4381" t="s">
        <v>31</v>
      </c>
      <c r="M4381">
        <v>2466.1759000000002</v>
      </c>
      <c r="N4381">
        <v>329</v>
      </c>
      <c r="O4381" t="s">
        <v>39</v>
      </c>
      <c r="P4381" t="s">
        <v>39</v>
      </c>
      <c r="Q4381" s="2">
        <v>43741</v>
      </c>
      <c r="R4381" t="s">
        <v>32</v>
      </c>
      <c r="S4381" t="s">
        <v>45</v>
      </c>
      <c r="T4381">
        <f>_xlfn.DAYS(Raw_data_US_healthcare[[#This Row],[Discharge Date]],Raw_data_US_healthcare[[#This Row],[Date of Admission]])</f>
        <v>5</v>
      </c>
    </row>
    <row r="4382" spans="1:20" x14ac:dyDescent="0.3">
      <c r="A4382" t="s">
        <v>26512</v>
      </c>
      <c r="B4382" t="s">
        <v>12290</v>
      </c>
      <c r="C4382">
        <v>25</v>
      </c>
      <c r="D4382" t="str">
        <f>IF(Raw_data_US_healthcare[[#This Row],[Age]]&lt;35,"Young",IF(Raw_data_US_healthcare[[#This Row],[Age]]&lt;60,"Middle","Senior"))</f>
        <v>Young</v>
      </c>
      <c r="E4382" t="s">
        <v>26</v>
      </c>
      <c r="F4382" t="s">
        <v>113</v>
      </c>
      <c r="G4382" t="s">
        <v>113</v>
      </c>
      <c r="H4382" t="s">
        <v>26516</v>
      </c>
      <c r="I4382" s="2">
        <v>44419</v>
      </c>
      <c r="J4382" t="s">
        <v>11010</v>
      </c>
      <c r="K4382" t="s">
        <v>12291</v>
      </c>
      <c r="L4382" t="s">
        <v>56</v>
      </c>
      <c r="M4382">
        <v>21665.652999999998</v>
      </c>
      <c r="N4382">
        <v>410</v>
      </c>
      <c r="O4382" t="s">
        <v>39</v>
      </c>
      <c r="P4382" t="s">
        <v>39</v>
      </c>
      <c r="Q4382" s="2">
        <v>44428</v>
      </c>
      <c r="R4382" t="s">
        <v>32</v>
      </c>
      <c r="S4382" t="s">
        <v>24</v>
      </c>
      <c r="T4382">
        <f>_xlfn.DAYS(Raw_data_US_healthcare[[#This Row],[Discharge Date]],Raw_data_US_healthcare[[#This Row],[Date of Admission]])</f>
        <v>9</v>
      </c>
    </row>
    <row r="4383" spans="1:20" x14ac:dyDescent="0.3">
      <c r="A4383" t="s">
        <v>26511</v>
      </c>
      <c r="B4383" t="s">
        <v>12292</v>
      </c>
      <c r="C4383">
        <v>27</v>
      </c>
      <c r="D4383" t="str">
        <f>IF(Raw_data_US_healthcare[[#This Row],[Age]]&lt;35,"Young",IF(Raw_data_US_healthcare[[#This Row],[Age]]&lt;60,"Middle","Senior"))</f>
        <v>Young</v>
      </c>
      <c r="E4383" t="s">
        <v>16</v>
      </c>
      <c r="F4383" t="s">
        <v>228</v>
      </c>
      <c r="G4383" t="s">
        <v>228</v>
      </c>
      <c r="H4383" t="s">
        <v>36</v>
      </c>
      <c r="I4383" s="2">
        <v>44998</v>
      </c>
      <c r="J4383" t="s">
        <v>12293</v>
      </c>
      <c r="K4383" t="s">
        <v>12294</v>
      </c>
      <c r="L4383" t="s">
        <v>31</v>
      </c>
      <c r="M4383">
        <v>3813.5448999999999</v>
      </c>
      <c r="N4383">
        <v>378</v>
      </c>
      <c r="O4383" t="s">
        <v>43</v>
      </c>
      <c r="P4383" t="s">
        <v>43</v>
      </c>
      <c r="Q4383" s="2">
        <v>45011</v>
      </c>
      <c r="R4383" t="s">
        <v>23</v>
      </c>
      <c r="S4383" t="s">
        <v>24</v>
      </c>
      <c r="T4383">
        <f>_xlfn.DAYS(Raw_data_US_healthcare[[#This Row],[Discharge Date]],Raw_data_US_healthcare[[#This Row],[Date of Admission]])</f>
        <v>13</v>
      </c>
    </row>
    <row r="4384" spans="1:20" x14ac:dyDescent="0.3">
      <c r="A4384" t="s">
        <v>26512</v>
      </c>
      <c r="B4384" t="s">
        <v>12295</v>
      </c>
      <c r="C4384">
        <v>69</v>
      </c>
      <c r="D4384" t="str">
        <f>IF(Raw_data_US_healthcare[[#This Row],[Age]]&lt;35,"Young",IF(Raw_data_US_healthcare[[#This Row],[Age]]&lt;60,"Middle","Senior"))</f>
        <v>Senior</v>
      </c>
      <c r="E4384" t="s">
        <v>26</v>
      </c>
      <c r="F4384" t="s">
        <v>228</v>
      </c>
      <c r="G4384" t="s">
        <v>228</v>
      </c>
      <c r="H4384" t="s">
        <v>69</v>
      </c>
      <c r="I4384" s="2">
        <v>44514</v>
      </c>
      <c r="J4384" t="s">
        <v>2904</v>
      </c>
      <c r="K4384" t="s">
        <v>12296</v>
      </c>
      <c r="L4384" t="s">
        <v>52</v>
      </c>
      <c r="M4384">
        <v>22934.932700000001</v>
      </c>
      <c r="N4384">
        <v>433</v>
      </c>
      <c r="O4384" t="s">
        <v>39</v>
      </c>
      <c r="P4384" t="s">
        <v>39</v>
      </c>
      <c r="Q4384" s="2">
        <v>44521</v>
      </c>
      <c r="R4384" t="s">
        <v>83</v>
      </c>
      <c r="S4384" t="s">
        <v>45</v>
      </c>
      <c r="T4384">
        <f>_xlfn.DAYS(Raw_data_US_healthcare[[#This Row],[Discharge Date]],Raw_data_US_healthcare[[#This Row],[Date of Admission]])</f>
        <v>7</v>
      </c>
    </row>
    <row r="4385" spans="1:20" x14ac:dyDescent="0.3">
      <c r="A4385" t="s">
        <v>26512</v>
      </c>
      <c r="B4385" t="s">
        <v>12232</v>
      </c>
      <c r="C4385">
        <v>24</v>
      </c>
      <c r="D4385" t="str">
        <f>IF(Raw_data_US_healthcare[[#This Row],[Age]]&lt;35,"Young",IF(Raw_data_US_healthcare[[#This Row],[Age]]&lt;60,"Middle","Senior"))</f>
        <v>Young</v>
      </c>
      <c r="E4385" t="s">
        <v>26</v>
      </c>
      <c r="F4385" t="s">
        <v>27</v>
      </c>
      <c r="G4385" t="s">
        <v>27</v>
      </c>
      <c r="H4385" t="s">
        <v>26514</v>
      </c>
      <c r="I4385" s="2">
        <v>44385</v>
      </c>
      <c r="J4385" t="s">
        <v>12297</v>
      </c>
      <c r="K4385" t="s">
        <v>1564</v>
      </c>
      <c r="L4385" t="s">
        <v>31</v>
      </c>
      <c r="M4385">
        <v>36024.540999999997</v>
      </c>
      <c r="N4385">
        <v>391</v>
      </c>
      <c r="O4385" t="s">
        <v>22</v>
      </c>
      <c r="P4385" t="s">
        <v>22</v>
      </c>
      <c r="Q4385" s="2">
        <v>44386</v>
      </c>
      <c r="R4385" t="s">
        <v>48</v>
      </c>
      <c r="S4385" t="s">
        <v>24</v>
      </c>
      <c r="T4385">
        <f>_xlfn.DAYS(Raw_data_US_healthcare[[#This Row],[Discharge Date]],Raw_data_US_healthcare[[#This Row],[Date of Admission]])</f>
        <v>1</v>
      </c>
    </row>
    <row r="4386" spans="1:20" x14ac:dyDescent="0.3">
      <c r="A4386" t="s">
        <v>26512</v>
      </c>
      <c r="B4386" t="s">
        <v>12298</v>
      </c>
      <c r="C4386">
        <v>74</v>
      </c>
      <c r="D4386" t="str">
        <f>IF(Raw_data_US_healthcare[[#This Row],[Age]]&lt;35,"Young",IF(Raw_data_US_healthcare[[#This Row],[Age]]&lt;60,"Middle","Senior"))</f>
        <v>Senior</v>
      </c>
      <c r="E4386" t="s">
        <v>26</v>
      </c>
      <c r="F4386" t="s">
        <v>62</v>
      </c>
      <c r="G4386" t="s">
        <v>62</v>
      </c>
      <c r="H4386" t="s">
        <v>69</v>
      </c>
      <c r="I4386" s="2">
        <v>43964</v>
      </c>
      <c r="J4386" t="s">
        <v>12299</v>
      </c>
      <c r="K4386" t="s">
        <v>12300</v>
      </c>
      <c r="L4386" t="s">
        <v>31</v>
      </c>
      <c r="M4386">
        <v>32049.448400000001</v>
      </c>
      <c r="N4386">
        <v>458</v>
      </c>
      <c r="O4386" t="s">
        <v>39</v>
      </c>
      <c r="P4386" t="s">
        <v>39</v>
      </c>
      <c r="Q4386" s="2">
        <v>43975</v>
      </c>
      <c r="R4386" t="s">
        <v>44</v>
      </c>
      <c r="S4386" t="s">
        <v>33</v>
      </c>
      <c r="T4386">
        <f>_xlfn.DAYS(Raw_data_US_healthcare[[#This Row],[Discharge Date]],Raw_data_US_healthcare[[#This Row],[Date of Admission]])</f>
        <v>11</v>
      </c>
    </row>
    <row r="4387" spans="1:20" x14ac:dyDescent="0.3">
      <c r="A4387" t="s">
        <v>26512</v>
      </c>
      <c r="B4387" t="s">
        <v>12301</v>
      </c>
      <c r="C4387">
        <v>37</v>
      </c>
      <c r="D4387" t="str">
        <f>IF(Raw_data_US_healthcare[[#This Row],[Age]]&lt;35,"Young",IF(Raw_data_US_healthcare[[#This Row],[Age]]&lt;60,"Middle","Senior"))</f>
        <v>Middle</v>
      </c>
      <c r="E4387" t="s">
        <v>26</v>
      </c>
      <c r="F4387" t="s">
        <v>228</v>
      </c>
      <c r="G4387" t="s">
        <v>228</v>
      </c>
      <c r="H4387" t="s">
        <v>28</v>
      </c>
      <c r="I4387" s="2">
        <v>43499</v>
      </c>
      <c r="J4387" t="s">
        <v>11717</v>
      </c>
      <c r="K4387" t="s">
        <v>12302</v>
      </c>
      <c r="L4387" t="s">
        <v>31</v>
      </c>
      <c r="M4387">
        <v>20280.4251</v>
      </c>
      <c r="N4387">
        <v>124</v>
      </c>
      <c r="O4387" t="s">
        <v>43</v>
      </c>
      <c r="P4387" t="s">
        <v>43</v>
      </c>
      <c r="Q4387" s="2">
        <v>43500</v>
      </c>
      <c r="R4387" t="s">
        <v>83</v>
      </c>
      <c r="S4387" t="s">
        <v>24</v>
      </c>
      <c r="T4387">
        <f>_xlfn.DAYS(Raw_data_US_healthcare[[#This Row],[Discharge Date]],Raw_data_US_healthcare[[#This Row],[Date of Admission]])</f>
        <v>1</v>
      </c>
    </row>
    <row r="4388" spans="1:20" x14ac:dyDescent="0.3">
      <c r="A4388" t="s">
        <v>26512</v>
      </c>
      <c r="B4388" t="s">
        <v>9360</v>
      </c>
      <c r="C4388">
        <v>83</v>
      </c>
      <c r="D4388" t="str">
        <f>IF(Raw_data_US_healthcare[[#This Row],[Age]]&lt;35,"Young",IF(Raw_data_US_healthcare[[#This Row],[Age]]&lt;60,"Middle","Senior"))</f>
        <v>Senior</v>
      </c>
      <c r="E4388" t="s">
        <v>26</v>
      </c>
      <c r="F4388" t="s">
        <v>228</v>
      </c>
      <c r="G4388" t="s">
        <v>228</v>
      </c>
      <c r="H4388" t="s">
        <v>26514</v>
      </c>
      <c r="I4388" s="2">
        <v>43598</v>
      </c>
      <c r="J4388" t="s">
        <v>12303</v>
      </c>
      <c r="K4388" t="s">
        <v>12304</v>
      </c>
      <c r="L4388" t="s">
        <v>21</v>
      </c>
      <c r="M4388">
        <v>4980.3603999999996</v>
      </c>
      <c r="N4388">
        <v>340</v>
      </c>
      <c r="O4388" t="s">
        <v>22</v>
      </c>
      <c r="P4388" t="s">
        <v>22</v>
      </c>
      <c r="Q4388" s="2">
        <v>43610</v>
      </c>
      <c r="R4388" t="s">
        <v>83</v>
      </c>
      <c r="S4388" t="s">
        <v>24</v>
      </c>
      <c r="T4388">
        <f>_xlfn.DAYS(Raw_data_US_healthcare[[#This Row],[Discharge Date]],Raw_data_US_healthcare[[#This Row],[Date of Admission]])</f>
        <v>12</v>
      </c>
    </row>
    <row r="4389" spans="1:20" x14ac:dyDescent="0.3">
      <c r="A4389" t="s">
        <v>26512</v>
      </c>
      <c r="B4389" t="s">
        <v>12305</v>
      </c>
      <c r="C4389">
        <v>65</v>
      </c>
      <c r="D4389" t="str">
        <f>IF(Raw_data_US_healthcare[[#This Row],[Age]]&lt;35,"Young",IF(Raw_data_US_healthcare[[#This Row],[Age]]&lt;60,"Middle","Senior"))</f>
        <v>Senior</v>
      </c>
      <c r="E4389" t="s">
        <v>26</v>
      </c>
      <c r="F4389" t="s">
        <v>35</v>
      </c>
      <c r="G4389" t="s">
        <v>35</v>
      </c>
      <c r="H4389" t="s">
        <v>69</v>
      </c>
      <c r="I4389" s="2">
        <v>44468</v>
      </c>
      <c r="J4389" t="s">
        <v>12306</v>
      </c>
      <c r="K4389" t="s">
        <v>12307</v>
      </c>
      <c r="L4389" t="s">
        <v>21</v>
      </c>
      <c r="M4389">
        <v>28305.9614</v>
      </c>
      <c r="N4389">
        <v>118</v>
      </c>
      <c r="O4389" t="s">
        <v>39</v>
      </c>
      <c r="P4389" t="s">
        <v>39</v>
      </c>
      <c r="Q4389" s="2">
        <v>44496</v>
      </c>
      <c r="R4389" t="s">
        <v>23</v>
      </c>
      <c r="S4389" t="s">
        <v>33</v>
      </c>
      <c r="T4389">
        <f>_xlfn.DAYS(Raw_data_US_healthcare[[#This Row],[Discharge Date]],Raw_data_US_healthcare[[#This Row],[Date of Admission]])</f>
        <v>28</v>
      </c>
    </row>
    <row r="4390" spans="1:20" x14ac:dyDescent="0.3">
      <c r="A4390" t="s">
        <v>26511</v>
      </c>
      <c r="B4390" t="s">
        <v>12308</v>
      </c>
      <c r="C4390">
        <v>51</v>
      </c>
      <c r="D4390" t="str">
        <f>IF(Raw_data_US_healthcare[[#This Row],[Age]]&lt;35,"Young",IF(Raw_data_US_healthcare[[#This Row],[Age]]&lt;60,"Middle","Senior"))</f>
        <v>Middle</v>
      </c>
      <c r="E4390" t="s">
        <v>16</v>
      </c>
      <c r="F4390" t="s">
        <v>113</v>
      </c>
      <c r="G4390" t="s">
        <v>113</v>
      </c>
      <c r="H4390" t="s">
        <v>18</v>
      </c>
      <c r="I4390" s="2">
        <v>43540</v>
      </c>
      <c r="J4390" t="s">
        <v>12309</v>
      </c>
      <c r="K4390" t="s">
        <v>12310</v>
      </c>
      <c r="L4390" t="s">
        <v>31</v>
      </c>
      <c r="M4390">
        <v>26688.742999999999</v>
      </c>
      <c r="N4390">
        <v>196</v>
      </c>
      <c r="O4390" t="s">
        <v>43</v>
      </c>
      <c r="P4390" t="s">
        <v>43</v>
      </c>
      <c r="Q4390" s="2">
        <v>43547</v>
      </c>
      <c r="R4390" t="s">
        <v>44</v>
      </c>
      <c r="S4390" t="s">
        <v>45</v>
      </c>
      <c r="T4390">
        <f>_xlfn.DAYS(Raw_data_US_healthcare[[#This Row],[Discharge Date]],Raw_data_US_healthcare[[#This Row],[Date of Admission]])</f>
        <v>7</v>
      </c>
    </row>
    <row r="4391" spans="1:20" x14ac:dyDescent="0.3">
      <c r="A4391" t="s">
        <v>26511</v>
      </c>
      <c r="B4391" t="s">
        <v>12311</v>
      </c>
      <c r="C4391">
        <v>42</v>
      </c>
      <c r="D4391" t="str">
        <f>IF(Raw_data_US_healthcare[[#This Row],[Age]]&lt;35,"Young",IF(Raw_data_US_healthcare[[#This Row],[Age]]&lt;60,"Middle","Senior"))</f>
        <v>Middle</v>
      </c>
      <c r="E4391" t="s">
        <v>16</v>
      </c>
      <c r="F4391" t="s">
        <v>88</v>
      </c>
      <c r="G4391" t="s">
        <v>88</v>
      </c>
      <c r="H4391" t="s">
        <v>26516</v>
      </c>
      <c r="I4391" s="2">
        <v>44132</v>
      </c>
      <c r="J4391" t="s">
        <v>12312</v>
      </c>
      <c r="K4391" t="s">
        <v>12313</v>
      </c>
      <c r="L4391" t="s">
        <v>21</v>
      </c>
      <c r="M4391">
        <v>2477.9569999999999</v>
      </c>
      <c r="N4391">
        <v>478</v>
      </c>
      <c r="O4391" t="s">
        <v>43</v>
      </c>
      <c r="P4391" t="s">
        <v>43</v>
      </c>
      <c r="Q4391" s="2">
        <v>44151</v>
      </c>
      <c r="R4391" t="s">
        <v>83</v>
      </c>
      <c r="S4391" t="s">
        <v>45</v>
      </c>
      <c r="T4391">
        <f>_xlfn.DAYS(Raw_data_US_healthcare[[#This Row],[Discharge Date]],Raw_data_US_healthcare[[#This Row],[Date of Admission]])</f>
        <v>19</v>
      </c>
    </row>
    <row r="4392" spans="1:20" x14ac:dyDescent="0.3">
      <c r="A4392" t="s">
        <v>26511</v>
      </c>
      <c r="B4392" t="s">
        <v>12314</v>
      </c>
      <c r="C4392">
        <v>58</v>
      </c>
      <c r="D4392" t="str">
        <f>IF(Raw_data_US_healthcare[[#This Row],[Age]]&lt;35,"Young",IF(Raw_data_US_healthcare[[#This Row],[Age]]&lt;60,"Middle","Senior"))</f>
        <v>Middle</v>
      </c>
      <c r="E4392" t="s">
        <v>16</v>
      </c>
      <c r="F4392" t="s">
        <v>17</v>
      </c>
      <c r="G4392" t="s">
        <v>17</v>
      </c>
      <c r="H4392" t="s">
        <v>26516</v>
      </c>
      <c r="I4392" s="2">
        <v>44313</v>
      </c>
      <c r="J4392" t="s">
        <v>12315</v>
      </c>
      <c r="K4392" t="s">
        <v>12316</v>
      </c>
      <c r="L4392" t="s">
        <v>21</v>
      </c>
      <c r="M4392">
        <v>7117.7402000000002</v>
      </c>
      <c r="N4392">
        <v>118</v>
      </c>
      <c r="O4392" t="s">
        <v>39</v>
      </c>
      <c r="P4392" t="s">
        <v>39</v>
      </c>
      <c r="Q4392" s="2">
        <v>44320</v>
      </c>
      <c r="R4392" t="s">
        <v>83</v>
      </c>
      <c r="S4392" t="s">
        <v>45</v>
      </c>
      <c r="T4392">
        <f>_xlfn.DAYS(Raw_data_US_healthcare[[#This Row],[Discharge Date]],Raw_data_US_healthcare[[#This Row],[Date of Admission]])</f>
        <v>7</v>
      </c>
    </row>
    <row r="4393" spans="1:20" x14ac:dyDescent="0.3">
      <c r="A4393" t="s">
        <v>26511</v>
      </c>
      <c r="B4393" t="s">
        <v>12317</v>
      </c>
      <c r="C4393">
        <v>61</v>
      </c>
      <c r="D4393" t="str">
        <f>IF(Raw_data_US_healthcare[[#This Row],[Age]]&lt;35,"Young",IF(Raw_data_US_healthcare[[#This Row],[Age]]&lt;60,"Middle","Senior"))</f>
        <v>Senior</v>
      </c>
      <c r="E4393" t="s">
        <v>16</v>
      </c>
      <c r="F4393" t="s">
        <v>35</v>
      </c>
      <c r="G4393" t="s">
        <v>35</v>
      </c>
      <c r="H4393" t="s">
        <v>18</v>
      </c>
      <c r="I4393" s="2">
        <v>44277</v>
      </c>
      <c r="J4393" t="s">
        <v>12318</v>
      </c>
      <c r="K4393" t="s">
        <v>12319</v>
      </c>
      <c r="L4393" t="s">
        <v>21</v>
      </c>
      <c r="M4393">
        <v>37339.796999999999</v>
      </c>
      <c r="N4393">
        <v>165</v>
      </c>
      <c r="O4393" t="s">
        <v>39</v>
      </c>
      <c r="P4393" t="s">
        <v>39</v>
      </c>
      <c r="Q4393" s="2">
        <v>44289</v>
      </c>
      <c r="R4393" t="s">
        <v>44</v>
      </c>
      <c r="S4393" t="s">
        <v>24</v>
      </c>
      <c r="T4393">
        <f>_xlfn.DAYS(Raw_data_US_healthcare[[#This Row],[Discharge Date]],Raw_data_US_healthcare[[#This Row],[Date of Admission]])</f>
        <v>12</v>
      </c>
    </row>
    <row r="4394" spans="1:20" x14ac:dyDescent="0.3">
      <c r="A4394" t="s">
        <v>26511</v>
      </c>
      <c r="B4394" t="s">
        <v>12320</v>
      </c>
      <c r="C4394">
        <v>30</v>
      </c>
      <c r="D4394" t="str">
        <f>IF(Raw_data_US_healthcare[[#This Row],[Age]]&lt;35,"Young",IF(Raw_data_US_healthcare[[#This Row],[Age]]&lt;60,"Middle","Senior"))</f>
        <v>Young</v>
      </c>
      <c r="E4394" t="s">
        <v>16</v>
      </c>
      <c r="F4394" t="s">
        <v>49</v>
      </c>
      <c r="G4394" t="s">
        <v>49</v>
      </c>
      <c r="H4394" t="s">
        <v>69</v>
      </c>
      <c r="I4394" s="2">
        <v>43872</v>
      </c>
      <c r="J4394" t="s">
        <v>12321</v>
      </c>
      <c r="K4394" t="s">
        <v>12322</v>
      </c>
      <c r="L4394" t="s">
        <v>56</v>
      </c>
      <c r="M4394">
        <v>66889.732099999994</v>
      </c>
      <c r="N4394">
        <v>398</v>
      </c>
      <c r="O4394" t="s">
        <v>39</v>
      </c>
      <c r="P4394" t="s">
        <v>39</v>
      </c>
      <c r="Q4394" s="2">
        <v>43886</v>
      </c>
      <c r="R4394" t="s">
        <v>48</v>
      </c>
      <c r="S4394" t="s">
        <v>24</v>
      </c>
      <c r="T4394">
        <f>_xlfn.DAYS(Raw_data_US_healthcare[[#This Row],[Discharge Date]],Raw_data_US_healthcare[[#This Row],[Date of Admission]])</f>
        <v>14</v>
      </c>
    </row>
    <row r="4395" spans="1:20" x14ac:dyDescent="0.3">
      <c r="A4395" t="s">
        <v>26511</v>
      </c>
      <c r="B4395" t="s">
        <v>12323</v>
      </c>
      <c r="C4395">
        <v>36</v>
      </c>
      <c r="D4395" t="str">
        <f>IF(Raw_data_US_healthcare[[#This Row],[Age]]&lt;35,"Young",IF(Raw_data_US_healthcare[[#This Row],[Age]]&lt;60,"Middle","Senior"))</f>
        <v>Middle</v>
      </c>
      <c r="E4395" t="s">
        <v>16</v>
      </c>
      <c r="F4395" t="s">
        <v>27</v>
      </c>
      <c r="G4395" t="s">
        <v>27</v>
      </c>
      <c r="H4395" t="s">
        <v>69</v>
      </c>
      <c r="I4395" s="2">
        <v>43546</v>
      </c>
      <c r="J4395" t="s">
        <v>12324</v>
      </c>
      <c r="K4395" t="s">
        <v>10542</v>
      </c>
      <c r="L4395" t="s">
        <v>56</v>
      </c>
      <c r="M4395">
        <v>8326.4866000000002</v>
      </c>
      <c r="N4395">
        <v>284</v>
      </c>
      <c r="O4395" t="s">
        <v>39</v>
      </c>
      <c r="P4395" t="s">
        <v>39</v>
      </c>
      <c r="Q4395" s="2">
        <v>43558</v>
      </c>
      <c r="R4395" t="s">
        <v>44</v>
      </c>
      <c r="S4395" t="s">
        <v>45</v>
      </c>
      <c r="T4395">
        <f>_xlfn.DAYS(Raw_data_US_healthcare[[#This Row],[Discharge Date]],Raw_data_US_healthcare[[#This Row],[Date of Admission]])</f>
        <v>12</v>
      </c>
    </row>
    <row r="4396" spans="1:20" x14ac:dyDescent="0.3">
      <c r="A4396" t="s">
        <v>26512</v>
      </c>
      <c r="B4396" t="s">
        <v>12325</v>
      </c>
      <c r="C4396">
        <v>19</v>
      </c>
      <c r="D4396" t="str">
        <f>IF(Raw_data_US_healthcare[[#This Row],[Age]]&lt;35,"Young",IF(Raw_data_US_healthcare[[#This Row],[Age]]&lt;60,"Middle","Senior"))</f>
        <v>Young</v>
      </c>
      <c r="E4396" t="s">
        <v>26</v>
      </c>
      <c r="F4396" t="s">
        <v>113</v>
      </c>
      <c r="G4396" t="s">
        <v>113</v>
      </c>
      <c r="H4396" t="s">
        <v>69</v>
      </c>
      <c r="I4396" s="2">
        <v>44190</v>
      </c>
      <c r="J4396" t="s">
        <v>12326</v>
      </c>
      <c r="K4396" t="s">
        <v>12327</v>
      </c>
      <c r="L4396" t="s">
        <v>56</v>
      </c>
      <c r="M4396">
        <v>11513.404699999999</v>
      </c>
      <c r="N4396">
        <v>227</v>
      </c>
      <c r="O4396" t="s">
        <v>39</v>
      </c>
      <c r="P4396" t="s">
        <v>39</v>
      </c>
      <c r="Q4396" s="2">
        <v>44205</v>
      </c>
      <c r="R4396" t="s">
        <v>83</v>
      </c>
      <c r="S4396" t="s">
        <v>33</v>
      </c>
      <c r="T4396">
        <f>_xlfn.DAYS(Raw_data_US_healthcare[[#This Row],[Discharge Date]],Raw_data_US_healthcare[[#This Row],[Date of Admission]])</f>
        <v>15</v>
      </c>
    </row>
    <row r="4397" spans="1:20" x14ac:dyDescent="0.3">
      <c r="A4397" t="s">
        <v>26511</v>
      </c>
      <c r="B4397" t="s">
        <v>12328</v>
      </c>
      <c r="C4397">
        <v>85</v>
      </c>
      <c r="D4397" t="str">
        <f>IF(Raw_data_US_healthcare[[#This Row],[Age]]&lt;35,"Young",IF(Raw_data_US_healthcare[[#This Row],[Age]]&lt;60,"Middle","Senior"))</f>
        <v>Senior</v>
      </c>
      <c r="E4397" t="s">
        <v>16</v>
      </c>
      <c r="F4397" t="s">
        <v>17</v>
      </c>
      <c r="G4397" t="s">
        <v>17</v>
      </c>
      <c r="H4397" t="s">
        <v>26514</v>
      </c>
      <c r="I4397" s="2">
        <v>43891</v>
      </c>
      <c r="J4397" t="s">
        <v>12329</v>
      </c>
      <c r="K4397" t="s">
        <v>12330</v>
      </c>
      <c r="L4397" t="s">
        <v>21</v>
      </c>
      <c r="M4397">
        <v>22289.234199999999</v>
      </c>
      <c r="N4397">
        <v>376</v>
      </c>
      <c r="O4397" t="s">
        <v>22</v>
      </c>
      <c r="P4397" t="s">
        <v>22</v>
      </c>
      <c r="Q4397" s="2">
        <v>43893</v>
      </c>
      <c r="R4397" t="s">
        <v>32</v>
      </c>
      <c r="S4397" t="s">
        <v>45</v>
      </c>
      <c r="T4397">
        <f>_xlfn.DAYS(Raw_data_US_healthcare[[#This Row],[Discharge Date]],Raw_data_US_healthcare[[#This Row],[Date of Admission]])</f>
        <v>2</v>
      </c>
    </row>
    <row r="4398" spans="1:20" x14ac:dyDescent="0.3">
      <c r="A4398" t="s">
        <v>26512</v>
      </c>
      <c r="B4398" t="s">
        <v>12331</v>
      </c>
      <c r="C4398">
        <v>70</v>
      </c>
      <c r="D4398" t="str">
        <f>IF(Raw_data_US_healthcare[[#This Row],[Age]]&lt;35,"Young",IF(Raw_data_US_healthcare[[#This Row],[Age]]&lt;60,"Middle","Senior"))</f>
        <v>Senior</v>
      </c>
      <c r="E4398" t="s">
        <v>26</v>
      </c>
      <c r="F4398" t="s">
        <v>35</v>
      </c>
      <c r="G4398" t="s">
        <v>35</v>
      </c>
      <c r="H4398" t="s">
        <v>28</v>
      </c>
      <c r="I4398" s="2">
        <v>44008</v>
      </c>
      <c r="J4398" t="s">
        <v>10018</v>
      </c>
      <c r="K4398" t="s">
        <v>12332</v>
      </c>
      <c r="L4398" t="s">
        <v>52</v>
      </c>
      <c r="M4398">
        <v>41710.772900000004</v>
      </c>
      <c r="N4398">
        <v>325</v>
      </c>
      <c r="O4398" t="s">
        <v>43</v>
      </c>
      <c r="P4398" t="s">
        <v>43</v>
      </c>
      <c r="Q4398" s="2">
        <v>44027</v>
      </c>
      <c r="R4398" t="s">
        <v>83</v>
      </c>
      <c r="S4398" t="s">
        <v>45</v>
      </c>
      <c r="T4398">
        <f>_xlfn.DAYS(Raw_data_US_healthcare[[#This Row],[Discharge Date]],Raw_data_US_healthcare[[#This Row],[Date of Admission]])</f>
        <v>19</v>
      </c>
    </row>
    <row r="4399" spans="1:20" x14ac:dyDescent="0.3">
      <c r="A4399" t="s">
        <v>26512</v>
      </c>
      <c r="B4399" t="s">
        <v>12333</v>
      </c>
      <c r="C4399">
        <v>26</v>
      </c>
      <c r="D4399" t="str">
        <f>IF(Raw_data_US_healthcare[[#This Row],[Age]]&lt;35,"Young",IF(Raw_data_US_healthcare[[#This Row],[Age]]&lt;60,"Middle","Senior"))</f>
        <v>Young</v>
      </c>
      <c r="E4399" t="s">
        <v>26</v>
      </c>
      <c r="F4399" t="s">
        <v>27</v>
      </c>
      <c r="G4399" t="s">
        <v>27</v>
      </c>
      <c r="H4399" t="s">
        <v>36</v>
      </c>
      <c r="I4399" s="2">
        <v>43814</v>
      </c>
      <c r="J4399" t="s">
        <v>12334</v>
      </c>
      <c r="K4399" t="s">
        <v>12335</v>
      </c>
      <c r="L4399" t="s">
        <v>56</v>
      </c>
      <c r="M4399">
        <v>2497.5686000000001</v>
      </c>
      <c r="N4399">
        <v>392</v>
      </c>
      <c r="O4399" t="s">
        <v>39</v>
      </c>
      <c r="P4399" t="s">
        <v>39</v>
      </c>
      <c r="Q4399" s="2">
        <v>43830</v>
      </c>
      <c r="R4399" t="s">
        <v>32</v>
      </c>
      <c r="S4399" t="s">
        <v>45</v>
      </c>
      <c r="T4399">
        <f>_xlfn.DAYS(Raw_data_US_healthcare[[#This Row],[Discharge Date]],Raw_data_US_healthcare[[#This Row],[Date of Admission]])</f>
        <v>16</v>
      </c>
    </row>
    <row r="4400" spans="1:20" x14ac:dyDescent="0.3">
      <c r="A4400" t="s">
        <v>26512</v>
      </c>
      <c r="B4400" t="s">
        <v>12336</v>
      </c>
      <c r="C4400">
        <v>35</v>
      </c>
      <c r="D4400" t="str">
        <f>IF(Raw_data_US_healthcare[[#This Row],[Age]]&lt;35,"Young",IF(Raw_data_US_healthcare[[#This Row],[Age]]&lt;60,"Middle","Senior"))</f>
        <v>Middle</v>
      </c>
      <c r="E4400" t="s">
        <v>26</v>
      </c>
      <c r="F4400" t="s">
        <v>49</v>
      </c>
      <c r="G4400" t="s">
        <v>49</v>
      </c>
      <c r="H4400" t="s">
        <v>28</v>
      </c>
      <c r="I4400" s="2">
        <v>44223</v>
      </c>
      <c r="J4400" t="s">
        <v>12337</v>
      </c>
      <c r="K4400" t="s">
        <v>12338</v>
      </c>
      <c r="L4400" t="s">
        <v>60</v>
      </c>
      <c r="M4400">
        <v>38485.311800000003</v>
      </c>
      <c r="N4400">
        <v>433</v>
      </c>
      <c r="O4400" t="s">
        <v>43</v>
      </c>
      <c r="P4400" t="s">
        <v>43</v>
      </c>
      <c r="Q4400" s="2">
        <v>44246</v>
      </c>
      <c r="R4400" t="s">
        <v>44</v>
      </c>
      <c r="S4400" t="s">
        <v>24</v>
      </c>
      <c r="T4400">
        <f>_xlfn.DAYS(Raw_data_US_healthcare[[#This Row],[Discharge Date]],Raw_data_US_healthcare[[#This Row],[Date of Admission]])</f>
        <v>23</v>
      </c>
    </row>
    <row r="4401" spans="1:20" x14ac:dyDescent="0.3">
      <c r="A4401" t="s">
        <v>26511</v>
      </c>
      <c r="B4401" t="s">
        <v>12339</v>
      </c>
      <c r="C4401">
        <v>44</v>
      </c>
      <c r="D4401" t="str">
        <f>IF(Raw_data_US_healthcare[[#This Row],[Age]]&lt;35,"Young",IF(Raw_data_US_healthcare[[#This Row],[Age]]&lt;60,"Middle","Senior"))</f>
        <v>Middle</v>
      </c>
      <c r="E4401" t="s">
        <v>16</v>
      </c>
      <c r="F4401" t="s">
        <v>49</v>
      </c>
      <c r="G4401" t="s">
        <v>49</v>
      </c>
      <c r="H4401" t="s">
        <v>69</v>
      </c>
      <c r="I4401" s="2">
        <v>45125</v>
      </c>
      <c r="J4401" t="s">
        <v>12340</v>
      </c>
      <c r="K4401" t="s">
        <v>12341</v>
      </c>
      <c r="L4401" t="s">
        <v>21</v>
      </c>
      <c r="M4401">
        <v>21674.227699999999</v>
      </c>
      <c r="N4401">
        <v>342</v>
      </c>
      <c r="O4401" t="s">
        <v>39</v>
      </c>
      <c r="P4401" t="s">
        <v>39</v>
      </c>
      <c r="Q4401" s="2">
        <v>45155</v>
      </c>
      <c r="R4401" t="s">
        <v>83</v>
      </c>
      <c r="S4401" t="s">
        <v>45</v>
      </c>
      <c r="T4401">
        <f>_xlfn.DAYS(Raw_data_US_healthcare[[#This Row],[Discharge Date]],Raw_data_US_healthcare[[#This Row],[Date of Admission]])</f>
        <v>30</v>
      </c>
    </row>
    <row r="4402" spans="1:20" x14ac:dyDescent="0.3">
      <c r="A4402" t="s">
        <v>26512</v>
      </c>
      <c r="B4402" t="s">
        <v>379</v>
      </c>
      <c r="C4402">
        <v>78</v>
      </c>
      <c r="D4402" t="str">
        <f>IF(Raw_data_US_healthcare[[#This Row],[Age]]&lt;35,"Young",IF(Raw_data_US_healthcare[[#This Row],[Age]]&lt;60,"Middle","Senior"))</f>
        <v>Senior</v>
      </c>
      <c r="E4402" t="s">
        <v>26</v>
      </c>
      <c r="F4402" t="s">
        <v>62</v>
      </c>
      <c r="G4402" t="s">
        <v>62</v>
      </c>
      <c r="H4402" t="s">
        <v>69</v>
      </c>
      <c r="I4402" s="2">
        <v>45065</v>
      </c>
      <c r="J4402" t="s">
        <v>12342</v>
      </c>
      <c r="K4402" t="s">
        <v>12343</v>
      </c>
      <c r="L4402" t="s">
        <v>31</v>
      </c>
      <c r="M4402">
        <v>64774.811399999999</v>
      </c>
      <c r="N4402">
        <v>462</v>
      </c>
      <c r="O4402" t="s">
        <v>22</v>
      </c>
      <c r="P4402" t="s">
        <v>22</v>
      </c>
      <c r="Q4402" s="2">
        <v>45066</v>
      </c>
      <c r="R4402" t="s">
        <v>48</v>
      </c>
      <c r="S4402" t="s">
        <v>33</v>
      </c>
      <c r="T4402">
        <f>_xlfn.DAYS(Raw_data_US_healthcare[[#This Row],[Discharge Date]],Raw_data_US_healthcare[[#This Row],[Date of Admission]])</f>
        <v>1</v>
      </c>
    </row>
    <row r="4403" spans="1:20" x14ac:dyDescent="0.3">
      <c r="A4403" t="s">
        <v>26511</v>
      </c>
      <c r="B4403" t="s">
        <v>12344</v>
      </c>
      <c r="C4403">
        <v>82</v>
      </c>
      <c r="D4403" t="str">
        <f>IF(Raw_data_US_healthcare[[#This Row],[Age]]&lt;35,"Young",IF(Raw_data_US_healthcare[[#This Row],[Age]]&lt;60,"Middle","Senior"))</f>
        <v>Senior</v>
      </c>
      <c r="E4403" t="s">
        <v>16</v>
      </c>
      <c r="F4403" t="s">
        <v>27</v>
      </c>
      <c r="G4403" t="s">
        <v>27</v>
      </c>
      <c r="H4403" t="s">
        <v>26514</v>
      </c>
      <c r="I4403" s="2">
        <v>45151</v>
      </c>
      <c r="J4403" t="s">
        <v>12345</v>
      </c>
      <c r="K4403" t="s">
        <v>12346</v>
      </c>
      <c r="L4403" t="s">
        <v>31</v>
      </c>
      <c r="M4403">
        <v>19145.102299999999</v>
      </c>
      <c r="N4403">
        <v>140</v>
      </c>
      <c r="O4403" t="s">
        <v>22</v>
      </c>
      <c r="P4403" t="s">
        <v>22</v>
      </c>
      <c r="Q4403" s="2">
        <v>45159</v>
      </c>
      <c r="R4403" t="s">
        <v>48</v>
      </c>
      <c r="S4403" t="s">
        <v>33</v>
      </c>
      <c r="T4403">
        <f>_xlfn.DAYS(Raw_data_US_healthcare[[#This Row],[Discharge Date]],Raw_data_US_healthcare[[#This Row],[Date of Admission]])</f>
        <v>8</v>
      </c>
    </row>
    <row r="4404" spans="1:20" x14ac:dyDescent="0.3">
      <c r="A4404" t="s">
        <v>26511</v>
      </c>
      <c r="B4404" t="s">
        <v>12347</v>
      </c>
      <c r="C4404">
        <v>38</v>
      </c>
      <c r="D4404" t="str">
        <f>IF(Raw_data_US_healthcare[[#This Row],[Age]]&lt;35,"Young",IF(Raw_data_US_healthcare[[#This Row],[Age]]&lt;60,"Middle","Senior"))</f>
        <v>Middle</v>
      </c>
      <c r="E4404" t="s">
        <v>16</v>
      </c>
      <c r="F4404" t="s">
        <v>49</v>
      </c>
      <c r="G4404" t="s">
        <v>49</v>
      </c>
      <c r="H4404" t="s">
        <v>26514</v>
      </c>
      <c r="I4404" s="2">
        <v>44942</v>
      </c>
      <c r="J4404" t="s">
        <v>11274</v>
      </c>
      <c r="K4404" t="s">
        <v>12348</v>
      </c>
      <c r="L4404" t="s">
        <v>52</v>
      </c>
      <c r="M4404">
        <v>10194.7819</v>
      </c>
      <c r="N4404">
        <v>279</v>
      </c>
      <c r="O4404" t="s">
        <v>22</v>
      </c>
      <c r="P4404" t="s">
        <v>22</v>
      </c>
      <c r="Q4404" s="2">
        <v>44944</v>
      </c>
      <c r="R4404" t="s">
        <v>44</v>
      </c>
      <c r="S4404" t="s">
        <v>33</v>
      </c>
      <c r="T4404">
        <f>_xlfn.DAYS(Raw_data_US_healthcare[[#This Row],[Discharge Date]],Raw_data_US_healthcare[[#This Row],[Date of Admission]])</f>
        <v>2</v>
      </c>
    </row>
    <row r="4405" spans="1:20" x14ac:dyDescent="0.3">
      <c r="A4405" t="s">
        <v>26511</v>
      </c>
      <c r="B4405" t="s">
        <v>12349</v>
      </c>
      <c r="C4405">
        <v>49</v>
      </c>
      <c r="D4405" t="str">
        <f>IF(Raw_data_US_healthcare[[#This Row],[Age]]&lt;35,"Young",IF(Raw_data_US_healthcare[[#This Row],[Age]]&lt;60,"Middle","Senior"))</f>
        <v>Middle</v>
      </c>
      <c r="E4405" t="s">
        <v>16</v>
      </c>
      <c r="F4405" t="s">
        <v>49</v>
      </c>
      <c r="G4405" t="s">
        <v>49</v>
      </c>
      <c r="H4405" t="s">
        <v>36</v>
      </c>
      <c r="I4405" s="2">
        <v>43575</v>
      </c>
      <c r="J4405" t="s">
        <v>12350</v>
      </c>
      <c r="K4405" t="s">
        <v>12351</v>
      </c>
      <c r="L4405" t="s">
        <v>31</v>
      </c>
      <c r="M4405">
        <v>3485.8982000000001</v>
      </c>
      <c r="N4405">
        <v>382</v>
      </c>
      <c r="O4405" t="s">
        <v>43</v>
      </c>
      <c r="P4405" t="s">
        <v>43</v>
      </c>
      <c r="Q4405" s="2">
        <v>43591</v>
      </c>
      <c r="R4405" t="s">
        <v>23</v>
      </c>
      <c r="S4405" t="s">
        <v>33</v>
      </c>
      <c r="T4405">
        <f>_xlfn.DAYS(Raw_data_US_healthcare[[#This Row],[Discharge Date]],Raw_data_US_healthcare[[#This Row],[Date of Admission]])</f>
        <v>16</v>
      </c>
    </row>
    <row r="4406" spans="1:20" x14ac:dyDescent="0.3">
      <c r="A4406" t="s">
        <v>26511</v>
      </c>
      <c r="B4406" t="s">
        <v>12352</v>
      </c>
      <c r="C4406">
        <v>28</v>
      </c>
      <c r="D4406" t="str">
        <f>IF(Raw_data_US_healthcare[[#This Row],[Age]]&lt;35,"Young",IF(Raw_data_US_healthcare[[#This Row],[Age]]&lt;60,"Middle","Senior"))</f>
        <v>Young</v>
      </c>
      <c r="E4406" t="s">
        <v>16</v>
      </c>
      <c r="F4406" t="s">
        <v>88</v>
      </c>
      <c r="G4406" t="s">
        <v>88</v>
      </c>
      <c r="H4406" t="s">
        <v>28</v>
      </c>
      <c r="I4406" s="2">
        <v>43589</v>
      </c>
      <c r="J4406" t="s">
        <v>12353</v>
      </c>
      <c r="K4406" t="s">
        <v>12354</v>
      </c>
      <c r="L4406" t="s">
        <v>60</v>
      </c>
      <c r="M4406">
        <v>27463.2968</v>
      </c>
      <c r="N4406">
        <v>346</v>
      </c>
      <c r="O4406" t="s">
        <v>43</v>
      </c>
      <c r="P4406" t="s">
        <v>43</v>
      </c>
      <c r="Q4406" s="2">
        <v>43594</v>
      </c>
      <c r="R4406" t="s">
        <v>83</v>
      </c>
      <c r="S4406" t="s">
        <v>33</v>
      </c>
      <c r="T4406">
        <f>_xlfn.DAYS(Raw_data_US_healthcare[[#This Row],[Discharge Date]],Raw_data_US_healthcare[[#This Row],[Date of Admission]])</f>
        <v>5</v>
      </c>
    </row>
    <row r="4407" spans="1:20" x14ac:dyDescent="0.3">
      <c r="A4407" t="s">
        <v>26511</v>
      </c>
      <c r="B4407" t="s">
        <v>12355</v>
      </c>
      <c r="C4407">
        <v>59</v>
      </c>
      <c r="D4407" t="str">
        <f>IF(Raw_data_US_healthcare[[#This Row],[Age]]&lt;35,"Young",IF(Raw_data_US_healthcare[[#This Row],[Age]]&lt;60,"Middle","Senior"))</f>
        <v>Middle</v>
      </c>
      <c r="E4407" t="s">
        <v>16</v>
      </c>
      <c r="F4407" t="s">
        <v>113</v>
      </c>
      <c r="G4407" t="s">
        <v>113</v>
      </c>
      <c r="H4407" t="s">
        <v>28</v>
      </c>
      <c r="I4407" s="2">
        <v>44924</v>
      </c>
      <c r="J4407" t="s">
        <v>12356</v>
      </c>
      <c r="K4407" t="s">
        <v>12357</v>
      </c>
      <c r="L4407" t="s">
        <v>52</v>
      </c>
      <c r="M4407">
        <v>29913.672299999998</v>
      </c>
      <c r="N4407">
        <v>282</v>
      </c>
      <c r="O4407" t="s">
        <v>43</v>
      </c>
      <c r="P4407" t="s">
        <v>43</v>
      </c>
      <c r="Q4407" s="2">
        <v>44937</v>
      </c>
      <c r="R4407" t="s">
        <v>23</v>
      </c>
      <c r="S4407" t="s">
        <v>33</v>
      </c>
      <c r="T4407">
        <f>_xlfn.DAYS(Raw_data_US_healthcare[[#This Row],[Discharge Date]],Raw_data_US_healthcare[[#This Row],[Date of Admission]])</f>
        <v>13</v>
      </c>
    </row>
    <row r="4408" spans="1:20" x14ac:dyDescent="0.3">
      <c r="A4408" t="s">
        <v>26512</v>
      </c>
      <c r="B4408" t="s">
        <v>12358</v>
      </c>
      <c r="C4408">
        <v>18</v>
      </c>
      <c r="D4408" t="str">
        <f>IF(Raw_data_US_healthcare[[#This Row],[Age]]&lt;35,"Young",IF(Raw_data_US_healthcare[[#This Row],[Age]]&lt;60,"Middle","Senior"))</f>
        <v>Young</v>
      </c>
      <c r="E4408" t="s">
        <v>26</v>
      </c>
      <c r="F4408" t="s">
        <v>35</v>
      </c>
      <c r="G4408" t="s">
        <v>35</v>
      </c>
      <c r="H4408" t="s">
        <v>18</v>
      </c>
      <c r="I4408" s="2">
        <v>44634</v>
      </c>
      <c r="J4408" t="s">
        <v>12359</v>
      </c>
      <c r="K4408" t="s">
        <v>8427</v>
      </c>
      <c r="L4408" t="s">
        <v>60</v>
      </c>
      <c r="M4408">
        <v>9054.2734</v>
      </c>
      <c r="N4408">
        <v>104</v>
      </c>
      <c r="O4408" t="s">
        <v>43</v>
      </c>
      <c r="P4408" t="s">
        <v>43</v>
      </c>
      <c r="Q4408" s="2">
        <v>44638</v>
      </c>
      <c r="R4408" t="s">
        <v>23</v>
      </c>
      <c r="S4408" t="s">
        <v>33</v>
      </c>
      <c r="T4408">
        <f>_xlfn.DAYS(Raw_data_US_healthcare[[#This Row],[Discharge Date]],Raw_data_US_healthcare[[#This Row],[Date of Admission]])</f>
        <v>4</v>
      </c>
    </row>
    <row r="4409" spans="1:20" x14ac:dyDescent="0.3">
      <c r="A4409" t="s">
        <v>26511</v>
      </c>
      <c r="B4409" t="s">
        <v>12360</v>
      </c>
      <c r="C4409">
        <v>25</v>
      </c>
      <c r="D4409" t="str">
        <f>IF(Raw_data_US_healthcare[[#This Row],[Age]]&lt;35,"Young",IF(Raw_data_US_healthcare[[#This Row],[Age]]&lt;60,"Middle","Senior"))</f>
        <v>Young</v>
      </c>
      <c r="E4409" t="s">
        <v>16</v>
      </c>
      <c r="F4409" t="s">
        <v>113</v>
      </c>
      <c r="G4409" t="s">
        <v>113</v>
      </c>
      <c r="H4409" t="s">
        <v>36</v>
      </c>
      <c r="I4409" s="2">
        <v>44940</v>
      </c>
      <c r="J4409" t="s">
        <v>12361</v>
      </c>
      <c r="K4409" t="s">
        <v>12362</v>
      </c>
      <c r="L4409" t="s">
        <v>52</v>
      </c>
      <c r="M4409">
        <v>4409.1526000000003</v>
      </c>
      <c r="N4409">
        <v>466</v>
      </c>
      <c r="O4409" t="s">
        <v>39</v>
      </c>
      <c r="P4409" t="s">
        <v>39</v>
      </c>
      <c r="Q4409" s="2">
        <v>44942</v>
      </c>
      <c r="R4409" t="s">
        <v>44</v>
      </c>
      <c r="S4409" t="s">
        <v>45</v>
      </c>
      <c r="T4409">
        <f>_xlfn.DAYS(Raw_data_US_healthcare[[#This Row],[Discharge Date]],Raw_data_US_healthcare[[#This Row],[Date of Admission]])</f>
        <v>2</v>
      </c>
    </row>
    <row r="4410" spans="1:20" x14ac:dyDescent="0.3">
      <c r="A4410" t="s">
        <v>26511</v>
      </c>
      <c r="B4410" t="s">
        <v>12363</v>
      </c>
      <c r="C4410">
        <v>68</v>
      </c>
      <c r="D4410" t="str">
        <f>IF(Raw_data_US_healthcare[[#This Row],[Age]]&lt;35,"Young",IF(Raw_data_US_healthcare[[#This Row],[Age]]&lt;60,"Middle","Senior"))</f>
        <v>Senior</v>
      </c>
      <c r="E4410" t="s">
        <v>16</v>
      </c>
      <c r="F4410" t="s">
        <v>228</v>
      </c>
      <c r="G4410" t="s">
        <v>228</v>
      </c>
      <c r="H4410" t="s">
        <v>26516</v>
      </c>
      <c r="I4410" s="2">
        <v>45065</v>
      </c>
      <c r="J4410" t="s">
        <v>12364</v>
      </c>
      <c r="K4410" t="s">
        <v>12365</v>
      </c>
      <c r="L4410" t="s">
        <v>21</v>
      </c>
      <c r="M4410">
        <v>9402.2818000000007</v>
      </c>
      <c r="N4410">
        <v>369</v>
      </c>
      <c r="O4410" t="s">
        <v>39</v>
      </c>
      <c r="P4410" t="s">
        <v>39</v>
      </c>
      <c r="Q4410" s="2">
        <v>45078</v>
      </c>
      <c r="R4410" t="s">
        <v>44</v>
      </c>
      <c r="S4410" t="s">
        <v>33</v>
      </c>
      <c r="T4410">
        <f>_xlfn.DAYS(Raw_data_US_healthcare[[#This Row],[Discharge Date]],Raw_data_US_healthcare[[#This Row],[Date of Admission]])</f>
        <v>13</v>
      </c>
    </row>
    <row r="4411" spans="1:20" x14ac:dyDescent="0.3">
      <c r="A4411" t="s">
        <v>26511</v>
      </c>
      <c r="B4411" t="s">
        <v>12366</v>
      </c>
      <c r="C4411">
        <v>59</v>
      </c>
      <c r="D4411" t="str">
        <f>IF(Raw_data_US_healthcare[[#This Row],[Age]]&lt;35,"Young",IF(Raw_data_US_healthcare[[#This Row],[Age]]&lt;60,"Middle","Senior"))</f>
        <v>Middle</v>
      </c>
      <c r="E4411" t="s">
        <v>16</v>
      </c>
      <c r="F4411" t="s">
        <v>27</v>
      </c>
      <c r="G4411" t="s">
        <v>27</v>
      </c>
      <c r="H4411" t="s">
        <v>69</v>
      </c>
      <c r="I4411" s="2">
        <v>44916</v>
      </c>
      <c r="J4411" t="s">
        <v>12367</v>
      </c>
      <c r="K4411" t="s">
        <v>12368</v>
      </c>
      <c r="L4411" t="s">
        <v>52</v>
      </c>
      <c r="M4411">
        <v>26024.042000000001</v>
      </c>
      <c r="N4411">
        <v>256</v>
      </c>
      <c r="O4411" t="s">
        <v>39</v>
      </c>
      <c r="P4411" t="s">
        <v>39</v>
      </c>
      <c r="Q4411" s="2">
        <v>44936</v>
      </c>
      <c r="R4411" t="s">
        <v>83</v>
      </c>
      <c r="S4411" t="s">
        <v>24</v>
      </c>
      <c r="T4411">
        <f>_xlfn.DAYS(Raw_data_US_healthcare[[#This Row],[Discharge Date]],Raw_data_US_healthcare[[#This Row],[Date of Admission]])</f>
        <v>20</v>
      </c>
    </row>
    <row r="4412" spans="1:20" x14ac:dyDescent="0.3">
      <c r="A4412" t="s">
        <v>26511</v>
      </c>
      <c r="B4412" t="s">
        <v>12369</v>
      </c>
      <c r="C4412">
        <v>54</v>
      </c>
      <c r="D4412" t="str">
        <f>IF(Raw_data_US_healthcare[[#This Row],[Age]]&lt;35,"Young",IF(Raw_data_US_healthcare[[#This Row],[Age]]&lt;60,"Middle","Senior"))</f>
        <v>Middle</v>
      </c>
      <c r="E4412" t="s">
        <v>16</v>
      </c>
      <c r="F4412" t="s">
        <v>228</v>
      </c>
      <c r="G4412" t="s">
        <v>228</v>
      </c>
      <c r="H4412" t="s">
        <v>26516</v>
      </c>
      <c r="I4412" s="2">
        <v>43534</v>
      </c>
      <c r="J4412" t="s">
        <v>7582</v>
      </c>
      <c r="K4412" t="s">
        <v>2282</v>
      </c>
      <c r="L4412" t="s">
        <v>56</v>
      </c>
      <c r="M4412">
        <v>21965.670300000002</v>
      </c>
      <c r="N4412">
        <v>264</v>
      </c>
      <c r="O4412" t="s">
        <v>39</v>
      </c>
      <c r="P4412" t="s">
        <v>39</v>
      </c>
      <c r="Q4412" s="2">
        <v>43558</v>
      </c>
      <c r="R4412" t="s">
        <v>48</v>
      </c>
      <c r="S4412" t="s">
        <v>33</v>
      </c>
      <c r="T4412">
        <f>_xlfn.DAYS(Raw_data_US_healthcare[[#This Row],[Discharge Date]],Raw_data_US_healthcare[[#This Row],[Date of Admission]])</f>
        <v>24</v>
      </c>
    </row>
    <row r="4413" spans="1:20" x14ac:dyDescent="0.3">
      <c r="A4413" t="s">
        <v>26512</v>
      </c>
      <c r="B4413" t="s">
        <v>12370</v>
      </c>
      <c r="C4413">
        <v>46</v>
      </c>
      <c r="D4413" t="str">
        <f>IF(Raw_data_US_healthcare[[#This Row],[Age]]&lt;35,"Young",IF(Raw_data_US_healthcare[[#This Row],[Age]]&lt;60,"Middle","Senior"))</f>
        <v>Middle</v>
      </c>
      <c r="E4413" t="s">
        <v>26</v>
      </c>
      <c r="F4413" t="s">
        <v>228</v>
      </c>
      <c r="G4413" t="s">
        <v>228</v>
      </c>
      <c r="H4413" t="s">
        <v>28</v>
      </c>
      <c r="I4413" s="2">
        <v>43986</v>
      </c>
      <c r="J4413" t="s">
        <v>12371</v>
      </c>
      <c r="K4413" t="s">
        <v>12372</v>
      </c>
      <c r="L4413" t="s">
        <v>56</v>
      </c>
      <c r="M4413">
        <v>28253.656599999998</v>
      </c>
      <c r="N4413">
        <v>248</v>
      </c>
      <c r="O4413" t="s">
        <v>43</v>
      </c>
      <c r="P4413" t="s">
        <v>43</v>
      </c>
      <c r="Q4413" s="2">
        <v>43998</v>
      </c>
      <c r="R4413" t="s">
        <v>48</v>
      </c>
      <c r="S4413" t="s">
        <v>33</v>
      </c>
      <c r="T4413">
        <f>_xlfn.DAYS(Raw_data_US_healthcare[[#This Row],[Discharge Date]],Raw_data_US_healthcare[[#This Row],[Date of Admission]])</f>
        <v>12</v>
      </c>
    </row>
    <row r="4414" spans="1:20" x14ac:dyDescent="0.3">
      <c r="A4414" t="s">
        <v>26511</v>
      </c>
      <c r="B4414" t="s">
        <v>12373</v>
      </c>
      <c r="C4414">
        <v>60</v>
      </c>
      <c r="D4414" t="str">
        <f>IF(Raw_data_US_healthcare[[#This Row],[Age]]&lt;35,"Young",IF(Raw_data_US_healthcare[[#This Row],[Age]]&lt;60,"Middle","Senior"))</f>
        <v>Senior</v>
      </c>
      <c r="E4414" t="s">
        <v>16</v>
      </c>
      <c r="F4414" t="s">
        <v>35</v>
      </c>
      <c r="G4414" t="s">
        <v>35</v>
      </c>
      <c r="H4414" t="s">
        <v>28</v>
      </c>
      <c r="I4414" s="2">
        <v>43984</v>
      </c>
      <c r="J4414" t="s">
        <v>12374</v>
      </c>
      <c r="K4414" t="s">
        <v>12375</v>
      </c>
      <c r="L4414" t="s">
        <v>56</v>
      </c>
      <c r="M4414">
        <v>17033.934099999999</v>
      </c>
      <c r="N4414">
        <v>323</v>
      </c>
      <c r="O4414" t="s">
        <v>43</v>
      </c>
      <c r="P4414" t="s">
        <v>43</v>
      </c>
      <c r="Q4414" s="2">
        <v>43998</v>
      </c>
      <c r="R4414" t="s">
        <v>48</v>
      </c>
      <c r="S4414" t="s">
        <v>45</v>
      </c>
      <c r="T4414">
        <f>_xlfn.DAYS(Raw_data_US_healthcare[[#This Row],[Discharge Date]],Raw_data_US_healthcare[[#This Row],[Date of Admission]])</f>
        <v>14</v>
      </c>
    </row>
    <row r="4415" spans="1:20" x14ac:dyDescent="0.3">
      <c r="A4415" t="s">
        <v>26511</v>
      </c>
      <c r="B4415" t="s">
        <v>12376</v>
      </c>
      <c r="C4415">
        <v>71</v>
      </c>
      <c r="D4415" t="str">
        <f>IF(Raw_data_US_healthcare[[#This Row],[Age]]&lt;35,"Young",IF(Raw_data_US_healthcare[[#This Row],[Age]]&lt;60,"Middle","Senior"))</f>
        <v>Senior</v>
      </c>
      <c r="E4415" t="s">
        <v>16</v>
      </c>
      <c r="F4415" t="s">
        <v>228</v>
      </c>
      <c r="G4415" t="s">
        <v>228</v>
      </c>
      <c r="H4415" t="s">
        <v>18</v>
      </c>
      <c r="I4415" s="2">
        <v>43785</v>
      </c>
      <c r="J4415" t="s">
        <v>12377</v>
      </c>
      <c r="K4415" t="s">
        <v>12378</v>
      </c>
      <c r="L4415" t="s">
        <v>31</v>
      </c>
      <c r="M4415">
        <v>19149.625700000001</v>
      </c>
      <c r="N4415">
        <v>405</v>
      </c>
      <c r="O4415" t="s">
        <v>39</v>
      </c>
      <c r="P4415" t="s">
        <v>39</v>
      </c>
      <c r="Q4415" s="2">
        <v>43790</v>
      </c>
      <c r="R4415" t="s">
        <v>32</v>
      </c>
      <c r="S4415" t="s">
        <v>24</v>
      </c>
      <c r="T4415">
        <f>_xlfn.DAYS(Raw_data_US_healthcare[[#This Row],[Discharge Date]],Raw_data_US_healthcare[[#This Row],[Date of Admission]])</f>
        <v>5</v>
      </c>
    </row>
    <row r="4416" spans="1:20" x14ac:dyDescent="0.3">
      <c r="A4416" t="s">
        <v>26512</v>
      </c>
      <c r="B4416" t="s">
        <v>12379</v>
      </c>
      <c r="C4416">
        <v>29</v>
      </c>
      <c r="D4416" t="str">
        <f>IF(Raw_data_US_healthcare[[#This Row],[Age]]&lt;35,"Young",IF(Raw_data_US_healthcare[[#This Row],[Age]]&lt;60,"Middle","Senior"))</f>
        <v>Young</v>
      </c>
      <c r="E4416" t="s">
        <v>26</v>
      </c>
      <c r="F4416" t="s">
        <v>17</v>
      </c>
      <c r="G4416" t="s">
        <v>17</v>
      </c>
      <c r="H4416" t="s">
        <v>26516</v>
      </c>
      <c r="I4416" s="2">
        <v>44571</v>
      </c>
      <c r="J4416" t="s">
        <v>12380</v>
      </c>
      <c r="K4416" t="s">
        <v>12381</v>
      </c>
      <c r="L4416" t="s">
        <v>56</v>
      </c>
      <c r="M4416">
        <v>33423.116199999997</v>
      </c>
      <c r="N4416">
        <v>264</v>
      </c>
      <c r="O4416" t="s">
        <v>39</v>
      </c>
      <c r="P4416" t="s">
        <v>39</v>
      </c>
      <c r="Q4416" s="2">
        <v>44599</v>
      </c>
      <c r="R4416" t="s">
        <v>83</v>
      </c>
      <c r="S4416" t="s">
        <v>33</v>
      </c>
      <c r="T4416">
        <f>_xlfn.DAYS(Raw_data_US_healthcare[[#This Row],[Discharge Date]],Raw_data_US_healthcare[[#This Row],[Date of Admission]])</f>
        <v>28</v>
      </c>
    </row>
    <row r="4417" spans="1:20" x14ac:dyDescent="0.3">
      <c r="A4417" t="s">
        <v>26512</v>
      </c>
      <c r="B4417" t="s">
        <v>12382</v>
      </c>
      <c r="C4417">
        <v>66</v>
      </c>
      <c r="D4417" t="str">
        <f>IF(Raw_data_US_healthcare[[#This Row],[Age]]&lt;35,"Young",IF(Raw_data_US_healthcare[[#This Row],[Age]]&lt;60,"Middle","Senior"))</f>
        <v>Senior</v>
      </c>
      <c r="E4417" t="s">
        <v>26</v>
      </c>
      <c r="F4417" t="s">
        <v>17</v>
      </c>
      <c r="G4417" t="s">
        <v>17</v>
      </c>
      <c r="H4417" t="s">
        <v>69</v>
      </c>
      <c r="I4417" s="2">
        <v>44290</v>
      </c>
      <c r="J4417" t="s">
        <v>12383</v>
      </c>
      <c r="K4417" t="s">
        <v>12384</v>
      </c>
      <c r="L4417" t="s">
        <v>56</v>
      </c>
      <c r="M4417">
        <v>50633.825799999999</v>
      </c>
      <c r="N4417">
        <v>189</v>
      </c>
      <c r="O4417" t="s">
        <v>22</v>
      </c>
      <c r="P4417" t="s">
        <v>22</v>
      </c>
      <c r="Q4417" s="2">
        <v>44300</v>
      </c>
      <c r="R4417" t="s">
        <v>44</v>
      </c>
      <c r="S4417" t="s">
        <v>45</v>
      </c>
      <c r="T4417">
        <f>_xlfn.DAYS(Raw_data_US_healthcare[[#This Row],[Discharge Date]],Raw_data_US_healthcare[[#This Row],[Date of Admission]])</f>
        <v>10</v>
      </c>
    </row>
    <row r="4418" spans="1:20" x14ac:dyDescent="0.3">
      <c r="A4418" t="s">
        <v>26512</v>
      </c>
      <c r="B4418" t="s">
        <v>12385</v>
      </c>
      <c r="C4418">
        <v>58</v>
      </c>
      <c r="D4418" t="str">
        <f>IF(Raw_data_US_healthcare[[#This Row],[Age]]&lt;35,"Young",IF(Raw_data_US_healthcare[[#This Row],[Age]]&lt;60,"Middle","Senior"))</f>
        <v>Middle</v>
      </c>
      <c r="E4418" t="s">
        <v>26</v>
      </c>
      <c r="F4418" t="s">
        <v>228</v>
      </c>
      <c r="G4418" t="s">
        <v>228</v>
      </c>
      <c r="H4418" t="s">
        <v>28</v>
      </c>
      <c r="I4418" s="2">
        <v>44644</v>
      </c>
      <c r="J4418" t="s">
        <v>12386</v>
      </c>
      <c r="K4418" t="s">
        <v>12387</v>
      </c>
      <c r="L4418" t="s">
        <v>52</v>
      </c>
      <c r="M4418">
        <v>9240.9637000000002</v>
      </c>
      <c r="N4418">
        <v>498</v>
      </c>
      <c r="O4418" t="s">
        <v>39</v>
      </c>
      <c r="P4418" t="s">
        <v>39</v>
      </c>
      <c r="Q4418" s="2">
        <v>44669</v>
      </c>
      <c r="R4418" t="s">
        <v>44</v>
      </c>
      <c r="S4418" t="s">
        <v>24</v>
      </c>
      <c r="T4418">
        <f>_xlfn.DAYS(Raw_data_US_healthcare[[#This Row],[Discharge Date]],Raw_data_US_healthcare[[#This Row],[Date of Admission]])</f>
        <v>25</v>
      </c>
    </row>
    <row r="4419" spans="1:20" x14ac:dyDescent="0.3">
      <c r="A4419" t="s">
        <v>26511</v>
      </c>
      <c r="B4419" t="s">
        <v>12388</v>
      </c>
      <c r="C4419">
        <v>85</v>
      </c>
      <c r="D4419" t="str">
        <f>IF(Raw_data_US_healthcare[[#This Row],[Age]]&lt;35,"Young",IF(Raw_data_US_healthcare[[#This Row],[Age]]&lt;60,"Middle","Senior"))</f>
        <v>Senior</v>
      </c>
      <c r="E4419" t="s">
        <v>16</v>
      </c>
      <c r="F4419" t="s">
        <v>228</v>
      </c>
      <c r="G4419" t="s">
        <v>228</v>
      </c>
      <c r="H4419" t="s">
        <v>26514</v>
      </c>
      <c r="I4419" s="2">
        <v>45170</v>
      </c>
      <c r="J4419" t="s">
        <v>12389</v>
      </c>
      <c r="K4419" t="s">
        <v>12390</v>
      </c>
      <c r="L4419" t="s">
        <v>56</v>
      </c>
      <c r="M4419">
        <v>27688.820599999999</v>
      </c>
      <c r="N4419">
        <v>110</v>
      </c>
      <c r="O4419" t="s">
        <v>22</v>
      </c>
      <c r="P4419" t="s">
        <v>22</v>
      </c>
      <c r="Q4419" s="2">
        <v>45185</v>
      </c>
      <c r="R4419" t="s">
        <v>83</v>
      </c>
      <c r="S4419" t="s">
        <v>33</v>
      </c>
      <c r="T4419">
        <f>_xlfn.DAYS(Raw_data_US_healthcare[[#This Row],[Discharge Date]],Raw_data_US_healthcare[[#This Row],[Date of Admission]])</f>
        <v>15</v>
      </c>
    </row>
    <row r="4420" spans="1:20" x14ac:dyDescent="0.3">
      <c r="A4420" t="s">
        <v>26511</v>
      </c>
      <c r="B4420" t="s">
        <v>12391</v>
      </c>
      <c r="C4420">
        <v>62</v>
      </c>
      <c r="D4420" t="str">
        <f>IF(Raw_data_US_healthcare[[#This Row],[Age]]&lt;35,"Young",IF(Raw_data_US_healthcare[[#This Row],[Age]]&lt;60,"Middle","Senior"))</f>
        <v>Senior</v>
      </c>
      <c r="E4420" t="s">
        <v>16</v>
      </c>
      <c r="F4420" t="s">
        <v>17</v>
      </c>
      <c r="G4420" t="s">
        <v>17</v>
      </c>
      <c r="H4420" t="s">
        <v>26514</v>
      </c>
      <c r="I4420" s="2">
        <v>44849</v>
      </c>
      <c r="J4420" t="s">
        <v>12392</v>
      </c>
      <c r="K4420" t="s">
        <v>12393</v>
      </c>
      <c r="L4420" t="s">
        <v>52</v>
      </c>
      <c r="M4420">
        <v>24914.618699999999</v>
      </c>
      <c r="N4420">
        <v>392</v>
      </c>
      <c r="O4420" t="s">
        <v>22</v>
      </c>
      <c r="P4420" t="s">
        <v>22</v>
      </c>
      <c r="Q4420" s="2">
        <v>44861</v>
      </c>
      <c r="R4420" t="s">
        <v>23</v>
      </c>
      <c r="S4420" t="s">
        <v>24</v>
      </c>
      <c r="T4420">
        <f>_xlfn.DAYS(Raw_data_US_healthcare[[#This Row],[Discharge Date]],Raw_data_US_healthcare[[#This Row],[Date of Admission]])</f>
        <v>12</v>
      </c>
    </row>
    <row r="4421" spans="1:20" x14ac:dyDescent="0.3">
      <c r="A4421" t="s">
        <v>26512</v>
      </c>
      <c r="B4421" t="s">
        <v>12394</v>
      </c>
      <c r="C4421">
        <v>79</v>
      </c>
      <c r="D4421" t="str">
        <f>IF(Raw_data_US_healthcare[[#This Row],[Age]]&lt;35,"Young",IF(Raw_data_US_healthcare[[#This Row],[Age]]&lt;60,"Middle","Senior"))</f>
        <v>Senior</v>
      </c>
      <c r="E4421" t="s">
        <v>26</v>
      </c>
      <c r="F4421" t="s">
        <v>88</v>
      </c>
      <c r="G4421" t="s">
        <v>88</v>
      </c>
      <c r="H4421" t="s">
        <v>69</v>
      </c>
      <c r="I4421" s="2">
        <v>44120</v>
      </c>
      <c r="J4421" t="s">
        <v>12395</v>
      </c>
      <c r="K4421" t="s">
        <v>12396</v>
      </c>
      <c r="L4421" t="s">
        <v>31</v>
      </c>
      <c r="M4421">
        <v>8155.1891999999998</v>
      </c>
      <c r="N4421">
        <v>488</v>
      </c>
      <c r="O4421" t="s">
        <v>22</v>
      </c>
      <c r="P4421" t="s">
        <v>22</v>
      </c>
      <c r="Q4421" s="2">
        <v>44125</v>
      </c>
      <c r="R4421" t="s">
        <v>44</v>
      </c>
      <c r="S4421" t="s">
        <v>33</v>
      </c>
      <c r="T4421">
        <f>_xlfn.DAYS(Raw_data_US_healthcare[[#This Row],[Discharge Date]],Raw_data_US_healthcare[[#This Row],[Date of Admission]])</f>
        <v>5</v>
      </c>
    </row>
    <row r="4422" spans="1:20" x14ac:dyDescent="0.3">
      <c r="A4422" t="s">
        <v>26512</v>
      </c>
      <c r="B4422" t="s">
        <v>12397</v>
      </c>
      <c r="C4422">
        <v>59</v>
      </c>
      <c r="D4422" t="str">
        <f>IF(Raw_data_US_healthcare[[#This Row],[Age]]&lt;35,"Young",IF(Raw_data_US_healthcare[[#This Row],[Age]]&lt;60,"Middle","Senior"))</f>
        <v>Middle</v>
      </c>
      <c r="E4422" t="s">
        <v>26</v>
      </c>
      <c r="F4422" t="s">
        <v>17</v>
      </c>
      <c r="G4422" t="s">
        <v>17</v>
      </c>
      <c r="H4422" t="s">
        <v>69</v>
      </c>
      <c r="I4422" s="2">
        <v>44647</v>
      </c>
      <c r="J4422" t="s">
        <v>12398</v>
      </c>
      <c r="K4422" t="s">
        <v>1992</v>
      </c>
      <c r="L4422" t="s">
        <v>60</v>
      </c>
      <c r="M4422">
        <v>24720.291000000001</v>
      </c>
      <c r="N4422">
        <v>384</v>
      </c>
      <c r="O4422" t="s">
        <v>39</v>
      </c>
      <c r="P4422" t="s">
        <v>39</v>
      </c>
      <c r="Q4422" s="2">
        <v>44660</v>
      </c>
      <c r="R4422" t="s">
        <v>83</v>
      </c>
      <c r="S4422" t="s">
        <v>45</v>
      </c>
      <c r="T4422">
        <f>_xlfn.DAYS(Raw_data_US_healthcare[[#This Row],[Discharge Date]],Raw_data_US_healthcare[[#This Row],[Date of Admission]])</f>
        <v>13</v>
      </c>
    </row>
    <row r="4423" spans="1:20" x14ac:dyDescent="0.3">
      <c r="A4423" t="s">
        <v>26511</v>
      </c>
      <c r="B4423" t="s">
        <v>12399</v>
      </c>
      <c r="C4423">
        <v>71</v>
      </c>
      <c r="D4423" t="str">
        <f>IF(Raw_data_US_healthcare[[#This Row],[Age]]&lt;35,"Young",IF(Raw_data_US_healthcare[[#This Row],[Age]]&lt;60,"Middle","Senior"))</f>
        <v>Senior</v>
      </c>
      <c r="E4423" t="s">
        <v>16</v>
      </c>
      <c r="F4423" t="s">
        <v>35</v>
      </c>
      <c r="G4423" t="s">
        <v>35</v>
      </c>
      <c r="H4423" t="s">
        <v>28</v>
      </c>
      <c r="I4423" s="2">
        <v>44831</v>
      </c>
      <c r="J4423" t="s">
        <v>12400</v>
      </c>
      <c r="K4423" t="s">
        <v>12401</v>
      </c>
      <c r="L4423" t="s">
        <v>21</v>
      </c>
      <c r="M4423">
        <v>24412.603599999999</v>
      </c>
      <c r="N4423">
        <v>251</v>
      </c>
      <c r="O4423" t="s">
        <v>43</v>
      </c>
      <c r="P4423" t="s">
        <v>43</v>
      </c>
      <c r="Q4423" s="2">
        <v>44839</v>
      </c>
      <c r="R4423" t="s">
        <v>83</v>
      </c>
      <c r="S4423" t="s">
        <v>33</v>
      </c>
      <c r="T4423">
        <f>_xlfn.DAYS(Raw_data_US_healthcare[[#This Row],[Discharge Date]],Raw_data_US_healthcare[[#This Row],[Date of Admission]])</f>
        <v>8</v>
      </c>
    </row>
    <row r="4424" spans="1:20" x14ac:dyDescent="0.3">
      <c r="A4424" t="s">
        <v>26511</v>
      </c>
      <c r="B4424" t="s">
        <v>12402</v>
      </c>
      <c r="C4424">
        <v>50</v>
      </c>
      <c r="D4424" t="str">
        <f>IF(Raw_data_US_healthcare[[#This Row],[Age]]&lt;35,"Young",IF(Raw_data_US_healthcare[[#This Row],[Age]]&lt;60,"Middle","Senior"))</f>
        <v>Middle</v>
      </c>
      <c r="E4424" t="s">
        <v>16</v>
      </c>
      <c r="F4424" t="s">
        <v>228</v>
      </c>
      <c r="G4424" t="s">
        <v>228</v>
      </c>
      <c r="H4424" t="s">
        <v>28</v>
      </c>
      <c r="I4424" s="2">
        <v>44693</v>
      </c>
      <c r="J4424" t="s">
        <v>12403</v>
      </c>
      <c r="K4424" t="s">
        <v>3492</v>
      </c>
      <c r="L4424" t="s">
        <v>52</v>
      </c>
      <c r="M4424">
        <v>11172.2619</v>
      </c>
      <c r="N4424">
        <v>246</v>
      </c>
      <c r="O4424" t="s">
        <v>39</v>
      </c>
      <c r="P4424" t="s">
        <v>39</v>
      </c>
      <c r="Q4424" s="2">
        <v>44698</v>
      </c>
      <c r="R4424" t="s">
        <v>44</v>
      </c>
      <c r="S4424" t="s">
        <v>33</v>
      </c>
      <c r="T4424">
        <f>_xlfn.DAYS(Raw_data_US_healthcare[[#This Row],[Discharge Date]],Raw_data_US_healthcare[[#This Row],[Date of Admission]])</f>
        <v>5</v>
      </c>
    </row>
    <row r="4425" spans="1:20" x14ac:dyDescent="0.3">
      <c r="A4425" t="s">
        <v>26512</v>
      </c>
      <c r="B4425" t="s">
        <v>12404</v>
      </c>
      <c r="C4425">
        <v>80</v>
      </c>
      <c r="D4425" t="str">
        <f>IF(Raw_data_US_healthcare[[#This Row],[Age]]&lt;35,"Young",IF(Raw_data_US_healthcare[[#This Row],[Age]]&lt;60,"Middle","Senior"))</f>
        <v>Senior</v>
      </c>
      <c r="E4425" t="s">
        <v>26</v>
      </c>
      <c r="F4425" t="s">
        <v>113</v>
      </c>
      <c r="G4425" t="s">
        <v>113</v>
      </c>
      <c r="H4425" t="s">
        <v>18</v>
      </c>
      <c r="I4425" s="2">
        <v>44039</v>
      </c>
      <c r="J4425" t="s">
        <v>12405</v>
      </c>
      <c r="K4425" t="s">
        <v>12406</v>
      </c>
      <c r="L4425" t="s">
        <v>56</v>
      </c>
      <c r="M4425">
        <v>7951.7945</v>
      </c>
      <c r="N4425">
        <v>334</v>
      </c>
      <c r="O4425" t="s">
        <v>39</v>
      </c>
      <c r="P4425" t="s">
        <v>39</v>
      </c>
      <c r="Q4425" s="2">
        <v>44052</v>
      </c>
      <c r="R4425" t="s">
        <v>48</v>
      </c>
      <c r="S4425" t="s">
        <v>33</v>
      </c>
      <c r="T4425">
        <f>_xlfn.DAYS(Raw_data_US_healthcare[[#This Row],[Discharge Date]],Raw_data_US_healthcare[[#This Row],[Date of Admission]])</f>
        <v>13</v>
      </c>
    </row>
    <row r="4426" spans="1:20" x14ac:dyDescent="0.3">
      <c r="A4426" t="s">
        <v>26512</v>
      </c>
      <c r="B4426" t="s">
        <v>12407</v>
      </c>
      <c r="C4426">
        <v>57</v>
      </c>
      <c r="D4426" t="str">
        <f>IF(Raw_data_US_healthcare[[#This Row],[Age]]&lt;35,"Young",IF(Raw_data_US_healthcare[[#This Row],[Age]]&lt;60,"Middle","Senior"))</f>
        <v>Middle</v>
      </c>
      <c r="E4426" t="s">
        <v>26</v>
      </c>
      <c r="F4426" t="s">
        <v>228</v>
      </c>
      <c r="G4426" t="s">
        <v>228</v>
      </c>
      <c r="H4426" t="s">
        <v>26514</v>
      </c>
      <c r="I4426" s="2">
        <v>44101</v>
      </c>
      <c r="J4426" t="s">
        <v>12408</v>
      </c>
      <c r="K4426" t="s">
        <v>12409</v>
      </c>
      <c r="L4426" t="s">
        <v>56</v>
      </c>
      <c r="M4426">
        <v>17539.132099999999</v>
      </c>
      <c r="N4426">
        <v>162</v>
      </c>
      <c r="O4426" t="s">
        <v>22</v>
      </c>
      <c r="P4426" t="s">
        <v>22</v>
      </c>
      <c r="Q4426" s="2">
        <v>44116</v>
      </c>
      <c r="R4426" t="s">
        <v>48</v>
      </c>
      <c r="S4426" t="s">
        <v>33</v>
      </c>
      <c r="T4426">
        <f>_xlfn.DAYS(Raw_data_US_healthcare[[#This Row],[Discharge Date]],Raw_data_US_healthcare[[#This Row],[Date of Admission]])</f>
        <v>15</v>
      </c>
    </row>
    <row r="4427" spans="1:20" x14ac:dyDescent="0.3">
      <c r="A4427" t="s">
        <v>26511</v>
      </c>
      <c r="B4427" t="s">
        <v>12410</v>
      </c>
      <c r="C4427">
        <v>33</v>
      </c>
      <c r="D4427" t="str">
        <f>IF(Raw_data_US_healthcare[[#This Row],[Age]]&lt;35,"Young",IF(Raw_data_US_healthcare[[#This Row],[Age]]&lt;60,"Middle","Senior"))</f>
        <v>Young</v>
      </c>
      <c r="E4427" t="s">
        <v>16</v>
      </c>
      <c r="F4427" t="s">
        <v>228</v>
      </c>
      <c r="G4427" t="s">
        <v>228</v>
      </c>
      <c r="H4427" t="s">
        <v>26516</v>
      </c>
      <c r="I4427" s="2">
        <v>43674</v>
      </c>
      <c r="J4427" t="s">
        <v>12411</v>
      </c>
      <c r="K4427" t="s">
        <v>12412</v>
      </c>
      <c r="L4427" t="s">
        <v>56</v>
      </c>
      <c r="M4427">
        <v>34003.039400000001</v>
      </c>
      <c r="N4427">
        <v>140</v>
      </c>
      <c r="O4427" t="s">
        <v>39</v>
      </c>
      <c r="P4427" t="s">
        <v>39</v>
      </c>
      <c r="Q4427" s="2">
        <v>43689</v>
      </c>
      <c r="R4427" t="s">
        <v>44</v>
      </c>
      <c r="S4427" t="s">
        <v>24</v>
      </c>
      <c r="T4427">
        <f>_xlfn.DAYS(Raw_data_US_healthcare[[#This Row],[Discharge Date]],Raw_data_US_healthcare[[#This Row],[Date of Admission]])</f>
        <v>15</v>
      </c>
    </row>
    <row r="4428" spans="1:20" x14ac:dyDescent="0.3">
      <c r="A4428" t="s">
        <v>26512</v>
      </c>
      <c r="B4428" t="s">
        <v>12413</v>
      </c>
      <c r="C4428">
        <v>18</v>
      </c>
      <c r="D4428" t="str">
        <f>IF(Raw_data_US_healthcare[[#This Row],[Age]]&lt;35,"Young",IF(Raw_data_US_healthcare[[#This Row],[Age]]&lt;60,"Middle","Senior"))</f>
        <v>Young</v>
      </c>
      <c r="E4428" t="s">
        <v>26</v>
      </c>
      <c r="F4428" t="s">
        <v>88</v>
      </c>
      <c r="G4428" t="s">
        <v>88</v>
      </c>
      <c r="H4428" t="s">
        <v>69</v>
      </c>
      <c r="I4428" s="2">
        <v>43713</v>
      </c>
      <c r="J4428" t="s">
        <v>12414</v>
      </c>
      <c r="K4428" t="s">
        <v>12415</v>
      </c>
      <c r="L4428" t="s">
        <v>60</v>
      </c>
      <c r="M4428">
        <v>78733.401199999993</v>
      </c>
      <c r="N4428">
        <v>182</v>
      </c>
      <c r="O4428" t="s">
        <v>43</v>
      </c>
      <c r="P4428" t="s">
        <v>43</v>
      </c>
      <c r="Q4428" s="2">
        <v>43742</v>
      </c>
      <c r="R4428" t="s">
        <v>83</v>
      </c>
      <c r="S4428" t="s">
        <v>45</v>
      </c>
      <c r="T4428">
        <f>_xlfn.DAYS(Raw_data_US_healthcare[[#This Row],[Discharge Date]],Raw_data_US_healthcare[[#This Row],[Date of Admission]])</f>
        <v>29</v>
      </c>
    </row>
    <row r="4429" spans="1:20" x14ac:dyDescent="0.3">
      <c r="A4429" t="s">
        <v>26511</v>
      </c>
      <c r="B4429" t="s">
        <v>12416</v>
      </c>
      <c r="C4429">
        <v>71</v>
      </c>
      <c r="D4429" t="str">
        <f>IF(Raw_data_US_healthcare[[#This Row],[Age]]&lt;35,"Young",IF(Raw_data_US_healthcare[[#This Row],[Age]]&lt;60,"Middle","Senior"))</f>
        <v>Senior</v>
      </c>
      <c r="E4429" t="s">
        <v>16</v>
      </c>
      <c r="F4429" t="s">
        <v>113</v>
      </c>
      <c r="G4429" t="s">
        <v>113</v>
      </c>
      <c r="H4429" t="s">
        <v>69</v>
      </c>
      <c r="I4429" s="2">
        <v>44289</v>
      </c>
      <c r="J4429" t="s">
        <v>10927</v>
      </c>
      <c r="K4429" t="s">
        <v>12417</v>
      </c>
      <c r="L4429" t="s">
        <v>60</v>
      </c>
      <c r="M4429">
        <v>25469.394799999998</v>
      </c>
      <c r="N4429">
        <v>232</v>
      </c>
      <c r="O4429" t="s">
        <v>43</v>
      </c>
      <c r="P4429" t="s">
        <v>43</v>
      </c>
      <c r="Q4429" s="2">
        <v>44319</v>
      </c>
      <c r="R4429" t="s">
        <v>48</v>
      </c>
      <c r="S4429" t="s">
        <v>24</v>
      </c>
      <c r="T4429">
        <f>_xlfn.DAYS(Raw_data_US_healthcare[[#This Row],[Discharge Date]],Raw_data_US_healthcare[[#This Row],[Date of Admission]])</f>
        <v>30</v>
      </c>
    </row>
    <row r="4430" spans="1:20" x14ac:dyDescent="0.3">
      <c r="A4430" t="s">
        <v>26512</v>
      </c>
      <c r="B4430" t="s">
        <v>4212</v>
      </c>
      <c r="C4430">
        <v>84</v>
      </c>
      <c r="D4430" t="str">
        <f>IF(Raw_data_US_healthcare[[#This Row],[Age]]&lt;35,"Young",IF(Raw_data_US_healthcare[[#This Row],[Age]]&lt;60,"Middle","Senior"))</f>
        <v>Senior</v>
      </c>
      <c r="E4430" t="s">
        <v>26</v>
      </c>
      <c r="F4430" t="s">
        <v>17</v>
      </c>
      <c r="G4430" t="s">
        <v>17</v>
      </c>
      <c r="H4430" t="s">
        <v>69</v>
      </c>
      <c r="I4430" s="2">
        <v>44676</v>
      </c>
      <c r="J4430" t="s">
        <v>12418</v>
      </c>
      <c r="K4430" t="s">
        <v>12419</v>
      </c>
      <c r="L4430" t="s">
        <v>31</v>
      </c>
      <c r="M4430">
        <v>38750.1777</v>
      </c>
      <c r="N4430">
        <v>297</v>
      </c>
      <c r="O4430" t="s">
        <v>39</v>
      </c>
      <c r="P4430" t="s">
        <v>39</v>
      </c>
      <c r="Q4430" s="2">
        <v>44687</v>
      </c>
      <c r="R4430" t="s">
        <v>32</v>
      </c>
      <c r="S4430" t="s">
        <v>24</v>
      </c>
      <c r="T4430">
        <f>_xlfn.DAYS(Raw_data_US_healthcare[[#This Row],[Discharge Date]],Raw_data_US_healthcare[[#This Row],[Date of Admission]])</f>
        <v>11</v>
      </c>
    </row>
    <row r="4431" spans="1:20" x14ac:dyDescent="0.3">
      <c r="A4431" t="s">
        <v>26511</v>
      </c>
      <c r="B4431" t="s">
        <v>12420</v>
      </c>
      <c r="C4431">
        <v>41</v>
      </c>
      <c r="D4431" t="str">
        <f>IF(Raw_data_US_healthcare[[#This Row],[Age]]&lt;35,"Young",IF(Raw_data_US_healthcare[[#This Row],[Age]]&lt;60,"Middle","Senior"))</f>
        <v>Middle</v>
      </c>
      <c r="E4431" t="s">
        <v>16</v>
      </c>
      <c r="F4431" t="s">
        <v>49</v>
      </c>
      <c r="G4431" t="s">
        <v>49</v>
      </c>
      <c r="H4431" t="s">
        <v>69</v>
      </c>
      <c r="I4431" s="2">
        <v>44031</v>
      </c>
      <c r="J4431" t="s">
        <v>12421</v>
      </c>
      <c r="K4431" t="s">
        <v>3815</v>
      </c>
      <c r="L4431" t="s">
        <v>56</v>
      </c>
      <c r="M4431">
        <v>50925.364999999998</v>
      </c>
      <c r="N4431">
        <v>195</v>
      </c>
      <c r="O4431" t="s">
        <v>39</v>
      </c>
      <c r="P4431" t="s">
        <v>39</v>
      </c>
      <c r="Q4431" s="2">
        <v>44055</v>
      </c>
      <c r="R4431" t="s">
        <v>83</v>
      </c>
      <c r="S4431" t="s">
        <v>33</v>
      </c>
      <c r="T4431">
        <f>_xlfn.DAYS(Raw_data_US_healthcare[[#This Row],[Discharge Date]],Raw_data_US_healthcare[[#This Row],[Date of Admission]])</f>
        <v>24</v>
      </c>
    </row>
    <row r="4432" spans="1:20" x14ac:dyDescent="0.3">
      <c r="A4432" t="s">
        <v>26511</v>
      </c>
      <c r="B4432" t="s">
        <v>12422</v>
      </c>
      <c r="C4432">
        <v>39</v>
      </c>
      <c r="D4432" t="str">
        <f>IF(Raw_data_US_healthcare[[#This Row],[Age]]&lt;35,"Young",IF(Raw_data_US_healthcare[[#This Row],[Age]]&lt;60,"Middle","Senior"))</f>
        <v>Middle</v>
      </c>
      <c r="E4432" t="s">
        <v>16</v>
      </c>
      <c r="F4432" t="s">
        <v>27</v>
      </c>
      <c r="G4432" t="s">
        <v>27</v>
      </c>
      <c r="H4432" t="s">
        <v>28</v>
      </c>
      <c r="I4432" s="2">
        <v>44103</v>
      </c>
      <c r="J4432" t="s">
        <v>12423</v>
      </c>
      <c r="K4432" t="s">
        <v>12424</v>
      </c>
      <c r="L4432" t="s">
        <v>56</v>
      </c>
      <c r="M4432">
        <v>33940.885199999997</v>
      </c>
      <c r="N4432">
        <v>166</v>
      </c>
      <c r="O4432" t="s">
        <v>39</v>
      </c>
      <c r="P4432" t="s">
        <v>39</v>
      </c>
      <c r="Q4432" s="2">
        <v>44123</v>
      </c>
      <c r="R4432" t="s">
        <v>44</v>
      </c>
      <c r="S4432" t="s">
        <v>45</v>
      </c>
      <c r="T4432">
        <f>_xlfn.DAYS(Raw_data_US_healthcare[[#This Row],[Discharge Date]],Raw_data_US_healthcare[[#This Row],[Date of Admission]])</f>
        <v>20</v>
      </c>
    </row>
    <row r="4433" spans="1:20" x14ac:dyDescent="0.3">
      <c r="A4433" t="s">
        <v>26511</v>
      </c>
      <c r="B4433" t="s">
        <v>12425</v>
      </c>
      <c r="C4433">
        <v>29</v>
      </c>
      <c r="D4433" t="str">
        <f>IF(Raw_data_US_healthcare[[#This Row],[Age]]&lt;35,"Young",IF(Raw_data_US_healthcare[[#This Row],[Age]]&lt;60,"Middle","Senior"))</f>
        <v>Young</v>
      </c>
      <c r="E4433" t="s">
        <v>16</v>
      </c>
      <c r="F4433" t="s">
        <v>228</v>
      </c>
      <c r="G4433" t="s">
        <v>228</v>
      </c>
      <c r="H4433" t="s">
        <v>28</v>
      </c>
      <c r="I4433" s="2">
        <v>44087</v>
      </c>
      <c r="J4433" t="s">
        <v>12426</v>
      </c>
      <c r="K4433" t="s">
        <v>2588</v>
      </c>
      <c r="L4433" t="s">
        <v>31</v>
      </c>
      <c r="M4433">
        <v>32130.1999</v>
      </c>
      <c r="N4433">
        <v>231</v>
      </c>
      <c r="O4433" t="s">
        <v>43</v>
      </c>
      <c r="P4433" t="s">
        <v>43</v>
      </c>
      <c r="Q4433" s="2">
        <v>44088</v>
      </c>
      <c r="R4433" t="s">
        <v>32</v>
      </c>
      <c r="S4433" t="s">
        <v>24</v>
      </c>
      <c r="T4433">
        <f>_xlfn.DAYS(Raw_data_US_healthcare[[#This Row],[Discharge Date]],Raw_data_US_healthcare[[#This Row],[Date of Admission]])</f>
        <v>1</v>
      </c>
    </row>
    <row r="4434" spans="1:20" x14ac:dyDescent="0.3">
      <c r="A4434" t="s">
        <v>26512</v>
      </c>
      <c r="B4434" t="s">
        <v>12427</v>
      </c>
      <c r="C4434">
        <v>84</v>
      </c>
      <c r="D4434" t="str">
        <f>IF(Raw_data_US_healthcare[[#This Row],[Age]]&lt;35,"Young",IF(Raw_data_US_healthcare[[#This Row],[Age]]&lt;60,"Middle","Senior"))</f>
        <v>Senior</v>
      </c>
      <c r="E4434" t="s">
        <v>26</v>
      </c>
      <c r="F4434" t="s">
        <v>49</v>
      </c>
      <c r="G4434" t="s">
        <v>49</v>
      </c>
      <c r="H4434" t="s">
        <v>69</v>
      </c>
      <c r="I4434" s="2">
        <v>43818</v>
      </c>
      <c r="J4434" t="s">
        <v>12428</v>
      </c>
      <c r="K4434" t="s">
        <v>12429</v>
      </c>
      <c r="L4434" t="s">
        <v>52</v>
      </c>
      <c r="M4434">
        <v>13367.676799999999</v>
      </c>
      <c r="N4434">
        <v>210</v>
      </c>
      <c r="O4434" t="s">
        <v>22</v>
      </c>
      <c r="P4434" t="s">
        <v>22</v>
      </c>
      <c r="Q4434" s="2">
        <v>43832</v>
      </c>
      <c r="R4434" t="s">
        <v>23</v>
      </c>
      <c r="S4434" t="s">
        <v>33</v>
      </c>
      <c r="T4434">
        <f>_xlfn.DAYS(Raw_data_US_healthcare[[#This Row],[Discharge Date]],Raw_data_US_healthcare[[#This Row],[Date of Admission]])</f>
        <v>14</v>
      </c>
    </row>
    <row r="4435" spans="1:20" x14ac:dyDescent="0.3">
      <c r="A4435" t="s">
        <v>26511</v>
      </c>
      <c r="B4435" t="s">
        <v>12430</v>
      </c>
      <c r="C4435">
        <v>48</v>
      </c>
      <c r="D4435" t="str">
        <f>IF(Raw_data_US_healthcare[[#This Row],[Age]]&lt;35,"Young",IF(Raw_data_US_healthcare[[#This Row],[Age]]&lt;60,"Middle","Senior"))</f>
        <v>Middle</v>
      </c>
      <c r="E4435" t="s">
        <v>16</v>
      </c>
      <c r="F4435" t="s">
        <v>27</v>
      </c>
      <c r="G4435" t="s">
        <v>27</v>
      </c>
      <c r="H4435" t="s">
        <v>28</v>
      </c>
      <c r="I4435" s="2">
        <v>43701</v>
      </c>
      <c r="J4435" t="s">
        <v>12431</v>
      </c>
      <c r="K4435" t="s">
        <v>12432</v>
      </c>
      <c r="L4435" t="s">
        <v>56</v>
      </c>
      <c r="M4435">
        <v>6720.8531000000003</v>
      </c>
      <c r="N4435">
        <v>218</v>
      </c>
      <c r="O4435" t="s">
        <v>43</v>
      </c>
      <c r="P4435" t="s">
        <v>43</v>
      </c>
      <c r="Q4435" s="2">
        <v>43706</v>
      </c>
      <c r="R4435" t="s">
        <v>48</v>
      </c>
      <c r="S4435" t="s">
        <v>45</v>
      </c>
      <c r="T4435">
        <f>_xlfn.DAYS(Raw_data_US_healthcare[[#This Row],[Discharge Date]],Raw_data_US_healthcare[[#This Row],[Date of Admission]])</f>
        <v>5</v>
      </c>
    </row>
    <row r="4436" spans="1:20" x14ac:dyDescent="0.3">
      <c r="A4436" t="s">
        <v>26512</v>
      </c>
      <c r="B4436" t="s">
        <v>12433</v>
      </c>
      <c r="C4436">
        <v>35</v>
      </c>
      <c r="D4436" t="str">
        <f>IF(Raw_data_US_healthcare[[#This Row],[Age]]&lt;35,"Young",IF(Raw_data_US_healthcare[[#This Row],[Age]]&lt;60,"Middle","Senior"))</f>
        <v>Middle</v>
      </c>
      <c r="E4436" t="s">
        <v>26</v>
      </c>
      <c r="F4436" t="s">
        <v>17</v>
      </c>
      <c r="G4436" t="s">
        <v>17</v>
      </c>
      <c r="H4436" t="s">
        <v>18</v>
      </c>
      <c r="I4436" s="2">
        <v>44249</v>
      </c>
      <c r="J4436" t="s">
        <v>12434</v>
      </c>
      <c r="K4436" t="s">
        <v>1303</v>
      </c>
      <c r="L4436" t="s">
        <v>56</v>
      </c>
      <c r="M4436">
        <v>29910.9889</v>
      </c>
      <c r="N4436">
        <v>210</v>
      </c>
      <c r="O4436" t="s">
        <v>43</v>
      </c>
      <c r="P4436" t="s">
        <v>43</v>
      </c>
      <c r="Q4436" s="2">
        <v>44255</v>
      </c>
      <c r="R4436" t="s">
        <v>32</v>
      </c>
      <c r="S4436" t="s">
        <v>24</v>
      </c>
      <c r="T4436">
        <f>_xlfn.DAYS(Raw_data_US_healthcare[[#This Row],[Discharge Date]],Raw_data_US_healthcare[[#This Row],[Date of Admission]])</f>
        <v>6</v>
      </c>
    </row>
    <row r="4437" spans="1:20" x14ac:dyDescent="0.3">
      <c r="A4437" t="s">
        <v>26511</v>
      </c>
      <c r="B4437" t="s">
        <v>12435</v>
      </c>
      <c r="C4437">
        <v>35</v>
      </c>
      <c r="D4437" t="str">
        <f>IF(Raw_data_US_healthcare[[#This Row],[Age]]&lt;35,"Young",IF(Raw_data_US_healthcare[[#This Row],[Age]]&lt;60,"Middle","Senior"))</f>
        <v>Middle</v>
      </c>
      <c r="E4437" t="s">
        <v>16</v>
      </c>
      <c r="F4437" t="s">
        <v>27</v>
      </c>
      <c r="G4437" t="s">
        <v>27</v>
      </c>
      <c r="H4437" t="s">
        <v>18</v>
      </c>
      <c r="I4437" s="2">
        <v>44000</v>
      </c>
      <c r="J4437" t="s">
        <v>12436</v>
      </c>
      <c r="K4437" t="s">
        <v>12437</v>
      </c>
      <c r="L4437" t="s">
        <v>52</v>
      </c>
      <c r="M4437">
        <v>16122.7081</v>
      </c>
      <c r="N4437">
        <v>300</v>
      </c>
      <c r="O4437" t="s">
        <v>43</v>
      </c>
      <c r="P4437" t="s">
        <v>43</v>
      </c>
      <c r="Q4437" s="2">
        <v>44015</v>
      </c>
      <c r="R4437" t="s">
        <v>32</v>
      </c>
      <c r="S4437" t="s">
        <v>33</v>
      </c>
      <c r="T4437">
        <f>_xlfn.DAYS(Raw_data_US_healthcare[[#This Row],[Discharge Date]],Raw_data_US_healthcare[[#This Row],[Date of Admission]])</f>
        <v>15</v>
      </c>
    </row>
    <row r="4438" spans="1:20" x14ac:dyDescent="0.3">
      <c r="A4438" t="s">
        <v>26511</v>
      </c>
      <c r="B4438" t="s">
        <v>12438</v>
      </c>
      <c r="C4438">
        <v>62</v>
      </c>
      <c r="D4438" t="str">
        <f>IF(Raw_data_US_healthcare[[#This Row],[Age]]&lt;35,"Young",IF(Raw_data_US_healthcare[[#This Row],[Age]]&lt;60,"Middle","Senior"))</f>
        <v>Senior</v>
      </c>
      <c r="E4438" t="s">
        <v>16</v>
      </c>
      <c r="F4438" t="s">
        <v>27</v>
      </c>
      <c r="G4438" t="s">
        <v>27</v>
      </c>
      <c r="H4438" t="s">
        <v>26514</v>
      </c>
      <c r="I4438" s="2">
        <v>43787</v>
      </c>
      <c r="J4438" t="s">
        <v>12439</v>
      </c>
      <c r="K4438" t="s">
        <v>12440</v>
      </c>
      <c r="L4438" t="s">
        <v>31</v>
      </c>
      <c r="M4438">
        <v>12280.1605</v>
      </c>
      <c r="N4438">
        <v>231</v>
      </c>
      <c r="O4438" t="s">
        <v>22</v>
      </c>
      <c r="P4438" t="s">
        <v>22</v>
      </c>
      <c r="Q4438" s="2">
        <v>43800</v>
      </c>
      <c r="R4438" t="s">
        <v>44</v>
      </c>
      <c r="S4438" t="s">
        <v>24</v>
      </c>
      <c r="T4438">
        <f>_xlfn.DAYS(Raw_data_US_healthcare[[#This Row],[Discharge Date]],Raw_data_US_healthcare[[#This Row],[Date of Admission]])</f>
        <v>13</v>
      </c>
    </row>
    <row r="4439" spans="1:20" x14ac:dyDescent="0.3">
      <c r="A4439" t="s">
        <v>26512</v>
      </c>
      <c r="B4439" t="s">
        <v>12441</v>
      </c>
      <c r="C4439">
        <v>72</v>
      </c>
      <c r="D4439" t="str">
        <f>IF(Raw_data_US_healthcare[[#This Row],[Age]]&lt;35,"Young",IF(Raw_data_US_healthcare[[#This Row],[Age]]&lt;60,"Middle","Senior"))</f>
        <v>Senior</v>
      </c>
      <c r="E4439" t="s">
        <v>26</v>
      </c>
      <c r="F4439" t="s">
        <v>49</v>
      </c>
      <c r="G4439" t="s">
        <v>49</v>
      </c>
      <c r="H4439" t="s">
        <v>26514</v>
      </c>
      <c r="I4439" s="2">
        <v>43592</v>
      </c>
      <c r="J4439" t="s">
        <v>12442</v>
      </c>
      <c r="K4439" t="s">
        <v>12443</v>
      </c>
      <c r="L4439" t="s">
        <v>60</v>
      </c>
      <c r="M4439">
        <v>5097.3307999999997</v>
      </c>
      <c r="N4439">
        <v>338</v>
      </c>
      <c r="O4439" t="s">
        <v>22</v>
      </c>
      <c r="P4439" t="s">
        <v>22</v>
      </c>
      <c r="Q4439" s="2">
        <v>43604</v>
      </c>
      <c r="R4439" t="s">
        <v>44</v>
      </c>
      <c r="S4439" t="s">
        <v>33</v>
      </c>
      <c r="T4439">
        <f>_xlfn.DAYS(Raw_data_US_healthcare[[#This Row],[Discharge Date]],Raw_data_US_healthcare[[#This Row],[Date of Admission]])</f>
        <v>12</v>
      </c>
    </row>
    <row r="4440" spans="1:20" x14ac:dyDescent="0.3">
      <c r="A4440" t="s">
        <v>26512</v>
      </c>
      <c r="B4440" t="s">
        <v>12444</v>
      </c>
      <c r="C4440">
        <v>24</v>
      </c>
      <c r="D4440" t="str">
        <f>IF(Raw_data_US_healthcare[[#This Row],[Age]]&lt;35,"Young",IF(Raw_data_US_healthcare[[#This Row],[Age]]&lt;60,"Middle","Senior"))</f>
        <v>Young</v>
      </c>
      <c r="E4440" t="s">
        <v>26</v>
      </c>
      <c r="F4440" t="s">
        <v>228</v>
      </c>
      <c r="G4440" t="s">
        <v>228</v>
      </c>
      <c r="H4440" t="s">
        <v>28</v>
      </c>
      <c r="I4440" s="2">
        <v>44628</v>
      </c>
      <c r="J4440" t="s">
        <v>2421</v>
      </c>
      <c r="K4440" t="s">
        <v>12445</v>
      </c>
      <c r="L4440" t="s">
        <v>56</v>
      </c>
      <c r="M4440">
        <v>3780.2265000000002</v>
      </c>
      <c r="N4440">
        <v>230</v>
      </c>
      <c r="O4440" t="s">
        <v>39</v>
      </c>
      <c r="P4440" t="s">
        <v>39</v>
      </c>
      <c r="Q4440" s="2">
        <v>44632</v>
      </c>
      <c r="R4440" t="s">
        <v>23</v>
      </c>
      <c r="S4440" t="s">
        <v>45</v>
      </c>
      <c r="T4440">
        <f>_xlfn.DAYS(Raw_data_US_healthcare[[#This Row],[Discharge Date]],Raw_data_US_healthcare[[#This Row],[Date of Admission]])</f>
        <v>4</v>
      </c>
    </row>
    <row r="4441" spans="1:20" x14ac:dyDescent="0.3">
      <c r="A4441" t="s">
        <v>26512</v>
      </c>
      <c r="B4441" t="s">
        <v>12446</v>
      </c>
      <c r="C4441">
        <v>73</v>
      </c>
      <c r="D4441" t="str">
        <f>IF(Raw_data_US_healthcare[[#This Row],[Age]]&lt;35,"Young",IF(Raw_data_US_healthcare[[#This Row],[Age]]&lt;60,"Middle","Senior"))</f>
        <v>Senior</v>
      </c>
      <c r="E4441" t="s">
        <v>26</v>
      </c>
      <c r="F4441" t="s">
        <v>27</v>
      </c>
      <c r="G4441" t="s">
        <v>27</v>
      </c>
      <c r="H4441" t="s">
        <v>26516</v>
      </c>
      <c r="I4441" s="2">
        <v>43750</v>
      </c>
      <c r="J4441" t="s">
        <v>12447</v>
      </c>
      <c r="K4441" t="s">
        <v>12448</v>
      </c>
      <c r="L4441" t="s">
        <v>52</v>
      </c>
      <c r="M4441">
        <v>16635.974399999999</v>
      </c>
      <c r="N4441">
        <v>322</v>
      </c>
      <c r="O4441" t="s">
        <v>39</v>
      </c>
      <c r="P4441" t="s">
        <v>39</v>
      </c>
      <c r="Q4441" s="2">
        <v>43775</v>
      </c>
      <c r="R4441" t="s">
        <v>44</v>
      </c>
      <c r="S4441" t="s">
        <v>45</v>
      </c>
      <c r="T4441">
        <f>_xlfn.DAYS(Raw_data_US_healthcare[[#This Row],[Discharge Date]],Raw_data_US_healthcare[[#This Row],[Date of Admission]])</f>
        <v>25</v>
      </c>
    </row>
    <row r="4442" spans="1:20" x14ac:dyDescent="0.3">
      <c r="A4442" t="s">
        <v>26512</v>
      </c>
      <c r="B4442" t="s">
        <v>12449</v>
      </c>
      <c r="C4442">
        <v>29</v>
      </c>
      <c r="D4442" t="str">
        <f>IF(Raw_data_US_healthcare[[#This Row],[Age]]&lt;35,"Young",IF(Raw_data_US_healthcare[[#This Row],[Age]]&lt;60,"Middle","Senior"))</f>
        <v>Young</v>
      </c>
      <c r="E4442" t="s">
        <v>26</v>
      </c>
      <c r="F4442" t="s">
        <v>35</v>
      </c>
      <c r="G4442" t="s">
        <v>35</v>
      </c>
      <c r="H4442" t="s">
        <v>26514</v>
      </c>
      <c r="I4442" s="2">
        <v>43438</v>
      </c>
      <c r="J4442" t="s">
        <v>12450</v>
      </c>
      <c r="K4442" t="s">
        <v>12451</v>
      </c>
      <c r="L4442" t="s">
        <v>56</v>
      </c>
      <c r="M4442">
        <v>15313.6086</v>
      </c>
      <c r="N4442">
        <v>342</v>
      </c>
      <c r="O4442" t="s">
        <v>22</v>
      </c>
      <c r="P4442" t="s">
        <v>22</v>
      </c>
      <c r="Q4442" s="2">
        <v>43441</v>
      </c>
      <c r="R4442" t="s">
        <v>48</v>
      </c>
      <c r="S4442" t="s">
        <v>33</v>
      </c>
      <c r="T4442">
        <f>_xlfn.DAYS(Raw_data_US_healthcare[[#This Row],[Discharge Date]],Raw_data_US_healthcare[[#This Row],[Date of Admission]])</f>
        <v>3</v>
      </c>
    </row>
    <row r="4443" spans="1:20" x14ac:dyDescent="0.3">
      <c r="A4443" t="s">
        <v>26511</v>
      </c>
      <c r="B4443" t="s">
        <v>12452</v>
      </c>
      <c r="C4443">
        <v>68</v>
      </c>
      <c r="D4443" t="str">
        <f>IF(Raw_data_US_healthcare[[#This Row],[Age]]&lt;35,"Young",IF(Raw_data_US_healthcare[[#This Row],[Age]]&lt;60,"Middle","Senior"))</f>
        <v>Senior</v>
      </c>
      <c r="E4443" t="s">
        <v>16</v>
      </c>
      <c r="F4443" t="s">
        <v>62</v>
      </c>
      <c r="G4443" t="s">
        <v>62</v>
      </c>
      <c r="H4443" t="s">
        <v>18</v>
      </c>
      <c r="I4443" s="2">
        <v>43763</v>
      </c>
      <c r="J4443" t="s">
        <v>12453</v>
      </c>
      <c r="K4443" t="s">
        <v>12454</v>
      </c>
      <c r="L4443" t="s">
        <v>21</v>
      </c>
      <c r="M4443">
        <v>44469.193599999999</v>
      </c>
      <c r="N4443">
        <v>267</v>
      </c>
      <c r="O4443" t="s">
        <v>39</v>
      </c>
      <c r="P4443" t="s">
        <v>39</v>
      </c>
      <c r="Q4443" s="2">
        <v>43783</v>
      </c>
      <c r="R4443" t="s">
        <v>32</v>
      </c>
      <c r="S4443" t="s">
        <v>33</v>
      </c>
      <c r="T4443">
        <f>_xlfn.DAYS(Raw_data_US_healthcare[[#This Row],[Discharge Date]],Raw_data_US_healthcare[[#This Row],[Date of Admission]])</f>
        <v>20</v>
      </c>
    </row>
    <row r="4444" spans="1:20" x14ac:dyDescent="0.3">
      <c r="A4444" t="s">
        <v>26512</v>
      </c>
      <c r="B4444" t="s">
        <v>12455</v>
      </c>
      <c r="C4444">
        <v>62</v>
      </c>
      <c r="D4444" t="str">
        <f>IF(Raw_data_US_healthcare[[#This Row],[Age]]&lt;35,"Young",IF(Raw_data_US_healthcare[[#This Row],[Age]]&lt;60,"Middle","Senior"))</f>
        <v>Senior</v>
      </c>
      <c r="E4444" t="s">
        <v>26</v>
      </c>
      <c r="F4444" t="s">
        <v>113</v>
      </c>
      <c r="G4444" t="s">
        <v>113</v>
      </c>
      <c r="H4444" t="s">
        <v>69</v>
      </c>
      <c r="I4444" s="2">
        <v>44308</v>
      </c>
      <c r="J4444" t="s">
        <v>12456</v>
      </c>
      <c r="K4444" t="s">
        <v>12457</v>
      </c>
      <c r="L4444" t="s">
        <v>56</v>
      </c>
      <c r="M4444">
        <v>61783.086300000003</v>
      </c>
      <c r="N4444">
        <v>467</v>
      </c>
      <c r="O4444" t="s">
        <v>22</v>
      </c>
      <c r="P4444" t="s">
        <v>22</v>
      </c>
      <c r="Q4444" s="2">
        <v>44310</v>
      </c>
      <c r="R4444" t="s">
        <v>83</v>
      </c>
      <c r="S4444" t="s">
        <v>33</v>
      </c>
      <c r="T4444">
        <f>_xlfn.DAYS(Raw_data_US_healthcare[[#This Row],[Discharge Date]],Raw_data_US_healthcare[[#This Row],[Date of Admission]])</f>
        <v>2</v>
      </c>
    </row>
    <row r="4445" spans="1:20" x14ac:dyDescent="0.3">
      <c r="A4445" t="s">
        <v>26511</v>
      </c>
      <c r="B4445" t="s">
        <v>12458</v>
      </c>
      <c r="C4445">
        <v>29</v>
      </c>
      <c r="D4445" t="str">
        <f>IF(Raw_data_US_healthcare[[#This Row],[Age]]&lt;35,"Young",IF(Raw_data_US_healthcare[[#This Row],[Age]]&lt;60,"Middle","Senior"))</f>
        <v>Young</v>
      </c>
      <c r="E4445" t="s">
        <v>16</v>
      </c>
      <c r="F4445" t="s">
        <v>27</v>
      </c>
      <c r="G4445" t="s">
        <v>27</v>
      </c>
      <c r="H4445" t="s">
        <v>36</v>
      </c>
      <c r="I4445" s="2">
        <v>43967</v>
      </c>
      <c r="J4445" t="s">
        <v>12459</v>
      </c>
      <c r="K4445" t="s">
        <v>12460</v>
      </c>
      <c r="L4445" t="s">
        <v>60</v>
      </c>
      <c r="M4445">
        <v>13652.2763</v>
      </c>
      <c r="N4445">
        <v>465</v>
      </c>
      <c r="O4445" t="s">
        <v>39</v>
      </c>
      <c r="P4445" t="s">
        <v>39</v>
      </c>
      <c r="Q4445" s="2">
        <v>43994</v>
      </c>
      <c r="R4445" t="s">
        <v>48</v>
      </c>
      <c r="S4445" t="s">
        <v>45</v>
      </c>
      <c r="T4445">
        <f>_xlfn.DAYS(Raw_data_US_healthcare[[#This Row],[Discharge Date]],Raw_data_US_healthcare[[#This Row],[Date of Admission]])</f>
        <v>27</v>
      </c>
    </row>
    <row r="4446" spans="1:20" x14ac:dyDescent="0.3">
      <c r="A4446" t="s">
        <v>26512</v>
      </c>
      <c r="B4446" t="s">
        <v>12461</v>
      </c>
      <c r="C4446">
        <v>61</v>
      </c>
      <c r="D4446" t="str">
        <f>IF(Raw_data_US_healthcare[[#This Row],[Age]]&lt;35,"Young",IF(Raw_data_US_healthcare[[#This Row],[Age]]&lt;60,"Middle","Senior"))</f>
        <v>Senior</v>
      </c>
      <c r="E4446" t="s">
        <v>26</v>
      </c>
      <c r="F4446" t="s">
        <v>35</v>
      </c>
      <c r="G4446" t="s">
        <v>35</v>
      </c>
      <c r="H4446" t="s">
        <v>26516</v>
      </c>
      <c r="I4446" s="2">
        <v>43964</v>
      </c>
      <c r="J4446" t="s">
        <v>3129</v>
      </c>
      <c r="K4446" t="s">
        <v>12462</v>
      </c>
      <c r="L4446" t="s">
        <v>21</v>
      </c>
      <c r="M4446">
        <v>12249.1672</v>
      </c>
      <c r="N4446">
        <v>495</v>
      </c>
      <c r="O4446" t="s">
        <v>39</v>
      </c>
      <c r="P4446" t="s">
        <v>39</v>
      </c>
      <c r="Q4446" s="2">
        <v>43983</v>
      </c>
      <c r="R4446" t="s">
        <v>83</v>
      </c>
      <c r="S4446" t="s">
        <v>24</v>
      </c>
      <c r="T4446">
        <f>_xlfn.DAYS(Raw_data_US_healthcare[[#This Row],[Discharge Date]],Raw_data_US_healthcare[[#This Row],[Date of Admission]])</f>
        <v>19</v>
      </c>
    </row>
    <row r="4447" spans="1:20" x14ac:dyDescent="0.3">
      <c r="A4447" t="s">
        <v>26512</v>
      </c>
      <c r="B4447" t="s">
        <v>12463</v>
      </c>
      <c r="C4447">
        <v>65</v>
      </c>
      <c r="D4447" t="str">
        <f>IF(Raw_data_US_healthcare[[#This Row],[Age]]&lt;35,"Young",IF(Raw_data_US_healthcare[[#This Row],[Age]]&lt;60,"Middle","Senior"))</f>
        <v>Senior</v>
      </c>
      <c r="E4447" t="s">
        <v>26</v>
      </c>
      <c r="F4447" t="s">
        <v>62</v>
      </c>
      <c r="G4447" t="s">
        <v>62</v>
      </c>
      <c r="H4447" t="s">
        <v>28</v>
      </c>
      <c r="I4447" s="2">
        <v>44728</v>
      </c>
      <c r="J4447" t="s">
        <v>12464</v>
      </c>
      <c r="K4447" t="s">
        <v>12465</v>
      </c>
      <c r="L4447" t="s">
        <v>52</v>
      </c>
      <c r="M4447">
        <v>18331.468000000001</v>
      </c>
      <c r="N4447">
        <v>326</v>
      </c>
      <c r="O4447" t="s">
        <v>22</v>
      </c>
      <c r="P4447" t="s">
        <v>22</v>
      </c>
      <c r="Q4447" s="2">
        <v>44737</v>
      </c>
      <c r="R4447" t="s">
        <v>83</v>
      </c>
      <c r="S4447" t="s">
        <v>45</v>
      </c>
      <c r="T4447">
        <f>_xlfn.DAYS(Raw_data_US_healthcare[[#This Row],[Discharge Date]],Raw_data_US_healthcare[[#This Row],[Date of Admission]])</f>
        <v>9</v>
      </c>
    </row>
    <row r="4448" spans="1:20" x14ac:dyDescent="0.3">
      <c r="A4448" t="s">
        <v>26511</v>
      </c>
      <c r="B4448" t="s">
        <v>9122</v>
      </c>
      <c r="C4448">
        <v>22</v>
      </c>
      <c r="D4448" t="str">
        <f>IF(Raw_data_US_healthcare[[#This Row],[Age]]&lt;35,"Young",IF(Raw_data_US_healthcare[[#This Row],[Age]]&lt;60,"Middle","Senior"))</f>
        <v>Young</v>
      </c>
      <c r="E4448" t="s">
        <v>16</v>
      </c>
      <c r="F4448" t="s">
        <v>27</v>
      </c>
      <c r="G4448" t="s">
        <v>27</v>
      </c>
      <c r="H4448" t="s">
        <v>26516</v>
      </c>
      <c r="I4448" s="2">
        <v>43480</v>
      </c>
      <c r="J4448" t="s">
        <v>12466</v>
      </c>
      <c r="K4448" t="s">
        <v>12467</v>
      </c>
      <c r="L4448" t="s">
        <v>52</v>
      </c>
      <c r="M4448">
        <v>33649.671199999997</v>
      </c>
      <c r="N4448">
        <v>486</v>
      </c>
      <c r="O4448" t="s">
        <v>39</v>
      </c>
      <c r="P4448" t="s">
        <v>39</v>
      </c>
      <c r="Q4448" s="2">
        <v>43508</v>
      </c>
      <c r="R4448" t="s">
        <v>48</v>
      </c>
      <c r="S4448" t="s">
        <v>24</v>
      </c>
      <c r="T4448">
        <f>_xlfn.DAYS(Raw_data_US_healthcare[[#This Row],[Discharge Date]],Raw_data_US_healthcare[[#This Row],[Date of Admission]])</f>
        <v>28</v>
      </c>
    </row>
    <row r="4449" spans="1:20" x14ac:dyDescent="0.3">
      <c r="A4449" t="s">
        <v>26511</v>
      </c>
      <c r="B4449" t="s">
        <v>12468</v>
      </c>
      <c r="C4449">
        <v>76</v>
      </c>
      <c r="D4449" t="str">
        <f>IF(Raw_data_US_healthcare[[#This Row],[Age]]&lt;35,"Young",IF(Raw_data_US_healthcare[[#This Row],[Age]]&lt;60,"Middle","Senior"))</f>
        <v>Senior</v>
      </c>
      <c r="E4449" t="s">
        <v>16</v>
      </c>
      <c r="F4449" t="s">
        <v>62</v>
      </c>
      <c r="G4449" t="s">
        <v>62</v>
      </c>
      <c r="H4449" t="s">
        <v>28</v>
      </c>
      <c r="I4449" s="2">
        <v>44303</v>
      </c>
      <c r="J4449" t="s">
        <v>12469</v>
      </c>
      <c r="K4449" t="s">
        <v>12470</v>
      </c>
      <c r="L4449" t="s">
        <v>31</v>
      </c>
      <c r="M4449">
        <v>42396.794000000002</v>
      </c>
      <c r="N4449">
        <v>276</v>
      </c>
      <c r="O4449" t="s">
        <v>39</v>
      </c>
      <c r="P4449" t="s">
        <v>39</v>
      </c>
      <c r="Q4449" s="2">
        <v>44329</v>
      </c>
      <c r="R4449" t="s">
        <v>44</v>
      </c>
      <c r="S4449" t="s">
        <v>45</v>
      </c>
      <c r="T4449">
        <f>_xlfn.DAYS(Raw_data_US_healthcare[[#This Row],[Discharge Date]],Raw_data_US_healthcare[[#This Row],[Date of Admission]])</f>
        <v>26</v>
      </c>
    </row>
    <row r="4450" spans="1:20" x14ac:dyDescent="0.3">
      <c r="A4450" t="s">
        <v>26511</v>
      </c>
      <c r="B4450" t="s">
        <v>12471</v>
      </c>
      <c r="C4450">
        <v>35</v>
      </c>
      <c r="D4450" t="str">
        <f>IF(Raw_data_US_healthcare[[#This Row],[Age]]&lt;35,"Young",IF(Raw_data_US_healthcare[[#This Row],[Age]]&lt;60,"Middle","Senior"))</f>
        <v>Middle</v>
      </c>
      <c r="E4450" t="s">
        <v>16</v>
      </c>
      <c r="F4450" t="s">
        <v>62</v>
      </c>
      <c r="G4450" t="s">
        <v>62</v>
      </c>
      <c r="H4450" t="s">
        <v>18</v>
      </c>
      <c r="I4450" s="2">
        <v>44201</v>
      </c>
      <c r="J4450" t="s">
        <v>12472</v>
      </c>
      <c r="K4450" t="s">
        <v>5673</v>
      </c>
      <c r="L4450" t="s">
        <v>52</v>
      </c>
      <c r="M4450">
        <v>50628.800799999997</v>
      </c>
      <c r="N4450">
        <v>407</v>
      </c>
      <c r="O4450" t="s">
        <v>43</v>
      </c>
      <c r="P4450" t="s">
        <v>43</v>
      </c>
      <c r="Q4450" s="2">
        <v>44218</v>
      </c>
      <c r="R4450" t="s">
        <v>32</v>
      </c>
      <c r="S4450" t="s">
        <v>45</v>
      </c>
      <c r="T4450">
        <f>_xlfn.DAYS(Raw_data_US_healthcare[[#This Row],[Discharge Date]],Raw_data_US_healthcare[[#This Row],[Date of Admission]])</f>
        <v>17</v>
      </c>
    </row>
    <row r="4451" spans="1:20" x14ac:dyDescent="0.3">
      <c r="A4451" t="s">
        <v>26511</v>
      </c>
      <c r="B4451" t="s">
        <v>8131</v>
      </c>
      <c r="C4451">
        <v>43</v>
      </c>
      <c r="D4451" t="str">
        <f>IF(Raw_data_US_healthcare[[#This Row],[Age]]&lt;35,"Young",IF(Raw_data_US_healthcare[[#This Row],[Age]]&lt;60,"Middle","Senior"))</f>
        <v>Middle</v>
      </c>
      <c r="E4451" t="s">
        <v>16</v>
      </c>
      <c r="F4451" t="s">
        <v>49</v>
      </c>
      <c r="G4451" t="s">
        <v>49</v>
      </c>
      <c r="H4451" t="s">
        <v>28</v>
      </c>
      <c r="I4451" s="2">
        <v>43542</v>
      </c>
      <c r="J4451" t="s">
        <v>12473</v>
      </c>
      <c r="K4451" t="s">
        <v>12474</v>
      </c>
      <c r="L4451" t="s">
        <v>60</v>
      </c>
      <c r="M4451">
        <v>23359.036599999999</v>
      </c>
      <c r="N4451">
        <v>283</v>
      </c>
      <c r="O4451" t="s">
        <v>22</v>
      </c>
      <c r="P4451" t="s">
        <v>22</v>
      </c>
      <c r="Q4451" s="2">
        <v>43554</v>
      </c>
      <c r="R4451" t="s">
        <v>44</v>
      </c>
      <c r="S4451" t="s">
        <v>33</v>
      </c>
      <c r="T4451">
        <f>_xlfn.DAYS(Raw_data_US_healthcare[[#This Row],[Discharge Date]],Raw_data_US_healthcare[[#This Row],[Date of Admission]])</f>
        <v>12</v>
      </c>
    </row>
    <row r="4452" spans="1:20" x14ac:dyDescent="0.3">
      <c r="A4452" t="s">
        <v>26512</v>
      </c>
      <c r="B4452" t="s">
        <v>12475</v>
      </c>
      <c r="C4452">
        <v>24</v>
      </c>
      <c r="D4452" t="str">
        <f>IF(Raw_data_US_healthcare[[#This Row],[Age]]&lt;35,"Young",IF(Raw_data_US_healthcare[[#This Row],[Age]]&lt;60,"Middle","Senior"))</f>
        <v>Young</v>
      </c>
      <c r="E4452" t="s">
        <v>26</v>
      </c>
      <c r="F4452" t="s">
        <v>17</v>
      </c>
      <c r="G4452" t="s">
        <v>17</v>
      </c>
      <c r="H4452" t="s">
        <v>28</v>
      </c>
      <c r="I4452" s="2">
        <v>43613</v>
      </c>
      <c r="J4452" t="s">
        <v>12476</v>
      </c>
      <c r="K4452" t="s">
        <v>12477</v>
      </c>
      <c r="L4452" t="s">
        <v>60</v>
      </c>
      <c r="M4452">
        <v>11015.8766</v>
      </c>
      <c r="N4452">
        <v>334</v>
      </c>
      <c r="O4452" t="s">
        <v>22</v>
      </c>
      <c r="P4452" t="s">
        <v>22</v>
      </c>
      <c r="Q4452" s="2">
        <v>43618</v>
      </c>
      <c r="R4452" t="s">
        <v>48</v>
      </c>
      <c r="S4452" t="s">
        <v>45</v>
      </c>
      <c r="T4452">
        <f>_xlfn.DAYS(Raw_data_US_healthcare[[#This Row],[Discharge Date]],Raw_data_US_healthcare[[#This Row],[Date of Admission]])</f>
        <v>5</v>
      </c>
    </row>
    <row r="4453" spans="1:20" x14ac:dyDescent="0.3">
      <c r="A4453" t="s">
        <v>26512</v>
      </c>
      <c r="B4453" t="s">
        <v>12478</v>
      </c>
      <c r="C4453">
        <v>79</v>
      </c>
      <c r="D4453" t="str">
        <f>IF(Raw_data_US_healthcare[[#This Row],[Age]]&lt;35,"Young",IF(Raw_data_US_healthcare[[#This Row],[Age]]&lt;60,"Middle","Senior"))</f>
        <v>Senior</v>
      </c>
      <c r="E4453" t="s">
        <v>26</v>
      </c>
      <c r="F4453" t="s">
        <v>88</v>
      </c>
      <c r="G4453" t="s">
        <v>88</v>
      </c>
      <c r="H4453" t="s">
        <v>69</v>
      </c>
      <c r="I4453" s="2">
        <v>44972</v>
      </c>
      <c r="J4453" t="s">
        <v>12479</v>
      </c>
      <c r="K4453" t="s">
        <v>12480</v>
      </c>
      <c r="L4453" t="s">
        <v>52</v>
      </c>
      <c r="M4453">
        <v>76540.277499999997</v>
      </c>
      <c r="N4453">
        <v>234</v>
      </c>
      <c r="O4453" t="s">
        <v>22</v>
      </c>
      <c r="P4453" t="s">
        <v>22</v>
      </c>
      <c r="Q4453" s="2">
        <v>44986</v>
      </c>
      <c r="R4453" t="s">
        <v>44</v>
      </c>
      <c r="S4453" t="s">
        <v>33</v>
      </c>
      <c r="T4453">
        <f>_xlfn.DAYS(Raw_data_US_healthcare[[#This Row],[Discharge Date]],Raw_data_US_healthcare[[#This Row],[Date of Admission]])</f>
        <v>14</v>
      </c>
    </row>
    <row r="4454" spans="1:20" x14ac:dyDescent="0.3">
      <c r="A4454" t="s">
        <v>26512</v>
      </c>
      <c r="B4454" t="s">
        <v>12481</v>
      </c>
      <c r="C4454">
        <v>19</v>
      </c>
      <c r="D4454" t="str">
        <f>IF(Raw_data_US_healthcare[[#This Row],[Age]]&lt;35,"Young",IF(Raw_data_US_healthcare[[#This Row],[Age]]&lt;60,"Middle","Senior"))</f>
        <v>Young</v>
      </c>
      <c r="E4454" t="s">
        <v>26</v>
      </c>
      <c r="F4454" t="s">
        <v>228</v>
      </c>
      <c r="G4454" t="s">
        <v>228</v>
      </c>
      <c r="H4454" t="s">
        <v>18</v>
      </c>
      <c r="I4454" s="2">
        <v>44804</v>
      </c>
      <c r="J4454" t="s">
        <v>7423</v>
      </c>
      <c r="K4454" t="s">
        <v>5108</v>
      </c>
      <c r="L4454" t="s">
        <v>56</v>
      </c>
      <c r="M4454">
        <v>2999.2905999999998</v>
      </c>
      <c r="N4454">
        <v>348</v>
      </c>
      <c r="O4454" t="s">
        <v>39</v>
      </c>
      <c r="P4454" t="s">
        <v>39</v>
      </c>
      <c r="Q4454" s="2">
        <v>44815</v>
      </c>
      <c r="R4454" t="s">
        <v>23</v>
      </c>
      <c r="S4454" t="s">
        <v>33</v>
      </c>
      <c r="T4454">
        <f>_xlfn.DAYS(Raw_data_US_healthcare[[#This Row],[Discharge Date]],Raw_data_US_healthcare[[#This Row],[Date of Admission]])</f>
        <v>11</v>
      </c>
    </row>
    <row r="4455" spans="1:20" x14ac:dyDescent="0.3">
      <c r="A4455" t="s">
        <v>26512</v>
      </c>
      <c r="B4455" t="s">
        <v>12482</v>
      </c>
      <c r="C4455">
        <v>22</v>
      </c>
      <c r="D4455" t="str">
        <f>IF(Raw_data_US_healthcare[[#This Row],[Age]]&lt;35,"Young",IF(Raw_data_US_healthcare[[#This Row],[Age]]&lt;60,"Middle","Senior"))</f>
        <v>Young</v>
      </c>
      <c r="E4455" t="s">
        <v>26</v>
      </c>
      <c r="F4455" t="s">
        <v>88</v>
      </c>
      <c r="G4455" t="s">
        <v>88</v>
      </c>
      <c r="H4455" t="s">
        <v>28</v>
      </c>
      <c r="I4455" s="2">
        <v>44553</v>
      </c>
      <c r="J4455" t="s">
        <v>12483</v>
      </c>
      <c r="K4455" t="s">
        <v>12484</v>
      </c>
      <c r="L4455" t="s">
        <v>60</v>
      </c>
      <c r="M4455">
        <v>1015.0205999999999</v>
      </c>
      <c r="N4455">
        <v>132</v>
      </c>
      <c r="O4455" t="s">
        <v>43</v>
      </c>
      <c r="P4455" t="s">
        <v>43</v>
      </c>
      <c r="Q4455" s="2">
        <v>44571</v>
      </c>
      <c r="R4455" t="s">
        <v>44</v>
      </c>
      <c r="S4455" t="s">
        <v>33</v>
      </c>
      <c r="T4455">
        <f>_xlfn.DAYS(Raw_data_US_healthcare[[#This Row],[Discharge Date]],Raw_data_US_healthcare[[#This Row],[Date of Admission]])</f>
        <v>18</v>
      </c>
    </row>
    <row r="4456" spans="1:20" x14ac:dyDescent="0.3">
      <c r="A4456" t="s">
        <v>26512</v>
      </c>
      <c r="B4456" t="s">
        <v>12485</v>
      </c>
      <c r="C4456">
        <v>33</v>
      </c>
      <c r="D4456" t="str">
        <f>IF(Raw_data_US_healthcare[[#This Row],[Age]]&lt;35,"Young",IF(Raw_data_US_healthcare[[#This Row],[Age]]&lt;60,"Middle","Senior"))</f>
        <v>Young</v>
      </c>
      <c r="E4456" t="s">
        <v>26</v>
      </c>
      <c r="F4456" t="s">
        <v>113</v>
      </c>
      <c r="G4456" t="s">
        <v>113</v>
      </c>
      <c r="H4456" t="s">
        <v>26516</v>
      </c>
      <c r="I4456" s="2">
        <v>44500</v>
      </c>
      <c r="J4456" t="s">
        <v>2575</v>
      </c>
      <c r="K4456" t="s">
        <v>12486</v>
      </c>
      <c r="L4456" t="s">
        <v>60</v>
      </c>
      <c r="M4456">
        <v>2000.1157000000001</v>
      </c>
      <c r="N4456">
        <v>436</v>
      </c>
      <c r="O4456" t="s">
        <v>39</v>
      </c>
      <c r="P4456" t="s">
        <v>39</v>
      </c>
      <c r="Q4456" s="2">
        <v>44520</v>
      </c>
      <c r="R4456" t="s">
        <v>83</v>
      </c>
      <c r="S4456" t="s">
        <v>24</v>
      </c>
      <c r="T4456">
        <f>_xlfn.DAYS(Raw_data_US_healthcare[[#This Row],[Discharge Date]],Raw_data_US_healthcare[[#This Row],[Date of Admission]])</f>
        <v>20</v>
      </c>
    </row>
    <row r="4457" spans="1:20" x14ac:dyDescent="0.3">
      <c r="A4457" t="s">
        <v>26512</v>
      </c>
      <c r="B4457" t="s">
        <v>12487</v>
      </c>
      <c r="C4457">
        <v>55</v>
      </c>
      <c r="D4457" t="str">
        <f>IF(Raw_data_US_healthcare[[#This Row],[Age]]&lt;35,"Young",IF(Raw_data_US_healthcare[[#This Row],[Age]]&lt;60,"Middle","Senior"))</f>
        <v>Middle</v>
      </c>
      <c r="E4457" t="s">
        <v>26</v>
      </c>
      <c r="F4457" t="s">
        <v>17</v>
      </c>
      <c r="G4457" t="s">
        <v>17</v>
      </c>
      <c r="H4457" t="s">
        <v>18</v>
      </c>
      <c r="I4457" s="2">
        <v>44330</v>
      </c>
      <c r="J4457" t="s">
        <v>12488</v>
      </c>
      <c r="K4457" t="s">
        <v>12489</v>
      </c>
      <c r="L4457" t="s">
        <v>31</v>
      </c>
      <c r="M4457">
        <v>3952.0722999999998</v>
      </c>
      <c r="N4457">
        <v>438</v>
      </c>
      <c r="O4457" t="s">
        <v>39</v>
      </c>
      <c r="P4457" t="s">
        <v>39</v>
      </c>
      <c r="Q4457" s="2">
        <v>44332</v>
      </c>
      <c r="R4457" t="s">
        <v>44</v>
      </c>
      <c r="S4457" t="s">
        <v>45</v>
      </c>
      <c r="T4457">
        <f>_xlfn.DAYS(Raw_data_US_healthcare[[#This Row],[Discharge Date]],Raw_data_US_healthcare[[#This Row],[Date of Admission]])</f>
        <v>2</v>
      </c>
    </row>
    <row r="4458" spans="1:20" x14ac:dyDescent="0.3">
      <c r="A4458" t="s">
        <v>26511</v>
      </c>
      <c r="B4458" t="s">
        <v>11431</v>
      </c>
      <c r="C4458">
        <v>29</v>
      </c>
      <c r="D4458" t="str">
        <f>IF(Raw_data_US_healthcare[[#This Row],[Age]]&lt;35,"Young",IF(Raw_data_US_healthcare[[#This Row],[Age]]&lt;60,"Middle","Senior"))</f>
        <v>Young</v>
      </c>
      <c r="E4458" t="s">
        <v>16</v>
      </c>
      <c r="F4458" t="s">
        <v>17</v>
      </c>
      <c r="G4458" t="s">
        <v>17</v>
      </c>
      <c r="H4458" t="s">
        <v>28</v>
      </c>
      <c r="I4458" s="2">
        <v>43784</v>
      </c>
      <c r="J4458" t="s">
        <v>12490</v>
      </c>
      <c r="K4458" t="s">
        <v>5597</v>
      </c>
      <c r="L4458" t="s">
        <v>31</v>
      </c>
      <c r="M4458">
        <v>27631.427899999999</v>
      </c>
      <c r="N4458">
        <v>333</v>
      </c>
      <c r="O4458" t="s">
        <v>39</v>
      </c>
      <c r="P4458" t="s">
        <v>39</v>
      </c>
      <c r="Q4458" s="2">
        <v>43798</v>
      </c>
      <c r="R4458" t="s">
        <v>48</v>
      </c>
      <c r="S4458" t="s">
        <v>45</v>
      </c>
      <c r="T4458">
        <f>_xlfn.DAYS(Raw_data_US_healthcare[[#This Row],[Discharge Date]],Raw_data_US_healthcare[[#This Row],[Date of Admission]])</f>
        <v>14</v>
      </c>
    </row>
    <row r="4459" spans="1:20" x14ac:dyDescent="0.3">
      <c r="A4459" t="s">
        <v>26512</v>
      </c>
      <c r="B4459" t="s">
        <v>12491</v>
      </c>
      <c r="C4459">
        <v>26</v>
      </c>
      <c r="D4459" t="str">
        <f>IF(Raw_data_US_healthcare[[#This Row],[Age]]&lt;35,"Young",IF(Raw_data_US_healthcare[[#This Row],[Age]]&lt;60,"Middle","Senior"))</f>
        <v>Young</v>
      </c>
      <c r="E4459" t="s">
        <v>26</v>
      </c>
      <c r="F4459" t="s">
        <v>113</v>
      </c>
      <c r="G4459" t="s">
        <v>113</v>
      </c>
      <c r="H4459" t="s">
        <v>28</v>
      </c>
      <c r="I4459" s="2">
        <v>44001</v>
      </c>
      <c r="J4459" t="s">
        <v>11655</v>
      </c>
      <c r="K4459" t="s">
        <v>12492</v>
      </c>
      <c r="L4459" t="s">
        <v>56</v>
      </c>
      <c r="M4459">
        <v>44347.944799999997</v>
      </c>
      <c r="N4459">
        <v>268</v>
      </c>
      <c r="O4459" t="s">
        <v>43</v>
      </c>
      <c r="P4459" t="s">
        <v>43</v>
      </c>
      <c r="Q4459" s="2">
        <v>44025</v>
      </c>
      <c r="R4459" t="s">
        <v>83</v>
      </c>
      <c r="S4459" t="s">
        <v>33</v>
      </c>
      <c r="T4459">
        <f>_xlfn.DAYS(Raw_data_US_healthcare[[#This Row],[Discharge Date]],Raw_data_US_healthcare[[#This Row],[Date of Admission]])</f>
        <v>24</v>
      </c>
    </row>
    <row r="4460" spans="1:20" x14ac:dyDescent="0.3">
      <c r="A4460" t="s">
        <v>26512</v>
      </c>
      <c r="B4460" t="s">
        <v>12493</v>
      </c>
      <c r="C4460">
        <v>23</v>
      </c>
      <c r="D4460" t="str">
        <f>IF(Raw_data_US_healthcare[[#This Row],[Age]]&lt;35,"Young",IF(Raw_data_US_healthcare[[#This Row],[Age]]&lt;60,"Middle","Senior"))</f>
        <v>Young</v>
      </c>
      <c r="E4460" t="s">
        <v>26</v>
      </c>
      <c r="F4460" t="s">
        <v>49</v>
      </c>
      <c r="G4460" t="s">
        <v>49</v>
      </c>
      <c r="H4460" t="s">
        <v>26516</v>
      </c>
      <c r="I4460" s="2">
        <v>45154</v>
      </c>
      <c r="J4460" t="s">
        <v>12494</v>
      </c>
      <c r="K4460" t="s">
        <v>12495</v>
      </c>
      <c r="L4460" t="s">
        <v>56</v>
      </c>
      <c r="M4460">
        <v>20322.117300000002</v>
      </c>
      <c r="N4460">
        <v>496</v>
      </c>
      <c r="O4460" t="s">
        <v>39</v>
      </c>
      <c r="P4460" t="s">
        <v>39</v>
      </c>
      <c r="Q4460" s="2">
        <v>45170</v>
      </c>
      <c r="R4460" t="s">
        <v>83</v>
      </c>
      <c r="S4460" t="s">
        <v>24</v>
      </c>
      <c r="T4460">
        <f>_xlfn.DAYS(Raw_data_US_healthcare[[#This Row],[Discharge Date]],Raw_data_US_healthcare[[#This Row],[Date of Admission]])</f>
        <v>16</v>
      </c>
    </row>
    <row r="4461" spans="1:20" x14ac:dyDescent="0.3">
      <c r="A4461" t="s">
        <v>26511</v>
      </c>
      <c r="B4461" t="s">
        <v>12496</v>
      </c>
      <c r="C4461">
        <v>58</v>
      </c>
      <c r="D4461" t="str">
        <f>IF(Raw_data_US_healthcare[[#This Row],[Age]]&lt;35,"Young",IF(Raw_data_US_healthcare[[#This Row],[Age]]&lt;60,"Middle","Senior"))</f>
        <v>Middle</v>
      </c>
      <c r="E4461" t="s">
        <v>16</v>
      </c>
      <c r="F4461" t="s">
        <v>228</v>
      </c>
      <c r="G4461" t="s">
        <v>228</v>
      </c>
      <c r="H4461" t="s">
        <v>69</v>
      </c>
      <c r="I4461" s="2">
        <v>43730</v>
      </c>
      <c r="J4461" t="s">
        <v>12497</v>
      </c>
      <c r="K4461" t="s">
        <v>8931</v>
      </c>
      <c r="L4461" t="s">
        <v>31</v>
      </c>
      <c r="M4461">
        <v>20741.383999999998</v>
      </c>
      <c r="N4461">
        <v>491</v>
      </c>
      <c r="O4461" t="s">
        <v>22</v>
      </c>
      <c r="P4461" t="s">
        <v>22</v>
      </c>
      <c r="Q4461" s="2">
        <v>43737</v>
      </c>
      <c r="R4461" t="s">
        <v>48</v>
      </c>
      <c r="S4461" t="s">
        <v>33</v>
      </c>
      <c r="T4461">
        <f>_xlfn.DAYS(Raw_data_US_healthcare[[#This Row],[Discharge Date]],Raw_data_US_healthcare[[#This Row],[Date of Admission]])</f>
        <v>7</v>
      </c>
    </row>
    <row r="4462" spans="1:20" x14ac:dyDescent="0.3">
      <c r="A4462" t="s">
        <v>26511</v>
      </c>
      <c r="B4462" t="s">
        <v>12498</v>
      </c>
      <c r="C4462">
        <v>74</v>
      </c>
      <c r="D4462" t="str">
        <f>IF(Raw_data_US_healthcare[[#This Row],[Age]]&lt;35,"Young",IF(Raw_data_US_healthcare[[#This Row],[Age]]&lt;60,"Middle","Senior"))</f>
        <v>Senior</v>
      </c>
      <c r="E4462" t="s">
        <v>16</v>
      </c>
      <c r="F4462" t="s">
        <v>35</v>
      </c>
      <c r="G4462" t="s">
        <v>35</v>
      </c>
      <c r="H4462" t="s">
        <v>26514</v>
      </c>
      <c r="I4462" s="2">
        <v>45216</v>
      </c>
      <c r="J4462" t="s">
        <v>12499</v>
      </c>
      <c r="K4462" t="s">
        <v>12500</v>
      </c>
      <c r="L4462" t="s">
        <v>21</v>
      </c>
      <c r="M4462">
        <v>11658.9827</v>
      </c>
      <c r="N4462">
        <v>456</v>
      </c>
      <c r="O4462" t="s">
        <v>22</v>
      </c>
      <c r="P4462" t="s">
        <v>22</v>
      </c>
      <c r="Q4462" s="2">
        <v>45239</v>
      </c>
      <c r="R4462" t="s">
        <v>44</v>
      </c>
      <c r="S4462" t="s">
        <v>33</v>
      </c>
      <c r="T4462">
        <f>_xlfn.DAYS(Raw_data_US_healthcare[[#This Row],[Discharge Date]],Raw_data_US_healthcare[[#This Row],[Date of Admission]])</f>
        <v>23</v>
      </c>
    </row>
    <row r="4463" spans="1:20" x14ac:dyDescent="0.3">
      <c r="A4463" t="s">
        <v>26512</v>
      </c>
      <c r="B4463" t="s">
        <v>12501</v>
      </c>
      <c r="C4463">
        <v>51</v>
      </c>
      <c r="D4463" t="str">
        <f>IF(Raw_data_US_healthcare[[#This Row],[Age]]&lt;35,"Young",IF(Raw_data_US_healthcare[[#This Row],[Age]]&lt;60,"Middle","Senior"))</f>
        <v>Middle</v>
      </c>
      <c r="E4463" t="s">
        <v>26</v>
      </c>
      <c r="F4463" t="s">
        <v>228</v>
      </c>
      <c r="G4463" t="s">
        <v>228</v>
      </c>
      <c r="H4463" t="s">
        <v>26516</v>
      </c>
      <c r="I4463" s="2">
        <v>44637</v>
      </c>
      <c r="J4463" t="s">
        <v>12502</v>
      </c>
      <c r="K4463" t="s">
        <v>12503</v>
      </c>
      <c r="L4463" t="s">
        <v>60</v>
      </c>
      <c r="M4463">
        <v>9086.2338999999993</v>
      </c>
      <c r="N4463">
        <v>139</v>
      </c>
      <c r="O4463" t="s">
        <v>39</v>
      </c>
      <c r="P4463" t="s">
        <v>39</v>
      </c>
      <c r="Q4463" s="2">
        <v>44649</v>
      </c>
      <c r="R4463" t="s">
        <v>23</v>
      </c>
      <c r="S4463" t="s">
        <v>33</v>
      </c>
      <c r="T4463">
        <f>_xlfn.DAYS(Raw_data_US_healthcare[[#This Row],[Discharge Date]],Raw_data_US_healthcare[[#This Row],[Date of Admission]])</f>
        <v>12</v>
      </c>
    </row>
    <row r="4464" spans="1:20" x14ac:dyDescent="0.3">
      <c r="A4464" t="s">
        <v>26511</v>
      </c>
      <c r="B4464" t="s">
        <v>12504</v>
      </c>
      <c r="C4464">
        <v>76</v>
      </c>
      <c r="D4464" t="str">
        <f>IF(Raw_data_US_healthcare[[#This Row],[Age]]&lt;35,"Young",IF(Raw_data_US_healthcare[[#This Row],[Age]]&lt;60,"Middle","Senior"))</f>
        <v>Senior</v>
      </c>
      <c r="E4464" t="s">
        <v>16</v>
      </c>
      <c r="F4464" t="s">
        <v>49</v>
      </c>
      <c r="G4464" t="s">
        <v>49</v>
      </c>
      <c r="H4464" t="s">
        <v>18</v>
      </c>
      <c r="I4464" s="2">
        <v>44784</v>
      </c>
      <c r="J4464" t="s">
        <v>12505</v>
      </c>
      <c r="K4464" t="s">
        <v>12506</v>
      </c>
      <c r="L4464" t="s">
        <v>52</v>
      </c>
      <c r="M4464">
        <v>27205.159199999998</v>
      </c>
      <c r="N4464">
        <v>301</v>
      </c>
      <c r="O4464" t="s">
        <v>39</v>
      </c>
      <c r="P4464" t="s">
        <v>39</v>
      </c>
      <c r="Q4464" s="2">
        <v>44810</v>
      </c>
      <c r="R4464" t="s">
        <v>32</v>
      </c>
      <c r="S4464" t="s">
        <v>33</v>
      </c>
      <c r="T4464">
        <f>_xlfn.DAYS(Raw_data_US_healthcare[[#This Row],[Discharge Date]],Raw_data_US_healthcare[[#This Row],[Date of Admission]])</f>
        <v>26</v>
      </c>
    </row>
    <row r="4465" spans="1:20" x14ac:dyDescent="0.3">
      <c r="A4465" t="s">
        <v>26511</v>
      </c>
      <c r="B4465" t="s">
        <v>12507</v>
      </c>
      <c r="C4465">
        <v>83</v>
      </c>
      <c r="D4465" t="str">
        <f>IF(Raw_data_US_healthcare[[#This Row],[Age]]&lt;35,"Young",IF(Raw_data_US_healthcare[[#This Row],[Age]]&lt;60,"Middle","Senior"))</f>
        <v>Senior</v>
      </c>
      <c r="E4465" t="s">
        <v>16</v>
      </c>
      <c r="F4465" t="s">
        <v>17</v>
      </c>
      <c r="G4465" t="s">
        <v>17</v>
      </c>
      <c r="H4465" t="s">
        <v>28</v>
      </c>
      <c r="I4465" s="2">
        <v>43421</v>
      </c>
      <c r="J4465" t="s">
        <v>12508</v>
      </c>
      <c r="K4465" t="s">
        <v>12509</v>
      </c>
      <c r="L4465" t="s">
        <v>52</v>
      </c>
      <c r="M4465">
        <v>40672.1515</v>
      </c>
      <c r="N4465">
        <v>469</v>
      </c>
      <c r="O4465" t="s">
        <v>22</v>
      </c>
      <c r="P4465" t="s">
        <v>22</v>
      </c>
      <c r="Q4465" s="2">
        <v>43427</v>
      </c>
      <c r="R4465" t="s">
        <v>32</v>
      </c>
      <c r="S4465" t="s">
        <v>33</v>
      </c>
      <c r="T4465">
        <f>_xlfn.DAYS(Raw_data_US_healthcare[[#This Row],[Discharge Date]],Raw_data_US_healthcare[[#This Row],[Date of Admission]])</f>
        <v>6</v>
      </c>
    </row>
    <row r="4466" spans="1:20" x14ac:dyDescent="0.3">
      <c r="A4466" t="s">
        <v>26512</v>
      </c>
      <c r="B4466" t="s">
        <v>12510</v>
      </c>
      <c r="C4466">
        <v>32</v>
      </c>
      <c r="D4466" t="str">
        <f>IF(Raw_data_US_healthcare[[#This Row],[Age]]&lt;35,"Young",IF(Raw_data_US_healthcare[[#This Row],[Age]]&lt;60,"Middle","Senior"))</f>
        <v>Young</v>
      </c>
      <c r="E4466" t="s">
        <v>26</v>
      </c>
      <c r="F4466" t="s">
        <v>49</v>
      </c>
      <c r="G4466" t="s">
        <v>49</v>
      </c>
      <c r="H4466" t="s">
        <v>69</v>
      </c>
      <c r="I4466" s="2">
        <v>44905</v>
      </c>
      <c r="J4466" t="s">
        <v>12511</v>
      </c>
      <c r="K4466" t="s">
        <v>12512</v>
      </c>
      <c r="L4466" t="s">
        <v>56</v>
      </c>
      <c r="M4466">
        <v>36863.212500000001</v>
      </c>
      <c r="N4466">
        <v>226</v>
      </c>
      <c r="O4466" t="s">
        <v>39</v>
      </c>
      <c r="P4466" t="s">
        <v>39</v>
      </c>
      <c r="Q4466" s="2">
        <v>44909</v>
      </c>
      <c r="R4466" t="s">
        <v>44</v>
      </c>
      <c r="S4466" t="s">
        <v>24</v>
      </c>
      <c r="T4466">
        <f>_xlfn.DAYS(Raw_data_US_healthcare[[#This Row],[Discharge Date]],Raw_data_US_healthcare[[#This Row],[Date of Admission]])</f>
        <v>4</v>
      </c>
    </row>
    <row r="4467" spans="1:20" x14ac:dyDescent="0.3">
      <c r="A4467" t="s">
        <v>26511</v>
      </c>
      <c r="B4467" t="s">
        <v>12513</v>
      </c>
      <c r="C4467">
        <v>60</v>
      </c>
      <c r="D4467" t="str">
        <f>IF(Raw_data_US_healthcare[[#This Row],[Age]]&lt;35,"Young",IF(Raw_data_US_healthcare[[#This Row],[Age]]&lt;60,"Middle","Senior"))</f>
        <v>Senior</v>
      </c>
      <c r="E4467" t="s">
        <v>16</v>
      </c>
      <c r="F4467" t="s">
        <v>62</v>
      </c>
      <c r="G4467" t="s">
        <v>62</v>
      </c>
      <c r="H4467" t="s">
        <v>18</v>
      </c>
      <c r="I4467" s="2">
        <v>43443</v>
      </c>
      <c r="J4467" t="s">
        <v>12514</v>
      </c>
      <c r="K4467" t="s">
        <v>12515</v>
      </c>
      <c r="L4467" t="s">
        <v>21</v>
      </c>
      <c r="M4467">
        <v>56404.5481</v>
      </c>
      <c r="N4467">
        <v>395</v>
      </c>
      <c r="O4467" t="s">
        <v>39</v>
      </c>
      <c r="P4467" t="s">
        <v>39</v>
      </c>
      <c r="Q4467" s="2">
        <v>43456</v>
      </c>
      <c r="R4467" t="s">
        <v>44</v>
      </c>
      <c r="S4467" t="s">
        <v>24</v>
      </c>
      <c r="T4467">
        <f>_xlfn.DAYS(Raw_data_US_healthcare[[#This Row],[Discharge Date]],Raw_data_US_healthcare[[#This Row],[Date of Admission]])</f>
        <v>13</v>
      </c>
    </row>
    <row r="4468" spans="1:20" x14ac:dyDescent="0.3">
      <c r="A4468" t="s">
        <v>26512</v>
      </c>
      <c r="B4468" t="s">
        <v>12516</v>
      </c>
      <c r="C4468">
        <v>25</v>
      </c>
      <c r="D4468" t="str">
        <f>IF(Raw_data_US_healthcare[[#This Row],[Age]]&lt;35,"Young",IF(Raw_data_US_healthcare[[#This Row],[Age]]&lt;60,"Middle","Senior"))</f>
        <v>Young</v>
      </c>
      <c r="E4468" t="s">
        <v>26</v>
      </c>
      <c r="F4468" t="s">
        <v>113</v>
      </c>
      <c r="G4468" t="s">
        <v>113</v>
      </c>
      <c r="H4468" t="s">
        <v>26514</v>
      </c>
      <c r="I4468" s="2">
        <v>44940</v>
      </c>
      <c r="J4468" t="s">
        <v>2157</v>
      </c>
      <c r="K4468" t="s">
        <v>12517</v>
      </c>
      <c r="L4468" t="s">
        <v>52</v>
      </c>
      <c r="M4468">
        <v>26645.639899999998</v>
      </c>
      <c r="N4468">
        <v>406</v>
      </c>
      <c r="O4468" t="s">
        <v>22</v>
      </c>
      <c r="P4468" t="s">
        <v>22</v>
      </c>
      <c r="Q4468" s="2">
        <v>44952</v>
      </c>
      <c r="R4468" t="s">
        <v>32</v>
      </c>
      <c r="S4468" t="s">
        <v>24</v>
      </c>
      <c r="T4468">
        <f>_xlfn.DAYS(Raw_data_US_healthcare[[#This Row],[Discharge Date]],Raw_data_US_healthcare[[#This Row],[Date of Admission]])</f>
        <v>12</v>
      </c>
    </row>
    <row r="4469" spans="1:20" x14ac:dyDescent="0.3">
      <c r="A4469" t="s">
        <v>26511</v>
      </c>
      <c r="B4469" t="s">
        <v>12518</v>
      </c>
      <c r="C4469">
        <v>44</v>
      </c>
      <c r="D4469" t="str">
        <f>IF(Raw_data_US_healthcare[[#This Row],[Age]]&lt;35,"Young",IF(Raw_data_US_healthcare[[#This Row],[Age]]&lt;60,"Middle","Senior"))</f>
        <v>Middle</v>
      </c>
      <c r="E4469" t="s">
        <v>16</v>
      </c>
      <c r="F4469" t="s">
        <v>113</v>
      </c>
      <c r="G4469" t="s">
        <v>113</v>
      </c>
      <c r="H4469" t="s">
        <v>69</v>
      </c>
      <c r="I4469" s="2">
        <v>43477</v>
      </c>
      <c r="J4469" t="s">
        <v>12519</v>
      </c>
      <c r="K4469" t="s">
        <v>12520</v>
      </c>
      <c r="L4469" t="s">
        <v>52</v>
      </c>
      <c r="M4469">
        <v>70547.972800000003</v>
      </c>
      <c r="N4469">
        <v>478</v>
      </c>
      <c r="O4469" t="s">
        <v>22</v>
      </c>
      <c r="P4469" t="s">
        <v>22</v>
      </c>
      <c r="Q4469" s="2">
        <v>43481</v>
      </c>
      <c r="R4469" t="s">
        <v>48</v>
      </c>
      <c r="S4469" t="s">
        <v>45</v>
      </c>
      <c r="T4469">
        <f>_xlfn.DAYS(Raw_data_US_healthcare[[#This Row],[Discharge Date]],Raw_data_US_healthcare[[#This Row],[Date of Admission]])</f>
        <v>4</v>
      </c>
    </row>
    <row r="4470" spans="1:20" x14ac:dyDescent="0.3">
      <c r="A4470" t="s">
        <v>26512</v>
      </c>
      <c r="B4470" t="s">
        <v>12521</v>
      </c>
      <c r="C4470">
        <v>84</v>
      </c>
      <c r="D4470" t="str">
        <f>IF(Raw_data_US_healthcare[[#This Row],[Age]]&lt;35,"Young",IF(Raw_data_US_healthcare[[#This Row],[Age]]&lt;60,"Middle","Senior"))</f>
        <v>Senior</v>
      </c>
      <c r="E4470" t="s">
        <v>26</v>
      </c>
      <c r="F4470" t="s">
        <v>228</v>
      </c>
      <c r="G4470" t="s">
        <v>228</v>
      </c>
      <c r="H4470" t="s">
        <v>28</v>
      </c>
      <c r="I4470" s="2">
        <v>45032</v>
      </c>
      <c r="J4470" t="s">
        <v>12522</v>
      </c>
      <c r="K4470" t="s">
        <v>12523</v>
      </c>
      <c r="L4470" t="s">
        <v>52</v>
      </c>
      <c r="M4470">
        <v>2332.5374000000002</v>
      </c>
      <c r="N4470">
        <v>188</v>
      </c>
      <c r="O4470" t="s">
        <v>39</v>
      </c>
      <c r="P4470" t="s">
        <v>39</v>
      </c>
      <c r="Q4470" s="2">
        <v>45059</v>
      </c>
      <c r="R4470" t="s">
        <v>32</v>
      </c>
      <c r="S4470" t="s">
        <v>33</v>
      </c>
      <c r="T4470">
        <f>_xlfn.DAYS(Raw_data_US_healthcare[[#This Row],[Discharge Date]],Raw_data_US_healthcare[[#This Row],[Date of Admission]])</f>
        <v>27</v>
      </c>
    </row>
    <row r="4471" spans="1:20" x14ac:dyDescent="0.3">
      <c r="A4471" t="s">
        <v>26512</v>
      </c>
      <c r="B4471" t="s">
        <v>12524</v>
      </c>
      <c r="C4471">
        <v>23</v>
      </c>
      <c r="D4471" t="str">
        <f>IF(Raw_data_US_healthcare[[#This Row],[Age]]&lt;35,"Young",IF(Raw_data_US_healthcare[[#This Row],[Age]]&lt;60,"Middle","Senior"))</f>
        <v>Young</v>
      </c>
      <c r="E4471" t="s">
        <v>26</v>
      </c>
      <c r="F4471" t="s">
        <v>17</v>
      </c>
      <c r="G4471" t="s">
        <v>17</v>
      </c>
      <c r="H4471" t="s">
        <v>69</v>
      </c>
      <c r="I4471" s="2">
        <v>44961</v>
      </c>
      <c r="J4471" t="s">
        <v>12525</v>
      </c>
      <c r="K4471" t="s">
        <v>12526</v>
      </c>
      <c r="L4471" t="s">
        <v>56</v>
      </c>
      <c r="M4471">
        <v>56422.268300000003</v>
      </c>
      <c r="N4471">
        <v>460</v>
      </c>
      <c r="O4471" t="s">
        <v>22</v>
      </c>
      <c r="P4471" t="s">
        <v>22</v>
      </c>
      <c r="Q4471" s="2">
        <v>44963</v>
      </c>
      <c r="R4471" t="s">
        <v>32</v>
      </c>
      <c r="S4471" t="s">
        <v>45</v>
      </c>
      <c r="T4471">
        <f>_xlfn.DAYS(Raw_data_US_healthcare[[#This Row],[Discharge Date]],Raw_data_US_healthcare[[#This Row],[Date of Admission]])</f>
        <v>2</v>
      </c>
    </row>
    <row r="4472" spans="1:20" x14ac:dyDescent="0.3">
      <c r="A4472" t="s">
        <v>26512</v>
      </c>
      <c r="B4472" t="s">
        <v>9260</v>
      </c>
      <c r="C4472">
        <v>74</v>
      </c>
      <c r="D4472" t="str">
        <f>IF(Raw_data_US_healthcare[[#This Row],[Age]]&lt;35,"Young",IF(Raw_data_US_healthcare[[#This Row],[Age]]&lt;60,"Middle","Senior"))</f>
        <v>Senior</v>
      </c>
      <c r="E4472" t="s">
        <v>26</v>
      </c>
      <c r="F4472" t="s">
        <v>113</v>
      </c>
      <c r="G4472" t="s">
        <v>113</v>
      </c>
      <c r="H4472" t="s">
        <v>26516</v>
      </c>
      <c r="I4472" s="2">
        <v>43524</v>
      </c>
      <c r="J4472" t="s">
        <v>12527</v>
      </c>
      <c r="K4472" t="s">
        <v>12528</v>
      </c>
      <c r="L4472" t="s">
        <v>56</v>
      </c>
      <c r="M4472">
        <v>28303.092499999999</v>
      </c>
      <c r="N4472">
        <v>179</v>
      </c>
      <c r="O4472" t="s">
        <v>39</v>
      </c>
      <c r="P4472" t="s">
        <v>39</v>
      </c>
      <c r="Q4472" s="2">
        <v>43542</v>
      </c>
      <c r="R4472" t="s">
        <v>83</v>
      </c>
      <c r="S4472" t="s">
        <v>33</v>
      </c>
      <c r="T4472">
        <f>_xlfn.DAYS(Raw_data_US_healthcare[[#This Row],[Discharge Date]],Raw_data_US_healthcare[[#This Row],[Date of Admission]])</f>
        <v>18</v>
      </c>
    </row>
    <row r="4473" spans="1:20" x14ac:dyDescent="0.3">
      <c r="A4473" t="s">
        <v>26511</v>
      </c>
      <c r="B4473" t="s">
        <v>12529</v>
      </c>
      <c r="C4473">
        <v>54</v>
      </c>
      <c r="D4473" t="str">
        <f>IF(Raw_data_US_healthcare[[#This Row],[Age]]&lt;35,"Young",IF(Raw_data_US_healthcare[[#This Row],[Age]]&lt;60,"Middle","Senior"))</f>
        <v>Middle</v>
      </c>
      <c r="E4473" t="s">
        <v>16</v>
      </c>
      <c r="F4473" t="s">
        <v>62</v>
      </c>
      <c r="G4473" t="s">
        <v>62</v>
      </c>
      <c r="H4473" t="s">
        <v>26514</v>
      </c>
      <c r="I4473" s="2">
        <v>43600</v>
      </c>
      <c r="J4473" t="s">
        <v>12530</v>
      </c>
      <c r="K4473" t="s">
        <v>12531</v>
      </c>
      <c r="L4473" t="s">
        <v>60</v>
      </c>
      <c r="M4473">
        <v>19106.180199999999</v>
      </c>
      <c r="N4473">
        <v>420</v>
      </c>
      <c r="O4473" t="s">
        <v>22</v>
      </c>
      <c r="P4473" t="s">
        <v>22</v>
      </c>
      <c r="Q4473" s="2">
        <v>43606</v>
      </c>
      <c r="R4473" t="s">
        <v>32</v>
      </c>
      <c r="S4473" t="s">
        <v>33</v>
      </c>
      <c r="T4473">
        <f>_xlfn.DAYS(Raw_data_US_healthcare[[#This Row],[Discharge Date]],Raw_data_US_healthcare[[#This Row],[Date of Admission]])</f>
        <v>6</v>
      </c>
    </row>
    <row r="4474" spans="1:20" x14ac:dyDescent="0.3">
      <c r="A4474" t="s">
        <v>26512</v>
      </c>
      <c r="B4474" t="s">
        <v>12532</v>
      </c>
      <c r="C4474">
        <v>63</v>
      </c>
      <c r="D4474" t="str">
        <f>IF(Raw_data_US_healthcare[[#This Row],[Age]]&lt;35,"Young",IF(Raw_data_US_healthcare[[#This Row],[Age]]&lt;60,"Middle","Senior"))</f>
        <v>Senior</v>
      </c>
      <c r="E4474" t="s">
        <v>26</v>
      </c>
      <c r="F4474" t="s">
        <v>113</v>
      </c>
      <c r="G4474" t="s">
        <v>113</v>
      </c>
      <c r="H4474" t="s">
        <v>18</v>
      </c>
      <c r="I4474" s="2">
        <v>44266</v>
      </c>
      <c r="J4474" t="s">
        <v>12533</v>
      </c>
      <c r="K4474" t="s">
        <v>12534</v>
      </c>
      <c r="L4474" t="s">
        <v>21</v>
      </c>
      <c r="M4474">
        <v>20648.704300000001</v>
      </c>
      <c r="N4474">
        <v>224</v>
      </c>
      <c r="O4474" t="s">
        <v>39</v>
      </c>
      <c r="P4474" t="s">
        <v>39</v>
      </c>
      <c r="Q4474" s="2">
        <v>44275</v>
      </c>
      <c r="R4474" t="s">
        <v>23</v>
      </c>
      <c r="S4474" t="s">
        <v>24</v>
      </c>
      <c r="T4474">
        <f>_xlfn.DAYS(Raw_data_US_healthcare[[#This Row],[Discharge Date]],Raw_data_US_healthcare[[#This Row],[Date of Admission]])</f>
        <v>9</v>
      </c>
    </row>
    <row r="4475" spans="1:20" x14ac:dyDescent="0.3">
      <c r="A4475" t="s">
        <v>26511</v>
      </c>
      <c r="B4475" t="s">
        <v>12535</v>
      </c>
      <c r="C4475">
        <v>40</v>
      </c>
      <c r="D4475" t="str">
        <f>IF(Raw_data_US_healthcare[[#This Row],[Age]]&lt;35,"Young",IF(Raw_data_US_healthcare[[#This Row],[Age]]&lt;60,"Middle","Senior"))</f>
        <v>Middle</v>
      </c>
      <c r="E4475" t="s">
        <v>16</v>
      </c>
      <c r="F4475" t="s">
        <v>113</v>
      </c>
      <c r="G4475" t="s">
        <v>113</v>
      </c>
      <c r="H4475" t="s">
        <v>18</v>
      </c>
      <c r="I4475" s="2">
        <v>44403</v>
      </c>
      <c r="J4475" t="s">
        <v>12536</v>
      </c>
      <c r="K4475" t="s">
        <v>6568</v>
      </c>
      <c r="L4475" t="s">
        <v>56</v>
      </c>
      <c r="M4475">
        <v>25798.883399999999</v>
      </c>
      <c r="N4475">
        <v>229</v>
      </c>
      <c r="O4475" t="s">
        <v>39</v>
      </c>
      <c r="P4475" t="s">
        <v>39</v>
      </c>
      <c r="Q4475" s="2">
        <v>44431</v>
      </c>
      <c r="R4475" t="s">
        <v>83</v>
      </c>
      <c r="S4475" t="s">
        <v>33</v>
      </c>
      <c r="T4475">
        <f>_xlfn.DAYS(Raw_data_US_healthcare[[#This Row],[Discharge Date]],Raw_data_US_healthcare[[#This Row],[Date of Admission]])</f>
        <v>28</v>
      </c>
    </row>
    <row r="4476" spans="1:20" x14ac:dyDescent="0.3">
      <c r="A4476" t="s">
        <v>26512</v>
      </c>
      <c r="B4476" t="s">
        <v>16000</v>
      </c>
      <c r="C4476">
        <v>75</v>
      </c>
      <c r="D4476" t="str">
        <f>IF(Raw_data_US_healthcare[[#This Row],[Age]]&lt;35,"Young",IF(Raw_data_US_healthcare[[#This Row],[Age]]&lt;60,"Middle","Senior"))</f>
        <v>Senior</v>
      </c>
      <c r="E4476" t="s">
        <v>26</v>
      </c>
      <c r="F4476" t="s">
        <v>228</v>
      </c>
      <c r="G4476" t="s">
        <v>228</v>
      </c>
      <c r="H4476" t="s">
        <v>28</v>
      </c>
      <c r="I4476" s="2">
        <v>44847</v>
      </c>
      <c r="J4476" t="s">
        <v>12537</v>
      </c>
      <c r="K4476" t="s">
        <v>12538</v>
      </c>
      <c r="L4476" t="s">
        <v>21</v>
      </c>
      <c r="M4476">
        <v>9891.9241999999995</v>
      </c>
      <c r="N4476">
        <v>221</v>
      </c>
      <c r="O4476" t="s">
        <v>43</v>
      </c>
      <c r="P4476" t="s">
        <v>43</v>
      </c>
      <c r="Q4476" s="2">
        <v>44854</v>
      </c>
      <c r="R4476" t="s">
        <v>83</v>
      </c>
      <c r="S4476" t="s">
        <v>24</v>
      </c>
      <c r="T4476">
        <f>_xlfn.DAYS(Raw_data_US_healthcare[[#This Row],[Discharge Date]],Raw_data_US_healthcare[[#This Row],[Date of Admission]])</f>
        <v>7</v>
      </c>
    </row>
    <row r="4477" spans="1:20" x14ac:dyDescent="0.3">
      <c r="A4477" t="s">
        <v>26511</v>
      </c>
      <c r="B4477" t="s">
        <v>12539</v>
      </c>
      <c r="C4477">
        <v>62</v>
      </c>
      <c r="D4477" t="str">
        <f>IF(Raw_data_US_healthcare[[#This Row],[Age]]&lt;35,"Young",IF(Raw_data_US_healthcare[[#This Row],[Age]]&lt;60,"Middle","Senior"))</f>
        <v>Senior</v>
      </c>
      <c r="E4477" t="s">
        <v>16</v>
      </c>
      <c r="F4477" t="s">
        <v>49</v>
      </c>
      <c r="G4477" t="s">
        <v>49</v>
      </c>
      <c r="H4477" t="s">
        <v>26516</v>
      </c>
      <c r="I4477" s="2">
        <v>44692</v>
      </c>
      <c r="J4477" t="s">
        <v>12540</v>
      </c>
      <c r="K4477" t="s">
        <v>12541</v>
      </c>
      <c r="L4477" t="s">
        <v>60</v>
      </c>
      <c r="M4477">
        <v>12784.7114</v>
      </c>
      <c r="N4477">
        <v>243</v>
      </c>
      <c r="O4477" t="s">
        <v>39</v>
      </c>
      <c r="P4477" t="s">
        <v>39</v>
      </c>
      <c r="Q4477" s="2">
        <v>44700</v>
      </c>
      <c r="R4477" t="s">
        <v>44</v>
      </c>
      <c r="S4477" t="s">
        <v>33</v>
      </c>
      <c r="T4477">
        <f>_xlfn.DAYS(Raw_data_US_healthcare[[#This Row],[Discharge Date]],Raw_data_US_healthcare[[#This Row],[Date of Admission]])</f>
        <v>8</v>
      </c>
    </row>
    <row r="4478" spans="1:20" x14ac:dyDescent="0.3">
      <c r="A4478" t="s">
        <v>26511</v>
      </c>
      <c r="B4478" t="s">
        <v>12542</v>
      </c>
      <c r="C4478">
        <v>23</v>
      </c>
      <c r="D4478" t="str">
        <f>IF(Raw_data_US_healthcare[[#This Row],[Age]]&lt;35,"Young",IF(Raw_data_US_healthcare[[#This Row],[Age]]&lt;60,"Middle","Senior"))</f>
        <v>Young</v>
      </c>
      <c r="E4478" t="s">
        <v>16</v>
      </c>
      <c r="F4478" t="s">
        <v>113</v>
      </c>
      <c r="G4478" t="s">
        <v>113</v>
      </c>
      <c r="H4478" t="s">
        <v>69</v>
      </c>
      <c r="I4478" s="2">
        <v>43935</v>
      </c>
      <c r="J4478" t="s">
        <v>12543</v>
      </c>
      <c r="K4478" t="s">
        <v>10879</v>
      </c>
      <c r="L4478" t="s">
        <v>56</v>
      </c>
      <c r="M4478">
        <v>52933.867599999998</v>
      </c>
      <c r="N4478">
        <v>389</v>
      </c>
      <c r="O4478" t="s">
        <v>22</v>
      </c>
      <c r="P4478" t="s">
        <v>22</v>
      </c>
      <c r="Q4478" s="2">
        <v>43947</v>
      </c>
      <c r="R4478" t="s">
        <v>32</v>
      </c>
      <c r="S4478" t="s">
        <v>24</v>
      </c>
      <c r="T4478">
        <f>_xlfn.DAYS(Raw_data_US_healthcare[[#This Row],[Discharge Date]],Raw_data_US_healthcare[[#This Row],[Date of Admission]])</f>
        <v>12</v>
      </c>
    </row>
    <row r="4479" spans="1:20" x14ac:dyDescent="0.3">
      <c r="A4479" t="s">
        <v>26512</v>
      </c>
      <c r="B4479" t="s">
        <v>12544</v>
      </c>
      <c r="C4479">
        <v>47</v>
      </c>
      <c r="D4479" t="str">
        <f>IF(Raw_data_US_healthcare[[#This Row],[Age]]&lt;35,"Young",IF(Raw_data_US_healthcare[[#This Row],[Age]]&lt;60,"Middle","Senior"))</f>
        <v>Middle</v>
      </c>
      <c r="E4479" t="s">
        <v>26</v>
      </c>
      <c r="F4479" t="s">
        <v>113</v>
      </c>
      <c r="G4479" t="s">
        <v>113</v>
      </c>
      <c r="H4479" t="s">
        <v>36</v>
      </c>
      <c r="I4479" s="2">
        <v>43644</v>
      </c>
      <c r="J4479" t="s">
        <v>12545</v>
      </c>
      <c r="K4479" t="s">
        <v>12546</v>
      </c>
      <c r="L4479" t="s">
        <v>52</v>
      </c>
      <c r="M4479">
        <v>4860.9564</v>
      </c>
      <c r="N4479">
        <v>352</v>
      </c>
      <c r="O4479" t="s">
        <v>43</v>
      </c>
      <c r="P4479" t="s">
        <v>43</v>
      </c>
      <c r="Q4479" s="2">
        <v>43672</v>
      </c>
      <c r="R4479" t="s">
        <v>48</v>
      </c>
      <c r="S4479" t="s">
        <v>45</v>
      </c>
      <c r="T4479">
        <f>_xlfn.DAYS(Raw_data_US_healthcare[[#This Row],[Discharge Date]],Raw_data_US_healthcare[[#This Row],[Date of Admission]])</f>
        <v>28</v>
      </c>
    </row>
    <row r="4480" spans="1:20" x14ac:dyDescent="0.3">
      <c r="A4480" t="s">
        <v>26511</v>
      </c>
      <c r="B4480" t="s">
        <v>12547</v>
      </c>
      <c r="C4480">
        <v>78</v>
      </c>
      <c r="D4480" t="str">
        <f>IF(Raw_data_US_healthcare[[#This Row],[Age]]&lt;35,"Young",IF(Raw_data_US_healthcare[[#This Row],[Age]]&lt;60,"Middle","Senior"))</f>
        <v>Senior</v>
      </c>
      <c r="E4480" t="s">
        <v>16</v>
      </c>
      <c r="F4480" t="s">
        <v>62</v>
      </c>
      <c r="G4480" t="s">
        <v>62</v>
      </c>
      <c r="H4480" t="s">
        <v>28</v>
      </c>
      <c r="I4480" s="2">
        <v>43461</v>
      </c>
      <c r="J4480" t="s">
        <v>12548</v>
      </c>
      <c r="K4480" t="s">
        <v>12549</v>
      </c>
      <c r="L4480" t="s">
        <v>21</v>
      </c>
      <c r="M4480">
        <v>7886.1310000000003</v>
      </c>
      <c r="N4480">
        <v>244</v>
      </c>
      <c r="O4480" t="s">
        <v>43</v>
      </c>
      <c r="P4480" t="s">
        <v>43</v>
      </c>
      <c r="Q4480" s="2">
        <v>43489</v>
      </c>
      <c r="R4480" t="s">
        <v>44</v>
      </c>
      <c r="S4480" t="s">
        <v>33</v>
      </c>
      <c r="T4480">
        <f>_xlfn.DAYS(Raw_data_US_healthcare[[#This Row],[Discharge Date]],Raw_data_US_healthcare[[#This Row],[Date of Admission]])</f>
        <v>28</v>
      </c>
    </row>
    <row r="4481" spans="1:20" x14ac:dyDescent="0.3">
      <c r="A4481" t="s">
        <v>26511</v>
      </c>
      <c r="B4481" t="s">
        <v>12550</v>
      </c>
      <c r="C4481">
        <v>31</v>
      </c>
      <c r="D4481" t="str">
        <f>IF(Raw_data_US_healthcare[[#This Row],[Age]]&lt;35,"Young",IF(Raw_data_US_healthcare[[#This Row],[Age]]&lt;60,"Middle","Senior"))</f>
        <v>Young</v>
      </c>
      <c r="E4481" t="s">
        <v>16</v>
      </c>
      <c r="F4481" t="s">
        <v>49</v>
      </c>
      <c r="G4481" t="s">
        <v>49</v>
      </c>
      <c r="H4481" t="s">
        <v>28</v>
      </c>
      <c r="I4481" s="2">
        <v>45219</v>
      </c>
      <c r="J4481" t="s">
        <v>12551</v>
      </c>
      <c r="K4481" t="s">
        <v>12552</v>
      </c>
      <c r="L4481" t="s">
        <v>56</v>
      </c>
      <c r="M4481">
        <v>20903.713599999999</v>
      </c>
      <c r="N4481">
        <v>496</v>
      </c>
      <c r="O4481" t="s">
        <v>43</v>
      </c>
      <c r="P4481" t="s">
        <v>43</v>
      </c>
      <c r="Q4481" s="2">
        <v>45235</v>
      </c>
      <c r="R4481" t="s">
        <v>32</v>
      </c>
      <c r="S4481" t="s">
        <v>45</v>
      </c>
      <c r="T4481">
        <f>_xlfn.DAYS(Raw_data_US_healthcare[[#This Row],[Discharge Date]],Raw_data_US_healthcare[[#This Row],[Date of Admission]])</f>
        <v>16</v>
      </c>
    </row>
    <row r="4482" spans="1:20" x14ac:dyDescent="0.3">
      <c r="A4482" t="s">
        <v>26511</v>
      </c>
      <c r="B4482" t="s">
        <v>12553</v>
      </c>
      <c r="C4482">
        <v>48</v>
      </c>
      <c r="D4482" t="str">
        <f>IF(Raw_data_US_healthcare[[#This Row],[Age]]&lt;35,"Young",IF(Raw_data_US_healthcare[[#This Row],[Age]]&lt;60,"Middle","Senior"))</f>
        <v>Middle</v>
      </c>
      <c r="E4482" t="s">
        <v>16</v>
      </c>
      <c r="F4482" t="s">
        <v>113</v>
      </c>
      <c r="G4482" t="s">
        <v>113</v>
      </c>
      <c r="H4482" t="s">
        <v>28</v>
      </c>
      <c r="I4482" s="2">
        <v>44226</v>
      </c>
      <c r="J4482" t="s">
        <v>12554</v>
      </c>
      <c r="K4482" t="s">
        <v>12555</v>
      </c>
      <c r="L4482" t="s">
        <v>52</v>
      </c>
      <c r="M4482">
        <v>2679.3669</v>
      </c>
      <c r="N4482">
        <v>421</v>
      </c>
      <c r="O4482" t="s">
        <v>22</v>
      </c>
      <c r="P4482" t="s">
        <v>22</v>
      </c>
      <c r="Q4482" s="2">
        <v>44231</v>
      </c>
      <c r="R4482" t="s">
        <v>83</v>
      </c>
      <c r="S4482" t="s">
        <v>33</v>
      </c>
      <c r="T4482">
        <f>_xlfn.DAYS(Raw_data_US_healthcare[[#This Row],[Discharge Date]],Raw_data_US_healthcare[[#This Row],[Date of Admission]])</f>
        <v>5</v>
      </c>
    </row>
    <row r="4483" spans="1:20" x14ac:dyDescent="0.3">
      <c r="A4483" t="s">
        <v>26511</v>
      </c>
      <c r="B4483" t="s">
        <v>12556</v>
      </c>
      <c r="C4483">
        <v>37</v>
      </c>
      <c r="D4483" t="str">
        <f>IF(Raw_data_US_healthcare[[#This Row],[Age]]&lt;35,"Young",IF(Raw_data_US_healthcare[[#This Row],[Age]]&lt;60,"Middle","Senior"))</f>
        <v>Middle</v>
      </c>
      <c r="E4483" t="s">
        <v>16</v>
      </c>
      <c r="F4483" t="s">
        <v>62</v>
      </c>
      <c r="G4483" t="s">
        <v>62</v>
      </c>
      <c r="H4483" t="s">
        <v>18</v>
      </c>
      <c r="I4483" s="2">
        <v>44423</v>
      </c>
      <c r="J4483" t="s">
        <v>12557</v>
      </c>
      <c r="K4483" t="s">
        <v>12558</v>
      </c>
      <c r="L4483" t="s">
        <v>60</v>
      </c>
      <c r="M4483">
        <v>5102.0355</v>
      </c>
      <c r="N4483">
        <v>373</v>
      </c>
      <c r="O4483" t="s">
        <v>39</v>
      </c>
      <c r="P4483" t="s">
        <v>39</v>
      </c>
      <c r="Q4483" s="2">
        <v>44436</v>
      </c>
      <c r="R4483" t="s">
        <v>23</v>
      </c>
      <c r="S4483" t="s">
        <v>45</v>
      </c>
      <c r="T4483">
        <f>_xlfn.DAYS(Raw_data_US_healthcare[[#This Row],[Discharge Date]],Raw_data_US_healthcare[[#This Row],[Date of Admission]])</f>
        <v>13</v>
      </c>
    </row>
    <row r="4484" spans="1:20" x14ac:dyDescent="0.3">
      <c r="A4484" t="s">
        <v>26511</v>
      </c>
      <c r="B4484" t="s">
        <v>12559</v>
      </c>
      <c r="C4484">
        <v>37</v>
      </c>
      <c r="D4484" t="str">
        <f>IF(Raw_data_US_healthcare[[#This Row],[Age]]&lt;35,"Young",IF(Raw_data_US_healthcare[[#This Row],[Age]]&lt;60,"Middle","Senior"))</f>
        <v>Middle</v>
      </c>
      <c r="E4484" t="s">
        <v>16</v>
      </c>
      <c r="F4484" t="s">
        <v>228</v>
      </c>
      <c r="G4484" t="s">
        <v>228</v>
      </c>
      <c r="H4484" t="s">
        <v>69</v>
      </c>
      <c r="I4484" s="2">
        <v>44270</v>
      </c>
      <c r="J4484" t="s">
        <v>12560</v>
      </c>
      <c r="K4484" t="s">
        <v>12561</v>
      </c>
      <c r="L4484" t="s">
        <v>31</v>
      </c>
      <c r="M4484">
        <v>57778.927900000002</v>
      </c>
      <c r="N4484">
        <v>283</v>
      </c>
      <c r="O4484" t="s">
        <v>39</v>
      </c>
      <c r="P4484" t="s">
        <v>39</v>
      </c>
      <c r="Q4484" s="2">
        <v>44273</v>
      </c>
      <c r="R4484" t="s">
        <v>48</v>
      </c>
      <c r="S4484" t="s">
        <v>24</v>
      </c>
      <c r="T4484">
        <f>_xlfn.DAYS(Raw_data_US_healthcare[[#This Row],[Discharge Date]],Raw_data_US_healthcare[[#This Row],[Date of Admission]])</f>
        <v>3</v>
      </c>
    </row>
    <row r="4485" spans="1:20" x14ac:dyDescent="0.3">
      <c r="A4485" t="s">
        <v>26512</v>
      </c>
      <c r="B4485" t="s">
        <v>12562</v>
      </c>
      <c r="C4485">
        <v>41</v>
      </c>
      <c r="D4485" t="str">
        <f>IF(Raw_data_US_healthcare[[#This Row],[Age]]&lt;35,"Young",IF(Raw_data_US_healthcare[[#This Row],[Age]]&lt;60,"Middle","Senior"))</f>
        <v>Middle</v>
      </c>
      <c r="E4485" t="s">
        <v>26</v>
      </c>
      <c r="F4485" t="s">
        <v>228</v>
      </c>
      <c r="G4485" t="s">
        <v>228</v>
      </c>
      <c r="H4485" t="s">
        <v>36</v>
      </c>
      <c r="I4485" s="2">
        <v>43467</v>
      </c>
      <c r="J4485" t="s">
        <v>12563</v>
      </c>
      <c r="K4485" t="s">
        <v>991</v>
      </c>
      <c r="L4485" t="s">
        <v>56</v>
      </c>
      <c r="M4485">
        <v>24562.601299999998</v>
      </c>
      <c r="N4485">
        <v>261</v>
      </c>
      <c r="O4485" t="s">
        <v>43</v>
      </c>
      <c r="P4485" t="s">
        <v>43</v>
      </c>
      <c r="Q4485" s="2">
        <v>43482</v>
      </c>
      <c r="R4485" t="s">
        <v>48</v>
      </c>
      <c r="S4485" t="s">
        <v>45</v>
      </c>
      <c r="T4485">
        <f>_xlfn.DAYS(Raw_data_US_healthcare[[#This Row],[Discharge Date]],Raw_data_US_healthcare[[#This Row],[Date of Admission]])</f>
        <v>15</v>
      </c>
    </row>
    <row r="4486" spans="1:20" x14ac:dyDescent="0.3">
      <c r="A4486" t="s">
        <v>26512</v>
      </c>
      <c r="B4486" t="s">
        <v>12564</v>
      </c>
      <c r="C4486">
        <v>39</v>
      </c>
      <c r="D4486" t="str">
        <f>IF(Raw_data_US_healthcare[[#This Row],[Age]]&lt;35,"Young",IF(Raw_data_US_healthcare[[#This Row],[Age]]&lt;60,"Middle","Senior"))</f>
        <v>Middle</v>
      </c>
      <c r="E4486" t="s">
        <v>26</v>
      </c>
      <c r="F4486" t="s">
        <v>49</v>
      </c>
      <c r="G4486" t="s">
        <v>49</v>
      </c>
      <c r="H4486" t="s">
        <v>36</v>
      </c>
      <c r="I4486" s="2">
        <v>44312</v>
      </c>
      <c r="J4486" t="s">
        <v>12565</v>
      </c>
      <c r="K4486" t="s">
        <v>12566</v>
      </c>
      <c r="L4486" t="s">
        <v>60</v>
      </c>
      <c r="M4486">
        <v>17862.441299999999</v>
      </c>
      <c r="N4486">
        <v>186</v>
      </c>
      <c r="O4486" t="s">
        <v>22</v>
      </c>
      <c r="P4486" t="s">
        <v>22</v>
      </c>
      <c r="Q4486" s="2">
        <v>44312</v>
      </c>
      <c r="R4486" t="s">
        <v>32</v>
      </c>
      <c r="S4486" t="s">
        <v>33</v>
      </c>
      <c r="T4486">
        <f>_xlfn.DAYS(Raw_data_US_healthcare[[#This Row],[Discharge Date]],Raw_data_US_healthcare[[#This Row],[Date of Admission]])</f>
        <v>0</v>
      </c>
    </row>
    <row r="4487" spans="1:20" x14ac:dyDescent="0.3">
      <c r="A4487" t="s">
        <v>26512</v>
      </c>
      <c r="B4487" t="s">
        <v>12567</v>
      </c>
      <c r="C4487">
        <v>41</v>
      </c>
      <c r="D4487" t="str">
        <f>IF(Raw_data_US_healthcare[[#This Row],[Age]]&lt;35,"Young",IF(Raw_data_US_healthcare[[#This Row],[Age]]&lt;60,"Middle","Senior"))</f>
        <v>Middle</v>
      </c>
      <c r="E4487" t="s">
        <v>26</v>
      </c>
      <c r="F4487" t="s">
        <v>88</v>
      </c>
      <c r="G4487" t="s">
        <v>88</v>
      </c>
      <c r="H4487" t="s">
        <v>28</v>
      </c>
      <c r="I4487" s="2">
        <v>45017</v>
      </c>
      <c r="J4487" t="s">
        <v>12568</v>
      </c>
      <c r="K4487" t="s">
        <v>5214</v>
      </c>
      <c r="L4487" t="s">
        <v>56</v>
      </c>
      <c r="M4487">
        <v>40361.967499999999</v>
      </c>
      <c r="N4487">
        <v>193</v>
      </c>
      <c r="O4487" t="s">
        <v>43</v>
      </c>
      <c r="P4487" t="s">
        <v>43</v>
      </c>
      <c r="Q4487" s="2">
        <v>45036</v>
      </c>
      <c r="R4487" t="s">
        <v>32</v>
      </c>
      <c r="S4487" t="s">
        <v>33</v>
      </c>
      <c r="T4487">
        <f>_xlfn.DAYS(Raw_data_US_healthcare[[#This Row],[Discharge Date]],Raw_data_US_healthcare[[#This Row],[Date of Admission]])</f>
        <v>19</v>
      </c>
    </row>
    <row r="4488" spans="1:20" x14ac:dyDescent="0.3">
      <c r="A4488" t="s">
        <v>26511</v>
      </c>
      <c r="B4488" t="s">
        <v>12569</v>
      </c>
      <c r="C4488">
        <v>44</v>
      </c>
      <c r="D4488" t="str">
        <f>IF(Raw_data_US_healthcare[[#This Row],[Age]]&lt;35,"Young",IF(Raw_data_US_healthcare[[#This Row],[Age]]&lt;60,"Middle","Senior"))</f>
        <v>Middle</v>
      </c>
      <c r="E4488" t="s">
        <v>16</v>
      </c>
      <c r="F4488" t="s">
        <v>88</v>
      </c>
      <c r="G4488" t="s">
        <v>88</v>
      </c>
      <c r="H4488" t="s">
        <v>18</v>
      </c>
      <c r="I4488" s="2">
        <v>43654</v>
      </c>
      <c r="J4488" t="s">
        <v>12570</v>
      </c>
      <c r="K4488" t="s">
        <v>12571</v>
      </c>
      <c r="L4488" t="s">
        <v>52</v>
      </c>
      <c r="M4488">
        <v>52535.388200000001</v>
      </c>
      <c r="N4488">
        <v>255</v>
      </c>
      <c r="O4488" t="s">
        <v>39</v>
      </c>
      <c r="P4488" t="s">
        <v>39</v>
      </c>
      <c r="Q4488" s="2">
        <v>43657</v>
      </c>
      <c r="R4488" t="s">
        <v>44</v>
      </c>
      <c r="S4488" t="s">
        <v>24</v>
      </c>
      <c r="T4488">
        <f>_xlfn.DAYS(Raw_data_US_healthcare[[#This Row],[Discharge Date]],Raw_data_US_healthcare[[#This Row],[Date of Admission]])</f>
        <v>3</v>
      </c>
    </row>
    <row r="4489" spans="1:20" x14ac:dyDescent="0.3">
      <c r="A4489" t="s">
        <v>26511</v>
      </c>
      <c r="B4489" t="s">
        <v>12572</v>
      </c>
      <c r="C4489">
        <v>20</v>
      </c>
      <c r="D4489" t="str">
        <f>IF(Raw_data_US_healthcare[[#This Row],[Age]]&lt;35,"Young",IF(Raw_data_US_healthcare[[#This Row],[Age]]&lt;60,"Middle","Senior"))</f>
        <v>Young</v>
      </c>
      <c r="E4489" t="s">
        <v>16</v>
      </c>
      <c r="F4489" t="s">
        <v>17</v>
      </c>
      <c r="G4489" t="s">
        <v>17</v>
      </c>
      <c r="H4489" t="s">
        <v>28</v>
      </c>
      <c r="I4489" s="2">
        <v>44905</v>
      </c>
      <c r="J4489" t="s">
        <v>12573</v>
      </c>
      <c r="K4489" t="s">
        <v>8429</v>
      </c>
      <c r="L4489" t="s">
        <v>56</v>
      </c>
      <c r="M4489">
        <v>16925.114300000001</v>
      </c>
      <c r="N4489">
        <v>437</v>
      </c>
      <c r="O4489" t="s">
        <v>22</v>
      </c>
      <c r="P4489" t="s">
        <v>22</v>
      </c>
      <c r="Q4489" s="2">
        <v>44911</v>
      </c>
      <c r="R4489" t="s">
        <v>83</v>
      </c>
      <c r="S4489" t="s">
        <v>33</v>
      </c>
      <c r="T4489">
        <f>_xlfn.DAYS(Raw_data_US_healthcare[[#This Row],[Discharge Date]],Raw_data_US_healthcare[[#This Row],[Date of Admission]])</f>
        <v>6</v>
      </c>
    </row>
    <row r="4490" spans="1:20" x14ac:dyDescent="0.3">
      <c r="A4490" t="s">
        <v>26511</v>
      </c>
      <c r="B4490" t="s">
        <v>12574</v>
      </c>
      <c r="C4490">
        <v>59</v>
      </c>
      <c r="D4490" t="str">
        <f>IF(Raw_data_US_healthcare[[#This Row],[Age]]&lt;35,"Young",IF(Raw_data_US_healthcare[[#This Row],[Age]]&lt;60,"Middle","Senior"))</f>
        <v>Middle</v>
      </c>
      <c r="E4490" t="s">
        <v>16</v>
      </c>
      <c r="F4490" t="s">
        <v>62</v>
      </c>
      <c r="G4490" t="s">
        <v>62</v>
      </c>
      <c r="H4490" t="s">
        <v>18</v>
      </c>
      <c r="I4490" s="2">
        <v>44996</v>
      </c>
      <c r="J4490" t="s">
        <v>12575</v>
      </c>
      <c r="K4490" t="s">
        <v>12576</v>
      </c>
      <c r="L4490" t="s">
        <v>56</v>
      </c>
      <c r="M4490">
        <v>40227.280400000003</v>
      </c>
      <c r="N4490">
        <v>285</v>
      </c>
      <c r="O4490" t="s">
        <v>43</v>
      </c>
      <c r="P4490" t="s">
        <v>43</v>
      </c>
      <c r="Q4490" s="2">
        <v>45009</v>
      </c>
      <c r="R4490" t="s">
        <v>48</v>
      </c>
      <c r="S4490" t="s">
        <v>45</v>
      </c>
      <c r="T4490">
        <f>_xlfn.DAYS(Raw_data_US_healthcare[[#This Row],[Discharge Date]],Raw_data_US_healthcare[[#This Row],[Date of Admission]])</f>
        <v>13</v>
      </c>
    </row>
    <row r="4491" spans="1:20" x14ac:dyDescent="0.3">
      <c r="A4491" t="s">
        <v>26511</v>
      </c>
      <c r="B4491" t="s">
        <v>12577</v>
      </c>
      <c r="C4491">
        <v>72</v>
      </c>
      <c r="D4491" t="str">
        <f>IF(Raw_data_US_healthcare[[#This Row],[Age]]&lt;35,"Young",IF(Raw_data_US_healthcare[[#This Row],[Age]]&lt;60,"Middle","Senior"))</f>
        <v>Senior</v>
      </c>
      <c r="E4491" t="s">
        <v>16</v>
      </c>
      <c r="F4491" t="s">
        <v>17</v>
      </c>
      <c r="G4491" t="s">
        <v>17</v>
      </c>
      <c r="H4491" t="s">
        <v>26516</v>
      </c>
      <c r="I4491" s="2">
        <v>44102</v>
      </c>
      <c r="J4491" t="s">
        <v>12578</v>
      </c>
      <c r="K4491" t="s">
        <v>12579</v>
      </c>
      <c r="L4491" t="s">
        <v>21</v>
      </c>
      <c r="M4491">
        <v>26144.262999999999</v>
      </c>
      <c r="N4491">
        <v>327</v>
      </c>
      <c r="O4491" t="s">
        <v>43</v>
      </c>
      <c r="P4491" t="s">
        <v>43</v>
      </c>
      <c r="Q4491" s="2">
        <v>44122</v>
      </c>
      <c r="R4491" t="s">
        <v>32</v>
      </c>
      <c r="S4491" t="s">
        <v>24</v>
      </c>
      <c r="T4491">
        <f>_xlfn.DAYS(Raw_data_US_healthcare[[#This Row],[Discharge Date]],Raw_data_US_healthcare[[#This Row],[Date of Admission]])</f>
        <v>20</v>
      </c>
    </row>
    <row r="4492" spans="1:20" x14ac:dyDescent="0.3">
      <c r="A4492" t="s">
        <v>26511</v>
      </c>
      <c r="B4492" t="s">
        <v>12580</v>
      </c>
      <c r="C4492">
        <v>31</v>
      </c>
      <c r="D4492" t="str">
        <f>IF(Raw_data_US_healthcare[[#This Row],[Age]]&lt;35,"Young",IF(Raw_data_US_healthcare[[#This Row],[Age]]&lt;60,"Middle","Senior"))</f>
        <v>Young</v>
      </c>
      <c r="E4492" t="s">
        <v>16</v>
      </c>
      <c r="F4492" t="s">
        <v>49</v>
      </c>
      <c r="G4492" t="s">
        <v>49</v>
      </c>
      <c r="H4492" t="s">
        <v>18</v>
      </c>
      <c r="I4492" s="2">
        <v>44243</v>
      </c>
      <c r="J4492" t="s">
        <v>12581</v>
      </c>
      <c r="K4492" t="s">
        <v>12582</v>
      </c>
      <c r="L4492" t="s">
        <v>31</v>
      </c>
      <c r="M4492">
        <v>14919.800800000001</v>
      </c>
      <c r="N4492">
        <v>468</v>
      </c>
      <c r="O4492" t="s">
        <v>39</v>
      </c>
      <c r="P4492" t="s">
        <v>39</v>
      </c>
      <c r="Q4492" s="2">
        <v>44259</v>
      </c>
      <c r="R4492" t="s">
        <v>48</v>
      </c>
      <c r="S4492" t="s">
        <v>45</v>
      </c>
      <c r="T4492">
        <f>_xlfn.DAYS(Raw_data_US_healthcare[[#This Row],[Discharge Date]],Raw_data_US_healthcare[[#This Row],[Date of Admission]])</f>
        <v>16</v>
      </c>
    </row>
    <row r="4493" spans="1:20" x14ac:dyDescent="0.3">
      <c r="A4493" t="s">
        <v>26512</v>
      </c>
      <c r="B4493" t="s">
        <v>12583</v>
      </c>
      <c r="C4493">
        <v>26</v>
      </c>
      <c r="D4493" t="str">
        <f>IF(Raw_data_US_healthcare[[#This Row],[Age]]&lt;35,"Young",IF(Raw_data_US_healthcare[[#This Row],[Age]]&lt;60,"Middle","Senior"))</f>
        <v>Young</v>
      </c>
      <c r="E4493" t="s">
        <v>26</v>
      </c>
      <c r="F4493" t="s">
        <v>35</v>
      </c>
      <c r="G4493" t="s">
        <v>35</v>
      </c>
      <c r="H4493" t="s">
        <v>26516</v>
      </c>
      <c r="I4493" s="2">
        <v>44741</v>
      </c>
      <c r="J4493" t="s">
        <v>12584</v>
      </c>
      <c r="K4493" t="s">
        <v>12585</v>
      </c>
      <c r="L4493" t="s">
        <v>56</v>
      </c>
      <c r="M4493">
        <v>11700.1723</v>
      </c>
      <c r="N4493">
        <v>171</v>
      </c>
      <c r="O4493" t="s">
        <v>39</v>
      </c>
      <c r="P4493" t="s">
        <v>39</v>
      </c>
      <c r="Q4493" s="2">
        <v>44769</v>
      </c>
      <c r="R4493" t="s">
        <v>44</v>
      </c>
      <c r="S4493" t="s">
        <v>33</v>
      </c>
      <c r="T4493">
        <f>_xlfn.DAYS(Raw_data_US_healthcare[[#This Row],[Discharge Date]],Raw_data_US_healthcare[[#This Row],[Date of Admission]])</f>
        <v>28</v>
      </c>
    </row>
    <row r="4494" spans="1:20" x14ac:dyDescent="0.3">
      <c r="A4494" t="s">
        <v>26512</v>
      </c>
      <c r="B4494" t="s">
        <v>12586</v>
      </c>
      <c r="C4494">
        <v>76</v>
      </c>
      <c r="D4494" t="str">
        <f>IF(Raw_data_US_healthcare[[#This Row],[Age]]&lt;35,"Young",IF(Raw_data_US_healthcare[[#This Row],[Age]]&lt;60,"Middle","Senior"))</f>
        <v>Senior</v>
      </c>
      <c r="E4494" t="s">
        <v>26</v>
      </c>
      <c r="F4494" t="s">
        <v>62</v>
      </c>
      <c r="G4494" t="s">
        <v>62</v>
      </c>
      <c r="H4494" t="s">
        <v>26516</v>
      </c>
      <c r="I4494" s="2">
        <v>43825</v>
      </c>
      <c r="J4494" t="s">
        <v>12587</v>
      </c>
      <c r="K4494" t="s">
        <v>12588</v>
      </c>
      <c r="L4494" t="s">
        <v>52</v>
      </c>
      <c r="M4494">
        <v>20689.8737</v>
      </c>
      <c r="N4494">
        <v>263</v>
      </c>
      <c r="O4494" t="s">
        <v>39</v>
      </c>
      <c r="P4494" t="s">
        <v>39</v>
      </c>
      <c r="Q4494" s="2">
        <v>43846</v>
      </c>
      <c r="R4494" t="s">
        <v>48</v>
      </c>
      <c r="S4494" t="s">
        <v>24</v>
      </c>
      <c r="T4494">
        <f>_xlfn.DAYS(Raw_data_US_healthcare[[#This Row],[Discharge Date]],Raw_data_US_healthcare[[#This Row],[Date of Admission]])</f>
        <v>21</v>
      </c>
    </row>
    <row r="4495" spans="1:20" x14ac:dyDescent="0.3">
      <c r="A4495" t="s">
        <v>26511</v>
      </c>
      <c r="B4495" t="s">
        <v>12589</v>
      </c>
      <c r="C4495">
        <v>56</v>
      </c>
      <c r="D4495" t="str">
        <f>IF(Raw_data_US_healthcare[[#This Row],[Age]]&lt;35,"Young",IF(Raw_data_US_healthcare[[#This Row],[Age]]&lt;60,"Middle","Senior"))</f>
        <v>Middle</v>
      </c>
      <c r="E4495" t="s">
        <v>16</v>
      </c>
      <c r="F4495" t="s">
        <v>88</v>
      </c>
      <c r="G4495" t="s">
        <v>88</v>
      </c>
      <c r="H4495" t="s">
        <v>28</v>
      </c>
      <c r="I4495" s="2">
        <v>44188</v>
      </c>
      <c r="J4495" t="s">
        <v>12590</v>
      </c>
      <c r="K4495" t="s">
        <v>520</v>
      </c>
      <c r="L4495" t="s">
        <v>60</v>
      </c>
      <c r="M4495">
        <v>38066.434600000001</v>
      </c>
      <c r="N4495">
        <v>471</v>
      </c>
      <c r="O4495" t="s">
        <v>43</v>
      </c>
      <c r="P4495" t="s">
        <v>43</v>
      </c>
      <c r="Q4495" s="2">
        <v>44218</v>
      </c>
      <c r="R4495" t="s">
        <v>32</v>
      </c>
      <c r="S4495" t="s">
        <v>24</v>
      </c>
      <c r="T4495">
        <f>_xlfn.DAYS(Raw_data_US_healthcare[[#This Row],[Discharge Date]],Raw_data_US_healthcare[[#This Row],[Date of Admission]])</f>
        <v>30</v>
      </c>
    </row>
    <row r="4496" spans="1:20" x14ac:dyDescent="0.3">
      <c r="A4496" t="s">
        <v>26511</v>
      </c>
      <c r="B4496" t="s">
        <v>7423</v>
      </c>
      <c r="C4496">
        <v>28</v>
      </c>
      <c r="D4496" t="str">
        <f>IF(Raw_data_US_healthcare[[#This Row],[Age]]&lt;35,"Young",IF(Raw_data_US_healthcare[[#This Row],[Age]]&lt;60,"Middle","Senior"))</f>
        <v>Young</v>
      </c>
      <c r="E4496" t="s">
        <v>16</v>
      </c>
      <c r="F4496" t="s">
        <v>113</v>
      </c>
      <c r="G4496" t="s">
        <v>113</v>
      </c>
      <c r="H4496" t="s">
        <v>28</v>
      </c>
      <c r="I4496" s="2">
        <v>44300</v>
      </c>
      <c r="J4496" t="s">
        <v>12591</v>
      </c>
      <c r="K4496" t="s">
        <v>12592</v>
      </c>
      <c r="L4496" t="s">
        <v>60</v>
      </c>
      <c r="M4496">
        <v>15829.9763</v>
      </c>
      <c r="N4496">
        <v>416</v>
      </c>
      <c r="O4496" t="s">
        <v>39</v>
      </c>
      <c r="P4496" t="s">
        <v>39</v>
      </c>
      <c r="Q4496" s="2">
        <v>44303</v>
      </c>
      <c r="R4496" t="s">
        <v>48</v>
      </c>
      <c r="S4496" t="s">
        <v>45</v>
      </c>
      <c r="T4496">
        <f>_xlfn.DAYS(Raw_data_US_healthcare[[#This Row],[Discharge Date]],Raw_data_US_healthcare[[#This Row],[Date of Admission]])</f>
        <v>3</v>
      </c>
    </row>
    <row r="4497" spans="1:20" x14ac:dyDescent="0.3">
      <c r="A4497" t="s">
        <v>26512</v>
      </c>
      <c r="B4497" t="s">
        <v>12593</v>
      </c>
      <c r="C4497">
        <v>75</v>
      </c>
      <c r="D4497" t="str">
        <f>IF(Raw_data_US_healthcare[[#This Row],[Age]]&lt;35,"Young",IF(Raw_data_US_healthcare[[#This Row],[Age]]&lt;60,"Middle","Senior"))</f>
        <v>Senior</v>
      </c>
      <c r="E4497" t="s">
        <v>26</v>
      </c>
      <c r="F4497" t="s">
        <v>17</v>
      </c>
      <c r="G4497" t="s">
        <v>17</v>
      </c>
      <c r="H4497" t="s">
        <v>26514</v>
      </c>
      <c r="I4497" s="2">
        <v>44235</v>
      </c>
      <c r="J4497" t="s">
        <v>12594</v>
      </c>
      <c r="K4497" t="s">
        <v>12595</v>
      </c>
      <c r="L4497" t="s">
        <v>60</v>
      </c>
      <c r="M4497">
        <v>14948.578</v>
      </c>
      <c r="N4497">
        <v>426</v>
      </c>
      <c r="O4497" t="s">
        <v>22</v>
      </c>
      <c r="P4497" t="s">
        <v>22</v>
      </c>
      <c r="Q4497" s="2">
        <v>44236</v>
      </c>
      <c r="R4497" t="s">
        <v>44</v>
      </c>
      <c r="S4497" t="s">
        <v>45</v>
      </c>
      <c r="T4497">
        <f>_xlfn.DAYS(Raw_data_US_healthcare[[#This Row],[Discharge Date]],Raw_data_US_healthcare[[#This Row],[Date of Admission]])</f>
        <v>1</v>
      </c>
    </row>
    <row r="4498" spans="1:20" x14ac:dyDescent="0.3">
      <c r="A4498" t="s">
        <v>26511</v>
      </c>
      <c r="B4498" t="s">
        <v>12596</v>
      </c>
      <c r="C4498">
        <v>40</v>
      </c>
      <c r="D4498" t="str">
        <f>IF(Raw_data_US_healthcare[[#This Row],[Age]]&lt;35,"Young",IF(Raw_data_US_healthcare[[#This Row],[Age]]&lt;60,"Middle","Senior"))</f>
        <v>Middle</v>
      </c>
      <c r="E4498" t="s">
        <v>16</v>
      </c>
      <c r="F4498" t="s">
        <v>88</v>
      </c>
      <c r="G4498" t="s">
        <v>88</v>
      </c>
      <c r="H4498" t="s">
        <v>36</v>
      </c>
      <c r="I4498" s="2">
        <v>45134</v>
      </c>
      <c r="J4498" t="s">
        <v>12597</v>
      </c>
      <c r="K4498" t="s">
        <v>12598</v>
      </c>
      <c r="L4498" t="s">
        <v>21</v>
      </c>
      <c r="M4498">
        <v>3993.5279999999998</v>
      </c>
      <c r="N4498">
        <v>224</v>
      </c>
      <c r="O4498" t="s">
        <v>39</v>
      </c>
      <c r="P4498" t="s">
        <v>39</v>
      </c>
      <c r="Q4498" s="2">
        <v>45154</v>
      </c>
      <c r="R4498" t="s">
        <v>48</v>
      </c>
      <c r="S4498" t="s">
        <v>45</v>
      </c>
      <c r="T4498">
        <f>_xlfn.DAYS(Raw_data_US_healthcare[[#This Row],[Discharge Date]],Raw_data_US_healthcare[[#This Row],[Date of Admission]])</f>
        <v>20</v>
      </c>
    </row>
    <row r="4499" spans="1:20" x14ac:dyDescent="0.3">
      <c r="A4499" t="s">
        <v>26511</v>
      </c>
      <c r="B4499" t="s">
        <v>12599</v>
      </c>
      <c r="C4499">
        <v>66</v>
      </c>
      <c r="D4499" t="str">
        <f>IF(Raw_data_US_healthcare[[#This Row],[Age]]&lt;35,"Young",IF(Raw_data_US_healthcare[[#This Row],[Age]]&lt;60,"Middle","Senior"))</f>
        <v>Senior</v>
      </c>
      <c r="E4499" t="s">
        <v>16</v>
      </c>
      <c r="F4499" t="s">
        <v>62</v>
      </c>
      <c r="G4499" t="s">
        <v>62</v>
      </c>
      <c r="H4499" t="s">
        <v>26516</v>
      </c>
      <c r="I4499" s="2">
        <v>44466</v>
      </c>
      <c r="J4499" t="s">
        <v>12600</v>
      </c>
      <c r="K4499" t="s">
        <v>12601</v>
      </c>
      <c r="L4499" t="s">
        <v>56</v>
      </c>
      <c r="M4499">
        <v>1062.1619000000001</v>
      </c>
      <c r="N4499">
        <v>474</v>
      </c>
      <c r="O4499" t="s">
        <v>39</v>
      </c>
      <c r="P4499" t="s">
        <v>39</v>
      </c>
      <c r="Q4499" s="2">
        <v>44489</v>
      </c>
      <c r="R4499" t="s">
        <v>23</v>
      </c>
      <c r="S4499" t="s">
        <v>45</v>
      </c>
      <c r="T4499">
        <f>_xlfn.DAYS(Raw_data_US_healthcare[[#This Row],[Discharge Date]],Raw_data_US_healthcare[[#This Row],[Date of Admission]])</f>
        <v>23</v>
      </c>
    </row>
    <row r="4500" spans="1:20" x14ac:dyDescent="0.3">
      <c r="A4500" t="s">
        <v>26512</v>
      </c>
      <c r="B4500" t="s">
        <v>12602</v>
      </c>
      <c r="C4500">
        <v>79</v>
      </c>
      <c r="D4500" t="str">
        <f>IF(Raw_data_US_healthcare[[#This Row],[Age]]&lt;35,"Young",IF(Raw_data_US_healthcare[[#This Row],[Age]]&lt;60,"Middle","Senior"))</f>
        <v>Senior</v>
      </c>
      <c r="E4500" t="s">
        <v>26</v>
      </c>
      <c r="F4500" t="s">
        <v>35</v>
      </c>
      <c r="G4500" t="s">
        <v>35</v>
      </c>
      <c r="H4500" t="s">
        <v>69</v>
      </c>
      <c r="I4500" s="2">
        <v>44708</v>
      </c>
      <c r="J4500" t="s">
        <v>12603</v>
      </c>
      <c r="K4500" t="s">
        <v>12604</v>
      </c>
      <c r="L4500" t="s">
        <v>56</v>
      </c>
      <c r="M4500">
        <v>45672.762300000002</v>
      </c>
      <c r="N4500">
        <v>376</v>
      </c>
      <c r="O4500" t="s">
        <v>22</v>
      </c>
      <c r="P4500" t="s">
        <v>22</v>
      </c>
      <c r="Q4500" s="2">
        <v>44714</v>
      </c>
      <c r="R4500" t="s">
        <v>48</v>
      </c>
      <c r="S4500" t="s">
        <v>33</v>
      </c>
      <c r="T4500">
        <f>_xlfn.DAYS(Raw_data_US_healthcare[[#This Row],[Discharge Date]],Raw_data_US_healthcare[[#This Row],[Date of Admission]])</f>
        <v>6</v>
      </c>
    </row>
    <row r="4501" spans="1:20" x14ac:dyDescent="0.3">
      <c r="A4501" t="s">
        <v>26512</v>
      </c>
      <c r="B4501" t="s">
        <v>12605</v>
      </c>
      <c r="C4501">
        <v>35</v>
      </c>
      <c r="D4501" t="str">
        <f>IF(Raw_data_US_healthcare[[#This Row],[Age]]&lt;35,"Young",IF(Raw_data_US_healthcare[[#This Row],[Age]]&lt;60,"Middle","Senior"))</f>
        <v>Middle</v>
      </c>
      <c r="E4501" t="s">
        <v>26</v>
      </c>
      <c r="F4501" t="s">
        <v>49</v>
      </c>
      <c r="G4501" t="s">
        <v>49</v>
      </c>
      <c r="H4501" t="s">
        <v>28</v>
      </c>
      <c r="I4501" s="2">
        <v>44004</v>
      </c>
      <c r="J4501" t="s">
        <v>12606</v>
      </c>
      <c r="K4501" t="s">
        <v>12607</v>
      </c>
      <c r="L4501" t="s">
        <v>56</v>
      </c>
      <c r="M4501">
        <v>15643.9956</v>
      </c>
      <c r="N4501">
        <v>167</v>
      </c>
      <c r="O4501" t="s">
        <v>39</v>
      </c>
      <c r="P4501" t="s">
        <v>39</v>
      </c>
      <c r="Q4501" s="2">
        <v>44033</v>
      </c>
      <c r="R4501" t="s">
        <v>44</v>
      </c>
      <c r="S4501" t="s">
        <v>33</v>
      </c>
      <c r="T4501">
        <f>_xlfn.DAYS(Raw_data_US_healthcare[[#This Row],[Discharge Date]],Raw_data_US_healthcare[[#This Row],[Date of Admission]])</f>
        <v>29</v>
      </c>
    </row>
    <row r="4502" spans="1:20" x14ac:dyDescent="0.3">
      <c r="A4502" t="s">
        <v>26511</v>
      </c>
      <c r="B4502" t="s">
        <v>12608</v>
      </c>
      <c r="C4502">
        <v>54</v>
      </c>
      <c r="D4502" t="str">
        <f>IF(Raw_data_US_healthcare[[#This Row],[Age]]&lt;35,"Young",IF(Raw_data_US_healthcare[[#This Row],[Age]]&lt;60,"Middle","Senior"))</f>
        <v>Middle</v>
      </c>
      <c r="E4502" t="s">
        <v>16</v>
      </c>
      <c r="F4502" t="s">
        <v>27</v>
      </c>
      <c r="G4502" t="s">
        <v>27</v>
      </c>
      <c r="H4502" t="s">
        <v>36</v>
      </c>
      <c r="I4502" s="2">
        <v>43833</v>
      </c>
      <c r="J4502" t="s">
        <v>12609</v>
      </c>
      <c r="K4502" t="s">
        <v>12610</v>
      </c>
      <c r="L4502" t="s">
        <v>56</v>
      </c>
      <c r="M4502">
        <v>2203.6536999999998</v>
      </c>
      <c r="N4502">
        <v>107</v>
      </c>
      <c r="O4502" t="s">
        <v>43</v>
      </c>
      <c r="P4502" t="s">
        <v>43</v>
      </c>
      <c r="Q4502" s="2">
        <v>43848</v>
      </c>
      <c r="R4502" t="s">
        <v>48</v>
      </c>
      <c r="S4502" t="s">
        <v>24</v>
      </c>
      <c r="T4502">
        <f>_xlfn.DAYS(Raw_data_US_healthcare[[#This Row],[Discharge Date]],Raw_data_US_healthcare[[#This Row],[Date of Admission]])</f>
        <v>15</v>
      </c>
    </row>
    <row r="4503" spans="1:20" x14ac:dyDescent="0.3">
      <c r="A4503" t="s">
        <v>26511</v>
      </c>
      <c r="B4503" t="s">
        <v>12611</v>
      </c>
      <c r="C4503">
        <v>68</v>
      </c>
      <c r="D4503" t="str">
        <f>IF(Raw_data_US_healthcare[[#This Row],[Age]]&lt;35,"Young",IF(Raw_data_US_healthcare[[#This Row],[Age]]&lt;60,"Middle","Senior"))</f>
        <v>Senior</v>
      </c>
      <c r="E4503" t="s">
        <v>16</v>
      </c>
      <c r="F4503" t="s">
        <v>62</v>
      </c>
      <c r="G4503" t="s">
        <v>62</v>
      </c>
      <c r="H4503" t="s">
        <v>26514</v>
      </c>
      <c r="I4503" s="2">
        <v>45059</v>
      </c>
      <c r="J4503" t="s">
        <v>12612</v>
      </c>
      <c r="K4503" t="s">
        <v>12613</v>
      </c>
      <c r="L4503" t="s">
        <v>52</v>
      </c>
      <c r="M4503">
        <v>13935.4262</v>
      </c>
      <c r="N4503">
        <v>459</v>
      </c>
      <c r="O4503" t="s">
        <v>22</v>
      </c>
      <c r="P4503" t="s">
        <v>22</v>
      </c>
      <c r="Q4503" s="2">
        <v>45080</v>
      </c>
      <c r="R4503" t="s">
        <v>23</v>
      </c>
      <c r="S4503" t="s">
        <v>33</v>
      </c>
      <c r="T4503">
        <f>_xlfn.DAYS(Raw_data_US_healthcare[[#This Row],[Discharge Date]],Raw_data_US_healthcare[[#This Row],[Date of Admission]])</f>
        <v>21</v>
      </c>
    </row>
    <row r="4504" spans="1:20" x14ac:dyDescent="0.3">
      <c r="A4504" t="s">
        <v>26512</v>
      </c>
      <c r="B4504" t="s">
        <v>12614</v>
      </c>
      <c r="C4504">
        <v>75</v>
      </c>
      <c r="D4504" t="str">
        <f>IF(Raw_data_US_healthcare[[#This Row],[Age]]&lt;35,"Young",IF(Raw_data_US_healthcare[[#This Row],[Age]]&lt;60,"Middle","Senior"))</f>
        <v>Senior</v>
      </c>
      <c r="E4504" t="s">
        <v>26</v>
      </c>
      <c r="F4504" t="s">
        <v>27</v>
      </c>
      <c r="G4504" t="s">
        <v>27</v>
      </c>
      <c r="H4504" t="s">
        <v>18</v>
      </c>
      <c r="I4504" s="2">
        <v>44914</v>
      </c>
      <c r="J4504" t="s">
        <v>6018</v>
      </c>
      <c r="K4504" t="s">
        <v>12615</v>
      </c>
      <c r="L4504" t="s">
        <v>31</v>
      </c>
      <c r="M4504">
        <v>7985.9615000000003</v>
      </c>
      <c r="N4504">
        <v>426</v>
      </c>
      <c r="O4504" t="s">
        <v>39</v>
      </c>
      <c r="P4504" t="s">
        <v>39</v>
      </c>
      <c r="Q4504" s="2">
        <v>44933</v>
      </c>
      <c r="R4504" t="s">
        <v>23</v>
      </c>
      <c r="S4504" t="s">
        <v>24</v>
      </c>
      <c r="T4504">
        <f>_xlfn.DAYS(Raw_data_US_healthcare[[#This Row],[Discharge Date]],Raw_data_US_healthcare[[#This Row],[Date of Admission]])</f>
        <v>19</v>
      </c>
    </row>
    <row r="4505" spans="1:20" x14ac:dyDescent="0.3">
      <c r="A4505" t="s">
        <v>26512</v>
      </c>
      <c r="B4505" t="s">
        <v>12616</v>
      </c>
      <c r="C4505">
        <v>39</v>
      </c>
      <c r="D4505" t="str">
        <f>IF(Raw_data_US_healthcare[[#This Row],[Age]]&lt;35,"Young",IF(Raw_data_US_healthcare[[#This Row],[Age]]&lt;60,"Middle","Senior"))</f>
        <v>Middle</v>
      </c>
      <c r="E4505" t="s">
        <v>26</v>
      </c>
      <c r="F4505" t="s">
        <v>27</v>
      </c>
      <c r="G4505" t="s">
        <v>27</v>
      </c>
      <c r="H4505" t="s">
        <v>26516</v>
      </c>
      <c r="I4505" s="2">
        <v>44356</v>
      </c>
      <c r="J4505" t="s">
        <v>12617</v>
      </c>
      <c r="K4505" t="s">
        <v>12618</v>
      </c>
      <c r="L4505" t="s">
        <v>60</v>
      </c>
      <c r="M4505">
        <v>22432.2402</v>
      </c>
      <c r="N4505">
        <v>274</v>
      </c>
      <c r="O4505" t="s">
        <v>22</v>
      </c>
      <c r="P4505" t="s">
        <v>22</v>
      </c>
      <c r="Q4505" s="2">
        <v>44360</v>
      </c>
      <c r="R4505" t="s">
        <v>48</v>
      </c>
      <c r="S4505" t="s">
        <v>45</v>
      </c>
      <c r="T4505">
        <f>_xlfn.DAYS(Raw_data_US_healthcare[[#This Row],[Discharge Date]],Raw_data_US_healthcare[[#This Row],[Date of Admission]])</f>
        <v>4</v>
      </c>
    </row>
    <row r="4506" spans="1:20" x14ac:dyDescent="0.3">
      <c r="A4506" t="s">
        <v>26512</v>
      </c>
      <c r="B4506" t="s">
        <v>12619</v>
      </c>
      <c r="C4506">
        <v>54</v>
      </c>
      <c r="D4506" t="str">
        <f>IF(Raw_data_US_healthcare[[#This Row],[Age]]&lt;35,"Young",IF(Raw_data_US_healthcare[[#This Row],[Age]]&lt;60,"Middle","Senior"))</f>
        <v>Middle</v>
      </c>
      <c r="E4506" t="s">
        <v>26</v>
      </c>
      <c r="F4506" t="s">
        <v>228</v>
      </c>
      <c r="G4506" t="s">
        <v>228</v>
      </c>
      <c r="H4506" t="s">
        <v>69</v>
      </c>
      <c r="I4506" s="2">
        <v>43975</v>
      </c>
      <c r="J4506" t="s">
        <v>12620</v>
      </c>
      <c r="K4506" t="s">
        <v>343</v>
      </c>
      <c r="L4506" t="s">
        <v>52</v>
      </c>
      <c r="M4506">
        <v>5064.3491999999997</v>
      </c>
      <c r="N4506">
        <v>242</v>
      </c>
      <c r="O4506" t="s">
        <v>43</v>
      </c>
      <c r="P4506" t="s">
        <v>43</v>
      </c>
      <c r="Q4506" s="2">
        <v>43992</v>
      </c>
      <c r="R4506" t="s">
        <v>48</v>
      </c>
      <c r="S4506" t="s">
        <v>24</v>
      </c>
      <c r="T4506">
        <f>_xlfn.DAYS(Raw_data_US_healthcare[[#This Row],[Discharge Date]],Raw_data_US_healthcare[[#This Row],[Date of Admission]])</f>
        <v>17</v>
      </c>
    </row>
    <row r="4507" spans="1:20" x14ac:dyDescent="0.3">
      <c r="A4507" t="s">
        <v>26512</v>
      </c>
      <c r="B4507" t="s">
        <v>12621</v>
      </c>
      <c r="C4507">
        <v>32</v>
      </c>
      <c r="D4507" t="str">
        <f>IF(Raw_data_US_healthcare[[#This Row],[Age]]&lt;35,"Young",IF(Raw_data_US_healthcare[[#This Row],[Age]]&lt;60,"Middle","Senior"))</f>
        <v>Young</v>
      </c>
      <c r="E4507" t="s">
        <v>26</v>
      </c>
      <c r="F4507" t="s">
        <v>27</v>
      </c>
      <c r="G4507" t="s">
        <v>27</v>
      </c>
      <c r="H4507" t="s">
        <v>28</v>
      </c>
      <c r="I4507" s="2">
        <v>43978</v>
      </c>
      <c r="J4507" t="s">
        <v>12622</v>
      </c>
      <c r="K4507" t="s">
        <v>12623</v>
      </c>
      <c r="L4507" t="s">
        <v>56</v>
      </c>
      <c r="M4507">
        <v>7713.7456000000002</v>
      </c>
      <c r="N4507">
        <v>141</v>
      </c>
      <c r="O4507" t="s">
        <v>43</v>
      </c>
      <c r="P4507" t="s">
        <v>43</v>
      </c>
      <c r="Q4507" s="2">
        <v>44003</v>
      </c>
      <c r="R4507" t="s">
        <v>83</v>
      </c>
      <c r="S4507" t="s">
        <v>45</v>
      </c>
      <c r="T4507">
        <f>_xlfn.DAYS(Raw_data_US_healthcare[[#This Row],[Discharge Date]],Raw_data_US_healthcare[[#This Row],[Date of Admission]])</f>
        <v>25</v>
      </c>
    </row>
    <row r="4508" spans="1:20" x14ac:dyDescent="0.3">
      <c r="A4508" t="s">
        <v>26512</v>
      </c>
      <c r="B4508" t="s">
        <v>12624</v>
      </c>
      <c r="C4508">
        <v>41</v>
      </c>
      <c r="D4508" t="str">
        <f>IF(Raw_data_US_healthcare[[#This Row],[Age]]&lt;35,"Young",IF(Raw_data_US_healthcare[[#This Row],[Age]]&lt;60,"Middle","Senior"))</f>
        <v>Middle</v>
      </c>
      <c r="E4508" t="s">
        <v>26</v>
      </c>
      <c r="F4508" t="s">
        <v>27</v>
      </c>
      <c r="G4508" t="s">
        <v>27</v>
      </c>
      <c r="H4508" t="s">
        <v>18</v>
      </c>
      <c r="I4508" s="2">
        <v>43436</v>
      </c>
      <c r="J4508" t="s">
        <v>12625</v>
      </c>
      <c r="K4508" t="s">
        <v>12626</v>
      </c>
      <c r="L4508" t="s">
        <v>52</v>
      </c>
      <c r="M4508">
        <v>5266.8536999999997</v>
      </c>
      <c r="N4508">
        <v>241</v>
      </c>
      <c r="O4508" t="s">
        <v>43</v>
      </c>
      <c r="P4508" t="s">
        <v>43</v>
      </c>
      <c r="Q4508" s="2">
        <v>43443</v>
      </c>
      <c r="R4508" t="s">
        <v>48</v>
      </c>
      <c r="S4508" t="s">
        <v>33</v>
      </c>
      <c r="T4508">
        <f>_xlfn.DAYS(Raw_data_US_healthcare[[#This Row],[Discharge Date]],Raw_data_US_healthcare[[#This Row],[Date of Admission]])</f>
        <v>7</v>
      </c>
    </row>
    <row r="4509" spans="1:20" x14ac:dyDescent="0.3">
      <c r="A4509" t="s">
        <v>26511</v>
      </c>
      <c r="B4509" t="s">
        <v>12627</v>
      </c>
      <c r="C4509">
        <v>41</v>
      </c>
      <c r="D4509" t="str">
        <f>IF(Raw_data_US_healthcare[[#This Row],[Age]]&lt;35,"Young",IF(Raw_data_US_healthcare[[#This Row],[Age]]&lt;60,"Middle","Senior"))</f>
        <v>Middle</v>
      </c>
      <c r="E4509" t="s">
        <v>16</v>
      </c>
      <c r="F4509" t="s">
        <v>113</v>
      </c>
      <c r="G4509" t="s">
        <v>113</v>
      </c>
      <c r="H4509" t="s">
        <v>36</v>
      </c>
      <c r="I4509" s="2">
        <v>43970</v>
      </c>
      <c r="J4509" t="s">
        <v>12628</v>
      </c>
      <c r="K4509" t="s">
        <v>12629</v>
      </c>
      <c r="L4509" t="s">
        <v>21</v>
      </c>
      <c r="M4509">
        <v>4771.4975999999997</v>
      </c>
      <c r="N4509">
        <v>190</v>
      </c>
      <c r="O4509" t="s">
        <v>39</v>
      </c>
      <c r="P4509" t="s">
        <v>39</v>
      </c>
      <c r="Q4509" s="2">
        <v>43984</v>
      </c>
      <c r="R4509" t="s">
        <v>32</v>
      </c>
      <c r="S4509" t="s">
        <v>45</v>
      </c>
      <c r="T4509">
        <f>_xlfn.DAYS(Raw_data_US_healthcare[[#This Row],[Discharge Date]],Raw_data_US_healthcare[[#This Row],[Date of Admission]])</f>
        <v>14</v>
      </c>
    </row>
    <row r="4510" spans="1:20" x14ac:dyDescent="0.3">
      <c r="A4510" t="s">
        <v>26512</v>
      </c>
      <c r="B4510" t="s">
        <v>12630</v>
      </c>
      <c r="C4510">
        <v>79</v>
      </c>
      <c r="D4510" t="str">
        <f>IF(Raw_data_US_healthcare[[#This Row],[Age]]&lt;35,"Young",IF(Raw_data_US_healthcare[[#This Row],[Age]]&lt;60,"Middle","Senior"))</f>
        <v>Senior</v>
      </c>
      <c r="E4510" t="s">
        <v>26</v>
      </c>
      <c r="F4510" t="s">
        <v>35</v>
      </c>
      <c r="G4510" t="s">
        <v>35</v>
      </c>
      <c r="H4510" t="s">
        <v>28</v>
      </c>
      <c r="I4510" s="2">
        <v>43720</v>
      </c>
      <c r="J4510" t="s">
        <v>12631</v>
      </c>
      <c r="K4510" t="s">
        <v>12632</v>
      </c>
      <c r="L4510" t="s">
        <v>52</v>
      </c>
      <c r="M4510">
        <v>33562.866300000002</v>
      </c>
      <c r="N4510">
        <v>425</v>
      </c>
      <c r="O4510" t="s">
        <v>22</v>
      </c>
      <c r="P4510" t="s">
        <v>22</v>
      </c>
      <c r="Q4510" s="2">
        <v>43735</v>
      </c>
      <c r="R4510" t="s">
        <v>32</v>
      </c>
      <c r="S4510" t="s">
        <v>45</v>
      </c>
      <c r="T4510">
        <f>_xlfn.DAYS(Raw_data_US_healthcare[[#This Row],[Discharge Date]],Raw_data_US_healthcare[[#This Row],[Date of Admission]])</f>
        <v>15</v>
      </c>
    </row>
    <row r="4511" spans="1:20" x14ac:dyDescent="0.3">
      <c r="A4511" t="s">
        <v>26511</v>
      </c>
      <c r="B4511" t="s">
        <v>12633</v>
      </c>
      <c r="C4511">
        <v>35</v>
      </c>
      <c r="D4511" t="str">
        <f>IF(Raw_data_US_healthcare[[#This Row],[Age]]&lt;35,"Young",IF(Raw_data_US_healthcare[[#This Row],[Age]]&lt;60,"Middle","Senior"))</f>
        <v>Middle</v>
      </c>
      <c r="E4511" t="s">
        <v>16</v>
      </c>
      <c r="F4511" t="s">
        <v>35</v>
      </c>
      <c r="G4511" t="s">
        <v>35</v>
      </c>
      <c r="H4511" t="s">
        <v>69</v>
      </c>
      <c r="I4511" s="2">
        <v>44347</v>
      </c>
      <c r="J4511" t="s">
        <v>12634</v>
      </c>
      <c r="K4511" t="s">
        <v>12635</v>
      </c>
      <c r="L4511" t="s">
        <v>21</v>
      </c>
      <c r="M4511">
        <v>71727.803799999994</v>
      </c>
      <c r="N4511">
        <v>297</v>
      </c>
      <c r="O4511" t="s">
        <v>22</v>
      </c>
      <c r="P4511" t="s">
        <v>22</v>
      </c>
      <c r="Q4511" s="2">
        <v>44358</v>
      </c>
      <c r="R4511" t="s">
        <v>23</v>
      </c>
      <c r="S4511" t="s">
        <v>33</v>
      </c>
      <c r="T4511">
        <f>_xlfn.DAYS(Raw_data_US_healthcare[[#This Row],[Discharge Date]],Raw_data_US_healthcare[[#This Row],[Date of Admission]])</f>
        <v>11</v>
      </c>
    </row>
    <row r="4512" spans="1:20" x14ac:dyDescent="0.3">
      <c r="A4512" t="s">
        <v>26512</v>
      </c>
      <c r="B4512" t="s">
        <v>12636</v>
      </c>
      <c r="C4512">
        <v>32</v>
      </c>
      <c r="D4512" t="str">
        <f>IF(Raw_data_US_healthcare[[#This Row],[Age]]&lt;35,"Young",IF(Raw_data_US_healthcare[[#This Row],[Age]]&lt;60,"Middle","Senior"))</f>
        <v>Young</v>
      </c>
      <c r="E4512" t="s">
        <v>26</v>
      </c>
      <c r="F4512" t="s">
        <v>17</v>
      </c>
      <c r="G4512" t="s">
        <v>17</v>
      </c>
      <c r="H4512" t="s">
        <v>26516</v>
      </c>
      <c r="I4512" s="2">
        <v>44585</v>
      </c>
      <c r="J4512" t="s">
        <v>12637</v>
      </c>
      <c r="K4512" t="s">
        <v>226</v>
      </c>
      <c r="L4512" t="s">
        <v>52</v>
      </c>
      <c r="M4512">
        <v>34137.608800000002</v>
      </c>
      <c r="N4512">
        <v>313</v>
      </c>
      <c r="O4512" t="s">
        <v>39</v>
      </c>
      <c r="P4512" t="s">
        <v>39</v>
      </c>
      <c r="Q4512" s="2">
        <v>44603</v>
      </c>
      <c r="R4512" t="s">
        <v>48</v>
      </c>
      <c r="S4512" t="s">
        <v>33</v>
      </c>
      <c r="T4512">
        <f>_xlfn.DAYS(Raw_data_US_healthcare[[#This Row],[Discharge Date]],Raw_data_US_healthcare[[#This Row],[Date of Admission]])</f>
        <v>18</v>
      </c>
    </row>
    <row r="4513" spans="1:20" x14ac:dyDescent="0.3">
      <c r="A4513" t="s">
        <v>26512</v>
      </c>
      <c r="B4513" t="s">
        <v>12638</v>
      </c>
      <c r="C4513">
        <v>77</v>
      </c>
      <c r="D4513" t="str">
        <f>IF(Raw_data_US_healthcare[[#This Row],[Age]]&lt;35,"Young",IF(Raw_data_US_healthcare[[#This Row],[Age]]&lt;60,"Middle","Senior"))</f>
        <v>Senior</v>
      </c>
      <c r="E4513" t="s">
        <v>26</v>
      </c>
      <c r="F4513" t="s">
        <v>88</v>
      </c>
      <c r="G4513" t="s">
        <v>88</v>
      </c>
      <c r="H4513" t="s">
        <v>69</v>
      </c>
      <c r="I4513" s="2">
        <v>43762</v>
      </c>
      <c r="J4513" t="s">
        <v>12639</v>
      </c>
      <c r="K4513" t="s">
        <v>2594</v>
      </c>
      <c r="L4513" t="s">
        <v>60</v>
      </c>
      <c r="M4513">
        <v>12190.254800000001</v>
      </c>
      <c r="N4513">
        <v>232</v>
      </c>
      <c r="O4513" t="s">
        <v>22</v>
      </c>
      <c r="P4513" t="s">
        <v>22</v>
      </c>
      <c r="Q4513" s="2">
        <v>43763</v>
      </c>
      <c r="R4513" t="s">
        <v>23</v>
      </c>
      <c r="S4513" t="s">
        <v>33</v>
      </c>
      <c r="T4513">
        <f>_xlfn.DAYS(Raw_data_US_healthcare[[#This Row],[Discharge Date]],Raw_data_US_healthcare[[#This Row],[Date of Admission]])</f>
        <v>1</v>
      </c>
    </row>
    <row r="4514" spans="1:20" x14ac:dyDescent="0.3">
      <c r="A4514" t="s">
        <v>26512</v>
      </c>
      <c r="B4514" t="s">
        <v>12640</v>
      </c>
      <c r="C4514">
        <v>45</v>
      </c>
      <c r="D4514" t="str">
        <f>IF(Raw_data_US_healthcare[[#This Row],[Age]]&lt;35,"Young",IF(Raw_data_US_healthcare[[#This Row],[Age]]&lt;60,"Middle","Senior"))</f>
        <v>Middle</v>
      </c>
      <c r="E4514" t="s">
        <v>26</v>
      </c>
      <c r="F4514" t="s">
        <v>35</v>
      </c>
      <c r="G4514" t="s">
        <v>35</v>
      </c>
      <c r="H4514" t="s">
        <v>18</v>
      </c>
      <c r="I4514" s="2">
        <v>44238</v>
      </c>
      <c r="J4514" t="s">
        <v>12641</v>
      </c>
      <c r="K4514" t="s">
        <v>12642</v>
      </c>
      <c r="L4514" t="s">
        <v>21</v>
      </c>
      <c r="M4514">
        <v>36802.918599999997</v>
      </c>
      <c r="N4514">
        <v>178</v>
      </c>
      <c r="O4514" t="s">
        <v>43</v>
      </c>
      <c r="P4514" t="s">
        <v>43</v>
      </c>
      <c r="Q4514" s="2">
        <v>44241</v>
      </c>
      <c r="R4514" t="s">
        <v>23</v>
      </c>
      <c r="S4514" t="s">
        <v>33</v>
      </c>
      <c r="T4514">
        <f>_xlfn.DAYS(Raw_data_US_healthcare[[#This Row],[Discharge Date]],Raw_data_US_healthcare[[#This Row],[Date of Admission]])</f>
        <v>3</v>
      </c>
    </row>
    <row r="4515" spans="1:20" x14ac:dyDescent="0.3">
      <c r="A4515" t="s">
        <v>26511</v>
      </c>
      <c r="B4515" t="s">
        <v>7885</v>
      </c>
      <c r="C4515">
        <v>53</v>
      </c>
      <c r="D4515" t="str">
        <f>IF(Raw_data_US_healthcare[[#This Row],[Age]]&lt;35,"Young",IF(Raw_data_US_healthcare[[#This Row],[Age]]&lt;60,"Middle","Senior"))</f>
        <v>Middle</v>
      </c>
      <c r="E4515" t="s">
        <v>16</v>
      </c>
      <c r="F4515" t="s">
        <v>17</v>
      </c>
      <c r="G4515" t="s">
        <v>17</v>
      </c>
      <c r="H4515" t="s">
        <v>26514</v>
      </c>
      <c r="I4515" s="2">
        <v>45200</v>
      </c>
      <c r="J4515" t="s">
        <v>12643</v>
      </c>
      <c r="K4515" t="s">
        <v>7808</v>
      </c>
      <c r="L4515" t="s">
        <v>60</v>
      </c>
      <c r="M4515">
        <v>2022.5227</v>
      </c>
      <c r="N4515">
        <v>355</v>
      </c>
      <c r="O4515" t="s">
        <v>22</v>
      </c>
      <c r="P4515" t="s">
        <v>22</v>
      </c>
      <c r="Q4515" s="2">
        <v>45215</v>
      </c>
      <c r="R4515" t="s">
        <v>23</v>
      </c>
      <c r="S4515" t="s">
        <v>33</v>
      </c>
      <c r="T4515">
        <f>_xlfn.DAYS(Raw_data_US_healthcare[[#This Row],[Discharge Date]],Raw_data_US_healthcare[[#This Row],[Date of Admission]])</f>
        <v>15</v>
      </c>
    </row>
    <row r="4516" spans="1:20" x14ac:dyDescent="0.3">
      <c r="A4516" t="s">
        <v>26511</v>
      </c>
      <c r="B4516" t="s">
        <v>12644</v>
      </c>
      <c r="C4516">
        <v>63</v>
      </c>
      <c r="D4516" t="str">
        <f>IF(Raw_data_US_healthcare[[#This Row],[Age]]&lt;35,"Young",IF(Raw_data_US_healthcare[[#This Row],[Age]]&lt;60,"Middle","Senior"))</f>
        <v>Senior</v>
      </c>
      <c r="E4516" t="s">
        <v>16</v>
      </c>
      <c r="F4516" t="s">
        <v>62</v>
      </c>
      <c r="G4516" t="s">
        <v>62</v>
      </c>
      <c r="H4516" t="s">
        <v>26514</v>
      </c>
      <c r="I4516" s="2">
        <v>44897</v>
      </c>
      <c r="J4516" t="s">
        <v>12645</v>
      </c>
      <c r="K4516" t="s">
        <v>12646</v>
      </c>
      <c r="L4516" t="s">
        <v>21</v>
      </c>
      <c r="M4516">
        <v>7793.2902999999997</v>
      </c>
      <c r="N4516">
        <v>348</v>
      </c>
      <c r="O4516" t="s">
        <v>22</v>
      </c>
      <c r="P4516" t="s">
        <v>22</v>
      </c>
      <c r="Q4516" s="2">
        <v>44902</v>
      </c>
      <c r="R4516" t="s">
        <v>23</v>
      </c>
      <c r="S4516" t="s">
        <v>33</v>
      </c>
      <c r="T4516">
        <f>_xlfn.DAYS(Raw_data_US_healthcare[[#This Row],[Discharge Date]],Raw_data_US_healthcare[[#This Row],[Date of Admission]])</f>
        <v>5</v>
      </c>
    </row>
    <row r="4517" spans="1:20" x14ac:dyDescent="0.3">
      <c r="A4517" t="s">
        <v>26512</v>
      </c>
      <c r="B4517" t="s">
        <v>12647</v>
      </c>
      <c r="C4517">
        <v>54</v>
      </c>
      <c r="D4517" t="str">
        <f>IF(Raw_data_US_healthcare[[#This Row],[Age]]&lt;35,"Young",IF(Raw_data_US_healthcare[[#This Row],[Age]]&lt;60,"Middle","Senior"))</f>
        <v>Middle</v>
      </c>
      <c r="E4517" t="s">
        <v>26</v>
      </c>
      <c r="F4517" t="s">
        <v>62</v>
      </c>
      <c r="G4517" t="s">
        <v>62</v>
      </c>
      <c r="H4517" t="s">
        <v>69</v>
      </c>
      <c r="I4517" s="2">
        <v>44190</v>
      </c>
      <c r="J4517" t="s">
        <v>12648</v>
      </c>
      <c r="K4517" t="s">
        <v>12649</v>
      </c>
      <c r="L4517" t="s">
        <v>52</v>
      </c>
      <c r="M4517">
        <v>50761.178099999997</v>
      </c>
      <c r="N4517">
        <v>375</v>
      </c>
      <c r="O4517" t="s">
        <v>22</v>
      </c>
      <c r="P4517" t="s">
        <v>22</v>
      </c>
      <c r="Q4517" s="2">
        <v>44205</v>
      </c>
      <c r="R4517" t="s">
        <v>44</v>
      </c>
      <c r="S4517" t="s">
        <v>24</v>
      </c>
      <c r="T4517">
        <f>_xlfn.DAYS(Raw_data_US_healthcare[[#This Row],[Discharge Date]],Raw_data_US_healthcare[[#This Row],[Date of Admission]])</f>
        <v>15</v>
      </c>
    </row>
    <row r="4518" spans="1:20" x14ac:dyDescent="0.3">
      <c r="A4518" t="s">
        <v>26511</v>
      </c>
      <c r="B4518" t="s">
        <v>12650</v>
      </c>
      <c r="C4518">
        <v>44</v>
      </c>
      <c r="D4518" t="str">
        <f>IF(Raw_data_US_healthcare[[#This Row],[Age]]&lt;35,"Young",IF(Raw_data_US_healthcare[[#This Row],[Age]]&lt;60,"Middle","Senior"))</f>
        <v>Middle</v>
      </c>
      <c r="E4518" t="s">
        <v>16</v>
      </c>
      <c r="F4518" t="s">
        <v>228</v>
      </c>
      <c r="G4518" t="s">
        <v>228</v>
      </c>
      <c r="H4518" t="s">
        <v>28</v>
      </c>
      <c r="I4518" s="2">
        <v>43730</v>
      </c>
      <c r="J4518" t="s">
        <v>12651</v>
      </c>
      <c r="K4518" t="s">
        <v>12652</v>
      </c>
      <c r="L4518" t="s">
        <v>52</v>
      </c>
      <c r="M4518">
        <v>30356.928400000001</v>
      </c>
      <c r="N4518">
        <v>243</v>
      </c>
      <c r="O4518" t="s">
        <v>43</v>
      </c>
      <c r="P4518" t="s">
        <v>43</v>
      </c>
      <c r="Q4518" s="2">
        <v>43760</v>
      </c>
      <c r="R4518" t="s">
        <v>23</v>
      </c>
      <c r="S4518" t="s">
        <v>45</v>
      </c>
      <c r="T4518">
        <f>_xlfn.DAYS(Raw_data_US_healthcare[[#This Row],[Discharge Date]],Raw_data_US_healthcare[[#This Row],[Date of Admission]])</f>
        <v>30</v>
      </c>
    </row>
    <row r="4519" spans="1:20" x14ac:dyDescent="0.3">
      <c r="A4519" t="s">
        <v>26511</v>
      </c>
      <c r="B4519" t="s">
        <v>12653</v>
      </c>
      <c r="C4519">
        <v>79</v>
      </c>
      <c r="D4519" t="str">
        <f>IF(Raw_data_US_healthcare[[#This Row],[Age]]&lt;35,"Young",IF(Raw_data_US_healthcare[[#This Row],[Age]]&lt;60,"Middle","Senior"))</f>
        <v>Senior</v>
      </c>
      <c r="E4519" t="s">
        <v>16</v>
      </c>
      <c r="F4519" t="s">
        <v>35</v>
      </c>
      <c r="G4519" t="s">
        <v>35</v>
      </c>
      <c r="H4519" t="s">
        <v>69</v>
      </c>
      <c r="I4519" s="2">
        <v>44181</v>
      </c>
      <c r="J4519" t="s">
        <v>12654</v>
      </c>
      <c r="K4519" t="s">
        <v>12655</v>
      </c>
      <c r="L4519" t="s">
        <v>21</v>
      </c>
      <c r="M4519">
        <v>44932.839</v>
      </c>
      <c r="N4519">
        <v>328</v>
      </c>
      <c r="O4519" t="s">
        <v>39</v>
      </c>
      <c r="P4519" t="s">
        <v>39</v>
      </c>
      <c r="Q4519" s="2">
        <v>44189</v>
      </c>
      <c r="R4519" t="s">
        <v>48</v>
      </c>
      <c r="S4519" t="s">
        <v>24</v>
      </c>
      <c r="T4519">
        <f>_xlfn.DAYS(Raw_data_US_healthcare[[#This Row],[Discharge Date]],Raw_data_US_healthcare[[#This Row],[Date of Admission]])</f>
        <v>8</v>
      </c>
    </row>
    <row r="4520" spans="1:20" x14ac:dyDescent="0.3">
      <c r="A4520" t="s">
        <v>26512</v>
      </c>
      <c r="B4520" t="s">
        <v>6262</v>
      </c>
      <c r="C4520">
        <v>62</v>
      </c>
      <c r="D4520" t="str">
        <f>IF(Raw_data_US_healthcare[[#This Row],[Age]]&lt;35,"Young",IF(Raw_data_US_healthcare[[#This Row],[Age]]&lt;60,"Middle","Senior"))</f>
        <v>Senior</v>
      </c>
      <c r="E4520" t="s">
        <v>26</v>
      </c>
      <c r="F4520" t="s">
        <v>49</v>
      </c>
      <c r="G4520" t="s">
        <v>49</v>
      </c>
      <c r="H4520" t="s">
        <v>26516</v>
      </c>
      <c r="I4520" s="2">
        <v>44587</v>
      </c>
      <c r="J4520" t="s">
        <v>12656</v>
      </c>
      <c r="K4520" t="s">
        <v>12657</v>
      </c>
      <c r="L4520" t="s">
        <v>21</v>
      </c>
      <c r="M4520">
        <v>31163.8616</v>
      </c>
      <c r="N4520">
        <v>498</v>
      </c>
      <c r="O4520" t="s">
        <v>43</v>
      </c>
      <c r="P4520" t="s">
        <v>43</v>
      </c>
      <c r="Q4520" s="2">
        <v>44610</v>
      </c>
      <c r="R4520" t="s">
        <v>32</v>
      </c>
      <c r="S4520" t="s">
        <v>45</v>
      </c>
      <c r="T4520">
        <f>_xlfn.DAYS(Raw_data_US_healthcare[[#This Row],[Discharge Date]],Raw_data_US_healthcare[[#This Row],[Date of Admission]])</f>
        <v>23</v>
      </c>
    </row>
    <row r="4521" spans="1:20" x14ac:dyDescent="0.3">
      <c r="A4521" t="s">
        <v>26511</v>
      </c>
      <c r="B4521" t="s">
        <v>12658</v>
      </c>
      <c r="C4521">
        <v>20</v>
      </c>
      <c r="D4521" t="str">
        <f>IF(Raw_data_US_healthcare[[#This Row],[Age]]&lt;35,"Young",IF(Raw_data_US_healthcare[[#This Row],[Age]]&lt;60,"Middle","Senior"))</f>
        <v>Young</v>
      </c>
      <c r="E4521" t="s">
        <v>16</v>
      </c>
      <c r="F4521" t="s">
        <v>27</v>
      </c>
      <c r="G4521" t="s">
        <v>27</v>
      </c>
      <c r="H4521" t="s">
        <v>69</v>
      </c>
      <c r="I4521" s="2">
        <v>43920</v>
      </c>
      <c r="J4521" t="s">
        <v>12580</v>
      </c>
      <c r="K4521" t="s">
        <v>12659</v>
      </c>
      <c r="L4521" t="s">
        <v>52</v>
      </c>
      <c r="M4521">
        <v>77215.604500000001</v>
      </c>
      <c r="N4521">
        <v>256</v>
      </c>
      <c r="O4521" t="s">
        <v>22</v>
      </c>
      <c r="P4521" t="s">
        <v>22</v>
      </c>
      <c r="Q4521" s="2">
        <v>43920</v>
      </c>
      <c r="R4521" t="s">
        <v>23</v>
      </c>
      <c r="S4521" t="s">
        <v>33</v>
      </c>
      <c r="T4521">
        <f>_xlfn.DAYS(Raw_data_US_healthcare[[#This Row],[Discharge Date]],Raw_data_US_healthcare[[#This Row],[Date of Admission]])</f>
        <v>0</v>
      </c>
    </row>
    <row r="4522" spans="1:20" x14ac:dyDescent="0.3">
      <c r="A4522" t="s">
        <v>26512</v>
      </c>
      <c r="B4522" t="s">
        <v>12660</v>
      </c>
      <c r="C4522">
        <v>63</v>
      </c>
      <c r="D4522" t="str">
        <f>IF(Raw_data_US_healthcare[[#This Row],[Age]]&lt;35,"Young",IF(Raw_data_US_healthcare[[#This Row],[Age]]&lt;60,"Middle","Senior"))</f>
        <v>Senior</v>
      </c>
      <c r="E4522" t="s">
        <v>26</v>
      </c>
      <c r="F4522" t="s">
        <v>17</v>
      </c>
      <c r="G4522" t="s">
        <v>17</v>
      </c>
      <c r="H4522" t="s">
        <v>26516</v>
      </c>
      <c r="I4522" s="2">
        <v>44151</v>
      </c>
      <c r="J4522" t="s">
        <v>12661</v>
      </c>
      <c r="K4522" t="s">
        <v>12662</v>
      </c>
      <c r="L4522" t="s">
        <v>21</v>
      </c>
      <c r="M4522">
        <v>20955.964800000002</v>
      </c>
      <c r="N4522">
        <v>475</v>
      </c>
      <c r="O4522" t="s">
        <v>43</v>
      </c>
      <c r="P4522" t="s">
        <v>43</v>
      </c>
      <c r="Q4522" s="2">
        <v>44158</v>
      </c>
      <c r="R4522" t="s">
        <v>32</v>
      </c>
      <c r="S4522" t="s">
        <v>33</v>
      </c>
      <c r="T4522">
        <f>_xlfn.DAYS(Raw_data_US_healthcare[[#This Row],[Discharge Date]],Raw_data_US_healthcare[[#This Row],[Date of Admission]])</f>
        <v>7</v>
      </c>
    </row>
    <row r="4523" spans="1:20" x14ac:dyDescent="0.3">
      <c r="A4523" t="s">
        <v>26512</v>
      </c>
      <c r="B4523" t="s">
        <v>12663</v>
      </c>
      <c r="C4523">
        <v>78</v>
      </c>
      <c r="D4523" t="str">
        <f>IF(Raw_data_US_healthcare[[#This Row],[Age]]&lt;35,"Young",IF(Raw_data_US_healthcare[[#This Row],[Age]]&lt;60,"Middle","Senior"))</f>
        <v>Senior</v>
      </c>
      <c r="E4523" t="s">
        <v>26</v>
      </c>
      <c r="F4523" t="s">
        <v>35</v>
      </c>
      <c r="G4523" t="s">
        <v>35</v>
      </c>
      <c r="H4523" t="s">
        <v>26516</v>
      </c>
      <c r="I4523" s="2">
        <v>44091</v>
      </c>
      <c r="J4523" t="s">
        <v>12664</v>
      </c>
      <c r="K4523" t="s">
        <v>12665</v>
      </c>
      <c r="L4523" t="s">
        <v>21</v>
      </c>
      <c r="M4523">
        <v>17797.957699999999</v>
      </c>
      <c r="N4523">
        <v>262</v>
      </c>
      <c r="O4523" t="s">
        <v>39</v>
      </c>
      <c r="P4523" t="s">
        <v>39</v>
      </c>
      <c r="Q4523" s="2">
        <v>44109</v>
      </c>
      <c r="R4523" t="s">
        <v>48</v>
      </c>
      <c r="S4523" t="s">
        <v>45</v>
      </c>
      <c r="T4523">
        <f>_xlfn.DAYS(Raw_data_US_healthcare[[#This Row],[Discharge Date]],Raw_data_US_healthcare[[#This Row],[Date of Admission]])</f>
        <v>18</v>
      </c>
    </row>
    <row r="4524" spans="1:20" x14ac:dyDescent="0.3">
      <c r="A4524" t="s">
        <v>26512</v>
      </c>
      <c r="B4524" t="s">
        <v>12666</v>
      </c>
      <c r="C4524">
        <v>48</v>
      </c>
      <c r="D4524" t="str">
        <f>IF(Raw_data_US_healthcare[[#This Row],[Age]]&lt;35,"Young",IF(Raw_data_US_healthcare[[#This Row],[Age]]&lt;60,"Middle","Senior"))</f>
        <v>Middle</v>
      </c>
      <c r="E4524" t="s">
        <v>26</v>
      </c>
      <c r="F4524" t="s">
        <v>228</v>
      </c>
      <c r="G4524" t="s">
        <v>228</v>
      </c>
      <c r="H4524" t="s">
        <v>18</v>
      </c>
      <c r="I4524" s="2">
        <v>44725</v>
      </c>
      <c r="J4524" t="s">
        <v>12667</v>
      </c>
      <c r="K4524" t="s">
        <v>12668</v>
      </c>
      <c r="L4524" t="s">
        <v>31</v>
      </c>
      <c r="M4524">
        <v>33521.968000000001</v>
      </c>
      <c r="N4524">
        <v>257</v>
      </c>
      <c r="O4524" t="s">
        <v>39</v>
      </c>
      <c r="P4524" t="s">
        <v>39</v>
      </c>
      <c r="Q4524" s="2">
        <v>44734</v>
      </c>
      <c r="R4524" t="s">
        <v>23</v>
      </c>
      <c r="S4524" t="s">
        <v>45</v>
      </c>
      <c r="T4524">
        <f>_xlfn.DAYS(Raw_data_US_healthcare[[#This Row],[Discharge Date]],Raw_data_US_healthcare[[#This Row],[Date of Admission]])</f>
        <v>9</v>
      </c>
    </row>
    <row r="4525" spans="1:20" x14ac:dyDescent="0.3">
      <c r="A4525" t="s">
        <v>26512</v>
      </c>
      <c r="B4525" t="s">
        <v>12669</v>
      </c>
      <c r="C4525">
        <v>63</v>
      </c>
      <c r="D4525" t="str">
        <f>IF(Raw_data_US_healthcare[[#This Row],[Age]]&lt;35,"Young",IF(Raw_data_US_healthcare[[#This Row],[Age]]&lt;60,"Middle","Senior"))</f>
        <v>Senior</v>
      </c>
      <c r="E4525" t="s">
        <v>26</v>
      </c>
      <c r="F4525" t="s">
        <v>62</v>
      </c>
      <c r="G4525" t="s">
        <v>62</v>
      </c>
      <c r="H4525" t="s">
        <v>26514</v>
      </c>
      <c r="I4525" s="2">
        <v>45212</v>
      </c>
      <c r="J4525" t="s">
        <v>12670</v>
      </c>
      <c r="K4525" t="s">
        <v>12671</v>
      </c>
      <c r="L4525" t="s">
        <v>21</v>
      </c>
      <c r="M4525">
        <v>16086.1613</v>
      </c>
      <c r="N4525">
        <v>428</v>
      </c>
      <c r="O4525" t="s">
        <v>39</v>
      </c>
      <c r="P4525" t="s">
        <v>39</v>
      </c>
      <c r="Q4525" s="2">
        <v>45232</v>
      </c>
      <c r="R4525" t="s">
        <v>83</v>
      </c>
      <c r="S4525" t="s">
        <v>24</v>
      </c>
      <c r="T4525">
        <f>_xlfn.DAYS(Raw_data_US_healthcare[[#This Row],[Discharge Date]],Raw_data_US_healthcare[[#This Row],[Date of Admission]])</f>
        <v>20</v>
      </c>
    </row>
    <row r="4526" spans="1:20" x14ac:dyDescent="0.3">
      <c r="A4526" t="s">
        <v>26512</v>
      </c>
      <c r="B4526" t="s">
        <v>12672</v>
      </c>
      <c r="C4526">
        <v>25</v>
      </c>
      <c r="D4526" t="str">
        <f>IF(Raw_data_US_healthcare[[#This Row],[Age]]&lt;35,"Young",IF(Raw_data_US_healthcare[[#This Row],[Age]]&lt;60,"Middle","Senior"))</f>
        <v>Young</v>
      </c>
      <c r="E4526" t="s">
        <v>26</v>
      </c>
      <c r="F4526" t="s">
        <v>17</v>
      </c>
      <c r="G4526" t="s">
        <v>17</v>
      </c>
      <c r="H4526" t="s">
        <v>28</v>
      </c>
      <c r="I4526" s="2">
        <v>44901</v>
      </c>
      <c r="J4526" t="s">
        <v>12673</v>
      </c>
      <c r="K4526" t="s">
        <v>12674</v>
      </c>
      <c r="L4526" t="s">
        <v>60</v>
      </c>
      <c r="M4526">
        <v>23611.120500000001</v>
      </c>
      <c r="N4526">
        <v>132</v>
      </c>
      <c r="O4526" t="s">
        <v>22</v>
      </c>
      <c r="P4526" t="s">
        <v>22</v>
      </c>
      <c r="Q4526" s="2">
        <v>44918</v>
      </c>
      <c r="R4526" t="s">
        <v>48</v>
      </c>
      <c r="S4526" t="s">
        <v>33</v>
      </c>
      <c r="T4526">
        <f>_xlfn.DAYS(Raw_data_US_healthcare[[#This Row],[Discharge Date]],Raw_data_US_healthcare[[#This Row],[Date of Admission]])</f>
        <v>17</v>
      </c>
    </row>
    <row r="4527" spans="1:20" x14ac:dyDescent="0.3">
      <c r="A4527" t="s">
        <v>26511</v>
      </c>
      <c r="B4527" t="s">
        <v>12675</v>
      </c>
      <c r="C4527">
        <v>64</v>
      </c>
      <c r="D4527" t="str">
        <f>IF(Raw_data_US_healthcare[[#This Row],[Age]]&lt;35,"Young",IF(Raw_data_US_healthcare[[#This Row],[Age]]&lt;60,"Middle","Senior"))</f>
        <v>Senior</v>
      </c>
      <c r="E4527" t="s">
        <v>16</v>
      </c>
      <c r="F4527" t="s">
        <v>27</v>
      </c>
      <c r="G4527" t="s">
        <v>27</v>
      </c>
      <c r="H4527" t="s">
        <v>26516</v>
      </c>
      <c r="I4527" s="2">
        <v>44657</v>
      </c>
      <c r="J4527" t="s">
        <v>12676</v>
      </c>
      <c r="K4527" t="s">
        <v>7764</v>
      </c>
      <c r="L4527" t="s">
        <v>21</v>
      </c>
      <c r="M4527">
        <v>20915.530999999999</v>
      </c>
      <c r="N4527">
        <v>102</v>
      </c>
      <c r="O4527" t="s">
        <v>22</v>
      </c>
      <c r="P4527" t="s">
        <v>22</v>
      </c>
      <c r="Q4527" s="2">
        <v>44676</v>
      </c>
      <c r="R4527" t="s">
        <v>48</v>
      </c>
      <c r="S4527" t="s">
        <v>33</v>
      </c>
      <c r="T4527">
        <f>_xlfn.DAYS(Raw_data_US_healthcare[[#This Row],[Discharge Date]],Raw_data_US_healthcare[[#This Row],[Date of Admission]])</f>
        <v>19</v>
      </c>
    </row>
    <row r="4528" spans="1:20" x14ac:dyDescent="0.3">
      <c r="A4528" t="s">
        <v>26512</v>
      </c>
      <c r="B4528" t="s">
        <v>12677</v>
      </c>
      <c r="C4528">
        <v>25</v>
      </c>
      <c r="D4528" t="str">
        <f>IF(Raw_data_US_healthcare[[#This Row],[Age]]&lt;35,"Young",IF(Raw_data_US_healthcare[[#This Row],[Age]]&lt;60,"Middle","Senior"))</f>
        <v>Young</v>
      </c>
      <c r="E4528" t="s">
        <v>26</v>
      </c>
      <c r="F4528" t="s">
        <v>35</v>
      </c>
      <c r="G4528" t="s">
        <v>35</v>
      </c>
      <c r="H4528" t="s">
        <v>18</v>
      </c>
      <c r="I4528" s="2">
        <v>43665</v>
      </c>
      <c r="J4528" t="s">
        <v>12678</v>
      </c>
      <c r="K4528" t="s">
        <v>12679</v>
      </c>
      <c r="L4528" t="s">
        <v>60</v>
      </c>
      <c r="M4528">
        <v>6427.5063</v>
      </c>
      <c r="N4528">
        <v>361</v>
      </c>
      <c r="O4528" t="s">
        <v>43</v>
      </c>
      <c r="P4528" t="s">
        <v>43</v>
      </c>
      <c r="Q4528" s="2">
        <v>43685</v>
      </c>
      <c r="R4528" t="s">
        <v>23</v>
      </c>
      <c r="S4528" t="s">
        <v>33</v>
      </c>
      <c r="T4528">
        <f>_xlfn.DAYS(Raw_data_US_healthcare[[#This Row],[Discharge Date]],Raw_data_US_healthcare[[#This Row],[Date of Admission]])</f>
        <v>20</v>
      </c>
    </row>
    <row r="4529" spans="1:20" x14ac:dyDescent="0.3">
      <c r="A4529" t="s">
        <v>26511</v>
      </c>
      <c r="B4529" t="s">
        <v>12680</v>
      </c>
      <c r="C4529">
        <v>48</v>
      </c>
      <c r="D4529" t="str">
        <f>IF(Raw_data_US_healthcare[[#This Row],[Age]]&lt;35,"Young",IF(Raw_data_US_healthcare[[#This Row],[Age]]&lt;60,"Middle","Senior"))</f>
        <v>Middle</v>
      </c>
      <c r="E4529" t="s">
        <v>16</v>
      </c>
      <c r="F4529" t="s">
        <v>27</v>
      </c>
      <c r="G4529" t="s">
        <v>27</v>
      </c>
      <c r="H4529" t="s">
        <v>28</v>
      </c>
      <c r="I4529" s="2">
        <v>43706</v>
      </c>
      <c r="J4529" t="s">
        <v>12681</v>
      </c>
      <c r="K4529" t="s">
        <v>12682</v>
      </c>
      <c r="L4529" t="s">
        <v>56</v>
      </c>
      <c r="M4529">
        <v>33855.242200000001</v>
      </c>
      <c r="N4529">
        <v>213</v>
      </c>
      <c r="O4529" t="s">
        <v>43</v>
      </c>
      <c r="P4529" t="s">
        <v>43</v>
      </c>
      <c r="Q4529" s="2">
        <v>43734</v>
      </c>
      <c r="R4529" t="s">
        <v>44</v>
      </c>
      <c r="S4529" t="s">
        <v>45</v>
      </c>
      <c r="T4529">
        <f>_xlfn.DAYS(Raw_data_US_healthcare[[#This Row],[Discharge Date]],Raw_data_US_healthcare[[#This Row],[Date of Admission]])</f>
        <v>28</v>
      </c>
    </row>
    <row r="4530" spans="1:20" x14ac:dyDescent="0.3">
      <c r="A4530" t="s">
        <v>26512</v>
      </c>
      <c r="B4530" t="s">
        <v>12683</v>
      </c>
      <c r="C4530">
        <v>75</v>
      </c>
      <c r="D4530" t="str">
        <f>IF(Raw_data_US_healthcare[[#This Row],[Age]]&lt;35,"Young",IF(Raw_data_US_healthcare[[#This Row],[Age]]&lt;60,"Middle","Senior"))</f>
        <v>Senior</v>
      </c>
      <c r="E4530" t="s">
        <v>26</v>
      </c>
      <c r="F4530" t="s">
        <v>49</v>
      </c>
      <c r="G4530" t="s">
        <v>49</v>
      </c>
      <c r="H4530" t="s">
        <v>26516</v>
      </c>
      <c r="I4530" s="2">
        <v>44913</v>
      </c>
      <c r="J4530" t="s">
        <v>12684</v>
      </c>
      <c r="K4530" t="s">
        <v>12685</v>
      </c>
      <c r="L4530" t="s">
        <v>21</v>
      </c>
      <c r="M4530">
        <v>7033.0555000000004</v>
      </c>
      <c r="N4530">
        <v>384</v>
      </c>
      <c r="O4530" t="s">
        <v>22</v>
      </c>
      <c r="P4530" t="s">
        <v>22</v>
      </c>
      <c r="Q4530" s="2">
        <v>44918</v>
      </c>
      <c r="R4530" t="s">
        <v>32</v>
      </c>
      <c r="S4530" t="s">
        <v>45</v>
      </c>
      <c r="T4530">
        <f>_xlfn.DAYS(Raw_data_US_healthcare[[#This Row],[Discharge Date]],Raw_data_US_healthcare[[#This Row],[Date of Admission]])</f>
        <v>5</v>
      </c>
    </row>
    <row r="4531" spans="1:20" x14ac:dyDescent="0.3">
      <c r="A4531" t="s">
        <v>26511</v>
      </c>
      <c r="B4531" t="s">
        <v>12686</v>
      </c>
      <c r="C4531">
        <v>69</v>
      </c>
      <c r="D4531" t="str">
        <f>IF(Raw_data_US_healthcare[[#This Row],[Age]]&lt;35,"Young",IF(Raw_data_US_healthcare[[#This Row],[Age]]&lt;60,"Middle","Senior"))</f>
        <v>Senior</v>
      </c>
      <c r="E4531" t="s">
        <v>16</v>
      </c>
      <c r="F4531" t="s">
        <v>88</v>
      </c>
      <c r="G4531" t="s">
        <v>88</v>
      </c>
      <c r="H4531" t="s">
        <v>18</v>
      </c>
      <c r="I4531" s="2">
        <v>44608</v>
      </c>
      <c r="J4531" t="s">
        <v>12687</v>
      </c>
      <c r="K4531" t="s">
        <v>12688</v>
      </c>
      <c r="L4531" t="s">
        <v>21</v>
      </c>
      <c r="M4531">
        <v>30192.492399999999</v>
      </c>
      <c r="N4531">
        <v>210</v>
      </c>
      <c r="O4531" t="s">
        <v>43</v>
      </c>
      <c r="P4531" t="s">
        <v>43</v>
      </c>
      <c r="Q4531" s="2">
        <v>44621</v>
      </c>
      <c r="R4531" t="s">
        <v>83</v>
      </c>
      <c r="S4531" t="s">
        <v>45</v>
      </c>
      <c r="T4531">
        <f>_xlfn.DAYS(Raw_data_US_healthcare[[#This Row],[Discharge Date]],Raw_data_US_healthcare[[#This Row],[Date of Admission]])</f>
        <v>13</v>
      </c>
    </row>
    <row r="4532" spans="1:20" x14ac:dyDescent="0.3">
      <c r="A4532" t="s">
        <v>26511</v>
      </c>
      <c r="B4532" t="s">
        <v>12689</v>
      </c>
      <c r="C4532">
        <v>81</v>
      </c>
      <c r="D4532" t="str">
        <f>IF(Raw_data_US_healthcare[[#This Row],[Age]]&lt;35,"Young",IF(Raw_data_US_healthcare[[#This Row],[Age]]&lt;60,"Middle","Senior"))</f>
        <v>Senior</v>
      </c>
      <c r="E4532" t="s">
        <v>16</v>
      </c>
      <c r="F4532" t="s">
        <v>35</v>
      </c>
      <c r="G4532" t="s">
        <v>35</v>
      </c>
      <c r="H4532" t="s">
        <v>26516</v>
      </c>
      <c r="I4532" s="2">
        <v>44739</v>
      </c>
      <c r="J4532" t="s">
        <v>12690</v>
      </c>
      <c r="K4532" t="s">
        <v>12691</v>
      </c>
      <c r="L4532" t="s">
        <v>21</v>
      </c>
      <c r="M4532">
        <v>23960.929400000001</v>
      </c>
      <c r="N4532">
        <v>186</v>
      </c>
      <c r="O4532" t="s">
        <v>43</v>
      </c>
      <c r="P4532" t="s">
        <v>43</v>
      </c>
      <c r="Q4532" s="2">
        <v>44755</v>
      </c>
      <c r="R4532" t="s">
        <v>44</v>
      </c>
      <c r="S4532" t="s">
        <v>45</v>
      </c>
      <c r="T4532">
        <f>_xlfn.DAYS(Raw_data_US_healthcare[[#This Row],[Discharge Date]],Raw_data_US_healthcare[[#This Row],[Date of Admission]])</f>
        <v>16</v>
      </c>
    </row>
    <row r="4533" spans="1:20" x14ac:dyDescent="0.3">
      <c r="A4533" t="s">
        <v>26511</v>
      </c>
      <c r="B4533" t="s">
        <v>12692</v>
      </c>
      <c r="C4533">
        <v>49</v>
      </c>
      <c r="D4533" t="str">
        <f>IF(Raw_data_US_healthcare[[#This Row],[Age]]&lt;35,"Young",IF(Raw_data_US_healthcare[[#This Row],[Age]]&lt;60,"Middle","Senior"))</f>
        <v>Middle</v>
      </c>
      <c r="E4533" t="s">
        <v>16</v>
      </c>
      <c r="F4533" t="s">
        <v>62</v>
      </c>
      <c r="G4533" t="s">
        <v>62</v>
      </c>
      <c r="H4533" t="s">
        <v>69</v>
      </c>
      <c r="I4533" s="2">
        <v>45159</v>
      </c>
      <c r="J4533" t="s">
        <v>12693</v>
      </c>
      <c r="K4533" t="s">
        <v>1282</v>
      </c>
      <c r="L4533" t="s">
        <v>21</v>
      </c>
      <c r="M4533">
        <v>3967.7959000000001</v>
      </c>
      <c r="N4533">
        <v>203</v>
      </c>
      <c r="O4533" t="s">
        <v>22</v>
      </c>
      <c r="P4533" t="s">
        <v>22</v>
      </c>
      <c r="Q4533" s="2">
        <v>45179</v>
      </c>
      <c r="R4533" t="s">
        <v>23</v>
      </c>
      <c r="S4533" t="s">
        <v>33</v>
      </c>
      <c r="T4533">
        <f>_xlfn.DAYS(Raw_data_US_healthcare[[#This Row],[Discharge Date]],Raw_data_US_healthcare[[#This Row],[Date of Admission]])</f>
        <v>20</v>
      </c>
    </row>
    <row r="4534" spans="1:20" x14ac:dyDescent="0.3">
      <c r="A4534" t="s">
        <v>26512</v>
      </c>
      <c r="B4534" t="s">
        <v>12694</v>
      </c>
      <c r="C4534">
        <v>43</v>
      </c>
      <c r="D4534" t="str">
        <f>IF(Raw_data_US_healthcare[[#This Row],[Age]]&lt;35,"Young",IF(Raw_data_US_healthcare[[#This Row],[Age]]&lt;60,"Middle","Senior"))</f>
        <v>Middle</v>
      </c>
      <c r="E4534" t="s">
        <v>26</v>
      </c>
      <c r="F4534" t="s">
        <v>35</v>
      </c>
      <c r="G4534" t="s">
        <v>35</v>
      </c>
      <c r="H4534" t="s">
        <v>26516</v>
      </c>
      <c r="I4534" s="2">
        <v>43486</v>
      </c>
      <c r="J4534" t="s">
        <v>12176</v>
      </c>
      <c r="K4534" t="s">
        <v>12695</v>
      </c>
      <c r="L4534" t="s">
        <v>21</v>
      </c>
      <c r="M4534">
        <v>5232.6652999999997</v>
      </c>
      <c r="N4534">
        <v>436</v>
      </c>
      <c r="O4534" t="s">
        <v>39</v>
      </c>
      <c r="P4534" t="s">
        <v>39</v>
      </c>
      <c r="Q4534" s="2">
        <v>43508</v>
      </c>
      <c r="R4534" t="s">
        <v>44</v>
      </c>
      <c r="S4534" t="s">
        <v>24</v>
      </c>
      <c r="T4534">
        <f>_xlfn.DAYS(Raw_data_US_healthcare[[#This Row],[Discharge Date]],Raw_data_US_healthcare[[#This Row],[Date of Admission]])</f>
        <v>22</v>
      </c>
    </row>
    <row r="4535" spans="1:20" x14ac:dyDescent="0.3">
      <c r="A4535" t="s">
        <v>26511</v>
      </c>
      <c r="B4535" t="s">
        <v>12696</v>
      </c>
      <c r="C4535">
        <v>36</v>
      </c>
      <c r="D4535" t="str">
        <f>IF(Raw_data_US_healthcare[[#This Row],[Age]]&lt;35,"Young",IF(Raw_data_US_healthcare[[#This Row],[Age]]&lt;60,"Middle","Senior"))</f>
        <v>Middle</v>
      </c>
      <c r="E4535" t="s">
        <v>16</v>
      </c>
      <c r="F4535" t="s">
        <v>228</v>
      </c>
      <c r="G4535" t="s">
        <v>228</v>
      </c>
      <c r="H4535" t="s">
        <v>26514</v>
      </c>
      <c r="I4535" s="2">
        <v>44130</v>
      </c>
      <c r="J4535" t="s">
        <v>12697</v>
      </c>
      <c r="K4535" t="s">
        <v>12698</v>
      </c>
      <c r="L4535" t="s">
        <v>21</v>
      </c>
      <c r="M4535">
        <v>9700.3590999999997</v>
      </c>
      <c r="N4535">
        <v>332</v>
      </c>
      <c r="O4535" t="s">
        <v>43</v>
      </c>
      <c r="P4535" t="s">
        <v>43</v>
      </c>
      <c r="Q4535" s="2">
        <v>44131</v>
      </c>
      <c r="R4535" t="s">
        <v>32</v>
      </c>
      <c r="S4535" t="s">
        <v>24</v>
      </c>
      <c r="T4535">
        <f>_xlfn.DAYS(Raw_data_US_healthcare[[#This Row],[Discharge Date]],Raw_data_US_healthcare[[#This Row],[Date of Admission]])</f>
        <v>1</v>
      </c>
    </row>
    <row r="4536" spans="1:20" x14ac:dyDescent="0.3">
      <c r="A4536" t="s">
        <v>26511</v>
      </c>
      <c r="B4536" t="s">
        <v>5041</v>
      </c>
      <c r="C4536">
        <v>20</v>
      </c>
      <c r="D4536" t="str">
        <f>IF(Raw_data_US_healthcare[[#This Row],[Age]]&lt;35,"Young",IF(Raw_data_US_healthcare[[#This Row],[Age]]&lt;60,"Middle","Senior"))</f>
        <v>Young</v>
      </c>
      <c r="E4536" t="s">
        <v>16</v>
      </c>
      <c r="F4536" t="s">
        <v>62</v>
      </c>
      <c r="G4536" t="s">
        <v>62</v>
      </c>
      <c r="H4536" t="s">
        <v>28</v>
      </c>
      <c r="I4536" s="2">
        <v>43466</v>
      </c>
      <c r="J4536" t="s">
        <v>12699</v>
      </c>
      <c r="K4536" t="s">
        <v>12700</v>
      </c>
      <c r="L4536" t="s">
        <v>60</v>
      </c>
      <c r="M4536">
        <v>4990.8041000000003</v>
      </c>
      <c r="N4536">
        <v>495</v>
      </c>
      <c r="O4536" t="s">
        <v>43</v>
      </c>
      <c r="P4536" t="s">
        <v>43</v>
      </c>
      <c r="Q4536" s="2">
        <v>43496</v>
      </c>
      <c r="R4536" t="s">
        <v>23</v>
      </c>
      <c r="S4536" t="s">
        <v>33</v>
      </c>
      <c r="T4536">
        <f>_xlfn.DAYS(Raw_data_US_healthcare[[#This Row],[Discharge Date]],Raw_data_US_healthcare[[#This Row],[Date of Admission]])</f>
        <v>30</v>
      </c>
    </row>
    <row r="4537" spans="1:20" x14ac:dyDescent="0.3">
      <c r="A4537" t="s">
        <v>26512</v>
      </c>
      <c r="B4537" t="s">
        <v>12701</v>
      </c>
      <c r="C4537">
        <v>60</v>
      </c>
      <c r="D4537" t="str">
        <f>IF(Raw_data_US_healthcare[[#This Row],[Age]]&lt;35,"Young",IF(Raw_data_US_healthcare[[#This Row],[Age]]&lt;60,"Middle","Senior"))</f>
        <v>Senior</v>
      </c>
      <c r="E4537" t="s">
        <v>26</v>
      </c>
      <c r="F4537" t="s">
        <v>17</v>
      </c>
      <c r="G4537" t="s">
        <v>17</v>
      </c>
      <c r="H4537" t="s">
        <v>26516</v>
      </c>
      <c r="I4537" s="2">
        <v>44610</v>
      </c>
      <c r="J4537" t="s">
        <v>12702</v>
      </c>
      <c r="K4537" t="s">
        <v>12703</v>
      </c>
      <c r="L4537" t="s">
        <v>21</v>
      </c>
      <c r="M4537">
        <v>15998.6839</v>
      </c>
      <c r="N4537">
        <v>394</v>
      </c>
      <c r="O4537" t="s">
        <v>22</v>
      </c>
      <c r="P4537" t="s">
        <v>22</v>
      </c>
      <c r="Q4537" s="2">
        <v>44613</v>
      </c>
      <c r="R4537" t="s">
        <v>23</v>
      </c>
      <c r="S4537" t="s">
        <v>33</v>
      </c>
      <c r="T4537">
        <f>_xlfn.DAYS(Raw_data_US_healthcare[[#This Row],[Discharge Date]],Raw_data_US_healthcare[[#This Row],[Date of Admission]])</f>
        <v>3</v>
      </c>
    </row>
    <row r="4538" spans="1:20" x14ac:dyDescent="0.3">
      <c r="A4538" t="s">
        <v>26511</v>
      </c>
      <c r="B4538" t="s">
        <v>12704</v>
      </c>
      <c r="C4538">
        <v>73</v>
      </c>
      <c r="D4538" t="str">
        <f>IF(Raw_data_US_healthcare[[#This Row],[Age]]&lt;35,"Young",IF(Raw_data_US_healthcare[[#This Row],[Age]]&lt;60,"Middle","Senior"))</f>
        <v>Senior</v>
      </c>
      <c r="E4538" t="s">
        <v>16</v>
      </c>
      <c r="F4538" t="s">
        <v>35</v>
      </c>
      <c r="G4538" t="s">
        <v>35</v>
      </c>
      <c r="H4538" t="s">
        <v>69</v>
      </c>
      <c r="I4538" s="2">
        <v>44421</v>
      </c>
      <c r="J4538" t="s">
        <v>12705</v>
      </c>
      <c r="K4538" t="s">
        <v>1453</v>
      </c>
      <c r="L4538" t="s">
        <v>21</v>
      </c>
      <c r="M4538">
        <v>14086.971100000001</v>
      </c>
      <c r="N4538">
        <v>498</v>
      </c>
      <c r="O4538" t="s">
        <v>22</v>
      </c>
      <c r="P4538" t="s">
        <v>22</v>
      </c>
      <c r="Q4538" s="2">
        <v>44443</v>
      </c>
      <c r="R4538" t="s">
        <v>44</v>
      </c>
      <c r="S4538" t="s">
        <v>45</v>
      </c>
      <c r="T4538">
        <f>_xlfn.DAYS(Raw_data_US_healthcare[[#This Row],[Discharge Date]],Raw_data_US_healthcare[[#This Row],[Date of Admission]])</f>
        <v>22</v>
      </c>
    </row>
    <row r="4539" spans="1:20" x14ac:dyDescent="0.3">
      <c r="A4539" t="s">
        <v>26512</v>
      </c>
      <c r="B4539" t="s">
        <v>11282</v>
      </c>
      <c r="C4539">
        <v>34</v>
      </c>
      <c r="D4539" t="str">
        <f>IF(Raw_data_US_healthcare[[#This Row],[Age]]&lt;35,"Young",IF(Raw_data_US_healthcare[[#This Row],[Age]]&lt;60,"Middle","Senior"))</f>
        <v>Young</v>
      </c>
      <c r="E4539" t="s">
        <v>26</v>
      </c>
      <c r="F4539" t="s">
        <v>88</v>
      </c>
      <c r="G4539" t="s">
        <v>88</v>
      </c>
      <c r="H4539" t="s">
        <v>26516</v>
      </c>
      <c r="I4539" s="2">
        <v>43756</v>
      </c>
      <c r="J4539" t="s">
        <v>12093</v>
      </c>
      <c r="K4539" t="s">
        <v>12706</v>
      </c>
      <c r="L4539" t="s">
        <v>56</v>
      </c>
      <c r="M4539">
        <v>14631.348900000001</v>
      </c>
      <c r="N4539">
        <v>210</v>
      </c>
      <c r="O4539" t="s">
        <v>39</v>
      </c>
      <c r="P4539" t="s">
        <v>39</v>
      </c>
      <c r="Q4539" s="2">
        <v>43782</v>
      </c>
      <c r="R4539" t="s">
        <v>44</v>
      </c>
      <c r="S4539" t="s">
        <v>45</v>
      </c>
      <c r="T4539">
        <f>_xlfn.DAYS(Raw_data_US_healthcare[[#This Row],[Discharge Date]],Raw_data_US_healthcare[[#This Row],[Date of Admission]])</f>
        <v>26</v>
      </c>
    </row>
    <row r="4540" spans="1:20" x14ac:dyDescent="0.3">
      <c r="A4540" t="s">
        <v>26511</v>
      </c>
      <c r="B4540" t="s">
        <v>12707</v>
      </c>
      <c r="C4540">
        <v>81</v>
      </c>
      <c r="D4540" t="str">
        <f>IF(Raw_data_US_healthcare[[#This Row],[Age]]&lt;35,"Young",IF(Raw_data_US_healthcare[[#This Row],[Age]]&lt;60,"Middle","Senior"))</f>
        <v>Senior</v>
      </c>
      <c r="E4540" t="s">
        <v>16</v>
      </c>
      <c r="F4540" t="s">
        <v>88</v>
      </c>
      <c r="G4540" t="s">
        <v>88</v>
      </c>
      <c r="H4540" t="s">
        <v>28</v>
      </c>
      <c r="I4540" s="2">
        <v>44888</v>
      </c>
      <c r="J4540" t="s">
        <v>12708</v>
      </c>
      <c r="K4540" t="s">
        <v>12709</v>
      </c>
      <c r="L4540" t="s">
        <v>21</v>
      </c>
      <c r="M4540">
        <v>26148.791499999999</v>
      </c>
      <c r="N4540">
        <v>436</v>
      </c>
      <c r="O4540" t="s">
        <v>43</v>
      </c>
      <c r="P4540" t="s">
        <v>43</v>
      </c>
      <c r="Q4540" s="2">
        <v>44913</v>
      </c>
      <c r="R4540" t="s">
        <v>32</v>
      </c>
      <c r="S4540" t="s">
        <v>45</v>
      </c>
      <c r="T4540">
        <f>_xlfn.DAYS(Raw_data_US_healthcare[[#This Row],[Discharge Date]],Raw_data_US_healthcare[[#This Row],[Date of Admission]])</f>
        <v>25</v>
      </c>
    </row>
    <row r="4541" spans="1:20" x14ac:dyDescent="0.3">
      <c r="A4541" t="s">
        <v>26512</v>
      </c>
      <c r="B4541" t="s">
        <v>12710</v>
      </c>
      <c r="C4541">
        <v>69</v>
      </c>
      <c r="D4541" t="str">
        <f>IF(Raw_data_US_healthcare[[#This Row],[Age]]&lt;35,"Young",IF(Raw_data_US_healthcare[[#This Row],[Age]]&lt;60,"Middle","Senior"))</f>
        <v>Senior</v>
      </c>
      <c r="E4541" t="s">
        <v>26</v>
      </c>
      <c r="F4541" t="s">
        <v>113</v>
      </c>
      <c r="G4541" t="s">
        <v>113</v>
      </c>
      <c r="H4541" t="s">
        <v>69</v>
      </c>
      <c r="I4541" s="2">
        <v>44119</v>
      </c>
      <c r="J4541" t="s">
        <v>12711</v>
      </c>
      <c r="K4541" t="s">
        <v>12712</v>
      </c>
      <c r="L4541" t="s">
        <v>21</v>
      </c>
      <c r="M4541">
        <v>20659.0681</v>
      </c>
      <c r="N4541">
        <v>411</v>
      </c>
      <c r="O4541" t="s">
        <v>39</v>
      </c>
      <c r="P4541" t="s">
        <v>39</v>
      </c>
      <c r="Q4541" s="2">
        <v>44139</v>
      </c>
      <c r="R4541" t="s">
        <v>83</v>
      </c>
      <c r="S4541" t="s">
        <v>33</v>
      </c>
      <c r="T4541">
        <f>_xlfn.DAYS(Raw_data_US_healthcare[[#This Row],[Discharge Date]],Raw_data_US_healthcare[[#This Row],[Date of Admission]])</f>
        <v>20</v>
      </c>
    </row>
    <row r="4542" spans="1:20" x14ac:dyDescent="0.3">
      <c r="A4542" t="s">
        <v>26512</v>
      </c>
      <c r="B4542" t="s">
        <v>12713</v>
      </c>
      <c r="C4542">
        <v>76</v>
      </c>
      <c r="D4542" t="str">
        <f>IF(Raw_data_US_healthcare[[#This Row],[Age]]&lt;35,"Young",IF(Raw_data_US_healthcare[[#This Row],[Age]]&lt;60,"Middle","Senior"))</f>
        <v>Senior</v>
      </c>
      <c r="E4542" t="s">
        <v>26</v>
      </c>
      <c r="F4542" t="s">
        <v>27</v>
      </c>
      <c r="G4542" t="s">
        <v>27</v>
      </c>
      <c r="H4542" t="s">
        <v>69</v>
      </c>
      <c r="I4542" s="2">
        <v>44117</v>
      </c>
      <c r="J4542" t="s">
        <v>12714</v>
      </c>
      <c r="K4542" t="s">
        <v>12715</v>
      </c>
      <c r="L4542" t="s">
        <v>21</v>
      </c>
      <c r="M4542">
        <v>49849.680399999997</v>
      </c>
      <c r="N4542">
        <v>277</v>
      </c>
      <c r="O4542" t="s">
        <v>39</v>
      </c>
      <c r="P4542" t="s">
        <v>39</v>
      </c>
      <c r="Q4542" s="2">
        <v>44127</v>
      </c>
      <c r="R4542" t="s">
        <v>83</v>
      </c>
      <c r="S4542" t="s">
        <v>33</v>
      </c>
      <c r="T4542">
        <f>_xlfn.DAYS(Raw_data_US_healthcare[[#This Row],[Discharge Date]],Raw_data_US_healthcare[[#This Row],[Date of Admission]])</f>
        <v>10</v>
      </c>
    </row>
    <row r="4543" spans="1:20" x14ac:dyDescent="0.3">
      <c r="A4543" t="s">
        <v>26511</v>
      </c>
      <c r="B4543" t="s">
        <v>12716</v>
      </c>
      <c r="C4543">
        <v>40</v>
      </c>
      <c r="D4543" t="str">
        <f>IF(Raw_data_US_healthcare[[#This Row],[Age]]&lt;35,"Young",IF(Raw_data_US_healthcare[[#This Row],[Age]]&lt;60,"Middle","Senior"))</f>
        <v>Middle</v>
      </c>
      <c r="E4543" t="s">
        <v>16</v>
      </c>
      <c r="F4543" t="s">
        <v>35</v>
      </c>
      <c r="G4543" t="s">
        <v>35</v>
      </c>
      <c r="H4543" t="s">
        <v>36</v>
      </c>
      <c r="I4543" s="2">
        <v>44381</v>
      </c>
      <c r="J4543" t="s">
        <v>12717</v>
      </c>
      <c r="K4543" t="s">
        <v>12718</v>
      </c>
      <c r="L4543" t="s">
        <v>60</v>
      </c>
      <c r="M4543">
        <v>18371.291399999998</v>
      </c>
      <c r="N4543">
        <v>275</v>
      </c>
      <c r="O4543" t="s">
        <v>43</v>
      </c>
      <c r="P4543" t="s">
        <v>43</v>
      </c>
      <c r="Q4543" s="2">
        <v>44398</v>
      </c>
      <c r="R4543" t="s">
        <v>48</v>
      </c>
      <c r="S4543" t="s">
        <v>45</v>
      </c>
      <c r="T4543">
        <f>_xlfn.DAYS(Raw_data_US_healthcare[[#This Row],[Discharge Date]],Raw_data_US_healthcare[[#This Row],[Date of Admission]])</f>
        <v>17</v>
      </c>
    </row>
    <row r="4544" spans="1:20" x14ac:dyDescent="0.3">
      <c r="A4544" t="s">
        <v>26511</v>
      </c>
      <c r="B4544" t="s">
        <v>12719</v>
      </c>
      <c r="C4544">
        <v>64</v>
      </c>
      <c r="D4544" t="str">
        <f>IF(Raw_data_US_healthcare[[#This Row],[Age]]&lt;35,"Young",IF(Raw_data_US_healthcare[[#This Row],[Age]]&lt;60,"Middle","Senior"))</f>
        <v>Senior</v>
      </c>
      <c r="E4544" t="s">
        <v>16</v>
      </c>
      <c r="F4544" t="s">
        <v>113</v>
      </c>
      <c r="G4544" t="s">
        <v>113</v>
      </c>
      <c r="H4544" t="s">
        <v>69</v>
      </c>
      <c r="I4544" s="2">
        <v>44327</v>
      </c>
      <c r="J4544" t="s">
        <v>6671</v>
      </c>
      <c r="K4544" t="s">
        <v>12720</v>
      </c>
      <c r="L4544" t="s">
        <v>21</v>
      </c>
      <c r="M4544">
        <v>22476.807000000001</v>
      </c>
      <c r="N4544">
        <v>165</v>
      </c>
      <c r="O4544" t="s">
        <v>39</v>
      </c>
      <c r="P4544" t="s">
        <v>39</v>
      </c>
      <c r="Q4544" s="2">
        <v>44342</v>
      </c>
      <c r="R4544" t="s">
        <v>44</v>
      </c>
      <c r="S4544" t="s">
        <v>45</v>
      </c>
      <c r="T4544">
        <f>_xlfn.DAYS(Raw_data_US_healthcare[[#This Row],[Discharge Date]],Raw_data_US_healthcare[[#This Row],[Date of Admission]])</f>
        <v>15</v>
      </c>
    </row>
    <row r="4545" spans="1:20" x14ac:dyDescent="0.3">
      <c r="A4545" t="s">
        <v>26512</v>
      </c>
      <c r="B4545" t="s">
        <v>12430</v>
      </c>
      <c r="C4545">
        <v>57</v>
      </c>
      <c r="D4545" t="str">
        <f>IF(Raw_data_US_healthcare[[#This Row],[Age]]&lt;35,"Young",IF(Raw_data_US_healthcare[[#This Row],[Age]]&lt;60,"Middle","Senior"))</f>
        <v>Middle</v>
      </c>
      <c r="E4545" t="s">
        <v>26</v>
      </c>
      <c r="F4545" t="s">
        <v>35</v>
      </c>
      <c r="G4545" t="s">
        <v>35</v>
      </c>
      <c r="H4545" t="s">
        <v>18</v>
      </c>
      <c r="I4545" s="2">
        <v>44752</v>
      </c>
      <c r="J4545" t="s">
        <v>12721</v>
      </c>
      <c r="K4545" t="s">
        <v>12722</v>
      </c>
      <c r="L4545" t="s">
        <v>52</v>
      </c>
      <c r="M4545">
        <v>31964.3675</v>
      </c>
      <c r="N4545">
        <v>478</v>
      </c>
      <c r="O4545" t="s">
        <v>39</v>
      </c>
      <c r="P4545" t="s">
        <v>39</v>
      </c>
      <c r="Q4545" s="2">
        <v>44769</v>
      </c>
      <c r="R4545" t="s">
        <v>44</v>
      </c>
      <c r="S4545" t="s">
        <v>45</v>
      </c>
      <c r="T4545">
        <f>_xlfn.DAYS(Raw_data_US_healthcare[[#This Row],[Discharge Date]],Raw_data_US_healthcare[[#This Row],[Date of Admission]])</f>
        <v>17</v>
      </c>
    </row>
    <row r="4546" spans="1:20" x14ac:dyDescent="0.3">
      <c r="A4546" t="s">
        <v>26511</v>
      </c>
      <c r="B4546" t="s">
        <v>12723</v>
      </c>
      <c r="C4546">
        <v>25</v>
      </c>
      <c r="D4546" t="str">
        <f>IF(Raw_data_US_healthcare[[#This Row],[Age]]&lt;35,"Young",IF(Raw_data_US_healthcare[[#This Row],[Age]]&lt;60,"Middle","Senior"))</f>
        <v>Young</v>
      </c>
      <c r="E4546" t="s">
        <v>16</v>
      </c>
      <c r="F4546" t="s">
        <v>49</v>
      </c>
      <c r="G4546" t="s">
        <v>49</v>
      </c>
      <c r="H4546" t="s">
        <v>18</v>
      </c>
      <c r="I4546" s="2">
        <v>45160</v>
      </c>
      <c r="J4546" t="s">
        <v>12724</v>
      </c>
      <c r="K4546" t="s">
        <v>12725</v>
      </c>
      <c r="L4546" t="s">
        <v>60</v>
      </c>
      <c r="M4546">
        <v>12939.6461</v>
      </c>
      <c r="N4546">
        <v>326</v>
      </c>
      <c r="O4546" t="s">
        <v>43</v>
      </c>
      <c r="P4546" t="s">
        <v>43</v>
      </c>
      <c r="Q4546" s="2">
        <v>45167</v>
      </c>
      <c r="R4546" t="s">
        <v>44</v>
      </c>
      <c r="S4546" t="s">
        <v>33</v>
      </c>
      <c r="T4546">
        <f>_xlfn.DAYS(Raw_data_US_healthcare[[#This Row],[Discharge Date]],Raw_data_US_healthcare[[#This Row],[Date of Admission]])</f>
        <v>7</v>
      </c>
    </row>
    <row r="4547" spans="1:20" x14ac:dyDescent="0.3">
      <c r="A4547" t="s">
        <v>26512</v>
      </c>
      <c r="B4547" t="s">
        <v>12726</v>
      </c>
      <c r="C4547">
        <v>52</v>
      </c>
      <c r="D4547" t="str">
        <f>IF(Raw_data_US_healthcare[[#This Row],[Age]]&lt;35,"Young",IF(Raw_data_US_healthcare[[#This Row],[Age]]&lt;60,"Middle","Senior"))</f>
        <v>Middle</v>
      </c>
      <c r="E4547" t="s">
        <v>26</v>
      </c>
      <c r="F4547" t="s">
        <v>113</v>
      </c>
      <c r="G4547" t="s">
        <v>113</v>
      </c>
      <c r="H4547" t="s">
        <v>69</v>
      </c>
      <c r="I4547" s="2">
        <v>44435</v>
      </c>
      <c r="J4547" t="s">
        <v>12727</v>
      </c>
      <c r="K4547" t="s">
        <v>12728</v>
      </c>
      <c r="L4547" t="s">
        <v>52</v>
      </c>
      <c r="M4547">
        <v>69418.522599999997</v>
      </c>
      <c r="N4547">
        <v>195</v>
      </c>
      <c r="O4547" t="s">
        <v>39</v>
      </c>
      <c r="P4547" t="s">
        <v>39</v>
      </c>
      <c r="Q4547" s="2">
        <v>44443</v>
      </c>
      <c r="R4547" t="s">
        <v>32</v>
      </c>
      <c r="S4547" t="s">
        <v>45</v>
      </c>
      <c r="T4547">
        <f>_xlfn.DAYS(Raw_data_US_healthcare[[#This Row],[Discharge Date]],Raw_data_US_healthcare[[#This Row],[Date of Admission]])</f>
        <v>8</v>
      </c>
    </row>
    <row r="4548" spans="1:20" x14ac:dyDescent="0.3">
      <c r="A4548" t="s">
        <v>26511</v>
      </c>
      <c r="B4548" t="s">
        <v>12729</v>
      </c>
      <c r="C4548">
        <v>46</v>
      </c>
      <c r="D4548" t="str">
        <f>IF(Raw_data_US_healthcare[[#This Row],[Age]]&lt;35,"Young",IF(Raw_data_US_healthcare[[#This Row],[Age]]&lt;60,"Middle","Senior"))</f>
        <v>Middle</v>
      </c>
      <c r="E4548" t="s">
        <v>16</v>
      </c>
      <c r="F4548" t="s">
        <v>35</v>
      </c>
      <c r="G4548" t="s">
        <v>35</v>
      </c>
      <c r="H4548" t="s">
        <v>69</v>
      </c>
      <c r="I4548" s="2">
        <v>44252</v>
      </c>
      <c r="J4548" t="s">
        <v>12730</v>
      </c>
      <c r="K4548" t="s">
        <v>12731</v>
      </c>
      <c r="L4548" t="s">
        <v>31</v>
      </c>
      <c r="M4548">
        <v>6598.0160999999998</v>
      </c>
      <c r="N4548">
        <v>277</v>
      </c>
      <c r="O4548" t="s">
        <v>39</v>
      </c>
      <c r="P4548" t="s">
        <v>39</v>
      </c>
      <c r="Q4548" s="2">
        <v>44254</v>
      </c>
      <c r="R4548" t="s">
        <v>23</v>
      </c>
      <c r="S4548" t="s">
        <v>45</v>
      </c>
      <c r="T4548">
        <f>_xlfn.DAYS(Raw_data_US_healthcare[[#This Row],[Discharge Date]],Raw_data_US_healthcare[[#This Row],[Date of Admission]])</f>
        <v>2</v>
      </c>
    </row>
    <row r="4549" spans="1:20" x14ac:dyDescent="0.3">
      <c r="A4549" t="s">
        <v>26511</v>
      </c>
      <c r="B4549" t="s">
        <v>12732</v>
      </c>
      <c r="C4549">
        <v>79</v>
      </c>
      <c r="D4549" t="str">
        <f>IF(Raw_data_US_healthcare[[#This Row],[Age]]&lt;35,"Young",IF(Raw_data_US_healthcare[[#This Row],[Age]]&lt;60,"Middle","Senior"))</f>
        <v>Senior</v>
      </c>
      <c r="E4549" t="s">
        <v>16</v>
      </c>
      <c r="F4549" t="s">
        <v>27</v>
      </c>
      <c r="G4549" t="s">
        <v>27</v>
      </c>
      <c r="H4549" t="s">
        <v>26516</v>
      </c>
      <c r="I4549" s="2">
        <v>44453</v>
      </c>
      <c r="J4549" t="s">
        <v>12733</v>
      </c>
      <c r="K4549" t="s">
        <v>12734</v>
      </c>
      <c r="L4549" t="s">
        <v>21</v>
      </c>
      <c r="M4549">
        <v>9271.9635999999991</v>
      </c>
      <c r="N4549">
        <v>235</v>
      </c>
      <c r="O4549" t="s">
        <v>39</v>
      </c>
      <c r="P4549" t="s">
        <v>39</v>
      </c>
      <c r="Q4549" s="2">
        <v>44473</v>
      </c>
      <c r="R4549" t="s">
        <v>32</v>
      </c>
      <c r="S4549" t="s">
        <v>24</v>
      </c>
      <c r="T4549">
        <f>_xlfn.DAYS(Raw_data_US_healthcare[[#This Row],[Discharge Date]],Raw_data_US_healthcare[[#This Row],[Date of Admission]])</f>
        <v>20</v>
      </c>
    </row>
    <row r="4550" spans="1:20" x14ac:dyDescent="0.3">
      <c r="A4550" t="s">
        <v>26512</v>
      </c>
      <c r="B4550" t="s">
        <v>12735</v>
      </c>
      <c r="C4550">
        <v>58</v>
      </c>
      <c r="D4550" t="str">
        <f>IF(Raw_data_US_healthcare[[#This Row],[Age]]&lt;35,"Young",IF(Raw_data_US_healthcare[[#This Row],[Age]]&lt;60,"Middle","Senior"))</f>
        <v>Middle</v>
      </c>
      <c r="E4550" t="s">
        <v>26</v>
      </c>
      <c r="F4550" t="s">
        <v>88</v>
      </c>
      <c r="G4550" t="s">
        <v>88</v>
      </c>
      <c r="H4550" t="s">
        <v>18</v>
      </c>
      <c r="I4550" s="2">
        <v>44491</v>
      </c>
      <c r="J4550" t="s">
        <v>12736</v>
      </c>
      <c r="K4550" t="s">
        <v>12737</v>
      </c>
      <c r="L4550" t="s">
        <v>21</v>
      </c>
      <c r="M4550">
        <v>14371.8197</v>
      </c>
      <c r="N4550">
        <v>454</v>
      </c>
      <c r="O4550" t="s">
        <v>39</v>
      </c>
      <c r="P4550" t="s">
        <v>39</v>
      </c>
      <c r="Q4550" s="2">
        <v>44502</v>
      </c>
      <c r="R4550" t="s">
        <v>32</v>
      </c>
      <c r="S4550" t="s">
        <v>45</v>
      </c>
      <c r="T4550">
        <f>_xlfn.DAYS(Raw_data_US_healthcare[[#This Row],[Discharge Date]],Raw_data_US_healthcare[[#This Row],[Date of Admission]])</f>
        <v>11</v>
      </c>
    </row>
    <row r="4551" spans="1:20" x14ac:dyDescent="0.3">
      <c r="A4551" t="s">
        <v>26512</v>
      </c>
      <c r="B4551" t="s">
        <v>12738</v>
      </c>
      <c r="C4551">
        <v>19</v>
      </c>
      <c r="D4551" t="str">
        <f>IF(Raw_data_US_healthcare[[#This Row],[Age]]&lt;35,"Young",IF(Raw_data_US_healthcare[[#This Row],[Age]]&lt;60,"Middle","Senior"))</f>
        <v>Young</v>
      </c>
      <c r="E4551" t="s">
        <v>26</v>
      </c>
      <c r="F4551" t="s">
        <v>17</v>
      </c>
      <c r="G4551" t="s">
        <v>17</v>
      </c>
      <c r="H4551" t="s">
        <v>28</v>
      </c>
      <c r="I4551" s="2">
        <v>43641</v>
      </c>
      <c r="J4551" t="s">
        <v>10167</v>
      </c>
      <c r="K4551" t="s">
        <v>12739</v>
      </c>
      <c r="L4551" t="s">
        <v>31</v>
      </c>
      <c r="M4551">
        <v>31992.1944</v>
      </c>
      <c r="N4551">
        <v>364</v>
      </c>
      <c r="O4551" t="s">
        <v>43</v>
      </c>
      <c r="P4551" t="s">
        <v>43</v>
      </c>
      <c r="Q4551" s="2">
        <v>43666</v>
      </c>
      <c r="R4551" t="s">
        <v>44</v>
      </c>
      <c r="S4551" t="s">
        <v>45</v>
      </c>
      <c r="T4551">
        <f>_xlfn.DAYS(Raw_data_US_healthcare[[#This Row],[Discharge Date]],Raw_data_US_healthcare[[#This Row],[Date of Admission]])</f>
        <v>25</v>
      </c>
    </row>
    <row r="4552" spans="1:20" x14ac:dyDescent="0.3">
      <c r="A4552" t="s">
        <v>26511</v>
      </c>
      <c r="B4552" t="s">
        <v>12740</v>
      </c>
      <c r="C4552">
        <v>84</v>
      </c>
      <c r="D4552" t="str">
        <f>IF(Raw_data_US_healthcare[[#This Row],[Age]]&lt;35,"Young",IF(Raw_data_US_healthcare[[#This Row],[Age]]&lt;60,"Middle","Senior"))</f>
        <v>Senior</v>
      </c>
      <c r="E4552" t="s">
        <v>16</v>
      </c>
      <c r="F4552" t="s">
        <v>35</v>
      </c>
      <c r="G4552" t="s">
        <v>35</v>
      </c>
      <c r="H4552" t="s">
        <v>18</v>
      </c>
      <c r="I4552" s="2">
        <v>43963</v>
      </c>
      <c r="J4552" t="s">
        <v>12741</v>
      </c>
      <c r="K4552" t="s">
        <v>12742</v>
      </c>
      <c r="L4552" t="s">
        <v>21</v>
      </c>
      <c r="M4552">
        <v>2488.8328000000001</v>
      </c>
      <c r="N4552">
        <v>212</v>
      </c>
      <c r="O4552" t="s">
        <v>43</v>
      </c>
      <c r="P4552" t="s">
        <v>43</v>
      </c>
      <c r="Q4552" s="2">
        <v>43979</v>
      </c>
      <c r="R4552" t="s">
        <v>83</v>
      </c>
      <c r="S4552" t="s">
        <v>45</v>
      </c>
      <c r="T4552">
        <f>_xlfn.DAYS(Raw_data_US_healthcare[[#This Row],[Discharge Date]],Raw_data_US_healthcare[[#This Row],[Date of Admission]])</f>
        <v>16</v>
      </c>
    </row>
    <row r="4553" spans="1:20" x14ac:dyDescent="0.3">
      <c r="A4553" t="s">
        <v>26512</v>
      </c>
      <c r="B4553" t="s">
        <v>12743</v>
      </c>
      <c r="C4553">
        <v>24</v>
      </c>
      <c r="D4553" t="str">
        <f>IF(Raw_data_US_healthcare[[#This Row],[Age]]&lt;35,"Young",IF(Raw_data_US_healthcare[[#This Row],[Age]]&lt;60,"Middle","Senior"))</f>
        <v>Young</v>
      </c>
      <c r="E4553" t="s">
        <v>26</v>
      </c>
      <c r="F4553" t="s">
        <v>88</v>
      </c>
      <c r="G4553" t="s">
        <v>88</v>
      </c>
      <c r="H4553" t="s">
        <v>69</v>
      </c>
      <c r="I4553" s="2">
        <v>43737</v>
      </c>
      <c r="J4553" t="s">
        <v>12744</v>
      </c>
      <c r="K4553" t="s">
        <v>12745</v>
      </c>
      <c r="L4553" t="s">
        <v>31</v>
      </c>
      <c r="M4553">
        <v>56267.694900000002</v>
      </c>
      <c r="N4553">
        <v>500</v>
      </c>
      <c r="O4553" t="s">
        <v>43</v>
      </c>
      <c r="P4553" t="s">
        <v>43</v>
      </c>
      <c r="Q4553" s="2">
        <v>43741</v>
      </c>
      <c r="R4553" t="s">
        <v>83</v>
      </c>
      <c r="S4553" t="s">
        <v>33</v>
      </c>
      <c r="T4553">
        <f>_xlfn.DAYS(Raw_data_US_healthcare[[#This Row],[Discharge Date]],Raw_data_US_healthcare[[#This Row],[Date of Admission]])</f>
        <v>4</v>
      </c>
    </row>
    <row r="4554" spans="1:20" x14ac:dyDescent="0.3">
      <c r="A4554" t="s">
        <v>26511</v>
      </c>
      <c r="B4554" t="s">
        <v>12746</v>
      </c>
      <c r="C4554">
        <v>54</v>
      </c>
      <c r="D4554" t="str">
        <f>IF(Raw_data_US_healthcare[[#This Row],[Age]]&lt;35,"Young",IF(Raw_data_US_healthcare[[#This Row],[Age]]&lt;60,"Middle","Senior"))</f>
        <v>Middle</v>
      </c>
      <c r="E4554" t="s">
        <v>16</v>
      </c>
      <c r="F4554" t="s">
        <v>49</v>
      </c>
      <c r="G4554" t="s">
        <v>49</v>
      </c>
      <c r="H4554" t="s">
        <v>36</v>
      </c>
      <c r="I4554" s="2">
        <v>44041</v>
      </c>
      <c r="J4554" t="s">
        <v>12747</v>
      </c>
      <c r="K4554" t="s">
        <v>12748</v>
      </c>
      <c r="L4554" t="s">
        <v>31</v>
      </c>
      <c r="M4554">
        <v>24754.576099999998</v>
      </c>
      <c r="N4554">
        <v>327</v>
      </c>
      <c r="O4554" t="s">
        <v>43</v>
      </c>
      <c r="P4554" t="s">
        <v>43</v>
      </c>
      <c r="Q4554" s="2">
        <v>44063</v>
      </c>
      <c r="R4554" t="s">
        <v>44</v>
      </c>
      <c r="S4554" t="s">
        <v>45</v>
      </c>
      <c r="T4554">
        <f>_xlfn.DAYS(Raw_data_US_healthcare[[#This Row],[Discharge Date]],Raw_data_US_healthcare[[#This Row],[Date of Admission]])</f>
        <v>22</v>
      </c>
    </row>
    <row r="4555" spans="1:20" x14ac:dyDescent="0.3">
      <c r="A4555" t="s">
        <v>26511</v>
      </c>
      <c r="B4555" t="s">
        <v>12749</v>
      </c>
      <c r="C4555">
        <v>66</v>
      </c>
      <c r="D4555" t="str">
        <f>IF(Raw_data_US_healthcare[[#This Row],[Age]]&lt;35,"Young",IF(Raw_data_US_healthcare[[#This Row],[Age]]&lt;60,"Middle","Senior"))</f>
        <v>Senior</v>
      </c>
      <c r="E4555" t="s">
        <v>16</v>
      </c>
      <c r="F4555" t="s">
        <v>27</v>
      </c>
      <c r="G4555" t="s">
        <v>27</v>
      </c>
      <c r="H4555" t="s">
        <v>69</v>
      </c>
      <c r="I4555" s="2">
        <v>43533</v>
      </c>
      <c r="J4555" t="s">
        <v>902</v>
      </c>
      <c r="K4555" t="s">
        <v>12750</v>
      </c>
      <c r="L4555" t="s">
        <v>31</v>
      </c>
      <c r="M4555">
        <v>39819.120900000002</v>
      </c>
      <c r="N4555">
        <v>476</v>
      </c>
      <c r="O4555" t="s">
        <v>43</v>
      </c>
      <c r="P4555" t="s">
        <v>43</v>
      </c>
      <c r="Q4555" s="2">
        <v>43535</v>
      </c>
      <c r="R4555" t="s">
        <v>44</v>
      </c>
      <c r="S4555" t="s">
        <v>45</v>
      </c>
      <c r="T4555">
        <f>_xlfn.DAYS(Raw_data_US_healthcare[[#This Row],[Discharge Date]],Raw_data_US_healthcare[[#This Row],[Date of Admission]])</f>
        <v>2</v>
      </c>
    </row>
    <row r="4556" spans="1:20" x14ac:dyDescent="0.3">
      <c r="A4556" t="s">
        <v>26511</v>
      </c>
      <c r="B4556" t="s">
        <v>7234</v>
      </c>
      <c r="C4556">
        <v>21</v>
      </c>
      <c r="D4556" t="str">
        <f>IF(Raw_data_US_healthcare[[#This Row],[Age]]&lt;35,"Young",IF(Raw_data_US_healthcare[[#This Row],[Age]]&lt;60,"Middle","Senior"))</f>
        <v>Young</v>
      </c>
      <c r="E4556" t="s">
        <v>16</v>
      </c>
      <c r="F4556" t="s">
        <v>27</v>
      </c>
      <c r="G4556" t="s">
        <v>27</v>
      </c>
      <c r="H4556" t="s">
        <v>69</v>
      </c>
      <c r="I4556" s="2">
        <v>45061</v>
      </c>
      <c r="J4556" t="s">
        <v>12751</v>
      </c>
      <c r="K4556" t="s">
        <v>12752</v>
      </c>
      <c r="L4556" t="s">
        <v>52</v>
      </c>
      <c r="M4556">
        <v>13977.7721</v>
      </c>
      <c r="N4556">
        <v>370</v>
      </c>
      <c r="O4556" t="s">
        <v>43</v>
      </c>
      <c r="P4556" t="s">
        <v>43</v>
      </c>
      <c r="Q4556" s="2">
        <v>45065</v>
      </c>
      <c r="R4556" t="s">
        <v>32</v>
      </c>
      <c r="S4556" t="s">
        <v>24</v>
      </c>
      <c r="T4556">
        <f>_xlfn.DAYS(Raw_data_US_healthcare[[#This Row],[Discharge Date]],Raw_data_US_healthcare[[#This Row],[Date of Admission]])</f>
        <v>4</v>
      </c>
    </row>
    <row r="4557" spans="1:20" x14ac:dyDescent="0.3">
      <c r="A4557" t="s">
        <v>26512</v>
      </c>
      <c r="B4557" t="s">
        <v>12753</v>
      </c>
      <c r="C4557">
        <v>36</v>
      </c>
      <c r="D4557" t="str">
        <f>IF(Raw_data_US_healthcare[[#This Row],[Age]]&lt;35,"Young",IF(Raw_data_US_healthcare[[#This Row],[Age]]&lt;60,"Middle","Senior"))</f>
        <v>Middle</v>
      </c>
      <c r="E4557" t="s">
        <v>26</v>
      </c>
      <c r="F4557" t="s">
        <v>17</v>
      </c>
      <c r="G4557" t="s">
        <v>17</v>
      </c>
      <c r="H4557" t="s">
        <v>26514</v>
      </c>
      <c r="I4557" s="2">
        <v>43873</v>
      </c>
      <c r="J4557" t="s">
        <v>10839</v>
      </c>
      <c r="K4557" t="s">
        <v>1603</v>
      </c>
      <c r="L4557" t="s">
        <v>60</v>
      </c>
      <c r="M4557">
        <v>32680.721600000001</v>
      </c>
      <c r="N4557">
        <v>402</v>
      </c>
      <c r="O4557" t="s">
        <v>43</v>
      </c>
      <c r="P4557" t="s">
        <v>43</v>
      </c>
      <c r="Q4557" s="2">
        <v>43876</v>
      </c>
      <c r="R4557" t="s">
        <v>32</v>
      </c>
      <c r="S4557" t="s">
        <v>24</v>
      </c>
      <c r="T4557">
        <f>_xlfn.DAYS(Raw_data_US_healthcare[[#This Row],[Discharge Date]],Raw_data_US_healthcare[[#This Row],[Date of Admission]])</f>
        <v>3</v>
      </c>
    </row>
    <row r="4558" spans="1:20" x14ac:dyDescent="0.3">
      <c r="A4558" t="s">
        <v>26511</v>
      </c>
      <c r="B4558" t="s">
        <v>12754</v>
      </c>
      <c r="C4558">
        <v>74</v>
      </c>
      <c r="D4558" t="str">
        <f>IF(Raw_data_US_healthcare[[#This Row],[Age]]&lt;35,"Young",IF(Raw_data_US_healthcare[[#This Row],[Age]]&lt;60,"Middle","Senior"))</f>
        <v>Senior</v>
      </c>
      <c r="E4558" t="s">
        <v>16</v>
      </c>
      <c r="F4558" t="s">
        <v>88</v>
      </c>
      <c r="G4558" t="s">
        <v>88</v>
      </c>
      <c r="H4558" t="s">
        <v>28</v>
      </c>
      <c r="I4558" s="2">
        <v>43609</v>
      </c>
      <c r="J4558" t="s">
        <v>12755</v>
      </c>
      <c r="K4558" t="s">
        <v>12756</v>
      </c>
      <c r="L4558" t="s">
        <v>56</v>
      </c>
      <c r="M4558">
        <v>15407.7691</v>
      </c>
      <c r="N4558">
        <v>304</v>
      </c>
      <c r="O4558" t="s">
        <v>22</v>
      </c>
      <c r="P4558" t="s">
        <v>22</v>
      </c>
      <c r="Q4558" s="2">
        <v>43616</v>
      </c>
      <c r="R4558" t="s">
        <v>83</v>
      </c>
      <c r="S4558" t="s">
        <v>45</v>
      </c>
      <c r="T4558">
        <f>_xlfn.DAYS(Raw_data_US_healthcare[[#This Row],[Discharge Date]],Raw_data_US_healthcare[[#This Row],[Date of Admission]])</f>
        <v>7</v>
      </c>
    </row>
    <row r="4559" spans="1:20" x14ac:dyDescent="0.3">
      <c r="A4559" t="s">
        <v>26512</v>
      </c>
      <c r="B4559" t="s">
        <v>12757</v>
      </c>
      <c r="C4559">
        <v>52</v>
      </c>
      <c r="D4559" t="str">
        <f>IF(Raw_data_US_healthcare[[#This Row],[Age]]&lt;35,"Young",IF(Raw_data_US_healthcare[[#This Row],[Age]]&lt;60,"Middle","Senior"))</f>
        <v>Middle</v>
      </c>
      <c r="E4559" t="s">
        <v>26</v>
      </c>
      <c r="F4559" t="s">
        <v>27</v>
      </c>
      <c r="G4559" t="s">
        <v>27</v>
      </c>
      <c r="H4559" t="s">
        <v>18</v>
      </c>
      <c r="I4559" s="2">
        <v>44154</v>
      </c>
      <c r="J4559" t="s">
        <v>12758</v>
      </c>
      <c r="K4559" t="s">
        <v>12759</v>
      </c>
      <c r="L4559" t="s">
        <v>60</v>
      </c>
      <c r="M4559">
        <v>52252.620300000002</v>
      </c>
      <c r="N4559">
        <v>466</v>
      </c>
      <c r="O4559" t="s">
        <v>39</v>
      </c>
      <c r="P4559" t="s">
        <v>39</v>
      </c>
      <c r="Q4559" s="2">
        <v>44164</v>
      </c>
      <c r="R4559" t="s">
        <v>48</v>
      </c>
      <c r="S4559" t="s">
        <v>24</v>
      </c>
      <c r="T4559">
        <f>_xlfn.DAYS(Raw_data_US_healthcare[[#This Row],[Discharge Date]],Raw_data_US_healthcare[[#This Row],[Date of Admission]])</f>
        <v>10</v>
      </c>
    </row>
    <row r="4560" spans="1:20" x14ac:dyDescent="0.3">
      <c r="A4560" t="s">
        <v>26511</v>
      </c>
      <c r="B4560" t="s">
        <v>12760</v>
      </c>
      <c r="C4560">
        <v>41</v>
      </c>
      <c r="D4560" t="str">
        <f>IF(Raw_data_US_healthcare[[#This Row],[Age]]&lt;35,"Young",IF(Raw_data_US_healthcare[[#This Row],[Age]]&lt;60,"Middle","Senior"))</f>
        <v>Middle</v>
      </c>
      <c r="E4560" t="s">
        <v>16</v>
      </c>
      <c r="F4560" t="s">
        <v>228</v>
      </c>
      <c r="G4560" t="s">
        <v>228</v>
      </c>
      <c r="H4560" t="s">
        <v>18</v>
      </c>
      <c r="I4560" s="2">
        <v>43529</v>
      </c>
      <c r="J4560" t="s">
        <v>12761</v>
      </c>
      <c r="K4560" t="s">
        <v>12762</v>
      </c>
      <c r="L4560" t="s">
        <v>60</v>
      </c>
      <c r="M4560">
        <v>49104.891300000003</v>
      </c>
      <c r="N4560">
        <v>328</v>
      </c>
      <c r="O4560" t="s">
        <v>43</v>
      </c>
      <c r="P4560" t="s">
        <v>43</v>
      </c>
      <c r="Q4560" s="2">
        <v>43540</v>
      </c>
      <c r="R4560" t="s">
        <v>83</v>
      </c>
      <c r="S4560" t="s">
        <v>24</v>
      </c>
      <c r="T4560">
        <f>_xlfn.DAYS(Raw_data_US_healthcare[[#This Row],[Discharge Date]],Raw_data_US_healthcare[[#This Row],[Date of Admission]])</f>
        <v>11</v>
      </c>
    </row>
    <row r="4561" spans="1:20" x14ac:dyDescent="0.3">
      <c r="A4561" t="s">
        <v>26511</v>
      </c>
      <c r="B4561" t="s">
        <v>12763</v>
      </c>
      <c r="C4561">
        <v>20</v>
      </c>
      <c r="D4561" t="str">
        <f>IF(Raw_data_US_healthcare[[#This Row],[Age]]&lt;35,"Young",IF(Raw_data_US_healthcare[[#This Row],[Age]]&lt;60,"Middle","Senior"))</f>
        <v>Young</v>
      </c>
      <c r="E4561" t="s">
        <v>16</v>
      </c>
      <c r="F4561" t="s">
        <v>49</v>
      </c>
      <c r="G4561" t="s">
        <v>49</v>
      </c>
      <c r="H4561" t="s">
        <v>26516</v>
      </c>
      <c r="I4561" s="2">
        <v>44312</v>
      </c>
      <c r="J4561" t="s">
        <v>12764</v>
      </c>
      <c r="K4561" t="s">
        <v>12765</v>
      </c>
      <c r="L4561" t="s">
        <v>56</v>
      </c>
      <c r="M4561">
        <v>7736.6962000000003</v>
      </c>
      <c r="N4561">
        <v>157</v>
      </c>
      <c r="O4561" t="s">
        <v>22</v>
      </c>
      <c r="P4561" t="s">
        <v>22</v>
      </c>
      <c r="Q4561" s="2">
        <v>44333</v>
      </c>
      <c r="R4561" t="s">
        <v>83</v>
      </c>
      <c r="S4561" t="s">
        <v>45</v>
      </c>
      <c r="T4561">
        <f>_xlfn.DAYS(Raw_data_US_healthcare[[#This Row],[Discharge Date]],Raw_data_US_healthcare[[#This Row],[Date of Admission]])</f>
        <v>21</v>
      </c>
    </row>
    <row r="4562" spans="1:20" x14ac:dyDescent="0.3">
      <c r="A4562" t="s">
        <v>26511</v>
      </c>
      <c r="B4562" t="s">
        <v>12766</v>
      </c>
      <c r="C4562">
        <v>44</v>
      </c>
      <c r="D4562" t="str">
        <f>IF(Raw_data_US_healthcare[[#This Row],[Age]]&lt;35,"Young",IF(Raw_data_US_healthcare[[#This Row],[Age]]&lt;60,"Middle","Senior"))</f>
        <v>Middle</v>
      </c>
      <c r="E4562" t="s">
        <v>16</v>
      </c>
      <c r="F4562" t="s">
        <v>113</v>
      </c>
      <c r="G4562" t="s">
        <v>113</v>
      </c>
      <c r="H4562" t="s">
        <v>28</v>
      </c>
      <c r="I4562" s="2">
        <v>43828</v>
      </c>
      <c r="J4562" t="s">
        <v>12767</v>
      </c>
      <c r="K4562" t="s">
        <v>12768</v>
      </c>
      <c r="L4562" t="s">
        <v>56</v>
      </c>
      <c r="M4562">
        <v>25365.7163</v>
      </c>
      <c r="N4562">
        <v>176</v>
      </c>
      <c r="O4562" t="s">
        <v>22</v>
      </c>
      <c r="P4562" t="s">
        <v>22</v>
      </c>
      <c r="Q4562" s="2">
        <v>43836</v>
      </c>
      <c r="R4562" t="s">
        <v>48</v>
      </c>
      <c r="S4562" t="s">
        <v>45</v>
      </c>
      <c r="T4562">
        <f>_xlfn.DAYS(Raw_data_US_healthcare[[#This Row],[Discharge Date]],Raw_data_US_healthcare[[#This Row],[Date of Admission]])</f>
        <v>8</v>
      </c>
    </row>
    <row r="4563" spans="1:20" x14ac:dyDescent="0.3">
      <c r="A4563" t="s">
        <v>26512</v>
      </c>
      <c r="B4563" t="s">
        <v>12769</v>
      </c>
      <c r="C4563">
        <v>42</v>
      </c>
      <c r="D4563" t="str">
        <f>IF(Raw_data_US_healthcare[[#This Row],[Age]]&lt;35,"Young",IF(Raw_data_US_healthcare[[#This Row],[Age]]&lt;60,"Middle","Senior"))</f>
        <v>Middle</v>
      </c>
      <c r="E4563" t="s">
        <v>26</v>
      </c>
      <c r="F4563" t="s">
        <v>62</v>
      </c>
      <c r="G4563" t="s">
        <v>62</v>
      </c>
      <c r="H4563" t="s">
        <v>69</v>
      </c>
      <c r="I4563" s="2">
        <v>44488</v>
      </c>
      <c r="J4563" t="s">
        <v>12770</v>
      </c>
      <c r="K4563" t="s">
        <v>12771</v>
      </c>
      <c r="L4563" t="s">
        <v>60</v>
      </c>
      <c r="M4563">
        <v>68606.179000000004</v>
      </c>
      <c r="N4563">
        <v>118</v>
      </c>
      <c r="O4563" t="s">
        <v>43</v>
      </c>
      <c r="P4563" t="s">
        <v>43</v>
      </c>
      <c r="Q4563" s="2">
        <v>44508</v>
      </c>
      <c r="R4563" t="s">
        <v>44</v>
      </c>
      <c r="S4563" t="s">
        <v>33</v>
      </c>
      <c r="T4563">
        <f>_xlfn.DAYS(Raw_data_US_healthcare[[#This Row],[Discharge Date]],Raw_data_US_healthcare[[#This Row],[Date of Admission]])</f>
        <v>20</v>
      </c>
    </row>
    <row r="4564" spans="1:20" x14ac:dyDescent="0.3">
      <c r="A4564" t="s">
        <v>26511</v>
      </c>
      <c r="B4564" t="s">
        <v>12772</v>
      </c>
      <c r="C4564">
        <v>78</v>
      </c>
      <c r="D4564" t="str">
        <f>IF(Raw_data_US_healthcare[[#This Row],[Age]]&lt;35,"Young",IF(Raw_data_US_healthcare[[#This Row],[Age]]&lt;60,"Middle","Senior"))</f>
        <v>Senior</v>
      </c>
      <c r="E4564" t="s">
        <v>16</v>
      </c>
      <c r="F4564" t="s">
        <v>35</v>
      </c>
      <c r="G4564" t="s">
        <v>35</v>
      </c>
      <c r="H4564" t="s">
        <v>26516</v>
      </c>
      <c r="I4564" s="2">
        <v>43718</v>
      </c>
      <c r="J4564" t="s">
        <v>12773</v>
      </c>
      <c r="K4564" t="s">
        <v>12774</v>
      </c>
      <c r="L4564" t="s">
        <v>21</v>
      </c>
      <c r="M4564">
        <v>10969.901900000001</v>
      </c>
      <c r="N4564">
        <v>143</v>
      </c>
      <c r="O4564" t="s">
        <v>43</v>
      </c>
      <c r="P4564" t="s">
        <v>43</v>
      </c>
      <c r="Q4564" s="2">
        <v>43741</v>
      </c>
      <c r="R4564" t="s">
        <v>23</v>
      </c>
      <c r="S4564" t="s">
        <v>24</v>
      </c>
      <c r="T4564">
        <f>_xlfn.DAYS(Raw_data_US_healthcare[[#This Row],[Discharge Date]],Raw_data_US_healthcare[[#This Row],[Date of Admission]])</f>
        <v>23</v>
      </c>
    </row>
    <row r="4565" spans="1:20" x14ac:dyDescent="0.3">
      <c r="A4565" t="s">
        <v>26511</v>
      </c>
      <c r="B4565" t="s">
        <v>12775</v>
      </c>
      <c r="C4565">
        <v>36</v>
      </c>
      <c r="D4565" t="str">
        <f>IF(Raw_data_US_healthcare[[#This Row],[Age]]&lt;35,"Young",IF(Raw_data_US_healthcare[[#This Row],[Age]]&lt;60,"Middle","Senior"))</f>
        <v>Middle</v>
      </c>
      <c r="E4565" t="s">
        <v>16</v>
      </c>
      <c r="F4565" t="s">
        <v>49</v>
      </c>
      <c r="G4565" t="s">
        <v>49</v>
      </c>
      <c r="H4565" t="s">
        <v>36</v>
      </c>
      <c r="I4565" s="2">
        <v>44089</v>
      </c>
      <c r="J4565" t="s">
        <v>12776</v>
      </c>
      <c r="K4565" t="s">
        <v>12777</v>
      </c>
      <c r="L4565" t="s">
        <v>21</v>
      </c>
      <c r="M4565">
        <v>16150.280199999999</v>
      </c>
      <c r="N4565">
        <v>413</v>
      </c>
      <c r="O4565" t="s">
        <v>22</v>
      </c>
      <c r="P4565" t="s">
        <v>22</v>
      </c>
      <c r="Q4565" s="2">
        <v>44091</v>
      </c>
      <c r="R4565" t="s">
        <v>23</v>
      </c>
      <c r="S4565" t="s">
        <v>24</v>
      </c>
      <c r="T4565">
        <f>_xlfn.DAYS(Raw_data_US_healthcare[[#This Row],[Discharge Date]],Raw_data_US_healthcare[[#This Row],[Date of Admission]])</f>
        <v>2</v>
      </c>
    </row>
    <row r="4566" spans="1:20" x14ac:dyDescent="0.3">
      <c r="A4566" t="s">
        <v>26511</v>
      </c>
      <c r="B4566" t="s">
        <v>12778</v>
      </c>
      <c r="C4566">
        <v>26</v>
      </c>
      <c r="D4566" t="str">
        <f>IF(Raw_data_US_healthcare[[#This Row],[Age]]&lt;35,"Young",IF(Raw_data_US_healthcare[[#This Row],[Age]]&lt;60,"Middle","Senior"))</f>
        <v>Young</v>
      </c>
      <c r="E4566" t="s">
        <v>16</v>
      </c>
      <c r="F4566" t="s">
        <v>88</v>
      </c>
      <c r="G4566" t="s">
        <v>88</v>
      </c>
      <c r="H4566" t="s">
        <v>69</v>
      </c>
      <c r="I4566" s="2">
        <v>44981</v>
      </c>
      <c r="J4566" t="s">
        <v>12779</v>
      </c>
      <c r="K4566" t="s">
        <v>12780</v>
      </c>
      <c r="L4566" t="s">
        <v>60</v>
      </c>
      <c r="M4566">
        <v>27135.303899999999</v>
      </c>
      <c r="N4566">
        <v>346</v>
      </c>
      <c r="O4566" t="s">
        <v>22</v>
      </c>
      <c r="P4566" t="s">
        <v>22</v>
      </c>
      <c r="Q4566" s="2">
        <v>44995</v>
      </c>
      <c r="R4566" t="s">
        <v>32</v>
      </c>
      <c r="S4566" t="s">
        <v>45</v>
      </c>
      <c r="T4566">
        <f>_xlfn.DAYS(Raw_data_US_healthcare[[#This Row],[Discharge Date]],Raw_data_US_healthcare[[#This Row],[Date of Admission]])</f>
        <v>14</v>
      </c>
    </row>
    <row r="4567" spans="1:20" x14ac:dyDescent="0.3">
      <c r="A4567" t="s">
        <v>26511</v>
      </c>
      <c r="B4567" t="s">
        <v>12781</v>
      </c>
      <c r="C4567">
        <v>57</v>
      </c>
      <c r="D4567" t="str">
        <f>IF(Raw_data_US_healthcare[[#This Row],[Age]]&lt;35,"Young",IF(Raw_data_US_healthcare[[#This Row],[Age]]&lt;60,"Middle","Senior"))</f>
        <v>Middle</v>
      </c>
      <c r="E4567" t="s">
        <v>16</v>
      </c>
      <c r="F4567" t="s">
        <v>27</v>
      </c>
      <c r="G4567" t="s">
        <v>27</v>
      </c>
      <c r="H4567" t="s">
        <v>69</v>
      </c>
      <c r="I4567" s="2">
        <v>44144</v>
      </c>
      <c r="J4567" t="s">
        <v>12782</v>
      </c>
      <c r="K4567" t="s">
        <v>12783</v>
      </c>
      <c r="L4567" t="s">
        <v>60</v>
      </c>
      <c r="M4567">
        <v>5547.0652</v>
      </c>
      <c r="N4567">
        <v>245</v>
      </c>
      <c r="O4567" t="s">
        <v>43</v>
      </c>
      <c r="P4567" t="s">
        <v>43</v>
      </c>
      <c r="Q4567" s="2">
        <v>44151</v>
      </c>
      <c r="R4567" t="s">
        <v>44</v>
      </c>
      <c r="S4567" t="s">
        <v>33</v>
      </c>
      <c r="T4567">
        <f>_xlfn.DAYS(Raw_data_US_healthcare[[#This Row],[Discharge Date]],Raw_data_US_healthcare[[#This Row],[Date of Admission]])</f>
        <v>7</v>
      </c>
    </row>
    <row r="4568" spans="1:20" x14ac:dyDescent="0.3">
      <c r="A4568" t="s">
        <v>26511</v>
      </c>
      <c r="B4568" t="s">
        <v>12784</v>
      </c>
      <c r="C4568">
        <v>25</v>
      </c>
      <c r="D4568" t="str">
        <f>IF(Raw_data_US_healthcare[[#This Row],[Age]]&lt;35,"Young",IF(Raw_data_US_healthcare[[#This Row],[Age]]&lt;60,"Middle","Senior"))</f>
        <v>Young</v>
      </c>
      <c r="E4568" t="s">
        <v>16</v>
      </c>
      <c r="F4568" t="s">
        <v>35</v>
      </c>
      <c r="G4568" t="s">
        <v>35</v>
      </c>
      <c r="H4568" t="s">
        <v>26516</v>
      </c>
      <c r="I4568" s="2">
        <v>44086</v>
      </c>
      <c r="J4568" t="s">
        <v>12785</v>
      </c>
      <c r="K4568" t="s">
        <v>4582</v>
      </c>
      <c r="L4568" t="s">
        <v>60</v>
      </c>
      <c r="M4568">
        <v>27103.406800000001</v>
      </c>
      <c r="N4568">
        <v>187</v>
      </c>
      <c r="O4568" t="s">
        <v>39</v>
      </c>
      <c r="P4568" t="s">
        <v>39</v>
      </c>
      <c r="Q4568" s="2">
        <v>44090</v>
      </c>
      <c r="R4568" t="s">
        <v>44</v>
      </c>
      <c r="S4568" t="s">
        <v>45</v>
      </c>
      <c r="T4568">
        <f>_xlfn.DAYS(Raw_data_US_healthcare[[#This Row],[Discharge Date]],Raw_data_US_healthcare[[#This Row],[Date of Admission]])</f>
        <v>4</v>
      </c>
    </row>
    <row r="4569" spans="1:20" x14ac:dyDescent="0.3">
      <c r="A4569" t="s">
        <v>26511</v>
      </c>
      <c r="B4569" t="s">
        <v>12786</v>
      </c>
      <c r="C4569">
        <v>39</v>
      </c>
      <c r="D4569" t="str">
        <f>IF(Raw_data_US_healthcare[[#This Row],[Age]]&lt;35,"Young",IF(Raw_data_US_healthcare[[#This Row],[Age]]&lt;60,"Middle","Senior"))</f>
        <v>Middle</v>
      </c>
      <c r="E4569" t="s">
        <v>16</v>
      </c>
      <c r="F4569" t="s">
        <v>88</v>
      </c>
      <c r="G4569" t="s">
        <v>88</v>
      </c>
      <c r="H4569" t="s">
        <v>36</v>
      </c>
      <c r="I4569" s="2">
        <v>44355</v>
      </c>
      <c r="J4569" t="s">
        <v>6145</v>
      </c>
      <c r="K4569" t="s">
        <v>12787</v>
      </c>
      <c r="L4569" t="s">
        <v>52</v>
      </c>
      <c r="M4569">
        <v>1597.1089999999999</v>
      </c>
      <c r="N4569">
        <v>459</v>
      </c>
      <c r="O4569" t="s">
        <v>22</v>
      </c>
      <c r="P4569" t="s">
        <v>22</v>
      </c>
      <c r="Q4569" s="2">
        <v>44377</v>
      </c>
      <c r="R4569" t="s">
        <v>44</v>
      </c>
      <c r="S4569" t="s">
        <v>24</v>
      </c>
      <c r="T4569">
        <f>_xlfn.DAYS(Raw_data_US_healthcare[[#This Row],[Discharge Date]],Raw_data_US_healthcare[[#This Row],[Date of Admission]])</f>
        <v>22</v>
      </c>
    </row>
    <row r="4570" spans="1:20" x14ac:dyDescent="0.3">
      <c r="A4570" t="s">
        <v>26512</v>
      </c>
      <c r="B4570" t="s">
        <v>12788</v>
      </c>
      <c r="C4570">
        <v>61</v>
      </c>
      <c r="D4570" t="str">
        <f>IF(Raw_data_US_healthcare[[#This Row],[Age]]&lt;35,"Young",IF(Raw_data_US_healthcare[[#This Row],[Age]]&lt;60,"Middle","Senior"))</f>
        <v>Senior</v>
      </c>
      <c r="E4570" t="s">
        <v>26</v>
      </c>
      <c r="F4570" t="s">
        <v>17</v>
      </c>
      <c r="G4570" t="s">
        <v>17</v>
      </c>
      <c r="H4570" t="s">
        <v>26516</v>
      </c>
      <c r="I4570" s="2">
        <v>44523</v>
      </c>
      <c r="J4570" t="s">
        <v>12789</v>
      </c>
      <c r="K4570" t="s">
        <v>12790</v>
      </c>
      <c r="L4570" t="s">
        <v>60</v>
      </c>
      <c r="M4570">
        <v>6808.3855000000003</v>
      </c>
      <c r="N4570">
        <v>463</v>
      </c>
      <c r="O4570" t="s">
        <v>39</v>
      </c>
      <c r="P4570" t="s">
        <v>39</v>
      </c>
      <c r="Q4570" s="2">
        <v>44541</v>
      </c>
      <c r="R4570" t="s">
        <v>48</v>
      </c>
      <c r="S4570" t="s">
        <v>33</v>
      </c>
      <c r="T4570">
        <f>_xlfn.DAYS(Raw_data_US_healthcare[[#This Row],[Discharge Date]],Raw_data_US_healthcare[[#This Row],[Date of Admission]])</f>
        <v>18</v>
      </c>
    </row>
    <row r="4571" spans="1:20" x14ac:dyDescent="0.3">
      <c r="A4571" t="s">
        <v>26512</v>
      </c>
      <c r="B4571" t="s">
        <v>12791</v>
      </c>
      <c r="C4571">
        <v>25</v>
      </c>
      <c r="D4571" t="str">
        <f>IF(Raw_data_US_healthcare[[#This Row],[Age]]&lt;35,"Young",IF(Raw_data_US_healthcare[[#This Row],[Age]]&lt;60,"Middle","Senior"))</f>
        <v>Young</v>
      </c>
      <c r="E4571" t="s">
        <v>26</v>
      </c>
      <c r="F4571" t="s">
        <v>35</v>
      </c>
      <c r="G4571" t="s">
        <v>35</v>
      </c>
      <c r="H4571" t="s">
        <v>36</v>
      </c>
      <c r="I4571" s="2">
        <v>43679</v>
      </c>
      <c r="J4571" t="s">
        <v>12792</v>
      </c>
      <c r="K4571" t="s">
        <v>12793</v>
      </c>
      <c r="L4571" t="s">
        <v>52</v>
      </c>
      <c r="M4571">
        <v>24121.273700000002</v>
      </c>
      <c r="N4571">
        <v>198</v>
      </c>
      <c r="O4571" t="s">
        <v>22</v>
      </c>
      <c r="P4571" t="s">
        <v>22</v>
      </c>
      <c r="Q4571" s="2">
        <v>43699</v>
      </c>
      <c r="R4571" t="s">
        <v>48</v>
      </c>
      <c r="S4571" t="s">
        <v>33</v>
      </c>
      <c r="T4571">
        <f>_xlfn.DAYS(Raw_data_US_healthcare[[#This Row],[Discharge Date]],Raw_data_US_healthcare[[#This Row],[Date of Admission]])</f>
        <v>20</v>
      </c>
    </row>
    <row r="4572" spans="1:20" x14ac:dyDescent="0.3">
      <c r="A4572" t="s">
        <v>26512</v>
      </c>
      <c r="B4572" t="s">
        <v>12794</v>
      </c>
      <c r="C4572">
        <v>78</v>
      </c>
      <c r="D4572" t="str">
        <f>IF(Raw_data_US_healthcare[[#This Row],[Age]]&lt;35,"Young",IF(Raw_data_US_healthcare[[#This Row],[Age]]&lt;60,"Middle","Senior"))</f>
        <v>Senior</v>
      </c>
      <c r="E4572" t="s">
        <v>26</v>
      </c>
      <c r="F4572" t="s">
        <v>35</v>
      </c>
      <c r="G4572" t="s">
        <v>35</v>
      </c>
      <c r="H4572" t="s">
        <v>69</v>
      </c>
      <c r="I4572" s="2">
        <v>43664</v>
      </c>
      <c r="J4572" t="s">
        <v>12795</v>
      </c>
      <c r="K4572" t="s">
        <v>12796</v>
      </c>
      <c r="L4572" t="s">
        <v>21</v>
      </c>
      <c r="M4572">
        <v>12300.212100000001</v>
      </c>
      <c r="N4572">
        <v>250</v>
      </c>
      <c r="O4572" t="s">
        <v>39</v>
      </c>
      <c r="P4572" t="s">
        <v>39</v>
      </c>
      <c r="Q4572" s="2">
        <v>43668</v>
      </c>
      <c r="R4572" t="s">
        <v>48</v>
      </c>
      <c r="S4572" t="s">
        <v>24</v>
      </c>
      <c r="T4572">
        <f>_xlfn.DAYS(Raw_data_US_healthcare[[#This Row],[Discharge Date]],Raw_data_US_healthcare[[#This Row],[Date of Admission]])</f>
        <v>4</v>
      </c>
    </row>
    <row r="4573" spans="1:20" x14ac:dyDescent="0.3">
      <c r="A4573" t="s">
        <v>26511</v>
      </c>
      <c r="B4573" t="s">
        <v>12797</v>
      </c>
      <c r="C4573">
        <v>30</v>
      </c>
      <c r="D4573" t="str">
        <f>IF(Raw_data_US_healthcare[[#This Row],[Age]]&lt;35,"Young",IF(Raw_data_US_healthcare[[#This Row],[Age]]&lt;60,"Middle","Senior"))</f>
        <v>Young</v>
      </c>
      <c r="E4573" t="s">
        <v>16</v>
      </c>
      <c r="F4573" t="s">
        <v>27</v>
      </c>
      <c r="G4573" t="s">
        <v>27</v>
      </c>
      <c r="H4573" t="s">
        <v>26516</v>
      </c>
      <c r="I4573" s="2">
        <v>44466</v>
      </c>
      <c r="J4573" t="s">
        <v>9208</v>
      </c>
      <c r="K4573" t="s">
        <v>838</v>
      </c>
      <c r="L4573" t="s">
        <v>56</v>
      </c>
      <c r="M4573">
        <v>10859.2898</v>
      </c>
      <c r="N4573">
        <v>247</v>
      </c>
      <c r="O4573" t="s">
        <v>43</v>
      </c>
      <c r="P4573" t="s">
        <v>43</v>
      </c>
      <c r="Q4573" s="2">
        <v>44493</v>
      </c>
      <c r="R4573" t="s">
        <v>48</v>
      </c>
      <c r="S4573" t="s">
        <v>33</v>
      </c>
      <c r="T4573">
        <f>_xlfn.DAYS(Raw_data_US_healthcare[[#This Row],[Discharge Date]],Raw_data_US_healthcare[[#This Row],[Date of Admission]])</f>
        <v>27</v>
      </c>
    </row>
    <row r="4574" spans="1:20" x14ac:dyDescent="0.3">
      <c r="A4574" t="s">
        <v>26512</v>
      </c>
      <c r="B4574" t="s">
        <v>12798</v>
      </c>
      <c r="C4574">
        <v>41</v>
      </c>
      <c r="D4574" t="str">
        <f>IF(Raw_data_US_healthcare[[#This Row],[Age]]&lt;35,"Young",IF(Raw_data_US_healthcare[[#This Row],[Age]]&lt;60,"Middle","Senior"))</f>
        <v>Middle</v>
      </c>
      <c r="E4574" t="s">
        <v>26</v>
      </c>
      <c r="F4574" t="s">
        <v>228</v>
      </c>
      <c r="G4574" t="s">
        <v>228</v>
      </c>
      <c r="H4574" t="s">
        <v>26516</v>
      </c>
      <c r="I4574" s="2">
        <v>45091</v>
      </c>
      <c r="J4574" t="s">
        <v>12799</v>
      </c>
      <c r="K4574" t="s">
        <v>12800</v>
      </c>
      <c r="L4574" t="s">
        <v>21</v>
      </c>
      <c r="M4574">
        <v>4223.5904</v>
      </c>
      <c r="N4574">
        <v>235</v>
      </c>
      <c r="O4574" t="s">
        <v>43</v>
      </c>
      <c r="P4574" t="s">
        <v>43</v>
      </c>
      <c r="Q4574" s="2">
        <v>45107</v>
      </c>
      <c r="R4574" t="s">
        <v>23</v>
      </c>
      <c r="S4574" t="s">
        <v>45</v>
      </c>
      <c r="T4574">
        <f>_xlfn.DAYS(Raw_data_US_healthcare[[#This Row],[Discharge Date]],Raw_data_US_healthcare[[#This Row],[Date of Admission]])</f>
        <v>16</v>
      </c>
    </row>
    <row r="4575" spans="1:20" x14ac:dyDescent="0.3">
      <c r="A4575" t="s">
        <v>26512</v>
      </c>
      <c r="B4575" t="s">
        <v>12801</v>
      </c>
      <c r="C4575">
        <v>23</v>
      </c>
      <c r="D4575" t="str">
        <f>IF(Raw_data_US_healthcare[[#This Row],[Age]]&lt;35,"Young",IF(Raw_data_US_healthcare[[#This Row],[Age]]&lt;60,"Middle","Senior"))</f>
        <v>Young</v>
      </c>
      <c r="E4575" t="s">
        <v>26</v>
      </c>
      <c r="F4575" t="s">
        <v>62</v>
      </c>
      <c r="G4575" t="s">
        <v>62</v>
      </c>
      <c r="H4575" t="s">
        <v>69</v>
      </c>
      <c r="I4575" s="2">
        <v>45026</v>
      </c>
      <c r="J4575" t="s">
        <v>12802</v>
      </c>
      <c r="K4575" t="s">
        <v>12803</v>
      </c>
      <c r="L4575" t="s">
        <v>60</v>
      </c>
      <c r="M4575">
        <v>23199.091</v>
      </c>
      <c r="N4575">
        <v>297</v>
      </c>
      <c r="O4575" t="s">
        <v>39</v>
      </c>
      <c r="P4575" t="s">
        <v>39</v>
      </c>
      <c r="Q4575" s="2">
        <v>45046</v>
      </c>
      <c r="R4575" t="s">
        <v>44</v>
      </c>
      <c r="S4575" t="s">
        <v>33</v>
      </c>
      <c r="T4575">
        <f>_xlfn.DAYS(Raw_data_US_healthcare[[#This Row],[Discharge Date]],Raw_data_US_healthcare[[#This Row],[Date of Admission]])</f>
        <v>20</v>
      </c>
    </row>
    <row r="4576" spans="1:20" x14ac:dyDescent="0.3">
      <c r="A4576" t="s">
        <v>26512</v>
      </c>
      <c r="B4576" t="s">
        <v>12804</v>
      </c>
      <c r="C4576">
        <v>78</v>
      </c>
      <c r="D4576" t="str">
        <f>IF(Raw_data_US_healthcare[[#This Row],[Age]]&lt;35,"Young",IF(Raw_data_US_healthcare[[#This Row],[Age]]&lt;60,"Middle","Senior"))</f>
        <v>Senior</v>
      </c>
      <c r="E4576" t="s">
        <v>26</v>
      </c>
      <c r="F4576" t="s">
        <v>27</v>
      </c>
      <c r="G4576" t="s">
        <v>27</v>
      </c>
      <c r="H4576" t="s">
        <v>36</v>
      </c>
      <c r="I4576" s="2">
        <v>45137</v>
      </c>
      <c r="J4576" t="s">
        <v>12805</v>
      </c>
      <c r="K4576" t="s">
        <v>12806</v>
      </c>
      <c r="L4576" t="s">
        <v>21</v>
      </c>
      <c r="M4576">
        <v>10946.7158</v>
      </c>
      <c r="N4576">
        <v>312</v>
      </c>
      <c r="O4576" t="s">
        <v>22</v>
      </c>
      <c r="P4576" t="s">
        <v>22</v>
      </c>
      <c r="Q4576" s="2">
        <v>45146</v>
      </c>
      <c r="R4576" t="s">
        <v>44</v>
      </c>
      <c r="S4576" t="s">
        <v>24</v>
      </c>
      <c r="T4576">
        <f>_xlfn.DAYS(Raw_data_US_healthcare[[#This Row],[Discharge Date]],Raw_data_US_healthcare[[#This Row],[Date of Admission]])</f>
        <v>9</v>
      </c>
    </row>
    <row r="4577" spans="1:20" x14ac:dyDescent="0.3">
      <c r="A4577" t="s">
        <v>26512</v>
      </c>
      <c r="B4577" t="s">
        <v>3756</v>
      </c>
      <c r="C4577">
        <v>26</v>
      </c>
      <c r="D4577" t="str">
        <f>IF(Raw_data_US_healthcare[[#This Row],[Age]]&lt;35,"Young",IF(Raw_data_US_healthcare[[#This Row],[Age]]&lt;60,"Middle","Senior"))</f>
        <v>Young</v>
      </c>
      <c r="E4577" t="s">
        <v>26</v>
      </c>
      <c r="F4577" t="s">
        <v>62</v>
      </c>
      <c r="G4577" t="s">
        <v>62</v>
      </c>
      <c r="H4577" t="s">
        <v>26514</v>
      </c>
      <c r="I4577" s="2">
        <v>43890</v>
      </c>
      <c r="J4577" t="s">
        <v>12807</v>
      </c>
      <c r="K4577" t="s">
        <v>1884</v>
      </c>
      <c r="L4577" t="s">
        <v>56</v>
      </c>
      <c r="M4577">
        <v>29656.761399999999</v>
      </c>
      <c r="N4577">
        <v>240</v>
      </c>
      <c r="O4577" t="s">
        <v>39</v>
      </c>
      <c r="P4577" t="s">
        <v>39</v>
      </c>
      <c r="Q4577" s="2">
        <v>43914</v>
      </c>
      <c r="R4577" t="s">
        <v>48</v>
      </c>
      <c r="S4577" t="s">
        <v>33</v>
      </c>
      <c r="T4577">
        <f>_xlfn.DAYS(Raw_data_US_healthcare[[#This Row],[Discharge Date]],Raw_data_US_healthcare[[#This Row],[Date of Admission]])</f>
        <v>24</v>
      </c>
    </row>
    <row r="4578" spans="1:20" x14ac:dyDescent="0.3">
      <c r="A4578" t="s">
        <v>26512</v>
      </c>
      <c r="B4578" t="s">
        <v>12808</v>
      </c>
      <c r="C4578">
        <v>36</v>
      </c>
      <c r="D4578" t="str">
        <f>IF(Raw_data_US_healthcare[[#This Row],[Age]]&lt;35,"Young",IF(Raw_data_US_healthcare[[#This Row],[Age]]&lt;60,"Middle","Senior"))</f>
        <v>Middle</v>
      </c>
      <c r="E4578" t="s">
        <v>26</v>
      </c>
      <c r="F4578" t="s">
        <v>27</v>
      </c>
      <c r="G4578" t="s">
        <v>27</v>
      </c>
      <c r="H4578" t="s">
        <v>26516</v>
      </c>
      <c r="I4578" s="2">
        <v>44794</v>
      </c>
      <c r="J4578" t="s">
        <v>12809</v>
      </c>
      <c r="K4578" t="s">
        <v>12810</v>
      </c>
      <c r="L4578" t="s">
        <v>60</v>
      </c>
      <c r="M4578">
        <v>4527.3633</v>
      </c>
      <c r="N4578">
        <v>223</v>
      </c>
      <c r="O4578" t="s">
        <v>39</v>
      </c>
      <c r="P4578" t="s">
        <v>39</v>
      </c>
      <c r="Q4578" s="2">
        <v>44808</v>
      </c>
      <c r="R4578" t="s">
        <v>32</v>
      </c>
      <c r="S4578" t="s">
        <v>24</v>
      </c>
      <c r="T4578">
        <f>_xlfn.DAYS(Raw_data_US_healthcare[[#This Row],[Discharge Date]],Raw_data_US_healthcare[[#This Row],[Date of Admission]])</f>
        <v>14</v>
      </c>
    </row>
    <row r="4579" spans="1:20" x14ac:dyDescent="0.3">
      <c r="A4579" t="s">
        <v>26511</v>
      </c>
      <c r="B4579" t="s">
        <v>12811</v>
      </c>
      <c r="C4579">
        <v>42</v>
      </c>
      <c r="D4579" t="str">
        <f>IF(Raw_data_US_healthcare[[#This Row],[Age]]&lt;35,"Young",IF(Raw_data_US_healthcare[[#This Row],[Age]]&lt;60,"Middle","Senior"))</f>
        <v>Middle</v>
      </c>
      <c r="E4579" t="s">
        <v>16</v>
      </c>
      <c r="F4579" t="s">
        <v>88</v>
      </c>
      <c r="G4579" t="s">
        <v>88</v>
      </c>
      <c r="H4579" t="s">
        <v>69</v>
      </c>
      <c r="I4579" s="2">
        <v>44257</v>
      </c>
      <c r="J4579" t="s">
        <v>4889</v>
      </c>
      <c r="K4579" t="s">
        <v>12812</v>
      </c>
      <c r="L4579" t="s">
        <v>21</v>
      </c>
      <c r="M4579">
        <v>3703.6601000000001</v>
      </c>
      <c r="N4579">
        <v>152</v>
      </c>
      <c r="O4579" t="s">
        <v>43</v>
      </c>
      <c r="P4579" t="s">
        <v>43</v>
      </c>
      <c r="Q4579" s="2">
        <v>44270</v>
      </c>
      <c r="R4579" t="s">
        <v>83</v>
      </c>
      <c r="S4579" t="s">
        <v>45</v>
      </c>
      <c r="T4579">
        <f>_xlfn.DAYS(Raw_data_US_healthcare[[#This Row],[Discharge Date]],Raw_data_US_healthcare[[#This Row],[Date of Admission]])</f>
        <v>13</v>
      </c>
    </row>
    <row r="4580" spans="1:20" x14ac:dyDescent="0.3">
      <c r="A4580" t="s">
        <v>26512</v>
      </c>
      <c r="B4580" t="s">
        <v>7298</v>
      </c>
      <c r="C4580">
        <v>48</v>
      </c>
      <c r="D4580" t="str">
        <f>IF(Raw_data_US_healthcare[[#This Row],[Age]]&lt;35,"Young",IF(Raw_data_US_healthcare[[#This Row],[Age]]&lt;60,"Middle","Senior"))</f>
        <v>Middle</v>
      </c>
      <c r="E4580" t="s">
        <v>26</v>
      </c>
      <c r="F4580" t="s">
        <v>62</v>
      </c>
      <c r="G4580" t="s">
        <v>62</v>
      </c>
      <c r="H4580" t="s">
        <v>69</v>
      </c>
      <c r="I4580" s="2">
        <v>43468</v>
      </c>
      <c r="J4580" t="s">
        <v>12813</v>
      </c>
      <c r="K4580" t="s">
        <v>12814</v>
      </c>
      <c r="L4580" t="s">
        <v>52</v>
      </c>
      <c r="M4580">
        <v>9913.7101000000002</v>
      </c>
      <c r="N4580">
        <v>133</v>
      </c>
      <c r="O4580" t="s">
        <v>22</v>
      </c>
      <c r="P4580" t="s">
        <v>22</v>
      </c>
      <c r="Q4580" s="2">
        <v>43490</v>
      </c>
      <c r="R4580" t="s">
        <v>32</v>
      </c>
      <c r="S4580" t="s">
        <v>45</v>
      </c>
      <c r="T4580">
        <f>_xlfn.DAYS(Raw_data_US_healthcare[[#This Row],[Discharge Date]],Raw_data_US_healthcare[[#This Row],[Date of Admission]])</f>
        <v>22</v>
      </c>
    </row>
    <row r="4581" spans="1:20" x14ac:dyDescent="0.3">
      <c r="A4581" t="s">
        <v>26512</v>
      </c>
      <c r="B4581" t="s">
        <v>12815</v>
      </c>
      <c r="C4581">
        <v>23</v>
      </c>
      <c r="D4581" t="str">
        <f>IF(Raw_data_US_healthcare[[#This Row],[Age]]&lt;35,"Young",IF(Raw_data_US_healthcare[[#This Row],[Age]]&lt;60,"Middle","Senior"))</f>
        <v>Young</v>
      </c>
      <c r="E4581" t="s">
        <v>26</v>
      </c>
      <c r="F4581" t="s">
        <v>88</v>
      </c>
      <c r="G4581" t="s">
        <v>88</v>
      </c>
      <c r="H4581" t="s">
        <v>36</v>
      </c>
      <c r="I4581" s="2">
        <v>45076</v>
      </c>
      <c r="J4581" t="s">
        <v>12816</v>
      </c>
      <c r="K4581" t="s">
        <v>12817</v>
      </c>
      <c r="L4581" t="s">
        <v>31</v>
      </c>
      <c r="M4581">
        <v>12032.890799999999</v>
      </c>
      <c r="N4581">
        <v>171</v>
      </c>
      <c r="O4581" t="s">
        <v>22</v>
      </c>
      <c r="P4581" t="s">
        <v>22</v>
      </c>
      <c r="Q4581" s="2">
        <v>45092</v>
      </c>
      <c r="R4581" t="s">
        <v>44</v>
      </c>
      <c r="S4581" t="s">
        <v>24</v>
      </c>
      <c r="T4581">
        <f>_xlfn.DAYS(Raw_data_US_healthcare[[#This Row],[Discharge Date]],Raw_data_US_healthcare[[#This Row],[Date of Admission]])</f>
        <v>16</v>
      </c>
    </row>
    <row r="4582" spans="1:20" x14ac:dyDescent="0.3">
      <c r="A4582" t="s">
        <v>26512</v>
      </c>
      <c r="B4582" t="s">
        <v>12818</v>
      </c>
      <c r="C4582">
        <v>82</v>
      </c>
      <c r="D4582" t="str">
        <f>IF(Raw_data_US_healthcare[[#This Row],[Age]]&lt;35,"Young",IF(Raw_data_US_healthcare[[#This Row],[Age]]&lt;60,"Middle","Senior"))</f>
        <v>Senior</v>
      </c>
      <c r="E4582" t="s">
        <v>26</v>
      </c>
      <c r="F4582" t="s">
        <v>228</v>
      </c>
      <c r="G4582" t="s">
        <v>228</v>
      </c>
      <c r="H4582" t="s">
        <v>26516</v>
      </c>
      <c r="I4582" s="2">
        <v>44660</v>
      </c>
      <c r="J4582" t="s">
        <v>12819</v>
      </c>
      <c r="K4582" t="s">
        <v>12820</v>
      </c>
      <c r="L4582" t="s">
        <v>31</v>
      </c>
      <c r="M4582">
        <v>29398.6607</v>
      </c>
      <c r="N4582">
        <v>204</v>
      </c>
      <c r="O4582" t="s">
        <v>43</v>
      </c>
      <c r="P4582" t="s">
        <v>43</v>
      </c>
      <c r="Q4582" s="2">
        <v>44662</v>
      </c>
      <c r="R4582" t="s">
        <v>48</v>
      </c>
      <c r="S4582" t="s">
        <v>33</v>
      </c>
      <c r="T4582">
        <f>_xlfn.DAYS(Raw_data_US_healthcare[[#This Row],[Discharge Date]],Raw_data_US_healthcare[[#This Row],[Date of Admission]])</f>
        <v>2</v>
      </c>
    </row>
    <row r="4583" spans="1:20" x14ac:dyDescent="0.3">
      <c r="A4583" t="s">
        <v>26512</v>
      </c>
      <c r="B4583" t="s">
        <v>4808</v>
      </c>
      <c r="C4583">
        <v>68</v>
      </c>
      <c r="D4583" t="str">
        <f>IF(Raw_data_US_healthcare[[#This Row],[Age]]&lt;35,"Young",IF(Raw_data_US_healthcare[[#This Row],[Age]]&lt;60,"Middle","Senior"))</f>
        <v>Senior</v>
      </c>
      <c r="E4583" t="s">
        <v>26</v>
      </c>
      <c r="F4583" t="s">
        <v>62</v>
      </c>
      <c r="G4583" t="s">
        <v>62</v>
      </c>
      <c r="H4583" t="s">
        <v>26514</v>
      </c>
      <c r="I4583" s="2">
        <v>43420</v>
      </c>
      <c r="J4583" t="s">
        <v>12821</v>
      </c>
      <c r="K4583" t="s">
        <v>1564</v>
      </c>
      <c r="L4583" t="s">
        <v>56</v>
      </c>
      <c r="M4583">
        <v>26280.697199999999</v>
      </c>
      <c r="N4583">
        <v>490</v>
      </c>
      <c r="O4583" t="s">
        <v>22</v>
      </c>
      <c r="P4583" t="s">
        <v>22</v>
      </c>
      <c r="Q4583" s="2">
        <v>43441</v>
      </c>
      <c r="R4583" t="s">
        <v>32</v>
      </c>
      <c r="S4583" t="s">
        <v>45</v>
      </c>
      <c r="T4583">
        <f>_xlfn.DAYS(Raw_data_US_healthcare[[#This Row],[Discharge Date]],Raw_data_US_healthcare[[#This Row],[Date of Admission]])</f>
        <v>21</v>
      </c>
    </row>
    <row r="4584" spans="1:20" x14ac:dyDescent="0.3">
      <c r="A4584" t="s">
        <v>26512</v>
      </c>
      <c r="B4584" t="s">
        <v>12822</v>
      </c>
      <c r="C4584">
        <v>69</v>
      </c>
      <c r="D4584" t="str">
        <f>IF(Raw_data_US_healthcare[[#This Row],[Age]]&lt;35,"Young",IF(Raw_data_US_healthcare[[#This Row],[Age]]&lt;60,"Middle","Senior"))</f>
        <v>Senior</v>
      </c>
      <c r="E4584" t="s">
        <v>26</v>
      </c>
      <c r="F4584" t="s">
        <v>27</v>
      </c>
      <c r="G4584" t="s">
        <v>27</v>
      </c>
      <c r="H4584" t="s">
        <v>36</v>
      </c>
      <c r="I4584" s="2">
        <v>44360</v>
      </c>
      <c r="J4584" t="s">
        <v>12823</v>
      </c>
      <c r="K4584" t="s">
        <v>12824</v>
      </c>
      <c r="L4584" t="s">
        <v>56</v>
      </c>
      <c r="M4584">
        <v>2886.8154</v>
      </c>
      <c r="N4584">
        <v>310</v>
      </c>
      <c r="O4584" t="s">
        <v>39</v>
      </c>
      <c r="P4584" t="s">
        <v>39</v>
      </c>
      <c r="Q4584" s="2">
        <v>44371</v>
      </c>
      <c r="R4584" t="s">
        <v>44</v>
      </c>
      <c r="S4584" t="s">
        <v>33</v>
      </c>
      <c r="T4584">
        <f>_xlfn.DAYS(Raw_data_US_healthcare[[#This Row],[Discharge Date]],Raw_data_US_healthcare[[#This Row],[Date of Admission]])</f>
        <v>11</v>
      </c>
    </row>
    <row r="4585" spans="1:20" x14ac:dyDescent="0.3">
      <c r="A4585" t="s">
        <v>26511</v>
      </c>
      <c r="B4585" t="s">
        <v>12825</v>
      </c>
      <c r="C4585">
        <v>43</v>
      </c>
      <c r="D4585" t="str">
        <f>IF(Raw_data_US_healthcare[[#This Row],[Age]]&lt;35,"Young",IF(Raw_data_US_healthcare[[#This Row],[Age]]&lt;60,"Middle","Senior"))</f>
        <v>Middle</v>
      </c>
      <c r="E4585" t="s">
        <v>16</v>
      </c>
      <c r="F4585" t="s">
        <v>88</v>
      </c>
      <c r="G4585" t="s">
        <v>88</v>
      </c>
      <c r="H4585" t="s">
        <v>28</v>
      </c>
      <c r="I4585" s="2">
        <v>44523</v>
      </c>
      <c r="J4585" t="s">
        <v>12826</v>
      </c>
      <c r="K4585" t="s">
        <v>12827</v>
      </c>
      <c r="L4585" t="s">
        <v>31</v>
      </c>
      <c r="M4585">
        <v>9279.4244999999992</v>
      </c>
      <c r="N4585">
        <v>328</v>
      </c>
      <c r="O4585" t="s">
        <v>39</v>
      </c>
      <c r="P4585" t="s">
        <v>39</v>
      </c>
      <c r="Q4585" s="2">
        <v>44553</v>
      </c>
      <c r="R4585" t="s">
        <v>32</v>
      </c>
      <c r="S4585" t="s">
        <v>33</v>
      </c>
      <c r="T4585">
        <f>_xlfn.DAYS(Raw_data_US_healthcare[[#This Row],[Discharge Date]],Raw_data_US_healthcare[[#This Row],[Date of Admission]])</f>
        <v>30</v>
      </c>
    </row>
    <row r="4586" spans="1:20" x14ac:dyDescent="0.3">
      <c r="A4586" t="s">
        <v>26511</v>
      </c>
      <c r="B4586" t="s">
        <v>12828</v>
      </c>
      <c r="C4586">
        <v>85</v>
      </c>
      <c r="D4586" t="str">
        <f>IF(Raw_data_US_healthcare[[#This Row],[Age]]&lt;35,"Young",IF(Raw_data_US_healthcare[[#This Row],[Age]]&lt;60,"Middle","Senior"))</f>
        <v>Senior</v>
      </c>
      <c r="E4586" t="s">
        <v>16</v>
      </c>
      <c r="F4586" t="s">
        <v>49</v>
      </c>
      <c r="G4586" t="s">
        <v>49</v>
      </c>
      <c r="H4586" t="s">
        <v>18</v>
      </c>
      <c r="I4586" s="2">
        <v>43588</v>
      </c>
      <c r="J4586" t="s">
        <v>12829</v>
      </c>
      <c r="K4586" t="s">
        <v>12830</v>
      </c>
      <c r="L4586" t="s">
        <v>21</v>
      </c>
      <c r="M4586">
        <v>1734.8625</v>
      </c>
      <c r="N4586">
        <v>255</v>
      </c>
      <c r="O4586" t="s">
        <v>43</v>
      </c>
      <c r="P4586" t="s">
        <v>43</v>
      </c>
      <c r="Q4586" s="2">
        <v>43610</v>
      </c>
      <c r="R4586" t="s">
        <v>44</v>
      </c>
      <c r="S4586" t="s">
        <v>45</v>
      </c>
      <c r="T4586">
        <f>_xlfn.DAYS(Raw_data_US_healthcare[[#This Row],[Discharge Date]],Raw_data_US_healthcare[[#This Row],[Date of Admission]])</f>
        <v>22</v>
      </c>
    </row>
    <row r="4587" spans="1:20" x14ac:dyDescent="0.3">
      <c r="A4587" t="s">
        <v>26511</v>
      </c>
      <c r="B4587" t="s">
        <v>12831</v>
      </c>
      <c r="C4587">
        <v>58</v>
      </c>
      <c r="D4587" t="str">
        <f>IF(Raw_data_US_healthcare[[#This Row],[Age]]&lt;35,"Young",IF(Raw_data_US_healthcare[[#This Row],[Age]]&lt;60,"Middle","Senior"))</f>
        <v>Middle</v>
      </c>
      <c r="E4587" t="s">
        <v>16</v>
      </c>
      <c r="F4587" t="s">
        <v>113</v>
      </c>
      <c r="G4587" t="s">
        <v>113</v>
      </c>
      <c r="H4587" t="s">
        <v>69</v>
      </c>
      <c r="I4587" s="2">
        <v>45069</v>
      </c>
      <c r="J4587" t="s">
        <v>12832</v>
      </c>
      <c r="K4587" t="s">
        <v>12833</v>
      </c>
      <c r="L4587" t="s">
        <v>21</v>
      </c>
      <c r="M4587">
        <v>12588.8827</v>
      </c>
      <c r="N4587">
        <v>373</v>
      </c>
      <c r="O4587" t="s">
        <v>43</v>
      </c>
      <c r="P4587" t="s">
        <v>43</v>
      </c>
      <c r="Q4587" s="2">
        <v>45097</v>
      </c>
      <c r="R4587" t="s">
        <v>83</v>
      </c>
      <c r="S4587" t="s">
        <v>33</v>
      </c>
      <c r="T4587">
        <f>_xlfn.DAYS(Raw_data_US_healthcare[[#This Row],[Discharge Date]],Raw_data_US_healthcare[[#This Row],[Date of Admission]])</f>
        <v>28</v>
      </c>
    </row>
    <row r="4588" spans="1:20" x14ac:dyDescent="0.3">
      <c r="A4588" t="s">
        <v>26512</v>
      </c>
      <c r="B4588" t="s">
        <v>12834</v>
      </c>
      <c r="C4588">
        <v>53</v>
      </c>
      <c r="D4588" t="str">
        <f>IF(Raw_data_US_healthcare[[#This Row],[Age]]&lt;35,"Young",IF(Raw_data_US_healthcare[[#This Row],[Age]]&lt;60,"Middle","Senior"))</f>
        <v>Middle</v>
      </c>
      <c r="E4588" t="s">
        <v>26</v>
      </c>
      <c r="F4588" t="s">
        <v>49</v>
      </c>
      <c r="G4588" t="s">
        <v>49</v>
      </c>
      <c r="H4588" t="s">
        <v>18</v>
      </c>
      <c r="I4588" s="2">
        <v>43681</v>
      </c>
      <c r="J4588" t="s">
        <v>12835</v>
      </c>
      <c r="K4588" t="s">
        <v>12836</v>
      </c>
      <c r="L4588" t="s">
        <v>60</v>
      </c>
      <c r="M4588">
        <v>3182.0383000000002</v>
      </c>
      <c r="N4588">
        <v>289</v>
      </c>
      <c r="O4588" t="s">
        <v>43</v>
      </c>
      <c r="P4588" t="s">
        <v>43</v>
      </c>
      <c r="Q4588" s="2">
        <v>43705</v>
      </c>
      <c r="R4588" t="s">
        <v>44</v>
      </c>
      <c r="S4588" t="s">
        <v>24</v>
      </c>
      <c r="T4588">
        <f>_xlfn.DAYS(Raw_data_US_healthcare[[#This Row],[Discharge Date]],Raw_data_US_healthcare[[#This Row],[Date of Admission]])</f>
        <v>24</v>
      </c>
    </row>
    <row r="4589" spans="1:20" x14ac:dyDescent="0.3">
      <c r="A4589" t="s">
        <v>26511</v>
      </c>
      <c r="B4589" t="s">
        <v>12837</v>
      </c>
      <c r="C4589">
        <v>61</v>
      </c>
      <c r="D4589" t="str">
        <f>IF(Raw_data_US_healthcare[[#This Row],[Age]]&lt;35,"Young",IF(Raw_data_US_healthcare[[#This Row],[Age]]&lt;60,"Middle","Senior"))</f>
        <v>Senior</v>
      </c>
      <c r="E4589" t="s">
        <v>16</v>
      </c>
      <c r="F4589" t="s">
        <v>228</v>
      </c>
      <c r="G4589" t="s">
        <v>228</v>
      </c>
      <c r="H4589" t="s">
        <v>26516</v>
      </c>
      <c r="I4589" s="2">
        <v>43734</v>
      </c>
      <c r="J4589" t="s">
        <v>12838</v>
      </c>
      <c r="K4589" t="s">
        <v>12839</v>
      </c>
      <c r="L4589" t="s">
        <v>56</v>
      </c>
      <c r="M4589">
        <v>13126.910400000001</v>
      </c>
      <c r="N4589">
        <v>468</v>
      </c>
      <c r="O4589" t="s">
        <v>43</v>
      </c>
      <c r="P4589" t="s">
        <v>43</v>
      </c>
      <c r="Q4589" s="2">
        <v>43757</v>
      </c>
      <c r="R4589" t="s">
        <v>44</v>
      </c>
      <c r="S4589" t="s">
        <v>24</v>
      </c>
      <c r="T4589">
        <f>_xlfn.DAYS(Raw_data_US_healthcare[[#This Row],[Discharge Date]],Raw_data_US_healthcare[[#This Row],[Date of Admission]])</f>
        <v>23</v>
      </c>
    </row>
    <row r="4590" spans="1:20" x14ac:dyDescent="0.3">
      <c r="A4590" t="s">
        <v>26511</v>
      </c>
      <c r="B4590" t="s">
        <v>26562</v>
      </c>
      <c r="C4590">
        <v>45</v>
      </c>
      <c r="D4590" t="str">
        <f>IF(Raw_data_US_healthcare[[#This Row],[Age]]&lt;35,"Young",IF(Raw_data_US_healthcare[[#This Row],[Age]]&lt;60,"Middle","Senior"))</f>
        <v>Middle</v>
      </c>
      <c r="E4590" t="s">
        <v>16</v>
      </c>
      <c r="F4590" t="s">
        <v>228</v>
      </c>
      <c r="G4590" t="s">
        <v>228</v>
      </c>
      <c r="H4590" t="s">
        <v>36</v>
      </c>
      <c r="I4590" s="2">
        <v>44405</v>
      </c>
      <c r="J4590" t="s">
        <v>12840</v>
      </c>
      <c r="K4590" t="s">
        <v>12841</v>
      </c>
      <c r="L4590" t="s">
        <v>60</v>
      </c>
      <c r="M4590">
        <v>15918.1248</v>
      </c>
      <c r="N4590">
        <v>414</v>
      </c>
      <c r="O4590" t="s">
        <v>22</v>
      </c>
      <c r="P4590" t="s">
        <v>22</v>
      </c>
      <c r="Q4590" s="2">
        <v>44423</v>
      </c>
      <c r="R4590" t="s">
        <v>83</v>
      </c>
      <c r="S4590" t="s">
        <v>33</v>
      </c>
      <c r="T4590">
        <f>_xlfn.DAYS(Raw_data_US_healthcare[[#This Row],[Discharge Date]],Raw_data_US_healthcare[[#This Row],[Date of Admission]])</f>
        <v>18</v>
      </c>
    </row>
    <row r="4591" spans="1:20" x14ac:dyDescent="0.3">
      <c r="A4591" t="s">
        <v>26512</v>
      </c>
      <c r="B4591" t="s">
        <v>12842</v>
      </c>
      <c r="C4591">
        <v>61</v>
      </c>
      <c r="D4591" t="str">
        <f>IF(Raw_data_US_healthcare[[#This Row],[Age]]&lt;35,"Young",IF(Raw_data_US_healthcare[[#This Row],[Age]]&lt;60,"Middle","Senior"))</f>
        <v>Senior</v>
      </c>
      <c r="E4591" t="s">
        <v>26</v>
      </c>
      <c r="F4591" t="s">
        <v>27</v>
      </c>
      <c r="G4591" t="s">
        <v>27</v>
      </c>
      <c r="H4591" t="s">
        <v>69</v>
      </c>
      <c r="I4591" s="2">
        <v>44523</v>
      </c>
      <c r="J4591" t="s">
        <v>12843</v>
      </c>
      <c r="K4591" t="s">
        <v>12844</v>
      </c>
      <c r="L4591" t="s">
        <v>31</v>
      </c>
      <c r="M4591">
        <v>26725.489699999998</v>
      </c>
      <c r="N4591">
        <v>237</v>
      </c>
      <c r="O4591" t="s">
        <v>43</v>
      </c>
      <c r="P4591" t="s">
        <v>43</v>
      </c>
      <c r="Q4591" s="2">
        <v>44531</v>
      </c>
      <c r="R4591" t="s">
        <v>83</v>
      </c>
      <c r="S4591" t="s">
        <v>24</v>
      </c>
      <c r="T4591">
        <f>_xlfn.DAYS(Raw_data_US_healthcare[[#This Row],[Discharge Date]],Raw_data_US_healthcare[[#This Row],[Date of Admission]])</f>
        <v>8</v>
      </c>
    </row>
    <row r="4592" spans="1:20" x14ac:dyDescent="0.3">
      <c r="A4592" t="s">
        <v>26511</v>
      </c>
      <c r="B4592" t="s">
        <v>12845</v>
      </c>
      <c r="C4592">
        <v>72</v>
      </c>
      <c r="D4592" t="str">
        <f>IF(Raw_data_US_healthcare[[#This Row],[Age]]&lt;35,"Young",IF(Raw_data_US_healthcare[[#This Row],[Age]]&lt;60,"Middle","Senior"))</f>
        <v>Senior</v>
      </c>
      <c r="E4592" t="s">
        <v>16</v>
      </c>
      <c r="F4592" t="s">
        <v>62</v>
      </c>
      <c r="G4592" t="s">
        <v>62</v>
      </c>
      <c r="H4592" t="s">
        <v>26514</v>
      </c>
      <c r="I4592" s="2">
        <v>44797</v>
      </c>
      <c r="J4592" t="s">
        <v>12846</v>
      </c>
      <c r="K4592" t="s">
        <v>12847</v>
      </c>
      <c r="L4592" t="s">
        <v>56</v>
      </c>
      <c r="M4592">
        <v>3259.6244999999999</v>
      </c>
      <c r="N4592">
        <v>251</v>
      </c>
      <c r="O4592" t="s">
        <v>22</v>
      </c>
      <c r="P4592" t="s">
        <v>22</v>
      </c>
      <c r="Q4592" s="2">
        <v>44802</v>
      </c>
      <c r="R4592" t="s">
        <v>32</v>
      </c>
      <c r="S4592" t="s">
        <v>33</v>
      </c>
      <c r="T4592">
        <f>_xlfn.DAYS(Raw_data_US_healthcare[[#This Row],[Discharge Date]],Raw_data_US_healthcare[[#This Row],[Date of Admission]])</f>
        <v>5</v>
      </c>
    </row>
    <row r="4593" spans="1:20" x14ac:dyDescent="0.3">
      <c r="A4593" t="s">
        <v>26511</v>
      </c>
      <c r="B4593" t="s">
        <v>12848</v>
      </c>
      <c r="C4593">
        <v>68</v>
      </c>
      <c r="D4593" t="str">
        <f>IF(Raw_data_US_healthcare[[#This Row],[Age]]&lt;35,"Young",IF(Raw_data_US_healthcare[[#This Row],[Age]]&lt;60,"Middle","Senior"))</f>
        <v>Senior</v>
      </c>
      <c r="E4593" t="s">
        <v>16</v>
      </c>
      <c r="F4593" t="s">
        <v>35</v>
      </c>
      <c r="G4593" t="s">
        <v>35</v>
      </c>
      <c r="H4593" t="s">
        <v>28</v>
      </c>
      <c r="I4593" s="2">
        <v>44323</v>
      </c>
      <c r="J4593" t="s">
        <v>12849</v>
      </c>
      <c r="K4593" t="s">
        <v>12850</v>
      </c>
      <c r="L4593" t="s">
        <v>31</v>
      </c>
      <c r="M4593">
        <v>13166.816999999999</v>
      </c>
      <c r="N4593">
        <v>438</v>
      </c>
      <c r="O4593" t="s">
        <v>43</v>
      </c>
      <c r="P4593" t="s">
        <v>43</v>
      </c>
      <c r="Q4593" s="2">
        <v>44349</v>
      </c>
      <c r="R4593" t="s">
        <v>48</v>
      </c>
      <c r="S4593" t="s">
        <v>24</v>
      </c>
      <c r="T4593">
        <f>_xlfn.DAYS(Raw_data_US_healthcare[[#This Row],[Discharge Date]],Raw_data_US_healthcare[[#This Row],[Date of Admission]])</f>
        <v>26</v>
      </c>
    </row>
    <row r="4594" spans="1:20" x14ac:dyDescent="0.3">
      <c r="A4594" t="s">
        <v>26512</v>
      </c>
      <c r="B4594" t="s">
        <v>12851</v>
      </c>
      <c r="C4594">
        <v>48</v>
      </c>
      <c r="D4594" t="str">
        <f>IF(Raw_data_US_healthcare[[#This Row],[Age]]&lt;35,"Young",IF(Raw_data_US_healthcare[[#This Row],[Age]]&lt;60,"Middle","Senior"))</f>
        <v>Middle</v>
      </c>
      <c r="E4594" t="s">
        <v>26</v>
      </c>
      <c r="F4594" t="s">
        <v>62</v>
      </c>
      <c r="G4594" t="s">
        <v>62</v>
      </c>
      <c r="H4594" t="s">
        <v>28</v>
      </c>
      <c r="I4594" s="2">
        <v>44899</v>
      </c>
      <c r="J4594" t="s">
        <v>12852</v>
      </c>
      <c r="K4594" t="s">
        <v>12853</v>
      </c>
      <c r="L4594" t="s">
        <v>52</v>
      </c>
      <c r="M4594">
        <v>9070.9455999999991</v>
      </c>
      <c r="N4594">
        <v>252</v>
      </c>
      <c r="O4594" t="s">
        <v>43</v>
      </c>
      <c r="P4594" t="s">
        <v>43</v>
      </c>
      <c r="Q4594" s="2">
        <v>44922</v>
      </c>
      <c r="R4594" t="s">
        <v>44</v>
      </c>
      <c r="S4594" t="s">
        <v>45</v>
      </c>
      <c r="T4594">
        <f>_xlfn.DAYS(Raw_data_US_healthcare[[#This Row],[Discharge Date]],Raw_data_US_healthcare[[#This Row],[Date of Admission]])</f>
        <v>23</v>
      </c>
    </row>
    <row r="4595" spans="1:20" x14ac:dyDescent="0.3">
      <c r="A4595" t="s">
        <v>26512</v>
      </c>
      <c r="B4595" t="s">
        <v>1239</v>
      </c>
      <c r="C4595">
        <v>53</v>
      </c>
      <c r="D4595" t="str">
        <f>IF(Raw_data_US_healthcare[[#This Row],[Age]]&lt;35,"Young",IF(Raw_data_US_healthcare[[#This Row],[Age]]&lt;60,"Middle","Senior"))</f>
        <v>Middle</v>
      </c>
      <c r="E4595" t="s">
        <v>26</v>
      </c>
      <c r="F4595" t="s">
        <v>88</v>
      </c>
      <c r="G4595" t="s">
        <v>88</v>
      </c>
      <c r="H4595" t="s">
        <v>28</v>
      </c>
      <c r="I4595" s="2">
        <v>44635</v>
      </c>
      <c r="J4595" t="s">
        <v>12854</v>
      </c>
      <c r="K4595" t="s">
        <v>12855</v>
      </c>
      <c r="L4595" t="s">
        <v>31</v>
      </c>
      <c r="M4595">
        <v>40332.9476</v>
      </c>
      <c r="N4595">
        <v>433</v>
      </c>
      <c r="O4595" t="s">
        <v>39</v>
      </c>
      <c r="P4595" t="s">
        <v>39</v>
      </c>
      <c r="Q4595" s="2">
        <v>44662</v>
      </c>
      <c r="R4595" t="s">
        <v>48</v>
      </c>
      <c r="S4595" t="s">
        <v>24</v>
      </c>
      <c r="T4595">
        <f>_xlfn.DAYS(Raw_data_US_healthcare[[#This Row],[Discharge Date]],Raw_data_US_healthcare[[#This Row],[Date of Admission]])</f>
        <v>27</v>
      </c>
    </row>
    <row r="4596" spans="1:20" x14ac:dyDescent="0.3">
      <c r="A4596" t="s">
        <v>26512</v>
      </c>
      <c r="B4596" t="s">
        <v>12856</v>
      </c>
      <c r="C4596">
        <v>74</v>
      </c>
      <c r="D4596" t="str">
        <f>IF(Raw_data_US_healthcare[[#This Row],[Age]]&lt;35,"Young",IF(Raw_data_US_healthcare[[#This Row],[Age]]&lt;60,"Middle","Senior"))</f>
        <v>Senior</v>
      </c>
      <c r="E4596" t="s">
        <v>26</v>
      </c>
      <c r="F4596" t="s">
        <v>17</v>
      </c>
      <c r="G4596" t="s">
        <v>17</v>
      </c>
      <c r="H4596" t="s">
        <v>26514</v>
      </c>
      <c r="I4596" s="2">
        <v>44707</v>
      </c>
      <c r="J4596" t="s">
        <v>12857</v>
      </c>
      <c r="K4596" t="s">
        <v>12858</v>
      </c>
      <c r="L4596" t="s">
        <v>56</v>
      </c>
      <c r="M4596">
        <v>18927.566900000002</v>
      </c>
      <c r="N4596">
        <v>195</v>
      </c>
      <c r="O4596" t="s">
        <v>43</v>
      </c>
      <c r="P4596" t="s">
        <v>43</v>
      </c>
      <c r="Q4596" s="2">
        <v>44728</v>
      </c>
      <c r="R4596" t="s">
        <v>44</v>
      </c>
      <c r="S4596" t="s">
        <v>24</v>
      </c>
      <c r="T4596">
        <f>_xlfn.DAYS(Raw_data_US_healthcare[[#This Row],[Discharge Date]],Raw_data_US_healthcare[[#This Row],[Date of Admission]])</f>
        <v>21</v>
      </c>
    </row>
    <row r="4597" spans="1:20" x14ac:dyDescent="0.3">
      <c r="A4597" t="s">
        <v>26511</v>
      </c>
      <c r="B4597" t="s">
        <v>12859</v>
      </c>
      <c r="C4597">
        <v>64</v>
      </c>
      <c r="D4597" t="str">
        <f>IF(Raw_data_US_healthcare[[#This Row],[Age]]&lt;35,"Young",IF(Raw_data_US_healthcare[[#This Row],[Age]]&lt;60,"Middle","Senior"))</f>
        <v>Senior</v>
      </c>
      <c r="E4597" t="s">
        <v>16</v>
      </c>
      <c r="F4597" t="s">
        <v>49</v>
      </c>
      <c r="G4597" t="s">
        <v>49</v>
      </c>
      <c r="H4597" t="s">
        <v>26514</v>
      </c>
      <c r="I4597" s="2">
        <v>44919</v>
      </c>
      <c r="J4597" t="s">
        <v>12860</v>
      </c>
      <c r="K4597" t="s">
        <v>12861</v>
      </c>
      <c r="L4597" t="s">
        <v>31</v>
      </c>
      <c r="M4597">
        <v>39045.9038</v>
      </c>
      <c r="N4597">
        <v>472</v>
      </c>
      <c r="O4597" t="s">
        <v>39</v>
      </c>
      <c r="P4597" t="s">
        <v>39</v>
      </c>
      <c r="Q4597" s="2">
        <v>44943</v>
      </c>
      <c r="R4597" t="s">
        <v>44</v>
      </c>
      <c r="S4597" t="s">
        <v>33</v>
      </c>
      <c r="T4597">
        <f>_xlfn.DAYS(Raw_data_US_healthcare[[#This Row],[Discharge Date]],Raw_data_US_healthcare[[#This Row],[Date of Admission]])</f>
        <v>24</v>
      </c>
    </row>
    <row r="4598" spans="1:20" x14ac:dyDescent="0.3">
      <c r="A4598" t="s">
        <v>26512</v>
      </c>
      <c r="B4598" t="s">
        <v>12862</v>
      </c>
      <c r="C4598">
        <v>38</v>
      </c>
      <c r="D4598" t="str">
        <f>IF(Raw_data_US_healthcare[[#This Row],[Age]]&lt;35,"Young",IF(Raw_data_US_healthcare[[#This Row],[Age]]&lt;60,"Middle","Senior"))</f>
        <v>Middle</v>
      </c>
      <c r="E4598" t="s">
        <v>26</v>
      </c>
      <c r="F4598" t="s">
        <v>27</v>
      </c>
      <c r="G4598" t="s">
        <v>27</v>
      </c>
      <c r="H4598" t="s">
        <v>36</v>
      </c>
      <c r="I4598" s="2">
        <v>45086</v>
      </c>
      <c r="J4598" t="s">
        <v>12863</v>
      </c>
      <c r="K4598" t="s">
        <v>12864</v>
      </c>
      <c r="L4598" t="s">
        <v>56</v>
      </c>
      <c r="M4598">
        <v>9382.7864000000009</v>
      </c>
      <c r="N4598">
        <v>298</v>
      </c>
      <c r="O4598" t="s">
        <v>22</v>
      </c>
      <c r="P4598" t="s">
        <v>22</v>
      </c>
      <c r="Q4598" s="2">
        <v>45095</v>
      </c>
      <c r="R4598" t="s">
        <v>44</v>
      </c>
      <c r="S4598" t="s">
        <v>24</v>
      </c>
      <c r="T4598">
        <f>_xlfn.DAYS(Raw_data_US_healthcare[[#This Row],[Discharge Date]],Raw_data_US_healthcare[[#This Row],[Date of Admission]])</f>
        <v>9</v>
      </c>
    </row>
    <row r="4599" spans="1:20" x14ac:dyDescent="0.3">
      <c r="A4599" t="s">
        <v>26511</v>
      </c>
      <c r="B4599" t="s">
        <v>12865</v>
      </c>
      <c r="C4599">
        <v>26</v>
      </c>
      <c r="D4599" t="str">
        <f>IF(Raw_data_US_healthcare[[#This Row],[Age]]&lt;35,"Young",IF(Raw_data_US_healthcare[[#This Row],[Age]]&lt;60,"Middle","Senior"))</f>
        <v>Young</v>
      </c>
      <c r="E4599" t="s">
        <v>16</v>
      </c>
      <c r="F4599" t="s">
        <v>113</v>
      </c>
      <c r="G4599" t="s">
        <v>113</v>
      </c>
      <c r="H4599" t="s">
        <v>26516</v>
      </c>
      <c r="I4599" s="2">
        <v>45057</v>
      </c>
      <c r="J4599" t="s">
        <v>12866</v>
      </c>
      <c r="K4599" t="s">
        <v>8429</v>
      </c>
      <c r="L4599" t="s">
        <v>56</v>
      </c>
      <c r="M4599">
        <v>17847.7994</v>
      </c>
      <c r="N4599">
        <v>272</v>
      </c>
      <c r="O4599" t="s">
        <v>43</v>
      </c>
      <c r="P4599" t="s">
        <v>43</v>
      </c>
      <c r="Q4599" s="2">
        <v>45065</v>
      </c>
      <c r="R4599" t="s">
        <v>83</v>
      </c>
      <c r="S4599" t="s">
        <v>33</v>
      </c>
      <c r="T4599">
        <f>_xlfn.DAYS(Raw_data_US_healthcare[[#This Row],[Discharge Date]],Raw_data_US_healthcare[[#This Row],[Date of Admission]])</f>
        <v>8</v>
      </c>
    </row>
    <row r="4600" spans="1:20" x14ac:dyDescent="0.3">
      <c r="A4600" t="s">
        <v>26511</v>
      </c>
      <c r="B4600" t="s">
        <v>12867</v>
      </c>
      <c r="C4600">
        <v>54</v>
      </c>
      <c r="D4600" t="str">
        <f>IF(Raw_data_US_healthcare[[#This Row],[Age]]&lt;35,"Young",IF(Raw_data_US_healthcare[[#This Row],[Age]]&lt;60,"Middle","Senior"))</f>
        <v>Middle</v>
      </c>
      <c r="E4600" t="s">
        <v>16</v>
      </c>
      <c r="F4600" t="s">
        <v>228</v>
      </c>
      <c r="G4600" t="s">
        <v>228</v>
      </c>
      <c r="H4600" t="s">
        <v>69</v>
      </c>
      <c r="I4600" s="2">
        <v>44691</v>
      </c>
      <c r="J4600" t="s">
        <v>12868</v>
      </c>
      <c r="K4600" t="s">
        <v>12869</v>
      </c>
      <c r="L4600" t="s">
        <v>56</v>
      </c>
      <c r="M4600">
        <v>31129.274300000001</v>
      </c>
      <c r="N4600">
        <v>327</v>
      </c>
      <c r="O4600" t="s">
        <v>39</v>
      </c>
      <c r="P4600" t="s">
        <v>39</v>
      </c>
      <c r="Q4600" s="2">
        <v>44697</v>
      </c>
      <c r="R4600" t="s">
        <v>32</v>
      </c>
      <c r="S4600" t="s">
        <v>45</v>
      </c>
      <c r="T4600">
        <f>_xlfn.DAYS(Raw_data_US_healthcare[[#This Row],[Discharge Date]],Raw_data_US_healthcare[[#This Row],[Date of Admission]])</f>
        <v>6</v>
      </c>
    </row>
    <row r="4601" spans="1:20" x14ac:dyDescent="0.3">
      <c r="A4601" t="s">
        <v>26512</v>
      </c>
      <c r="B4601" t="s">
        <v>12870</v>
      </c>
      <c r="C4601">
        <v>49</v>
      </c>
      <c r="D4601" t="str">
        <f>IF(Raw_data_US_healthcare[[#This Row],[Age]]&lt;35,"Young",IF(Raw_data_US_healthcare[[#This Row],[Age]]&lt;60,"Middle","Senior"))</f>
        <v>Middle</v>
      </c>
      <c r="E4601" t="s">
        <v>26</v>
      </c>
      <c r="F4601" t="s">
        <v>35</v>
      </c>
      <c r="G4601" t="s">
        <v>35</v>
      </c>
      <c r="H4601" t="s">
        <v>26516</v>
      </c>
      <c r="I4601" s="2">
        <v>43771</v>
      </c>
      <c r="J4601" t="s">
        <v>12871</v>
      </c>
      <c r="K4601" t="s">
        <v>12872</v>
      </c>
      <c r="L4601" t="s">
        <v>56</v>
      </c>
      <c r="M4601">
        <v>29417.6368</v>
      </c>
      <c r="N4601">
        <v>269</v>
      </c>
      <c r="O4601" t="s">
        <v>22</v>
      </c>
      <c r="P4601" t="s">
        <v>22</v>
      </c>
      <c r="Q4601" s="2">
        <v>43773</v>
      </c>
      <c r="R4601" t="s">
        <v>44</v>
      </c>
      <c r="S4601" t="s">
        <v>33</v>
      </c>
      <c r="T4601">
        <f>_xlfn.DAYS(Raw_data_US_healthcare[[#This Row],[Discharge Date]],Raw_data_US_healthcare[[#This Row],[Date of Admission]])</f>
        <v>2</v>
      </c>
    </row>
    <row r="4602" spans="1:20" x14ac:dyDescent="0.3">
      <c r="A4602" t="s">
        <v>26511</v>
      </c>
      <c r="B4602" t="s">
        <v>26563</v>
      </c>
      <c r="C4602">
        <v>74</v>
      </c>
      <c r="D4602" t="str">
        <f>IF(Raw_data_US_healthcare[[#This Row],[Age]]&lt;35,"Young",IF(Raw_data_US_healthcare[[#This Row],[Age]]&lt;60,"Middle","Senior"))</f>
        <v>Senior</v>
      </c>
      <c r="E4602" t="s">
        <v>16</v>
      </c>
      <c r="F4602" t="s">
        <v>27</v>
      </c>
      <c r="G4602" t="s">
        <v>27</v>
      </c>
      <c r="H4602" t="s">
        <v>28</v>
      </c>
      <c r="I4602" s="2">
        <v>43414</v>
      </c>
      <c r="J4602" t="s">
        <v>12873</v>
      </c>
      <c r="K4602" t="s">
        <v>12874</v>
      </c>
      <c r="L4602" t="s">
        <v>52</v>
      </c>
      <c r="M4602">
        <v>6424.0355</v>
      </c>
      <c r="N4602">
        <v>412</v>
      </c>
      <c r="O4602" t="s">
        <v>39</v>
      </c>
      <c r="P4602" t="s">
        <v>39</v>
      </c>
      <c r="Q4602" s="2">
        <v>43436</v>
      </c>
      <c r="R4602" t="s">
        <v>83</v>
      </c>
      <c r="S4602" t="s">
        <v>33</v>
      </c>
      <c r="T4602">
        <f>_xlfn.DAYS(Raw_data_US_healthcare[[#This Row],[Discharge Date]],Raw_data_US_healthcare[[#This Row],[Date of Admission]])</f>
        <v>22</v>
      </c>
    </row>
    <row r="4603" spans="1:20" x14ac:dyDescent="0.3">
      <c r="A4603" t="s">
        <v>26512</v>
      </c>
      <c r="B4603" t="s">
        <v>12875</v>
      </c>
      <c r="C4603">
        <v>24</v>
      </c>
      <c r="D4603" t="str">
        <f>IF(Raw_data_US_healthcare[[#This Row],[Age]]&lt;35,"Young",IF(Raw_data_US_healthcare[[#This Row],[Age]]&lt;60,"Middle","Senior"))</f>
        <v>Young</v>
      </c>
      <c r="E4603" t="s">
        <v>26</v>
      </c>
      <c r="F4603" t="s">
        <v>49</v>
      </c>
      <c r="G4603" t="s">
        <v>49</v>
      </c>
      <c r="H4603" t="s">
        <v>28</v>
      </c>
      <c r="I4603" s="2">
        <v>44820</v>
      </c>
      <c r="J4603" t="s">
        <v>12876</v>
      </c>
      <c r="K4603" t="s">
        <v>3063</v>
      </c>
      <c r="L4603" t="s">
        <v>56</v>
      </c>
      <c r="M4603">
        <v>6572.2429000000002</v>
      </c>
      <c r="N4603">
        <v>348</v>
      </c>
      <c r="O4603" t="s">
        <v>39</v>
      </c>
      <c r="P4603" t="s">
        <v>39</v>
      </c>
      <c r="Q4603" s="2">
        <v>44826</v>
      </c>
      <c r="R4603" t="s">
        <v>83</v>
      </c>
      <c r="S4603" t="s">
        <v>33</v>
      </c>
      <c r="T4603">
        <f>_xlfn.DAYS(Raw_data_US_healthcare[[#This Row],[Discharge Date]],Raw_data_US_healthcare[[#This Row],[Date of Admission]])</f>
        <v>6</v>
      </c>
    </row>
    <row r="4604" spans="1:20" x14ac:dyDescent="0.3">
      <c r="A4604" t="s">
        <v>26511</v>
      </c>
      <c r="B4604" t="s">
        <v>12877</v>
      </c>
      <c r="C4604">
        <v>20</v>
      </c>
      <c r="D4604" t="str">
        <f>IF(Raw_data_US_healthcare[[#This Row],[Age]]&lt;35,"Young",IF(Raw_data_US_healthcare[[#This Row],[Age]]&lt;60,"Middle","Senior"))</f>
        <v>Young</v>
      </c>
      <c r="E4604" t="s">
        <v>16</v>
      </c>
      <c r="F4604" t="s">
        <v>49</v>
      </c>
      <c r="G4604" t="s">
        <v>49</v>
      </c>
      <c r="H4604" t="s">
        <v>69</v>
      </c>
      <c r="I4604" s="2">
        <v>44615</v>
      </c>
      <c r="J4604" t="s">
        <v>12878</v>
      </c>
      <c r="K4604" t="s">
        <v>12879</v>
      </c>
      <c r="L4604" t="s">
        <v>60</v>
      </c>
      <c r="M4604">
        <v>17898.5622</v>
      </c>
      <c r="N4604">
        <v>156</v>
      </c>
      <c r="O4604" t="s">
        <v>39</v>
      </c>
      <c r="P4604" t="s">
        <v>39</v>
      </c>
      <c r="Q4604" s="2">
        <v>44634</v>
      </c>
      <c r="R4604" t="s">
        <v>48</v>
      </c>
      <c r="S4604" t="s">
        <v>24</v>
      </c>
      <c r="T4604">
        <f>_xlfn.DAYS(Raw_data_US_healthcare[[#This Row],[Discharge Date]],Raw_data_US_healthcare[[#This Row],[Date of Admission]])</f>
        <v>19</v>
      </c>
    </row>
    <row r="4605" spans="1:20" x14ac:dyDescent="0.3">
      <c r="A4605" t="s">
        <v>26512</v>
      </c>
      <c r="B4605" t="s">
        <v>12880</v>
      </c>
      <c r="C4605">
        <v>29</v>
      </c>
      <c r="D4605" t="str">
        <f>IF(Raw_data_US_healthcare[[#This Row],[Age]]&lt;35,"Young",IF(Raw_data_US_healthcare[[#This Row],[Age]]&lt;60,"Middle","Senior"))</f>
        <v>Young</v>
      </c>
      <c r="E4605" t="s">
        <v>26</v>
      </c>
      <c r="F4605" t="s">
        <v>62</v>
      </c>
      <c r="G4605" t="s">
        <v>62</v>
      </c>
      <c r="H4605" t="s">
        <v>36</v>
      </c>
      <c r="I4605" s="2">
        <v>43743</v>
      </c>
      <c r="J4605" t="s">
        <v>12881</v>
      </c>
      <c r="K4605" t="s">
        <v>12882</v>
      </c>
      <c r="L4605" t="s">
        <v>31</v>
      </c>
      <c r="M4605">
        <v>24186.082900000001</v>
      </c>
      <c r="N4605">
        <v>371</v>
      </c>
      <c r="O4605" t="s">
        <v>22</v>
      </c>
      <c r="P4605" t="s">
        <v>22</v>
      </c>
      <c r="Q4605" s="2">
        <v>43747</v>
      </c>
      <c r="R4605" t="s">
        <v>44</v>
      </c>
      <c r="S4605" t="s">
        <v>24</v>
      </c>
      <c r="T4605">
        <f>_xlfn.DAYS(Raw_data_US_healthcare[[#This Row],[Discharge Date]],Raw_data_US_healthcare[[#This Row],[Date of Admission]])</f>
        <v>4</v>
      </c>
    </row>
    <row r="4606" spans="1:20" x14ac:dyDescent="0.3">
      <c r="A4606" t="s">
        <v>26512</v>
      </c>
      <c r="B4606" t="s">
        <v>12883</v>
      </c>
      <c r="C4606">
        <v>44</v>
      </c>
      <c r="D4606" t="str">
        <f>IF(Raw_data_US_healthcare[[#This Row],[Age]]&lt;35,"Young",IF(Raw_data_US_healthcare[[#This Row],[Age]]&lt;60,"Middle","Senior"))</f>
        <v>Middle</v>
      </c>
      <c r="E4606" t="s">
        <v>26</v>
      </c>
      <c r="F4606" t="s">
        <v>27</v>
      </c>
      <c r="G4606" t="s">
        <v>27</v>
      </c>
      <c r="H4606" t="s">
        <v>69</v>
      </c>
      <c r="I4606" s="2">
        <v>44628</v>
      </c>
      <c r="J4606" t="s">
        <v>12884</v>
      </c>
      <c r="K4606" t="s">
        <v>12885</v>
      </c>
      <c r="L4606" t="s">
        <v>52</v>
      </c>
      <c r="M4606">
        <v>55522.159399999997</v>
      </c>
      <c r="N4606">
        <v>383</v>
      </c>
      <c r="O4606" t="s">
        <v>22</v>
      </c>
      <c r="P4606" t="s">
        <v>22</v>
      </c>
      <c r="Q4606" s="2">
        <v>44645</v>
      </c>
      <c r="R4606" t="s">
        <v>32</v>
      </c>
      <c r="S4606" t="s">
        <v>33</v>
      </c>
      <c r="T4606">
        <f>_xlfn.DAYS(Raw_data_US_healthcare[[#This Row],[Discharge Date]],Raw_data_US_healthcare[[#This Row],[Date of Admission]])</f>
        <v>17</v>
      </c>
    </row>
    <row r="4607" spans="1:20" x14ac:dyDescent="0.3">
      <c r="A4607" t="s">
        <v>26511</v>
      </c>
      <c r="B4607" t="s">
        <v>12886</v>
      </c>
      <c r="C4607">
        <v>36</v>
      </c>
      <c r="D4607" t="str">
        <f>IF(Raw_data_US_healthcare[[#This Row],[Age]]&lt;35,"Young",IF(Raw_data_US_healthcare[[#This Row],[Age]]&lt;60,"Middle","Senior"))</f>
        <v>Middle</v>
      </c>
      <c r="E4607" t="s">
        <v>16</v>
      </c>
      <c r="F4607" t="s">
        <v>35</v>
      </c>
      <c r="G4607" t="s">
        <v>35</v>
      </c>
      <c r="H4607" t="s">
        <v>26514</v>
      </c>
      <c r="I4607" s="2">
        <v>44121</v>
      </c>
      <c r="J4607" t="s">
        <v>12887</v>
      </c>
      <c r="K4607" t="s">
        <v>12888</v>
      </c>
      <c r="L4607" t="s">
        <v>60</v>
      </c>
      <c r="M4607">
        <v>1067.7674</v>
      </c>
      <c r="N4607">
        <v>334</v>
      </c>
      <c r="O4607" t="s">
        <v>39</v>
      </c>
      <c r="P4607" t="s">
        <v>39</v>
      </c>
      <c r="Q4607" s="2">
        <v>44123</v>
      </c>
      <c r="R4607" t="s">
        <v>48</v>
      </c>
      <c r="S4607" t="s">
        <v>45</v>
      </c>
      <c r="T4607">
        <f>_xlfn.DAYS(Raw_data_US_healthcare[[#This Row],[Discharge Date]],Raw_data_US_healthcare[[#This Row],[Date of Admission]])</f>
        <v>2</v>
      </c>
    </row>
    <row r="4608" spans="1:20" x14ac:dyDescent="0.3">
      <c r="A4608" t="s">
        <v>26511</v>
      </c>
      <c r="B4608" t="s">
        <v>12889</v>
      </c>
      <c r="C4608">
        <v>48</v>
      </c>
      <c r="D4608" t="str">
        <f>IF(Raw_data_US_healthcare[[#This Row],[Age]]&lt;35,"Young",IF(Raw_data_US_healthcare[[#This Row],[Age]]&lt;60,"Middle","Senior"))</f>
        <v>Middle</v>
      </c>
      <c r="E4608" t="s">
        <v>16</v>
      </c>
      <c r="F4608" t="s">
        <v>17</v>
      </c>
      <c r="G4608" t="s">
        <v>17</v>
      </c>
      <c r="H4608" t="s">
        <v>26514</v>
      </c>
      <c r="I4608" s="2">
        <v>45151</v>
      </c>
      <c r="J4608" t="s">
        <v>12890</v>
      </c>
      <c r="K4608" t="s">
        <v>12891</v>
      </c>
      <c r="L4608" t="s">
        <v>56</v>
      </c>
      <c r="M4608">
        <v>10206.118200000001</v>
      </c>
      <c r="N4608">
        <v>282</v>
      </c>
      <c r="O4608" t="s">
        <v>39</v>
      </c>
      <c r="P4608" t="s">
        <v>39</v>
      </c>
      <c r="Q4608" s="2">
        <v>45168</v>
      </c>
      <c r="R4608" t="s">
        <v>23</v>
      </c>
      <c r="S4608" t="s">
        <v>24</v>
      </c>
      <c r="T4608">
        <f>_xlfn.DAYS(Raw_data_US_healthcare[[#This Row],[Discharge Date]],Raw_data_US_healthcare[[#This Row],[Date of Admission]])</f>
        <v>17</v>
      </c>
    </row>
    <row r="4609" spans="1:20" x14ac:dyDescent="0.3">
      <c r="A4609" t="s">
        <v>26511</v>
      </c>
      <c r="B4609" t="s">
        <v>12892</v>
      </c>
      <c r="C4609">
        <v>42</v>
      </c>
      <c r="D4609" t="str">
        <f>IF(Raw_data_US_healthcare[[#This Row],[Age]]&lt;35,"Young",IF(Raw_data_US_healthcare[[#This Row],[Age]]&lt;60,"Middle","Senior"))</f>
        <v>Middle</v>
      </c>
      <c r="E4609" t="s">
        <v>16</v>
      </c>
      <c r="F4609" t="s">
        <v>113</v>
      </c>
      <c r="G4609" t="s">
        <v>113</v>
      </c>
      <c r="H4609" t="s">
        <v>69</v>
      </c>
      <c r="I4609" s="2">
        <v>44397</v>
      </c>
      <c r="J4609" t="s">
        <v>12893</v>
      </c>
      <c r="K4609" t="s">
        <v>12894</v>
      </c>
      <c r="L4609" t="s">
        <v>21</v>
      </c>
      <c r="M4609">
        <v>15543.8986</v>
      </c>
      <c r="N4609">
        <v>134</v>
      </c>
      <c r="O4609" t="s">
        <v>39</v>
      </c>
      <c r="P4609" t="s">
        <v>39</v>
      </c>
      <c r="Q4609" s="2">
        <v>44424</v>
      </c>
      <c r="R4609" t="s">
        <v>23</v>
      </c>
      <c r="S4609" t="s">
        <v>33</v>
      </c>
      <c r="T4609">
        <f>_xlfn.DAYS(Raw_data_US_healthcare[[#This Row],[Discharge Date]],Raw_data_US_healthcare[[#This Row],[Date of Admission]])</f>
        <v>27</v>
      </c>
    </row>
    <row r="4610" spans="1:20" x14ac:dyDescent="0.3">
      <c r="A4610" t="s">
        <v>26512</v>
      </c>
      <c r="B4610" t="s">
        <v>12895</v>
      </c>
      <c r="C4610">
        <v>61</v>
      </c>
      <c r="D4610" t="str">
        <f>IF(Raw_data_US_healthcare[[#This Row],[Age]]&lt;35,"Young",IF(Raw_data_US_healthcare[[#This Row],[Age]]&lt;60,"Middle","Senior"))</f>
        <v>Senior</v>
      </c>
      <c r="E4610" t="s">
        <v>26</v>
      </c>
      <c r="F4610" t="s">
        <v>88</v>
      </c>
      <c r="G4610" t="s">
        <v>88</v>
      </c>
      <c r="H4610" t="s">
        <v>69</v>
      </c>
      <c r="I4610" s="2">
        <v>43970</v>
      </c>
      <c r="J4610" t="s">
        <v>12896</v>
      </c>
      <c r="K4610" t="s">
        <v>12897</v>
      </c>
      <c r="L4610" t="s">
        <v>31</v>
      </c>
      <c r="M4610">
        <v>76320.660999999993</v>
      </c>
      <c r="N4610">
        <v>275</v>
      </c>
      <c r="O4610" t="s">
        <v>43</v>
      </c>
      <c r="P4610" t="s">
        <v>43</v>
      </c>
      <c r="Q4610" s="2">
        <v>43982</v>
      </c>
      <c r="R4610" t="s">
        <v>48</v>
      </c>
      <c r="S4610" t="s">
        <v>24</v>
      </c>
      <c r="T4610">
        <f>_xlfn.DAYS(Raw_data_US_healthcare[[#This Row],[Discharge Date]],Raw_data_US_healthcare[[#This Row],[Date of Admission]])</f>
        <v>12</v>
      </c>
    </row>
    <row r="4611" spans="1:20" x14ac:dyDescent="0.3">
      <c r="A4611" t="s">
        <v>26512</v>
      </c>
      <c r="B4611" t="s">
        <v>12898</v>
      </c>
      <c r="C4611">
        <v>24</v>
      </c>
      <c r="D4611" t="str">
        <f>IF(Raw_data_US_healthcare[[#This Row],[Age]]&lt;35,"Young",IF(Raw_data_US_healthcare[[#This Row],[Age]]&lt;60,"Middle","Senior"))</f>
        <v>Young</v>
      </c>
      <c r="E4611" t="s">
        <v>26</v>
      </c>
      <c r="F4611" t="s">
        <v>62</v>
      </c>
      <c r="G4611" t="s">
        <v>62</v>
      </c>
      <c r="H4611" t="s">
        <v>26516</v>
      </c>
      <c r="I4611" s="2">
        <v>44450</v>
      </c>
      <c r="J4611" t="s">
        <v>12899</v>
      </c>
      <c r="K4611" t="s">
        <v>7906</v>
      </c>
      <c r="L4611" t="s">
        <v>52</v>
      </c>
      <c r="M4611">
        <v>21650.701400000002</v>
      </c>
      <c r="N4611">
        <v>330</v>
      </c>
      <c r="O4611" t="s">
        <v>22</v>
      </c>
      <c r="P4611" t="s">
        <v>22</v>
      </c>
      <c r="Q4611" s="2">
        <v>44465</v>
      </c>
      <c r="R4611" t="s">
        <v>83</v>
      </c>
      <c r="S4611" t="s">
        <v>45</v>
      </c>
      <c r="T4611">
        <f>_xlfn.DAYS(Raw_data_US_healthcare[[#This Row],[Discharge Date]],Raw_data_US_healthcare[[#This Row],[Date of Admission]])</f>
        <v>15</v>
      </c>
    </row>
    <row r="4612" spans="1:20" x14ac:dyDescent="0.3">
      <c r="A4612" t="s">
        <v>26512</v>
      </c>
      <c r="B4612" t="s">
        <v>12900</v>
      </c>
      <c r="C4612">
        <v>28</v>
      </c>
      <c r="D4612" t="str">
        <f>IF(Raw_data_US_healthcare[[#This Row],[Age]]&lt;35,"Young",IF(Raw_data_US_healthcare[[#This Row],[Age]]&lt;60,"Middle","Senior"))</f>
        <v>Young</v>
      </c>
      <c r="E4612" t="s">
        <v>26</v>
      </c>
      <c r="F4612" t="s">
        <v>88</v>
      </c>
      <c r="G4612" t="s">
        <v>88</v>
      </c>
      <c r="H4612" t="s">
        <v>26516</v>
      </c>
      <c r="I4612" s="2">
        <v>44753</v>
      </c>
      <c r="J4612" t="s">
        <v>12901</v>
      </c>
      <c r="K4612" t="s">
        <v>12902</v>
      </c>
      <c r="L4612" t="s">
        <v>56</v>
      </c>
      <c r="M4612">
        <v>21242.101299999998</v>
      </c>
      <c r="N4612">
        <v>322</v>
      </c>
      <c r="O4612" t="s">
        <v>43</v>
      </c>
      <c r="P4612" t="s">
        <v>43</v>
      </c>
      <c r="Q4612" s="2">
        <v>44769</v>
      </c>
      <c r="R4612" t="s">
        <v>44</v>
      </c>
      <c r="S4612" t="s">
        <v>45</v>
      </c>
      <c r="T4612">
        <f>_xlfn.DAYS(Raw_data_US_healthcare[[#This Row],[Discharge Date]],Raw_data_US_healthcare[[#This Row],[Date of Admission]])</f>
        <v>16</v>
      </c>
    </row>
    <row r="4613" spans="1:20" x14ac:dyDescent="0.3">
      <c r="A4613" t="s">
        <v>26511</v>
      </c>
      <c r="B4613" t="s">
        <v>12903</v>
      </c>
      <c r="C4613">
        <v>66</v>
      </c>
      <c r="D4613" t="str">
        <f>IF(Raw_data_US_healthcare[[#This Row],[Age]]&lt;35,"Young",IF(Raw_data_US_healthcare[[#This Row],[Age]]&lt;60,"Middle","Senior"))</f>
        <v>Senior</v>
      </c>
      <c r="E4613" t="s">
        <v>16</v>
      </c>
      <c r="F4613" t="s">
        <v>62</v>
      </c>
      <c r="G4613" t="s">
        <v>62</v>
      </c>
      <c r="H4613" t="s">
        <v>26514</v>
      </c>
      <c r="I4613" s="2">
        <v>43625</v>
      </c>
      <c r="J4613" t="s">
        <v>12904</v>
      </c>
      <c r="K4613" t="s">
        <v>12905</v>
      </c>
      <c r="L4613" t="s">
        <v>60</v>
      </c>
      <c r="M4613">
        <v>20582.281999999999</v>
      </c>
      <c r="N4613">
        <v>400</v>
      </c>
      <c r="O4613" t="s">
        <v>43</v>
      </c>
      <c r="P4613" t="s">
        <v>43</v>
      </c>
      <c r="Q4613" s="2">
        <v>43629</v>
      </c>
      <c r="R4613" t="s">
        <v>44</v>
      </c>
      <c r="S4613" t="s">
        <v>33</v>
      </c>
      <c r="T4613">
        <f>_xlfn.DAYS(Raw_data_US_healthcare[[#This Row],[Discharge Date]],Raw_data_US_healthcare[[#This Row],[Date of Admission]])</f>
        <v>4</v>
      </c>
    </row>
    <row r="4614" spans="1:20" x14ac:dyDescent="0.3">
      <c r="A4614" t="s">
        <v>26512</v>
      </c>
      <c r="B4614" t="s">
        <v>12906</v>
      </c>
      <c r="C4614">
        <v>33</v>
      </c>
      <c r="D4614" t="str">
        <f>IF(Raw_data_US_healthcare[[#This Row],[Age]]&lt;35,"Young",IF(Raw_data_US_healthcare[[#This Row],[Age]]&lt;60,"Middle","Senior"))</f>
        <v>Young</v>
      </c>
      <c r="E4614" t="s">
        <v>26</v>
      </c>
      <c r="F4614" t="s">
        <v>27</v>
      </c>
      <c r="G4614" t="s">
        <v>27</v>
      </c>
      <c r="H4614" t="s">
        <v>36</v>
      </c>
      <c r="I4614" s="2">
        <v>44827</v>
      </c>
      <c r="J4614" t="s">
        <v>12907</v>
      </c>
      <c r="K4614" t="s">
        <v>12908</v>
      </c>
      <c r="L4614" t="s">
        <v>31</v>
      </c>
      <c r="M4614">
        <v>20738.187900000001</v>
      </c>
      <c r="N4614">
        <v>362</v>
      </c>
      <c r="O4614" t="s">
        <v>22</v>
      </c>
      <c r="P4614" t="s">
        <v>22</v>
      </c>
      <c r="Q4614" s="2">
        <v>44828</v>
      </c>
      <c r="R4614" t="s">
        <v>32</v>
      </c>
      <c r="S4614" t="s">
        <v>45</v>
      </c>
      <c r="T4614">
        <f>_xlfn.DAYS(Raw_data_US_healthcare[[#This Row],[Discharge Date]],Raw_data_US_healthcare[[#This Row],[Date of Admission]])</f>
        <v>1</v>
      </c>
    </row>
    <row r="4615" spans="1:20" x14ac:dyDescent="0.3">
      <c r="A4615" t="s">
        <v>26511</v>
      </c>
      <c r="B4615" t="s">
        <v>12909</v>
      </c>
      <c r="C4615">
        <v>24</v>
      </c>
      <c r="D4615" t="str">
        <f>IF(Raw_data_US_healthcare[[#This Row],[Age]]&lt;35,"Young",IF(Raw_data_US_healthcare[[#This Row],[Age]]&lt;60,"Middle","Senior"))</f>
        <v>Young</v>
      </c>
      <c r="E4615" t="s">
        <v>16</v>
      </c>
      <c r="F4615" t="s">
        <v>35</v>
      </c>
      <c r="G4615" t="s">
        <v>35</v>
      </c>
      <c r="H4615" t="s">
        <v>69</v>
      </c>
      <c r="I4615" s="2">
        <v>44224</v>
      </c>
      <c r="J4615" t="s">
        <v>12910</v>
      </c>
      <c r="K4615" t="s">
        <v>12911</v>
      </c>
      <c r="L4615" t="s">
        <v>60</v>
      </c>
      <c r="M4615">
        <v>20861.243999999999</v>
      </c>
      <c r="N4615">
        <v>163</v>
      </c>
      <c r="O4615" t="s">
        <v>43</v>
      </c>
      <c r="P4615" t="s">
        <v>43</v>
      </c>
      <c r="Q4615" s="2">
        <v>44230</v>
      </c>
      <c r="R4615" t="s">
        <v>48</v>
      </c>
      <c r="S4615" t="s">
        <v>24</v>
      </c>
      <c r="T4615">
        <f>_xlfn.DAYS(Raw_data_US_healthcare[[#This Row],[Discharge Date]],Raw_data_US_healthcare[[#This Row],[Date of Admission]])</f>
        <v>6</v>
      </c>
    </row>
    <row r="4616" spans="1:20" x14ac:dyDescent="0.3">
      <c r="A4616" t="s">
        <v>26511</v>
      </c>
      <c r="B4616" t="s">
        <v>12912</v>
      </c>
      <c r="C4616">
        <v>52</v>
      </c>
      <c r="D4616" t="str">
        <f>IF(Raw_data_US_healthcare[[#This Row],[Age]]&lt;35,"Young",IF(Raw_data_US_healthcare[[#This Row],[Age]]&lt;60,"Middle","Senior"))</f>
        <v>Middle</v>
      </c>
      <c r="E4616" t="s">
        <v>16</v>
      </c>
      <c r="F4616" t="s">
        <v>35</v>
      </c>
      <c r="G4616" t="s">
        <v>35</v>
      </c>
      <c r="H4616" t="s">
        <v>26514</v>
      </c>
      <c r="I4616" s="2">
        <v>43560</v>
      </c>
      <c r="J4616" t="s">
        <v>12913</v>
      </c>
      <c r="K4616" t="s">
        <v>12914</v>
      </c>
      <c r="L4616" t="s">
        <v>21</v>
      </c>
      <c r="M4616">
        <v>24756.7451</v>
      </c>
      <c r="N4616">
        <v>474</v>
      </c>
      <c r="O4616" t="s">
        <v>43</v>
      </c>
      <c r="P4616" t="s">
        <v>43</v>
      </c>
      <c r="Q4616" s="2">
        <v>43561</v>
      </c>
      <c r="R4616" t="s">
        <v>83</v>
      </c>
      <c r="S4616" t="s">
        <v>24</v>
      </c>
      <c r="T4616">
        <f>_xlfn.DAYS(Raw_data_US_healthcare[[#This Row],[Discharge Date]],Raw_data_US_healthcare[[#This Row],[Date of Admission]])</f>
        <v>1</v>
      </c>
    </row>
    <row r="4617" spans="1:20" x14ac:dyDescent="0.3">
      <c r="A4617" t="s">
        <v>26511</v>
      </c>
      <c r="B4617" t="s">
        <v>12915</v>
      </c>
      <c r="C4617">
        <v>24</v>
      </c>
      <c r="D4617" t="str">
        <f>IF(Raw_data_US_healthcare[[#This Row],[Age]]&lt;35,"Young",IF(Raw_data_US_healthcare[[#This Row],[Age]]&lt;60,"Middle","Senior"))</f>
        <v>Young</v>
      </c>
      <c r="E4617" t="s">
        <v>16</v>
      </c>
      <c r="F4617" t="s">
        <v>35</v>
      </c>
      <c r="G4617" t="s">
        <v>35</v>
      </c>
      <c r="H4617" t="s">
        <v>69</v>
      </c>
      <c r="I4617" s="2">
        <v>43932</v>
      </c>
      <c r="J4617" t="s">
        <v>12916</v>
      </c>
      <c r="K4617" t="s">
        <v>12917</v>
      </c>
      <c r="L4617" t="s">
        <v>60</v>
      </c>
      <c r="M4617">
        <v>26517.247500000001</v>
      </c>
      <c r="N4617">
        <v>264</v>
      </c>
      <c r="O4617" t="s">
        <v>39</v>
      </c>
      <c r="P4617" t="s">
        <v>39</v>
      </c>
      <c r="Q4617" s="2">
        <v>43959</v>
      </c>
      <c r="R4617" t="s">
        <v>23</v>
      </c>
      <c r="S4617" t="s">
        <v>24</v>
      </c>
      <c r="T4617">
        <f>_xlfn.DAYS(Raw_data_US_healthcare[[#This Row],[Discharge Date]],Raw_data_US_healthcare[[#This Row],[Date of Admission]])</f>
        <v>27</v>
      </c>
    </row>
    <row r="4618" spans="1:20" x14ac:dyDescent="0.3">
      <c r="A4618" t="s">
        <v>26512</v>
      </c>
      <c r="B4618" t="s">
        <v>12918</v>
      </c>
      <c r="C4618">
        <v>35</v>
      </c>
      <c r="D4618" t="str">
        <f>IF(Raw_data_US_healthcare[[#This Row],[Age]]&lt;35,"Young",IF(Raw_data_US_healthcare[[#This Row],[Age]]&lt;60,"Middle","Senior"))</f>
        <v>Middle</v>
      </c>
      <c r="E4618" t="s">
        <v>26</v>
      </c>
      <c r="F4618" t="s">
        <v>27</v>
      </c>
      <c r="G4618" t="s">
        <v>27</v>
      </c>
      <c r="H4618" t="s">
        <v>26514</v>
      </c>
      <c r="I4618" s="2">
        <v>43847</v>
      </c>
      <c r="J4618" t="s">
        <v>12919</v>
      </c>
      <c r="K4618" t="s">
        <v>12920</v>
      </c>
      <c r="L4618" t="s">
        <v>56</v>
      </c>
      <c r="M4618">
        <v>24045.258000000002</v>
      </c>
      <c r="N4618">
        <v>182</v>
      </c>
      <c r="O4618" t="s">
        <v>43</v>
      </c>
      <c r="P4618" t="s">
        <v>43</v>
      </c>
      <c r="Q4618" s="2">
        <v>43874</v>
      </c>
      <c r="R4618" t="s">
        <v>32</v>
      </c>
      <c r="S4618" t="s">
        <v>24</v>
      </c>
      <c r="T4618">
        <f>_xlfn.DAYS(Raw_data_US_healthcare[[#This Row],[Discharge Date]],Raw_data_US_healthcare[[#This Row],[Date of Admission]])</f>
        <v>27</v>
      </c>
    </row>
    <row r="4619" spans="1:20" x14ac:dyDescent="0.3">
      <c r="A4619" t="s">
        <v>26511</v>
      </c>
      <c r="B4619" t="s">
        <v>12921</v>
      </c>
      <c r="C4619">
        <v>28</v>
      </c>
      <c r="D4619" t="str">
        <f>IF(Raw_data_US_healthcare[[#This Row],[Age]]&lt;35,"Young",IF(Raw_data_US_healthcare[[#This Row],[Age]]&lt;60,"Middle","Senior"))</f>
        <v>Young</v>
      </c>
      <c r="E4619" t="s">
        <v>16</v>
      </c>
      <c r="F4619" t="s">
        <v>35</v>
      </c>
      <c r="G4619" t="s">
        <v>35</v>
      </c>
      <c r="H4619" t="s">
        <v>36</v>
      </c>
      <c r="I4619" s="2">
        <v>44415</v>
      </c>
      <c r="J4619" t="s">
        <v>12922</v>
      </c>
      <c r="K4619" t="s">
        <v>12923</v>
      </c>
      <c r="L4619" t="s">
        <v>56</v>
      </c>
      <c r="M4619">
        <v>13839.572700000001</v>
      </c>
      <c r="N4619">
        <v>402</v>
      </c>
      <c r="O4619" t="s">
        <v>22</v>
      </c>
      <c r="P4619" t="s">
        <v>22</v>
      </c>
      <c r="Q4619" s="2">
        <v>44438</v>
      </c>
      <c r="R4619" t="s">
        <v>32</v>
      </c>
      <c r="S4619" t="s">
        <v>24</v>
      </c>
      <c r="T4619">
        <f>_xlfn.DAYS(Raw_data_US_healthcare[[#This Row],[Discharge Date]],Raw_data_US_healthcare[[#This Row],[Date of Admission]])</f>
        <v>23</v>
      </c>
    </row>
    <row r="4620" spans="1:20" x14ac:dyDescent="0.3">
      <c r="A4620" t="s">
        <v>26512</v>
      </c>
      <c r="B4620" t="s">
        <v>12924</v>
      </c>
      <c r="C4620">
        <v>72</v>
      </c>
      <c r="D4620" t="str">
        <f>IF(Raw_data_US_healthcare[[#This Row],[Age]]&lt;35,"Young",IF(Raw_data_US_healthcare[[#This Row],[Age]]&lt;60,"Middle","Senior"))</f>
        <v>Senior</v>
      </c>
      <c r="E4620" t="s">
        <v>26</v>
      </c>
      <c r="F4620" t="s">
        <v>27</v>
      </c>
      <c r="G4620" t="s">
        <v>27</v>
      </c>
      <c r="H4620" t="s">
        <v>26516</v>
      </c>
      <c r="I4620" s="2">
        <v>44419</v>
      </c>
      <c r="J4620" t="s">
        <v>12925</v>
      </c>
      <c r="K4620" t="s">
        <v>12926</v>
      </c>
      <c r="L4620" t="s">
        <v>31</v>
      </c>
      <c r="M4620">
        <v>32661.400799999999</v>
      </c>
      <c r="N4620">
        <v>200</v>
      </c>
      <c r="O4620" t="s">
        <v>39</v>
      </c>
      <c r="P4620" t="s">
        <v>39</v>
      </c>
      <c r="Q4620" s="2">
        <v>44444</v>
      </c>
      <c r="R4620" t="s">
        <v>32</v>
      </c>
      <c r="S4620" t="s">
        <v>45</v>
      </c>
      <c r="T4620">
        <f>_xlfn.DAYS(Raw_data_US_healthcare[[#This Row],[Discharge Date]],Raw_data_US_healthcare[[#This Row],[Date of Admission]])</f>
        <v>25</v>
      </c>
    </row>
    <row r="4621" spans="1:20" x14ac:dyDescent="0.3">
      <c r="A4621" t="s">
        <v>26511</v>
      </c>
      <c r="B4621" t="s">
        <v>4039</v>
      </c>
      <c r="C4621">
        <v>71</v>
      </c>
      <c r="D4621" t="str">
        <f>IF(Raw_data_US_healthcare[[#This Row],[Age]]&lt;35,"Young",IF(Raw_data_US_healthcare[[#This Row],[Age]]&lt;60,"Middle","Senior"))</f>
        <v>Senior</v>
      </c>
      <c r="E4621" t="s">
        <v>16</v>
      </c>
      <c r="F4621" t="s">
        <v>27</v>
      </c>
      <c r="G4621" t="s">
        <v>27</v>
      </c>
      <c r="H4621" t="s">
        <v>26514</v>
      </c>
      <c r="I4621" s="2">
        <v>43432</v>
      </c>
      <c r="J4621" t="s">
        <v>3981</v>
      </c>
      <c r="K4621" t="s">
        <v>12927</v>
      </c>
      <c r="L4621" t="s">
        <v>56</v>
      </c>
      <c r="M4621">
        <v>9510.5236999999997</v>
      </c>
      <c r="N4621">
        <v>402</v>
      </c>
      <c r="O4621" t="s">
        <v>22</v>
      </c>
      <c r="P4621" t="s">
        <v>22</v>
      </c>
      <c r="Q4621" s="2">
        <v>43438</v>
      </c>
      <c r="R4621" t="s">
        <v>23</v>
      </c>
      <c r="S4621" t="s">
        <v>33</v>
      </c>
      <c r="T4621">
        <f>_xlfn.DAYS(Raw_data_US_healthcare[[#This Row],[Discharge Date]],Raw_data_US_healthcare[[#This Row],[Date of Admission]])</f>
        <v>6</v>
      </c>
    </row>
    <row r="4622" spans="1:20" x14ac:dyDescent="0.3">
      <c r="A4622" t="s">
        <v>26512</v>
      </c>
      <c r="B4622" t="s">
        <v>5254</v>
      </c>
      <c r="C4622">
        <v>38</v>
      </c>
      <c r="D4622" t="str">
        <f>IF(Raw_data_US_healthcare[[#This Row],[Age]]&lt;35,"Young",IF(Raw_data_US_healthcare[[#This Row],[Age]]&lt;60,"Middle","Senior"))</f>
        <v>Middle</v>
      </c>
      <c r="E4622" t="s">
        <v>26</v>
      </c>
      <c r="F4622" t="s">
        <v>88</v>
      </c>
      <c r="G4622" t="s">
        <v>88</v>
      </c>
      <c r="H4622" t="s">
        <v>28</v>
      </c>
      <c r="I4622" s="2">
        <v>44342</v>
      </c>
      <c r="J4622" t="s">
        <v>12928</v>
      </c>
      <c r="K4622" t="s">
        <v>12929</v>
      </c>
      <c r="L4622" t="s">
        <v>31</v>
      </c>
      <c r="M4622">
        <v>28267.322800000002</v>
      </c>
      <c r="N4622">
        <v>187</v>
      </c>
      <c r="O4622" t="s">
        <v>43</v>
      </c>
      <c r="P4622" t="s">
        <v>43</v>
      </c>
      <c r="Q4622" s="2">
        <v>44347</v>
      </c>
      <c r="R4622" t="s">
        <v>32</v>
      </c>
      <c r="S4622" t="s">
        <v>45</v>
      </c>
      <c r="T4622">
        <f>_xlfn.DAYS(Raw_data_US_healthcare[[#This Row],[Discharge Date]],Raw_data_US_healthcare[[#This Row],[Date of Admission]])</f>
        <v>5</v>
      </c>
    </row>
    <row r="4623" spans="1:20" x14ac:dyDescent="0.3">
      <c r="A4623" t="s">
        <v>26511</v>
      </c>
      <c r="B4623" t="s">
        <v>12930</v>
      </c>
      <c r="C4623">
        <v>39</v>
      </c>
      <c r="D4623" t="str">
        <f>IF(Raw_data_US_healthcare[[#This Row],[Age]]&lt;35,"Young",IF(Raw_data_US_healthcare[[#This Row],[Age]]&lt;60,"Middle","Senior"))</f>
        <v>Middle</v>
      </c>
      <c r="E4623" t="s">
        <v>16</v>
      </c>
      <c r="F4623" t="s">
        <v>27</v>
      </c>
      <c r="G4623" t="s">
        <v>27</v>
      </c>
      <c r="H4623" t="s">
        <v>26514</v>
      </c>
      <c r="I4623" s="2">
        <v>44046</v>
      </c>
      <c r="J4623" t="s">
        <v>12931</v>
      </c>
      <c r="K4623" t="s">
        <v>12932</v>
      </c>
      <c r="L4623" t="s">
        <v>21</v>
      </c>
      <c r="M4623">
        <v>32675.726200000001</v>
      </c>
      <c r="N4623">
        <v>156</v>
      </c>
      <c r="O4623" t="s">
        <v>43</v>
      </c>
      <c r="P4623" t="s">
        <v>43</v>
      </c>
      <c r="Q4623" s="2">
        <v>44051</v>
      </c>
      <c r="R4623" t="s">
        <v>23</v>
      </c>
      <c r="S4623" t="s">
        <v>45</v>
      </c>
      <c r="T4623">
        <f>_xlfn.DAYS(Raw_data_US_healthcare[[#This Row],[Discharge Date]],Raw_data_US_healthcare[[#This Row],[Date of Admission]])</f>
        <v>5</v>
      </c>
    </row>
    <row r="4624" spans="1:20" x14ac:dyDescent="0.3">
      <c r="A4624" t="s">
        <v>26512</v>
      </c>
      <c r="B4624" t="s">
        <v>12933</v>
      </c>
      <c r="C4624">
        <v>70</v>
      </c>
      <c r="D4624" t="str">
        <f>IF(Raw_data_US_healthcare[[#This Row],[Age]]&lt;35,"Young",IF(Raw_data_US_healthcare[[#This Row],[Age]]&lt;60,"Middle","Senior"))</f>
        <v>Senior</v>
      </c>
      <c r="E4624" t="s">
        <v>26</v>
      </c>
      <c r="F4624" t="s">
        <v>228</v>
      </c>
      <c r="G4624" t="s">
        <v>228</v>
      </c>
      <c r="H4624" t="s">
        <v>26516</v>
      </c>
      <c r="I4624" s="2">
        <v>45001</v>
      </c>
      <c r="J4624" t="s">
        <v>12934</v>
      </c>
      <c r="K4624" t="s">
        <v>12935</v>
      </c>
      <c r="L4624" t="s">
        <v>52</v>
      </c>
      <c r="M4624">
        <v>6766.3253000000004</v>
      </c>
      <c r="N4624">
        <v>189</v>
      </c>
      <c r="O4624" t="s">
        <v>39</v>
      </c>
      <c r="P4624" t="s">
        <v>39</v>
      </c>
      <c r="Q4624" s="2">
        <v>45031</v>
      </c>
      <c r="R4624" t="s">
        <v>23</v>
      </c>
      <c r="S4624" t="s">
        <v>24</v>
      </c>
      <c r="T4624">
        <f>_xlfn.DAYS(Raw_data_US_healthcare[[#This Row],[Discharge Date]],Raw_data_US_healthcare[[#This Row],[Date of Admission]])</f>
        <v>30</v>
      </c>
    </row>
    <row r="4625" spans="1:20" x14ac:dyDescent="0.3">
      <c r="A4625" t="s">
        <v>26512</v>
      </c>
      <c r="B4625" t="s">
        <v>12936</v>
      </c>
      <c r="C4625">
        <v>35</v>
      </c>
      <c r="D4625" t="str">
        <f>IF(Raw_data_US_healthcare[[#This Row],[Age]]&lt;35,"Young",IF(Raw_data_US_healthcare[[#This Row],[Age]]&lt;60,"Middle","Senior"))</f>
        <v>Middle</v>
      </c>
      <c r="E4625" t="s">
        <v>26</v>
      </c>
      <c r="F4625" t="s">
        <v>17</v>
      </c>
      <c r="G4625" t="s">
        <v>17</v>
      </c>
      <c r="H4625" t="s">
        <v>26516</v>
      </c>
      <c r="I4625" s="2">
        <v>44335</v>
      </c>
      <c r="J4625" t="s">
        <v>12937</v>
      </c>
      <c r="K4625" t="s">
        <v>12938</v>
      </c>
      <c r="L4625" t="s">
        <v>56</v>
      </c>
      <c r="M4625">
        <v>26543.741399999999</v>
      </c>
      <c r="N4625">
        <v>289</v>
      </c>
      <c r="O4625" t="s">
        <v>43</v>
      </c>
      <c r="P4625" t="s">
        <v>43</v>
      </c>
      <c r="Q4625" s="2">
        <v>44361</v>
      </c>
      <c r="R4625" t="s">
        <v>23</v>
      </c>
      <c r="S4625" t="s">
        <v>33</v>
      </c>
      <c r="T4625">
        <f>_xlfn.DAYS(Raw_data_US_healthcare[[#This Row],[Discharge Date]],Raw_data_US_healthcare[[#This Row],[Date of Admission]])</f>
        <v>26</v>
      </c>
    </row>
    <row r="4626" spans="1:20" x14ac:dyDescent="0.3">
      <c r="A4626" t="s">
        <v>26511</v>
      </c>
      <c r="B4626" t="s">
        <v>12939</v>
      </c>
      <c r="C4626">
        <v>50</v>
      </c>
      <c r="D4626" t="str">
        <f>IF(Raw_data_US_healthcare[[#This Row],[Age]]&lt;35,"Young",IF(Raw_data_US_healthcare[[#This Row],[Age]]&lt;60,"Middle","Senior"))</f>
        <v>Middle</v>
      </c>
      <c r="E4626" t="s">
        <v>16</v>
      </c>
      <c r="F4626" t="s">
        <v>49</v>
      </c>
      <c r="G4626" t="s">
        <v>49</v>
      </c>
      <c r="H4626" t="s">
        <v>26514</v>
      </c>
      <c r="I4626" s="2">
        <v>44882</v>
      </c>
      <c r="J4626" t="s">
        <v>12940</v>
      </c>
      <c r="K4626" t="s">
        <v>11050</v>
      </c>
      <c r="L4626" t="s">
        <v>56</v>
      </c>
      <c r="M4626">
        <v>14738.6149</v>
      </c>
      <c r="N4626">
        <v>120</v>
      </c>
      <c r="O4626" t="s">
        <v>43</v>
      </c>
      <c r="P4626" t="s">
        <v>43</v>
      </c>
      <c r="Q4626" s="2">
        <v>44900</v>
      </c>
      <c r="R4626" t="s">
        <v>83</v>
      </c>
      <c r="S4626" t="s">
        <v>45</v>
      </c>
      <c r="T4626">
        <f>_xlfn.DAYS(Raw_data_US_healthcare[[#This Row],[Discharge Date]],Raw_data_US_healthcare[[#This Row],[Date of Admission]])</f>
        <v>18</v>
      </c>
    </row>
    <row r="4627" spans="1:20" x14ac:dyDescent="0.3">
      <c r="A4627" t="s">
        <v>26511</v>
      </c>
      <c r="B4627" t="s">
        <v>12941</v>
      </c>
      <c r="C4627">
        <v>34</v>
      </c>
      <c r="D4627" t="str">
        <f>IF(Raw_data_US_healthcare[[#This Row],[Age]]&lt;35,"Young",IF(Raw_data_US_healthcare[[#This Row],[Age]]&lt;60,"Middle","Senior"))</f>
        <v>Young</v>
      </c>
      <c r="E4627" t="s">
        <v>16</v>
      </c>
      <c r="F4627" t="s">
        <v>17</v>
      </c>
      <c r="G4627" t="s">
        <v>17</v>
      </c>
      <c r="H4627" t="s">
        <v>28</v>
      </c>
      <c r="I4627" s="2">
        <v>44122</v>
      </c>
      <c r="J4627" t="s">
        <v>12942</v>
      </c>
      <c r="K4627" t="s">
        <v>12943</v>
      </c>
      <c r="L4627" t="s">
        <v>60</v>
      </c>
      <c r="M4627">
        <v>19174.199100000002</v>
      </c>
      <c r="N4627">
        <v>186</v>
      </c>
      <c r="O4627" t="s">
        <v>43</v>
      </c>
      <c r="P4627" t="s">
        <v>43</v>
      </c>
      <c r="Q4627" s="2">
        <v>44131</v>
      </c>
      <c r="R4627" t="s">
        <v>32</v>
      </c>
      <c r="S4627" t="s">
        <v>24</v>
      </c>
      <c r="T4627">
        <f>_xlfn.DAYS(Raw_data_US_healthcare[[#This Row],[Discharge Date]],Raw_data_US_healthcare[[#This Row],[Date of Admission]])</f>
        <v>9</v>
      </c>
    </row>
    <row r="4628" spans="1:20" x14ac:dyDescent="0.3">
      <c r="A4628" t="s">
        <v>26511</v>
      </c>
      <c r="B4628" t="s">
        <v>12944</v>
      </c>
      <c r="C4628">
        <v>47</v>
      </c>
      <c r="D4628" t="str">
        <f>IF(Raw_data_US_healthcare[[#This Row],[Age]]&lt;35,"Young",IF(Raw_data_US_healthcare[[#This Row],[Age]]&lt;60,"Middle","Senior"))</f>
        <v>Middle</v>
      </c>
      <c r="E4628" t="s">
        <v>16</v>
      </c>
      <c r="F4628" t="s">
        <v>88</v>
      </c>
      <c r="G4628" t="s">
        <v>88</v>
      </c>
      <c r="H4628" t="s">
        <v>36</v>
      </c>
      <c r="I4628" s="2">
        <v>44624</v>
      </c>
      <c r="J4628" t="s">
        <v>12945</v>
      </c>
      <c r="K4628" t="s">
        <v>12946</v>
      </c>
      <c r="L4628" t="s">
        <v>21</v>
      </c>
      <c r="M4628">
        <v>21949.401900000001</v>
      </c>
      <c r="N4628">
        <v>310</v>
      </c>
      <c r="O4628" t="s">
        <v>22</v>
      </c>
      <c r="P4628" t="s">
        <v>22</v>
      </c>
      <c r="Q4628" s="2">
        <v>44629</v>
      </c>
      <c r="R4628" t="s">
        <v>48</v>
      </c>
      <c r="S4628" t="s">
        <v>24</v>
      </c>
      <c r="T4628">
        <f>_xlfn.DAYS(Raw_data_US_healthcare[[#This Row],[Discharge Date]],Raw_data_US_healthcare[[#This Row],[Date of Admission]])</f>
        <v>5</v>
      </c>
    </row>
    <row r="4629" spans="1:20" x14ac:dyDescent="0.3">
      <c r="A4629" t="s">
        <v>26512</v>
      </c>
      <c r="B4629" t="s">
        <v>12947</v>
      </c>
      <c r="C4629">
        <v>81</v>
      </c>
      <c r="D4629" t="str">
        <f>IF(Raw_data_US_healthcare[[#This Row],[Age]]&lt;35,"Young",IF(Raw_data_US_healthcare[[#This Row],[Age]]&lt;60,"Middle","Senior"))</f>
        <v>Senior</v>
      </c>
      <c r="E4629" t="s">
        <v>26</v>
      </c>
      <c r="F4629" t="s">
        <v>62</v>
      </c>
      <c r="G4629" t="s">
        <v>62</v>
      </c>
      <c r="H4629" t="s">
        <v>26516</v>
      </c>
      <c r="I4629" s="2">
        <v>45209</v>
      </c>
      <c r="J4629" t="s">
        <v>12948</v>
      </c>
      <c r="K4629" t="s">
        <v>12949</v>
      </c>
      <c r="L4629" t="s">
        <v>56</v>
      </c>
      <c r="M4629">
        <v>3586.2748000000001</v>
      </c>
      <c r="N4629">
        <v>314</v>
      </c>
      <c r="O4629" t="s">
        <v>39</v>
      </c>
      <c r="P4629" t="s">
        <v>39</v>
      </c>
      <c r="Q4629" s="2">
        <v>45213</v>
      </c>
      <c r="R4629" t="s">
        <v>23</v>
      </c>
      <c r="S4629" t="s">
        <v>33</v>
      </c>
      <c r="T4629">
        <f>_xlfn.DAYS(Raw_data_US_healthcare[[#This Row],[Discharge Date]],Raw_data_US_healthcare[[#This Row],[Date of Admission]])</f>
        <v>4</v>
      </c>
    </row>
    <row r="4630" spans="1:20" x14ac:dyDescent="0.3">
      <c r="A4630" t="s">
        <v>26512</v>
      </c>
      <c r="B4630" t="s">
        <v>12950</v>
      </c>
      <c r="C4630">
        <v>21</v>
      </c>
      <c r="D4630" t="str">
        <f>IF(Raw_data_US_healthcare[[#This Row],[Age]]&lt;35,"Young",IF(Raw_data_US_healthcare[[#This Row],[Age]]&lt;60,"Middle","Senior"))</f>
        <v>Young</v>
      </c>
      <c r="E4630" t="s">
        <v>26</v>
      </c>
      <c r="F4630" t="s">
        <v>17</v>
      </c>
      <c r="G4630" t="s">
        <v>17</v>
      </c>
      <c r="H4630" t="s">
        <v>26516</v>
      </c>
      <c r="I4630" s="2">
        <v>43849</v>
      </c>
      <c r="J4630" t="s">
        <v>12951</v>
      </c>
      <c r="K4630" t="s">
        <v>12952</v>
      </c>
      <c r="L4630" t="s">
        <v>60</v>
      </c>
      <c r="M4630">
        <v>24465.392</v>
      </c>
      <c r="N4630">
        <v>289</v>
      </c>
      <c r="O4630" t="s">
        <v>43</v>
      </c>
      <c r="P4630" t="s">
        <v>43</v>
      </c>
      <c r="Q4630" s="2">
        <v>43878</v>
      </c>
      <c r="R4630" t="s">
        <v>23</v>
      </c>
      <c r="S4630" t="s">
        <v>33</v>
      </c>
      <c r="T4630">
        <f>_xlfn.DAYS(Raw_data_US_healthcare[[#This Row],[Discharge Date]],Raw_data_US_healthcare[[#This Row],[Date of Admission]])</f>
        <v>29</v>
      </c>
    </row>
    <row r="4631" spans="1:20" x14ac:dyDescent="0.3">
      <c r="A4631" t="s">
        <v>26511</v>
      </c>
      <c r="B4631" t="s">
        <v>12953</v>
      </c>
      <c r="C4631">
        <v>43</v>
      </c>
      <c r="D4631" t="str">
        <f>IF(Raw_data_US_healthcare[[#This Row],[Age]]&lt;35,"Young",IF(Raw_data_US_healthcare[[#This Row],[Age]]&lt;60,"Middle","Senior"))</f>
        <v>Middle</v>
      </c>
      <c r="E4631" t="s">
        <v>16</v>
      </c>
      <c r="F4631" t="s">
        <v>27</v>
      </c>
      <c r="G4631" t="s">
        <v>27</v>
      </c>
      <c r="H4631" t="s">
        <v>36</v>
      </c>
      <c r="I4631" s="2">
        <v>45119</v>
      </c>
      <c r="J4631" t="s">
        <v>12954</v>
      </c>
      <c r="K4631" t="s">
        <v>12955</v>
      </c>
      <c r="L4631" t="s">
        <v>60</v>
      </c>
      <c r="M4631">
        <v>11996.236000000001</v>
      </c>
      <c r="N4631">
        <v>203</v>
      </c>
      <c r="O4631" t="s">
        <v>22</v>
      </c>
      <c r="P4631" t="s">
        <v>22</v>
      </c>
      <c r="Q4631" s="2">
        <v>45121</v>
      </c>
      <c r="R4631" t="s">
        <v>83</v>
      </c>
      <c r="S4631" t="s">
        <v>33</v>
      </c>
      <c r="T4631">
        <f>_xlfn.DAYS(Raw_data_US_healthcare[[#This Row],[Discharge Date]],Raw_data_US_healthcare[[#This Row],[Date of Admission]])</f>
        <v>2</v>
      </c>
    </row>
    <row r="4632" spans="1:20" x14ac:dyDescent="0.3">
      <c r="A4632" t="s">
        <v>26511</v>
      </c>
      <c r="B4632" t="s">
        <v>12956</v>
      </c>
      <c r="C4632">
        <v>78</v>
      </c>
      <c r="D4632" t="str">
        <f>IF(Raw_data_US_healthcare[[#This Row],[Age]]&lt;35,"Young",IF(Raw_data_US_healthcare[[#This Row],[Age]]&lt;60,"Middle","Senior"))</f>
        <v>Senior</v>
      </c>
      <c r="E4632" t="s">
        <v>16</v>
      </c>
      <c r="F4632" t="s">
        <v>17</v>
      </c>
      <c r="G4632" t="s">
        <v>17</v>
      </c>
      <c r="H4632" t="s">
        <v>28</v>
      </c>
      <c r="I4632" s="2">
        <v>44758</v>
      </c>
      <c r="J4632" t="s">
        <v>12957</v>
      </c>
      <c r="K4632" t="s">
        <v>12958</v>
      </c>
      <c r="L4632" t="s">
        <v>31</v>
      </c>
      <c r="M4632">
        <v>15694.972</v>
      </c>
      <c r="N4632">
        <v>269</v>
      </c>
      <c r="O4632" t="s">
        <v>39</v>
      </c>
      <c r="P4632" t="s">
        <v>39</v>
      </c>
      <c r="Q4632" s="2">
        <v>44774</v>
      </c>
      <c r="R4632" t="s">
        <v>32</v>
      </c>
      <c r="S4632" t="s">
        <v>45</v>
      </c>
      <c r="T4632">
        <f>_xlfn.DAYS(Raw_data_US_healthcare[[#This Row],[Discharge Date]],Raw_data_US_healthcare[[#This Row],[Date of Admission]])</f>
        <v>16</v>
      </c>
    </row>
    <row r="4633" spans="1:20" x14ac:dyDescent="0.3">
      <c r="A4633" t="s">
        <v>26511</v>
      </c>
      <c r="B4633" t="s">
        <v>12959</v>
      </c>
      <c r="C4633">
        <v>57</v>
      </c>
      <c r="D4633" t="str">
        <f>IF(Raw_data_US_healthcare[[#This Row],[Age]]&lt;35,"Young",IF(Raw_data_US_healthcare[[#This Row],[Age]]&lt;60,"Middle","Senior"))</f>
        <v>Middle</v>
      </c>
      <c r="E4633" t="s">
        <v>16</v>
      </c>
      <c r="F4633" t="s">
        <v>49</v>
      </c>
      <c r="G4633" t="s">
        <v>49</v>
      </c>
      <c r="H4633" t="s">
        <v>26516</v>
      </c>
      <c r="I4633" s="2">
        <v>43933</v>
      </c>
      <c r="J4633" t="s">
        <v>12960</v>
      </c>
      <c r="K4633" t="s">
        <v>1763</v>
      </c>
      <c r="L4633" t="s">
        <v>31</v>
      </c>
      <c r="M4633">
        <v>25785.8956</v>
      </c>
      <c r="N4633">
        <v>430</v>
      </c>
      <c r="O4633" t="s">
        <v>39</v>
      </c>
      <c r="P4633" t="s">
        <v>39</v>
      </c>
      <c r="Q4633" s="2">
        <v>43962</v>
      </c>
      <c r="R4633" t="s">
        <v>48</v>
      </c>
      <c r="S4633" t="s">
        <v>24</v>
      </c>
      <c r="T4633">
        <f>_xlfn.DAYS(Raw_data_US_healthcare[[#This Row],[Discharge Date]],Raw_data_US_healthcare[[#This Row],[Date of Admission]])</f>
        <v>29</v>
      </c>
    </row>
    <row r="4634" spans="1:20" x14ac:dyDescent="0.3">
      <c r="A4634" t="s">
        <v>26511</v>
      </c>
      <c r="B4634" t="s">
        <v>12961</v>
      </c>
      <c r="C4634">
        <v>20</v>
      </c>
      <c r="D4634" t="str">
        <f>IF(Raw_data_US_healthcare[[#This Row],[Age]]&lt;35,"Young",IF(Raw_data_US_healthcare[[#This Row],[Age]]&lt;60,"Middle","Senior"))</f>
        <v>Young</v>
      </c>
      <c r="E4634" t="s">
        <v>16</v>
      </c>
      <c r="F4634" t="s">
        <v>49</v>
      </c>
      <c r="G4634" t="s">
        <v>49</v>
      </c>
      <c r="H4634" t="s">
        <v>18</v>
      </c>
      <c r="I4634" s="2">
        <v>44640</v>
      </c>
      <c r="J4634" t="s">
        <v>12962</v>
      </c>
      <c r="K4634" t="s">
        <v>12963</v>
      </c>
      <c r="L4634" t="s">
        <v>60</v>
      </c>
      <c r="M4634">
        <v>59885.162499999999</v>
      </c>
      <c r="N4634">
        <v>397</v>
      </c>
      <c r="O4634" t="s">
        <v>39</v>
      </c>
      <c r="P4634" t="s">
        <v>39</v>
      </c>
      <c r="Q4634" s="2">
        <v>44649</v>
      </c>
      <c r="R4634" t="s">
        <v>83</v>
      </c>
      <c r="S4634" t="s">
        <v>45</v>
      </c>
      <c r="T4634">
        <f>_xlfn.DAYS(Raw_data_US_healthcare[[#This Row],[Discharge Date]],Raw_data_US_healthcare[[#This Row],[Date of Admission]])</f>
        <v>9</v>
      </c>
    </row>
    <row r="4635" spans="1:20" x14ac:dyDescent="0.3">
      <c r="A4635" t="s">
        <v>26511</v>
      </c>
      <c r="B4635" t="s">
        <v>1720</v>
      </c>
      <c r="C4635">
        <v>40</v>
      </c>
      <c r="D4635" t="str">
        <f>IF(Raw_data_US_healthcare[[#This Row],[Age]]&lt;35,"Young",IF(Raw_data_US_healthcare[[#This Row],[Age]]&lt;60,"Middle","Senior"))</f>
        <v>Middle</v>
      </c>
      <c r="E4635" t="s">
        <v>16</v>
      </c>
      <c r="F4635" t="s">
        <v>88</v>
      </c>
      <c r="G4635" t="s">
        <v>88</v>
      </c>
      <c r="H4635" t="s">
        <v>26514</v>
      </c>
      <c r="I4635" s="2">
        <v>44051</v>
      </c>
      <c r="J4635" t="s">
        <v>12964</v>
      </c>
      <c r="K4635" t="s">
        <v>12965</v>
      </c>
      <c r="L4635" t="s">
        <v>56</v>
      </c>
      <c r="M4635">
        <v>38412.551299999999</v>
      </c>
      <c r="N4635">
        <v>437</v>
      </c>
      <c r="O4635" t="s">
        <v>22</v>
      </c>
      <c r="P4635" t="s">
        <v>22</v>
      </c>
      <c r="Q4635" s="2">
        <v>44063</v>
      </c>
      <c r="R4635" t="s">
        <v>83</v>
      </c>
      <c r="S4635" t="s">
        <v>45</v>
      </c>
      <c r="T4635">
        <f>_xlfn.DAYS(Raw_data_US_healthcare[[#This Row],[Discharge Date]],Raw_data_US_healthcare[[#This Row],[Date of Admission]])</f>
        <v>12</v>
      </c>
    </row>
    <row r="4636" spans="1:20" x14ac:dyDescent="0.3">
      <c r="A4636" t="s">
        <v>26511</v>
      </c>
      <c r="B4636" t="s">
        <v>12966</v>
      </c>
      <c r="C4636">
        <v>43</v>
      </c>
      <c r="D4636" t="str">
        <f>IF(Raw_data_US_healthcare[[#This Row],[Age]]&lt;35,"Young",IF(Raw_data_US_healthcare[[#This Row],[Age]]&lt;60,"Middle","Senior"))</f>
        <v>Middle</v>
      </c>
      <c r="E4636" t="s">
        <v>16</v>
      </c>
      <c r="F4636" t="s">
        <v>49</v>
      </c>
      <c r="G4636" t="s">
        <v>49</v>
      </c>
      <c r="H4636" t="s">
        <v>18</v>
      </c>
      <c r="I4636" s="2">
        <v>43419</v>
      </c>
      <c r="J4636" t="s">
        <v>12967</v>
      </c>
      <c r="K4636" t="s">
        <v>12968</v>
      </c>
      <c r="L4636" t="s">
        <v>31</v>
      </c>
      <c r="M4636">
        <v>37838.938699999999</v>
      </c>
      <c r="N4636">
        <v>256</v>
      </c>
      <c r="O4636" t="s">
        <v>43</v>
      </c>
      <c r="P4636" t="s">
        <v>43</v>
      </c>
      <c r="Q4636" s="2">
        <v>43445</v>
      </c>
      <c r="R4636" t="s">
        <v>23</v>
      </c>
      <c r="S4636" t="s">
        <v>24</v>
      </c>
      <c r="T4636">
        <f>_xlfn.DAYS(Raw_data_US_healthcare[[#This Row],[Discharge Date]],Raw_data_US_healthcare[[#This Row],[Date of Admission]])</f>
        <v>26</v>
      </c>
    </row>
    <row r="4637" spans="1:20" x14ac:dyDescent="0.3">
      <c r="A4637" t="s">
        <v>26511</v>
      </c>
      <c r="B4637" t="s">
        <v>12969</v>
      </c>
      <c r="C4637">
        <v>24</v>
      </c>
      <c r="D4637" t="str">
        <f>IF(Raw_data_US_healthcare[[#This Row],[Age]]&lt;35,"Young",IF(Raw_data_US_healthcare[[#This Row],[Age]]&lt;60,"Middle","Senior"))</f>
        <v>Young</v>
      </c>
      <c r="E4637" t="s">
        <v>16</v>
      </c>
      <c r="F4637" t="s">
        <v>27</v>
      </c>
      <c r="G4637" t="s">
        <v>27</v>
      </c>
      <c r="H4637" t="s">
        <v>28</v>
      </c>
      <c r="I4637" s="2">
        <v>44259</v>
      </c>
      <c r="J4637" t="s">
        <v>12970</v>
      </c>
      <c r="K4637" t="s">
        <v>12971</v>
      </c>
      <c r="L4637" t="s">
        <v>60</v>
      </c>
      <c r="M4637">
        <v>7024.1921000000002</v>
      </c>
      <c r="N4637">
        <v>311</v>
      </c>
      <c r="O4637" t="s">
        <v>43</v>
      </c>
      <c r="P4637" t="s">
        <v>43</v>
      </c>
      <c r="Q4637" s="2">
        <v>44284</v>
      </c>
      <c r="R4637" t="s">
        <v>32</v>
      </c>
      <c r="S4637" t="s">
        <v>24</v>
      </c>
      <c r="T4637">
        <f>_xlfn.DAYS(Raw_data_US_healthcare[[#This Row],[Discharge Date]],Raw_data_US_healthcare[[#This Row],[Date of Admission]])</f>
        <v>25</v>
      </c>
    </row>
    <row r="4638" spans="1:20" x14ac:dyDescent="0.3">
      <c r="A4638" t="s">
        <v>26511</v>
      </c>
      <c r="B4638" t="s">
        <v>12972</v>
      </c>
      <c r="C4638">
        <v>65</v>
      </c>
      <c r="D4638" t="str">
        <f>IF(Raw_data_US_healthcare[[#This Row],[Age]]&lt;35,"Young",IF(Raw_data_US_healthcare[[#This Row],[Age]]&lt;60,"Middle","Senior"))</f>
        <v>Senior</v>
      </c>
      <c r="E4638" t="s">
        <v>16</v>
      </c>
      <c r="F4638" t="s">
        <v>49</v>
      </c>
      <c r="G4638" t="s">
        <v>49</v>
      </c>
      <c r="H4638" t="s">
        <v>28</v>
      </c>
      <c r="I4638" s="2">
        <v>44579</v>
      </c>
      <c r="J4638" t="s">
        <v>12973</v>
      </c>
      <c r="K4638" t="s">
        <v>12974</v>
      </c>
      <c r="L4638" t="s">
        <v>31</v>
      </c>
      <c r="M4638">
        <v>10369.341</v>
      </c>
      <c r="N4638">
        <v>392</v>
      </c>
      <c r="O4638" t="s">
        <v>43</v>
      </c>
      <c r="P4638" t="s">
        <v>43</v>
      </c>
      <c r="Q4638" s="2">
        <v>44592</v>
      </c>
      <c r="R4638" t="s">
        <v>48</v>
      </c>
      <c r="S4638" t="s">
        <v>45</v>
      </c>
      <c r="T4638">
        <f>_xlfn.DAYS(Raw_data_US_healthcare[[#This Row],[Discharge Date]],Raw_data_US_healthcare[[#This Row],[Date of Admission]])</f>
        <v>13</v>
      </c>
    </row>
    <row r="4639" spans="1:20" x14ac:dyDescent="0.3">
      <c r="A4639" t="s">
        <v>26511</v>
      </c>
      <c r="B4639" t="s">
        <v>12975</v>
      </c>
      <c r="C4639">
        <v>56</v>
      </c>
      <c r="D4639" t="str">
        <f>IF(Raw_data_US_healthcare[[#This Row],[Age]]&lt;35,"Young",IF(Raw_data_US_healthcare[[#This Row],[Age]]&lt;60,"Middle","Senior"))</f>
        <v>Middle</v>
      </c>
      <c r="E4639" t="s">
        <v>16</v>
      </c>
      <c r="F4639" t="s">
        <v>35</v>
      </c>
      <c r="G4639" t="s">
        <v>35</v>
      </c>
      <c r="H4639" t="s">
        <v>36</v>
      </c>
      <c r="I4639" s="2">
        <v>44372</v>
      </c>
      <c r="J4639" t="s">
        <v>1513</v>
      </c>
      <c r="K4639" t="s">
        <v>12976</v>
      </c>
      <c r="L4639" t="s">
        <v>21</v>
      </c>
      <c r="M4639">
        <v>21737.626700000001</v>
      </c>
      <c r="N4639">
        <v>466</v>
      </c>
      <c r="O4639" t="s">
        <v>22</v>
      </c>
      <c r="P4639" t="s">
        <v>22</v>
      </c>
      <c r="Q4639" s="2">
        <v>44387</v>
      </c>
      <c r="R4639" t="s">
        <v>48</v>
      </c>
      <c r="S4639" t="s">
        <v>33</v>
      </c>
      <c r="T4639">
        <f>_xlfn.DAYS(Raw_data_US_healthcare[[#This Row],[Discharge Date]],Raw_data_US_healthcare[[#This Row],[Date of Admission]])</f>
        <v>15</v>
      </c>
    </row>
    <row r="4640" spans="1:20" x14ac:dyDescent="0.3">
      <c r="A4640" t="s">
        <v>26511</v>
      </c>
      <c r="B4640" t="s">
        <v>12977</v>
      </c>
      <c r="C4640">
        <v>46</v>
      </c>
      <c r="D4640" t="str">
        <f>IF(Raw_data_US_healthcare[[#This Row],[Age]]&lt;35,"Young",IF(Raw_data_US_healthcare[[#This Row],[Age]]&lt;60,"Middle","Senior"))</f>
        <v>Middle</v>
      </c>
      <c r="E4640" t="s">
        <v>16</v>
      </c>
      <c r="F4640" t="s">
        <v>113</v>
      </c>
      <c r="G4640" t="s">
        <v>113</v>
      </c>
      <c r="H4640" t="s">
        <v>36</v>
      </c>
      <c r="I4640" s="2">
        <v>45009</v>
      </c>
      <c r="J4640" t="s">
        <v>12978</v>
      </c>
      <c r="K4640" t="s">
        <v>12979</v>
      </c>
      <c r="L4640" t="s">
        <v>21</v>
      </c>
      <c r="M4640">
        <v>24808.665799999999</v>
      </c>
      <c r="N4640">
        <v>367</v>
      </c>
      <c r="O4640" t="s">
        <v>22</v>
      </c>
      <c r="P4640" t="s">
        <v>22</v>
      </c>
      <c r="Q4640" s="2">
        <v>45013</v>
      </c>
      <c r="R4640" t="s">
        <v>32</v>
      </c>
      <c r="S4640" t="s">
        <v>33</v>
      </c>
      <c r="T4640">
        <f>_xlfn.DAYS(Raw_data_US_healthcare[[#This Row],[Discharge Date]],Raw_data_US_healthcare[[#This Row],[Date of Admission]])</f>
        <v>4</v>
      </c>
    </row>
    <row r="4641" spans="1:20" x14ac:dyDescent="0.3">
      <c r="A4641" t="s">
        <v>26511</v>
      </c>
      <c r="B4641" t="s">
        <v>12980</v>
      </c>
      <c r="C4641">
        <v>23</v>
      </c>
      <c r="D4641" t="str">
        <f>IF(Raw_data_US_healthcare[[#This Row],[Age]]&lt;35,"Young",IF(Raw_data_US_healthcare[[#This Row],[Age]]&lt;60,"Middle","Senior"))</f>
        <v>Young</v>
      </c>
      <c r="E4641" t="s">
        <v>16</v>
      </c>
      <c r="F4641" t="s">
        <v>228</v>
      </c>
      <c r="G4641" t="s">
        <v>228</v>
      </c>
      <c r="H4641" t="s">
        <v>36</v>
      </c>
      <c r="I4641" s="2">
        <v>43705</v>
      </c>
      <c r="J4641" t="s">
        <v>12981</v>
      </c>
      <c r="K4641" t="s">
        <v>12982</v>
      </c>
      <c r="L4641" t="s">
        <v>60</v>
      </c>
      <c r="M4641">
        <v>2235.5461</v>
      </c>
      <c r="N4641">
        <v>181</v>
      </c>
      <c r="O4641" t="s">
        <v>22</v>
      </c>
      <c r="P4641" t="s">
        <v>22</v>
      </c>
      <c r="Q4641" s="2">
        <v>43716</v>
      </c>
      <c r="R4641" t="s">
        <v>23</v>
      </c>
      <c r="S4641" t="s">
        <v>24</v>
      </c>
      <c r="T4641">
        <f>_xlfn.DAYS(Raw_data_US_healthcare[[#This Row],[Discharge Date]],Raw_data_US_healthcare[[#This Row],[Date of Admission]])</f>
        <v>11</v>
      </c>
    </row>
    <row r="4642" spans="1:20" x14ac:dyDescent="0.3">
      <c r="A4642" t="s">
        <v>26512</v>
      </c>
      <c r="B4642" t="s">
        <v>730</v>
      </c>
      <c r="C4642">
        <v>74</v>
      </c>
      <c r="D4642" t="str">
        <f>IF(Raw_data_US_healthcare[[#This Row],[Age]]&lt;35,"Young",IF(Raw_data_US_healthcare[[#This Row],[Age]]&lt;60,"Middle","Senior"))</f>
        <v>Senior</v>
      </c>
      <c r="E4642" t="s">
        <v>26</v>
      </c>
      <c r="F4642" t="s">
        <v>17</v>
      </c>
      <c r="G4642" t="s">
        <v>17</v>
      </c>
      <c r="H4642" t="s">
        <v>18</v>
      </c>
      <c r="I4642" s="2">
        <v>44519</v>
      </c>
      <c r="J4642" t="s">
        <v>12983</v>
      </c>
      <c r="K4642" t="s">
        <v>12984</v>
      </c>
      <c r="L4642" t="s">
        <v>52</v>
      </c>
      <c r="M4642">
        <v>21239.33</v>
      </c>
      <c r="N4642">
        <v>469</v>
      </c>
      <c r="O4642" t="s">
        <v>43</v>
      </c>
      <c r="P4642" t="s">
        <v>43</v>
      </c>
      <c r="Q4642" s="2">
        <v>44522</v>
      </c>
      <c r="R4642" t="s">
        <v>44</v>
      </c>
      <c r="S4642" t="s">
        <v>24</v>
      </c>
      <c r="T4642">
        <f>_xlfn.DAYS(Raw_data_US_healthcare[[#This Row],[Discharge Date]],Raw_data_US_healthcare[[#This Row],[Date of Admission]])</f>
        <v>3</v>
      </c>
    </row>
    <row r="4643" spans="1:20" x14ac:dyDescent="0.3">
      <c r="A4643" t="s">
        <v>26512</v>
      </c>
      <c r="B4643" t="s">
        <v>5446</v>
      </c>
      <c r="C4643">
        <v>34</v>
      </c>
      <c r="D4643" t="str">
        <f>IF(Raw_data_US_healthcare[[#This Row],[Age]]&lt;35,"Young",IF(Raw_data_US_healthcare[[#This Row],[Age]]&lt;60,"Middle","Senior"))</f>
        <v>Young</v>
      </c>
      <c r="E4643" t="s">
        <v>26</v>
      </c>
      <c r="F4643" t="s">
        <v>62</v>
      </c>
      <c r="G4643" t="s">
        <v>62</v>
      </c>
      <c r="H4643" t="s">
        <v>28</v>
      </c>
      <c r="I4643" s="2">
        <v>43539</v>
      </c>
      <c r="J4643" t="s">
        <v>12985</v>
      </c>
      <c r="K4643" t="s">
        <v>12986</v>
      </c>
      <c r="L4643" t="s">
        <v>52</v>
      </c>
      <c r="M4643">
        <v>35317.849199999997</v>
      </c>
      <c r="N4643">
        <v>156</v>
      </c>
      <c r="O4643" t="s">
        <v>43</v>
      </c>
      <c r="P4643" t="s">
        <v>43</v>
      </c>
      <c r="Q4643" s="2">
        <v>43556</v>
      </c>
      <c r="R4643" t="s">
        <v>44</v>
      </c>
      <c r="S4643" t="s">
        <v>33</v>
      </c>
      <c r="T4643">
        <f>_xlfn.DAYS(Raw_data_US_healthcare[[#This Row],[Discharge Date]],Raw_data_US_healthcare[[#This Row],[Date of Admission]])</f>
        <v>17</v>
      </c>
    </row>
    <row r="4644" spans="1:20" x14ac:dyDescent="0.3">
      <c r="A4644" t="s">
        <v>26512</v>
      </c>
      <c r="B4644" t="s">
        <v>11282</v>
      </c>
      <c r="C4644">
        <v>80</v>
      </c>
      <c r="D4644" t="str">
        <f>IF(Raw_data_US_healthcare[[#This Row],[Age]]&lt;35,"Young",IF(Raw_data_US_healthcare[[#This Row],[Age]]&lt;60,"Middle","Senior"))</f>
        <v>Senior</v>
      </c>
      <c r="E4644" t="s">
        <v>26</v>
      </c>
      <c r="F4644" t="s">
        <v>17</v>
      </c>
      <c r="G4644" t="s">
        <v>17</v>
      </c>
      <c r="H4644" t="s">
        <v>26514</v>
      </c>
      <c r="I4644" s="2">
        <v>43964</v>
      </c>
      <c r="J4644" t="s">
        <v>12987</v>
      </c>
      <c r="K4644" t="s">
        <v>12988</v>
      </c>
      <c r="L4644" t="s">
        <v>52</v>
      </c>
      <c r="M4644">
        <v>37561.4712</v>
      </c>
      <c r="N4644">
        <v>137</v>
      </c>
      <c r="O4644" t="s">
        <v>39</v>
      </c>
      <c r="P4644" t="s">
        <v>39</v>
      </c>
      <c r="Q4644" s="2">
        <v>43983</v>
      </c>
      <c r="R4644" t="s">
        <v>44</v>
      </c>
      <c r="S4644" t="s">
        <v>24</v>
      </c>
      <c r="T4644">
        <f>_xlfn.DAYS(Raw_data_US_healthcare[[#This Row],[Discharge Date]],Raw_data_US_healthcare[[#This Row],[Date of Admission]])</f>
        <v>19</v>
      </c>
    </row>
    <row r="4645" spans="1:20" x14ac:dyDescent="0.3">
      <c r="A4645" t="s">
        <v>26512</v>
      </c>
      <c r="B4645" t="s">
        <v>12989</v>
      </c>
      <c r="C4645">
        <v>68</v>
      </c>
      <c r="D4645" t="str">
        <f>IF(Raw_data_US_healthcare[[#This Row],[Age]]&lt;35,"Young",IF(Raw_data_US_healthcare[[#This Row],[Age]]&lt;60,"Middle","Senior"))</f>
        <v>Senior</v>
      </c>
      <c r="E4645" t="s">
        <v>26</v>
      </c>
      <c r="F4645" t="s">
        <v>17</v>
      </c>
      <c r="G4645" t="s">
        <v>17</v>
      </c>
      <c r="H4645" t="s">
        <v>18</v>
      </c>
      <c r="I4645" s="2">
        <v>43644</v>
      </c>
      <c r="J4645" t="s">
        <v>12990</v>
      </c>
      <c r="K4645" t="s">
        <v>12991</v>
      </c>
      <c r="L4645" t="s">
        <v>21</v>
      </c>
      <c r="M4645">
        <v>4244.6061</v>
      </c>
      <c r="N4645">
        <v>155</v>
      </c>
      <c r="O4645" t="s">
        <v>43</v>
      </c>
      <c r="P4645" t="s">
        <v>43</v>
      </c>
      <c r="Q4645" s="2">
        <v>43669</v>
      </c>
      <c r="R4645" t="s">
        <v>32</v>
      </c>
      <c r="S4645" t="s">
        <v>45</v>
      </c>
      <c r="T4645">
        <f>_xlfn.DAYS(Raw_data_US_healthcare[[#This Row],[Discharge Date]],Raw_data_US_healthcare[[#This Row],[Date of Admission]])</f>
        <v>25</v>
      </c>
    </row>
    <row r="4646" spans="1:20" x14ac:dyDescent="0.3">
      <c r="A4646" t="s">
        <v>26511</v>
      </c>
      <c r="B4646" t="s">
        <v>12992</v>
      </c>
      <c r="C4646">
        <v>43</v>
      </c>
      <c r="D4646" t="str">
        <f>IF(Raw_data_US_healthcare[[#This Row],[Age]]&lt;35,"Young",IF(Raw_data_US_healthcare[[#This Row],[Age]]&lt;60,"Middle","Senior"))</f>
        <v>Middle</v>
      </c>
      <c r="E4646" t="s">
        <v>16</v>
      </c>
      <c r="F4646" t="s">
        <v>35</v>
      </c>
      <c r="G4646" t="s">
        <v>35</v>
      </c>
      <c r="H4646" t="s">
        <v>26516</v>
      </c>
      <c r="I4646" s="2">
        <v>43781</v>
      </c>
      <c r="J4646" t="s">
        <v>5317</v>
      </c>
      <c r="K4646" t="s">
        <v>12993</v>
      </c>
      <c r="L4646" t="s">
        <v>56</v>
      </c>
      <c r="M4646">
        <v>11777.9445</v>
      </c>
      <c r="N4646">
        <v>209</v>
      </c>
      <c r="O4646" t="s">
        <v>39</v>
      </c>
      <c r="P4646" t="s">
        <v>39</v>
      </c>
      <c r="Q4646" s="2">
        <v>43783</v>
      </c>
      <c r="R4646" t="s">
        <v>32</v>
      </c>
      <c r="S4646" t="s">
        <v>24</v>
      </c>
      <c r="T4646">
        <f>_xlfn.DAYS(Raw_data_US_healthcare[[#This Row],[Discharge Date]],Raw_data_US_healthcare[[#This Row],[Date of Admission]])</f>
        <v>2</v>
      </c>
    </row>
    <row r="4647" spans="1:20" x14ac:dyDescent="0.3">
      <c r="A4647" t="s">
        <v>26511</v>
      </c>
      <c r="B4647" t="s">
        <v>12994</v>
      </c>
      <c r="C4647">
        <v>45</v>
      </c>
      <c r="D4647" t="str">
        <f>IF(Raw_data_US_healthcare[[#This Row],[Age]]&lt;35,"Young",IF(Raw_data_US_healthcare[[#This Row],[Age]]&lt;60,"Middle","Senior"))</f>
        <v>Middle</v>
      </c>
      <c r="E4647" t="s">
        <v>16</v>
      </c>
      <c r="F4647" t="s">
        <v>62</v>
      </c>
      <c r="G4647" t="s">
        <v>62</v>
      </c>
      <c r="H4647" t="s">
        <v>69</v>
      </c>
      <c r="I4647" s="2">
        <v>44733</v>
      </c>
      <c r="J4647" t="s">
        <v>12995</v>
      </c>
      <c r="K4647" t="s">
        <v>12996</v>
      </c>
      <c r="L4647" t="s">
        <v>52</v>
      </c>
      <c r="M4647">
        <v>52059.885999999999</v>
      </c>
      <c r="N4647">
        <v>370</v>
      </c>
      <c r="O4647" t="s">
        <v>43</v>
      </c>
      <c r="P4647" t="s">
        <v>43</v>
      </c>
      <c r="Q4647" s="2">
        <v>44746</v>
      </c>
      <c r="R4647" t="s">
        <v>23</v>
      </c>
      <c r="S4647" t="s">
        <v>33</v>
      </c>
      <c r="T4647">
        <f>_xlfn.DAYS(Raw_data_US_healthcare[[#This Row],[Discharge Date]],Raw_data_US_healthcare[[#This Row],[Date of Admission]])</f>
        <v>13</v>
      </c>
    </row>
    <row r="4648" spans="1:20" x14ac:dyDescent="0.3">
      <c r="A4648" t="s">
        <v>26511</v>
      </c>
      <c r="B4648" t="s">
        <v>12997</v>
      </c>
      <c r="C4648">
        <v>25</v>
      </c>
      <c r="D4648" t="str">
        <f>IF(Raw_data_US_healthcare[[#This Row],[Age]]&lt;35,"Young",IF(Raw_data_US_healthcare[[#This Row],[Age]]&lt;60,"Middle","Senior"))</f>
        <v>Young</v>
      </c>
      <c r="E4648" t="s">
        <v>16</v>
      </c>
      <c r="F4648" t="s">
        <v>62</v>
      </c>
      <c r="G4648" t="s">
        <v>62</v>
      </c>
      <c r="H4648" t="s">
        <v>26516</v>
      </c>
      <c r="I4648" s="2">
        <v>44377</v>
      </c>
      <c r="J4648" t="s">
        <v>12998</v>
      </c>
      <c r="K4648" t="s">
        <v>12999</v>
      </c>
      <c r="L4648" t="s">
        <v>56</v>
      </c>
      <c r="M4648">
        <v>18047.476699999999</v>
      </c>
      <c r="N4648">
        <v>105</v>
      </c>
      <c r="O4648" t="s">
        <v>39</v>
      </c>
      <c r="P4648" t="s">
        <v>39</v>
      </c>
      <c r="Q4648" s="2">
        <v>44383</v>
      </c>
      <c r="R4648" t="s">
        <v>83</v>
      </c>
      <c r="S4648" t="s">
        <v>33</v>
      </c>
      <c r="T4648">
        <f>_xlfn.DAYS(Raw_data_US_healthcare[[#This Row],[Discharge Date]],Raw_data_US_healthcare[[#This Row],[Date of Admission]])</f>
        <v>6</v>
      </c>
    </row>
    <row r="4649" spans="1:20" x14ac:dyDescent="0.3">
      <c r="A4649" t="s">
        <v>26511</v>
      </c>
      <c r="B4649" t="s">
        <v>13000</v>
      </c>
      <c r="C4649">
        <v>70</v>
      </c>
      <c r="D4649" t="str">
        <f>IF(Raw_data_US_healthcare[[#This Row],[Age]]&lt;35,"Young",IF(Raw_data_US_healthcare[[#This Row],[Age]]&lt;60,"Middle","Senior"))</f>
        <v>Senior</v>
      </c>
      <c r="E4649" t="s">
        <v>16</v>
      </c>
      <c r="F4649" t="s">
        <v>113</v>
      </c>
      <c r="G4649" t="s">
        <v>113</v>
      </c>
      <c r="H4649" t="s">
        <v>18</v>
      </c>
      <c r="I4649" s="2">
        <v>43856</v>
      </c>
      <c r="J4649" t="s">
        <v>13001</v>
      </c>
      <c r="K4649" t="s">
        <v>13002</v>
      </c>
      <c r="L4649" t="s">
        <v>52</v>
      </c>
      <c r="M4649">
        <v>56755.8923</v>
      </c>
      <c r="N4649">
        <v>305</v>
      </c>
      <c r="O4649" t="s">
        <v>43</v>
      </c>
      <c r="P4649" t="s">
        <v>43</v>
      </c>
      <c r="Q4649" s="2">
        <v>43882</v>
      </c>
      <c r="R4649" t="s">
        <v>83</v>
      </c>
      <c r="S4649" t="s">
        <v>33</v>
      </c>
      <c r="T4649">
        <f>_xlfn.DAYS(Raw_data_US_healthcare[[#This Row],[Discharge Date]],Raw_data_US_healthcare[[#This Row],[Date of Admission]])</f>
        <v>26</v>
      </c>
    </row>
    <row r="4650" spans="1:20" x14ac:dyDescent="0.3">
      <c r="A4650" t="s">
        <v>26511</v>
      </c>
      <c r="B4650" t="s">
        <v>13003</v>
      </c>
      <c r="C4650">
        <v>48</v>
      </c>
      <c r="D4650" t="str">
        <f>IF(Raw_data_US_healthcare[[#This Row],[Age]]&lt;35,"Young",IF(Raw_data_US_healthcare[[#This Row],[Age]]&lt;60,"Middle","Senior"))</f>
        <v>Middle</v>
      </c>
      <c r="E4650" t="s">
        <v>16</v>
      </c>
      <c r="F4650" t="s">
        <v>88</v>
      </c>
      <c r="G4650" t="s">
        <v>88</v>
      </c>
      <c r="H4650" t="s">
        <v>36</v>
      </c>
      <c r="I4650" s="2">
        <v>44728</v>
      </c>
      <c r="J4650" t="s">
        <v>10035</v>
      </c>
      <c r="K4650" t="s">
        <v>13004</v>
      </c>
      <c r="L4650" t="s">
        <v>31</v>
      </c>
      <c r="M4650">
        <v>2331.3906999999999</v>
      </c>
      <c r="N4650">
        <v>129</v>
      </c>
      <c r="O4650" t="s">
        <v>22</v>
      </c>
      <c r="P4650" t="s">
        <v>22</v>
      </c>
      <c r="Q4650" s="2">
        <v>44731</v>
      </c>
      <c r="R4650" t="s">
        <v>44</v>
      </c>
      <c r="S4650" t="s">
        <v>24</v>
      </c>
      <c r="T4650">
        <f>_xlfn.DAYS(Raw_data_US_healthcare[[#This Row],[Discharge Date]],Raw_data_US_healthcare[[#This Row],[Date of Admission]])</f>
        <v>3</v>
      </c>
    </row>
    <row r="4651" spans="1:20" x14ac:dyDescent="0.3">
      <c r="A4651" t="s">
        <v>26511</v>
      </c>
      <c r="B4651" t="s">
        <v>13005</v>
      </c>
      <c r="C4651">
        <v>60</v>
      </c>
      <c r="D4651" t="str">
        <f>IF(Raw_data_US_healthcare[[#This Row],[Age]]&lt;35,"Young",IF(Raw_data_US_healthcare[[#This Row],[Age]]&lt;60,"Middle","Senior"))</f>
        <v>Senior</v>
      </c>
      <c r="E4651" t="s">
        <v>16</v>
      </c>
      <c r="F4651" t="s">
        <v>49</v>
      </c>
      <c r="G4651" t="s">
        <v>49</v>
      </c>
      <c r="H4651" t="s">
        <v>18</v>
      </c>
      <c r="I4651" s="2">
        <v>44164</v>
      </c>
      <c r="J4651" t="s">
        <v>13006</v>
      </c>
      <c r="K4651" t="s">
        <v>13007</v>
      </c>
      <c r="L4651" t="s">
        <v>60</v>
      </c>
      <c r="M4651">
        <v>39164.616300000002</v>
      </c>
      <c r="N4651">
        <v>342</v>
      </c>
      <c r="O4651" t="s">
        <v>39</v>
      </c>
      <c r="P4651" t="s">
        <v>39</v>
      </c>
      <c r="Q4651" s="2">
        <v>44180</v>
      </c>
      <c r="R4651" t="s">
        <v>83</v>
      </c>
      <c r="S4651" t="s">
        <v>33</v>
      </c>
      <c r="T4651">
        <f>_xlfn.DAYS(Raw_data_US_healthcare[[#This Row],[Discharge Date]],Raw_data_US_healthcare[[#This Row],[Date of Admission]])</f>
        <v>16</v>
      </c>
    </row>
    <row r="4652" spans="1:20" x14ac:dyDescent="0.3">
      <c r="A4652" t="s">
        <v>26512</v>
      </c>
      <c r="B4652" t="s">
        <v>13008</v>
      </c>
      <c r="C4652">
        <v>44</v>
      </c>
      <c r="D4652" t="str">
        <f>IF(Raw_data_US_healthcare[[#This Row],[Age]]&lt;35,"Young",IF(Raw_data_US_healthcare[[#This Row],[Age]]&lt;60,"Middle","Senior"))</f>
        <v>Middle</v>
      </c>
      <c r="E4652" t="s">
        <v>26</v>
      </c>
      <c r="F4652" t="s">
        <v>27</v>
      </c>
      <c r="G4652" t="s">
        <v>27</v>
      </c>
      <c r="H4652" t="s">
        <v>69</v>
      </c>
      <c r="I4652" s="2">
        <v>44269</v>
      </c>
      <c r="J4652" t="s">
        <v>13009</v>
      </c>
      <c r="K4652" t="s">
        <v>13010</v>
      </c>
      <c r="L4652" t="s">
        <v>52</v>
      </c>
      <c r="M4652">
        <v>14700.5304</v>
      </c>
      <c r="N4652">
        <v>328</v>
      </c>
      <c r="O4652" t="s">
        <v>22</v>
      </c>
      <c r="P4652" t="s">
        <v>22</v>
      </c>
      <c r="Q4652" s="2">
        <v>44275</v>
      </c>
      <c r="R4652" t="s">
        <v>23</v>
      </c>
      <c r="S4652" t="s">
        <v>45</v>
      </c>
      <c r="T4652">
        <f>_xlfn.DAYS(Raw_data_US_healthcare[[#This Row],[Discharge Date]],Raw_data_US_healthcare[[#This Row],[Date of Admission]])</f>
        <v>6</v>
      </c>
    </row>
    <row r="4653" spans="1:20" x14ac:dyDescent="0.3">
      <c r="A4653" t="s">
        <v>26511</v>
      </c>
      <c r="B4653" t="s">
        <v>13011</v>
      </c>
      <c r="C4653">
        <v>44</v>
      </c>
      <c r="D4653" t="str">
        <f>IF(Raw_data_US_healthcare[[#This Row],[Age]]&lt;35,"Young",IF(Raw_data_US_healthcare[[#This Row],[Age]]&lt;60,"Middle","Senior"))</f>
        <v>Middle</v>
      </c>
      <c r="E4653" t="s">
        <v>16</v>
      </c>
      <c r="F4653" t="s">
        <v>62</v>
      </c>
      <c r="G4653" t="s">
        <v>62</v>
      </c>
      <c r="H4653" t="s">
        <v>36</v>
      </c>
      <c r="I4653" s="2">
        <v>45115</v>
      </c>
      <c r="J4653" t="s">
        <v>13012</v>
      </c>
      <c r="K4653" t="s">
        <v>13013</v>
      </c>
      <c r="L4653" t="s">
        <v>56</v>
      </c>
      <c r="M4653">
        <v>12218.2071</v>
      </c>
      <c r="N4653">
        <v>158</v>
      </c>
      <c r="O4653" t="s">
        <v>22</v>
      </c>
      <c r="P4653" t="s">
        <v>22</v>
      </c>
      <c r="Q4653" s="2">
        <v>45121</v>
      </c>
      <c r="R4653" t="s">
        <v>23</v>
      </c>
      <c r="S4653" t="s">
        <v>33</v>
      </c>
      <c r="T4653">
        <f>_xlfn.DAYS(Raw_data_US_healthcare[[#This Row],[Discharge Date]],Raw_data_US_healthcare[[#This Row],[Date of Admission]])</f>
        <v>6</v>
      </c>
    </row>
    <row r="4654" spans="1:20" x14ac:dyDescent="0.3">
      <c r="A4654" t="s">
        <v>26512</v>
      </c>
      <c r="B4654" t="s">
        <v>2941</v>
      </c>
      <c r="C4654">
        <v>19</v>
      </c>
      <c r="D4654" t="str">
        <f>IF(Raw_data_US_healthcare[[#This Row],[Age]]&lt;35,"Young",IF(Raw_data_US_healthcare[[#This Row],[Age]]&lt;60,"Middle","Senior"))</f>
        <v>Young</v>
      </c>
      <c r="E4654" t="s">
        <v>26</v>
      </c>
      <c r="F4654" t="s">
        <v>228</v>
      </c>
      <c r="G4654" t="s">
        <v>228</v>
      </c>
      <c r="H4654" t="s">
        <v>36</v>
      </c>
      <c r="I4654" s="2">
        <v>44871</v>
      </c>
      <c r="J4654" t="s">
        <v>13014</v>
      </c>
      <c r="K4654" t="s">
        <v>13015</v>
      </c>
      <c r="L4654" t="s">
        <v>56</v>
      </c>
      <c r="M4654">
        <v>23876.7755</v>
      </c>
      <c r="N4654">
        <v>236</v>
      </c>
      <c r="O4654" t="s">
        <v>22</v>
      </c>
      <c r="P4654" t="s">
        <v>22</v>
      </c>
      <c r="Q4654" s="2">
        <v>44879</v>
      </c>
      <c r="R4654" t="s">
        <v>83</v>
      </c>
      <c r="S4654" t="s">
        <v>24</v>
      </c>
      <c r="T4654">
        <f>_xlfn.DAYS(Raw_data_US_healthcare[[#This Row],[Discharge Date]],Raw_data_US_healthcare[[#This Row],[Date of Admission]])</f>
        <v>8</v>
      </c>
    </row>
    <row r="4655" spans="1:20" x14ac:dyDescent="0.3">
      <c r="A4655" t="s">
        <v>26512</v>
      </c>
      <c r="B4655" t="s">
        <v>13016</v>
      </c>
      <c r="C4655">
        <v>46</v>
      </c>
      <c r="D4655" t="str">
        <f>IF(Raw_data_US_healthcare[[#This Row],[Age]]&lt;35,"Young",IF(Raw_data_US_healthcare[[#This Row],[Age]]&lt;60,"Middle","Senior"))</f>
        <v>Middle</v>
      </c>
      <c r="E4655" t="s">
        <v>26</v>
      </c>
      <c r="F4655" t="s">
        <v>17</v>
      </c>
      <c r="G4655" t="s">
        <v>17</v>
      </c>
      <c r="H4655" t="s">
        <v>28</v>
      </c>
      <c r="I4655" s="2">
        <v>43708</v>
      </c>
      <c r="J4655" t="s">
        <v>13017</v>
      </c>
      <c r="K4655" t="s">
        <v>13018</v>
      </c>
      <c r="L4655" t="s">
        <v>56</v>
      </c>
      <c r="M4655">
        <v>42531.3128</v>
      </c>
      <c r="N4655">
        <v>383</v>
      </c>
      <c r="O4655" t="s">
        <v>43</v>
      </c>
      <c r="P4655" t="s">
        <v>43</v>
      </c>
      <c r="Q4655" s="2">
        <v>43711</v>
      </c>
      <c r="R4655" t="s">
        <v>48</v>
      </c>
      <c r="S4655" t="s">
        <v>45</v>
      </c>
      <c r="T4655">
        <f>_xlfn.DAYS(Raw_data_US_healthcare[[#This Row],[Discharge Date]],Raw_data_US_healthcare[[#This Row],[Date of Admission]])</f>
        <v>3</v>
      </c>
    </row>
    <row r="4656" spans="1:20" x14ac:dyDescent="0.3">
      <c r="A4656" t="s">
        <v>26512</v>
      </c>
      <c r="B4656" t="s">
        <v>13019</v>
      </c>
      <c r="C4656">
        <v>79</v>
      </c>
      <c r="D4656" t="str">
        <f>IF(Raw_data_US_healthcare[[#This Row],[Age]]&lt;35,"Young",IF(Raw_data_US_healthcare[[#This Row],[Age]]&lt;60,"Middle","Senior"))</f>
        <v>Senior</v>
      </c>
      <c r="E4656" t="s">
        <v>26</v>
      </c>
      <c r="F4656" t="s">
        <v>88</v>
      </c>
      <c r="G4656" t="s">
        <v>88</v>
      </c>
      <c r="H4656" t="s">
        <v>28</v>
      </c>
      <c r="I4656" s="2">
        <v>43719</v>
      </c>
      <c r="J4656" t="s">
        <v>7713</v>
      </c>
      <c r="K4656" t="s">
        <v>13020</v>
      </c>
      <c r="L4656" t="s">
        <v>31</v>
      </c>
      <c r="M4656">
        <v>10403.8462</v>
      </c>
      <c r="N4656">
        <v>308</v>
      </c>
      <c r="O4656" t="s">
        <v>39</v>
      </c>
      <c r="P4656" t="s">
        <v>39</v>
      </c>
      <c r="Q4656" s="2">
        <v>43746</v>
      </c>
      <c r="R4656" t="s">
        <v>48</v>
      </c>
      <c r="S4656" t="s">
        <v>33</v>
      </c>
      <c r="T4656">
        <f>_xlfn.DAYS(Raw_data_US_healthcare[[#This Row],[Discharge Date]],Raw_data_US_healthcare[[#This Row],[Date of Admission]])</f>
        <v>27</v>
      </c>
    </row>
    <row r="4657" spans="1:20" x14ac:dyDescent="0.3">
      <c r="A4657" t="s">
        <v>26512</v>
      </c>
      <c r="B4657" t="s">
        <v>13021</v>
      </c>
      <c r="C4657">
        <v>21</v>
      </c>
      <c r="D4657" t="str">
        <f>IF(Raw_data_US_healthcare[[#This Row],[Age]]&lt;35,"Young",IF(Raw_data_US_healthcare[[#This Row],[Age]]&lt;60,"Middle","Senior"))</f>
        <v>Young</v>
      </c>
      <c r="E4657" t="s">
        <v>26</v>
      </c>
      <c r="F4657" t="s">
        <v>88</v>
      </c>
      <c r="G4657" t="s">
        <v>88</v>
      </c>
      <c r="H4657" t="s">
        <v>69</v>
      </c>
      <c r="I4657" s="2">
        <v>45079</v>
      </c>
      <c r="J4657" t="s">
        <v>13022</v>
      </c>
      <c r="K4657" t="s">
        <v>5214</v>
      </c>
      <c r="L4657" t="s">
        <v>56</v>
      </c>
      <c r="M4657">
        <v>17475.098000000002</v>
      </c>
      <c r="N4657">
        <v>271</v>
      </c>
      <c r="O4657" t="s">
        <v>22</v>
      </c>
      <c r="P4657" t="s">
        <v>22</v>
      </c>
      <c r="Q4657" s="2">
        <v>45095</v>
      </c>
      <c r="R4657" t="s">
        <v>83</v>
      </c>
      <c r="S4657" t="s">
        <v>24</v>
      </c>
      <c r="T4657">
        <f>_xlfn.DAYS(Raw_data_US_healthcare[[#This Row],[Discharge Date]],Raw_data_US_healthcare[[#This Row],[Date of Admission]])</f>
        <v>16</v>
      </c>
    </row>
    <row r="4658" spans="1:20" x14ac:dyDescent="0.3">
      <c r="A4658" t="s">
        <v>26512</v>
      </c>
      <c r="B4658" t="s">
        <v>13023</v>
      </c>
      <c r="C4658">
        <v>29</v>
      </c>
      <c r="D4658" t="str">
        <f>IF(Raw_data_US_healthcare[[#This Row],[Age]]&lt;35,"Young",IF(Raw_data_US_healthcare[[#This Row],[Age]]&lt;60,"Middle","Senior"))</f>
        <v>Young</v>
      </c>
      <c r="E4658" t="s">
        <v>26</v>
      </c>
      <c r="F4658" t="s">
        <v>228</v>
      </c>
      <c r="G4658" t="s">
        <v>228</v>
      </c>
      <c r="H4658" t="s">
        <v>28</v>
      </c>
      <c r="I4658" s="2">
        <v>43577</v>
      </c>
      <c r="J4658" t="s">
        <v>13024</v>
      </c>
      <c r="K4658" t="s">
        <v>13025</v>
      </c>
      <c r="L4658" t="s">
        <v>52</v>
      </c>
      <c r="M4658">
        <v>44433.999600000003</v>
      </c>
      <c r="N4658">
        <v>279</v>
      </c>
      <c r="O4658" t="s">
        <v>39</v>
      </c>
      <c r="P4658" t="s">
        <v>39</v>
      </c>
      <c r="Q4658" s="2">
        <v>43598</v>
      </c>
      <c r="R4658" t="s">
        <v>32</v>
      </c>
      <c r="S4658" t="s">
        <v>45</v>
      </c>
      <c r="T4658">
        <f>_xlfn.DAYS(Raw_data_US_healthcare[[#This Row],[Discharge Date]],Raw_data_US_healthcare[[#This Row],[Date of Admission]])</f>
        <v>21</v>
      </c>
    </row>
    <row r="4659" spans="1:20" x14ac:dyDescent="0.3">
      <c r="A4659" t="s">
        <v>26511</v>
      </c>
      <c r="B4659" t="s">
        <v>13026</v>
      </c>
      <c r="C4659">
        <v>52</v>
      </c>
      <c r="D4659" t="str">
        <f>IF(Raw_data_US_healthcare[[#This Row],[Age]]&lt;35,"Young",IF(Raw_data_US_healthcare[[#This Row],[Age]]&lt;60,"Middle","Senior"))</f>
        <v>Middle</v>
      </c>
      <c r="E4659" t="s">
        <v>16</v>
      </c>
      <c r="F4659" t="s">
        <v>17</v>
      </c>
      <c r="G4659" t="s">
        <v>17</v>
      </c>
      <c r="H4659" t="s">
        <v>36</v>
      </c>
      <c r="I4659" s="2">
        <v>43578</v>
      </c>
      <c r="J4659" t="s">
        <v>13027</v>
      </c>
      <c r="K4659" t="s">
        <v>1926</v>
      </c>
      <c r="L4659" t="s">
        <v>52</v>
      </c>
      <c r="M4659">
        <v>20689.495599999998</v>
      </c>
      <c r="N4659">
        <v>172</v>
      </c>
      <c r="O4659" t="s">
        <v>22</v>
      </c>
      <c r="P4659" t="s">
        <v>22</v>
      </c>
      <c r="Q4659" s="2">
        <v>43589</v>
      </c>
      <c r="R4659" t="s">
        <v>83</v>
      </c>
      <c r="S4659" t="s">
        <v>45</v>
      </c>
      <c r="T4659">
        <f>_xlfn.DAYS(Raw_data_US_healthcare[[#This Row],[Discharge Date]],Raw_data_US_healthcare[[#This Row],[Date of Admission]])</f>
        <v>11</v>
      </c>
    </row>
    <row r="4660" spans="1:20" x14ac:dyDescent="0.3">
      <c r="A4660" t="s">
        <v>26511</v>
      </c>
      <c r="B4660" t="s">
        <v>13028</v>
      </c>
      <c r="C4660">
        <v>51</v>
      </c>
      <c r="D4660" t="str">
        <f>IF(Raw_data_US_healthcare[[#This Row],[Age]]&lt;35,"Young",IF(Raw_data_US_healthcare[[#This Row],[Age]]&lt;60,"Middle","Senior"))</f>
        <v>Middle</v>
      </c>
      <c r="E4660" t="s">
        <v>16</v>
      </c>
      <c r="F4660" t="s">
        <v>228</v>
      </c>
      <c r="G4660" t="s">
        <v>228</v>
      </c>
      <c r="H4660" t="s">
        <v>26514</v>
      </c>
      <c r="I4660" s="2">
        <v>44555</v>
      </c>
      <c r="J4660" t="s">
        <v>13029</v>
      </c>
      <c r="K4660" t="s">
        <v>13030</v>
      </c>
      <c r="L4660" t="s">
        <v>56</v>
      </c>
      <c r="M4660">
        <v>24651.817200000001</v>
      </c>
      <c r="N4660">
        <v>229</v>
      </c>
      <c r="O4660" t="s">
        <v>39</v>
      </c>
      <c r="P4660" t="s">
        <v>39</v>
      </c>
      <c r="Q4660" s="2">
        <v>44558</v>
      </c>
      <c r="R4660" t="s">
        <v>23</v>
      </c>
      <c r="S4660" t="s">
        <v>24</v>
      </c>
      <c r="T4660">
        <f>_xlfn.DAYS(Raw_data_US_healthcare[[#This Row],[Discharge Date]],Raw_data_US_healthcare[[#This Row],[Date of Admission]])</f>
        <v>3</v>
      </c>
    </row>
    <row r="4661" spans="1:20" x14ac:dyDescent="0.3">
      <c r="A4661" t="s">
        <v>26512</v>
      </c>
      <c r="B4661" t="s">
        <v>13031</v>
      </c>
      <c r="C4661">
        <v>66</v>
      </c>
      <c r="D4661" t="str">
        <f>IF(Raw_data_US_healthcare[[#This Row],[Age]]&lt;35,"Young",IF(Raw_data_US_healthcare[[#This Row],[Age]]&lt;60,"Middle","Senior"))</f>
        <v>Senior</v>
      </c>
      <c r="E4661" t="s">
        <v>26</v>
      </c>
      <c r="F4661" t="s">
        <v>27</v>
      </c>
      <c r="G4661" t="s">
        <v>27</v>
      </c>
      <c r="H4661" t="s">
        <v>26514</v>
      </c>
      <c r="I4661" s="2">
        <v>45147</v>
      </c>
      <c r="J4661" t="s">
        <v>10158</v>
      </c>
      <c r="K4661" t="s">
        <v>13032</v>
      </c>
      <c r="L4661" t="s">
        <v>21</v>
      </c>
      <c r="M4661">
        <v>16160.2606</v>
      </c>
      <c r="N4661">
        <v>372</v>
      </c>
      <c r="O4661" t="s">
        <v>39</v>
      </c>
      <c r="P4661" t="s">
        <v>39</v>
      </c>
      <c r="Q4661" s="2">
        <v>45176</v>
      </c>
      <c r="R4661" t="s">
        <v>48</v>
      </c>
      <c r="S4661" t="s">
        <v>24</v>
      </c>
      <c r="T4661">
        <f>_xlfn.DAYS(Raw_data_US_healthcare[[#This Row],[Discharge Date]],Raw_data_US_healthcare[[#This Row],[Date of Admission]])</f>
        <v>29</v>
      </c>
    </row>
    <row r="4662" spans="1:20" x14ac:dyDescent="0.3">
      <c r="A4662" t="s">
        <v>26512</v>
      </c>
      <c r="B4662" t="s">
        <v>13033</v>
      </c>
      <c r="C4662">
        <v>22</v>
      </c>
      <c r="D4662" t="str">
        <f>IF(Raw_data_US_healthcare[[#This Row],[Age]]&lt;35,"Young",IF(Raw_data_US_healthcare[[#This Row],[Age]]&lt;60,"Middle","Senior"))</f>
        <v>Young</v>
      </c>
      <c r="E4662" t="s">
        <v>26</v>
      </c>
      <c r="F4662" t="s">
        <v>35</v>
      </c>
      <c r="G4662" t="s">
        <v>35</v>
      </c>
      <c r="H4662" t="s">
        <v>18</v>
      </c>
      <c r="I4662" s="2">
        <v>44542</v>
      </c>
      <c r="J4662" t="s">
        <v>13034</v>
      </c>
      <c r="K4662" t="s">
        <v>13035</v>
      </c>
      <c r="L4662" t="s">
        <v>52</v>
      </c>
      <c r="M4662">
        <v>33897.316400000003</v>
      </c>
      <c r="N4662">
        <v>259</v>
      </c>
      <c r="O4662" t="s">
        <v>43</v>
      </c>
      <c r="P4662" t="s">
        <v>43</v>
      </c>
      <c r="Q4662" s="2">
        <v>44572</v>
      </c>
      <c r="R4662" t="s">
        <v>48</v>
      </c>
      <c r="S4662" t="s">
        <v>33</v>
      </c>
      <c r="T4662">
        <f>_xlfn.DAYS(Raw_data_US_healthcare[[#This Row],[Discharge Date]],Raw_data_US_healthcare[[#This Row],[Date of Admission]])</f>
        <v>30</v>
      </c>
    </row>
    <row r="4663" spans="1:20" x14ac:dyDescent="0.3">
      <c r="A4663" t="s">
        <v>26511</v>
      </c>
      <c r="B4663" t="s">
        <v>13036</v>
      </c>
      <c r="C4663">
        <v>77</v>
      </c>
      <c r="D4663" t="str">
        <f>IF(Raw_data_US_healthcare[[#This Row],[Age]]&lt;35,"Young",IF(Raw_data_US_healthcare[[#This Row],[Age]]&lt;60,"Middle","Senior"))</f>
        <v>Senior</v>
      </c>
      <c r="E4663" t="s">
        <v>16</v>
      </c>
      <c r="F4663" t="s">
        <v>228</v>
      </c>
      <c r="G4663" t="s">
        <v>228</v>
      </c>
      <c r="H4663" t="s">
        <v>26516</v>
      </c>
      <c r="I4663" s="2">
        <v>44436</v>
      </c>
      <c r="J4663" t="s">
        <v>13037</v>
      </c>
      <c r="K4663" t="s">
        <v>13038</v>
      </c>
      <c r="L4663" t="s">
        <v>52</v>
      </c>
      <c r="M4663">
        <v>5347.4844000000003</v>
      </c>
      <c r="N4663">
        <v>484</v>
      </c>
      <c r="O4663" t="s">
        <v>39</v>
      </c>
      <c r="P4663" t="s">
        <v>39</v>
      </c>
      <c r="Q4663" s="2">
        <v>44441</v>
      </c>
      <c r="R4663" t="s">
        <v>83</v>
      </c>
      <c r="S4663" t="s">
        <v>33</v>
      </c>
      <c r="T4663">
        <f>_xlfn.DAYS(Raw_data_US_healthcare[[#This Row],[Discharge Date]],Raw_data_US_healthcare[[#This Row],[Date of Admission]])</f>
        <v>5</v>
      </c>
    </row>
    <row r="4664" spans="1:20" x14ac:dyDescent="0.3">
      <c r="A4664" t="s">
        <v>26512</v>
      </c>
      <c r="B4664" t="s">
        <v>13039</v>
      </c>
      <c r="C4664">
        <v>18</v>
      </c>
      <c r="D4664" t="str">
        <f>IF(Raw_data_US_healthcare[[#This Row],[Age]]&lt;35,"Young",IF(Raw_data_US_healthcare[[#This Row],[Age]]&lt;60,"Middle","Senior"))</f>
        <v>Young</v>
      </c>
      <c r="E4664" t="s">
        <v>26</v>
      </c>
      <c r="F4664" t="s">
        <v>35</v>
      </c>
      <c r="G4664" t="s">
        <v>35</v>
      </c>
      <c r="H4664" t="s">
        <v>18</v>
      </c>
      <c r="I4664" s="2">
        <v>43602</v>
      </c>
      <c r="J4664" t="s">
        <v>13040</v>
      </c>
      <c r="K4664" t="s">
        <v>13041</v>
      </c>
      <c r="L4664" t="s">
        <v>60</v>
      </c>
      <c r="M4664">
        <v>53263.1878</v>
      </c>
      <c r="N4664">
        <v>204</v>
      </c>
      <c r="O4664" t="s">
        <v>39</v>
      </c>
      <c r="P4664" t="s">
        <v>39</v>
      </c>
      <c r="Q4664" s="2">
        <v>43619</v>
      </c>
      <c r="R4664" t="s">
        <v>32</v>
      </c>
      <c r="S4664" t="s">
        <v>45</v>
      </c>
      <c r="T4664">
        <f>_xlfn.DAYS(Raw_data_US_healthcare[[#This Row],[Discharge Date]],Raw_data_US_healthcare[[#This Row],[Date of Admission]])</f>
        <v>17</v>
      </c>
    </row>
    <row r="4665" spans="1:20" x14ac:dyDescent="0.3">
      <c r="A4665" t="s">
        <v>26511</v>
      </c>
      <c r="B4665" t="s">
        <v>13042</v>
      </c>
      <c r="C4665">
        <v>52</v>
      </c>
      <c r="D4665" t="str">
        <f>IF(Raw_data_US_healthcare[[#This Row],[Age]]&lt;35,"Young",IF(Raw_data_US_healthcare[[#This Row],[Age]]&lt;60,"Middle","Senior"))</f>
        <v>Middle</v>
      </c>
      <c r="E4665" t="s">
        <v>16</v>
      </c>
      <c r="F4665" t="s">
        <v>17</v>
      </c>
      <c r="G4665" t="s">
        <v>17</v>
      </c>
      <c r="H4665" t="s">
        <v>36</v>
      </c>
      <c r="I4665" s="2">
        <v>43916</v>
      </c>
      <c r="J4665" t="s">
        <v>13043</v>
      </c>
      <c r="K4665" t="s">
        <v>13044</v>
      </c>
      <c r="L4665" t="s">
        <v>60</v>
      </c>
      <c r="M4665">
        <v>14286.936799999999</v>
      </c>
      <c r="N4665">
        <v>458</v>
      </c>
      <c r="O4665" t="s">
        <v>22</v>
      </c>
      <c r="P4665" t="s">
        <v>22</v>
      </c>
      <c r="Q4665" s="2">
        <v>43922</v>
      </c>
      <c r="R4665" t="s">
        <v>48</v>
      </c>
      <c r="S4665" t="s">
        <v>24</v>
      </c>
      <c r="T4665">
        <f>_xlfn.DAYS(Raw_data_US_healthcare[[#This Row],[Discharge Date]],Raw_data_US_healthcare[[#This Row],[Date of Admission]])</f>
        <v>6</v>
      </c>
    </row>
    <row r="4666" spans="1:20" x14ac:dyDescent="0.3">
      <c r="A4666" t="s">
        <v>26511</v>
      </c>
      <c r="B4666" t="s">
        <v>13045</v>
      </c>
      <c r="C4666">
        <v>51</v>
      </c>
      <c r="D4666" t="str">
        <f>IF(Raw_data_US_healthcare[[#This Row],[Age]]&lt;35,"Young",IF(Raw_data_US_healthcare[[#This Row],[Age]]&lt;60,"Middle","Senior"))</f>
        <v>Middle</v>
      </c>
      <c r="E4666" t="s">
        <v>16</v>
      </c>
      <c r="F4666" t="s">
        <v>88</v>
      </c>
      <c r="G4666" t="s">
        <v>88</v>
      </c>
      <c r="H4666" t="s">
        <v>26516</v>
      </c>
      <c r="I4666" s="2">
        <v>44926</v>
      </c>
      <c r="J4666" t="s">
        <v>13046</v>
      </c>
      <c r="K4666" t="s">
        <v>13047</v>
      </c>
      <c r="L4666" t="s">
        <v>60</v>
      </c>
      <c r="M4666">
        <v>15516.2582</v>
      </c>
      <c r="N4666">
        <v>430</v>
      </c>
      <c r="O4666" t="s">
        <v>22</v>
      </c>
      <c r="P4666" t="s">
        <v>22</v>
      </c>
      <c r="Q4666" s="2">
        <v>44941</v>
      </c>
      <c r="R4666" t="s">
        <v>83</v>
      </c>
      <c r="S4666" t="s">
        <v>33</v>
      </c>
      <c r="T4666">
        <f>_xlfn.DAYS(Raw_data_US_healthcare[[#This Row],[Discharge Date]],Raw_data_US_healthcare[[#This Row],[Date of Admission]])</f>
        <v>15</v>
      </c>
    </row>
    <row r="4667" spans="1:20" x14ac:dyDescent="0.3">
      <c r="A4667" t="s">
        <v>26511</v>
      </c>
      <c r="B4667" t="s">
        <v>13048</v>
      </c>
      <c r="C4667">
        <v>33</v>
      </c>
      <c r="D4667" t="str">
        <f>IF(Raw_data_US_healthcare[[#This Row],[Age]]&lt;35,"Young",IF(Raw_data_US_healthcare[[#This Row],[Age]]&lt;60,"Middle","Senior"))</f>
        <v>Young</v>
      </c>
      <c r="E4667" t="s">
        <v>16</v>
      </c>
      <c r="F4667" t="s">
        <v>17</v>
      </c>
      <c r="G4667" t="s">
        <v>17</v>
      </c>
      <c r="H4667" t="s">
        <v>28</v>
      </c>
      <c r="I4667" s="2">
        <v>43630</v>
      </c>
      <c r="J4667" t="s">
        <v>13049</v>
      </c>
      <c r="K4667" t="s">
        <v>13050</v>
      </c>
      <c r="L4667" t="s">
        <v>60</v>
      </c>
      <c r="M4667">
        <v>32221.808700000001</v>
      </c>
      <c r="N4667">
        <v>297</v>
      </c>
      <c r="O4667" t="s">
        <v>39</v>
      </c>
      <c r="P4667" t="s">
        <v>39</v>
      </c>
      <c r="Q4667" s="2">
        <v>43645</v>
      </c>
      <c r="R4667" t="s">
        <v>32</v>
      </c>
      <c r="S4667" t="s">
        <v>33</v>
      </c>
      <c r="T4667">
        <f>_xlfn.DAYS(Raw_data_US_healthcare[[#This Row],[Discharge Date]],Raw_data_US_healthcare[[#This Row],[Date of Admission]])</f>
        <v>15</v>
      </c>
    </row>
    <row r="4668" spans="1:20" x14ac:dyDescent="0.3">
      <c r="A4668" t="s">
        <v>26511</v>
      </c>
      <c r="B4668" t="s">
        <v>13051</v>
      </c>
      <c r="C4668">
        <v>60</v>
      </c>
      <c r="D4668" t="str">
        <f>IF(Raw_data_US_healthcare[[#This Row],[Age]]&lt;35,"Young",IF(Raw_data_US_healthcare[[#This Row],[Age]]&lt;60,"Middle","Senior"))</f>
        <v>Senior</v>
      </c>
      <c r="E4668" t="s">
        <v>16</v>
      </c>
      <c r="F4668" t="s">
        <v>62</v>
      </c>
      <c r="G4668" t="s">
        <v>62</v>
      </c>
      <c r="H4668" t="s">
        <v>69</v>
      </c>
      <c r="I4668" s="2">
        <v>44819</v>
      </c>
      <c r="J4668" t="s">
        <v>13052</v>
      </c>
      <c r="K4668" t="s">
        <v>13053</v>
      </c>
      <c r="L4668" t="s">
        <v>31</v>
      </c>
      <c r="M4668">
        <v>63303.316099999996</v>
      </c>
      <c r="N4668">
        <v>448</v>
      </c>
      <c r="O4668" t="s">
        <v>22</v>
      </c>
      <c r="P4668" t="s">
        <v>22</v>
      </c>
      <c r="Q4668" s="2">
        <v>44834</v>
      </c>
      <c r="R4668" t="s">
        <v>32</v>
      </c>
      <c r="S4668" t="s">
        <v>33</v>
      </c>
      <c r="T4668">
        <f>_xlfn.DAYS(Raw_data_US_healthcare[[#This Row],[Discharge Date]],Raw_data_US_healthcare[[#This Row],[Date of Admission]])</f>
        <v>15</v>
      </c>
    </row>
    <row r="4669" spans="1:20" x14ac:dyDescent="0.3">
      <c r="A4669" t="s">
        <v>26511</v>
      </c>
      <c r="B4669" t="s">
        <v>13054</v>
      </c>
      <c r="C4669">
        <v>43</v>
      </c>
      <c r="D4669" t="str">
        <f>IF(Raw_data_US_healthcare[[#This Row],[Age]]&lt;35,"Young",IF(Raw_data_US_healthcare[[#This Row],[Age]]&lt;60,"Middle","Senior"))</f>
        <v>Middle</v>
      </c>
      <c r="E4669" t="s">
        <v>16</v>
      </c>
      <c r="F4669" t="s">
        <v>17</v>
      </c>
      <c r="G4669" t="s">
        <v>17</v>
      </c>
      <c r="H4669" t="s">
        <v>69</v>
      </c>
      <c r="I4669" s="2">
        <v>43734</v>
      </c>
      <c r="J4669" t="s">
        <v>13055</v>
      </c>
      <c r="K4669" t="s">
        <v>13056</v>
      </c>
      <c r="L4669" t="s">
        <v>56</v>
      </c>
      <c r="M4669">
        <v>26898.862400000002</v>
      </c>
      <c r="N4669">
        <v>460</v>
      </c>
      <c r="O4669" t="s">
        <v>22</v>
      </c>
      <c r="P4669" t="s">
        <v>22</v>
      </c>
      <c r="Q4669" s="2">
        <v>43734</v>
      </c>
      <c r="R4669" t="s">
        <v>83</v>
      </c>
      <c r="S4669" t="s">
        <v>33</v>
      </c>
      <c r="T4669">
        <f>_xlfn.DAYS(Raw_data_US_healthcare[[#This Row],[Discharge Date]],Raw_data_US_healthcare[[#This Row],[Date of Admission]])</f>
        <v>0</v>
      </c>
    </row>
    <row r="4670" spans="1:20" x14ac:dyDescent="0.3">
      <c r="A4670" t="s">
        <v>26511</v>
      </c>
      <c r="B4670" t="s">
        <v>13057</v>
      </c>
      <c r="C4670">
        <v>22</v>
      </c>
      <c r="D4670" t="str">
        <f>IF(Raw_data_US_healthcare[[#This Row],[Age]]&lt;35,"Young",IF(Raw_data_US_healthcare[[#This Row],[Age]]&lt;60,"Middle","Senior"))</f>
        <v>Young</v>
      </c>
      <c r="E4670" t="s">
        <v>16</v>
      </c>
      <c r="F4670" t="s">
        <v>49</v>
      </c>
      <c r="G4670" t="s">
        <v>49</v>
      </c>
      <c r="H4670" t="s">
        <v>36</v>
      </c>
      <c r="I4670" s="2">
        <v>43615</v>
      </c>
      <c r="J4670" t="s">
        <v>13058</v>
      </c>
      <c r="K4670" t="s">
        <v>13059</v>
      </c>
      <c r="L4670" t="s">
        <v>56</v>
      </c>
      <c r="M4670">
        <v>14181.9864</v>
      </c>
      <c r="N4670">
        <v>150</v>
      </c>
      <c r="O4670" t="s">
        <v>22</v>
      </c>
      <c r="P4670" t="s">
        <v>22</v>
      </c>
      <c r="Q4670" s="2">
        <v>43633</v>
      </c>
      <c r="R4670" t="s">
        <v>83</v>
      </c>
      <c r="S4670" t="s">
        <v>33</v>
      </c>
      <c r="T4670">
        <f>_xlfn.DAYS(Raw_data_US_healthcare[[#This Row],[Discharge Date]],Raw_data_US_healthcare[[#This Row],[Date of Admission]])</f>
        <v>18</v>
      </c>
    </row>
    <row r="4671" spans="1:20" x14ac:dyDescent="0.3">
      <c r="A4671" t="s">
        <v>26512</v>
      </c>
      <c r="B4671" t="s">
        <v>13060</v>
      </c>
      <c r="C4671">
        <v>27</v>
      </c>
      <c r="D4671" t="str">
        <f>IF(Raw_data_US_healthcare[[#This Row],[Age]]&lt;35,"Young",IF(Raw_data_US_healthcare[[#This Row],[Age]]&lt;60,"Middle","Senior"))</f>
        <v>Young</v>
      </c>
      <c r="E4671" t="s">
        <v>26</v>
      </c>
      <c r="F4671" t="s">
        <v>27</v>
      </c>
      <c r="G4671" t="s">
        <v>27</v>
      </c>
      <c r="H4671" t="s">
        <v>28</v>
      </c>
      <c r="I4671" s="2">
        <v>44011</v>
      </c>
      <c r="J4671" t="s">
        <v>13061</v>
      </c>
      <c r="K4671" t="s">
        <v>13062</v>
      </c>
      <c r="L4671" t="s">
        <v>56</v>
      </c>
      <c r="M4671">
        <v>11857.6073</v>
      </c>
      <c r="N4671">
        <v>498</v>
      </c>
      <c r="O4671" t="s">
        <v>43</v>
      </c>
      <c r="P4671" t="s">
        <v>43</v>
      </c>
      <c r="Q4671" s="2">
        <v>44030</v>
      </c>
      <c r="R4671" t="s">
        <v>23</v>
      </c>
      <c r="S4671" t="s">
        <v>24</v>
      </c>
      <c r="T4671">
        <f>_xlfn.DAYS(Raw_data_US_healthcare[[#This Row],[Discharge Date]],Raw_data_US_healthcare[[#This Row],[Date of Admission]])</f>
        <v>19</v>
      </c>
    </row>
    <row r="4672" spans="1:20" x14ac:dyDescent="0.3">
      <c r="A4672" t="s">
        <v>26511</v>
      </c>
      <c r="B4672" t="s">
        <v>13063</v>
      </c>
      <c r="C4672">
        <v>73</v>
      </c>
      <c r="D4672" t="str">
        <f>IF(Raw_data_US_healthcare[[#This Row],[Age]]&lt;35,"Young",IF(Raw_data_US_healthcare[[#This Row],[Age]]&lt;60,"Middle","Senior"))</f>
        <v>Senior</v>
      </c>
      <c r="E4672" t="s">
        <v>16</v>
      </c>
      <c r="F4672" t="s">
        <v>49</v>
      </c>
      <c r="G4672" t="s">
        <v>49</v>
      </c>
      <c r="H4672" t="s">
        <v>26514</v>
      </c>
      <c r="I4672" s="2">
        <v>44422</v>
      </c>
      <c r="J4672" t="s">
        <v>13064</v>
      </c>
      <c r="K4672" t="s">
        <v>13065</v>
      </c>
      <c r="L4672" t="s">
        <v>31</v>
      </c>
      <c r="M4672">
        <v>36007.861799999999</v>
      </c>
      <c r="N4672">
        <v>189</v>
      </c>
      <c r="O4672" t="s">
        <v>39</v>
      </c>
      <c r="P4672" t="s">
        <v>39</v>
      </c>
      <c r="Q4672" s="2">
        <v>44447</v>
      </c>
      <c r="R4672" t="s">
        <v>32</v>
      </c>
      <c r="S4672" t="s">
        <v>33</v>
      </c>
      <c r="T4672">
        <f>_xlfn.DAYS(Raw_data_US_healthcare[[#This Row],[Discharge Date]],Raw_data_US_healthcare[[#This Row],[Date of Admission]])</f>
        <v>25</v>
      </c>
    </row>
    <row r="4673" spans="1:20" x14ac:dyDescent="0.3">
      <c r="A4673" t="s">
        <v>26512</v>
      </c>
      <c r="B4673" t="s">
        <v>13066</v>
      </c>
      <c r="C4673">
        <v>45</v>
      </c>
      <c r="D4673" t="str">
        <f>IF(Raw_data_US_healthcare[[#This Row],[Age]]&lt;35,"Young",IF(Raw_data_US_healthcare[[#This Row],[Age]]&lt;60,"Middle","Senior"))</f>
        <v>Middle</v>
      </c>
      <c r="E4673" t="s">
        <v>26</v>
      </c>
      <c r="F4673" t="s">
        <v>17</v>
      </c>
      <c r="G4673" t="s">
        <v>17</v>
      </c>
      <c r="H4673" t="s">
        <v>28</v>
      </c>
      <c r="I4673" s="2">
        <v>44186</v>
      </c>
      <c r="J4673" t="s">
        <v>13067</v>
      </c>
      <c r="K4673" t="s">
        <v>11298</v>
      </c>
      <c r="L4673" t="s">
        <v>56</v>
      </c>
      <c r="M4673">
        <v>37791.802900000002</v>
      </c>
      <c r="N4673">
        <v>167</v>
      </c>
      <c r="O4673" t="s">
        <v>43</v>
      </c>
      <c r="P4673" t="s">
        <v>43</v>
      </c>
      <c r="Q4673" s="2">
        <v>44195</v>
      </c>
      <c r="R4673" t="s">
        <v>23</v>
      </c>
      <c r="S4673" t="s">
        <v>45</v>
      </c>
      <c r="T4673">
        <f>_xlfn.DAYS(Raw_data_US_healthcare[[#This Row],[Discharge Date]],Raw_data_US_healthcare[[#This Row],[Date of Admission]])</f>
        <v>9</v>
      </c>
    </row>
    <row r="4674" spans="1:20" x14ac:dyDescent="0.3">
      <c r="A4674" t="s">
        <v>26512</v>
      </c>
      <c r="B4674" t="s">
        <v>9193</v>
      </c>
      <c r="C4674">
        <v>31</v>
      </c>
      <c r="D4674" t="str">
        <f>IF(Raw_data_US_healthcare[[#This Row],[Age]]&lt;35,"Young",IF(Raw_data_US_healthcare[[#This Row],[Age]]&lt;60,"Middle","Senior"))</f>
        <v>Young</v>
      </c>
      <c r="E4674" t="s">
        <v>26</v>
      </c>
      <c r="F4674" t="s">
        <v>113</v>
      </c>
      <c r="G4674" t="s">
        <v>113</v>
      </c>
      <c r="H4674" t="s">
        <v>26514</v>
      </c>
      <c r="I4674" s="2">
        <v>43520</v>
      </c>
      <c r="J4674" t="s">
        <v>13068</v>
      </c>
      <c r="K4674" t="s">
        <v>13069</v>
      </c>
      <c r="L4674" t="s">
        <v>56</v>
      </c>
      <c r="M4674">
        <v>4509.6031000000003</v>
      </c>
      <c r="N4674">
        <v>489</v>
      </c>
      <c r="O4674" t="s">
        <v>22</v>
      </c>
      <c r="P4674" t="s">
        <v>22</v>
      </c>
      <c r="Q4674" s="2">
        <v>43531</v>
      </c>
      <c r="R4674" t="s">
        <v>32</v>
      </c>
      <c r="S4674" t="s">
        <v>45</v>
      </c>
      <c r="T4674">
        <f>_xlfn.DAYS(Raw_data_US_healthcare[[#This Row],[Discharge Date]],Raw_data_US_healthcare[[#This Row],[Date of Admission]])</f>
        <v>11</v>
      </c>
    </row>
    <row r="4675" spans="1:20" x14ac:dyDescent="0.3">
      <c r="A4675" t="s">
        <v>26512</v>
      </c>
      <c r="B4675" t="s">
        <v>13070</v>
      </c>
      <c r="C4675">
        <v>60</v>
      </c>
      <c r="D4675" t="str">
        <f>IF(Raw_data_US_healthcare[[#This Row],[Age]]&lt;35,"Young",IF(Raw_data_US_healthcare[[#This Row],[Age]]&lt;60,"Middle","Senior"))</f>
        <v>Senior</v>
      </c>
      <c r="E4675" t="s">
        <v>26</v>
      </c>
      <c r="F4675" t="s">
        <v>49</v>
      </c>
      <c r="G4675" t="s">
        <v>49</v>
      </c>
      <c r="H4675" t="s">
        <v>36</v>
      </c>
      <c r="I4675" s="2">
        <v>43949</v>
      </c>
      <c r="J4675" t="s">
        <v>13071</v>
      </c>
      <c r="K4675" t="s">
        <v>13072</v>
      </c>
      <c r="L4675" t="s">
        <v>52</v>
      </c>
      <c r="M4675">
        <v>19841.844700000001</v>
      </c>
      <c r="N4675">
        <v>205</v>
      </c>
      <c r="O4675" t="s">
        <v>22</v>
      </c>
      <c r="P4675" t="s">
        <v>22</v>
      </c>
      <c r="Q4675" s="2">
        <v>43951</v>
      </c>
      <c r="R4675" t="s">
        <v>32</v>
      </c>
      <c r="S4675" t="s">
        <v>33</v>
      </c>
      <c r="T4675">
        <f>_xlfn.DAYS(Raw_data_US_healthcare[[#This Row],[Discharge Date]],Raw_data_US_healthcare[[#This Row],[Date of Admission]])</f>
        <v>2</v>
      </c>
    </row>
    <row r="4676" spans="1:20" x14ac:dyDescent="0.3">
      <c r="A4676" t="s">
        <v>26511</v>
      </c>
      <c r="B4676" t="s">
        <v>13073</v>
      </c>
      <c r="C4676">
        <v>46</v>
      </c>
      <c r="D4676" t="str">
        <f>IF(Raw_data_US_healthcare[[#This Row],[Age]]&lt;35,"Young",IF(Raw_data_US_healthcare[[#This Row],[Age]]&lt;60,"Middle","Senior"))</f>
        <v>Middle</v>
      </c>
      <c r="E4676" t="s">
        <v>16</v>
      </c>
      <c r="F4676" t="s">
        <v>17</v>
      </c>
      <c r="G4676" t="s">
        <v>17</v>
      </c>
      <c r="H4676" t="s">
        <v>26516</v>
      </c>
      <c r="I4676" s="2">
        <v>44356</v>
      </c>
      <c r="J4676" t="s">
        <v>9309</v>
      </c>
      <c r="K4676" t="s">
        <v>5597</v>
      </c>
      <c r="L4676" t="s">
        <v>31</v>
      </c>
      <c r="M4676">
        <v>17467.762699999999</v>
      </c>
      <c r="N4676">
        <v>280</v>
      </c>
      <c r="O4676" t="s">
        <v>39</v>
      </c>
      <c r="P4676" t="s">
        <v>39</v>
      </c>
      <c r="Q4676" s="2">
        <v>44379</v>
      </c>
      <c r="R4676" t="s">
        <v>44</v>
      </c>
      <c r="S4676" t="s">
        <v>45</v>
      </c>
      <c r="T4676">
        <f>_xlfn.DAYS(Raw_data_US_healthcare[[#This Row],[Discharge Date]],Raw_data_US_healthcare[[#This Row],[Date of Admission]])</f>
        <v>23</v>
      </c>
    </row>
    <row r="4677" spans="1:20" x14ac:dyDescent="0.3">
      <c r="A4677" t="s">
        <v>26512</v>
      </c>
      <c r="B4677" t="s">
        <v>13074</v>
      </c>
      <c r="C4677">
        <v>20</v>
      </c>
      <c r="D4677" t="str">
        <f>IF(Raw_data_US_healthcare[[#This Row],[Age]]&lt;35,"Young",IF(Raw_data_US_healthcare[[#This Row],[Age]]&lt;60,"Middle","Senior"))</f>
        <v>Young</v>
      </c>
      <c r="E4677" t="s">
        <v>26</v>
      </c>
      <c r="F4677" t="s">
        <v>17</v>
      </c>
      <c r="G4677" t="s">
        <v>17</v>
      </c>
      <c r="H4677" t="s">
        <v>26514</v>
      </c>
      <c r="I4677" s="2">
        <v>44707</v>
      </c>
      <c r="J4677" t="s">
        <v>13075</v>
      </c>
      <c r="K4677" t="s">
        <v>13076</v>
      </c>
      <c r="L4677" t="s">
        <v>31</v>
      </c>
      <c r="M4677">
        <v>33061.788399999998</v>
      </c>
      <c r="N4677">
        <v>142</v>
      </c>
      <c r="O4677" t="s">
        <v>22</v>
      </c>
      <c r="P4677" t="s">
        <v>22</v>
      </c>
      <c r="Q4677" s="2">
        <v>44718</v>
      </c>
      <c r="R4677" t="s">
        <v>44</v>
      </c>
      <c r="S4677" t="s">
        <v>45</v>
      </c>
      <c r="T4677">
        <f>_xlfn.DAYS(Raw_data_US_healthcare[[#This Row],[Discharge Date]],Raw_data_US_healthcare[[#This Row],[Date of Admission]])</f>
        <v>11</v>
      </c>
    </row>
    <row r="4678" spans="1:20" x14ac:dyDescent="0.3">
      <c r="A4678" t="s">
        <v>26511</v>
      </c>
      <c r="B4678" t="s">
        <v>13077</v>
      </c>
      <c r="C4678">
        <v>25</v>
      </c>
      <c r="D4678" t="str">
        <f>IF(Raw_data_US_healthcare[[#This Row],[Age]]&lt;35,"Young",IF(Raw_data_US_healthcare[[#This Row],[Age]]&lt;60,"Middle","Senior"))</f>
        <v>Young</v>
      </c>
      <c r="E4678" t="s">
        <v>16</v>
      </c>
      <c r="F4678" t="s">
        <v>113</v>
      </c>
      <c r="G4678" t="s">
        <v>113</v>
      </c>
      <c r="H4678" t="s">
        <v>69</v>
      </c>
      <c r="I4678" s="2">
        <v>44780</v>
      </c>
      <c r="J4678" t="s">
        <v>1843</v>
      </c>
      <c r="K4678" t="s">
        <v>4571</v>
      </c>
      <c r="L4678" t="s">
        <v>56</v>
      </c>
      <c r="M4678">
        <v>63735.165000000001</v>
      </c>
      <c r="N4678">
        <v>453</v>
      </c>
      <c r="O4678" t="s">
        <v>22</v>
      </c>
      <c r="P4678" t="s">
        <v>22</v>
      </c>
      <c r="Q4678" s="2">
        <v>44783</v>
      </c>
      <c r="R4678" t="s">
        <v>23</v>
      </c>
      <c r="S4678" t="s">
        <v>24</v>
      </c>
      <c r="T4678">
        <f>_xlfn.DAYS(Raw_data_US_healthcare[[#This Row],[Discharge Date]],Raw_data_US_healthcare[[#This Row],[Date of Admission]])</f>
        <v>3</v>
      </c>
    </row>
    <row r="4679" spans="1:20" x14ac:dyDescent="0.3">
      <c r="A4679" t="s">
        <v>26512</v>
      </c>
      <c r="B4679" t="s">
        <v>13078</v>
      </c>
      <c r="C4679">
        <v>58</v>
      </c>
      <c r="D4679" t="str">
        <f>IF(Raw_data_US_healthcare[[#This Row],[Age]]&lt;35,"Young",IF(Raw_data_US_healthcare[[#This Row],[Age]]&lt;60,"Middle","Senior"))</f>
        <v>Middle</v>
      </c>
      <c r="E4679" t="s">
        <v>26</v>
      </c>
      <c r="F4679" t="s">
        <v>49</v>
      </c>
      <c r="G4679" t="s">
        <v>49</v>
      </c>
      <c r="H4679" t="s">
        <v>36</v>
      </c>
      <c r="I4679" s="2">
        <v>44463</v>
      </c>
      <c r="J4679" t="s">
        <v>13079</v>
      </c>
      <c r="K4679" t="s">
        <v>13080</v>
      </c>
      <c r="L4679" t="s">
        <v>21</v>
      </c>
      <c r="M4679">
        <v>8461.2800999999999</v>
      </c>
      <c r="N4679">
        <v>449</v>
      </c>
      <c r="O4679" t="s">
        <v>22</v>
      </c>
      <c r="P4679" t="s">
        <v>22</v>
      </c>
      <c r="Q4679" s="2">
        <v>44470</v>
      </c>
      <c r="R4679" t="s">
        <v>83</v>
      </c>
      <c r="S4679" t="s">
        <v>45</v>
      </c>
      <c r="T4679">
        <f>_xlfn.DAYS(Raw_data_US_healthcare[[#This Row],[Discharge Date]],Raw_data_US_healthcare[[#This Row],[Date of Admission]])</f>
        <v>7</v>
      </c>
    </row>
    <row r="4680" spans="1:20" x14ac:dyDescent="0.3">
      <c r="A4680" t="s">
        <v>26512</v>
      </c>
      <c r="B4680" t="s">
        <v>13081</v>
      </c>
      <c r="C4680">
        <v>52</v>
      </c>
      <c r="D4680" t="str">
        <f>IF(Raw_data_US_healthcare[[#This Row],[Age]]&lt;35,"Young",IF(Raw_data_US_healthcare[[#This Row],[Age]]&lt;60,"Middle","Senior"))</f>
        <v>Middle</v>
      </c>
      <c r="E4680" t="s">
        <v>26</v>
      </c>
      <c r="F4680" t="s">
        <v>49</v>
      </c>
      <c r="G4680" t="s">
        <v>49</v>
      </c>
      <c r="H4680" t="s">
        <v>36</v>
      </c>
      <c r="I4680" s="2">
        <v>44534</v>
      </c>
      <c r="J4680" t="s">
        <v>13082</v>
      </c>
      <c r="K4680" t="s">
        <v>13083</v>
      </c>
      <c r="L4680" t="s">
        <v>21</v>
      </c>
      <c r="M4680">
        <v>19706.0173</v>
      </c>
      <c r="N4680">
        <v>322</v>
      </c>
      <c r="O4680" t="s">
        <v>22</v>
      </c>
      <c r="P4680" t="s">
        <v>22</v>
      </c>
      <c r="Q4680" s="2">
        <v>44535</v>
      </c>
      <c r="R4680" t="s">
        <v>48</v>
      </c>
      <c r="S4680" t="s">
        <v>45</v>
      </c>
      <c r="T4680">
        <f>_xlfn.DAYS(Raw_data_US_healthcare[[#This Row],[Discharge Date]],Raw_data_US_healthcare[[#This Row],[Date of Admission]])</f>
        <v>1</v>
      </c>
    </row>
    <row r="4681" spans="1:20" x14ac:dyDescent="0.3">
      <c r="A4681" t="s">
        <v>26511</v>
      </c>
      <c r="B4681" t="s">
        <v>13084</v>
      </c>
      <c r="C4681">
        <v>27</v>
      </c>
      <c r="D4681" t="str">
        <f>IF(Raw_data_US_healthcare[[#This Row],[Age]]&lt;35,"Young",IF(Raw_data_US_healthcare[[#This Row],[Age]]&lt;60,"Middle","Senior"))</f>
        <v>Young</v>
      </c>
      <c r="E4681" t="s">
        <v>16</v>
      </c>
      <c r="F4681" t="s">
        <v>113</v>
      </c>
      <c r="G4681" t="s">
        <v>113</v>
      </c>
      <c r="H4681" t="s">
        <v>36</v>
      </c>
      <c r="I4681" s="2">
        <v>44243</v>
      </c>
      <c r="J4681" t="s">
        <v>13085</v>
      </c>
      <c r="K4681" t="s">
        <v>13086</v>
      </c>
      <c r="L4681" t="s">
        <v>31</v>
      </c>
      <c r="M4681">
        <v>6508.2210999999998</v>
      </c>
      <c r="N4681">
        <v>400</v>
      </c>
      <c r="O4681" t="s">
        <v>22</v>
      </c>
      <c r="P4681" t="s">
        <v>22</v>
      </c>
      <c r="Q4681" s="2">
        <v>44262</v>
      </c>
      <c r="R4681" t="s">
        <v>32</v>
      </c>
      <c r="S4681" t="s">
        <v>45</v>
      </c>
      <c r="T4681">
        <f>_xlfn.DAYS(Raw_data_US_healthcare[[#This Row],[Discharge Date]],Raw_data_US_healthcare[[#This Row],[Date of Admission]])</f>
        <v>19</v>
      </c>
    </row>
    <row r="4682" spans="1:20" x14ac:dyDescent="0.3">
      <c r="A4682" t="s">
        <v>26511</v>
      </c>
      <c r="B4682" t="s">
        <v>13087</v>
      </c>
      <c r="C4682">
        <v>69</v>
      </c>
      <c r="D4682" t="str">
        <f>IF(Raw_data_US_healthcare[[#This Row],[Age]]&lt;35,"Young",IF(Raw_data_US_healthcare[[#This Row],[Age]]&lt;60,"Middle","Senior"))</f>
        <v>Senior</v>
      </c>
      <c r="E4682" t="s">
        <v>16</v>
      </c>
      <c r="F4682" t="s">
        <v>88</v>
      </c>
      <c r="G4682" t="s">
        <v>88</v>
      </c>
      <c r="H4682" t="s">
        <v>36</v>
      </c>
      <c r="I4682" s="2">
        <v>44628</v>
      </c>
      <c r="J4682" t="s">
        <v>13088</v>
      </c>
      <c r="K4682" t="s">
        <v>7233</v>
      </c>
      <c r="L4682" t="s">
        <v>60</v>
      </c>
      <c r="M4682">
        <v>20137.2222</v>
      </c>
      <c r="N4682">
        <v>407</v>
      </c>
      <c r="O4682" t="s">
        <v>22</v>
      </c>
      <c r="P4682" t="s">
        <v>22</v>
      </c>
      <c r="Q4682" s="2">
        <v>44640</v>
      </c>
      <c r="R4682" t="s">
        <v>83</v>
      </c>
      <c r="S4682" t="s">
        <v>24</v>
      </c>
      <c r="T4682">
        <f>_xlfn.DAYS(Raw_data_US_healthcare[[#This Row],[Discharge Date]],Raw_data_US_healthcare[[#This Row],[Date of Admission]])</f>
        <v>12</v>
      </c>
    </row>
    <row r="4683" spans="1:20" x14ac:dyDescent="0.3">
      <c r="A4683" t="s">
        <v>26511</v>
      </c>
      <c r="B4683" t="s">
        <v>13089</v>
      </c>
      <c r="C4683">
        <v>54</v>
      </c>
      <c r="D4683" t="str">
        <f>IF(Raw_data_US_healthcare[[#This Row],[Age]]&lt;35,"Young",IF(Raw_data_US_healthcare[[#This Row],[Age]]&lt;60,"Middle","Senior"))</f>
        <v>Middle</v>
      </c>
      <c r="E4683" t="s">
        <v>16</v>
      </c>
      <c r="F4683" t="s">
        <v>113</v>
      </c>
      <c r="G4683" t="s">
        <v>113</v>
      </c>
      <c r="H4683" t="s">
        <v>18</v>
      </c>
      <c r="I4683" s="2">
        <v>44576</v>
      </c>
      <c r="J4683" t="s">
        <v>13090</v>
      </c>
      <c r="K4683" t="s">
        <v>13091</v>
      </c>
      <c r="L4683" t="s">
        <v>21</v>
      </c>
      <c r="M4683">
        <v>30092.851999999999</v>
      </c>
      <c r="N4683">
        <v>326</v>
      </c>
      <c r="O4683" t="s">
        <v>43</v>
      </c>
      <c r="P4683" t="s">
        <v>43</v>
      </c>
      <c r="Q4683" s="2">
        <v>44590</v>
      </c>
      <c r="R4683" t="s">
        <v>83</v>
      </c>
      <c r="S4683" t="s">
        <v>45</v>
      </c>
      <c r="T4683">
        <f>_xlfn.DAYS(Raw_data_US_healthcare[[#This Row],[Discharge Date]],Raw_data_US_healthcare[[#This Row],[Date of Admission]])</f>
        <v>14</v>
      </c>
    </row>
    <row r="4684" spans="1:20" x14ac:dyDescent="0.3">
      <c r="A4684" t="s">
        <v>26512</v>
      </c>
      <c r="B4684" t="s">
        <v>13092</v>
      </c>
      <c r="C4684">
        <v>32</v>
      </c>
      <c r="D4684" t="str">
        <f>IF(Raw_data_US_healthcare[[#This Row],[Age]]&lt;35,"Young",IF(Raw_data_US_healthcare[[#This Row],[Age]]&lt;60,"Middle","Senior"))</f>
        <v>Young</v>
      </c>
      <c r="E4684" t="s">
        <v>26</v>
      </c>
      <c r="F4684" t="s">
        <v>62</v>
      </c>
      <c r="G4684" t="s">
        <v>62</v>
      </c>
      <c r="H4684" t="s">
        <v>36</v>
      </c>
      <c r="I4684" s="2">
        <v>44476</v>
      </c>
      <c r="J4684" t="s">
        <v>13093</v>
      </c>
      <c r="K4684" t="s">
        <v>13094</v>
      </c>
      <c r="L4684" t="s">
        <v>56</v>
      </c>
      <c r="M4684">
        <v>23818.142800000001</v>
      </c>
      <c r="N4684">
        <v>202</v>
      </c>
      <c r="O4684" t="s">
        <v>22</v>
      </c>
      <c r="P4684" t="s">
        <v>22</v>
      </c>
      <c r="Q4684" s="2">
        <v>44487</v>
      </c>
      <c r="R4684" t="s">
        <v>83</v>
      </c>
      <c r="S4684" t="s">
        <v>24</v>
      </c>
      <c r="T4684">
        <f>_xlfn.DAYS(Raw_data_US_healthcare[[#This Row],[Discharge Date]],Raw_data_US_healthcare[[#This Row],[Date of Admission]])</f>
        <v>11</v>
      </c>
    </row>
    <row r="4685" spans="1:20" x14ac:dyDescent="0.3">
      <c r="A4685" t="s">
        <v>26512</v>
      </c>
      <c r="B4685" t="s">
        <v>13095</v>
      </c>
      <c r="C4685">
        <v>70</v>
      </c>
      <c r="D4685" t="str">
        <f>IF(Raw_data_US_healthcare[[#This Row],[Age]]&lt;35,"Young",IF(Raw_data_US_healthcare[[#This Row],[Age]]&lt;60,"Middle","Senior"))</f>
        <v>Senior</v>
      </c>
      <c r="E4685" t="s">
        <v>26</v>
      </c>
      <c r="F4685" t="s">
        <v>49</v>
      </c>
      <c r="G4685" t="s">
        <v>49</v>
      </c>
      <c r="H4685" t="s">
        <v>26516</v>
      </c>
      <c r="I4685" s="2">
        <v>44206</v>
      </c>
      <c r="J4685" t="s">
        <v>13096</v>
      </c>
      <c r="K4685" t="s">
        <v>13097</v>
      </c>
      <c r="L4685" t="s">
        <v>31</v>
      </c>
      <c r="M4685">
        <v>12903.0137</v>
      </c>
      <c r="N4685">
        <v>176</v>
      </c>
      <c r="O4685" t="s">
        <v>39</v>
      </c>
      <c r="P4685" t="s">
        <v>39</v>
      </c>
      <c r="Q4685" s="2">
        <v>44219</v>
      </c>
      <c r="R4685" t="s">
        <v>44</v>
      </c>
      <c r="S4685" t="s">
        <v>45</v>
      </c>
      <c r="T4685">
        <f>_xlfn.DAYS(Raw_data_US_healthcare[[#This Row],[Discharge Date]],Raw_data_US_healthcare[[#This Row],[Date of Admission]])</f>
        <v>13</v>
      </c>
    </row>
    <row r="4686" spans="1:20" x14ac:dyDescent="0.3">
      <c r="A4686" t="s">
        <v>26511</v>
      </c>
      <c r="B4686" t="s">
        <v>8512</v>
      </c>
      <c r="C4686">
        <v>80</v>
      </c>
      <c r="D4686" t="str">
        <f>IF(Raw_data_US_healthcare[[#This Row],[Age]]&lt;35,"Young",IF(Raw_data_US_healthcare[[#This Row],[Age]]&lt;60,"Middle","Senior"))</f>
        <v>Senior</v>
      </c>
      <c r="E4686" t="s">
        <v>16</v>
      </c>
      <c r="F4686" t="s">
        <v>62</v>
      </c>
      <c r="G4686" t="s">
        <v>62</v>
      </c>
      <c r="H4686" t="s">
        <v>26514</v>
      </c>
      <c r="I4686" s="2">
        <v>44615</v>
      </c>
      <c r="J4686" t="s">
        <v>13098</v>
      </c>
      <c r="K4686" t="s">
        <v>13099</v>
      </c>
      <c r="L4686" t="s">
        <v>31</v>
      </c>
      <c r="M4686">
        <v>4507.4485000000004</v>
      </c>
      <c r="N4686">
        <v>466</v>
      </c>
      <c r="O4686" t="s">
        <v>39</v>
      </c>
      <c r="P4686" t="s">
        <v>39</v>
      </c>
      <c r="Q4686" s="2">
        <v>44638</v>
      </c>
      <c r="R4686" t="s">
        <v>48</v>
      </c>
      <c r="S4686" t="s">
        <v>33</v>
      </c>
      <c r="T4686">
        <f>_xlfn.DAYS(Raw_data_US_healthcare[[#This Row],[Discharge Date]],Raw_data_US_healthcare[[#This Row],[Date of Admission]])</f>
        <v>23</v>
      </c>
    </row>
    <row r="4687" spans="1:20" x14ac:dyDescent="0.3">
      <c r="A4687" t="s">
        <v>26512</v>
      </c>
      <c r="B4687" t="s">
        <v>13100</v>
      </c>
      <c r="C4687">
        <v>36</v>
      </c>
      <c r="D4687" t="str">
        <f>IF(Raw_data_US_healthcare[[#This Row],[Age]]&lt;35,"Young",IF(Raw_data_US_healthcare[[#This Row],[Age]]&lt;60,"Middle","Senior"))</f>
        <v>Middle</v>
      </c>
      <c r="E4687" t="s">
        <v>26</v>
      </c>
      <c r="F4687" t="s">
        <v>62</v>
      </c>
      <c r="G4687" t="s">
        <v>62</v>
      </c>
      <c r="H4687" t="s">
        <v>28</v>
      </c>
      <c r="I4687" s="2">
        <v>45041</v>
      </c>
      <c r="J4687" t="s">
        <v>13101</v>
      </c>
      <c r="K4687" t="s">
        <v>13102</v>
      </c>
      <c r="L4687" t="s">
        <v>52</v>
      </c>
      <c r="M4687">
        <v>34359.900999999998</v>
      </c>
      <c r="N4687">
        <v>234</v>
      </c>
      <c r="O4687" t="s">
        <v>43</v>
      </c>
      <c r="P4687" t="s">
        <v>43</v>
      </c>
      <c r="Q4687" s="2">
        <v>45067</v>
      </c>
      <c r="R4687" t="s">
        <v>48</v>
      </c>
      <c r="S4687" t="s">
        <v>24</v>
      </c>
      <c r="T4687">
        <f>_xlfn.DAYS(Raw_data_US_healthcare[[#This Row],[Discharge Date]],Raw_data_US_healthcare[[#This Row],[Date of Admission]])</f>
        <v>26</v>
      </c>
    </row>
    <row r="4688" spans="1:20" x14ac:dyDescent="0.3">
      <c r="A4688" t="s">
        <v>26512</v>
      </c>
      <c r="B4688" t="s">
        <v>13103</v>
      </c>
      <c r="C4688">
        <v>85</v>
      </c>
      <c r="D4688" t="str">
        <f>IF(Raw_data_US_healthcare[[#This Row],[Age]]&lt;35,"Young",IF(Raw_data_US_healthcare[[#This Row],[Age]]&lt;60,"Middle","Senior"))</f>
        <v>Senior</v>
      </c>
      <c r="E4688" t="s">
        <v>26</v>
      </c>
      <c r="F4688" t="s">
        <v>17</v>
      </c>
      <c r="G4688" t="s">
        <v>17</v>
      </c>
      <c r="H4688" t="s">
        <v>26514</v>
      </c>
      <c r="I4688" s="2">
        <v>43572</v>
      </c>
      <c r="J4688" t="s">
        <v>13104</v>
      </c>
      <c r="K4688" t="s">
        <v>13105</v>
      </c>
      <c r="L4688" t="s">
        <v>60</v>
      </c>
      <c r="M4688">
        <v>26517.9928</v>
      </c>
      <c r="N4688">
        <v>225</v>
      </c>
      <c r="O4688" t="s">
        <v>22</v>
      </c>
      <c r="P4688" t="s">
        <v>22</v>
      </c>
      <c r="Q4688" s="2">
        <v>43578</v>
      </c>
      <c r="R4688" t="s">
        <v>48</v>
      </c>
      <c r="S4688" t="s">
        <v>45</v>
      </c>
      <c r="T4688">
        <f>_xlfn.DAYS(Raw_data_US_healthcare[[#This Row],[Discharge Date]],Raw_data_US_healthcare[[#This Row],[Date of Admission]])</f>
        <v>6</v>
      </c>
    </row>
    <row r="4689" spans="1:20" x14ac:dyDescent="0.3">
      <c r="A4689" t="s">
        <v>26511</v>
      </c>
      <c r="B4689" t="s">
        <v>13106</v>
      </c>
      <c r="C4689">
        <v>23</v>
      </c>
      <c r="D4689" t="str">
        <f>IF(Raw_data_US_healthcare[[#This Row],[Age]]&lt;35,"Young",IF(Raw_data_US_healthcare[[#This Row],[Age]]&lt;60,"Middle","Senior"))</f>
        <v>Young</v>
      </c>
      <c r="E4689" t="s">
        <v>16</v>
      </c>
      <c r="F4689" t="s">
        <v>62</v>
      </c>
      <c r="G4689" t="s">
        <v>62</v>
      </c>
      <c r="H4689" t="s">
        <v>26514</v>
      </c>
      <c r="I4689" s="2">
        <v>44463</v>
      </c>
      <c r="J4689" t="s">
        <v>13107</v>
      </c>
      <c r="K4689" t="s">
        <v>13108</v>
      </c>
      <c r="L4689" t="s">
        <v>60</v>
      </c>
      <c r="M4689">
        <v>20352.040099999998</v>
      </c>
      <c r="N4689">
        <v>277</v>
      </c>
      <c r="O4689" t="s">
        <v>43</v>
      </c>
      <c r="P4689" t="s">
        <v>43</v>
      </c>
      <c r="Q4689" s="2">
        <v>44478</v>
      </c>
      <c r="R4689" t="s">
        <v>83</v>
      </c>
      <c r="S4689" t="s">
        <v>33</v>
      </c>
      <c r="T4689">
        <f>_xlfn.DAYS(Raw_data_US_healthcare[[#This Row],[Discharge Date]],Raw_data_US_healthcare[[#This Row],[Date of Admission]])</f>
        <v>15</v>
      </c>
    </row>
    <row r="4690" spans="1:20" x14ac:dyDescent="0.3">
      <c r="A4690" t="s">
        <v>26512</v>
      </c>
      <c r="B4690" t="s">
        <v>13109</v>
      </c>
      <c r="C4690">
        <v>33</v>
      </c>
      <c r="D4690" t="str">
        <f>IF(Raw_data_US_healthcare[[#This Row],[Age]]&lt;35,"Young",IF(Raw_data_US_healthcare[[#This Row],[Age]]&lt;60,"Middle","Senior"))</f>
        <v>Young</v>
      </c>
      <c r="E4690" t="s">
        <v>26</v>
      </c>
      <c r="F4690" t="s">
        <v>35</v>
      </c>
      <c r="G4690" t="s">
        <v>35</v>
      </c>
      <c r="H4690" t="s">
        <v>26516</v>
      </c>
      <c r="I4690" s="2">
        <v>43519</v>
      </c>
      <c r="J4690" t="s">
        <v>13110</v>
      </c>
      <c r="K4690" t="s">
        <v>13111</v>
      </c>
      <c r="L4690" t="s">
        <v>60</v>
      </c>
      <c r="M4690">
        <v>1690.3110999999999</v>
      </c>
      <c r="N4690">
        <v>269</v>
      </c>
      <c r="O4690" t="s">
        <v>22</v>
      </c>
      <c r="P4690" t="s">
        <v>22</v>
      </c>
      <c r="Q4690" s="2">
        <v>43525</v>
      </c>
      <c r="R4690" t="s">
        <v>44</v>
      </c>
      <c r="S4690" t="s">
        <v>24</v>
      </c>
      <c r="T4690">
        <f>_xlfn.DAYS(Raw_data_US_healthcare[[#This Row],[Discharge Date]],Raw_data_US_healthcare[[#This Row],[Date of Admission]])</f>
        <v>6</v>
      </c>
    </row>
    <row r="4691" spans="1:20" x14ac:dyDescent="0.3">
      <c r="A4691" t="s">
        <v>26512</v>
      </c>
      <c r="B4691" t="s">
        <v>13112</v>
      </c>
      <c r="C4691">
        <v>49</v>
      </c>
      <c r="D4691" t="str">
        <f>IF(Raw_data_US_healthcare[[#This Row],[Age]]&lt;35,"Young",IF(Raw_data_US_healthcare[[#This Row],[Age]]&lt;60,"Middle","Senior"))</f>
        <v>Middle</v>
      </c>
      <c r="E4691" t="s">
        <v>26</v>
      </c>
      <c r="F4691" t="s">
        <v>17</v>
      </c>
      <c r="G4691" t="s">
        <v>17</v>
      </c>
      <c r="H4691" t="s">
        <v>69</v>
      </c>
      <c r="I4691" s="2">
        <v>43673</v>
      </c>
      <c r="J4691" t="s">
        <v>13113</v>
      </c>
      <c r="K4691" t="s">
        <v>13114</v>
      </c>
      <c r="L4691" t="s">
        <v>21</v>
      </c>
      <c r="M4691">
        <v>1971.3506</v>
      </c>
      <c r="N4691">
        <v>477</v>
      </c>
      <c r="O4691" t="s">
        <v>22</v>
      </c>
      <c r="P4691" t="s">
        <v>22</v>
      </c>
      <c r="Q4691" s="2">
        <v>43680</v>
      </c>
      <c r="R4691" t="s">
        <v>32</v>
      </c>
      <c r="S4691" t="s">
        <v>24</v>
      </c>
      <c r="T4691">
        <f>_xlfn.DAYS(Raw_data_US_healthcare[[#This Row],[Discharge Date]],Raw_data_US_healthcare[[#This Row],[Date of Admission]])</f>
        <v>7</v>
      </c>
    </row>
    <row r="4692" spans="1:20" x14ac:dyDescent="0.3">
      <c r="A4692" t="s">
        <v>26512</v>
      </c>
      <c r="B4692" t="s">
        <v>13115</v>
      </c>
      <c r="C4692">
        <v>56</v>
      </c>
      <c r="D4692" t="str">
        <f>IF(Raw_data_US_healthcare[[#This Row],[Age]]&lt;35,"Young",IF(Raw_data_US_healthcare[[#This Row],[Age]]&lt;60,"Middle","Senior"))</f>
        <v>Middle</v>
      </c>
      <c r="E4692" t="s">
        <v>26</v>
      </c>
      <c r="F4692" t="s">
        <v>228</v>
      </c>
      <c r="G4692" t="s">
        <v>228</v>
      </c>
      <c r="H4692" t="s">
        <v>18</v>
      </c>
      <c r="I4692" s="2">
        <v>45223</v>
      </c>
      <c r="J4692" t="s">
        <v>13116</v>
      </c>
      <c r="K4692" t="s">
        <v>13117</v>
      </c>
      <c r="L4692" t="s">
        <v>21</v>
      </c>
      <c r="M4692">
        <v>8355.4146999999994</v>
      </c>
      <c r="N4692">
        <v>268</v>
      </c>
      <c r="O4692" t="s">
        <v>43</v>
      </c>
      <c r="P4692" t="s">
        <v>43</v>
      </c>
      <c r="Q4692" s="2">
        <v>45253</v>
      </c>
      <c r="R4692" t="s">
        <v>44</v>
      </c>
      <c r="S4692" t="s">
        <v>45</v>
      </c>
      <c r="T4692">
        <f>_xlfn.DAYS(Raw_data_US_healthcare[[#This Row],[Discharge Date]],Raw_data_US_healthcare[[#This Row],[Date of Admission]])</f>
        <v>30</v>
      </c>
    </row>
    <row r="4693" spans="1:20" x14ac:dyDescent="0.3">
      <c r="A4693" t="s">
        <v>26511</v>
      </c>
      <c r="B4693" t="s">
        <v>13118</v>
      </c>
      <c r="C4693">
        <v>55</v>
      </c>
      <c r="D4693" t="str">
        <f>IF(Raw_data_US_healthcare[[#This Row],[Age]]&lt;35,"Young",IF(Raw_data_US_healthcare[[#This Row],[Age]]&lt;60,"Middle","Senior"))</f>
        <v>Middle</v>
      </c>
      <c r="E4693" t="s">
        <v>16</v>
      </c>
      <c r="F4693" t="s">
        <v>228</v>
      </c>
      <c r="G4693" t="s">
        <v>228</v>
      </c>
      <c r="H4693" t="s">
        <v>69</v>
      </c>
      <c r="I4693" s="2">
        <v>44983</v>
      </c>
      <c r="J4693" t="s">
        <v>11032</v>
      </c>
      <c r="K4693" t="s">
        <v>13119</v>
      </c>
      <c r="L4693" t="s">
        <v>21</v>
      </c>
      <c r="M4693">
        <v>2611.7451999999998</v>
      </c>
      <c r="N4693">
        <v>365</v>
      </c>
      <c r="O4693" t="s">
        <v>22</v>
      </c>
      <c r="P4693" t="s">
        <v>22</v>
      </c>
      <c r="Q4693" s="2">
        <v>44986</v>
      </c>
      <c r="R4693" t="s">
        <v>44</v>
      </c>
      <c r="S4693" t="s">
        <v>33</v>
      </c>
      <c r="T4693">
        <f>_xlfn.DAYS(Raw_data_US_healthcare[[#This Row],[Discharge Date]],Raw_data_US_healthcare[[#This Row],[Date of Admission]])</f>
        <v>3</v>
      </c>
    </row>
    <row r="4694" spans="1:20" x14ac:dyDescent="0.3">
      <c r="A4694" t="s">
        <v>26512</v>
      </c>
      <c r="B4694" t="s">
        <v>13120</v>
      </c>
      <c r="C4694">
        <v>50</v>
      </c>
      <c r="D4694" t="str">
        <f>IF(Raw_data_US_healthcare[[#This Row],[Age]]&lt;35,"Young",IF(Raw_data_US_healthcare[[#This Row],[Age]]&lt;60,"Middle","Senior"))</f>
        <v>Middle</v>
      </c>
      <c r="E4694" t="s">
        <v>26</v>
      </c>
      <c r="F4694" t="s">
        <v>17</v>
      </c>
      <c r="G4694" t="s">
        <v>17</v>
      </c>
      <c r="H4694" t="s">
        <v>69</v>
      </c>
      <c r="I4694" s="2">
        <v>43606</v>
      </c>
      <c r="J4694" t="s">
        <v>13121</v>
      </c>
      <c r="K4694" t="s">
        <v>13122</v>
      </c>
      <c r="L4694" t="s">
        <v>60</v>
      </c>
      <c r="M4694">
        <v>50675.277099999999</v>
      </c>
      <c r="N4694">
        <v>496</v>
      </c>
      <c r="O4694" t="s">
        <v>22</v>
      </c>
      <c r="P4694" t="s">
        <v>22</v>
      </c>
      <c r="Q4694" s="2">
        <v>43614</v>
      </c>
      <c r="R4694" t="s">
        <v>83</v>
      </c>
      <c r="S4694" t="s">
        <v>45</v>
      </c>
      <c r="T4694">
        <f>_xlfn.DAYS(Raw_data_US_healthcare[[#This Row],[Discharge Date]],Raw_data_US_healthcare[[#This Row],[Date of Admission]])</f>
        <v>8</v>
      </c>
    </row>
    <row r="4695" spans="1:20" x14ac:dyDescent="0.3">
      <c r="A4695" t="s">
        <v>26512</v>
      </c>
      <c r="B4695" t="s">
        <v>13123</v>
      </c>
      <c r="C4695">
        <v>49</v>
      </c>
      <c r="D4695" t="str">
        <f>IF(Raw_data_US_healthcare[[#This Row],[Age]]&lt;35,"Young",IF(Raw_data_US_healthcare[[#This Row],[Age]]&lt;60,"Middle","Senior"))</f>
        <v>Middle</v>
      </c>
      <c r="E4695" t="s">
        <v>26</v>
      </c>
      <c r="F4695" t="s">
        <v>17</v>
      </c>
      <c r="G4695" t="s">
        <v>17</v>
      </c>
      <c r="H4695" t="s">
        <v>26516</v>
      </c>
      <c r="I4695" s="2">
        <v>44415</v>
      </c>
      <c r="J4695" t="s">
        <v>13124</v>
      </c>
      <c r="K4695" t="s">
        <v>13125</v>
      </c>
      <c r="L4695" t="s">
        <v>52</v>
      </c>
      <c r="M4695">
        <v>34154.6806</v>
      </c>
      <c r="N4695">
        <v>424</v>
      </c>
      <c r="O4695" t="s">
        <v>43</v>
      </c>
      <c r="P4695" t="s">
        <v>43</v>
      </c>
      <c r="Q4695" s="2">
        <v>44443</v>
      </c>
      <c r="R4695" t="s">
        <v>48</v>
      </c>
      <c r="S4695" t="s">
        <v>45</v>
      </c>
      <c r="T4695">
        <f>_xlfn.DAYS(Raw_data_US_healthcare[[#This Row],[Discharge Date]],Raw_data_US_healthcare[[#This Row],[Date of Admission]])</f>
        <v>28</v>
      </c>
    </row>
    <row r="4696" spans="1:20" x14ac:dyDescent="0.3">
      <c r="A4696" t="s">
        <v>26512</v>
      </c>
      <c r="B4696" t="s">
        <v>13126</v>
      </c>
      <c r="C4696">
        <v>30</v>
      </c>
      <c r="D4696" t="str">
        <f>IF(Raw_data_US_healthcare[[#This Row],[Age]]&lt;35,"Young",IF(Raw_data_US_healthcare[[#This Row],[Age]]&lt;60,"Middle","Senior"))</f>
        <v>Young</v>
      </c>
      <c r="E4696" t="s">
        <v>26</v>
      </c>
      <c r="F4696" t="s">
        <v>228</v>
      </c>
      <c r="G4696" t="s">
        <v>228</v>
      </c>
      <c r="H4696" t="s">
        <v>18</v>
      </c>
      <c r="I4696" s="2">
        <v>44799</v>
      </c>
      <c r="J4696" t="s">
        <v>13127</v>
      </c>
      <c r="K4696" t="s">
        <v>13128</v>
      </c>
      <c r="L4696" t="s">
        <v>31</v>
      </c>
      <c r="M4696">
        <v>7871.5590000000002</v>
      </c>
      <c r="N4696">
        <v>159</v>
      </c>
      <c r="O4696" t="s">
        <v>39</v>
      </c>
      <c r="P4696" t="s">
        <v>39</v>
      </c>
      <c r="Q4696" s="2">
        <v>44806</v>
      </c>
      <c r="R4696" t="s">
        <v>48</v>
      </c>
      <c r="S4696" t="s">
        <v>45</v>
      </c>
      <c r="T4696">
        <f>_xlfn.DAYS(Raw_data_US_healthcare[[#This Row],[Discharge Date]],Raw_data_US_healthcare[[#This Row],[Date of Admission]])</f>
        <v>7</v>
      </c>
    </row>
    <row r="4697" spans="1:20" x14ac:dyDescent="0.3">
      <c r="A4697" t="s">
        <v>26512</v>
      </c>
      <c r="B4697" t="s">
        <v>13129</v>
      </c>
      <c r="C4697">
        <v>82</v>
      </c>
      <c r="D4697" t="str">
        <f>IF(Raw_data_US_healthcare[[#This Row],[Age]]&lt;35,"Young",IF(Raw_data_US_healthcare[[#This Row],[Age]]&lt;60,"Middle","Senior"))</f>
        <v>Senior</v>
      </c>
      <c r="E4697" t="s">
        <v>26</v>
      </c>
      <c r="F4697" t="s">
        <v>49</v>
      </c>
      <c r="G4697" t="s">
        <v>49</v>
      </c>
      <c r="H4697" t="s">
        <v>18</v>
      </c>
      <c r="I4697" s="2">
        <v>44495</v>
      </c>
      <c r="J4697" t="s">
        <v>13130</v>
      </c>
      <c r="K4697" t="s">
        <v>13131</v>
      </c>
      <c r="L4697" t="s">
        <v>56</v>
      </c>
      <c r="M4697">
        <v>9728.7913000000008</v>
      </c>
      <c r="N4697">
        <v>355</v>
      </c>
      <c r="O4697" t="s">
        <v>39</v>
      </c>
      <c r="P4697" t="s">
        <v>39</v>
      </c>
      <c r="Q4697" s="2">
        <v>44513</v>
      </c>
      <c r="R4697" t="s">
        <v>48</v>
      </c>
      <c r="S4697" t="s">
        <v>33</v>
      </c>
      <c r="T4697">
        <f>_xlfn.DAYS(Raw_data_US_healthcare[[#This Row],[Discharge Date]],Raw_data_US_healthcare[[#This Row],[Date of Admission]])</f>
        <v>18</v>
      </c>
    </row>
    <row r="4698" spans="1:20" x14ac:dyDescent="0.3">
      <c r="A4698" t="s">
        <v>26512</v>
      </c>
      <c r="B4698" t="s">
        <v>975</v>
      </c>
      <c r="C4698">
        <v>71</v>
      </c>
      <c r="D4698" t="str">
        <f>IF(Raw_data_US_healthcare[[#This Row],[Age]]&lt;35,"Young",IF(Raw_data_US_healthcare[[#This Row],[Age]]&lt;60,"Middle","Senior"))</f>
        <v>Senior</v>
      </c>
      <c r="E4698" t="s">
        <v>26</v>
      </c>
      <c r="F4698" t="s">
        <v>228</v>
      </c>
      <c r="G4698" t="s">
        <v>228</v>
      </c>
      <c r="H4698" t="s">
        <v>26514</v>
      </c>
      <c r="I4698" s="2">
        <v>44636</v>
      </c>
      <c r="J4698" t="s">
        <v>13132</v>
      </c>
      <c r="K4698" t="s">
        <v>13133</v>
      </c>
      <c r="L4698" t="s">
        <v>56</v>
      </c>
      <c r="M4698">
        <v>2078.0779000000002</v>
      </c>
      <c r="N4698">
        <v>308</v>
      </c>
      <c r="O4698" t="s">
        <v>39</v>
      </c>
      <c r="P4698" t="s">
        <v>39</v>
      </c>
      <c r="Q4698" s="2">
        <v>44645</v>
      </c>
      <c r="R4698" t="s">
        <v>83</v>
      </c>
      <c r="S4698" t="s">
        <v>45</v>
      </c>
      <c r="T4698">
        <f>_xlfn.DAYS(Raw_data_US_healthcare[[#This Row],[Discharge Date]],Raw_data_US_healthcare[[#This Row],[Date of Admission]])</f>
        <v>9</v>
      </c>
    </row>
    <row r="4699" spans="1:20" x14ac:dyDescent="0.3">
      <c r="A4699" t="s">
        <v>26512</v>
      </c>
      <c r="B4699" t="s">
        <v>7591</v>
      </c>
      <c r="C4699">
        <v>80</v>
      </c>
      <c r="D4699" t="str">
        <f>IF(Raw_data_US_healthcare[[#This Row],[Age]]&lt;35,"Young",IF(Raw_data_US_healthcare[[#This Row],[Age]]&lt;60,"Middle","Senior"))</f>
        <v>Senior</v>
      </c>
      <c r="E4699" t="s">
        <v>26</v>
      </c>
      <c r="F4699" t="s">
        <v>27</v>
      </c>
      <c r="G4699" t="s">
        <v>27</v>
      </c>
      <c r="H4699" t="s">
        <v>26514</v>
      </c>
      <c r="I4699" s="2">
        <v>44825</v>
      </c>
      <c r="J4699" t="s">
        <v>13134</v>
      </c>
      <c r="K4699" t="s">
        <v>13135</v>
      </c>
      <c r="L4699" t="s">
        <v>31</v>
      </c>
      <c r="M4699">
        <v>31283.2183</v>
      </c>
      <c r="N4699">
        <v>459</v>
      </c>
      <c r="O4699" t="s">
        <v>22</v>
      </c>
      <c r="P4699" t="s">
        <v>22</v>
      </c>
      <c r="Q4699" s="2">
        <v>44828</v>
      </c>
      <c r="R4699" t="s">
        <v>44</v>
      </c>
      <c r="S4699" t="s">
        <v>24</v>
      </c>
      <c r="T4699">
        <f>_xlfn.DAYS(Raw_data_US_healthcare[[#This Row],[Discharge Date]],Raw_data_US_healthcare[[#This Row],[Date of Admission]])</f>
        <v>3</v>
      </c>
    </row>
    <row r="4700" spans="1:20" x14ac:dyDescent="0.3">
      <c r="A4700" t="s">
        <v>26512</v>
      </c>
      <c r="B4700" t="s">
        <v>13136</v>
      </c>
      <c r="C4700">
        <v>71</v>
      </c>
      <c r="D4700" t="str">
        <f>IF(Raw_data_US_healthcare[[#This Row],[Age]]&lt;35,"Young",IF(Raw_data_US_healthcare[[#This Row],[Age]]&lt;60,"Middle","Senior"))</f>
        <v>Senior</v>
      </c>
      <c r="E4700" t="s">
        <v>26</v>
      </c>
      <c r="F4700" t="s">
        <v>113</v>
      </c>
      <c r="G4700" t="s">
        <v>113</v>
      </c>
      <c r="H4700" t="s">
        <v>69</v>
      </c>
      <c r="I4700" s="2">
        <v>43690</v>
      </c>
      <c r="J4700" t="s">
        <v>13137</v>
      </c>
      <c r="K4700" t="s">
        <v>13138</v>
      </c>
      <c r="L4700" t="s">
        <v>21</v>
      </c>
      <c r="M4700">
        <v>2266.3449999999998</v>
      </c>
      <c r="N4700">
        <v>196</v>
      </c>
      <c r="O4700" t="s">
        <v>39</v>
      </c>
      <c r="P4700" t="s">
        <v>39</v>
      </c>
      <c r="Q4700" s="2">
        <v>43708</v>
      </c>
      <c r="R4700" t="s">
        <v>83</v>
      </c>
      <c r="S4700" t="s">
        <v>24</v>
      </c>
      <c r="T4700">
        <f>_xlfn.DAYS(Raw_data_US_healthcare[[#This Row],[Discharge Date]],Raw_data_US_healthcare[[#This Row],[Date of Admission]])</f>
        <v>18</v>
      </c>
    </row>
    <row r="4701" spans="1:20" x14ac:dyDescent="0.3">
      <c r="A4701" t="s">
        <v>26512</v>
      </c>
      <c r="B4701" t="s">
        <v>13139</v>
      </c>
      <c r="C4701">
        <v>40</v>
      </c>
      <c r="D4701" t="str">
        <f>IF(Raw_data_US_healthcare[[#This Row],[Age]]&lt;35,"Young",IF(Raw_data_US_healthcare[[#This Row],[Age]]&lt;60,"Middle","Senior"))</f>
        <v>Middle</v>
      </c>
      <c r="E4701" t="s">
        <v>26</v>
      </c>
      <c r="F4701" t="s">
        <v>49</v>
      </c>
      <c r="G4701" t="s">
        <v>49</v>
      </c>
      <c r="H4701" t="s">
        <v>26514</v>
      </c>
      <c r="I4701" s="2">
        <v>43938</v>
      </c>
      <c r="J4701" t="s">
        <v>13140</v>
      </c>
      <c r="K4701" t="s">
        <v>13141</v>
      </c>
      <c r="L4701" t="s">
        <v>21</v>
      </c>
      <c r="M4701">
        <v>6257.3104000000003</v>
      </c>
      <c r="N4701">
        <v>174</v>
      </c>
      <c r="O4701" t="s">
        <v>22</v>
      </c>
      <c r="P4701" t="s">
        <v>22</v>
      </c>
      <c r="Q4701" s="2">
        <v>43961</v>
      </c>
      <c r="R4701" t="s">
        <v>23</v>
      </c>
      <c r="S4701" t="s">
        <v>33</v>
      </c>
      <c r="T4701">
        <f>_xlfn.DAYS(Raw_data_US_healthcare[[#This Row],[Discharge Date]],Raw_data_US_healthcare[[#This Row],[Date of Admission]])</f>
        <v>23</v>
      </c>
    </row>
    <row r="4702" spans="1:20" x14ac:dyDescent="0.3">
      <c r="A4702" t="s">
        <v>26511</v>
      </c>
      <c r="B4702" t="s">
        <v>13142</v>
      </c>
      <c r="C4702">
        <v>68</v>
      </c>
      <c r="D4702" t="str">
        <f>IF(Raw_data_US_healthcare[[#This Row],[Age]]&lt;35,"Young",IF(Raw_data_US_healthcare[[#This Row],[Age]]&lt;60,"Middle","Senior"))</f>
        <v>Senior</v>
      </c>
      <c r="E4702" t="s">
        <v>16</v>
      </c>
      <c r="F4702" t="s">
        <v>35</v>
      </c>
      <c r="G4702" t="s">
        <v>35</v>
      </c>
      <c r="H4702" t="s">
        <v>26516</v>
      </c>
      <c r="I4702" s="2">
        <v>44544</v>
      </c>
      <c r="J4702" t="s">
        <v>9136</v>
      </c>
      <c r="K4702" t="s">
        <v>13143</v>
      </c>
      <c r="L4702" t="s">
        <v>56</v>
      </c>
      <c r="M4702">
        <v>23451.742900000001</v>
      </c>
      <c r="N4702">
        <v>443</v>
      </c>
      <c r="O4702" t="s">
        <v>43</v>
      </c>
      <c r="P4702" t="s">
        <v>43</v>
      </c>
      <c r="Q4702" s="2">
        <v>44560</v>
      </c>
      <c r="R4702" t="s">
        <v>32</v>
      </c>
      <c r="S4702" t="s">
        <v>45</v>
      </c>
      <c r="T4702">
        <f>_xlfn.DAYS(Raw_data_US_healthcare[[#This Row],[Discharge Date]],Raw_data_US_healthcare[[#This Row],[Date of Admission]])</f>
        <v>16</v>
      </c>
    </row>
    <row r="4703" spans="1:20" x14ac:dyDescent="0.3">
      <c r="A4703" t="s">
        <v>26512</v>
      </c>
      <c r="B4703" t="s">
        <v>229</v>
      </c>
      <c r="C4703">
        <v>35</v>
      </c>
      <c r="D4703" t="str">
        <f>IF(Raw_data_US_healthcare[[#This Row],[Age]]&lt;35,"Young",IF(Raw_data_US_healthcare[[#This Row],[Age]]&lt;60,"Middle","Senior"))</f>
        <v>Middle</v>
      </c>
      <c r="E4703" t="s">
        <v>26</v>
      </c>
      <c r="F4703" t="s">
        <v>88</v>
      </c>
      <c r="G4703" t="s">
        <v>88</v>
      </c>
      <c r="H4703" t="s">
        <v>26516</v>
      </c>
      <c r="I4703" s="2">
        <v>44002</v>
      </c>
      <c r="J4703" t="s">
        <v>13144</v>
      </c>
      <c r="K4703" t="s">
        <v>13145</v>
      </c>
      <c r="L4703" t="s">
        <v>31</v>
      </c>
      <c r="M4703">
        <v>9532.6463000000003</v>
      </c>
      <c r="N4703">
        <v>108</v>
      </c>
      <c r="O4703" t="s">
        <v>39</v>
      </c>
      <c r="P4703" t="s">
        <v>39</v>
      </c>
      <c r="Q4703" s="2">
        <v>44010</v>
      </c>
      <c r="R4703" t="s">
        <v>44</v>
      </c>
      <c r="S4703" t="s">
        <v>45</v>
      </c>
      <c r="T4703">
        <f>_xlfn.DAYS(Raw_data_US_healthcare[[#This Row],[Discharge Date]],Raw_data_US_healthcare[[#This Row],[Date of Admission]])</f>
        <v>8</v>
      </c>
    </row>
    <row r="4704" spans="1:20" x14ac:dyDescent="0.3">
      <c r="A4704" t="s">
        <v>26512</v>
      </c>
      <c r="B4704" t="s">
        <v>13146</v>
      </c>
      <c r="C4704">
        <v>27</v>
      </c>
      <c r="D4704" t="str">
        <f>IF(Raw_data_US_healthcare[[#This Row],[Age]]&lt;35,"Young",IF(Raw_data_US_healthcare[[#This Row],[Age]]&lt;60,"Middle","Senior"))</f>
        <v>Young</v>
      </c>
      <c r="E4704" t="s">
        <v>26</v>
      </c>
      <c r="F4704" t="s">
        <v>88</v>
      </c>
      <c r="G4704" t="s">
        <v>88</v>
      </c>
      <c r="H4704" t="s">
        <v>36</v>
      </c>
      <c r="I4704" s="2">
        <v>44618</v>
      </c>
      <c r="J4704" t="s">
        <v>13147</v>
      </c>
      <c r="K4704" t="s">
        <v>13148</v>
      </c>
      <c r="L4704" t="s">
        <v>60</v>
      </c>
      <c r="M4704">
        <v>6747.2458999999999</v>
      </c>
      <c r="N4704">
        <v>387</v>
      </c>
      <c r="O4704" t="s">
        <v>22</v>
      </c>
      <c r="P4704" t="s">
        <v>22</v>
      </c>
      <c r="Q4704" s="2">
        <v>44627</v>
      </c>
      <c r="R4704" t="s">
        <v>48</v>
      </c>
      <c r="S4704" t="s">
        <v>33</v>
      </c>
      <c r="T4704">
        <f>_xlfn.DAYS(Raw_data_US_healthcare[[#This Row],[Discharge Date]],Raw_data_US_healthcare[[#This Row],[Date of Admission]])</f>
        <v>9</v>
      </c>
    </row>
    <row r="4705" spans="1:20" x14ac:dyDescent="0.3">
      <c r="A4705" t="s">
        <v>26511</v>
      </c>
      <c r="B4705" t="s">
        <v>13149</v>
      </c>
      <c r="C4705">
        <v>46</v>
      </c>
      <c r="D4705" t="str">
        <f>IF(Raw_data_US_healthcare[[#This Row],[Age]]&lt;35,"Young",IF(Raw_data_US_healthcare[[#This Row],[Age]]&lt;60,"Middle","Senior"))</f>
        <v>Middle</v>
      </c>
      <c r="E4705" t="s">
        <v>16</v>
      </c>
      <c r="F4705" t="s">
        <v>35</v>
      </c>
      <c r="G4705" t="s">
        <v>35</v>
      </c>
      <c r="H4705" t="s">
        <v>26514</v>
      </c>
      <c r="I4705" s="2">
        <v>44186</v>
      </c>
      <c r="J4705" t="s">
        <v>13150</v>
      </c>
      <c r="K4705" t="s">
        <v>991</v>
      </c>
      <c r="L4705" t="s">
        <v>31</v>
      </c>
      <c r="M4705">
        <v>21610.832299999998</v>
      </c>
      <c r="N4705">
        <v>179</v>
      </c>
      <c r="O4705" t="s">
        <v>43</v>
      </c>
      <c r="P4705" t="s">
        <v>43</v>
      </c>
      <c r="Q4705" s="2">
        <v>44195</v>
      </c>
      <c r="R4705" t="s">
        <v>48</v>
      </c>
      <c r="S4705" t="s">
        <v>33</v>
      </c>
      <c r="T4705">
        <f>_xlfn.DAYS(Raw_data_US_healthcare[[#This Row],[Discharge Date]],Raw_data_US_healthcare[[#This Row],[Date of Admission]])</f>
        <v>9</v>
      </c>
    </row>
    <row r="4706" spans="1:20" x14ac:dyDescent="0.3">
      <c r="A4706" t="s">
        <v>26512</v>
      </c>
      <c r="B4706" t="s">
        <v>13151</v>
      </c>
      <c r="C4706">
        <v>27</v>
      </c>
      <c r="D4706" t="str">
        <f>IF(Raw_data_US_healthcare[[#This Row],[Age]]&lt;35,"Young",IF(Raw_data_US_healthcare[[#This Row],[Age]]&lt;60,"Middle","Senior"))</f>
        <v>Young</v>
      </c>
      <c r="E4706" t="s">
        <v>26</v>
      </c>
      <c r="F4706" t="s">
        <v>228</v>
      </c>
      <c r="G4706" t="s">
        <v>228</v>
      </c>
      <c r="H4706" t="s">
        <v>36</v>
      </c>
      <c r="I4706" s="2">
        <v>44434</v>
      </c>
      <c r="J4706" t="s">
        <v>13152</v>
      </c>
      <c r="K4706" t="s">
        <v>10860</v>
      </c>
      <c r="L4706" t="s">
        <v>52</v>
      </c>
      <c r="M4706">
        <v>7238.9742999999999</v>
      </c>
      <c r="N4706">
        <v>482</v>
      </c>
      <c r="O4706" t="s">
        <v>22</v>
      </c>
      <c r="P4706" t="s">
        <v>22</v>
      </c>
      <c r="Q4706" s="2">
        <v>44448</v>
      </c>
      <c r="R4706" t="s">
        <v>23</v>
      </c>
      <c r="S4706" t="s">
        <v>33</v>
      </c>
      <c r="T4706">
        <f>_xlfn.DAYS(Raw_data_US_healthcare[[#This Row],[Discharge Date]],Raw_data_US_healthcare[[#This Row],[Date of Admission]])</f>
        <v>14</v>
      </c>
    </row>
    <row r="4707" spans="1:20" x14ac:dyDescent="0.3">
      <c r="A4707" t="s">
        <v>26511</v>
      </c>
      <c r="B4707" t="s">
        <v>13153</v>
      </c>
      <c r="C4707">
        <v>80</v>
      </c>
      <c r="D4707" t="str">
        <f>IF(Raw_data_US_healthcare[[#This Row],[Age]]&lt;35,"Young",IF(Raw_data_US_healthcare[[#This Row],[Age]]&lt;60,"Middle","Senior"))</f>
        <v>Senior</v>
      </c>
      <c r="E4707" t="s">
        <v>16</v>
      </c>
      <c r="F4707" t="s">
        <v>88</v>
      </c>
      <c r="G4707" t="s">
        <v>88</v>
      </c>
      <c r="H4707" t="s">
        <v>69</v>
      </c>
      <c r="I4707" s="2">
        <v>44116</v>
      </c>
      <c r="J4707" t="s">
        <v>13154</v>
      </c>
      <c r="K4707" t="s">
        <v>13155</v>
      </c>
      <c r="L4707" t="s">
        <v>31</v>
      </c>
      <c r="M4707">
        <v>31544.846399999999</v>
      </c>
      <c r="N4707">
        <v>475</v>
      </c>
      <c r="O4707" t="s">
        <v>22</v>
      </c>
      <c r="P4707" t="s">
        <v>22</v>
      </c>
      <c r="Q4707" s="2">
        <v>44134</v>
      </c>
      <c r="R4707" t="s">
        <v>48</v>
      </c>
      <c r="S4707" t="s">
        <v>24</v>
      </c>
      <c r="T4707">
        <f>_xlfn.DAYS(Raw_data_US_healthcare[[#This Row],[Discharge Date]],Raw_data_US_healthcare[[#This Row],[Date of Admission]])</f>
        <v>18</v>
      </c>
    </row>
    <row r="4708" spans="1:20" x14ac:dyDescent="0.3">
      <c r="A4708" t="s">
        <v>26511</v>
      </c>
      <c r="B4708" t="s">
        <v>13156</v>
      </c>
      <c r="C4708">
        <v>33</v>
      </c>
      <c r="D4708" t="str">
        <f>IF(Raw_data_US_healthcare[[#This Row],[Age]]&lt;35,"Young",IF(Raw_data_US_healthcare[[#This Row],[Age]]&lt;60,"Middle","Senior"))</f>
        <v>Young</v>
      </c>
      <c r="E4708" t="s">
        <v>16</v>
      </c>
      <c r="F4708" t="s">
        <v>228</v>
      </c>
      <c r="G4708" t="s">
        <v>228</v>
      </c>
      <c r="H4708" t="s">
        <v>28</v>
      </c>
      <c r="I4708" s="2">
        <v>45195</v>
      </c>
      <c r="J4708" t="s">
        <v>13157</v>
      </c>
      <c r="K4708" t="s">
        <v>13158</v>
      </c>
      <c r="L4708" t="s">
        <v>31</v>
      </c>
      <c r="M4708">
        <v>22456.671999999999</v>
      </c>
      <c r="N4708">
        <v>225</v>
      </c>
      <c r="O4708" t="s">
        <v>39</v>
      </c>
      <c r="P4708" t="s">
        <v>39</v>
      </c>
      <c r="Q4708" s="2">
        <v>45198</v>
      </c>
      <c r="R4708" t="s">
        <v>32</v>
      </c>
      <c r="S4708" t="s">
        <v>33</v>
      </c>
      <c r="T4708">
        <f>_xlfn.DAYS(Raw_data_US_healthcare[[#This Row],[Discharge Date]],Raw_data_US_healthcare[[#This Row],[Date of Admission]])</f>
        <v>3</v>
      </c>
    </row>
    <row r="4709" spans="1:20" x14ac:dyDescent="0.3">
      <c r="A4709" t="s">
        <v>26511</v>
      </c>
      <c r="B4709" t="s">
        <v>13159</v>
      </c>
      <c r="C4709">
        <v>66</v>
      </c>
      <c r="D4709" t="str">
        <f>IF(Raw_data_US_healthcare[[#This Row],[Age]]&lt;35,"Young",IF(Raw_data_US_healthcare[[#This Row],[Age]]&lt;60,"Middle","Senior"))</f>
        <v>Senior</v>
      </c>
      <c r="E4709" t="s">
        <v>16</v>
      </c>
      <c r="F4709" t="s">
        <v>88</v>
      </c>
      <c r="G4709" t="s">
        <v>88</v>
      </c>
      <c r="H4709" t="s">
        <v>26516</v>
      </c>
      <c r="I4709" s="2">
        <v>44844</v>
      </c>
      <c r="J4709" t="s">
        <v>13160</v>
      </c>
      <c r="K4709" t="s">
        <v>13161</v>
      </c>
      <c r="L4709" t="s">
        <v>60</v>
      </c>
      <c r="M4709">
        <v>5105.4081999999999</v>
      </c>
      <c r="N4709">
        <v>315</v>
      </c>
      <c r="O4709" t="s">
        <v>22</v>
      </c>
      <c r="P4709" t="s">
        <v>22</v>
      </c>
      <c r="Q4709" s="2">
        <v>44866</v>
      </c>
      <c r="R4709" t="s">
        <v>83</v>
      </c>
      <c r="S4709" t="s">
        <v>33</v>
      </c>
      <c r="T4709">
        <f>_xlfn.DAYS(Raw_data_US_healthcare[[#This Row],[Discharge Date]],Raw_data_US_healthcare[[#This Row],[Date of Admission]])</f>
        <v>22</v>
      </c>
    </row>
    <row r="4710" spans="1:20" x14ac:dyDescent="0.3">
      <c r="A4710" t="s">
        <v>26512</v>
      </c>
      <c r="B4710" t="s">
        <v>13162</v>
      </c>
      <c r="C4710">
        <v>36</v>
      </c>
      <c r="D4710" t="str">
        <f>IF(Raw_data_US_healthcare[[#This Row],[Age]]&lt;35,"Young",IF(Raw_data_US_healthcare[[#This Row],[Age]]&lt;60,"Middle","Senior"))</f>
        <v>Middle</v>
      </c>
      <c r="E4710" t="s">
        <v>26</v>
      </c>
      <c r="F4710" t="s">
        <v>27</v>
      </c>
      <c r="G4710" t="s">
        <v>27</v>
      </c>
      <c r="H4710" t="s">
        <v>18</v>
      </c>
      <c r="I4710" s="2">
        <v>43417</v>
      </c>
      <c r="J4710" t="s">
        <v>13163</v>
      </c>
      <c r="K4710" t="s">
        <v>13164</v>
      </c>
      <c r="L4710" t="s">
        <v>52</v>
      </c>
      <c r="M4710">
        <v>2165.0065</v>
      </c>
      <c r="N4710">
        <v>495</v>
      </c>
      <c r="O4710" t="s">
        <v>39</v>
      </c>
      <c r="P4710" t="s">
        <v>39</v>
      </c>
      <c r="Q4710" s="2">
        <v>43430</v>
      </c>
      <c r="R4710" t="s">
        <v>44</v>
      </c>
      <c r="S4710" t="s">
        <v>45</v>
      </c>
      <c r="T4710">
        <f>_xlfn.DAYS(Raw_data_US_healthcare[[#This Row],[Discharge Date]],Raw_data_US_healthcare[[#This Row],[Date of Admission]])</f>
        <v>13</v>
      </c>
    </row>
    <row r="4711" spans="1:20" x14ac:dyDescent="0.3">
      <c r="A4711" t="s">
        <v>26511</v>
      </c>
      <c r="B4711" t="s">
        <v>13165</v>
      </c>
      <c r="C4711">
        <v>71</v>
      </c>
      <c r="D4711" t="str">
        <f>IF(Raw_data_US_healthcare[[#This Row],[Age]]&lt;35,"Young",IF(Raw_data_US_healthcare[[#This Row],[Age]]&lt;60,"Middle","Senior"))</f>
        <v>Senior</v>
      </c>
      <c r="E4711" t="s">
        <v>16</v>
      </c>
      <c r="F4711" t="s">
        <v>49</v>
      </c>
      <c r="G4711" t="s">
        <v>49</v>
      </c>
      <c r="H4711" t="s">
        <v>69</v>
      </c>
      <c r="I4711" s="2">
        <v>43964</v>
      </c>
      <c r="J4711" t="s">
        <v>9309</v>
      </c>
      <c r="K4711" t="s">
        <v>13166</v>
      </c>
      <c r="L4711" t="s">
        <v>21</v>
      </c>
      <c r="M4711">
        <v>56436.415399999998</v>
      </c>
      <c r="N4711">
        <v>301</v>
      </c>
      <c r="O4711" t="s">
        <v>39</v>
      </c>
      <c r="P4711" t="s">
        <v>39</v>
      </c>
      <c r="Q4711" s="2">
        <v>43987</v>
      </c>
      <c r="R4711" t="s">
        <v>44</v>
      </c>
      <c r="S4711" t="s">
        <v>33</v>
      </c>
      <c r="T4711">
        <f>_xlfn.DAYS(Raw_data_US_healthcare[[#This Row],[Discharge Date]],Raw_data_US_healthcare[[#This Row],[Date of Admission]])</f>
        <v>23</v>
      </c>
    </row>
    <row r="4712" spans="1:20" x14ac:dyDescent="0.3">
      <c r="A4712" t="s">
        <v>26512</v>
      </c>
      <c r="B4712" t="s">
        <v>13167</v>
      </c>
      <c r="C4712">
        <v>26</v>
      </c>
      <c r="D4712" t="str">
        <f>IF(Raw_data_US_healthcare[[#This Row],[Age]]&lt;35,"Young",IF(Raw_data_US_healthcare[[#This Row],[Age]]&lt;60,"Middle","Senior"))</f>
        <v>Young</v>
      </c>
      <c r="E4712" t="s">
        <v>26</v>
      </c>
      <c r="F4712" t="s">
        <v>62</v>
      </c>
      <c r="G4712" t="s">
        <v>62</v>
      </c>
      <c r="H4712" t="s">
        <v>26516</v>
      </c>
      <c r="I4712" s="2">
        <v>43935</v>
      </c>
      <c r="J4712" t="s">
        <v>1424</v>
      </c>
      <c r="K4712" t="s">
        <v>3387</v>
      </c>
      <c r="L4712" t="s">
        <v>56</v>
      </c>
      <c r="M4712">
        <v>1182.8284000000001</v>
      </c>
      <c r="N4712">
        <v>459</v>
      </c>
      <c r="O4712" t="s">
        <v>22</v>
      </c>
      <c r="P4712" t="s">
        <v>22</v>
      </c>
      <c r="Q4712" s="2">
        <v>43938</v>
      </c>
      <c r="R4712" t="s">
        <v>44</v>
      </c>
      <c r="S4712" t="s">
        <v>33</v>
      </c>
      <c r="T4712">
        <f>_xlfn.DAYS(Raw_data_US_healthcare[[#This Row],[Discharge Date]],Raw_data_US_healthcare[[#This Row],[Date of Admission]])</f>
        <v>3</v>
      </c>
    </row>
    <row r="4713" spans="1:20" x14ac:dyDescent="0.3">
      <c r="A4713" t="s">
        <v>26511</v>
      </c>
      <c r="B4713" t="s">
        <v>13168</v>
      </c>
      <c r="C4713">
        <v>42</v>
      </c>
      <c r="D4713" t="str">
        <f>IF(Raw_data_US_healthcare[[#This Row],[Age]]&lt;35,"Young",IF(Raw_data_US_healthcare[[#This Row],[Age]]&lt;60,"Middle","Senior"))</f>
        <v>Middle</v>
      </c>
      <c r="E4713" t="s">
        <v>16</v>
      </c>
      <c r="F4713" t="s">
        <v>35</v>
      </c>
      <c r="G4713" t="s">
        <v>35</v>
      </c>
      <c r="H4713" t="s">
        <v>18</v>
      </c>
      <c r="I4713" s="2">
        <v>44971</v>
      </c>
      <c r="J4713" t="s">
        <v>13169</v>
      </c>
      <c r="K4713" t="s">
        <v>13170</v>
      </c>
      <c r="L4713" t="s">
        <v>21</v>
      </c>
      <c r="M4713">
        <v>17756.425899999998</v>
      </c>
      <c r="N4713">
        <v>417</v>
      </c>
      <c r="O4713" t="s">
        <v>39</v>
      </c>
      <c r="P4713" t="s">
        <v>39</v>
      </c>
      <c r="Q4713" s="2">
        <v>44992</v>
      </c>
      <c r="R4713" t="s">
        <v>83</v>
      </c>
      <c r="S4713" t="s">
        <v>24</v>
      </c>
      <c r="T4713">
        <f>_xlfn.DAYS(Raw_data_US_healthcare[[#This Row],[Discharge Date]],Raw_data_US_healthcare[[#This Row],[Date of Admission]])</f>
        <v>21</v>
      </c>
    </row>
    <row r="4714" spans="1:20" x14ac:dyDescent="0.3">
      <c r="A4714" t="s">
        <v>26511</v>
      </c>
      <c r="B4714" t="s">
        <v>13171</v>
      </c>
      <c r="C4714">
        <v>54</v>
      </c>
      <c r="D4714" t="str">
        <f>IF(Raw_data_US_healthcare[[#This Row],[Age]]&lt;35,"Young",IF(Raw_data_US_healthcare[[#This Row],[Age]]&lt;60,"Middle","Senior"))</f>
        <v>Middle</v>
      </c>
      <c r="E4714" t="s">
        <v>16</v>
      </c>
      <c r="F4714" t="s">
        <v>62</v>
      </c>
      <c r="G4714" t="s">
        <v>62</v>
      </c>
      <c r="H4714" t="s">
        <v>36</v>
      </c>
      <c r="I4714" s="2">
        <v>45011</v>
      </c>
      <c r="J4714" t="s">
        <v>138</v>
      </c>
      <c r="K4714" t="s">
        <v>13172</v>
      </c>
      <c r="L4714" t="s">
        <v>60</v>
      </c>
      <c r="M4714">
        <v>7641.0505000000003</v>
      </c>
      <c r="N4714">
        <v>272</v>
      </c>
      <c r="O4714" t="s">
        <v>22</v>
      </c>
      <c r="P4714" t="s">
        <v>22</v>
      </c>
      <c r="Q4714" s="2">
        <v>45024</v>
      </c>
      <c r="R4714" t="s">
        <v>23</v>
      </c>
      <c r="S4714" t="s">
        <v>45</v>
      </c>
      <c r="T4714">
        <f>_xlfn.DAYS(Raw_data_US_healthcare[[#This Row],[Discharge Date]],Raw_data_US_healthcare[[#This Row],[Date of Admission]])</f>
        <v>13</v>
      </c>
    </row>
    <row r="4715" spans="1:20" x14ac:dyDescent="0.3">
      <c r="A4715" t="s">
        <v>26511</v>
      </c>
      <c r="B4715" t="s">
        <v>13173</v>
      </c>
      <c r="C4715">
        <v>48</v>
      </c>
      <c r="D4715" t="str">
        <f>IF(Raw_data_US_healthcare[[#This Row],[Age]]&lt;35,"Young",IF(Raw_data_US_healthcare[[#This Row],[Age]]&lt;60,"Middle","Senior"))</f>
        <v>Middle</v>
      </c>
      <c r="E4715" t="s">
        <v>16</v>
      </c>
      <c r="F4715" t="s">
        <v>17</v>
      </c>
      <c r="G4715" t="s">
        <v>17</v>
      </c>
      <c r="H4715" t="s">
        <v>26516</v>
      </c>
      <c r="I4715" s="2">
        <v>45214</v>
      </c>
      <c r="J4715" t="s">
        <v>13174</v>
      </c>
      <c r="K4715" t="s">
        <v>13175</v>
      </c>
      <c r="L4715" t="s">
        <v>60</v>
      </c>
      <c r="M4715">
        <v>4735.1810999999998</v>
      </c>
      <c r="N4715">
        <v>287</v>
      </c>
      <c r="O4715" t="s">
        <v>39</v>
      </c>
      <c r="P4715" t="s">
        <v>39</v>
      </c>
      <c r="Q4715" s="2">
        <v>45241</v>
      </c>
      <c r="R4715" t="s">
        <v>48</v>
      </c>
      <c r="S4715" t="s">
        <v>24</v>
      </c>
      <c r="T4715">
        <f>_xlfn.DAYS(Raw_data_US_healthcare[[#This Row],[Discharge Date]],Raw_data_US_healthcare[[#This Row],[Date of Admission]])</f>
        <v>27</v>
      </c>
    </row>
    <row r="4716" spans="1:20" x14ac:dyDescent="0.3">
      <c r="A4716" t="s">
        <v>26511</v>
      </c>
      <c r="B4716" t="s">
        <v>13176</v>
      </c>
      <c r="C4716">
        <v>23</v>
      </c>
      <c r="D4716" t="str">
        <f>IF(Raw_data_US_healthcare[[#This Row],[Age]]&lt;35,"Young",IF(Raw_data_US_healthcare[[#This Row],[Age]]&lt;60,"Middle","Senior"))</f>
        <v>Young</v>
      </c>
      <c r="E4716" t="s">
        <v>16</v>
      </c>
      <c r="F4716" t="s">
        <v>88</v>
      </c>
      <c r="G4716" t="s">
        <v>88</v>
      </c>
      <c r="H4716" t="s">
        <v>69</v>
      </c>
      <c r="I4716" s="2">
        <v>44102</v>
      </c>
      <c r="J4716" t="s">
        <v>13177</v>
      </c>
      <c r="K4716" t="s">
        <v>13178</v>
      </c>
      <c r="L4716" t="s">
        <v>56</v>
      </c>
      <c r="M4716">
        <v>29163.6698</v>
      </c>
      <c r="N4716">
        <v>254</v>
      </c>
      <c r="O4716" t="s">
        <v>22</v>
      </c>
      <c r="P4716" t="s">
        <v>22</v>
      </c>
      <c r="Q4716" s="2">
        <v>44105</v>
      </c>
      <c r="R4716" t="s">
        <v>48</v>
      </c>
      <c r="S4716" t="s">
        <v>24</v>
      </c>
      <c r="T4716">
        <f>_xlfn.DAYS(Raw_data_US_healthcare[[#This Row],[Discharge Date]],Raw_data_US_healthcare[[#This Row],[Date of Admission]])</f>
        <v>3</v>
      </c>
    </row>
    <row r="4717" spans="1:20" x14ac:dyDescent="0.3">
      <c r="A4717" t="s">
        <v>26512</v>
      </c>
      <c r="B4717" t="s">
        <v>13179</v>
      </c>
      <c r="C4717">
        <v>20</v>
      </c>
      <c r="D4717" t="str">
        <f>IF(Raw_data_US_healthcare[[#This Row],[Age]]&lt;35,"Young",IF(Raw_data_US_healthcare[[#This Row],[Age]]&lt;60,"Middle","Senior"))</f>
        <v>Young</v>
      </c>
      <c r="E4717" t="s">
        <v>26</v>
      </c>
      <c r="F4717" t="s">
        <v>17</v>
      </c>
      <c r="G4717" t="s">
        <v>17</v>
      </c>
      <c r="H4717" t="s">
        <v>69</v>
      </c>
      <c r="I4717" s="2">
        <v>44494</v>
      </c>
      <c r="J4717" t="s">
        <v>13180</v>
      </c>
      <c r="K4717" t="s">
        <v>13181</v>
      </c>
      <c r="L4717" t="s">
        <v>31</v>
      </c>
      <c r="M4717">
        <v>26826.479299999999</v>
      </c>
      <c r="N4717">
        <v>463</v>
      </c>
      <c r="O4717" t="s">
        <v>39</v>
      </c>
      <c r="P4717" t="s">
        <v>39</v>
      </c>
      <c r="Q4717" s="2">
        <v>44495</v>
      </c>
      <c r="R4717" t="s">
        <v>23</v>
      </c>
      <c r="S4717" t="s">
        <v>33</v>
      </c>
      <c r="T4717">
        <f>_xlfn.DAYS(Raw_data_US_healthcare[[#This Row],[Discharge Date]],Raw_data_US_healthcare[[#This Row],[Date of Admission]])</f>
        <v>1</v>
      </c>
    </row>
    <row r="4718" spans="1:20" x14ac:dyDescent="0.3">
      <c r="A4718" t="s">
        <v>26511</v>
      </c>
      <c r="B4718" t="s">
        <v>13182</v>
      </c>
      <c r="C4718">
        <v>21</v>
      </c>
      <c r="D4718" t="str">
        <f>IF(Raw_data_US_healthcare[[#This Row],[Age]]&lt;35,"Young",IF(Raw_data_US_healthcare[[#This Row],[Age]]&lt;60,"Middle","Senior"))</f>
        <v>Young</v>
      </c>
      <c r="E4718" t="s">
        <v>16</v>
      </c>
      <c r="F4718" t="s">
        <v>27</v>
      </c>
      <c r="G4718" t="s">
        <v>27</v>
      </c>
      <c r="H4718" t="s">
        <v>36</v>
      </c>
      <c r="I4718" s="2">
        <v>44908</v>
      </c>
      <c r="J4718" t="s">
        <v>13183</v>
      </c>
      <c r="K4718" t="s">
        <v>8170</v>
      </c>
      <c r="L4718" t="s">
        <v>60</v>
      </c>
      <c r="M4718">
        <v>13354.0242</v>
      </c>
      <c r="N4718">
        <v>372</v>
      </c>
      <c r="O4718" t="s">
        <v>22</v>
      </c>
      <c r="P4718" t="s">
        <v>22</v>
      </c>
      <c r="Q4718" s="2">
        <v>44917</v>
      </c>
      <c r="R4718" t="s">
        <v>32</v>
      </c>
      <c r="S4718" t="s">
        <v>33</v>
      </c>
      <c r="T4718">
        <f>_xlfn.DAYS(Raw_data_US_healthcare[[#This Row],[Discharge Date]],Raw_data_US_healthcare[[#This Row],[Date of Admission]])</f>
        <v>9</v>
      </c>
    </row>
    <row r="4719" spans="1:20" x14ac:dyDescent="0.3">
      <c r="A4719" t="s">
        <v>26512</v>
      </c>
      <c r="B4719" t="s">
        <v>13184</v>
      </c>
      <c r="C4719">
        <v>71</v>
      </c>
      <c r="D4719" t="str">
        <f>IF(Raw_data_US_healthcare[[#This Row],[Age]]&lt;35,"Young",IF(Raw_data_US_healthcare[[#This Row],[Age]]&lt;60,"Middle","Senior"))</f>
        <v>Senior</v>
      </c>
      <c r="E4719" t="s">
        <v>26</v>
      </c>
      <c r="F4719" t="s">
        <v>35</v>
      </c>
      <c r="G4719" t="s">
        <v>35</v>
      </c>
      <c r="H4719" t="s">
        <v>36</v>
      </c>
      <c r="I4719" s="2">
        <v>43973</v>
      </c>
      <c r="J4719" t="s">
        <v>9050</v>
      </c>
      <c r="K4719" t="s">
        <v>13185</v>
      </c>
      <c r="L4719" t="s">
        <v>21</v>
      </c>
      <c r="M4719">
        <v>3896.5014000000001</v>
      </c>
      <c r="N4719">
        <v>376</v>
      </c>
      <c r="O4719" t="s">
        <v>22</v>
      </c>
      <c r="P4719" t="s">
        <v>22</v>
      </c>
      <c r="Q4719" s="2">
        <v>43988</v>
      </c>
      <c r="R4719" t="s">
        <v>48</v>
      </c>
      <c r="S4719" t="s">
        <v>24</v>
      </c>
      <c r="T4719">
        <f>_xlfn.DAYS(Raw_data_US_healthcare[[#This Row],[Discharge Date]],Raw_data_US_healthcare[[#This Row],[Date of Admission]])</f>
        <v>15</v>
      </c>
    </row>
    <row r="4720" spans="1:20" x14ac:dyDescent="0.3">
      <c r="A4720" t="s">
        <v>26511</v>
      </c>
      <c r="B4720" t="s">
        <v>13186</v>
      </c>
      <c r="C4720">
        <v>38</v>
      </c>
      <c r="D4720" t="str">
        <f>IF(Raw_data_US_healthcare[[#This Row],[Age]]&lt;35,"Young",IF(Raw_data_US_healthcare[[#This Row],[Age]]&lt;60,"Middle","Senior"))</f>
        <v>Middle</v>
      </c>
      <c r="E4720" t="s">
        <v>16</v>
      </c>
      <c r="F4720" t="s">
        <v>88</v>
      </c>
      <c r="G4720" t="s">
        <v>88</v>
      </c>
      <c r="H4720" t="s">
        <v>26514</v>
      </c>
      <c r="I4720" s="2">
        <v>44499</v>
      </c>
      <c r="J4720" t="s">
        <v>13187</v>
      </c>
      <c r="K4720" t="s">
        <v>13188</v>
      </c>
      <c r="L4720" t="s">
        <v>52</v>
      </c>
      <c r="M4720">
        <v>30597.932700000001</v>
      </c>
      <c r="N4720">
        <v>361</v>
      </c>
      <c r="O4720" t="s">
        <v>43</v>
      </c>
      <c r="P4720" t="s">
        <v>43</v>
      </c>
      <c r="Q4720" s="2">
        <v>44528</v>
      </c>
      <c r="R4720" t="s">
        <v>32</v>
      </c>
      <c r="S4720" t="s">
        <v>33</v>
      </c>
      <c r="T4720">
        <f>_xlfn.DAYS(Raw_data_US_healthcare[[#This Row],[Discharge Date]],Raw_data_US_healthcare[[#This Row],[Date of Admission]])</f>
        <v>29</v>
      </c>
    </row>
    <row r="4721" spans="1:20" x14ac:dyDescent="0.3">
      <c r="A4721" t="s">
        <v>26512</v>
      </c>
      <c r="B4721" t="s">
        <v>13189</v>
      </c>
      <c r="C4721">
        <v>30</v>
      </c>
      <c r="D4721" t="str">
        <f>IF(Raw_data_US_healthcare[[#This Row],[Age]]&lt;35,"Young",IF(Raw_data_US_healthcare[[#This Row],[Age]]&lt;60,"Middle","Senior"))</f>
        <v>Young</v>
      </c>
      <c r="E4721" t="s">
        <v>26</v>
      </c>
      <c r="F4721" t="s">
        <v>88</v>
      </c>
      <c r="G4721" t="s">
        <v>88</v>
      </c>
      <c r="H4721" t="s">
        <v>18</v>
      </c>
      <c r="I4721" s="2">
        <v>45091</v>
      </c>
      <c r="J4721" t="s">
        <v>13190</v>
      </c>
      <c r="K4721" t="s">
        <v>13191</v>
      </c>
      <c r="L4721" t="s">
        <v>31</v>
      </c>
      <c r="M4721">
        <v>27597.9895</v>
      </c>
      <c r="N4721">
        <v>460</v>
      </c>
      <c r="O4721" t="s">
        <v>39</v>
      </c>
      <c r="P4721" t="s">
        <v>39</v>
      </c>
      <c r="Q4721" s="2">
        <v>45120</v>
      </c>
      <c r="R4721" t="s">
        <v>48</v>
      </c>
      <c r="S4721" t="s">
        <v>33</v>
      </c>
      <c r="T4721">
        <f>_xlfn.DAYS(Raw_data_US_healthcare[[#This Row],[Discharge Date]],Raw_data_US_healthcare[[#This Row],[Date of Admission]])</f>
        <v>29</v>
      </c>
    </row>
    <row r="4722" spans="1:20" x14ac:dyDescent="0.3">
      <c r="A4722" t="s">
        <v>26511</v>
      </c>
      <c r="B4722" t="s">
        <v>13192</v>
      </c>
      <c r="C4722">
        <v>55</v>
      </c>
      <c r="D4722" t="str">
        <f>IF(Raw_data_US_healthcare[[#This Row],[Age]]&lt;35,"Young",IF(Raw_data_US_healthcare[[#This Row],[Age]]&lt;60,"Middle","Senior"))</f>
        <v>Middle</v>
      </c>
      <c r="E4722" t="s">
        <v>16</v>
      </c>
      <c r="F4722" t="s">
        <v>88</v>
      </c>
      <c r="G4722" t="s">
        <v>88</v>
      </c>
      <c r="H4722" t="s">
        <v>36</v>
      </c>
      <c r="I4722" s="2">
        <v>44303</v>
      </c>
      <c r="J4722" t="s">
        <v>13193</v>
      </c>
      <c r="K4722" t="s">
        <v>13194</v>
      </c>
      <c r="L4722" t="s">
        <v>60</v>
      </c>
      <c r="M4722">
        <v>17056.5746</v>
      </c>
      <c r="N4722">
        <v>116</v>
      </c>
      <c r="O4722" t="s">
        <v>22</v>
      </c>
      <c r="P4722" t="s">
        <v>22</v>
      </c>
      <c r="Q4722" s="2">
        <v>44320</v>
      </c>
      <c r="R4722" t="s">
        <v>44</v>
      </c>
      <c r="S4722" t="s">
        <v>24</v>
      </c>
      <c r="T4722">
        <f>_xlfn.DAYS(Raw_data_US_healthcare[[#This Row],[Discharge Date]],Raw_data_US_healthcare[[#This Row],[Date of Admission]])</f>
        <v>17</v>
      </c>
    </row>
    <row r="4723" spans="1:20" x14ac:dyDescent="0.3">
      <c r="A4723" t="s">
        <v>26512</v>
      </c>
      <c r="B4723" t="s">
        <v>13195</v>
      </c>
      <c r="C4723">
        <v>31</v>
      </c>
      <c r="D4723" t="str">
        <f>IF(Raw_data_US_healthcare[[#This Row],[Age]]&lt;35,"Young",IF(Raw_data_US_healthcare[[#This Row],[Age]]&lt;60,"Middle","Senior"))</f>
        <v>Young</v>
      </c>
      <c r="E4723" t="s">
        <v>26</v>
      </c>
      <c r="F4723" t="s">
        <v>27</v>
      </c>
      <c r="G4723" t="s">
        <v>27</v>
      </c>
      <c r="H4723" t="s">
        <v>18</v>
      </c>
      <c r="I4723" s="2">
        <v>43770</v>
      </c>
      <c r="J4723" t="s">
        <v>13196</v>
      </c>
      <c r="K4723" t="s">
        <v>13197</v>
      </c>
      <c r="L4723" t="s">
        <v>56</v>
      </c>
      <c r="M4723">
        <v>54005.3842</v>
      </c>
      <c r="N4723">
        <v>444</v>
      </c>
      <c r="O4723" t="s">
        <v>43</v>
      </c>
      <c r="P4723" t="s">
        <v>43</v>
      </c>
      <c r="Q4723" s="2">
        <v>43800</v>
      </c>
      <c r="R4723" t="s">
        <v>48</v>
      </c>
      <c r="S4723" t="s">
        <v>45</v>
      </c>
      <c r="T4723">
        <f>_xlfn.DAYS(Raw_data_US_healthcare[[#This Row],[Discharge Date]],Raw_data_US_healthcare[[#This Row],[Date of Admission]])</f>
        <v>30</v>
      </c>
    </row>
    <row r="4724" spans="1:20" x14ac:dyDescent="0.3">
      <c r="A4724" t="s">
        <v>26512</v>
      </c>
      <c r="B4724" t="s">
        <v>13198</v>
      </c>
      <c r="C4724">
        <v>48</v>
      </c>
      <c r="D4724" t="str">
        <f>IF(Raw_data_US_healthcare[[#This Row],[Age]]&lt;35,"Young",IF(Raw_data_US_healthcare[[#This Row],[Age]]&lt;60,"Middle","Senior"))</f>
        <v>Middle</v>
      </c>
      <c r="E4724" t="s">
        <v>26</v>
      </c>
      <c r="F4724" t="s">
        <v>17</v>
      </c>
      <c r="G4724" t="s">
        <v>17</v>
      </c>
      <c r="H4724" t="s">
        <v>26514</v>
      </c>
      <c r="I4724" s="2">
        <v>44019</v>
      </c>
      <c r="J4724" t="s">
        <v>3401</v>
      </c>
      <c r="K4724" t="s">
        <v>13199</v>
      </c>
      <c r="L4724" t="s">
        <v>56</v>
      </c>
      <c r="M4724">
        <v>24490.420900000001</v>
      </c>
      <c r="N4724">
        <v>467</v>
      </c>
      <c r="O4724" t="s">
        <v>22</v>
      </c>
      <c r="P4724" t="s">
        <v>22</v>
      </c>
      <c r="Q4724" s="2">
        <v>44033</v>
      </c>
      <c r="R4724" t="s">
        <v>44</v>
      </c>
      <c r="S4724" t="s">
        <v>24</v>
      </c>
      <c r="T4724">
        <f>_xlfn.DAYS(Raw_data_US_healthcare[[#This Row],[Discharge Date]],Raw_data_US_healthcare[[#This Row],[Date of Admission]])</f>
        <v>14</v>
      </c>
    </row>
    <row r="4725" spans="1:20" x14ac:dyDescent="0.3">
      <c r="A4725" t="s">
        <v>26511</v>
      </c>
      <c r="B4725" t="s">
        <v>13200</v>
      </c>
      <c r="C4725">
        <v>29</v>
      </c>
      <c r="D4725" t="str">
        <f>IF(Raw_data_US_healthcare[[#This Row],[Age]]&lt;35,"Young",IF(Raw_data_US_healthcare[[#This Row],[Age]]&lt;60,"Middle","Senior"))</f>
        <v>Young</v>
      </c>
      <c r="E4725" t="s">
        <v>16</v>
      </c>
      <c r="F4725" t="s">
        <v>88</v>
      </c>
      <c r="G4725" t="s">
        <v>88</v>
      </c>
      <c r="H4725" t="s">
        <v>36</v>
      </c>
      <c r="I4725" s="2">
        <v>43437</v>
      </c>
      <c r="J4725" t="s">
        <v>13201</v>
      </c>
      <c r="K4725" t="s">
        <v>13202</v>
      </c>
      <c r="L4725" t="s">
        <v>60</v>
      </c>
      <c r="M4725">
        <v>7009.9562999999998</v>
      </c>
      <c r="N4725">
        <v>286</v>
      </c>
      <c r="O4725" t="s">
        <v>22</v>
      </c>
      <c r="P4725" t="s">
        <v>22</v>
      </c>
      <c r="Q4725" s="2">
        <v>43442</v>
      </c>
      <c r="R4725" t="s">
        <v>23</v>
      </c>
      <c r="S4725" t="s">
        <v>24</v>
      </c>
      <c r="T4725">
        <f>_xlfn.DAYS(Raw_data_US_healthcare[[#This Row],[Discharge Date]],Raw_data_US_healthcare[[#This Row],[Date of Admission]])</f>
        <v>5</v>
      </c>
    </row>
    <row r="4726" spans="1:20" x14ac:dyDescent="0.3">
      <c r="A4726" t="s">
        <v>26511</v>
      </c>
      <c r="B4726" t="s">
        <v>13203</v>
      </c>
      <c r="C4726">
        <v>77</v>
      </c>
      <c r="D4726" t="str">
        <f>IF(Raw_data_US_healthcare[[#This Row],[Age]]&lt;35,"Young",IF(Raw_data_US_healthcare[[#This Row],[Age]]&lt;60,"Middle","Senior"))</f>
        <v>Senior</v>
      </c>
      <c r="E4726" t="s">
        <v>16</v>
      </c>
      <c r="F4726" t="s">
        <v>27</v>
      </c>
      <c r="G4726" t="s">
        <v>27</v>
      </c>
      <c r="H4726" t="s">
        <v>69</v>
      </c>
      <c r="I4726" s="2">
        <v>44802</v>
      </c>
      <c r="J4726" t="s">
        <v>13204</v>
      </c>
      <c r="K4726" t="s">
        <v>13205</v>
      </c>
      <c r="L4726" t="s">
        <v>60</v>
      </c>
      <c r="M4726">
        <v>67259.279699999999</v>
      </c>
      <c r="N4726">
        <v>368</v>
      </c>
      <c r="O4726" t="s">
        <v>39</v>
      </c>
      <c r="P4726" t="s">
        <v>39</v>
      </c>
      <c r="Q4726" s="2">
        <v>44813</v>
      </c>
      <c r="R4726" t="s">
        <v>48</v>
      </c>
      <c r="S4726" t="s">
        <v>33</v>
      </c>
      <c r="T4726">
        <f>_xlfn.DAYS(Raw_data_US_healthcare[[#This Row],[Discharge Date]],Raw_data_US_healthcare[[#This Row],[Date of Admission]])</f>
        <v>11</v>
      </c>
    </row>
    <row r="4727" spans="1:20" x14ac:dyDescent="0.3">
      <c r="A4727" t="s">
        <v>26511</v>
      </c>
      <c r="B4727" t="s">
        <v>13206</v>
      </c>
      <c r="C4727">
        <v>67</v>
      </c>
      <c r="D4727" t="str">
        <f>IF(Raw_data_US_healthcare[[#This Row],[Age]]&lt;35,"Young",IF(Raw_data_US_healthcare[[#This Row],[Age]]&lt;60,"Middle","Senior"))</f>
        <v>Senior</v>
      </c>
      <c r="E4727" t="s">
        <v>16</v>
      </c>
      <c r="F4727" t="s">
        <v>62</v>
      </c>
      <c r="G4727" t="s">
        <v>62</v>
      </c>
      <c r="H4727" t="s">
        <v>36</v>
      </c>
      <c r="I4727" s="2">
        <v>44035</v>
      </c>
      <c r="J4727" t="s">
        <v>13207</v>
      </c>
      <c r="K4727" t="s">
        <v>13208</v>
      </c>
      <c r="L4727" t="s">
        <v>60</v>
      </c>
      <c r="M4727">
        <v>3864.3548000000001</v>
      </c>
      <c r="N4727">
        <v>255</v>
      </c>
      <c r="O4727" t="s">
        <v>22</v>
      </c>
      <c r="P4727" t="s">
        <v>22</v>
      </c>
      <c r="Q4727" s="2">
        <v>44043</v>
      </c>
      <c r="R4727" t="s">
        <v>48</v>
      </c>
      <c r="S4727" t="s">
        <v>45</v>
      </c>
      <c r="T4727">
        <f>_xlfn.DAYS(Raw_data_US_healthcare[[#This Row],[Discharge Date]],Raw_data_US_healthcare[[#This Row],[Date of Admission]])</f>
        <v>8</v>
      </c>
    </row>
    <row r="4728" spans="1:20" x14ac:dyDescent="0.3">
      <c r="A4728" t="s">
        <v>26511</v>
      </c>
      <c r="B4728" t="s">
        <v>13209</v>
      </c>
      <c r="C4728">
        <v>56</v>
      </c>
      <c r="D4728" t="str">
        <f>IF(Raw_data_US_healthcare[[#This Row],[Age]]&lt;35,"Young",IF(Raw_data_US_healthcare[[#This Row],[Age]]&lt;60,"Middle","Senior"))</f>
        <v>Middle</v>
      </c>
      <c r="E4728" t="s">
        <v>16</v>
      </c>
      <c r="F4728" t="s">
        <v>88</v>
      </c>
      <c r="G4728" t="s">
        <v>88</v>
      </c>
      <c r="H4728" t="s">
        <v>26516</v>
      </c>
      <c r="I4728" s="2">
        <v>44796</v>
      </c>
      <c r="J4728" t="s">
        <v>13210</v>
      </c>
      <c r="K4728" t="s">
        <v>13211</v>
      </c>
      <c r="L4728" t="s">
        <v>52</v>
      </c>
      <c r="M4728">
        <v>31194.539100000002</v>
      </c>
      <c r="N4728">
        <v>269</v>
      </c>
      <c r="O4728" t="s">
        <v>39</v>
      </c>
      <c r="P4728" t="s">
        <v>39</v>
      </c>
      <c r="Q4728" s="2">
        <v>44814</v>
      </c>
      <c r="R4728" t="s">
        <v>32</v>
      </c>
      <c r="S4728" t="s">
        <v>33</v>
      </c>
      <c r="T4728">
        <f>_xlfn.DAYS(Raw_data_US_healthcare[[#This Row],[Discharge Date]],Raw_data_US_healthcare[[#This Row],[Date of Admission]])</f>
        <v>18</v>
      </c>
    </row>
    <row r="4729" spans="1:20" x14ac:dyDescent="0.3">
      <c r="A4729" t="s">
        <v>26511</v>
      </c>
      <c r="B4729" t="s">
        <v>13212</v>
      </c>
      <c r="C4729">
        <v>32</v>
      </c>
      <c r="D4729" t="str">
        <f>IF(Raw_data_US_healthcare[[#This Row],[Age]]&lt;35,"Young",IF(Raw_data_US_healthcare[[#This Row],[Age]]&lt;60,"Middle","Senior"))</f>
        <v>Young</v>
      </c>
      <c r="E4729" t="s">
        <v>16</v>
      </c>
      <c r="F4729" t="s">
        <v>228</v>
      </c>
      <c r="G4729" t="s">
        <v>228</v>
      </c>
      <c r="H4729" t="s">
        <v>26516</v>
      </c>
      <c r="I4729" s="2">
        <v>44180</v>
      </c>
      <c r="J4729" t="s">
        <v>13213</v>
      </c>
      <c r="K4729" t="s">
        <v>13214</v>
      </c>
      <c r="L4729" t="s">
        <v>60</v>
      </c>
      <c r="M4729">
        <v>7926.5704999999998</v>
      </c>
      <c r="N4729">
        <v>298</v>
      </c>
      <c r="O4729" t="s">
        <v>22</v>
      </c>
      <c r="P4729" t="s">
        <v>22</v>
      </c>
      <c r="Q4729" s="2">
        <v>44190</v>
      </c>
      <c r="R4729" t="s">
        <v>48</v>
      </c>
      <c r="S4729" t="s">
        <v>24</v>
      </c>
      <c r="T4729">
        <f>_xlfn.DAYS(Raw_data_US_healthcare[[#This Row],[Discharge Date]],Raw_data_US_healthcare[[#This Row],[Date of Admission]])</f>
        <v>10</v>
      </c>
    </row>
    <row r="4730" spans="1:20" x14ac:dyDescent="0.3">
      <c r="A4730" t="s">
        <v>26511</v>
      </c>
      <c r="B4730" t="s">
        <v>13215</v>
      </c>
      <c r="C4730">
        <v>58</v>
      </c>
      <c r="D4730" t="str">
        <f>IF(Raw_data_US_healthcare[[#This Row],[Age]]&lt;35,"Young",IF(Raw_data_US_healthcare[[#This Row],[Age]]&lt;60,"Middle","Senior"))</f>
        <v>Middle</v>
      </c>
      <c r="E4730" t="s">
        <v>16</v>
      </c>
      <c r="F4730" t="s">
        <v>27</v>
      </c>
      <c r="G4730" t="s">
        <v>27</v>
      </c>
      <c r="H4730" t="s">
        <v>26514</v>
      </c>
      <c r="I4730" s="2">
        <v>43992</v>
      </c>
      <c r="J4730" t="s">
        <v>13216</v>
      </c>
      <c r="K4730" t="s">
        <v>13217</v>
      </c>
      <c r="L4730" t="s">
        <v>31</v>
      </c>
      <c r="M4730">
        <v>8524.2919999999995</v>
      </c>
      <c r="N4730">
        <v>494</v>
      </c>
      <c r="O4730" t="s">
        <v>39</v>
      </c>
      <c r="P4730" t="s">
        <v>39</v>
      </c>
      <c r="Q4730" s="2">
        <v>44022</v>
      </c>
      <c r="R4730" t="s">
        <v>83</v>
      </c>
      <c r="S4730" t="s">
        <v>24</v>
      </c>
      <c r="T4730">
        <f>_xlfn.DAYS(Raw_data_US_healthcare[[#This Row],[Discharge Date]],Raw_data_US_healthcare[[#This Row],[Date of Admission]])</f>
        <v>30</v>
      </c>
    </row>
    <row r="4731" spans="1:20" x14ac:dyDescent="0.3">
      <c r="A4731" t="s">
        <v>26512</v>
      </c>
      <c r="B4731" t="s">
        <v>13218</v>
      </c>
      <c r="C4731">
        <v>35</v>
      </c>
      <c r="D4731" t="str">
        <f>IF(Raw_data_US_healthcare[[#This Row],[Age]]&lt;35,"Young",IF(Raw_data_US_healthcare[[#This Row],[Age]]&lt;60,"Middle","Senior"))</f>
        <v>Middle</v>
      </c>
      <c r="E4731" t="s">
        <v>26</v>
      </c>
      <c r="F4731" t="s">
        <v>35</v>
      </c>
      <c r="G4731" t="s">
        <v>35</v>
      </c>
      <c r="H4731" t="s">
        <v>26514</v>
      </c>
      <c r="I4731" s="2">
        <v>43742</v>
      </c>
      <c r="J4731" t="s">
        <v>13219</v>
      </c>
      <c r="K4731" t="s">
        <v>13220</v>
      </c>
      <c r="L4731" t="s">
        <v>56</v>
      </c>
      <c r="M4731">
        <v>16484.543600000001</v>
      </c>
      <c r="N4731">
        <v>467</v>
      </c>
      <c r="O4731" t="s">
        <v>22</v>
      </c>
      <c r="P4731" t="s">
        <v>22</v>
      </c>
      <c r="Q4731" s="2">
        <v>43751</v>
      </c>
      <c r="R4731" t="s">
        <v>32</v>
      </c>
      <c r="S4731" t="s">
        <v>33</v>
      </c>
      <c r="T4731">
        <f>_xlfn.DAYS(Raw_data_US_healthcare[[#This Row],[Discharge Date]],Raw_data_US_healthcare[[#This Row],[Date of Admission]])</f>
        <v>9</v>
      </c>
    </row>
    <row r="4732" spans="1:20" x14ac:dyDescent="0.3">
      <c r="A4732" t="s">
        <v>26512</v>
      </c>
      <c r="B4732" t="s">
        <v>13221</v>
      </c>
      <c r="C4732">
        <v>25</v>
      </c>
      <c r="D4732" t="str">
        <f>IF(Raw_data_US_healthcare[[#This Row],[Age]]&lt;35,"Young",IF(Raw_data_US_healthcare[[#This Row],[Age]]&lt;60,"Middle","Senior"))</f>
        <v>Young</v>
      </c>
      <c r="E4732" t="s">
        <v>26</v>
      </c>
      <c r="F4732" t="s">
        <v>17</v>
      </c>
      <c r="G4732" t="s">
        <v>17</v>
      </c>
      <c r="H4732" t="s">
        <v>28</v>
      </c>
      <c r="I4732" s="2">
        <v>44289</v>
      </c>
      <c r="J4732" t="s">
        <v>13222</v>
      </c>
      <c r="K4732" t="s">
        <v>13223</v>
      </c>
      <c r="L4732" t="s">
        <v>31</v>
      </c>
      <c r="M4732">
        <v>21273.3878</v>
      </c>
      <c r="N4732">
        <v>385</v>
      </c>
      <c r="O4732" t="s">
        <v>43</v>
      </c>
      <c r="P4732" t="s">
        <v>43</v>
      </c>
      <c r="Q4732" s="2">
        <v>44302</v>
      </c>
      <c r="R4732" t="s">
        <v>23</v>
      </c>
      <c r="S4732" t="s">
        <v>45</v>
      </c>
      <c r="T4732">
        <f>_xlfn.DAYS(Raw_data_US_healthcare[[#This Row],[Discharge Date]],Raw_data_US_healthcare[[#This Row],[Date of Admission]])</f>
        <v>13</v>
      </c>
    </row>
    <row r="4733" spans="1:20" x14ac:dyDescent="0.3">
      <c r="A4733" t="s">
        <v>26511</v>
      </c>
      <c r="B4733" t="s">
        <v>4889</v>
      </c>
      <c r="C4733">
        <v>51</v>
      </c>
      <c r="D4733" t="str">
        <f>IF(Raw_data_US_healthcare[[#This Row],[Age]]&lt;35,"Young",IF(Raw_data_US_healthcare[[#This Row],[Age]]&lt;60,"Middle","Senior"))</f>
        <v>Middle</v>
      </c>
      <c r="E4733" t="s">
        <v>16</v>
      </c>
      <c r="F4733" t="s">
        <v>88</v>
      </c>
      <c r="G4733" t="s">
        <v>88</v>
      </c>
      <c r="H4733" t="s">
        <v>36</v>
      </c>
      <c r="I4733" s="2">
        <v>44608</v>
      </c>
      <c r="J4733" t="s">
        <v>13224</v>
      </c>
      <c r="K4733" t="s">
        <v>13225</v>
      </c>
      <c r="L4733" t="s">
        <v>31</v>
      </c>
      <c r="M4733">
        <v>2490.2860000000001</v>
      </c>
      <c r="N4733">
        <v>499</v>
      </c>
      <c r="O4733" t="s">
        <v>22</v>
      </c>
      <c r="P4733" t="s">
        <v>22</v>
      </c>
      <c r="Q4733" s="2">
        <v>44626</v>
      </c>
      <c r="R4733" t="s">
        <v>32</v>
      </c>
      <c r="S4733" t="s">
        <v>33</v>
      </c>
      <c r="T4733">
        <f>_xlfn.DAYS(Raw_data_US_healthcare[[#This Row],[Discharge Date]],Raw_data_US_healthcare[[#This Row],[Date of Admission]])</f>
        <v>18</v>
      </c>
    </row>
    <row r="4734" spans="1:20" x14ac:dyDescent="0.3">
      <c r="A4734" t="s">
        <v>26511</v>
      </c>
      <c r="B4734" t="s">
        <v>13226</v>
      </c>
      <c r="C4734">
        <v>21</v>
      </c>
      <c r="D4734" t="str">
        <f>IF(Raw_data_US_healthcare[[#This Row],[Age]]&lt;35,"Young",IF(Raw_data_US_healthcare[[#This Row],[Age]]&lt;60,"Middle","Senior"))</f>
        <v>Young</v>
      </c>
      <c r="E4734" t="s">
        <v>16</v>
      </c>
      <c r="F4734" t="s">
        <v>88</v>
      </c>
      <c r="G4734" t="s">
        <v>88</v>
      </c>
      <c r="H4734" t="s">
        <v>18</v>
      </c>
      <c r="I4734" s="2">
        <v>43613</v>
      </c>
      <c r="J4734" t="s">
        <v>13227</v>
      </c>
      <c r="K4734" t="s">
        <v>933</v>
      </c>
      <c r="L4734" t="s">
        <v>56</v>
      </c>
      <c r="M4734">
        <v>31754.1937</v>
      </c>
      <c r="N4734">
        <v>412</v>
      </c>
      <c r="O4734" t="s">
        <v>43</v>
      </c>
      <c r="P4734" t="s">
        <v>43</v>
      </c>
      <c r="Q4734" s="2">
        <v>43640</v>
      </c>
      <c r="R4734" t="s">
        <v>32</v>
      </c>
      <c r="S4734" t="s">
        <v>24</v>
      </c>
      <c r="T4734">
        <f>_xlfn.DAYS(Raw_data_US_healthcare[[#This Row],[Discharge Date]],Raw_data_US_healthcare[[#This Row],[Date of Admission]])</f>
        <v>27</v>
      </c>
    </row>
    <row r="4735" spans="1:20" x14ac:dyDescent="0.3">
      <c r="A4735" t="s">
        <v>26511</v>
      </c>
      <c r="B4735" t="s">
        <v>13228</v>
      </c>
      <c r="C4735">
        <v>23</v>
      </c>
      <c r="D4735" t="str">
        <f>IF(Raw_data_US_healthcare[[#This Row],[Age]]&lt;35,"Young",IF(Raw_data_US_healthcare[[#This Row],[Age]]&lt;60,"Middle","Senior"))</f>
        <v>Young</v>
      </c>
      <c r="E4735" t="s">
        <v>16</v>
      </c>
      <c r="F4735" t="s">
        <v>27</v>
      </c>
      <c r="G4735" t="s">
        <v>27</v>
      </c>
      <c r="H4735" t="s">
        <v>18</v>
      </c>
      <c r="I4735" s="2">
        <v>43749</v>
      </c>
      <c r="J4735" t="s">
        <v>13229</v>
      </c>
      <c r="K4735" t="s">
        <v>13230</v>
      </c>
      <c r="L4735" t="s">
        <v>31</v>
      </c>
      <c r="M4735">
        <v>33513.297200000001</v>
      </c>
      <c r="N4735">
        <v>204</v>
      </c>
      <c r="O4735" t="s">
        <v>39</v>
      </c>
      <c r="P4735" t="s">
        <v>39</v>
      </c>
      <c r="Q4735" s="2">
        <v>43774</v>
      </c>
      <c r="R4735" t="s">
        <v>44</v>
      </c>
      <c r="S4735" t="s">
        <v>24</v>
      </c>
      <c r="T4735">
        <f>_xlfn.DAYS(Raw_data_US_healthcare[[#This Row],[Discharge Date]],Raw_data_US_healthcare[[#This Row],[Date of Admission]])</f>
        <v>25</v>
      </c>
    </row>
    <row r="4736" spans="1:20" x14ac:dyDescent="0.3">
      <c r="A4736" t="s">
        <v>26512</v>
      </c>
      <c r="B4736" t="s">
        <v>13231</v>
      </c>
      <c r="C4736">
        <v>34</v>
      </c>
      <c r="D4736" t="str">
        <f>IF(Raw_data_US_healthcare[[#This Row],[Age]]&lt;35,"Young",IF(Raw_data_US_healthcare[[#This Row],[Age]]&lt;60,"Middle","Senior"))</f>
        <v>Young</v>
      </c>
      <c r="E4736" t="s">
        <v>26</v>
      </c>
      <c r="F4736" t="s">
        <v>27</v>
      </c>
      <c r="G4736" t="s">
        <v>27</v>
      </c>
      <c r="H4736" t="s">
        <v>26516</v>
      </c>
      <c r="I4736" s="2">
        <v>44697</v>
      </c>
      <c r="J4736" t="s">
        <v>13232</v>
      </c>
      <c r="K4736" t="s">
        <v>13233</v>
      </c>
      <c r="L4736" t="s">
        <v>60</v>
      </c>
      <c r="M4736">
        <v>23092.813600000001</v>
      </c>
      <c r="N4736">
        <v>374</v>
      </c>
      <c r="O4736" t="s">
        <v>39</v>
      </c>
      <c r="P4736" t="s">
        <v>39</v>
      </c>
      <c r="Q4736" s="2">
        <v>44715</v>
      </c>
      <c r="R4736" t="s">
        <v>44</v>
      </c>
      <c r="S4736" t="s">
        <v>24</v>
      </c>
      <c r="T4736">
        <f>_xlfn.DAYS(Raw_data_US_healthcare[[#This Row],[Discharge Date]],Raw_data_US_healthcare[[#This Row],[Date of Admission]])</f>
        <v>18</v>
      </c>
    </row>
    <row r="4737" spans="1:20" x14ac:dyDescent="0.3">
      <c r="A4737" t="s">
        <v>26511</v>
      </c>
      <c r="B4737" t="s">
        <v>13234</v>
      </c>
      <c r="C4737">
        <v>29</v>
      </c>
      <c r="D4737" t="str">
        <f>IF(Raw_data_US_healthcare[[#This Row],[Age]]&lt;35,"Young",IF(Raw_data_US_healthcare[[#This Row],[Age]]&lt;60,"Middle","Senior"))</f>
        <v>Young</v>
      </c>
      <c r="E4737" t="s">
        <v>16</v>
      </c>
      <c r="F4737" t="s">
        <v>62</v>
      </c>
      <c r="G4737" t="s">
        <v>62</v>
      </c>
      <c r="H4737" t="s">
        <v>36</v>
      </c>
      <c r="I4737" s="2">
        <v>43654</v>
      </c>
      <c r="J4737" t="s">
        <v>6119</v>
      </c>
      <c r="K4737" t="s">
        <v>13235</v>
      </c>
      <c r="L4737" t="s">
        <v>31</v>
      </c>
      <c r="M4737">
        <v>5659.8855000000003</v>
      </c>
      <c r="N4737">
        <v>384</v>
      </c>
      <c r="O4737" t="s">
        <v>22</v>
      </c>
      <c r="P4737" t="s">
        <v>22</v>
      </c>
      <c r="Q4737" s="2">
        <v>43654</v>
      </c>
      <c r="R4737" t="s">
        <v>44</v>
      </c>
      <c r="S4737" t="s">
        <v>45</v>
      </c>
      <c r="T4737">
        <f>_xlfn.DAYS(Raw_data_US_healthcare[[#This Row],[Discharge Date]],Raw_data_US_healthcare[[#This Row],[Date of Admission]])</f>
        <v>0</v>
      </c>
    </row>
    <row r="4738" spans="1:20" x14ac:dyDescent="0.3">
      <c r="A4738" t="s">
        <v>26511</v>
      </c>
      <c r="B4738" t="s">
        <v>13236</v>
      </c>
      <c r="C4738">
        <v>77</v>
      </c>
      <c r="D4738" t="str">
        <f>IF(Raw_data_US_healthcare[[#This Row],[Age]]&lt;35,"Young",IF(Raw_data_US_healthcare[[#This Row],[Age]]&lt;60,"Middle","Senior"))</f>
        <v>Senior</v>
      </c>
      <c r="E4738" t="s">
        <v>16</v>
      </c>
      <c r="F4738" t="s">
        <v>62</v>
      </c>
      <c r="G4738" t="s">
        <v>62</v>
      </c>
      <c r="H4738" t="s">
        <v>69</v>
      </c>
      <c r="I4738" s="2">
        <v>45146</v>
      </c>
      <c r="J4738" t="s">
        <v>13237</v>
      </c>
      <c r="K4738" t="s">
        <v>13238</v>
      </c>
      <c r="L4738" t="s">
        <v>56</v>
      </c>
      <c r="M4738">
        <v>29603.997299999999</v>
      </c>
      <c r="N4738">
        <v>216</v>
      </c>
      <c r="O4738" t="s">
        <v>39</v>
      </c>
      <c r="P4738" t="s">
        <v>39</v>
      </c>
      <c r="Q4738" s="2">
        <v>45158</v>
      </c>
      <c r="R4738" t="s">
        <v>32</v>
      </c>
      <c r="S4738" t="s">
        <v>24</v>
      </c>
      <c r="T4738">
        <f>_xlfn.DAYS(Raw_data_US_healthcare[[#This Row],[Discharge Date]],Raw_data_US_healthcare[[#This Row],[Date of Admission]])</f>
        <v>12</v>
      </c>
    </row>
    <row r="4739" spans="1:20" x14ac:dyDescent="0.3">
      <c r="A4739" t="s">
        <v>26512</v>
      </c>
      <c r="B4739" t="s">
        <v>13239</v>
      </c>
      <c r="C4739">
        <v>33</v>
      </c>
      <c r="D4739" t="str">
        <f>IF(Raw_data_US_healthcare[[#This Row],[Age]]&lt;35,"Young",IF(Raw_data_US_healthcare[[#This Row],[Age]]&lt;60,"Middle","Senior"))</f>
        <v>Young</v>
      </c>
      <c r="E4739" t="s">
        <v>26</v>
      </c>
      <c r="F4739" t="s">
        <v>228</v>
      </c>
      <c r="G4739" t="s">
        <v>228</v>
      </c>
      <c r="H4739" t="s">
        <v>28</v>
      </c>
      <c r="I4739" s="2">
        <v>43636</v>
      </c>
      <c r="J4739" t="s">
        <v>3088</v>
      </c>
      <c r="K4739" t="s">
        <v>13240</v>
      </c>
      <c r="L4739" t="s">
        <v>56</v>
      </c>
      <c r="M4739">
        <v>40348.838199999998</v>
      </c>
      <c r="N4739">
        <v>261</v>
      </c>
      <c r="O4739" t="s">
        <v>43</v>
      </c>
      <c r="P4739" t="s">
        <v>43</v>
      </c>
      <c r="Q4739" s="2">
        <v>43641</v>
      </c>
      <c r="R4739" t="s">
        <v>48</v>
      </c>
      <c r="S4739" t="s">
        <v>45</v>
      </c>
      <c r="T4739">
        <f>_xlfn.DAYS(Raw_data_US_healthcare[[#This Row],[Discharge Date]],Raw_data_US_healthcare[[#This Row],[Date of Admission]])</f>
        <v>5</v>
      </c>
    </row>
    <row r="4740" spans="1:20" x14ac:dyDescent="0.3">
      <c r="A4740" t="s">
        <v>26512</v>
      </c>
      <c r="B4740" t="s">
        <v>13241</v>
      </c>
      <c r="C4740">
        <v>78</v>
      </c>
      <c r="D4740" t="str">
        <f>IF(Raw_data_US_healthcare[[#This Row],[Age]]&lt;35,"Young",IF(Raw_data_US_healthcare[[#This Row],[Age]]&lt;60,"Middle","Senior"))</f>
        <v>Senior</v>
      </c>
      <c r="E4740" t="s">
        <v>26</v>
      </c>
      <c r="F4740" t="s">
        <v>35</v>
      </c>
      <c r="G4740" t="s">
        <v>35</v>
      </c>
      <c r="H4740" t="s">
        <v>69</v>
      </c>
      <c r="I4740" s="2">
        <v>43479</v>
      </c>
      <c r="J4740" t="s">
        <v>13242</v>
      </c>
      <c r="K4740" t="s">
        <v>4582</v>
      </c>
      <c r="L4740" t="s">
        <v>21</v>
      </c>
      <c r="M4740">
        <v>57781.660799999998</v>
      </c>
      <c r="N4740">
        <v>480</v>
      </c>
      <c r="O4740" t="s">
        <v>22</v>
      </c>
      <c r="P4740" t="s">
        <v>22</v>
      </c>
      <c r="Q4740" s="2">
        <v>43496</v>
      </c>
      <c r="R4740" t="s">
        <v>83</v>
      </c>
      <c r="S4740" t="s">
        <v>24</v>
      </c>
      <c r="T4740">
        <f>_xlfn.DAYS(Raw_data_US_healthcare[[#This Row],[Discharge Date]],Raw_data_US_healthcare[[#This Row],[Date of Admission]])</f>
        <v>17</v>
      </c>
    </row>
    <row r="4741" spans="1:20" x14ac:dyDescent="0.3">
      <c r="A4741" t="s">
        <v>26512</v>
      </c>
      <c r="B4741" t="s">
        <v>13243</v>
      </c>
      <c r="C4741">
        <v>84</v>
      </c>
      <c r="D4741" t="str">
        <f>IF(Raw_data_US_healthcare[[#This Row],[Age]]&lt;35,"Young",IF(Raw_data_US_healthcare[[#This Row],[Age]]&lt;60,"Middle","Senior"))</f>
        <v>Senior</v>
      </c>
      <c r="E4741" t="s">
        <v>26</v>
      </c>
      <c r="F4741" t="s">
        <v>27</v>
      </c>
      <c r="G4741" t="s">
        <v>27</v>
      </c>
      <c r="H4741" t="s">
        <v>36</v>
      </c>
      <c r="I4741" s="2">
        <v>44531</v>
      </c>
      <c r="J4741" t="s">
        <v>13244</v>
      </c>
      <c r="K4741" t="s">
        <v>13245</v>
      </c>
      <c r="L4741" t="s">
        <v>21</v>
      </c>
      <c r="M4741">
        <v>8737.4177999999993</v>
      </c>
      <c r="N4741">
        <v>207</v>
      </c>
      <c r="O4741" t="s">
        <v>22</v>
      </c>
      <c r="P4741" t="s">
        <v>22</v>
      </c>
      <c r="Q4741" s="2">
        <v>44537</v>
      </c>
      <c r="R4741" t="s">
        <v>23</v>
      </c>
      <c r="S4741" t="s">
        <v>45</v>
      </c>
      <c r="T4741">
        <f>_xlfn.DAYS(Raw_data_US_healthcare[[#This Row],[Discharge Date]],Raw_data_US_healthcare[[#This Row],[Date of Admission]])</f>
        <v>6</v>
      </c>
    </row>
    <row r="4742" spans="1:20" x14ac:dyDescent="0.3">
      <c r="A4742" t="s">
        <v>26512</v>
      </c>
      <c r="B4742" t="s">
        <v>4215</v>
      </c>
      <c r="C4742">
        <v>52</v>
      </c>
      <c r="D4742" t="str">
        <f>IF(Raw_data_US_healthcare[[#This Row],[Age]]&lt;35,"Young",IF(Raw_data_US_healthcare[[#This Row],[Age]]&lt;60,"Middle","Senior"))</f>
        <v>Middle</v>
      </c>
      <c r="E4742" t="s">
        <v>26</v>
      </c>
      <c r="F4742" t="s">
        <v>35</v>
      </c>
      <c r="G4742" t="s">
        <v>35</v>
      </c>
      <c r="H4742" t="s">
        <v>26514</v>
      </c>
      <c r="I4742" s="2">
        <v>44139</v>
      </c>
      <c r="J4742" t="s">
        <v>13246</v>
      </c>
      <c r="K4742" t="s">
        <v>13247</v>
      </c>
      <c r="L4742" t="s">
        <v>31</v>
      </c>
      <c r="M4742">
        <v>15924.808300000001</v>
      </c>
      <c r="N4742">
        <v>271</v>
      </c>
      <c r="O4742" t="s">
        <v>43</v>
      </c>
      <c r="P4742" t="s">
        <v>43</v>
      </c>
      <c r="Q4742" s="2">
        <v>44154</v>
      </c>
      <c r="R4742" t="s">
        <v>83</v>
      </c>
      <c r="S4742" t="s">
        <v>45</v>
      </c>
      <c r="T4742">
        <f>_xlfn.DAYS(Raw_data_US_healthcare[[#This Row],[Discharge Date]],Raw_data_US_healthcare[[#This Row],[Date of Admission]])</f>
        <v>15</v>
      </c>
    </row>
    <row r="4743" spans="1:20" x14ac:dyDescent="0.3">
      <c r="A4743" t="s">
        <v>26511</v>
      </c>
      <c r="B4743" t="s">
        <v>9221</v>
      </c>
      <c r="C4743">
        <v>25</v>
      </c>
      <c r="D4743" t="str">
        <f>IF(Raw_data_US_healthcare[[#This Row],[Age]]&lt;35,"Young",IF(Raw_data_US_healthcare[[#This Row],[Age]]&lt;60,"Middle","Senior"))</f>
        <v>Young</v>
      </c>
      <c r="E4743" t="s">
        <v>16</v>
      </c>
      <c r="F4743" t="s">
        <v>27</v>
      </c>
      <c r="G4743" t="s">
        <v>27</v>
      </c>
      <c r="H4743" t="s">
        <v>28</v>
      </c>
      <c r="I4743" s="2">
        <v>44891</v>
      </c>
      <c r="J4743" t="s">
        <v>13248</v>
      </c>
      <c r="K4743" t="s">
        <v>13249</v>
      </c>
      <c r="L4743" t="s">
        <v>60</v>
      </c>
      <c r="M4743">
        <v>20896.910400000001</v>
      </c>
      <c r="N4743">
        <v>203</v>
      </c>
      <c r="O4743" t="s">
        <v>43</v>
      </c>
      <c r="P4743" t="s">
        <v>43</v>
      </c>
      <c r="Q4743" s="2">
        <v>44899</v>
      </c>
      <c r="R4743" t="s">
        <v>48</v>
      </c>
      <c r="S4743" t="s">
        <v>45</v>
      </c>
      <c r="T4743">
        <f>_xlfn.DAYS(Raw_data_US_healthcare[[#This Row],[Discharge Date]],Raw_data_US_healthcare[[#This Row],[Date of Admission]])</f>
        <v>8</v>
      </c>
    </row>
    <row r="4744" spans="1:20" x14ac:dyDescent="0.3">
      <c r="A4744" t="s">
        <v>26512</v>
      </c>
      <c r="B4744" t="s">
        <v>13250</v>
      </c>
      <c r="C4744">
        <v>61</v>
      </c>
      <c r="D4744" t="str">
        <f>IF(Raw_data_US_healthcare[[#This Row],[Age]]&lt;35,"Young",IF(Raw_data_US_healthcare[[#This Row],[Age]]&lt;60,"Middle","Senior"))</f>
        <v>Senior</v>
      </c>
      <c r="E4744" t="s">
        <v>26</v>
      </c>
      <c r="F4744" t="s">
        <v>27</v>
      </c>
      <c r="G4744" t="s">
        <v>27</v>
      </c>
      <c r="H4744" t="s">
        <v>28</v>
      </c>
      <c r="I4744" s="2">
        <v>44078</v>
      </c>
      <c r="J4744" t="s">
        <v>13251</v>
      </c>
      <c r="K4744" t="s">
        <v>13252</v>
      </c>
      <c r="L4744" t="s">
        <v>21</v>
      </c>
      <c r="M4744">
        <v>33313.993499999997</v>
      </c>
      <c r="N4744">
        <v>223</v>
      </c>
      <c r="O4744" t="s">
        <v>43</v>
      </c>
      <c r="P4744" t="s">
        <v>43</v>
      </c>
      <c r="Q4744" s="2">
        <v>44104</v>
      </c>
      <c r="R4744" t="s">
        <v>23</v>
      </c>
      <c r="S4744" t="s">
        <v>24</v>
      </c>
      <c r="T4744">
        <f>_xlfn.DAYS(Raw_data_US_healthcare[[#This Row],[Discharge Date]],Raw_data_US_healthcare[[#This Row],[Date of Admission]])</f>
        <v>26</v>
      </c>
    </row>
    <row r="4745" spans="1:20" x14ac:dyDescent="0.3">
      <c r="A4745" t="s">
        <v>26512</v>
      </c>
      <c r="B4745" t="s">
        <v>13253</v>
      </c>
      <c r="C4745">
        <v>85</v>
      </c>
      <c r="D4745" t="str">
        <f>IF(Raw_data_US_healthcare[[#This Row],[Age]]&lt;35,"Young",IF(Raw_data_US_healthcare[[#This Row],[Age]]&lt;60,"Middle","Senior"))</f>
        <v>Senior</v>
      </c>
      <c r="E4745" t="s">
        <v>26</v>
      </c>
      <c r="F4745" t="s">
        <v>17</v>
      </c>
      <c r="G4745" t="s">
        <v>17</v>
      </c>
      <c r="H4745" t="s">
        <v>18</v>
      </c>
      <c r="I4745" s="2">
        <v>44063</v>
      </c>
      <c r="J4745" t="s">
        <v>10919</v>
      </c>
      <c r="K4745" t="s">
        <v>13254</v>
      </c>
      <c r="L4745" t="s">
        <v>21</v>
      </c>
      <c r="M4745">
        <v>10943.8824</v>
      </c>
      <c r="N4745">
        <v>331</v>
      </c>
      <c r="O4745" t="s">
        <v>43</v>
      </c>
      <c r="P4745" t="s">
        <v>43</v>
      </c>
      <c r="Q4745" s="2">
        <v>44089</v>
      </c>
      <c r="R4745" t="s">
        <v>23</v>
      </c>
      <c r="S4745" t="s">
        <v>24</v>
      </c>
      <c r="T4745">
        <f>_xlfn.DAYS(Raw_data_US_healthcare[[#This Row],[Discharge Date]],Raw_data_US_healthcare[[#This Row],[Date of Admission]])</f>
        <v>26</v>
      </c>
    </row>
    <row r="4746" spans="1:20" x14ac:dyDescent="0.3">
      <c r="A4746" t="s">
        <v>26511</v>
      </c>
      <c r="B4746" t="s">
        <v>13255</v>
      </c>
      <c r="C4746">
        <v>27</v>
      </c>
      <c r="D4746" t="str">
        <f>IF(Raw_data_US_healthcare[[#This Row],[Age]]&lt;35,"Young",IF(Raw_data_US_healthcare[[#This Row],[Age]]&lt;60,"Middle","Senior"))</f>
        <v>Young</v>
      </c>
      <c r="E4746" t="s">
        <v>16</v>
      </c>
      <c r="F4746" t="s">
        <v>88</v>
      </c>
      <c r="G4746" t="s">
        <v>88</v>
      </c>
      <c r="H4746" t="s">
        <v>26516</v>
      </c>
      <c r="I4746" s="2">
        <v>45219</v>
      </c>
      <c r="J4746" t="s">
        <v>13256</v>
      </c>
      <c r="K4746" t="s">
        <v>13257</v>
      </c>
      <c r="L4746" t="s">
        <v>52</v>
      </c>
      <c r="M4746">
        <v>17278.0959</v>
      </c>
      <c r="N4746">
        <v>428</v>
      </c>
      <c r="O4746" t="s">
        <v>43</v>
      </c>
      <c r="P4746" t="s">
        <v>43</v>
      </c>
      <c r="Q4746" s="2">
        <v>45245</v>
      </c>
      <c r="R4746" t="s">
        <v>48</v>
      </c>
      <c r="S4746" t="s">
        <v>33</v>
      </c>
      <c r="T4746">
        <f>_xlfn.DAYS(Raw_data_US_healthcare[[#This Row],[Discharge Date]],Raw_data_US_healthcare[[#This Row],[Date of Admission]])</f>
        <v>26</v>
      </c>
    </row>
    <row r="4747" spans="1:20" x14ac:dyDescent="0.3">
      <c r="A4747" t="s">
        <v>26511</v>
      </c>
      <c r="B4747" t="s">
        <v>13258</v>
      </c>
      <c r="C4747">
        <v>75</v>
      </c>
      <c r="D4747" t="str">
        <f>IF(Raw_data_US_healthcare[[#This Row],[Age]]&lt;35,"Young",IF(Raw_data_US_healthcare[[#This Row],[Age]]&lt;60,"Middle","Senior"))</f>
        <v>Senior</v>
      </c>
      <c r="E4747" t="s">
        <v>16</v>
      </c>
      <c r="F4747" t="s">
        <v>113</v>
      </c>
      <c r="G4747" t="s">
        <v>113</v>
      </c>
      <c r="H4747" t="s">
        <v>26514</v>
      </c>
      <c r="I4747" s="2">
        <v>44084</v>
      </c>
      <c r="J4747" t="s">
        <v>13259</v>
      </c>
      <c r="K4747" t="s">
        <v>7450</v>
      </c>
      <c r="L4747" t="s">
        <v>21</v>
      </c>
      <c r="M4747">
        <v>2629.0677999999998</v>
      </c>
      <c r="N4747">
        <v>414</v>
      </c>
      <c r="O4747" t="s">
        <v>43</v>
      </c>
      <c r="P4747" t="s">
        <v>43</v>
      </c>
      <c r="Q4747" s="2">
        <v>44090</v>
      </c>
      <c r="R4747" t="s">
        <v>32</v>
      </c>
      <c r="S4747" t="s">
        <v>24</v>
      </c>
      <c r="T4747">
        <f>_xlfn.DAYS(Raw_data_US_healthcare[[#This Row],[Discharge Date]],Raw_data_US_healthcare[[#This Row],[Date of Admission]])</f>
        <v>6</v>
      </c>
    </row>
    <row r="4748" spans="1:20" x14ac:dyDescent="0.3">
      <c r="A4748" t="s">
        <v>26511</v>
      </c>
      <c r="B4748" t="s">
        <v>13260</v>
      </c>
      <c r="C4748">
        <v>69</v>
      </c>
      <c r="D4748" t="str">
        <f>IF(Raw_data_US_healthcare[[#This Row],[Age]]&lt;35,"Young",IF(Raw_data_US_healthcare[[#This Row],[Age]]&lt;60,"Middle","Senior"))</f>
        <v>Senior</v>
      </c>
      <c r="E4748" t="s">
        <v>16</v>
      </c>
      <c r="F4748" t="s">
        <v>49</v>
      </c>
      <c r="G4748" t="s">
        <v>49</v>
      </c>
      <c r="H4748" t="s">
        <v>69</v>
      </c>
      <c r="I4748" s="2">
        <v>44432</v>
      </c>
      <c r="J4748" t="s">
        <v>13261</v>
      </c>
      <c r="K4748" t="s">
        <v>13262</v>
      </c>
      <c r="L4748" t="s">
        <v>21</v>
      </c>
      <c r="M4748">
        <v>30978.74</v>
      </c>
      <c r="N4748">
        <v>418</v>
      </c>
      <c r="O4748" t="s">
        <v>22</v>
      </c>
      <c r="P4748" t="s">
        <v>22</v>
      </c>
      <c r="Q4748" s="2">
        <v>44447</v>
      </c>
      <c r="R4748" t="s">
        <v>32</v>
      </c>
      <c r="S4748" t="s">
        <v>33</v>
      </c>
      <c r="T4748">
        <f>_xlfn.DAYS(Raw_data_US_healthcare[[#This Row],[Discharge Date]],Raw_data_US_healthcare[[#This Row],[Date of Admission]])</f>
        <v>15</v>
      </c>
    </row>
    <row r="4749" spans="1:20" x14ac:dyDescent="0.3">
      <c r="A4749" t="s">
        <v>26511</v>
      </c>
      <c r="B4749" t="s">
        <v>13263</v>
      </c>
      <c r="C4749">
        <v>69</v>
      </c>
      <c r="D4749" t="str">
        <f>IF(Raw_data_US_healthcare[[#This Row],[Age]]&lt;35,"Young",IF(Raw_data_US_healthcare[[#This Row],[Age]]&lt;60,"Middle","Senior"))</f>
        <v>Senior</v>
      </c>
      <c r="E4749" t="s">
        <v>16</v>
      </c>
      <c r="F4749" t="s">
        <v>88</v>
      </c>
      <c r="G4749" t="s">
        <v>88</v>
      </c>
      <c r="H4749" t="s">
        <v>26514</v>
      </c>
      <c r="I4749" s="2">
        <v>44622</v>
      </c>
      <c r="J4749" t="s">
        <v>13264</v>
      </c>
      <c r="K4749" t="s">
        <v>13265</v>
      </c>
      <c r="L4749" t="s">
        <v>21</v>
      </c>
      <c r="M4749">
        <v>20371.2297</v>
      </c>
      <c r="N4749">
        <v>400</v>
      </c>
      <c r="O4749" t="s">
        <v>22</v>
      </c>
      <c r="P4749" t="s">
        <v>22</v>
      </c>
      <c r="Q4749" s="2">
        <v>44632</v>
      </c>
      <c r="R4749" t="s">
        <v>44</v>
      </c>
      <c r="S4749" t="s">
        <v>24</v>
      </c>
      <c r="T4749">
        <f>_xlfn.DAYS(Raw_data_US_healthcare[[#This Row],[Discharge Date]],Raw_data_US_healthcare[[#This Row],[Date of Admission]])</f>
        <v>10</v>
      </c>
    </row>
    <row r="4750" spans="1:20" x14ac:dyDescent="0.3">
      <c r="A4750" t="s">
        <v>26511</v>
      </c>
      <c r="B4750" t="s">
        <v>13266</v>
      </c>
      <c r="C4750">
        <v>71</v>
      </c>
      <c r="D4750" t="str">
        <f>IF(Raw_data_US_healthcare[[#This Row],[Age]]&lt;35,"Young",IF(Raw_data_US_healthcare[[#This Row],[Age]]&lt;60,"Middle","Senior"))</f>
        <v>Senior</v>
      </c>
      <c r="E4750" t="s">
        <v>16</v>
      </c>
      <c r="F4750" t="s">
        <v>17</v>
      </c>
      <c r="G4750" t="s">
        <v>17</v>
      </c>
      <c r="H4750" t="s">
        <v>69</v>
      </c>
      <c r="I4750" s="2">
        <v>44849</v>
      </c>
      <c r="J4750" t="s">
        <v>13267</v>
      </c>
      <c r="K4750" t="s">
        <v>13268</v>
      </c>
      <c r="L4750" t="s">
        <v>21</v>
      </c>
      <c r="M4750">
        <v>46068.747000000003</v>
      </c>
      <c r="N4750">
        <v>294</v>
      </c>
      <c r="O4750" t="s">
        <v>22</v>
      </c>
      <c r="P4750" t="s">
        <v>22</v>
      </c>
      <c r="Q4750" s="2">
        <v>44858</v>
      </c>
      <c r="R4750" t="s">
        <v>48</v>
      </c>
      <c r="S4750" t="s">
        <v>45</v>
      </c>
      <c r="T4750">
        <f>_xlfn.DAYS(Raw_data_US_healthcare[[#This Row],[Discharge Date]],Raw_data_US_healthcare[[#This Row],[Date of Admission]])</f>
        <v>9</v>
      </c>
    </row>
    <row r="4751" spans="1:20" x14ac:dyDescent="0.3">
      <c r="A4751" t="s">
        <v>26512</v>
      </c>
      <c r="B4751" t="s">
        <v>9329</v>
      </c>
      <c r="C4751">
        <v>71</v>
      </c>
      <c r="D4751" t="str">
        <f>IF(Raw_data_US_healthcare[[#This Row],[Age]]&lt;35,"Young",IF(Raw_data_US_healthcare[[#This Row],[Age]]&lt;60,"Middle","Senior"))</f>
        <v>Senior</v>
      </c>
      <c r="E4751" t="s">
        <v>26</v>
      </c>
      <c r="F4751" t="s">
        <v>88</v>
      </c>
      <c r="G4751" t="s">
        <v>88</v>
      </c>
      <c r="H4751" t="s">
        <v>69</v>
      </c>
      <c r="I4751" s="2">
        <v>43983</v>
      </c>
      <c r="J4751" t="s">
        <v>13269</v>
      </c>
      <c r="K4751" t="s">
        <v>13270</v>
      </c>
      <c r="L4751" t="s">
        <v>21</v>
      </c>
      <c r="M4751">
        <v>41913.553800000002</v>
      </c>
      <c r="N4751">
        <v>129</v>
      </c>
      <c r="O4751" t="s">
        <v>22</v>
      </c>
      <c r="P4751" t="s">
        <v>22</v>
      </c>
      <c r="Q4751" s="2">
        <v>43986</v>
      </c>
      <c r="R4751" t="s">
        <v>23</v>
      </c>
      <c r="S4751" t="s">
        <v>24</v>
      </c>
      <c r="T4751">
        <f>_xlfn.DAYS(Raw_data_US_healthcare[[#This Row],[Discharge Date]],Raw_data_US_healthcare[[#This Row],[Date of Admission]])</f>
        <v>3</v>
      </c>
    </row>
    <row r="4752" spans="1:20" x14ac:dyDescent="0.3">
      <c r="A4752" t="s">
        <v>26512</v>
      </c>
      <c r="B4752" t="s">
        <v>13271</v>
      </c>
      <c r="C4752">
        <v>58</v>
      </c>
      <c r="D4752" t="str">
        <f>IF(Raw_data_US_healthcare[[#This Row],[Age]]&lt;35,"Young",IF(Raw_data_US_healthcare[[#This Row],[Age]]&lt;60,"Middle","Senior"))</f>
        <v>Middle</v>
      </c>
      <c r="E4752" t="s">
        <v>26</v>
      </c>
      <c r="F4752" t="s">
        <v>228</v>
      </c>
      <c r="G4752" t="s">
        <v>228</v>
      </c>
      <c r="H4752" t="s">
        <v>18</v>
      </c>
      <c r="I4752" s="2">
        <v>44806</v>
      </c>
      <c r="J4752" t="s">
        <v>13272</v>
      </c>
      <c r="K4752" t="s">
        <v>13273</v>
      </c>
      <c r="L4752" t="s">
        <v>52</v>
      </c>
      <c r="M4752">
        <v>38732.1803</v>
      </c>
      <c r="N4752">
        <v>442</v>
      </c>
      <c r="O4752" t="s">
        <v>43</v>
      </c>
      <c r="P4752" t="s">
        <v>43</v>
      </c>
      <c r="Q4752" s="2">
        <v>44816</v>
      </c>
      <c r="R4752" t="s">
        <v>44</v>
      </c>
      <c r="S4752" t="s">
        <v>45</v>
      </c>
      <c r="T4752">
        <f>_xlfn.DAYS(Raw_data_US_healthcare[[#This Row],[Discharge Date]],Raw_data_US_healthcare[[#This Row],[Date of Admission]])</f>
        <v>10</v>
      </c>
    </row>
    <row r="4753" spans="1:20" x14ac:dyDescent="0.3">
      <c r="A4753" t="s">
        <v>26511</v>
      </c>
      <c r="B4753" t="s">
        <v>13274</v>
      </c>
      <c r="C4753">
        <v>36</v>
      </c>
      <c r="D4753" t="str">
        <f>IF(Raw_data_US_healthcare[[#This Row],[Age]]&lt;35,"Young",IF(Raw_data_US_healthcare[[#This Row],[Age]]&lt;60,"Middle","Senior"))</f>
        <v>Middle</v>
      </c>
      <c r="E4753" t="s">
        <v>16</v>
      </c>
      <c r="F4753" t="s">
        <v>49</v>
      </c>
      <c r="G4753" t="s">
        <v>49</v>
      </c>
      <c r="H4753" t="s">
        <v>26514</v>
      </c>
      <c r="I4753" s="2">
        <v>43901</v>
      </c>
      <c r="J4753" t="s">
        <v>13275</v>
      </c>
      <c r="K4753" t="s">
        <v>13276</v>
      </c>
      <c r="L4753" t="s">
        <v>60</v>
      </c>
      <c r="M4753">
        <v>17745.769799999998</v>
      </c>
      <c r="N4753">
        <v>150</v>
      </c>
      <c r="O4753" t="s">
        <v>43</v>
      </c>
      <c r="P4753" t="s">
        <v>43</v>
      </c>
      <c r="Q4753" s="2">
        <v>43918</v>
      </c>
      <c r="R4753" t="s">
        <v>44</v>
      </c>
      <c r="S4753" t="s">
        <v>45</v>
      </c>
      <c r="T4753">
        <f>_xlfn.DAYS(Raw_data_US_healthcare[[#This Row],[Discharge Date]],Raw_data_US_healthcare[[#This Row],[Date of Admission]])</f>
        <v>17</v>
      </c>
    </row>
    <row r="4754" spans="1:20" x14ac:dyDescent="0.3">
      <c r="A4754" t="s">
        <v>26512</v>
      </c>
      <c r="B4754" t="s">
        <v>13277</v>
      </c>
      <c r="C4754">
        <v>42</v>
      </c>
      <c r="D4754" t="str">
        <f>IF(Raw_data_US_healthcare[[#This Row],[Age]]&lt;35,"Young",IF(Raw_data_US_healthcare[[#This Row],[Age]]&lt;60,"Middle","Senior"))</f>
        <v>Middle</v>
      </c>
      <c r="E4754" t="s">
        <v>26</v>
      </c>
      <c r="F4754" t="s">
        <v>49</v>
      </c>
      <c r="G4754" t="s">
        <v>49</v>
      </c>
      <c r="H4754" t="s">
        <v>26514</v>
      </c>
      <c r="I4754" s="2">
        <v>45068</v>
      </c>
      <c r="J4754" t="s">
        <v>13278</v>
      </c>
      <c r="K4754" t="s">
        <v>13279</v>
      </c>
      <c r="L4754" t="s">
        <v>60</v>
      </c>
      <c r="M4754">
        <v>38179.951000000001</v>
      </c>
      <c r="N4754">
        <v>386</v>
      </c>
      <c r="O4754" t="s">
        <v>39</v>
      </c>
      <c r="P4754" t="s">
        <v>39</v>
      </c>
      <c r="Q4754" s="2">
        <v>45096</v>
      </c>
      <c r="R4754" t="s">
        <v>32</v>
      </c>
      <c r="S4754" t="s">
        <v>45</v>
      </c>
      <c r="T4754">
        <f>_xlfn.DAYS(Raw_data_US_healthcare[[#This Row],[Discharge Date]],Raw_data_US_healthcare[[#This Row],[Date of Admission]])</f>
        <v>28</v>
      </c>
    </row>
    <row r="4755" spans="1:20" x14ac:dyDescent="0.3">
      <c r="A4755" t="s">
        <v>26511</v>
      </c>
      <c r="B4755" t="s">
        <v>13280</v>
      </c>
      <c r="C4755">
        <v>39</v>
      </c>
      <c r="D4755" t="str">
        <f>IF(Raw_data_US_healthcare[[#This Row],[Age]]&lt;35,"Young",IF(Raw_data_US_healthcare[[#This Row],[Age]]&lt;60,"Middle","Senior"))</f>
        <v>Middle</v>
      </c>
      <c r="E4755" t="s">
        <v>16</v>
      </c>
      <c r="F4755" t="s">
        <v>62</v>
      </c>
      <c r="G4755" t="s">
        <v>62</v>
      </c>
      <c r="H4755" t="s">
        <v>18</v>
      </c>
      <c r="I4755" s="2">
        <v>43736</v>
      </c>
      <c r="J4755" t="s">
        <v>13281</v>
      </c>
      <c r="K4755" t="s">
        <v>13282</v>
      </c>
      <c r="L4755" t="s">
        <v>60</v>
      </c>
      <c r="M4755">
        <v>50600.821400000001</v>
      </c>
      <c r="N4755">
        <v>170</v>
      </c>
      <c r="O4755" t="s">
        <v>39</v>
      </c>
      <c r="P4755" t="s">
        <v>39</v>
      </c>
      <c r="Q4755" s="2">
        <v>43759</v>
      </c>
      <c r="R4755" t="s">
        <v>32</v>
      </c>
      <c r="S4755" t="s">
        <v>33</v>
      </c>
      <c r="T4755">
        <f>_xlfn.DAYS(Raw_data_US_healthcare[[#This Row],[Discharge Date]],Raw_data_US_healthcare[[#This Row],[Date of Admission]])</f>
        <v>23</v>
      </c>
    </row>
    <row r="4756" spans="1:20" x14ac:dyDescent="0.3">
      <c r="A4756" t="s">
        <v>26511</v>
      </c>
      <c r="B4756" t="s">
        <v>13283</v>
      </c>
      <c r="C4756">
        <v>78</v>
      </c>
      <c r="D4756" t="str">
        <f>IF(Raw_data_US_healthcare[[#This Row],[Age]]&lt;35,"Young",IF(Raw_data_US_healthcare[[#This Row],[Age]]&lt;60,"Middle","Senior"))</f>
        <v>Senior</v>
      </c>
      <c r="E4756" t="s">
        <v>16</v>
      </c>
      <c r="F4756" t="s">
        <v>27</v>
      </c>
      <c r="G4756" t="s">
        <v>27</v>
      </c>
      <c r="H4756" t="s">
        <v>26516</v>
      </c>
      <c r="I4756" s="2">
        <v>44760</v>
      </c>
      <c r="J4756" t="s">
        <v>13284</v>
      </c>
      <c r="K4756" t="s">
        <v>13285</v>
      </c>
      <c r="L4756" t="s">
        <v>21</v>
      </c>
      <c r="M4756">
        <v>19120.661899999999</v>
      </c>
      <c r="N4756">
        <v>387</v>
      </c>
      <c r="O4756" t="s">
        <v>39</v>
      </c>
      <c r="P4756" t="s">
        <v>39</v>
      </c>
      <c r="Q4756" s="2">
        <v>44790</v>
      </c>
      <c r="R4756" t="s">
        <v>83</v>
      </c>
      <c r="S4756" t="s">
        <v>45</v>
      </c>
      <c r="T4756">
        <f>_xlfn.DAYS(Raw_data_US_healthcare[[#This Row],[Discharge Date]],Raw_data_US_healthcare[[#This Row],[Date of Admission]])</f>
        <v>30</v>
      </c>
    </row>
    <row r="4757" spans="1:20" x14ac:dyDescent="0.3">
      <c r="A4757" t="s">
        <v>26512</v>
      </c>
      <c r="B4757" t="s">
        <v>13286</v>
      </c>
      <c r="C4757">
        <v>26</v>
      </c>
      <c r="D4757" t="str">
        <f>IF(Raw_data_US_healthcare[[#This Row],[Age]]&lt;35,"Young",IF(Raw_data_US_healthcare[[#This Row],[Age]]&lt;60,"Middle","Senior"))</f>
        <v>Young</v>
      </c>
      <c r="E4757" t="s">
        <v>26</v>
      </c>
      <c r="F4757" t="s">
        <v>35</v>
      </c>
      <c r="G4757" t="s">
        <v>35</v>
      </c>
      <c r="H4757" t="s">
        <v>26514</v>
      </c>
      <c r="I4757" s="2">
        <v>44014</v>
      </c>
      <c r="J4757" t="s">
        <v>13287</v>
      </c>
      <c r="K4757" t="s">
        <v>13288</v>
      </c>
      <c r="L4757" t="s">
        <v>60</v>
      </c>
      <c r="M4757">
        <v>20781.307499999999</v>
      </c>
      <c r="N4757">
        <v>387</v>
      </c>
      <c r="O4757" t="s">
        <v>22</v>
      </c>
      <c r="P4757" t="s">
        <v>22</v>
      </c>
      <c r="Q4757" s="2">
        <v>44024</v>
      </c>
      <c r="R4757" t="s">
        <v>83</v>
      </c>
      <c r="S4757" t="s">
        <v>24</v>
      </c>
      <c r="T4757">
        <f>_xlfn.DAYS(Raw_data_US_healthcare[[#This Row],[Discharge Date]],Raw_data_US_healthcare[[#This Row],[Date of Admission]])</f>
        <v>10</v>
      </c>
    </row>
    <row r="4758" spans="1:20" x14ac:dyDescent="0.3">
      <c r="A4758" t="s">
        <v>26512</v>
      </c>
      <c r="B4758" t="s">
        <v>13289</v>
      </c>
      <c r="C4758">
        <v>81</v>
      </c>
      <c r="D4758" t="str">
        <f>IF(Raw_data_US_healthcare[[#This Row],[Age]]&lt;35,"Young",IF(Raw_data_US_healthcare[[#This Row],[Age]]&lt;60,"Middle","Senior"))</f>
        <v>Senior</v>
      </c>
      <c r="E4758" t="s">
        <v>26</v>
      </c>
      <c r="F4758" t="s">
        <v>49</v>
      </c>
      <c r="G4758" t="s">
        <v>49</v>
      </c>
      <c r="H4758" t="s">
        <v>26514</v>
      </c>
      <c r="I4758" s="2">
        <v>44717</v>
      </c>
      <c r="J4758" t="s">
        <v>13290</v>
      </c>
      <c r="K4758" t="s">
        <v>704</v>
      </c>
      <c r="L4758" t="s">
        <v>21</v>
      </c>
      <c r="M4758">
        <v>1692.873</v>
      </c>
      <c r="N4758">
        <v>457</v>
      </c>
      <c r="O4758" t="s">
        <v>22</v>
      </c>
      <c r="P4758" t="s">
        <v>22</v>
      </c>
      <c r="Q4758" s="2">
        <v>44726</v>
      </c>
      <c r="R4758" t="s">
        <v>44</v>
      </c>
      <c r="S4758" t="s">
        <v>45</v>
      </c>
      <c r="T4758">
        <f>_xlfn.DAYS(Raw_data_US_healthcare[[#This Row],[Discharge Date]],Raw_data_US_healthcare[[#This Row],[Date of Admission]])</f>
        <v>9</v>
      </c>
    </row>
    <row r="4759" spans="1:20" x14ac:dyDescent="0.3">
      <c r="A4759" t="s">
        <v>26511</v>
      </c>
      <c r="B4759" t="s">
        <v>13291</v>
      </c>
      <c r="C4759">
        <v>31</v>
      </c>
      <c r="D4759" t="str">
        <f>IF(Raw_data_US_healthcare[[#This Row],[Age]]&lt;35,"Young",IF(Raw_data_US_healthcare[[#This Row],[Age]]&lt;60,"Middle","Senior"))</f>
        <v>Young</v>
      </c>
      <c r="E4759" t="s">
        <v>16</v>
      </c>
      <c r="F4759" t="s">
        <v>35</v>
      </c>
      <c r="G4759" t="s">
        <v>35</v>
      </c>
      <c r="H4759" t="s">
        <v>26516</v>
      </c>
      <c r="I4759" s="2">
        <v>44492</v>
      </c>
      <c r="J4759" t="s">
        <v>13292</v>
      </c>
      <c r="K4759" t="s">
        <v>13293</v>
      </c>
      <c r="L4759" t="s">
        <v>56</v>
      </c>
      <c r="M4759">
        <v>15343.5221</v>
      </c>
      <c r="N4759">
        <v>273</v>
      </c>
      <c r="O4759" t="s">
        <v>39</v>
      </c>
      <c r="P4759" t="s">
        <v>39</v>
      </c>
      <c r="Q4759" s="2">
        <v>44496</v>
      </c>
      <c r="R4759" t="s">
        <v>48</v>
      </c>
      <c r="S4759" t="s">
        <v>45</v>
      </c>
      <c r="T4759">
        <f>_xlfn.DAYS(Raw_data_US_healthcare[[#This Row],[Discharge Date]],Raw_data_US_healthcare[[#This Row],[Date of Admission]])</f>
        <v>4</v>
      </c>
    </row>
    <row r="4760" spans="1:20" x14ac:dyDescent="0.3">
      <c r="A4760" t="s">
        <v>26511</v>
      </c>
      <c r="B4760" t="s">
        <v>13294</v>
      </c>
      <c r="C4760">
        <v>74</v>
      </c>
      <c r="D4760" t="str">
        <f>IF(Raw_data_US_healthcare[[#This Row],[Age]]&lt;35,"Young",IF(Raw_data_US_healthcare[[#This Row],[Age]]&lt;60,"Middle","Senior"))</f>
        <v>Senior</v>
      </c>
      <c r="E4760" t="s">
        <v>16</v>
      </c>
      <c r="F4760" t="s">
        <v>228</v>
      </c>
      <c r="G4760" t="s">
        <v>228</v>
      </c>
      <c r="H4760" t="s">
        <v>26514</v>
      </c>
      <c r="I4760" s="2">
        <v>44309</v>
      </c>
      <c r="J4760" t="s">
        <v>13295</v>
      </c>
      <c r="K4760" t="s">
        <v>13296</v>
      </c>
      <c r="L4760" t="s">
        <v>21</v>
      </c>
      <c r="M4760">
        <v>16180.071599999999</v>
      </c>
      <c r="N4760">
        <v>484</v>
      </c>
      <c r="O4760" t="s">
        <v>22</v>
      </c>
      <c r="P4760" t="s">
        <v>22</v>
      </c>
      <c r="Q4760" s="2">
        <v>44322</v>
      </c>
      <c r="R4760" t="s">
        <v>32</v>
      </c>
      <c r="S4760" t="s">
        <v>45</v>
      </c>
      <c r="T4760">
        <f>_xlfn.DAYS(Raw_data_US_healthcare[[#This Row],[Discharge Date]],Raw_data_US_healthcare[[#This Row],[Date of Admission]])</f>
        <v>13</v>
      </c>
    </row>
    <row r="4761" spans="1:20" x14ac:dyDescent="0.3">
      <c r="A4761" t="s">
        <v>26511</v>
      </c>
      <c r="B4761" t="s">
        <v>13297</v>
      </c>
      <c r="C4761">
        <v>50</v>
      </c>
      <c r="D4761" t="str">
        <f>IF(Raw_data_US_healthcare[[#This Row],[Age]]&lt;35,"Young",IF(Raw_data_US_healthcare[[#This Row],[Age]]&lt;60,"Middle","Senior"))</f>
        <v>Middle</v>
      </c>
      <c r="E4761" t="s">
        <v>16</v>
      </c>
      <c r="F4761" t="s">
        <v>27</v>
      </c>
      <c r="G4761" t="s">
        <v>27</v>
      </c>
      <c r="H4761" t="s">
        <v>18</v>
      </c>
      <c r="I4761" s="2">
        <v>44900</v>
      </c>
      <c r="J4761" t="s">
        <v>13298</v>
      </c>
      <c r="K4761" t="s">
        <v>13299</v>
      </c>
      <c r="L4761" t="s">
        <v>21</v>
      </c>
      <c r="M4761">
        <v>49775.152800000003</v>
      </c>
      <c r="N4761">
        <v>249</v>
      </c>
      <c r="O4761" t="s">
        <v>43</v>
      </c>
      <c r="P4761" t="s">
        <v>43</v>
      </c>
      <c r="Q4761" s="2">
        <v>44914</v>
      </c>
      <c r="R4761" t="s">
        <v>32</v>
      </c>
      <c r="S4761" t="s">
        <v>45</v>
      </c>
      <c r="T4761">
        <f>_xlfn.DAYS(Raw_data_US_healthcare[[#This Row],[Discharge Date]],Raw_data_US_healthcare[[#This Row],[Date of Admission]])</f>
        <v>14</v>
      </c>
    </row>
    <row r="4762" spans="1:20" x14ac:dyDescent="0.3">
      <c r="A4762" t="s">
        <v>26511</v>
      </c>
      <c r="B4762" t="s">
        <v>13300</v>
      </c>
      <c r="C4762">
        <v>33</v>
      </c>
      <c r="D4762" t="str">
        <f>IF(Raw_data_US_healthcare[[#This Row],[Age]]&lt;35,"Young",IF(Raw_data_US_healthcare[[#This Row],[Age]]&lt;60,"Middle","Senior"))</f>
        <v>Young</v>
      </c>
      <c r="E4762" t="s">
        <v>16</v>
      </c>
      <c r="F4762" t="s">
        <v>62</v>
      </c>
      <c r="G4762" t="s">
        <v>62</v>
      </c>
      <c r="H4762" t="s">
        <v>26514</v>
      </c>
      <c r="I4762" s="2">
        <v>44027</v>
      </c>
      <c r="J4762" t="s">
        <v>13301</v>
      </c>
      <c r="K4762" t="s">
        <v>13302</v>
      </c>
      <c r="L4762" t="s">
        <v>60</v>
      </c>
      <c r="M4762">
        <v>21048.341700000001</v>
      </c>
      <c r="N4762">
        <v>451</v>
      </c>
      <c r="O4762" t="s">
        <v>43</v>
      </c>
      <c r="P4762" t="s">
        <v>43</v>
      </c>
      <c r="Q4762" s="2">
        <v>44049</v>
      </c>
      <c r="R4762" t="s">
        <v>48</v>
      </c>
      <c r="S4762" t="s">
        <v>24</v>
      </c>
      <c r="T4762">
        <f>_xlfn.DAYS(Raw_data_US_healthcare[[#This Row],[Discharge Date]],Raw_data_US_healthcare[[#This Row],[Date of Admission]])</f>
        <v>22</v>
      </c>
    </row>
    <row r="4763" spans="1:20" x14ac:dyDescent="0.3">
      <c r="A4763" t="s">
        <v>26511</v>
      </c>
      <c r="B4763" t="s">
        <v>13303</v>
      </c>
      <c r="C4763">
        <v>57</v>
      </c>
      <c r="D4763" t="str">
        <f>IF(Raw_data_US_healthcare[[#This Row],[Age]]&lt;35,"Young",IF(Raw_data_US_healthcare[[#This Row],[Age]]&lt;60,"Middle","Senior"))</f>
        <v>Middle</v>
      </c>
      <c r="E4763" t="s">
        <v>16</v>
      </c>
      <c r="F4763" t="s">
        <v>27</v>
      </c>
      <c r="G4763" t="s">
        <v>27</v>
      </c>
      <c r="H4763" t="s">
        <v>26516</v>
      </c>
      <c r="I4763" s="2">
        <v>44223</v>
      </c>
      <c r="J4763" t="s">
        <v>13304</v>
      </c>
      <c r="K4763" t="s">
        <v>13305</v>
      </c>
      <c r="L4763" t="s">
        <v>60</v>
      </c>
      <c r="M4763">
        <v>17557.108400000001</v>
      </c>
      <c r="N4763">
        <v>208</v>
      </c>
      <c r="O4763" t="s">
        <v>43</v>
      </c>
      <c r="P4763" t="s">
        <v>43</v>
      </c>
      <c r="Q4763" s="2">
        <v>44235</v>
      </c>
      <c r="R4763" t="s">
        <v>23</v>
      </c>
      <c r="S4763" t="s">
        <v>24</v>
      </c>
      <c r="T4763">
        <f>_xlfn.DAYS(Raw_data_US_healthcare[[#This Row],[Discharge Date]],Raw_data_US_healthcare[[#This Row],[Date of Admission]])</f>
        <v>12</v>
      </c>
    </row>
    <row r="4764" spans="1:20" x14ac:dyDescent="0.3">
      <c r="A4764" t="s">
        <v>26511</v>
      </c>
      <c r="B4764" t="s">
        <v>13306</v>
      </c>
      <c r="C4764">
        <v>43</v>
      </c>
      <c r="D4764" t="str">
        <f>IF(Raw_data_US_healthcare[[#This Row],[Age]]&lt;35,"Young",IF(Raw_data_US_healthcare[[#This Row],[Age]]&lt;60,"Middle","Senior"))</f>
        <v>Middle</v>
      </c>
      <c r="E4764" t="s">
        <v>16</v>
      </c>
      <c r="F4764" t="s">
        <v>62</v>
      </c>
      <c r="G4764" t="s">
        <v>62</v>
      </c>
      <c r="H4764" t="s">
        <v>36</v>
      </c>
      <c r="I4764" s="2">
        <v>44915</v>
      </c>
      <c r="J4764" t="s">
        <v>11487</v>
      </c>
      <c r="K4764" t="s">
        <v>13307</v>
      </c>
      <c r="L4764" t="s">
        <v>21</v>
      </c>
      <c r="M4764">
        <v>23917.093400000002</v>
      </c>
      <c r="N4764">
        <v>145</v>
      </c>
      <c r="O4764" t="s">
        <v>22</v>
      </c>
      <c r="P4764" t="s">
        <v>22</v>
      </c>
      <c r="Q4764" s="2">
        <v>44928</v>
      </c>
      <c r="R4764" t="s">
        <v>83</v>
      </c>
      <c r="S4764" t="s">
        <v>24</v>
      </c>
      <c r="T4764">
        <f>_xlfn.DAYS(Raw_data_US_healthcare[[#This Row],[Discharge Date]],Raw_data_US_healthcare[[#This Row],[Date of Admission]])</f>
        <v>13</v>
      </c>
    </row>
    <row r="4765" spans="1:20" x14ac:dyDescent="0.3">
      <c r="A4765" t="s">
        <v>26512</v>
      </c>
      <c r="B4765" t="s">
        <v>13308</v>
      </c>
      <c r="C4765">
        <v>46</v>
      </c>
      <c r="D4765" t="str">
        <f>IF(Raw_data_US_healthcare[[#This Row],[Age]]&lt;35,"Young",IF(Raw_data_US_healthcare[[#This Row],[Age]]&lt;60,"Middle","Senior"))</f>
        <v>Middle</v>
      </c>
      <c r="E4765" t="s">
        <v>26</v>
      </c>
      <c r="F4765" t="s">
        <v>62</v>
      </c>
      <c r="G4765" t="s">
        <v>62</v>
      </c>
      <c r="H4765" t="s">
        <v>28</v>
      </c>
      <c r="I4765" s="2">
        <v>44145</v>
      </c>
      <c r="J4765" t="s">
        <v>13309</v>
      </c>
      <c r="K4765" t="s">
        <v>13310</v>
      </c>
      <c r="L4765" t="s">
        <v>60</v>
      </c>
      <c r="M4765">
        <v>10060.8966</v>
      </c>
      <c r="N4765">
        <v>377</v>
      </c>
      <c r="O4765" t="s">
        <v>43</v>
      </c>
      <c r="P4765" t="s">
        <v>43</v>
      </c>
      <c r="Q4765" s="2">
        <v>44169</v>
      </c>
      <c r="R4765" t="s">
        <v>23</v>
      </c>
      <c r="S4765" t="s">
        <v>24</v>
      </c>
      <c r="T4765">
        <f>_xlfn.DAYS(Raw_data_US_healthcare[[#This Row],[Discharge Date]],Raw_data_US_healthcare[[#This Row],[Date of Admission]])</f>
        <v>24</v>
      </c>
    </row>
    <row r="4766" spans="1:20" x14ac:dyDescent="0.3">
      <c r="A4766" t="s">
        <v>26511</v>
      </c>
      <c r="B4766" t="s">
        <v>13311</v>
      </c>
      <c r="C4766">
        <v>74</v>
      </c>
      <c r="D4766" t="str">
        <f>IF(Raw_data_US_healthcare[[#This Row],[Age]]&lt;35,"Young",IF(Raw_data_US_healthcare[[#This Row],[Age]]&lt;60,"Middle","Senior"))</f>
        <v>Senior</v>
      </c>
      <c r="E4766" t="s">
        <v>16</v>
      </c>
      <c r="F4766" t="s">
        <v>228</v>
      </c>
      <c r="G4766" t="s">
        <v>228</v>
      </c>
      <c r="H4766" t="s">
        <v>69</v>
      </c>
      <c r="I4766" s="2">
        <v>43732</v>
      </c>
      <c r="J4766" t="s">
        <v>13312</v>
      </c>
      <c r="K4766" t="s">
        <v>13313</v>
      </c>
      <c r="L4766" t="s">
        <v>21</v>
      </c>
      <c r="M4766">
        <v>61665.895700000001</v>
      </c>
      <c r="N4766">
        <v>180</v>
      </c>
      <c r="O4766" t="s">
        <v>22</v>
      </c>
      <c r="P4766" t="s">
        <v>22</v>
      </c>
      <c r="Q4766" s="2">
        <v>43734</v>
      </c>
      <c r="R4766" t="s">
        <v>48</v>
      </c>
      <c r="S4766" t="s">
        <v>33</v>
      </c>
      <c r="T4766">
        <f>_xlfn.DAYS(Raw_data_US_healthcare[[#This Row],[Discharge Date]],Raw_data_US_healthcare[[#This Row],[Date of Admission]])</f>
        <v>2</v>
      </c>
    </row>
    <row r="4767" spans="1:20" x14ac:dyDescent="0.3">
      <c r="A4767" t="s">
        <v>26511</v>
      </c>
      <c r="B4767" t="s">
        <v>13314</v>
      </c>
      <c r="C4767">
        <v>83</v>
      </c>
      <c r="D4767" t="str">
        <f>IF(Raw_data_US_healthcare[[#This Row],[Age]]&lt;35,"Young",IF(Raw_data_US_healthcare[[#This Row],[Age]]&lt;60,"Middle","Senior"))</f>
        <v>Senior</v>
      </c>
      <c r="E4767" t="s">
        <v>16</v>
      </c>
      <c r="F4767" t="s">
        <v>17</v>
      </c>
      <c r="G4767" t="s">
        <v>17</v>
      </c>
      <c r="H4767" t="s">
        <v>26514</v>
      </c>
      <c r="I4767" s="2">
        <v>44556</v>
      </c>
      <c r="J4767" t="s">
        <v>13315</v>
      </c>
      <c r="K4767" t="s">
        <v>13316</v>
      </c>
      <c r="L4767" t="s">
        <v>21</v>
      </c>
      <c r="M4767">
        <v>12771.531499999999</v>
      </c>
      <c r="N4767">
        <v>228</v>
      </c>
      <c r="O4767" t="s">
        <v>43</v>
      </c>
      <c r="P4767" t="s">
        <v>43</v>
      </c>
      <c r="Q4767" s="2">
        <v>44575</v>
      </c>
      <c r="R4767" t="s">
        <v>44</v>
      </c>
      <c r="S4767" t="s">
        <v>24</v>
      </c>
      <c r="T4767">
        <f>_xlfn.DAYS(Raw_data_US_healthcare[[#This Row],[Discharge Date]],Raw_data_US_healthcare[[#This Row],[Date of Admission]])</f>
        <v>19</v>
      </c>
    </row>
    <row r="4768" spans="1:20" x14ac:dyDescent="0.3">
      <c r="A4768" t="s">
        <v>26511</v>
      </c>
      <c r="B4768" t="s">
        <v>13317</v>
      </c>
      <c r="C4768">
        <v>25</v>
      </c>
      <c r="D4768" t="str">
        <f>IF(Raw_data_US_healthcare[[#This Row],[Age]]&lt;35,"Young",IF(Raw_data_US_healthcare[[#This Row],[Age]]&lt;60,"Middle","Senior"))</f>
        <v>Young</v>
      </c>
      <c r="E4768" t="s">
        <v>16</v>
      </c>
      <c r="F4768" t="s">
        <v>228</v>
      </c>
      <c r="G4768" t="s">
        <v>228</v>
      </c>
      <c r="H4768" t="s">
        <v>18</v>
      </c>
      <c r="I4768" s="2">
        <v>43421</v>
      </c>
      <c r="J4768" t="s">
        <v>13318</v>
      </c>
      <c r="K4768" t="s">
        <v>13319</v>
      </c>
      <c r="L4768" t="s">
        <v>56</v>
      </c>
      <c r="M4768">
        <v>32868.101900000001</v>
      </c>
      <c r="N4768">
        <v>206</v>
      </c>
      <c r="O4768" t="s">
        <v>43</v>
      </c>
      <c r="P4768" t="s">
        <v>43</v>
      </c>
      <c r="Q4768" s="2">
        <v>43448</v>
      </c>
      <c r="R4768" t="s">
        <v>44</v>
      </c>
      <c r="S4768" t="s">
        <v>24</v>
      </c>
      <c r="T4768">
        <f>_xlfn.DAYS(Raw_data_US_healthcare[[#This Row],[Discharge Date]],Raw_data_US_healthcare[[#This Row],[Date of Admission]])</f>
        <v>27</v>
      </c>
    </row>
    <row r="4769" spans="1:20" x14ac:dyDescent="0.3">
      <c r="A4769" t="s">
        <v>26512</v>
      </c>
      <c r="B4769" t="s">
        <v>13320</v>
      </c>
      <c r="C4769">
        <v>56</v>
      </c>
      <c r="D4769" t="str">
        <f>IF(Raw_data_US_healthcare[[#This Row],[Age]]&lt;35,"Young",IF(Raw_data_US_healthcare[[#This Row],[Age]]&lt;60,"Middle","Senior"))</f>
        <v>Middle</v>
      </c>
      <c r="E4769" t="s">
        <v>26</v>
      </c>
      <c r="F4769" t="s">
        <v>27</v>
      </c>
      <c r="G4769" t="s">
        <v>27</v>
      </c>
      <c r="H4769" t="s">
        <v>18</v>
      </c>
      <c r="I4769" s="2">
        <v>44084</v>
      </c>
      <c r="J4769" t="s">
        <v>10261</v>
      </c>
      <c r="K4769" t="s">
        <v>13321</v>
      </c>
      <c r="L4769" t="s">
        <v>31</v>
      </c>
      <c r="M4769">
        <v>47567.839899999999</v>
      </c>
      <c r="N4769">
        <v>313</v>
      </c>
      <c r="O4769" t="s">
        <v>43</v>
      </c>
      <c r="P4769" t="s">
        <v>43</v>
      </c>
      <c r="Q4769" s="2">
        <v>44086</v>
      </c>
      <c r="R4769" t="s">
        <v>44</v>
      </c>
      <c r="S4769" t="s">
        <v>33</v>
      </c>
      <c r="T4769">
        <f>_xlfn.DAYS(Raw_data_US_healthcare[[#This Row],[Discharge Date]],Raw_data_US_healthcare[[#This Row],[Date of Admission]])</f>
        <v>2</v>
      </c>
    </row>
    <row r="4770" spans="1:20" x14ac:dyDescent="0.3">
      <c r="A4770" t="s">
        <v>26512</v>
      </c>
      <c r="B4770" t="s">
        <v>13322</v>
      </c>
      <c r="C4770">
        <v>30</v>
      </c>
      <c r="D4770" t="str">
        <f>IF(Raw_data_US_healthcare[[#This Row],[Age]]&lt;35,"Young",IF(Raw_data_US_healthcare[[#This Row],[Age]]&lt;60,"Middle","Senior"))</f>
        <v>Young</v>
      </c>
      <c r="E4770" t="s">
        <v>26</v>
      </c>
      <c r="F4770" t="s">
        <v>113</v>
      </c>
      <c r="G4770" t="s">
        <v>113</v>
      </c>
      <c r="H4770" t="s">
        <v>26516</v>
      </c>
      <c r="I4770" s="2">
        <v>43723</v>
      </c>
      <c r="J4770" t="s">
        <v>13323</v>
      </c>
      <c r="K4770" t="s">
        <v>13324</v>
      </c>
      <c r="L4770" t="s">
        <v>31</v>
      </c>
      <c r="M4770">
        <v>31803.842700000001</v>
      </c>
      <c r="N4770">
        <v>171</v>
      </c>
      <c r="O4770" t="s">
        <v>43</v>
      </c>
      <c r="P4770" t="s">
        <v>43</v>
      </c>
      <c r="Q4770" s="2">
        <v>43751</v>
      </c>
      <c r="R4770" t="s">
        <v>48</v>
      </c>
      <c r="S4770" t="s">
        <v>33</v>
      </c>
      <c r="T4770">
        <f>_xlfn.DAYS(Raw_data_US_healthcare[[#This Row],[Discharge Date]],Raw_data_US_healthcare[[#This Row],[Date of Admission]])</f>
        <v>28</v>
      </c>
    </row>
    <row r="4771" spans="1:20" x14ac:dyDescent="0.3">
      <c r="A4771" t="s">
        <v>26512</v>
      </c>
      <c r="B4771" t="s">
        <v>13325</v>
      </c>
      <c r="C4771">
        <v>70</v>
      </c>
      <c r="D4771" t="str">
        <f>IF(Raw_data_US_healthcare[[#This Row],[Age]]&lt;35,"Young",IF(Raw_data_US_healthcare[[#This Row],[Age]]&lt;60,"Middle","Senior"))</f>
        <v>Senior</v>
      </c>
      <c r="E4771" t="s">
        <v>26</v>
      </c>
      <c r="F4771" t="s">
        <v>62</v>
      </c>
      <c r="G4771" t="s">
        <v>62</v>
      </c>
      <c r="H4771" t="s">
        <v>18</v>
      </c>
      <c r="I4771" s="2">
        <v>43577</v>
      </c>
      <c r="J4771" t="s">
        <v>13326</v>
      </c>
      <c r="K4771" t="s">
        <v>13327</v>
      </c>
      <c r="L4771" t="s">
        <v>21</v>
      </c>
      <c r="M4771">
        <v>42580.648000000001</v>
      </c>
      <c r="N4771">
        <v>180</v>
      </c>
      <c r="O4771" t="s">
        <v>43</v>
      </c>
      <c r="P4771" t="s">
        <v>43</v>
      </c>
      <c r="Q4771" s="2">
        <v>43585</v>
      </c>
      <c r="R4771" t="s">
        <v>32</v>
      </c>
      <c r="S4771" t="s">
        <v>33</v>
      </c>
      <c r="T4771">
        <f>_xlfn.DAYS(Raw_data_US_healthcare[[#This Row],[Discharge Date]],Raw_data_US_healthcare[[#This Row],[Date of Admission]])</f>
        <v>8</v>
      </c>
    </row>
    <row r="4772" spans="1:20" x14ac:dyDescent="0.3">
      <c r="A4772" t="s">
        <v>26511</v>
      </c>
      <c r="B4772" t="s">
        <v>12430</v>
      </c>
      <c r="C4772">
        <v>63</v>
      </c>
      <c r="D4772" t="str">
        <f>IF(Raw_data_US_healthcare[[#This Row],[Age]]&lt;35,"Young",IF(Raw_data_US_healthcare[[#This Row],[Age]]&lt;60,"Middle","Senior"))</f>
        <v>Senior</v>
      </c>
      <c r="E4772" t="s">
        <v>16</v>
      </c>
      <c r="F4772" t="s">
        <v>113</v>
      </c>
      <c r="G4772" t="s">
        <v>113</v>
      </c>
      <c r="H4772" t="s">
        <v>26516</v>
      </c>
      <c r="I4772" s="2">
        <v>43877</v>
      </c>
      <c r="J4772" t="s">
        <v>10489</v>
      </c>
      <c r="K4772" t="s">
        <v>13328</v>
      </c>
      <c r="L4772" t="s">
        <v>21</v>
      </c>
      <c r="M4772">
        <v>2355.6055000000001</v>
      </c>
      <c r="N4772">
        <v>271</v>
      </c>
      <c r="O4772" t="s">
        <v>43</v>
      </c>
      <c r="P4772" t="s">
        <v>43</v>
      </c>
      <c r="Q4772" s="2">
        <v>43878</v>
      </c>
      <c r="R4772" t="s">
        <v>83</v>
      </c>
      <c r="S4772" t="s">
        <v>24</v>
      </c>
      <c r="T4772">
        <f>_xlfn.DAYS(Raw_data_US_healthcare[[#This Row],[Discharge Date]],Raw_data_US_healthcare[[#This Row],[Date of Admission]])</f>
        <v>1</v>
      </c>
    </row>
    <row r="4773" spans="1:20" x14ac:dyDescent="0.3">
      <c r="A4773" t="s">
        <v>26512</v>
      </c>
      <c r="B4773" t="s">
        <v>13329</v>
      </c>
      <c r="C4773">
        <v>73</v>
      </c>
      <c r="D4773" t="str">
        <f>IF(Raw_data_US_healthcare[[#This Row],[Age]]&lt;35,"Young",IF(Raw_data_US_healthcare[[#This Row],[Age]]&lt;60,"Middle","Senior"))</f>
        <v>Senior</v>
      </c>
      <c r="E4773" t="s">
        <v>26</v>
      </c>
      <c r="F4773" t="s">
        <v>49</v>
      </c>
      <c r="G4773" t="s">
        <v>49</v>
      </c>
      <c r="H4773" t="s">
        <v>69</v>
      </c>
      <c r="I4773" s="2">
        <v>44914</v>
      </c>
      <c r="J4773" t="s">
        <v>13330</v>
      </c>
      <c r="K4773" t="s">
        <v>13331</v>
      </c>
      <c r="L4773" t="s">
        <v>21</v>
      </c>
      <c r="M4773">
        <v>69001.427899999995</v>
      </c>
      <c r="N4773">
        <v>362</v>
      </c>
      <c r="O4773" t="s">
        <v>39</v>
      </c>
      <c r="P4773" t="s">
        <v>39</v>
      </c>
      <c r="Q4773" s="2">
        <v>44930</v>
      </c>
      <c r="R4773" t="s">
        <v>32</v>
      </c>
      <c r="S4773" t="s">
        <v>45</v>
      </c>
      <c r="T4773">
        <f>_xlfn.DAYS(Raw_data_US_healthcare[[#This Row],[Discharge Date]],Raw_data_US_healthcare[[#This Row],[Date of Admission]])</f>
        <v>16</v>
      </c>
    </row>
    <row r="4774" spans="1:20" x14ac:dyDescent="0.3">
      <c r="A4774" t="s">
        <v>26512</v>
      </c>
      <c r="B4774" t="s">
        <v>13332</v>
      </c>
      <c r="C4774">
        <v>20</v>
      </c>
      <c r="D4774" t="str">
        <f>IF(Raw_data_US_healthcare[[#This Row],[Age]]&lt;35,"Young",IF(Raw_data_US_healthcare[[#This Row],[Age]]&lt;60,"Middle","Senior"))</f>
        <v>Young</v>
      </c>
      <c r="E4774" t="s">
        <v>26</v>
      </c>
      <c r="F4774" t="s">
        <v>88</v>
      </c>
      <c r="G4774" t="s">
        <v>88</v>
      </c>
      <c r="H4774" t="s">
        <v>28</v>
      </c>
      <c r="I4774" s="2">
        <v>44588</v>
      </c>
      <c r="J4774" t="s">
        <v>13333</v>
      </c>
      <c r="K4774" t="s">
        <v>13334</v>
      </c>
      <c r="L4774" t="s">
        <v>60</v>
      </c>
      <c r="M4774">
        <v>1884.4268999999999</v>
      </c>
      <c r="N4774">
        <v>447</v>
      </c>
      <c r="O4774" t="s">
        <v>39</v>
      </c>
      <c r="P4774" t="s">
        <v>39</v>
      </c>
      <c r="Q4774" s="2">
        <v>44589</v>
      </c>
      <c r="R4774" t="s">
        <v>83</v>
      </c>
      <c r="S4774" t="s">
        <v>45</v>
      </c>
      <c r="T4774">
        <f>_xlfn.DAYS(Raw_data_US_healthcare[[#This Row],[Discharge Date]],Raw_data_US_healthcare[[#This Row],[Date of Admission]])</f>
        <v>1</v>
      </c>
    </row>
    <row r="4775" spans="1:20" x14ac:dyDescent="0.3">
      <c r="A4775" t="s">
        <v>26512</v>
      </c>
      <c r="B4775" t="s">
        <v>13335</v>
      </c>
      <c r="C4775">
        <v>84</v>
      </c>
      <c r="D4775" t="str">
        <f>IF(Raw_data_US_healthcare[[#This Row],[Age]]&lt;35,"Young",IF(Raw_data_US_healthcare[[#This Row],[Age]]&lt;60,"Middle","Senior"))</f>
        <v>Senior</v>
      </c>
      <c r="E4775" t="s">
        <v>26</v>
      </c>
      <c r="F4775" t="s">
        <v>49</v>
      </c>
      <c r="G4775" t="s">
        <v>49</v>
      </c>
      <c r="H4775" t="s">
        <v>18</v>
      </c>
      <c r="I4775" s="2">
        <v>44578</v>
      </c>
      <c r="J4775" t="s">
        <v>13336</v>
      </c>
      <c r="K4775" t="s">
        <v>13337</v>
      </c>
      <c r="L4775" t="s">
        <v>21</v>
      </c>
      <c r="M4775">
        <v>23886.746200000001</v>
      </c>
      <c r="N4775">
        <v>441</v>
      </c>
      <c r="O4775" t="s">
        <v>39</v>
      </c>
      <c r="P4775" t="s">
        <v>39</v>
      </c>
      <c r="Q4775" s="2">
        <v>44606</v>
      </c>
      <c r="R4775" t="s">
        <v>83</v>
      </c>
      <c r="S4775" t="s">
        <v>24</v>
      </c>
      <c r="T4775">
        <f>_xlfn.DAYS(Raw_data_US_healthcare[[#This Row],[Discharge Date]],Raw_data_US_healthcare[[#This Row],[Date of Admission]])</f>
        <v>28</v>
      </c>
    </row>
    <row r="4776" spans="1:20" x14ac:dyDescent="0.3">
      <c r="A4776" t="s">
        <v>26511</v>
      </c>
      <c r="B4776" t="s">
        <v>13338</v>
      </c>
      <c r="C4776">
        <v>54</v>
      </c>
      <c r="D4776" t="str">
        <f>IF(Raw_data_US_healthcare[[#This Row],[Age]]&lt;35,"Young",IF(Raw_data_US_healthcare[[#This Row],[Age]]&lt;60,"Middle","Senior"))</f>
        <v>Middle</v>
      </c>
      <c r="E4776" t="s">
        <v>16</v>
      </c>
      <c r="F4776" t="s">
        <v>35</v>
      </c>
      <c r="G4776" t="s">
        <v>35</v>
      </c>
      <c r="H4776" t="s">
        <v>69</v>
      </c>
      <c r="I4776" s="2">
        <v>44098</v>
      </c>
      <c r="J4776" t="s">
        <v>13339</v>
      </c>
      <c r="K4776" t="s">
        <v>13340</v>
      </c>
      <c r="L4776" t="s">
        <v>52</v>
      </c>
      <c r="M4776">
        <v>16307.4208</v>
      </c>
      <c r="N4776">
        <v>470</v>
      </c>
      <c r="O4776" t="s">
        <v>22</v>
      </c>
      <c r="P4776" t="s">
        <v>22</v>
      </c>
      <c r="Q4776" s="2">
        <v>44110</v>
      </c>
      <c r="R4776" t="s">
        <v>48</v>
      </c>
      <c r="S4776" t="s">
        <v>33</v>
      </c>
      <c r="T4776">
        <f>_xlfn.DAYS(Raw_data_US_healthcare[[#This Row],[Discharge Date]],Raw_data_US_healthcare[[#This Row],[Date of Admission]])</f>
        <v>12</v>
      </c>
    </row>
    <row r="4777" spans="1:20" x14ac:dyDescent="0.3">
      <c r="A4777" t="s">
        <v>26511</v>
      </c>
      <c r="B4777" t="s">
        <v>13341</v>
      </c>
      <c r="C4777">
        <v>82</v>
      </c>
      <c r="D4777" t="str">
        <f>IF(Raw_data_US_healthcare[[#This Row],[Age]]&lt;35,"Young",IF(Raw_data_US_healthcare[[#This Row],[Age]]&lt;60,"Middle","Senior"))</f>
        <v>Senior</v>
      </c>
      <c r="E4777" t="s">
        <v>16</v>
      </c>
      <c r="F4777" t="s">
        <v>35</v>
      </c>
      <c r="G4777" t="s">
        <v>35</v>
      </c>
      <c r="H4777" t="s">
        <v>26514</v>
      </c>
      <c r="I4777" s="2">
        <v>43573</v>
      </c>
      <c r="J4777" t="s">
        <v>13342</v>
      </c>
      <c r="K4777" t="s">
        <v>13343</v>
      </c>
      <c r="L4777" t="s">
        <v>31</v>
      </c>
      <c r="M4777">
        <v>27729.099699999999</v>
      </c>
      <c r="N4777">
        <v>426</v>
      </c>
      <c r="O4777" t="s">
        <v>43</v>
      </c>
      <c r="P4777" t="s">
        <v>43</v>
      </c>
      <c r="Q4777" s="2">
        <v>43584</v>
      </c>
      <c r="R4777" t="s">
        <v>23</v>
      </c>
      <c r="S4777" t="s">
        <v>33</v>
      </c>
      <c r="T4777">
        <f>_xlfn.DAYS(Raw_data_US_healthcare[[#This Row],[Discharge Date]],Raw_data_US_healthcare[[#This Row],[Date of Admission]])</f>
        <v>11</v>
      </c>
    </row>
    <row r="4778" spans="1:20" x14ac:dyDescent="0.3">
      <c r="A4778" t="s">
        <v>26511</v>
      </c>
      <c r="B4778" t="s">
        <v>13344</v>
      </c>
      <c r="C4778">
        <v>43</v>
      </c>
      <c r="D4778" t="str">
        <f>IF(Raw_data_US_healthcare[[#This Row],[Age]]&lt;35,"Young",IF(Raw_data_US_healthcare[[#This Row],[Age]]&lt;60,"Middle","Senior"))</f>
        <v>Middle</v>
      </c>
      <c r="E4778" t="s">
        <v>16</v>
      </c>
      <c r="F4778" t="s">
        <v>113</v>
      </c>
      <c r="G4778" t="s">
        <v>113</v>
      </c>
      <c r="H4778" t="s">
        <v>26514</v>
      </c>
      <c r="I4778" s="2">
        <v>44346</v>
      </c>
      <c r="J4778" t="s">
        <v>13345</v>
      </c>
      <c r="K4778" t="s">
        <v>13346</v>
      </c>
      <c r="L4778" t="s">
        <v>21</v>
      </c>
      <c r="M4778">
        <v>32871.571300000003</v>
      </c>
      <c r="N4778">
        <v>294</v>
      </c>
      <c r="O4778" t="s">
        <v>39</v>
      </c>
      <c r="P4778" t="s">
        <v>39</v>
      </c>
      <c r="Q4778" s="2">
        <v>44347</v>
      </c>
      <c r="R4778" t="s">
        <v>23</v>
      </c>
      <c r="S4778" t="s">
        <v>33</v>
      </c>
      <c r="T4778">
        <f>_xlfn.DAYS(Raw_data_US_healthcare[[#This Row],[Discharge Date]],Raw_data_US_healthcare[[#This Row],[Date of Admission]])</f>
        <v>1</v>
      </c>
    </row>
    <row r="4779" spans="1:20" x14ac:dyDescent="0.3">
      <c r="A4779" t="s">
        <v>26512</v>
      </c>
      <c r="B4779" t="s">
        <v>13347</v>
      </c>
      <c r="C4779">
        <v>41</v>
      </c>
      <c r="D4779" t="str">
        <f>IF(Raw_data_US_healthcare[[#This Row],[Age]]&lt;35,"Young",IF(Raw_data_US_healthcare[[#This Row],[Age]]&lt;60,"Middle","Senior"))</f>
        <v>Middle</v>
      </c>
      <c r="E4779" t="s">
        <v>26</v>
      </c>
      <c r="F4779" t="s">
        <v>35</v>
      </c>
      <c r="G4779" t="s">
        <v>35</v>
      </c>
      <c r="H4779" t="s">
        <v>26514</v>
      </c>
      <c r="I4779" s="2">
        <v>44715</v>
      </c>
      <c r="J4779" t="s">
        <v>13348</v>
      </c>
      <c r="K4779" t="s">
        <v>13349</v>
      </c>
      <c r="L4779" t="s">
        <v>60</v>
      </c>
      <c r="M4779">
        <v>22368.4483</v>
      </c>
      <c r="N4779">
        <v>477</v>
      </c>
      <c r="O4779" t="s">
        <v>43</v>
      </c>
      <c r="P4779" t="s">
        <v>43</v>
      </c>
      <c r="Q4779" s="2">
        <v>44730</v>
      </c>
      <c r="R4779" t="s">
        <v>48</v>
      </c>
      <c r="S4779" t="s">
        <v>24</v>
      </c>
      <c r="T4779">
        <f>_xlfn.DAYS(Raw_data_US_healthcare[[#This Row],[Discharge Date]],Raw_data_US_healthcare[[#This Row],[Date of Admission]])</f>
        <v>15</v>
      </c>
    </row>
    <row r="4780" spans="1:20" x14ac:dyDescent="0.3">
      <c r="A4780" t="s">
        <v>26511</v>
      </c>
      <c r="B4780" t="s">
        <v>13350</v>
      </c>
      <c r="C4780">
        <v>39</v>
      </c>
      <c r="D4780" t="str">
        <f>IF(Raw_data_US_healthcare[[#This Row],[Age]]&lt;35,"Young",IF(Raw_data_US_healthcare[[#This Row],[Age]]&lt;60,"Middle","Senior"))</f>
        <v>Middle</v>
      </c>
      <c r="E4780" t="s">
        <v>16</v>
      </c>
      <c r="F4780" t="s">
        <v>49</v>
      </c>
      <c r="G4780" t="s">
        <v>49</v>
      </c>
      <c r="H4780" t="s">
        <v>18</v>
      </c>
      <c r="I4780" s="2">
        <v>43648</v>
      </c>
      <c r="J4780" t="s">
        <v>13351</v>
      </c>
      <c r="K4780" t="s">
        <v>5322</v>
      </c>
      <c r="L4780" t="s">
        <v>31</v>
      </c>
      <c r="M4780">
        <v>1364.2082</v>
      </c>
      <c r="N4780">
        <v>217</v>
      </c>
      <c r="O4780" t="s">
        <v>43</v>
      </c>
      <c r="P4780" t="s">
        <v>43</v>
      </c>
      <c r="Q4780" s="2">
        <v>43664</v>
      </c>
      <c r="R4780" t="s">
        <v>32</v>
      </c>
      <c r="S4780" t="s">
        <v>33</v>
      </c>
      <c r="T4780">
        <f>_xlfn.DAYS(Raw_data_US_healthcare[[#This Row],[Discharge Date]],Raw_data_US_healthcare[[#This Row],[Date of Admission]])</f>
        <v>16</v>
      </c>
    </row>
    <row r="4781" spans="1:20" x14ac:dyDescent="0.3">
      <c r="A4781" t="s">
        <v>26511</v>
      </c>
      <c r="B4781" t="s">
        <v>13352</v>
      </c>
      <c r="C4781">
        <v>29</v>
      </c>
      <c r="D4781" t="str">
        <f>IF(Raw_data_US_healthcare[[#This Row],[Age]]&lt;35,"Young",IF(Raw_data_US_healthcare[[#This Row],[Age]]&lt;60,"Middle","Senior"))</f>
        <v>Young</v>
      </c>
      <c r="E4781" t="s">
        <v>16</v>
      </c>
      <c r="F4781" t="s">
        <v>49</v>
      </c>
      <c r="G4781" t="s">
        <v>49</v>
      </c>
      <c r="H4781" t="s">
        <v>28</v>
      </c>
      <c r="I4781" s="2">
        <v>43745</v>
      </c>
      <c r="J4781" t="s">
        <v>13353</v>
      </c>
      <c r="K4781" t="s">
        <v>13354</v>
      </c>
      <c r="L4781" t="s">
        <v>31</v>
      </c>
      <c r="M4781">
        <v>35262.803</v>
      </c>
      <c r="N4781">
        <v>470</v>
      </c>
      <c r="O4781" t="s">
        <v>43</v>
      </c>
      <c r="P4781" t="s">
        <v>43</v>
      </c>
      <c r="Q4781" s="2">
        <v>43758</v>
      </c>
      <c r="R4781" t="s">
        <v>44</v>
      </c>
      <c r="S4781" t="s">
        <v>24</v>
      </c>
      <c r="T4781">
        <f>_xlfn.DAYS(Raw_data_US_healthcare[[#This Row],[Discharge Date]],Raw_data_US_healthcare[[#This Row],[Date of Admission]])</f>
        <v>13</v>
      </c>
    </row>
    <row r="4782" spans="1:20" x14ac:dyDescent="0.3">
      <c r="A4782" t="s">
        <v>26511</v>
      </c>
      <c r="B4782" t="s">
        <v>13355</v>
      </c>
      <c r="C4782">
        <v>52</v>
      </c>
      <c r="D4782" t="str">
        <f>IF(Raw_data_US_healthcare[[#This Row],[Age]]&lt;35,"Young",IF(Raw_data_US_healthcare[[#This Row],[Age]]&lt;60,"Middle","Senior"))</f>
        <v>Middle</v>
      </c>
      <c r="E4782" t="s">
        <v>16</v>
      </c>
      <c r="F4782" t="s">
        <v>228</v>
      </c>
      <c r="G4782" t="s">
        <v>228</v>
      </c>
      <c r="H4782" t="s">
        <v>36</v>
      </c>
      <c r="I4782" s="2">
        <v>43901</v>
      </c>
      <c r="J4782" t="s">
        <v>13356</v>
      </c>
      <c r="K4782" t="s">
        <v>13357</v>
      </c>
      <c r="L4782" t="s">
        <v>60</v>
      </c>
      <c r="M4782">
        <v>16692.6908</v>
      </c>
      <c r="N4782">
        <v>418</v>
      </c>
      <c r="O4782" t="s">
        <v>22</v>
      </c>
      <c r="P4782" t="s">
        <v>22</v>
      </c>
      <c r="Q4782" s="2">
        <v>43916</v>
      </c>
      <c r="R4782" t="s">
        <v>83</v>
      </c>
      <c r="S4782" t="s">
        <v>24</v>
      </c>
      <c r="T4782">
        <f>_xlfn.DAYS(Raw_data_US_healthcare[[#This Row],[Discharge Date]],Raw_data_US_healthcare[[#This Row],[Date of Admission]])</f>
        <v>15</v>
      </c>
    </row>
    <row r="4783" spans="1:20" x14ac:dyDescent="0.3">
      <c r="A4783" t="s">
        <v>26511</v>
      </c>
      <c r="B4783" t="s">
        <v>13358</v>
      </c>
      <c r="C4783">
        <v>59</v>
      </c>
      <c r="D4783" t="str">
        <f>IF(Raw_data_US_healthcare[[#This Row],[Age]]&lt;35,"Young",IF(Raw_data_US_healthcare[[#This Row],[Age]]&lt;60,"Middle","Senior"))</f>
        <v>Middle</v>
      </c>
      <c r="E4783" t="s">
        <v>16</v>
      </c>
      <c r="F4783" t="s">
        <v>62</v>
      </c>
      <c r="G4783" t="s">
        <v>62</v>
      </c>
      <c r="H4783" t="s">
        <v>18</v>
      </c>
      <c r="I4783" s="2">
        <v>44494</v>
      </c>
      <c r="J4783" t="s">
        <v>13359</v>
      </c>
      <c r="K4783" t="s">
        <v>13360</v>
      </c>
      <c r="L4783" t="s">
        <v>60</v>
      </c>
      <c r="M4783">
        <v>55171.760999999999</v>
      </c>
      <c r="N4783">
        <v>338</v>
      </c>
      <c r="O4783" t="s">
        <v>39</v>
      </c>
      <c r="P4783" t="s">
        <v>39</v>
      </c>
      <c r="Q4783" s="2">
        <v>44521</v>
      </c>
      <c r="R4783" t="s">
        <v>32</v>
      </c>
      <c r="S4783" t="s">
        <v>45</v>
      </c>
      <c r="T4783">
        <f>_xlfn.DAYS(Raw_data_US_healthcare[[#This Row],[Discharge Date]],Raw_data_US_healthcare[[#This Row],[Date of Admission]])</f>
        <v>27</v>
      </c>
    </row>
    <row r="4784" spans="1:20" x14ac:dyDescent="0.3">
      <c r="A4784" t="s">
        <v>26511</v>
      </c>
      <c r="B4784" t="s">
        <v>13361</v>
      </c>
      <c r="C4784">
        <v>46</v>
      </c>
      <c r="D4784" t="str">
        <f>IF(Raw_data_US_healthcare[[#This Row],[Age]]&lt;35,"Young",IF(Raw_data_US_healthcare[[#This Row],[Age]]&lt;60,"Middle","Senior"))</f>
        <v>Middle</v>
      </c>
      <c r="E4784" t="s">
        <v>16</v>
      </c>
      <c r="F4784" t="s">
        <v>27</v>
      </c>
      <c r="G4784" t="s">
        <v>27</v>
      </c>
      <c r="H4784" t="s">
        <v>36</v>
      </c>
      <c r="I4784" s="2">
        <v>44665</v>
      </c>
      <c r="J4784" t="s">
        <v>13362</v>
      </c>
      <c r="K4784" t="s">
        <v>13363</v>
      </c>
      <c r="L4784" t="s">
        <v>21</v>
      </c>
      <c r="M4784">
        <v>13593.2384</v>
      </c>
      <c r="N4784">
        <v>129</v>
      </c>
      <c r="O4784" t="s">
        <v>22</v>
      </c>
      <c r="P4784" t="s">
        <v>22</v>
      </c>
      <c r="Q4784" s="2">
        <v>44666</v>
      </c>
      <c r="R4784" t="s">
        <v>32</v>
      </c>
      <c r="S4784" t="s">
        <v>45</v>
      </c>
      <c r="T4784">
        <f>_xlfn.DAYS(Raw_data_US_healthcare[[#This Row],[Discharge Date]],Raw_data_US_healthcare[[#This Row],[Date of Admission]])</f>
        <v>1</v>
      </c>
    </row>
    <row r="4785" spans="1:20" x14ac:dyDescent="0.3">
      <c r="A4785" t="s">
        <v>26511</v>
      </c>
      <c r="B4785" t="s">
        <v>11120</v>
      </c>
      <c r="C4785">
        <v>25</v>
      </c>
      <c r="D4785" t="str">
        <f>IF(Raw_data_US_healthcare[[#This Row],[Age]]&lt;35,"Young",IF(Raw_data_US_healthcare[[#This Row],[Age]]&lt;60,"Middle","Senior"))</f>
        <v>Young</v>
      </c>
      <c r="E4785" t="s">
        <v>16</v>
      </c>
      <c r="F4785" t="s">
        <v>27</v>
      </c>
      <c r="G4785" t="s">
        <v>27</v>
      </c>
      <c r="H4785" t="s">
        <v>28</v>
      </c>
      <c r="I4785" s="2">
        <v>43961</v>
      </c>
      <c r="J4785" t="s">
        <v>13364</v>
      </c>
      <c r="K4785" t="s">
        <v>13365</v>
      </c>
      <c r="L4785" t="s">
        <v>52</v>
      </c>
      <c r="M4785">
        <v>19459.674999999999</v>
      </c>
      <c r="N4785">
        <v>105</v>
      </c>
      <c r="O4785" t="s">
        <v>43</v>
      </c>
      <c r="P4785" t="s">
        <v>43</v>
      </c>
      <c r="Q4785" s="2">
        <v>43985</v>
      </c>
      <c r="R4785" t="s">
        <v>83</v>
      </c>
      <c r="S4785" t="s">
        <v>33</v>
      </c>
      <c r="T4785">
        <f>_xlfn.DAYS(Raw_data_US_healthcare[[#This Row],[Discharge Date]],Raw_data_US_healthcare[[#This Row],[Date of Admission]])</f>
        <v>24</v>
      </c>
    </row>
    <row r="4786" spans="1:20" x14ac:dyDescent="0.3">
      <c r="A4786" t="s">
        <v>26512</v>
      </c>
      <c r="B4786" t="s">
        <v>13366</v>
      </c>
      <c r="C4786">
        <v>84</v>
      </c>
      <c r="D4786" t="str">
        <f>IF(Raw_data_US_healthcare[[#This Row],[Age]]&lt;35,"Young",IF(Raw_data_US_healthcare[[#This Row],[Age]]&lt;60,"Middle","Senior"))</f>
        <v>Senior</v>
      </c>
      <c r="E4786" t="s">
        <v>26</v>
      </c>
      <c r="F4786" t="s">
        <v>27</v>
      </c>
      <c r="G4786" t="s">
        <v>27</v>
      </c>
      <c r="H4786" t="s">
        <v>26514</v>
      </c>
      <c r="I4786" s="2">
        <v>44099</v>
      </c>
      <c r="J4786" t="s">
        <v>11902</v>
      </c>
      <c r="K4786" t="s">
        <v>2786</v>
      </c>
      <c r="L4786" t="s">
        <v>31</v>
      </c>
      <c r="M4786">
        <v>37474.984499999999</v>
      </c>
      <c r="N4786">
        <v>361</v>
      </c>
      <c r="O4786" t="s">
        <v>39</v>
      </c>
      <c r="P4786" t="s">
        <v>39</v>
      </c>
      <c r="Q4786" s="2">
        <v>44116</v>
      </c>
      <c r="R4786" t="s">
        <v>83</v>
      </c>
      <c r="S4786" t="s">
        <v>45</v>
      </c>
      <c r="T4786">
        <f>_xlfn.DAYS(Raw_data_US_healthcare[[#This Row],[Discharge Date]],Raw_data_US_healthcare[[#This Row],[Date of Admission]])</f>
        <v>17</v>
      </c>
    </row>
    <row r="4787" spans="1:20" x14ac:dyDescent="0.3">
      <c r="A4787" t="s">
        <v>26511</v>
      </c>
      <c r="B4787" t="s">
        <v>13367</v>
      </c>
      <c r="C4787">
        <v>45</v>
      </c>
      <c r="D4787" t="str">
        <f>IF(Raw_data_US_healthcare[[#This Row],[Age]]&lt;35,"Young",IF(Raw_data_US_healthcare[[#This Row],[Age]]&lt;60,"Middle","Senior"))</f>
        <v>Middle</v>
      </c>
      <c r="E4787" t="s">
        <v>16</v>
      </c>
      <c r="F4787" t="s">
        <v>35</v>
      </c>
      <c r="G4787" t="s">
        <v>35</v>
      </c>
      <c r="H4787" t="s">
        <v>69</v>
      </c>
      <c r="I4787" s="2">
        <v>44074</v>
      </c>
      <c r="J4787" t="s">
        <v>13368</v>
      </c>
      <c r="K4787" t="s">
        <v>2200</v>
      </c>
      <c r="L4787" t="s">
        <v>21</v>
      </c>
      <c r="M4787">
        <v>34768.447800000002</v>
      </c>
      <c r="N4787">
        <v>244</v>
      </c>
      <c r="O4787" t="s">
        <v>39</v>
      </c>
      <c r="P4787" t="s">
        <v>39</v>
      </c>
      <c r="Q4787" s="2">
        <v>44079</v>
      </c>
      <c r="R4787" t="s">
        <v>23</v>
      </c>
      <c r="S4787" t="s">
        <v>33</v>
      </c>
      <c r="T4787">
        <f>_xlfn.DAYS(Raw_data_US_healthcare[[#This Row],[Discharge Date]],Raw_data_US_healthcare[[#This Row],[Date of Admission]])</f>
        <v>5</v>
      </c>
    </row>
    <row r="4788" spans="1:20" x14ac:dyDescent="0.3">
      <c r="A4788" t="s">
        <v>26512</v>
      </c>
      <c r="B4788" t="s">
        <v>13369</v>
      </c>
      <c r="C4788">
        <v>62</v>
      </c>
      <c r="D4788" t="str">
        <f>IF(Raw_data_US_healthcare[[#This Row],[Age]]&lt;35,"Young",IF(Raw_data_US_healthcare[[#This Row],[Age]]&lt;60,"Middle","Senior"))</f>
        <v>Senior</v>
      </c>
      <c r="E4788" t="s">
        <v>26</v>
      </c>
      <c r="F4788" t="s">
        <v>113</v>
      </c>
      <c r="G4788" t="s">
        <v>113</v>
      </c>
      <c r="H4788" t="s">
        <v>28</v>
      </c>
      <c r="I4788" s="2">
        <v>44042</v>
      </c>
      <c r="J4788" t="s">
        <v>13370</v>
      </c>
      <c r="K4788" t="s">
        <v>13371</v>
      </c>
      <c r="L4788" t="s">
        <v>56</v>
      </c>
      <c r="M4788">
        <v>30995.021499999999</v>
      </c>
      <c r="N4788">
        <v>473</v>
      </c>
      <c r="O4788" t="s">
        <v>43</v>
      </c>
      <c r="P4788" t="s">
        <v>43</v>
      </c>
      <c r="Q4788" s="2">
        <v>44051</v>
      </c>
      <c r="R4788" t="s">
        <v>23</v>
      </c>
      <c r="S4788" t="s">
        <v>33</v>
      </c>
      <c r="T4788">
        <f>_xlfn.DAYS(Raw_data_US_healthcare[[#This Row],[Discharge Date]],Raw_data_US_healthcare[[#This Row],[Date of Admission]])</f>
        <v>9</v>
      </c>
    </row>
    <row r="4789" spans="1:20" x14ac:dyDescent="0.3">
      <c r="A4789" t="s">
        <v>26511</v>
      </c>
      <c r="B4789" t="s">
        <v>13372</v>
      </c>
      <c r="C4789">
        <v>49</v>
      </c>
      <c r="D4789" t="str">
        <f>IF(Raw_data_US_healthcare[[#This Row],[Age]]&lt;35,"Young",IF(Raw_data_US_healthcare[[#This Row],[Age]]&lt;60,"Middle","Senior"))</f>
        <v>Middle</v>
      </c>
      <c r="E4789" t="s">
        <v>16</v>
      </c>
      <c r="F4789" t="s">
        <v>35</v>
      </c>
      <c r="G4789" t="s">
        <v>35</v>
      </c>
      <c r="H4789" t="s">
        <v>36</v>
      </c>
      <c r="I4789" s="2">
        <v>44478</v>
      </c>
      <c r="J4789" t="s">
        <v>11417</v>
      </c>
      <c r="K4789" t="s">
        <v>13373</v>
      </c>
      <c r="L4789" t="s">
        <v>56</v>
      </c>
      <c r="M4789">
        <v>9758.4318999999996</v>
      </c>
      <c r="N4789">
        <v>131</v>
      </c>
      <c r="O4789" t="s">
        <v>22</v>
      </c>
      <c r="P4789" t="s">
        <v>22</v>
      </c>
      <c r="Q4789" s="2">
        <v>44497</v>
      </c>
      <c r="R4789" t="s">
        <v>32</v>
      </c>
      <c r="S4789" t="s">
        <v>45</v>
      </c>
      <c r="T4789">
        <f>_xlfn.DAYS(Raw_data_US_healthcare[[#This Row],[Discharge Date]],Raw_data_US_healthcare[[#This Row],[Date of Admission]])</f>
        <v>19</v>
      </c>
    </row>
    <row r="4790" spans="1:20" x14ac:dyDescent="0.3">
      <c r="A4790" t="s">
        <v>26511</v>
      </c>
      <c r="B4790" t="s">
        <v>13374</v>
      </c>
      <c r="C4790">
        <v>37</v>
      </c>
      <c r="D4790" t="str">
        <f>IF(Raw_data_US_healthcare[[#This Row],[Age]]&lt;35,"Young",IF(Raw_data_US_healthcare[[#This Row],[Age]]&lt;60,"Middle","Senior"))</f>
        <v>Middle</v>
      </c>
      <c r="E4790" t="s">
        <v>16</v>
      </c>
      <c r="F4790" t="s">
        <v>35</v>
      </c>
      <c r="G4790" t="s">
        <v>35</v>
      </c>
      <c r="H4790" t="s">
        <v>18</v>
      </c>
      <c r="I4790" s="2">
        <v>44392</v>
      </c>
      <c r="J4790" t="s">
        <v>13375</v>
      </c>
      <c r="K4790" t="s">
        <v>13376</v>
      </c>
      <c r="L4790" t="s">
        <v>52</v>
      </c>
      <c r="M4790">
        <v>42799.739000000001</v>
      </c>
      <c r="N4790">
        <v>331</v>
      </c>
      <c r="O4790" t="s">
        <v>43</v>
      </c>
      <c r="P4790" t="s">
        <v>43</v>
      </c>
      <c r="Q4790" s="2">
        <v>44394</v>
      </c>
      <c r="R4790" t="s">
        <v>32</v>
      </c>
      <c r="S4790" t="s">
        <v>24</v>
      </c>
      <c r="T4790">
        <f>_xlfn.DAYS(Raw_data_US_healthcare[[#This Row],[Discharge Date]],Raw_data_US_healthcare[[#This Row],[Date of Admission]])</f>
        <v>2</v>
      </c>
    </row>
    <row r="4791" spans="1:20" x14ac:dyDescent="0.3">
      <c r="A4791" t="s">
        <v>26512</v>
      </c>
      <c r="B4791" t="s">
        <v>13377</v>
      </c>
      <c r="C4791">
        <v>63</v>
      </c>
      <c r="D4791" t="str">
        <f>IF(Raw_data_US_healthcare[[#This Row],[Age]]&lt;35,"Young",IF(Raw_data_US_healthcare[[#This Row],[Age]]&lt;60,"Middle","Senior"))</f>
        <v>Senior</v>
      </c>
      <c r="E4791" t="s">
        <v>26</v>
      </c>
      <c r="F4791" t="s">
        <v>62</v>
      </c>
      <c r="G4791" t="s">
        <v>62</v>
      </c>
      <c r="H4791" t="s">
        <v>69</v>
      </c>
      <c r="I4791" s="2">
        <v>44753</v>
      </c>
      <c r="J4791" t="s">
        <v>13378</v>
      </c>
      <c r="K4791" t="s">
        <v>13379</v>
      </c>
      <c r="L4791" t="s">
        <v>56</v>
      </c>
      <c r="M4791">
        <v>2846.6563999999998</v>
      </c>
      <c r="N4791">
        <v>261</v>
      </c>
      <c r="O4791" t="s">
        <v>22</v>
      </c>
      <c r="P4791" t="s">
        <v>22</v>
      </c>
      <c r="Q4791" s="2">
        <v>44762</v>
      </c>
      <c r="R4791" t="s">
        <v>48</v>
      </c>
      <c r="S4791" t="s">
        <v>24</v>
      </c>
      <c r="T4791">
        <f>_xlfn.DAYS(Raw_data_US_healthcare[[#This Row],[Discharge Date]],Raw_data_US_healthcare[[#This Row],[Date of Admission]])</f>
        <v>9</v>
      </c>
    </row>
    <row r="4792" spans="1:20" x14ac:dyDescent="0.3">
      <c r="A4792" t="s">
        <v>26512</v>
      </c>
      <c r="B4792" t="s">
        <v>13380</v>
      </c>
      <c r="C4792">
        <v>75</v>
      </c>
      <c r="D4792" t="str">
        <f>IF(Raw_data_US_healthcare[[#This Row],[Age]]&lt;35,"Young",IF(Raw_data_US_healthcare[[#This Row],[Age]]&lt;60,"Middle","Senior"))</f>
        <v>Senior</v>
      </c>
      <c r="E4792" t="s">
        <v>26</v>
      </c>
      <c r="F4792" t="s">
        <v>49</v>
      </c>
      <c r="G4792" t="s">
        <v>49</v>
      </c>
      <c r="H4792" t="s">
        <v>18</v>
      </c>
      <c r="I4792" s="2">
        <v>45023</v>
      </c>
      <c r="J4792" t="s">
        <v>13381</v>
      </c>
      <c r="K4792" t="s">
        <v>6077</v>
      </c>
      <c r="L4792" t="s">
        <v>60</v>
      </c>
      <c r="M4792">
        <v>12133.996499999999</v>
      </c>
      <c r="N4792">
        <v>340</v>
      </c>
      <c r="O4792" t="s">
        <v>43</v>
      </c>
      <c r="P4792" t="s">
        <v>43</v>
      </c>
      <c r="Q4792" s="2">
        <v>45049</v>
      </c>
      <c r="R4792" t="s">
        <v>32</v>
      </c>
      <c r="S4792" t="s">
        <v>45</v>
      </c>
      <c r="T4792">
        <f>_xlfn.DAYS(Raw_data_US_healthcare[[#This Row],[Discharge Date]],Raw_data_US_healthcare[[#This Row],[Date of Admission]])</f>
        <v>26</v>
      </c>
    </row>
    <row r="4793" spans="1:20" x14ac:dyDescent="0.3">
      <c r="A4793" t="s">
        <v>26512</v>
      </c>
      <c r="B4793" t="s">
        <v>11807</v>
      </c>
      <c r="C4793">
        <v>60</v>
      </c>
      <c r="D4793" t="str">
        <f>IF(Raw_data_US_healthcare[[#This Row],[Age]]&lt;35,"Young",IF(Raw_data_US_healthcare[[#This Row],[Age]]&lt;60,"Middle","Senior"))</f>
        <v>Senior</v>
      </c>
      <c r="E4793" t="s">
        <v>26</v>
      </c>
      <c r="F4793" t="s">
        <v>27</v>
      </c>
      <c r="G4793" t="s">
        <v>27</v>
      </c>
      <c r="H4793" t="s">
        <v>26514</v>
      </c>
      <c r="I4793" s="2">
        <v>43489</v>
      </c>
      <c r="J4793" t="s">
        <v>13382</v>
      </c>
      <c r="K4793" t="s">
        <v>13383</v>
      </c>
      <c r="L4793" t="s">
        <v>56</v>
      </c>
      <c r="M4793">
        <v>21339.862300000001</v>
      </c>
      <c r="N4793">
        <v>240</v>
      </c>
      <c r="O4793" t="s">
        <v>39</v>
      </c>
      <c r="P4793" t="s">
        <v>39</v>
      </c>
      <c r="Q4793" s="2">
        <v>43496</v>
      </c>
      <c r="R4793" t="s">
        <v>83</v>
      </c>
      <c r="S4793" t="s">
        <v>33</v>
      </c>
      <c r="T4793">
        <f>_xlfn.DAYS(Raw_data_US_healthcare[[#This Row],[Discharge Date]],Raw_data_US_healthcare[[#This Row],[Date of Admission]])</f>
        <v>7</v>
      </c>
    </row>
    <row r="4794" spans="1:20" x14ac:dyDescent="0.3">
      <c r="A4794" t="s">
        <v>26511</v>
      </c>
      <c r="B4794" t="s">
        <v>13384</v>
      </c>
      <c r="C4794">
        <v>73</v>
      </c>
      <c r="D4794" t="str">
        <f>IF(Raw_data_US_healthcare[[#This Row],[Age]]&lt;35,"Young",IF(Raw_data_US_healthcare[[#This Row],[Age]]&lt;60,"Middle","Senior"))</f>
        <v>Senior</v>
      </c>
      <c r="E4794" t="s">
        <v>16</v>
      </c>
      <c r="F4794" t="s">
        <v>17</v>
      </c>
      <c r="G4794" t="s">
        <v>17</v>
      </c>
      <c r="H4794" t="s">
        <v>69</v>
      </c>
      <c r="I4794" s="2">
        <v>44677</v>
      </c>
      <c r="J4794" t="s">
        <v>13385</v>
      </c>
      <c r="K4794" t="s">
        <v>13386</v>
      </c>
      <c r="L4794" t="s">
        <v>21</v>
      </c>
      <c r="M4794">
        <v>39702.856500000002</v>
      </c>
      <c r="N4794">
        <v>208</v>
      </c>
      <c r="O4794" t="s">
        <v>39</v>
      </c>
      <c r="P4794" t="s">
        <v>39</v>
      </c>
      <c r="Q4794" s="2">
        <v>44684</v>
      </c>
      <c r="R4794" t="s">
        <v>48</v>
      </c>
      <c r="S4794" t="s">
        <v>33</v>
      </c>
      <c r="T4794">
        <f>_xlfn.DAYS(Raw_data_US_healthcare[[#This Row],[Discharge Date]],Raw_data_US_healthcare[[#This Row],[Date of Admission]])</f>
        <v>7</v>
      </c>
    </row>
    <row r="4795" spans="1:20" x14ac:dyDescent="0.3">
      <c r="A4795" t="s">
        <v>26511</v>
      </c>
      <c r="B4795" t="s">
        <v>13387</v>
      </c>
      <c r="C4795">
        <v>31</v>
      </c>
      <c r="D4795" t="str">
        <f>IF(Raw_data_US_healthcare[[#This Row],[Age]]&lt;35,"Young",IF(Raw_data_US_healthcare[[#This Row],[Age]]&lt;60,"Middle","Senior"))</f>
        <v>Young</v>
      </c>
      <c r="E4795" t="s">
        <v>16</v>
      </c>
      <c r="F4795" t="s">
        <v>113</v>
      </c>
      <c r="G4795" t="s">
        <v>113</v>
      </c>
      <c r="H4795" t="s">
        <v>28</v>
      </c>
      <c r="I4795" s="2">
        <v>43733</v>
      </c>
      <c r="J4795" t="s">
        <v>13388</v>
      </c>
      <c r="K4795" t="s">
        <v>13389</v>
      </c>
      <c r="L4795" t="s">
        <v>60</v>
      </c>
      <c r="M4795">
        <v>19730.2389</v>
      </c>
      <c r="N4795">
        <v>135</v>
      </c>
      <c r="O4795" t="s">
        <v>43</v>
      </c>
      <c r="P4795" t="s">
        <v>43</v>
      </c>
      <c r="Q4795" s="2">
        <v>43743</v>
      </c>
      <c r="R4795" t="s">
        <v>32</v>
      </c>
      <c r="S4795" t="s">
        <v>24</v>
      </c>
      <c r="T4795">
        <f>_xlfn.DAYS(Raw_data_US_healthcare[[#This Row],[Discharge Date]],Raw_data_US_healthcare[[#This Row],[Date of Admission]])</f>
        <v>10</v>
      </c>
    </row>
    <row r="4796" spans="1:20" x14ac:dyDescent="0.3">
      <c r="A4796" t="s">
        <v>26512</v>
      </c>
      <c r="B4796" t="s">
        <v>13390</v>
      </c>
      <c r="C4796">
        <v>70</v>
      </c>
      <c r="D4796" t="str">
        <f>IF(Raw_data_US_healthcare[[#This Row],[Age]]&lt;35,"Young",IF(Raw_data_US_healthcare[[#This Row],[Age]]&lt;60,"Middle","Senior"))</f>
        <v>Senior</v>
      </c>
      <c r="E4796" t="s">
        <v>26</v>
      </c>
      <c r="F4796" t="s">
        <v>88</v>
      </c>
      <c r="G4796" t="s">
        <v>88</v>
      </c>
      <c r="H4796" t="s">
        <v>26516</v>
      </c>
      <c r="I4796" s="2">
        <v>43636</v>
      </c>
      <c r="J4796" t="s">
        <v>13391</v>
      </c>
      <c r="K4796" t="s">
        <v>13392</v>
      </c>
      <c r="L4796" t="s">
        <v>56</v>
      </c>
      <c r="M4796">
        <v>18111.749400000001</v>
      </c>
      <c r="N4796">
        <v>167</v>
      </c>
      <c r="O4796" t="s">
        <v>22</v>
      </c>
      <c r="P4796" t="s">
        <v>22</v>
      </c>
      <c r="Q4796" s="2">
        <v>43637</v>
      </c>
      <c r="R4796" t="s">
        <v>32</v>
      </c>
      <c r="S4796" t="s">
        <v>24</v>
      </c>
      <c r="T4796">
        <f>_xlfn.DAYS(Raw_data_US_healthcare[[#This Row],[Discharge Date]],Raw_data_US_healthcare[[#This Row],[Date of Admission]])</f>
        <v>1</v>
      </c>
    </row>
    <row r="4797" spans="1:20" x14ac:dyDescent="0.3">
      <c r="A4797" t="s">
        <v>26512</v>
      </c>
      <c r="B4797" t="s">
        <v>13393</v>
      </c>
      <c r="C4797">
        <v>55</v>
      </c>
      <c r="D4797" t="str">
        <f>IF(Raw_data_US_healthcare[[#This Row],[Age]]&lt;35,"Young",IF(Raw_data_US_healthcare[[#This Row],[Age]]&lt;60,"Middle","Senior"))</f>
        <v>Middle</v>
      </c>
      <c r="E4797" t="s">
        <v>26</v>
      </c>
      <c r="F4797" t="s">
        <v>35</v>
      </c>
      <c r="G4797" t="s">
        <v>35</v>
      </c>
      <c r="H4797" t="s">
        <v>26516</v>
      </c>
      <c r="I4797" s="2">
        <v>45154</v>
      </c>
      <c r="J4797" t="s">
        <v>13394</v>
      </c>
      <c r="K4797" t="s">
        <v>13395</v>
      </c>
      <c r="L4797" t="s">
        <v>56</v>
      </c>
      <c r="M4797">
        <v>11033.0411</v>
      </c>
      <c r="N4797">
        <v>463</v>
      </c>
      <c r="O4797" t="s">
        <v>39</v>
      </c>
      <c r="P4797" t="s">
        <v>39</v>
      </c>
      <c r="Q4797" s="2">
        <v>45179</v>
      </c>
      <c r="R4797" t="s">
        <v>44</v>
      </c>
      <c r="S4797" t="s">
        <v>33</v>
      </c>
      <c r="T4797">
        <f>_xlfn.DAYS(Raw_data_US_healthcare[[#This Row],[Discharge Date]],Raw_data_US_healthcare[[#This Row],[Date of Admission]])</f>
        <v>25</v>
      </c>
    </row>
    <row r="4798" spans="1:20" x14ac:dyDescent="0.3">
      <c r="A4798" t="s">
        <v>26512</v>
      </c>
      <c r="B4798" t="s">
        <v>13396</v>
      </c>
      <c r="C4798">
        <v>77</v>
      </c>
      <c r="D4798" t="str">
        <f>IF(Raw_data_US_healthcare[[#This Row],[Age]]&lt;35,"Young",IF(Raw_data_US_healthcare[[#This Row],[Age]]&lt;60,"Middle","Senior"))</f>
        <v>Senior</v>
      </c>
      <c r="E4798" t="s">
        <v>26</v>
      </c>
      <c r="F4798" t="s">
        <v>49</v>
      </c>
      <c r="G4798" t="s">
        <v>49</v>
      </c>
      <c r="H4798" t="s">
        <v>69</v>
      </c>
      <c r="I4798" s="2">
        <v>45012</v>
      </c>
      <c r="J4798" t="s">
        <v>13397</v>
      </c>
      <c r="K4798" t="s">
        <v>13398</v>
      </c>
      <c r="L4798" t="s">
        <v>52</v>
      </c>
      <c r="M4798">
        <v>57294.947699999997</v>
      </c>
      <c r="N4798">
        <v>314</v>
      </c>
      <c r="O4798" t="s">
        <v>39</v>
      </c>
      <c r="P4798" t="s">
        <v>39</v>
      </c>
      <c r="Q4798" s="2">
        <v>45018</v>
      </c>
      <c r="R4798" t="s">
        <v>23</v>
      </c>
      <c r="S4798" t="s">
        <v>33</v>
      </c>
      <c r="T4798">
        <f>_xlfn.DAYS(Raw_data_US_healthcare[[#This Row],[Discharge Date]],Raw_data_US_healthcare[[#This Row],[Date of Admission]])</f>
        <v>6</v>
      </c>
    </row>
    <row r="4799" spans="1:20" x14ac:dyDescent="0.3">
      <c r="A4799" t="s">
        <v>26511</v>
      </c>
      <c r="B4799" t="s">
        <v>13399</v>
      </c>
      <c r="C4799">
        <v>44</v>
      </c>
      <c r="D4799" t="str">
        <f>IF(Raw_data_US_healthcare[[#This Row],[Age]]&lt;35,"Young",IF(Raw_data_US_healthcare[[#This Row],[Age]]&lt;60,"Middle","Senior"))</f>
        <v>Middle</v>
      </c>
      <c r="E4799" t="s">
        <v>16</v>
      </c>
      <c r="F4799" t="s">
        <v>62</v>
      </c>
      <c r="G4799" t="s">
        <v>62</v>
      </c>
      <c r="H4799" t="s">
        <v>36</v>
      </c>
      <c r="I4799" s="2">
        <v>44376</v>
      </c>
      <c r="J4799" t="s">
        <v>13400</v>
      </c>
      <c r="K4799" t="s">
        <v>13401</v>
      </c>
      <c r="L4799" t="s">
        <v>60</v>
      </c>
      <c r="M4799">
        <v>13830.8478</v>
      </c>
      <c r="N4799">
        <v>187</v>
      </c>
      <c r="O4799" t="s">
        <v>22</v>
      </c>
      <c r="P4799" t="s">
        <v>22</v>
      </c>
      <c r="Q4799" s="2">
        <v>44393</v>
      </c>
      <c r="R4799" t="s">
        <v>83</v>
      </c>
      <c r="S4799" t="s">
        <v>45</v>
      </c>
      <c r="T4799">
        <f>_xlfn.DAYS(Raw_data_US_healthcare[[#This Row],[Discharge Date]],Raw_data_US_healthcare[[#This Row],[Date of Admission]])</f>
        <v>17</v>
      </c>
    </row>
    <row r="4800" spans="1:20" x14ac:dyDescent="0.3">
      <c r="A4800" t="s">
        <v>26511</v>
      </c>
      <c r="B4800" t="s">
        <v>13402</v>
      </c>
      <c r="C4800">
        <v>41</v>
      </c>
      <c r="D4800" t="str">
        <f>IF(Raw_data_US_healthcare[[#This Row],[Age]]&lt;35,"Young",IF(Raw_data_US_healthcare[[#This Row],[Age]]&lt;60,"Middle","Senior"))</f>
        <v>Middle</v>
      </c>
      <c r="E4800" t="s">
        <v>16</v>
      </c>
      <c r="F4800" t="s">
        <v>88</v>
      </c>
      <c r="G4800" t="s">
        <v>88</v>
      </c>
      <c r="H4800" t="s">
        <v>69</v>
      </c>
      <c r="I4800" s="2">
        <v>43570</v>
      </c>
      <c r="J4800" t="s">
        <v>13403</v>
      </c>
      <c r="K4800" t="s">
        <v>13404</v>
      </c>
      <c r="L4800" t="s">
        <v>52</v>
      </c>
      <c r="M4800">
        <v>42984.167300000001</v>
      </c>
      <c r="N4800">
        <v>244</v>
      </c>
      <c r="O4800" t="s">
        <v>39</v>
      </c>
      <c r="P4800" t="s">
        <v>39</v>
      </c>
      <c r="Q4800" s="2">
        <v>43584</v>
      </c>
      <c r="R4800" t="s">
        <v>83</v>
      </c>
      <c r="S4800" t="s">
        <v>24</v>
      </c>
      <c r="T4800">
        <f>_xlfn.DAYS(Raw_data_US_healthcare[[#This Row],[Discharge Date]],Raw_data_US_healthcare[[#This Row],[Date of Admission]])</f>
        <v>14</v>
      </c>
    </row>
    <row r="4801" spans="1:20" x14ac:dyDescent="0.3">
      <c r="A4801" t="s">
        <v>26512</v>
      </c>
      <c r="B4801" t="s">
        <v>13405</v>
      </c>
      <c r="C4801">
        <v>72</v>
      </c>
      <c r="D4801" t="str">
        <f>IF(Raw_data_US_healthcare[[#This Row],[Age]]&lt;35,"Young",IF(Raw_data_US_healthcare[[#This Row],[Age]]&lt;60,"Middle","Senior"))</f>
        <v>Senior</v>
      </c>
      <c r="E4801" t="s">
        <v>26</v>
      </c>
      <c r="F4801" t="s">
        <v>228</v>
      </c>
      <c r="G4801" t="s">
        <v>228</v>
      </c>
      <c r="H4801" t="s">
        <v>18</v>
      </c>
      <c r="I4801" s="2">
        <v>44061</v>
      </c>
      <c r="J4801" t="s">
        <v>13406</v>
      </c>
      <c r="K4801" t="s">
        <v>13407</v>
      </c>
      <c r="L4801" t="s">
        <v>31</v>
      </c>
      <c r="M4801">
        <v>22205.547900000001</v>
      </c>
      <c r="N4801">
        <v>135</v>
      </c>
      <c r="O4801" t="s">
        <v>43</v>
      </c>
      <c r="P4801" t="s">
        <v>43</v>
      </c>
      <c r="Q4801" s="2">
        <v>44084</v>
      </c>
      <c r="R4801" t="s">
        <v>23</v>
      </c>
      <c r="S4801" t="s">
        <v>24</v>
      </c>
      <c r="T4801">
        <f>_xlfn.DAYS(Raw_data_US_healthcare[[#This Row],[Discharge Date]],Raw_data_US_healthcare[[#This Row],[Date of Admission]])</f>
        <v>23</v>
      </c>
    </row>
    <row r="4802" spans="1:20" x14ac:dyDescent="0.3">
      <c r="A4802" t="s">
        <v>26512</v>
      </c>
      <c r="B4802" t="s">
        <v>11229</v>
      </c>
      <c r="C4802">
        <v>71</v>
      </c>
      <c r="D4802" t="str">
        <f>IF(Raw_data_US_healthcare[[#This Row],[Age]]&lt;35,"Young",IF(Raw_data_US_healthcare[[#This Row],[Age]]&lt;60,"Middle","Senior"))</f>
        <v>Senior</v>
      </c>
      <c r="E4802" t="s">
        <v>26</v>
      </c>
      <c r="F4802" t="s">
        <v>35</v>
      </c>
      <c r="G4802" t="s">
        <v>35</v>
      </c>
      <c r="H4802" t="s">
        <v>28</v>
      </c>
      <c r="I4802" s="2">
        <v>44064</v>
      </c>
      <c r="J4802" t="s">
        <v>13408</v>
      </c>
      <c r="K4802" t="s">
        <v>13409</v>
      </c>
      <c r="L4802" t="s">
        <v>60</v>
      </c>
      <c r="M4802">
        <v>31467.593700000001</v>
      </c>
      <c r="N4802">
        <v>162</v>
      </c>
      <c r="O4802" t="s">
        <v>39</v>
      </c>
      <c r="P4802" t="s">
        <v>39</v>
      </c>
      <c r="Q4802" s="2">
        <v>44074</v>
      </c>
      <c r="R4802" t="s">
        <v>32</v>
      </c>
      <c r="S4802" t="s">
        <v>33</v>
      </c>
      <c r="T4802">
        <f>_xlfn.DAYS(Raw_data_US_healthcare[[#This Row],[Discharge Date]],Raw_data_US_healthcare[[#This Row],[Date of Admission]])</f>
        <v>10</v>
      </c>
    </row>
    <row r="4803" spans="1:20" x14ac:dyDescent="0.3">
      <c r="A4803" t="s">
        <v>26511</v>
      </c>
      <c r="B4803" t="s">
        <v>13410</v>
      </c>
      <c r="C4803">
        <v>44</v>
      </c>
      <c r="D4803" t="str">
        <f>IF(Raw_data_US_healthcare[[#This Row],[Age]]&lt;35,"Young",IF(Raw_data_US_healthcare[[#This Row],[Age]]&lt;60,"Middle","Senior"))</f>
        <v>Middle</v>
      </c>
      <c r="E4803" t="s">
        <v>16</v>
      </c>
      <c r="F4803" t="s">
        <v>17</v>
      </c>
      <c r="G4803" t="s">
        <v>17</v>
      </c>
      <c r="H4803" t="s">
        <v>18</v>
      </c>
      <c r="I4803" s="2">
        <v>44995</v>
      </c>
      <c r="J4803" t="s">
        <v>13411</v>
      </c>
      <c r="K4803" t="s">
        <v>13412</v>
      </c>
      <c r="L4803" t="s">
        <v>60</v>
      </c>
      <c r="M4803">
        <v>48632.997799999997</v>
      </c>
      <c r="N4803">
        <v>166</v>
      </c>
      <c r="O4803" t="s">
        <v>39</v>
      </c>
      <c r="P4803" t="s">
        <v>39</v>
      </c>
      <c r="Q4803" s="2">
        <v>45023</v>
      </c>
      <c r="R4803" t="s">
        <v>44</v>
      </c>
      <c r="S4803" t="s">
        <v>45</v>
      </c>
      <c r="T4803">
        <f>_xlfn.DAYS(Raw_data_US_healthcare[[#This Row],[Discharge Date]],Raw_data_US_healthcare[[#This Row],[Date of Admission]])</f>
        <v>28</v>
      </c>
    </row>
    <row r="4804" spans="1:20" x14ac:dyDescent="0.3">
      <c r="A4804" t="s">
        <v>26512</v>
      </c>
      <c r="B4804" t="s">
        <v>215</v>
      </c>
      <c r="C4804">
        <v>57</v>
      </c>
      <c r="D4804" t="str">
        <f>IF(Raw_data_US_healthcare[[#This Row],[Age]]&lt;35,"Young",IF(Raw_data_US_healthcare[[#This Row],[Age]]&lt;60,"Middle","Senior"))</f>
        <v>Middle</v>
      </c>
      <c r="E4804" t="s">
        <v>26</v>
      </c>
      <c r="F4804" t="s">
        <v>49</v>
      </c>
      <c r="G4804" t="s">
        <v>49</v>
      </c>
      <c r="H4804" t="s">
        <v>18</v>
      </c>
      <c r="I4804" s="2">
        <v>43711</v>
      </c>
      <c r="J4804" t="s">
        <v>13413</v>
      </c>
      <c r="K4804" t="s">
        <v>13414</v>
      </c>
      <c r="L4804" t="s">
        <v>60</v>
      </c>
      <c r="M4804">
        <v>46985.096799999999</v>
      </c>
      <c r="N4804">
        <v>271</v>
      </c>
      <c r="O4804" t="s">
        <v>43</v>
      </c>
      <c r="P4804" t="s">
        <v>43</v>
      </c>
      <c r="Q4804" s="2">
        <v>43731</v>
      </c>
      <c r="R4804" t="s">
        <v>83</v>
      </c>
      <c r="S4804" t="s">
        <v>45</v>
      </c>
      <c r="T4804">
        <f>_xlfn.DAYS(Raw_data_US_healthcare[[#This Row],[Discharge Date]],Raw_data_US_healthcare[[#This Row],[Date of Admission]])</f>
        <v>20</v>
      </c>
    </row>
    <row r="4805" spans="1:20" x14ac:dyDescent="0.3">
      <c r="A4805" t="s">
        <v>26512</v>
      </c>
      <c r="B4805" t="s">
        <v>13415</v>
      </c>
      <c r="C4805">
        <v>69</v>
      </c>
      <c r="D4805" t="str">
        <f>IF(Raw_data_US_healthcare[[#This Row],[Age]]&lt;35,"Young",IF(Raw_data_US_healthcare[[#This Row],[Age]]&lt;60,"Middle","Senior"))</f>
        <v>Senior</v>
      </c>
      <c r="E4805" t="s">
        <v>26</v>
      </c>
      <c r="F4805" t="s">
        <v>88</v>
      </c>
      <c r="G4805" t="s">
        <v>88</v>
      </c>
      <c r="H4805" t="s">
        <v>26516</v>
      </c>
      <c r="I4805" s="2">
        <v>43429</v>
      </c>
      <c r="J4805" t="s">
        <v>13416</v>
      </c>
      <c r="K4805" t="s">
        <v>13417</v>
      </c>
      <c r="L4805" t="s">
        <v>21</v>
      </c>
      <c r="M4805">
        <v>9574.4817000000003</v>
      </c>
      <c r="N4805">
        <v>130</v>
      </c>
      <c r="O4805" t="s">
        <v>22</v>
      </c>
      <c r="P4805" t="s">
        <v>22</v>
      </c>
      <c r="Q4805" s="2">
        <v>43438</v>
      </c>
      <c r="R4805" t="s">
        <v>83</v>
      </c>
      <c r="S4805" t="s">
        <v>33</v>
      </c>
      <c r="T4805">
        <f>_xlfn.DAYS(Raw_data_US_healthcare[[#This Row],[Discharge Date]],Raw_data_US_healthcare[[#This Row],[Date of Admission]])</f>
        <v>9</v>
      </c>
    </row>
    <row r="4806" spans="1:20" x14ac:dyDescent="0.3">
      <c r="A4806" t="s">
        <v>26511</v>
      </c>
      <c r="B4806" t="s">
        <v>13418</v>
      </c>
      <c r="C4806">
        <v>73</v>
      </c>
      <c r="D4806" t="str">
        <f>IF(Raw_data_US_healthcare[[#This Row],[Age]]&lt;35,"Young",IF(Raw_data_US_healthcare[[#This Row],[Age]]&lt;60,"Middle","Senior"))</f>
        <v>Senior</v>
      </c>
      <c r="E4806" t="s">
        <v>16</v>
      </c>
      <c r="F4806" t="s">
        <v>17</v>
      </c>
      <c r="G4806" t="s">
        <v>17</v>
      </c>
      <c r="H4806" t="s">
        <v>26514</v>
      </c>
      <c r="I4806" s="2">
        <v>43542</v>
      </c>
      <c r="J4806" t="s">
        <v>13419</v>
      </c>
      <c r="K4806" t="s">
        <v>13420</v>
      </c>
      <c r="L4806" t="s">
        <v>52</v>
      </c>
      <c r="M4806">
        <v>9920.65</v>
      </c>
      <c r="N4806">
        <v>285</v>
      </c>
      <c r="O4806" t="s">
        <v>43</v>
      </c>
      <c r="P4806" t="s">
        <v>43</v>
      </c>
      <c r="Q4806" s="2">
        <v>43572</v>
      </c>
      <c r="R4806" t="s">
        <v>44</v>
      </c>
      <c r="S4806" t="s">
        <v>33</v>
      </c>
      <c r="T4806">
        <f>_xlfn.DAYS(Raw_data_US_healthcare[[#This Row],[Discharge Date]],Raw_data_US_healthcare[[#This Row],[Date of Admission]])</f>
        <v>30</v>
      </c>
    </row>
    <row r="4807" spans="1:20" x14ac:dyDescent="0.3">
      <c r="A4807" t="s">
        <v>26512</v>
      </c>
      <c r="B4807" t="s">
        <v>13421</v>
      </c>
      <c r="C4807">
        <v>24</v>
      </c>
      <c r="D4807" t="str">
        <f>IF(Raw_data_US_healthcare[[#This Row],[Age]]&lt;35,"Young",IF(Raw_data_US_healthcare[[#This Row],[Age]]&lt;60,"Middle","Senior"))</f>
        <v>Young</v>
      </c>
      <c r="E4807" t="s">
        <v>26</v>
      </c>
      <c r="F4807" t="s">
        <v>27</v>
      </c>
      <c r="G4807" t="s">
        <v>27</v>
      </c>
      <c r="H4807" t="s">
        <v>26516</v>
      </c>
      <c r="I4807" s="2">
        <v>43951</v>
      </c>
      <c r="J4807" t="s">
        <v>13422</v>
      </c>
      <c r="K4807" t="s">
        <v>4436</v>
      </c>
      <c r="L4807" t="s">
        <v>60</v>
      </c>
      <c r="M4807">
        <v>33430.492100000003</v>
      </c>
      <c r="N4807">
        <v>163</v>
      </c>
      <c r="O4807" t="s">
        <v>43</v>
      </c>
      <c r="P4807" t="s">
        <v>43</v>
      </c>
      <c r="Q4807" s="2">
        <v>43957</v>
      </c>
      <c r="R4807" t="s">
        <v>44</v>
      </c>
      <c r="S4807" t="s">
        <v>33</v>
      </c>
      <c r="T4807">
        <f>_xlfn.DAYS(Raw_data_US_healthcare[[#This Row],[Discharge Date]],Raw_data_US_healthcare[[#This Row],[Date of Admission]])</f>
        <v>6</v>
      </c>
    </row>
    <row r="4808" spans="1:20" x14ac:dyDescent="0.3">
      <c r="A4808" t="s">
        <v>26512</v>
      </c>
      <c r="B4808" t="s">
        <v>13423</v>
      </c>
      <c r="C4808">
        <v>47</v>
      </c>
      <c r="D4808" t="str">
        <f>IF(Raw_data_US_healthcare[[#This Row],[Age]]&lt;35,"Young",IF(Raw_data_US_healthcare[[#This Row],[Age]]&lt;60,"Middle","Senior"))</f>
        <v>Middle</v>
      </c>
      <c r="E4808" t="s">
        <v>26</v>
      </c>
      <c r="F4808" t="s">
        <v>228</v>
      </c>
      <c r="G4808" t="s">
        <v>228</v>
      </c>
      <c r="H4808" t="s">
        <v>26516</v>
      </c>
      <c r="I4808" s="2">
        <v>45150</v>
      </c>
      <c r="J4808" t="s">
        <v>13424</v>
      </c>
      <c r="K4808" t="s">
        <v>13425</v>
      </c>
      <c r="L4808" t="s">
        <v>52</v>
      </c>
      <c r="M4808">
        <v>30115.4575</v>
      </c>
      <c r="N4808">
        <v>459</v>
      </c>
      <c r="O4808" t="s">
        <v>43</v>
      </c>
      <c r="P4808" t="s">
        <v>43</v>
      </c>
      <c r="Q4808" s="2">
        <v>45162</v>
      </c>
      <c r="R4808" t="s">
        <v>44</v>
      </c>
      <c r="S4808" t="s">
        <v>45</v>
      </c>
      <c r="T4808">
        <f>_xlfn.DAYS(Raw_data_US_healthcare[[#This Row],[Discharge Date]],Raw_data_US_healthcare[[#This Row],[Date of Admission]])</f>
        <v>12</v>
      </c>
    </row>
    <row r="4809" spans="1:20" x14ac:dyDescent="0.3">
      <c r="A4809" t="s">
        <v>26511</v>
      </c>
      <c r="B4809" t="s">
        <v>13426</v>
      </c>
      <c r="C4809">
        <v>59</v>
      </c>
      <c r="D4809" t="str">
        <f>IF(Raw_data_US_healthcare[[#This Row],[Age]]&lt;35,"Young",IF(Raw_data_US_healthcare[[#This Row],[Age]]&lt;60,"Middle","Senior"))</f>
        <v>Middle</v>
      </c>
      <c r="E4809" t="s">
        <v>16</v>
      </c>
      <c r="F4809" t="s">
        <v>113</v>
      </c>
      <c r="G4809" t="s">
        <v>113</v>
      </c>
      <c r="H4809" t="s">
        <v>36</v>
      </c>
      <c r="I4809" s="2">
        <v>45136</v>
      </c>
      <c r="J4809" t="s">
        <v>13427</v>
      </c>
      <c r="K4809" t="s">
        <v>4394</v>
      </c>
      <c r="L4809" t="s">
        <v>60</v>
      </c>
      <c r="M4809">
        <v>14116.183499999999</v>
      </c>
      <c r="N4809">
        <v>107</v>
      </c>
      <c r="O4809" t="s">
        <v>22</v>
      </c>
      <c r="P4809" t="s">
        <v>22</v>
      </c>
      <c r="Q4809" s="2">
        <v>45144</v>
      </c>
      <c r="R4809" t="s">
        <v>32</v>
      </c>
      <c r="S4809" t="s">
        <v>45</v>
      </c>
      <c r="T4809">
        <f>_xlfn.DAYS(Raw_data_US_healthcare[[#This Row],[Discharge Date]],Raw_data_US_healthcare[[#This Row],[Date of Admission]])</f>
        <v>8</v>
      </c>
    </row>
    <row r="4810" spans="1:20" x14ac:dyDescent="0.3">
      <c r="A4810" t="s">
        <v>26512</v>
      </c>
      <c r="B4810" t="s">
        <v>537</v>
      </c>
      <c r="C4810">
        <v>29</v>
      </c>
      <c r="D4810" t="str">
        <f>IF(Raw_data_US_healthcare[[#This Row],[Age]]&lt;35,"Young",IF(Raw_data_US_healthcare[[#This Row],[Age]]&lt;60,"Middle","Senior"))</f>
        <v>Young</v>
      </c>
      <c r="E4810" t="s">
        <v>26</v>
      </c>
      <c r="F4810" t="s">
        <v>113</v>
      </c>
      <c r="G4810" t="s">
        <v>113</v>
      </c>
      <c r="H4810" t="s">
        <v>28</v>
      </c>
      <c r="I4810" s="2">
        <v>43537</v>
      </c>
      <c r="J4810" t="s">
        <v>13428</v>
      </c>
      <c r="K4810" t="s">
        <v>13429</v>
      </c>
      <c r="L4810" t="s">
        <v>60</v>
      </c>
      <c r="M4810">
        <v>17410.998899999999</v>
      </c>
      <c r="N4810">
        <v>260</v>
      </c>
      <c r="O4810" t="s">
        <v>39</v>
      </c>
      <c r="P4810" t="s">
        <v>39</v>
      </c>
      <c r="Q4810" s="2">
        <v>43546</v>
      </c>
      <c r="R4810" t="s">
        <v>83</v>
      </c>
      <c r="S4810" t="s">
        <v>45</v>
      </c>
      <c r="T4810">
        <f>_xlfn.DAYS(Raw_data_US_healthcare[[#This Row],[Discharge Date]],Raw_data_US_healthcare[[#This Row],[Date of Admission]])</f>
        <v>9</v>
      </c>
    </row>
    <row r="4811" spans="1:20" x14ac:dyDescent="0.3">
      <c r="A4811" t="s">
        <v>26512</v>
      </c>
      <c r="B4811" t="s">
        <v>13430</v>
      </c>
      <c r="C4811">
        <v>58</v>
      </c>
      <c r="D4811" t="str">
        <f>IF(Raw_data_US_healthcare[[#This Row],[Age]]&lt;35,"Young",IF(Raw_data_US_healthcare[[#This Row],[Age]]&lt;60,"Middle","Senior"))</f>
        <v>Middle</v>
      </c>
      <c r="E4811" t="s">
        <v>26</v>
      </c>
      <c r="F4811" t="s">
        <v>228</v>
      </c>
      <c r="G4811" t="s">
        <v>228</v>
      </c>
      <c r="H4811" t="s">
        <v>36</v>
      </c>
      <c r="I4811" s="2">
        <v>43492</v>
      </c>
      <c r="J4811" t="s">
        <v>13431</v>
      </c>
      <c r="K4811" t="s">
        <v>13432</v>
      </c>
      <c r="L4811" t="s">
        <v>56</v>
      </c>
      <c r="M4811">
        <v>16520.466199999999</v>
      </c>
      <c r="N4811">
        <v>357</v>
      </c>
      <c r="O4811" t="s">
        <v>22</v>
      </c>
      <c r="P4811" t="s">
        <v>22</v>
      </c>
      <c r="Q4811" s="2">
        <v>43510</v>
      </c>
      <c r="R4811" t="s">
        <v>23</v>
      </c>
      <c r="S4811" t="s">
        <v>24</v>
      </c>
      <c r="T4811">
        <f>_xlfn.DAYS(Raw_data_US_healthcare[[#This Row],[Discharge Date]],Raw_data_US_healthcare[[#This Row],[Date of Admission]])</f>
        <v>18</v>
      </c>
    </row>
    <row r="4812" spans="1:20" x14ac:dyDescent="0.3">
      <c r="A4812" t="s">
        <v>26511</v>
      </c>
      <c r="B4812" t="s">
        <v>13433</v>
      </c>
      <c r="C4812">
        <v>32</v>
      </c>
      <c r="D4812" t="str">
        <f>IF(Raw_data_US_healthcare[[#This Row],[Age]]&lt;35,"Young",IF(Raw_data_US_healthcare[[#This Row],[Age]]&lt;60,"Middle","Senior"))</f>
        <v>Young</v>
      </c>
      <c r="E4812" t="s">
        <v>16</v>
      </c>
      <c r="F4812" t="s">
        <v>62</v>
      </c>
      <c r="G4812" t="s">
        <v>62</v>
      </c>
      <c r="H4812" t="s">
        <v>26516</v>
      </c>
      <c r="I4812" s="2">
        <v>44843</v>
      </c>
      <c r="J4812" t="s">
        <v>13434</v>
      </c>
      <c r="K4812" t="s">
        <v>13435</v>
      </c>
      <c r="L4812" t="s">
        <v>56</v>
      </c>
      <c r="M4812">
        <v>32279.436699999998</v>
      </c>
      <c r="N4812">
        <v>368</v>
      </c>
      <c r="O4812" t="s">
        <v>43</v>
      </c>
      <c r="P4812" t="s">
        <v>43</v>
      </c>
      <c r="Q4812" s="2">
        <v>44865</v>
      </c>
      <c r="R4812" t="s">
        <v>44</v>
      </c>
      <c r="S4812" t="s">
        <v>24</v>
      </c>
      <c r="T4812">
        <f>_xlfn.DAYS(Raw_data_US_healthcare[[#This Row],[Discharge Date]],Raw_data_US_healthcare[[#This Row],[Date of Admission]])</f>
        <v>22</v>
      </c>
    </row>
    <row r="4813" spans="1:20" x14ac:dyDescent="0.3">
      <c r="A4813" t="s">
        <v>26512</v>
      </c>
      <c r="B4813" t="s">
        <v>13436</v>
      </c>
      <c r="C4813">
        <v>58</v>
      </c>
      <c r="D4813" t="str">
        <f>IF(Raw_data_US_healthcare[[#This Row],[Age]]&lt;35,"Young",IF(Raw_data_US_healthcare[[#This Row],[Age]]&lt;60,"Middle","Senior"))</f>
        <v>Middle</v>
      </c>
      <c r="E4813" t="s">
        <v>26</v>
      </c>
      <c r="F4813" t="s">
        <v>88</v>
      </c>
      <c r="G4813" t="s">
        <v>88</v>
      </c>
      <c r="H4813" t="s">
        <v>26514</v>
      </c>
      <c r="I4813" s="2">
        <v>44105</v>
      </c>
      <c r="J4813" t="s">
        <v>13437</v>
      </c>
      <c r="K4813" t="s">
        <v>13438</v>
      </c>
      <c r="L4813" t="s">
        <v>21</v>
      </c>
      <c r="M4813">
        <v>2783.1253000000002</v>
      </c>
      <c r="N4813">
        <v>318</v>
      </c>
      <c r="O4813" t="s">
        <v>22</v>
      </c>
      <c r="P4813" t="s">
        <v>22</v>
      </c>
      <c r="Q4813" s="2">
        <v>44121</v>
      </c>
      <c r="R4813" t="s">
        <v>23</v>
      </c>
      <c r="S4813" t="s">
        <v>24</v>
      </c>
      <c r="T4813">
        <f>_xlfn.DAYS(Raw_data_US_healthcare[[#This Row],[Discharge Date]],Raw_data_US_healthcare[[#This Row],[Date of Admission]])</f>
        <v>16</v>
      </c>
    </row>
    <row r="4814" spans="1:20" x14ac:dyDescent="0.3">
      <c r="A4814" t="s">
        <v>26512</v>
      </c>
      <c r="B4814" t="s">
        <v>13439</v>
      </c>
      <c r="C4814">
        <v>64</v>
      </c>
      <c r="D4814" t="str">
        <f>IF(Raw_data_US_healthcare[[#This Row],[Age]]&lt;35,"Young",IF(Raw_data_US_healthcare[[#This Row],[Age]]&lt;60,"Middle","Senior"))</f>
        <v>Senior</v>
      </c>
      <c r="E4814" t="s">
        <v>26</v>
      </c>
      <c r="F4814" t="s">
        <v>27</v>
      </c>
      <c r="G4814" t="s">
        <v>27</v>
      </c>
      <c r="H4814" t="s">
        <v>28</v>
      </c>
      <c r="I4814" s="2">
        <v>44867</v>
      </c>
      <c r="J4814" t="s">
        <v>13440</v>
      </c>
      <c r="K4814" t="s">
        <v>13441</v>
      </c>
      <c r="L4814" t="s">
        <v>21</v>
      </c>
      <c r="M4814">
        <v>18417.5537</v>
      </c>
      <c r="N4814">
        <v>314</v>
      </c>
      <c r="O4814" t="s">
        <v>43</v>
      </c>
      <c r="P4814" t="s">
        <v>43</v>
      </c>
      <c r="Q4814" s="2">
        <v>44870</v>
      </c>
      <c r="R4814" t="s">
        <v>83</v>
      </c>
      <c r="S4814" t="s">
        <v>45</v>
      </c>
      <c r="T4814">
        <f>_xlfn.DAYS(Raw_data_US_healthcare[[#This Row],[Discharge Date]],Raw_data_US_healthcare[[#This Row],[Date of Admission]])</f>
        <v>3</v>
      </c>
    </row>
    <row r="4815" spans="1:20" x14ac:dyDescent="0.3">
      <c r="A4815" t="s">
        <v>26512</v>
      </c>
      <c r="B4815" t="s">
        <v>13442</v>
      </c>
      <c r="C4815">
        <v>63</v>
      </c>
      <c r="D4815" t="str">
        <f>IF(Raw_data_US_healthcare[[#This Row],[Age]]&lt;35,"Young",IF(Raw_data_US_healthcare[[#This Row],[Age]]&lt;60,"Middle","Senior"))</f>
        <v>Senior</v>
      </c>
      <c r="E4815" t="s">
        <v>26</v>
      </c>
      <c r="F4815" t="s">
        <v>88</v>
      </c>
      <c r="G4815" t="s">
        <v>88</v>
      </c>
      <c r="H4815" t="s">
        <v>28</v>
      </c>
      <c r="I4815" s="2">
        <v>44601</v>
      </c>
      <c r="J4815" t="s">
        <v>13443</v>
      </c>
      <c r="K4815" t="s">
        <v>13444</v>
      </c>
      <c r="L4815" t="s">
        <v>60</v>
      </c>
      <c r="M4815">
        <v>20154.8148</v>
      </c>
      <c r="N4815">
        <v>395</v>
      </c>
      <c r="O4815" t="s">
        <v>43</v>
      </c>
      <c r="P4815" t="s">
        <v>43</v>
      </c>
      <c r="Q4815" s="2">
        <v>44610</v>
      </c>
      <c r="R4815" t="s">
        <v>44</v>
      </c>
      <c r="S4815" t="s">
        <v>24</v>
      </c>
      <c r="T4815">
        <f>_xlfn.DAYS(Raw_data_US_healthcare[[#This Row],[Discharge Date]],Raw_data_US_healthcare[[#This Row],[Date of Admission]])</f>
        <v>9</v>
      </c>
    </row>
    <row r="4816" spans="1:20" x14ac:dyDescent="0.3">
      <c r="A4816" t="s">
        <v>26512</v>
      </c>
      <c r="B4816" t="s">
        <v>13445</v>
      </c>
      <c r="C4816">
        <v>42</v>
      </c>
      <c r="D4816" t="str">
        <f>IF(Raw_data_US_healthcare[[#This Row],[Age]]&lt;35,"Young",IF(Raw_data_US_healthcare[[#This Row],[Age]]&lt;60,"Middle","Senior"))</f>
        <v>Middle</v>
      </c>
      <c r="E4816" t="s">
        <v>26</v>
      </c>
      <c r="F4816" t="s">
        <v>49</v>
      </c>
      <c r="G4816" t="s">
        <v>49</v>
      </c>
      <c r="H4816" t="s">
        <v>26516</v>
      </c>
      <c r="I4816" s="2">
        <v>43464</v>
      </c>
      <c r="J4816" t="s">
        <v>13446</v>
      </c>
      <c r="K4816" t="s">
        <v>13447</v>
      </c>
      <c r="L4816" t="s">
        <v>52</v>
      </c>
      <c r="M4816">
        <v>4121.9269000000004</v>
      </c>
      <c r="N4816">
        <v>386</v>
      </c>
      <c r="O4816" t="s">
        <v>22</v>
      </c>
      <c r="P4816" t="s">
        <v>22</v>
      </c>
      <c r="Q4816" s="2">
        <v>43480</v>
      </c>
      <c r="R4816" t="s">
        <v>23</v>
      </c>
      <c r="S4816" t="s">
        <v>33</v>
      </c>
      <c r="T4816">
        <f>_xlfn.DAYS(Raw_data_US_healthcare[[#This Row],[Discharge Date]],Raw_data_US_healthcare[[#This Row],[Date of Admission]])</f>
        <v>16</v>
      </c>
    </row>
    <row r="4817" spans="1:20" x14ac:dyDescent="0.3">
      <c r="A4817" t="s">
        <v>26512</v>
      </c>
      <c r="B4817" t="s">
        <v>13448</v>
      </c>
      <c r="C4817">
        <v>55</v>
      </c>
      <c r="D4817" t="str">
        <f>IF(Raw_data_US_healthcare[[#This Row],[Age]]&lt;35,"Young",IF(Raw_data_US_healthcare[[#This Row],[Age]]&lt;60,"Middle","Senior"))</f>
        <v>Middle</v>
      </c>
      <c r="E4817" t="s">
        <v>26</v>
      </c>
      <c r="F4817" t="s">
        <v>113</v>
      </c>
      <c r="G4817" t="s">
        <v>113</v>
      </c>
      <c r="H4817" t="s">
        <v>26514</v>
      </c>
      <c r="I4817" s="2">
        <v>44782</v>
      </c>
      <c r="J4817" t="s">
        <v>13449</v>
      </c>
      <c r="K4817" t="s">
        <v>13450</v>
      </c>
      <c r="L4817" t="s">
        <v>52</v>
      </c>
      <c r="M4817">
        <v>37591.521399999998</v>
      </c>
      <c r="N4817">
        <v>367</v>
      </c>
      <c r="O4817" t="s">
        <v>22</v>
      </c>
      <c r="P4817" t="s">
        <v>22</v>
      </c>
      <c r="Q4817" s="2">
        <v>44783</v>
      </c>
      <c r="R4817" t="s">
        <v>44</v>
      </c>
      <c r="S4817" t="s">
        <v>33</v>
      </c>
      <c r="T4817">
        <f>_xlfn.DAYS(Raw_data_US_healthcare[[#This Row],[Discharge Date]],Raw_data_US_healthcare[[#This Row],[Date of Admission]])</f>
        <v>1</v>
      </c>
    </row>
    <row r="4818" spans="1:20" x14ac:dyDescent="0.3">
      <c r="A4818" t="s">
        <v>26512</v>
      </c>
      <c r="B4818" t="s">
        <v>13451</v>
      </c>
      <c r="C4818">
        <v>37</v>
      </c>
      <c r="D4818" t="str">
        <f>IF(Raw_data_US_healthcare[[#This Row],[Age]]&lt;35,"Young",IF(Raw_data_US_healthcare[[#This Row],[Age]]&lt;60,"Middle","Senior"))</f>
        <v>Middle</v>
      </c>
      <c r="E4818" t="s">
        <v>26</v>
      </c>
      <c r="F4818" t="s">
        <v>62</v>
      </c>
      <c r="G4818" t="s">
        <v>62</v>
      </c>
      <c r="H4818" t="s">
        <v>26514</v>
      </c>
      <c r="I4818" s="2">
        <v>43823</v>
      </c>
      <c r="J4818" t="s">
        <v>13452</v>
      </c>
      <c r="K4818" t="s">
        <v>13453</v>
      </c>
      <c r="L4818" t="s">
        <v>52</v>
      </c>
      <c r="M4818">
        <v>3321.6761000000001</v>
      </c>
      <c r="N4818">
        <v>289</v>
      </c>
      <c r="O4818" t="s">
        <v>43</v>
      </c>
      <c r="P4818" t="s">
        <v>43</v>
      </c>
      <c r="Q4818" s="2">
        <v>43846</v>
      </c>
      <c r="R4818" t="s">
        <v>48</v>
      </c>
      <c r="S4818" t="s">
        <v>24</v>
      </c>
      <c r="T4818">
        <f>_xlfn.DAYS(Raw_data_US_healthcare[[#This Row],[Discharge Date]],Raw_data_US_healthcare[[#This Row],[Date of Admission]])</f>
        <v>23</v>
      </c>
    </row>
    <row r="4819" spans="1:20" x14ac:dyDescent="0.3">
      <c r="A4819" t="s">
        <v>26511</v>
      </c>
      <c r="B4819" t="s">
        <v>13454</v>
      </c>
      <c r="C4819">
        <v>48</v>
      </c>
      <c r="D4819" t="str">
        <f>IF(Raw_data_US_healthcare[[#This Row],[Age]]&lt;35,"Young",IF(Raw_data_US_healthcare[[#This Row],[Age]]&lt;60,"Middle","Senior"))</f>
        <v>Middle</v>
      </c>
      <c r="E4819" t="s">
        <v>16</v>
      </c>
      <c r="F4819" t="s">
        <v>228</v>
      </c>
      <c r="G4819" t="s">
        <v>228</v>
      </c>
      <c r="H4819" t="s">
        <v>36</v>
      </c>
      <c r="I4819" s="2">
        <v>44019</v>
      </c>
      <c r="J4819" t="s">
        <v>13455</v>
      </c>
      <c r="K4819" t="s">
        <v>13456</v>
      </c>
      <c r="L4819" t="s">
        <v>52</v>
      </c>
      <c r="M4819">
        <v>14332.8236</v>
      </c>
      <c r="N4819">
        <v>430</v>
      </c>
      <c r="O4819" t="s">
        <v>22</v>
      </c>
      <c r="P4819" t="s">
        <v>22</v>
      </c>
      <c r="Q4819" s="2">
        <v>44030</v>
      </c>
      <c r="R4819" t="s">
        <v>48</v>
      </c>
      <c r="S4819" t="s">
        <v>33</v>
      </c>
      <c r="T4819">
        <f>_xlfn.DAYS(Raw_data_US_healthcare[[#This Row],[Discharge Date]],Raw_data_US_healthcare[[#This Row],[Date of Admission]])</f>
        <v>11</v>
      </c>
    </row>
    <row r="4820" spans="1:20" x14ac:dyDescent="0.3">
      <c r="A4820" t="s">
        <v>26512</v>
      </c>
      <c r="B4820" t="s">
        <v>13457</v>
      </c>
      <c r="C4820">
        <v>21</v>
      </c>
      <c r="D4820" t="str">
        <f>IF(Raw_data_US_healthcare[[#This Row],[Age]]&lt;35,"Young",IF(Raw_data_US_healthcare[[#This Row],[Age]]&lt;60,"Middle","Senior"))</f>
        <v>Young</v>
      </c>
      <c r="E4820" t="s">
        <v>26</v>
      </c>
      <c r="F4820" t="s">
        <v>228</v>
      </c>
      <c r="G4820" t="s">
        <v>228</v>
      </c>
      <c r="H4820" t="s">
        <v>28</v>
      </c>
      <c r="I4820" s="2">
        <v>43472</v>
      </c>
      <c r="J4820" t="s">
        <v>13458</v>
      </c>
      <c r="K4820" t="s">
        <v>10432</v>
      </c>
      <c r="L4820" t="s">
        <v>56</v>
      </c>
      <c r="M4820">
        <v>22712.444</v>
      </c>
      <c r="N4820">
        <v>442</v>
      </c>
      <c r="O4820" t="s">
        <v>43</v>
      </c>
      <c r="P4820" t="s">
        <v>43</v>
      </c>
      <c r="Q4820" s="2">
        <v>43483</v>
      </c>
      <c r="R4820" t="s">
        <v>44</v>
      </c>
      <c r="S4820" t="s">
        <v>45</v>
      </c>
      <c r="T4820">
        <f>_xlfn.DAYS(Raw_data_US_healthcare[[#This Row],[Discharge Date]],Raw_data_US_healthcare[[#This Row],[Date of Admission]])</f>
        <v>11</v>
      </c>
    </row>
    <row r="4821" spans="1:20" x14ac:dyDescent="0.3">
      <c r="A4821" t="s">
        <v>26511</v>
      </c>
      <c r="B4821" t="s">
        <v>13459</v>
      </c>
      <c r="C4821">
        <v>43</v>
      </c>
      <c r="D4821" t="str">
        <f>IF(Raw_data_US_healthcare[[#This Row],[Age]]&lt;35,"Young",IF(Raw_data_US_healthcare[[#This Row],[Age]]&lt;60,"Middle","Senior"))</f>
        <v>Middle</v>
      </c>
      <c r="E4821" t="s">
        <v>16</v>
      </c>
      <c r="F4821" t="s">
        <v>62</v>
      </c>
      <c r="G4821" t="s">
        <v>62</v>
      </c>
      <c r="H4821" t="s">
        <v>26516</v>
      </c>
      <c r="I4821" s="2">
        <v>44145</v>
      </c>
      <c r="J4821" t="s">
        <v>5074</v>
      </c>
      <c r="K4821" t="s">
        <v>13460</v>
      </c>
      <c r="L4821" t="s">
        <v>21</v>
      </c>
      <c r="M4821">
        <v>23163.684700000002</v>
      </c>
      <c r="N4821">
        <v>422</v>
      </c>
      <c r="O4821" t="s">
        <v>39</v>
      </c>
      <c r="P4821" t="s">
        <v>39</v>
      </c>
      <c r="Q4821" s="2">
        <v>44170</v>
      </c>
      <c r="R4821" t="s">
        <v>32</v>
      </c>
      <c r="S4821" t="s">
        <v>33</v>
      </c>
      <c r="T4821">
        <f>_xlfn.DAYS(Raw_data_US_healthcare[[#This Row],[Discharge Date]],Raw_data_US_healthcare[[#This Row],[Date of Admission]])</f>
        <v>25</v>
      </c>
    </row>
    <row r="4822" spans="1:20" x14ac:dyDescent="0.3">
      <c r="A4822" t="s">
        <v>26512</v>
      </c>
      <c r="B4822" t="s">
        <v>13461</v>
      </c>
      <c r="C4822">
        <v>74</v>
      </c>
      <c r="D4822" t="str">
        <f>IF(Raw_data_US_healthcare[[#This Row],[Age]]&lt;35,"Young",IF(Raw_data_US_healthcare[[#This Row],[Age]]&lt;60,"Middle","Senior"))</f>
        <v>Senior</v>
      </c>
      <c r="E4822" t="s">
        <v>26</v>
      </c>
      <c r="F4822" t="s">
        <v>27</v>
      </c>
      <c r="G4822" t="s">
        <v>27</v>
      </c>
      <c r="H4822" t="s">
        <v>18</v>
      </c>
      <c r="I4822" s="2">
        <v>44318</v>
      </c>
      <c r="J4822" t="s">
        <v>13462</v>
      </c>
      <c r="K4822" t="s">
        <v>13463</v>
      </c>
      <c r="L4822" t="s">
        <v>56</v>
      </c>
      <c r="M4822">
        <v>15282.682000000001</v>
      </c>
      <c r="N4822">
        <v>309</v>
      </c>
      <c r="O4822" t="s">
        <v>43</v>
      </c>
      <c r="P4822" t="s">
        <v>43</v>
      </c>
      <c r="Q4822" s="2">
        <v>44341</v>
      </c>
      <c r="R4822" t="s">
        <v>23</v>
      </c>
      <c r="S4822" t="s">
        <v>33</v>
      </c>
      <c r="T4822">
        <f>_xlfn.DAYS(Raw_data_US_healthcare[[#This Row],[Discharge Date]],Raw_data_US_healthcare[[#This Row],[Date of Admission]])</f>
        <v>23</v>
      </c>
    </row>
    <row r="4823" spans="1:20" x14ac:dyDescent="0.3">
      <c r="A4823" t="s">
        <v>26511</v>
      </c>
      <c r="B4823" t="s">
        <v>13464</v>
      </c>
      <c r="C4823">
        <v>43</v>
      </c>
      <c r="D4823" t="str">
        <f>IF(Raw_data_US_healthcare[[#This Row],[Age]]&lt;35,"Young",IF(Raw_data_US_healthcare[[#This Row],[Age]]&lt;60,"Middle","Senior"))</f>
        <v>Middle</v>
      </c>
      <c r="E4823" t="s">
        <v>16</v>
      </c>
      <c r="F4823" t="s">
        <v>49</v>
      </c>
      <c r="G4823" t="s">
        <v>49</v>
      </c>
      <c r="H4823" t="s">
        <v>69</v>
      </c>
      <c r="I4823" s="2">
        <v>44204</v>
      </c>
      <c r="J4823" t="s">
        <v>10369</v>
      </c>
      <c r="K4823" t="s">
        <v>13465</v>
      </c>
      <c r="L4823" t="s">
        <v>56</v>
      </c>
      <c r="M4823">
        <v>66861.364000000001</v>
      </c>
      <c r="N4823">
        <v>160</v>
      </c>
      <c r="O4823" t="s">
        <v>39</v>
      </c>
      <c r="P4823" t="s">
        <v>39</v>
      </c>
      <c r="Q4823" s="2">
        <v>44217</v>
      </c>
      <c r="R4823" t="s">
        <v>32</v>
      </c>
      <c r="S4823" t="s">
        <v>24</v>
      </c>
      <c r="T4823">
        <f>_xlfn.DAYS(Raw_data_US_healthcare[[#This Row],[Discharge Date]],Raw_data_US_healthcare[[#This Row],[Date of Admission]])</f>
        <v>13</v>
      </c>
    </row>
    <row r="4824" spans="1:20" x14ac:dyDescent="0.3">
      <c r="A4824" t="s">
        <v>26512</v>
      </c>
      <c r="B4824" t="s">
        <v>13466</v>
      </c>
      <c r="C4824">
        <v>55</v>
      </c>
      <c r="D4824" t="str">
        <f>IF(Raw_data_US_healthcare[[#This Row],[Age]]&lt;35,"Young",IF(Raw_data_US_healthcare[[#This Row],[Age]]&lt;60,"Middle","Senior"))</f>
        <v>Middle</v>
      </c>
      <c r="E4824" t="s">
        <v>26</v>
      </c>
      <c r="F4824" t="s">
        <v>17</v>
      </c>
      <c r="G4824" t="s">
        <v>17</v>
      </c>
      <c r="H4824" t="s">
        <v>36</v>
      </c>
      <c r="I4824" s="2">
        <v>45014</v>
      </c>
      <c r="J4824" t="s">
        <v>13467</v>
      </c>
      <c r="K4824" t="s">
        <v>13468</v>
      </c>
      <c r="L4824" t="s">
        <v>52</v>
      </c>
      <c r="M4824">
        <v>6299.2021999999997</v>
      </c>
      <c r="N4824">
        <v>294</v>
      </c>
      <c r="O4824" t="s">
        <v>22</v>
      </c>
      <c r="P4824" t="s">
        <v>22</v>
      </c>
      <c r="Q4824" s="2">
        <v>45037</v>
      </c>
      <c r="R4824" t="s">
        <v>44</v>
      </c>
      <c r="S4824" t="s">
        <v>45</v>
      </c>
      <c r="T4824">
        <f>_xlfn.DAYS(Raw_data_US_healthcare[[#This Row],[Discharge Date]],Raw_data_US_healthcare[[#This Row],[Date of Admission]])</f>
        <v>23</v>
      </c>
    </row>
    <row r="4825" spans="1:20" x14ac:dyDescent="0.3">
      <c r="A4825" t="s">
        <v>26511</v>
      </c>
      <c r="B4825" t="s">
        <v>9908</v>
      </c>
      <c r="C4825">
        <v>50</v>
      </c>
      <c r="D4825" t="str">
        <f>IF(Raw_data_US_healthcare[[#This Row],[Age]]&lt;35,"Young",IF(Raw_data_US_healthcare[[#This Row],[Age]]&lt;60,"Middle","Senior"))</f>
        <v>Middle</v>
      </c>
      <c r="E4825" t="s">
        <v>16</v>
      </c>
      <c r="F4825" t="s">
        <v>27</v>
      </c>
      <c r="G4825" t="s">
        <v>27</v>
      </c>
      <c r="H4825" t="s">
        <v>26514</v>
      </c>
      <c r="I4825" s="2">
        <v>43512</v>
      </c>
      <c r="J4825" t="s">
        <v>13469</v>
      </c>
      <c r="K4825" t="s">
        <v>13470</v>
      </c>
      <c r="L4825" t="s">
        <v>21</v>
      </c>
      <c r="M4825">
        <v>25907.8982</v>
      </c>
      <c r="N4825">
        <v>207</v>
      </c>
      <c r="O4825" t="s">
        <v>43</v>
      </c>
      <c r="P4825" t="s">
        <v>43</v>
      </c>
      <c r="Q4825" s="2">
        <v>43534</v>
      </c>
      <c r="R4825" t="s">
        <v>44</v>
      </c>
      <c r="S4825" t="s">
        <v>45</v>
      </c>
      <c r="T4825">
        <f>_xlfn.DAYS(Raw_data_US_healthcare[[#This Row],[Discharge Date]],Raw_data_US_healthcare[[#This Row],[Date of Admission]])</f>
        <v>22</v>
      </c>
    </row>
    <row r="4826" spans="1:20" x14ac:dyDescent="0.3">
      <c r="A4826" t="s">
        <v>26511</v>
      </c>
      <c r="B4826" t="s">
        <v>8114</v>
      </c>
      <c r="C4826">
        <v>29</v>
      </c>
      <c r="D4826" t="str">
        <f>IF(Raw_data_US_healthcare[[#This Row],[Age]]&lt;35,"Young",IF(Raw_data_US_healthcare[[#This Row],[Age]]&lt;60,"Middle","Senior"))</f>
        <v>Young</v>
      </c>
      <c r="E4826" t="s">
        <v>16</v>
      </c>
      <c r="F4826" t="s">
        <v>113</v>
      </c>
      <c r="G4826" t="s">
        <v>113</v>
      </c>
      <c r="H4826" t="s">
        <v>18</v>
      </c>
      <c r="I4826" s="2">
        <v>43700</v>
      </c>
      <c r="J4826" t="s">
        <v>13471</v>
      </c>
      <c r="K4826" t="s">
        <v>13472</v>
      </c>
      <c r="L4826" t="s">
        <v>31</v>
      </c>
      <c r="M4826">
        <v>9667.4043000000001</v>
      </c>
      <c r="N4826">
        <v>362</v>
      </c>
      <c r="O4826" t="s">
        <v>43</v>
      </c>
      <c r="P4826" t="s">
        <v>43</v>
      </c>
      <c r="Q4826" s="2">
        <v>43701</v>
      </c>
      <c r="R4826" t="s">
        <v>83</v>
      </c>
      <c r="S4826" t="s">
        <v>33</v>
      </c>
      <c r="T4826">
        <f>_xlfn.DAYS(Raw_data_US_healthcare[[#This Row],[Discharge Date]],Raw_data_US_healthcare[[#This Row],[Date of Admission]])</f>
        <v>1</v>
      </c>
    </row>
    <row r="4827" spans="1:20" x14ac:dyDescent="0.3">
      <c r="A4827" t="s">
        <v>26512</v>
      </c>
      <c r="B4827" t="s">
        <v>13473</v>
      </c>
      <c r="C4827">
        <v>37</v>
      </c>
      <c r="D4827" t="str">
        <f>IF(Raw_data_US_healthcare[[#This Row],[Age]]&lt;35,"Young",IF(Raw_data_US_healthcare[[#This Row],[Age]]&lt;60,"Middle","Senior"))</f>
        <v>Middle</v>
      </c>
      <c r="E4827" t="s">
        <v>26</v>
      </c>
      <c r="F4827" t="s">
        <v>228</v>
      </c>
      <c r="G4827" t="s">
        <v>228</v>
      </c>
      <c r="H4827" t="s">
        <v>69</v>
      </c>
      <c r="I4827" s="2">
        <v>44130</v>
      </c>
      <c r="J4827" t="s">
        <v>13474</v>
      </c>
      <c r="K4827" t="s">
        <v>13475</v>
      </c>
      <c r="L4827" t="s">
        <v>52</v>
      </c>
      <c r="M4827">
        <v>67663.677200000006</v>
      </c>
      <c r="N4827">
        <v>394</v>
      </c>
      <c r="O4827" t="s">
        <v>39</v>
      </c>
      <c r="P4827" t="s">
        <v>39</v>
      </c>
      <c r="Q4827" s="2">
        <v>44131</v>
      </c>
      <c r="R4827" t="s">
        <v>44</v>
      </c>
      <c r="S4827" t="s">
        <v>24</v>
      </c>
      <c r="T4827">
        <f>_xlfn.DAYS(Raw_data_US_healthcare[[#This Row],[Discharge Date]],Raw_data_US_healthcare[[#This Row],[Date of Admission]])</f>
        <v>1</v>
      </c>
    </row>
    <row r="4828" spans="1:20" x14ac:dyDescent="0.3">
      <c r="A4828" t="s">
        <v>26511</v>
      </c>
      <c r="B4828" t="s">
        <v>13476</v>
      </c>
      <c r="C4828">
        <v>52</v>
      </c>
      <c r="D4828" t="str">
        <f>IF(Raw_data_US_healthcare[[#This Row],[Age]]&lt;35,"Young",IF(Raw_data_US_healthcare[[#This Row],[Age]]&lt;60,"Middle","Senior"))</f>
        <v>Middle</v>
      </c>
      <c r="E4828" t="s">
        <v>16</v>
      </c>
      <c r="F4828" t="s">
        <v>113</v>
      </c>
      <c r="G4828" t="s">
        <v>113</v>
      </c>
      <c r="H4828" t="s">
        <v>69</v>
      </c>
      <c r="I4828" s="2">
        <v>44619</v>
      </c>
      <c r="J4828" t="s">
        <v>13477</v>
      </c>
      <c r="K4828" t="s">
        <v>13478</v>
      </c>
      <c r="L4828" t="s">
        <v>21</v>
      </c>
      <c r="M4828">
        <v>66900.455799999996</v>
      </c>
      <c r="N4828">
        <v>404</v>
      </c>
      <c r="O4828" t="s">
        <v>22</v>
      </c>
      <c r="P4828" t="s">
        <v>22</v>
      </c>
      <c r="Q4828" s="2">
        <v>44642</v>
      </c>
      <c r="R4828" t="s">
        <v>44</v>
      </c>
      <c r="S4828" t="s">
        <v>24</v>
      </c>
      <c r="T4828">
        <f>_xlfn.DAYS(Raw_data_US_healthcare[[#This Row],[Discharge Date]],Raw_data_US_healthcare[[#This Row],[Date of Admission]])</f>
        <v>23</v>
      </c>
    </row>
    <row r="4829" spans="1:20" x14ac:dyDescent="0.3">
      <c r="A4829" t="s">
        <v>26511</v>
      </c>
      <c r="B4829" t="s">
        <v>13479</v>
      </c>
      <c r="C4829">
        <v>43</v>
      </c>
      <c r="D4829" t="str">
        <f>IF(Raw_data_US_healthcare[[#This Row],[Age]]&lt;35,"Young",IF(Raw_data_US_healthcare[[#This Row],[Age]]&lt;60,"Middle","Senior"))</f>
        <v>Middle</v>
      </c>
      <c r="E4829" t="s">
        <v>16</v>
      </c>
      <c r="F4829" t="s">
        <v>228</v>
      </c>
      <c r="G4829" t="s">
        <v>228</v>
      </c>
      <c r="H4829" t="s">
        <v>26516</v>
      </c>
      <c r="I4829" s="2">
        <v>44484</v>
      </c>
      <c r="J4829" t="s">
        <v>13480</v>
      </c>
      <c r="K4829" t="s">
        <v>6779</v>
      </c>
      <c r="L4829" t="s">
        <v>56</v>
      </c>
      <c r="M4829">
        <v>30264.034199999998</v>
      </c>
      <c r="N4829">
        <v>485</v>
      </c>
      <c r="O4829" t="s">
        <v>22</v>
      </c>
      <c r="P4829" t="s">
        <v>22</v>
      </c>
      <c r="Q4829" s="2">
        <v>44487</v>
      </c>
      <c r="R4829" t="s">
        <v>83</v>
      </c>
      <c r="S4829" t="s">
        <v>24</v>
      </c>
      <c r="T4829">
        <f>_xlfn.DAYS(Raw_data_US_healthcare[[#This Row],[Discharge Date]],Raw_data_US_healthcare[[#This Row],[Date of Admission]])</f>
        <v>3</v>
      </c>
    </row>
    <row r="4830" spans="1:20" x14ac:dyDescent="0.3">
      <c r="A4830" t="s">
        <v>26511</v>
      </c>
      <c r="B4830" t="s">
        <v>13481</v>
      </c>
      <c r="C4830">
        <v>68</v>
      </c>
      <c r="D4830" t="str">
        <f>IF(Raw_data_US_healthcare[[#This Row],[Age]]&lt;35,"Young",IF(Raw_data_US_healthcare[[#This Row],[Age]]&lt;60,"Middle","Senior"))</f>
        <v>Senior</v>
      </c>
      <c r="E4830" t="s">
        <v>16</v>
      </c>
      <c r="F4830" t="s">
        <v>35</v>
      </c>
      <c r="G4830" t="s">
        <v>35</v>
      </c>
      <c r="H4830" t="s">
        <v>18</v>
      </c>
      <c r="I4830" s="2">
        <v>43987</v>
      </c>
      <c r="J4830" t="s">
        <v>13482</v>
      </c>
      <c r="K4830" t="s">
        <v>13483</v>
      </c>
      <c r="L4830" t="s">
        <v>56</v>
      </c>
      <c r="M4830">
        <v>41093.424200000001</v>
      </c>
      <c r="N4830">
        <v>434</v>
      </c>
      <c r="O4830" t="s">
        <v>43</v>
      </c>
      <c r="P4830" t="s">
        <v>43</v>
      </c>
      <c r="Q4830" s="2">
        <v>43994</v>
      </c>
      <c r="R4830" t="s">
        <v>32</v>
      </c>
      <c r="S4830" t="s">
        <v>33</v>
      </c>
      <c r="T4830">
        <f>_xlfn.DAYS(Raw_data_US_healthcare[[#This Row],[Discharge Date]],Raw_data_US_healthcare[[#This Row],[Date of Admission]])</f>
        <v>7</v>
      </c>
    </row>
    <row r="4831" spans="1:20" x14ac:dyDescent="0.3">
      <c r="A4831" t="s">
        <v>26512</v>
      </c>
      <c r="B4831" t="s">
        <v>13484</v>
      </c>
      <c r="C4831">
        <v>37</v>
      </c>
      <c r="D4831" t="str">
        <f>IF(Raw_data_US_healthcare[[#This Row],[Age]]&lt;35,"Young",IF(Raw_data_US_healthcare[[#This Row],[Age]]&lt;60,"Middle","Senior"))</f>
        <v>Middle</v>
      </c>
      <c r="E4831" t="s">
        <v>26</v>
      </c>
      <c r="F4831" t="s">
        <v>17</v>
      </c>
      <c r="G4831" t="s">
        <v>17</v>
      </c>
      <c r="H4831" t="s">
        <v>26516</v>
      </c>
      <c r="I4831" s="2">
        <v>44357</v>
      </c>
      <c r="J4831" t="s">
        <v>12442</v>
      </c>
      <c r="K4831" t="s">
        <v>13485</v>
      </c>
      <c r="L4831" t="s">
        <v>52</v>
      </c>
      <c r="M4831">
        <v>26181.1387</v>
      </c>
      <c r="N4831">
        <v>136</v>
      </c>
      <c r="O4831" t="s">
        <v>22</v>
      </c>
      <c r="P4831" t="s">
        <v>22</v>
      </c>
      <c r="Q4831" s="2">
        <v>44359</v>
      </c>
      <c r="R4831" t="s">
        <v>32</v>
      </c>
      <c r="S4831" t="s">
        <v>45</v>
      </c>
      <c r="T4831">
        <f>_xlfn.DAYS(Raw_data_US_healthcare[[#This Row],[Discharge Date]],Raw_data_US_healthcare[[#This Row],[Date of Admission]])</f>
        <v>2</v>
      </c>
    </row>
    <row r="4832" spans="1:20" x14ac:dyDescent="0.3">
      <c r="A4832" t="s">
        <v>26511</v>
      </c>
      <c r="B4832" t="s">
        <v>13486</v>
      </c>
      <c r="C4832">
        <v>34</v>
      </c>
      <c r="D4832" t="str">
        <f>IF(Raw_data_US_healthcare[[#This Row],[Age]]&lt;35,"Young",IF(Raw_data_US_healthcare[[#This Row],[Age]]&lt;60,"Middle","Senior"))</f>
        <v>Young</v>
      </c>
      <c r="E4832" t="s">
        <v>16</v>
      </c>
      <c r="F4832" t="s">
        <v>113</v>
      </c>
      <c r="G4832" t="s">
        <v>113</v>
      </c>
      <c r="H4832" t="s">
        <v>26514</v>
      </c>
      <c r="I4832" s="2">
        <v>45214</v>
      </c>
      <c r="J4832" t="s">
        <v>13487</v>
      </c>
      <c r="K4832" t="s">
        <v>13488</v>
      </c>
      <c r="L4832" t="s">
        <v>56</v>
      </c>
      <c r="M4832">
        <v>23530.926299999999</v>
      </c>
      <c r="N4832">
        <v>447</v>
      </c>
      <c r="O4832" t="s">
        <v>43</v>
      </c>
      <c r="P4832" t="s">
        <v>43</v>
      </c>
      <c r="Q4832" s="2">
        <v>45215</v>
      </c>
      <c r="R4832" t="s">
        <v>48</v>
      </c>
      <c r="S4832" t="s">
        <v>33</v>
      </c>
      <c r="T4832">
        <f>_xlfn.DAYS(Raw_data_US_healthcare[[#This Row],[Discharge Date]],Raw_data_US_healthcare[[#This Row],[Date of Admission]])</f>
        <v>1</v>
      </c>
    </row>
    <row r="4833" spans="1:20" x14ac:dyDescent="0.3">
      <c r="A4833" t="s">
        <v>26512</v>
      </c>
      <c r="B4833" t="s">
        <v>13489</v>
      </c>
      <c r="C4833">
        <v>80</v>
      </c>
      <c r="D4833" t="str">
        <f>IF(Raw_data_US_healthcare[[#This Row],[Age]]&lt;35,"Young",IF(Raw_data_US_healthcare[[#This Row],[Age]]&lt;60,"Middle","Senior"))</f>
        <v>Senior</v>
      </c>
      <c r="E4833" t="s">
        <v>26</v>
      </c>
      <c r="F4833" t="s">
        <v>88</v>
      </c>
      <c r="G4833" t="s">
        <v>88</v>
      </c>
      <c r="H4833" t="s">
        <v>28</v>
      </c>
      <c r="I4833" s="2">
        <v>43698</v>
      </c>
      <c r="J4833" t="s">
        <v>13490</v>
      </c>
      <c r="K4833" t="s">
        <v>6691</v>
      </c>
      <c r="L4833" t="s">
        <v>31</v>
      </c>
      <c r="M4833">
        <v>25183.911</v>
      </c>
      <c r="N4833">
        <v>145</v>
      </c>
      <c r="O4833" t="s">
        <v>43</v>
      </c>
      <c r="P4833" t="s">
        <v>43</v>
      </c>
      <c r="Q4833" s="2">
        <v>43716</v>
      </c>
      <c r="R4833" t="s">
        <v>32</v>
      </c>
      <c r="S4833" t="s">
        <v>24</v>
      </c>
      <c r="T4833">
        <f>_xlfn.DAYS(Raw_data_US_healthcare[[#This Row],[Discharge Date]],Raw_data_US_healthcare[[#This Row],[Date of Admission]])</f>
        <v>18</v>
      </c>
    </row>
    <row r="4834" spans="1:20" x14ac:dyDescent="0.3">
      <c r="A4834" t="s">
        <v>26512</v>
      </c>
      <c r="B4834" t="s">
        <v>13491</v>
      </c>
      <c r="C4834">
        <v>47</v>
      </c>
      <c r="D4834" t="str">
        <f>IF(Raw_data_US_healthcare[[#This Row],[Age]]&lt;35,"Young",IF(Raw_data_US_healthcare[[#This Row],[Age]]&lt;60,"Middle","Senior"))</f>
        <v>Middle</v>
      </c>
      <c r="E4834" t="s">
        <v>26</v>
      </c>
      <c r="F4834" t="s">
        <v>27</v>
      </c>
      <c r="G4834" t="s">
        <v>27</v>
      </c>
      <c r="H4834" t="s">
        <v>18</v>
      </c>
      <c r="I4834" s="2">
        <v>44433</v>
      </c>
      <c r="J4834" t="s">
        <v>13492</v>
      </c>
      <c r="K4834" t="s">
        <v>2296</v>
      </c>
      <c r="L4834" t="s">
        <v>56</v>
      </c>
      <c r="M4834">
        <v>27960.515599999999</v>
      </c>
      <c r="N4834">
        <v>127</v>
      </c>
      <c r="O4834" t="s">
        <v>43</v>
      </c>
      <c r="P4834" t="s">
        <v>43</v>
      </c>
      <c r="Q4834" s="2">
        <v>44443</v>
      </c>
      <c r="R4834" t="s">
        <v>44</v>
      </c>
      <c r="S4834" t="s">
        <v>45</v>
      </c>
      <c r="T4834">
        <f>_xlfn.DAYS(Raw_data_US_healthcare[[#This Row],[Discharge Date]],Raw_data_US_healthcare[[#This Row],[Date of Admission]])</f>
        <v>10</v>
      </c>
    </row>
    <row r="4835" spans="1:20" x14ac:dyDescent="0.3">
      <c r="A4835" t="s">
        <v>26512</v>
      </c>
      <c r="B4835" t="s">
        <v>13493</v>
      </c>
      <c r="C4835">
        <v>47</v>
      </c>
      <c r="D4835" t="str">
        <f>IF(Raw_data_US_healthcare[[#This Row],[Age]]&lt;35,"Young",IF(Raw_data_US_healthcare[[#This Row],[Age]]&lt;60,"Middle","Senior"))</f>
        <v>Middle</v>
      </c>
      <c r="E4835" t="s">
        <v>26</v>
      </c>
      <c r="F4835" t="s">
        <v>27</v>
      </c>
      <c r="G4835" t="s">
        <v>27</v>
      </c>
      <c r="H4835" t="s">
        <v>36</v>
      </c>
      <c r="I4835" s="2">
        <v>44356</v>
      </c>
      <c r="J4835" t="s">
        <v>13494</v>
      </c>
      <c r="K4835" t="s">
        <v>13495</v>
      </c>
      <c r="L4835" t="s">
        <v>52</v>
      </c>
      <c r="M4835">
        <v>16575.7294</v>
      </c>
      <c r="N4835">
        <v>418</v>
      </c>
      <c r="O4835" t="s">
        <v>22</v>
      </c>
      <c r="P4835" t="s">
        <v>22</v>
      </c>
      <c r="Q4835" s="2">
        <v>44361</v>
      </c>
      <c r="R4835" t="s">
        <v>48</v>
      </c>
      <c r="S4835" t="s">
        <v>33</v>
      </c>
      <c r="T4835">
        <f>_xlfn.DAYS(Raw_data_US_healthcare[[#This Row],[Discharge Date]],Raw_data_US_healthcare[[#This Row],[Date of Admission]])</f>
        <v>5</v>
      </c>
    </row>
    <row r="4836" spans="1:20" x14ac:dyDescent="0.3">
      <c r="A4836" t="s">
        <v>26511</v>
      </c>
      <c r="B4836" t="s">
        <v>13496</v>
      </c>
      <c r="C4836">
        <v>68</v>
      </c>
      <c r="D4836" t="str">
        <f>IF(Raw_data_US_healthcare[[#This Row],[Age]]&lt;35,"Young",IF(Raw_data_US_healthcare[[#This Row],[Age]]&lt;60,"Middle","Senior"))</f>
        <v>Senior</v>
      </c>
      <c r="E4836" t="s">
        <v>16</v>
      </c>
      <c r="F4836" t="s">
        <v>49</v>
      </c>
      <c r="G4836" t="s">
        <v>49</v>
      </c>
      <c r="H4836" t="s">
        <v>18</v>
      </c>
      <c r="I4836" s="2">
        <v>43916</v>
      </c>
      <c r="J4836" t="s">
        <v>13497</v>
      </c>
      <c r="K4836" t="s">
        <v>13498</v>
      </c>
      <c r="L4836" t="s">
        <v>60</v>
      </c>
      <c r="M4836">
        <v>8788.8423000000003</v>
      </c>
      <c r="N4836">
        <v>287</v>
      </c>
      <c r="O4836" t="s">
        <v>43</v>
      </c>
      <c r="P4836" t="s">
        <v>43</v>
      </c>
      <c r="Q4836" s="2">
        <v>43920</v>
      </c>
      <c r="R4836" t="s">
        <v>83</v>
      </c>
      <c r="S4836" t="s">
        <v>33</v>
      </c>
      <c r="T4836">
        <f>_xlfn.DAYS(Raw_data_US_healthcare[[#This Row],[Discharge Date]],Raw_data_US_healthcare[[#This Row],[Date of Admission]])</f>
        <v>4</v>
      </c>
    </row>
    <row r="4837" spans="1:20" x14ac:dyDescent="0.3">
      <c r="A4837" t="s">
        <v>26511</v>
      </c>
      <c r="B4837" t="s">
        <v>13499</v>
      </c>
      <c r="C4837">
        <v>68</v>
      </c>
      <c r="D4837" t="str">
        <f>IF(Raw_data_US_healthcare[[#This Row],[Age]]&lt;35,"Young",IF(Raw_data_US_healthcare[[#This Row],[Age]]&lt;60,"Middle","Senior"))</f>
        <v>Senior</v>
      </c>
      <c r="E4837" t="s">
        <v>16</v>
      </c>
      <c r="F4837" t="s">
        <v>113</v>
      </c>
      <c r="G4837" t="s">
        <v>113</v>
      </c>
      <c r="H4837" t="s">
        <v>26516</v>
      </c>
      <c r="I4837" s="2">
        <v>44512</v>
      </c>
      <c r="J4837" t="s">
        <v>13500</v>
      </c>
      <c r="K4837" t="s">
        <v>13501</v>
      </c>
      <c r="L4837" t="s">
        <v>21</v>
      </c>
      <c r="M4837">
        <v>31761.306799999998</v>
      </c>
      <c r="N4837">
        <v>161</v>
      </c>
      <c r="O4837" t="s">
        <v>22</v>
      </c>
      <c r="P4837" t="s">
        <v>22</v>
      </c>
      <c r="Q4837" s="2">
        <v>44533</v>
      </c>
      <c r="R4837" t="s">
        <v>44</v>
      </c>
      <c r="S4837" t="s">
        <v>45</v>
      </c>
      <c r="T4837">
        <f>_xlfn.DAYS(Raw_data_US_healthcare[[#This Row],[Discharge Date]],Raw_data_US_healthcare[[#This Row],[Date of Admission]])</f>
        <v>21</v>
      </c>
    </row>
    <row r="4838" spans="1:20" x14ac:dyDescent="0.3">
      <c r="A4838" t="s">
        <v>26511</v>
      </c>
      <c r="B4838" t="s">
        <v>13502</v>
      </c>
      <c r="C4838">
        <v>30</v>
      </c>
      <c r="D4838" t="str">
        <f>IF(Raw_data_US_healthcare[[#This Row],[Age]]&lt;35,"Young",IF(Raw_data_US_healthcare[[#This Row],[Age]]&lt;60,"Middle","Senior"))</f>
        <v>Young</v>
      </c>
      <c r="E4838" t="s">
        <v>16</v>
      </c>
      <c r="F4838" t="s">
        <v>27</v>
      </c>
      <c r="G4838" t="s">
        <v>27</v>
      </c>
      <c r="H4838" t="s">
        <v>28</v>
      </c>
      <c r="I4838" s="2">
        <v>43921</v>
      </c>
      <c r="J4838" t="s">
        <v>2112</v>
      </c>
      <c r="K4838" t="s">
        <v>13503</v>
      </c>
      <c r="L4838" t="s">
        <v>60</v>
      </c>
      <c r="M4838">
        <v>36793.921799999996</v>
      </c>
      <c r="N4838">
        <v>389</v>
      </c>
      <c r="O4838" t="s">
        <v>43</v>
      </c>
      <c r="P4838" t="s">
        <v>43</v>
      </c>
      <c r="Q4838" s="2">
        <v>43929</v>
      </c>
      <c r="R4838" t="s">
        <v>83</v>
      </c>
      <c r="S4838" t="s">
        <v>45</v>
      </c>
      <c r="T4838">
        <f>_xlfn.DAYS(Raw_data_US_healthcare[[#This Row],[Discharge Date]],Raw_data_US_healthcare[[#This Row],[Date of Admission]])</f>
        <v>8</v>
      </c>
    </row>
    <row r="4839" spans="1:20" x14ac:dyDescent="0.3">
      <c r="A4839" t="s">
        <v>26511</v>
      </c>
      <c r="B4839" t="s">
        <v>13504</v>
      </c>
      <c r="C4839">
        <v>47</v>
      </c>
      <c r="D4839" t="str">
        <f>IF(Raw_data_US_healthcare[[#This Row],[Age]]&lt;35,"Young",IF(Raw_data_US_healthcare[[#This Row],[Age]]&lt;60,"Middle","Senior"))</f>
        <v>Middle</v>
      </c>
      <c r="E4839" t="s">
        <v>16</v>
      </c>
      <c r="F4839" t="s">
        <v>27</v>
      </c>
      <c r="G4839" t="s">
        <v>27</v>
      </c>
      <c r="H4839" t="s">
        <v>69</v>
      </c>
      <c r="I4839" s="2">
        <v>45096</v>
      </c>
      <c r="J4839" t="s">
        <v>13505</v>
      </c>
      <c r="K4839" t="s">
        <v>13506</v>
      </c>
      <c r="L4839" t="s">
        <v>60</v>
      </c>
      <c r="M4839">
        <v>65879.185800000007</v>
      </c>
      <c r="N4839">
        <v>221</v>
      </c>
      <c r="O4839" t="s">
        <v>39</v>
      </c>
      <c r="P4839" t="s">
        <v>39</v>
      </c>
      <c r="Q4839" s="2">
        <v>45123</v>
      </c>
      <c r="R4839" t="s">
        <v>83</v>
      </c>
      <c r="S4839" t="s">
        <v>24</v>
      </c>
      <c r="T4839">
        <f>_xlfn.DAYS(Raw_data_US_healthcare[[#This Row],[Discharge Date]],Raw_data_US_healthcare[[#This Row],[Date of Admission]])</f>
        <v>27</v>
      </c>
    </row>
    <row r="4840" spans="1:20" x14ac:dyDescent="0.3">
      <c r="A4840" t="s">
        <v>26512</v>
      </c>
      <c r="B4840" t="s">
        <v>2160</v>
      </c>
      <c r="C4840">
        <v>48</v>
      </c>
      <c r="D4840" t="str">
        <f>IF(Raw_data_US_healthcare[[#This Row],[Age]]&lt;35,"Young",IF(Raw_data_US_healthcare[[#This Row],[Age]]&lt;60,"Middle","Senior"))</f>
        <v>Middle</v>
      </c>
      <c r="E4840" t="s">
        <v>26</v>
      </c>
      <c r="F4840" t="s">
        <v>228</v>
      </c>
      <c r="G4840" t="s">
        <v>228</v>
      </c>
      <c r="H4840" t="s">
        <v>26516</v>
      </c>
      <c r="I4840" s="2">
        <v>45046</v>
      </c>
      <c r="J4840" t="s">
        <v>13507</v>
      </c>
      <c r="K4840" t="s">
        <v>13508</v>
      </c>
      <c r="L4840" t="s">
        <v>56</v>
      </c>
      <c r="M4840">
        <v>10928.705</v>
      </c>
      <c r="N4840">
        <v>382</v>
      </c>
      <c r="O4840" t="s">
        <v>39</v>
      </c>
      <c r="P4840" t="s">
        <v>39</v>
      </c>
      <c r="Q4840" s="2">
        <v>45072</v>
      </c>
      <c r="R4840" t="s">
        <v>44</v>
      </c>
      <c r="S4840" t="s">
        <v>24</v>
      </c>
      <c r="T4840">
        <f>_xlfn.DAYS(Raw_data_US_healthcare[[#This Row],[Discharge Date]],Raw_data_US_healthcare[[#This Row],[Date of Admission]])</f>
        <v>26</v>
      </c>
    </row>
    <row r="4841" spans="1:20" x14ac:dyDescent="0.3">
      <c r="A4841" t="s">
        <v>26512</v>
      </c>
      <c r="B4841" t="s">
        <v>13509</v>
      </c>
      <c r="C4841">
        <v>38</v>
      </c>
      <c r="D4841" t="str">
        <f>IF(Raw_data_US_healthcare[[#This Row],[Age]]&lt;35,"Young",IF(Raw_data_US_healthcare[[#This Row],[Age]]&lt;60,"Middle","Senior"))</f>
        <v>Middle</v>
      </c>
      <c r="E4841" t="s">
        <v>26</v>
      </c>
      <c r="F4841" t="s">
        <v>17</v>
      </c>
      <c r="G4841" t="s">
        <v>17</v>
      </c>
      <c r="H4841" t="s">
        <v>28</v>
      </c>
      <c r="I4841" s="2">
        <v>44450</v>
      </c>
      <c r="J4841" t="s">
        <v>13510</v>
      </c>
      <c r="K4841" t="s">
        <v>13511</v>
      </c>
      <c r="L4841" t="s">
        <v>52</v>
      </c>
      <c r="M4841">
        <v>26278.0255</v>
      </c>
      <c r="N4841">
        <v>104</v>
      </c>
      <c r="O4841" t="s">
        <v>39</v>
      </c>
      <c r="P4841" t="s">
        <v>39</v>
      </c>
      <c r="Q4841" s="2">
        <v>44470</v>
      </c>
      <c r="R4841" t="s">
        <v>44</v>
      </c>
      <c r="S4841" t="s">
        <v>45</v>
      </c>
      <c r="T4841">
        <f>_xlfn.DAYS(Raw_data_US_healthcare[[#This Row],[Discharge Date]],Raw_data_US_healthcare[[#This Row],[Date of Admission]])</f>
        <v>20</v>
      </c>
    </row>
    <row r="4842" spans="1:20" x14ac:dyDescent="0.3">
      <c r="A4842" t="s">
        <v>26511</v>
      </c>
      <c r="B4842" t="s">
        <v>13512</v>
      </c>
      <c r="C4842">
        <v>50</v>
      </c>
      <c r="D4842" t="str">
        <f>IF(Raw_data_US_healthcare[[#This Row],[Age]]&lt;35,"Young",IF(Raw_data_US_healthcare[[#This Row],[Age]]&lt;60,"Middle","Senior"))</f>
        <v>Middle</v>
      </c>
      <c r="E4842" t="s">
        <v>16</v>
      </c>
      <c r="F4842" t="s">
        <v>27</v>
      </c>
      <c r="G4842" t="s">
        <v>27</v>
      </c>
      <c r="H4842" t="s">
        <v>69</v>
      </c>
      <c r="I4842" s="2">
        <v>43421</v>
      </c>
      <c r="J4842" t="s">
        <v>13513</v>
      </c>
      <c r="K4842" t="s">
        <v>13514</v>
      </c>
      <c r="L4842" t="s">
        <v>31</v>
      </c>
      <c r="M4842">
        <v>34047.0913</v>
      </c>
      <c r="N4842">
        <v>300</v>
      </c>
      <c r="O4842" t="s">
        <v>39</v>
      </c>
      <c r="P4842" t="s">
        <v>39</v>
      </c>
      <c r="Q4842" s="2">
        <v>43443</v>
      </c>
      <c r="R4842" t="s">
        <v>83</v>
      </c>
      <c r="S4842" t="s">
        <v>33</v>
      </c>
      <c r="T4842">
        <f>_xlfn.DAYS(Raw_data_US_healthcare[[#This Row],[Discharge Date]],Raw_data_US_healthcare[[#This Row],[Date of Admission]])</f>
        <v>22</v>
      </c>
    </row>
    <row r="4843" spans="1:20" x14ac:dyDescent="0.3">
      <c r="A4843" t="s">
        <v>26512</v>
      </c>
      <c r="B4843" t="s">
        <v>13515</v>
      </c>
      <c r="C4843">
        <v>82</v>
      </c>
      <c r="D4843" t="str">
        <f>IF(Raw_data_US_healthcare[[#This Row],[Age]]&lt;35,"Young",IF(Raw_data_US_healthcare[[#This Row],[Age]]&lt;60,"Middle","Senior"))</f>
        <v>Senior</v>
      </c>
      <c r="E4843" t="s">
        <v>26</v>
      </c>
      <c r="F4843" t="s">
        <v>49</v>
      </c>
      <c r="G4843" t="s">
        <v>49</v>
      </c>
      <c r="H4843" t="s">
        <v>26514</v>
      </c>
      <c r="I4843" s="2">
        <v>44352</v>
      </c>
      <c r="J4843" t="s">
        <v>13516</v>
      </c>
      <c r="K4843" t="s">
        <v>13517</v>
      </c>
      <c r="L4843" t="s">
        <v>56</v>
      </c>
      <c r="M4843">
        <v>37702.786699999997</v>
      </c>
      <c r="N4843">
        <v>490</v>
      </c>
      <c r="O4843" t="s">
        <v>43</v>
      </c>
      <c r="P4843" t="s">
        <v>43</v>
      </c>
      <c r="Q4843" s="2">
        <v>44370</v>
      </c>
      <c r="R4843" t="s">
        <v>23</v>
      </c>
      <c r="S4843" t="s">
        <v>24</v>
      </c>
      <c r="T4843">
        <f>_xlfn.DAYS(Raw_data_US_healthcare[[#This Row],[Discharge Date]],Raw_data_US_healthcare[[#This Row],[Date of Admission]])</f>
        <v>18</v>
      </c>
    </row>
    <row r="4844" spans="1:20" x14ac:dyDescent="0.3">
      <c r="A4844" t="s">
        <v>26512</v>
      </c>
      <c r="B4844" t="s">
        <v>13518</v>
      </c>
      <c r="C4844">
        <v>46</v>
      </c>
      <c r="D4844" t="str">
        <f>IF(Raw_data_US_healthcare[[#This Row],[Age]]&lt;35,"Young",IF(Raw_data_US_healthcare[[#This Row],[Age]]&lt;60,"Middle","Senior"))</f>
        <v>Middle</v>
      </c>
      <c r="E4844" t="s">
        <v>26</v>
      </c>
      <c r="F4844" t="s">
        <v>17</v>
      </c>
      <c r="G4844" t="s">
        <v>17</v>
      </c>
      <c r="H4844" t="s">
        <v>26516</v>
      </c>
      <c r="I4844" s="2">
        <v>43514</v>
      </c>
      <c r="J4844" t="s">
        <v>6565</v>
      </c>
      <c r="K4844" t="s">
        <v>13519</v>
      </c>
      <c r="L4844" t="s">
        <v>60</v>
      </c>
      <c r="M4844">
        <v>18376.866000000002</v>
      </c>
      <c r="N4844">
        <v>347</v>
      </c>
      <c r="O4844" t="s">
        <v>39</v>
      </c>
      <c r="P4844" t="s">
        <v>39</v>
      </c>
      <c r="Q4844" s="2">
        <v>43544</v>
      </c>
      <c r="R4844" t="s">
        <v>32</v>
      </c>
      <c r="S4844" t="s">
        <v>33</v>
      </c>
      <c r="T4844">
        <f>_xlfn.DAYS(Raw_data_US_healthcare[[#This Row],[Discharge Date]],Raw_data_US_healthcare[[#This Row],[Date of Admission]])</f>
        <v>30</v>
      </c>
    </row>
    <row r="4845" spans="1:20" x14ac:dyDescent="0.3">
      <c r="A4845" t="s">
        <v>26512</v>
      </c>
      <c r="B4845" t="s">
        <v>13520</v>
      </c>
      <c r="C4845">
        <v>85</v>
      </c>
      <c r="D4845" t="str">
        <f>IF(Raw_data_US_healthcare[[#This Row],[Age]]&lt;35,"Young",IF(Raw_data_US_healthcare[[#This Row],[Age]]&lt;60,"Middle","Senior"))</f>
        <v>Senior</v>
      </c>
      <c r="E4845" t="s">
        <v>26</v>
      </c>
      <c r="F4845" t="s">
        <v>49</v>
      </c>
      <c r="G4845" t="s">
        <v>49</v>
      </c>
      <c r="H4845" t="s">
        <v>36</v>
      </c>
      <c r="I4845" s="2">
        <v>44376</v>
      </c>
      <c r="J4845" t="s">
        <v>13521</v>
      </c>
      <c r="K4845" t="s">
        <v>13522</v>
      </c>
      <c r="L4845" t="s">
        <v>31</v>
      </c>
      <c r="M4845">
        <v>11303.7341</v>
      </c>
      <c r="N4845">
        <v>196</v>
      </c>
      <c r="O4845" t="s">
        <v>22</v>
      </c>
      <c r="P4845" t="s">
        <v>22</v>
      </c>
      <c r="Q4845" s="2">
        <v>44385</v>
      </c>
      <c r="R4845" t="s">
        <v>48</v>
      </c>
      <c r="S4845" t="s">
        <v>33</v>
      </c>
      <c r="T4845">
        <f>_xlfn.DAYS(Raw_data_US_healthcare[[#This Row],[Discharge Date]],Raw_data_US_healthcare[[#This Row],[Date of Admission]])</f>
        <v>9</v>
      </c>
    </row>
    <row r="4846" spans="1:20" x14ac:dyDescent="0.3">
      <c r="A4846" t="s">
        <v>26511</v>
      </c>
      <c r="B4846" t="s">
        <v>13523</v>
      </c>
      <c r="C4846">
        <v>41</v>
      </c>
      <c r="D4846" t="str">
        <f>IF(Raw_data_US_healthcare[[#This Row],[Age]]&lt;35,"Young",IF(Raw_data_US_healthcare[[#This Row],[Age]]&lt;60,"Middle","Senior"))</f>
        <v>Middle</v>
      </c>
      <c r="E4846" t="s">
        <v>16</v>
      </c>
      <c r="F4846" t="s">
        <v>35</v>
      </c>
      <c r="G4846" t="s">
        <v>35</v>
      </c>
      <c r="H4846" t="s">
        <v>18</v>
      </c>
      <c r="I4846" s="2">
        <v>44011</v>
      </c>
      <c r="J4846" t="s">
        <v>13524</v>
      </c>
      <c r="K4846" t="s">
        <v>13525</v>
      </c>
      <c r="L4846" t="s">
        <v>56</v>
      </c>
      <c r="M4846">
        <v>25378.403900000001</v>
      </c>
      <c r="N4846">
        <v>468</v>
      </c>
      <c r="O4846" t="s">
        <v>39</v>
      </c>
      <c r="P4846" t="s">
        <v>39</v>
      </c>
      <c r="Q4846" s="2">
        <v>44023</v>
      </c>
      <c r="R4846" t="s">
        <v>44</v>
      </c>
      <c r="S4846" t="s">
        <v>33</v>
      </c>
      <c r="T4846">
        <f>_xlfn.DAYS(Raw_data_US_healthcare[[#This Row],[Discharge Date]],Raw_data_US_healthcare[[#This Row],[Date of Admission]])</f>
        <v>12</v>
      </c>
    </row>
    <row r="4847" spans="1:20" x14ac:dyDescent="0.3">
      <c r="A4847" t="s">
        <v>26512</v>
      </c>
      <c r="B4847" t="s">
        <v>13526</v>
      </c>
      <c r="C4847">
        <v>75</v>
      </c>
      <c r="D4847" t="str">
        <f>IF(Raw_data_US_healthcare[[#This Row],[Age]]&lt;35,"Young",IF(Raw_data_US_healthcare[[#This Row],[Age]]&lt;60,"Middle","Senior"))</f>
        <v>Senior</v>
      </c>
      <c r="E4847" t="s">
        <v>26</v>
      </c>
      <c r="F4847" t="s">
        <v>17</v>
      </c>
      <c r="G4847" t="s">
        <v>17</v>
      </c>
      <c r="H4847" t="s">
        <v>26514</v>
      </c>
      <c r="I4847" s="2">
        <v>44002</v>
      </c>
      <c r="J4847" t="s">
        <v>6145</v>
      </c>
      <c r="K4847" t="s">
        <v>13527</v>
      </c>
      <c r="L4847" t="s">
        <v>52</v>
      </c>
      <c r="M4847">
        <v>24812.602999999999</v>
      </c>
      <c r="N4847">
        <v>479</v>
      </c>
      <c r="O4847" t="s">
        <v>39</v>
      </c>
      <c r="P4847" t="s">
        <v>39</v>
      </c>
      <c r="Q4847" s="2">
        <v>44011</v>
      </c>
      <c r="R4847" t="s">
        <v>23</v>
      </c>
      <c r="S4847" t="s">
        <v>45</v>
      </c>
      <c r="T4847">
        <f>_xlfn.DAYS(Raw_data_US_healthcare[[#This Row],[Discharge Date]],Raw_data_US_healthcare[[#This Row],[Date of Admission]])</f>
        <v>9</v>
      </c>
    </row>
    <row r="4848" spans="1:20" x14ac:dyDescent="0.3">
      <c r="A4848" t="s">
        <v>26511</v>
      </c>
      <c r="B4848" t="s">
        <v>26564</v>
      </c>
      <c r="C4848">
        <v>45</v>
      </c>
      <c r="D4848" t="str">
        <f>IF(Raw_data_US_healthcare[[#This Row],[Age]]&lt;35,"Young",IF(Raw_data_US_healthcare[[#This Row],[Age]]&lt;60,"Middle","Senior"))</f>
        <v>Middle</v>
      </c>
      <c r="E4848" t="s">
        <v>16</v>
      </c>
      <c r="F4848" t="s">
        <v>88</v>
      </c>
      <c r="G4848" t="s">
        <v>88</v>
      </c>
      <c r="H4848" t="s">
        <v>36</v>
      </c>
      <c r="I4848" s="2">
        <v>44854</v>
      </c>
      <c r="J4848" t="s">
        <v>13528</v>
      </c>
      <c r="K4848" t="s">
        <v>9849</v>
      </c>
      <c r="L4848" t="s">
        <v>52</v>
      </c>
      <c r="M4848">
        <v>14201.9256</v>
      </c>
      <c r="N4848">
        <v>477</v>
      </c>
      <c r="O4848" t="s">
        <v>22</v>
      </c>
      <c r="P4848" t="s">
        <v>22</v>
      </c>
      <c r="Q4848" s="2">
        <v>44876</v>
      </c>
      <c r="R4848" t="s">
        <v>48</v>
      </c>
      <c r="S4848" t="s">
        <v>45</v>
      </c>
      <c r="T4848">
        <f>_xlfn.DAYS(Raw_data_US_healthcare[[#This Row],[Discharge Date]],Raw_data_US_healthcare[[#This Row],[Date of Admission]])</f>
        <v>22</v>
      </c>
    </row>
    <row r="4849" spans="1:20" x14ac:dyDescent="0.3">
      <c r="A4849" t="s">
        <v>26511</v>
      </c>
      <c r="B4849" t="s">
        <v>13529</v>
      </c>
      <c r="C4849">
        <v>73</v>
      </c>
      <c r="D4849" t="str">
        <f>IF(Raw_data_US_healthcare[[#This Row],[Age]]&lt;35,"Young",IF(Raw_data_US_healthcare[[#This Row],[Age]]&lt;60,"Middle","Senior"))</f>
        <v>Senior</v>
      </c>
      <c r="E4849" t="s">
        <v>16</v>
      </c>
      <c r="F4849" t="s">
        <v>88</v>
      </c>
      <c r="G4849" t="s">
        <v>88</v>
      </c>
      <c r="H4849" t="s">
        <v>26514</v>
      </c>
      <c r="I4849" s="2">
        <v>43613</v>
      </c>
      <c r="J4849" t="s">
        <v>13530</v>
      </c>
      <c r="K4849" t="s">
        <v>13531</v>
      </c>
      <c r="L4849" t="s">
        <v>56</v>
      </c>
      <c r="M4849">
        <v>26255.883099999999</v>
      </c>
      <c r="N4849">
        <v>318</v>
      </c>
      <c r="O4849" t="s">
        <v>43</v>
      </c>
      <c r="P4849" t="s">
        <v>43</v>
      </c>
      <c r="Q4849" s="2">
        <v>43624</v>
      </c>
      <c r="R4849" t="s">
        <v>83</v>
      </c>
      <c r="S4849" t="s">
        <v>24</v>
      </c>
      <c r="T4849">
        <f>_xlfn.DAYS(Raw_data_US_healthcare[[#This Row],[Discharge Date]],Raw_data_US_healthcare[[#This Row],[Date of Admission]])</f>
        <v>11</v>
      </c>
    </row>
    <row r="4850" spans="1:20" x14ac:dyDescent="0.3">
      <c r="A4850" t="s">
        <v>26511</v>
      </c>
      <c r="B4850" t="s">
        <v>26565</v>
      </c>
      <c r="C4850">
        <v>19</v>
      </c>
      <c r="D4850" t="str">
        <f>IF(Raw_data_US_healthcare[[#This Row],[Age]]&lt;35,"Young",IF(Raw_data_US_healthcare[[#This Row],[Age]]&lt;60,"Middle","Senior"))</f>
        <v>Young</v>
      </c>
      <c r="E4850" t="s">
        <v>16</v>
      </c>
      <c r="F4850" t="s">
        <v>49</v>
      </c>
      <c r="G4850" t="s">
        <v>49</v>
      </c>
      <c r="H4850" t="s">
        <v>36</v>
      </c>
      <c r="I4850" s="2">
        <v>43832</v>
      </c>
      <c r="J4850" t="s">
        <v>13532</v>
      </c>
      <c r="K4850" t="s">
        <v>13533</v>
      </c>
      <c r="L4850" t="s">
        <v>52</v>
      </c>
      <c r="M4850">
        <v>12433.3074</v>
      </c>
      <c r="N4850">
        <v>459</v>
      </c>
      <c r="O4850" t="s">
        <v>22</v>
      </c>
      <c r="P4850" t="s">
        <v>22</v>
      </c>
      <c r="Q4850" s="2">
        <v>43835</v>
      </c>
      <c r="R4850" t="s">
        <v>23</v>
      </c>
      <c r="S4850" t="s">
        <v>33</v>
      </c>
      <c r="T4850">
        <f>_xlfn.DAYS(Raw_data_US_healthcare[[#This Row],[Discharge Date]],Raw_data_US_healthcare[[#This Row],[Date of Admission]])</f>
        <v>3</v>
      </c>
    </row>
    <row r="4851" spans="1:20" x14ac:dyDescent="0.3">
      <c r="A4851" t="s">
        <v>26512</v>
      </c>
      <c r="B4851" t="s">
        <v>26566</v>
      </c>
      <c r="C4851">
        <v>55</v>
      </c>
      <c r="D4851" t="str">
        <f>IF(Raw_data_US_healthcare[[#This Row],[Age]]&lt;35,"Young",IF(Raw_data_US_healthcare[[#This Row],[Age]]&lt;60,"Middle","Senior"))</f>
        <v>Middle</v>
      </c>
      <c r="E4851" t="s">
        <v>26</v>
      </c>
      <c r="F4851" t="s">
        <v>113</v>
      </c>
      <c r="G4851" t="s">
        <v>113</v>
      </c>
      <c r="H4851" t="s">
        <v>26516</v>
      </c>
      <c r="I4851" s="2">
        <v>44208</v>
      </c>
      <c r="J4851" t="s">
        <v>13534</v>
      </c>
      <c r="K4851" t="s">
        <v>13535</v>
      </c>
      <c r="L4851" t="s">
        <v>56</v>
      </c>
      <c r="M4851">
        <v>19892.856599999999</v>
      </c>
      <c r="N4851">
        <v>413</v>
      </c>
      <c r="O4851" t="s">
        <v>22</v>
      </c>
      <c r="P4851" t="s">
        <v>22</v>
      </c>
      <c r="Q4851" s="2">
        <v>44211</v>
      </c>
      <c r="R4851" t="s">
        <v>48</v>
      </c>
      <c r="S4851" t="s">
        <v>33</v>
      </c>
      <c r="T4851">
        <f>_xlfn.DAYS(Raw_data_US_healthcare[[#This Row],[Discharge Date]],Raw_data_US_healthcare[[#This Row],[Date of Admission]])</f>
        <v>3</v>
      </c>
    </row>
    <row r="4852" spans="1:20" x14ac:dyDescent="0.3">
      <c r="A4852" t="s">
        <v>26512</v>
      </c>
      <c r="B4852" t="s">
        <v>13536</v>
      </c>
      <c r="C4852">
        <v>83</v>
      </c>
      <c r="D4852" t="str">
        <f>IF(Raw_data_US_healthcare[[#This Row],[Age]]&lt;35,"Young",IF(Raw_data_US_healthcare[[#This Row],[Age]]&lt;60,"Middle","Senior"))</f>
        <v>Senior</v>
      </c>
      <c r="E4852" t="s">
        <v>26</v>
      </c>
      <c r="F4852" t="s">
        <v>27</v>
      </c>
      <c r="G4852" t="s">
        <v>27</v>
      </c>
      <c r="H4852" t="s">
        <v>18</v>
      </c>
      <c r="I4852" s="2">
        <v>43778</v>
      </c>
      <c r="J4852" t="s">
        <v>13537</v>
      </c>
      <c r="K4852" t="s">
        <v>13538</v>
      </c>
      <c r="L4852" t="s">
        <v>31</v>
      </c>
      <c r="M4852">
        <v>14391.9889</v>
      </c>
      <c r="N4852">
        <v>413</v>
      </c>
      <c r="O4852" t="s">
        <v>43</v>
      </c>
      <c r="P4852" t="s">
        <v>43</v>
      </c>
      <c r="Q4852" s="2">
        <v>43779</v>
      </c>
      <c r="R4852" t="s">
        <v>32</v>
      </c>
      <c r="S4852" t="s">
        <v>45</v>
      </c>
      <c r="T4852">
        <f>_xlfn.DAYS(Raw_data_US_healthcare[[#This Row],[Discharge Date]],Raw_data_US_healthcare[[#This Row],[Date of Admission]])</f>
        <v>1</v>
      </c>
    </row>
    <row r="4853" spans="1:20" x14ac:dyDescent="0.3">
      <c r="A4853" t="s">
        <v>26512</v>
      </c>
      <c r="B4853" t="s">
        <v>13539</v>
      </c>
      <c r="C4853">
        <v>71</v>
      </c>
      <c r="D4853" t="str">
        <f>IF(Raw_data_US_healthcare[[#This Row],[Age]]&lt;35,"Young",IF(Raw_data_US_healthcare[[#This Row],[Age]]&lt;60,"Middle","Senior"))</f>
        <v>Senior</v>
      </c>
      <c r="E4853" t="s">
        <v>26</v>
      </c>
      <c r="F4853" t="s">
        <v>35</v>
      </c>
      <c r="G4853" t="s">
        <v>35</v>
      </c>
      <c r="H4853" t="s">
        <v>26516</v>
      </c>
      <c r="I4853" s="2">
        <v>44769</v>
      </c>
      <c r="J4853" t="s">
        <v>13540</v>
      </c>
      <c r="K4853" t="s">
        <v>13541</v>
      </c>
      <c r="L4853" t="s">
        <v>31</v>
      </c>
      <c r="M4853">
        <v>2815.7157000000002</v>
      </c>
      <c r="N4853">
        <v>220</v>
      </c>
      <c r="O4853" t="s">
        <v>43</v>
      </c>
      <c r="P4853" t="s">
        <v>43</v>
      </c>
      <c r="Q4853" s="2">
        <v>44790</v>
      </c>
      <c r="R4853" t="s">
        <v>23</v>
      </c>
      <c r="S4853" t="s">
        <v>24</v>
      </c>
      <c r="T4853">
        <f>_xlfn.DAYS(Raw_data_US_healthcare[[#This Row],[Discharge Date]],Raw_data_US_healthcare[[#This Row],[Date of Admission]])</f>
        <v>21</v>
      </c>
    </row>
    <row r="4854" spans="1:20" x14ac:dyDescent="0.3">
      <c r="A4854" t="s">
        <v>26512</v>
      </c>
      <c r="B4854" t="s">
        <v>13542</v>
      </c>
      <c r="C4854">
        <v>30</v>
      </c>
      <c r="D4854" t="str">
        <f>IF(Raw_data_US_healthcare[[#This Row],[Age]]&lt;35,"Young",IF(Raw_data_US_healthcare[[#This Row],[Age]]&lt;60,"Middle","Senior"))</f>
        <v>Young</v>
      </c>
      <c r="E4854" t="s">
        <v>26</v>
      </c>
      <c r="F4854" t="s">
        <v>88</v>
      </c>
      <c r="G4854" t="s">
        <v>88</v>
      </c>
      <c r="H4854" t="s">
        <v>28</v>
      </c>
      <c r="I4854" s="2">
        <v>44791</v>
      </c>
      <c r="J4854" t="s">
        <v>13543</v>
      </c>
      <c r="K4854" t="s">
        <v>13544</v>
      </c>
      <c r="L4854" t="s">
        <v>60</v>
      </c>
      <c r="M4854">
        <v>11903.115599999999</v>
      </c>
      <c r="N4854">
        <v>284</v>
      </c>
      <c r="O4854" t="s">
        <v>43</v>
      </c>
      <c r="P4854" t="s">
        <v>43</v>
      </c>
      <c r="Q4854" s="2">
        <v>44813</v>
      </c>
      <c r="R4854" t="s">
        <v>83</v>
      </c>
      <c r="S4854" t="s">
        <v>45</v>
      </c>
      <c r="T4854">
        <f>_xlfn.DAYS(Raw_data_US_healthcare[[#This Row],[Discharge Date]],Raw_data_US_healthcare[[#This Row],[Date of Admission]])</f>
        <v>22</v>
      </c>
    </row>
    <row r="4855" spans="1:20" x14ac:dyDescent="0.3">
      <c r="A4855" t="s">
        <v>26511</v>
      </c>
      <c r="B4855" t="s">
        <v>13545</v>
      </c>
      <c r="C4855">
        <v>72</v>
      </c>
      <c r="D4855" t="str">
        <f>IF(Raw_data_US_healthcare[[#This Row],[Age]]&lt;35,"Young",IF(Raw_data_US_healthcare[[#This Row],[Age]]&lt;60,"Middle","Senior"))</f>
        <v>Senior</v>
      </c>
      <c r="E4855" t="s">
        <v>16</v>
      </c>
      <c r="F4855" t="s">
        <v>17</v>
      </c>
      <c r="G4855" t="s">
        <v>17</v>
      </c>
      <c r="H4855" t="s">
        <v>26514</v>
      </c>
      <c r="I4855" s="2">
        <v>44332</v>
      </c>
      <c r="J4855" t="s">
        <v>13546</v>
      </c>
      <c r="K4855" t="s">
        <v>13547</v>
      </c>
      <c r="L4855" t="s">
        <v>60</v>
      </c>
      <c r="M4855">
        <v>20019.669699999999</v>
      </c>
      <c r="N4855">
        <v>441</v>
      </c>
      <c r="O4855" t="s">
        <v>39</v>
      </c>
      <c r="P4855" t="s">
        <v>39</v>
      </c>
      <c r="Q4855" s="2">
        <v>44344</v>
      </c>
      <c r="R4855" t="s">
        <v>23</v>
      </c>
      <c r="S4855" t="s">
        <v>33</v>
      </c>
      <c r="T4855">
        <f>_xlfn.DAYS(Raw_data_US_healthcare[[#This Row],[Discharge Date]],Raw_data_US_healthcare[[#This Row],[Date of Admission]])</f>
        <v>12</v>
      </c>
    </row>
    <row r="4856" spans="1:20" x14ac:dyDescent="0.3">
      <c r="A4856" t="s">
        <v>26511</v>
      </c>
      <c r="B4856" t="s">
        <v>13548</v>
      </c>
      <c r="C4856">
        <v>82</v>
      </c>
      <c r="D4856" t="str">
        <f>IF(Raw_data_US_healthcare[[#This Row],[Age]]&lt;35,"Young",IF(Raw_data_US_healthcare[[#This Row],[Age]]&lt;60,"Middle","Senior"))</f>
        <v>Senior</v>
      </c>
      <c r="E4856" t="s">
        <v>16</v>
      </c>
      <c r="F4856" t="s">
        <v>49</v>
      </c>
      <c r="G4856" t="s">
        <v>49</v>
      </c>
      <c r="H4856" t="s">
        <v>36</v>
      </c>
      <c r="I4856" s="2">
        <v>44835</v>
      </c>
      <c r="J4856" t="s">
        <v>13549</v>
      </c>
      <c r="K4856" t="s">
        <v>13550</v>
      </c>
      <c r="L4856" t="s">
        <v>31</v>
      </c>
      <c r="M4856">
        <v>22749.297600000002</v>
      </c>
      <c r="N4856">
        <v>298</v>
      </c>
      <c r="O4856" t="s">
        <v>22</v>
      </c>
      <c r="P4856" t="s">
        <v>22</v>
      </c>
      <c r="Q4856" s="2">
        <v>44838</v>
      </c>
      <c r="R4856" t="s">
        <v>48</v>
      </c>
      <c r="S4856" t="s">
        <v>24</v>
      </c>
      <c r="T4856">
        <f>_xlfn.DAYS(Raw_data_US_healthcare[[#This Row],[Discharge Date]],Raw_data_US_healthcare[[#This Row],[Date of Admission]])</f>
        <v>3</v>
      </c>
    </row>
    <row r="4857" spans="1:20" x14ac:dyDescent="0.3">
      <c r="A4857" t="s">
        <v>26511</v>
      </c>
      <c r="B4857" t="s">
        <v>13551</v>
      </c>
      <c r="C4857">
        <v>52</v>
      </c>
      <c r="D4857" t="str">
        <f>IF(Raw_data_US_healthcare[[#This Row],[Age]]&lt;35,"Young",IF(Raw_data_US_healthcare[[#This Row],[Age]]&lt;60,"Middle","Senior"))</f>
        <v>Middle</v>
      </c>
      <c r="E4857" t="s">
        <v>16</v>
      </c>
      <c r="F4857" t="s">
        <v>88</v>
      </c>
      <c r="G4857" t="s">
        <v>88</v>
      </c>
      <c r="H4857" t="s">
        <v>36</v>
      </c>
      <c r="I4857" s="2">
        <v>44411</v>
      </c>
      <c r="J4857" t="s">
        <v>13552</v>
      </c>
      <c r="K4857" t="s">
        <v>13553</v>
      </c>
      <c r="L4857" t="s">
        <v>31</v>
      </c>
      <c r="M4857">
        <v>10919.9768</v>
      </c>
      <c r="N4857">
        <v>457</v>
      </c>
      <c r="O4857" t="s">
        <v>22</v>
      </c>
      <c r="P4857" t="s">
        <v>22</v>
      </c>
      <c r="Q4857" s="2">
        <v>44431</v>
      </c>
      <c r="R4857" t="s">
        <v>83</v>
      </c>
      <c r="S4857" t="s">
        <v>24</v>
      </c>
      <c r="T4857">
        <f>_xlfn.DAYS(Raw_data_US_healthcare[[#This Row],[Discharge Date]],Raw_data_US_healthcare[[#This Row],[Date of Admission]])</f>
        <v>20</v>
      </c>
    </row>
    <row r="4858" spans="1:20" x14ac:dyDescent="0.3">
      <c r="A4858" t="s">
        <v>26511</v>
      </c>
      <c r="B4858" t="s">
        <v>13554</v>
      </c>
      <c r="C4858">
        <v>79</v>
      </c>
      <c r="D4858" t="str">
        <f>IF(Raw_data_US_healthcare[[#This Row],[Age]]&lt;35,"Young",IF(Raw_data_US_healthcare[[#This Row],[Age]]&lt;60,"Middle","Senior"))</f>
        <v>Senior</v>
      </c>
      <c r="E4858" t="s">
        <v>16</v>
      </c>
      <c r="F4858" t="s">
        <v>88</v>
      </c>
      <c r="G4858" t="s">
        <v>88</v>
      </c>
      <c r="H4858" t="s">
        <v>18</v>
      </c>
      <c r="I4858" s="2">
        <v>44449</v>
      </c>
      <c r="J4858" t="s">
        <v>12754</v>
      </c>
      <c r="K4858" t="s">
        <v>13555</v>
      </c>
      <c r="L4858" t="s">
        <v>60</v>
      </c>
      <c r="M4858">
        <v>45264.046799999996</v>
      </c>
      <c r="N4858">
        <v>324</v>
      </c>
      <c r="O4858" t="s">
        <v>43</v>
      </c>
      <c r="P4858" t="s">
        <v>43</v>
      </c>
      <c r="Q4858" s="2">
        <v>44473</v>
      </c>
      <c r="R4858" t="s">
        <v>23</v>
      </c>
      <c r="S4858" t="s">
        <v>24</v>
      </c>
      <c r="T4858">
        <f>_xlfn.DAYS(Raw_data_US_healthcare[[#This Row],[Discharge Date]],Raw_data_US_healthcare[[#This Row],[Date of Admission]])</f>
        <v>24</v>
      </c>
    </row>
    <row r="4859" spans="1:20" x14ac:dyDescent="0.3">
      <c r="A4859" t="s">
        <v>26511</v>
      </c>
      <c r="B4859" t="s">
        <v>13556</v>
      </c>
      <c r="C4859">
        <v>72</v>
      </c>
      <c r="D4859" t="str">
        <f>IF(Raw_data_US_healthcare[[#This Row],[Age]]&lt;35,"Young",IF(Raw_data_US_healthcare[[#This Row],[Age]]&lt;60,"Middle","Senior"))</f>
        <v>Senior</v>
      </c>
      <c r="E4859" t="s">
        <v>16</v>
      </c>
      <c r="F4859" t="s">
        <v>228</v>
      </c>
      <c r="G4859" t="s">
        <v>228</v>
      </c>
      <c r="H4859" t="s">
        <v>26514</v>
      </c>
      <c r="I4859" s="2">
        <v>43722</v>
      </c>
      <c r="J4859" t="s">
        <v>13557</v>
      </c>
      <c r="K4859" t="s">
        <v>13558</v>
      </c>
      <c r="L4859" t="s">
        <v>21</v>
      </c>
      <c r="M4859">
        <v>32698.044099999999</v>
      </c>
      <c r="N4859">
        <v>289</v>
      </c>
      <c r="O4859" t="s">
        <v>43</v>
      </c>
      <c r="P4859" t="s">
        <v>43</v>
      </c>
      <c r="Q4859" s="2">
        <v>43725</v>
      </c>
      <c r="R4859" t="s">
        <v>23</v>
      </c>
      <c r="S4859" t="s">
        <v>33</v>
      </c>
      <c r="T4859">
        <f>_xlfn.DAYS(Raw_data_US_healthcare[[#This Row],[Discharge Date]],Raw_data_US_healthcare[[#This Row],[Date of Admission]])</f>
        <v>3</v>
      </c>
    </row>
    <row r="4860" spans="1:20" x14ac:dyDescent="0.3">
      <c r="A4860" t="s">
        <v>26511</v>
      </c>
      <c r="B4860" t="s">
        <v>13559</v>
      </c>
      <c r="C4860">
        <v>40</v>
      </c>
      <c r="D4860" t="str">
        <f>IF(Raw_data_US_healthcare[[#This Row],[Age]]&lt;35,"Young",IF(Raw_data_US_healthcare[[#This Row],[Age]]&lt;60,"Middle","Senior"))</f>
        <v>Middle</v>
      </c>
      <c r="E4860" t="s">
        <v>16</v>
      </c>
      <c r="F4860" t="s">
        <v>88</v>
      </c>
      <c r="G4860" t="s">
        <v>88</v>
      </c>
      <c r="H4860" t="s">
        <v>28</v>
      </c>
      <c r="I4860" s="2">
        <v>44899</v>
      </c>
      <c r="J4860" t="s">
        <v>4460</v>
      </c>
      <c r="K4860" t="s">
        <v>13560</v>
      </c>
      <c r="L4860" t="s">
        <v>60</v>
      </c>
      <c r="M4860">
        <v>39546.463199999998</v>
      </c>
      <c r="N4860">
        <v>209</v>
      </c>
      <c r="O4860" t="s">
        <v>43</v>
      </c>
      <c r="P4860" t="s">
        <v>43</v>
      </c>
      <c r="Q4860" s="2">
        <v>44903</v>
      </c>
      <c r="R4860" t="s">
        <v>23</v>
      </c>
      <c r="S4860" t="s">
        <v>33</v>
      </c>
      <c r="T4860">
        <f>_xlfn.DAYS(Raw_data_US_healthcare[[#This Row],[Discharge Date]],Raw_data_US_healthcare[[#This Row],[Date of Admission]])</f>
        <v>4</v>
      </c>
    </row>
    <row r="4861" spans="1:20" x14ac:dyDescent="0.3">
      <c r="A4861" t="s">
        <v>26512</v>
      </c>
      <c r="B4861" t="s">
        <v>854</v>
      </c>
      <c r="C4861">
        <v>61</v>
      </c>
      <c r="D4861" t="str">
        <f>IF(Raw_data_US_healthcare[[#This Row],[Age]]&lt;35,"Young",IF(Raw_data_US_healthcare[[#This Row],[Age]]&lt;60,"Middle","Senior"))</f>
        <v>Senior</v>
      </c>
      <c r="E4861" t="s">
        <v>26</v>
      </c>
      <c r="F4861" t="s">
        <v>27</v>
      </c>
      <c r="G4861" t="s">
        <v>27</v>
      </c>
      <c r="H4861" t="s">
        <v>26514</v>
      </c>
      <c r="I4861" s="2">
        <v>44664</v>
      </c>
      <c r="J4861" t="s">
        <v>13561</v>
      </c>
      <c r="K4861" t="s">
        <v>13562</v>
      </c>
      <c r="L4861" t="s">
        <v>60</v>
      </c>
      <c r="M4861">
        <v>39096.833700000003</v>
      </c>
      <c r="N4861">
        <v>227</v>
      </c>
      <c r="O4861" t="s">
        <v>22</v>
      </c>
      <c r="P4861" t="s">
        <v>22</v>
      </c>
      <c r="Q4861" s="2">
        <v>44687</v>
      </c>
      <c r="R4861" t="s">
        <v>23</v>
      </c>
      <c r="S4861" t="s">
        <v>33</v>
      </c>
      <c r="T4861">
        <f>_xlfn.DAYS(Raw_data_US_healthcare[[#This Row],[Discharge Date]],Raw_data_US_healthcare[[#This Row],[Date of Admission]])</f>
        <v>23</v>
      </c>
    </row>
    <row r="4862" spans="1:20" x14ac:dyDescent="0.3">
      <c r="A4862" t="s">
        <v>26512</v>
      </c>
      <c r="B4862" t="s">
        <v>13563</v>
      </c>
      <c r="C4862">
        <v>79</v>
      </c>
      <c r="D4862" t="str">
        <f>IF(Raw_data_US_healthcare[[#This Row],[Age]]&lt;35,"Young",IF(Raw_data_US_healthcare[[#This Row],[Age]]&lt;60,"Middle","Senior"))</f>
        <v>Senior</v>
      </c>
      <c r="E4862" t="s">
        <v>26</v>
      </c>
      <c r="F4862" t="s">
        <v>17</v>
      </c>
      <c r="G4862" t="s">
        <v>17</v>
      </c>
      <c r="H4862" t="s">
        <v>28</v>
      </c>
      <c r="I4862" s="2">
        <v>43753</v>
      </c>
      <c r="J4862" t="s">
        <v>6960</v>
      </c>
      <c r="K4862" t="s">
        <v>13564</v>
      </c>
      <c r="L4862" t="s">
        <v>31</v>
      </c>
      <c r="M4862">
        <v>9557.2513999999992</v>
      </c>
      <c r="N4862">
        <v>366</v>
      </c>
      <c r="O4862" t="s">
        <v>39</v>
      </c>
      <c r="P4862" t="s">
        <v>39</v>
      </c>
      <c r="Q4862" s="2">
        <v>43775</v>
      </c>
      <c r="R4862" t="s">
        <v>32</v>
      </c>
      <c r="S4862" t="s">
        <v>33</v>
      </c>
      <c r="T4862">
        <f>_xlfn.DAYS(Raw_data_US_healthcare[[#This Row],[Discharge Date]],Raw_data_US_healthcare[[#This Row],[Date of Admission]])</f>
        <v>22</v>
      </c>
    </row>
    <row r="4863" spans="1:20" x14ac:dyDescent="0.3">
      <c r="A4863" t="s">
        <v>26511</v>
      </c>
      <c r="B4863" t="s">
        <v>13565</v>
      </c>
      <c r="C4863">
        <v>57</v>
      </c>
      <c r="D4863" t="str">
        <f>IF(Raw_data_US_healthcare[[#This Row],[Age]]&lt;35,"Young",IF(Raw_data_US_healthcare[[#This Row],[Age]]&lt;60,"Middle","Senior"))</f>
        <v>Middle</v>
      </c>
      <c r="E4863" t="s">
        <v>16</v>
      </c>
      <c r="F4863" t="s">
        <v>17</v>
      </c>
      <c r="G4863" t="s">
        <v>17</v>
      </c>
      <c r="H4863" t="s">
        <v>69</v>
      </c>
      <c r="I4863" s="2">
        <v>43765</v>
      </c>
      <c r="J4863" t="s">
        <v>13566</v>
      </c>
      <c r="K4863" t="s">
        <v>4917</v>
      </c>
      <c r="L4863" t="s">
        <v>56</v>
      </c>
      <c r="M4863">
        <v>71786.725399999996</v>
      </c>
      <c r="N4863">
        <v>218</v>
      </c>
      <c r="O4863" t="s">
        <v>39</v>
      </c>
      <c r="P4863" t="s">
        <v>39</v>
      </c>
      <c r="Q4863" s="2">
        <v>43774</v>
      </c>
      <c r="R4863" t="s">
        <v>32</v>
      </c>
      <c r="S4863" t="s">
        <v>33</v>
      </c>
      <c r="T4863">
        <f>_xlfn.DAYS(Raw_data_US_healthcare[[#This Row],[Discharge Date]],Raw_data_US_healthcare[[#This Row],[Date of Admission]])</f>
        <v>9</v>
      </c>
    </row>
    <row r="4864" spans="1:20" x14ac:dyDescent="0.3">
      <c r="A4864" t="s">
        <v>26511</v>
      </c>
      <c r="B4864" t="s">
        <v>13567</v>
      </c>
      <c r="C4864">
        <v>40</v>
      </c>
      <c r="D4864" t="str">
        <f>IF(Raw_data_US_healthcare[[#This Row],[Age]]&lt;35,"Young",IF(Raw_data_US_healthcare[[#This Row],[Age]]&lt;60,"Middle","Senior"))</f>
        <v>Middle</v>
      </c>
      <c r="E4864" t="s">
        <v>16</v>
      </c>
      <c r="F4864" t="s">
        <v>27</v>
      </c>
      <c r="G4864" t="s">
        <v>27</v>
      </c>
      <c r="H4864" t="s">
        <v>36</v>
      </c>
      <c r="I4864" s="2">
        <v>44610</v>
      </c>
      <c r="J4864" t="s">
        <v>13568</v>
      </c>
      <c r="K4864" t="s">
        <v>13569</v>
      </c>
      <c r="L4864" t="s">
        <v>31</v>
      </c>
      <c r="M4864">
        <v>15533.4841</v>
      </c>
      <c r="N4864">
        <v>380</v>
      </c>
      <c r="O4864" t="s">
        <v>22</v>
      </c>
      <c r="P4864" t="s">
        <v>22</v>
      </c>
      <c r="Q4864" s="2">
        <v>44615</v>
      </c>
      <c r="R4864" t="s">
        <v>23</v>
      </c>
      <c r="S4864" t="s">
        <v>24</v>
      </c>
      <c r="T4864">
        <f>_xlfn.DAYS(Raw_data_US_healthcare[[#This Row],[Discharge Date]],Raw_data_US_healthcare[[#This Row],[Date of Admission]])</f>
        <v>5</v>
      </c>
    </row>
    <row r="4865" spans="1:20" x14ac:dyDescent="0.3">
      <c r="A4865" t="s">
        <v>26511</v>
      </c>
      <c r="B4865" t="s">
        <v>13570</v>
      </c>
      <c r="C4865">
        <v>68</v>
      </c>
      <c r="D4865" t="str">
        <f>IF(Raw_data_US_healthcare[[#This Row],[Age]]&lt;35,"Young",IF(Raw_data_US_healthcare[[#This Row],[Age]]&lt;60,"Middle","Senior"))</f>
        <v>Senior</v>
      </c>
      <c r="E4865" t="s">
        <v>16</v>
      </c>
      <c r="F4865" t="s">
        <v>49</v>
      </c>
      <c r="G4865" t="s">
        <v>49</v>
      </c>
      <c r="H4865" t="s">
        <v>36</v>
      </c>
      <c r="I4865" s="2">
        <v>44118</v>
      </c>
      <c r="J4865" t="s">
        <v>13571</v>
      </c>
      <c r="K4865" t="s">
        <v>5975</v>
      </c>
      <c r="L4865" t="s">
        <v>60</v>
      </c>
      <c r="M4865">
        <v>18088.2742</v>
      </c>
      <c r="N4865">
        <v>319</v>
      </c>
      <c r="O4865" t="s">
        <v>22</v>
      </c>
      <c r="P4865" t="s">
        <v>22</v>
      </c>
      <c r="Q4865" s="2">
        <v>44134</v>
      </c>
      <c r="R4865" t="s">
        <v>23</v>
      </c>
      <c r="S4865" t="s">
        <v>33</v>
      </c>
      <c r="T4865">
        <f>_xlfn.DAYS(Raw_data_US_healthcare[[#This Row],[Discharge Date]],Raw_data_US_healthcare[[#This Row],[Date of Admission]])</f>
        <v>16</v>
      </c>
    </row>
    <row r="4866" spans="1:20" x14ac:dyDescent="0.3">
      <c r="A4866" t="s">
        <v>26512</v>
      </c>
      <c r="B4866" t="s">
        <v>13572</v>
      </c>
      <c r="C4866">
        <v>50</v>
      </c>
      <c r="D4866" t="str">
        <f>IF(Raw_data_US_healthcare[[#This Row],[Age]]&lt;35,"Young",IF(Raw_data_US_healthcare[[#This Row],[Age]]&lt;60,"Middle","Senior"))</f>
        <v>Middle</v>
      </c>
      <c r="E4866" t="s">
        <v>26</v>
      </c>
      <c r="F4866" t="s">
        <v>27</v>
      </c>
      <c r="G4866" t="s">
        <v>27</v>
      </c>
      <c r="H4866" t="s">
        <v>26516</v>
      </c>
      <c r="I4866" s="2">
        <v>44551</v>
      </c>
      <c r="J4866" t="s">
        <v>1299</v>
      </c>
      <c r="K4866" t="s">
        <v>13573</v>
      </c>
      <c r="L4866" t="s">
        <v>52</v>
      </c>
      <c r="M4866">
        <v>30412.6201</v>
      </c>
      <c r="N4866">
        <v>438</v>
      </c>
      <c r="O4866" t="s">
        <v>43</v>
      </c>
      <c r="P4866" t="s">
        <v>43</v>
      </c>
      <c r="Q4866" s="2">
        <v>44576</v>
      </c>
      <c r="R4866" t="s">
        <v>44</v>
      </c>
      <c r="S4866" t="s">
        <v>45</v>
      </c>
      <c r="T4866">
        <f>_xlfn.DAYS(Raw_data_US_healthcare[[#This Row],[Discharge Date]],Raw_data_US_healthcare[[#This Row],[Date of Admission]])</f>
        <v>25</v>
      </c>
    </row>
    <row r="4867" spans="1:20" x14ac:dyDescent="0.3">
      <c r="A4867" t="s">
        <v>26512</v>
      </c>
      <c r="B4867" t="s">
        <v>13574</v>
      </c>
      <c r="C4867">
        <v>62</v>
      </c>
      <c r="D4867" t="str">
        <f>IF(Raw_data_US_healthcare[[#This Row],[Age]]&lt;35,"Young",IF(Raw_data_US_healthcare[[#This Row],[Age]]&lt;60,"Middle","Senior"))</f>
        <v>Senior</v>
      </c>
      <c r="E4867" t="s">
        <v>26</v>
      </c>
      <c r="F4867" t="s">
        <v>27</v>
      </c>
      <c r="G4867" t="s">
        <v>27</v>
      </c>
      <c r="H4867" t="s">
        <v>26516</v>
      </c>
      <c r="I4867" s="2">
        <v>44994</v>
      </c>
      <c r="J4867" t="s">
        <v>13575</v>
      </c>
      <c r="K4867" t="s">
        <v>13576</v>
      </c>
      <c r="L4867" t="s">
        <v>52</v>
      </c>
      <c r="M4867">
        <v>22285.3341</v>
      </c>
      <c r="N4867">
        <v>396</v>
      </c>
      <c r="O4867" t="s">
        <v>39</v>
      </c>
      <c r="P4867" t="s">
        <v>39</v>
      </c>
      <c r="Q4867" s="2">
        <v>45004</v>
      </c>
      <c r="R4867" t="s">
        <v>44</v>
      </c>
      <c r="S4867" t="s">
        <v>33</v>
      </c>
      <c r="T4867">
        <f>_xlfn.DAYS(Raw_data_US_healthcare[[#This Row],[Discharge Date]],Raw_data_US_healthcare[[#This Row],[Date of Admission]])</f>
        <v>10</v>
      </c>
    </row>
    <row r="4868" spans="1:20" x14ac:dyDescent="0.3">
      <c r="A4868" t="s">
        <v>26511</v>
      </c>
      <c r="B4868" t="s">
        <v>3816</v>
      </c>
      <c r="C4868">
        <v>51</v>
      </c>
      <c r="D4868" t="str">
        <f>IF(Raw_data_US_healthcare[[#This Row],[Age]]&lt;35,"Young",IF(Raw_data_US_healthcare[[#This Row],[Age]]&lt;60,"Middle","Senior"))</f>
        <v>Middle</v>
      </c>
      <c r="E4868" t="s">
        <v>16</v>
      </c>
      <c r="F4868" t="s">
        <v>62</v>
      </c>
      <c r="G4868" t="s">
        <v>62</v>
      </c>
      <c r="H4868" t="s">
        <v>69</v>
      </c>
      <c r="I4868" s="2">
        <v>43781</v>
      </c>
      <c r="J4868" t="s">
        <v>13577</v>
      </c>
      <c r="K4868" t="s">
        <v>13578</v>
      </c>
      <c r="L4868" t="s">
        <v>31</v>
      </c>
      <c r="M4868">
        <v>1632.5405000000001</v>
      </c>
      <c r="N4868">
        <v>308</v>
      </c>
      <c r="O4868" t="s">
        <v>22</v>
      </c>
      <c r="P4868" t="s">
        <v>22</v>
      </c>
      <c r="Q4868" s="2">
        <v>43786</v>
      </c>
      <c r="R4868" t="s">
        <v>83</v>
      </c>
      <c r="S4868" t="s">
        <v>45</v>
      </c>
      <c r="T4868">
        <f>_xlfn.DAYS(Raw_data_US_healthcare[[#This Row],[Discharge Date]],Raw_data_US_healthcare[[#This Row],[Date of Admission]])</f>
        <v>5</v>
      </c>
    </row>
    <row r="4869" spans="1:20" x14ac:dyDescent="0.3">
      <c r="A4869" t="s">
        <v>26511</v>
      </c>
      <c r="B4869" t="s">
        <v>13579</v>
      </c>
      <c r="C4869">
        <v>80</v>
      </c>
      <c r="D4869" t="str">
        <f>IF(Raw_data_US_healthcare[[#This Row],[Age]]&lt;35,"Young",IF(Raw_data_US_healthcare[[#This Row],[Age]]&lt;60,"Middle","Senior"))</f>
        <v>Senior</v>
      </c>
      <c r="E4869" t="s">
        <v>16</v>
      </c>
      <c r="F4869" t="s">
        <v>35</v>
      </c>
      <c r="G4869" t="s">
        <v>35</v>
      </c>
      <c r="H4869" t="s">
        <v>18</v>
      </c>
      <c r="I4869" s="2">
        <v>44846</v>
      </c>
      <c r="J4869" t="s">
        <v>5085</v>
      </c>
      <c r="K4869" t="s">
        <v>13580</v>
      </c>
      <c r="L4869" t="s">
        <v>21</v>
      </c>
      <c r="M4869">
        <v>11537.4161</v>
      </c>
      <c r="N4869">
        <v>435</v>
      </c>
      <c r="O4869" t="s">
        <v>39</v>
      </c>
      <c r="P4869" t="s">
        <v>39</v>
      </c>
      <c r="Q4869" s="2">
        <v>44865</v>
      </c>
      <c r="R4869" t="s">
        <v>83</v>
      </c>
      <c r="S4869" t="s">
        <v>33</v>
      </c>
      <c r="T4869">
        <f>_xlfn.DAYS(Raw_data_US_healthcare[[#This Row],[Discharge Date]],Raw_data_US_healthcare[[#This Row],[Date of Admission]])</f>
        <v>19</v>
      </c>
    </row>
    <row r="4870" spans="1:20" x14ac:dyDescent="0.3">
      <c r="A4870" t="s">
        <v>26511</v>
      </c>
      <c r="B4870" t="s">
        <v>13581</v>
      </c>
      <c r="C4870">
        <v>61</v>
      </c>
      <c r="D4870" t="str">
        <f>IF(Raw_data_US_healthcare[[#This Row],[Age]]&lt;35,"Young",IF(Raw_data_US_healthcare[[#This Row],[Age]]&lt;60,"Middle","Senior"))</f>
        <v>Senior</v>
      </c>
      <c r="E4870" t="s">
        <v>16</v>
      </c>
      <c r="F4870" t="s">
        <v>113</v>
      </c>
      <c r="G4870" t="s">
        <v>113</v>
      </c>
      <c r="H4870" t="s">
        <v>69</v>
      </c>
      <c r="I4870" s="2">
        <v>44345</v>
      </c>
      <c r="J4870" t="s">
        <v>13582</v>
      </c>
      <c r="K4870" t="s">
        <v>13583</v>
      </c>
      <c r="L4870" t="s">
        <v>60</v>
      </c>
      <c r="M4870">
        <v>4031.8492999999999</v>
      </c>
      <c r="N4870">
        <v>213</v>
      </c>
      <c r="O4870" t="s">
        <v>39</v>
      </c>
      <c r="P4870" t="s">
        <v>39</v>
      </c>
      <c r="Q4870" s="2">
        <v>44354</v>
      </c>
      <c r="R4870" t="s">
        <v>32</v>
      </c>
      <c r="S4870" t="s">
        <v>33</v>
      </c>
      <c r="T4870">
        <f>_xlfn.DAYS(Raw_data_US_healthcare[[#This Row],[Discharge Date]],Raw_data_US_healthcare[[#This Row],[Date of Admission]])</f>
        <v>9</v>
      </c>
    </row>
    <row r="4871" spans="1:20" x14ac:dyDescent="0.3">
      <c r="A4871" t="s">
        <v>26512</v>
      </c>
      <c r="B4871" t="s">
        <v>13584</v>
      </c>
      <c r="C4871">
        <v>81</v>
      </c>
      <c r="D4871" t="str">
        <f>IF(Raw_data_US_healthcare[[#This Row],[Age]]&lt;35,"Young",IF(Raw_data_US_healthcare[[#This Row],[Age]]&lt;60,"Middle","Senior"))</f>
        <v>Senior</v>
      </c>
      <c r="E4871" t="s">
        <v>26</v>
      </c>
      <c r="F4871" t="s">
        <v>228</v>
      </c>
      <c r="G4871" t="s">
        <v>228</v>
      </c>
      <c r="H4871" t="s">
        <v>28</v>
      </c>
      <c r="I4871" s="2">
        <v>44286</v>
      </c>
      <c r="J4871" t="s">
        <v>13585</v>
      </c>
      <c r="K4871" t="s">
        <v>13586</v>
      </c>
      <c r="L4871" t="s">
        <v>52</v>
      </c>
      <c r="M4871">
        <v>9593.8487999999998</v>
      </c>
      <c r="N4871">
        <v>284</v>
      </c>
      <c r="O4871" t="s">
        <v>43</v>
      </c>
      <c r="P4871" t="s">
        <v>43</v>
      </c>
      <c r="Q4871" s="2">
        <v>44302</v>
      </c>
      <c r="R4871" t="s">
        <v>23</v>
      </c>
      <c r="S4871" t="s">
        <v>24</v>
      </c>
      <c r="T4871">
        <f>_xlfn.DAYS(Raw_data_US_healthcare[[#This Row],[Discharge Date]],Raw_data_US_healthcare[[#This Row],[Date of Admission]])</f>
        <v>16</v>
      </c>
    </row>
    <row r="4872" spans="1:20" x14ac:dyDescent="0.3">
      <c r="A4872" t="s">
        <v>26512</v>
      </c>
      <c r="B4872" t="s">
        <v>13587</v>
      </c>
      <c r="C4872">
        <v>49</v>
      </c>
      <c r="D4872" t="str">
        <f>IF(Raw_data_US_healthcare[[#This Row],[Age]]&lt;35,"Young",IF(Raw_data_US_healthcare[[#This Row],[Age]]&lt;60,"Middle","Senior"))</f>
        <v>Middle</v>
      </c>
      <c r="E4872" t="s">
        <v>26</v>
      </c>
      <c r="F4872" t="s">
        <v>49</v>
      </c>
      <c r="G4872" t="s">
        <v>49</v>
      </c>
      <c r="H4872" t="s">
        <v>26516</v>
      </c>
      <c r="I4872" s="2">
        <v>44156</v>
      </c>
      <c r="J4872" t="s">
        <v>13588</v>
      </c>
      <c r="K4872" t="s">
        <v>13589</v>
      </c>
      <c r="L4872" t="s">
        <v>60</v>
      </c>
      <c r="M4872">
        <v>9929.8631999999998</v>
      </c>
      <c r="N4872">
        <v>144</v>
      </c>
      <c r="O4872" t="s">
        <v>22</v>
      </c>
      <c r="P4872" t="s">
        <v>22</v>
      </c>
      <c r="Q4872" s="2">
        <v>44156</v>
      </c>
      <c r="R4872" t="s">
        <v>23</v>
      </c>
      <c r="S4872" t="s">
        <v>45</v>
      </c>
      <c r="T4872">
        <f>_xlfn.DAYS(Raw_data_US_healthcare[[#This Row],[Discharge Date]],Raw_data_US_healthcare[[#This Row],[Date of Admission]])</f>
        <v>0</v>
      </c>
    </row>
    <row r="4873" spans="1:20" x14ac:dyDescent="0.3">
      <c r="A4873" t="s">
        <v>26511</v>
      </c>
      <c r="B4873" t="s">
        <v>13590</v>
      </c>
      <c r="C4873">
        <v>79</v>
      </c>
      <c r="D4873" t="str">
        <f>IF(Raw_data_US_healthcare[[#This Row],[Age]]&lt;35,"Young",IF(Raw_data_US_healthcare[[#This Row],[Age]]&lt;60,"Middle","Senior"))</f>
        <v>Senior</v>
      </c>
      <c r="E4873" t="s">
        <v>16</v>
      </c>
      <c r="F4873" t="s">
        <v>62</v>
      </c>
      <c r="G4873" t="s">
        <v>62</v>
      </c>
      <c r="H4873" t="s">
        <v>18</v>
      </c>
      <c r="I4873" s="2">
        <v>43421</v>
      </c>
      <c r="J4873" t="s">
        <v>13591</v>
      </c>
      <c r="K4873" t="s">
        <v>13592</v>
      </c>
      <c r="L4873" t="s">
        <v>31</v>
      </c>
      <c r="M4873">
        <v>11647.7284</v>
      </c>
      <c r="N4873">
        <v>270</v>
      </c>
      <c r="O4873" t="s">
        <v>43</v>
      </c>
      <c r="P4873" t="s">
        <v>43</v>
      </c>
      <c r="Q4873" s="2">
        <v>43422</v>
      </c>
      <c r="R4873" t="s">
        <v>44</v>
      </c>
      <c r="S4873" t="s">
        <v>33</v>
      </c>
      <c r="T4873">
        <f>_xlfn.DAYS(Raw_data_US_healthcare[[#This Row],[Discharge Date]],Raw_data_US_healthcare[[#This Row],[Date of Admission]])</f>
        <v>1</v>
      </c>
    </row>
    <row r="4874" spans="1:20" x14ac:dyDescent="0.3">
      <c r="A4874" t="s">
        <v>26511</v>
      </c>
      <c r="B4874" t="s">
        <v>13593</v>
      </c>
      <c r="C4874">
        <v>31</v>
      </c>
      <c r="D4874" t="str">
        <f>IF(Raw_data_US_healthcare[[#This Row],[Age]]&lt;35,"Young",IF(Raw_data_US_healthcare[[#This Row],[Age]]&lt;60,"Middle","Senior"))</f>
        <v>Young</v>
      </c>
      <c r="E4874" t="s">
        <v>16</v>
      </c>
      <c r="F4874" t="s">
        <v>17</v>
      </c>
      <c r="G4874" t="s">
        <v>17</v>
      </c>
      <c r="H4874" t="s">
        <v>26516</v>
      </c>
      <c r="I4874" s="2">
        <v>44791</v>
      </c>
      <c r="J4874" t="s">
        <v>13594</v>
      </c>
      <c r="K4874" t="s">
        <v>2902</v>
      </c>
      <c r="L4874" t="s">
        <v>52</v>
      </c>
      <c r="M4874">
        <v>9148.5007999999998</v>
      </c>
      <c r="N4874">
        <v>335</v>
      </c>
      <c r="O4874" t="s">
        <v>43</v>
      </c>
      <c r="P4874" t="s">
        <v>43</v>
      </c>
      <c r="Q4874" s="2">
        <v>44798</v>
      </c>
      <c r="R4874" t="s">
        <v>44</v>
      </c>
      <c r="S4874" t="s">
        <v>33</v>
      </c>
      <c r="T4874">
        <f>_xlfn.DAYS(Raw_data_US_healthcare[[#This Row],[Discharge Date]],Raw_data_US_healthcare[[#This Row],[Date of Admission]])</f>
        <v>7</v>
      </c>
    </row>
    <row r="4875" spans="1:20" x14ac:dyDescent="0.3">
      <c r="A4875" t="s">
        <v>26512</v>
      </c>
      <c r="B4875" t="s">
        <v>13595</v>
      </c>
      <c r="C4875">
        <v>41</v>
      </c>
      <c r="D4875" t="str">
        <f>IF(Raw_data_US_healthcare[[#This Row],[Age]]&lt;35,"Young",IF(Raw_data_US_healthcare[[#This Row],[Age]]&lt;60,"Middle","Senior"))</f>
        <v>Middle</v>
      </c>
      <c r="E4875" t="s">
        <v>26</v>
      </c>
      <c r="F4875" t="s">
        <v>113</v>
      </c>
      <c r="G4875" t="s">
        <v>113</v>
      </c>
      <c r="H4875" t="s">
        <v>69</v>
      </c>
      <c r="I4875" s="2">
        <v>45122</v>
      </c>
      <c r="J4875" t="s">
        <v>2646</v>
      </c>
      <c r="K4875" t="s">
        <v>9425</v>
      </c>
      <c r="L4875" t="s">
        <v>31</v>
      </c>
      <c r="M4875">
        <v>19107.375</v>
      </c>
      <c r="N4875">
        <v>152</v>
      </c>
      <c r="O4875" t="s">
        <v>39</v>
      </c>
      <c r="P4875" t="s">
        <v>39</v>
      </c>
      <c r="Q4875" s="2">
        <v>45144</v>
      </c>
      <c r="R4875" t="s">
        <v>48</v>
      </c>
      <c r="S4875" t="s">
        <v>24</v>
      </c>
      <c r="T4875">
        <f>_xlfn.DAYS(Raw_data_US_healthcare[[#This Row],[Discharge Date]],Raw_data_US_healthcare[[#This Row],[Date of Admission]])</f>
        <v>22</v>
      </c>
    </row>
    <row r="4876" spans="1:20" x14ac:dyDescent="0.3">
      <c r="A4876" t="s">
        <v>26511</v>
      </c>
      <c r="B4876" t="s">
        <v>13596</v>
      </c>
      <c r="C4876">
        <v>20</v>
      </c>
      <c r="D4876" t="str">
        <f>IF(Raw_data_US_healthcare[[#This Row],[Age]]&lt;35,"Young",IF(Raw_data_US_healthcare[[#This Row],[Age]]&lt;60,"Middle","Senior"))</f>
        <v>Young</v>
      </c>
      <c r="E4876" t="s">
        <v>16</v>
      </c>
      <c r="F4876" t="s">
        <v>35</v>
      </c>
      <c r="G4876" t="s">
        <v>35</v>
      </c>
      <c r="H4876" t="s">
        <v>28</v>
      </c>
      <c r="I4876" s="2">
        <v>44544</v>
      </c>
      <c r="J4876" t="s">
        <v>13597</v>
      </c>
      <c r="K4876" t="s">
        <v>13598</v>
      </c>
      <c r="L4876" t="s">
        <v>31</v>
      </c>
      <c r="M4876">
        <v>40278.031799999997</v>
      </c>
      <c r="N4876">
        <v>377</v>
      </c>
      <c r="O4876" t="s">
        <v>43</v>
      </c>
      <c r="P4876" t="s">
        <v>43</v>
      </c>
      <c r="Q4876" s="2">
        <v>44560</v>
      </c>
      <c r="R4876" t="s">
        <v>48</v>
      </c>
      <c r="S4876" t="s">
        <v>24</v>
      </c>
      <c r="T4876">
        <f>_xlfn.DAYS(Raw_data_US_healthcare[[#This Row],[Discharge Date]],Raw_data_US_healthcare[[#This Row],[Date of Admission]])</f>
        <v>16</v>
      </c>
    </row>
    <row r="4877" spans="1:20" x14ac:dyDescent="0.3">
      <c r="A4877" t="s">
        <v>26512</v>
      </c>
      <c r="B4877" t="s">
        <v>1631</v>
      </c>
      <c r="C4877">
        <v>66</v>
      </c>
      <c r="D4877" t="str">
        <f>IF(Raw_data_US_healthcare[[#This Row],[Age]]&lt;35,"Young",IF(Raw_data_US_healthcare[[#This Row],[Age]]&lt;60,"Middle","Senior"))</f>
        <v>Senior</v>
      </c>
      <c r="E4877" t="s">
        <v>26</v>
      </c>
      <c r="F4877" t="s">
        <v>113</v>
      </c>
      <c r="G4877" t="s">
        <v>113</v>
      </c>
      <c r="H4877" t="s">
        <v>28</v>
      </c>
      <c r="I4877" s="2">
        <v>43567</v>
      </c>
      <c r="J4877" t="s">
        <v>13599</v>
      </c>
      <c r="K4877" t="s">
        <v>13600</v>
      </c>
      <c r="L4877" t="s">
        <v>21</v>
      </c>
      <c r="M4877">
        <v>11272.1464</v>
      </c>
      <c r="N4877">
        <v>167</v>
      </c>
      <c r="O4877" t="s">
        <v>43</v>
      </c>
      <c r="P4877" t="s">
        <v>43</v>
      </c>
      <c r="Q4877" s="2">
        <v>43572</v>
      </c>
      <c r="R4877" t="s">
        <v>44</v>
      </c>
      <c r="S4877" t="s">
        <v>24</v>
      </c>
      <c r="T4877">
        <f>_xlfn.DAYS(Raw_data_US_healthcare[[#This Row],[Discharge Date]],Raw_data_US_healthcare[[#This Row],[Date of Admission]])</f>
        <v>5</v>
      </c>
    </row>
    <row r="4878" spans="1:20" x14ac:dyDescent="0.3">
      <c r="A4878" t="s">
        <v>26511</v>
      </c>
      <c r="B4878" t="s">
        <v>3864</v>
      </c>
      <c r="C4878">
        <v>20</v>
      </c>
      <c r="D4878" t="str">
        <f>IF(Raw_data_US_healthcare[[#This Row],[Age]]&lt;35,"Young",IF(Raw_data_US_healthcare[[#This Row],[Age]]&lt;60,"Middle","Senior"))</f>
        <v>Young</v>
      </c>
      <c r="E4878" t="s">
        <v>16</v>
      </c>
      <c r="F4878" t="s">
        <v>62</v>
      </c>
      <c r="G4878" t="s">
        <v>62</v>
      </c>
      <c r="H4878" t="s">
        <v>26516</v>
      </c>
      <c r="I4878" s="2">
        <v>44831</v>
      </c>
      <c r="J4878" t="s">
        <v>13601</v>
      </c>
      <c r="K4878" t="s">
        <v>13602</v>
      </c>
      <c r="L4878" t="s">
        <v>60</v>
      </c>
      <c r="M4878">
        <v>27338.545099999999</v>
      </c>
      <c r="N4878">
        <v>337</v>
      </c>
      <c r="O4878" t="s">
        <v>22</v>
      </c>
      <c r="P4878" t="s">
        <v>22</v>
      </c>
      <c r="Q4878" s="2">
        <v>44838</v>
      </c>
      <c r="R4878" t="s">
        <v>83</v>
      </c>
      <c r="S4878" t="s">
        <v>24</v>
      </c>
      <c r="T4878">
        <f>_xlfn.DAYS(Raw_data_US_healthcare[[#This Row],[Discharge Date]],Raw_data_US_healthcare[[#This Row],[Date of Admission]])</f>
        <v>7</v>
      </c>
    </row>
    <row r="4879" spans="1:20" x14ac:dyDescent="0.3">
      <c r="A4879" t="s">
        <v>26512</v>
      </c>
      <c r="B4879" t="s">
        <v>13603</v>
      </c>
      <c r="C4879">
        <v>82</v>
      </c>
      <c r="D4879" t="str">
        <f>IF(Raw_data_US_healthcare[[#This Row],[Age]]&lt;35,"Young",IF(Raw_data_US_healthcare[[#This Row],[Age]]&lt;60,"Middle","Senior"))</f>
        <v>Senior</v>
      </c>
      <c r="E4879" t="s">
        <v>26</v>
      </c>
      <c r="F4879" t="s">
        <v>88</v>
      </c>
      <c r="G4879" t="s">
        <v>88</v>
      </c>
      <c r="H4879" t="s">
        <v>18</v>
      </c>
      <c r="I4879" s="2">
        <v>44246</v>
      </c>
      <c r="J4879" t="s">
        <v>13604</v>
      </c>
      <c r="K4879" t="s">
        <v>13605</v>
      </c>
      <c r="L4879" t="s">
        <v>56</v>
      </c>
      <c r="M4879">
        <v>49678.109299999996</v>
      </c>
      <c r="N4879">
        <v>174</v>
      </c>
      <c r="O4879" t="s">
        <v>39</v>
      </c>
      <c r="P4879" t="s">
        <v>39</v>
      </c>
      <c r="Q4879" s="2">
        <v>44250</v>
      </c>
      <c r="R4879" t="s">
        <v>44</v>
      </c>
      <c r="S4879" t="s">
        <v>45</v>
      </c>
      <c r="T4879">
        <f>_xlfn.DAYS(Raw_data_US_healthcare[[#This Row],[Discharge Date]],Raw_data_US_healthcare[[#This Row],[Date of Admission]])</f>
        <v>4</v>
      </c>
    </row>
    <row r="4880" spans="1:20" x14ac:dyDescent="0.3">
      <c r="A4880" t="s">
        <v>26512</v>
      </c>
      <c r="B4880" t="s">
        <v>13606</v>
      </c>
      <c r="C4880">
        <v>54</v>
      </c>
      <c r="D4880" t="str">
        <f>IF(Raw_data_US_healthcare[[#This Row],[Age]]&lt;35,"Young",IF(Raw_data_US_healthcare[[#This Row],[Age]]&lt;60,"Middle","Senior"))</f>
        <v>Middle</v>
      </c>
      <c r="E4880" t="s">
        <v>26</v>
      </c>
      <c r="F4880" t="s">
        <v>62</v>
      </c>
      <c r="G4880" t="s">
        <v>62</v>
      </c>
      <c r="H4880" t="s">
        <v>26514</v>
      </c>
      <c r="I4880" s="2">
        <v>44276</v>
      </c>
      <c r="J4880" t="s">
        <v>13607</v>
      </c>
      <c r="K4880" t="s">
        <v>13608</v>
      </c>
      <c r="L4880" t="s">
        <v>56</v>
      </c>
      <c r="M4880">
        <v>38254.303500000002</v>
      </c>
      <c r="N4880">
        <v>351</v>
      </c>
      <c r="O4880" t="s">
        <v>39</v>
      </c>
      <c r="P4880" t="s">
        <v>39</v>
      </c>
      <c r="Q4880" s="2">
        <v>44290</v>
      </c>
      <c r="R4880" t="s">
        <v>48</v>
      </c>
      <c r="S4880" t="s">
        <v>33</v>
      </c>
      <c r="T4880">
        <f>_xlfn.DAYS(Raw_data_US_healthcare[[#This Row],[Discharge Date]],Raw_data_US_healthcare[[#This Row],[Date of Admission]])</f>
        <v>14</v>
      </c>
    </row>
    <row r="4881" spans="1:20" x14ac:dyDescent="0.3">
      <c r="A4881" t="s">
        <v>26511</v>
      </c>
      <c r="B4881" t="s">
        <v>992</v>
      </c>
      <c r="C4881">
        <v>66</v>
      </c>
      <c r="D4881" t="str">
        <f>IF(Raw_data_US_healthcare[[#This Row],[Age]]&lt;35,"Young",IF(Raw_data_US_healthcare[[#This Row],[Age]]&lt;60,"Middle","Senior"))</f>
        <v>Senior</v>
      </c>
      <c r="E4881" t="s">
        <v>16</v>
      </c>
      <c r="F4881" t="s">
        <v>49</v>
      </c>
      <c r="G4881" t="s">
        <v>49</v>
      </c>
      <c r="H4881" t="s">
        <v>69</v>
      </c>
      <c r="I4881" s="2">
        <v>44737</v>
      </c>
      <c r="J4881" t="s">
        <v>13609</v>
      </c>
      <c r="K4881" t="s">
        <v>13610</v>
      </c>
      <c r="L4881" t="s">
        <v>60</v>
      </c>
      <c r="M4881">
        <v>40157.446400000001</v>
      </c>
      <c r="N4881">
        <v>380</v>
      </c>
      <c r="O4881" t="s">
        <v>39</v>
      </c>
      <c r="P4881" t="s">
        <v>39</v>
      </c>
      <c r="Q4881" s="2">
        <v>44748</v>
      </c>
      <c r="R4881" t="s">
        <v>83</v>
      </c>
      <c r="S4881" t="s">
        <v>33</v>
      </c>
      <c r="T4881">
        <f>_xlfn.DAYS(Raw_data_US_healthcare[[#This Row],[Discharge Date]],Raw_data_US_healthcare[[#This Row],[Date of Admission]])</f>
        <v>11</v>
      </c>
    </row>
    <row r="4882" spans="1:20" x14ac:dyDescent="0.3">
      <c r="A4882" t="s">
        <v>26511</v>
      </c>
      <c r="B4882" t="s">
        <v>13611</v>
      </c>
      <c r="C4882">
        <v>70</v>
      </c>
      <c r="D4882" t="str">
        <f>IF(Raw_data_US_healthcare[[#This Row],[Age]]&lt;35,"Young",IF(Raw_data_US_healthcare[[#This Row],[Age]]&lt;60,"Middle","Senior"))</f>
        <v>Senior</v>
      </c>
      <c r="E4882" t="s">
        <v>16</v>
      </c>
      <c r="F4882" t="s">
        <v>228</v>
      </c>
      <c r="G4882" t="s">
        <v>228</v>
      </c>
      <c r="H4882" t="s">
        <v>18</v>
      </c>
      <c r="I4882" s="2">
        <v>43877</v>
      </c>
      <c r="J4882" t="s">
        <v>13612</v>
      </c>
      <c r="K4882" t="s">
        <v>13613</v>
      </c>
      <c r="L4882" t="s">
        <v>21</v>
      </c>
      <c r="M4882">
        <v>26843.55</v>
      </c>
      <c r="N4882">
        <v>338</v>
      </c>
      <c r="O4882" t="s">
        <v>43</v>
      </c>
      <c r="P4882" t="s">
        <v>43</v>
      </c>
      <c r="Q4882" s="2">
        <v>43884</v>
      </c>
      <c r="R4882" t="s">
        <v>44</v>
      </c>
      <c r="S4882" t="s">
        <v>24</v>
      </c>
      <c r="T4882">
        <f>_xlfn.DAYS(Raw_data_US_healthcare[[#This Row],[Discharge Date]],Raw_data_US_healthcare[[#This Row],[Date of Admission]])</f>
        <v>7</v>
      </c>
    </row>
    <row r="4883" spans="1:20" x14ac:dyDescent="0.3">
      <c r="A4883" t="s">
        <v>26512</v>
      </c>
      <c r="B4883" t="s">
        <v>13614</v>
      </c>
      <c r="C4883">
        <v>33</v>
      </c>
      <c r="D4883" t="str">
        <f>IF(Raw_data_US_healthcare[[#This Row],[Age]]&lt;35,"Young",IF(Raw_data_US_healthcare[[#This Row],[Age]]&lt;60,"Middle","Senior"))</f>
        <v>Young</v>
      </c>
      <c r="E4883" t="s">
        <v>26</v>
      </c>
      <c r="F4883" t="s">
        <v>35</v>
      </c>
      <c r="G4883" t="s">
        <v>35</v>
      </c>
      <c r="H4883" t="s">
        <v>36</v>
      </c>
      <c r="I4883" s="2">
        <v>44977</v>
      </c>
      <c r="J4883" t="s">
        <v>13615</v>
      </c>
      <c r="K4883" t="s">
        <v>13616</v>
      </c>
      <c r="L4883" t="s">
        <v>56</v>
      </c>
      <c r="M4883">
        <v>19049.998800000001</v>
      </c>
      <c r="N4883">
        <v>208</v>
      </c>
      <c r="O4883" t="s">
        <v>22</v>
      </c>
      <c r="P4883" t="s">
        <v>22</v>
      </c>
      <c r="Q4883" s="2">
        <v>44981</v>
      </c>
      <c r="R4883" t="s">
        <v>48</v>
      </c>
      <c r="S4883" t="s">
        <v>33</v>
      </c>
      <c r="T4883">
        <f>_xlfn.DAYS(Raw_data_US_healthcare[[#This Row],[Discharge Date]],Raw_data_US_healthcare[[#This Row],[Date of Admission]])</f>
        <v>4</v>
      </c>
    </row>
    <row r="4884" spans="1:20" x14ac:dyDescent="0.3">
      <c r="A4884" t="s">
        <v>26511</v>
      </c>
      <c r="B4884" t="s">
        <v>13617</v>
      </c>
      <c r="C4884">
        <v>35</v>
      </c>
      <c r="D4884" t="str">
        <f>IF(Raw_data_US_healthcare[[#This Row],[Age]]&lt;35,"Young",IF(Raw_data_US_healthcare[[#This Row],[Age]]&lt;60,"Middle","Senior"))</f>
        <v>Middle</v>
      </c>
      <c r="E4884" t="s">
        <v>16</v>
      </c>
      <c r="F4884" t="s">
        <v>49</v>
      </c>
      <c r="G4884" t="s">
        <v>49</v>
      </c>
      <c r="H4884" t="s">
        <v>18</v>
      </c>
      <c r="I4884" s="2">
        <v>45058</v>
      </c>
      <c r="J4884" t="s">
        <v>13618</v>
      </c>
      <c r="K4884" t="s">
        <v>13619</v>
      </c>
      <c r="L4884" t="s">
        <v>56</v>
      </c>
      <c r="M4884">
        <v>57066.5841</v>
      </c>
      <c r="N4884">
        <v>285</v>
      </c>
      <c r="O4884" t="s">
        <v>43</v>
      </c>
      <c r="P4884" t="s">
        <v>43</v>
      </c>
      <c r="Q4884" s="2">
        <v>45080</v>
      </c>
      <c r="R4884" t="s">
        <v>48</v>
      </c>
      <c r="S4884" t="s">
        <v>45</v>
      </c>
      <c r="T4884">
        <f>_xlfn.DAYS(Raw_data_US_healthcare[[#This Row],[Discharge Date]],Raw_data_US_healthcare[[#This Row],[Date of Admission]])</f>
        <v>22</v>
      </c>
    </row>
    <row r="4885" spans="1:20" x14ac:dyDescent="0.3">
      <c r="A4885" t="s">
        <v>26511</v>
      </c>
      <c r="B4885" t="s">
        <v>13620</v>
      </c>
      <c r="C4885">
        <v>55</v>
      </c>
      <c r="D4885" t="str">
        <f>IF(Raw_data_US_healthcare[[#This Row],[Age]]&lt;35,"Young",IF(Raw_data_US_healthcare[[#This Row],[Age]]&lt;60,"Middle","Senior"))</f>
        <v>Middle</v>
      </c>
      <c r="E4885" t="s">
        <v>16</v>
      </c>
      <c r="F4885" t="s">
        <v>228</v>
      </c>
      <c r="G4885" t="s">
        <v>228</v>
      </c>
      <c r="H4885" t="s">
        <v>28</v>
      </c>
      <c r="I4885" s="2">
        <v>43688</v>
      </c>
      <c r="J4885" t="s">
        <v>13621</v>
      </c>
      <c r="K4885" t="s">
        <v>13622</v>
      </c>
      <c r="L4885" t="s">
        <v>31</v>
      </c>
      <c r="M4885">
        <v>15588.811299999999</v>
      </c>
      <c r="N4885">
        <v>105</v>
      </c>
      <c r="O4885" t="s">
        <v>39</v>
      </c>
      <c r="P4885" t="s">
        <v>39</v>
      </c>
      <c r="Q4885" s="2">
        <v>43718</v>
      </c>
      <c r="R4885" t="s">
        <v>83</v>
      </c>
      <c r="S4885" t="s">
        <v>24</v>
      </c>
      <c r="T4885">
        <f>_xlfn.DAYS(Raw_data_US_healthcare[[#This Row],[Discharge Date]],Raw_data_US_healthcare[[#This Row],[Date of Admission]])</f>
        <v>30</v>
      </c>
    </row>
    <row r="4886" spans="1:20" x14ac:dyDescent="0.3">
      <c r="A4886" t="s">
        <v>26511</v>
      </c>
      <c r="B4886" t="s">
        <v>13623</v>
      </c>
      <c r="C4886">
        <v>81</v>
      </c>
      <c r="D4886" t="str">
        <f>IF(Raw_data_US_healthcare[[#This Row],[Age]]&lt;35,"Young",IF(Raw_data_US_healthcare[[#This Row],[Age]]&lt;60,"Middle","Senior"))</f>
        <v>Senior</v>
      </c>
      <c r="E4886" t="s">
        <v>16</v>
      </c>
      <c r="F4886" t="s">
        <v>35</v>
      </c>
      <c r="G4886" t="s">
        <v>35</v>
      </c>
      <c r="H4886" t="s">
        <v>69</v>
      </c>
      <c r="I4886" s="2">
        <v>43550</v>
      </c>
      <c r="J4886" t="s">
        <v>13624</v>
      </c>
      <c r="K4886" t="s">
        <v>13625</v>
      </c>
      <c r="L4886" t="s">
        <v>31</v>
      </c>
      <c r="M4886">
        <v>9134.0627000000004</v>
      </c>
      <c r="N4886">
        <v>358</v>
      </c>
      <c r="O4886" t="s">
        <v>39</v>
      </c>
      <c r="P4886" t="s">
        <v>39</v>
      </c>
      <c r="Q4886" s="2">
        <v>43555</v>
      </c>
      <c r="R4886" t="s">
        <v>44</v>
      </c>
      <c r="S4886" t="s">
        <v>33</v>
      </c>
      <c r="T4886">
        <f>_xlfn.DAYS(Raw_data_US_healthcare[[#This Row],[Discharge Date]],Raw_data_US_healthcare[[#This Row],[Date of Admission]])</f>
        <v>5</v>
      </c>
    </row>
    <row r="4887" spans="1:20" x14ac:dyDescent="0.3">
      <c r="A4887" t="s">
        <v>26511</v>
      </c>
      <c r="B4887" t="s">
        <v>13626</v>
      </c>
      <c r="C4887">
        <v>32</v>
      </c>
      <c r="D4887" t="str">
        <f>IF(Raw_data_US_healthcare[[#This Row],[Age]]&lt;35,"Young",IF(Raw_data_US_healthcare[[#This Row],[Age]]&lt;60,"Middle","Senior"))</f>
        <v>Young</v>
      </c>
      <c r="E4887" t="s">
        <v>16</v>
      </c>
      <c r="F4887" t="s">
        <v>62</v>
      </c>
      <c r="G4887" t="s">
        <v>62</v>
      </c>
      <c r="H4887" t="s">
        <v>18</v>
      </c>
      <c r="I4887" s="2">
        <v>44908</v>
      </c>
      <c r="J4887" t="s">
        <v>13627</v>
      </c>
      <c r="K4887" t="s">
        <v>13628</v>
      </c>
      <c r="L4887" t="s">
        <v>56</v>
      </c>
      <c r="M4887">
        <v>35493.246599999999</v>
      </c>
      <c r="N4887">
        <v>287</v>
      </c>
      <c r="O4887" t="s">
        <v>39</v>
      </c>
      <c r="P4887" t="s">
        <v>39</v>
      </c>
      <c r="Q4887" s="2">
        <v>44929</v>
      </c>
      <c r="R4887" t="s">
        <v>44</v>
      </c>
      <c r="S4887" t="s">
        <v>24</v>
      </c>
      <c r="T4887">
        <f>_xlfn.DAYS(Raw_data_US_healthcare[[#This Row],[Discharge Date]],Raw_data_US_healthcare[[#This Row],[Date of Admission]])</f>
        <v>21</v>
      </c>
    </row>
    <row r="4888" spans="1:20" x14ac:dyDescent="0.3">
      <c r="A4888" t="s">
        <v>26512</v>
      </c>
      <c r="B4888" t="s">
        <v>13629</v>
      </c>
      <c r="C4888">
        <v>43</v>
      </c>
      <c r="D4888" t="str">
        <f>IF(Raw_data_US_healthcare[[#This Row],[Age]]&lt;35,"Young",IF(Raw_data_US_healthcare[[#This Row],[Age]]&lt;60,"Middle","Senior"))</f>
        <v>Middle</v>
      </c>
      <c r="E4888" t="s">
        <v>26</v>
      </c>
      <c r="F4888" t="s">
        <v>113</v>
      </c>
      <c r="G4888" t="s">
        <v>113</v>
      </c>
      <c r="H4888" t="s">
        <v>26516</v>
      </c>
      <c r="I4888" s="2">
        <v>44043</v>
      </c>
      <c r="J4888" t="s">
        <v>13630</v>
      </c>
      <c r="K4888" t="s">
        <v>13631</v>
      </c>
      <c r="L4888" t="s">
        <v>60</v>
      </c>
      <c r="M4888">
        <v>31652.265500000001</v>
      </c>
      <c r="N4888">
        <v>136</v>
      </c>
      <c r="O4888" t="s">
        <v>39</v>
      </c>
      <c r="P4888" t="s">
        <v>39</v>
      </c>
      <c r="Q4888" s="2">
        <v>44046</v>
      </c>
      <c r="R4888" t="s">
        <v>23</v>
      </c>
      <c r="S4888" t="s">
        <v>45</v>
      </c>
      <c r="T4888">
        <f>_xlfn.DAYS(Raw_data_US_healthcare[[#This Row],[Discharge Date]],Raw_data_US_healthcare[[#This Row],[Date of Admission]])</f>
        <v>3</v>
      </c>
    </row>
    <row r="4889" spans="1:20" x14ac:dyDescent="0.3">
      <c r="A4889" t="s">
        <v>26511</v>
      </c>
      <c r="B4889" t="s">
        <v>13632</v>
      </c>
      <c r="C4889">
        <v>67</v>
      </c>
      <c r="D4889" t="str">
        <f>IF(Raw_data_US_healthcare[[#This Row],[Age]]&lt;35,"Young",IF(Raw_data_US_healthcare[[#This Row],[Age]]&lt;60,"Middle","Senior"))</f>
        <v>Senior</v>
      </c>
      <c r="E4889" t="s">
        <v>16</v>
      </c>
      <c r="F4889" t="s">
        <v>17</v>
      </c>
      <c r="G4889" t="s">
        <v>17</v>
      </c>
      <c r="H4889" t="s">
        <v>69</v>
      </c>
      <c r="I4889" s="2">
        <v>44061</v>
      </c>
      <c r="J4889" t="s">
        <v>13633</v>
      </c>
      <c r="K4889" t="s">
        <v>13634</v>
      </c>
      <c r="L4889" t="s">
        <v>21</v>
      </c>
      <c r="M4889">
        <v>59719.28</v>
      </c>
      <c r="N4889">
        <v>270</v>
      </c>
      <c r="O4889" t="s">
        <v>39</v>
      </c>
      <c r="P4889" t="s">
        <v>39</v>
      </c>
      <c r="Q4889" s="2">
        <v>44072</v>
      </c>
      <c r="R4889" t="s">
        <v>23</v>
      </c>
      <c r="S4889" t="s">
        <v>45</v>
      </c>
      <c r="T4889">
        <f>_xlfn.DAYS(Raw_data_US_healthcare[[#This Row],[Discharge Date]],Raw_data_US_healthcare[[#This Row],[Date of Admission]])</f>
        <v>11</v>
      </c>
    </row>
    <row r="4890" spans="1:20" x14ac:dyDescent="0.3">
      <c r="A4890" t="s">
        <v>26511</v>
      </c>
      <c r="B4890" t="s">
        <v>26567</v>
      </c>
      <c r="C4890">
        <v>80</v>
      </c>
      <c r="D4890" t="str">
        <f>IF(Raw_data_US_healthcare[[#This Row],[Age]]&lt;35,"Young",IF(Raw_data_US_healthcare[[#This Row],[Age]]&lt;60,"Middle","Senior"))</f>
        <v>Senior</v>
      </c>
      <c r="E4890" t="s">
        <v>16</v>
      </c>
      <c r="F4890" t="s">
        <v>35</v>
      </c>
      <c r="G4890" t="s">
        <v>35</v>
      </c>
      <c r="H4890" t="s">
        <v>69</v>
      </c>
      <c r="I4890" s="2">
        <v>43723</v>
      </c>
      <c r="J4890" t="s">
        <v>13635</v>
      </c>
      <c r="K4890" t="s">
        <v>13636</v>
      </c>
      <c r="L4890" t="s">
        <v>21</v>
      </c>
      <c r="M4890">
        <v>34686.751900000003</v>
      </c>
      <c r="N4890">
        <v>471</v>
      </c>
      <c r="O4890" t="s">
        <v>39</v>
      </c>
      <c r="P4890" t="s">
        <v>39</v>
      </c>
      <c r="Q4890" s="2">
        <v>43734</v>
      </c>
      <c r="R4890" t="s">
        <v>48</v>
      </c>
      <c r="S4890" t="s">
        <v>45</v>
      </c>
      <c r="T4890">
        <f>_xlfn.DAYS(Raw_data_US_healthcare[[#This Row],[Discharge Date]],Raw_data_US_healthcare[[#This Row],[Date of Admission]])</f>
        <v>11</v>
      </c>
    </row>
    <row r="4891" spans="1:20" x14ac:dyDescent="0.3">
      <c r="A4891" t="s">
        <v>26512</v>
      </c>
      <c r="B4891" t="s">
        <v>13637</v>
      </c>
      <c r="C4891">
        <v>41</v>
      </c>
      <c r="D4891" t="str">
        <f>IF(Raw_data_US_healthcare[[#This Row],[Age]]&lt;35,"Young",IF(Raw_data_US_healthcare[[#This Row],[Age]]&lt;60,"Middle","Senior"))</f>
        <v>Middle</v>
      </c>
      <c r="E4891" t="s">
        <v>26</v>
      </c>
      <c r="F4891" t="s">
        <v>17</v>
      </c>
      <c r="G4891" t="s">
        <v>17</v>
      </c>
      <c r="H4891" t="s">
        <v>18</v>
      </c>
      <c r="I4891" s="2">
        <v>43631</v>
      </c>
      <c r="J4891" t="s">
        <v>13638</v>
      </c>
      <c r="K4891" t="s">
        <v>13639</v>
      </c>
      <c r="L4891" t="s">
        <v>21</v>
      </c>
      <c r="M4891">
        <v>1472.5675000000001</v>
      </c>
      <c r="N4891">
        <v>480</v>
      </c>
      <c r="O4891" t="s">
        <v>39</v>
      </c>
      <c r="P4891" t="s">
        <v>39</v>
      </c>
      <c r="Q4891" s="2">
        <v>43654</v>
      </c>
      <c r="R4891" t="s">
        <v>83</v>
      </c>
      <c r="S4891" t="s">
        <v>24</v>
      </c>
      <c r="T4891">
        <f>_xlfn.DAYS(Raw_data_US_healthcare[[#This Row],[Discharge Date]],Raw_data_US_healthcare[[#This Row],[Date of Admission]])</f>
        <v>23</v>
      </c>
    </row>
    <row r="4892" spans="1:20" x14ac:dyDescent="0.3">
      <c r="A4892" t="s">
        <v>26512</v>
      </c>
      <c r="B4892" t="s">
        <v>13640</v>
      </c>
      <c r="C4892">
        <v>58</v>
      </c>
      <c r="D4892" t="str">
        <f>IF(Raw_data_US_healthcare[[#This Row],[Age]]&lt;35,"Young",IF(Raw_data_US_healthcare[[#This Row],[Age]]&lt;60,"Middle","Senior"))</f>
        <v>Middle</v>
      </c>
      <c r="E4892" t="s">
        <v>26</v>
      </c>
      <c r="F4892" t="s">
        <v>62</v>
      </c>
      <c r="G4892" t="s">
        <v>62</v>
      </c>
      <c r="H4892" t="s">
        <v>36</v>
      </c>
      <c r="I4892" s="2">
        <v>43700</v>
      </c>
      <c r="J4892" t="s">
        <v>13641</v>
      </c>
      <c r="K4892" t="s">
        <v>13642</v>
      </c>
      <c r="L4892" t="s">
        <v>31</v>
      </c>
      <c r="M4892">
        <v>18893.681199999999</v>
      </c>
      <c r="N4892">
        <v>130</v>
      </c>
      <c r="O4892" t="s">
        <v>43</v>
      </c>
      <c r="P4892" t="s">
        <v>43</v>
      </c>
      <c r="Q4892" s="2">
        <v>43707</v>
      </c>
      <c r="R4892" t="s">
        <v>48</v>
      </c>
      <c r="S4892" t="s">
        <v>45</v>
      </c>
      <c r="T4892">
        <f>_xlfn.DAYS(Raw_data_US_healthcare[[#This Row],[Discharge Date]],Raw_data_US_healthcare[[#This Row],[Date of Admission]])</f>
        <v>7</v>
      </c>
    </row>
    <row r="4893" spans="1:20" x14ac:dyDescent="0.3">
      <c r="A4893" t="s">
        <v>26512</v>
      </c>
      <c r="B4893" t="s">
        <v>13643</v>
      </c>
      <c r="C4893">
        <v>49</v>
      </c>
      <c r="D4893" t="str">
        <f>IF(Raw_data_US_healthcare[[#This Row],[Age]]&lt;35,"Young",IF(Raw_data_US_healthcare[[#This Row],[Age]]&lt;60,"Middle","Senior"))</f>
        <v>Middle</v>
      </c>
      <c r="E4893" t="s">
        <v>26</v>
      </c>
      <c r="F4893" t="s">
        <v>113</v>
      </c>
      <c r="G4893" t="s">
        <v>113</v>
      </c>
      <c r="H4893" t="s">
        <v>69</v>
      </c>
      <c r="I4893" s="2">
        <v>44938</v>
      </c>
      <c r="J4893" t="s">
        <v>13644</v>
      </c>
      <c r="K4893" t="s">
        <v>13645</v>
      </c>
      <c r="L4893" t="s">
        <v>60</v>
      </c>
      <c r="M4893">
        <v>24947</v>
      </c>
      <c r="N4893">
        <v>147</v>
      </c>
      <c r="O4893" t="s">
        <v>22</v>
      </c>
      <c r="P4893" t="s">
        <v>22</v>
      </c>
      <c r="Q4893" s="2">
        <v>44957</v>
      </c>
      <c r="R4893" t="s">
        <v>44</v>
      </c>
      <c r="S4893" t="s">
        <v>33</v>
      </c>
      <c r="T4893">
        <f>_xlfn.DAYS(Raw_data_US_healthcare[[#This Row],[Discharge Date]],Raw_data_US_healthcare[[#This Row],[Date of Admission]])</f>
        <v>19</v>
      </c>
    </row>
    <row r="4894" spans="1:20" x14ac:dyDescent="0.3">
      <c r="A4894" t="s">
        <v>26511</v>
      </c>
      <c r="B4894" t="s">
        <v>13646</v>
      </c>
      <c r="C4894">
        <v>49</v>
      </c>
      <c r="D4894" t="str">
        <f>IF(Raw_data_US_healthcare[[#This Row],[Age]]&lt;35,"Young",IF(Raw_data_US_healthcare[[#This Row],[Age]]&lt;60,"Middle","Senior"))</f>
        <v>Middle</v>
      </c>
      <c r="E4894" t="s">
        <v>16</v>
      </c>
      <c r="F4894" t="s">
        <v>27</v>
      </c>
      <c r="G4894" t="s">
        <v>27</v>
      </c>
      <c r="H4894" t="s">
        <v>36</v>
      </c>
      <c r="I4894" s="2">
        <v>44006</v>
      </c>
      <c r="J4894" t="s">
        <v>13647</v>
      </c>
      <c r="K4894" t="s">
        <v>13648</v>
      </c>
      <c r="L4894" t="s">
        <v>52</v>
      </c>
      <c r="M4894">
        <v>7216.5105000000003</v>
      </c>
      <c r="N4894">
        <v>129</v>
      </c>
      <c r="O4894" t="s">
        <v>22</v>
      </c>
      <c r="P4894" t="s">
        <v>22</v>
      </c>
      <c r="Q4894" s="2">
        <v>44016</v>
      </c>
      <c r="R4894" t="s">
        <v>32</v>
      </c>
      <c r="S4894" t="s">
        <v>24</v>
      </c>
      <c r="T4894">
        <f>_xlfn.DAYS(Raw_data_US_healthcare[[#This Row],[Discharge Date]],Raw_data_US_healthcare[[#This Row],[Date of Admission]])</f>
        <v>10</v>
      </c>
    </row>
    <row r="4895" spans="1:20" x14ac:dyDescent="0.3">
      <c r="A4895" t="s">
        <v>26512</v>
      </c>
      <c r="B4895" t="s">
        <v>13649</v>
      </c>
      <c r="C4895">
        <v>61</v>
      </c>
      <c r="D4895" t="str">
        <f>IF(Raw_data_US_healthcare[[#This Row],[Age]]&lt;35,"Young",IF(Raw_data_US_healthcare[[#This Row],[Age]]&lt;60,"Middle","Senior"))</f>
        <v>Senior</v>
      </c>
      <c r="E4895" t="s">
        <v>26</v>
      </c>
      <c r="F4895" t="s">
        <v>49</v>
      </c>
      <c r="G4895" t="s">
        <v>49</v>
      </c>
      <c r="H4895" t="s">
        <v>18</v>
      </c>
      <c r="I4895" s="2">
        <v>44379</v>
      </c>
      <c r="J4895" t="s">
        <v>13650</v>
      </c>
      <c r="K4895" t="s">
        <v>13651</v>
      </c>
      <c r="L4895" t="s">
        <v>60</v>
      </c>
      <c r="M4895">
        <v>48091.212800000001</v>
      </c>
      <c r="N4895">
        <v>327</v>
      </c>
      <c r="O4895" t="s">
        <v>43</v>
      </c>
      <c r="P4895" t="s">
        <v>43</v>
      </c>
      <c r="Q4895" s="2">
        <v>44391</v>
      </c>
      <c r="R4895" t="s">
        <v>44</v>
      </c>
      <c r="S4895" t="s">
        <v>45</v>
      </c>
      <c r="T4895">
        <f>_xlfn.DAYS(Raw_data_US_healthcare[[#This Row],[Discharge Date]],Raw_data_US_healthcare[[#This Row],[Date of Admission]])</f>
        <v>12</v>
      </c>
    </row>
    <row r="4896" spans="1:20" x14ac:dyDescent="0.3">
      <c r="A4896" t="s">
        <v>26512</v>
      </c>
      <c r="B4896" t="s">
        <v>13652</v>
      </c>
      <c r="C4896">
        <v>70</v>
      </c>
      <c r="D4896" t="str">
        <f>IF(Raw_data_US_healthcare[[#This Row],[Age]]&lt;35,"Young",IF(Raw_data_US_healthcare[[#This Row],[Age]]&lt;60,"Middle","Senior"))</f>
        <v>Senior</v>
      </c>
      <c r="E4896" t="s">
        <v>26</v>
      </c>
      <c r="F4896" t="s">
        <v>62</v>
      </c>
      <c r="G4896" t="s">
        <v>62</v>
      </c>
      <c r="H4896" t="s">
        <v>26516</v>
      </c>
      <c r="I4896" s="2">
        <v>44662</v>
      </c>
      <c r="J4896" t="s">
        <v>13653</v>
      </c>
      <c r="K4896" t="s">
        <v>13654</v>
      </c>
      <c r="L4896" t="s">
        <v>52</v>
      </c>
      <c r="M4896">
        <v>14239.4413</v>
      </c>
      <c r="N4896">
        <v>181</v>
      </c>
      <c r="O4896" t="s">
        <v>43</v>
      </c>
      <c r="P4896" t="s">
        <v>43</v>
      </c>
      <c r="Q4896" s="2">
        <v>44689</v>
      </c>
      <c r="R4896" t="s">
        <v>48</v>
      </c>
      <c r="S4896" t="s">
        <v>24</v>
      </c>
      <c r="T4896">
        <f>_xlfn.DAYS(Raw_data_US_healthcare[[#This Row],[Discharge Date]],Raw_data_US_healthcare[[#This Row],[Date of Admission]])</f>
        <v>27</v>
      </c>
    </row>
    <row r="4897" spans="1:20" x14ac:dyDescent="0.3">
      <c r="A4897" t="s">
        <v>26511</v>
      </c>
      <c r="B4897" t="s">
        <v>13655</v>
      </c>
      <c r="C4897">
        <v>60</v>
      </c>
      <c r="D4897" t="str">
        <f>IF(Raw_data_US_healthcare[[#This Row],[Age]]&lt;35,"Young",IF(Raw_data_US_healthcare[[#This Row],[Age]]&lt;60,"Middle","Senior"))</f>
        <v>Senior</v>
      </c>
      <c r="E4897" t="s">
        <v>16</v>
      </c>
      <c r="F4897" t="s">
        <v>49</v>
      </c>
      <c r="G4897" t="s">
        <v>49</v>
      </c>
      <c r="H4897" t="s">
        <v>18</v>
      </c>
      <c r="I4897" s="2">
        <v>44961</v>
      </c>
      <c r="J4897" t="s">
        <v>13656</v>
      </c>
      <c r="K4897" t="s">
        <v>13657</v>
      </c>
      <c r="L4897" t="s">
        <v>60</v>
      </c>
      <c r="M4897">
        <v>59782.212099999997</v>
      </c>
      <c r="N4897">
        <v>122</v>
      </c>
      <c r="O4897" t="s">
        <v>43</v>
      </c>
      <c r="P4897" t="s">
        <v>43</v>
      </c>
      <c r="Q4897" s="2">
        <v>44982</v>
      </c>
      <c r="R4897" t="s">
        <v>32</v>
      </c>
      <c r="S4897" t="s">
        <v>24</v>
      </c>
      <c r="T4897">
        <f>_xlfn.DAYS(Raw_data_US_healthcare[[#This Row],[Discharge Date]],Raw_data_US_healthcare[[#This Row],[Date of Admission]])</f>
        <v>21</v>
      </c>
    </row>
    <row r="4898" spans="1:20" x14ac:dyDescent="0.3">
      <c r="A4898" t="s">
        <v>26511</v>
      </c>
      <c r="B4898" t="s">
        <v>13658</v>
      </c>
      <c r="C4898">
        <v>62</v>
      </c>
      <c r="D4898" t="str">
        <f>IF(Raw_data_US_healthcare[[#This Row],[Age]]&lt;35,"Young",IF(Raw_data_US_healthcare[[#This Row],[Age]]&lt;60,"Middle","Senior"))</f>
        <v>Senior</v>
      </c>
      <c r="E4898" t="s">
        <v>16</v>
      </c>
      <c r="F4898" t="s">
        <v>49</v>
      </c>
      <c r="G4898" t="s">
        <v>49</v>
      </c>
      <c r="H4898" t="s">
        <v>26514</v>
      </c>
      <c r="I4898" s="2">
        <v>43417</v>
      </c>
      <c r="J4898" t="s">
        <v>13659</v>
      </c>
      <c r="K4898" t="s">
        <v>13660</v>
      </c>
      <c r="L4898" t="s">
        <v>56</v>
      </c>
      <c r="M4898">
        <v>18097.228500000001</v>
      </c>
      <c r="N4898">
        <v>199</v>
      </c>
      <c r="O4898" t="s">
        <v>22</v>
      </c>
      <c r="P4898" t="s">
        <v>22</v>
      </c>
      <c r="Q4898" s="2">
        <v>43430</v>
      </c>
      <c r="R4898" t="s">
        <v>23</v>
      </c>
      <c r="S4898" t="s">
        <v>45</v>
      </c>
      <c r="T4898">
        <f>_xlfn.DAYS(Raw_data_US_healthcare[[#This Row],[Discharge Date]],Raw_data_US_healthcare[[#This Row],[Date of Admission]])</f>
        <v>13</v>
      </c>
    </row>
    <row r="4899" spans="1:20" x14ac:dyDescent="0.3">
      <c r="A4899" t="s">
        <v>26511</v>
      </c>
      <c r="B4899" t="s">
        <v>13661</v>
      </c>
      <c r="C4899">
        <v>25</v>
      </c>
      <c r="D4899" t="str">
        <f>IF(Raw_data_US_healthcare[[#This Row],[Age]]&lt;35,"Young",IF(Raw_data_US_healthcare[[#This Row],[Age]]&lt;60,"Middle","Senior"))</f>
        <v>Young</v>
      </c>
      <c r="E4899" t="s">
        <v>16</v>
      </c>
      <c r="F4899" t="s">
        <v>88</v>
      </c>
      <c r="G4899" t="s">
        <v>88</v>
      </c>
      <c r="H4899" t="s">
        <v>18</v>
      </c>
      <c r="I4899" s="2">
        <v>44188</v>
      </c>
      <c r="J4899" t="s">
        <v>4526</v>
      </c>
      <c r="K4899" t="s">
        <v>13662</v>
      </c>
      <c r="L4899" t="s">
        <v>60</v>
      </c>
      <c r="M4899">
        <v>32426.569</v>
      </c>
      <c r="N4899">
        <v>224</v>
      </c>
      <c r="O4899" t="s">
        <v>43</v>
      </c>
      <c r="P4899" t="s">
        <v>43</v>
      </c>
      <c r="Q4899" s="2">
        <v>44192</v>
      </c>
      <c r="R4899" t="s">
        <v>23</v>
      </c>
      <c r="S4899" t="s">
        <v>45</v>
      </c>
      <c r="T4899">
        <f>_xlfn.DAYS(Raw_data_US_healthcare[[#This Row],[Discharge Date]],Raw_data_US_healthcare[[#This Row],[Date of Admission]])</f>
        <v>4</v>
      </c>
    </row>
    <row r="4900" spans="1:20" x14ac:dyDescent="0.3">
      <c r="A4900" t="s">
        <v>26512</v>
      </c>
      <c r="B4900" t="s">
        <v>13663</v>
      </c>
      <c r="C4900">
        <v>29</v>
      </c>
      <c r="D4900" t="str">
        <f>IF(Raw_data_US_healthcare[[#This Row],[Age]]&lt;35,"Young",IF(Raw_data_US_healthcare[[#This Row],[Age]]&lt;60,"Middle","Senior"))</f>
        <v>Young</v>
      </c>
      <c r="E4900" t="s">
        <v>26</v>
      </c>
      <c r="F4900" t="s">
        <v>62</v>
      </c>
      <c r="G4900" t="s">
        <v>62</v>
      </c>
      <c r="H4900" t="s">
        <v>26514</v>
      </c>
      <c r="I4900" s="2">
        <v>44223</v>
      </c>
      <c r="J4900" t="s">
        <v>13664</v>
      </c>
      <c r="K4900" t="s">
        <v>343</v>
      </c>
      <c r="L4900" t="s">
        <v>60</v>
      </c>
      <c r="M4900">
        <v>21618.124100000001</v>
      </c>
      <c r="N4900">
        <v>211</v>
      </c>
      <c r="O4900" t="s">
        <v>43</v>
      </c>
      <c r="P4900" t="s">
        <v>43</v>
      </c>
      <c r="Q4900" s="2">
        <v>44248</v>
      </c>
      <c r="R4900" t="s">
        <v>23</v>
      </c>
      <c r="S4900" t="s">
        <v>24</v>
      </c>
      <c r="T4900">
        <f>_xlfn.DAYS(Raw_data_US_healthcare[[#This Row],[Discharge Date]],Raw_data_US_healthcare[[#This Row],[Date of Admission]])</f>
        <v>25</v>
      </c>
    </row>
    <row r="4901" spans="1:20" x14ac:dyDescent="0.3">
      <c r="A4901" t="s">
        <v>26512</v>
      </c>
      <c r="B4901" t="s">
        <v>13665</v>
      </c>
      <c r="C4901">
        <v>23</v>
      </c>
      <c r="D4901" t="str">
        <f>IF(Raw_data_US_healthcare[[#This Row],[Age]]&lt;35,"Young",IF(Raw_data_US_healthcare[[#This Row],[Age]]&lt;60,"Middle","Senior"))</f>
        <v>Young</v>
      </c>
      <c r="E4901" t="s">
        <v>26</v>
      </c>
      <c r="F4901" t="s">
        <v>62</v>
      </c>
      <c r="G4901" t="s">
        <v>62</v>
      </c>
      <c r="H4901" t="s">
        <v>28</v>
      </c>
      <c r="I4901" s="2">
        <v>44576</v>
      </c>
      <c r="J4901" t="s">
        <v>13666</v>
      </c>
      <c r="K4901" t="s">
        <v>13667</v>
      </c>
      <c r="L4901" t="s">
        <v>52</v>
      </c>
      <c r="M4901">
        <v>3965.1226000000001</v>
      </c>
      <c r="N4901">
        <v>309</v>
      </c>
      <c r="O4901" t="s">
        <v>39</v>
      </c>
      <c r="P4901" t="s">
        <v>39</v>
      </c>
      <c r="Q4901" s="2">
        <v>44593</v>
      </c>
      <c r="R4901" t="s">
        <v>32</v>
      </c>
      <c r="S4901" t="s">
        <v>24</v>
      </c>
      <c r="T4901">
        <f>_xlfn.DAYS(Raw_data_US_healthcare[[#This Row],[Discharge Date]],Raw_data_US_healthcare[[#This Row],[Date of Admission]])</f>
        <v>17</v>
      </c>
    </row>
    <row r="4902" spans="1:20" x14ac:dyDescent="0.3">
      <c r="A4902" t="s">
        <v>26512</v>
      </c>
      <c r="B4902" t="s">
        <v>13668</v>
      </c>
      <c r="C4902">
        <v>73</v>
      </c>
      <c r="D4902" t="str">
        <f>IF(Raw_data_US_healthcare[[#This Row],[Age]]&lt;35,"Young",IF(Raw_data_US_healthcare[[#This Row],[Age]]&lt;60,"Middle","Senior"))</f>
        <v>Senior</v>
      </c>
      <c r="E4902" t="s">
        <v>26</v>
      </c>
      <c r="F4902" t="s">
        <v>228</v>
      </c>
      <c r="G4902" t="s">
        <v>228</v>
      </c>
      <c r="H4902" t="s">
        <v>28</v>
      </c>
      <c r="I4902" s="2">
        <v>44861</v>
      </c>
      <c r="J4902" t="s">
        <v>13669</v>
      </c>
      <c r="K4902" t="s">
        <v>13670</v>
      </c>
      <c r="L4902" t="s">
        <v>60</v>
      </c>
      <c r="M4902">
        <v>23340.5818</v>
      </c>
      <c r="N4902">
        <v>194</v>
      </c>
      <c r="O4902" t="s">
        <v>43</v>
      </c>
      <c r="P4902" t="s">
        <v>43</v>
      </c>
      <c r="Q4902" s="2">
        <v>44877</v>
      </c>
      <c r="R4902" t="s">
        <v>48</v>
      </c>
      <c r="S4902" t="s">
        <v>45</v>
      </c>
      <c r="T4902">
        <f>_xlfn.DAYS(Raw_data_US_healthcare[[#This Row],[Discharge Date]],Raw_data_US_healthcare[[#This Row],[Date of Admission]])</f>
        <v>16</v>
      </c>
    </row>
    <row r="4903" spans="1:20" x14ac:dyDescent="0.3">
      <c r="A4903" t="s">
        <v>26512</v>
      </c>
      <c r="B4903" t="s">
        <v>13671</v>
      </c>
      <c r="C4903">
        <v>48</v>
      </c>
      <c r="D4903" t="str">
        <f>IF(Raw_data_US_healthcare[[#This Row],[Age]]&lt;35,"Young",IF(Raw_data_US_healthcare[[#This Row],[Age]]&lt;60,"Middle","Senior"))</f>
        <v>Middle</v>
      </c>
      <c r="E4903" t="s">
        <v>26</v>
      </c>
      <c r="F4903" t="s">
        <v>17</v>
      </c>
      <c r="G4903" t="s">
        <v>17</v>
      </c>
      <c r="H4903" t="s">
        <v>18</v>
      </c>
      <c r="I4903" s="2">
        <v>44525</v>
      </c>
      <c r="J4903" t="s">
        <v>13672</v>
      </c>
      <c r="K4903" t="s">
        <v>13673</v>
      </c>
      <c r="L4903" t="s">
        <v>52</v>
      </c>
      <c r="M4903">
        <v>55916.0219</v>
      </c>
      <c r="N4903">
        <v>165</v>
      </c>
      <c r="O4903" t="s">
        <v>43</v>
      </c>
      <c r="P4903" t="s">
        <v>43</v>
      </c>
      <c r="Q4903" s="2">
        <v>44528</v>
      </c>
      <c r="R4903" t="s">
        <v>83</v>
      </c>
      <c r="S4903" t="s">
        <v>24</v>
      </c>
      <c r="T4903">
        <f>_xlfn.DAYS(Raw_data_US_healthcare[[#This Row],[Discharge Date]],Raw_data_US_healthcare[[#This Row],[Date of Admission]])</f>
        <v>3</v>
      </c>
    </row>
    <row r="4904" spans="1:20" x14ac:dyDescent="0.3">
      <c r="A4904" t="s">
        <v>26512</v>
      </c>
      <c r="B4904" t="s">
        <v>13674</v>
      </c>
      <c r="C4904">
        <v>79</v>
      </c>
      <c r="D4904" t="str">
        <f>IF(Raw_data_US_healthcare[[#This Row],[Age]]&lt;35,"Young",IF(Raw_data_US_healthcare[[#This Row],[Age]]&lt;60,"Middle","Senior"))</f>
        <v>Senior</v>
      </c>
      <c r="E4904" t="s">
        <v>26</v>
      </c>
      <c r="F4904" t="s">
        <v>49</v>
      </c>
      <c r="G4904" t="s">
        <v>49</v>
      </c>
      <c r="H4904" t="s">
        <v>26516</v>
      </c>
      <c r="I4904" s="2">
        <v>43454</v>
      </c>
      <c r="J4904" t="s">
        <v>13675</v>
      </c>
      <c r="K4904" t="s">
        <v>4997</v>
      </c>
      <c r="L4904" t="s">
        <v>52</v>
      </c>
      <c r="M4904">
        <v>22288.6126</v>
      </c>
      <c r="N4904">
        <v>421</v>
      </c>
      <c r="O4904" t="s">
        <v>22</v>
      </c>
      <c r="P4904" t="s">
        <v>22</v>
      </c>
      <c r="Q4904" s="2">
        <v>43474</v>
      </c>
      <c r="R4904" t="s">
        <v>48</v>
      </c>
      <c r="S4904" t="s">
        <v>45</v>
      </c>
      <c r="T4904">
        <f>_xlfn.DAYS(Raw_data_US_healthcare[[#This Row],[Discharge Date]],Raw_data_US_healthcare[[#This Row],[Date of Admission]])</f>
        <v>20</v>
      </c>
    </row>
    <row r="4905" spans="1:20" x14ac:dyDescent="0.3">
      <c r="A4905" t="s">
        <v>26511</v>
      </c>
      <c r="B4905" t="s">
        <v>13676</v>
      </c>
      <c r="C4905">
        <v>39</v>
      </c>
      <c r="D4905" t="str">
        <f>IF(Raw_data_US_healthcare[[#This Row],[Age]]&lt;35,"Young",IF(Raw_data_US_healthcare[[#This Row],[Age]]&lt;60,"Middle","Senior"))</f>
        <v>Middle</v>
      </c>
      <c r="E4905" t="s">
        <v>16</v>
      </c>
      <c r="F4905" t="s">
        <v>88</v>
      </c>
      <c r="G4905" t="s">
        <v>88</v>
      </c>
      <c r="H4905" t="s">
        <v>69</v>
      </c>
      <c r="I4905" s="2">
        <v>43809</v>
      </c>
      <c r="J4905" t="s">
        <v>13677</v>
      </c>
      <c r="K4905" t="s">
        <v>13678</v>
      </c>
      <c r="L4905" t="s">
        <v>56</v>
      </c>
      <c r="M4905">
        <v>49965.230100000001</v>
      </c>
      <c r="N4905">
        <v>296</v>
      </c>
      <c r="O4905" t="s">
        <v>39</v>
      </c>
      <c r="P4905" t="s">
        <v>39</v>
      </c>
      <c r="Q4905" s="2">
        <v>43832</v>
      </c>
      <c r="R4905" t="s">
        <v>48</v>
      </c>
      <c r="S4905" t="s">
        <v>33</v>
      </c>
      <c r="T4905">
        <f>_xlfn.DAYS(Raw_data_US_healthcare[[#This Row],[Discharge Date]],Raw_data_US_healthcare[[#This Row],[Date of Admission]])</f>
        <v>23</v>
      </c>
    </row>
    <row r="4906" spans="1:20" x14ac:dyDescent="0.3">
      <c r="A4906" t="s">
        <v>26512</v>
      </c>
      <c r="B4906" t="s">
        <v>13679</v>
      </c>
      <c r="C4906">
        <v>74</v>
      </c>
      <c r="D4906" t="str">
        <f>IF(Raw_data_US_healthcare[[#This Row],[Age]]&lt;35,"Young",IF(Raw_data_US_healthcare[[#This Row],[Age]]&lt;60,"Middle","Senior"))</f>
        <v>Senior</v>
      </c>
      <c r="E4906" t="s">
        <v>26</v>
      </c>
      <c r="F4906" t="s">
        <v>88</v>
      </c>
      <c r="G4906" t="s">
        <v>88</v>
      </c>
      <c r="H4906" t="s">
        <v>26514</v>
      </c>
      <c r="I4906" s="2">
        <v>43886</v>
      </c>
      <c r="J4906" t="s">
        <v>13680</v>
      </c>
      <c r="K4906" t="s">
        <v>13681</v>
      </c>
      <c r="L4906" t="s">
        <v>31</v>
      </c>
      <c r="M4906">
        <v>4189.4276</v>
      </c>
      <c r="N4906">
        <v>227</v>
      </c>
      <c r="O4906" t="s">
        <v>22</v>
      </c>
      <c r="P4906" t="s">
        <v>22</v>
      </c>
      <c r="Q4906" s="2">
        <v>43892</v>
      </c>
      <c r="R4906" t="s">
        <v>23</v>
      </c>
      <c r="S4906" t="s">
        <v>33</v>
      </c>
      <c r="T4906">
        <f>_xlfn.DAYS(Raw_data_US_healthcare[[#This Row],[Discharge Date]],Raw_data_US_healthcare[[#This Row],[Date of Admission]])</f>
        <v>6</v>
      </c>
    </row>
    <row r="4907" spans="1:20" x14ac:dyDescent="0.3">
      <c r="A4907" t="s">
        <v>26512</v>
      </c>
      <c r="B4907" t="s">
        <v>9136</v>
      </c>
      <c r="C4907">
        <v>55</v>
      </c>
      <c r="D4907" t="str">
        <f>IF(Raw_data_US_healthcare[[#This Row],[Age]]&lt;35,"Young",IF(Raw_data_US_healthcare[[#This Row],[Age]]&lt;60,"Middle","Senior"))</f>
        <v>Middle</v>
      </c>
      <c r="E4907" t="s">
        <v>26</v>
      </c>
      <c r="F4907" t="s">
        <v>88</v>
      </c>
      <c r="G4907" t="s">
        <v>88</v>
      </c>
      <c r="H4907" t="s">
        <v>26514</v>
      </c>
      <c r="I4907" s="2">
        <v>44322</v>
      </c>
      <c r="J4907" t="s">
        <v>13682</v>
      </c>
      <c r="K4907" t="s">
        <v>13683</v>
      </c>
      <c r="L4907" t="s">
        <v>21</v>
      </c>
      <c r="M4907">
        <v>30227.382900000001</v>
      </c>
      <c r="N4907">
        <v>454</v>
      </c>
      <c r="O4907" t="s">
        <v>22</v>
      </c>
      <c r="P4907" t="s">
        <v>22</v>
      </c>
      <c r="Q4907" s="2">
        <v>44324</v>
      </c>
      <c r="R4907" t="s">
        <v>32</v>
      </c>
      <c r="S4907" t="s">
        <v>24</v>
      </c>
      <c r="T4907">
        <f>_xlfn.DAYS(Raw_data_US_healthcare[[#This Row],[Discharge Date]],Raw_data_US_healthcare[[#This Row],[Date of Admission]])</f>
        <v>2</v>
      </c>
    </row>
    <row r="4908" spans="1:20" x14ac:dyDescent="0.3">
      <c r="A4908" t="s">
        <v>26512</v>
      </c>
      <c r="B4908" t="s">
        <v>13684</v>
      </c>
      <c r="C4908">
        <v>48</v>
      </c>
      <c r="D4908" t="str">
        <f>IF(Raw_data_US_healthcare[[#This Row],[Age]]&lt;35,"Young",IF(Raw_data_US_healthcare[[#This Row],[Age]]&lt;60,"Middle","Senior"))</f>
        <v>Middle</v>
      </c>
      <c r="E4908" t="s">
        <v>26</v>
      </c>
      <c r="F4908" t="s">
        <v>17</v>
      </c>
      <c r="G4908" t="s">
        <v>17</v>
      </c>
      <c r="H4908" t="s">
        <v>69</v>
      </c>
      <c r="I4908" s="2">
        <v>44691</v>
      </c>
      <c r="J4908" t="s">
        <v>13685</v>
      </c>
      <c r="K4908" t="s">
        <v>13686</v>
      </c>
      <c r="L4908" t="s">
        <v>52</v>
      </c>
      <c r="M4908">
        <v>42694.176399999997</v>
      </c>
      <c r="N4908">
        <v>285</v>
      </c>
      <c r="O4908" t="s">
        <v>39</v>
      </c>
      <c r="P4908" t="s">
        <v>39</v>
      </c>
      <c r="Q4908" s="2">
        <v>44698</v>
      </c>
      <c r="R4908" t="s">
        <v>32</v>
      </c>
      <c r="S4908" t="s">
        <v>45</v>
      </c>
      <c r="T4908">
        <f>_xlfn.DAYS(Raw_data_US_healthcare[[#This Row],[Discharge Date]],Raw_data_US_healthcare[[#This Row],[Date of Admission]])</f>
        <v>7</v>
      </c>
    </row>
    <row r="4909" spans="1:20" x14ac:dyDescent="0.3">
      <c r="A4909" t="s">
        <v>26512</v>
      </c>
      <c r="B4909" t="s">
        <v>13687</v>
      </c>
      <c r="C4909">
        <v>48</v>
      </c>
      <c r="D4909" t="str">
        <f>IF(Raw_data_US_healthcare[[#This Row],[Age]]&lt;35,"Young",IF(Raw_data_US_healthcare[[#This Row],[Age]]&lt;60,"Middle","Senior"))</f>
        <v>Middle</v>
      </c>
      <c r="E4909" t="s">
        <v>26</v>
      </c>
      <c r="F4909" t="s">
        <v>35</v>
      </c>
      <c r="G4909" t="s">
        <v>35</v>
      </c>
      <c r="H4909" t="s">
        <v>18</v>
      </c>
      <c r="I4909" s="2">
        <v>44828</v>
      </c>
      <c r="J4909" t="s">
        <v>13688</v>
      </c>
      <c r="K4909" t="s">
        <v>13689</v>
      </c>
      <c r="L4909" t="s">
        <v>31</v>
      </c>
      <c r="M4909">
        <v>41676.568800000001</v>
      </c>
      <c r="N4909">
        <v>378</v>
      </c>
      <c r="O4909" t="s">
        <v>39</v>
      </c>
      <c r="P4909" t="s">
        <v>39</v>
      </c>
      <c r="Q4909" s="2">
        <v>44854</v>
      </c>
      <c r="R4909" t="s">
        <v>23</v>
      </c>
      <c r="S4909" t="s">
        <v>24</v>
      </c>
      <c r="T4909">
        <f>_xlfn.DAYS(Raw_data_US_healthcare[[#This Row],[Discharge Date]],Raw_data_US_healthcare[[#This Row],[Date of Admission]])</f>
        <v>26</v>
      </c>
    </row>
    <row r="4910" spans="1:20" x14ac:dyDescent="0.3">
      <c r="A4910" t="s">
        <v>26512</v>
      </c>
      <c r="B4910" t="s">
        <v>13690</v>
      </c>
      <c r="C4910">
        <v>36</v>
      </c>
      <c r="D4910" t="str">
        <f>IF(Raw_data_US_healthcare[[#This Row],[Age]]&lt;35,"Young",IF(Raw_data_US_healthcare[[#This Row],[Age]]&lt;60,"Middle","Senior"))</f>
        <v>Middle</v>
      </c>
      <c r="E4910" t="s">
        <v>26</v>
      </c>
      <c r="F4910" t="s">
        <v>35</v>
      </c>
      <c r="G4910" t="s">
        <v>35</v>
      </c>
      <c r="H4910" t="s">
        <v>69</v>
      </c>
      <c r="I4910" s="2">
        <v>43618</v>
      </c>
      <c r="J4910" t="s">
        <v>13691</v>
      </c>
      <c r="K4910" t="s">
        <v>13692</v>
      </c>
      <c r="L4910" t="s">
        <v>60</v>
      </c>
      <c r="M4910">
        <v>77547.114199999996</v>
      </c>
      <c r="N4910">
        <v>285</v>
      </c>
      <c r="O4910" t="s">
        <v>22</v>
      </c>
      <c r="P4910" t="s">
        <v>22</v>
      </c>
      <c r="Q4910" s="2">
        <v>43627</v>
      </c>
      <c r="R4910" t="s">
        <v>32</v>
      </c>
      <c r="S4910" t="s">
        <v>45</v>
      </c>
      <c r="T4910">
        <f>_xlfn.DAYS(Raw_data_US_healthcare[[#This Row],[Discharge Date]],Raw_data_US_healthcare[[#This Row],[Date of Admission]])</f>
        <v>9</v>
      </c>
    </row>
    <row r="4911" spans="1:20" x14ac:dyDescent="0.3">
      <c r="A4911" t="s">
        <v>26512</v>
      </c>
      <c r="B4911" t="s">
        <v>13693</v>
      </c>
      <c r="C4911">
        <v>49</v>
      </c>
      <c r="D4911" t="str">
        <f>IF(Raw_data_US_healthcare[[#This Row],[Age]]&lt;35,"Young",IF(Raw_data_US_healthcare[[#This Row],[Age]]&lt;60,"Middle","Senior"))</f>
        <v>Middle</v>
      </c>
      <c r="E4911" t="s">
        <v>26</v>
      </c>
      <c r="F4911" t="s">
        <v>49</v>
      </c>
      <c r="G4911" t="s">
        <v>49</v>
      </c>
      <c r="H4911" t="s">
        <v>26514</v>
      </c>
      <c r="I4911" s="2">
        <v>44593</v>
      </c>
      <c r="J4911" t="s">
        <v>13694</v>
      </c>
      <c r="K4911" t="s">
        <v>13695</v>
      </c>
      <c r="L4911" t="s">
        <v>31</v>
      </c>
      <c r="M4911">
        <v>6936.1550999999999</v>
      </c>
      <c r="N4911">
        <v>350</v>
      </c>
      <c r="O4911" t="s">
        <v>43</v>
      </c>
      <c r="P4911" t="s">
        <v>43</v>
      </c>
      <c r="Q4911" s="2">
        <v>44596</v>
      </c>
      <c r="R4911" t="s">
        <v>48</v>
      </c>
      <c r="S4911" t="s">
        <v>24</v>
      </c>
      <c r="T4911">
        <f>_xlfn.DAYS(Raw_data_US_healthcare[[#This Row],[Discharge Date]],Raw_data_US_healthcare[[#This Row],[Date of Admission]])</f>
        <v>3</v>
      </c>
    </row>
    <row r="4912" spans="1:20" x14ac:dyDescent="0.3">
      <c r="A4912" t="s">
        <v>26512</v>
      </c>
      <c r="B4912" t="s">
        <v>13696</v>
      </c>
      <c r="C4912">
        <v>58</v>
      </c>
      <c r="D4912" t="str">
        <f>IF(Raw_data_US_healthcare[[#This Row],[Age]]&lt;35,"Young",IF(Raw_data_US_healthcare[[#This Row],[Age]]&lt;60,"Middle","Senior"))</f>
        <v>Middle</v>
      </c>
      <c r="E4912" t="s">
        <v>26</v>
      </c>
      <c r="F4912" t="s">
        <v>62</v>
      </c>
      <c r="G4912" t="s">
        <v>62</v>
      </c>
      <c r="H4912" t="s">
        <v>69</v>
      </c>
      <c r="I4912" s="2">
        <v>44801</v>
      </c>
      <c r="J4912" t="s">
        <v>13697</v>
      </c>
      <c r="K4912" t="s">
        <v>13698</v>
      </c>
      <c r="L4912" t="s">
        <v>52</v>
      </c>
      <c r="M4912">
        <v>19507.0861</v>
      </c>
      <c r="N4912">
        <v>232</v>
      </c>
      <c r="O4912" t="s">
        <v>22</v>
      </c>
      <c r="P4912" t="s">
        <v>22</v>
      </c>
      <c r="Q4912" s="2">
        <v>44819</v>
      </c>
      <c r="R4912" t="s">
        <v>32</v>
      </c>
      <c r="S4912" t="s">
        <v>24</v>
      </c>
      <c r="T4912">
        <f>_xlfn.DAYS(Raw_data_US_healthcare[[#This Row],[Discharge Date]],Raw_data_US_healthcare[[#This Row],[Date of Admission]])</f>
        <v>18</v>
      </c>
    </row>
    <row r="4913" spans="1:20" x14ac:dyDescent="0.3">
      <c r="A4913" t="s">
        <v>26511</v>
      </c>
      <c r="B4913" t="s">
        <v>13699</v>
      </c>
      <c r="C4913">
        <v>42</v>
      </c>
      <c r="D4913" t="str">
        <f>IF(Raw_data_US_healthcare[[#This Row],[Age]]&lt;35,"Young",IF(Raw_data_US_healthcare[[#This Row],[Age]]&lt;60,"Middle","Senior"))</f>
        <v>Middle</v>
      </c>
      <c r="E4913" t="s">
        <v>16</v>
      </c>
      <c r="F4913" t="s">
        <v>17</v>
      </c>
      <c r="G4913" t="s">
        <v>17</v>
      </c>
      <c r="H4913" t="s">
        <v>26514</v>
      </c>
      <c r="I4913" s="2">
        <v>43523</v>
      </c>
      <c r="J4913" t="s">
        <v>13700</v>
      </c>
      <c r="K4913" t="s">
        <v>13701</v>
      </c>
      <c r="L4913" t="s">
        <v>52</v>
      </c>
      <c r="M4913">
        <v>12912.820299999999</v>
      </c>
      <c r="N4913">
        <v>217</v>
      </c>
      <c r="O4913" t="s">
        <v>39</v>
      </c>
      <c r="P4913" t="s">
        <v>39</v>
      </c>
      <c r="Q4913" s="2">
        <v>43543</v>
      </c>
      <c r="R4913" t="s">
        <v>23</v>
      </c>
      <c r="S4913" t="s">
        <v>24</v>
      </c>
      <c r="T4913">
        <f>_xlfn.DAYS(Raw_data_US_healthcare[[#This Row],[Discharge Date]],Raw_data_US_healthcare[[#This Row],[Date of Admission]])</f>
        <v>20</v>
      </c>
    </row>
    <row r="4914" spans="1:20" x14ac:dyDescent="0.3">
      <c r="A4914" t="s">
        <v>26511</v>
      </c>
      <c r="B4914" t="s">
        <v>13702</v>
      </c>
      <c r="C4914">
        <v>47</v>
      </c>
      <c r="D4914" t="str">
        <f>IF(Raw_data_US_healthcare[[#This Row],[Age]]&lt;35,"Young",IF(Raw_data_US_healthcare[[#This Row],[Age]]&lt;60,"Middle","Senior"))</f>
        <v>Middle</v>
      </c>
      <c r="E4914" t="s">
        <v>16</v>
      </c>
      <c r="F4914" t="s">
        <v>35</v>
      </c>
      <c r="G4914" t="s">
        <v>35</v>
      </c>
      <c r="H4914" t="s">
        <v>69</v>
      </c>
      <c r="I4914" s="2">
        <v>43973</v>
      </c>
      <c r="J4914" t="s">
        <v>13703</v>
      </c>
      <c r="K4914" t="s">
        <v>13704</v>
      </c>
      <c r="L4914" t="s">
        <v>21</v>
      </c>
      <c r="M4914">
        <v>49909.789900000003</v>
      </c>
      <c r="N4914">
        <v>434</v>
      </c>
      <c r="O4914" t="s">
        <v>39</v>
      </c>
      <c r="P4914" t="s">
        <v>39</v>
      </c>
      <c r="Q4914" s="2">
        <v>43974</v>
      </c>
      <c r="R4914" t="s">
        <v>48</v>
      </c>
      <c r="S4914" t="s">
        <v>45</v>
      </c>
      <c r="T4914">
        <f>_xlfn.DAYS(Raw_data_US_healthcare[[#This Row],[Discharge Date]],Raw_data_US_healthcare[[#This Row],[Date of Admission]])</f>
        <v>1</v>
      </c>
    </row>
    <row r="4915" spans="1:20" x14ac:dyDescent="0.3">
      <c r="A4915" t="s">
        <v>26512</v>
      </c>
      <c r="B4915" t="s">
        <v>13705</v>
      </c>
      <c r="C4915">
        <v>73</v>
      </c>
      <c r="D4915" t="str">
        <f>IF(Raw_data_US_healthcare[[#This Row],[Age]]&lt;35,"Young",IF(Raw_data_US_healthcare[[#This Row],[Age]]&lt;60,"Middle","Senior"))</f>
        <v>Senior</v>
      </c>
      <c r="E4915" t="s">
        <v>26</v>
      </c>
      <c r="F4915" t="s">
        <v>49</v>
      </c>
      <c r="G4915" t="s">
        <v>49</v>
      </c>
      <c r="H4915" t="s">
        <v>69</v>
      </c>
      <c r="I4915" s="2">
        <v>45122</v>
      </c>
      <c r="J4915" t="s">
        <v>13706</v>
      </c>
      <c r="K4915" t="s">
        <v>13401</v>
      </c>
      <c r="L4915" t="s">
        <v>60</v>
      </c>
      <c r="M4915">
        <v>16065.889499999999</v>
      </c>
      <c r="N4915">
        <v>108</v>
      </c>
      <c r="O4915" t="s">
        <v>39</v>
      </c>
      <c r="P4915" t="s">
        <v>39</v>
      </c>
      <c r="Q4915" s="2">
        <v>45140</v>
      </c>
      <c r="R4915" t="s">
        <v>32</v>
      </c>
      <c r="S4915" t="s">
        <v>24</v>
      </c>
      <c r="T4915">
        <f>_xlfn.DAYS(Raw_data_US_healthcare[[#This Row],[Discharge Date]],Raw_data_US_healthcare[[#This Row],[Date of Admission]])</f>
        <v>18</v>
      </c>
    </row>
    <row r="4916" spans="1:20" x14ac:dyDescent="0.3">
      <c r="A4916" t="s">
        <v>26512</v>
      </c>
      <c r="B4916" t="s">
        <v>6309</v>
      </c>
      <c r="C4916">
        <v>26</v>
      </c>
      <c r="D4916" t="str">
        <f>IF(Raw_data_US_healthcare[[#This Row],[Age]]&lt;35,"Young",IF(Raw_data_US_healthcare[[#This Row],[Age]]&lt;60,"Middle","Senior"))</f>
        <v>Young</v>
      </c>
      <c r="E4916" t="s">
        <v>26</v>
      </c>
      <c r="F4916" t="s">
        <v>27</v>
      </c>
      <c r="G4916" t="s">
        <v>27</v>
      </c>
      <c r="H4916" t="s">
        <v>26514</v>
      </c>
      <c r="I4916" s="2">
        <v>44712</v>
      </c>
      <c r="J4916" t="s">
        <v>13707</v>
      </c>
      <c r="K4916" t="s">
        <v>13708</v>
      </c>
      <c r="L4916" t="s">
        <v>56</v>
      </c>
      <c r="M4916">
        <v>25097.289499999999</v>
      </c>
      <c r="N4916">
        <v>361</v>
      </c>
      <c r="O4916" t="s">
        <v>43</v>
      </c>
      <c r="P4916" t="s">
        <v>43</v>
      </c>
      <c r="Q4916" s="2">
        <v>44735</v>
      </c>
      <c r="R4916" t="s">
        <v>44</v>
      </c>
      <c r="S4916" t="s">
        <v>45</v>
      </c>
      <c r="T4916">
        <f>_xlfn.DAYS(Raw_data_US_healthcare[[#This Row],[Discharge Date]],Raw_data_US_healthcare[[#This Row],[Date of Admission]])</f>
        <v>23</v>
      </c>
    </row>
    <row r="4917" spans="1:20" x14ac:dyDescent="0.3">
      <c r="A4917" t="s">
        <v>26511</v>
      </c>
      <c r="B4917" t="s">
        <v>13709</v>
      </c>
      <c r="C4917">
        <v>26</v>
      </c>
      <c r="D4917" t="str">
        <f>IF(Raw_data_US_healthcare[[#This Row],[Age]]&lt;35,"Young",IF(Raw_data_US_healthcare[[#This Row],[Age]]&lt;60,"Middle","Senior"))</f>
        <v>Young</v>
      </c>
      <c r="E4917" t="s">
        <v>16</v>
      </c>
      <c r="F4917" t="s">
        <v>88</v>
      </c>
      <c r="G4917" t="s">
        <v>88</v>
      </c>
      <c r="H4917" t="s">
        <v>26514</v>
      </c>
      <c r="I4917" s="2">
        <v>44340</v>
      </c>
      <c r="J4917" t="s">
        <v>13710</v>
      </c>
      <c r="K4917" t="s">
        <v>13711</v>
      </c>
      <c r="L4917" t="s">
        <v>52</v>
      </c>
      <c r="M4917">
        <v>10499.209500000001</v>
      </c>
      <c r="N4917">
        <v>350</v>
      </c>
      <c r="O4917" t="s">
        <v>22</v>
      </c>
      <c r="P4917" t="s">
        <v>22</v>
      </c>
      <c r="Q4917" s="2">
        <v>44357</v>
      </c>
      <c r="R4917" t="s">
        <v>32</v>
      </c>
      <c r="S4917" t="s">
        <v>45</v>
      </c>
      <c r="T4917">
        <f>_xlfn.DAYS(Raw_data_US_healthcare[[#This Row],[Discharge Date]],Raw_data_US_healthcare[[#This Row],[Date of Admission]])</f>
        <v>17</v>
      </c>
    </row>
    <row r="4918" spans="1:20" x14ac:dyDescent="0.3">
      <c r="A4918" t="s">
        <v>26512</v>
      </c>
      <c r="B4918" t="s">
        <v>13712</v>
      </c>
      <c r="C4918">
        <v>79</v>
      </c>
      <c r="D4918" t="str">
        <f>IF(Raw_data_US_healthcare[[#This Row],[Age]]&lt;35,"Young",IF(Raw_data_US_healthcare[[#This Row],[Age]]&lt;60,"Middle","Senior"))</f>
        <v>Senior</v>
      </c>
      <c r="E4918" t="s">
        <v>26</v>
      </c>
      <c r="F4918" t="s">
        <v>228</v>
      </c>
      <c r="G4918" t="s">
        <v>228</v>
      </c>
      <c r="H4918" t="s">
        <v>69</v>
      </c>
      <c r="I4918" s="2">
        <v>44994</v>
      </c>
      <c r="J4918" t="s">
        <v>13713</v>
      </c>
      <c r="K4918" t="s">
        <v>13714</v>
      </c>
      <c r="L4918" t="s">
        <v>31</v>
      </c>
      <c r="M4918">
        <v>36277.333599999998</v>
      </c>
      <c r="N4918">
        <v>305</v>
      </c>
      <c r="O4918" t="s">
        <v>39</v>
      </c>
      <c r="P4918" t="s">
        <v>39</v>
      </c>
      <c r="Q4918" s="2">
        <v>45012</v>
      </c>
      <c r="R4918" t="s">
        <v>32</v>
      </c>
      <c r="S4918" t="s">
        <v>33</v>
      </c>
      <c r="T4918">
        <f>_xlfn.DAYS(Raw_data_US_healthcare[[#This Row],[Discharge Date]],Raw_data_US_healthcare[[#This Row],[Date of Admission]])</f>
        <v>18</v>
      </c>
    </row>
    <row r="4919" spans="1:20" x14ac:dyDescent="0.3">
      <c r="A4919" t="s">
        <v>26512</v>
      </c>
      <c r="B4919" t="s">
        <v>13715</v>
      </c>
      <c r="C4919">
        <v>58</v>
      </c>
      <c r="D4919" t="str">
        <f>IF(Raw_data_US_healthcare[[#This Row],[Age]]&lt;35,"Young",IF(Raw_data_US_healthcare[[#This Row],[Age]]&lt;60,"Middle","Senior"))</f>
        <v>Middle</v>
      </c>
      <c r="E4919" t="s">
        <v>26</v>
      </c>
      <c r="F4919" t="s">
        <v>228</v>
      </c>
      <c r="G4919" t="s">
        <v>228</v>
      </c>
      <c r="H4919" t="s">
        <v>18</v>
      </c>
      <c r="I4919" s="2">
        <v>44579</v>
      </c>
      <c r="J4919" t="s">
        <v>7053</v>
      </c>
      <c r="K4919" t="s">
        <v>13716</v>
      </c>
      <c r="L4919" t="s">
        <v>21</v>
      </c>
      <c r="M4919">
        <v>9014.9498000000003</v>
      </c>
      <c r="N4919">
        <v>392</v>
      </c>
      <c r="O4919" t="s">
        <v>39</v>
      </c>
      <c r="P4919" t="s">
        <v>39</v>
      </c>
      <c r="Q4919" s="2">
        <v>44581</v>
      </c>
      <c r="R4919" t="s">
        <v>44</v>
      </c>
      <c r="S4919" t="s">
        <v>33</v>
      </c>
      <c r="T4919">
        <f>_xlfn.DAYS(Raw_data_US_healthcare[[#This Row],[Discharge Date]],Raw_data_US_healthcare[[#This Row],[Date of Admission]])</f>
        <v>2</v>
      </c>
    </row>
    <row r="4920" spans="1:20" x14ac:dyDescent="0.3">
      <c r="A4920" t="s">
        <v>26512</v>
      </c>
      <c r="B4920" t="s">
        <v>13717</v>
      </c>
      <c r="C4920">
        <v>31</v>
      </c>
      <c r="D4920" t="str">
        <f>IF(Raw_data_US_healthcare[[#This Row],[Age]]&lt;35,"Young",IF(Raw_data_US_healthcare[[#This Row],[Age]]&lt;60,"Middle","Senior"))</f>
        <v>Young</v>
      </c>
      <c r="E4920" t="s">
        <v>26</v>
      </c>
      <c r="F4920" t="s">
        <v>35</v>
      </c>
      <c r="G4920" t="s">
        <v>35</v>
      </c>
      <c r="H4920" t="s">
        <v>28</v>
      </c>
      <c r="I4920" s="2">
        <v>44213</v>
      </c>
      <c r="J4920" t="s">
        <v>13718</v>
      </c>
      <c r="K4920" t="s">
        <v>13719</v>
      </c>
      <c r="L4920" t="s">
        <v>56</v>
      </c>
      <c r="M4920">
        <v>36637.946900000003</v>
      </c>
      <c r="N4920">
        <v>409</v>
      </c>
      <c r="O4920" t="s">
        <v>43</v>
      </c>
      <c r="P4920" t="s">
        <v>43</v>
      </c>
      <c r="Q4920" s="2">
        <v>44221</v>
      </c>
      <c r="R4920" t="s">
        <v>83</v>
      </c>
      <c r="S4920" t="s">
        <v>24</v>
      </c>
      <c r="T4920">
        <f>_xlfn.DAYS(Raw_data_US_healthcare[[#This Row],[Discharge Date]],Raw_data_US_healthcare[[#This Row],[Date of Admission]])</f>
        <v>8</v>
      </c>
    </row>
    <row r="4921" spans="1:20" x14ac:dyDescent="0.3">
      <c r="A4921" t="s">
        <v>26511</v>
      </c>
      <c r="B4921" t="s">
        <v>13720</v>
      </c>
      <c r="C4921">
        <v>51</v>
      </c>
      <c r="D4921" t="str">
        <f>IF(Raw_data_US_healthcare[[#This Row],[Age]]&lt;35,"Young",IF(Raw_data_US_healthcare[[#This Row],[Age]]&lt;60,"Middle","Senior"))</f>
        <v>Middle</v>
      </c>
      <c r="E4921" t="s">
        <v>16</v>
      </c>
      <c r="F4921" t="s">
        <v>49</v>
      </c>
      <c r="G4921" t="s">
        <v>49</v>
      </c>
      <c r="H4921" t="s">
        <v>28</v>
      </c>
      <c r="I4921" s="2">
        <v>44821</v>
      </c>
      <c r="J4921" t="s">
        <v>13721</v>
      </c>
      <c r="K4921" t="s">
        <v>13722</v>
      </c>
      <c r="L4921" t="s">
        <v>31</v>
      </c>
      <c r="M4921">
        <v>8523.9056999999993</v>
      </c>
      <c r="N4921">
        <v>123</v>
      </c>
      <c r="O4921" t="s">
        <v>39</v>
      </c>
      <c r="P4921" t="s">
        <v>39</v>
      </c>
      <c r="Q4921" s="2">
        <v>44848</v>
      </c>
      <c r="R4921" t="s">
        <v>23</v>
      </c>
      <c r="S4921" t="s">
        <v>24</v>
      </c>
      <c r="T4921">
        <f>_xlfn.DAYS(Raw_data_US_healthcare[[#This Row],[Discharge Date]],Raw_data_US_healthcare[[#This Row],[Date of Admission]])</f>
        <v>27</v>
      </c>
    </row>
    <row r="4922" spans="1:20" x14ac:dyDescent="0.3">
      <c r="A4922" t="s">
        <v>26511</v>
      </c>
      <c r="B4922" t="s">
        <v>13723</v>
      </c>
      <c r="C4922">
        <v>30</v>
      </c>
      <c r="D4922" t="str">
        <f>IF(Raw_data_US_healthcare[[#This Row],[Age]]&lt;35,"Young",IF(Raw_data_US_healthcare[[#This Row],[Age]]&lt;60,"Middle","Senior"))</f>
        <v>Young</v>
      </c>
      <c r="E4922" t="s">
        <v>16</v>
      </c>
      <c r="F4922" t="s">
        <v>17</v>
      </c>
      <c r="G4922" t="s">
        <v>17</v>
      </c>
      <c r="H4922" t="s">
        <v>28</v>
      </c>
      <c r="I4922" s="2">
        <v>43814</v>
      </c>
      <c r="J4922" t="s">
        <v>13724</v>
      </c>
      <c r="K4922" t="s">
        <v>13725</v>
      </c>
      <c r="L4922" t="s">
        <v>56</v>
      </c>
      <c r="M4922">
        <v>5769.7718999999997</v>
      </c>
      <c r="N4922">
        <v>337</v>
      </c>
      <c r="O4922" t="s">
        <v>39</v>
      </c>
      <c r="P4922" t="s">
        <v>39</v>
      </c>
      <c r="Q4922" s="2">
        <v>43843</v>
      </c>
      <c r="R4922" t="s">
        <v>83</v>
      </c>
      <c r="S4922" t="s">
        <v>45</v>
      </c>
      <c r="T4922">
        <f>_xlfn.DAYS(Raw_data_US_healthcare[[#This Row],[Discharge Date]],Raw_data_US_healthcare[[#This Row],[Date of Admission]])</f>
        <v>29</v>
      </c>
    </row>
    <row r="4923" spans="1:20" x14ac:dyDescent="0.3">
      <c r="A4923" t="s">
        <v>26511</v>
      </c>
      <c r="B4923" t="s">
        <v>13726</v>
      </c>
      <c r="C4923">
        <v>31</v>
      </c>
      <c r="D4923" t="str">
        <f>IF(Raw_data_US_healthcare[[#This Row],[Age]]&lt;35,"Young",IF(Raw_data_US_healthcare[[#This Row],[Age]]&lt;60,"Middle","Senior"))</f>
        <v>Young</v>
      </c>
      <c r="E4923" t="s">
        <v>16</v>
      </c>
      <c r="F4923" t="s">
        <v>17</v>
      </c>
      <c r="G4923" t="s">
        <v>17</v>
      </c>
      <c r="H4923" t="s">
        <v>18</v>
      </c>
      <c r="I4923" s="2">
        <v>45126</v>
      </c>
      <c r="J4923" t="s">
        <v>3787</v>
      </c>
      <c r="K4923" t="s">
        <v>11387</v>
      </c>
      <c r="L4923" t="s">
        <v>56</v>
      </c>
      <c r="M4923">
        <v>49682.596299999997</v>
      </c>
      <c r="N4923">
        <v>275</v>
      </c>
      <c r="O4923" t="s">
        <v>43</v>
      </c>
      <c r="P4923" t="s">
        <v>43</v>
      </c>
      <c r="Q4923" s="2">
        <v>45130</v>
      </c>
      <c r="R4923" t="s">
        <v>32</v>
      </c>
      <c r="S4923" t="s">
        <v>24</v>
      </c>
      <c r="T4923">
        <f>_xlfn.DAYS(Raw_data_US_healthcare[[#This Row],[Discharge Date]],Raw_data_US_healthcare[[#This Row],[Date of Admission]])</f>
        <v>4</v>
      </c>
    </row>
    <row r="4924" spans="1:20" x14ac:dyDescent="0.3">
      <c r="A4924" t="s">
        <v>26511</v>
      </c>
      <c r="B4924" t="s">
        <v>13727</v>
      </c>
      <c r="C4924">
        <v>24</v>
      </c>
      <c r="D4924" t="str">
        <f>IF(Raw_data_US_healthcare[[#This Row],[Age]]&lt;35,"Young",IF(Raw_data_US_healthcare[[#This Row],[Age]]&lt;60,"Middle","Senior"))</f>
        <v>Young</v>
      </c>
      <c r="E4924" t="s">
        <v>16</v>
      </c>
      <c r="F4924" t="s">
        <v>62</v>
      </c>
      <c r="G4924" t="s">
        <v>62</v>
      </c>
      <c r="H4924" t="s">
        <v>18</v>
      </c>
      <c r="I4924" s="2">
        <v>44671</v>
      </c>
      <c r="J4924" t="s">
        <v>13728</v>
      </c>
      <c r="K4924" t="s">
        <v>13729</v>
      </c>
      <c r="L4924" t="s">
        <v>60</v>
      </c>
      <c r="M4924">
        <v>44005.201800000003</v>
      </c>
      <c r="N4924">
        <v>339</v>
      </c>
      <c r="O4924" t="s">
        <v>43</v>
      </c>
      <c r="P4924" t="s">
        <v>43</v>
      </c>
      <c r="Q4924" s="2">
        <v>44700</v>
      </c>
      <c r="R4924" t="s">
        <v>48</v>
      </c>
      <c r="S4924" t="s">
        <v>33</v>
      </c>
      <c r="T4924">
        <f>_xlfn.DAYS(Raw_data_US_healthcare[[#This Row],[Discharge Date]],Raw_data_US_healthcare[[#This Row],[Date of Admission]])</f>
        <v>29</v>
      </c>
    </row>
    <row r="4925" spans="1:20" x14ac:dyDescent="0.3">
      <c r="A4925" t="s">
        <v>26511</v>
      </c>
      <c r="B4925" t="s">
        <v>12090</v>
      </c>
      <c r="C4925">
        <v>74</v>
      </c>
      <c r="D4925" t="str">
        <f>IF(Raw_data_US_healthcare[[#This Row],[Age]]&lt;35,"Young",IF(Raw_data_US_healthcare[[#This Row],[Age]]&lt;60,"Middle","Senior"))</f>
        <v>Senior</v>
      </c>
      <c r="E4925" t="s">
        <v>16</v>
      </c>
      <c r="F4925" t="s">
        <v>27</v>
      </c>
      <c r="G4925" t="s">
        <v>27</v>
      </c>
      <c r="H4925" t="s">
        <v>26514</v>
      </c>
      <c r="I4925" s="2">
        <v>43461</v>
      </c>
      <c r="J4925" t="s">
        <v>13730</v>
      </c>
      <c r="K4925" t="s">
        <v>13731</v>
      </c>
      <c r="L4925" t="s">
        <v>21</v>
      </c>
      <c r="M4925">
        <v>4155.3567999999996</v>
      </c>
      <c r="N4925">
        <v>198</v>
      </c>
      <c r="O4925" t="s">
        <v>39</v>
      </c>
      <c r="P4925" t="s">
        <v>39</v>
      </c>
      <c r="Q4925" s="2">
        <v>43462</v>
      </c>
      <c r="R4925" t="s">
        <v>48</v>
      </c>
      <c r="S4925" t="s">
        <v>24</v>
      </c>
      <c r="T4925">
        <f>_xlfn.DAYS(Raw_data_US_healthcare[[#This Row],[Discharge Date]],Raw_data_US_healthcare[[#This Row],[Date of Admission]])</f>
        <v>1</v>
      </c>
    </row>
    <row r="4926" spans="1:20" x14ac:dyDescent="0.3">
      <c r="A4926" t="s">
        <v>26512</v>
      </c>
      <c r="B4926" t="s">
        <v>13732</v>
      </c>
      <c r="C4926">
        <v>42</v>
      </c>
      <c r="D4926" t="str">
        <f>IF(Raw_data_US_healthcare[[#This Row],[Age]]&lt;35,"Young",IF(Raw_data_US_healthcare[[#This Row],[Age]]&lt;60,"Middle","Senior"))</f>
        <v>Middle</v>
      </c>
      <c r="E4926" t="s">
        <v>26</v>
      </c>
      <c r="F4926" t="s">
        <v>27</v>
      </c>
      <c r="G4926" t="s">
        <v>27</v>
      </c>
      <c r="H4926" t="s">
        <v>36</v>
      </c>
      <c r="I4926" s="2">
        <v>45106</v>
      </c>
      <c r="J4926" t="s">
        <v>13733</v>
      </c>
      <c r="K4926" t="s">
        <v>13734</v>
      </c>
      <c r="L4926" t="s">
        <v>21</v>
      </c>
      <c r="M4926">
        <v>20168.9172</v>
      </c>
      <c r="N4926">
        <v>473</v>
      </c>
      <c r="O4926" t="s">
        <v>22</v>
      </c>
      <c r="P4926" t="s">
        <v>22</v>
      </c>
      <c r="Q4926" s="2">
        <v>45112</v>
      </c>
      <c r="R4926" t="s">
        <v>44</v>
      </c>
      <c r="S4926" t="s">
        <v>24</v>
      </c>
      <c r="T4926">
        <f>_xlfn.DAYS(Raw_data_US_healthcare[[#This Row],[Discharge Date]],Raw_data_US_healthcare[[#This Row],[Date of Admission]])</f>
        <v>6</v>
      </c>
    </row>
    <row r="4927" spans="1:20" x14ac:dyDescent="0.3">
      <c r="A4927" t="s">
        <v>26512</v>
      </c>
      <c r="B4927" t="s">
        <v>13735</v>
      </c>
      <c r="C4927">
        <v>52</v>
      </c>
      <c r="D4927" t="str">
        <f>IF(Raw_data_US_healthcare[[#This Row],[Age]]&lt;35,"Young",IF(Raw_data_US_healthcare[[#This Row],[Age]]&lt;60,"Middle","Senior"))</f>
        <v>Middle</v>
      </c>
      <c r="E4927" t="s">
        <v>26</v>
      </c>
      <c r="F4927" t="s">
        <v>113</v>
      </c>
      <c r="G4927" t="s">
        <v>113</v>
      </c>
      <c r="H4927" t="s">
        <v>36</v>
      </c>
      <c r="I4927" s="2">
        <v>44639</v>
      </c>
      <c r="J4927" t="s">
        <v>13736</v>
      </c>
      <c r="K4927" t="s">
        <v>13737</v>
      </c>
      <c r="L4927" t="s">
        <v>60</v>
      </c>
      <c r="M4927">
        <v>10830.326800000001</v>
      </c>
      <c r="N4927">
        <v>484</v>
      </c>
      <c r="O4927" t="s">
        <v>43</v>
      </c>
      <c r="P4927" t="s">
        <v>43</v>
      </c>
      <c r="Q4927" s="2">
        <v>44655</v>
      </c>
      <c r="R4927" t="s">
        <v>83</v>
      </c>
      <c r="S4927" t="s">
        <v>45</v>
      </c>
      <c r="T4927">
        <f>_xlfn.DAYS(Raw_data_US_healthcare[[#This Row],[Discharge Date]],Raw_data_US_healthcare[[#This Row],[Date of Admission]])</f>
        <v>16</v>
      </c>
    </row>
    <row r="4928" spans="1:20" x14ac:dyDescent="0.3">
      <c r="A4928" t="s">
        <v>26511</v>
      </c>
      <c r="B4928" t="s">
        <v>13738</v>
      </c>
      <c r="C4928">
        <v>79</v>
      </c>
      <c r="D4928" t="str">
        <f>IF(Raw_data_US_healthcare[[#This Row],[Age]]&lt;35,"Young",IF(Raw_data_US_healthcare[[#This Row],[Age]]&lt;60,"Middle","Senior"))</f>
        <v>Senior</v>
      </c>
      <c r="E4928" t="s">
        <v>16</v>
      </c>
      <c r="F4928" t="s">
        <v>113</v>
      </c>
      <c r="G4928" t="s">
        <v>113</v>
      </c>
      <c r="H4928" t="s">
        <v>36</v>
      </c>
      <c r="I4928" s="2">
        <v>44838</v>
      </c>
      <c r="J4928" t="s">
        <v>13739</v>
      </c>
      <c r="K4928" t="s">
        <v>13740</v>
      </c>
      <c r="L4928" t="s">
        <v>21</v>
      </c>
      <c r="M4928">
        <v>20280.4251</v>
      </c>
      <c r="N4928">
        <v>124</v>
      </c>
      <c r="O4928" t="s">
        <v>22</v>
      </c>
      <c r="P4928" t="s">
        <v>22</v>
      </c>
      <c r="Q4928" s="2">
        <v>44846</v>
      </c>
      <c r="R4928" t="s">
        <v>23</v>
      </c>
      <c r="S4928" t="s">
        <v>45</v>
      </c>
      <c r="T4928">
        <f>_xlfn.DAYS(Raw_data_US_healthcare[[#This Row],[Discharge Date]],Raw_data_US_healthcare[[#This Row],[Date of Admission]])</f>
        <v>8</v>
      </c>
    </row>
    <row r="4929" spans="1:20" x14ac:dyDescent="0.3">
      <c r="A4929" t="s">
        <v>26511</v>
      </c>
      <c r="B4929" t="s">
        <v>13741</v>
      </c>
      <c r="C4929">
        <v>67</v>
      </c>
      <c r="D4929" t="str">
        <f>IF(Raw_data_US_healthcare[[#This Row],[Age]]&lt;35,"Young",IF(Raw_data_US_healthcare[[#This Row],[Age]]&lt;60,"Middle","Senior"))</f>
        <v>Senior</v>
      </c>
      <c r="E4929" t="s">
        <v>16</v>
      </c>
      <c r="F4929" t="s">
        <v>17</v>
      </c>
      <c r="G4929" t="s">
        <v>17</v>
      </c>
      <c r="H4929" t="s">
        <v>18</v>
      </c>
      <c r="I4929" s="2">
        <v>43535</v>
      </c>
      <c r="J4929" t="s">
        <v>13742</v>
      </c>
      <c r="K4929" t="s">
        <v>13743</v>
      </c>
      <c r="L4929" t="s">
        <v>21</v>
      </c>
      <c r="M4929">
        <v>33874.032200000001</v>
      </c>
      <c r="N4929">
        <v>498</v>
      </c>
      <c r="O4929" t="s">
        <v>39</v>
      </c>
      <c r="P4929" t="s">
        <v>39</v>
      </c>
      <c r="Q4929" s="2">
        <v>43548</v>
      </c>
      <c r="R4929" t="s">
        <v>44</v>
      </c>
      <c r="S4929" t="s">
        <v>33</v>
      </c>
      <c r="T4929">
        <f>_xlfn.DAYS(Raw_data_US_healthcare[[#This Row],[Discharge Date]],Raw_data_US_healthcare[[#This Row],[Date of Admission]])</f>
        <v>13</v>
      </c>
    </row>
    <row r="4930" spans="1:20" x14ac:dyDescent="0.3">
      <c r="A4930" t="s">
        <v>26512</v>
      </c>
      <c r="B4930" t="s">
        <v>13744</v>
      </c>
      <c r="C4930">
        <v>30</v>
      </c>
      <c r="D4930" t="str">
        <f>IF(Raw_data_US_healthcare[[#This Row],[Age]]&lt;35,"Young",IF(Raw_data_US_healthcare[[#This Row],[Age]]&lt;60,"Middle","Senior"))</f>
        <v>Young</v>
      </c>
      <c r="E4930" t="s">
        <v>26</v>
      </c>
      <c r="F4930" t="s">
        <v>17</v>
      </c>
      <c r="G4930" t="s">
        <v>17</v>
      </c>
      <c r="H4930" t="s">
        <v>28</v>
      </c>
      <c r="I4930" s="2">
        <v>45117</v>
      </c>
      <c r="J4930" t="s">
        <v>13745</v>
      </c>
      <c r="K4930" t="s">
        <v>13746</v>
      </c>
      <c r="L4930" t="s">
        <v>52</v>
      </c>
      <c r="M4930">
        <v>20228.717799999999</v>
      </c>
      <c r="N4930">
        <v>255</v>
      </c>
      <c r="O4930" t="s">
        <v>39</v>
      </c>
      <c r="P4930" t="s">
        <v>39</v>
      </c>
      <c r="Q4930" s="2">
        <v>45124</v>
      </c>
      <c r="R4930" t="s">
        <v>44</v>
      </c>
      <c r="S4930" t="s">
        <v>24</v>
      </c>
      <c r="T4930">
        <f>_xlfn.DAYS(Raw_data_US_healthcare[[#This Row],[Discharge Date]],Raw_data_US_healthcare[[#This Row],[Date of Admission]])</f>
        <v>7</v>
      </c>
    </row>
    <row r="4931" spans="1:20" x14ac:dyDescent="0.3">
      <c r="A4931" t="s">
        <v>26512</v>
      </c>
      <c r="B4931" t="s">
        <v>9338</v>
      </c>
      <c r="C4931">
        <v>41</v>
      </c>
      <c r="D4931" t="str">
        <f>IF(Raw_data_US_healthcare[[#This Row],[Age]]&lt;35,"Young",IF(Raw_data_US_healthcare[[#This Row],[Age]]&lt;60,"Middle","Senior"))</f>
        <v>Middle</v>
      </c>
      <c r="E4931" t="s">
        <v>26</v>
      </c>
      <c r="F4931" t="s">
        <v>228</v>
      </c>
      <c r="G4931" t="s">
        <v>228</v>
      </c>
      <c r="H4931" t="s">
        <v>36</v>
      </c>
      <c r="I4931" s="2">
        <v>43660</v>
      </c>
      <c r="J4931" t="s">
        <v>13747</v>
      </c>
      <c r="K4931" t="s">
        <v>13748</v>
      </c>
      <c r="L4931" t="s">
        <v>56</v>
      </c>
      <c r="M4931">
        <v>18558.3992</v>
      </c>
      <c r="N4931">
        <v>104</v>
      </c>
      <c r="O4931" t="s">
        <v>22</v>
      </c>
      <c r="P4931" t="s">
        <v>22</v>
      </c>
      <c r="Q4931" s="2">
        <v>43662</v>
      </c>
      <c r="R4931" t="s">
        <v>44</v>
      </c>
      <c r="S4931" t="s">
        <v>45</v>
      </c>
      <c r="T4931">
        <f>_xlfn.DAYS(Raw_data_US_healthcare[[#This Row],[Discharge Date]],Raw_data_US_healthcare[[#This Row],[Date of Admission]])</f>
        <v>2</v>
      </c>
    </row>
    <row r="4932" spans="1:20" x14ac:dyDescent="0.3">
      <c r="A4932" t="s">
        <v>26511</v>
      </c>
      <c r="B4932" t="s">
        <v>13749</v>
      </c>
      <c r="C4932">
        <v>73</v>
      </c>
      <c r="D4932" t="str">
        <f>IF(Raw_data_US_healthcare[[#This Row],[Age]]&lt;35,"Young",IF(Raw_data_US_healthcare[[#This Row],[Age]]&lt;60,"Middle","Senior"))</f>
        <v>Senior</v>
      </c>
      <c r="E4932" t="s">
        <v>16</v>
      </c>
      <c r="F4932" t="s">
        <v>17</v>
      </c>
      <c r="G4932" t="s">
        <v>17</v>
      </c>
      <c r="H4932" t="s">
        <v>36</v>
      </c>
      <c r="I4932" s="2">
        <v>44467</v>
      </c>
      <c r="J4932" t="s">
        <v>13750</v>
      </c>
      <c r="K4932" t="s">
        <v>13751</v>
      </c>
      <c r="L4932" t="s">
        <v>21</v>
      </c>
      <c r="M4932">
        <v>21289.230800000001</v>
      </c>
      <c r="N4932">
        <v>438</v>
      </c>
      <c r="O4932" t="s">
        <v>43</v>
      </c>
      <c r="P4932" t="s">
        <v>43</v>
      </c>
      <c r="Q4932" s="2">
        <v>44484</v>
      </c>
      <c r="R4932" t="s">
        <v>23</v>
      </c>
      <c r="S4932" t="s">
        <v>33</v>
      </c>
      <c r="T4932">
        <f>_xlfn.DAYS(Raw_data_US_healthcare[[#This Row],[Discharge Date]],Raw_data_US_healthcare[[#This Row],[Date of Admission]])</f>
        <v>17</v>
      </c>
    </row>
    <row r="4933" spans="1:20" x14ac:dyDescent="0.3">
      <c r="A4933" t="s">
        <v>26512</v>
      </c>
      <c r="B4933" t="s">
        <v>13752</v>
      </c>
      <c r="C4933">
        <v>56</v>
      </c>
      <c r="D4933" t="str">
        <f>IF(Raw_data_US_healthcare[[#This Row],[Age]]&lt;35,"Young",IF(Raw_data_US_healthcare[[#This Row],[Age]]&lt;60,"Middle","Senior"))</f>
        <v>Middle</v>
      </c>
      <c r="E4933" t="s">
        <v>26</v>
      </c>
      <c r="F4933" t="s">
        <v>27</v>
      </c>
      <c r="G4933" t="s">
        <v>27</v>
      </c>
      <c r="H4933" t="s">
        <v>28</v>
      </c>
      <c r="I4933" s="2">
        <v>44535</v>
      </c>
      <c r="J4933" t="s">
        <v>13753</v>
      </c>
      <c r="K4933" t="s">
        <v>12523</v>
      </c>
      <c r="L4933" t="s">
        <v>31</v>
      </c>
      <c r="M4933">
        <v>13673.149299999999</v>
      </c>
      <c r="N4933">
        <v>180</v>
      </c>
      <c r="O4933" t="s">
        <v>43</v>
      </c>
      <c r="P4933" t="s">
        <v>43</v>
      </c>
      <c r="Q4933" s="2">
        <v>44544</v>
      </c>
      <c r="R4933" t="s">
        <v>44</v>
      </c>
      <c r="S4933" t="s">
        <v>24</v>
      </c>
      <c r="T4933">
        <f>_xlfn.DAYS(Raw_data_US_healthcare[[#This Row],[Discharge Date]],Raw_data_US_healthcare[[#This Row],[Date of Admission]])</f>
        <v>9</v>
      </c>
    </row>
    <row r="4934" spans="1:20" x14ac:dyDescent="0.3">
      <c r="A4934" t="s">
        <v>26512</v>
      </c>
      <c r="B4934" t="s">
        <v>13754</v>
      </c>
      <c r="C4934">
        <v>66</v>
      </c>
      <c r="D4934" t="str">
        <f>IF(Raw_data_US_healthcare[[#This Row],[Age]]&lt;35,"Young",IF(Raw_data_US_healthcare[[#This Row],[Age]]&lt;60,"Middle","Senior"))</f>
        <v>Senior</v>
      </c>
      <c r="E4934" t="s">
        <v>26</v>
      </c>
      <c r="F4934" t="s">
        <v>17</v>
      </c>
      <c r="G4934" t="s">
        <v>17</v>
      </c>
      <c r="H4934" t="s">
        <v>26514</v>
      </c>
      <c r="I4934" s="2">
        <v>43781</v>
      </c>
      <c r="J4934" t="s">
        <v>11897</v>
      </c>
      <c r="K4934" t="s">
        <v>13755</v>
      </c>
      <c r="L4934" t="s">
        <v>21</v>
      </c>
      <c r="M4934">
        <v>15343.3002</v>
      </c>
      <c r="N4934">
        <v>214</v>
      </c>
      <c r="O4934" t="s">
        <v>22</v>
      </c>
      <c r="P4934" t="s">
        <v>22</v>
      </c>
      <c r="Q4934" s="2">
        <v>43788</v>
      </c>
      <c r="R4934" t="s">
        <v>44</v>
      </c>
      <c r="S4934" t="s">
        <v>24</v>
      </c>
      <c r="T4934">
        <f>_xlfn.DAYS(Raw_data_US_healthcare[[#This Row],[Discharge Date]],Raw_data_US_healthcare[[#This Row],[Date of Admission]])</f>
        <v>7</v>
      </c>
    </row>
    <row r="4935" spans="1:20" x14ac:dyDescent="0.3">
      <c r="A4935" t="s">
        <v>26511</v>
      </c>
      <c r="B4935" t="s">
        <v>13756</v>
      </c>
      <c r="C4935">
        <v>63</v>
      </c>
      <c r="D4935" t="str">
        <f>IF(Raw_data_US_healthcare[[#This Row],[Age]]&lt;35,"Young",IF(Raw_data_US_healthcare[[#This Row],[Age]]&lt;60,"Middle","Senior"))</f>
        <v>Senior</v>
      </c>
      <c r="E4935" t="s">
        <v>16</v>
      </c>
      <c r="F4935" t="s">
        <v>113</v>
      </c>
      <c r="G4935" t="s">
        <v>113</v>
      </c>
      <c r="H4935" t="s">
        <v>26516</v>
      </c>
      <c r="I4935" s="2">
        <v>43598</v>
      </c>
      <c r="J4935" t="s">
        <v>13757</v>
      </c>
      <c r="K4935" t="s">
        <v>13758</v>
      </c>
      <c r="L4935" t="s">
        <v>21</v>
      </c>
      <c r="M4935">
        <v>27492.161599999999</v>
      </c>
      <c r="N4935">
        <v>444</v>
      </c>
      <c r="O4935" t="s">
        <v>43</v>
      </c>
      <c r="P4935" t="s">
        <v>43</v>
      </c>
      <c r="Q4935" s="2">
        <v>43612</v>
      </c>
      <c r="R4935" t="s">
        <v>23</v>
      </c>
      <c r="S4935" t="s">
        <v>45</v>
      </c>
      <c r="T4935">
        <f>_xlfn.DAYS(Raw_data_US_healthcare[[#This Row],[Discharge Date]],Raw_data_US_healthcare[[#This Row],[Date of Admission]])</f>
        <v>14</v>
      </c>
    </row>
    <row r="4936" spans="1:20" x14ac:dyDescent="0.3">
      <c r="A4936" t="s">
        <v>26512</v>
      </c>
      <c r="B4936" t="s">
        <v>13759</v>
      </c>
      <c r="C4936">
        <v>19</v>
      </c>
      <c r="D4936" t="str">
        <f>IF(Raw_data_US_healthcare[[#This Row],[Age]]&lt;35,"Young",IF(Raw_data_US_healthcare[[#This Row],[Age]]&lt;60,"Middle","Senior"))</f>
        <v>Young</v>
      </c>
      <c r="E4936" t="s">
        <v>26</v>
      </c>
      <c r="F4936" t="s">
        <v>88</v>
      </c>
      <c r="G4936" t="s">
        <v>88</v>
      </c>
      <c r="H4936" t="s">
        <v>28</v>
      </c>
      <c r="I4936" s="2">
        <v>44456</v>
      </c>
      <c r="J4936" t="s">
        <v>13760</v>
      </c>
      <c r="K4936" t="s">
        <v>4238</v>
      </c>
      <c r="L4936" t="s">
        <v>52</v>
      </c>
      <c r="M4936">
        <v>28759.653699999999</v>
      </c>
      <c r="N4936">
        <v>121</v>
      </c>
      <c r="O4936" t="s">
        <v>43</v>
      </c>
      <c r="P4936" t="s">
        <v>43</v>
      </c>
      <c r="Q4936" s="2">
        <v>44458</v>
      </c>
      <c r="R4936" t="s">
        <v>44</v>
      </c>
      <c r="S4936" t="s">
        <v>24</v>
      </c>
      <c r="T4936">
        <f>_xlfn.DAYS(Raw_data_US_healthcare[[#This Row],[Discharge Date]],Raw_data_US_healthcare[[#This Row],[Date of Admission]])</f>
        <v>2</v>
      </c>
    </row>
    <row r="4937" spans="1:20" x14ac:dyDescent="0.3">
      <c r="A4937" t="s">
        <v>26511</v>
      </c>
      <c r="B4937" t="s">
        <v>2555</v>
      </c>
      <c r="C4937">
        <v>75</v>
      </c>
      <c r="D4937" t="str">
        <f>IF(Raw_data_US_healthcare[[#This Row],[Age]]&lt;35,"Young",IF(Raw_data_US_healthcare[[#This Row],[Age]]&lt;60,"Middle","Senior"))</f>
        <v>Senior</v>
      </c>
      <c r="E4937" t="s">
        <v>16</v>
      </c>
      <c r="F4937" t="s">
        <v>62</v>
      </c>
      <c r="G4937" t="s">
        <v>62</v>
      </c>
      <c r="H4937" t="s">
        <v>18</v>
      </c>
      <c r="I4937" s="2">
        <v>44725</v>
      </c>
      <c r="J4937" t="s">
        <v>215</v>
      </c>
      <c r="K4937" t="s">
        <v>2200</v>
      </c>
      <c r="L4937" t="s">
        <v>21</v>
      </c>
      <c r="M4937">
        <v>15410.2917</v>
      </c>
      <c r="N4937">
        <v>325</v>
      </c>
      <c r="O4937" t="s">
        <v>39</v>
      </c>
      <c r="P4937" t="s">
        <v>39</v>
      </c>
      <c r="Q4937" s="2">
        <v>44748</v>
      </c>
      <c r="R4937" t="s">
        <v>23</v>
      </c>
      <c r="S4937" t="s">
        <v>24</v>
      </c>
      <c r="T4937">
        <f>_xlfn.DAYS(Raw_data_US_healthcare[[#This Row],[Discharge Date]],Raw_data_US_healthcare[[#This Row],[Date of Admission]])</f>
        <v>23</v>
      </c>
    </row>
    <row r="4938" spans="1:20" x14ac:dyDescent="0.3">
      <c r="A4938" t="s">
        <v>26512</v>
      </c>
      <c r="B4938" t="s">
        <v>138</v>
      </c>
      <c r="C4938">
        <v>55</v>
      </c>
      <c r="D4938" t="str">
        <f>IF(Raw_data_US_healthcare[[#This Row],[Age]]&lt;35,"Young",IF(Raw_data_US_healthcare[[#This Row],[Age]]&lt;60,"Middle","Senior"))</f>
        <v>Middle</v>
      </c>
      <c r="E4938" t="s">
        <v>26</v>
      </c>
      <c r="F4938" t="s">
        <v>88</v>
      </c>
      <c r="G4938" t="s">
        <v>88</v>
      </c>
      <c r="H4938" t="s">
        <v>69</v>
      </c>
      <c r="I4938" s="2">
        <v>43980</v>
      </c>
      <c r="J4938" t="s">
        <v>13761</v>
      </c>
      <c r="K4938" t="s">
        <v>2200</v>
      </c>
      <c r="L4938" t="s">
        <v>52</v>
      </c>
      <c r="M4938">
        <v>7505.7365</v>
      </c>
      <c r="N4938">
        <v>482</v>
      </c>
      <c r="O4938" t="s">
        <v>39</v>
      </c>
      <c r="P4938" t="s">
        <v>39</v>
      </c>
      <c r="Q4938" s="2">
        <v>43991</v>
      </c>
      <c r="R4938" t="s">
        <v>32</v>
      </c>
      <c r="S4938" t="s">
        <v>45</v>
      </c>
      <c r="T4938">
        <f>_xlfn.DAYS(Raw_data_US_healthcare[[#This Row],[Discharge Date]],Raw_data_US_healthcare[[#This Row],[Date of Admission]])</f>
        <v>11</v>
      </c>
    </row>
    <row r="4939" spans="1:20" x14ac:dyDescent="0.3">
      <c r="A4939" t="s">
        <v>26512</v>
      </c>
      <c r="B4939" t="s">
        <v>13762</v>
      </c>
      <c r="C4939">
        <v>49</v>
      </c>
      <c r="D4939" t="str">
        <f>IF(Raw_data_US_healthcare[[#This Row],[Age]]&lt;35,"Young",IF(Raw_data_US_healthcare[[#This Row],[Age]]&lt;60,"Middle","Senior"))</f>
        <v>Middle</v>
      </c>
      <c r="E4939" t="s">
        <v>26</v>
      </c>
      <c r="F4939" t="s">
        <v>88</v>
      </c>
      <c r="G4939" t="s">
        <v>88</v>
      </c>
      <c r="H4939" t="s">
        <v>36</v>
      </c>
      <c r="I4939" s="2">
        <v>44419</v>
      </c>
      <c r="J4939" t="s">
        <v>13763</v>
      </c>
      <c r="K4939" t="s">
        <v>13764</v>
      </c>
      <c r="L4939" t="s">
        <v>21</v>
      </c>
      <c r="M4939">
        <v>13884.0468</v>
      </c>
      <c r="N4939">
        <v>156</v>
      </c>
      <c r="O4939" t="s">
        <v>22</v>
      </c>
      <c r="P4939" t="s">
        <v>22</v>
      </c>
      <c r="Q4939" s="2">
        <v>44420</v>
      </c>
      <c r="R4939" t="s">
        <v>48</v>
      </c>
      <c r="S4939" t="s">
        <v>24</v>
      </c>
      <c r="T4939">
        <f>_xlfn.DAYS(Raw_data_US_healthcare[[#This Row],[Discharge Date]],Raw_data_US_healthcare[[#This Row],[Date of Admission]])</f>
        <v>1</v>
      </c>
    </row>
    <row r="4940" spans="1:20" x14ac:dyDescent="0.3">
      <c r="A4940" t="s">
        <v>26511</v>
      </c>
      <c r="B4940" t="s">
        <v>13765</v>
      </c>
      <c r="C4940">
        <v>72</v>
      </c>
      <c r="D4940" t="str">
        <f>IF(Raw_data_US_healthcare[[#This Row],[Age]]&lt;35,"Young",IF(Raw_data_US_healthcare[[#This Row],[Age]]&lt;60,"Middle","Senior"))</f>
        <v>Senior</v>
      </c>
      <c r="E4940" t="s">
        <v>16</v>
      </c>
      <c r="F4940" t="s">
        <v>113</v>
      </c>
      <c r="G4940" t="s">
        <v>113</v>
      </c>
      <c r="H4940" t="s">
        <v>36</v>
      </c>
      <c r="I4940" s="2">
        <v>44499</v>
      </c>
      <c r="J4940" t="s">
        <v>13766</v>
      </c>
      <c r="K4940" t="s">
        <v>13767</v>
      </c>
      <c r="L4940" t="s">
        <v>21</v>
      </c>
      <c r="M4940">
        <v>9731.3003000000008</v>
      </c>
      <c r="N4940">
        <v>334</v>
      </c>
      <c r="O4940" t="s">
        <v>22</v>
      </c>
      <c r="P4940" t="s">
        <v>22</v>
      </c>
      <c r="Q4940" s="2">
        <v>44504</v>
      </c>
      <c r="R4940" t="s">
        <v>83</v>
      </c>
      <c r="S4940" t="s">
        <v>33</v>
      </c>
      <c r="T4940">
        <f>_xlfn.DAYS(Raw_data_US_healthcare[[#This Row],[Discharge Date]],Raw_data_US_healthcare[[#This Row],[Date of Admission]])</f>
        <v>5</v>
      </c>
    </row>
    <row r="4941" spans="1:20" x14ac:dyDescent="0.3">
      <c r="A4941" t="s">
        <v>26511</v>
      </c>
      <c r="B4941" t="s">
        <v>13768</v>
      </c>
      <c r="C4941">
        <v>59</v>
      </c>
      <c r="D4941" t="str">
        <f>IF(Raw_data_US_healthcare[[#This Row],[Age]]&lt;35,"Young",IF(Raw_data_US_healthcare[[#This Row],[Age]]&lt;60,"Middle","Senior"))</f>
        <v>Middle</v>
      </c>
      <c r="E4941" t="s">
        <v>16</v>
      </c>
      <c r="F4941" t="s">
        <v>88</v>
      </c>
      <c r="G4941" t="s">
        <v>88</v>
      </c>
      <c r="H4941" t="s">
        <v>18</v>
      </c>
      <c r="I4941" s="2">
        <v>43486</v>
      </c>
      <c r="J4941" t="s">
        <v>13769</v>
      </c>
      <c r="K4941" t="s">
        <v>13770</v>
      </c>
      <c r="L4941" t="s">
        <v>56</v>
      </c>
      <c r="M4941">
        <v>54181.519</v>
      </c>
      <c r="N4941">
        <v>338</v>
      </c>
      <c r="O4941" t="s">
        <v>43</v>
      </c>
      <c r="P4941" t="s">
        <v>43</v>
      </c>
      <c r="Q4941" s="2">
        <v>43491</v>
      </c>
      <c r="R4941" t="s">
        <v>48</v>
      </c>
      <c r="S4941" t="s">
        <v>33</v>
      </c>
      <c r="T4941">
        <f>_xlfn.DAYS(Raw_data_US_healthcare[[#This Row],[Discharge Date]],Raw_data_US_healthcare[[#This Row],[Date of Admission]])</f>
        <v>5</v>
      </c>
    </row>
    <row r="4942" spans="1:20" x14ac:dyDescent="0.3">
      <c r="A4942" t="s">
        <v>26511</v>
      </c>
      <c r="B4942" t="s">
        <v>13771</v>
      </c>
      <c r="C4942">
        <v>72</v>
      </c>
      <c r="D4942" t="str">
        <f>IF(Raw_data_US_healthcare[[#This Row],[Age]]&lt;35,"Young",IF(Raw_data_US_healthcare[[#This Row],[Age]]&lt;60,"Middle","Senior"))</f>
        <v>Senior</v>
      </c>
      <c r="E4942" t="s">
        <v>16</v>
      </c>
      <c r="F4942" t="s">
        <v>113</v>
      </c>
      <c r="G4942" t="s">
        <v>113</v>
      </c>
      <c r="H4942" t="s">
        <v>36</v>
      </c>
      <c r="I4942" s="2">
        <v>44859</v>
      </c>
      <c r="J4942" t="s">
        <v>13772</v>
      </c>
      <c r="K4942" t="s">
        <v>13773</v>
      </c>
      <c r="L4942" t="s">
        <v>21</v>
      </c>
      <c r="M4942">
        <v>22227.2052</v>
      </c>
      <c r="N4942">
        <v>103</v>
      </c>
      <c r="O4942" t="s">
        <v>43</v>
      </c>
      <c r="P4942" t="s">
        <v>43</v>
      </c>
      <c r="Q4942" s="2">
        <v>44865</v>
      </c>
      <c r="R4942" t="s">
        <v>32</v>
      </c>
      <c r="S4942" t="s">
        <v>45</v>
      </c>
      <c r="T4942">
        <f>_xlfn.DAYS(Raw_data_US_healthcare[[#This Row],[Discharge Date]],Raw_data_US_healthcare[[#This Row],[Date of Admission]])</f>
        <v>6</v>
      </c>
    </row>
    <row r="4943" spans="1:20" x14ac:dyDescent="0.3">
      <c r="A4943" t="s">
        <v>26511</v>
      </c>
      <c r="B4943" t="s">
        <v>13774</v>
      </c>
      <c r="C4943">
        <v>65</v>
      </c>
      <c r="D4943" t="str">
        <f>IF(Raw_data_US_healthcare[[#This Row],[Age]]&lt;35,"Young",IF(Raw_data_US_healthcare[[#This Row],[Age]]&lt;60,"Middle","Senior"))</f>
        <v>Senior</v>
      </c>
      <c r="E4943" t="s">
        <v>16</v>
      </c>
      <c r="F4943" t="s">
        <v>27</v>
      </c>
      <c r="G4943" t="s">
        <v>27</v>
      </c>
      <c r="H4943" t="s">
        <v>36</v>
      </c>
      <c r="I4943" s="2">
        <v>44864</v>
      </c>
      <c r="J4943" t="s">
        <v>13775</v>
      </c>
      <c r="K4943" t="s">
        <v>13776</v>
      </c>
      <c r="L4943" t="s">
        <v>21</v>
      </c>
      <c r="M4943">
        <v>9131.4199000000008</v>
      </c>
      <c r="N4943">
        <v>334</v>
      </c>
      <c r="O4943" t="s">
        <v>22</v>
      </c>
      <c r="P4943" t="s">
        <v>22</v>
      </c>
      <c r="Q4943" s="2">
        <v>44881</v>
      </c>
      <c r="R4943" t="s">
        <v>23</v>
      </c>
      <c r="S4943" t="s">
        <v>45</v>
      </c>
      <c r="T4943">
        <f>_xlfn.DAYS(Raw_data_US_healthcare[[#This Row],[Discharge Date]],Raw_data_US_healthcare[[#This Row],[Date of Admission]])</f>
        <v>17</v>
      </c>
    </row>
    <row r="4944" spans="1:20" x14ac:dyDescent="0.3">
      <c r="A4944" t="s">
        <v>26512</v>
      </c>
      <c r="B4944" t="s">
        <v>13777</v>
      </c>
      <c r="C4944">
        <v>63</v>
      </c>
      <c r="D4944" t="str">
        <f>IF(Raw_data_US_healthcare[[#This Row],[Age]]&lt;35,"Young",IF(Raw_data_US_healthcare[[#This Row],[Age]]&lt;60,"Middle","Senior"))</f>
        <v>Senior</v>
      </c>
      <c r="E4944" t="s">
        <v>26</v>
      </c>
      <c r="F4944" t="s">
        <v>27</v>
      </c>
      <c r="G4944" t="s">
        <v>27</v>
      </c>
      <c r="H4944" t="s">
        <v>69</v>
      </c>
      <c r="I4944" s="2">
        <v>44165</v>
      </c>
      <c r="J4944" t="s">
        <v>13778</v>
      </c>
      <c r="K4944" t="s">
        <v>13779</v>
      </c>
      <c r="L4944" t="s">
        <v>21</v>
      </c>
      <c r="M4944">
        <v>23372.4692</v>
      </c>
      <c r="N4944">
        <v>465</v>
      </c>
      <c r="O4944" t="s">
        <v>39</v>
      </c>
      <c r="P4944" t="s">
        <v>39</v>
      </c>
      <c r="Q4944" s="2">
        <v>44194</v>
      </c>
      <c r="R4944" t="s">
        <v>83</v>
      </c>
      <c r="S4944" t="s">
        <v>33</v>
      </c>
      <c r="T4944">
        <f>_xlfn.DAYS(Raw_data_US_healthcare[[#This Row],[Discharge Date]],Raw_data_US_healthcare[[#This Row],[Date of Admission]])</f>
        <v>29</v>
      </c>
    </row>
    <row r="4945" spans="1:20" x14ac:dyDescent="0.3">
      <c r="A4945" t="s">
        <v>26511</v>
      </c>
      <c r="B4945" t="s">
        <v>13780</v>
      </c>
      <c r="C4945">
        <v>36</v>
      </c>
      <c r="D4945" t="str">
        <f>IF(Raw_data_US_healthcare[[#This Row],[Age]]&lt;35,"Young",IF(Raw_data_US_healthcare[[#This Row],[Age]]&lt;60,"Middle","Senior"))</f>
        <v>Middle</v>
      </c>
      <c r="E4945" t="s">
        <v>16</v>
      </c>
      <c r="F4945" t="s">
        <v>27</v>
      </c>
      <c r="G4945" t="s">
        <v>27</v>
      </c>
      <c r="H4945" t="s">
        <v>28</v>
      </c>
      <c r="I4945" s="2">
        <v>43650</v>
      </c>
      <c r="J4945" t="s">
        <v>13781</v>
      </c>
      <c r="K4945" t="s">
        <v>13782</v>
      </c>
      <c r="L4945" t="s">
        <v>21</v>
      </c>
      <c r="M4945">
        <v>1323.1958999999999</v>
      </c>
      <c r="N4945">
        <v>499</v>
      </c>
      <c r="O4945" t="s">
        <v>43</v>
      </c>
      <c r="P4945" t="s">
        <v>43</v>
      </c>
      <c r="Q4945" s="2">
        <v>43671</v>
      </c>
      <c r="R4945" t="s">
        <v>32</v>
      </c>
      <c r="S4945" t="s">
        <v>33</v>
      </c>
      <c r="T4945">
        <f>_xlfn.DAYS(Raw_data_US_healthcare[[#This Row],[Discharge Date]],Raw_data_US_healthcare[[#This Row],[Date of Admission]])</f>
        <v>21</v>
      </c>
    </row>
    <row r="4946" spans="1:20" x14ac:dyDescent="0.3">
      <c r="A4946" t="s">
        <v>26511</v>
      </c>
      <c r="B4946" t="s">
        <v>13783</v>
      </c>
      <c r="C4946">
        <v>64</v>
      </c>
      <c r="D4946" t="str">
        <f>IF(Raw_data_US_healthcare[[#This Row],[Age]]&lt;35,"Young",IF(Raw_data_US_healthcare[[#This Row],[Age]]&lt;60,"Middle","Senior"))</f>
        <v>Senior</v>
      </c>
      <c r="E4946" t="s">
        <v>16</v>
      </c>
      <c r="F4946" t="s">
        <v>88</v>
      </c>
      <c r="G4946" t="s">
        <v>88</v>
      </c>
      <c r="H4946" t="s">
        <v>36</v>
      </c>
      <c r="I4946" s="2">
        <v>44734</v>
      </c>
      <c r="J4946" t="s">
        <v>13784</v>
      </c>
      <c r="K4946" t="s">
        <v>13785</v>
      </c>
      <c r="L4946" t="s">
        <v>21</v>
      </c>
      <c r="M4946">
        <v>22315.5861</v>
      </c>
      <c r="N4946">
        <v>241</v>
      </c>
      <c r="O4946" t="s">
        <v>43</v>
      </c>
      <c r="P4946" t="s">
        <v>43</v>
      </c>
      <c r="Q4946" s="2">
        <v>44753</v>
      </c>
      <c r="R4946" t="s">
        <v>23</v>
      </c>
      <c r="S4946" t="s">
        <v>45</v>
      </c>
      <c r="T4946">
        <f>_xlfn.DAYS(Raw_data_US_healthcare[[#This Row],[Discharge Date]],Raw_data_US_healthcare[[#This Row],[Date of Admission]])</f>
        <v>19</v>
      </c>
    </row>
    <row r="4947" spans="1:20" x14ac:dyDescent="0.3">
      <c r="A4947" t="s">
        <v>26512</v>
      </c>
      <c r="B4947" t="s">
        <v>13786</v>
      </c>
      <c r="C4947">
        <v>19</v>
      </c>
      <c r="D4947" t="str">
        <f>IF(Raw_data_US_healthcare[[#This Row],[Age]]&lt;35,"Young",IF(Raw_data_US_healthcare[[#This Row],[Age]]&lt;60,"Middle","Senior"))</f>
        <v>Young</v>
      </c>
      <c r="E4947" t="s">
        <v>26</v>
      </c>
      <c r="F4947" t="s">
        <v>113</v>
      </c>
      <c r="G4947" t="s">
        <v>113</v>
      </c>
      <c r="H4947" t="s">
        <v>26516</v>
      </c>
      <c r="I4947" s="2">
        <v>43931</v>
      </c>
      <c r="J4947" t="s">
        <v>13787</v>
      </c>
      <c r="K4947" t="s">
        <v>13788</v>
      </c>
      <c r="L4947" t="s">
        <v>56</v>
      </c>
      <c r="M4947">
        <v>26920.617600000001</v>
      </c>
      <c r="N4947">
        <v>394</v>
      </c>
      <c r="O4947" t="s">
        <v>22</v>
      </c>
      <c r="P4947" t="s">
        <v>22</v>
      </c>
      <c r="Q4947" s="2">
        <v>43943</v>
      </c>
      <c r="R4947" t="s">
        <v>44</v>
      </c>
      <c r="S4947" t="s">
        <v>24</v>
      </c>
      <c r="T4947">
        <f>_xlfn.DAYS(Raw_data_US_healthcare[[#This Row],[Discharge Date]],Raw_data_US_healthcare[[#This Row],[Date of Admission]])</f>
        <v>12</v>
      </c>
    </row>
    <row r="4948" spans="1:20" x14ac:dyDescent="0.3">
      <c r="A4948" t="s">
        <v>26512</v>
      </c>
      <c r="B4948" t="s">
        <v>13789</v>
      </c>
      <c r="C4948">
        <v>47</v>
      </c>
      <c r="D4948" t="str">
        <f>IF(Raw_data_US_healthcare[[#This Row],[Age]]&lt;35,"Young",IF(Raw_data_US_healthcare[[#This Row],[Age]]&lt;60,"Middle","Senior"))</f>
        <v>Middle</v>
      </c>
      <c r="E4948" t="s">
        <v>26</v>
      </c>
      <c r="F4948" t="s">
        <v>49</v>
      </c>
      <c r="G4948" t="s">
        <v>49</v>
      </c>
      <c r="H4948" t="s">
        <v>26516</v>
      </c>
      <c r="I4948" s="2">
        <v>43591</v>
      </c>
      <c r="J4948" t="s">
        <v>13790</v>
      </c>
      <c r="K4948" t="s">
        <v>13791</v>
      </c>
      <c r="L4948" t="s">
        <v>31</v>
      </c>
      <c r="M4948">
        <v>3078.4929999999999</v>
      </c>
      <c r="N4948">
        <v>101</v>
      </c>
      <c r="O4948" t="s">
        <v>22</v>
      </c>
      <c r="P4948" t="s">
        <v>22</v>
      </c>
      <c r="Q4948" s="2">
        <v>43606</v>
      </c>
      <c r="R4948" t="s">
        <v>32</v>
      </c>
      <c r="S4948" t="s">
        <v>33</v>
      </c>
      <c r="T4948">
        <f>_xlfn.DAYS(Raw_data_US_healthcare[[#This Row],[Discharge Date]],Raw_data_US_healthcare[[#This Row],[Date of Admission]])</f>
        <v>15</v>
      </c>
    </row>
    <row r="4949" spans="1:20" x14ac:dyDescent="0.3">
      <c r="A4949" t="s">
        <v>26512</v>
      </c>
      <c r="B4949" t="s">
        <v>13792</v>
      </c>
      <c r="C4949">
        <v>76</v>
      </c>
      <c r="D4949" t="str">
        <f>IF(Raw_data_US_healthcare[[#This Row],[Age]]&lt;35,"Young",IF(Raw_data_US_healthcare[[#This Row],[Age]]&lt;60,"Middle","Senior"))</f>
        <v>Senior</v>
      </c>
      <c r="E4949" t="s">
        <v>26</v>
      </c>
      <c r="F4949" t="s">
        <v>88</v>
      </c>
      <c r="G4949" t="s">
        <v>88</v>
      </c>
      <c r="H4949" t="s">
        <v>28</v>
      </c>
      <c r="I4949" s="2">
        <v>43963</v>
      </c>
      <c r="J4949" t="s">
        <v>13793</v>
      </c>
      <c r="K4949" t="s">
        <v>13794</v>
      </c>
      <c r="L4949" t="s">
        <v>21</v>
      </c>
      <c r="M4949">
        <v>31225.615600000001</v>
      </c>
      <c r="N4949">
        <v>398</v>
      </c>
      <c r="O4949" t="s">
        <v>39</v>
      </c>
      <c r="P4949" t="s">
        <v>39</v>
      </c>
      <c r="Q4949" s="2">
        <v>43971</v>
      </c>
      <c r="R4949" t="s">
        <v>32</v>
      </c>
      <c r="S4949" t="s">
        <v>45</v>
      </c>
      <c r="T4949">
        <f>_xlfn.DAYS(Raw_data_US_healthcare[[#This Row],[Discharge Date]],Raw_data_US_healthcare[[#This Row],[Date of Admission]])</f>
        <v>8</v>
      </c>
    </row>
    <row r="4950" spans="1:20" x14ac:dyDescent="0.3">
      <c r="A4950" t="s">
        <v>26511</v>
      </c>
      <c r="B4950" t="s">
        <v>13795</v>
      </c>
      <c r="C4950">
        <v>44</v>
      </c>
      <c r="D4950" t="str">
        <f>IF(Raw_data_US_healthcare[[#This Row],[Age]]&lt;35,"Young",IF(Raw_data_US_healthcare[[#This Row],[Age]]&lt;60,"Middle","Senior"))</f>
        <v>Middle</v>
      </c>
      <c r="E4950" t="s">
        <v>16</v>
      </c>
      <c r="F4950" t="s">
        <v>35</v>
      </c>
      <c r="G4950" t="s">
        <v>35</v>
      </c>
      <c r="H4950" t="s">
        <v>28</v>
      </c>
      <c r="I4950" s="2">
        <v>44459</v>
      </c>
      <c r="J4950" t="s">
        <v>13796</v>
      </c>
      <c r="K4950" t="s">
        <v>13797</v>
      </c>
      <c r="L4950" t="s">
        <v>21</v>
      </c>
      <c r="M4950">
        <v>42074.230100000001</v>
      </c>
      <c r="N4950">
        <v>234</v>
      </c>
      <c r="O4950" t="s">
        <v>43</v>
      </c>
      <c r="P4950" t="s">
        <v>43</v>
      </c>
      <c r="Q4950" s="2">
        <v>44473</v>
      </c>
      <c r="R4950" t="s">
        <v>23</v>
      </c>
      <c r="S4950" t="s">
        <v>24</v>
      </c>
      <c r="T4950">
        <f>_xlfn.DAYS(Raw_data_US_healthcare[[#This Row],[Discharge Date]],Raw_data_US_healthcare[[#This Row],[Date of Admission]])</f>
        <v>14</v>
      </c>
    </row>
    <row r="4951" spans="1:20" x14ac:dyDescent="0.3">
      <c r="A4951" t="s">
        <v>26511</v>
      </c>
      <c r="B4951" t="s">
        <v>13798</v>
      </c>
      <c r="C4951">
        <v>29</v>
      </c>
      <c r="D4951" t="str">
        <f>IF(Raw_data_US_healthcare[[#This Row],[Age]]&lt;35,"Young",IF(Raw_data_US_healthcare[[#This Row],[Age]]&lt;60,"Middle","Senior"))</f>
        <v>Young</v>
      </c>
      <c r="E4951" t="s">
        <v>16</v>
      </c>
      <c r="F4951" t="s">
        <v>228</v>
      </c>
      <c r="G4951" t="s">
        <v>228</v>
      </c>
      <c r="H4951" t="s">
        <v>26516</v>
      </c>
      <c r="I4951" s="2">
        <v>44120</v>
      </c>
      <c r="J4951" t="s">
        <v>5730</v>
      </c>
      <c r="K4951" t="s">
        <v>13799</v>
      </c>
      <c r="L4951" t="s">
        <v>52</v>
      </c>
      <c r="M4951">
        <v>28514.2821</v>
      </c>
      <c r="N4951">
        <v>251</v>
      </c>
      <c r="O4951" t="s">
        <v>22</v>
      </c>
      <c r="P4951" t="s">
        <v>22</v>
      </c>
      <c r="Q4951" s="2">
        <v>44137</v>
      </c>
      <c r="R4951" t="s">
        <v>48</v>
      </c>
      <c r="S4951" t="s">
        <v>33</v>
      </c>
      <c r="T4951">
        <f>_xlfn.DAYS(Raw_data_US_healthcare[[#This Row],[Discharge Date]],Raw_data_US_healthcare[[#This Row],[Date of Admission]])</f>
        <v>17</v>
      </c>
    </row>
    <row r="4952" spans="1:20" x14ac:dyDescent="0.3">
      <c r="A4952" t="s">
        <v>26512</v>
      </c>
      <c r="B4952" t="s">
        <v>13800</v>
      </c>
      <c r="C4952">
        <v>35</v>
      </c>
      <c r="D4952" t="str">
        <f>IF(Raw_data_US_healthcare[[#This Row],[Age]]&lt;35,"Young",IF(Raw_data_US_healthcare[[#This Row],[Age]]&lt;60,"Middle","Senior"))</f>
        <v>Middle</v>
      </c>
      <c r="E4952" t="s">
        <v>26</v>
      </c>
      <c r="F4952" t="s">
        <v>228</v>
      </c>
      <c r="G4952" t="s">
        <v>228</v>
      </c>
      <c r="H4952" t="s">
        <v>28</v>
      </c>
      <c r="I4952" s="2">
        <v>43429</v>
      </c>
      <c r="J4952" t="s">
        <v>13801</v>
      </c>
      <c r="K4952" t="s">
        <v>13802</v>
      </c>
      <c r="L4952" t="s">
        <v>60</v>
      </c>
      <c r="M4952">
        <v>16134.1463</v>
      </c>
      <c r="N4952">
        <v>142</v>
      </c>
      <c r="O4952" t="s">
        <v>43</v>
      </c>
      <c r="P4952" t="s">
        <v>43</v>
      </c>
      <c r="Q4952" s="2">
        <v>43453</v>
      </c>
      <c r="R4952" t="s">
        <v>23</v>
      </c>
      <c r="S4952" t="s">
        <v>33</v>
      </c>
      <c r="T4952">
        <f>_xlfn.DAYS(Raw_data_US_healthcare[[#This Row],[Discharge Date]],Raw_data_US_healthcare[[#This Row],[Date of Admission]])</f>
        <v>24</v>
      </c>
    </row>
    <row r="4953" spans="1:20" x14ac:dyDescent="0.3">
      <c r="A4953" t="s">
        <v>26512</v>
      </c>
      <c r="B4953" t="s">
        <v>13803</v>
      </c>
      <c r="C4953">
        <v>65</v>
      </c>
      <c r="D4953" t="str">
        <f>IF(Raw_data_US_healthcare[[#This Row],[Age]]&lt;35,"Young",IF(Raw_data_US_healthcare[[#This Row],[Age]]&lt;60,"Middle","Senior"))</f>
        <v>Senior</v>
      </c>
      <c r="E4953" t="s">
        <v>26</v>
      </c>
      <c r="F4953" t="s">
        <v>88</v>
      </c>
      <c r="G4953" t="s">
        <v>88</v>
      </c>
      <c r="H4953" t="s">
        <v>26514</v>
      </c>
      <c r="I4953" s="2">
        <v>43720</v>
      </c>
      <c r="J4953" t="s">
        <v>13804</v>
      </c>
      <c r="K4953" t="s">
        <v>5096</v>
      </c>
      <c r="L4953" t="s">
        <v>21</v>
      </c>
      <c r="M4953">
        <v>19959.223999999998</v>
      </c>
      <c r="N4953">
        <v>117</v>
      </c>
      <c r="O4953" t="s">
        <v>22</v>
      </c>
      <c r="P4953" t="s">
        <v>22</v>
      </c>
      <c r="Q4953" s="2">
        <v>43721</v>
      </c>
      <c r="R4953" t="s">
        <v>48</v>
      </c>
      <c r="S4953" t="s">
        <v>45</v>
      </c>
      <c r="T4953">
        <f>_xlfn.DAYS(Raw_data_US_healthcare[[#This Row],[Discharge Date]],Raw_data_US_healthcare[[#This Row],[Date of Admission]])</f>
        <v>1</v>
      </c>
    </row>
    <row r="4954" spans="1:20" x14ac:dyDescent="0.3">
      <c r="A4954" t="s">
        <v>26511</v>
      </c>
      <c r="B4954" t="s">
        <v>13805</v>
      </c>
      <c r="C4954">
        <v>42</v>
      </c>
      <c r="D4954" t="str">
        <f>IF(Raw_data_US_healthcare[[#This Row],[Age]]&lt;35,"Young",IF(Raw_data_US_healthcare[[#This Row],[Age]]&lt;60,"Middle","Senior"))</f>
        <v>Middle</v>
      </c>
      <c r="E4954" t="s">
        <v>16</v>
      </c>
      <c r="F4954" t="s">
        <v>49</v>
      </c>
      <c r="G4954" t="s">
        <v>49</v>
      </c>
      <c r="H4954" t="s">
        <v>36</v>
      </c>
      <c r="I4954" s="2">
        <v>45067</v>
      </c>
      <c r="J4954" t="s">
        <v>13806</v>
      </c>
      <c r="K4954" t="s">
        <v>13807</v>
      </c>
      <c r="L4954" t="s">
        <v>31</v>
      </c>
      <c r="M4954">
        <v>15201.338400000001</v>
      </c>
      <c r="N4954">
        <v>178</v>
      </c>
      <c r="O4954" t="s">
        <v>22</v>
      </c>
      <c r="P4954" t="s">
        <v>22</v>
      </c>
      <c r="Q4954" s="2">
        <v>45087</v>
      </c>
      <c r="R4954" t="s">
        <v>44</v>
      </c>
      <c r="S4954" t="s">
        <v>45</v>
      </c>
      <c r="T4954">
        <f>_xlfn.DAYS(Raw_data_US_healthcare[[#This Row],[Discharge Date]],Raw_data_US_healthcare[[#This Row],[Date of Admission]])</f>
        <v>20</v>
      </c>
    </row>
    <row r="4955" spans="1:20" x14ac:dyDescent="0.3">
      <c r="A4955" t="s">
        <v>26511</v>
      </c>
      <c r="B4955" t="s">
        <v>13808</v>
      </c>
      <c r="C4955">
        <v>18</v>
      </c>
      <c r="D4955" t="str">
        <f>IF(Raw_data_US_healthcare[[#This Row],[Age]]&lt;35,"Young",IF(Raw_data_US_healthcare[[#This Row],[Age]]&lt;60,"Middle","Senior"))</f>
        <v>Young</v>
      </c>
      <c r="E4955" t="s">
        <v>16</v>
      </c>
      <c r="F4955" t="s">
        <v>17</v>
      </c>
      <c r="G4955" t="s">
        <v>17</v>
      </c>
      <c r="H4955" t="s">
        <v>26516</v>
      </c>
      <c r="I4955" s="2">
        <v>44180</v>
      </c>
      <c r="J4955" t="s">
        <v>13809</v>
      </c>
      <c r="K4955" t="s">
        <v>13810</v>
      </c>
      <c r="L4955" t="s">
        <v>31</v>
      </c>
      <c r="M4955">
        <v>23647.8439</v>
      </c>
      <c r="N4955">
        <v>392</v>
      </c>
      <c r="O4955" t="s">
        <v>39</v>
      </c>
      <c r="P4955" t="s">
        <v>39</v>
      </c>
      <c r="Q4955" s="2">
        <v>44193</v>
      </c>
      <c r="R4955" t="s">
        <v>83</v>
      </c>
      <c r="S4955" t="s">
        <v>24</v>
      </c>
      <c r="T4955">
        <f>_xlfn.DAYS(Raw_data_US_healthcare[[#This Row],[Discharge Date]],Raw_data_US_healthcare[[#This Row],[Date of Admission]])</f>
        <v>13</v>
      </c>
    </row>
    <row r="4956" spans="1:20" x14ac:dyDescent="0.3">
      <c r="A4956" t="s">
        <v>26511</v>
      </c>
      <c r="B4956" t="s">
        <v>13811</v>
      </c>
      <c r="C4956">
        <v>66</v>
      </c>
      <c r="D4956" t="str">
        <f>IF(Raw_data_US_healthcare[[#This Row],[Age]]&lt;35,"Young",IF(Raw_data_US_healthcare[[#This Row],[Age]]&lt;60,"Middle","Senior"))</f>
        <v>Senior</v>
      </c>
      <c r="E4956" t="s">
        <v>16</v>
      </c>
      <c r="F4956" t="s">
        <v>228</v>
      </c>
      <c r="G4956" t="s">
        <v>228</v>
      </c>
      <c r="H4956" t="s">
        <v>26514</v>
      </c>
      <c r="I4956" s="2">
        <v>43638</v>
      </c>
      <c r="J4956" t="s">
        <v>12828</v>
      </c>
      <c r="K4956" t="s">
        <v>13812</v>
      </c>
      <c r="L4956" t="s">
        <v>21</v>
      </c>
      <c r="M4956">
        <v>16372.455099999999</v>
      </c>
      <c r="N4956">
        <v>244</v>
      </c>
      <c r="O4956" t="s">
        <v>22</v>
      </c>
      <c r="P4956" t="s">
        <v>22</v>
      </c>
      <c r="Q4956" s="2">
        <v>43660</v>
      </c>
      <c r="R4956" t="s">
        <v>83</v>
      </c>
      <c r="S4956" t="s">
        <v>24</v>
      </c>
      <c r="T4956">
        <f>_xlfn.DAYS(Raw_data_US_healthcare[[#This Row],[Discharge Date]],Raw_data_US_healthcare[[#This Row],[Date of Admission]])</f>
        <v>22</v>
      </c>
    </row>
    <row r="4957" spans="1:20" x14ac:dyDescent="0.3">
      <c r="A4957" t="s">
        <v>26512</v>
      </c>
      <c r="B4957" t="s">
        <v>13813</v>
      </c>
      <c r="C4957">
        <v>19</v>
      </c>
      <c r="D4957" t="str">
        <f>IF(Raw_data_US_healthcare[[#This Row],[Age]]&lt;35,"Young",IF(Raw_data_US_healthcare[[#This Row],[Age]]&lt;60,"Middle","Senior"))</f>
        <v>Young</v>
      </c>
      <c r="E4957" t="s">
        <v>26</v>
      </c>
      <c r="F4957" t="s">
        <v>113</v>
      </c>
      <c r="G4957" t="s">
        <v>113</v>
      </c>
      <c r="H4957" t="s">
        <v>28</v>
      </c>
      <c r="I4957" s="2">
        <v>44421</v>
      </c>
      <c r="J4957" t="s">
        <v>13814</v>
      </c>
      <c r="K4957" t="s">
        <v>13815</v>
      </c>
      <c r="L4957" t="s">
        <v>60</v>
      </c>
      <c r="M4957">
        <v>16434.2189</v>
      </c>
      <c r="N4957">
        <v>130</v>
      </c>
      <c r="O4957" t="s">
        <v>43</v>
      </c>
      <c r="P4957" t="s">
        <v>43</v>
      </c>
      <c r="Q4957" s="2">
        <v>44445</v>
      </c>
      <c r="R4957" t="s">
        <v>23</v>
      </c>
      <c r="S4957" t="s">
        <v>33</v>
      </c>
      <c r="T4957">
        <f>_xlfn.DAYS(Raw_data_US_healthcare[[#This Row],[Discharge Date]],Raw_data_US_healthcare[[#This Row],[Date of Admission]])</f>
        <v>24</v>
      </c>
    </row>
    <row r="4958" spans="1:20" x14ac:dyDescent="0.3">
      <c r="A4958" t="s">
        <v>26511</v>
      </c>
      <c r="B4958" t="s">
        <v>13816</v>
      </c>
      <c r="C4958">
        <v>48</v>
      </c>
      <c r="D4958" t="str">
        <f>IF(Raw_data_US_healthcare[[#This Row],[Age]]&lt;35,"Young",IF(Raw_data_US_healthcare[[#This Row],[Age]]&lt;60,"Middle","Senior"))</f>
        <v>Middle</v>
      </c>
      <c r="E4958" t="s">
        <v>16</v>
      </c>
      <c r="F4958" t="s">
        <v>88</v>
      </c>
      <c r="G4958" t="s">
        <v>88</v>
      </c>
      <c r="H4958" t="s">
        <v>18</v>
      </c>
      <c r="I4958" s="2">
        <v>44024</v>
      </c>
      <c r="J4958" t="s">
        <v>13817</v>
      </c>
      <c r="K4958" t="s">
        <v>5778</v>
      </c>
      <c r="L4958" t="s">
        <v>56</v>
      </c>
      <c r="M4958">
        <v>35404.843099999998</v>
      </c>
      <c r="N4958">
        <v>102</v>
      </c>
      <c r="O4958" t="s">
        <v>43</v>
      </c>
      <c r="P4958" t="s">
        <v>43</v>
      </c>
      <c r="Q4958" s="2">
        <v>44041</v>
      </c>
      <c r="R4958" t="s">
        <v>83</v>
      </c>
      <c r="S4958" t="s">
        <v>45</v>
      </c>
      <c r="T4958">
        <f>_xlfn.DAYS(Raw_data_US_healthcare[[#This Row],[Discharge Date]],Raw_data_US_healthcare[[#This Row],[Date of Admission]])</f>
        <v>17</v>
      </c>
    </row>
    <row r="4959" spans="1:20" x14ac:dyDescent="0.3">
      <c r="A4959" t="s">
        <v>26512</v>
      </c>
      <c r="B4959" t="s">
        <v>13818</v>
      </c>
      <c r="C4959">
        <v>71</v>
      </c>
      <c r="D4959" t="str">
        <f>IF(Raw_data_US_healthcare[[#This Row],[Age]]&lt;35,"Young",IF(Raw_data_US_healthcare[[#This Row],[Age]]&lt;60,"Middle","Senior"))</f>
        <v>Senior</v>
      </c>
      <c r="E4959" t="s">
        <v>26</v>
      </c>
      <c r="F4959" t="s">
        <v>35</v>
      </c>
      <c r="G4959" t="s">
        <v>35</v>
      </c>
      <c r="H4959" t="s">
        <v>26514</v>
      </c>
      <c r="I4959" s="2">
        <v>44178</v>
      </c>
      <c r="J4959" t="s">
        <v>13819</v>
      </c>
      <c r="K4959" t="s">
        <v>13820</v>
      </c>
      <c r="L4959" t="s">
        <v>21</v>
      </c>
      <c r="M4959">
        <v>16550.299500000001</v>
      </c>
      <c r="N4959">
        <v>484</v>
      </c>
      <c r="O4959" t="s">
        <v>22</v>
      </c>
      <c r="P4959" t="s">
        <v>22</v>
      </c>
      <c r="Q4959" s="2">
        <v>44191</v>
      </c>
      <c r="R4959" t="s">
        <v>48</v>
      </c>
      <c r="S4959" t="s">
        <v>24</v>
      </c>
      <c r="T4959">
        <f>_xlfn.DAYS(Raw_data_US_healthcare[[#This Row],[Discharge Date]],Raw_data_US_healthcare[[#This Row],[Date of Admission]])</f>
        <v>13</v>
      </c>
    </row>
    <row r="4960" spans="1:20" x14ac:dyDescent="0.3">
      <c r="A4960" t="s">
        <v>26511</v>
      </c>
      <c r="B4960" t="s">
        <v>13821</v>
      </c>
      <c r="C4960">
        <v>78</v>
      </c>
      <c r="D4960" t="str">
        <f>IF(Raw_data_US_healthcare[[#This Row],[Age]]&lt;35,"Young",IF(Raw_data_US_healthcare[[#This Row],[Age]]&lt;60,"Middle","Senior"))</f>
        <v>Senior</v>
      </c>
      <c r="E4960" t="s">
        <v>16</v>
      </c>
      <c r="F4960" t="s">
        <v>62</v>
      </c>
      <c r="G4960" t="s">
        <v>62</v>
      </c>
      <c r="H4960" t="s">
        <v>26516</v>
      </c>
      <c r="I4960" s="2">
        <v>44053</v>
      </c>
      <c r="J4960" t="s">
        <v>13822</v>
      </c>
      <c r="K4960" t="s">
        <v>13823</v>
      </c>
      <c r="L4960" t="s">
        <v>21</v>
      </c>
      <c r="M4960">
        <v>5577.2956000000004</v>
      </c>
      <c r="N4960">
        <v>150</v>
      </c>
      <c r="O4960" t="s">
        <v>39</v>
      </c>
      <c r="P4960" t="s">
        <v>39</v>
      </c>
      <c r="Q4960" s="2">
        <v>44078</v>
      </c>
      <c r="R4960" t="s">
        <v>44</v>
      </c>
      <c r="S4960" t="s">
        <v>24</v>
      </c>
      <c r="T4960">
        <f>_xlfn.DAYS(Raw_data_US_healthcare[[#This Row],[Discharge Date]],Raw_data_US_healthcare[[#This Row],[Date of Admission]])</f>
        <v>25</v>
      </c>
    </row>
    <row r="4961" spans="1:20" x14ac:dyDescent="0.3">
      <c r="A4961" t="s">
        <v>26511</v>
      </c>
      <c r="B4961" t="s">
        <v>13824</v>
      </c>
      <c r="C4961">
        <v>60</v>
      </c>
      <c r="D4961" t="str">
        <f>IF(Raw_data_US_healthcare[[#This Row],[Age]]&lt;35,"Young",IF(Raw_data_US_healthcare[[#This Row],[Age]]&lt;60,"Middle","Senior"))</f>
        <v>Senior</v>
      </c>
      <c r="E4961" t="s">
        <v>16</v>
      </c>
      <c r="F4961" t="s">
        <v>49</v>
      </c>
      <c r="G4961" t="s">
        <v>49</v>
      </c>
      <c r="H4961" t="s">
        <v>26514</v>
      </c>
      <c r="I4961" s="2">
        <v>44785</v>
      </c>
      <c r="J4961" t="s">
        <v>13825</v>
      </c>
      <c r="K4961" t="s">
        <v>13826</v>
      </c>
      <c r="L4961" t="s">
        <v>21</v>
      </c>
      <c r="M4961">
        <v>4315.7637999999997</v>
      </c>
      <c r="N4961">
        <v>410</v>
      </c>
      <c r="O4961" t="s">
        <v>22</v>
      </c>
      <c r="P4961" t="s">
        <v>22</v>
      </c>
      <c r="Q4961" s="2">
        <v>44790</v>
      </c>
      <c r="R4961" t="s">
        <v>83</v>
      </c>
      <c r="S4961" t="s">
        <v>24</v>
      </c>
      <c r="T4961">
        <f>_xlfn.DAYS(Raw_data_US_healthcare[[#This Row],[Discharge Date]],Raw_data_US_healthcare[[#This Row],[Date of Admission]])</f>
        <v>5</v>
      </c>
    </row>
    <row r="4962" spans="1:20" x14ac:dyDescent="0.3">
      <c r="A4962" t="s">
        <v>26512</v>
      </c>
      <c r="B4962" t="s">
        <v>13827</v>
      </c>
      <c r="C4962">
        <v>68</v>
      </c>
      <c r="D4962" t="str">
        <f>IF(Raw_data_US_healthcare[[#This Row],[Age]]&lt;35,"Young",IF(Raw_data_US_healthcare[[#This Row],[Age]]&lt;60,"Middle","Senior"))</f>
        <v>Senior</v>
      </c>
      <c r="E4962" t="s">
        <v>26</v>
      </c>
      <c r="F4962" t="s">
        <v>113</v>
      </c>
      <c r="G4962" t="s">
        <v>113</v>
      </c>
      <c r="H4962" t="s">
        <v>18</v>
      </c>
      <c r="I4962" s="2">
        <v>44376</v>
      </c>
      <c r="J4962" t="s">
        <v>13828</v>
      </c>
      <c r="K4962" t="s">
        <v>2305</v>
      </c>
      <c r="L4962" t="s">
        <v>21</v>
      </c>
      <c r="M4962">
        <v>32005.8439</v>
      </c>
      <c r="N4962">
        <v>211</v>
      </c>
      <c r="O4962" t="s">
        <v>43</v>
      </c>
      <c r="P4962" t="s">
        <v>43</v>
      </c>
      <c r="Q4962" s="2">
        <v>44379</v>
      </c>
      <c r="R4962" t="s">
        <v>44</v>
      </c>
      <c r="S4962" t="s">
        <v>24</v>
      </c>
      <c r="T4962">
        <f>_xlfn.DAYS(Raw_data_US_healthcare[[#This Row],[Discharge Date]],Raw_data_US_healthcare[[#This Row],[Date of Admission]])</f>
        <v>3</v>
      </c>
    </row>
    <row r="4963" spans="1:20" x14ac:dyDescent="0.3">
      <c r="A4963" t="s">
        <v>26512</v>
      </c>
      <c r="B4963" t="s">
        <v>1400</v>
      </c>
      <c r="C4963">
        <v>61</v>
      </c>
      <c r="D4963" t="str">
        <f>IF(Raw_data_US_healthcare[[#This Row],[Age]]&lt;35,"Young",IF(Raw_data_US_healthcare[[#This Row],[Age]]&lt;60,"Middle","Senior"))</f>
        <v>Senior</v>
      </c>
      <c r="E4963" t="s">
        <v>26</v>
      </c>
      <c r="F4963" t="s">
        <v>49</v>
      </c>
      <c r="G4963" t="s">
        <v>49</v>
      </c>
      <c r="H4963" t="s">
        <v>69</v>
      </c>
      <c r="I4963" s="2">
        <v>44753</v>
      </c>
      <c r="J4963" t="s">
        <v>13829</v>
      </c>
      <c r="K4963" t="s">
        <v>13830</v>
      </c>
      <c r="L4963" t="s">
        <v>21</v>
      </c>
      <c r="M4963">
        <v>47993.999900000003</v>
      </c>
      <c r="N4963">
        <v>374</v>
      </c>
      <c r="O4963" t="s">
        <v>39</v>
      </c>
      <c r="P4963" t="s">
        <v>39</v>
      </c>
      <c r="Q4963" s="2">
        <v>44768</v>
      </c>
      <c r="R4963" t="s">
        <v>44</v>
      </c>
      <c r="S4963" t="s">
        <v>45</v>
      </c>
      <c r="T4963">
        <f>_xlfn.DAYS(Raw_data_US_healthcare[[#This Row],[Discharge Date]],Raw_data_US_healthcare[[#This Row],[Date of Admission]])</f>
        <v>15</v>
      </c>
    </row>
    <row r="4964" spans="1:20" x14ac:dyDescent="0.3">
      <c r="A4964" t="s">
        <v>26511</v>
      </c>
      <c r="B4964" t="s">
        <v>13831</v>
      </c>
      <c r="C4964">
        <v>63</v>
      </c>
      <c r="D4964" t="str">
        <f>IF(Raw_data_US_healthcare[[#This Row],[Age]]&lt;35,"Young",IF(Raw_data_US_healthcare[[#This Row],[Age]]&lt;60,"Middle","Senior"))</f>
        <v>Senior</v>
      </c>
      <c r="E4964" t="s">
        <v>16</v>
      </c>
      <c r="F4964" t="s">
        <v>88</v>
      </c>
      <c r="G4964" t="s">
        <v>88</v>
      </c>
      <c r="H4964" t="s">
        <v>18</v>
      </c>
      <c r="I4964" s="2">
        <v>44841</v>
      </c>
      <c r="J4964" t="s">
        <v>13832</v>
      </c>
      <c r="K4964" t="s">
        <v>13833</v>
      </c>
      <c r="L4964" t="s">
        <v>21</v>
      </c>
      <c r="M4964">
        <v>4943.1211999999996</v>
      </c>
      <c r="N4964">
        <v>361</v>
      </c>
      <c r="O4964" t="s">
        <v>43</v>
      </c>
      <c r="P4964" t="s">
        <v>43</v>
      </c>
      <c r="Q4964" s="2">
        <v>44856</v>
      </c>
      <c r="R4964" t="s">
        <v>32</v>
      </c>
      <c r="S4964" t="s">
        <v>45</v>
      </c>
      <c r="T4964">
        <f>_xlfn.DAYS(Raw_data_US_healthcare[[#This Row],[Discharge Date]],Raw_data_US_healthcare[[#This Row],[Date of Admission]])</f>
        <v>15</v>
      </c>
    </row>
    <row r="4965" spans="1:20" x14ac:dyDescent="0.3">
      <c r="A4965" t="s">
        <v>26511</v>
      </c>
      <c r="B4965" t="s">
        <v>13834</v>
      </c>
      <c r="C4965">
        <v>34</v>
      </c>
      <c r="D4965" t="str">
        <f>IF(Raw_data_US_healthcare[[#This Row],[Age]]&lt;35,"Young",IF(Raw_data_US_healthcare[[#This Row],[Age]]&lt;60,"Middle","Senior"))</f>
        <v>Young</v>
      </c>
      <c r="E4965" t="s">
        <v>16</v>
      </c>
      <c r="F4965" t="s">
        <v>62</v>
      </c>
      <c r="G4965" t="s">
        <v>62</v>
      </c>
      <c r="H4965" t="s">
        <v>26514</v>
      </c>
      <c r="I4965" s="2">
        <v>44231</v>
      </c>
      <c r="J4965" t="s">
        <v>13835</v>
      </c>
      <c r="K4965" t="s">
        <v>13836</v>
      </c>
      <c r="L4965" t="s">
        <v>52</v>
      </c>
      <c r="M4965">
        <v>32027.243900000001</v>
      </c>
      <c r="N4965">
        <v>319</v>
      </c>
      <c r="O4965" t="s">
        <v>22</v>
      </c>
      <c r="P4965" t="s">
        <v>22</v>
      </c>
      <c r="Q4965" s="2">
        <v>44244</v>
      </c>
      <c r="R4965" t="s">
        <v>23</v>
      </c>
      <c r="S4965" t="s">
        <v>45</v>
      </c>
      <c r="T4965">
        <f>_xlfn.DAYS(Raw_data_US_healthcare[[#This Row],[Discharge Date]],Raw_data_US_healthcare[[#This Row],[Date of Admission]])</f>
        <v>13</v>
      </c>
    </row>
    <row r="4966" spans="1:20" x14ac:dyDescent="0.3">
      <c r="A4966" t="s">
        <v>26511</v>
      </c>
      <c r="B4966" t="s">
        <v>13837</v>
      </c>
      <c r="C4966">
        <v>81</v>
      </c>
      <c r="D4966" t="str">
        <f>IF(Raw_data_US_healthcare[[#This Row],[Age]]&lt;35,"Young",IF(Raw_data_US_healthcare[[#This Row],[Age]]&lt;60,"Middle","Senior"))</f>
        <v>Senior</v>
      </c>
      <c r="E4966" t="s">
        <v>16</v>
      </c>
      <c r="F4966" t="s">
        <v>228</v>
      </c>
      <c r="G4966" t="s">
        <v>228</v>
      </c>
      <c r="H4966" t="s">
        <v>18</v>
      </c>
      <c r="I4966" s="2">
        <v>44373</v>
      </c>
      <c r="J4966" t="s">
        <v>13838</v>
      </c>
      <c r="K4966" t="s">
        <v>13839</v>
      </c>
      <c r="L4966" t="s">
        <v>21</v>
      </c>
      <c r="M4966">
        <v>38536.665200000003</v>
      </c>
      <c r="N4966">
        <v>194</v>
      </c>
      <c r="O4966" t="s">
        <v>43</v>
      </c>
      <c r="P4966" t="s">
        <v>43</v>
      </c>
      <c r="Q4966" s="2">
        <v>44394</v>
      </c>
      <c r="R4966" t="s">
        <v>23</v>
      </c>
      <c r="S4966" t="s">
        <v>24</v>
      </c>
      <c r="T4966">
        <f>_xlfn.DAYS(Raw_data_US_healthcare[[#This Row],[Discharge Date]],Raw_data_US_healthcare[[#This Row],[Date of Admission]])</f>
        <v>21</v>
      </c>
    </row>
    <row r="4967" spans="1:20" x14ac:dyDescent="0.3">
      <c r="A4967" t="s">
        <v>26511</v>
      </c>
      <c r="B4967" t="s">
        <v>13411</v>
      </c>
      <c r="C4967">
        <v>62</v>
      </c>
      <c r="D4967" t="str">
        <f>IF(Raw_data_US_healthcare[[#This Row],[Age]]&lt;35,"Young",IF(Raw_data_US_healthcare[[#This Row],[Age]]&lt;60,"Middle","Senior"))</f>
        <v>Senior</v>
      </c>
      <c r="E4967" t="s">
        <v>16</v>
      </c>
      <c r="F4967" t="s">
        <v>49</v>
      </c>
      <c r="G4967" t="s">
        <v>49</v>
      </c>
      <c r="H4967" t="s">
        <v>36</v>
      </c>
      <c r="I4967" s="2">
        <v>43597</v>
      </c>
      <c r="J4967" t="s">
        <v>13840</v>
      </c>
      <c r="K4967" t="s">
        <v>2200</v>
      </c>
      <c r="L4967" t="s">
        <v>21</v>
      </c>
      <c r="M4967">
        <v>20900.5399</v>
      </c>
      <c r="N4967">
        <v>222</v>
      </c>
      <c r="O4967" t="s">
        <v>43</v>
      </c>
      <c r="P4967" t="s">
        <v>43</v>
      </c>
      <c r="Q4967" s="2">
        <v>43610</v>
      </c>
      <c r="R4967" t="s">
        <v>48</v>
      </c>
      <c r="S4967" t="s">
        <v>24</v>
      </c>
      <c r="T4967">
        <f>_xlfn.DAYS(Raw_data_US_healthcare[[#This Row],[Discharge Date]],Raw_data_US_healthcare[[#This Row],[Date of Admission]])</f>
        <v>13</v>
      </c>
    </row>
    <row r="4968" spans="1:20" x14ac:dyDescent="0.3">
      <c r="A4968" t="s">
        <v>26511</v>
      </c>
      <c r="B4968" t="s">
        <v>13841</v>
      </c>
      <c r="C4968">
        <v>22</v>
      </c>
      <c r="D4968" t="str">
        <f>IF(Raw_data_US_healthcare[[#This Row],[Age]]&lt;35,"Young",IF(Raw_data_US_healthcare[[#This Row],[Age]]&lt;60,"Middle","Senior"))</f>
        <v>Young</v>
      </c>
      <c r="E4968" t="s">
        <v>16</v>
      </c>
      <c r="F4968" t="s">
        <v>62</v>
      </c>
      <c r="G4968" t="s">
        <v>62</v>
      </c>
      <c r="H4968" t="s">
        <v>26514</v>
      </c>
      <c r="I4968" s="2">
        <v>44787</v>
      </c>
      <c r="J4968" t="s">
        <v>13842</v>
      </c>
      <c r="K4968" t="s">
        <v>13843</v>
      </c>
      <c r="L4968" t="s">
        <v>56</v>
      </c>
      <c r="M4968">
        <v>32016.948100000001</v>
      </c>
      <c r="N4968">
        <v>280</v>
      </c>
      <c r="O4968" t="s">
        <v>22</v>
      </c>
      <c r="P4968" t="s">
        <v>22</v>
      </c>
      <c r="Q4968" s="2">
        <v>44788</v>
      </c>
      <c r="R4968" t="s">
        <v>48</v>
      </c>
      <c r="S4968" t="s">
        <v>33</v>
      </c>
      <c r="T4968">
        <f>_xlfn.DAYS(Raw_data_US_healthcare[[#This Row],[Discharge Date]],Raw_data_US_healthcare[[#This Row],[Date of Admission]])</f>
        <v>1</v>
      </c>
    </row>
    <row r="4969" spans="1:20" x14ac:dyDescent="0.3">
      <c r="A4969" t="s">
        <v>26512</v>
      </c>
      <c r="B4969" t="s">
        <v>26568</v>
      </c>
      <c r="C4969">
        <v>36</v>
      </c>
      <c r="D4969" t="str">
        <f>IF(Raw_data_US_healthcare[[#This Row],[Age]]&lt;35,"Young",IF(Raw_data_US_healthcare[[#This Row],[Age]]&lt;60,"Middle","Senior"))</f>
        <v>Middle</v>
      </c>
      <c r="E4969" t="s">
        <v>26</v>
      </c>
      <c r="F4969" t="s">
        <v>49</v>
      </c>
      <c r="G4969" t="s">
        <v>49</v>
      </c>
      <c r="H4969" t="s">
        <v>26514</v>
      </c>
      <c r="I4969" s="2">
        <v>44982</v>
      </c>
      <c r="J4969" t="s">
        <v>13844</v>
      </c>
      <c r="K4969" t="s">
        <v>4988</v>
      </c>
      <c r="L4969" t="s">
        <v>56</v>
      </c>
      <c r="M4969">
        <v>31530.5039</v>
      </c>
      <c r="N4969">
        <v>133</v>
      </c>
      <c r="O4969" t="s">
        <v>22</v>
      </c>
      <c r="P4969" t="s">
        <v>22</v>
      </c>
      <c r="Q4969" s="2">
        <v>44993</v>
      </c>
      <c r="R4969" t="s">
        <v>32</v>
      </c>
      <c r="S4969" t="s">
        <v>33</v>
      </c>
      <c r="T4969">
        <f>_xlfn.DAYS(Raw_data_US_healthcare[[#This Row],[Discharge Date]],Raw_data_US_healthcare[[#This Row],[Date of Admission]])</f>
        <v>11</v>
      </c>
    </row>
    <row r="4970" spans="1:20" x14ac:dyDescent="0.3">
      <c r="A4970" t="s">
        <v>26512</v>
      </c>
      <c r="B4970" t="s">
        <v>13845</v>
      </c>
      <c r="C4970">
        <v>69</v>
      </c>
      <c r="D4970" t="str">
        <f>IF(Raw_data_US_healthcare[[#This Row],[Age]]&lt;35,"Young",IF(Raw_data_US_healthcare[[#This Row],[Age]]&lt;60,"Middle","Senior"))</f>
        <v>Senior</v>
      </c>
      <c r="E4970" t="s">
        <v>26</v>
      </c>
      <c r="F4970" t="s">
        <v>27</v>
      </c>
      <c r="G4970" t="s">
        <v>27</v>
      </c>
      <c r="H4970" t="s">
        <v>28</v>
      </c>
      <c r="I4970" s="2">
        <v>44004</v>
      </c>
      <c r="J4970" t="s">
        <v>13846</v>
      </c>
      <c r="K4970" t="s">
        <v>13847</v>
      </c>
      <c r="L4970" t="s">
        <v>21</v>
      </c>
      <c r="M4970">
        <v>23225.873200000002</v>
      </c>
      <c r="N4970">
        <v>447</v>
      </c>
      <c r="O4970" t="s">
        <v>43</v>
      </c>
      <c r="P4970" t="s">
        <v>43</v>
      </c>
      <c r="Q4970" s="2">
        <v>44011</v>
      </c>
      <c r="R4970" t="s">
        <v>48</v>
      </c>
      <c r="S4970" t="s">
        <v>45</v>
      </c>
      <c r="T4970">
        <f>_xlfn.DAYS(Raw_data_US_healthcare[[#This Row],[Discharge Date]],Raw_data_US_healthcare[[#This Row],[Date of Admission]])</f>
        <v>7</v>
      </c>
    </row>
    <row r="4971" spans="1:20" x14ac:dyDescent="0.3">
      <c r="A4971" t="s">
        <v>26512</v>
      </c>
      <c r="B4971" t="s">
        <v>13848</v>
      </c>
      <c r="C4971">
        <v>43</v>
      </c>
      <c r="D4971" t="str">
        <f>IF(Raw_data_US_healthcare[[#This Row],[Age]]&lt;35,"Young",IF(Raw_data_US_healthcare[[#This Row],[Age]]&lt;60,"Middle","Senior"))</f>
        <v>Middle</v>
      </c>
      <c r="E4971" t="s">
        <v>26</v>
      </c>
      <c r="F4971" t="s">
        <v>113</v>
      </c>
      <c r="G4971" t="s">
        <v>113</v>
      </c>
      <c r="H4971" t="s">
        <v>26516</v>
      </c>
      <c r="I4971" s="2">
        <v>43504</v>
      </c>
      <c r="J4971" t="s">
        <v>12837</v>
      </c>
      <c r="K4971" t="s">
        <v>13849</v>
      </c>
      <c r="L4971" t="s">
        <v>60</v>
      </c>
      <c r="M4971">
        <v>6989.3813</v>
      </c>
      <c r="N4971">
        <v>274</v>
      </c>
      <c r="O4971" t="s">
        <v>22</v>
      </c>
      <c r="P4971" t="s">
        <v>22</v>
      </c>
      <c r="Q4971" s="2">
        <v>43522</v>
      </c>
      <c r="R4971" t="s">
        <v>48</v>
      </c>
      <c r="S4971" t="s">
        <v>45</v>
      </c>
      <c r="T4971">
        <f>_xlfn.DAYS(Raw_data_US_healthcare[[#This Row],[Discharge Date]],Raw_data_US_healthcare[[#This Row],[Date of Admission]])</f>
        <v>18</v>
      </c>
    </row>
    <row r="4972" spans="1:20" x14ac:dyDescent="0.3">
      <c r="A4972" t="s">
        <v>26512</v>
      </c>
      <c r="B4972" t="s">
        <v>13850</v>
      </c>
      <c r="C4972">
        <v>68</v>
      </c>
      <c r="D4972" t="str">
        <f>IF(Raw_data_US_healthcare[[#This Row],[Age]]&lt;35,"Young",IF(Raw_data_US_healthcare[[#This Row],[Age]]&lt;60,"Middle","Senior"))</f>
        <v>Senior</v>
      </c>
      <c r="E4972" t="s">
        <v>26</v>
      </c>
      <c r="F4972" t="s">
        <v>17</v>
      </c>
      <c r="G4972" t="s">
        <v>17</v>
      </c>
      <c r="H4972" t="s">
        <v>26516</v>
      </c>
      <c r="I4972" s="2">
        <v>44825</v>
      </c>
      <c r="J4972" t="s">
        <v>13851</v>
      </c>
      <c r="K4972" t="s">
        <v>13852</v>
      </c>
      <c r="L4972" t="s">
        <v>21</v>
      </c>
      <c r="M4972">
        <v>17294.884699999999</v>
      </c>
      <c r="N4972">
        <v>409</v>
      </c>
      <c r="O4972" t="s">
        <v>22</v>
      </c>
      <c r="P4972" t="s">
        <v>22</v>
      </c>
      <c r="Q4972" s="2">
        <v>44830</v>
      </c>
      <c r="R4972" t="s">
        <v>48</v>
      </c>
      <c r="S4972" t="s">
        <v>24</v>
      </c>
      <c r="T4972">
        <f>_xlfn.DAYS(Raw_data_US_healthcare[[#This Row],[Discharge Date]],Raw_data_US_healthcare[[#This Row],[Date of Admission]])</f>
        <v>5</v>
      </c>
    </row>
    <row r="4973" spans="1:20" x14ac:dyDescent="0.3">
      <c r="A4973" t="s">
        <v>26512</v>
      </c>
      <c r="B4973" t="s">
        <v>13853</v>
      </c>
      <c r="C4973">
        <v>81</v>
      </c>
      <c r="D4973" t="str">
        <f>IF(Raw_data_US_healthcare[[#This Row],[Age]]&lt;35,"Young",IF(Raw_data_US_healthcare[[#This Row],[Age]]&lt;60,"Middle","Senior"))</f>
        <v>Senior</v>
      </c>
      <c r="E4973" t="s">
        <v>26</v>
      </c>
      <c r="F4973" t="s">
        <v>49</v>
      </c>
      <c r="G4973" t="s">
        <v>49</v>
      </c>
      <c r="H4973" t="s">
        <v>36</v>
      </c>
      <c r="I4973" s="2">
        <v>43877</v>
      </c>
      <c r="J4973" t="s">
        <v>13854</v>
      </c>
      <c r="K4973" t="s">
        <v>13855</v>
      </c>
      <c r="L4973" t="s">
        <v>21</v>
      </c>
      <c r="M4973">
        <v>4903.7046</v>
      </c>
      <c r="N4973">
        <v>427</v>
      </c>
      <c r="O4973" t="s">
        <v>22</v>
      </c>
      <c r="P4973" t="s">
        <v>22</v>
      </c>
      <c r="Q4973" s="2">
        <v>43880</v>
      </c>
      <c r="R4973" t="s">
        <v>48</v>
      </c>
      <c r="S4973" t="s">
        <v>45</v>
      </c>
      <c r="T4973">
        <f>_xlfn.DAYS(Raw_data_US_healthcare[[#This Row],[Discharge Date]],Raw_data_US_healthcare[[#This Row],[Date of Admission]])</f>
        <v>3</v>
      </c>
    </row>
    <row r="4974" spans="1:20" x14ac:dyDescent="0.3">
      <c r="A4974" t="s">
        <v>26511</v>
      </c>
      <c r="B4974" t="s">
        <v>13856</v>
      </c>
      <c r="C4974">
        <v>53</v>
      </c>
      <c r="D4974" t="str">
        <f>IF(Raw_data_US_healthcare[[#This Row],[Age]]&lt;35,"Young",IF(Raw_data_US_healthcare[[#This Row],[Age]]&lt;60,"Middle","Senior"))</f>
        <v>Middle</v>
      </c>
      <c r="E4974" t="s">
        <v>16</v>
      </c>
      <c r="F4974" t="s">
        <v>49</v>
      </c>
      <c r="G4974" t="s">
        <v>49</v>
      </c>
      <c r="H4974" t="s">
        <v>69</v>
      </c>
      <c r="I4974" s="2">
        <v>44993</v>
      </c>
      <c r="J4974" t="s">
        <v>13857</v>
      </c>
      <c r="K4974" t="s">
        <v>390</v>
      </c>
      <c r="L4974" t="s">
        <v>21</v>
      </c>
      <c r="M4974">
        <v>1957.06</v>
      </c>
      <c r="N4974">
        <v>444</v>
      </c>
      <c r="O4974" t="s">
        <v>22</v>
      </c>
      <c r="P4974" t="s">
        <v>22</v>
      </c>
      <c r="Q4974" s="2">
        <v>45014</v>
      </c>
      <c r="R4974" t="s">
        <v>32</v>
      </c>
      <c r="S4974" t="s">
        <v>45</v>
      </c>
      <c r="T4974">
        <f>_xlfn.DAYS(Raw_data_US_healthcare[[#This Row],[Discharge Date]],Raw_data_US_healthcare[[#This Row],[Date of Admission]])</f>
        <v>21</v>
      </c>
    </row>
    <row r="4975" spans="1:20" x14ac:dyDescent="0.3">
      <c r="A4975" t="s">
        <v>26512</v>
      </c>
      <c r="B4975" t="s">
        <v>13858</v>
      </c>
      <c r="C4975">
        <v>82</v>
      </c>
      <c r="D4975" t="str">
        <f>IF(Raw_data_US_healthcare[[#This Row],[Age]]&lt;35,"Young",IF(Raw_data_US_healthcare[[#This Row],[Age]]&lt;60,"Middle","Senior"))</f>
        <v>Senior</v>
      </c>
      <c r="E4975" t="s">
        <v>26</v>
      </c>
      <c r="F4975" t="s">
        <v>27</v>
      </c>
      <c r="G4975" t="s">
        <v>27</v>
      </c>
      <c r="H4975" t="s">
        <v>69</v>
      </c>
      <c r="I4975" s="2">
        <v>45071</v>
      </c>
      <c r="J4975" t="s">
        <v>13859</v>
      </c>
      <c r="K4975" t="s">
        <v>13860</v>
      </c>
      <c r="L4975" t="s">
        <v>21</v>
      </c>
      <c r="M4975">
        <v>61617.967900000003</v>
      </c>
      <c r="N4975">
        <v>241</v>
      </c>
      <c r="O4975" t="s">
        <v>39</v>
      </c>
      <c r="P4975" t="s">
        <v>39</v>
      </c>
      <c r="Q4975" s="2">
        <v>45078</v>
      </c>
      <c r="R4975" t="s">
        <v>23</v>
      </c>
      <c r="S4975" t="s">
        <v>33</v>
      </c>
      <c r="T4975">
        <f>_xlfn.DAYS(Raw_data_US_healthcare[[#This Row],[Discharge Date]],Raw_data_US_healthcare[[#This Row],[Date of Admission]])</f>
        <v>7</v>
      </c>
    </row>
    <row r="4976" spans="1:20" x14ac:dyDescent="0.3">
      <c r="A4976" t="s">
        <v>26511</v>
      </c>
      <c r="B4976" t="s">
        <v>13861</v>
      </c>
      <c r="C4976">
        <v>75</v>
      </c>
      <c r="D4976" t="str">
        <f>IF(Raw_data_US_healthcare[[#This Row],[Age]]&lt;35,"Young",IF(Raw_data_US_healthcare[[#This Row],[Age]]&lt;60,"Middle","Senior"))</f>
        <v>Senior</v>
      </c>
      <c r="E4976" t="s">
        <v>16</v>
      </c>
      <c r="F4976" t="s">
        <v>228</v>
      </c>
      <c r="G4976" t="s">
        <v>228</v>
      </c>
      <c r="H4976" t="s">
        <v>18</v>
      </c>
      <c r="I4976" s="2">
        <v>43722</v>
      </c>
      <c r="J4976" t="s">
        <v>13862</v>
      </c>
      <c r="K4976" t="s">
        <v>13863</v>
      </c>
      <c r="L4976" t="s">
        <v>21</v>
      </c>
      <c r="M4976">
        <v>35999.003100000002</v>
      </c>
      <c r="N4976">
        <v>445</v>
      </c>
      <c r="O4976" t="s">
        <v>43</v>
      </c>
      <c r="P4976" t="s">
        <v>43</v>
      </c>
      <c r="Q4976" s="2">
        <v>43724</v>
      </c>
      <c r="R4976" t="s">
        <v>83</v>
      </c>
      <c r="S4976" t="s">
        <v>33</v>
      </c>
      <c r="T4976">
        <f>_xlfn.DAYS(Raw_data_US_healthcare[[#This Row],[Discharge Date]],Raw_data_US_healthcare[[#This Row],[Date of Admission]])</f>
        <v>2</v>
      </c>
    </row>
    <row r="4977" spans="1:20" x14ac:dyDescent="0.3">
      <c r="A4977" t="s">
        <v>26512</v>
      </c>
      <c r="B4977" t="s">
        <v>12786</v>
      </c>
      <c r="C4977">
        <v>19</v>
      </c>
      <c r="D4977" t="str">
        <f>IF(Raw_data_US_healthcare[[#This Row],[Age]]&lt;35,"Young",IF(Raw_data_US_healthcare[[#This Row],[Age]]&lt;60,"Middle","Senior"))</f>
        <v>Young</v>
      </c>
      <c r="E4977" t="s">
        <v>26</v>
      </c>
      <c r="F4977" t="s">
        <v>88</v>
      </c>
      <c r="G4977" t="s">
        <v>88</v>
      </c>
      <c r="H4977" t="s">
        <v>26516</v>
      </c>
      <c r="I4977" s="2">
        <v>44897</v>
      </c>
      <c r="J4977" t="s">
        <v>1789</v>
      </c>
      <c r="K4977" t="s">
        <v>13864</v>
      </c>
      <c r="L4977" t="s">
        <v>52</v>
      </c>
      <c r="M4977">
        <v>18860.599099999999</v>
      </c>
      <c r="N4977">
        <v>404</v>
      </c>
      <c r="O4977" t="s">
        <v>43</v>
      </c>
      <c r="P4977" t="s">
        <v>43</v>
      </c>
      <c r="Q4977" s="2">
        <v>44908</v>
      </c>
      <c r="R4977" t="s">
        <v>44</v>
      </c>
      <c r="S4977" t="s">
        <v>45</v>
      </c>
      <c r="T4977">
        <f>_xlfn.DAYS(Raw_data_US_healthcare[[#This Row],[Discharge Date]],Raw_data_US_healthcare[[#This Row],[Date of Admission]])</f>
        <v>11</v>
      </c>
    </row>
    <row r="4978" spans="1:20" x14ac:dyDescent="0.3">
      <c r="A4978" t="s">
        <v>26511</v>
      </c>
      <c r="B4978" t="s">
        <v>13865</v>
      </c>
      <c r="C4978">
        <v>42</v>
      </c>
      <c r="D4978" t="str">
        <f>IF(Raw_data_US_healthcare[[#This Row],[Age]]&lt;35,"Young",IF(Raw_data_US_healthcare[[#This Row],[Age]]&lt;60,"Middle","Senior"))</f>
        <v>Middle</v>
      </c>
      <c r="E4978" t="s">
        <v>16</v>
      </c>
      <c r="F4978" t="s">
        <v>62</v>
      </c>
      <c r="G4978" t="s">
        <v>62</v>
      </c>
      <c r="H4978" t="s">
        <v>26516</v>
      </c>
      <c r="I4978" s="2">
        <v>43879</v>
      </c>
      <c r="J4978" t="s">
        <v>2904</v>
      </c>
      <c r="K4978" t="s">
        <v>13866</v>
      </c>
      <c r="L4978" t="s">
        <v>60</v>
      </c>
      <c r="M4978">
        <v>22046.7052</v>
      </c>
      <c r="N4978">
        <v>455</v>
      </c>
      <c r="O4978" t="s">
        <v>43</v>
      </c>
      <c r="P4978" t="s">
        <v>43</v>
      </c>
      <c r="Q4978" s="2">
        <v>43887</v>
      </c>
      <c r="R4978" t="s">
        <v>44</v>
      </c>
      <c r="S4978" t="s">
        <v>45</v>
      </c>
      <c r="T4978">
        <f>_xlfn.DAYS(Raw_data_US_healthcare[[#This Row],[Discharge Date]],Raw_data_US_healthcare[[#This Row],[Date of Admission]])</f>
        <v>8</v>
      </c>
    </row>
    <row r="4979" spans="1:20" x14ac:dyDescent="0.3">
      <c r="A4979" t="s">
        <v>26511</v>
      </c>
      <c r="B4979" t="s">
        <v>13867</v>
      </c>
      <c r="C4979">
        <v>42</v>
      </c>
      <c r="D4979" t="str">
        <f>IF(Raw_data_US_healthcare[[#This Row],[Age]]&lt;35,"Young",IF(Raw_data_US_healthcare[[#This Row],[Age]]&lt;60,"Middle","Senior"))</f>
        <v>Middle</v>
      </c>
      <c r="E4979" t="s">
        <v>16</v>
      </c>
      <c r="F4979" t="s">
        <v>17</v>
      </c>
      <c r="G4979" t="s">
        <v>17</v>
      </c>
      <c r="H4979" t="s">
        <v>28</v>
      </c>
      <c r="I4979" s="2">
        <v>44410</v>
      </c>
      <c r="J4979" t="s">
        <v>3079</v>
      </c>
      <c r="K4979" t="s">
        <v>13868</v>
      </c>
      <c r="L4979" t="s">
        <v>56</v>
      </c>
      <c r="M4979">
        <v>11183.2222</v>
      </c>
      <c r="N4979">
        <v>230</v>
      </c>
      <c r="O4979" t="s">
        <v>43</v>
      </c>
      <c r="P4979" t="s">
        <v>43</v>
      </c>
      <c r="Q4979" s="2">
        <v>44421</v>
      </c>
      <c r="R4979" t="s">
        <v>23</v>
      </c>
      <c r="S4979" t="s">
        <v>24</v>
      </c>
      <c r="T4979">
        <f>_xlfn.DAYS(Raw_data_US_healthcare[[#This Row],[Discharge Date]],Raw_data_US_healthcare[[#This Row],[Date of Admission]])</f>
        <v>11</v>
      </c>
    </row>
    <row r="4980" spans="1:20" x14ac:dyDescent="0.3">
      <c r="A4980" t="s">
        <v>26511</v>
      </c>
      <c r="B4980" t="s">
        <v>4605</v>
      </c>
      <c r="C4980">
        <v>20</v>
      </c>
      <c r="D4980" t="str">
        <f>IF(Raw_data_US_healthcare[[#This Row],[Age]]&lt;35,"Young",IF(Raw_data_US_healthcare[[#This Row],[Age]]&lt;60,"Middle","Senior"))</f>
        <v>Young</v>
      </c>
      <c r="E4980" t="s">
        <v>16</v>
      </c>
      <c r="F4980" t="s">
        <v>88</v>
      </c>
      <c r="G4980" t="s">
        <v>88</v>
      </c>
      <c r="H4980" t="s">
        <v>26514</v>
      </c>
      <c r="I4980" s="2">
        <v>43942</v>
      </c>
      <c r="J4980" t="s">
        <v>13869</v>
      </c>
      <c r="K4980" t="s">
        <v>13870</v>
      </c>
      <c r="L4980" t="s">
        <v>60</v>
      </c>
      <c r="M4980">
        <v>25868.008900000001</v>
      </c>
      <c r="N4980">
        <v>290</v>
      </c>
      <c r="O4980" t="s">
        <v>22</v>
      </c>
      <c r="P4980" t="s">
        <v>22</v>
      </c>
      <c r="Q4980" s="2">
        <v>43958</v>
      </c>
      <c r="R4980" t="s">
        <v>32</v>
      </c>
      <c r="S4980" t="s">
        <v>45</v>
      </c>
      <c r="T4980">
        <f>_xlfn.DAYS(Raw_data_US_healthcare[[#This Row],[Discharge Date]],Raw_data_US_healthcare[[#This Row],[Date of Admission]])</f>
        <v>16</v>
      </c>
    </row>
    <row r="4981" spans="1:20" x14ac:dyDescent="0.3">
      <c r="A4981" t="s">
        <v>26511</v>
      </c>
      <c r="B4981" t="s">
        <v>13871</v>
      </c>
      <c r="C4981">
        <v>64</v>
      </c>
      <c r="D4981" t="str">
        <f>IF(Raw_data_US_healthcare[[#This Row],[Age]]&lt;35,"Young",IF(Raw_data_US_healthcare[[#This Row],[Age]]&lt;60,"Middle","Senior"))</f>
        <v>Senior</v>
      </c>
      <c r="E4981" t="s">
        <v>16</v>
      </c>
      <c r="F4981" t="s">
        <v>113</v>
      </c>
      <c r="G4981" t="s">
        <v>113</v>
      </c>
      <c r="H4981" t="s">
        <v>69</v>
      </c>
      <c r="I4981" s="2">
        <v>43672</v>
      </c>
      <c r="J4981" t="s">
        <v>13872</v>
      </c>
      <c r="K4981" t="s">
        <v>13873</v>
      </c>
      <c r="L4981" t="s">
        <v>52</v>
      </c>
      <c r="M4981">
        <v>19746.331699999999</v>
      </c>
      <c r="N4981">
        <v>132</v>
      </c>
      <c r="O4981" t="s">
        <v>22</v>
      </c>
      <c r="P4981" t="s">
        <v>22</v>
      </c>
      <c r="Q4981" s="2">
        <v>43673</v>
      </c>
      <c r="R4981" t="s">
        <v>32</v>
      </c>
      <c r="S4981" t="s">
        <v>24</v>
      </c>
      <c r="T4981">
        <f>_xlfn.DAYS(Raw_data_US_healthcare[[#This Row],[Discharge Date]],Raw_data_US_healthcare[[#This Row],[Date of Admission]])</f>
        <v>1</v>
      </c>
    </row>
    <row r="4982" spans="1:20" x14ac:dyDescent="0.3">
      <c r="A4982" t="s">
        <v>26512</v>
      </c>
      <c r="B4982" t="s">
        <v>13874</v>
      </c>
      <c r="C4982">
        <v>20</v>
      </c>
      <c r="D4982" t="str">
        <f>IF(Raw_data_US_healthcare[[#This Row],[Age]]&lt;35,"Young",IF(Raw_data_US_healthcare[[#This Row],[Age]]&lt;60,"Middle","Senior"))</f>
        <v>Young</v>
      </c>
      <c r="E4982" t="s">
        <v>26</v>
      </c>
      <c r="F4982" t="s">
        <v>49</v>
      </c>
      <c r="G4982" t="s">
        <v>49</v>
      </c>
      <c r="H4982" t="s">
        <v>36</v>
      </c>
      <c r="I4982" s="2">
        <v>43827</v>
      </c>
      <c r="J4982" t="s">
        <v>13875</v>
      </c>
      <c r="K4982" t="s">
        <v>13876</v>
      </c>
      <c r="L4982" t="s">
        <v>52</v>
      </c>
      <c r="M4982">
        <v>23083.437999999998</v>
      </c>
      <c r="N4982">
        <v>342</v>
      </c>
      <c r="O4982" t="s">
        <v>39</v>
      </c>
      <c r="P4982" t="s">
        <v>39</v>
      </c>
      <c r="Q4982" s="2">
        <v>43840</v>
      </c>
      <c r="R4982" t="s">
        <v>83</v>
      </c>
      <c r="S4982" t="s">
        <v>45</v>
      </c>
      <c r="T4982">
        <f>_xlfn.DAYS(Raw_data_US_healthcare[[#This Row],[Discharge Date]],Raw_data_US_healthcare[[#This Row],[Date of Admission]])</f>
        <v>13</v>
      </c>
    </row>
    <row r="4983" spans="1:20" x14ac:dyDescent="0.3">
      <c r="A4983" t="s">
        <v>26512</v>
      </c>
      <c r="B4983" t="s">
        <v>10149</v>
      </c>
      <c r="C4983">
        <v>54</v>
      </c>
      <c r="D4983" t="str">
        <f>IF(Raw_data_US_healthcare[[#This Row],[Age]]&lt;35,"Young",IF(Raw_data_US_healthcare[[#This Row],[Age]]&lt;60,"Middle","Senior"))</f>
        <v>Middle</v>
      </c>
      <c r="E4983" t="s">
        <v>26</v>
      </c>
      <c r="F4983" t="s">
        <v>27</v>
      </c>
      <c r="G4983" t="s">
        <v>27</v>
      </c>
      <c r="H4983" t="s">
        <v>26516</v>
      </c>
      <c r="I4983" s="2">
        <v>44784</v>
      </c>
      <c r="J4983" t="s">
        <v>13877</v>
      </c>
      <c r="K4983" t="s">
        <v>3193</v>
      </c>
      <c r="L4983" t="s">
        <v>56</v>
      </c>
      <c r="M4983">
        <v>22250.7817</v>
      </c>
      <c r="N4983">
        <v>289</v>
      </c>
      <c r="O4983" t="s">
        <v>39</v>
      </c>
      <c r="P4983" t="s">
        <v>39</v>
      </c>
      <c r="Q4983" s="2">
        <v>44788</v>
      </c>
      <c r="R4983" t="s">
        <v>23</v>
      </c>
      <c r="S4983" t="s">
        <v>45</v>
      </c>
      <c r="T4983">
        <f>_xlfn.DAYS(Raw_data_US_healthcare[[#This Row],[Discharge Date]],Raw_data_US_healthcare[[#This Row],[Date of Admission]])</f>
        <v>4</v>
      </c>
    </row>
    <row r="4984" spans="1:20" x14ac:dyDescent="0.3">
      <c r="A4984" t="s">
        <v>26511</v>
      </c>
      <c r="B4984" t="s">
        <v>3277</v>
      </c>
      <c r="C4984">
        <v>74</v>
      </c>
      <c r="D4984" t="str">
        <f>IF(Raw_data_US_healthcare[[#This Row],[Age]]&lt;35,"Young",IF(Raw_data_US_healthcare[[#This Row],[Age]]&lt;60,"Middle","Senior"))</f>
        <v>Senior</v>
      </c>
      <c r="E4984" t="s">
        <v>16</v>
      </c>
      <c r="F4984" t="s">
        <v>62</v>
      </c>
      <c r="G4984" t="s">
        <v>62</v>
      </c>
      <c r="H4984" t="s">
        <v>26516</v>
      </c>
      <c r="I4984" s="2">
        <v>44270</v>
      </c>
      <c r="J4984" t="s">
        <v>13878</v>
      </c>
      <c r="K4984" t="s">
        <v>13879</v>
      </c>
      <c r="L4984" t="s">
        <v>31</v>
      </c>
      <c r="M4984">
        <v>7829.3388999999997</v>
      </c>
      <c r="N4984">
        <v>394</v>
      </c>
      <c r="O4984" t="s">
        <v>39</v>
      </c>
      <c r="P4984" t="s">
        <v>39</v>
      </c>
      <c r="Q4984" s="2">
        <v>44292</v>
      </c>
      <c r="R4984" t="s">
        <v>23</v>
      </c>
      <c r="S4984" t="s">
        <v>24</v>
      </c>
      <c r="T4984">
        <f>_xlfn.DAYS(Raw_data_US_healthcare[[#This Row],[Discharge Date]],Raw_data_US_healthcare[[#This Row],[Date of Admission]])</f>
        <v>22</v>
      </c>
    </row>
    <row r="4985" spans="1:20" x14ac:dyDescent="0.3">
      <c r="A4985" t="s">
        <v>26511</v>
      </c>
      <c r="B4985" t="s">
        <v>13880</v>
      </c>
      <c r="C4985">
        <v>59</v>
      </c>
      <c r="D4985" t="str">
        <f>IF(Raw_data_US_healthcare[[#This Row],[Age]]&lt;35,"Young",IF(Raw_data_US_healthcare[[#This Row],[Age]]&lt;60,"Middle","Senior"))</f>
        <v>Middle</v>
      </c>
      <c r="E4985" t="s">
        <v>16</v>
      </c>
      <c r="F4985" t="s">
        <v>113</v>
      </c>
      <c r="G4985" t="s">
        <v>113</v>
      </c>
      <c r="H4985" t="s">
        <v>28</v>
      </c>
      <c r="I4985" s="2">
        <v>45015</v>
      </c>
      <c r="J4985" t="s">
        <v>12828</v>
      </c>
      <c r="K4985" t="s">
        <v>1132</v>
      </c>
      <c r="L4985" t="s">
        <v>52</v>
      </c>
      <c r="M4985">
        <v>20093.692299999999</v>
      </c>
      <c r="N4985">
        <v>334</v>
      </c>
      <c r="O4985" t="s">
        <v>43</v>
      </c>
      <c r="P4985" t="s">
        <v>43</v>
      </c>
      <c r="Q4985" s="2">
        <v>45022</v>
      </c>
      <c r="R4985" t="s">
        <v>44</v>
      </c>
      <c r="S4985" t="s">
        <v>24</v>
      </c>
      <c r="T4985">
        <f>_xlfn.DAYS(Raw_data_US_healthcare[[#This Row],[Discharge Date]],Raw_data_US_healthcare[[#This Row],[Date of Admission]])</f>
        <v>7</v>
      </c>
    </row>
    <row r="4986" spans="1:20" x14ac:dyDescent="0.3">
      <c r="A4986" t="s">
        <v>26512</v>
      </c>
      <c r="B4986" t="s">
        <v>13881</v>
      </c>
      <c r="C4986">
        <v>71</v>
      </c>
      <c r="D4986" t="str">
        <f>IF(Raw_data_US_healthcare[[#This Row],[Age]]&lt;35,"Young",IF(Raw_data_US_healthcare[[#This Row],[Age]]&lt;60,"Middle","Senior"))</f>
        <v>Senior</v>
      </c>
      <c r="E4986" t="s">
        <v>26</v>
      </c>
      <c r="F4986" t="s">
        <v>35</v>
      </c>
      <c r="G4986" t="s">
        <v>35</v>
      </c>
      <c r="H4986" t="s">
        <v>28</v>
      </c>
      <c r="I4986" s="2">
        <v>44558</v>
      </c>
      <c r="J4986" t="s">
        <v>13882</v>
      </c>
      <c r="K4986" t="s">
        <v>13883</v>
      </c>
      <c r="L4986" t="s">
        <v>60</v>
      </c>
      <c r="M4986">
        <v>34435.107400000001</v>
      </c>
      <c r="N4986">
        <v>414</v>
      </c>
      <c r="O4986" t="s">
        <v>43</v>
      </c>
      <c r="P4986" t="s">
        <v>43</v>
      </c>
      <c r="Q4986" s="2">
        <v>44560</v>
      </c>
      <c r="R4986" t="s">
        <v>32</v>
      </c>
      <c r="S4986" t="s">
        <v>33</v>
      </c>
      <c r="T4986">
        <f>_xlfn.DAYS(Raw_data_US_healthcare[[#This Row],[Discharge Date]],Raw_data_US_healthcare[[#This Row],[Date of Admission]])</f>
        <v>2</v>
      </c>
    </row>
    <row r="4987" spans="1:20" x14ac:dyDescent="0.3">
      <c r="A4987" t="s">
        <v>26511</v>
      </c>
      <c r="B4987" t="s">
        <v>13884</v>
      </c>
      <c r="C4987">
        <v>30</v>
      </c>
      <c r="D4987" t="str">
        <f>IF(Raw_data_US_healthcare[[#This Row],[Age]]&lt;35,"Young",IF(Raw_data_US_healthcare[[#This Row],[Age]]&lt;60,"Middle","Senior"))</f>
        <v>Young</v>
      </c>
      <c r="E4987" t="s">
        <v>16</v>
      </c>
      <c r="F4987" t="s">
        <v>17</v>
      </c>
      <c r="G4987" t="s">
        <v>17</v>
      </c>
      <c r="H4987" t="s">
        <v>26514</v>
      </c>
      <c r="I4987" s="2">
        <v>44623</v>
      </c>
      <c r="J4987" t="s">
        <v>13885</v>
      </c>
      <c r="K4987" t="s">
        <v>2548</v>
      </c>
      <c r="L4987" t="s">
        <v>60</v>
      </c>
      <c r="M4987">
        <v>21620.927</v>
      </c>
      <c r="N4987">
        <v>204</v>
      </c>
      <c r="O4987" t="s">
        <v>22</v>
      </c>
      <c r="P4987" t="s">
        <v>22</v>
      </c>
      <c r="Q4987" s="2">
        <v>44644</v>
      </c>
      <c r="R4987" t="s">
        <v>32</v>
      </c>
      <c r="S4987" t="s">
        <v>45</v>
      </c>
      <c r="T4987">
        <f>_xlfn.DAYS(Raw_data_US_healthcare[[#This Row],[Discharge Date]],Raw_data_US_healthcare[[#This Row],[Date of Admission]])</f>
        <v>21</v>
      </c>
    </row>
    <row r="4988" spans="1:20" x14ac:dyDescent="0.3">
      <c r="A4988" t="s">
        <v>26512</v>
      </c>
      <c r="B4988" t="s">
        <v>13886</v>
      </c>
      <c r="C4988">
        <v>31</v>
      </c>
      <c r="D4988" t="str">
        <f>IF(Raw_data_US_healthcare[[#This Row],[Age]]&lt;35,"Young",IF(Raw_data_US_healthcare[[#This Row],[Age]]&lt;60,"Middle","Senior"))</f>
        <v>Young</v>
      </c>
      <c r="E4988" t="s">
        <v>26</v>
      </c>
      <c r="F4988" t="s">
        <v>113</v>
      </c>
      <c r="G4988" t="s">
        <v>113</v>
      </c>
      <c r="H4988" t="s">
        <v>28</v>
      </c>
      <c r="I4988" s="2">
        <v>43934</v>
      </c>
      <c r="J4988" t="s">
        <v>13887</v>
      </c>
      <c r="K4988" t="s">
        <v>3751</v>
      </c>
      <c r="L4988" t="s">
        <v>60</v>
      </c>
      <c r="M4988">
        <v>27360.577700000002</v>
      </c>
      <c r="N4988">
        <v>489</v>
      </c>
      <c r="O4988" t="s">
        <v>39</v>
      </c>
      <c r="P4988" t="s">
        <v>39</v>
      </c>
      <c r="Q4988" s="2">
        <v>43959</v>
      </c>
      <c r="R4988" t="s">
        <v>48</v>
      </c>
      <c r="S4988" t="s">
        <v>33</v>
      </c>
      <c r="T4988">
        <f>_xlfn.DAYS(Raw_data_US_healthcare[[#This Row],[Discharge Date]],Raw_data_US_healthcare[[#This Row],[Date of Admission]])</f>
        <v>25</v>
      </c>
    </row>
    <row r="4989" spans="1:20" x14ac:dyDescent="0.3">
      <c r="A4989" t="s">
        <v>26511</v>
      </c>
      <c r="B4989" t="s">
        <v>13568</v>
      </c>
      <c r="C4989">
        <v>62</v>
      </c>
      <c r="D4989" t="str">
        <f>IF(Raw_data_US_healthcare[[#This Row],[Age]]&lt;35,"Young",IF(Raw_data_US_healthcare[[#This Row],[Age]]&lt;60,"Middle","Senior"))</f>
        <v>Senior</v>
      </c>
      <c r="E4989" t="s">
        <v>16</v>
      </c>
      <c r="F4989" t="s">
        <v>113</v>
      </c>
      <c r="G4989" t="s">
        <v>113</v>
      </c>
      <c r="H4989" t="s">
        <v>36</v>
      </c>
      <c r="I4989" s="2">
        <v>43866</v>
      </c>
      <c r="J4989" t="s">
        <v>9877</v>
      </c>
      <c r="K4989" t="s">
        <v>13888</v>
      </c>
      <c r="L4989" t="s">
        <v>60</v>
      </c>
      <c r="M4989">
        <v>17483.337500000001</v>
      </c>
      <c r="N4989">
        <v>491</v>
      </c>
      <c r="O4989" t="s">
        <v>43</v>
      </c>
      <c r="P4989" t="s">
        <v>43</v>
      </c>
      <c r="Q4989" s="2">
        <v>43884</v>
      </c>
      <c r="R4989" t="s">
        <v>83</v>
      </c>
      <c r="S4989" t="s">
        <v>45</v>
      </c>
      <c r="T4989">
        <f>_xlfn.DAYS(Raw_data_US_healthcare[[#This Row],[Discharge Date]],Raw_data_US_healthcare[[#This Row],[Date of Admission]])</f>
        <v>18</v>
      </c>
    </row>
    <row r="4990" spans="1:20" x14ac:dyDescent="0.3">
      <c r="A4990" t="s">
        <v>26512</v>
      </c>
      <c r="B4990" t="s">
        <v>13889</v>
      </c>
      <c r="C4990">
        <v>35</v>
      </c>
      <c r="D4990" t="str">
        <f>IF(Raw_data_US_healthcare[[#This Row],[Age]]&lt;35,"Young",IF(Raw_data_US_healthcare[[#This Row],[Age]]&lt;60,"Middle","Senior"))</f>
        <v>Middle</v>
      </c>
      <c r="E4990" t="s">
        <v>26</v>
      </c>
      <c r="F4990" t="s">
        <v>17</v>
      </c>
      <c r="G4990" t="s">
        <v>17</v>
      </c>
      <c r="H4990" t="s">
        <v>26516</v>
      </c>
      <c r="I4990" s="2">
        <v>44055</v>
      </c>
      <c r="J4990" t="s">
        <v>13890</v>
      </c>
      <c r="K4990" t="s">
        <v>13891</v>
      </c>
      <c r="L4990" t="s">
        <v>52</v>
      </c>
      <c r="M4990">
        <v>8013.6136999999999</v>
      </c>
      <c r="N4990">
        <v>433</v>
      </c>
      <c r="O4990" t="s">
        <v>39</v>
      </c>
      <c r="P4990" t="s">
        <v>39</v>
      </c>
      <c r="Q4990" s="2">
        <v>44082</v>
      </c>
      <c r="R4990" t="s">
        <v>23</v>
      </c>
      <c r="S4990" t="s">
        <v>24</v>
      </c>
      <c r="T4990">
        <f>_xlfn.DAYS(Raw_data_US_healthcare[[#This Row],[Discharge Date]],Raw_data_US_healthcare[[#This Row],[Date of Admission]])</f>
        <v>27</v>
      </c>
    </row>
    <row r="4991" spans="1:20" x14ac:dyDescent="0.3">
      <c r="A4991" t="s">
        <v>26511</v>
      </c>
      <c r="B4991" t="s">
        <v>13892</v>
      </c>
      <c r="C4991">
        <v>50</v>
      </c>
      <c r="D4991" t="str">
        <f>IF(Raw_data_US_healthcare[[#This Row],[Age]]&lt;35,"Young",IF(Raw_data_US_healthcare[[#This Row],[Age]]&lt;60,"Middle","Senior"))</f>
        <v>Middle</v>
      </c>
      <c r="E4991" t="s">
        <v>16</v>
      </c>
      <c r="F4991" t="s">
        <v>228</v>
      </c>
      <c r="G4991" t="s">
        <v>228</v>
      </c>
      <c r="H4991" t="s">
        <v>26516</v>
      </c>
      <c r="I4991" s="2">
        <v>44847</v>
      </c>
      <c r="J4991" t="s">
        <v>13893</v>
      </c>
      <c r="K4991" t="s">
        <v>13894</v>
      </c>
      <c r="L4991" t="s">
        <v>31</v>
      </c>
      <c r="M4991">
        <v>6117.5081</v>
      </c>
      <c r="N4991">
        <v>250</v>
      </c>
      <c r="O4991" t="s">
        <v>22</v>
      </c>
      <c r="P4991" t="s">
        <v>22</v>
      </c>
      <c r="Q4991" s="2">
        <v>44867</v>
      </c>
      <c r="R4991" t="s">
        <v>48</v>
      </c>
      <c r="S4991" t="s">
        <v>24</v>
      </c>
      <c r="T4991">
        <f>_xlfn.DAYS(Raw_data_US_healthcare[[#This Row],[Discharge Date]],Raw_data_US_healthcare[[#This Row],[Date of Admission]])</f>
        <v>20</v>
      </c>
    </row>
    <row r="4992" spans="1:20" x14ac:dyDescent="0.3">
      <c r="A4992" t="s">
        <v>26512</v>
      </c>
      <c r="B4992" t="s">
        <v>13895</v>
      </c>
      <c r="C4992">
        <v>40</v>
      </c>
      <c r="D4992" t="str">
        <f>IF(Raw_data_US_healthcare[[#This Row],[Age]]&lt;35,"Young",IF(Raw_data_US_healthcare[[#This Row],[Age]]&lt;60,"Middle","Senior"))</f>
        <v>Middle</v>
      </c>
      <c r="E4992" t="s">
        <v>26</v>
      </c>
      <c r="F4992" t="s">
        <v>27</v>
      </c>
      <c r="G4992" t="s">
        <v>27</v>
      </c>
      <c r="H4992" t="s">
        <v>26516</v>
      </c>
      <c r="I4992" s="2">
        <v>44707</v>
      </c>
      <c r="J4992" t="s">
        <v>13896</v>
      </c>
      <c r="K4992" t="s">
        <v>13897</v>
      </c>
      <c r="L4992" t="s">
        <v>60</v>
      </c>
      <c r="M4992">
        <v>29283.954000000002</v>
      </c>
      <c r="N4992">
        <v>422</v>
      </c>
      <c r="O4992" t="s">
        <v>43</v>
      </c>
      <c r="P4992" t="s">
        <v>43</v>
      </c>
      <c r="Q4992" s="2">
        <v>44736</v>
      </c>
      <c r="R4992" t="s">
        <v>83</v>
      </c>
      <c r="S4992" t="s">
        <v>45</v>
      </c>
      <c r="T4992">
        <f>_xlfn.DAYS(Raw_data_US_healthcare[[#This Row],[Discharge Date]],Raw_data_US_healthcare[[#This Row],[Date of Admission]])</f>
        <v>29</v>
      </c>
    </row>
    <row r="4993" spans="1:20" x14ac:dyDescent="0.3">
      <c r="A4993" t="s">
        <v>26512</v>
      </c>
      <c r="B4993" t="s">
        <v>13898</v>
      </c>
      <c r="C4993">
        <v>46</v>
      </c>
      <c r="D4993" t="str">
        <f>IF(Raw_data_US_healthcare[[#This Row],[Age]]&lt;35,"Young",IF(Raw_data_US_healthcare[[#This Row],[Age]]&lt;60,"Middle","Senior"))</f>
        <v>Middle</v>
      </c>
      <c r="E4993" t="s">
        <v>26</v>
      </c>
      <c r="F4993" t="s">
        <v>228</v>
      </c>
      <c r="G4993" t="s">
        <v>228</v>
      </c>
      <c r="H4993" t="s">
        <v>26516</v>
      </c>
      <c r="I4993" s="2">
        <v>43950</v>
      </c>
      <c r="J4993" t="s">
        <v>13899</v>
      </c>
      <c r="K4993" t="s">
        <v>13900</v>
      </c>
      <c r="L4993" t="s">
        <v>60</v>
      </c>
      <c r="M4993">
        <v>4532.5088999999998</v>
      </c>
      <c r="N4993">
        <v>492</v>
      </c>
      <c r="O4993" t="s">
        <v>43</v>
      </c>
      <c r="P4993" t="s">
        <v>43</v>
      </c>
      <c r="Q4993" s="2">
        <v>43978</v>
      </c>
      <c r="R4993" t="s">
        <v>32</v>
      </c>
      <c r="S4993" t="s">
        <v>33</v>
      </c>
      <c r="T4993">
        <f>_xlfn.DAYS(Raw_data_US_healthcare[[#This Row],[Discharge Date]],Raw_data_US_healthcare[[#This Row],[Date of Admission]])</f>
        <v>28</v>
      </c>
    </row>
    <row r="4994" spans="1:20" x14ac:dyDescent="0.3">
      <c r="A4994" t="s">
        <v>26512</v>
      </c>
      <c r="B4994" t="s">
        <v>13901</v>
      </c>
      <c r="C4994">
        <v>18</v>
      </c>
      <c r="D4994" t="str">
        <f>IF(Raw_data_US_healthcare[[#This Row],[Age]]&lt;35,"Young",IF(Raw_data_US_healthcare[[#This Row],[Age]]&lt;60,"Middle","Senior"))</f>
        <v>Young</v>
      </c>
      <c r="E4994" t="s">
        <v>26</v>
      </c>
      <c r="F4994" t="s">
        <v>88</v>
      </c>
      <c r="G4994" t="s">
        <v>88</v>
      </c>
      <c r="H4994" t="s">
        <v>26516</v>
      </c>
      <c r="I4994" s="2">
        <v>44158</v>
      </c>
      <c r="J4994" t="s">
        <v>13902</v>
      </c>
      <c r="K4994" t="s">
        <v>13903</v>
      </c>
      <c r="L4994" t="s">
        <v>60</v>
      </c>
      <c r="M4994">
        <v>23294.683300000001</v>
      </c>
      <c r="N4994">
        <v>152</v>
      </c>
      <c r="O4994" t="s">
        <v>39</v>
      </c>
      <c r="P4994" t="s">
        <v>39</v>
      </c>
      <c r="Q4994" s="2">
        <v>44185</v>
      </c>
      <c r="R4994" t="s">
        <v>83</v>
      </c>
      <c r="S4994" t="s">
        <v>33</v>
      </c>
      <c r="T4994">
        <f>_xlfn.DAYS(Raw_data_US_healthcare[[#This Row],[Discharge Date]],Raw_data_US_healthcare[[#This Row],[Date of Admission]])</f>
        <v>27</v>
      </c>
    </row>
    <row r="4995" spans="1:20" x14ac:dyDescent="0.3">
      <c r="A4995" t="s">
        <v>26511</v>
      </c>
      <c r="B4995" t="s">
        <v>1891</v>
      </c>
      <c r="C4995">
        <v>66</v>
      </c>
      <c r="D4995" t="str">
        <f>IF(Raw_data_US_healthcare[[#This Row],[Age]]&lt;35,"Young",IF(Raw_data_US_healthcare[[#This Row],[Age]]&lt;60,"Middle","Senior"))</f>
        <v>Senior</v>
      </c>
      <c r="E4995" t="s">
        <v>16</v>
      </c>
      <c r="F4995" t="s">
        <v>113</v>
      </c>
      <c r="G4995" t="s">
        <v>113</v>
      </c>
      <c r="H4995" t="s">
        <v>26514</v>
      </c>
      <c r="I4995" s="2">
        <v>44557</v>
      </c>
      <c r="J4995" t="s">
        <v>13904</v>
      </c>
      <c r="K4995" t="s">
        <v>13905</v>
      </c>
      <c r="L4995" t="s">
        <v>60</v>
      </c>
      <c r="M4995">
        <v>26512.017199999998</v>
      </c>
      <c r="N4995">
        <v>393</v>
      </c>
      <c r="O4995" t="s">
        <v>22</v>
      </c>
      <c r="P4995" t="s">
        <v>22</v>
      </c>
      <c r="Q4995" s="2">
        <v>44574</v>
      </c>
      <c r="R4995" t="s">
        <v>23</v>
      </c>
      <c r="S4995" t="s">
        <v>33</v>
      </c>
      <c r="T4995">
        <f>_xlfn.DAYS(Raw_data_US_healthcare[[#This Row],[Discharge Date]],Raw_data_US_healthcare[[#This Row],[Date of Admission]])</f>
        <v>17</v>
      </c>
    </row>
    <row r="4996" spans="1:20" x14ac:dyDescent="0.3">
      <c r="A4996" t="s">
        <v>26512</v>
      </c>
      <c r="B4996" t="s">
        <v>13906</v>
      </c>
      <c r="C4996">
        <v>55</v>
      </c>
      <c r="D4996" t="str">
        <f>IF(Raw_data_US_healthcare[[#This Row],[Age]]&lt;35,"Young",IF(Raw_data_US_healthcare[[#This Row],[Age]]&lt;60,"Middle","Senior"))</f>
        <v>Middle</v>
      </c>
      <c r="E4996" t="s">
        <v>26</v>
      </c>
      <c r="F4996" t="s">
        <v>27</v>
      </c>
      <c r="G4996" t="s">
        <v>27</v>
      </c>
      <c r="H4996" t="s">
        <v>26516</v>
      </c>
      <c r="I4996" s="2">
        <v>44223</v>
      </c>
      <c r="J4996" t="s">
        <v>13907</v>
      </c>
      <c r="K4996" t="s">
        <v>13908</v>
      </c>
      <c r="L4996" t="s">
        <v>52</v>
      </c>
      <c r="M4996">
        <v>11947.734899999999</v>
      </c>
      <c r="N4996">
        <v>356</v>
      </c>
      <c r="O4996" t="s">
        <v>43</v>
      </c>
      <c r="P4996" t="s">
        <v>43</v>
      </c>
      <c r="Q4996" s="2">
        <v>44242</v>
      </c>
      <c r="R4996" t="s">
        <v>83</v>
      </c>
      <c r="S4996" t="s">
        <v>45</v>
      </c>
      <c r="T4996">
        <f>_xlfn.DAYS(Raw_data_US_healthcare[[#This Row],[Discharge Date]],Raw_data_US_healthcare[[#This Row],[Date of Admission]])</f>
        <v>19</v>
      </c>
    </row>
    <row r="4997" spans="1:20" x14ac:dyDescent="0.3">
      <c r="A4997" t="s">
        <v>26511</v>
      </c>
      <c r="B4997" t="s">
        <v>13909</v>
      </c>
      <c r="C4997">
        <v>72</v>
      </c>
      <c r="D4997" t="str">
        <f>IF(Raw_data_US_healthcare[[#This Row],[Age]]&lt;35,"Young",IF(Raw_data_US_healthcare[[#This Row],[Age]]&lt;60,"Middle","Senior"))</f>
        <v>Senior</v>
      </c>
      <c r="E4997" t="s">
        <v>16</v>
      </c>
      <c r="F4997" t="s">
        <v>88</v>
      </c>
      <c r="G4997" t="s">
        <v>88</v>
      </c>
      <c r="H4997" t="s">
        <v>26514</v>
      </c>
      <c r="I4997" s="2">
        <v>44554</v>
      </c>
      <c r="J4997" t="s">
        <v>13910</v>
      </c>
      <c r="K4997" t="s">
        <v>13911</v>
      </c>
      <c r="L4997" t="s">
        <v>60</v>
      </c>
      <c r="M4997">
        <v>33806.745499999997</v>
      </c>
      <c r="N4997">
        <v>343</v>
      </c>
      <c r="O4997" t="s">
        <v>22</v>
      </c>
      <c r="P4997" t="s">
        <v>22</v>
      </c>
      <c r="Q4997" s="2">
        <v>44572</v>
      </c>
      <c r="R4997" t="s">
        <v>32</v>
      </c>
      <c r="S4997" t="s">
        <v>24</v>
      </c>
      <c r="T4997">
        <f>_xlfn.DAYS(Raw_data_US_healthcare[[#This Row],[Discharge Date]],Raw_data_US_healthcare[[#This Row],[Date of Admission]])</f>
        <v>18</v>
      </c>
    </row>
    <row r="4998" spans="1:20" x14ac:dyDescent="0.3">
      <c r="A4998" t="s">
        <v>26511</v>
      </c>
      <c r="B4998" t="s">
        <v>13912</v>
      </c>
      <c r="C4998">
        <v>37</v>
      </c>
      <c r="D4998" t="str">
        <f>IF(Raw_data_US_healthcare[[#This Row],[Age]]&lt;35,"Young",IF(Raw_data_US_healthcare[[#This Row],[Age]]&lt;60,"Middle","Senior"))</f>
        <v>Middle</v>
      </c>
      <c r="E4998" t="s">
        <v>16</v>
      </c>
      <c r="F4998" t="s">
        <v>17</v>
      </c>
      <c r="G4998" t="s">
        <v>17</v>
      </c>
      <c r="H4998" t="s">
        <v>26516</v>
      </c>
      <c r="I4998" s="2">
        <v>43926</v>
      </c>
      <c r="J4998" t="s">
        <v>13913</v>
      </c>
      <c r="K4998" t="s">
        <v>13914</v>
      </c>
      <c r="L4998" t="s">
        <v>31</v>
      </c>
      <c r="M4998">
        <v>21706.808000000001</v>
      </c>
      <c r="N4998">
        <v>426</v>
      </c>
      <c r="O4998" t="s">
        <v>43</v>
      </c>
      <c r="P4998" t="s">
        <v>43</v>
      </c>
      <c r="Q4998" s="2">
        <v>43936</v>
      </c>
      <c r="R4998" t="s">
        <v>48</v>
      </c>
      <c r="S4998" t="s">
        <v>24</v>
      </c>
      <c r="T4998">
        <f>_xlfn.DAYS(Raw_data_US_healthcare[[#This Row],[Discharge Date]],Raw_data_US_healthcare[[#This Row],[Date of Admission]])</f>
        <v>10</v>
      </c>
    </row>
    <row r="4999" spans="1:20" x14ac:dyDescent="0.3">
      <c r="A4999" t="s">
        <v>26511</v>
      </c>
      <c r="B4999" t="s">
        <v>13915</v>
      </c>
      <c r="C4999">
        <v>59</v>
      </c>
      <c r="D4999" t="str">
        <f>IF(Raw_data_US_healthcare[[#This Row],[Age]]&lt;35,"Young",IF(Raw_data_US_healthcare[[#This Row],[Age]]&lt;60,"Middle","Senior"))</f>
        <v>Middle</v>
      </c>
      <c r="E4999" t="s">
        <v>16</v>
      </c>
      <c r="F4999" t="s">
        <v>17</v>
      </c>
      <c r="G4999" t="s">
        <v>17</v>
      </c>
      <c r="H4999" t="s">
        <v>28</v>
      </c>
      <c r="I4999" s="2">
        <v>45226</v>
      </c>
      <c r="J4999" t="s">
        <v>13916</v>
      </c>
      <c r="K4999" t="s">
        <v>13917</v>
      </c>
      <c r="L4999" t="s">
        <v>56</v>
      </c>
      <c r="M4999">
        <v>40851.8243</v>
      </c>
      <c r="N4999">
        <v>119</v>
      </c>
      <c r="O4999" t="s">
        <v>43</v>
      </c>
      <c r="P4999" t="s">
        <v>43</v>
      </c>
      <c r="Q4999" s="2">
        <v>45254</v>
      </c>
      <c r="R4999" t="s">
        <v>32</v>
      </c>
      <c r="S4999" t="s">
        <v>24</v>
      </c>
      <c r="T4999">
        <f>_xlfn.DAYS(Raw_data_US_healthcare[[#This Row],[Discharge Date]],Raw_data_US_healthcare[[#This Row],[Date of Admission]])</f>
        <v>28</v>
      </c>
    </row>
    <row r="5000" spans="1:20" x14ac:dyDescent="0.3">
      <c r="A5000" t="s">
        <v>26512</v>
      </c>
      <c r="B5000" t="s">
        <v>13918</v>
      </c>
      <c r="C5000">
        <v>83</v>
      </c>
      <c r="D5000" t="str">
        <f>IF(Raw_data_US_healthcare[[#This Row],[Age]]&lt;35,"Young",IF(Raw_data_US_healthcare[[#This Row],[Age]]&lt;60,"Middle","Senior"))</f>
        <v>Senior</v>
      </c>
      <c r="E5000" t="s">
        <v>26</v>
      </c>
      <c r="F5000" t="s">
        <v>27</v>
      </c>
      <c r="G5000" t="s">
        <v>27</v>
      </c>
      <c r="H5000" t="s">
        <v>26514</v>
      </c>
      <c r="I5000" s="2">
        <v>44507</v>
      </c>
      <c r="J5000" t="s">
        <v>13919</v>
      </c>
      <c r="K5000" t="s">
        <v>13920</v>
      </c>
      <c r="L5000" t="s">
        <v>52</v>
      </c>
      <c r="M5000">
        <v>2239.2840999999999</v>
      </c>
      <c r="N5000">
        <v>173</v>
      </c>
      <c r="O5000" t="s">
        <v>22</v>
      </c>
      <c r="P5000" t="s">
        <v>22</v>
      </c>
      <c r="Q5000" s="2">
        <v>44507</v>
      </c>
      <c r="R5000" t="s">
        <v>32</v>
      </c>
      <c r="S5000" t="s">
        <v>33</v>
      </c>
      <c r="T5000">
        <f>_xlfn.DAYS(Raw_data_US_healthcare[[#This Row],[Discharge Date]],Raw_data_US_healthcare[[#This Row],[Date of Admission]])</f>
        <v>0</v>
      </c>
    </row>
    <row r="5001" spans="1:20" x14ac:dyDescent="0.3">
      <c r="A5001" t="s">
        <v>26511</v>
      </c>
      <c r="B5001" t="s">
        <v>13921</v>
      </c>
      <c r="C5001">
        <v>60</v>
      </c>
      <c r="D5001" t="str">
        <f>IF(Raw_data_US_healthcare[[#This Row],[Age]]&lt;35,"Young",IF(Raw_data_US_healthcare[[#This Row],[Age]]&lt;60,"Middle","Senior"))</f>
        <v>Senior</v>
      </c>
      <c r="E5001" t="s">
        <v>16</v>
      </c>
      <c r="F5001" t="s">
        <v>49</v>
      </c>
      <c r="G5001" t="s">
        <v>49</v>
      </c>
      <c r="H5001" t="s">
        <v>36</v>
      </c>
      <c r="I5001" s="2">
        <v>43972</v>
      </c>
      <c r="J5001" t="s">
        <v>13922</v>
      </c>
      <c r="K5001" t="s">
        <v>13923</v>
      </c>
      <c r="L5001" t="s">
        <v>52</v>
      </c>
      <c r="M5001">
        <v>22884.243900000001</v>
      </c>
      <c r="N5001">
        <v>492</v>
      </c>
      <c r="O5001" t="s">
        <v>22</v>
      </c>
      <c r="P5001" t="s">
        <v>22</v>
      </c>
      <c r="Q5001" s="2">
        <v>43978</v>
      </c>
      <c r="R5001" t="s">
        <v>83</v>
      </c>
      <c r="S5001" t="s">
        <v>33</v>
      </c>
      <c r="T5001">
        <f>_xlfn.DAYS(Raw_data_US_healthcare[[#This Row],[Discharge Date]],Raw_data_US_healthcare[[#This Row],[Date of Admission]])</f>
        <v>6</v>
      </c>
    </row>
    <row r="5002" spans="1:20" x14ac:dyDescent="0.3">
      <c r="A5002" t="s">
        <v>26511</v>
      </c>
      <c r="B5002" t="s">
        <v>13924</v>
      </c>
      <c r="C5002">
        <v>59</v>
      </c>
      <c r="D5002" t="str">
        <f>IF(Raw_data_US_healthcare[[#This Row],[Age]]&lt;35,"Young",IF(Raw_data_US_healthcare[[#This Row],[Age]]&lt;60,"Middle","Senior"))</f>
        <v>Middle</v>
      </c>
      <c r="E5002" t="s">
        <v>16</v>
      </c>
      <c r="F5002" t="s">
        <v>228</v>
      </c>
      <c r="G5002" t="s">
        <v>228</v>
      </c>
      <c r="H5002" t="s">
        <v>69</v>
      </c>
      <c r="I5002" s="2">
        <v>44254</v>
      </c>
      <c r="J5002" t="s">
        <v>13925</v>
      </c>
      <c r="K5002" t="s">
        <v>13926</v>
      </c>
      <c r="L5002" t="s">
        <v>52</v>
      </c>
      <c r="M5002">
        <v>44544.185100000002</v>
      </c>
      <c r="N5002">
        <v>204</v>
      </c>
      <c r="O5002" t="s">
        <v>22</v>
      </c>
      <c r="P5002" t="s">
        <v>22</v>
      </c>
      <c r="Q5002" s="2">
        <v>44272</v>
      </c>
      <c r="R5002" t="s">
        <v>44</v>
      </c>
      <c r="S5002" t="s">
        <v>33</v>
      </c>
      <c r="T5002">
        <f>_xlfn.DAYS(Raw_data_US_healthcare[[#This Row],[Discharge Date]],Raw_data_US_healthcare[[#This Row],[Date of Admission]])</f>
        <v>18</v>
      </c>
    </row>
    <row r="5003" spans="1:20" x14ac:dyDescent="0.3">
      <c r="A5003" t="s">
        <v>26511</v>
      </c>
      <c r="B5003" t="s">
        <v>13927</v>
      </c>
      <c r="C5003">
        <v>56</v>
      </c>
      <c r="D5003" t="str">
        <f>IF(Raw_data_US_healthcare[[#This Row],[Age]]&lt;35,"Young",IF(Raw_data_US_healthcare[[#This Row],[Age]]&lt;60,"Middle","Senior"))</f>
        <v>Middle</v>
      </c>
      <c r="E5003" t="s">
        <v>16</v>
      </c>
      <c r="F5003" t="s">
        <v>113</v>
      </c>
      <c r="G5003" t="s">
        <v>113</v>
      </c>
      <c r="H5003" t="s">
        <v>36</v>
      </c>
      <c r="I5003" s="2">
        <v>44507</v>
      </c>
      <c r="J5003" t="s">
        <v>10590</v>
      </c>
      <c r="K5003" t="s">
        <v>13928</v>
      </c>
      <c r="L5003" t="s">
        <v>21</v>
      </c>
      <c r="M5003">
        <v>22550.5203</v>
      </c>
      <c r="N5003">
        <v>232</v>
      </c>
      <c r="O5003" t="s">
        <v>43</v>
      </c>
      <c r="P5003" t="s">
        <v>43</v>
      </c>
      <c r="Q5003" s="2">
        <v>44527</v>
      </c>
      <c r="R5003" t="s">
        <v>23</v>
      </c>
      <c r="S5003" t="s">
        <v>45</v>
      </c>
      <c r="T5003">
        <f>_xlfn.DAYS(Raw_data_US_healthcare[[#This Row],[Discharge Date]],Raw_data_US_healthcare[[#This Row],[Date of Admission]])</f>
        <v>20</v>
      </c>
    </row>
    <row r="5004" spans="1:20" x14ac:dyDescent="0.3">
      <c r="A5004" t="s">
        <v>26512</v>
      </c>
      <c r="B5004" t="s">
        <v>13929</v>
      </c>
      <c r="C5004">
        <v>68</v>
      </c>
      <c r="D5004" t="str">
        <f>IF(Raw_data_US_healthcare[[#This Row],[Age]]&lt;35,"Young",IF(Raw_data_US_healthcare[[#This Row],[Age]]&lt;60,"Middle","Senior"))</f>
        <v>Senior</v>
      </c>
      <c r="E5004" t="s">
        <v>26</v>
      </c>
      <c r="F5004" t="s">
        <v>35</v>
      </c>
      <c r="G5004" t="s">
        <v>35</v>
      </c>
      <c r="H5004" t="s">
        <v>26516</v>
      </c>
      <c r="I5004" s="2">
        <v>44664</v>
      </c>
      <c r="J5004" t="s">
        <v>13930</v>
      </c>
      <c r="K5004" t="s">
        <v>13931</v>
      </c>
      <c r="L5004" t="s">
        <v>56</v>
      </c>
      <c r="M5004">
        <v>28922.798500000001</v>
      </c>
      <c r="N5004">
        <v>290</v>
      </c>
      <c r="O5004" t="s">
        <v>43</v>
      </c>
      <c r="P5004" t="s">
        <v>43</v>
      </c>
      <c r="Q5004" s="2">
        <v>44683</v>
      </c>
      <c r="R5004" t="s">
        <v>48</v>
      </c>
      <c r="S5004" t="s">
        <v>45</v>
      </c>
      <c r="T5004">
        <f>_xlfn.DAYS(Raw_data_US_healthcare[[#This Row],[Discharge Date]],Raw_data_US_healthcare[[#This Row],[Date of Admission]])</f>
        <v>19</v>
      </c>
    </row>
    <row r="5005" spans="1:20" x14ac:dyDescent="0.3">
      <c r="A5005" t="s">
        <v>26512</v>
      </c>
      <c r="B5005" t="s">
        <v>13932</v>
      </c>
      <c r="C5005">
        <v>42</v>
      </c>
      <c r="D5005" t="str">
        <f>IF(Raw_data_US_healthcare[[#This Row],[Age]]&lt;35,"Young",IF(Raw_data_US_healthcare[[#This Row],[Age]]&lt;60,"Middle","Senior"))</f>
        <v>Middle</v>
      </c>
      <c r="E5005" t="s">
        <v>26</v>
      </c>
      <c r="F5005" t="s">
        <v>113</v>
      </c>
      <c r="G5005" t="s">
        <v>113</v>
      </c>
      <c r="H5005" t="s">
        <v>26516</v>
      </c>
      <c r="I5005" s="2">
        <v>43452</v>
      </c>
      <c r="J5005" t="s">
        <v>13933</v>
      </c>
      <c r="K5005" t="s">
        <v>13934</v>
      </c>
      <c r="L5005" t="s">
        <v>31</v>
      </c>
      <c r="M5005">
        <v>34595.667200000004</v>
      </c>
      <c r="N5005">
        <v>118</v>
      </c>
      <c r="O5005" t="s">
        <v>43</v>
      </c>
      <c r="P5005" t="s">
        <v>43</v>
      </c>
      <c r="Q5005" s="2">
        <v>43466</v>
      </c>
      <c r="R5005" t="s">
        <v>83</v>
      </c>
      <c r="S5005" t="s">
        <v>33</v>
      </c>
      <c r="T5005">
        <f>_xlfn.DAYS(Raw_data_US_healthcare[[#This Row],[Discharge Date]],Raw_data_US_healthcare[[#This Row],[Date of Admission]])</f>
        <v>14</v>
      </c>
    </row>
    <row r="5006" spans="1:20" x14ac:dyDescent="0.3">
      <c r="A5006" t="s">
        <v>26512</v>
      </c>
      <c r="B5006" t="s">
        <v>13935</v>
      </c>
      <c r="C5006">
        <v>54</v>
      </c>
      <c r="D5006" t="str">
        <f>IF(Raw_data_US_healthcare[[#This Row],[Age]]&lt;35,"Young",IF(Raw_data_US_healthcare[[#This Row],[Age]]&lt;60,"Middle","Senior"))</f>
        <v>Middle</v>
      </c>
      <c r="E5006" t="s">
        <v>26</v>
      </c>
      <c r="F5006" t="s">
        <v>17</v>
      </c>
      <c r="G5006" t="s">
        <v>17</v>
      </c>
      <c r="H5006" t="s">
        <v>26516</v>
      </c>
      <c r="I5006" s="2">
        <v>45165</v>
      </c>
      <c r="J5006" t="s">
        <v>13936</v>
      </c>
      <c r="K5006" t="s">
        <v>4582</v>
      </c>
      <c r="L5006" t="s">
        <v>31</v>
      </c>
      <c r="M5006">
        <v>13467.173500000001</v>
      </c>
      <c r="N5006">
        <v>367</v>
      </c>
      <c r="O5006" t="s">
        <v>43</v>
      </c>
      <c r="P5006" t="s">
        <v>43</v>
      </c>
      <c r="Q5006" s="2">
        <v>45180</v>
      </c>
      <c r="R5006" t="s">
        <v>44</v>
      </c>
      <c r="S5006" t="s">
        <v>33</v>
      </c>
      <c r="T5006">
        <f>_xlfn.DAYS(Raw_data_US_healthcare[[#This Row],[Discharge Date]],Raw_data_US_healthcare[[#This Row],[Date of Admission]])</f>
        <v>15</v>
      </c>
    </row>
    <row r="5007" spans="1:20" x14ac:dyDescent="0.3">
      <c r="A5007" t="s">
        <v>26511</v>
      </c>
      <c r="B5007" t="s">
        <v>13937</v>
      </c>
      <c r="C5007">
        <v>32</v>
      </c>
      <c r="D5007" t="str">
        <f>IF(Raw_data_US_healthcare[[#This Row],[Age]]&lt;35,"Young",IF(Raw_data_US_healthcare[[#This Row],[Age]]&lt;60,"Middle","Senior"))</f>
        <v>Young</v>
      </c>
      <c r="E5007" t="s">
        <v>16</v>
      </c>
      <c r="F5007" t="s">
        <v>113</v>
      </c>
      <c r="G5007" t="s">
        <v>113</v>
      </c>
      <c r="H5007" t="s">
        <v>28</v>
      </c>
      <c r="I5007" s="2">
        <v>43705</v>
      </c>
      <c r="J5007" t="s">
        <v>13938</v>
      </c>
      <c r="K5007" t="s">
        <v>13939</v>
      </c>
      <c r="L5007" t="s">
        <v>52</v>
      </c>
      <c r="M5007">
        <v>29092.668000000001</v>
      </c>
      <c r="N5007">
        <v>438</v>
      </c>
      <c r="O5007" t="s">
        <v>39</v>
      </c>
      <c r="P5007" t="s">
        <v>39</v>
      </c>
      <c r="Q5007" s="2">
        <v>43733</v>
      </c>
      <c r="R5007" t="s">
        <v>23</v>
      </c>
      <c r="S5007" t="s">
        <v>24</v>
      </c>
      <c r="T5007">
        <f>_xlfn.DAYS(Raw_data_US_healthcare[[#This Row],[Discharge Date]],Raw_data_US_healthcare[[#This Row],[Date of Admission]])</f>
        <v>28</v>
      </c>
    </row>
    <row r="5008" spans="1:20" x14ac:dyDescent="0.3">
      <c r="A5008" t="s">
        <v>26511</v>
      </c>
      <c r="B5008" t="s">
        <v>13940</v>
      </c>
      <c r="C5008">
        <v>59</v>
      </c>
      <c r="D5008" t="str">
        <f>IF(Raw_data_US_healthcare[[#This Row],[Age]]&lt;35,"Young",IF(Raw_data_US_healthcare[[#This Row],[Age]]&lt;60,"Middle","Senior"))</f>
        <v>Middle</v>
      </c>
      <c r="E5008" t="s">
        <v>16</v>
      </c>
      <c r="F5008" t="s">
        <v>62</v>
      </c>
      <c r="G5008" t="s">
        <v>62</v>
      </c>
      <c r="H5008" t="s">
        <v>26514</v>
      </c>
      <c r="I5008" s="2">
        <v>44932</v>
      </c>
      <c r="J5008" t="s">
        <v>13941</v>
      </c>
      <c r="K5008" t="s">
        <v>13942</v>
      </c>
      <c r="L5008" t="s">
        <v>56</v>
      </c>
      <c r="M5008">
        <v>36624.291599999997</v>
      </c>
      <c r="N5008">
        <v>372</v>
      </c>
      <c r="O5008" t="s">
        <v>22</v>
      </c>
      <c r="P5008" t="s">
        <v>22</v>
      </c>
      <c r="Q5008" s="2">
        <v>44942</v>
      </c>
      <c r="R5008" t="s">
        <v>48</v>
      </c>
      <c r="S5008" t="s">
        <v>33</v>
      </c>
      <c r="T5008">
        <f>_xlfn.DAYS(Raw_data_US_healthcare[[#This Row],[Discharge Date]],Raw_data_US_healthcare[[#This Row],[Date of Admission]])</f>
        <v>10</v>
      </c>
    </row>
    <row r="5009" spans="1:20" x14ac:dyDescent="0.3">
      <c r="A5009" t="s">
        <v>26511</v>
      </c>
      <c r="B5009" t="s">
        <v>13943</v>
      </c>
      <c r="C5009">
        <v>20</v>
      </c>
      <c r="D5009" t="str">
        <f>IF(Raw_data_US_healthcare[[#This Row],[Age]]&lt;35,"Young",IF(Raw_data_US_healthcare[[#This Row],[Age]]&lt;60,"Middle","Senior"))</f>
        <v>Young</v>
      </c>
      <c r="E5009" t="s">
        <v>16</v>
      </c>
      <c r="F5009" t="s">
        <v>88</v>
      </c>
      <c r="G5009" t="s">
        <v>88</v>
      </c>
      <c r="H5009" t="s">
        <v>36</v>
      </c>
      <c r="I5009" s="2">
        <v>44410</v>
      </c>
      <c r="J5009" t="s">
        <v>13944</v>
      </c>
      <c r="K5009" t="s">
        <v>13945</v>
      </c>
      <c r="L5009" t="s">
        <v>31</v>
      </c>
      <c r="M5009">
        <v>24277.209800000001</v>
      </c>
      <c r="N5009">
        <v>493</v>
      </c>
      <c r="O5009" t="s">
        <v>43</v>
      </c>
      <c r="P5009" t="s">
        <v>43</v>
      </c>
      <c r="Q5009" s="2">
        <v>44425</v>
      </c>
      <c r="R5009" t="s">
        <v>44</v>
      </c>
      <c r="S5009" t="s">
        <v>24</v>
      </c>
      <c r="T5009">
        <f>_xlfn.DAYS(Raw_data_US_healthcare[[#This Row],[Discharge Date]],Raw_data_US_healthcare[[#This Row],[Date of Admission]])</f>
        <v>15</v>
      </c>
    </row>
    <row r="5010" spans="1:20" x14ac:dyDescent="0.3">
      <c r="A5010" t="s">
        <v>26511</v>
      </c>
      <c r="B5010" t="s">
        <v>13946</v>
      </c>
      <c r="C5010">
        <v>54</v>
      </c>
      <c r="D5010" t="str">
        <f>IF(Raw_data_US_healthcare[[#This Row],[Age]]&lt;35,"Young",IF(Raw_data_US_healthcare[[#This Row],[Age]]&lt;60,"Middle","Senior"))</f>
        <v>Middle</v>
      </c>
      <c r="E5010" t="s">
        <v>16</v>
      </c>
      <c r="F5010" t="s">
        <v>62</v>
      </c>
      <c r="G5010" t="s">
        <v>62</v>
      </c>
      <c r="H5010" t="s">
        <v>18</v>
      </c>
      <c r="I5010" s="2">
        <v>43841</v>
      </c>
      <c r="J5010" t="s">
        <v>2984</v>
      </c>
      <c r="K5010" t="s">
        <v>13947</v>
      </c>
      <c r="L5010" t="s">
        <v>60</v>
      </c>
      <c r="M5010">
        <v>2192.5122000000001</v>
      </c>
      <c r="N5010">
        <v>157</v>
      </c>
      <c r="O5010" t="s">
        <v>22</v>
      </c>
      <c r="P5010" t="s">
        <v>22</v>
      </c>
      <c r="Q5010" s="2">
        <v>43854</v>
      </c>
      <c r="R5010" t="s">
        <v>44</v>
      </c>
      <c r="S5010" t="s">
        <v>45</v>
      </c>
      <c r="T5010">
        <f>_xlfn.DAYS(Raw_data_US_healthcare[[#This Row],[Discharge Date]],Raw_data_US_healthcare[[#This Row],[Date of Admission]])</f>
        <v>13</v>
      </c>
    </row>
    <row r="5011" spans="1:20" x14ac:dyDescent="0.3">
      <c r="A5011" t="s">
        <v>26512</v>
      </c>
      <c r="B5011" t="s">
        <v>13948</v>
      </c>
      <c r="C5011">
        <v>66</v>
      </c>
      <c r="D5011" t="str">
        <f>IF(Raw_data_US_healthcare[[#This Row],[Age]]&lt;35,"Young",IF(Raw_data_US_healthcare[[#This Row],[Age]]&lt;60,"Middle","Senior"))</f>
        <v>Senior</v>
      </c>
      <c r="E5011" t="s">
        <v>26</v>
      </c>
      <c r="F5011" t="s">
        <v>62</v>
      </c>
      <c r="G5011" t="s">
        <v>62</v>
      </c>
      <c r="H5011" t="s">
        <v>26516</v>
      </c>
      <c r="I5011" s="2">
        <v>45162</v>
      </c>
      <c r="J5011" t="s">
        <v>13949</v>
      </c>
      <c r="K5011" t="s">
        <v>13950</v>
      </c>
      <c r="L5011" t="s">
        <v>60</v>
      </c>
      <c r="M5011">
        <v>4660.7294000000002</v>
      </c>
      <c r="N5011">
        <v>426</v>
      </c>
      <c r="O5011" t="s">
        <v>43</v>
      </c>
      <c r="P5011" t="s">
        <v>43</v>
      </c>
      <c r="Q5011" s="2">
        <v>45184</v>
      </c>
      <c r="R5011" t="s">
        <v>44</v>
      </c>
      <c r="S5011" t="s">
        <v>33</v>
      </c>
      <c r="T5011">
        <f>_xlfn.DAYS(Raw_data_US_healthcare[[#This Row],[Discharge Date]],Raw_data_US_healthcare[[#This Row],[Date of Admission]])</f>
        <v>22</v>
      </c>
    </row>
    <row r="5012" spans="1:20" x14ac:dyDescent="0.3">
      <c r="A5012" t="s">
        <v>26511</v>
      </c>
      <c r="B5012" t="s">
        <v>13951</v>
      </c>
      <c r="C5012">
        <v>39</v>
      </c>
      <c r="D5012" t="str">
        <f>IF(Raw_data_US_healthcare[[#This Row],[Age]]&lt;35,"Young",IF(Raw_data_US_healthcare[[#This Row],[Age]]&lt;60,"Middle","Senior"))</f>
        <v>Middle</v>
      </c>
      <c r="E5012" t="s">
        <v>16</v>
      </c>
      <c r="F5012" t="s">
        <v>88</v>
      </c>
      <c r="G5012" t="s">
        <v>88</v>
      </c>
      <c r="H5012" t="s">
        <v>28</v>
      </c>
      <c r="I5012" s="2">
        <v>45046</v>
      </c>
      <c r="J5012" t="s">
        <v>13952</v>
      </c>
      <c r="K5012" t="s">
        <v>13953</v>
      </c>
      <c r="L5012" t="s">
        <v>56</v>
      </c>
      <c r="M5012">
        <v>2110.2264</v>
      </c>
      <c r="N5012">
        <v>156</v>
      </c>
      <c r="O5012" t="s">
        <v>39</v>
      </c>
      <c r="P5012" t="s">
        <v>39</v>
      </c>
      <c r="Q5012" s="2">
        <v>45072</v>
      </c>
      <c r="R5012" t="s">
        <v>44</v>
      </c>
      <c r="S5012" t="s">
        <v>45</v>
      </c>
      <c r="T5012">
        <f>_xlfn.DAYS(Raw_data_US_healthcare[[#This Row],[Discharge Date]],Raw_data_US_healthcare[[#This Row],[Date of Admission]])</f>
        <v>26</v>
      </c>
    </row>
    <row r="5013" spans="1:20" x14ac:dyDescent="0.3">
      <c r="A5013" t="s">
        <v>26511</v>
      </c>
      <c r="B5013" t="s">
        <v>13954</v>
      </c>
      <c r="C5013">
        <v>20</v>
      </c>
      <c r="D5013" t="str">
        <f>IF(Raw_data_US_healthcare[[#This Row],[Age]]&lt;35,"Young",IF(Raw_data_US_healthcare[[#This Row],[Age]]&lt;60,"Middle","Senior"))</f>
        <v>Young</v>
      </c>
      <c r="E5013" t="s">
        <v>16</v>
      </c>
      <c r="F5013" t="s">
        <v>113</v>
      </c>
      <c r="G5013" t="s">
        <v>113</v>
      </c>
      <c r="H5013" t="s">
        <v>18</v>
      </c>
      <c r="I5013" s="2">
        <v>44837</v>
      </c>
      <c r="J5013" t="s">
        <v>13955</v>
      </c>
      <c r="K5013" t="s">
        <v>13956</v>
      </c>
      <c r="L5013" t="s">
        <v>31</v>
      </c>
      <c r="M5013">
        <v>41593.407099999997</v>
      </c>
      <c r="N5013">
        <v>411</v>
      </c>
      <c r="O5013" t="s">
        <v>43</v>
      </c>
      <c r="P5013" t="s">
        <v>43</v>
      </c>
      <c r="Q5013" s="2">
        <v>44841</v>
      </c>
      <c r="R5013" t="s">
        <v>83</v>
      </c>
      <c r="S5013" t="s">
        <v>33</v>
      </c>
      <c r="T5013">
        <f>_xlfn.DAYS(Raw_data_US_healthcare[[#This Row],[Discharge Date]],Raw_data_US_healthcare[[#This Row],[Date of Admission]])</f>
        <v>4</v>
      </c>
    </row>
    <row r="5014" spans="1:20" x14ac:dyDescent="0.3">
      <c r="A5014" t="s">
        <v>26511</v>
      </c>
      <c r="B5014" t="s">
        <v>13957</v>
      </c>
      <c r="C5014">
        <v>57</v>
      </c>
      <c r="D5014" t="str">
        <f>IF(Raw_data_US_healthcare[[#This Row],[Age]]&lt;35,"Young",IF(Raw_data_US_healthcare[[#This Row],[Age]]&lt;60,"Middle","Senior"))</f>
        <v>Middle</v>
      </c>
      <c r="E5014" t="s">
        <v>16</v>
      </c>
      <c r="F5014" t="s">
        <v>62</v>
      </c>
      <c r="G5014" t="s">
        <v>62</v>
      </c>
      <c r="H5014" t="s">
        <v>26516</v>
      </c>
      <c r="I5014" s="2">
        <v>43998</v>
      </c>
      <c r="J5014" t="s">
        <v>13958</v>
      </c>
      <c r="K5014" t="s">
        <v>13959</v>
      </c>
      <c r="L5014" t="s">
        <v>21</v>
      </c>
      <c r="M5014">
        <v>22748.407500000001</v>
      </c>
      <c r="N5014">
        <v>389</v>
      </c>
      <c r="O5014" t="s">
        <v>39</v>
      </c>
      <c r="P5014" t="s">
        <v>39</v>
      </c>
      <c r="Q5014" s="2">
        <v>44019</v>
      </c>
      <c r="R5014" t="s">
        <v>48</v>
      </c>
      <c r="S5014" t="s">
        <v>45</v>
      </c>
      <c r="T5014">
        <f>_xlfn.DAYS(Raw_data_US_healthcare[[#This Row],[Discharge Date]],Raw_data_US_healthcare[[#This Row],[Date of Admission]])</f>
        <v>21</v>
      </c>
    </row>
    <row r="5015" spans="1:20" x14ac:dyDescent="0.3">
      <c r="A5015" t="s">
        <v>26512</v>
      </c>
      <c r="B5015" t="s">
        <v>13960</v>
      </c>
      <c r="C5015">
        <v>26</v>
      </c>
      <c r="D5015" t="str">
        <f>IF(Raw_data_US_healthcare[[#This Row],[Age]]&lt;35,"Young",IF(Raw_data_US_healthcare[[#This Row],[Age]]&lt;60,"Middle","Senior"))</f>
        <v>Young</v>
      </c>
      <c r="E5015" t="s">
        <v>26</v>
      </c>
      <c r="F5015" t="s">
        <v>35</v>
      </c>
      <c r="G5015" t="s">
        <v>35</v>
      </c>
      <c r="H5015" t="s">
        <v>28</v>
      </c>
      <c r="I5015" s="2">
        <v>45160</v>
      </c>
      <c r="J5015" t="s">
        <v>13961</v>
      </c>
      <c r="K5015" t="s">
        <v>13962</v>
      </c>
      <c r="L5015" t="s">
        <v>52</v>
      </c>
      <c r="M5015">
        <v>36227.456100000003</v>
      </c>
      <c r="N5015">
        <v>221</v>
      </c>
      <c r="O5015" t="s">
        <v>43</v>
      </c>
      <c r="P5015" t="s">
        <v>43</v>
      </c>
      <c r="Q5015" s="2">
        <v>45184</v>
      </c>
      <c r="R5015" t="s">
        <v>32</v>
      </c>
      <c r="S5015" t="s">
        <v>33</v>
      </c>
      <c r="T5015">
        <f>_xlfn.DAYS(Raw_data_US_healthcare[[#This Row],[Discharge Date]],Raw_data_US_healthcare[[#This Row],[Date of Admission]])</f>
        <v>24</v>
      </c>
    </row>
    <row r="5016" spans="1:20" x14ac:dyDescent="0.3">
      <c r="A5016" t="s">
        <v>26511</v>
      </c>
      <c r="B5016" t="s">
        <v>13963</v>
      </c>
      <c r="C5016">
        <v>55</v>
      </c>
      <c r="D5016" t="str">
        <f>IF(Raw_data_US_healthcare[[#This Row],[Age]]&lt;35,"Young",IF(Raw_data_US_healthcare[[#This Row],[Age]]&lt;60,"Middle","Senior"))</f>
        <v>Middle</v>
      </c>
      <c r="E5016" t="s">
        <v>16</v>
      </c>
      <c r="F5016" t="s">
        <v>17</v>
      </c>
      <c r="G5016" t="s">
        <v>17</v>
      </c>
      <c r="H5016" t="s">
        <v>36</v>
      </c>
      <c r="I5016" s="2">
        <v>45124</v>
      </c>
      <c r="J5016" t="s">
        <v>13964</v>
      </c>
      <c r="K5016" t="s">
        <v>13965</v>
      </c>
      <c r="L5016" t="s">
        <v>31</v>
      </c>
      <c r="M5016">
        <v>24317.2981</v>
      </c>
      <c r="N5016">
        <v>340</v>
      </c>
      <c r="O5016" t="s">
        <v>43</v>
      </c>
      <c r="P5016" t="s">
        <v>43</v>
      </c>
      <c r="Q5016" s="2">
        <v>45129</v>
      </c>
      <c r="R5016" t="s">
        <v>48</v>
      </c>
      <c r="S5016" t="s">
        <v>45</v>
      </c>
      <c r="T5016">
        <f>_xlfn.DAYS(Raw_data_US_healthcare[[#This Row],[Discharge Date]],Raw_data_US_healthcare[[#This Row],[Date of Admission]])</f>
        <v>5</v>
      </c>
    </row>
    <row r="5017" spans="1:20" x14ac:dyDescent="0.3">
      <c r="A5017" t="s">
        <v>26512</v>
      </c>
      <c r="B5017" t="s">
        <v>2646</v>
      </c>
      <c r="C5017">
        <v>46</v>
      </c>
      <c r="D5017" t="str">
        <f>IF(Raw_data_US_healthcare[[#This Row],[Age]]&lt;35,"Young",IF(Raw_data_US_healthcare[[#This Row],[Age]]&lt;60,"Middle","Senior"))</f>
        <v>Middle</v>
      </c>
      <c r="E5017" t="s">
        <v>26</v>
      </c>
      <c r="F5017" t="s">
        <v>27</v>
      </c>
      <c r="G5017" t="s">
        <v>27</v>
      </c>
      <c r="H5017" t="s">
        <v>26516</v>
      </c>
      <c r="I5017" s="2">
        <v>43957</v>
      </c>
      <c r="J5017" t="s">
        <v>13966</v>
      </c>
      <c r="K5017" t="s">
        <v>13967</v>
      </c>
      <c r="L5017" t="s">
        <v>31</v>
      </c>
      <c r="M5017">
        <v>13295.803599999999</v>
      </c>
      <c r="N5017">
        <v>454</v>
      </c>
      <c r="O5017" t="s">
        <v>43</v>
      </c>
      <c r="P5017" t="s">
        <v>43</v>
      </c>
      <c r="Q5017" s="2">
        <v>43975</v>
      </c>
      <c r="R5017" t="s">
        <v>32</v>
      </c>
      <c r="S5017" t="s">
        <v>33</v>
      </c>
      <c r="T5017">
        <f>_xlfn.DAYS(Raw_data_US_healthcare[[#This Row],[Discharge Date]],Raw_data_US_healthcare[[#This Row],[Date of Admission]])</f>
        <v>18</v>
      </c>
    </row>
    <row r="5018" spans="1:20" x14ac:dyDescent="0.3">
      <c r="A5018" t="s">
        <v>26511</v>
      </c>
      <c r="B5018" t="s">
        <v>13968</v>
      </c>
      <c r="C5018">
        <v>27</v>
      </c>
      <c r="D5018" t="str">
        <f>IF(Raw_data_US_healthcare[[#This Row],[Age]]&lt;35,"Young",IF(Raw_data_US_healthcare[[#This Row],[Age]]&lt;60,"Middle","Senior"))</f>
        <v>Young</v>
      </c>
      <c r="E5018" t="s">
        <v>16</v>
      </c>
      <c r="F5018" t="s">
        <v>17</v>
      </c>
      <c r="G5018" t="s">
        <v>17</v>
      </c>
      <c r="H5018" t="s">
        <v>26516</v>
      </c>
      <c r="I5018" s="2">
        <v>44511</v>
      </c>
      <c r="J5018" t="s">
        <v>13969</v>
      </c>
      <c r="K5018" t="s">
        <v>13970</v>
      </c>
      <c r="L5018" t="s">
        <v>31</v>
      </c>
      <c r="M5018">
        <v>22000.138599999998</v>
      </c>
      <c r="N5018">
        <v>476</v>
      </c>
      <c r="O5018" t="s">
        <v>39</v>
      </c>
      <c r="P5018" t="s">
        <v>39</v>
      </c>
      <c r="Q5018" s="2">
        <v>44523</v>
      </c>
      <c r="R5018" t="s">
        <v>23</v>
      </c>
      <c r="S5018" t="s">
        <v>24</v>
      </c>
      <c r="T5018">
        <f>_xlfn.DAYS(Raw_data_US_healthcare[[#This Row],[Discharge Date]],Raw_data_US_healthcare[[#This Row],[Date of Admission]])</f>
        <v>12</v>
      </c>
    </row>
    <row r="5019" spans="1:20" x14ac:dyDescent="0.3">
      <c r="A5019" t="s">
        <v>26511</v>
      </c>
      <c r="B5019" t="s">
        <v>1743</v>
      </c>
      <c r="C5019">
        <v>62</v>
      </c>
      <c r="D5019" t="str">
        <f>IF(Raw_data_US_healthcare[[#This Row],[Age]]&lt;35,"Young",IF(Raw_data_US_healthcare[[#This Row],[Age]]&lt;60,"Middle","Senior"))</f>
        <v>Senior</v>
      </c>
      <c r="E5019" t="s">
        <v>16</v>
      </c>
      <c r="F5019" t="s">
        <v>49</v>
      </c>
      <c r="G5019" t="s">
        <v>49</v>
      </c>
      <c r="H5019" t="s">
        <v>28</v>
      </c>
      <c r="I5019" s="2">
        <v>44571</v>
      </c>
      <c r="J5019" t="s">
        <v>13971</v>
      </c>
      <c r="K5019" t="s">
        <v>13972</v>
      </c>
      <c r="L5019" t="s">
        <v>52</v>
      </c>
      <c r="M5019">
        <v>6355.4543999999996</v>
      </c>
      <c r="N5019">
        <v>403</v>
      </c>
      <c r="O5019" t="s">
        <v>39</v>
      </c>
      <c r="P5019" t="s">
        <v>39</v>
      </c>
      <c r="Q5019" s="2">
        <v>44587</v>
      </c>
      <c r="R5019" t="s">
        <v>83</v>
      </c>
      <c r="S5019" t="s">
        <v>24</v>
      </c>
      <c r="T5019">
        <f>_xlfn.DAYS(Raw_data_US_healthcare[[#This Row],[Discharge Date]],Raw_data_US_healthcare[[#This Row],[Date of Admission]])</f>
        <v>16</v>
      </c>
    </row>
    <row r="5020" spans="1:20" x14ac:dyDescent="0.3">
      <c r="A5020" t="s">
        <v>26511</v>
      </c>
      <c r="B5020" t="s">
        <v>13973</v>
      </c>
      <c r="C5020">
        <v>65</v>
      </c>
      <c r="D5020" t="str">
        <f>IF(Raw_data_US_healthcare[[#This Row],[Age]]&lt;35,"Young",IF(Raw_data_US_healthcare[[#This Row],[Age]]&lt;60,"Middle","Senior"))</f>
        <v>Senior</v>
      </c>
      <c r="E5020" t="s">
        <v>16</v>
      </c>
      <c r="F5020" t="s">
        <v>35</v>
      </c>
      <c r="G5020" t="s">
        <v>35</v>
      </c>
      <c r="H5020" t="s">
        <v>28</v>
      </c>
      <c r="I5020" s="2">
        <v>45150</v>
      </c>
      <c r="J5020" t="s">
        <v>13974</v>
      </c>
      <c r="K5020" t="s">
        <v>13975</v>
      </c>
      <c r="L5020" t="s">
        <v>52</v>
      </c>
      <c r="M5020">
        <v>23805.374199999998</v>
      </c>
      <c r="N5020">
        <v>234</v>
      </c>
      <c r="O5020" t="s">
        <v>39</v>
      </c>
      <c r="P5020" t="s">
        <v>39</v>
      </c>
      <c r="Q5020" s="2">
        <v>45178</v>
      </c>
      <c r="R5020" t="s">
        <v>23</v>
      </c>
      <c r="S5020" t="s">
        <v>45</v>
      </c>
      <c r="T5020">
        <f>_xlfn.DAYS(Raw_data_US_healthcare[[#This Row],[Discharge Date]],Raw_data_US_healthcare[[#This Row],[Date of Admission]])</f>
        <v>28</v>
      </c>
    </row>
    <row r="5021" spans="1:20" x14ac:dyDescent="0.3">
      <c r="A5021" t="s">
        <v>26511</v>
      </c>
      <c r="B5021" t="s">
        <v>13976</v>
      </c>
      <c r="C5021">
        <v>23</v>
      </c>
      <c r="D5021" t="str">
        <f>IF(Raw_data_US_healthcare[[#This Row],[Age]]&lt;35,"Young",IF(Raw_data_US_healthcare[[#This Row],[Age]]&lt;60,"Middle","Senior"))</f>
        <v>Young</v>
      </c>
      <c r="E5021" t="s">
        <v>16</v>
      </c>
      <c r="F5021" t="s">
        <v>17</v>
      </c>
      <c r="G5021" t="s">
        <v>17</v>
      </c>
      <c r="H5021" t="s">
        <v>26514</v>
      </c>
      <c r="I5021" s="2">
        <v>45033</v>
      </c>
      <c r="J5021" t="s">
        <v>13977</v>
      </c>
      <c r="K5021" t="s">
        <v>13978</v>
      </c>
      <c r="L5021" t="s">
        <v>60</v>
      </c>
      <c r="M5021">
        <v>15804.371499999999</v>
      </c>
      <c r="N5021">
        <v>319</v>
      </c>
      <c r="O5021" t="s">
        <v>22</v>
      </c>
      <c r="P5021" t="s">
        <v>22</v>
      </c>
      <c r="Q5021" s="2">
        <v>45056</v>
      </c>
      <c r="R5021" t="s">
        <v>48</v>
      </c>
      <c r="S5021" t="s">
        <v>24</v>
      </c>
      <c r="T5021">
        <f>_xlfn.DAYS(Raw_data_US_healthcare[[#This Row],[Discharge Date]],Raw_data_US_healthcare[[#This Row],[Date of Admission]])</f>
        <v>23</v>
      </c>
    </row>
    <row r="5022" spans="1:20" x14ac:dyDescent="0.3">
      <c r="A5022" t="s">
        <v>26511</v>
      </c>
      <c r="B5022" t="s">
        <v>13979</v>
      </c>
      <c r="C5022">
        <v>76</v>
      </c>
      <c r="D5022" t="str">
        <f>IF(Raw_data_US_healthcare[[#This Row],[Age]]&lt;35,"Young",IF(Raw_data_US_healthcare[[#This Row],[Age]]&lt;60,"Middle","Senior"))</f>
        <v>Senior</v>
      </c>
      <c r="E5022" t="s">
        <v>16</v>
      </c>
      <c r="F5022" t="s">
        <v>17</v>
      </c>
      <c r="G5022" t="s">
        <v>17</v>
      </c>
      <c r="H5022" t="s">
        <v>28</v>
      </c>
      <c r="I5022" s="2">
        <v>43620</v>
      </c>
      <c r="J5022" t="s">
        <v>13980</v>
      </c>
      <c r="K5022" t="s">
        <v>2543</v>
      </c>
      <c r="L5022" t="s">
        <v>60</v>
      </c>
      <c r="M5022">
        <v>29608.808000000001</v>
      </c>
      <c r="N5022">
        <v>358</v>
      </c>
      <c r="O5022" t="s">
        <v>43</v>
      </c>
      <c r="P5022" t="s">
        <v>43</v>
      </c>
      <c r="Q5022" s="2">
        <v>43641</v>
      </c>
      <c r="R5022" t="s">
        <v>44</v>
      </c>
      <c r="S5022" t="s">
        <v>33</v>
      </c>
      <c r="T5022">
        <f>_xlfn.DAYS(Raw_data_US_healthcare[[#This Row],[Discharge Date]],Raw_data_US_healthcare[[#This Row],[Date of Admission]])</f>
        <v>21</v>
      </c>
    </row>
    <row r="5023" spans="1:20" x14ac:dyDescent="0.3">
      <c r="A5023" t="s">
        <v>26511</v>
      </c>
      <c r="B5023" t="s">
        <v>1959</v>
      </c>
      <c r="C5023">
        <v>85</v>
      </c>
      <c r="D5023" t="str">
        <f>IF(Raw_data_US_healthcare[[#This Row],[Age]]&lt;35,"Young",IF(Raw_data_US_healthcare[[#This Row],[Age]]&lt;60,"Middle","Senior"))</f>
        <v>Senior</v>
      </c>
      <c r="E5023" t="s">
        <v>16</v>
      </c>
      <c r="F5023" t="s">
        <v>228</v>
      </c>
      <c r="G5023" t="s">
        <v>228</v>
      </c>
      <c r="H5023" t="s">
        <v>36</v>
      </c>
      <c r="I5023" s="2">
        <v>44527</v>
      </c>
      <c r="J5023" t="s">
        <v>13981</v>
      </c>
      <c r="K5023" t="s">
        <v>611</v>
      </c>
      <c r="L5023" t="s">
        <v>60</v>
      </c>
      <c r="M5023">
        <v>16124.8069</v>
      </c>
      <c r="N5023">
        <v>478</v>
      </c>
      <c r="O5023" t="s">
        <v>39</v>
      </c>
      <c r="P5023" t="s">
        <v>39</v>
      </c>
      <c r="Q5023" s="2">
        <v>44557</v>
      </c>
      <c r="R5023" t="s">
        <v>83</v>
      </c>
      <c r="S5023" t="s">
        <v>24</v>
      </c>
      <c r="T5023">
        <f>_xlfn.DAYS(Raw_data_US_healthcare[[#This Row],[Discharge Date]],Raw_data_US_healthcare[[#This Row],[Date of Admission]])</f>
        <v>30</v>
      </c>
    </row>
    <row r="5024" spans="1:20" x14ac:dyDescent="0.3">
      <c r="A5024" t="s">
        <v>26512</v>
      </c>
      <c r="B5024" t="s">
        <v>13982</v>
      </c>
      <c r="C5024">
        <v>29</v>
      </c>
      <c r="D5024" t="str">
        <f>IF(Raw_data_US_healthcare[[#This Row],[Age]]&lt;35,"Young",IF(Raw_data_US_healthcare[[#This Row],[Age]]&lt;60,"Middle","Senior"))</f>
        <v>Young</v>
      </c>
      <c r="E5024" t="s">
        <v>26</v>
      </c>
      <c r="F5024" t="s">
        <v>27</v>
      </c>
      <c r="G5024" t="s">
        <v>27</v>
      </c>
      <c r="H5024" t="s">
        <v>26516</v>
      </c>
      <c r="I5024" s="2">
        <v>44239</v>
      </c>
      <c r="J5024" t="s">
        <v>13983</v>
      </c>
      <c r="K5024" t="s">
        <v>12378</v>
      </c>
      <c r="L5024" t="s">
        <v>60</v>
      </c>
      <c r="M5024">
        <v>26538.737400000002</v>
      </c>
      <c r="N5024">
        <v>144</v>
      </c>
      <c r="O5024" t="s">
        <v>43</v>
      </c>
      <c r="P5024" t="s">
        <v>43</v>
      </c>
      <c r="Q5024" s="2">
        <v>44251</v>
      </c>
      <c r="R5024" t="s">
        <v>32</v>
      </c>
      <c r="S5024" t="s">
        <v>45</v>
      </c>
      <c r="T5024">
        <f>_xlfn.DAYS(Raw_data_US_healthcare[[#This Row],[Discharge Date]],Raw_data_US_healthcare[[#This Row],[Date of Admission]])</f>
        <v>12</v>
      </c>
    </row>
    <row r="5025" spans="1:20" x14ac:dyDescent="0.3">
      <c r="A5025" t="s">
        <v>26512</v>
      </c>
      <c r="B5025" t="s">
        <v>13984</v>
      </c>
      <c r="C5025">
        <v>23</v>
      </c>
      <c r="D5025" t="str">
        <f>IF(Raw_data_US_healthcare[[#This Row],[Age]]&lt;35,"Young",IF(Raw_data_US_healthcare[[#This Row],[Age]]&lt;60,"Middle","Senior"))</f>
        <v>Young</v>
      </c>
      <c r="E5025" t="s">
        <v>26</v>
      </c>
      <c r="F5025" t="s">
        <v>27</v>
      </c>
      <c r="G5025" t="s">
        <v>27</v>
      </c>
      <c r="H5025" t="s">
        <v>28</v>
      </c>
      <c r="I5025" s="2">
        <v>44816</v>
      </c>
      <c r="J5025" t="s">
        <v>13985</v>
      </c>
      <c r="K5025" t="s">
        <v>13986</v>
      </c>
      <c r="L5025" t="s">
        <v>31</v>
      </c>
      <c r="M5025">
        <v>21292.263800000001</v>
      </c>
      <c r="N5025">
        <v>469</v>
      </c>
      <c r="O5025" t="s">
        <v>39</v>
      </c>
      <c r="P5025" t="s">
        <v>39</v>
      </c>
      <c r="Q5025" s="2">
        <v>44831</v>
      </c>
      <c r="R5025" t="s">
        <v>23</v>
      </c>
      <c r="S5025" t="s">
        <v>45</v>
      </c>
      <c r="T5025">
        <f>_xlfn.DAYS(Raw_data_US_healthcare[[#This Row],[Discharge Date]],Raw_data_US_healthcare[[#This Row],[Date of Admission]])</f>
        <v>15</v>
      </c>
    </row>
    <row r="5026" spans="1:20" x14ac:dyDescent="0.3">
      <c r="A5026" t="s">
        <v>26511</v>
      </c>
      <c r="B5026" t="s">
        <v>13987</v>
      </c>
      <c r="C5026">
        <v>30</v>
      </c>
      <c r="D5026" t="str">
        <f>IF(Raw_data_US_healthcare[[#This Row],[Age]]&lt;35,"Young",IF(Raw_data_US_healthcare[[#This Row],[Age]]&lt;60,"Middle","Senior"))</f>
        <v>Young</v>
      </c>
      <c r="E5026" t="s">
        <v>16</v>
      </c>
      <c r="F5026" t="s">
        <v>62</v>
      </c>
      <c r="G5026" t="s">
        <v>62</v>
      </c>
      <c r="H5026" t="s">
        <v>28</v>
      </c>
      <c r="I5026" s="2">
        <v>43576</v>
      </c>
      <c r="J5026" t="s">
        <v>13988</v>
      </c>
      <c r="K5026" t="s">
        <v>13989</v>
      </c>
      <c r="L5026" t="s">
        <v>56</v>
      </c>
      <c r="M5026">
        <v>8863.9202000000005</v>
      </c>
      <c r="N5026">
        <v>436</v>
      </c>
      <c r="O5026" t="s">
        <v>43</v>
      </c>
      <c r="P5026" t="s">
        <v>43</v>
      </c>
      <c r="Q5026" s="2">
        <v>43590</v>
      </c>
      <c r="R5026" t="s">
        <v>48</v>
      </c>
      <c r="S5026" t="s">
        <v>45</v>
      </c>
      <c r="T5026">
        <f>_xlfn.DAYS(Raw_data_US_healthcare[[#This Row],[Discharge Date]],Raw_data_US_healthcare[[#This Row],[Date of Admission]])</f>
        <v>14</v>
      </c>
    </row>
    <row r="5027" spans="1:20" x14ac:dyDescent="0.3">
      <c r="A5027" t="s">
        <v>26512</v>
      </c>
      <c r="B5027" t="s">
        <v>13990</v>
      </c>
      <c r="C5027">
        <v>34</v>
      </c>
      <c r="D5027" t="str">
        <f>IF(Raw_data_US_healthcare[[#This Row],[Age]]&lt;35,"Young",IF(Raw_data_US_healthcare[[#This Row],[Age]]&lt;60,"Middle","Senior"))</f>
        <v>Young</v>
      </c>
      <c r="E5027" t="s">
        <v>26</v>
      </c>
      <c r="F5027" t="s">
        <v>62</v>
      </c>
      <c r="G5027" t="s">
        <v>62</v>
      </c>
      <c r="H5027" t="s">
        <v>28</v>
      </c>
      <c r="I5027" s="2">
        <v>43573</v>
      </c>
      <c r="J5027" t="s">
        <v>13991</v>
      </c>
      <c r="K5027" t="s">
        <v>13992</v>
      </c>
      <c r="L5027" t="s">
        <v>52</v>
      </c>
      <c r="M5027">
        <v>5832.9125000000004</v>
      </c>
      <c r="N5027">
        <v>347</v>
      </c>
      <c r="O5027" t="s">
        <v>39</v>
      </c>
      <c r="P5027" t="s">
        <v>39</v>
      </c>
      <c r="Q5027" s="2">
        <v>43595</v>
      </c>
      <c r="R5027" t="s">
        <v>32</v>
      </c>
      <c r="S5027" t="s">
        <v>45</v>
      </c>
      <c r="T5027">
        <f>_xlfn.DAYS(Raw_data_US_healthcare[[#This Row],[Discharge Date]],Raw_data_US_healthcare[[#This Row],[Date of Admission]])</f>
        <v>22</v>
      </c>
    </row>
    <row r="5028" spans="1:20" x14ac:dyDescent="0.3">
      <c r="A5028" t="s">
        <v>26511</v>
      </c>
      <c r="B5028" t="s">
        <v>13993</v>
      </c>
      <c r="C5028">
        <v>50</v>
      </c>
      <c r="D5028" t="str">
        <f>IF(Raw_data_US_healthcare[[#This Row],[Age]]&lt;35,"Young",IF(Raw_data_US_healthcare[[#This Row],[Age]]&lt;60,"Middle","Senior"))</f>
        <v>Middle</v>
      </c>
      <c r="E5028" t="s">
        <v>16</v>
      </c>
      <c r="F5028" t="s">
        <v>113</v>
      </c>
      <c r="G5028" t="s">
        <v>113</v>
      </c>
      <c r="H5028" t="s">
        <v>26514</v>
      </c>
      <c r="I5028" s="2">
        <v>43473</v>
      </c>
      <c r="J5028" t="s">
        <v>13994</v>
      </c>
      <c r="K5028" t="s">
        <v>13995</v>
      </c>
      <c r="L5028" t="s">
        <v>56</v>
      </c>
      <c r="M5028">
        <v>12720.1625</v>
      </c>
      <c r="N5028">
        <v>206</v>
      </c>
      <c r="O5028" t="s">
        <v>22</v>
      </c>
      <c r="P5028" t="s">
        <v>22</v>
      </c>
      <c r="Q5028" s="2">
        <v>43493</v>
      </c>
      <c r="R5028" t="s">
        <v>48</v>
      </c>
      <c r="S5028" t="s">
        <v>45</v>
      </c>
      <c r="T5028">
        <f>_xlfn.DAYS(Raw_data_US_healthcare[[#This Row],[Discharge Date]],Raw_data_US_healthcare[[#This Row],[Date of Admission]])</f>
        <v>20</v>
      </c>
    </row>
    <row r="5029" spans="1:20" x14ac:dyDescent="0.3">
      <c r="A5029" t="s">
        <v>26511</v>
      </c>
      <c r="B5029" t="s">
        <v>1868</v>
      </c>
      <c r="C5029">
        <v>29</v>
      </c>
      <c r="D5029" t="str">
        <f>IF(Raw_data_US_healthcare[[#This Row],[Age]]&lt;35,"Young",IF(Raw_data_US_healthcare[[#This Row],[Age]]&lt;60,"Middle","Senior"))</f>
        <v>Young</v>
      </c>
      <c r="E5029" t="s">
        <v>16</v>
      </c>
      <c r="F5029" t="s">
        <v>228</v>
      </c>
      <c r="G5029" t="s">
        <v>228</v>
      </c>
      <c r="H5029" t="s">
        <v>36</v>
      </c>
      <c r="I5029" s="2">
        <v>44354</v>
      </c>
      <c r="J5029" t="s">
        <v>13996</v>
      </c>
      <c r="K5029" t="s">
        <v>838</v>
      </c>
      <c r="L5029" t="s">
        <v>56</v>
      </c>
      <c r="M5029">
        <v>3690.1439999999998</v>
      </c>
      <c r="N5029">
        <v>474</v>
      </c>
      <c r="O5029" t="s">
        <v>43</v>
      </c>
      <c r="P5029" t="s">
        <v>43</v>
      </c>
      <c r="Q5029" s="2">
        <v>44366</v>
      </c>
      <c r="R5029" t="s">
        <v>48</v>
      </c>
      <c r="S5029" t="s">
        <v>33</v>
      </c>
      <c r="T5029">
        <f>_xlfn.DAYS(Raw_data_US_healthcare[[#This Row],[Discharge Date]],Raw_data_US_healthcare[[#This Row],[Date of Admission]])</f>
        <v>12</v>
      </c>
    </row>
    <row r="5030" spans="1:20" x14ac:dyDescent="0.3">
      <c r="A5030" t="s">
        <v>26512</v>
      </c>
      <c r="B5030" t="s">
        <v>13997</v>
      </c>
      <c r="C5030">
        <v>44</v>
      </c>
      <c r="D5030" t="str">
        <f>IF(Raw_data_US_healthcare[[#This Row],[Age]]&lt;35,"Young",IF(Raw_data_US_healthcare[[#This Row],[Age]]&lt;60,"Middle","Senior"))</f>
        <v>Middle</v>
      </c>
      <c r="E5030" t="s">
        <v>26</v>
      </c>
      <c r="F5030" t="s">
        <v>49</v>
      </c>
      <c r="G5030" t="s">
        <v>49</v>
      </c>
      <c r="H5030" t="s">
        <v>26516</v>
      </c>
      <c r="I5030" s="2">
        <v>43819</v>
      </c>
      <c r="J5030" t="s">
        <v>13998</v>
      </c>
      <c r="K5030" t="s">
        <v>13999</v>
      </c>
      <c r="L5030" t="s">
        <v>52</v>
      </c>
      <c r="M5030">
        <v>17530.424200000001</v>
      </c>
      <c r="N5030">
        <v>476</v>
      </c>
      <c r="O5030" t="s">
        <v>43</v>
      </c>
      <c r="P5030" t="s">
        <v>43</v>
      </c>
      <c r="Q5030" s="2">
        <v>43826</v>
      </c>
      <c r="R5030" t="s">
        <v>83</v>
      </c>
      <c r="S5030" t="s">
        <v>24</v>
      </c>
      <c r="T5030">
        <f>_xlfn.DAYS(Raw_data_US_healthcare[[#This Row],[Discharge Date]],Raw_data_US_healthcare[[#This Row],[Date of Admission]])</f>
        <v>7</v>
      </c>
    </row>
    <row r="5031" spans="1:20" x14ac:dyDescent="0.3">
      <c r="A5031" t="s">
        <v>26511</v>
      </c>
      <c r="B5031" t="s">
        <v>14000</v>
      </c>
      <c r="C5031">
        <v>55</v>
      </c>
      <c r="D5031" t="str">
        <f>IF(Raw_data_US_healthcare[[#This Row],[Age]]&lt;35,"Young",IF(Raw_data_US_healthcare[[#This Row],[Age]]&lt;60,"Middle","Senior"))</f>
        <v>Middle</v>
      </c>
      <c r="E5031" t="s">
        <v>16</v>
      </c>
      <c r="F5031" t="s">
        <v>113</v>
      </c>
      <c r="G5031" t="s">
        <v>113</v>
      </c>
      <c r="H5031" t="s">
        <v>36</v>
      </c>
      <c r="I5031" s="2">
        <v>44590</v>
      </c>
      <c r="J5031" t="s">
        <v>14001</v>
      </c>
      <c r="K5031" t="s">
        <v>14002</v>
      </c>
      <c r="L5031" t="s">
        <v>60</v>
      </c>
      <c r="M5031">
        <v>8602.259</v>
      </c>
      <c r="N5031">
        <v>371</v>
      </c>
      <c r="O5031" t="s">
        <v>22</v>
      </c>
      <c r="P5031" t="s">
        <v>22</v>
      </c>
      <c r="Q5031" s="2">
        <v>44612</v>
      </c>
      <c r="R5031" t="s">
        <v>83</v>
      </c>
      <c r="S5031" t="s">
        <v>45</v>
      </c>
      <c r="T5031">
        <f>_xlfn.DAYS(Raw_data_US_healthcare[[#This Row],[Discharge Date]],Raw_data_US_healthcare[[#This Row],[Date of Admission]])</f>
        <v>22</v>
      </c>
    </row>
    <row r="5032" spans="1:20" x14ac:dyDescent="0.3">
      <c r="A5032" t="s">
        <v>26512</v>
      </c>
      <c r="B5032" t="s">
        <v>14003</v>
      </c>
      <c r="C5032">
        <v>44</v>
      </c>
      <c r="D5032" t="str">
        <f>IF(Raw_data_US_healthcare[[#This Row],[Age]]&lt;35,"Young",IF(Raw_data_US_healthcare[[#This Row],[Age]]&lt;60,"Middle","Senior"))</f>
        <v>Middle</v>
      </c>
      <c r="E5032" t="s">
        <v>26</v>
      </c>
      <c r="F5032" t="s">
        <v>88</v>
      </c>
      <c r="G5032" t="s">
        <v>88</v>
      </c>
      <c r="H5032" t="s">
        <v>26514</v>
      </c>
      <c r="I5032" s="2">
        <v>44339</v>
      </c>
      <c r="J5032" t="s">
        <v>14004</v>
      </c>
      <c r="K5032" t="s">
        <v>14005</v>
      </c>
      <c r="L5032" t="s">
        <v>60</v>
      </c>
      <c r="M5032">
        <v>3546.0954000000002</v>
      </c>
      <c r="N5032">
        <v>376</v>
      </c>
      <c r="O5032" t="s">
        <v>22</v>
      </c>
      <c r="P5032" t="s">
        <v>22</v>
      </c>
      <c r="Q5032" s="2">
        <v>44341</v>
      </c>
      <c r="R5032" t="s">
        <v>48</v>
      </c>
      <c r="S5032" t="s">
        <v>24</v>
      </c>
      <c r="T5032">
        <f>_xlfn.DAYS(Raw_data_US_healthcare[[#This Row],[Discharge Date]],Raw_data_US_healthcare[[#This Row],[Date of Admission]])</f>
        <v>2</v>
      </c>
    </row>
    <row r="5033" spans="1:20" x14ac:dyDescent="0.3">
      <c r="A5033" t="s">
        <v>26511</v>
      </c>
      <c r="B5033" t="s">
        <v>14006</v>
      </c>
      <c r="C5033">
        <v>21</v>
      </c>
      <c r="D5033" t="str">
        <f>IF(Raw_data_US_healthcare[[#This Row],[Age]]&lt;35,"Young",IF(Raw_data_US_healthcare[[#This Row],[Age]]&lt;60,"Middle","Senior"))</f>
        <v>Young</v>
      </c>
      <c r="E5033" t="s">
        <v>16</v>
      </c>
      <c r="F5033" t="s">
        <v>228</v>
      </c>
      <c r="G5033" t="s">
        <v>228</v>
      </c>
      <c r="H5033" t="s">
        <v>18</v>
      </c>
      <c r="I5033" s="2">
        <v>45179</v>
      </c>
      <c r="J5033" t="s">
        <v>14007</v>
      </c>
      <c r="K5033" t="s">
        <v>14008</v>
      </c>
      <c r="L5033" t="s">
        <v>52</v>
      </c>
      <c r="M5033">
        <v>19458.491399999999</v>
      </c>
      <c r="N5033">
        <v>264</v>
      </c>
      <c r="O5033" t="s">
        <v>39</v>
      </c>
      <c r="P5033" t="s">
        <v>39</v>
      </c>
      <c r="Q5033" s="2">
        <v>45205</v>
      </c>
      <c r="R5033" t="s">
        <v>23</v>
      </c>
      <c r="S5033" t="s">
        <v>24</v>
      </c>
      <c r="T5033">
        <f>_xlfn.DAYS(Raw_data_US_healthcare[[#This Row],[Discharge Date]],Raw_data_US_healthcare[[#This Row],[Date of Admission]])</f>
        <v>26</v>
      </c>
    </row>
    <row r="5034" spans="1:20" x14ac:dyDescent="0.3">
      <c r="A5034" t="s">
        <v>26511</v>
      </c>
      <c r="B5034" t="s">
        <v>14009</v>
      </c>
      <c r="C5034">
        <v>52</v>
      </c>
      <c r="D5034" t="str">
        <f>IF(Raw_data_US_healthcare[[#This Row],[Age]]&lt;35,"Young",IF(Raw_data_US_healthcare[[#This Row],[Age]]&lt;60,"Middle","Senior"))</f>
        <v>Middle</v>
      </c>
      <c r="E5034" t="s">
        <v>16</v>
      </c>
      <c r="F5034" t="s">
        <v>27</v>
      </c>
      <c r="G5034" t="s">
        <v>27</v>
      </c>
      <c r="H5034" t="s">
        <v>18</v>
      </c>
      <c r="I5034" s="2">
        <v>44665</v>
      </c>
      <c r="J5034" t="s">
        <v>14010</v>
      </c>
      <c r="K5034" t="s">
        <v>14011</v>
      </c>
      <c r="L5034" t="s">
        <v>21</v>
      </c>
      <c r="M5034">
        <v>43482.9977</v>
      </c>
      <c r="N5034">
        <v>119</v>
      </c>
      <c r="O5034" t="s">
        <v>39</v>
      </c>
      <c r="P5034" t="s">
        <v>39</v>
      </c>
      <c r="Q5034" s="2">
        <v>44686</v>
      </c>
      <c r="R5034" t="s">
        <v>23</v>
      </c>
      <c r="S5034" t="s">
        <v>24</v>
      </c>
      <c r="T5034">
        <f>_xlfn.DAYS(Raw_data_US_healthcare[[#This Row],[Discharge Date]],Raw_data_US_healthcare[[#This Row],[Date of Admission]])</f>
        <v>21</v>
      </c>
    </row>
    <row r="5035" spans="1:20" x14ac:dyDescent="0.3">
      <c r="A5035" t="s">
        <v>26512</v>
      </c>
      <c r="B5035" t="s">
        <v>14012</v>
      </c>
      <c r="C5035">
        <v>78</v>
      </c>
      <c r="D5035" t="str">
        <f>IF(Raw_data_US_healthcare[[#This Row],[Age]]&lt;35,"Young",IF(Raw_data_US_healthcare[[#This Row],[Age]]&lt;60,"Middle","Senior"))</f>
        <v>Senior</v>
      </c>
      <c r="E5035" t="s">
        <v>26</v>
      </c>
      <c r="F5035" t="s">
        <v>113</v>
      </c>
      <c r="G5035" t="s">
        <v>113</v>
      </c>
      <c r="H5035" t="s">
        <v>26516</v>
      </c>
      <c r="I5035" s="2">
        <v>44606</v>
      </c>
      <c r="J5035" t="s">
        <v>14013</v>
      </c>
      <c r="K5035" t="s">
        <v>14014</v>
      </c>
      <c r="L5035" t="s">
        <v>52</v>
      </c>
      <c r="M5035">
        <v>25942.962100000001</v>
      </c>
      <c r="N5035">
        <v>428</v>
      </c>
      <c r="O5035" t="s">
        <v>39</v>
      </c>
      <c r="P5035" t="s">
        <v>39</v>
      </c>
      <c r="Q5035" s="2">
        <v>44631</v>
      </c>
      <c r="R5035" t="s">
        <v>48</v>
      </c>
      <c r="S5035" t="s">
        <v>45</v>
      </c>
      <c r="T5035">
        <f>_xlfn.DAYS(Raw_data_US_healthcare[[#This Row],[Discharge Date]],Raw_data_US_healthcare[[#This Row],[Date of Admission]])</f>
        <v>25</v>
      </c>
    </row>
    <row r="5036" spans="1:20" x14ac:dyDescent="0.3">
      <c r="A5036" t="s">
        <v>26511</v>
      </c>
      <c r="B5036" t="s">
        <v>14015</v>
      </c>
      <c r="C5036">
        <v>32</v>
      </c>
      <c r="D5036" t="str">
        <f>IF(Raw_data_US_healthcare[[#This Row],[Age]]&lt;35,"Young",IF(Raw_data_US_healthcare[[#This Row],[Age]]&lt;60,"Middle","Senior"))</f>
        <v>Young</v>
      </c>
      <c r="E5036" t="s">
        <v>16</v>
      </c>
      <c r="F5036" t="s">
        <v>27</v>
      </c>
      <c r="G5036" t="s">
        <v>27</v>
      </c>
      <c r="H5036" t="s">
        <v>28</v>
      </c>
      <c r="I5036" s="2">
        <v>43682</v>
      </c>
      <c r="J5036" t="s">
        <v>14016</v>
      </c>
      <c r="K5036" t="s">
        <v>14017</v>
      </c>
      <c r="L5036" t="s">
        <v>31</v>
      </c>
      <c r="M5036">
        <v>12357.7227</v>
      </c>
      <c r="N5036">
        <v>372</v>
      </c>
      <c r="O5036" t="s">
        <v>43</v>
      </c>
      <c r="P5036" t="s">
        <v>43</v>
      </c>
      <c r="Q5036" s="2">
        <v>43698</v>
      </c>
      <c r="R5036" t="s">
        <v>32</v>
      </c>
      <c r="S5036" t="s">
        <v>24</v>
      </c>
      <c r="T5036">
        <f>_xlfn.DAYS(Raw_data_US_healthcare[[#This Row],[Discharge Date]],Raw_data_US_healthcare[[#This Row],[Date of Admission]])</f>
        <v>16</v>
      </c>
    </row>
    <row r="5037" spans="1:20" x14ac:dyDescent="0.3">
      <c r="A5037" t="s">
        <v>26512</v>
      </c>
      <c r="B5037" t="s">
        <v>13366</v>
      </c>
      <c r="C5037">
        <v>59</v>
      </c>
      <c r="D5037" t="str">
        <f>IF(Raw_data_US_healthcare[[#This Row],[Age]]&lt;35,"Young",IF(Raw_data_US_healthcare[[#This Row],[Age]]&lt;60,"Middle","Senior"))</f>
        <v>Middle</v>
      </c>
      <c r="E5037" t="s">
        <v>26</v>
      </c>
      <c r="F5037" t="s">
        <v>27</v>
      </c>
      <c r="G5037" t="s">
        <v>27</v>
      </c>
      <c r="H5037" t="s">
        <v>26514</v>
      </c>
      <c r="I5037" s="2">
        <v>43667</v>
      </c>
      <c r="J5037" t="s">
        <v>14018</v>
      </c>
      <c r="K5037" t="s">
        <v>14019</v>
      </c>
      <c r="L5037" t="s">
        <v>21</v>
      </c>
      <c r="M5037">
        <v>15696.718999999999</v>
      </c>
      <c r="N5037">
        <v>133</v>
      </c>
      <c r="O5037" t="s">
        <v>22</v>
      </c>
      <c r="P5037" t="s">
        <v>22</v>
      </c>
      <c r="Q5037" s="2">
        <v>43672</v>
      </c>
      <c r="R5037" t="s">
        <v>32</v>
      </c>
      <c r="S5037" t="s">
        <v>45</v>
      </c>
      <c r="T5037">
        <f>_xlfn.DAYS(Raw_data_US_healthcare[[#This Row],[Discharge Date]],Raw_data_US_healthcare[[#This Row],[Date of Admission]])</f>
        <v>5</v>
      </c>
    </row>
    <row r="5038" spans="1:20" x14ac:dyDescent="0.3">
      <c r="A5038" t="s">
        <v>26511</v>
      </c>
      <c r="B5038" t="s">
        <v>13484</v>
      </c>
      <c r="C5038">
        <v>42</v>
      </c>
      <c r="D5038" t="str">
        <f>IF(Raw_data_US_healthcare[[#This Row],[Age]]&lt;35,"Young",IF(Raw_data_US_healthcare[[#This Row],[Age]]&lt;60,"Middle","Senior"))</f>
        <v>Middle</v>
      </c>
      <c r="E5038" t="s">
        <v>16</v>
      </c>
      <c r="F5038" t="s">
        <v>35</v>
      </c>
      <c r="G5038" t="s">
        <v>35</v>
      </c>
      <c r="H5038" t="s">
        <v>36</v>
      </c>
      <c r="I5038" s="2">
        <v>43782</v>
      </c>
      <c r="J5038" t="s">
        <v>11006</v>
      </c>
      <c r="K5038" t="s">
        <v>14020</v>
      </c>
      <c r="L5038" t="s">
        <v>60</v>
      </c>
      <c r="M5038">
        <v>1783.6628000000001</v>
      </c>
      <c r="N5038">
        <v>490</v>
      </c>
      <c r="O5038" t="s">
        <v>22</v>
      </c>
      <c r="P5038" t="s">
        <v>22</v>
      </c>
      <c r="Q5038" s="2">
        <v>43788</v>
      </c>
      <c r="R5038" t="s">
        <v>44</v>
      </c>
      <c r="S5038" t="s">
        <v>33</v>
      </c>
      <c r="T5038">
        <f>_xlfn.DAYS(Raw_data_US_healthcare[[#This Row],[Discharge Date]],Raw_data_US_healthcare[[#This Row],[Date of Admission]])</f>
        <v>6</v>
      </c>
    </row>
    <row r="5039" spans="1:20" x14ac:dyDescent="0.3">
      <c r="A5039" t="s">
        <v>26511</v>
      </c>
      <c r="B5039" t="s">
        <v>14021</v>
      </c>
      <c r="C5039">
        <v>52</v>
      </c>
      <c r="D5039" t="str">
        <f>IF(Raw_data_US_healthcare[[#This Row],[Age]]&lt;35,"Young",IF(Raw_data_US_healthcare[[#This Row],[Age]]&lt;60,"Middle","Senior"))</f>
        <v>Middle</v>
      </c>
      <c r="E5039" t="s">
        <v>16</v>
      </c>
      <c r="F5039" t="s">
        <v>88</v>
      </c>
      <c r="G5039" t="s">
        <v>88</v>
      </c>
      <c r="H5039" t="s">
        <v>26514</v>
      </c>
      <c r="I5039" s="2">
        <v>44245</v>
      </c>
      <c r="J5039" t="s">
        <v>14022</v>
      </c>
      <c r="K5039" t="s">
        <v>14023</v>
      </c>
      <c r="L5039" t="s">
        <v>21</v>
      </c>
      <c r="M5039">
        <v>37377.885000000002</v>
      </c>
      <c r="N5039">
        <v>227</v>
      </c>
      <c r="O5039" t="s">
        <v>22</v>
      </c>
      <c r="P5039" t="s">
        <v>22</v>
      </c>
      <c r="Q5039" s="2">
        <v>44258</v>
      </c>
      <c r="R5039" t="s">
        <v>32</v>
      </c>
      <c r="S5039" t="s">
        <v>45</v>
      </c>
      <c r="T5039">
        <f>_xlfn.DAYS(Raw_data_US_healthcare[[#This Row],[Discharge Date]],Raw_data_US_healthcare[[#This Row],[Date of Admission]])</f>
        <v>13</v>
      </c>
    </row>
    <row r="5040" spans="1:20" x14ac:dyDescent="0.3">
      <c r="A5040" t="s">
        <v>26512</v>
      </c>
      <c r="B5040" t="s">
        <v>14024</v>
      </c>
      <c r="C5040">
        <v>70</v>
      </c>
      <c r="D5040" t="str">
        <f>IF(Raw_data_US_healthcare[[#This Row],[Age]]&lt;35,"Young",IF(Raw_data_US_healthcare[[#This Row],[Age]]&lt;60,"Middle","Senior"))</f>
        <v>Senior</v>
      </c>
      <c r="E5040" t="s">
        <v>26</v>
      </c>
      <c r="F5040" t="s">
        <v>88</v>
      </c>
      <c r="G5040" t="s">
        <v>88</v>
      </c>
      <c r="H5040" t="s">
        <v>26516</v>
      </c>
      <c r="I5040" s="2">
        <v>43919</v>
      </c>
      <c r="J5040" t="s">
        <v>1513</v>
      </c>
      <c r="K5040" t="s">
        <v>14025</v>
      </c>
      <c r="L5040" t="s">
        <v>52</v>
      </c>
      <c r="M5040">
        <v>25044.453099999999</v>
      </c>
      <c r="N5040">
        <v>407</v>
      </c>
      <c r="O5040" t="s">
        <v>43</v>
      </c>
      <c r="P5040" t="s">
        <v>43</v>
      </c>
      <c r="Q5040" s="2">
        <v>43923</v>
      </c>
      <c r="R5040" t="s">
        <v>48</v>
      </c>
      <c r="S5040" t="s">
        <v>24</v>
      </c>
      <c r="T5040">
        <f>_xlfn.DAYS(Raw_data_US_healthcare[[#This Row],[Discharge Date]],Raw_data_US_healthcare[[#This Row],[Date of Admission]])</f>
        <v>4</v>
      </c>
    </row>
    <row r="5041" spans="1:20" x14ac:dyDescent="0.3">
      <c r="A5041" t="s">
        <v>26511</v>
      </c>
      <c r="B5041" t="s">
        <v>14026</v>
      </c>
      <c r="C5041">
        <v>63</v>
      </c>
      <c r="D5041" t="str">
        <f>IF(Raw_data_US_healthcare[[#This Row],[Age]]&lt;35,"Young",IF(Raw_data_US_healthcare[[#This Row],[Age]]&lt;60,"Middle","Senior"))</f>
        <v>Senior</v>
      </c>
      <c r="E5041" t="s">
        <v>16</v>
      </c>
      <c r="F5041" t="s">
        <v>88</v>
      </c>
      <c r="G5041" t="s">
        <v>88</v>
      </c>
      <c r="H5041" t="s">
        <v>26516</v>
      </c>
      <c r="I5041" s="2">
        <v>43659</v>
      </c>
      <c r="J5041" t="s">
        <v>14027</v>
      </c>
      <c r="K5041" t="s">
        <v>14028</v>
      </c>
      <c r="L5041" t="s">
        <v>52</v>
      </c>
      <c r="M5041">
        <v>4269.0690999999997</v>
      </c>
      <c r="N5041">
        <v>111</v>
      </c>
      <c r="O5041" t="s">
        <v>39</v>
      </c>
      <c r="P5041" t="s">
        <v>39</v>
      </c>
      <c r="Q5041" s="2">
        <v>43670</v>
      </c>
      <c r="R5041" t="s">
        <v>48</v>
      </c>
      <c r="S5041" t="s">
        <v>24</v>
      </c>
      <c r="T5041">
        <f>_xlfn.DAYS(Raw_data_US_healthcare[[#This Row],[Discharge Date]],Raw_data_US_healthcare[[#This Row],[Date of Admission]])</f>
        <v>11</v>
      </c>
    </row>
    <row r="5042" spans="1:20" x14ac:dyDescent="0.3">
      <c r="A5042" t="s">
        <v>26511</v>
      </c>
      <c r="B5042" t="s">
        <v>14029</v>
      </c>
      <c r="C5042">
        <v>29</v>
      </c>
      <c r="D5042" t="str">
        <f>IF(Raw_data_US_healthcare[[#This Row],[Age]]&lt;35,"Young",IF(Raw_data_US_healthcare[[#This Row],[Age]]&lt;60,"Middle","Senior"))</f>
        <v>Young</v>
      </c>
      <c r="E5042" t="s">
        <v>16</v>
      </c>
      <c r="F5042" t="s">
        <v>35</v>
      </c>
      <c r="G5042" t="s">
        <v>35</v>
      </c>
      <c r="H5042" t="s">
        <v>28</v>
      </c>
      <c r="I5042" s="2">
        <v>44638</v>
      </c>
      <c r="J5042" t="s">
        <v>14030</v>
      </c>
      <c r="K5042" t="s">
        <v>14031</v>
      </c>
      <c r="L5042" t="s">
        <v>31</v>
      </c>
      <c r="M5042">
        <v>13895.2513</v>
      </c>
      <c r="N5042">
        <v>271</v>
      </c>
      <c r="O5042" t="s">
        <v>39</v>
      </c>
      <c r="P5042" t="s">
        <v>39</v>
      </c>
      <c r="Q5042" s="2">
        <v>44656</v>
      </c>
      <c r="R5042" t="s">
        <v>32</v>
      </c>
      <c r="S5042" t="s">
        <v>33</v>
      </c>
      <c r="T5042">
        <f>_xlfn.DAYS(Raw_data_US_healthcare[[#This Row],[Discharge Date]],Raw_data_US_healthcare[[#This Row],[Date of Admission]])</f>
        <v>18</v>
      </c>
    </row>
    <row r="5043" spans="1:20" x14ac:dyDescent="0.3">
      <c r="A5043" t="s">
        <v>26511</v>
      </c>
      <c r="B5043" t="s">
        <v>14032</v>
      </c>
      <c r="C5043">
        <v>45</v>
      </c>
      <c r="D5043" t="str">
        <f>IF(Raw_data_US_healthcare[[#This Row],[Age]]&lt;35,"Young",IF(Raw_data_US_healthcare[[#This Row],[Age]]&lt;60,"Middle","Senior"))</f>
        <v>Middle</v>
      </c>
      <c r="E5043" t="s">
        <v>16</v>
      </c>
      <c r="F5043" t="s">
        <v>88</v>
      </c>
      <c r="G5043" t="s">
        <v>88</v>
      </c>
      <c r="H5043" t="s">
        <v>26516</v>
      </c>
      <c r="I5043" s="2">
        <v>44287</v>
      </c>
      <c r="J5043" t="s">
        <v>14033</v>
      </c>
      <c r="K5043" t="s">
        <v>14034</v>
      </c>
      <c r="L5043" t="s">
        <v>52</v>
      </c>
      <c r="M5043">
        <v>18648.6417</v>
      </c>
      <c r="N5043">
        <v>481</v>
      </c>
      <c r="O5043" t="s">
        <v>43</v>
      </c>
      <c r="P5043" t="s">
        <v>43</v>
      </c>
      <c r="Q5043" s="2">
        <v>44295</v>
      </c>
      <c r="R5043" t="s">
        <v>48</v>
      </c>
      <c r="S5043" t="s">
        <v>24</v>
      </c>
      <c r="T5043">
        <f>_xlfn.DAYS(Raw_data_US_healthcare[[#This Row],[Discharge Date]],Raw_data_US_healthcare[[#This Row],[Date of Admission]])</f>
        <v>8</v>
      </c>
    </row>
    <row r="5044" spans="1:20" x14ac:dyDescent="0.3">
      <c r="A5044" t="s">
        <v>26512</v>
      </c>
      <c r="B5044" t="s">
        <v>14035</v>
      </c>
      <c r="C5044">
        <v>78</v>
      </c>
      <c r="D5044" t="str">
        <f>IF(Raw_data_US_healthcare[[#This Row],[Age]]&lt;35,"Young",IF(Raw_data_US_healthcare[[#This Row],[Age]]&lt;60,"Middle","Senior"))</f>
        <v>Senior</v>
      </c>
      <c r="E5044" t="s">
        <v>26</v>
      </c>
      <c r="F5044" t="s">
        <v>17</v>
      </c>
      <c r="G5044" t="s">
        <v>17</v>
      </c>
      <c r="H5044" t="s">
        <v>26516</v>
      </c>
      <c r="I5044" s="2">
        <v>45034</v>
      </c>
      <c r="J5044" t="s">
        <v>14036</v>
      </c>
      <c r="K5044" t="s">
        <v>14037</v>
      </c>
      <c r="L5044" t="s">
        <v>56</v>
      </c>
      <c r="M5044">
        <v>14569.3146</v>
      </c>
      <c r="N5044">
        <v>146</v>
      </c>
      <c r="O5044" t="s">
        <v>43</v>
      </c>
      <c r="P5044" t="s">
        <v>43</v>
      </c>
      <c r="Q5044" s="2">
        <v>45041</v>
      </c>
      <c r="R5044" t="s">
        <v>23</v>
      </c>
      <c r="S5044" t="s">
        <v>45</v>
      </c>
      <c r="T5044">
        <f>_xlfn.DAYS(Raw_data_US_healthcare[[#This Row],[Discharge Date]],Raw_data_US_healthcare[[#This Row],[Date of Admission]])</f>
        <v>7</v>
      </c>
    </row>
    <row r="5045" spans="1:20" x14ac:dyDescent="0.3">
      <c r="A5045" t="s">
        <v>26512</v>
      </c>
      <c r="B5045" t="s">
        <v>14038</v>
      </c>
      <c r="C5045">
        <v>55</v>
      </c>
      <c r="D5045" t="str">
        <f>IF(Raw_data_US_healthcare[[#This Row],[Age]]&lt;35,"Young",IF(Raw_data_US_healthcare[[#This Row],[Age]]&lt;60,"Middle","Senior"))</f>
        <v>Middle</v>
      </c>
      <c r="E5045" t="s">
        <v>26</v>
      </c>
      <c r="F5045" t="s">
        <v>113</v>
      </c>
      <c r="G5045" t="s">
        <v>113</v>
      </c>
      <c r="H5045" t="s">
        <v>28</v>
      </c>
      <c r="I5045" s="2">
        <v>43625</v>
      </c>
      <c r="J5045" t="s">
        <v>14039</v>
      </c>
      <c r="K5045" t="s">
        <v>12814</v>
      </c>
      <c r="L5045" t="s">
        <v>60</v>
      </c>
      <c r="M5045">
        <v>36681.619700000003</v>
      </c>
      <c r="N5045">
        <v>235</v>
      </c>
      <c r="O5045" t="s">
        <v>43</v>
      </c>
      <c r="P5045" t="s">
        <v>43</v>
      </c>
      <c r="Q5045" s="2">
        <v>43651</v>
      </c>
      <c r="R5045" t="s">
        <v>44</v>
      </c>
      <c r="S5045" t="s">
        <v>24</v>
      </c>
      <c r="T5045">
        <f>_xlfn.DAYS(Raw_data_US_healthcare[[#This Row],[Discharge Date]],Raw_data_US_healthcare[[#This Row],[Date of Admission]])</f>
        <v>26</v>
      </c>
    </row>
    <row r="5046" spans="1:20" x14ac:dyDescent="0.3">
      <c r="A5046" t="s">
        <v>26511</v>
      </c>
      <c r="B5046" t="s">
        <v>14040</v>
      </c>
      <c r="C5046">
        <v>51</v>
      </c>
      <c r="D5046" t="str">
        <f>IF(Raw_data_US_healthcare[[#This Row],[Age]]&lt;35,"Young",IF(Raw_data_US_healthcare[[#This Row],[Age]]&lt;60,"Middle","Senior"))</f>
        <v>Middle</v>
      </c>
      <c r="E5046" t="s">
        <v>16</v>
      </c>
      <c r="F5046" t="s">
        <v>88</v>
      </c>
      <c r="G5046" t="s">
        <v>88</v>
      </c>
      <c r="H5046" t="s">
        <v>26516</v>
      </c>
      <c r="I5046" s="2">
        <v>43874</v>
      </c>
      <c r="J5046" t="s">
        <v>14041</v>
      </c>
      <c r="K5046" t="s">
        <v>14042</v>
      </c>
      <c r="L5046" t="s">
        <v>31</v>
      </c>
      <c r="M5046">
        <v>12124.798000000001</v>
      </c>
      <c r="N5046">
        <v>251</v>
      </c>
      <c r="O5046" t="s">
        <v>39</v>
      </c>
      <c r="P5046" t="s">
        <v>39</v>
      </c>
      <c r="Q5046" s="2">
        <v>43893</v>
      </c>
      <c r="R5046" t="s">
        <v>32</v>
      </c>
      <c r="S5046" t="s">
        <v>24</v>
      </c>
      <c r="T5046">
        <f>_xlfn.DAYS(Raw_data_US_healthcare[[#This Row],[Discharge Date]],Raw_data_US_healthcare[[#This Row],[Date of Admission]])</f>
        <v>19</v>
      </c>
    </row>
    <row r="5047" spans="1:20" x14ac:dyDescent="0.3">
      <c r="A5047" t="s">
        <v>26512</v>
      </c>
      <c r="B5047" t="s">
        <v>2738</v>
      </c>
      <c r="C5047">
        <v>31</v>
      </c>
      <c r="D5047" t="str">
        <f>IF(Raw_data_US_healthcare[[#This Row],[Age]]&lt;35,"Young",IF(Raw_data_US_healthcare[[#This Row],[Age]]&lt;60,"Middle","Senior"))</f>
        <v>Young</v>
      </c>
      <c r="E5047" t="s">
        <v>26</v>
      </c>
      <c r="F5047" t="s">
        <v>88</v>
      </c>
      <c r="G5047" t="s">
        <v>88</v>
      </c>
      <c r="H5047" t="s">
        <v>28</v>
      </c>
      <c r="I5047" s="2">
        <v>44266</v>
      </c>
      <c r="J5047" t="s">
        <v>14043</v>
      </c>
      <c r="K5047" t="s">
        <v>14044</v>
      </c>
      <c r="L5047" t="s">
        <v>31</v>
      </c>
      <c r="M5047">
        <v>14740.9035</v>
      </c>
      <c r="N5047">
        <v>240</v>
      </c>
      <c r="O5047" t="s">
        <v>39</v>
      </c>
      <c r="P5047" t="s">
        <v>39</v>
      </c>
      <c r="Q5047" s="2">
        <v>44288</v>
      </c>
      <c r="R5047" t="s">
        <v>44</v>
      </c>
      <c r="S5047" t="s">
        <v>45</v>
      </c>
      <c r="T5047">
        <f>_xlfn.DAYS(Raw_data_US_healthcare[[#This Row],[Discharge Date]],Raw_data_US_healthcare[[#This Row],[Date of Admission]])</f>
        <v>22</v>
      </c>
    </row>
    <row r="5048" spans="1:20" x14ac:dyDescent="0.3">
      <c r="A5048" t="s">
        <v>26512</v>
      </c>
      <c r="B5048" t="s">
        <v>14045</v>
      </c>
      <c r="C5048">
        <v>57</v>
      </c>
      <c r="D5048" t="str">
        <f>IF(Raw_data_US_healthcare[[#This Row],[Age]]&lt;35,"Young",IF(Raw_data_US_healthcare[[#This Row],[Age]]&lt;60,"Middle","Senior"))</f>
        <v>Middle</v>
      </c>
      <c r="E5048" t="s">
        <v>26</v>
      </c>
      <c r="F5048" t="s">
        <v>88</v>
      </c>
      <c r="G5048" t="s">
        <v>88</v>
      </c>
      <c r="H5048" t="s">
        <v>18</v>
      </c>
      <c r="I5048" s="2">
        <v>43794</v>
      </c>
      <c r="J5048" t="s">
        <v>14046</v>
      </c>
      <c r="K5048" t="s">
        <v>14047</v>
      </c>
      <c r="L5048" t="s">
        <v>21</v>
      </c>
      <c r="M5048">
        <v>52308.086000000003</v>
      </c>
      <c r="N5048">
        <v>242</v>
      </c>
      <c r="O5048" t="s">
        <v>22</v>
      </c>
      <c r="P5048" t="s">
        <v>22</v>
      </c>
      <c r="Q5048" s="2">
        <v>43811</v>
      </c>
      <c r="R5048" t="s">
        <v>32</v>
      </c>
      <c r="S5048" t="s">
        <v>45</v>
      </c>
      <c r="T5048">
        <f>_xlfn.DAYS(Raw_data_US_healthcare[[#This Row],[Discharge Date]],Raw_data_US_healthcare[[#This Row],[Date of Admission]])</f>
        <v>17</v>
      </c>
    </row>
    <row r="5049" spans="1:20" x14ac:dyDescent="0.3">
      <c r="A5049" t="s">
        <v>26512</v>
      </c>
      <c r="B5049" t="s">
        <v>14048</v>
      </c>
      <c r="C5049">
        <v>52</v>
      </c>
      <c r="D5049" t="str">
        <f>IF(Raw_data_US_healthcare[[#This Row],[Age]]&lt;35,"Young",IF(Raw_data_US_healthcare[[#This Row],[Age]]&lt;60,"Middle","Senior"))</f>
        <v>Middle</v>
      </c>
      <c r="E5049" t="s">
        <v>26</v>
      </c>
      <c r="F5049" t="s">
        <v>88</v>
      </c>
      <c r="G5049" t="s">
        <v>88</v>
      </c>
      <c r="H5049" t="s">
        <v>36</v>
      </c>
      <c r="I5049" s="2">
        <v>43677</v>
      </c>
      <c r="J5049" t="s">
        <v>14049</v>
      </c>
      <c r="K5049" t="s">
        <v>14050</v>
      </c>
      <c r="L5049" t="s">
        <v>60</v>
      </c>
      <c r="M5049">
        <v>15287.048500000001</v>
      </c>
      <c r="N5049">
        <v>353</v>
      </c>
      <c r="O5049" t="s">
        <v>39</v>
      </c>
      <c r="P5049" t="s">
        <v>39</v>
      </c>
      <c r="Q5049" s="2">
        <v>43698</v>
      </c>
      <c r="R5049" t="s">
        <v>44</v>
      </c>
      <c r="S5049" t="s">
        <v>45</v>
      </c>
      <c r="T5049">
        <f>_xlfn.DAYS(Raw_data_US_healthcare[[#This Row],[Discharge Date]],Raw_data_US_healthcare[[#This Row],[Date of Admission]])</f>
        <v>21</v>
      </c>
    </row>
    <row r="5050" spans="1:20" x14ac:dyDescent="0.3">
      <c r="A5050" t="s">
        <v>26511</v>
      </c>
      <c r="B5050" t="s">
        <v>14051</v>
      </c>
      <c r="C5050">
        <v>71</v>
      </c>
      <c r="D5050" t="str">
        <f>IF(Raw_data_US_healthcare[[#This Row],[Age]]&lt;35,"Young",IF(Raw_data_US_healthcare[[#This Row],[Age]]&lt;60,"Middle","Senior"))</f>
        <v>Senior</v>
      </c>
      <c r="E5050" t="s">
        <v>16</v>
      </c>
      <c r="F5050" t="s">
        <v>88</v>
      </c>
      <c r="G5050" t="s">
        <v>88</v>
      </c>
      <c r="H5050" t="s">
        <v>69</v>
      </c>
      <c r="I5050" s="2">
        <v>45105</v>
      </c>
      <c r="J5050" t="s">
        <v>5653</v>
      </c>
      <c r="K5050" t="s">
        <v>14052</v>
      </c>
      <c r="L5050" t="s">
        <v>31</v>
      </c>
      <c r="M5050">
        <v>79467.787200000006</v>
      </c>
      <c r="N5050">
        <v>173</v>
      </c>
      <c r="O5050" t="s">
        <v>39</v>
      </c>
      <c r="P5050" t="s">
        <v>39</v>
      </c>
      <c r="Q5050" s="2">
        <v>45126</v>
      </c>
      <c r="R5050" t="s">
        <v>48</v>
      </c>
      <c r="S5050" t="s">
        <v>33</v>
      </c>
      <c r="T5050">
        <f>_xlfn.DAYS(Raw_data_US_healthcare[[#This Row],[Discharge Date]],Raw_data_US_healthcare[[#This Row],[Date of Admission]])</f>
        <v>21</v>
      </c>
    </row>
    <row r="5051" spans="1:20" x14ac:dyDescent="0.3">
      <c r="A5051" t="s">
        <v>26511</v>
      </c>
      <c r="B5051" t="s">
        <v>14053</v>
      </c>
      <c r="C5051">
        <v>41</v>
      </c>
      <c r="D5051" t="str">
        <f>IF(Raw_data_US_healthcare[[#This Row],[Age]]&lt;35,"Young",IF(Raw_data_US_healthcare[[#This Row],[Age]]&lt;60,"Middle","Senior"))</f>
        <v>Middle</v>
      </c>
      <c r="E5051" t="s">
        <v>16</v>
      </c>
      <c r="F5051" t="s">
        <v>35</v>
      </c>
      <c r="G5051" t="s">
        <v>35</v>
      </c>
      <c r="H5051" t="s">
        <v>26514</v>
      </c>
      <c r="I5051" s="2">
        <v>44679</v>
      </c>
      <c r="J5051" t="s">
        <v>14054</v>
      </c>
      <c r="K5051" t="s">
        <v>14055</v>
      </c>
      <c r="L5051" t="s">
        <v>21</v>
      </c>
      <c r="M5051">
        <v>6921.1553999999996</v>
      </c>
      <c r="N5051">
        <v>482</v>
      </c>
      <c r="O5051" t="s">
        <v>22</v>
      </c>
      <c r="P5051" t="s">
        <v>22</v>
      </c>
      <c r="Q5051" s="2">
        <v>44680</v>
      </c>
      <c r="R5051" t="s">
        <v>48</v>
      </c>
      <c r="S5051" t="s">
        <v>45</v>
      </c>
      <c r="T5051">
        <f>_xlfn.DAYS(Raw_data_US_healthcare[[#This Row],[Discharge Date]],Raw_data_US_healthcare[[#This Row],[Date of Admission]])</f>
        <v>1</v>
      </c>
    </row>
    <row r="5052" spans="1:20" x14ac:dyDescent="0.3">
      <c r="A5052" t="s">
        <v>26511</v>
      </c>
      <c r="B5052" t="s">
        <v>14056</v>
      </c>
      <c r="C5052">
        <v>81</v>
      </c>
      <c r="D5052" t="str">
        <f>IF(Raw_data_US_healthcare[[#This Row],[Age]]&lt;35,"Young",IF(Raw_data_US_healthcare[[#This Row],[Age]]&lt;60,"Middle","Senior"))</f>
        <v>Senior</v>
      </c>
      <c r="E5052" t="s">
        <v>16</v>
      </c>
      <c r="F5052" t="s">
        <v>228</v>
      </c>
      <c r="G5052" t="s">
        <v>228</v>
      </c>
      <c r="H5052" t="s">
        <v>69</v>
      </c>
      <c r="I5052" s="2">
        <v>44488</v>
      </c>
      <c r="J5052" t="s">
        <v>14057</v>
      </c>
      <c r="K5052" t="s">
        <v>14058</v>
      </c>
      <c r="L5052" t="s">
        <v>31</v>
      </c>
      <c r="M5052">
        <v>39445.085500000001</v>
      </c>
      <c r="N5052">
        <v>473</v>
      </c>
      <c r="O5052" t="s">
        <v>39</v>
      </c>
      <c r="P5052" t="s">
        <v>39</v>
      </c>
      <c r="Q5052" s="2">
        <v>44491</v>
      </c>
      <c r="R5052" t="s">
        <v>48</v>
      </c>
      <c r="S5052" t="s">
        <v>45</v>
      </c>
      <c r="T5052">
        <f>_xlfn.DAYS(Raw_data_US_healthcare[[#This Row],[Discharge Date]],Raw_data_US_healthcare[[#This Row],[Date of Admission]])</f>
        <v>3</v>
      </c>
    </row>
    <row r="5053" spans="1:20" x14ac:dyDescent="0.3">
      <c r="A5053" t="s">
        <v>26511</v>
      </c>
      <c r="B5053" t="s">
        <v>14059</v>
      </c>
      <c r="C5053">
        <v>40</v>
      </c>
      <c r="D5053" t="str">
        <f>IF(Raw_data_US_healthcare[[#This Row],[Age]]&lt;35,"Young",IF(Raw_data_US_healthcare[[#This Row],[Age]]&lt;60,"Middle","Senior"))</f>
        <v>Middle</v>
      </c>
      <c r="E5053" t="s">
        <v>16</v>
      </c>
      <c r="F5053" t="s">
        <v>228</v>
      </c>
      <c r="G5053" t="s">
        <v>228</v>
      </c>
      <c r="H5053" t="s">
        <v>36</v>
      </c>
      <c r="I5053" s="2">
        <v>44542</v>
      </c>
      <c r="J5053" t="s">
        <v>14060</v>
      </c>
      <c r="K5053" t="s">
        <v>14061</v>
      </c>
      <c r="L5053" t="s">
        <v>31</v>
      </c>
      <c r="M5053">
        <v>7266.1216000000004</v>
      </c>
      <c r="N5053">
        <v>318</v>
      </c>
      <c r="O5053" t="s">
        <v>39</v>
      </c>
      <c r="P5053" t="s">
        <v>39</v>
      </c>
      <c r="Q5053" s="2">
        <v>44570</v>
      </c>
      <c r="R5053" t="s">
        <v>48</v>
      </c>
      <c r="S5053" t="s">
        <v>45</v>
      </c>
      <c r="T5053">
        <f>_xlfn.DAYS(Raw_data_US_healthcare[[#This Row],[Discharge Date]],Raw_data_US_healthcare[[#This Row],[Date of Admission]])</f>
        <v>28</v>
      </c>
    </row>
    <row r="5054" spans="1:20" x14ac:dyDescent="0.3">
      <c r="A5054" t="s">
        <v>26512</v>
      </c>
      <c r="B5054" t="s">
        <v>14062</v>
      </c>
      <c r="C5054">
        <v>33</v>
      </c>
      <c r="D5054" t="str">
        <f>IF(Raw_data_US_healthcare[[#This Row],[Age]]&lt;35,"Young",IF(Raw_data_US_healthcare[[#This Row],[Age]]&lt;60,"Middle","Senior"))</f>
        <v>Young</v>
      </c>
      <c r="E5054" t="s">
        <v>26</v>
      </c>
      <c r="F5054" t="s">
        <v>88</v>
      </c>
      <c r="G5054" t="s">
        <v>88</v>
      </c>
      <c r="H5054" t="s">
        <v>26516</v>
      </c>
      <c r="I5054" s="2">
        <v>44014</v>
      </c>
      <c r="J5054" t="s">
        <v>14063</v>
      </c>
      <c r="K5054" t="s">
        <v>14064</v>
      </c>
      <c r="L5054" t="s">
        <v>56</v>
      </c>
      <c r="M5054">
        <v>24646.561900000001</v>
      </c>
      <c r="N5054">
        <v>281</v>
      </c>
      <c r="O5054" t="s">
        <v>43</v>
      </c>
      <c r="P5054" t="s">
        <v>43</v>
      </c>
      <c r="Q5054" s="2">
        <v>44026</v>
      </c>
      <c r="R5054" t="s">
        <v>44</v>
      </c>
      <c r="S5054" t="s">
        <v>24</v>
      </c>
      <c r="T5054">
        <f>_xlfn.DAYS(Raw_data_US_healthcare[[#This Row],[Discharge Date]],Raw_data_US_healthcare[[#This Row],[Date of Admission]])</f>
        <v>12</v>
      </c>
    </row>
    <row r="5055" spans="1:20" x14ac:dyDescent="0.3">
      <c r="A5055" t="s">
        <v>26511</v>
      </c>
      <c r="B5055" t="s">
        <v>14065</v>
      </c>
      <c r="C5055">
        <v>31</v>
      </c>
      <c r="D5055" t="str">
        <f>IF(Raw_data_US_healthcare[[#This Row],[Age]]&lt;35,"Young",IF(Raw_data_US_healthcare[[#This Row],[Age]]&lt;60,"Middle","Senior"))</f>
        <v>Young</v>
      </c>
      <c r="E5055" t="s">
        <v>16</v>
      </c>
      <c r="F5055" t="s">
        <v>49</v>
      </c>
      <c r="G5055" t="s">
        <v>49</v>
      </c>
      <c r="H5055" t="s">
        <v>28</v>
      </c>
      <c r="I5055" s="2">
        <v>44623</v>
      </c>
      <c r="J5055" t="s">
        <v>1103</v>
      </c>
      <c r="K5055" t="s">
        <v>2769</v>
      </c>
      <c r="L5055" t="s">
        <v>60</v>
      </c>
      <c r="M5055">
        <v>10545.204400000001</v>
      </c>
      <c r="N5055">
        <v>489</v>
      </c>
      <c r="O5055" t="s">
        <v>43</v>
      </c>
      <c r="P5055" t="s">
        <v>43</v>
      </c>
      <c r="Q5055" s="2">
        <v>44644</v>
      </c>
      <c r="R5055" t="s">
        <v>44</v>
      </c>
      <c r="S5055" t="s">
        <v>33</v>
      </c>
      <c r="T5055">
        <f>_xlfn.DAYS(Raw_data_US_healthcare[[#This Row],[Discharge Date]],Raw_data_US_healthcare[[#This Row],[Date of Admission]])</f>
        <v>21</v>
      </c>
    </row>
    <row r="5056" spans="1:20" x14ac:dyDescent="0.3">
      <c r="A5056" t="s">
        <v>26511</v>
      </c>
      <c r="B5056" t="s">
        <v>14066</v>
      </c>
      <c r="C5056">
        <v>77</v>
      </c>
      <c r="D5056" t="str">
        <f>IF(Raw_data_US_healthcare[[#This Row],[Age]]&lt;35,"Young",IF(Raw_data_US_healthcare[[#This Row],[Age]]&lt;60,"Middle","Senior"))</f>
        <v>Senior</v>
      </c>
      <c r="E5056" t="s">
        <v>16</v>
      </c>
      <c r="F5056" t="s">
        <v>113</v>
      </c>
      <c r="G5056" t="s">
        <v>113</v>
      </c>
      <c r="H5056" t="s">
        <v>18</v>
      </c>
      <c r="I5056" s="2">
        <v>44903</v>
      </c>
      <c r="J5056" t="s">
        <v>14067</v>
      </c>
      <c r="K5056" t="s">
        <v>14068</v>
      </c>
      <c r="L5056" t="s">
        <v>31</v>
      </c>
      <c r="M5056">
        <v>28352.618299999998</v>
      </c>
      <c r="N5056">
        <v>270</v>
      </c>
      <c r="O5056" t="s">
        <v>39</v>
      </c>
      <c r="P5056" t="s">
        <v>39</v>
      </c>
      <c r="Q5056" s="2">
        <v>44906</v>
      </c>
      <c r="R5056" t="s">
        <v>48</v>
      </c>
      <c r="S5056" t="s">
        <v>45</v>
      </c>
      <c r="T5056">
        <f>_xlfn.DAYS(Raw_data_US_healthcare[[#This Row],[Discharge Date]],Raw_data_US_healthcare[[#This Row],[Date of Admission]])</f>
        <v>3</v>
      </c>
    </row>
    <row r="5057" spans="1:20" x14ac:dyDescent="0.3">
      <c r="A5057" t="s">
        <v>26511</v>
      </c>
      <c r="B5057" t="s">
        <v>14069</v>
      </c>
      <c r="C5057">
        <v>50</v>
      </c>
      <c r="D5057" t="str">
        <f>IF(Raw_data_US_healthcare[[#This Row],[Age]]&lt;35,"Young",IF(Raw_data_US_healthcare[[#This Row],[Age]]&lt;60,"Middle","Senior"))</f>
        <v>Middle</v>
      </c>
      <c r="E5057" t="s">
        <v>16</v>
      </c>
      <c r="F5057" t="s">
        <v>88</v>
      </c>
      <c r="G5057" t="s">
        <v>88</v>
      </c>
      <c r="H5057" t="s">
        <v>18</v>
      </c>
      <c r="I5057" s="2">
        <v>44459</v>
      </c>
      <c r="J5057" t="s">
        <v>14070</v>
      </c>
      <c r="K5057" t="s">
        <v>14071</v>
      </c>
      <c r="L5057" t="s">
        <v>31</v>
      </c>
      <c r="M5057">
        <v>37865.457999999999</v>
      </c>
      <c r="N5057">
        <v>270</v>
      </c>
      <c r="O5057" t="s">
        <v>43</v>
      </c>
      <c r="P5057" t="s">
        <v>43</v>
      </c>
      <c r="Q5057" s="2">
        <v>44484</v>
      </c>
      <c r="R5057" t="s">
        <v>83</v>
      </c>
      <c r="S5057" t="s">
        <v>33</v>
      </c>
      <c r="T5057">
        <f>_xlfn.DAYS(Raw_data_US_healthcare[[#This Row],[Discharge Date]],Raw_data_US_healthcare[[#This Row],[Date of Admission]])</f>
        <v>25</v>
      </c>
    </row>
    <row r="5058" spans="1:20" x14ac:dyDescent="0.3">
      <c r="A5058" t="s">
        <v>26512</v>
      </c>
      <c r="B5058" t="s">
        <v>14072</v>
      </c>
      <c r="C5058">
        <v>77</v>
      </c>
      <c r="D5058" t="str">
        <f>IF(Raw_data_US_healthcare[[#This Row],[Age]]&lt;35,"Young",IF(Raw_data_US_healthcare[[#This Row],[Age]]&lt;60,"Middle","Senior"))</f>
        <v>Senior</v>
      </c>
      <c r="E5058" t="s">
        <v>26</v>
      </c>
      <c r="F5058" t="s">
        <v>228</v>
      </c>
      <c r="G5058" t="s">
        <v>228</v>
      </c>
      <c r="H5058" t="s">
        <v>26514</v>
      </c>
      <c r="I5058" s="2">
        <v>43569</v>
      </c>
      <c r="J5058" t="s">
        <v>14073</v>
      </c>
      <c r="K5058" t="s">
        <v>14074</v>
      </c>
      <c r="L5058" t="s">
        <v>56</v>
      </c>
      <c r="M5058">
        <v>37137.230600000003</v>
      </c>
      <c r="N5058">
        <v>302</v>
      </c>
      <c r="O5058" t="s">
        <v>22</v>
      </c>
      <c r="P5058" t="s">
        <v>22</v>
      </c>
      <c r="Q5058" s="2">
        <v>43576</v>
      </c>
      <c r="R5058" t="s">
        <v>44</v>
      </c>
      <c r="S5058" t="s">
        <v>24</v>
      </c>
      <c r="T5058">
        <f>_xlfn.DAYS(Raw_data_US_healthcare[[#This Row],[Discharge Date]],Raw_data_US_healthcare[[#This Row],[Date of Admission]])</f>
        <v>7</v>
      </c>
    </row>
    <row r="5059" spans="1:20" x14ac:dyDescent="0.3">
      <c r="A5059" t="s">
        <v>26512</v>
      </c>
      <c r="B5059" t="s">
        <v>14075</v>
      </c>
      <c r="C5059">
        <v>56</v>
      </c>
      <c r="D5059" t="str">
        <f>IF(Raw_data_US_healthcare[[#This Row],[Age]]&lt;35,"Young",IF(Raw_data_US_healthcare[[#This Row],[Age]]&lt;60,"Middle","Senior"))</f>
        <v>Middle</v>
      </c>
      <c r="E5059" t="s">
        <v>26</v>
      </c>
      <c r="F5059" t="s">
        <v>27</v>
      </c>
      <c r="G5059" t="s">
        <v>27</v>
      </c>
      <c r="H5059" t="s">
        <v>26514</v>
      </c>
      <c r="I5059" s="2">
        <v>45165</v>
      </c>
      <c r="J5059" t="s">
        <v>14076</v>
      </c>
      <c r="K5059" t="s">
        <v>14077</v>
      </c>
      <c r="L5059" t="s">
        <v>56</v>
      </c>
      <c r="M5059">
        <v>30542.146000000001</v>
      </c>
      <c r="N5059">
        <v>143</v>
      </c>
      <c r="O5059" t="s">
        <v>22</v>
      </c>
      <c r="P5059" t="s">
        <v>22</v>
      </c>
      <c r="Q5059" s="2">
        <v>45188</v>
      </c>
      <c r="R5059" t="s">
        <v>44</v>
      </c>
      <c r="S5059" t="s">
        <v>24</v>
      </c>
      <c r="T5059">
        <f>_xlfn.DAYS(Raw_data_US_healthcare[[#This Row],[Discharge Date]],Raw_data_US_healthcare[[#This Row],[Date of Admission]])</f>
        <v>23</v>
      </c>
    </row>
    <row r="5060" spans="1:20" x14ac:dyDescent="0.3">
      <c r="A5060" t="s">
        <v>26512</v>
      </c>
      <c r="B5060" t="s">
        <v>14078</v>
      </c>
      <c r="C5060">
        <v>29</v>
      </c>
      <c r="D5060" t="str">
        <f>IF(Raw_data_US_healthcare[[#This Row],[Age]]&lt;35,"Young",IF(Raw_data_US_healthcare[[#This Row],[Age]]&lt;60,"Middle","Senior"))</f>
        <v>Young</v>
      </c>
      <c r="E5060" t="s">
        <v>26</v>
      </c>
      <c r="F5060" t="s">
        <v>27</v>
      </c>
      <c r="G5060" t="s">
        <v>27</v>
      </c>
      <c r="H5060" t="s">
        <v>36</v>
      </c>
      <c r="I5060" s="2">
        <v>44794</v>
      </c>
      <c r="J5060" t="s">
        <v>14079</v>
      </c>
      <c r="K5060" t="s">
        <v>14080</v>
      </c>
      <c r="L5060" t="s">
        <v>52</v>
      </c>
      <c r="M5060">
        <v>18463.182799999999</v>
      </c>
      <c r="N5060">
        <v>419</v>
      </c>
      <c r="O5060" t="s">
        <v>39</v>
      </c>
      <c r="P5060" t="s">
        <v>39</v>
      </c>
      <c r="Q5060" s="2">
        <v>44823</v>
      </c>
      <c r="R5060" t="s">
        <v>83</v>
      </c>
      <c r="S5060" t="s">
        <v>24</v>
      </c>
      <c r="T5060">
        <f>_xlfn.DAYS(Raw_data_US_healthcare[[#This Row],[Discharge Date]],Raw_data_US_healthcare[[#This Row],[Date of Admission]])</f>
        <v>29</v>
      </c>
    </row>
    <row r="5061" spans="1:20" x14ac:dyDescent="0.3">
      <c r="A5061" t="s">
        <v>26511</v>
      </c>
      <c r="B5061" t="s">
        <v>14081</v>
      </c>
      <c r="C5061">
        <v>48</v>
      </c>
      <c r="D5061" t="str">
        <f>IF(Raw_data_US_healthcare[[#This Row],[Age]]&lt;35,"Young",IF(Raw_data_US_healthcare[[#This Row],[Age]]&lt;60,"Middle","Senior"))</f>
        <v>Middle</v>
      </c>
      <c r="E5061" t="s">
        <v>16</v>
      </c>
      <c r="F5061" t="s">
        <v>62</v>
      </c>
      <c r="G5061" t="s">
        <v>62</v>
      </c>
      <c r="H5061" t="s">
        <v>26514</v>
      </c>
      <c r="I5061" s="2">
        <v>43562</v>
      </c>
      <c r="J5061" t="s">
        <v>14082</v>
      </c>
      <c r="K5061" t="s">
        <v>14083</v>
      </c>
      <c r="L5061" t="s">
        <v>56</v>
      </c>
      <c r="M5061">
        <v>6678.0437000000002</v>
      </c>
      <c r="N5061">
        <v>195</v>
      </c>
      <c r="O5061" t="s">
        <v>22</v>
      </c>
      <c r="P5061" t="s">
        <v>22</v>
      </c>
      <c r="Q5061" s="2">
        <v>43574</v>
      </c>
      <c r="R5061" t="s">
        <v>83</v>
      </c>
      <c r="S5061" t="s">
        <v>24</v>
      </c>
      <c r="T5061">
        <f>_xlfn.DAYS(Raw_data_US_healthcare[[#This Row],[Discharge Date]],Raw_data_US_healthcare[[#This Row],[Date of Admission]])</f>
        <v>12</v>
      </c>
    </row>
    <row r="5062" spans="1:20" x14ac:dyDescent="0.3">
      <c r="A5062" t="s">
        <v>26512</v>
      </c>
      <c r="B5062" t="s">
        <v>14084</v>
      </c>
      <c r="C5062">
        <v>66</v>
      </c>
      <c r="D5062" t="str">
        <f>IF(Raw_data_US_healthcare[[#This Row],[Age]]&lt;35,"Young",IF(Raw_data_US_healthcare[[#This Row],[Age]]&lt;60,"Middle","Senior"))</f>
        <v>Senior</v>
      </c>
      <c r="E5062" t="s">
        <v>26</v>
      </c>
      <c r="F5062" t="s">
        <v>62</v>
      </c>
      <c r="G5062" t="s">
        <v>62</v>
      </c>
      <c r="H5062" t="s">
        <v>26514</v>
      </c>
      <c r="I5062" s="2">
        <v>43600</v>
      </c>
      <c r="J5062" t="s">
        <v>14085</v>
      </c>
      <c r="K5062" t="s">
        <v>12682</v>
      </c>
      <c r="L5062" t="s">
        <v>21</v>
      </c>
      <c r="M5062">
        <v>7044.0563000000002</v>
      </c>
      <c r="N5062">
        <v>372</v>
      </c>
      <c r="O5062" t="s">
        <v>22</v>
      </c>
      <c r="P5062" t="s">
        <v>22</v>
      </c>
      <c r="Q5062" s="2">
        <v>43610</v>
      </c>
      <c r="R5062" t="s">
        <v>83</v>
      </c>
      <c r="S5062" t="s">
        <v>45</v>
      </c>
      <c r="T5062">
        <f>_xlfn.DAYS(Raw_data_US_healthcare[[#This Row],[Discharge Date]],Raw_data_US_healthcare[[#This Row],[Date of Admission]])</f>
        <v>10</v>
      </c>
    </row>
    <row r="5063" spans="1:20" x14ac:dyDescent="0.3">
      <c r="A5063" t="s">
        <v>26512</v>
      </c>
      <c r="B5063" t="s">
        <v>14086</v>
      </c>
      <c r="C5063">
        <v>29</v>
      </c>
      <c r="D5063" t="str">
        <f>IF(Raw_data_US_healthcare[[#This Row],[Age]]&lt;35,"Young",IF(Raw_data_US_healthcare[[#This Row],[Age]]&lt;60,"Middle","Senior"))</f>
        <v>Young</v>
      </c>
      <c r="E5063" t="s">
        <v>26</v>
      </c>
      <c r="F5063" t="s">
        <v>35</v>
      </c>
      <c r="G5063" t="s">
        <v>35</v>
      </c>
      <c r="H5063" t="s">
        <v>26516</v>
      </c>
      <c r="I5063" s="2">
        <v>44646</v>
      </c>
      <c r="J5063" t="s">
        <v>14087</v>
      </c>
      <c r="K5063" t="s">
        <v>14088</v>
      </c>
      <c r="L5063" t="s">
        <v>31</v>
      </c>
      <c r="M5063">
        <v>24162.555</v>
      </c>
      <c r="N5063">
        <v>164</v>
      </c>
      <c r="O5063" t="s">
        <v>43</v>
      </c>
      <c r="P5063" t="s">
        <v>43</v>
      </c>
      <c r="Q5063" s="2">
        <v>44672</v>
      </c>
      <c r="R5063" t="s">
        <v>44</v>
      </c>
      <c r="S5063" t="s">
        <v>33</v>
      </c>
      <c r="T5063">
        <f>_xlfn.DAYS(Raw_data_US_healthcare[[#This Row],[Discharge Date]],Raw_data_US_healthcare[[#This Row],[Date of Admission]])</f>
        <v>26</v>
      </c>
    </row>
    <row r="5064" spans="1:20" x14ac:dyDescent="0.3">
      <c r="A5064" t="s">
        <v>26511</v>
      </c>
      <c r="B5064" t="s">
        <v>14089</v>
      </c>
      <c r="C5064">
        <v>63</v>
      </c>
      <c r="D5064" t="str">
        <f>IF(Raw_data_US_healthcare[[#This Row],[Age]]&lt;35,"Young",IF(Raw_data_US_healthcare[[#This Row],[Age]]&lt;60,"Middle","Senior"))</f>
        <v>Senior</v>
      </c>
      <c r="E5064" t="s">
        <v>16</v>
      </c>
      <c r="F5064" t="s">
        <v>49</v>
      </c>
      <c r="G5064" t="s">
        <v>49</v>
      </c>
      <c r="H5064" t="s">
        <v>36</v>
      </c>
      <c r="I5064" s="2">
        <v>44218</v>
      </c>
      <c r="J5064" t="s">
        <v>14090</v>
      </c>
      <c r="K5064" t="s">
        <v>14091</v>
      </c>
      <c r="L5064" t="s">
        <v>56</v>
      </c>
      <c r="M5064">
        <v>12750.7934</v>
      </c>
      <c r="N5064">
        <v>418</v>
      </c>
      <c r="O5064" t="s">
        <v>22</v>
      </c>
      <c r="P5064" t="s">
        <v>22</v>
      </c>
      <c r="Q5064" s="2">
        <v>44219</v>
      </c>
      <c r="R5064" t="s">
        <v>48</v>
      </c>
      <c r="S5064" t="s">
        <v>24</v>
      </c>
      <c r="T5064">
        <f>_xlfn.DAYS(Raw_data_US_healthcare[[#This Row],[Discharge Date]],Raw_data_US_healthcare[[#This Row],[Date of Admission]])</f>
        <v>1</v>
      </c>
    </row>
    <row r="5065" spans="1:20" x14ac:dyDescent="0.3">
      <c r="A5065" t="s">
        <v>26512</v>
      </c>
      <c r="B5065" t="s">
        <v>14092</v>
      </c>
      <c r="C5065">
        <v>74</v>
      </c>
      <c r="D5065" t="str">
        <f>IF(Raw_data_US_healthcare[[#This Row],[Age]]&lt;35,"Young",IF(Raw_data_US_healthcare[[#This Row],[Age]]&lt;60,"Middle","Senior"))</f>
        <v>Senior</v>
      </c>
      <c r="E5065" t="s">
        <v>26</v>
      </c>
      <c r="F5065" t="s">
        <v>35</v>
      </c>
      <c r="G5065" t="s">
        <v>35</v>
      </c>
      <c r="H5065" t="s">
        <v>26516</v>
      </c>
      <c r="I5065" s="2">
        <v>44977</v>
      </c>
      <c r="J5065" t="s">
        <v>14093</v>
      </c>
      <c r="K5065" t="s">
        <v>2431</v>
      </c>
      <c r="L5065" t="s">
        <v>31</v>
      </c>
      <c r="M5065">
        <v>34841.217299999997</v>
      </c>
      <c r="N5065">
        <v>195</v>
      </c>
      <c r="O5065" t="s">
        <v>43</v>
      </c>
      <c r="P5065" t="s">
        <v>43</v>
      </c>
      <c r="Q5065" s="2">
        <v>44988</v>
      </c>
      <c r="R5065" t="s">
        <v>32</v>
      </c>
      <c r="S5065" t="s">
        <v>45</v>
      </c>
      <c r="T5065">
        <f>_xlfn.DAYS(Raw_data_US_healthcare[[#This Row],[Discharge Date]],Raw_data_US_healthcare[[#This Row],[Date of Admission]])</f>
        <v>11</v>
      </c>
    </row>
    <row r="5066" spans="1:20" x14ac:dyDescent="0.3">
      <c r="A5066" t="s">
        <v>26512</v>
      </c>
      <c r="B5066" t="s">
        <v>14094</v>
      </c>
      <c r="C5066">
        <v>76</v>
      </c>
      <c r="D5066" t="str">
        <f>IF(Raw_data_US_healthcare[[#This Row],[Age]]&lt;35,"Young",IF(Raw_data_US_healthcare[[#This Row],[Age]]&lt;60,"Middle","Senior"))</f>
        <v>Senior</v>
      </c>
      <c r="E5066" t="s">
        <v>26</v>
      </c>
      <c r="F5066" t="s">
        <v>35</v>
      </c>
      <c r="G5066" t="s">
        <v>35</v>
      </c>
      <c r="H5066" t="s">
        <v>69</v>
      </c>
      <c r="I5066" s="2">
        <v>44424</v>
      </c>
      <c r="J5066" t="s">
        <v>2722</v>
      </c>
      <c r="K5066" t="s">
        <v>14095</v>
      </c>
      <c r="L5066" t="s">
        <v>31</v>
      </c>
      <c r="M5066">
        <v>33724.378900000003</v>
      </c>
      <c r="N5066">
        <v>241</v>
      </c>
      <c r="O5066" t="s">
        <v>39</v>
      </c>
      <c r="P5066" t="s">
        <v>39</v>
      </c>
      <c r="Q5066" s="2">
        <v>44445</v>
      </c>
      <c r="R5066" t="s">
        <v>48</v>
      </c>
      <c r="S5066" t="s">
        <v>33</v>
      </c>
      <c r="T5066">
        <f>_xlfn.DAYS(Raw_data_US_healthcare[[#This Row],[Discharge Date]],Raw_data_US_healthcare[[#This Row],[Date of Admission]])</f>
        <v>21</v>
      </c>
    </row>
    <row r="5067" spans="1:20" x14ac:dyDescent="0.3">
      <c r="A5067" t="s">
        <v>26512</v>
      </c>
      <c r="B5067" t="s">
        <v>14096</v>
      </c>
      <c r="C5067">
        <v>60</v>
      </c>
      <c r="D5067" t="str">
        <f>IF(Raw_data_US_healthcare[[#This Row],[Age]]&lt;35,"Young",IF(Raw_data_US_healthcare[[#This Row],[Age]]&lt;60,"Middle","Senior"))</f>
        <v>Senior</v>
      </c>
      <c r="E5067" t="s">
        <v>26</v>
      </c>
      <c r="F5067" t="s">
        <v>88</v>
      </c>
      <c r="G5067" t="s">
        <v>88</v>
      </c>
      <c r="H5067" t="s">
        <v>18</v>
      </c>
      <c r="I5067" s="2">
        <v>45123</v>
      </c>
      <c r="J5067" t="s">
        <v>14097</v>
      </c>
      <c r="K5067" t="s">
        <v>14098</v>
      </c>
      <c r="L5067" t="s">
        <v>60</v>
      </c>
      <c r="M5067">
        <v>11915.545899999999</v>
      </c>
      <c r="N5067">
        <v>227</v>
      </c>
      <c r="O5067" t="s">
        <v>39</v>
      </c>
      <c r="P5067" t="s">
        <v>39</v>
      </c>
      <c r="Q5067" s="2">
        <v>45144</v>
      </c>
      <c r="R5067" t="s">
        <v>48</v>
      </c>
      <c r="S5067" t="s">
        <v>33</v>
      </c>
      <c r="T5067">
        <f>_xlfn.DAYS(Raw_data_US_healthcare[[#This Row],[Discharge Date]],Raw_data_US_healthcare[[#This Row],[Date of Admission]])</f>
        <v>21</v>
      </c>
    </row>
    <row r="5068" spans="1:20" x14ac:dyDescent="0.3">
      <c r="A5068" t="s">
        <v>26511</v>
      </c>
      <c r="B5068" t="s">
        <v>14099</v>
      </c>
      <c r="C5068">
        <v>46</v>
      </c>
      <c r="D5068" t="str">
        <f>IF(Raw_data_US_healthcare[[#This Row],[Age]]&lt;35,"Young",IF(Raw_data_US_healthcare[[#This Row],[Age]]&lt;60,"Middle","Senior"))</f>
        <v>Middle</v>
      </c>
      <c r="E5068" t="s">
        <v>16</v>
      </c>
      <c r="F5068" t="s">
        <v>228</v>
      </c>
      <c r="G5068" t="s">
        <v>228</v>
      </c>
      <c r="H5068" t="s">
        <v>69</v>
      </c>
      <c r="I5068" s="2">
        <v>44571</v>
      </c>
      <c r="J5068" t="s">
        <v>14100</v>
      </c>
      <c r="K5068" t="s">
        <v>14101</v>
      </c>
      <c r="L5068" t="s">
        <v>52</v>
      </c>
      <c r="M5068">
        <v>8571.9688000000006</v>
      </c>
      <c r="N5068">
        <v>220</v>
      </c>
      <c r="O5068" t="s">
        <v>39</v>
      </c>
      <c r="P5068" t="s">
        <v>39</v>
      </c>
      <c r="Q5068" s="2">
        <v>44584</v>
      </c>
      <c r="R5068" t="s">
        <v>44</v>
      </c>
      <c r="S5068" t="s">
        <v>33</v>
      </c>
      <c r="T5068">
        <f>_xlfn.DAYS(Raw_data_US_healthcare[[#This Row],[Discharge Date]],Raw_data_US_healthcare[[#This Row],[Date of Admission]])</f>
        <v>13</v>
      </c>
    </row>
    <row r="5069" spans="1:20" x14ac:dyDescent="0.3">
      <c r="A5069" t="s">
        <v>26511</v>
      </c>
      <c r="B5069" t="s">
        <v>14102</v>
      </c>
      <c r="C5069">
        <v>32</v>
      </c>
      <c r="D5069" t="str">
        <f>IF(Raw_data_US_healthcare[[#This Row],[Age]]&lt;35,"Young",IF(Raw_data_US_healthcare[[#This Row],[Age]]&lt;60,"Middle","Senior"))</f>
        <v>Young</v>
      </c>
      <c r="E5069" t="s">
        <v>16</v>
      </c>
      <c r="F5069" t="s">
        <v>62</v>
      </c>
      <c r="G5069" t="s">
        <v>62</v>
      </c>
      <c r="H5069" t="s">
        <v>28</v>
      </c>
      <c r="I5069" s="2">
        <v>43487</v>
      </c>
      <c r="J5069" t="s">
        <v>14103</v>
      </c>
      <c r="K5069" t="s">
        <v>14104</v>
      </c>
      <c r="L5069" t="s">
        <v>52</v>
      </c>
      <c r="M5069">
        <v>7560.6242000000002</v>
      </c>
      <c r="N5069">
        <v>369</v>
      </c>
      <c r="O5069" t="s">
        <v>43</v>
      </c>
      <c r="P5069" t="s">
        <v>43</v>
      </c>
      <c r="Q5069" s="2">
        <v>43502</v>
      </c>
      <c r="R5069" t="s">
        <v>44</v>
      </c>
      <c r="S5069" t="s">
        <v>33</v>
      </c>
      <c r="T5069">
        <f>_xlfn.DAYS(Raw_data_US_healthcare[[#This Row],[Discharge Date]],Raw_data_US_healthcare[[#This Row],[Date of Admission]])</f>
        <v>15</v>
      </c>
    </row>
    <row r="5070" spans="1:20" x14ac:dyDescent="0.3">
      <c r="A5070" t="s">
        <v>26511</v>
      </c>
      <c r="B5070" t="s">
        <v>14105</v>
      </c>
      <c r="C5070">
        <v>85</v>
      </c>
      <c r="D5070" t="str">
        <f>IF(Raw_data_US_healthcare[[#This Row],[Age]]&lt;35,"Young",IF(Raw_data_US_healthcare[[#This Row],[Age]]&lt;60,"Middle","Senior"))</f>
        <v>Senior</v>
      </c>
      <c r="E5070" t="s">
        <v>16</v>
      </c>
      <c r="F5070" t="s">
        <v>62</v>
      </c>
      <c r="G5070" t="s">
        <v>62</v>
      </c>
      <c r="H5070" t="s">
        <v>28</v>
      </c>
      <c r="I5070" s="2">
        <v>43866</v>
      </c>
      <c r="J5070" t="s">
        <v>14106</v>
      </c>
      <c r="K5070" t="s">
        <v>14107</v>
      </c>
      <c r="L5070" t="s">
        <v>21</v>
      </c>
      <c r="M5070">
        <v>1392.6923999999999</v>
      </c>
      <c r="N5070">
        <v>192</v>
      </c>
      <c r="O5070" t="s">
        <v>43</v>
      </c>
      <c r="P5070" t="s">
        <v>43</v>
      </c>
      <c r="Q5070" s="2">
        <v>43887</v>
      </c>
      <c r="R5070" t="s">
        <v>32</v>
      </c>
      <c r="S5070" t="s">
        <v>33</v>
      </c>
      <c r="T5070">
        <f>_xlfn.DAYS(Raw_data_US_healthcare[[#This Row],[Discharge Date]],Raw_data_US_healthcare[[#This Row],[Date of Admission]])</f>
        <v>21</v>
      </c>
    </row>
    <row r="5071" spans="1:20" x14ac:dyDescent="0.3">
      <c r="A5071" t="s">
        <v>26511</v>
      </c>
      <c r="B5071" t="s">
        <v>14108</v>
      </c>
      <c r="C5071">
        <v>43</v>
      </c>
      <c r="D5071" t="str">
        <f>IF(Raw_data_US_healthcare[[#This Row],[Age]]&lt;35,"Young",IF(Raw_data_US_healthcare[[#This Row],[Age]]&lt;60,"Middle","Senior"))</f>
        <v>Middle</v>
      </c>
      <c r="E5071" t="s">
        <v>16</v>
      </c>
      <c r="F5071" t="s">
        <v>17</v>
      </c>
      <c r="G5071" t="s">
        <v>17</v>
      </c>
      <c r="H5071" t="s">
        <v>26516</v>
      </c>
      <c r="I5071" s="2">
        <v>43821</v>
      </c>
      <c r="J5071" t="s">
        <v>13890</v>
      </c>
      <c r="K5071" t="s">
        <v>3063</v>
      </c>
      <c r="L5071" t="s">
        <v>21</v>
      </c>
      <c r="M5071">
        <v>10272.988600000001</v>
      </c>
      <c r="N5071">
        <v>255</v>
      </c>
      <c r="O5071" t="s">
        <v>39</v>
      </c>
      <c r="P5071" t="s">
        <v>39</v>
      </c>
      <c r="Q5071" s="2">
        <v>43823</v>
      </c>
      <c r="R5071" t="s">
        <v>44</v>
      </c>
      <c r="S5071" t="s">
        <v>24</v>
      </c>
      <c r="T5071">
        <f>_xlfn.DAYS(Raw_data_US_healthcare[[#This Row],[Discharge Date]],Raw_data_US_healthcare[[#This Row],[Date of Admission]])</f>
        <v>2</v>
      </c>
    </row>
    <row r="5072" spans="1:20" x14ac:dyDescent="0.3">
      <c r="A5072" t="s">
        <v>26511</v>
      </c>
      <c r="B5072" t="s">
        <v>14109</v>
      </c>
      <c r="C5072">
        <v>77</v>
      </c>
      <c r="D5072" t="str">
        <f>IF(Raw_data_US_healthcare[[#This Row],[Age]]&lt;35,"Young",IF(Raw_data_US_healthcare[[#This Row],[Age]]&lt;60,"Middle","Senior"))</f>
        <v>Senior</v>
      </c>
      <c r="E5072" t="s">
        <v>16</v>
      </c>
      <c r="F5072" t="s">
        <v>35</v>
      </c>
      <c r="G5072" t="s">
        <v>35</v>
      </c>
      <c r="H5072" t="s">
        <v>18</v>
      </c>
      <c r="I5072" s="2">
        <v>44964</v>
      </c>
      <c r="J5072" t="s">
        <v>14110</v>
      </c>
      <c r="K5072" t="s">
        <v>14111</v>
      </c>
      <c r="L5072" t="s">
        <v>60</v>
      </c>
      <c r="M5072">
        <v>38293.399899999997</v>
      </c>
      <c r="N5072">
        <v>329</v>
      </c>
      <c r="O5072" t="s">
        <v>22</v>
      </c>
      <c r="P5072" t="s">
        <v>22</v>
      </c>
      <c r="Q5072" s="2">
        <v>44979</v>
      </c>
      <c r="R5072" t="s">
        <v>44</v>
      </c>
      <c r="S5072" t="s">
        <v>24</v>
      </c>
      <c r="T5072">
        <f>_xlfn.DAYS(Raw_data_US_healthcare[[#This Row],[Discharge Date]],Raw_data_US_healthcare[[#This Row],[Date of Admission]])</f>
        <v>15</v>
      </c>
    </row>
    <row r="5073" spans="1:20" x14ac:dyDescent="0.3">
      <c r="A5073" t="s">
        <v>26512</v>
      </c>
      <c r="B5073" t="s">
        <v>14112</v>
      </c>
      <c r="C5073">
        <v>56</v>
      </c>
      <c r="D5073" t="str">
        <f>IF(Raw_data_US_healthcare[[#This Row],[Age]]&lt;35,"Young",IF(Raw_data_US_healthcare[[#This Row],[Age]]&lt;60,"Middle","Senior"))</f>
        <v>Middle</v>
      </c>
      <c r="E5073" t="s">
        <v>26</v>
      </c>
      <c r="F5073" t="s">
        <v>62</v>
      </c>
      <c r="G5073" t="s">
        <v>62</v>
      </c>
      <c r="H5073" t="s">
        <v>69</v>
      </c>
      <c r="I5073" s="2">
        <v>44276</v>
      </c>
      <c r="J5073" t="s">
        <v>10979</v>
      </c>
      <c r="K5073" t="s">
        <v>14113</v>
      </c>
      <c r="L5073" t="s">
        <v>52</v>
      </c>
      <c r="M5073">
        <v>55967.851799999997</v>
      </c>
      <c r="N5073">
        <v>177</v>
      </c>
      <c r="O5073" t="s">
        <v>39</v>
      </c>
      <c r="P5073" t="s">
        <v>39</v>
      </c>
      <c r="Q5073" s="2">
        <v>44280</v>
      </c>
      <c r="R5073" t="s">
        <v>32</v>
      </c>
      <c r="S5073" t="s">
        <v>33</v>
      </c>
      <c r="T5073">
        <f>_xlfn.DAYS(Raw_data_US_healthcare[[#This Row],[Discharge Date]],Raw_data_US_healthcare[[#This Row],[Date of Admission]])</f>
        <v>4</v>
      </c>
    </row>
    <row r="5074" spans="1:20" x14ac:dyDescent="0.3">
      <c r="A5074" t="s">
        <v>26512</v>
      </c>
      <c r="B5074" t="s">
        <v>14114</v>
      </c>
      <c r="C5074">
        <v>64</v>
      </c>
      <c r="D5074" t="str">
        <f>IF(Raw_data_US_healthcare[[#This Row],[Age]]&lt;35,"Young",IF(Raw_data_US_healthcare[[#This Row],[Age]]&lt;60,"Middle","Senior"))</f>
        <v>Senior</v>
      </c>
      <c r="E5074" t="s">
        <v>26</v>
      </c>
      <c r="F5074" t="s">
        <v>17</v>
      </c>
      <c r="G5074" t="s">
        <v>17</v>
      </c>
      <c r="H5074" t="s">
        <v>18</v>
      </c>
      <c r="I5074" s="2">
        <v>43675</v>
      </c>
      <c r="J5074" t="s">
        <v>14115</v>
      </c>
      <c r="K5074" t="s">
        <v>14116</v>
      </c>
      <c r="L5074" t="s">
        <v>60</v>
      </c>
      <c r="M5074">
        <v>52716.483699999997</v>
      </c>
      <c r="N5074">
        <v>183</v>
      </c>
      <c r="O5074" t="s">
        <v>43</v>
      </c>
      <c r="P5074" t="s">
        <v>43</v>
      </c>
      <c r="Q5074" s="2">
        <v>43684</v>
      </c>
      <c r="R5074" t="s">
        <v>83</v>
      </c>
      <c r="S5074" t="s">
        <v>24</v>
      </c>
      <c r="T5074">
        <f>_xlfn.DAYS(Raw_data_US_healthcare[[#This Row],[Discharge Date]],Raw_data_US_healthcare[[#This Row],[Date of Admission]])</f>
        <v>9</v>
      </c>
    </row>
    <row r="5075" spans="1:20" x14ac:dyDescent="0.3">
      <c r="A5075" t="s">
        <v>26511</v>
      </c>
      <c r="B5075" t="s">
        <v>14117</v>
      </c>
      <c r="C5075">
        <v>49</v>
      </c>
      <c r="D5075" t="str">
        <f>IF(Raw_data_US_healthcare[[#This Row],[Age]]&lt;35,"Young",IF(Raw_data_US_healthcare[[#This Row],[Age]]&lt;60,"Middle","Senior"))</f>
        <v>Middle</v>
      </c>
      <c r="E5075" t="s">
        <v>16</v>
      </c>
      <c r="F5075" t="s">
        <v>88</v>
      </c>
      <c r="G5075" t="s">
        <v>88</v>
      </c>
      <c r="H5075" t="s">
        <v>26514</v>
      </c>
      <c r="I5075" s="2">
        <v>44601</v>
      </c>
      <c r="J5075" t="s">
        <v>14118</v>
      </c>
      <c r="K5075" t="s">
        <v>14119</v>
      </c>
      <c r="L5075" t="s">
        <v>31</v>
      </c>
      <c r="M5075">
        <v>14999.213599999999</v>
      </c>
      <c r="N5075">
        <v>312</v>
      </c>
      <c r="O5075" t="s">
        <v>22</v>
      </c>
      <c r="P5075" t="s">
        <v>22</v>
      </c>
      <c r="Q5075" s="2">
        <v>44602</v>
      </c>
      <c r="R5075" t="s">
        <v>83</v>
      </c>
      <c r="S5075" t="s">
        <v>45</v>
      </c>
      <c r="T5075">
        <f>_xlfn.DAYS(Raw_data_US_healthcare[[#This Row],[Discharge Date]],Raw_data_US_healthcare[[#This Row],[Date of Admission]])</f>
        <v>1</v>
      </c>
    </row>
    <row r="5076" spans="1:20" x14ac:dyDescent="0.3">
      <c r="A5076" t="s">
        <v>26511</v>
      </c>
      <c r="B5076" t="s">
        <v>14120</v>
      </c>
      <c r="C5076">
        <v>53</v>
      </c>
      <c r="D5076" t="str">
        <f>IF(Raw_data_US_healthcare[[#This Row],[Age]]&lt;35,"Young",IF(Raw_data_US_healthcare[[#This Row],[Age]]&lt;60,"Middle","Senior"))</f>
        <v>Middle</v>
      </c>
      <c r="E5076" t="s">
        <v>16</v>
      </c>
      <c r="F5076" t="s">
        <v>17</v>
      </c>
      <c r="G5076" t="s">
        <v>17</v>
      </c>
      <c r="H5076" t="s">
        <v>36</v>
      </c>
      <c r="I5076" s="2">
        <v>45091</v>
      </c>
      <c r="J5076" t="s">
        <v>14121</v>
      </c>
      <c r="K5076" t="s">
        <v>14122</v>
      </c>
      <c r="L5076" t="s">
        <v>56</v>
      </c>
      <c r="M5076">
        <v>24490.931799999998</v>
      </c>
      <c r="N5076">
        <v>102</v>
      </c>
      <c r="O5076" t="s">
        <v>43</v>
      </c>
      <c r="P5076" t="s">
        <v>43</v>
      </c>
      <c r="Q5076" s="2">
        <v>45093</v>
      </c>
      <c r="R5076" t="s">
        <v>48</v>
      </c>
      <c r="S5076" t="s">
        <v>33</v>
      </c>
      <c r="T5076">
        <f>_xlfn.DAYS(Raw_data_US_healthcare[[#This Row],[Discharge Date]],Raw_data_US_healthcare[[#This Row],[Date of Admission]])</f>
        <v>2</v>
      </c>
    </row>
    <row r="5077" spans="1:20" x14ac:dyDescent="0.3">
      <c r="A5077" t="s">
        <v>26511</v>
      </c>
      <c r="B5077" t="s">
        <v>14123</v>
      </c>
      <c r="C5077">
        <v>19</v>
      </c>
      <c r="D5077" t="str">
        <f>IF(Raw_data_US_healthcare[[#This Row],[Age]]&lt;35,"Young",IF(Raw_data_US_healthcare[[#This Row],[Age]]&lt;60,"Middle","Senior"))</f>
        <v>Young</v>
      </c>
      <c r="E5077" t="s">
        <v>16</v>
      </c>
      <c r="F5077" t="s">
        <v>88</v>
      </c>
      <c r="G5077" t="s">
        <v>88</v>
      </c>
      <c r="H5077" t="s">
        <v>28</v>
      </c>
      <c r="I5077" s="2">
        <v>44432</v>
      </c>
      <c r="J5077" t="s">
        <v>14124</v>
      </c>
      <c r="K5077" t="s">
        <v>14125</v>
      </c>
      <c r="L5077" t="s">
        <v>56</v>
      </c>
      <c r="M5077">
        <v>34910.568299999999</v>
      </c>
      <c r="N5077">
        <v>154</v>
      </c>
      <c r="O5077" t="s">
        <v>39</v>
      </c>
      <c r="P5077" t="s">
        <v>39</v>
      </c>
      <c r="Q5077" s="2">
        <v>44442</v>
      </c>
      <c r="R5077" t="s">
        <v>32</v>
      </c>
      <c r="S5077" t="s">
        <v>33</v>
      </c>
      <c r="T5077">
        <f>_xlfn.DAYS(Raw_data_US_healthcare[[#This Row],[Discharge Date]],Raw_data_US_healthcare[[#This Row],[Date of Admission]])</f>
        <v>10</v>
      </c>
    </row>
    <row r="5078" spans="1:20" x14ac:dyDescent="0.3">
      <c r="A5078" t="s">
        <v>26511</v>
      </c>
      <c r="B5078" t="s">
        <v>14126</v>
      </c>
      <c r="C5078">
        <v>69</v>
      </c>
      <c r="D5078" t="str">
        <f>IF(Raw_data_US_healthcare[[#This Row],[Age]]&lt;35,"Young",IF(Raw_data_US_healthcare[[#This Row],[Age]]&lt;60,"Middle","Senior"))</f>
        <v>Senior</v>
      </c>
      <c r="E5078" t="s">
        <v>16</v>
      </c>
      <c r="F5078" t="s">
        <v>62</v>
      </c>
      <c r="G5078" t="s">
        <v>62</v>
      </c>
      <c r="H5078" t="s">
        <v>18</v>
      </c>
      <c r="I5078" s="2">
        <v>44663</v>
      </c>
      <c r="J5078" t="s">
        <v>14127</v>
      </c>
      <c r="K5078" t="s">
        <v>14128</v>
      </c>
      <c r="L5078" t="s">
        <v>60</v>
      </c>
      <c r="M5078">
        <v>6055.3248999999996</v>
      </c>
      <c r="N5078">
        <v>297</v>
      </c>
      <c r="O5078" t="s">
        <v>39</v>
      </c>
      <c r="P5078" t="s">
        <v>39</v>
      </c>
      <c r="Q5078" s="2">
        <v>44684</v>
      </c>
      <c r="R5078" t="s">
        <v>44</v>
      </c>
      <c r="S5078" t="s">
        <v>33</v>
      </c>
      <c r="T5078">
        <f>_xlfn.DAYS(Raw_data_US_healthcare[[#This Row],[Discharge Date]],Raw_data_US_healthcare[[#This Row],[Date of Admission]])</f>
        <v>21</v>
      </c>
    </row>
    <row r="5079" spans="1:20" x14ac:dyDescent="0.3">
      <c r="A5079" t="s">
        <v>26512</v>
      </c>
      <c r="B5079" t="s">
        <v>14129</v>
      </c>
      <c r="C5079">
        <v>30</v>
      </c>
      <c r="D5079" t="str">
        <f>IF(Raw_data_US_healthcare[[#This Row],[Age]]&lt;35,"Young",IF(Raw_data_US_healthcare[[#This Row],[Age]]&lt;60,"Middle","Senior"))</f>
        <v>Young</v>
      </c>
      <c r="E5079" t="s">
        <v>26</v>
      </c>
      <c r="F5079" t="s">
        <v>228</v>
      </c>
      <c r="G5079" t="s">
        <v>228</v>
      </c>
      <c r="H5079" t="s">
        <v>69</v>
      </c>
      <c r="I5079" s="2">
        <v>43963</v>
      </c>
      <c r="J5079" t="s">
        <v>14130</v>
      </c>
      <c r="K5079" t="s">
        <v>14131</v>
      </c>
      <c r="L5079" t="s">
        <v>56</v>
      </c>
      <c r="M5079">
        <v>58574.487999999998</v>
      </c>
      <c r="N5079">
        <v>304</v>
      </c>
      <c r="O5079" t="s">
        <v>39</v>
      </c>
      <c r="P5079" t="s">
        <v>39</v>
      </c>
      <c r="Q5079" s="2">
        <v>43975</v>
      </c>
      <c r="R5079" t="s">
        <v>32</v>
      </c>
      <c r="S5079" t="s">
        <v>45</v>
      </c>
      <c r="T5079">
        <f>_xlfn.DAYS(Raw_data_US_healthcare[[#This Row],[Discharge Date]],Raw_data_US_healthcare[[#This Row],[Date of Admission]])</f>
        <v>12</v>
      </c>
    </row>
    <row r="5080" spans="1:20" x14ac:dyDescent="0.3">
      <c r="A5080" t="s">
        <v>26511</v>
      </c>
      <c r="B5080" t="s">
        <v>14132</v>
      </c>
      <c r="C5080">
        <v>28</v>
      </c>
      <c r="D5080" t="str">
        <f>IF(Raw_data_US_healthcare[[#This Row],[Age]]&lt;35,"Young",IF(Raw_data_US_healthcare[[#This Row],[Age]]&lt;60,"Middle","Senior"))</f>
        <v>Young</v>
      </c>
      <c r="E5080" t="s">
        <v>16</v>
      </c>
      <c r="F5080" t="s">
        <v>49</v>
      </c>
      <c r="G5080" t="s">
        <v>49</v>
      </c>
      <c r="H5080" t="s">
        <v>36</v>
      </c>
      <c r="I5080" s="2">
        <v>43689</v>
      </c>
      <c r="J5080" t="s">
        <v>14133</v>
      </c>
      <c r="K5080" t="s">
        <v>14134</v>
      </c>
      <c r="L5080" t="s">
        <v>31</v>
      </c>
      <c r="M5080">
        <v>11097.124299999999</v>
      </c>
      <c r="N5080">
        <v>384</v>
      </c>
      <c r="O5080" t="s">
        <v>39</v>
      </c>
      <c r="P5080" t="s">
        <v>39</v>
      </c>
      <c r="Q5080" s="2">
        <v>43710</v>
      </c>
      <c r="R5080" t="s">
        <v>23</v>
      </c>
      <c r="S5080" t="s">
        <v>33</v>
      </c>
      <c r="T5080">
        <f>_xlfn.DAYS(Raw_data_US_healthcare[[#This Row],[Discharge Date]],Raw_data_US_healthcare[[#This Row],[Date of Admission]])</f>
        <v>21</v>
      </c>
    </row>
    <row r="5081" spans="1:20" x14ac:dyDescent="0.3">
      <c r="A5081" t="s">
        <v>26511</v>
      </c>
      <c r="B5081" t="s">
        <v>14135</v>
      </c>
      <c r="C5081">
        <v>68</v>
      </c>
      <c r="D5081" t="str">
        <f>IF(Raw_data_US_healthcare[[#This Row],[Age]]&lt;35,"Young",IF(Raw_data_US_healthcare[[#This Row],[Age]]&lt;60,"Middle","Senior"))</f>
        <v>Senior</v>
      </c>
      <c r="E5081" t="s">
        <v>16</v>
      </c>
      <c r="F5081" t="s">
        <v>49</v>
      </c>
      <c r="G5081" t="s">
        <v>49</v>
      </c>
      <c r="H5081" t="s">
        <v>26514</v>
      </c>
      <c r="I5081" s="2">
        <v>43965</v>
      </c>
      <c r="J5081" t="s">
        <v>14136</v>
      </c>
      <c r="K5081" t="s">
        <v>14137</v>
      </c>
      <c r="L5081" t="s">
        <v>56</v>
      </c>
      <c r="M5081">
        <v>7954.8335999999999</v>
      </c>
      <c r="N5081">
        <v>176</v>
      </c>
      <c r="O5081" t="s">
        <v>22</v>
      </c>
      <c r="P5081" t="s">
        <v>22</v>
      </c>
      <c r="Q5081" s="2">
        <v>43983</v>
      </c>
      <c r="R5081" t="s">
        <v>23</v>
      </c>
      <c r="S5081" t="s">
        <v>33</v>
      </c>
      <c r="T5081">
        <f>_xlfn.DAYS(Raw_data_US_healthcare[[#This Row],[Discharge Date]],Raw_data_US_healthcare[[#This Row],[Date of Admission]])</f>
        <v>18</v>
      </c>
    </row>
    <row r="5082" spans="1:20" x14ac:dyDescent="0.3">
      <c r="A5082" t="s">
        <v>26512</v>
      </c>
      <c r="B5082" t="s">
        <v>14138</v>
      </c>
      <c r="C5082">
        <v>31</v>
      </c>
      <c r="D5082" t="str">
        <f>IF(Raw_data_US_healthcare[[#This Row],[Age]]&lt;35,"Young",IF(Raw_data_US_healthcare[[#This Row],[Age]]&lt;60,"Middle","Senior"))</f>
        <v>Young</v>
      </c>
      <c r="E5082" t="s">
        <v>26</v>
      </c>
      <c r="F5082" t="s">
        <v>17</v>
      </c>
      <c r="G5082" t="s">
        <v>17</v>
      </c>
      <c r="H5082" t="s">
        <v>36</v>
      </c>
      <c r="I5082" s="2">
        <v>45085</v>
      </c>
      <c r="J5082" t="s">
        <v>14139</v>
      </c>
      <c r="K5082" t="s">
        <v>14140</v>
      </c>
      <c r="L5082" t="s">
        <v>31</v>
      </c>
      <c r="M5082">
        <v>7978.8050999999996</v>
      </c>
      <c r="N5082">
        <v>318</v>
      </c>
      <c r="O5082" t="s">
        <v>43</v>
      </c>
      <c r="P5082" t="s">
        <v>43</v>
      </c>
      <c r="Q5082" s="2">
        <v>45107</v>
      </c>
      <c r="R5082" t="s">
        <v>32</v>
      </c>
      <c r="S5082" t="s">
        <v>33</v>
      </c>
      <c r="T5082">
        <f>_xlfn.DAYS(Raw_data_US_healthcare[[#This Row],[Discharge Date]],Raw_data_US_healthcare[[#This Row],[Date of Admission]])</f>
        <v>22</v>
      </c>
    </row>
    <row r="5083" spans="1:20" x14ac:dyDescent="0.3">
      <c r="A5083" t="s">
        <v>26511</v>
      </c>
      <c r="B5083" t="s">
        <v>14141</v>
      </c>
      <c r="C5083">
        <v>29</v>
      </c>
      <c r="D5083" t="str">
        <f>IF(Raw_data_US_healthcare[[#This Row],[Age]]&lt;35,"Young",IF(Raw_data_US_healthcare[[#This Row],[Age]]&lt;60,"Middle","Senior"))</f>
        <v>Young</v>
      </c>
      <c r="E5083" t="s">
        <v>16</v>
      </c>
      <c r="F5083" t="s">
        <v>17</v>
      </c>
      <c r="G5083" t="s">
        <v>17</v>
      </c>
      <c r="H5083" t="s">
        <v>28</v>
      </c>
      <c r="I5083" s="2">
        <v>44968</v>
      </c>
      <c r="J5083" t="s">
        <v>14142</v>
      </c>
      <c r="K5083" t="s">
        <v>14143</v>
      </c>
      <c r="L5083" t="s">
        <v>60</v>
      </c>
      <c r="M5083">
        <v>42729.923000000003</v>
      </c>
      <c r="N5083">
        <v>169</v>
      </c>
      <c r="O5083" t="s">
        <v>39</v>
      </c>
      <c r="P5083" t="s">
        <v>39</v>
      </c>
      <c r="Q5083" s="2">
        <v>44989</v>
      </c>
      <c r="R5083" t="s">
        <v>23</v>
      </c>
      <c r="S5083" t="s">
        <v>33</v>
      </c>
      <c r="T5083">
        <f>_xlfn.DAYS(Raw_data_US_healthcare[[#This Row],[Discharge Date]],Raw_data_US_healthcare[[#This Row],[Date of Admission]])</f>
        <v>21</v>
      </c>
    </row>
    <row r="5084" spans="1:20" x14ac:dyDescent="0.3">
      <c r="A5084" t="s">
        <v>26512</v>
      </c>
      <c r="B5084" t="s">
        <v>14144</v>
      </c>
      <c r="C5084">
        <v>26</v>
      </c>
      <c r="D5084" t="str">
        <f>IF(Raw_data_US_healthcare[[#This Row],[Age]]&lt;35,"Young",IF(Raw_data_US_healthcare[[#This Row],[Age]]&lt;60,"Middle","Senior"))</f>
        <v>Young</v>
      </c>
      <c r="E5084" t="s">
        <v>26</v>
      </c>
      <c r="F5084" t="s">
        <v>49</v>
      </c>
      <c r="G5084" t="s">
        <v>49</v>
      </c>
      <c r="H5084" t="s">
        <v>26516</v>
      </c>
      <c r="I5084" s="2">
        <v>45089</v>
      </c>
      <c r="J5084" t="s">
        <v>14145</v>
      </c>
      <c r="K5084" t="s">
        <v>14146</v>
      </c>
      <c r="L5084" t="s">
        <v>52</v>
      </c>
      <c r="M5084">
        <v>27145.100600000002</v>
      </c>
      <c r="N5084">
        <v>135</v>
      </c>
      <c r="O5084" t="s">
        <v>39</v>
      </c>
      <c r="P5084" t="s">
        <v>39</v>
      </c>
      <c r="Q5084" s="2">
        <v>45092</v>
      </c>
      <c r="R5084" t="s">
        <v>48</v>
      </c>
      <c r="S5084" t="s">
        <v>33</v>
      </c>
      <c r="T5084">
        <f>_xlfn.DAYS(Raw_data_US_healthcare[[#This Row],[Discharge Date]],Raw_data_US_healthcare[[#This Row],[Date of Admission]])</f>
        <v>3</v>
      </c>
    </row>
    <row r="5085" spans="1:20" x14ac:dyDescent="0.3">
      <c r="A5085" t="s">
        <v>26512</v>
      </c>
      <c r="B5085" t="s">
        <v>14147</v>
      </c>
      <c r="C5085">
        <v>56</v>
      </c>
      <c r="D5085" t="str">
        <f>IF(Raw_data_US_healthcare[[#This Row],[Age]]&lt;35,"Young",IF(Raw_data_US_healthcare[[#This Row],[Age]]&lt;60,"Middle","Senior"))</f>
        <v>Middle</v>
      </c>
      <c r="E5085" t="s">
        <v>26</v>
      </c>
      <c r="F5085" t="s">
        <v>35</v>
      </c>
      <c r="G5085" t="s">
        <v>35</v>
      </c>
      <c r="H5085" t="s">
        <v>69</v>
      </c>
      <c r="I5085" s="2">
        <v>44571</v>
      </c>
      <c r="J5085" t="s">
        <v>14148</v>
      </c>
      <c r="K5085" t="s">
        <v>14149</v>
      </c>
      <c r="L5085" t="s">
        <v>21</v>
      </c>
      <c r="M5085">
        <v>42980.5095</v>
      </c>
      <c r="N5085">
        <v>182</v>
      </c>
      <c r="O5085" t="s">
        <v>39</v>
      </c>
      <c r="P5085" t="s">
        <v>39</v>
      </c>
      <c r="Q5085" s="2">
        <v>44581</v>
      </c>
      <c r="R5085" t="s">
        <v>44</v>
      </c>
      <c r="S5085" t="s">
        <v>45</v>
      </c>
      <c r="T5085">
        <f>_xlfn.DAYS(Raw_data_US_healthcare[[#This Row],[Discharge Date]],Raw_data_US_healthcare[[#This Row],[Date of Admission]])</f>
        <v>10</v>
      </c>
    </row>
    <row r="5086" spans="1:20" x14ac:dyDescent="0.3">
      <c r="A5086" t="s">
        <v>26512</v>
      </c>
      <c r="B5086" t="s">
        <v>14150</v>
      </c>
      <c r="C5086">
        <v>24</v>
      </c>
      <c r="D5086" t="str">
        <f>IF(Raw_data_US_healthcare[[#This Row],[Age]]&lt;35,"Young",IF(Raw_data_US_healthcare[[#This Row],[Age]]&lt;60,"Middle","Senior"))</f>
        <v>Young</v>
      </c>
      <c r="E5086" t="s">
        <v>26</v>
      </c>
      <c r="F5086" t="s">
        <v>35</v>
      </c>
      <c r="G5086" t="s">
        <v>35</v>
      </c>
      <c r="H5086" t="s">
        <v>28</v>
      </c>
      <c r="I5086" s="2">
        <v>44633</v>
      </c>
      <c r="J5086" t="s">
        <v>14151</v>
      </c>
      <c r="K5086" t="s">
        <v>14152</v>
      </c>
      <c r="L5086" t="s">
        <v>31</v>
      </c>
      <c r="M5086">
        <v>31498.721699999998</v>
      </c>
      <c r="N5086">
        <v>391</v>
      </c>
      <c r="O5086" t="s">
        <v>39</v>
      </c>
      <c r="P5086" t="s">
        <v>39</v>
      </c>
      <c r="Q5086" s="2">
        <v>44661</v>
      </c>
      <c r="R5086" t="s">
        <v>32</v>
      </c>
      <c r="S5086" t="s">
        <v>45</v>
      </c>
      <c r="T5086">
        <f>_xlfn.DAYS(Raw_data_US_healthcare[[#This Row],[Discharge Date]],Raw_data_US_healthcare[[#This Row],[Date of Admission]])</f>
        <v>28</v>
      </c>
    </row>
    <row r="5087" spans="1:20" x14ac:dyDescent="0.3">
      <c r="A5087" t="s">
        <v>26511</v>
      </c>
      <c r="B5087" t="s">
        <v>14153</v>
      </c>
      <c r="C5087">
        <v>65</v>
      </c>
      <c r="D5087" t="str">
        <f>IF(Raw_data_US_healthcare[[#This Row],[Age]]&lt;35,"Young",IF(Raw_data_US_healthcare[[#This Row],[Age]]&lt;60,"Middle","Senior"))</f>
        <v>Senior</v>
      </c>
      <c r="E5087" t="s">
        <v>16</v>
      </c>
      <c r="F5087" t="s">
        <v>27</v>
      </c>
      <c r="G5087" t="s">
        <v>27</v>
      </c>
      <c r="H5087" t="s">
        <v>36</v>
      </c>
      <c r="I5087" s="2">
        <v>44147</v>
      </c>
      <c r="J5087" t="s">
        <v>14154</v>
      </c>
      <c r="K5087" t="s">
        <v>14155</v>
      </c>
      <c r="L5087" t="s">
        <v>31</v>
      </c>
      <c r="M5087">
        <v>13740.5422</v>
      </c>
      <c r="N5087">
        <v>496</v>
      </c>
      <c r="O5087" t="s">
        <v>39</v>
      </c>
      <c r="P5087" t="s">
        <v>39</v>
      </c>
      <c r="Q5087" s="2">
        <v>44157</v>
      </c>
      <c r="R5087" t="s">
        <v>44</v>
      </c>
      <c r="S5087" t="s">
        <v>24</v>
      </c>
      <c r="T5087">
        <f>_xlfn.DAYS(Raw_data_US_healthcare[[#This Row],[Discharge Date]],Raw_data_US_healthcare[[#This Row],[Date of Admission]])</f>
        <v>10</v>
      </c>
    </row>
    <row r="5088" spans="1:20" x14ac:dyDescent="0.3">
      <c r="A5088" t="s">
        <v>26511</v>
      </c>
      <c r="B5088" t="s">
        <v>14156</v>
      </c>
      <c r="C5088">
        <v>80</v>
      </c>
      <c r="D5088" t="str">
        <f>IF(Raw_data_US_healthcare[[#This Row],[Age]]&lt;35,"Young",IF(Raw_data_US_healthcare[[#This Row],[Age]]&lt;60,"Middle","Senior"))</f>
        <v>Senior</v>
      </c>
      <c r="E5088" t="s">
        <v>16</v>
      </c>
      <c r="F5088" t="s">
        <v>88</v>
      </c>
      <c r="G5088" t="s">
        <v>88</v>
      </c>
      <c r="H5088" t="s">
        <v>26514</v>
      </c>
      <c r="I5088" s="2">
        <v>45169</v>
      </c>
      <c r="J5088" t="s">
        <v>2945</v>
      </c>
      <c r="K5088" t="s">
        <v>14157</v>
      </c>
      <c r="L5088" t="s">
        <v>52</v>
      </c>
      <c r="M5088">
        <v>20390.8436</v>
      </c>
      <c r="N5088">
        <v>439</v>
      </c>
      <c r="O5088" t="s">
        <v>43</v>
      </c>
      <c r="P5088" t="s">
        <v>43</v>
      </c>
      <c r="Q5088" s="2">
        <v>45197</v>
      </c>
      <c r="R5088" t="s">
        <v>32</v>
      </c>
      <c r="S5088" t="s">
        <v>45</v>
      </c>
      <c r="T5088">
        <f>_xlfn.DAYS(Raw_data_US_healthcare[[#This Row],[Discharge Date]],Raw_data_US_healthcare[[#This Row],[Date of Admission]])</f>
        <v>28</v>
      </c>
    </row>
    <row r="5089" spans="1:20" x14ac:dyDescent="0.3">
      <c r="A5089" t="s">
        <v>26512</v>
      </c>
      <c r="B5089" t="s">
        <v>14158</v>
      </c>
      <c r="C5089">
        <v>30</v>
      </c>
      <c r="D5089" t="str">
        <f>IF(Raw_data_US_healthcare[[#This Row],[Age]]&lt;35,"Young",IF(Raw_data_US_healthcare[[#This Row],[Age]]&lt;60,"Middle","Senior"))</f>
        <v>Young</v>
      </c>
      <c r="E5089" t="s">
        <v>26</v>
      </c>
      <c r="F5089" t="s">
        <v>62</v>
      </c>
      <c r="G5089" t="s">
        <v>62</v>
      </c>
      <c r="H5089" t="s">
        <v>28</v>
      </c>
      <c r="I5089" s="2">
        <v>43860</v>
      </c>
      <c r="J5089" t="s">
        <v>14159</v>
      </c>
      <c r="K5089" t="s">
        <v>14160</v>
      </c>
      <c r="L5089" t="s">
        <v>56</v>
      </c>
      <c r="M5089">
        <v>9848.3727999999992</v>
      </c>
      <c r="N5089">
        <v>460</v>
      </c>
      <c r="O5089" t="s">
        <v>39</v>
      </c>
      <c r="P5089" t="s">
        <v>39</v>
      </c>
      <c r="Q5089" s="2">
        <v>43884</v>
      </c>
      <c r="R5089" t="s">
        <v>23</v>
      </c>
      <c r="S5089" t="s">
        <v>33</v>
      </c>
      <c r="T5089">
        <f>_xlfn.DAYS(Raw_data_US_healthcare[[#This Row],[Discharge Date]],Raw_data_US_healthcare[[#This Row],[Date of Admission]])</f>
        <v>24</v>
      </c>
    </row>
    <row r="5090" spans="1:20" x14ac:dyDescent="0.3">
      <c r="A5090" t="s">
        <v>26511</v>
      </c>
      <c r="B5090" t="s">
        <v>14161</v>
      </c>
      <c r="C5090">
        <v>78</v>
      </c>
      <c r="D5090" t="str">
        <f>IF(Raw_data_US_healthcare[[#This Row],[Age]]&lt;35,"Young",IF(Raw_data_US_healthcare[[#This Row],[Age]]&lt;60,"Middle","Senior"))</f>
        <v>Senior</v>
      </c>
      <c r="E5090" t="s">
        <v>16</v>
      </c>
      <c r="F5090" t="s">
        <v>27</v>
      </c>
      <c r="G5090" t="s">
        <v>27</v>
      </c>
      <c r="H5090" t="s">
        <v>36</v>
      </c>
      <c r="I5090" s="2">
        <v>44039</v>
      </c>
      <c r="J5090" t="s">
        <v>14162</v>
      </c>
      <c r="K5090" t="s">
        <v>14163</v>
      </c>
      <c r="L5090" t="s">
        <v>52</v>
      </c>
      <c r="M5090">
        <v>1086.5072</v>
      </c>
      <c r="N5090">
        <v>394</v>
      </c>
      <c r="O5090" t="s">
        <v>43</v>
      </c>
      <c r="P5090" t="s">
        <v>43</v>
      </c>
      <c r="Q5090" s="2">
        <v>44062</v>
      </c>
      <c r="R5090" t="s">
        <v>44</v>
      </c>
      <c r="S5090" t="s">
        <v>33</v>
      </c>
      <c r="T5090">
        <f>_xlfn.DAYS(Raw_data_US_healthcare[[#This Row],[Discharge Date]],Raw_data_US_healthcare[[#This Row],[Date of Admission]])</f>
        <v>23</v>
      </c>
    </row>
    <row r="5091" spans="1:20" x14ac:dyDescent="0.3">
      <c r="A5091" t="s">
        <v>26512</v>
      </c>
      <c r="B5091" t="s">
        <v>14164</v>
      </c>
      <c r="C5091">
        <v>26</v>
      </c>
      <c r="D5091" t="str">
        <f>IF(Raw_data_US_healthcare[[#This Row],[Age]]&lt;35,"Young",IF(Raw_data_US_healthcare[[#This Row],[Age]]&lt;60,"Middle","Senior"))</f>
        <v>Young</v>
      </c>
      <c r="E5091" t="s">
        <v>26</v>
      </c>
      <c r="F5091" t="s">
        <v>62</v>
      </c>
      <c r="G5091" t="s">
        <v>62</v>
      </c>
      <c r="H5091" t="s">
        <v>69</v>
      </c>
      <c r="I5091" s="2">
        <v>44818</v>
      </c>
      <c r="J5091" t="s">
        <v>14165</v>
      </c>
      <c r="K5091" t="s">
        <v>14166</v>
      </c>
      <c r="L5091" t="s">
        <v>60</v>
      </c>
      <c r="M5091">
        <v>28663.678800000002</v>
      </c>
      <c r="N5091">
        <v>393</v>
      </c>
      <c r="O5091" t="s">
        <v>22</v>
      </c>
      <c r="P5091" t="s">
        <v>22</v>
      </c>
      <c r="Q5091" s="2">
        <v>44830</v>
      </c>
      <c r="R5091" t="s">
        <v>32</v>
      </c>
      <c r="S5091" t="s">
        <v>45</v>
      </c>
      <c r="T5091">
        <f>_xlfn.DAYS(Raw_data_US_healthcare[[#This Row],[Discharge Date]],Raw_data_US_healthcare[[#This Row],[Date of Admission]])</f>
        <v>12</v>
      </c>
    </row>
    <row r="5092" spans="1:20" x14ac:dyDescent="0.3">
      <c r="A5092" t="s">
        <v>26512</v>
      </c>
      <c r="B5092" t="s">
        <v>14167</v>
      </c>
      <c r="C5092">
        <v>21</v>
      </c>
      <c r="D5092" t="str">
        <f>IF(Raw_data_US_healthcare[[#This Row],[Age]]&lt;35,"Young",IF(Raw_data_US_healthcare[[#This Row],[Age]]&lt;60,"Middle","Senior"))</f>
        <v>Young</v>
      </c>
      <c r="E5092" t="s">
        <v>26</v>
      </c>
      <c r="F5092" t="s">
        <v>49</v>
      </c>
      <c r="G5092" t="s">
        <v>49</v>
      </c>
      <c r="H5092" t="s">
        <v>26516</v>
      </c>
      <c r="I5092" s="2">
        <v>43963</v>
      </c>
      <c r="J5092" t="s">
        <v>14168</v>
      </c>
      <c r="K5092" t="s">
        <v>14169</v>
      </c>
      <c r="L5092" t="s">
        <v>52</v>
      </c>
      <c r="M5092">
        <v>33286.149799999999</v>
      </c>
      <c r="N5092">
        <v>450</v>
      </c>
      <c r="O5092" t="s">
        <v>39</v>
      </c>
      <c r="P5092" t="s">
        <v>39</v>
      </c>
      <c r="Q5092" s="2">
        <v>43970</v>
      </c>
      <c r="R5092" t="s">
        <v>23</v>
      </c>
      <c r="S5092" t="s">
        <v>33</v>
      </c>
      <c r="T5092">
        <f>_xlfn.DAYS(Raw_data_US_healthcare[[#This Row],[Discharge Date]],Raw_data_US_healthcare[[#This Row],[Date of Admission]])</f>
        <v>7</v>
      </c>
    </row>
    <row r="5093" spans="1:20" x14ac:dyDescent="0.3">
      <c r="A5093" t="s">
        <v>26512</v>
      </c>
      <c r="B5093" t="s">
        <v>14170</v>
      </c>
      <c r="C5093">
        <v>66</v>
      </c>
      <c r="D5093" t="str">
        <f>IF(Raw_data_US_healthcare[[#This Row],[Age]]&lt;35,"Young",IF(Raw_data_US_healthcare[[#This Row],[Age]]&lt;60,"Middle","Senior"))</f>
        <v>Senior</v>
      </c>
      <c r="E5093" t="s">
        <v>26</v>
      </c>
      <c r="F5093" t="s">
        <v>27</v>
      </c>
      <c r="G5093" t="s">
        <v>27</v>
      </c>
      <c r="H5093" t="s">
        <v>69</v>
      </c>
      <c r="I5093" s="2">
        <v>44538</v>
      </c>
      <c r="J5093" t="s">
        <v>9637</v>
      </c>
      <c r="K5093" t="s">
        <v>14171</v>
      </c>
      <c r="L5093" t="s">
        <v>52</v>
      </c>
      <c r="M5093">
        <v>22860.5088</v>
      </c>
      <c r="N5093">
        <v>311</v>
      </c>
      <c r="O5093" t="s">
        <v>39</v>
      </c>
      <c r="P5093" t="s">
        <v>39</v>
      </c>
      <c r="Q5093" s="2">
        <v>44565</v>
      </c>
      <c r="R5093" t="s">
        <v>83</v>
      </c>
      <c r="S5093" t="s">
        <v>45</v>
      </c>
      <c r="T5093">
        <f>_xlfn.DAYS(Raw_data_US_healthcare[[#This Row],[Discharge Date]],Raw_data_US_healthcare[[#This Row],[Date of Admission]])</f>
        <v>27</v>
      </c>
    </row>
    <row r="5094" spans="1:20" x14ac:dyDescent="0.3">
      <c r="A5094" t="s">
        <v>26511</v>
      </c>
      <c r="B5094" t="s">
        <v>14172</v>
      </c>
      <c r="C5094">
        <v>53</v>
      </c>
      <c r="D5094" t="str">
        <f>IF(Raw_data_US_healthcare[[#This Row],[Age]]&lt;35,"Young",IF(Raw_data_US_healthcare[[#This Row],[Age]]&lt;60,"Middle","Senior"))</f>
        <v>Middle</v>
      </c>
      <c r="E5094" t="s">
        <v>16</v>
      </c>
      <c r="F5094" t="s">
        <v>49</v>
      </c>
      <c r="G5094" t="s">
        <v>49</v>
      </c>
      <c r="H5094" t="s">
        <v>36</v>
      </c>
      <c r="I5094" s="2">
        <v>43928</v>
      </c>
      <c r="J5094" t="s">
        <v>14173</v>
      </c>
      <c r="K5094" t="s">
        <v>14174</v>
      </c>
      <c r="L5094" t="s">
        <v>60</v>
      </c>
      <c r="M5094">
        <v>16207.5409</v>
      </c>
      <c r="N5094">
        <v>358</v>
      </c>
      <c r="O5094" t="s">
        <v>43</v>
      </c>
      <c r="P5094" t="s">
        <v>43</v>
      </c>
      <c r="Q5094" s="2">
        <v>43950</v>
      </c>
      <c r="R5094" t="s">
        <v>32</v>
      </c>
      <c r="S5094" t="s">
        <v>45</v>
      </c>
      <c r="T5094">
        <f>_xlfn.DAYS(Raw_data_US_healthcare[[#This Row],[Discharge Date]],Raw_data_US_healthcare[[#This Row],[Date of Admission]])</f>
        <v>22</v>
      </c>
    </row>
    <row r="5095" spans="1:20" x14ac:dyDescent="0.3">
      <c r="A5095" t="s">
        <v>26512</v>
      </c>
      <c r="B5095" t="s">
        <v>11220</v>
      </c>
      <c r="C5095">
        <v>81</v>
      </c>
      <c r="D5095" t="str">
        <f>IF(Raw_data_US_healthcare[[#This Row],[Age]]&lt;35,"Young",IF(Raw_data_US_healthcare[[#This Row],[Age]]&lt;60,"Middle","Senior"))</f>
        <v>Senior</v>
      </c>
      <c r="E5095" t="s">
        <v>26</v>
      </c>
      <c r="F5095" t="s">
        <v>228</v>
      </c>
      <c r="G5095" t="s">
        <v>228</v>
      </c>
      <c r="H5095" t="s">
        <v>69</v>
      </c>
      <c r="I5095" s="2">
        <v>44389</v>
      </c>
      <c r="J5095" t="s">
        <v>14175</v>
      </c>
      <c r="K5095" t="s">
        <v>14176</v>
      </c>
      <c r="L5095" t="s">
        <v>31</v>
      </c>
      <c r="M5095">
        <v>10207.090399999999</v>
      </c>
      <c r="N5095">
        <v>227</v>
      </c>
      <c r="O5095" t="s">
        <v>39</v>
      </c>
      <c r="P5095" t="s">
        <v>39</v>
      </c>
      <c r="Q5095" s="2">
        <v>44412</v>
      </c>
      <c r="R5095" t="s">
        <v>48</v>
      </c>
      <c r="S5095" t="s">
        <v>45</v>
      </c>
      <c r="T5095">
        <f>_xlfn.DAYS(Raw_data_US_healthcare[[#This Row],[Discharge Date]],Raw_data_US_healthcare[[#This Row],[Date of Admission]])</f>
        <v>23</v>
      </c>
    </row>
    <row r="5096" spans="1:20" x14ac:dyDescent="0.3">
      <c r="A5096" t="s">
        <v>26512</v>
      </c>
      <c r="B5096" t="s">
        <v>14177</v>
      </c>
      <c r="C5096">
        <v>53</v>
      </c>
      <c r="D5096" t="str">
        <f>IF(Raw_data_US_healthcare[[#This Row],[Age]]&lt;35,"Young",IF(Raw_data_US_healthcare[[#This Row],[Age]]&lt;60,"Middle","Senior"))</f>
        <v>Middle</v>
      </c>
      <c r="E5096" t="s">
        <v>26</v>
      </c>
      <c r="F5096" t="s">
        <v>88</v>
      </c>
      <c r="G5096" t="s">
        <v>88</v>
      </c>
      <c r="H5096" t="s">
        <v>26516</v>
      </c>
      <c r="I5096" s="2">
        <v>43883</v>
      </c>
      <c r="J5096" t="s">
        <v>12569</v>
      </c>
      <c r="K5096" t="s">
        <v>14178</v>
      </c>
      <c r="L5096" t="s">
        <v>56</v>
      </c>
      <c r="M5096">
        <v>3983.3040999999998</v>
      </c>
      <c r="N5096">
        <v>256</v>
      </c>
      <c r="O5096" t="s">
        <v>39</v>
      </c>
      <c r="P5096" t="s">
        <v>39</v>
      </c>
      <c r="Q5096" s="2">
        <v>43913</v>
      </c>
      <c r="R5096" t="s">
        <v>48</v>
      </c>
      <c r="S5096" t="s">
        <v>33</v>
      </c>
      <c r="T5096">
        <f>_xlfn.DAYS(Raw_data_US_healthcare[[#This Row],[Discharge Date]],Raw_data_US_healthcare[[#This Row],[Date of Admission]])</f>
        <v>30</v>
      </c>
    </row>
    <row r="5097" spans="1:20" x14ac:dyDescent="0.3">
      <c r="A5097" t="s">
        <v>26512</v>
      </c>
      <c r="B5097" t="s">
        <v>14179</v>
      </c>
      <c r="C5097">
        <v>80</v>
      </c>
      <c r="D5097" t="str">
        <f>IF(Raw_data_US_healthcare[[#This Row],[Age]]&lt;35,"Young",IF(Raw_data_US_healthcare[[#This Row],[Age]]&lt;60,"Middle","Senior"))</f>
        <v>Senior</v>
      </c>
      <c r="E5097" t="s">
        <v>26</v>
      </c>
      <c r="F5097" t="s">
        <v>228</v>
      </c>
      <c r="G5097" t="s">
        <v>228</v>
      </c>
      <c r="H5097" t="s">
        <v>36</v>
      </c>
      <c r="I5097" s="2">
        <v>44169</v>
      </c>
      <c r="J5097" t="s">
        <v>14180</v>
      </c>
      <c r="K5097" t="s">
        <v>14181</v>
      </c>
      <c r="L5097" t="s">
        <v>21</v>
      </c>
      <c r="M5097">
        <v>3698.5511000000001</v>
      </c>
      <c r="N5097">
        <v>257</v>
      </c>
      <c r="O5097" t="s">
        <v>43</v>
      </c>
      <c r="P5097" t="s">
        <v>43</v>
      </c>
      <c r="Q5097" s="2">
        <v>44180</v>
      </c>
      <c r="R5097" t="s">
        <v>44</v>
      </c>
      <c r="S5097" t="s">
        <v>45</v>
      </c>
      <c r="T5097">
        <f>_xlfn.DAYS(Raw_data_US_healthcare[[#This Row],[Discharge Date]],Raw_data_US_healthcare[[#This Row],[Date of Admission]])</f>
        <v>11</v>
      </c>
    </row>
    <row r="5098" spans="1:20" x14ac:dyDescent="0.3">
      <c r="A5098" t="s">
        <v>26511</v>
      </c>
      <c r="B5098" t="s">
        <v>14182</v>
      </c>
      <c r="C5098">
        <v>38</v>
      </c>
      <c r="D5098" t="str">
        <f>IF(Raw_data_US_healthcare[[#This Row],[Age]]&lt;35,"Young",IF(Raw_data_US_healthcare[[#This Row],[Age]]&lt;60,"Middle","Senior"))</f>
        <v>Middle</v>
      </c>
      <c r="E5098" t="s">
        <v>16</v>
      </c>
      <c r="F5098" t="s">
        <v>17</v>
      </c>
      <c r="G5098" t="s">
        <v>17</v>
      </c>
      <c r="H5098" t="s">
        <v>26516</v>
      </c>
      <c r="I5098" s="2">
        <v>44630</v>
      </c>
      <c r="J5098" t="s">
        <v>14183</v>
      </c>
      <c r="K5098" t="s">
        <v>14184</v>
      </c>
      <c r="L5098" t="s">
        <v>21</v>
      </c>
      <c r="M5098">
        <v>27512.136299999998</v>
      </c>
      <c r="N5098">
        <v>127</v>
      </c>
      <c r="O5098" t="s">
        <v>43</v>
      </c>
      <c r="P5098" t="s">
        <v>43</v>
      </c>
      <c r="Q5098" s="2">
        <v>44648</v>
      </c>
      <c r="R5098" t="s">
        <v>83</v>
      </c>
      <c r="S5098" t="s">
        <v>45</v>
      </c>
      <c r="T5098">
        <f>_xlfn.DAYS(Raw_data_US_healthcare[[#This Row],[Discharge Date]],Raw_data_US_healthcare[[#This Row],[Date of Admission]])</f>
        <v>18</v>
      </c>
    </row>
    <row r="5099" spans="1:20" x14ac:dyDescent="0.3">
      <c r="A5099" t="s">
        <v>26511</v>
      </c>
      <c r="B5099" t="s">
        <v>14185</v>
      </c>
      <c r="C5099">
        <v>46</v>
      </c>
      <c r="D5099" t="str">
        <f>IF(Raw_data_US_healthcare[[#This Row],[Age]]&lt;35,"Young",IF(Raw_data_US_healthcare[[#This Row],[Age]]&lt;60,"Middle","Senior"))</f>
        <v>Middle</v>
      </c>
      <c r="E5099" t="s">
        <v>16</v>
      </c>
      <c r="F5099" t="s">
        <v>17</v>
      </c>
      <c r="G5099" t="s">
        <v>17</v>
      </c>
      <c r="H5099" t="s">
        <v>26514</v>
      </c>
      <c r="I5099" s="2">
        <v>44288</v>
      </c>
      <c r="J5099" t="s">
        <v>14186</v>
      </c>
      <c r="K5099" t="s">
        <v>1017</v>
      </c>
      <c r="L5099" t="s">
        <v>21</v>
      </c>
      <c r="M5099">
        <v>35376.536399999997</v>
      </c>
      <c r="N5099">
        <v>255</v>
      </c>
      <c r="O5099" t="s">
        <v>43</v>
      </c>
      <c r="P5099" t="s">
        <v>43</v>
      </c>
      <c r="Q5099" s="2">
        <v>44317</v>
      </c>
      <c r="R5099" t="s">
        <v>32</v>
      </c>
      <c r="S5099" t="s">
        <v>45</v>
      </c>
      <c r="T5099">
        <f>_xlfn.DAYS(Raw_data_US_healthcare[[#This Row],[Discharge Date]],Raw_data_US_healthcare[[#This Row],[Date of Admission]])</f>
        <v>29</v>
      </c>
    </row>
    <row r="5100" spans="1:20" x14ac:dyDescent="0.3">
      <c r="A5100" t="s">
        <v>26512</v>
      </c>
      <c r="B5100" t="s">
        <v>14187</v>
      </c>
      <c r="C5100">
        <v>30</v>
      </c>
      <c r="D5100" t="str">
        <f>IF(Raw_data_US_healthcare[[#This Row],[Age]]&lt;35,"Young",IF(Raw_data_US_healthcare[[#This Row],[Age]]&lt;60,"Middle","Senior"))</f>
        <v>Young</v>
      </c>
      <c r="E5100" t="s">
        <v>26</v>
      </c>
      <c r="F5100" t="s">
        <v>113</v>
      </c>
      <c r="G5100" t="s">
        <v>113</v>
      </c>
      <c r="H5100" t="s">
        <v>69</v>
      </c>
      <c r="I5100" s="2">
        <v>44668</v>
      </c>
      <c r="J5100" t="s">
        <v>14188</v>
      </c>
      <c r="K5100" t="s">
        <v>14189</v>
      </c>
      <c r="L5100" t="s">
        <v>60</v>
      </c>
      <c r="M5100">
        <v>12622.527599999999</v>
      </c>
      <c r="N5100">
        <v>120</v>
      </c>
      <c r="O5100" t="s">
        <v>39</v>
      </c>
      <c r="P5100" t="s">
        <v>39</v>
      </c>
      <c r="Q5100" s="2">
        <v>44675</v>
      </c>
      <c r="R5100" t="s">
        <v>44</v>
      </c>
      <c r="S5100" t="s">
        <v>24</v>
      </c>
      <c r="T5100">
        <f>_xlfn.DAYS(Raw_data_US_healthcare[[#This Row],[Discharge Date]],Raw_data_US_healthcare[[#This Row],[Date of Admission]])</f>
        <v>7</v>
      </c>
    </row>
    <row r="5101" spans="1:20" x14ac:dyDescent="0.3">
      <c r="A5101" t="s">
        <v>26512</v>
      </c>
      <c r="B5101" t="s">
        <v>14190</v>
      </c>
      <c r="C5101">
        <v>55</v>
      </c>
      <c r="D5101" t="str">
        <f>IF(Raw_data_US_healthcare[[#This Row],[Age]]&lt;35,"Young",IF(Raw_data_US_healthcare[[#This Row],[Age]]&lt;60,"Middle","Senior"))</f>
        <v>Middle</v>
      </c>
      <c r="E5101" t="s">
        <v>26</v>
      </c>
      <c r="F5101" t="s">
        <v>17</v>
      </c>
      <c r="G5101" t="s">
        <v>17</v>
      </c>
      <c r="H5101" t="s">
        <v>69</v>
      </c>
      <c r="I5101" s="2">
        <v>44149</v>
      </c>
      <c r="J5101" t="s">
        <v>14191</v>
      </c>
      <c r="K5101" t="s">
        <v>14192</v>
      </c>
      <c r="L5101" t="s">
        <v>60</v>
      </c>
      <c r="M5101">
        <v>57055.392599999999</v>
      </c>
      <c r="N5101">
        <v>470</v>
      </c>
      <c r="O5101" t="s">
        <v>39</v>
      </c>
      <c r="P5101" t="s">
        <v>39</v>
      </c>
      <c r="Q5101" s="2">
        <v>44158</v>
      </c>
      <c r="R5101" t="s">
        <v>48</v>
      </c>
      <c r="S5101" t="s">
        <v>45</v>
      </c>
      <c r="T5101">
        <f>_xlfn.DAYS(Raw_data_US_healthcare[[#This Row],[Discharge Date]],Raw_data_US_healthcare[[#This Row],[Date of Admission]])</f>
        <v>9</v>
      </c>
    </row>
    <row r="5102" spans="1:20" x14ac:dyDescent="0.3">
      <c r="A5102" t="s">
        <v>26511</v>
      </c>
      <c r="B5102" t="s">
        <v>14193</v>
      </c>
      <c r="C5102">
        <v>77</v>
      </c>
      <c r="D5102" t="str">
        <f>IF(Raw_data_US_healthcare[[#This Row],[Age]]&lt;35,"Young",IF(Raw_data_US_healthcare[[#This Row],[Age]]&lt;60,"Middle","Senior"))</f>
        <v>Senior</v>
      </c>
      <c r="E5102" t="s">
        <v>16</v>
      </c>
      <c r="F5102" t="s">
        <v>17</v>
      </c>
      <c r="G5102" t="s">
        <v>17</v>
      </c>
      <c r="H5102" t="s">
        <v>36</v>
      </c>
      <c r="I5102" s="2">
        <v>44468</v>
      </c>
      <c r="J5102" t="s">
        <v>14194</v>
      </c>
      <c r="K5102" t="s">
        <v>14195</v>
      </c>
      <c r="L5102" t="s">
        <v>21</v>
      </c>
      <c r="M5102">
        <v>11239.581399999999</v>
      </c>
      <c r="N5102">
        <v>209</v>
      </c>
      <c r="O5102" t="s">
        <v>43</v>
      </c>
      <c r="P5102" t="s">
        <v>43</v>
      </c>
      <c r="Q5102" s="2">
        <v>44490</v>
      </c>
      <c r="R5102" t="s">
        <v>32</v>
      </c>
      <c r="S5102" t="s">
        <v>33</v>
      </c>
      <c r="T5102">
        <f>_xlfn.DAYS(Raw_data_US_healthcare[[#This Row],[Discharge Date]],Raw_data_US_healthcare[[#This Row],[Date of Admission]])</f>
        <v>22</v>
      </c>
    </row>
    <row r="5103" spans="1:20" x14ac:dyDescent="0.3">
      <c r="A5103" t="s">
        <v>26511</v>
      </c>
      <c r="B5103" t="s">
        <v>14196</v>
      </c>
      <c r="C5103">
        <v>69</v>
      </c>
      <c r="D5103" t="str">
        <f>IF(Raw_data_US_healthcare[[#This Row],[Age]]&lt;35,"Young",IF(Raw_data_US_healthcare[[#This Row],[Age]]&lt;60,"Middle","Senior"))</f>
        <v>Senior</v>
      </c>
      <c r="E5103" t="s">
        <v>16</v>
      </c>
      <c r="F5103" t="s">
        <v>35</v>
      </c>
      <c r="G5103" t="s">
        <v>35</v>
      </c>
      <c r="H5103" t="s">
        <v>18</v>
      </c>
      <c r="I5103" s="2">
        <v>44725</v>
      </c>
      <c r="J5103" t="s">
        <v>14197</v>
      </c>
      <c r="K5103" t="s">
        <v>2902</v>
      </c>
      <c r="L5103" t="s">
        <v>21</v>
      </c>
      <c r="M5103">
        <v>39378.36</v>
      </c>
      <c r="N5103">
        <v>209</v>
      </c>
      <c r="O5103" t="s">
        <v>39</v>
      </c>
      <c r="P5103" t="s">
        <v>39</v>
      </c>
      <c r="Q5103" s="2">
        <v>44742</v>
      </c>
      <c r="R5103" t="s">
        <v>23</v>
      </c>
      <c r="S5103" t="s">
        <v>45</v>
      </c>
      <c r="T5103">
        <f>_xlfn.DAYS(Raw_data_US_healthcare[[#This Row],[Discharge Date]],Raw_data_US_healthcare[[#This Row],[Date of Admission]])</f>
        <v>17</v>
      </c>
    </row>
    <row r="5104" spans="1:20" x14ac:dyDescent="0.3">
      <c r="A5104" t="s">
        <v>26512</v>
      </c>
      <c r="B5104" t="s">
        <v>14198</v>
      </c>
      <c r="C5104">
        <v>44</v>
      </c>
      <c r="D5104" t="str">
        <f>IF(Raw_data_US_healthcare[[#This Row],[Age]]&lt;35,"Young",IF(Raw_data_US_healthcare[[#This Row],[Age]]&lt;60,"Middle","Senior"))</f>
        <v>Middle</v>
      </c>
      <c r="E5104" t="s">
        <v>26</v>
      </c>
      <c r="F5104" t="s">
        <v>27</v>
      </c>
      <c r="G5104" t="s">
        <v>27</v>
      </c>
      <c r="H5104" t="s">
        <v>18</v>
      </c>
      <c r="I5104" s="2">
        <v>44735</v>
      </c>
      <c r="J5104" t="s">
        <v>14199</v>
      </c>
      <c r="K5104" t="s">
        <v>2499</v>
      </c>
      <c r="L5104" t="s">
        <v>31</v>
      </c>
      <c r="M5104">
        <v>25340.371200000001</v>
      </c>
      <c r="N5104">
        <v>376</v>
      </c>
      <c r="O5104" t="s">
        <v>22</v>
      </c>
      <c r="P5104" t="s">
        <v>22</v>
      </c>
      <c r="Q5104" s="2">
        <v>44757</v>
      </c>
      <c r="R5104" t="s">
        <v>44</v>
      </c>
      <c r="S5104" t="s">
        <v>33</v>
      </c>
      <c r="T5104">
        <f>_xlfn.DAYS(Raw_data_US_healthcare[[#This Row],[Discharge Date]],Raw_data_US_healthcare[[#This Row],[Date of Admission]])</f>
        <v>22</v>
      </c>
    </row>
    <row r="5105" spans="1:20" x14ac:dyDescent="0.3">
      <c r="A5105" t="s">
        <v>26511</v>
      </c>
      <c r="B5105" t="s">
        <v>11411</v>
      </c>
      <c r="C5105">
        <v>49</v>
      </c>
      <c r="D5105" t="str">
        <f>IF(Raw_data_US_healthcare[[#This Row],[Age]]&lt;35,"Young",IF(Raw_data_US_healthcare[[#This Row],[Age]]&lt;60,"Middle","Senior"))</f>
        <v>Middle</v>
      </c>
      <c r="E5105" t="s">
        <v>16</v>
      </c>
      <c r="F5105" t="s">
        <v>49</v>
      </c>
      <c r="G5105" t="s">
        <v>49</v>
      </c>
      <c r="H5105" t="s">
        <v>36</v>
      </c>
      <c r="I5105" s="2">
        <v>44709</v>
      </c>
      <c r="J5105" t="s">
        <v>13921</v>
      </c>
      <c r="K5105" t="s">
        <v>5597</v>
      </c>
      <c r="L5105" t="s">
        <v>31</v>
      </c>
      <c r="M5105">
        <v>20623.919600000001</v>
      </c>
      <c r="N5105">
        <v>420</v>
      </c>
      <c r="O5105" t="s">
        <v>22</v>
      </c>
      <c r="P5105" t="s">
        <v>22</v>
      </c>
      <c r="Q5105" s="2">
        <v>44715</v>
      </c>
      <c r="R5105" t="s">
        <v>83</v>
      </c>
      <c r="S5105" t="s">
        <v>24</v>
      </c>
      <c r="T5105">
        <f>_xlfn.DAYS(Raw_data_US_healthcare[[#This Row],[Discharge Date]],Raw_data_US_healthcare[[#This Row],[Date of Admission]])</f>
        <v>6</v>
      </c>
    </row>
    <row r="5106" spans="1:20" x14ac:dyDescent="0.3">
      <c r="A5106" t="s">
        <v>26512</v>
      </c>
      <c r="B5106" t="s">
        <v>14200</v>
      </c>
      <c r="C5106">
        <v>29</v>
      </c>
      <c r="D5106" t="str">
        <f>IF(Raw_data_US_healthcare[[#This Row],[Age]]&lt;35,"Young",IF(Raw_data_US_healthcare[[#This Row],[Age]]&lt;60,"Middle","Senior"))</f>
        <v>Young</v>
      </c>
      <c r="E5106" t="s">
        <v>26</v>
      </c>
      <c r="F5106" t="s">
        <v>62</v>
      </c>
      <c r="G5106" t="s">
        <v>62</v>
      </c>
      <c r="H5106" t="s">
        <v>69</v>
      </c>
      <c r="I5106" s="2">
        <v>43892</v>
      </c>
      <c r="J5106" t="s">
        <v>7218</v>
      </c>
      <c r="K5106" t="s">
        <v>14201</v>
      </c>
      <c r="L5106" t="s">
        <v>31</v>
      </c>
      <c r="M5106">
        <v>23495.4205</v>
      </c>
      <c r="N5106">
        <v>131</v>
      </c>
      <c r="O5106" t="s">
        <v>22</v>
      </c>
      <c r="P5106" t="s">
        <v>22</v>
      </c>
      <c r="Q5106" s="2">
        <v>43901</v>
      </c>
      <c r="R5106" t="s">
        <v>44</v>
      </c>
      <c r="S5106" t="s">
        <v>45</v>
      </c>
      <c r="T5106">
        <f>_xlfn.DAYS(Raw_data_US_healthcare[[#This Row],[Discharge Date]],Raw_data_US_healthcare[[#This Row],[Date of Admission]])</f>
        <v>9</v>
      </c>
    </row>
    <row r="5107" spans="1:20" x14ac:dyDescent="0.3">
      <c r="A5107" t="s">
        <v>26512</v>
      </c>
      <c r="B5107" t="s">
        <v>14202</v>
      </c>
      <c r="C5107">
        <v>31</v>
      </c>
      <c r="D5107" t="str">
        <f>IF(Raw_data_US_healthcare[[#This Row],[Age]]&lt;35,"Young",IF(Raw_data_US_healthcare[[#This Row],[Age]]&lt;60,"Middle","Senior"))</f>
        <v>Young</v>
      </c>
      <c r="E5107" t="s">
        <v>26</v>
      </c>
      <c r="F5107" t="s">
        <v>17</v>
      </c>
      <c r="G5107" t="s">
        <v>17</v>
      </c>
      <c r="H5107" t="s">
        <v>26516</v>
      </c>
      <c r="I5107" s="2">
        <v>44299</v>
      </c>
      <c r="J5107" t="s">
        <v>14203</v>
      </c>
      <c r="K5107" t="s">
        <v>14204</v>
      </c>
      <c r="L5107" t="s">
        <v>31</v>
      </c>
      <c r="M5107">
        <v>22925.095499999999</v>
      </c>
      <c r="N5107">
        <v>256</v>
      </c>
      <c r="O5107" t="s">
        <v>39</v>
      </c>
      <c r="P5107" t="s">
        <v>39</v>
      </c>
      <c r="Q5107" s="2">
        <v>44317</v>
      </c>
      <c r="R5107" t="s">
        <v>83</v>
      </c>
      <c r="S5107" t="s">
        <v>33</v>
      </c>
      <c r="T5107">
        <f>_xlfn.DAYS(Raw_data_US_healthcare[[#This Row],[Discharge Date]],Raw_data_US_healthcare[[#This Row],[Date of Admission]])</f>
        <v>18</v>
      </c>
    </row>
    <row r="5108" spans="1:20" x14ac:dyDescent="0.3">
      <c r="A5108" t="s">
        <v>26512</v>
      </c>
      <c r="B5108" t="s">
        <v>14205</v>
      </c>
      <c r="C5108">
        <v>50</v>
      </c>
      <c r="D5108" t="str">
        <f>IF(Raw_data_US_healthcare[[#This Row],[Age]]&lt;35,"Young",IF(Raw_data_US_healthcare[[#This Row],[Age]]&lt;60,"Middle","Senior"))</f>
        <v>Middle</v>
      </c>
      <c r="E5108" t="s">
        <v>26</v>
      </c>
      <c r="F5108" t="s">
        <v>17</v>
      </c>
      <c r="G5108" t="s">
        <v>17</v>
      </c>
      <c r="H5108" t="s">
        <v>26516</v>
      </c>
      <c r="I5108" s="2">
        <v>44949</v>
      </c>
      <c r="J5108" t="s">
        <v>14206</v>
      </c>
      <c r="K5108" t="s">
        <v>14207</v>
      </c>
      <c r="L5108" t="s">
        <v>56</v>
      </c>
      <c r="M5108">
        <v>1643.653</v>
      </c>
      <c r="N5108">
        <v>264</v>
      </c>
      <c r="O5108" t="s">
        <v>39</v>
      </c>
      <c r="P5108" t="s">
        <v>39</v>
      </c>
      <c r="Q5108" s="2">
        <v>44954</v>
      </c>
      <c r="R5108" t="s">
        <v>83</v>
      </c>
      <c r="S5108" t="s">
        <v>33</v>
      </c>
      <c r="T5108">
        <f>_xlfn.DAYS(Raw_data_US_healthcare[[#This Row],[Discharge Date]],Raw_data_US_healthcare[[#This Row],[Date of Admission]])</f>
        <v>5</v>
      </c>
    </row>
    <row r="5109" spans="1:20" x14ac:dyDescent="0.3">
      <c r="A5109" t="s">
        <v>26512</v>
      </c>
      <c r="B5109" t="s">
        <v>14208</v>
      </c>
      <c r="C5109">
        <v>25</v>
      </c>
      <c r="D5109" t="str">
        <f>IF(Raw_data_US_healthcare[[#This Row],[Age]]&lt;35,"Young",IF(Raw_data_US_healthcare[[#This Row],[Age]]&lt;60,"Middle","Senior"))</f>
        <v>Young</v>
      </c>
      <c r="E5109" t="s">
        <v>26</v>
      </c>
      <c r="F5109" t="s">
        <v>88</v>
      </c>
      <c r="G5109" t="s">
        <v>88</v>
      </c>
      <c r="H5109" t="s">
        <v>69</v>
      </c>
      <c r="I5109" s="2">
        <v>44545</v>
      </c>
      <c r="J5109" t="s">
        <v>14209</v>
      </c>
      <c r="K5109" t="s">
        <v>1358</v>
      </c>
      <c r="L5109" t="s">
        <v>52</v>
      </c>
      <c r="M5109">
        <v>4002.1228999999998</v>
      </c>
      <c r="N5109">
        <v>110</v>
      </c>
      <c r="O5109" t="s">
        <v>39</v>
      </c>
      <c r="P5109" t="s">
        <v>39</v>
      </c>
      <c r="Q5109" s="2">
        <v>44573</v>
      </c>
      <c r="R5109" t="s">
        <v>23</v>
      </c>
      <c r="S5109" t="s">
        <v>45</v>
      </c>
      <c r="T5109">
        <f>_xlfn.DAYS(Raw_data_US_healthcare[[#This Row],[Discharge Date]],Raw_data_US_healthcare[[#This Row],[Date of Admission]])</f>
        <v>28</v>
      </c>
    </row>
    <row r="5110" spans="1:20" x14ac:dyDescent="0.3">
      <c r="A5110" t="s">
        <v>26511</v>
      </c>
      <c r="B5110" t="s">
        <v>14210</v>
      </c>
      <c r="C5110">
        <v>53</v>
      </c>
      <c r="D5110" t="str">
        <f>IF(Raw_data_US_healthcare[[#This Row],[Age]]&lt;35,"Young",IF(Raw_data_US_healthcare[[#This Row],[Age]]&lt;60,"Middle","Senior"))</f>
        <v>Middle</v>
      </c>
      <c r="E5110" t="s">
        <v>16</v>
      </c>
      <c r="F5110" t="s">
        <v>88</v>
      </c>
      <c r="G5110" t="s">
        <v>88</v>
      </c>
      <c r="H5110" t="s">
        <v>36</v>
      </c>
      <c r="I5110" s="2">
        <v>44317</v>
      </c>
      <c r="J5110" t="s">
        <v>14211</v>
      </c>
      <c r="K5110" t="s">
        <v>3666</v>
      </c>
      <c r="L5110" t="s">
        <v>31</v>
      </c>
      <c r="M5110">
        <v>18416.7071</v>
      </c>
      <c r="N5110">
        <v>387</v>
      </c>
      <c r="O5110" t="s">
        <v>43</v>
      </c>
      <c r="P5110" t="s">
        <v>43</v>
      </c>
      <c r="Q5110" s="2">
        <v>44344</v>
      </c>
      <c r="R5110" t="s">
        <v>48</v>
      </c>
      <c r="S5110" t="s">
        <v>45</v>
      </c>
      <c r="T5110">
        <f>_xlfn.DAYS(Raw_data_US_healthcare[[#This Row],[Discharge Date]],Raw_data_US_healthcare[[#This Row],[Date of Admission]])</f>
        <v>27</v>
      </c>
    </row>
    <row r="5111" spans="1:20" x14ac:dyDescent="0.3">
      <c r="A5111" t="s">
        <v>26512</v>
      </c>
      <c r="B5111" t="s">
        <v>14212</v>
      </c>
      <c r="C5111">
        <v>37</v>
      </c>
      <c r="D5111" t="str">
        <f>IF(Raw_data_US_healthcare[[#This Row],[Age]]&lt;35,"Young",IF(Raw_data_US_healthcare[[#This Row],[Age]]&lt;60,"Middle","Senior"))</f>
        <v>Middle</v>
      </c>
      <c r="E5111" t="s">
        <v>26</v>
      </c>
      <c r="F5111" t="s">
        <v>113</v>
      </c>
      <c r="G5111" t="s">
        <v>113</v>
      </c>
      <c r="H5111" t="s">
        <v>28</v>
      </c>
      <c r="I5111" s="2">
        <v>43628</v>
      </c>
      <c r="J5111" t="s">
        <v>12232</v>
      </c>
      <c r="K5111" t="s">
        <v>14213</v>
      </c>
      <c r="L5111" t="s">
        <v>31</v>
      </c>
      <c r="M5111">
        <v>3151.1039000000001</v>
      </c>
      <c r="N5111">
        <v>281</v>
      </c>
      <c r="O5111" t="s">
        <v>39</v>
      </c>
      <c r="P5111" t="s">
        <v>39</v>
      </c>
      <c r="Q5111" s="2">
        <v>43635</v>
      </c>
      <c r="R5111" t="s">
        <v>48</v>
      </c>
      <c r="S5111" t="s">
        <v>24</v>
      </c>
      <c r="T5111">
        <f>_xlfn.DAYS(Raw_data_US_healthcare[[#This Row],[Discharge Date]],Raw_data_US_healthcare[[#This Row],[Date of Admission]])</f>
        <v>7</v>
      </c>
    </row>
    <row r="5112" spans="1:20" x14ac:dyDescent="0.3">
      <c r="A5112" t="s">
        <v>26511</v>
      </c>
      <c r="B5112" t="s">
        <v>14214</v>
      </c>
      <c r="C5112">
        <v>30</v>
      </c>
      <c r="D5112" t="str">
        <f>IF(Raw_data_US_healthcare[[#This Row],[Age]]&lt;35,"Young",IF(Raw_data_US_healthcare[[#This Row],[Age]]&lt;60,"Middle","Senior"))</f>
        <v>Young</v>
      </c>
      <c r="E5112" t="s">
        <v>16</v>
      </c>
      <c r="F5112" t="s">
        <v>17</v>
      </c>
      <c r="G5112" t="s">
        <v>17</v>
      </c>
      <c r="H5112" t="s">
        <v>26514</v>
      </c>
      <c r="I5112" s="2">
        <v>44507</v>
      </c>
      <c r="J5112" t="s">
        <v>14215</v>
      </c>
      <c r="K5112" t="s">
        <v>14216</v>
      </c>
      <c r="L5112" t="s">
        <v>60</v>
      </c>
      <c r="M5112">
        <v>15047.661</v>
      </c>
      <c r="N5112">
        <v>231</v>
      </c>
      <c r="O5112" t="s">
        <v>22</v>
      </c>
      <c r="P5112" t="s">
        <v>22</v>
      </c>
      <c r="Q5112" s="2">
        <v>44526</v>
      </c>
      <c r="R5112" t="s">
        <v>23</v>
      </c>
      <c r="S5112" t="s">
        <v>45</v>
      </c>
      <c r="T5112">
        <f>_xlfn.DAYS(Raw_data_US_healthcare[[#This Row],[Discharge Date]],Raw_data_US_healthcare[[#This Row],[Date of Admission]])</f>
        <v>19</v>
      </c>
    </row>
    <row r="5113" spans="1:20" x14ac:dyDescent="0.3">
      <c r="A5113" t="s">
        <v>26511</v>
      </c>
      <c r="B5113" t="s">
        <v>14217</v>
      </c>
      <c r="C5113">
        <v>61</v>
      </c>
      <c r="D5113" t="str">
        <f>IF(Raw_data_US_healthcare[[#This Row],[Age]]&lt;35,"Young",IF(Raw_data_US_healthcare[[#This Row],[Age]]&lt;60,"Middle","Senior"))</f>
        <v>Senior</v>
      </c>
      <c r="E5113" t="s">
        <v>16</v>
      </c>
      <c r="F5113" t="s">
        <v>49</v>
      </c>
      <c r="G5113" t="s">
        <v>49</v>
      </c>
      <c r="H5113" t="s">
        <v>18</v>
      </c>
      <c r="I5113" s="2">
        <v>44827</v>
      </c>
      <c r="J5113" t="s">
        <v>14218</v>
      </c>
      <c r="K5113" t="s">
        <v>4341</v>
      </c>
      <c r="L5113" t="s">
        <v>56</v>
      </c>
      <c r="M5113">
        <v>41883.071600000003</v>
      </c>
      <c r="N5113">
        <v>192</v>
      </c>
      <c r="O5113" t="s">
        <v>39</v>
      </c>
      <c r="P5113" t="s">
        <v>39</v>
      </c>
      <c r="Q5113" s="2">
        <v>44852</v>
      </c>
      <c r="R5113" t="s">
        <v>23</v>
      </c>
      <c r="S5113" t="s">
        <v>33</v>
      </c>
      <c r="T5113">
        <f>_xlfn.DAYS(Raw_data_US_healthcare[[#This Row],[Discharge Date]],Raw_data_US_healthcare[[#This Row],[Date of Admission]])</f>
        <v>25</v>
      </c>
    </row>
    <row r="5114" spans="1:20" x14ac:dyDescent="0.3">
      <c r="A5114" t="s">
        <v>26511</v>
      </c>
      <c r="B5114" t="s">
        <v>14219</v>
      </c>
      <c r="C5114">
        <v>43</v>
      </c>
      <c r="D5114" t="str">
        <f>IF(Raw_data_US_healthcare[[#This Row],[Age]]&lt;35,"Young",IF(Raw_data_US_healthcare[[#This Row],[Age]]&lt;60,"Middle","Senior"))</f>
        <v>Middle</v>
      </c>
      <c r="E5114" t="s">
        <v>16</v>
      </c>
      <c r="F5114" t="s">
        <v>35</v>
      </c>
      <c r="G5114" t="s">
        <v>35</v>
      </c>
      <c r="H5114" t="s">
        <v>26514</v>
      </c>
      <c r="I5114" s="2">
        <v>45051</v>
      </c>
      <c r="J5114" t="s">
        <v>14220</v>
      </c>
      <c r="K5114" t="s">
        <v>14221</v>
      </c>
      <c r="L5114" t="s">
        <v>21</v>
      </c>
      <c r="M5114">
        <v>4223.2430000000004</v>
      </c>
      <c r="N5114">
        <v>241</v>
      </c>
      <c r="O5114" t="s">
        <v>43</v>
      </c>
      <c r="P5114" t="s">
        <v>43</v>
      </c>
      <c r="Q5114" s="2">
        <v>45054</v>
      </c>
      <c r="R5114" t="s">
        <v>44</v>
      </c>
      <c r="S5114" t="s">
        <v>45</v>
      </c>
      <c r="T5114">
        <f>_xlfn.DAYS(Raw_data_US_healthcare[[#This Row],[Discharge Date]],Raw_data_US_healthcare[[#This Row],[Date of Admission]])</f>
        <v>3</v>
      </c>
    </row>
    <row r="5115" spans="1:20" x14ac:dyDescent="0.3">
      <c r="A5115" t="s">
        <v>26512</v>
      </c>
      <c r="B5115" t="s">
        <v>14222</v>
      </c>
      <c r="C5115">
        <v>64</v>
      </c>
      <c r="D5115" t="str">
        <f>IF(Raw_data_US_healthcare[[#This Row],[Age]]&lt;35,"Young",IF(Raw_data_US_healthcare[[#This Row],[Age]]&lt;60,"Middle","Senior"))</f>
        <v>Senior</v>
      </c>
      <c r="E5115" t="s">
        <v>26</v>
      </c>
      <c r="F5115" t="s">
        <v>62</v>
      </c>
      <c r="G5115" t="s">
        <v>62</v>
      </c>
      <c r="H5115" t="s">
        <v>36</v>
      </c>
      <c r="I5115" s="2">
        <v>43829</v>
      </c>
      <c r="J5115" t="s">
        <v>14223</v>
      </c>
      <c r="K5115" t="s">
        <v>14224</v>
      </c>
      <c r="L5115" t="s">
        <v>21</v>
      </c>
      <c r="M5115">
        <v>11133.3624</v>
      </c>
      <c r="N5115">
        <v>351</v>
      </c>
      <c r="O5115" t="s">
        <v>43</v>
      </c>
      <c r="P5115" t="s">
        <v>43</v>
      </c>
      <c r="Q5115" s="2">
        <v>43834</v>
      </c>
      <c r="R5115" t="s">
        <v>83</v>
      </c>
      <c r="S5115" t="s">
        <v>24</v>
      </c>
      <c r="T5115">
        <f>_xlfn.DAYS(Raw_data_US_healthcare[[#This Row],[Discharge Date]],Raw_data_US_healthcare[[#This Row],[Date of Admission]])</f>
        <v>5</v>
      </c>
    </row>
    <row r="5116" spans="1:20" x14ac:dyDescent="0.3">
      <c r="A5116" t="s">
        <v>26512</v>
      </c>
      <c r="B5116" t="s">
        <v>11181</v>
      </c>
      <c r="C5116">
        <v>24</v>
      </c>
      <c r="D5116" t="str">
        <f>IF(Raw_data_US_healthcare[[#This Row],[Age]]&lt;35,"Young",IF(Raw_data_US_healthcare[[#This Row],[Age]]&lt;60,"Middle","Senior"))</f>
        <v>Young</v>
      </c>
      <c r="E5116" t="s">
        <v>26</v>
      </c>
      <c r="F5116" t="s">
        <v>88</v>
      </c>
      <c r="G5116" t="s">
        <v>88</v>
      </c>
      <c r="H5116" t="s">
        <v>69</v>
      </c>
      <c r="I5116" s="2">
        <v>44828</v>
      </c>
      <c r="J5116" t="s">
        <v>14225</v>
      </c>
      <c r="K5116" t="s">
        <v>14226</v>
      </c>
      <c r="L5116" t="s">
        <v>52</v>
      </c>
      <c r="M5116">
        <v>36220.8724</v>
      </c>
      <c r="N5116">
        <v>148</v>
      </c>
      <c r="O5116" t="s">
        <v>22</v>
      </c>
      <c r="P5116" t="s">
        <v>22</v>
      </c>
      <c r="Q5116" s="2">
        <v>44830</v>
      </c>
      <c r="R5116" t="s">
        <v>48</v>
      </c>
      <c r="S5116" t="s">
        <v>33</v>
      </c>
      <c r="T5116">
        <f>_xlfn.DAYS(Raw_data_US_healthcare[[#This Row],[Discharge Date]],Raw_data_US_healthcare[[#This Row],[Date of Admission]])</f>
        <v>2</v>
      </c>
    </row>
    <row r="5117" spans="1:20" x14ac:dyDescent="0.3">
      <c r="A5117" t="s">
        <v>26511</v>
      </c>
      <c r="B5117" t="s">
        <v>14227</v>
      </c>
      <c r="C5117">
        <v>28</v>
      </c>
      <c r="D5117" t="str">
        <f>IF(Raw_data_US_healthcare[[#This Row],[Age]]&lt;35,"Young",IF(Raw_data_US_healthcare[[#This Row],[Age]]&lt;60,"Middle","Senior"))</f>
        <v>Young</v>
      </c>
      <c r="E5117" t="s">
        <v>16</v>
      </c>
      <c r="F5117" t="s">
        <v>62</v>
      </c>
      <c r="G5117" t="s">
        <v>62</v>
      </c>
      <c r="H5117" t="s">
        <v>26516</v>
      </c>
      <c r="I5117" s="2">
        <v>44648</v>
      </c>
      <c r="J5117" t="s">
        <v>14228</v>
      </c>
      <c r="K5117" t="s">
        <v>59</v>
      </c>
      <c r="L5117" t="s">
        <v>52</v>
      </c>
      <c r="M5117">
        <v>15530.456200000001</v>
      </c>
      <c r="N5117">
        <v>483</v>
      </c>
      <c r="O5117" t="s">
        <v>43</v>
      </c>
      <c r="P5117" t="s">
        <v>43</v>
      </c>
      <c r="Q5117" s="2">
        <v>44677</v>
      </c>
      <c r="R5117" t="s">
        <v>23</v>
      </c>
      <c r="S5117" t="s">
        <v>45</v>
      </c>
      <c r="T5117">
        <f>_xlfn.DAYS(Raw_data_US_healthcare[[#This Row],[Discharge Date]],Raw_data_US_healthcare[[#This Row],[Date of Admission]])</f>
        <v>29</v>
      </c>
    </row>
    <row r="5118" spans="1:20" x14ac:dyDescent="0.3">
      <c r="A5118" t="s">
        <v>26511</v>
      </c>
      <c r="B5118" t="s">
        <v>14229</v>
      </c>
      <c r="C5118">
        <v>40</v>
      </c>
      <c r="D5118" t="str">
        <f>IF(Raw_data_US_healthcare[[#This Row],[Age]]&lt;35,"Young",IF(Raw_data_US_healthcare[[#This Row],[Age]]&lt;60,"Middle","Senior"))</f>
        <v>Middle</v>
      </c>
      <c r="E5118" t="s">
        <v>16</v>
      </c>
      <c r="F5118" t="s">
        <v>35</v>
      </c>
      <c r="G5118" t="s">
        <v>35</v>
      </c>
      <c r="H5118" t="s">
        <v>36</v>
      </c>
      <c r="I5118" s="2">
        <v>44764</v>
      </c>
      <c r="J5118" t="s">
        <v>14230</v>
      </c>
      <c r="K5118" t="s">
        <v>14231</v>
      </c>
      <c r="L5118" t="s">
        <v>60</v>
      </c>
      <c r="M5118">
        <v>16762.843799999999</v>
      </c>
      <c r="N5118">
        <v>238</v>
      </c>
      <c r="O5118" t="s">
        <v>22</v>
      </c>
      <c r="P5118" t="s">
        <v>22</v>
      </c>
      <c r="Q5118" s="2">
        <v>44783</v>
      </c>
      <c r="R5118" t="s">
        <v>83</v>
      </c>
      <c r="S5118" t="s">
        <v>24</v>
      </c>
      <c r="T5118">
        <f>_xlfn.DAYS(Raw_data_US_healthcare[[#This Row],[Discharge Date]],Raw_data_US_healthcare[[#This Row],[Date of Admission]])</f>
        <v>19</v>
      </c>
    </row>
    <row r="5119" spans="1:20" x14ac:dyDescent="0.3">
      <c r="A5119" t="s">
        <v>26511</v>
      </c>
      <c r="B5119" t="s">
        <v>14232</v>
      </c>
      <c r="C5119">
        <v>80</v>
      </c>
      <c r="D5119" t="str">
        <f>IF(Raw_data_US_healthcare[[#This Row],[Age]]&lt;35,"Young",IF(Raw_data_US_healthcare[[#This Row],[Age]]&lt;60,"Middle","Senior"))</f>
        <v>Senior</v>
      </c>
      <c r="E5119" t="s">
        <v>16</v>
      </c>
      <c r="F5119" t="s">
        <v>35</v>
      </c>
      <c r="G5119" t="s">
        <v>35</v>
      </c>
      <c r="H5119" t="s">
        <v>36</v>
      </c>
      <c r="I5119" s="2">
        <v>43542</v>
      </c>
      <c r="J5119" t="s">
        <v>14233</v>
      </c>
      <c r="K5119" t="s">
        <v>3510</v>
      </c>
      <c r="L5119" t="s">
        <v>56</v>
      </c>
      <c r="M5119">
        <v>8609.4784999999993</v>
      </c>
      <c r="N5119">
        <v>314</v>
      </c>
      <c r="O5119" t="s">
        <v>22</v>
      </c>
      <c r="P5119" t="s">
        <v>22</v>
      </c>
      <c r="Q5119" s="2">
        <v>43546</v>
      </c>
      <c r="R5119" t="s">
        <v>23</v>
      </c>
      <c r="S5119" t="s">
        <v>33</v>
      </c>
      <c r="T5119">
        <f>_xlfn.DAYS(Raw_data_US_healthcare[[#This Row],[Discharge Date]],Raw_data_US_healthcare[[#This Row],[Date of Admission]])</f>
        <v>4</v>
      </c>
    </row>
    <row r="5120" spans="1:20" x14ac:dyDescent="0.3">
      <c r="A5120" t="s">
        <v>26512</v>
      </c>
      <c r="B5120" t="s">
        <v>14234</v>
      </c>
      <c r="C5120">
        <v>45</v>
      </c>
      <c r="D5120" t="str">
        <f>IF(Raw_data_US_healthcare[[#This Row],[Age]]&lt;35,"Young",IF(Raw_data_US_healthcare[[#This Row],[Age]]&lt;60,"Middle","Senior"))</f>
        <v>Middle</v>
      </c>
      <c r="E5120" t="s">
        <v>26</v>
      </c>
      <c r="F5120" t="s">
        <v>49</v>
      </c>
      <c r="G5120" t="s">
        <v>49</v>
      </c>
      <c r="H5120" t="s">
        <v>26516</v>
      </c>
      <c r="I5120" s="2">
        <v>44419</v>
      </c>
      <c r="J5120" t="s">
        <v>6018</v>
      </c>
      <c r="K5120" t="s">
        <v>14235</v>
      </c>
      <c r="L5120" t="s">
        <v>52</v>
      </c>
      <c r="M5120">
        <v>12472.046700000001</v>
      </c>
      <c r="N5120">
        <v>337</v>
      </c>
      <c r="O5120" t="s">
        <v>39</v>
      </c>
      <c r="P5120" t="s">
        <v>39</v>
      </c>
      <c r="Q5120" s="2">
        <v>44443</v>
      </c>
      <c r="R5120" t="s">
        <v>32</v>
      </c>
      <c r="S5120" t="s">
        <v>45</v>
      </c>
      <c r="T5120">
        <f>_xlfn.DAYS(Raw_data_US_healthcare[[#This Row],[Discharge Date]],Raw_data_US_healthcare[[#This Row],[Date of Admission]])</f>
        <v>24</v>
      </c>
    </row>
    <row r="5121" spans="1:20" x14ac:dyDescent="0.3">
      <c r="A5121" t="s">
        <v>26511</v>
      </c>
      <c r="B5121" t="s">
        <v>1800</v>
      </c>
      <c r="C5121">
        <v>18</v>
      </c>
      <c r="D5121" t="str">
        <f>IF(Raw_data_US_healthcare[[#This Row],[Age]]&lt;35,"Young",IF(Raw_data_US_healthcare[[#This Row],[Age]]&lt;60,"Middle","Senior"))</f>
        <v>Young</v>
      </c>
      <c r="E5121" t="s">
        <v>16</v>
      </c>
      <c r="F5121" t="s">
        <v>49</v>
      </c>
      <c r="G5121" t="s">
        <v>49</v>
      </c>
      <c r="H5121" t="s">
        <v>69</v>
      </c>
      <c r="I5121" s="2">
        <v>44215</v>
      </c>
      <c r="J5121" t="s">
        <v>10508</v>
      </c>
      <c r="K5121" t="s">
        <v>14236</v>
      </c>
      <c r="L5121" t="s">
        <v>52</v>
      </c>
      <c r="M5121">
        <v>3505.7004000000002</v>
      </c>
      <c r="N5121">
        <v>488</v>
      </c>
      <c r="O5121" t="s">
        <v>22</v>
      </c>
      <c r="P5121" t="s">
        <v>22</v>
      </c>
      <c r="Q5121" s="2">
        <v>44222</v>
      </c>
      <c r="R5121" t="s">
        <v>23</v>
      </c>
      <c r="S5121" t="s">
        <v>24</v>
      </c>
      <c r="T5121">
        <f>_xlfn.DAYS(Raw_data_US_healthcare[[#This Row],[Discharge Date]],Raw_data_US_healthcare[[#This Row],[Date of Admission]])</f>
        <v>7</v>
      </c>
    </row>
    <row r="5122" spans="1:20" x14ac:dyDescent="0.3">
      <c r="A5122" t="s">
        <v>26511</v>
      </c>
      <c r="B5122" t="s">
        <v>14237</v>
      </c>
      <c r="C5122">
        <v>28</v>
      </c>
      <c r="D5122" t="str">
        <f>IF(Raw_data_US_healthcare[[#This Row],[Age]]&lt;35,"Young",IF(Raw_data_US_healthcare[[#This Row],[Age]]&lt;60,"Middle","Senior"))</f>
        <v>Young</v>
      </c>
      <c r="E5122" t="s">
        <v>16</v>
      </c>
      <c r="F5122" t="s">
        <v>49</v>
      </c>
      <c r="G5122" t="s">
        <v>49</v>
      </c>
      <c r="H5122" t="s">
        <v>36</v>
      </c>
      <c r="I5122" s="2">
        <v>43823</v>
      </c>
      <c r="J5122" t="s">
        <v>14238</v>
      </c>
      <c r="K5122" t="s">
        <v>14239</v>
      </c>
      <c r="L5122" t="s">
        <v>31</v>
      </c>
      <c r="M5122">
        <v>22780.8256</v>
      </c>
      <c r="N5122">
        <v>461</v>
      </c>
      <c r="O5122" t="s">
        <v>22</v>
      </c>
      <c r="P5122" t="s">
        <v>22</v>
      </c>
      <c r="Q5122" s="2">
        <v>43836</v>
      </c>
      <c r="R5122" t="s">
        <v>44</v>
      </c>
      <c r="S5122" t="s">
        <v>33</v>
      </c>
      <c r="T5122">
        <f>_xlfn.DAYS(Raw_data_US_healthcare[[#This Row],[Discharge Date]],Raw_data_US_healthcare[[#This Row],[Date of Admission]])</f>
        <v>13</v>
      </c>
    </row>
    <row r="5123" spans="1:20" x14ac:dyDescent="0.3">
      <c r="A5123" t="s">
        <v>26512</v>
      </c>
      <c r="B5123" t="s">
        <v>14240</v>
      </c>
      <c r="C5123">
        <v>27</v>
      </c>
      <c r="D5123" t="str">
        <f>IF(Raw_data_US_healthcare[[#This Row],[Age]]&lt;35,"Young",IF(Raw_data_US_healthcare[[#This Row],[Age]]&lt;60,"Middle","Senior"))</f>
        <v>Young</v>
      </c>
      <c r="E5123" t="s">
        <v>26</v>
      </c>
      <c r="F5123" t="s">
        <v>88</v>
      </c>
      <c r="G5123" t="s">
        <v>88</v>
      </c>
      <c r="H5123" t="s">
        <v>26516</v>
      </c>
      <c r="I5123" s="2">
        <v>44607</v>
      </c>
      <c r="J5123" t="s">
        <v>14241</v>
      </c>
      <c r="K5123" t="s">
        <v>14242</v>
      </c>
      <c r="L5123" t="s">
        <v>31</v>
      </c>
      <c r="M5123">
        <v>27461.681100000002</v>
      </c>
      <c r="N5123">
        <v>316</v>
      </c>
      <c r="O5123" t="s">
        <v>39</v>
      </c>
      <c r="P5123" t="s">
        <v>39</v>
      </c>
      <c r="Q5123" s="2">
        <v>44632</v>
      </c>
      <c r="R5123" t="s">
        <v>48</v>
      </c>
      <c r="S5123" t="s">
        <v>45</v>
      </c>
      <c r="T5123">
        <f>_xlfn.DAYS(Raw_data_US_healthcare[[#This Row],[Discharge Date]],Raw_data_US_healthcare[[#This Row],[Date of Admission]])</f>
        <v>25</v>
      </c>
    </row>
    <row r="5124" spans="1:20" x14ac:dyDescent="0.3">
      <c r="A5124" t="s">
        <v>26511</v>
      </c>
      <c r="B5124" t="s">
        <v>14243</v>
      </c>
      <c r="C5124">
        <v>18</v>
      </c>
      <c r="D5124" t="str">
        <f>IF(Raw_data_US_healthcare[[#This Row],[Age]]&lt;35,"Young",IF(Raw_data_US_healthcare[[#This Row],[Age]]&lt;60,"Middle","Senior"))</f>
        <v>Young</v>
      </c>
      <c r="E5124" t="s">
        <v>16</v>
      </c>
      <c r="F5124" t="s">
        <v>49</v>
      </c>
      <c r="G5124" t="s">
        <v>49</v>
      </c>
      <c r="H5124" t="s">
        <v>26516</v>
      </c>
      <c r="I5124" s="2">
        <v>44091</v>
      </c>
      <c r="J5124" t="s">
        <v>14244</v>
      </c>
      <c r="K5124" t="s">
        <v>13401</v>
      </c>
      <c r="L5124" t="s">
        <v>52</v>
      </c>
      <c r="M5124">
        <v>8824.3574000000008</v>
      </c>
      <c r="N5124">
        <v>153</v>
      </c>
      <c r="O5124" t="s">
        <v>39</v>
      </c>
      <c r="P5124" t="s">
        <v>39</v>
      </c>
      <c r="Q5124" s="2">
        <v>44109</v>
      </c>
      <c r="R5124" t="s">
        <v>23</v>
      </c>
      <c r="S5124" t="s">
        <v>24</v>
      </c>
      <c r="T5124">
        <f>_xlfn.DAYS(Raw_data_US_healthcare[[#This Row],[Discharge Date]],Raw_data_US_healthcare[[#This Row],[Date of Admission]])</f>
        <v>18</v>
      </c>
    </row>
    <row r="5125" spans="1:20" x14ac:dyDescent="0.3">
      <c r="A5125" t="s">
        <v>26511</v>
      </c>
      <c r="B5125" t="s">
        <v>14245</v>
      </c>
      <c r="C5125">
        <v>79</v>
      </c>
      <c r="D5125" t="str">
        <f>IF(Raw_data_US_healthcare[[#This Row],[Age]]&lt;35,"Young",IF(Raw_data_US_healthcare[[#This Row],[Age]]&lt;60,"Middle","Senior"))</f>
        <v>Senior</v>
      </c>
      <c r="E5125" t="s">
        <v>16</v>
      </c>
      <c r="F5125" t="s">
        <v>62</v>
      </c>
      <c r="G5125" t="s">
        <v>62</v>
      </c>
      <c r="H5125" t="s">
        <v>28</v>
      </c>
      <c r="I5125" s="2">
        <v>43582</v>
      </c>
      <c r="J5125" t="s">
        <v>14246</v>
      </c>
      <c r="K5125" t="s">
        <v>14247</v>
      </c>
      <c r="L5125" t="s">
        <v>52</v>
      </c>
      <c r="M5125">
        <v>4633.0063</v>
      </c>
      <c r="N5125">
        <v>160</v>
      </c>
      <c r="O5125" t="s">
        <v>43</v>
      </c>
      <c r="P5125" t="s">
        <v>43</v>
      </c>
      <c r="Q5125" s="2">
        <v>43598</v>
      </c>
      <c r="R5125" t="s">
        <v>44</v>
      </c>
      <c r="S5125" t="s">
        <v>33</v>
      </c>
      <c r="T5125">
        <f>_xlfn.DAYS(Raw_data_US_healthcare[[#This Row],[Discharge Date]],Raw_data_US_healthcare[[#This Row],[Date of Admission]])</f>
        <v>16</v>
      </c>
    </row>
    <row r="5126" spans="1:20" x14ac:dyDescent="0.3">
      <c r="A5126" t="s">
        <v>26511</v>
      </c>
      <c r="B5126" t="s">
        <v>14248</v>
      </c>
      <c r="C5126">
        <v>36</v>
      </c>
      <c r="D5126" t="str">
        <f>IF(Raw_data_US_healthcare[[#This Row],[Age]]&lt;35,"Young",IF(Raw_data_US_healthcare[[#This Row],[Age]]&lt;60,"Middle","Senior"))</f>
        <v>Middle</v>
      </c>
      <c r="E5126" t="s">
        <v>16</v>
      </c>
      <c r="F5126" t="s">
        <v>49</v>
      </c>
      <c r="G5126" t="s">
        <v>49</v>
      </c>
      <c r="H5126" t="s">
        <v>69</v>
      </c>
      <c r="I5126" s="2">
        <v>44605</v>
      </c>
      <c r="J5126" t="s">
        <v>14249</v>
      </c>
      <c r="K5126" t="s">
        <v>14250</v>
      </c>
      <c r="L5126" t="s">
        <v>56</v>
      </c>
      <c r="M5126">
        <v>52007.259100000003</v>
      </c>
      <c r="N5126">
        <v>434</v>
      </c>
      <c r="O5126" t="s">
        <v>22</v>
      </c>
      <c r="P5126" t="s">
        <v>22</v>
      </c>
      <c r="Q5126" s="2">
        <v>44627</v>
      </c>
      <c r="R5126" t="s">
        <v>32</v>
      </c>
      <c r="S5126" t="s">
        <v>45</v>
      </c>
      <c r="T5126">
        <f>_xlfn.DAYS(Raw_data_US_healthcare[[#This Row],[Discharge Date]],Raw_data_US_healthcare[[#This Row],[Date of Admission]])</f>
        <v>22</v>
      </c>
    </row>
    <row r="5127" spans="1:20" x14ac:dyDescent="0.3">
      <c r="A5127" t="s">
        <v>26511</v>
      </c>
      <c r="B5127" t="s">
        <v>14251</v>
      </c>
      <c r="C5127">
        <v>81</v>
      </c>
      <c r="D5127" t="str">
        <f>IF(Raw_data_US_healthcare[[#This Row],[Age]]&lt;35,"Young",IF(Raw_data_US_healthcare[[#This Row],[Age]]&lt;60,"Middle","Senior"))</f>
        <v>Senior</v>
      </c>
      <c r="E5127" t="s">
        <v>16</v>
      </c>
      <c r="F5127" t="s">
        <v>17</v>
      </c>
      <c r="G5127" t="s">
        <v>17</v>
      </c>
      <c r="H5127" t="s">
        <v>18</v>
      </c>
      <c r="I5127" s="2">
        <v>45102</v>
      </c>
      <c r="J5127" t="s">
        <v>14252</v>
      </c>
      <c r="K5127" t="s">
        <v>14253</v>
      </c>
      <c r="L5127" t="s">
        <v>21</v>
      </c>
      <c r="M5127">
        <v>36706.42</v>
      </c>
      <c r="N5127">
        <v>217</v>
      </c>
      <c r="O5127" t="s">
        <v>22</v>
      </c>
      <c r="P5127" t="s">
        <v>22</v>
      </c>
      <c r="Q5127" s="2">
        <v>45104</v>
      </c>
      <c r="R5127" t="s">
        <v>32</v>
      </c>
      <c r="S5127" t="s">
        <v>33</v>
      </c>
      <c r="T5127">
        <f>_xlfn.DAYS(Raw_data_US_healthcare[[#This Row],[Discharge Date]],Raw_data_US_healthcare[[#This Row],[Date of Admission]])</f>
        <v>2</v>
      </c>
    </row>
    <row r="5128" spans="1:20" x14ac:dyDescent="0.3">
      <c r="A5128" t="s">
        <v>26512</v>
      </c>
      <c r="B5128" t="s">
        <v>14254</v>
      </c>
      <c r="C5128">
        <v>41</v>
      </c>
      <c r="D5128" t="str">
        <f>IF(Raw_data_US_healthcare[[#This Row],[Age]]&lt;35,"Young",IF(Raw_data_US_healthcare[[#This Row],[Age]]&lt;60,"Middle","Senior"))</f>
        <v>Middle</v>
      </c>
      <c r="E5128" t="s">
        <v>26</v>
      </c>
      <c r="F5128" t="s">
        <v>17</v>
      </c>
      <c r="G5128" t="s">
        <v>17</v>
      </c>
      <c r="H5128" t="s">
        <v>69</v>
      </c>
      <c r="I5128" s="2">
        <v>44021</v>
      </c>
      <c r="J5128" t="s">
        <v>14255</v>
      </c>
      <c r="K5128" t="s">
        <v>1887</v>
      </c>
      <c r="L5128" t="s">
        <v>31</v>
      </c>
      <c r="M5128">
        <v>45566.718000000001</v>
      </c>
      <c r="N5128">
        <v>354</v>
      </c>
      <c r="O5128" t="s">
        <v>22</v>
      </c>
      <c r="P5128" t="s">
        <v>22</v>
      </c>
      <c r="Q5128" s="2">
        <v>44043</v>
      </c>
      <c r="R5128" t="s">
        <v>23</v>
      </c>
      <c r="S5128" t="s">
        <v>24</v>
      </c>
      <c r="T5128">
        <f>_xlfn.DAYS(Raw_data_US_healthcare[[#This Row],[Discharge Date]],Raw_data_US_healthcare[[#This Row],[Date of Admission]])</f>
        <v>22</v>
      </c>
    </row>
    <row r="5129" spans="1:20" x14ac:dyDescent="0.3">
      <c r="A5129" t="s">
        <v>26512</v>
      </c>
      <c r="B5129" t="s">
        <v>14256</v>
      </c>
      <c r="C5129">
        <v>25</v>
      </c>
      <c r="D5129" t="str">
        <f>IF(Raw_data_US_healthcare[[#This Row],[Age]]&lt;35,"Young",IF(Raw_data_US_healthcare[[#This Row],[Age]]&lt;60,"Middle","Senior"))</f>
        <v>Young</v>
      </c>
      <c r="E5129" t="s">
        <v>26</v>
      </c>
      <c r="F5129" t="s">
        <v>88</v>
      </c>
      <c r="G5129" t="s">
        <v>88</v>
      </c>
      <c r="H5129" t="s">
        <v>26516</v>
      </c>
      <c r="I5129" s="2">
        <v>45129</v>
      </c>
      <c r="J5129" t="s">
        <v>14257</v>
      </c>
      <c r="K5129" t="s">
        <v>14258</v>
      </c>
      <c r="L5129" t="s">
        <v>31</v>
      </c>
      <c r="M5129">
        <v>9555.3068999999996</v>
      </c>
      <c r="N5129">
        <v>245</v>
      </c>
      <c r="O5129" t="s">
        <v>39</v>
      </c>
      <c r="P5129" t="s">
        <v>39</v>
      </c>
      <c r="Q5129" s="2">
        <v>45143</v>
      </c>
      <c r="R5129" t="s">
        <v>23</v>
      </c>
      <c r="S5129" t="s">
        <v>45</v>
      </c>
      <c r="T5129">
        <f>_xlfn.DAYS(Raw_data_US_healthcare[[#This Row],[Discharge Date]],Raw_data_US_healthcare[[#This Row],[Date of Admission]])</f>
        <v>14</v>
      </c>
    </row>
    <row r="5130" spans="1:20" x14ac:dyDescent="0.3">
      <c r="A5130" t="s">
        <v>26512</v>
      </c>
      <c r="B5130" t="s">
        <v>14259</v>
      </c>
      <c r="C5130">
        <v>78</v>
      </c>
      <c r="D5130" t="str">
        <f>IF(Raw_data_US_healthcare[[#This Row],[Age]]&lt;35,"Young",IF(Raw_data_US_healthcare[[#This Row],[Age]]&lt;60,"Middle","Senior"))</f>
        <v>Senior</v>
      </c>
      <c r="E5130" t="s">
        <v>26</v>
      </c>
      <c r="F5130" t="s">
        <v>35</v>
      </c>
      <c r="G5130" t="s">
        <v>35</v>
      </c>
      <c r="H5130" t="s">
        <v>26516</v>
      </c>
      <c r="I5130" s="2">
        <v>43612</v>
      </c>
      <c r="J5130" t="s">
        <v>14260</v>
      </c>
      <c r="K5130" t="s">
        <v>14261</v>
      </c>
      <c r="L5130" t="s">
        <v>56</v>
      </c>
      <c r="M5130">
        <v>881.80359999999996</v>
      </c>
      <c r="N5130">
        <v>163</v>
      </c>
      <c r="O5130" t="s">
        <v>39</v>
      </c>
      <c r="P5130" t="s">
        <v>39</v>
      </c>
      <c r="Q5130" s="2">
        <v>43637</v>
      </c>
      <c r="R5130" t="s">
        <v>48</v>
      </c>
      <c r="S5130" t="s">
        <v>33</v>
      </c>
      <c r="T5130">
        <f>_xlfn.DAYS(Raw_data_US_healthcare[[#This Row],[Discharge Date]],Raw_data_US_healthcare[[#This Row],[Date of Admission]])</f>
        <v>25</v>
      </c>
    </row>
    <row r="5131" spans="1:20" x14ac:dyDescent="0.3">
      <c r="A5131" t="s">
        <v>26511</v>
      </c>
      <c r="B5131" t="s">
        <v>4541</v>
      </c>
      <c r="C5131">
        <v>33</v>
      </c>
      <c r="D5131" t="str">
        <f>IF(Raw_data_US_healthcare[[#This Row],[Age]]&lt;35,"Young",IF(Raw_data_US_healthcare[[#This Row],[Age]]&lt;60,"Middle","Senior"))</f>
        <v>Young</v>
      </c>
      <c r="E5131" t="s">
        <v>16</v>
      </c>
      <c r="F5131" t="s">
        <v>228</v>
      </c>
      <c r="G5131" t="s">
        <v>228</v>
      </c>
      <c r="H5131" t="s">
        <v>26514</v>
      </c>
      <c r="I5131" s="2">
        <v>44399</v>
      </c>
      <c r="J5131" t="s">
        <v>14262</v>
      </c>
      <c r="K5131" t="s">
        <v>184</v>
      </c>
      <c r="L5131" t="s">
        <v>31</v>
      </c>
      <c r="M5131">
        <v>6337.8074999999999</v>
      </c>
      <c r="N5131">
        <v>371</v>
      </c>
      <c r="O5131" t="s">
        <v>22</v>
      </c>
      <c r="P5131" t="s">
        <v>22</v>
      </c>
      <c r="Q5131" s="2">
        <v>44405</v>
      </c>
      <c r="R5131" t="s">
        <v>23</v>
      </c>
      <c r="S5131" t="s">
        <v>45</v>
      </c>
      <c r="T5131">
        <f>_xlfn.DAYS(Raw_data_US_healthcare[[#This Row],[Discharge Date]],Raw_data_US_healthcare[[#This Row],[Date of Admission]])</f>
        <v>6</v>
      </c>
    </row>
    <row r="5132" spans="1:20" x14ac:dyDescent="0.3">
      <c r="A5132" t="s">
        <v>26511</v>
      </c>
      <c r="B5132" t="s">
        <v>14263</v>
      </c>
      <c r="C5132">
        <v>31</v>
      </c>
      <c r="D5132" t="str">
        <f>IF(Raw_data_US_healthcare[[#This Row],[Age]]&lt;35,"Young",IF(Raw_data_US_healthcare[[#This Row],[Age]]&lt;60,"Middle","Senior"))</f>
        <v>Young</v>
      </c>
      <c r="E5132" t="s">
        <v>16</v>
      </c>
      <c r="F5132" t="s">
        <v>35</v>
      </c>
      <c r="G5132" t="s">
        <v>35</v>
      </c>
      <c r="H5132" t="s">
        <v>28</v>
      </c>
      <c r="I5132" s="2">
        <v>44960</v>
      </c>
      <c r="J5132" t="s">
        <v>14264</v>
      </c>
      <c r="K5132" t="s">
        <v>14265</v>
      </c>
      <c r="L5132" t="s">
        <v>56</v>
      </c>
      <c r="M5132">
        <v>20227.178899999999</v>
      </c>
      <c r="N5132">
        <v>119</v>
      </c>
      <c r="O5132" t="s">
        <v>43</v>
      </c>
      <c r="P5132" t="s">
        <v>43</v>
      </c>
      <c r="Q5132" s="2">
        <v>44977</v>
      </c>
      <c r="R5132" t="s">
        <v>48</v>
      </c>
      <c r="S5132" t="s">
        <v>45</v>
      </c>
      <c r="T5132">
        <f>_xlfn.DAYS(Raw_data_US_healthcare[[#This Row],[Discharge Date]],Raw_data_US_healthcare[[#This Row],[Date of Admission]])</f>
        <v>17</v>
      </c>
    </row>
    <row r="5133" spans="1:20" x14ac:dyDescent="0.3">
      <c r="A5133" t="s">
        <v>26512</v>
      </c>
      <c r="B5133" t="s">
        <v>4013</v>
      </c>
      <c r="C5133">
        <v>84</v>
      </c>
      <c r="D5133" t="str">
        <f>IF(Raw_data_US_healthcare[[#This Row],[Age]]&lt;35,"Young",IF(Raw_data_US_healthcare[[#This Row],[Age]]&lt;60,"Middle","Senior"))</f>
        <v>Senior</v>
      </c>
      <c r="E5133" t="s">
        <v>26</v>
      </c>
      <c r="F5133" t="s">
        <v>228</v>
      </c>
      <c r="G5133" t="s">
        <v>228</v>
      </c>
      <c r="H5133" t="s">
        <v>18</v>
      </c>
      <c r="I5133" s="2">
        <v>43637</v>
      </c>
      <c r="J5133" t="s">
        <v>14266</v>
      </c>
      <c r="K5133" t="s">
        <v>10320</v>
      </c>
      <c r="L5133" t="s">
        <v>60</v>
      </c>
      <c r="M5133">
        <v>36232.042200000004</v>
      </c>
      <c r="N5133">
        <v>156</v>
      </c>
      <c r="O5133" t="s">
        <v>43</v>
      </c>
      <c r="P5133" t="s">
        <v>43</v>
      </c>
      <c r="Q5133" s="2">
        <v>43651</v>
      </c>
      <c r="R5133" t="s">
        <v>48</v>
      </c>
      <c r="S5133" t="s">
        <v>45</v>
      </c>
      <c r="T5133">
        <f>_xlfn.DAYS(Raw_data_US_healthcare[[#This Row],[Discharge Date]],Raw_data_US_healthcare[[#This Row],[Date of Admission]])</f>
        <v>14</v>
      </c>
    </row>
    <row r="5134" spans="1:20" x14ac:dyDescent="0.3">
      <c r="A5134" t="s">
        <v>26512</v>
      </c>
      <c r="B5134" t="s">
        <v>14267</v>
      </c>
      <c r="C5134">
        <v>49</v>
      </c>
      <c r="D5134" t="str">
        <f>IF(Raw_data_US_healthcare[[#This Row],[Age]]&lt;35,"Young",IF(Raw_data_US_healthcare[[#This Row],[Age]]&lt;60,"Middle","Senior"))</f>
        <v>Middle</v>
      </c>
      <c r="E5134" t="s">
        <v>26</v>
      </c>
      <c r="F5134" t="s">
        <v>17</v>
      </c>
      <c r="G5134" t="s">
        <v>17</v>
      </c>
      <c r="H5134" t="s">
        <v>28</v>
      </c>
      <c r="I5134" s="2">
        <v>45161</v>
      </c>
      <c r="J5134" t="s">
        <v>14268</v>
      </c>
      <c r="K5134" t="s">
        <v>14269</v>
      </c>
      <c r="L5134" t="s">
        <v>56</v>
      </c>
      <c r="M5134">
        <v>44781.4709</v>
      </c>
      <c r="N5134">
        <v>223</v>
      </c>
      <c r="O5134" t="s">
        <v>43</v>
      </c>
      <c r="P5134" t="s">
        <v>43</v>
      </c>
      <c r="Q5134" s="2">
        <v>45162</v>
      </c>
      <c r="R5134" t="s">
        <v>23</v>
      </c>
      <c r="S5134" t="s">
        <v>33</v>
      </c>
      <c r="T5134">
        <f>_xlfn.DAYS(Raw_data_US_healthcare[[#This Row],[Discharge Date]],Raw_data_US_healthcare[[#This Row],[Date of Admission]])</f>
        <v>1</v>
      </c>
    </row>
    <row r="5135" spans="1:20" x14ac:dyDescent="0.3">
      <c r="A5135" t="s">
        <v>26512</v>
      </c>
      <c r="B5135" t="s">
        <v>2737</v>
      </c>
      <c r="C5135">
        <v>57</v>
      </c>
      <c r="D5135" t="str">
        <f>IF(Raw_data_US_healthcare[[#This Row],[Age]]&lt;35,"Young",IF(Raw_data_US_healthcare[[#This Row],[Age]]&lt;60,"Middle","Senior"))</f>
        <v>Middle</v>
      </c>
      <c r="E5135" t="s">
        <v>26</v>
      </c>
      <c r="F5135" t="s">
        <v>27</v>
      </c>
      <c r="G5135" t="s">
        <v>27</v>
      </c>
      <c r="H5135" t="s">
        <v>26514</v>
      </c>
      <c r="I5135" s="2">
        <v>44375</v>
      </c>
      <c r="J5135" t="s">
        <v>14270</v>
      </c>
      <c r="K5135" t="s">
        <v>14271</v>
      </c>
      <c r="L5135" t="s">
        <v>52</v>
      </c>
      <c r="M5135">
        <v>30644.804800000002</v>
      </c>
      <c r="N5135">
        <v>338</v>
      </c>
      <c r="O5135" t="s">
        <v>39</v>
      </c>
      <c r="P5135" t="s">
        <v>39</v>
      </c>
      <c r="Q5135" s="2">
        <v>44391</v>
      </c>
      <c r="R5135" t="s">
        <v>23</v>
      </c>
      <c r="S5135" t="s">
        <v>45</v>
      </c>
      <c r="T5135">
        <f>_xlfn.DAYS(Raw_data_US_healthcare[[#This Row],[Discharge Date]],Raw_data_US_healthcare[[#This Row],[Date of Admission]])</f>
        <v>16</v>
      </c>
    </row>
    <row r="5136" spans="1:20" x14ac:dyDescent="0.3">
      <c r="A5136" t="s">
        <v>26511</v>
      </c>
      <c r="B5136" t="s">
        <v>14272</v>
      </c>
      <c r="C5136">
        <v>55</v>
      </c>
      <c r="D5136" t="str">
        <f>IF(Raw_data_US_healthcare[[#This Row],[Age]]&lt;35,"Young",IF(Raw_data_US_healthcare[[#This Row],[Age]]&lt;60,"Middle","Senior"))</f>
        <v>Middle</v>
      </c>
      <c r="E5136" t="s">
        <v>16</v>
      </c>
      <c r="F5136" t="s">
        <v>88</v>
      </c>
      <c r="G5136" t="s">
        <v>88</v>
      </c>
      <c r="H5136" t="s">
        <v>36</v>
      </c>
      <c r="I5136" s="2">
        <v>44543</v>
      </c>
      <c r="J5136" t="s">
        <v>14273</v>
      </c>
      <c r="K5136" t="s">
        <v>14274</v>
      </c>
      <c r="L5136" t="s">
        <v>60</v>
      </c>
      <c r="M5136">
        <v>10528.7425</v>
      </c>
      <c r="N5136">
        <v>364</v>
      </c>
      <c r="O5136" t="s">
        <v>22</v>
      </c>
      <c r="P5136" t="s">
        <v>22</v>
      </c>
      <c r="Q5136" s="2">
        <v>44553</v>
      </c>
      <c r="R5136" t="s">
        <v>32</v>
      </c>
      <c r="S5136" t="s">
        <v>33</v>
      </c>
      <c r="T5136">
        <f>_xlfn.DAYS(Raw_data_US_healthcare[[#This Row],[Discharge Date]],Raw_data_US_healthcare[[#This Row],[Date of Admission]])</f>
        <v>10</v>
      </c>
    </row>
    <row r="5137" spans="1:20" x14ac:dyDescent="0.3">
      <c r="A5137" t="s">
        <v>26512</v>
      </c>
      <c r="B5137" t="s">
        <v>14275</v>
      </c>
      <c r="C5137">
        <v>79</v>
      </c>
      <c r="D5137" t="str">
        <f>IF(Raw_data_US_healthcare[[#This Row],[Age]]&lt;35,"Young",IF(Raw_data_US_healthcare[[#This Row],[Age]]&lt;60,"Middle","Senior"))</f>
        <v>Senior</v>
      </c>
      <c r="E5137" t="s">
        <v>26</v>
      </c>
      <c r="F5137" t="s">
        <v>62</v>
      </c>
      <c r="G5137" t="s">
        <v>62</v>
      </c>
      <c r="H5137" t="s">
        <v>28</v>
      </c>
      <c r="I5137" s="2">
        <v>43855</v>
      </c>
      <c r="J5137" t="s">
        <v>14276</v>
      </c>
      <c r="K5137" t="s">
        <v>14277</v>
      </c>
      <c r="L5137" t="s">
        <v>21</v>
      </c>
      <c r="M5137">
        <v>25224.451000000001</v>
      </c>
      <c r="N5137">
        <v>408</v>
      </c>
      <c r="O5137" t="s">
        <v>43</v>
      </c>
      <c r="P5137" t="s">
        <v>43</v>
      </c>
      <c r="Q5137" s="2">
        <v>43877</v>
      </c>
      <c r="R5137" t="s">
        <v>83</v>
      </c>
      <c r="S5137" t="s">
        <v>33</v>
      </c>
      <c r="T5137">
        <f>_xlfn.DAYS(Raw_data_US_healthcare[[#This Row],[Discharge Date]],Raw_data_US_healthcare[[#This Row],[Date of Admission]])</f>
        <v>22</v>
      </c>
    </row>
    <row r="5138" spans="1:20" x14ac:dyDescent="0.3">
      <c r="A5138" t="s">
        <v>26511</v>
      </c>
      <c r="B5138" t="s">
        <v>14278</v>
      </c>
      <c r="C5138">
        <v>58</v>
      </c>
      <c r="D5138" t="str">
        <f>IF(Raw_data_US_healthcare[[#This Row],[Age]]&lt;35,"Young",IF(Raw_data_US_healthcare[[#This Row],[Age]]&lt;60,"Middle","Senior"))</f>
        <v>Middle</v>
      </c>
      <c r="E5138" t="s">
        <v>16</v>
      </c>
      <c r="F5138" t="s">
        <v>17</v>
      </c>
      <c r="G5138" t="s">
        <v>17</v>
      </c>
      <c r="H5138" t="s">
        <v>18</v>
      </c>
      <c r="I5138" s="2">
        <v>43827</v>
      </c>
      <c r="J5138" t="s">
        <v>14279</v>
      </c>
      <c r="K5138" t="s">
        <v>14280</v>
      </c>
      <c r="L5138" t="s">
        <v>56</v>
      </c>
      <c r="M5138">
        <v>34308.741300000002</v>
      </c>
      <c r="N5138">
        <v>151</v>
      </c>
      <c r="O5138" t="s">
        <v>43</v>
      </c>
      <c r="P5138" t="s">
        <v>43</v>
      </c>
      <c r="Q5138" s="2">
        <v>43846</v>
      </c>
      <c r="R5138" t="s">
        <v>48</v>
      </c>
      <c r="S5138" t="s">
        <v>33</v>
      </c>
      <c r="T5138">
        <f>_xlfn.DAYS(Raw_data_US_healthcare[[#This Row],[Discharge Date]],Raw_data_US_healthcare[[#This Row],[Date of Admission]])</f>
        <v>19</v>
      </c>
    </row>
    <row r="5139" spans="1:20" x14ac:dyDescent="0.3">
      <c r="A5139" t="s">
        <v>26511</v>
      </c>
      <c r="B5139" t="s">
        <v>14281</v>
      </c>
      <c r="C5139">
        <v>59</v>
      </c>
      <c r="D5139" t="str">
        <f>IF(Raw_data_US_healthcare[[#This Row],[Age]]&lt;35,"Young",IF(Raw_data_US_healthcare[[#This Row],[Age]]&lt;60,"Middle","Senior"))</f>
        <v>Middle</v>
      </c>
      <c r="E5139" t="s">
        <v>16</v>
      </c>
      <c r="F5139" t="s">
        <v>62</v>
      </c>
      <c r="G5139" t="s">
        <v>62</v>
      </c>
      <c r="H5139" t="s">
        <v>36</v>
      </c>
      <c r="I5139" s="2">
        <v>45066</v>
      </c>
      <c r="J5139" t="s">
        <v>14282</v>
      </c>
      <c r="K5139" t="s">
        <v>14283</v>
      </c>
      <c r="L5139" t="s">
        <v>60</v>
      </c>
      <c r="M5139">
        <v>11401.5852</v>
      </c>
      <c r="N5139">
        <v>193</v>
      </c>
      <c r="O5139" t="s">
        <v>22</v>
      </c>
      <c r="P5139" t="s">
        <v>22</v>
      </c>
      <c r="Q5139" s="2">
        <v>45075</v>
      </c>
      <c r="R5139" t="s">
        <v>44</v>
      </c>
      <c r="S5139" t="s">
        <v>33</v>
      </c>
      <c r="T5139">
        <f>_xlfn.DAYS(Raw_data_US_healthcare[[#This Row],[Discharge Date]],Raw_data_US_healthcare[[#This Row],[Date of Admission]])</f>
        <v>9</v>
      </c>
    </row>
    <row r="5140" spans="1:20" x14ac:dyDescent="0.3">
      <c r="A5140" t="s">
        <v>26511</v>
      </c>
      <c r="B5140" t="s">
        <v>14284</v>
      </c>
      <c r="C5140">
        <v>52</v>
      </c>
      <c r="D5140" t="str">
        <f>IF(Raw_data_US_healthcare[[#This Row],[Age]]&lt;35,"Young",IF(Raw_data_US_healthcare[[#This Row],[Age]]&lt;60,"Middle","Senior"))</f>
        <v>Middle</v>
      </c>
      <c r="E5140" t="s">
        <v>16</v>
      </c>
      <c r="F5140" t="s">
        <v>62</v>
      </c>
      <c r="G5140" t="s">
        <v>62</v>
      </c>
      <c r="H5140" t="s">
        <v>18</v>
      </c>
      <c r="I5140" s="2">
        <v>44880</v>
      </c>
      <c r="J5140" t="s">
        <v>14285</v>
      </c>
      <c r="K5140" t="s">
        <v>14286</v>
      </c>
      <c r="L5140" t="s">
        <v>52</v>
      </c>
      <c r="M5140">
        <v>1740.7691</v>
      </c>
      <c r="N5140">
        <v>472</v>
      </c>
      <c r="O5140" t="s">
        <v>39</v>
      </c>
      <c r="P5140" t="s">
        <v>39</v>
      </c>
      <c r="Q5140" s="2">
        <v>44903</v>
      </c>
      <c r="R5140" t="s">
        <v>23</v>
      </c>
      <c r="S5140" t="s">
        <v>45</v>
      </c>
      <c r="T5140">
        <f>_xlfn.DAYS(Raw_data_US_healthcare[[#This Row],[Discharge Date]],Raw_data_US_healthcare[[#This Row],[Date of Admission]])</f>
        <v>23</v>
      </c>
    </row>
    <row r="5141" spans="1:20" x14ac:dyDescent="0.3">
      <c r="A5141" t="s">
        <v>26511</v>
      </c>
      <c r="B5141" t="s">
        <v>14287</v>
      </c>
      <c r="C5141">
        <v>40</v>
      </c>
      <c r="D5141" t="str">
        <f>IF(Raw_data_US_healthcare[[#This Row],[Age]]&lt;35,"Young",IF(Raw_data_US_healthcare[[#This Row],[Age]]&lt;60,"Middle","Senior"))</f>
        <v>Middle</v>
      </c>
      <c r="E5141" t="s">
        <v>16</v>
      </c>
      <c r="F5141" t="s">
        <v>49</v>
      </c>
      <c r="G5141" t="s">
        <v>49</v>
      </c>
      <c r="H5141" t="s">
        <v>69</v>
      </c>
      <c r="I5141" s="2">
        <v>43558</v>
      </c>
      <c r="J5141" t="s">
        <v>14288</v>
      </c>
      <c r="K5141" t="s">
        <v>2855</v>
      </c>
      <c r="L5141" t="s">
        <v>60</v>
      </c>
      <c r="M5141">
        <v>41150.734100000001</v>
      </c>
      <c r="N5141">
        <v>390</v>
      </c>
      <c r="O5141" t="s">
        <v>22</v>
      </c>
      <c r="P5141" t="s">
        <v>22</v>
      </c>
      <c r="Q5141" s="2">
        <v>43567</v>
      </c>
      <c r="R5141" t="s">
        <v>44</v>
      </c>
      <c r="S5141" t="s">
        <v>33</v>
      </c>
      <c r="T5141">
        <f>_xlfn.DAYS(Raw_data_US_healthcare[[#This Row],[Discharge Date]],Raw_data_US_healthcare[[#This Row],[Date of Admission]])</f>
        <v>9</v>
      </c>
    </row>
    <row r="5142" spans="1:20" x14ac:dyDescent="0.3">
      <c r="A5142" t="s">
        <v>26512</v>
      </c>
      <c r="B5142" t="s">
        <v>14289</v>
      </c>
      <c r="C5142">
        <v>48</v>
      </c>
      <c r="D5142" t="str">
        <f>IF(Raw_data_US_healthcare[[#This Row],[Age]]&lt;35,"Young",IF(Raw_data_US_healthcare[[#This Row],[Age]]&lt;60,"Middle","Senior"))</f>
        <v>Middle</v>
      </c>
      <c r="E5142" t="s">
        <v>26</v>
      </c>
      <c r="F5142" t="s">
        <v>49</v>
      </c>
      <c r="G5142" t="s">
        <v>49</v>
      </c>
      <c r="H5142" t="s">
        <v>69</v>
      </c>
      <c r="I5142" s="2">
        <v>45208</v>
      </c>
      <c r="J5142" t="s">
        <v>14290</v>
      </c>
      <c r="K5142" t="s">
        <v>14291</v>
      </c>
      <c r="L5142" t="s">
        <v>60</v>
      </c>
      <c r="M5142">
        <v>31420.796699999999</v>
      </c>
      <c r="N5142">
        <v>142</v>
      </c>
      <c r="O5142" t="s">
        <v>39</v>
      </c>
      <c r="P5142" t="s">
        <v>39</v>
      </c>
      <c r="Q5142" s="2">
        <v>45232</v>
      </c>
      <c r="R5142" t="s">
        <v>32</v>
      </c>
      <c r="S5142" t="s">
        <v>33</v>
      </c>
      <c r="T5142">
        <f>_xlfn.DAYS(Raw_data_US_healthcare[[#This Row],[Discharge Date]],Raw_data_US_healthcare[[#This Row],[Date of Admission]])</f>
        <v>24</v>
      </c>
    </row>
    <row r="5143" spans="1:20" x14ac:dyDescent="0.3">
      <c r="A5143" t="s">
        <v>26511</v>
      </c>
      <c r="B5143" t="s">
        <v>14292</v>
      </c>
      <c r="C5143">
        <v>46</v>
      </c>
      <c r="D5143" t="str">
        <f>IF(Raw_data_US_healthcare[[#This Row],[Age]]&lt;35,"Young",IF(Raw_data_US_healthcare[[#This Row],[Age]]&lt;60,"Middle","Senior"))</f>
        <v>Middle</v>
      </c>
      <c r="E5143" t="s">
        <v>16</v>
      </c>
      <c r="F5143" t="s">
        <v>113</v>
      </c>
      <c r="G5143" t="s">
        <v>113</v>
      </c>
      <c r="H5143" t="s">
        <v>36</v>
      </c>
      <c r="I5143" s="2">
        <v>43603</v>
      </c>
      <c r="J5143" t="s">
        <v>14293</v>
      </c>
      <c r="K5143" t="s">
        <v>14294</v>
      </c>
      <c r="L5143" t="s">
        <v>21</v>
      </c>
      <c r="M5143">
        <v>7982.2268000000004</v>
      </c>
      <c r="N5143">
        <v>107</v>
      </c>
      <c r="O5143" t="s">
        <v>43</v>
      </c>
      <c r="P5143" t="s">
        <v>43</v>
      </c>
      <c r="Q5143" s="2">
        <v>43628</v>
      </c>
      <c r="R5143" t="s">
        <v>44</v>
      </c>
      <c r="S5143" t="s">
        <v>45</v>
      </c>
      <c r="T5143">
        <f>_xlfn.DAYS(Raw_data_US_healthcare[[#This Row],[Discharge Date]],Raw_data_US_healthcare[[#This Row],[Date of Admission]])</f>
        <v>25</v>
      </c>
    </row>
    <row r="5144" spans="1:20" x14ac:dyDescent="0.3">
      <c r="A5144" t="s">
        <v>26511</v>
      </c>
      <c r="B5144" t="s">
        <v>14295</v>
      </c>
      <c r="C5144">
        <v>24</v>
      </c>
      <c r="D5144" t="str">
        <f>IF(Raw_data_US_healthcare[[#This Row],[Age]]&lt;35,"Young",IF(Raw_data_US_healthcare[[#This Row],[Age]]&lt;60,"Middle","Senior"))</f>
        <v>Young</v>
      </c>
      <c r="E5144" t="s">
        <v>16</v>
      </c>
      <c r="F5144" t="s">
        <v>113</v>
      </c>
      <c r="G5144" t="s">
        <v>113</v>
      </c>
      <c r="H5144" t="s">
        <v>36</v>
      </c>
      <c r="I5144" s="2">
        <v>45078</v>
      </c>
      <c r="J5144" t="s">
        <v>14296</v>
      </c>
      <c r="K5144" t="s">
        <v>14297</v>
      </c>
      <c r="L5144" t="s">
        <v>52</v>
      </c>
      <c r="M5144">
        <v>5860.1556</v>
      </c>
      <c r="N5144">
        <v>285</v>
      </c>
      <c r="O5144" t="s">
        <v>22</v>
      </c>
      <c r="P5144" t="s">
        <v>22</v>
      </c>
      <c r="Q5144" s="2">
        <v>45089</v>
      </c>
      <c r="R5144" t="s">
        <v>48</v>
      </c>
      <c r="S5144" t="s">
        <v>45</v>
      </c>
      <c r="T5144">
        <f>_xlfn.DAYS(Raw_data_US_healthcare[[#This Row],[Discharge Date]],Raw_data_US_healthcare[[#This Row],[Date of Admission]])</f>
        <v>11</v>
      </c>
    </row>
    <row r="5145" spans="1:20" x14ac:dyDescent="0.3">
      <c r="A5145" t="s">
        <v>26511</v>
      </c>
      <c r="B5145" t="s">
        <v>14298</v>
      </c>
      <c r="C5145">
        <v>57</v>
      </c>
      <c r="D5145" t="str">
        <f>IF(Raw_data_US_healthcare[[#This Row],[Age]]&lt;35,"Young",IF(Raw_data_US_healthcare[[#This Row],[Age]]&lt;60,"Middle","Senior"))</f>
        <v>Middle</v>
      </c>
      <c r="E5145" t="s">
        <v>16</v>
      </c>
      <c r="F5145" t="s">
        <v>17</v>
      </c>
      <c r="G5145" t="s">
        <v>17</v>
      </c>
      <c r="H5145" t="s">
        <v>36</v>
      </c>
      <c r="I5145" s="2">
        <v>43800</v>
      </c>
      <c r="J5145" t="s">
        <v>2879</v>
      </c>
      <c r="K5145" t="s">
        <v>14299</v>
      </c>
      <c r="L5145" t="s">
        <v>52</v>
      </c>
      <c r="M5145">
        <v>7775.2808999999997</v>
      </c>
      <c r="N5145">
        <v>424</v>
      </c>
      <c r="O5145" t="s">
        <v>43</v>
      </c>
      <c r="P5145" t="s">
        <v>43</v>
      </c>
      <c r="Q5145" s="2">
        <v>43804</v>
      </c>
      <c r="R5145" t="s">
        <v>32</v>
      </c>
      <c r="S5145" t="s">
        <v>33</v>
      </c>
      <c r="T5145">
        <f>_xlfn.DAYS(Raw_data_US_healthcare[[#This Row],[Discharge Date]],Raw_data_US_healthcare[[#This Row],[Date of Admission]])</f>
        <v>4</v>
      </c>
    </row>
    <row r="5146" spans="1:20" x14ac:dyDescent="0.3">
      <c r="A5146" t="s">
        <v>26511</v>
      </c>
      <c r="B5146" t="s">
        <v>14300</v>
      </c>
      <c r="C5146">
        <v>72</v>
      </c>
      <c r="D5146" t="str">
        <f>IF(Raw_data_US_healthcare[[#This Row],[Age]]&lt;35,"Young",IF(Raw_data_US_healthcare[[#This Row],[Age]]&lt;60,"Middle","Senior"))</f>
        <v>Senior</v>
      </c>
      <c r="E5146" t="s">
        <v>16</v>
      </c>
      <c r="F5146" t="s">
        <v>17</v>
      </c>
      <c r="G5146" t="s">
        <v>17</v>
      </c>
      <c r="H5146" t="s">
        <v>26514</v>
      </c>
      <c r="I5146" s="2">
        <v>44616</v>
      </c>
      <c r="J5146" t="s">
        <v>14301</v>
      </c>
      <c r="K5146" t="s">
        <v>14302</v>
      </c>
      <c r="L5146" t="s">
        <v>21</v>
      </c>
      <c r="M5146">
        <v>22622.936000000002</v>
      </c>
      <c r="N5146">
        <v>483</v>
      </c>
      <c r="O5146" t="s">
        <v>43</v>
      </c>
      <c r="P5146" t="s">
        <v>43</v>
      </c>
      <c r="Q5146" s="2">
        <v>44646</v>
      </c>
      <c r="R5146" t="s">
        <v>44</v>
      </c>
      <c r="S5146" t="s">
        <v>24</v>
      </c>
      <c r="T5146">
        <f>_xlfn.DAYS(Raw_data_US_healthcare[[#This Row],[Discharge Date]],Raw_data_US_healthcare[[#This Row],[Date of Admission]])</f>
        <v>30</v>
      </c>
    </row>
    <row r="5147" spans="1:20" x14ac:dyDescent="0.3">
      <c r="A5147" t="s">
        <v>26511</v>
      </c>
      <c r="B5147" t="s">
        <v>14303</v>
      </c>
      <c r="C5147">
        <v>31</v>
      </c>
      <c r="D5147" t="str">
        <f>IF(Raw_data_US_healthcare[[#This Row],[Age]]&lt;35,"Young",IF(Raw_data_US_healthcare[[#This Row],[Age]]&lt;60,"Middle","Senior"))</f>
        <v>Young</v>
      </c>
      <c r="E5147" t="s">
        <v>16</v>
      </c>
      <c r="F5147" t="s">
        <v>17</v>
      </c>
      <c r="G5147" t="s">
        <v>17</v>
      </c>
      <c r="H5147" t="s">
        <v>26516</v>
      </c>
      <c r="I5147" s="2">
        <v>43712</v>
      </c>
      <c r="J5147" t="s">
        <v>11587</v>
      </c>
      <c r="K5147" t="s">
        <v>14304</v>
      </c>
      <c r="L5147" t="s">
        <v>56</v>
      </c>
      <c r="M5147">
        <v>2482.8739999999998</v>
      </c>
      <c r="N5147">
        <v>150</v>
      </c>
      <c r="O5147" t="s">
        <v>43</v>
      </c>
      <c r="P5147" t="s">
        <v>43</v>
      </c>
      <c r="Q5147" s="2">
        <v>43735</v>
      </c>
      <c r="R5147" t="s">
        <v>23</v>
      </c>
      <c r="S5147" t="s">
        <v>33</v>
      </c>
      <c r="T5147">
        <f>_xlfn.DAYS(Raw_data_US_healthcare[[#This Row],[Discharge Date]],Raw_data_US_healthcare[[#This Row],[Date of Admission]])</f>
        <v>23</v>
      </c>
    </row>
    <row r="5148" spans="1:20" x14ac:dyDescent="0.3">
      <c r="A5148" t="s">
        <v>26512</v>
      </c>
      <c r="B5148" t="s">
        <v>14305</v>
      </c>
      <c r="C5148">
        <v>69</v>
      </c>
      <c r="D5148" t="str">
        <f>IF(Raw_data_US_healthcare[[#This Row],[Age]]&lt;35,"Young",IF(Raw_data_US_healthcare[[#This Row],[Age]]&lt;60,"Middle","Senior"))</f>
        <v>Senior</v>
      </c>
      <c r="E5148" t="s">
        <v>26</v>
      </c>
      <c r="F5148" t="s">
        <v>27</v>
      </c>
      <c r="G5148" t="s">
        <v>27</v>
      </c>
      <c r="H5148" t="s">
        <v>69</v>
      </c>
      <c r="I5148" s="2">
        <v>43825</v>
      </c>
      <c r="J5148" t="s">
        <v>6286</v>
      </c>
      <c r="K5148" t="s">
        <v>14306</v>
      </c>
      <c r="L5148" t="s">
        <v>52</v>
      </c>
      <c r="M5148">
        <v>29008.3089</v>
      </c>
      <c r="N5148">
        <v>469</v>
      </c>
      <c r="O5148" t="s">
        <v>22</v>
      </c>
      <c r="P5148" t="s">
        <v>22</v>
      </c>
      <c r="Q5148" s="2">
        <v>43844</v>
      </c>
      <c r="R5148" t="s">
        <v>83</v>
      </c>
      <c r="S5148" t="s">
        <v>33</v>
      </c>
      <c r="T5148">
        <f>_xlfn.DAYS(Raw_data_US_healthcare[[#This Row],[Discharge Date]],Raw_data_US_healthcare[[#This Row],[Date of Admission]])</f>
        <v>19</v>
      </c>
    </row>
    <row r="5149" spans="1:20" x14ac:dyDescent="0.3">
      <c r="A5149" t="s">
        <v>26512</v>
      </c>
      <c r="B5149" t="s">
        <v>14307</v>
      </c>
      <c r="C5149">
        <v>39</v>
      </c>
      <c r="D5149" t="str">
        <f>IF(Raw_data_US_healthcare[[#This Row],[Age]]&lt;35,"Young",IF(Raw_data_US_healthcare[[#This Row],[Age]]&lt;60,"Middle","Senior"))</f>
        <v>Middle</v>
      </c>
      <c r="E5149" t="s">
        <v>26</v>
      </c>
      <c r="F5149" t="s">
        <v>17</v>
      </c>
      <c r="G5149" t="s">
        <v>17</v>
      </c>
      <c r="H5149" t="s">
        <v>26516</v>
      </c>
      <c r="I5149" s="2">
        <v>43529</v>
      </c>
      <c r="J5149" t="s">
        <v>1645</v>
      </c>
      <c r="K5149" t="s">
        <v>14308</v>
      </c>
      <c r="L5149" t="s">
        <v>52</v>
      </c>
      <c r="M5149">
        <v>8619.1108999999997</v>
      </c>
      <c r="N5149">
        <v>273</v>
      </c>
      <c r="O5149" t="s">
        <v>43</v>
      </c>
      <c r="P5149" t="s">
        <v>43</v>
      </c>
      <c r="Q5149" s="2">
        <v>43531</v>
      </c>
      <c r="R5149" t="s">
        <v>44</v>
      </c>
      <c r="S5149" t="s">
        <v>24</v>
      </c>
      <c r="T5149">
        <f>_xlfn.DAYS(Raw_data_US_healthcare[[#This Row],[Discharge Date]],Raw_data_US_healthcare[[#This Row],[Date of Admission]])</f>
        <v>2</v>
      </c>
    </row>
    <row r="5150" spans="1:20" x14ac:dyDescent="0.3">
      <c r="A5150" t="s">
        <v>26512</v>
      </c>
      <c r="B5150" t="s">
        <v>14309</v>
      </c>
      <c r="C5150">
        <v>33</v>
      </c>
      <c r="D5150" t="str">
        <f>IF(Raw_data_US_healthcare[[#This Row],[Age]]&lt;35,"Young",IF(Raw_data_US_healthcare[[#This Row],[Age]]&lt;60,"Middle","Senior"))</f>
        <v>Young</v>
      </c>
      <c r="E5150" t="s">
        <v>26</v>
      </c>
      <c r="F5150" t="s">
        <v>88</v>
      </c>
      <c r="G5150" t="s">
        <v>88</v>
      </c>
      <c r="H5150" t="s">
        <v>36</v>
      </c>
      <c r="I5150" s="2">
        <v>44572</v>
      </c>
      <c r="J5150" t="s">
        <v>14310</v>
      </c>
      <c r="K5150" t="s">
        <v>14311</v>
      </c>
      <c r="L5150" t="s">
        <v>52</v>
      </c>
      <c r="M5150">
        <v>18827.882799999999</v>
      </c>
      <c r="N5150">
        <v>176</v>
      </c>
      <c r="O5150" t="s">
        <v>39</v>
      </c>
      <c r="P5150" t="s">
        <v>39</v>
      </c>
      <c r="Q5150" s="2">
        <v>44575</v>
      </c>
      <c r="R5150" t="s">
        <v>23</v>
      </c>
      <c r="S5150" t="s">
        <v>45</v>
      </c>
      <c r="T5150">
        <f>_xlfn.DAYS(Raw_data_US_healthcare[[#This Row],[Discharge Date]],Raw_data_US_healthcare[[#This Row],[Date of Admission]])</f>
        <v>3</v>
      </c>
    </row>
    <row r="5151" spans="1:20" x14ac:dyDescent="0.3">
      <c r="A5151" t="s">
        <v>26511</v>
      </c>
      <c r="B5151" t="s">
        <v>14312</v>
      </c>
      <c r="C5151">
        <v>47</v>
      </c>
      <c r="D5151" t="str">
        <f>IF(Raw_data_US_healthcare[[#This Row],[Age]]&lt;35,"Young",IF(Raw_data_US_healthcare[[#This Row],[Age]]&lt;60,"Middle","Senior"))</f>
        <v>Middle</v>
      </c>
      <c r="E5151" t="s">
        <v>16</v>
      </c>
      <c r="F5151" t="s">
        <v>17</v>
      </c>
      <c r="G5151" t="s">
        <v>17</v>
      </c>
      <c r="H5151" t="s">
        <v>18</v>
      </c>
      <c r="I5151" s="2">
        <v>44377</v>
      </c>
      <c r="J5151" t="s">
        <v>14313</v>
      </c>
      <c r="K5151" t="s">
        <v>14314</v>
      </c>
      <c r="L5151" t="s">
        <v>56</v>
      </c>
      <c r="M5151">
        <v>12883.159799999999</v>
      </c>
      <c r="N5151">
        <v>327</v>
      </c>
      <c r="O5151" t="s">
        <v>22</v>
      </c>
      <c r="P5151" t="s">
        <v>22</v>
      </c>
      <c r="Q5151" s="2">
        <v>44382</v>
      </c>
      <c r="R5151" t="s">
        <v>32</v>
      </c>
      <c r="S5151" t="s">
        <v>33</v>
      </c>
      <c r="T5151">
        <f>_xlfn.DAYS(Raw_data_US_healthcare[[#This Row],[Discharge Date]],Raw_data_US_healthcare[[#This Row],[Date of Admission]])</f>
        <v>5</v>
      </c>
    </row>
    <row r="5152" spans="1:20" x14ac:dyDescent="0.3">
      <c r="A5152" t="s">
        <v>26512</v>
      </c>
      <c r="B5152" t="s">
        <v>14315</v>
      </c>
      <c r="C5152">
        <v>24</v>
      </c>
      <c r="D5152" t="str">
        <f>IF(Raw_data_US_healthcare[[#This Row],[Age]]&lt;35,"Young",IF(Raw_data_US_healthcare[[#This Row],[Age]]&lt;60,"Middle","Senior"))</f>
        <v>Young</v>
      </c>
      <c r="E5152" t="s">
        <v>26</v>
      </c>
      <c r="F5152" t="s">
        <v>17</v>
      </c>
      <c r="G5152" t="s">
        <v>17</v>
      </c>
      <c r="H5152" t="s">
        <v>28</v>
      </c>
      <c r="I5152" s="2">
        <v>43486</v>
      </c>
      <c r="J5152" t="s">
        <v>14316</v>
      </c>
      <c r="K5152" t="s">
        <v>14317</v>
      </c>
      <c r="L5152" t="s">
        <v>31</v>
      </c>
      <c r="M5152">
        <v>1144.8462999999999</v>
      </c>
      <c r="N5152">
        <v>234</v>
      </c>
      <c r="O5152" t="s">
        <v>43</v>
      </c>
      <c r="P5152" t="s">
        <v>43</v>
      </c>
      <c r="Q5152" s="2">
        <v>43493</v>
      </c>
      <c r="R5152" t="s">
        <v>83</v>
      </c>
      <c r="S5152" t="s">
        <v>33</v>
      </c>
      <c r="T5152">
        <f>_xlfn.DAYS(Raw_data_US_healthcare[[#This Row],[Discharge Date]],Raw_data_US_healthcare[[#This Row],[Date of Admission]])</f>
        <v>7</v>
      </c>
    </row>
    <row r="5153" spans="1:20" x14ac:dyDescent="0.3">
      <c r="A5153" t="s">
        <v>26512</v>
      </c>
      <c r="B5153" t="s">
        <v>14318</v>
      </c>
      <c r="C5153">
        <v>20</v>
      </c>
      <c r="D5153" t="str">
        <f>IF(Raw_data_US_healthcare[[#This Row],[Age]]&lt;35,"Young",IF(Raw_data_US_healthcare[[#This Row],[Age]]&lt;60,"Middle","Senior"))</f>
        <v>Young</v>
      </c>
      <c r="E5153" t="s">
        <v>26</v>
      </c>
      <c r="F5153" t="s">
        <v>62</v>
      </c>
      <c r="G5153" t="s">
        <v>62</v>
      </c>
      <c r="H5153" t="s">
        <v>28</v>
      </c>
      <c r="I5153" s="2">
        <v>43661</v>
      </c>
      <c r="J5153" t="s">
        <v>14319</v>
      </c>
      <c r="K5153" t="s">
        <v>14320</v>
      </c>
      <c r="L5153" t="s">
        <v>52</v>
      </c>
      <c r="M5153">
        <v>28335.202300000001</v>
      </c>
      <c r="N5153">
        <v>117</v>
      </c>
      <c r="O5153" t="s">
        <v>39</v>
      </c>
      <c r="P5153" t="s">
        <v>39</v>
      </c>
      <c r="Q5153" s="2">
        <v>43686</v>
      </c>
      <c r="R5153" t="s">
        <v>32</v>
      </c>
      <c r="S5153" t="s">
        <v>45</v>
      </c>
      <c r="T5153">
        <f>_xlfn.DAYS(Raw_data_US_healthcare[[#This Row],[Discharge Date]],Raw_data_US_healthcare[[#This Row],[Date of Admission]])</f>
        <v>25</v>
      </c>
    </row>
    <row r="5154" spans="1:20" x14ac:dyDescent="0.3">
      <c r="A5154" t="s">
        <v>26511</v>
      </c>
      <c r="B5154" t="s">
        <v>401</v>
      </c>
      <c r="C5154">
        <v>25</v>
      </c>
      <c r="D5154" t="str">
        <f>IF(Raw_data_US_healthcare[[#This Row],[Age]]&lt;35,"Young",IF(Raw_data_US_healthcare[[#This Row],[Age]]&lt;60,"Middle","Senior"))</f>
        <v>Young</v>
      </c>
      <c r="E5154" t="s">
        <v>16</v>
      </c>
      <c r="F5154" t="s">
        <v>228</v>
      </c>
      <c r="G5154" t="s">
        <v>228</v>
      </c>
      <c r="H5154" t="s">
        <v>36</v>
      </c>
      <c r="I5154" s="2">
        <v>43782</v>
      </c>
      <c r="J5154" t="s">
        <v>14321</v>
      </c>
      <c r="K5154" t="s">
        <v>14322</v>
      </c>
      <c r="L5154" t="s">
        <v>60</v>
      </c>
      <c r="M5154">
        <v>18081.596699999998</v>
      </c>
      <c r="N5154">
        <v>468</v>
      </c>
      <c r="O5154" t="s">
        <v>39</v>
      </c>
      <c r="P5154" t="s">
        <v>39</v>
      </c>
      <c r="Q5154" s="2">
        <v>43804</v>
      </c>
      <c r="R5154" t="s">
        <v>23</v>
      </c>
      <c r="S5154" t="s">
        <v>24</v>
      </c>
      <c r="T5154">
        <f>_xlfn.DAYS(Raw_data_US_healthcare[[#This Row],[Discharge Date]],Raw_data_US_healthcare[[#This Row],[Date of Admission]])</f>
        <v>22</v>
      </c>
    </row>
    <row r="5155" spans="1:20" x14ac:dyDescent="0.3">
      <c r="A5155" t="s">
        <v>26511</v>
      </c>
      <c r="B5155" t="s">
        <v>14323</v>
      </c>
      <c r="C5155">
        <v>29</v>
      </c>
      <c r="D5155" t="str">
        <f>IF(Raw_data_US_healthcare[[#This Row],[Age]]&lt;35,"Young",IF(Raw_data_US_healthcare[[#This Row],[Age]]&lt;60,"Middle","Senior"))</f>
        <v>Young</v>
      </c>
      <c r="E5155" t="s">
        <v>16</v>
      </c>
      <c r="F5155" t="s">
        <v>228</v>
      </c>
      <c r="G5155" t="s">
        <v>228</v>
      </c>
      <c r="H5155" t="s">
        <v>28</v>
      </c>
      <c r="I5155" s="2">
        <v>45098</v>
      </c>
      <c r="J5155" t="s">
        <v>14324</v>
      </c>
      <c r="K5155" t="s">
        <v>14325</v>
      </c>
      <c r="L5155" t="s">
        <v>52</v>
      </c>
      <c r="M5155">
        <v>32635.8452</v>
      </c>
      <c r="N5155">
        <v>269</v>
      </c>
      <c r="O5155" t="s">
        <v>43</v>
      </c>
      <c r="P5155" t="s">
        <v>43</v>
      </c>
      <c r="Q5155" s="2">
        <v>45122</v>
      </c>
      <c r="R5155" t="s">
        <v>32</v>
      </c>
      <c r="S5155" t="s">
        <v>24</v>
      </c>
      <c r="T5155">
        <f>_xlfn.DAYS(Raw_data_US_healthcare[[#This Row],[Discharge Date]],Raw_data_US_healthcare[[#This Row],[Date of Admission]])</f>
        <v>24</v>
      </c>
    </row>
    <row r="5156" spans="1:20" x14ac:dyDescent="0.3">
      <c r="A5156" t="s">
        <v>26511</v>
      </c>
      <c r="B5156" t="s">
        <v>14326</v>
      </c>
      <c r="C5156">
        <v>69</v>
      </c>
      <c r="D5156" t="str">
        <f>IF(Raw_data_US_healthcare[[#This Row],[Age]]&lt;35,"Young",IF(Raw_data_US_healthcare[[#This Row],[Age]]&lt;60,"Middle","Senior"))</f>
        <v>Senior</v>
      </c>
      <c r="E5156" t="s">
        <v>16</v>
      </c>
      <c r="F5156" t="s">
        <v>113</v>
      </c>
      <c r="G5156" t="s">
        <v>113</v>
      </c>
      <c r="H5156" t="s">
        <v>18</v>
      </c>
      <c r="I5156" s="2">
        <v>43589</v>
      </c>
      <c r="J5156" t="s">
        <v>14327</v>
      </c>
      <c r="K5156" t="s">
        <v>14328</v>
      </c>
      <c r="L5156" t="s">
        <v>21</v>
      </c>
      <c r="M5156">
        <v>34180.169699999999</v>
      </c>
      <c r="N5156">
        <v>424</v>
      </c>
      <c r="O5156" t="s">
        <v>22</v>
      </c>
      <c r="P5156" t="s">
        <v>22</v>
      </c>
      <c r="Q5156" s="2">
        <v>43593</v>
      </c>
      <c r="R5156" t="s">
        <v>83</v>
      </c>
      <c r="S5156" t="s">
        <v>24</v>
      </c>
      <c r="T5156">
        <f>_xlfn.DAYS(Raw_data_US_healthcare[[#This Row],[Discharge Date]],Raw_data_US_healthcare[[#This Row],[Date of Admission]])</f>
        <v>4</v>
      </c>
    </row>
    <row r="5157" spans="1:20" x14ac:dyDescent="0.3">
      <c r="A5157" t="s">
        <v>26511</v>
      </c>
      <c r="B5157" t="s">
        <v>14329</v>
      </c>
      <c r="C5157">
        <v>28</v>
      </c>
      <c r="D5157" t="str">
        <f>IF(Raw_data_US_healthcare[[#This Row],[Age]]&lt;35,"Young",IF(Raw_data_US_healthcare[[#This Row],[Age]]&lt;60,"Middle","Senior"))</f>
        <v>Young</v>
      </c>
      <c r="E5157" t="s">
        <v>16</v>
      </c>
      <c r="F5157" t="s">
        <v>35</v>
      </c>
      <c r="G5157" t="s">
        <v>35</v>
      </c>
      <c r="H5157" t="s">
        <v>18</v>
      </c>
      <c r="I5157" s="2">
        <v>43863</v>
      </c>
      <c r="J5157" t="s">
        <v>14330</v>
      </c>
      <c r="K5157" t="s">
        <v>14331</v>
      </c>
      <c r="L5157" t="s">
        <v>31</v>
      </c>
      <c r="M5157">
        <v>44641.354599999999</v>
      </c>
      <c r="N5157">
        <v>266</v>
      </c>
      <c r="O5157" t="s">
        <v>22</v>
      </c>
      <c r="P5157" t="s">
        <v>22</v>
      </c>
      <c r="Q5157" s="2">
        <v>43877</v>
      </c>
      <c r="R5157" t="s">
        <v>32</v>
      </c>
      <c r="S5157" t="s">
        <v>24</v>
      </c>
      <c r="T5157">
        <f>_xlfn.DAYS(Raw_data_US_healthcare[[#This Row],[Discharge Date]],Raw_data_US_healthcare[[#This Row],[Date of Admission]])</f>
        <v>14</v>
      </c>
    </row>
    <row r="5158" spans="1:20" x14ac:dyDescent="0.3">
      <c r="A5158" t="s">
        <v>26511</v>
      </c>
      <c r="B5158" t="s">
        <v>14332</v>
      </c>
      <c r="C5158">
        <v>50</v>
      </c>
      <c r="D5158" t="str">
        <f>IF(Raw_data_US_healthcare[[#This Row],[Age]]&lt;35,"Young",IF(Raw_data_US_healthcare[[#This Row],[Age]]&lt;60,"Middle","Senior"))</f>
        <v>Middle</v>
      </c>
      <c r="E5158" t="s">
        <v>16</v>
      </c>
      <c r="F5158" t="s">
        <v>49</v>
      </c>
      <c r="G5158" t="s">
        <v>49</v>
      </c>
      <c r="H5158" t="s">
        <v>69</v>
      </c>
      <c r="I5158" s="2">
        <v>44941</v>
      </c>
      <c r="J5158" t="s">
        <v>14333</v>
      </c>
      <c r="K5158" t="s">
        <v>4278</v>
      </c>
      <c r="L5158" t="s">
        <v>60</v>
      </c>
      <c r="M5158">
        <v>3169.7433999999998</v>
      </c>
      <c r="N5158">
        <v>279</v>
      </c>
      <c r="O5158" t="s">
        <v>22</v>
      </c>
      <c r="P5158" t="s">
        <v>22</v>
      </c>
      <c r="Q5158" s="2">
        <v>44962</v>
      </c>
      <c r="R5158" t="s">
        <v>48</v>
      </c>
      <c r="S5158" t="s">
        <v>24</v>
      </c>
      <c r="T5158">
        <f>_xlfn.DAYS(Raw_data_US_healthcare[[#This Row],[Discharge Date]],Raw_data_US_healthcare[[#This Row],[Date of Admission]])</f>
        <v>21</v>
      </c>
    </row>
    <row r="5159" spans="1:20" x14ac:dyDescent="0.3">
      <c r="A5159" t="s">
        <v>26512</v>
      </c>
      <c r="B5159" t="s">
        <v>14334</v>
      </c>
      <c r="C5159">
        <v>58</v>
      </c>
      <c r="D5159" t="str">
        <f>IF(Raw_data_US_healthcare[[#This Row],[Age]]&lt;35,"Young",IF(Raw_data_US_healthcare[[#This Row],[Age]]&lt;60,"Middle","Senior"))</f>
        <v>Middle</v>
      </c>
      <c r="E5159" t="s">
        <v>26</v>
      </c>
      <c r="F5159" t="s">
        <v>27</v>
      </c>
      <c r="G5159" t="s">
        <v>27</v>
      </c>
      <c r="H5159" t="s">
        <v>26514</v>
      </c>
      <c r="I5159" s="2">
        <v>44191</v>
      </c>
      <c r="J5159" t="s">
        <v>14335</v>
      </c>
      <c r="K5159" t="s">
        <v>4582</v>
      </c>
      <c r="L5159" t="s">
        <v>21</v>
      </c>
      <c r="M5159">
        <v>24339.397400000002</v>
      </c>
      <c r="N5159">
        <v>163</v>
      </c>
      <c r="O5159" t="s">
        <v>22</v>
      </c>
      <c r="P5159" t="s">
        <v>22</v>
      </c>
      <c r="Q5159" s="2">
        <v>44192</v>
      </c>
      <c r="R5159" t="s">
        <v>23</v>
      </c>
      <c r="S5159" t="s">
        <v>33</v>
      </c>
      <c r="T5159">
        <f>_xlfn.DAYS(Raw_data_US_healthcare[[#This Row],[Discharge Date]],Raw_data_US_healthcare[[#This Row],[Date of Admission]])</f>
        <v>1</v>
      </c>
    </row>
    <row r="5160" spans="1:20" x14ac:dyDescent="0.3">
      <c r="A5160" t="s">
        <v>26512</v>
      </c>
      <c r="B5160" t="s">
        <v>14336</v>
      </c>
      <c r="C5160">
        <v>44</v>
      </c>
      <c r="D5160" t="str">
        <f>IF(Raw_data_US_healthcare[[#This Row],[Age]]&lt;35,"Young",IF(Raw_data_US_healthcare[[#This Row],[Age]]&lt;60,"Middle","Senior"))</f>
        <v>Middle</v>
      </c>
      <c r="E5160" t="s">
        <v>26</v>
      </c>
      <c r="F5160" t="s">
        <v>49</v>
      </c>
      <c r="G5160" t="s">
        <v>49</v>
      </c>
      <c r="H5160" t="s">
        <v>18</v>
      </c>
      <c r="I5160" s="2">
        <v>43955</v>
      </c>
      <c r="J5160" t="s">
        <v>14337</v>
      </c>
      <c r="K5160" t="s">
        <v>947</v>
      </c>
      <c r="L5160" t="s">
        <v>21</v>
      </c>
      <c r="M5160">
        <v>50185.298799999997</v>
      </c>
      <c r="N5160">
        <v>243</v>
      </c>
      <c r="O5160" t="s">
        <v>43</v>
      </c>
      <c r="P5160" t="s">
        <v>43</v>
      </c>
      <c r="Q5160" s="2">
        <v>43980</v>
      </c>
      <c r="R5160" t="s">
        <v>32</v>
      </c>
      <c r="S5160" t="s">
        <v>24</v>
      </c>
      <c r="T5160">
        <f>_xlfn.DAYS(Raw_data_US_healthcare[[#This Row],[Discharge Date]],Raw_data_US_healthcare[[#This Row],[Date of Admission]])</f>
        <v>25</v>
      </c>
    </row>
    <row r="5161" spans="1:20" x14ac:dyDescent="0.3">
      <c r="A5161" t="s">
        <v>26511</v>
      </c>
      <c r="B5161" t="s">
        <v>1772</v>
      </c>
      <c r="C5161">
        <v>85</v>
      </c>
      <c r="D5161" t="str">
        <f>IF(Raw_data_US_healthcare[[#This Row],[Age]]&lt;35,"Young",IF(Raw_data_US_healthcare[[#This Row],[Age]]&lt;60,"Middle","Senior"))</f>
        <v>Senior</v>
      </c>
      <c r="E5161" t="s">
        <v>16</v>
      </c>
      <c r="F5161" t="s">
        <v>35</v>
      </c>
      <c r="G5161" t="s">
        <v>35</v>
      </c>
      <c r="H5161" t="s">
        <v>28</v>
      </c>
      <c r="I5161" s="2">
        <v>44130</v>
      </c>
      <c r="J5161" t="s">
        <v>14338</v>
      </c>
      <c r="K5161" t="s">
        <v>14339</v>
      </c>
      <c r="L5161" t="s">
        <v>52</v>
      </c>
      <c r="M5161">
        <v>15539.3578</v>
      </c>
      <c r="N5161">
        <v>173</v>
      </c>
      <c r="O5161" t="s">
        <v>43</v>
      </c>
      <c r="P5161" t="s">
        <v>43</v>
      </c>
      <c r="Q5161" s="2">
        <v>44145</v>
      </c>
      <c r="R5161" t="s">
        <v>23</v>
      </c>
      <c r="S5161" t="s">
        <v>24</v>
      </c>
      <c r="T5161">
        <f>_xlfn.DAYS(Raw_data_US_healthcare[[#This Row],[Discharge Date]],Raw_data_US_healthcare[[#This Row],[Date of Admission]])</f>
        <v>15</v>
      </c>
    </row>
    <row r="5162" spans="1:20" x14ac:dyDescent="0.3">
      <c r="A5162" t="s">
        <v>26512</v>
      </c>
      <c r="B5162" t="s">
        <v>14340</v>
      </c>
      <c r="C5162">
        <v>52</v>
      </c>
      <c r="D5162" t="str">
        <f>IF(Raw_data_US_healthcare[[#This Row],[Age]]&lt;35,"Young",IF(Raw_data_US_healthcare[[#This Row],[Age]]&lt;60,"Middle","Senior"))</f>
        <v>Middle</v>
      </c>
      <c r="E5162" t="s">
        <v>26</v>
      </c>
      <c r="F5162" t="s">
        <v>17</v>
      </c>
      <c r="G5162" t="s">
        <v>17</v>
      </c>
      <c r="H5162" t="s">
        <v>26516</v>
      </c>
      <c r="I5162" s="2">
        <v>45180</v>
      </c>
      <c r="J5162" t="s">
        <v>12845</v>
      </c>
      <c r="K5162" t="s">
        <v>14341</v>
      </c>
      <c r="L5162" t="s">
        <v>56</v>
      </c>
      <c r="M5162">
        <v>28394.422399999999</v>
      </c>
      <c r="N5162">
        <v>133</v>
      </c>
      <c r="O5162" t="s">
        <v>39</v>
      </c>
      <c r="P5162" t="s">
        <v>39</v>
      </c>
      <c r="Q5162" s="2">
        <v>45193</v>
      </c>
      <c r="R5162" t="s">
        <v>44</v>
      </c>
      <c r="S5162" t="s">
        <v>24</v>
      </c>
      <c r="T5162">
        <f>_xlfn.DAYS(Raw_data_US_healthcare[[#This Row],[Discharge Date]],Raw_data_US_healthcare[[#This Row],[Date of Admission]])</f>
        <v>13</v>
      </c>
    </row>
    <row r="5163" spans="1:20" x14ac:dyDescent="0.3">
      <c r="A5163" t="s">
        <v>26511</v>
      </c>
      <c r="B5163" t="s">
        <v>14342</v>
      </c>
      <c r="C5163">
        <v>35</v>
      </c>
      <c r="D5163" t="str">
        <f>IF(Raw_data_US_healthcare[[#This Row],[Age]]&lt;35,"Young",IF(Raw_data_US_healthcare[[#This Row],[Age]]&lt;60,"Middle","Senior"))</f>
        <v>Middle</v>
      </c>
      <c r="E5163" t="s">
        <v>16</v>
      </c>
      <c r="F5163" t="s">
        <v>228</v>
      </c>
      <c r="G5163" t="s">
        <v>228</v>
      </c>
      <c r="H5163" t="s">
        <v>69</v>
      </c>
      <c r="I5163" s="2">
        <v>43432</v>
      </c>
      <c r="J5163" t="s">
        <v>14343</v>
      </c>
      <c r="K5163" t="s">
        <v>14344</v>
      </c>
      <c r="L5163" t="s">
        <v>31</v>
      </c>
      <c r="M5163">
        <v>78445.362299999993</v>
      </c>
      <c r="N5163">
        <v>227</v>
      </c>
      <c r="O5163" t="s">
        <v>22</v>
      </c>
      <c r="P5163" t="s">
        <v>22</v>
      </c>
      <c r="Q5163" s="2">
        <v>43435</v>
      </c>
      <c r="R5163" t="s">
        <v>23</v>
      </c>
      <c r="S5163" t="s">
        <v>33</v>
      </c>
      <c r="T5163">
        <f>_xlfn.DAYS(Raw_data_US_healthcare[[#This Row],[Discharge Date]],Raw_data_US_healthcare[[#This Row],[Date of Admission]])</f>
        <v>3</v>
      </c>
    </row>
    <row r="5164" spans="1:20" x14ac:dyDescent="0.3">
      <c r="A5164" t="s">
        <v>26511</v>
      </c>
      <c r="B5164" t="s">
        <v>14345</v>
      </c>
      <c r="C5164">
        <v>49</v>
      </c>
      <c r="D5164" t="str">
        <f>IF(Raw_data_US_healthcare[[#This Row],[Age]]&lt;35,"Young",IF(Raw_data_US_healthcare[[#This Row],[Age]]&lt;60,"Middle","Senior"))</f>
        <v>Middle</v>
      </c>
      <c r="E5164" t="s">
        <v>16</v>
      </c>
      <c r="F5164" t="s">
        <v>17</v>
      </c>
      <c r="G5164" t="s">
        <v>17</v>
      </c>
      <c r="H5164" t="s">
        <v>36</v>
      </c>
      <c r="I5164" s="2">
        <v>44057</v>
      </c>
      <c r="J5164" t="s">
        <v>12380</v>
      </c>
      <c r="K5164" t="s">
        <v>14346</v>
      </c>
      <c r="L5164" t="s">
        <v>21</v>
      </c>
      <c r="M5164">
        <v>16062.082899999999</v>
      </c>
      <c r="N5164">
        <v>115</v>
      </c>
      <c r="O5164" t="s">
        <v>43</v>
      </c>
      <c r="P5164" t="s">
        <v>43</v>
      </c>
      <c r="Q5164" s="2">
        <v>44084</v>
      </c>
      <c r="R5164" t="s">
        <v>83</v>
      </c>
      <c r="S5164" t="s">
        <v>24</v>
      </c>
      <c r="T5164">
        <f>_xlfn.DAYS(Raw_data_US_healthcare[[#This Row],[Discharge Date]],Raw_data_US_healthcare[[#This Row],[Date of Admission]])</f>
        <v>27</v>
      </c>
    </row>
    <row r="5165" spans="1:20" x14ac:dyDescent="0.3">
      <c r="A5165" t="s">
        <v>26511</v>
      </c>
      <c r="B5165" t="s">
        <v>14347</v>
      </c>
      <c r="C5165">
        <v>26</v>
      </c>
      <c r="D5165" t="str">
        <f>IF(Raw_data_US_healthcare[[#This Row],[Age]]&lt;35,"Young",IF(Raw_data_US_healthcare[[#This Row],[Age]]&lt;60,"Middle","Senior"))</f>
        <v>Young</v>
      </c>
      <c r="E5165" t="s">
        <v>16</v>
      </c>
      <c r="F5165" t="s">
        <v>228</v>
      </c>
      <c r="G5165" t="s">
        <v>228</v>
      </c>
      <c r="H5165" t="s">
        <v>26516</v>
      </c>
      <c r="I5165" s="2">
        <v>44905</v>
      </c>
      <c r="J5165" t="s">
        <v>14348</v>
      </c>
      <c r="K5165" t="s">
        <v>14349</v>
      </c>
      <c r="L5165" t="s">
        <v>56</v>
      </c>
      <c r="M5165">
        <v>10203.2369</v>
      </c>
      <c r="N5165">
        <v>442</v>
      </c>
      <c r="O5165" t="s">
        <v>39</v>
      </c>
      <c r="P5165" t="s">
        <v>39</v>
      </c>
      <c r="Q5165" s="2">
        <v>44926</v>
      </c>
      <c r="R5165" t="s">
        <v>83</v>
      </c>
      <c r="S5165" t="s">
        <v>45</v>
      </c>
      <c r="T5165">
        <f>_xlfn.DAYS(Raw_data_US_healthcare[[#This Row],[Discharge Date]],Raw_data_US_healthcare[[#This Row],[Date of Admission]])</f>
        <v>21</v>
      </c>
    </row>
    <row r="5166" spans="1:20" x14ac:dyDescent="0.3">
      <c r="A5166" t="s">
        <v>26511</v>
      </c>
      <c r="B5166" t="s">
        <v>7124</v>
      </c>
      <c r="C5166">
        <v>28</v>
      </c>
      <c r="D5166" t="str">
        <f>IF(Raw_data_US_healthcare[[#This Row],[Age]]&lt;35,"Young",IF(Raw_data_US_healthcare[[#This Row],[Age]]&lt;60,"Middle","Senior"))</f>
        <v>Young</v>
      </c>
      <c r="E5166" t="s">
        <v>16</v>
      </c>
      <c r="F5166" t="s">
        <v>35</v>
      </c>
      <c r="G5166" t="s">
        <v>35</v>
      </c>
      <c r="H5166" t="s">
        <v>36</v>
      </c>
      <c r="I5166" s="2">
        <v>44660</v>
      </c>
      <c r="J5166" t="s">
        <v>14350</v>
      </c>
      <c r="K5166" t="s">
        <v>14351</v>
      </c>
      <c r="L5166" t="s">
        <v>52</v>
      </c>
      <c r="M5166">
        <v>5322.6877999999997</v>
      </c>
      <c r="N5166">
        <v>199</v>
      </c>
      <c r="O5166" t="s">
        <v>39</v>
      </c>
      <c r="P5166" t="s">
        <v>39</v>
      </c>
      <c r="Q5166" s="2">
        <v>44674</v>
      </c>
      <c r="R5166" t="s">
        <v>32</v>
      </c>
      <c r="S5166" t="s">
        <v>45</v>
      </c>
      <c r="T5166">
        <f>_xlfn.DAYS(Raw_data_US_healthcare[[#This Row],[Discharge Date]],Raw_data_US_healthcare[[#This Row],[Date of Admission]])</f>
        <v>14</v>
      </c>
    </row>
    <row r="5167" spans="1:20" x14ac:dyDescent="0.3">
      <c r="A5167" t="s">
        <v>26512</v>
      </c>
      <c r="B5167" t="s">
        <v>14352</v>
      </c>
      <c r="C5167">
        <v>76</v>
      </c>
      <c r="D5167" t="str">
        <f>IF(Raw_data_US_healthcare[[#This Row],[Age]]&lt;35,"Young",IF(Raw_data_US_healthcare[[#This Row],[Age]]&lt;60,"Middle","Senior"))</f>
        <v>Senior</v>
      </c>
      <c r="E5167" t="s">
        <v>26</v>
      </c>
      <c r="F5167" t="s">
        <v>35</v>
      </c>
      <c r="G5167" t="s">
        <v>35</v>
      </c>
      <c r="H5167" t="s">
        <v>18</v>
      </c>
      <c r="I5167" s="2">
        <v>45151</v>
      </c>
      <c r="J5167" t="s">
        <v>9372</v>
      </c>
      <c r="K5167" t="s">
        <v>14353</v>
      </c>
      <c r="L5167" t="s">
        <v>52</v>
      </c>
      <c r="M5167">
        <v>42900.757299999997</v>
      </c>
      <c r="N5167">
        <v>160</v>
      </c>
      <c r="O5167" t="s">
        <v>22</v>
      </c>
      <c r="P5167" t="s">
        <v>22</v>
      </c>
      <c r="Q5167" s="2">
        <v>45163</v>
      </c>
      <c r="R5167" t="s">
        <v>83</v>
      </c>
      <c r="S5167" t="s">
        <v>24</v>
      </c>
      <c r="T5167">
        <f>_xlfn.DAYS(Raw_data_US_healthcare[[#This Row],[Discharge Date]],Raw_data_US_healthcare[[#This Row],[Date of Admission]])</f>
        <v>12</v>
      </c>
    </row>
    <row r="5168" spans="1:20" x14ac:dyDescent="0.3">
      <c r="A5168" t="s">
        <v>26511</v>
      </c>
      <c r="B5168" t="s">
        <v>14354</v>
      </c>
      <c r="C5168">
        <v>54</v>
      </c>
      <c r="D5168" t="str">
        <f>IF(Raw_data_US_healthcare[[#This Row],[Age]]&lt;35,"Young",IF(Raw_data_US_healthcare[[#This Row],[Age]]&lt;60,"Middle","Senior"))</f>
        <v>Middle</v>
      </c>
      <c r="E5168" t="s">
        <v>16</v>
      </c>
      <c r="F5168" t="s">
        <v>49</v>
      </c>
      <c r="G5168" t="s">
        <v>49</v>
      </c>
      <c r="H5168" t="s">
        <v>26514</v>
      </c>
      <c r="I5168" s="2">
        <v>44691</v>
      </c>
      <c r="J5168" t="s">
        <v>14355</v>
      </c>
      <c r="K5168" t="s">
        <v>14356</v>
      </c>
      <c r="L5168" t="s">
        <v>52</v>
      </c>
      <c r="M5168">
        <v>30285.055100000001</v>
      </c>
      <c r="N5168">
        <v>486</v>
      </c>
      <c r="O5168" t="s">
        <v>39</v>
      </c>
      <c r="P5168" t="s">
        <v>39</v>
      </c>
      <c r="Q5168" s="2">
        <v>44697</v>
      </c>
      <c r="R5168" t="s">
        <v>44</v>
      </c>
      <c r="S5168" t="s">
        <v>33</v>
      </c>
      <c r="T5168">
        <f>_xlfn.DAYS(Raw_data_US_healthcare[[#This Row],[Discharge Date]],Raw_data_US_healthcare[[#This Row],[Date of Admission]])</f>
        <v>6</v>
      </c>
    </row>
    <row r="5169" spans="1:20" x14ac:dyDescent="0.3">
      <c r="A5169" t="s">
        <v>26511</v>
      </c>
      <c r="B5169" t="s">
        <v>5287</v>
      </c>
      <c r="C5169">
        <v>37</v>
      </c>
      <c r="D5169" t="str">
        <f>IF(Raw_data_US_healthcare[[#This Row],[Age]]&lt;35,"Young",IF(Raw_data_US_healthcare[[#This Row],[Age]]&lt;60,"Middle","Senior"))</f>
        <v>Middle</v>
      </c>
      <c r="E5169" t="s">
        <v>16</v>
      </c>
      <c r="F5169" t="s">
        <v>88</v>
      </c>
      <c r="G5169" t="s">
        <v>88</v>
      </c>
      <c r="H5169" t="s">
        <v>36</v>
      </c>
      <c r="I5169" s="2">
        <v>45021</v>
      </c>
      <c r="J5169" t="s">
        <v>14357</v>
      </c>
      <c r="K5169" t="s">
        <v>3063</v>
      </c>
      <c r="L5169" t="s">
        <v>31</v>
      </c>
      <c r="M5169">
        <v>5293.2833000000001</v>
      </c>
      <c r="N5169">
        <v>324</v>
      </c>
      <c r="O5169" t="s">
        <v>22</v>
      </c>
      <c r="P5169" t="s">
        <v>22</v>
      </c>
      <c r="Q5169" s="2">
        <v>45023</v>
      </c>
      <c r="R5169" t="s">
        <v>23</v>
      </c>
      <c r="S5169" t="s">
        <v>33</v>
      </c>
      <c r="T5169">
        <f>_xlfn.DAYS(Raw_data_US_healthcare[[#This Row],[Discharge Date]],Raw_data_US_healthcare[[#This Row],[Date of Admission]])</f>
        <v>2</v>
      </c>
    </row>
    <row r="5170" spans="1:20" x14ac:dyDescent="0.3">
      <c r="A5170" t="s">
        <v>26511</v>
      </c>
      <c r="B5170" t="s">
        <v>14358</v>
      </c>
      <c r="C5170">
        <v>77</v>
      </c>
      <c r="D5170" t="str">
        <f>IF(Raw_data_US_healthcare[[#This Row],[Age]]&lt;35,"Young",IF(Raw_data_US_healthcare[[#This Row],[Age]]&lt;60,"Middle","Senior"))</f>
        <v>Senior</v>
      </c>
      <c r="E5170" t="s">
        <v>16</v>
      </c>
      <c r="F5170" t="s">
        <v>17</v>
      </c>
      <c r="G5170" t="s">
        <v>17</v>
      </c>
      <c r="H5170" t="s">
        <v>69</v>
      </c>
      <c r="I5170" s="2">
        <v>44695</v>
      </c>
      <c r="J5170" t="s">
        <v>14359</v>
      </c>
      <c r="K5170" t="s">
        <v>14360</v>
      </c>
      <c r="L5170" t="s">
        <v>52</v>
      </c>
      <c r="M5170">
        <v>45877.206100000003</v>
      </c>
      <c r="N5170">
        <v>131</v>
      </c>
      <c r="O5170" t="s">
        <v>22</v>
      </c>
      <c r="P5170" t="s">
        <v>22</v>
      </c>
      <c r="Q5170" s="2">
        <v>44707</v>
      </c>
      <c r="R5170" t="s">
        <v>48</v>
      </c>
      <c r="S5170" t="s">
        <v>45</v>
      </c>
      <c r="T5170">
        <f>_xlfn.DAYS(Raw_data_US_healthcare[[#This Row],[Discharge Date]],Raw_data_US_healthcare[[#This Row],[Date of Admission]])</f>
        <v>12</v>
      </c>
    </row>
    <row r="5171" spans="1:20" x14ac:dyDescent="0.3">
      <c r="A5171" t="s">
        <v>26511</v>
      </c>
      <c r="B5171" t="s">
        <v>2261</v>
      </c>
      <c r="C5171">
        <v>50</v>
      </c>
      <c r="D5171" t="str">
        <f>IF(Raw_data_US_healthcare[[#This Row],[Age]]&lt;35,"Young",IF(Raw_data_US_healthcare[[#This Row],[Age]]&lt;60,"Middle","Senior"))</f>
        <v>Middle</v>
      </c>
      <c r="E5171" t="s">
        <v>16</v>
      </c>
      <c r="F5171" t="s">
        <v>113</v>
      </c>
      <c r="G5171" t="s">
        <v>113</v>
      </c>
      <c r="H5171" t="s">
        <v>26516</v>
      </c>
      <c r="I5171" s="2">
        <v>44752</v>
      </c>
      <c r="J5171" t="s">
        <v>14361</v>
      </c>
      <c r="K5171" t="s">
        <v>14362</v>
      </c>
      <c r="L5171" t="s">
        <v>21</v>
      </c>
      <c r="M5171">
        <v>34965.883199999997</v>
      </c>
      <c r="N5171">
        <v>476</v>
      </c>
      <c r="O5171" t="s">
        <v>39</v>
      </c>
      <c r="P5171" t="s">
        <v>39</v>
      </c>
      <c r="Q5171" s="2">
        <v>44779</v>
      </c>
      <c r="R5171" t="s">
        <v>23</v>
      </c>
      <c r="S5171" t="s">
        <v>24</v>
      </c>
      <c r="T5171">
        <f>_xlfn.DAYS(Raw_data_US_healthcare[[#This Row],[Discharge Date]],Raw_data_US_healthcare[[#This Row],[Date of Admission]])</f>
        <v>27</v>
      </c>
    </row>
    <row r="5172" spans="1:20" x14ac:dyDescent="0.3">
      <c r="A5172" t="s">
        <v>26512</v>
      </c>
      <c r="B5172" t="s">
        <v>14363</v>
      </c>
      <c r="C5172">
        <v>26</v>
      </c>
      <c r="D5172" t="str">
        <f>IF(Raw_data_US_healthcare[[#This Row],[Age]]&lt;35,"Young",IF(Raw_data_US_healthcare[[#This Row],[Age]]&lt;60,"Middle","Senior"))</f>
        <v>Young</v>
      </c>
      <c r="E5172" t="s">
        <v>26</v>
      </c>
      <c r="F5172" t="s">
        <v>35</v>
      </c>
      <c r="G5172" t="s">
        <v>35</v>
      </c>
      <c r="H5172" t="s">
        <v>26516</v>
      </c>
      <c r="I5172" s="2">
        <v>44977</v>
      </c>
      <c r="J5172" t="s">
        <v>14364</v>
      </c>
      <c r="K5172" t="s">
        <v>14365</v>
      </c>
      <c r="L5172" t="s">
        <v>52</v>
      </c>
      <c r="M5172">
        <v>25693.000800000002</v>
      </c>
      <c r="N5172">
        <v>371</v>
      </c>
      <c r="O5172" t="s">
        <v>43</v>
      </c>
      <c r="P5172" t="s">
        <v>43</v>
      </c>
      <c r="Q5172" s="2">
        <v>45006</v>
      </c>
      <c r="R5172" t="s">
        <v>48</v>
      </c>
      <c r="S5172" t="s">
        <v>45</v>
      </c>
      <c r="T5172">
        <f>_xlfn.DAYS(Raw_data_US_healthcare[[#This Row],[Discharge Date]],Raw_data_US_healthcare[[#This Row],[Date of Admission]])</f>
        <v>29</v>
      </c>
    </row>
    <row r="5173" spans="1:20" x14ac:dyDescent="0.3">
      <c r="A5173" t="s">
        <v>26511</v>
      </c>
      <c r="B5173" t="s">
        <v>26569</v>
      </c>
      <c r="C5173">
        <v>58</v>
      </c>
      <c r="D5173" t="str">
        <f>IF(Raw_data_US_healthcare[[#This Row],[Age]]&lt;35,"Young",IF(Raw_data_US_healthcare[[#This Row],[Age]]&lt;60,"Middle","Senior"))</f>
        <v>Middle</v>
      </c>
      <c r="E5173" t="s">
        <v>16</v>
      </c>
      <c r="F5173" t="s">
        <v>88</v>
      </c>
      <c r="G5173" t="s">
        <v>88</v>
      </c>
      <c r="H5173" t="s">
        <v>18</v>
      </c>
      <c r="I5173" s="2">
        <v>45008</v>
      </c>
      <c r="J5173" t="s">
        <v>14366</v>
      </c>
      <c r="K5173" t="s">
        <v>1763</v>
      </c>
      <c r="L5173" t="s">
        <v>60</v>
      </c>
      <c r="M5173">
        <v>19092.9499</v>
      </c>
      <c r="N5173">
        <v>451</v>
      </c>
      <c r="O5173" t="s">
        <v>43</v>
      </c>
      <c r="P5173" t="s">
        <v>43</v>
      </c>
      <c r="Q5173" s="2">
        <v>45018</v>
      </c>
      <c r="R5173" t="s">
        <v>83</v>
      </c>
      <c r="S5173" t="s">
        <v>45</v>
      </c>
      <c r="T5173">
        <f>_xlfn.DAYS(Raw_data_US_healthcare[[#This Row],[Discharge Date]],Raw_data_US_healthcare[[#This Row],[Date of Admission]])</f>
        <v>10</v>
      </c>
    </row>
    <row r="5174" spans="1:20" x14ac:dyDescent="0.3">
      <c r="A5174" t="s">
        <v>26512</v>
      </c>
      <c r="B5174" t="s">
        <v>14367</v>
      </c>
      <c r="C5174">
        <v>52</v>
      </c>
      <c r="D5174" t="str">
        <f>IF(Raw_data_US_healthcare[[#This Row],[Age]]&lt;35,"Young",IF(Raw_data_US_healthcare[[#This Row],[Age]]&lt;60,"Middle","Senior"))</f>
        <v>Middle</v>
      </c>
      <c r="E5174" t="s">
        <v>26</v>
      </c>
      <c r="F5174" t="s">
        <v>62</v>
      </c>
      <c r="G5174" t="s">
        <v>62</v>
      </c>
      <c r="H5174" t="s">
        <v>69</v>
      </c>
      <c r="I5174" s="2">
        <v>44972</v>
      </c>
      <c r="J5174" t="s">
        <v>14368</v>
      </c>
      <c r="K5174" t="s">
        <v>14369</v>
      </c>
      <c r="L5174" t="s">
        <v>56</v>
      </c>
      <c r="M5174">
        <v>52714.198199999999</v>
      </c>
      <c r="N5174">
        <v>173</v>
      </c>
      <c r="O5174" t="s">
        <v>22</v>
      </c>
      <c r="P5174" t="s">
        <v>22</v>
      </c>
      <c r="Q5174" s="2">
        <v>44980</v>
      </c>
      <c r="R5174" t="s">
        <v>32</v>
      </c>
      <c r="S5174" t="s">
        <v>33</v>
      </c>
      <c r="T5174">
        <f>_xlfn.DAYS(Raw_data_US_healthcare[[#This Row],[Discharge Date]],Raw_data_US_healthcare[[#This Row],[Date of Admission]])</f>
        <v>8</v>
      </c>
    </row>
    <row r="5175" spans="1:20" x14ac:dyDescent="0.3">
      <c r="A5175" t="s">
        <v>26511</v>
      </c>
      <c r="B5175" t="s">
        <v>14370</v>
      </c>
      <c r="C5175">
        <v>38</v>
      </c>
      <c r="D5175" t="str">
        <f>IF(Raw_data_US_healthcare[[#This Row],[Age]]&lt;35,"Young",IF(Raw_data_US_healthcare[[#This Row],[Age]]&lt;60,"Middle","Senior"))</f>
        <v>Middle</v>
      </c>
      <c r="E5175" t="s">
        <v>16</v>
      </c>
      <c r="F5175" t="s">
        <v>49</v>
      </c>
      <c r="G5175" t="s">
        <v>49</v>
      </c>
      <c r="H5175" t="s">
        <v>36</v>
      </c>
      <c r="I5175" s="2">
        <v>44466</v>
      </c>
      <c r="J5175" t="s">
        <v>14371</v>
      </c>
      <c r="K5175" t="s">
        <v>3776</v>
      </c>
      <c r="L5175" t="s">
        <v>56</v>
      </c>
      <c r="M5175">
        <v>4640.9287999999997</v>
      </c>
      <c r="N5175">
        <v>159</v>
      </c>
      <c r="O5175" t="s">
        <v>22</v>
      </c>
      <c r="P5175" t="s">
        <v>22</v>
      </c>
      <c r="Q5175" s="2">
        <v>44480</v>
      </c>
      <c r="R5175" t="s">
        <v>32</v>
      </c>
      <c r="S5175" t="s">
        <v>24</v>
      </c>
      <c r="T5175">
        <f>_xlfn.DAYS(Raw_data_US_healthcare[[#This Row],[Discharge Date]],Raw_data_US_healthcare[[#This Row],[Date of Admission]])</f>
        <v>14</v>
      </c>
    </row>
    <row r="5176" spans="1:20" x14ac:dyDescent="0.3">
      <c r="A5176" t="s">
        <v>26512</v>
      </c>
      <c r="B5176" t="s">
        <v>14372</v>
      </c>
      <c r="C5176">
        <v>19</v>
      </c>
      <c r="D5176" t="str">
        <f>IF(Raw_data_US_healthcare[[#This Row],[Age]]&lt;35,"Young",IF(Raw_data_US_healthcare[[#This Row],[Age]]&lt;60,"Middle","Senior"))</f>
        <v>Young</v>
      </c>
      <c r="E5176" t="s">
        <v>26</v>
      </c>
      <c r="F5176" t="s">
        <v>35</v>
      </c>
      <c r="G5176" t="s">
        <v>35</v>
      </c>
      <c r="H5176" t="s">
        <v>69</v>
      </c>
      <c r="I5176" s="2">
        <v>44973</v>
      </c>
      <c r="J5176" t="s">
        <v>13286</v>
      </c>
      <c r="K5176" t="s">
        <v>14373</v>
      </c>
      <c r="L5176" t="s">
        <v>52</v>
      </c>
      <c r="M5176">
        <v>58394.385300000002</v>
      </c>
      <c r="N5176">
        <v>181</v>
      </c>
      <c r="O5176" t="s">
        <v>39</v>
      </c>
      <c r="P5176" t="s">
        <v>39</v>
      </c>
      <c r="Q5176" s="2">
        <v>44975</v>
      </c>
      <c r="R5176" t="s">
        <v>23</v>
      </c>
      <c r="S5176" t="s">
        <v>24</v>
      </c>
      <c r="T5176">
        <f>_xlfn.DAYS(Raw_data_US_healthcare[[#This Row],[Discharge Date]],Raw_data_US_healthcare[[#This Row],[Date of Admission]])</f>
        <v>2</v>
      </c>
    </row>
    <row r="5177" spans="1:20" x14ac:dyDescent="0.3">
      <c r="A5177" t="s">
        <v>26512</v>
      </c>
      <c r="B5177" t="s">
        <v>14374</v>
      </c>
      <c r="C5177">
        <v>57</v>
      </c>
      <c r="D5177" t="str">
        <f>IF(Raw_data_US_healthcare[[#This Row],[Age]]&lt;35,"Young",IF(Raw_data_US_healthcare[[#This Row],[Age]]&lt;60,"Middle","Senior"))</f>
        <v>Middle</v>
      </c>
      <c r="E5177" t="s">
        <v>26</v>
      </c>
      <c r="F5177" t="s">
        <v>113</v>
      </c>
      <c r="G5177" t="s">
        <v>113</v>
      </c>
      <c r="H5177" t="s">
        <v>26514</v>
      </c>
      <c r="I5177" s="2">
        <v>44546</v>
      </c>
      <c r="J5177" t="s">
        <v>14375</v>
      </c>
      <c r="K5177" t="s">
        <v>14376</v>
      </c>
      <c r="L5177" t="s">
        <v>31</v>
      </c>
      <c r="M5177">
        <v>18159.295900000001</v>
      </c>
      <c r="N5177">
        <v>183</v>
      </c>
      <c r="O5177" t="s">
        <v>43</v>
      </c>
      <c r="P5177" t="s">
        <v>43</v>
      </c>
      <c r="Q5177" s="2">
        <v>44571</v>
      </c>
      <c r="R5177" t="s">
        <v>23</v>
      </c>
      <c r="S5177" t="s">
        <v>45</v>
      </c>
      <c r="T5177">
        <f>_xlfn.DAYS(Raw_data_US_healthcare[[#This Row],[Discharge Date]],Raw_data_US_healthcare[[#This Row],[Date of Admission]])</f>
        <v>25</v>
      </c>
    </row>
    <row r="5178" spans="1:20" x14ac:dyDescent="0.3">
      <c r="A5178" t="s">
        <v>26512</v>
      </c>
      <c r="B5178" t="s">
        <v>14377</v>
      </c>
      <c r="C5178">
        <v>48</v>
      </c>
      <c r="D5178" t="str">
        <f>IF(Raw_data_US_healthcare[[#This Row],[Age]]&lt;35,"Young",IF(Raw_data_US_healthcare[[#This Row],[Age]]&lt;60,"Middle","Senior"))</f>
        <v>Middle</v>
      </c>
      <c r="E5178" t="s">
        <v>26</v>
      </c>
      <c r="F5178" t="s">
        <v>17</v>
      </c>
      <c r="G5178" t="s">
        <v>17</v>
      </c>
      <c r="H5178" t="s">
        <v>18</v>
      </c>
      <c r="I5178" s="2">
        <v>43913</v>
      </c>
      <c r="J5178" t="s">
        <v>14378</v>
      </c>
      <c r="K5178" t="s">
        <v>108</v>
      </c>
      <c r="L5178" t="s">
        <v>21</v>
      </c>
      <c r="M5178">
        <v>30322.2444</v>
      </c>
      <c r="N5178">
        <v>401</v>
      </c>
      <c r="O5178" t="s">
        <v>22</v>
      </c>
      <c r="P5178" t="s">
        <v>22</v>
      </c>
      <c r="Q5178" s="2">
        <v>43914</v>
      </c>
      <c r="R5178" t="s">
        <v>83</v>
      </c>
      <c r="S5178" t="s">
        <v>24</v>
      </c>
      <c r="T5178">
        <f>_xlfn.DAYS(Raw_data_US_healthcare[[#This Row],[Discharge Date]],Raw_data_US_healthcare[[#This Row],[Date of Admission]])</f>
        <v>1</v>
      </c>
    </row>
    <row r="5179" spans="1:20" x14ac:dyDescent="0.3">
      <c r="A5179" t="s">
        <v>26512</v>
      </c>
      <c r="B5179" t="s">
        <v>14379</v>
      </c>
      <c r="C5179">
        <v>84</v>
      </c>
      <c r="D5179" t="str">
        <f>IF(Raw_data_US_healthcare[[#This Row],[Age]]&lt;35,"Young",IF(Raw_data_US_healthcare[[#This Row],[Age]]&lt;60,"Middle","Senior"))</f>
        <v>Senior</v>
      </c>
      <c r="E5179" t="s">
        <v>26</v>
      </c>
      <c r="F5179" t="s">
        <v>49</v>
      </c>
      <c r="G5179" t="s">
        <v>49</v>
      </c>
      <c r="H5179" t="s">
        <v>26514</v>
      </c>
      <c r="I5179" s="2">
        <v>43504</v>
      </c>
      <c r="J5179" t="s">
        <v>14380</v>
      </c>
      <c r="K5179" t="s">
        <v>14381</v>
      </c>
      <c r="L5179" t="s">
        <v>52</v>
      </c>
      <c r="M5179">
        <v>37678.0072</v>
      </c>
      <c r="N5179">
        <v>117</v>
      </c>
      <c r="O5179" t="s">
        <v>43</v>
      </c>
      <c r="P5179" t="s">
        <v>43</v>
      </c>
      <c r="Q5179" s="2">
        <v>43511</v>
      </c>
      <c r="R5179" t="s">
        <v>32</v>
      </c>
      <c r="S5179" t="s">
        <v>33</v>
      </c>
      <c r="T5179">
        <f>_xlfn.DAYS(Raw_data_US_healthcare[[#This Row],[Discharge Date]],Raw_data_US_healthcare[[#This Row],[Date of Admission]])</f>
        <v>7</v>
      </c>
    </row>
    <row r="5180" spans="1:20" x14ac:dyDescent="0.3">
      <c r="A5180" t="s">
        <v>26511</v>
      </c>
      <c r="B5180" t="s">
        <v>14382</v>
      </c>
      <c r="C5180">
        <v>79</v>
      </c>
      <c r="D5180" t="str">
        <f>IF(Raw_data_US_healthcare[[#This Row],[Age]]&lt;35,"Young",IF(Raw_data_US_healthcare[[#This Row],[Age]]&lt;60,"Middle","Senior"))</f>
        <v>Senior</v>
      </c>
      <c r="E5180" t="s">
        <v>16</v>
      </c>
      <c r="F5180" t="s">
        <v>228</v>
      </c>
      <c r="G5180" t="s">
        <v>228</v>
      </c>
      <c r="H5180" t="s">
        <v>69</v>
      </c>
      <c r="I5180" s="2">
        <v>44943</v>
      </c>
      <c r="J5180" t="s">
        <v>14383</v>
      </c>
      <c r="K5180" t="s">
        <v>14384</v>
      </c>
      <c r="L5180" t="s">
        <v>60</v>
      </c>
      <c r="M5180">
        <v>75845.239400000006</v>
      </c>
      <c r="N5180">
        <v>333</v>
      </c>
      <c r="O5180" t="s">
        <v>39</v>
      </c>
      <c r="P5180" t="s">
        <v>39</v>
      </c>
      <c r="Q5180" s="2">
        <v>44953</v>
      </c>
      <c r="R5180" t="s">
        <v>44</v>
      </c>
      <c r="S5180" t="s">
        <v>33</v>
      </c>
      <c r="T5180">
        <f>_xlfn.DAYS(Raw_data_US_healthcare[[#This Row],[Discharge Date]],Raw_data_US_healthcare[[#This Row],[Date of Admission]])</f>
        <v>10</v>
      </c>
    </row>
    <row r="5181" spans="1:20" x14ac:dyDescent="0.3">
      <c r="A5181" t="s">
        <v>26511</v>
      </c>
      <c r="B5181" t="s">
        <v>6734</v>
      </c>
      <c r="C5181">
        <v>80</v>
      </c>
      <c r="D5181" t="str">
        <f>IF(Raw_data_US_healthcare[[#This Row],[Age]]&lt;35,"Young",IF(Raw_data_US_healthcare[[#This Row],[Age]]&lt;60,"Middle","Senior"))</f>
        <v>Senior</v>
      </c>
      <c r="E5181" t="s">
        <v>16</v>
      </c>
      <c r="F5181" t="s">
        <v>49</v>
      </c>
      <c r="G5181" t="s">
        <v>49</v>
      </c>
      <c r="H5181" t="s">
        <v>36</v>
      </c>
      <c r="I5181" s="2">
        <v>44592</v>
      </c>
      <c r="J5181" t="s">
        <v>14385</v>
      </c>
      <c r="K5181" t="s">
        <v>11613</v>
      </c>
      <c r="L5181" t="s">
        <v>31</v>
      </c>
      <c r="M5181">
        <v>2177.7923999999998</v>
      </c>
      <c r="N5181">
        <v>358</v>
      </c>
      <c r="O5181" t="s">
        <v>43</v>
      </c>
      <c r="P5181" t="s">
        <v>43</v>
      </c>
      <c r="Q5181" s="2">
        <v>44595</v>
      </c>
      <c r="R5181" t="s">
        <v>23</v>
      </c>
      <c r="S5181" t="s">
        <v>45</v>
      </c>
      <c r="T5181">
        <f>_xlfn.DAYS(Raw_data_US_healthcare[[#This Row],[Discharge Date]],Raw_data_US_healthcare[[#This Row],[Date of Admission]])</f>
        <v>3</v>
      </c>
    </row>
    <row r="5182" spans="1:20" x14ac:dyDescent="0.3">
      <c r="A5182" t="s">
        <v>26511</v>
      </c>
      <c r="B5182" t="s">
        <v>10011</v>
      </c>
      <c r="C5182">
        <v>73</v>
      </c>
      <c r="D5182" t="str">
        <f>IF(Raw_data_US_healthcare[[#This Row],[Age]]&lt;35,"Young",IF(Raw_data_US_healthcare[[#This Row],[Age]]&lt;60,"Middle","Senior"))</f>
        <v>Senior</v>
      </c>
      <c r="E5182" t="s">
        <v>16</v>
      </c>
      <c r="F5182" t="s">
        <v>113</v>
      </c>
      <c r="G5182" t="s">
        <v>113</v>
      </c>
      <c r="H5182" t="s">
        <v>26516</v>
      </c>
      <c r="I5182" s="2">
        <v>43946</v>
      </c>
      <c r="J5182" t="s">
        <v>14386</v>
      </c>
      <c r="K5182" t="s">
        <v>14387</v>
      </c>
      <c r="L5182" t="s">
        <v>52</v>
      </c>
      <c r="M5182">
        <v>24358.560000000001</v>
      </c>
      <c r="N5182">
        <v>163</v>
      </c>
      <c r="O5182" t="s">
        <v>43</v>
      </c>
      <c r="P5182" t="s">
        <v>43</v>
      </c>
      <c r="Q5182" s="2">
        <v>43969</v>
      </c>
      <c r="R5182" t="s">
        <v>48</v>
      </c>
      <c r="S5182" t="s">
        <v>33</v>
      </c>
      <c r="T5182">
        <f>_xlfn.DAYS(Raw_data_US_healthcare[[#This Row],[Discharge Date]],Raw_data_US_healthcare[[#This Row],[Date of Admission]])</f>
        <v>23</v>
      </c>
    </row>
    <row r="5183" spans="1:20" x14ac:dyDescent="0.3">
      <c r="A5183" t="s">
        <v>26512</v>
      </c>
      <c r="B5183" t="s">
        <v>14388</v>
      </c>
      <c r="C5183">
        <v>54</v>
      </c>
      <c r="D5183" t="str">
        <f>IF(Raw_data_US_healthcare[[#This Row],[Age]]&lt;35,"Young",IF(Raw_data_US_healthcare[[#This Row],[Age]]&lt;60,"Middle","Senior"))</f>
        <v>Middle</v>
      </c>
      <c r="E5183" t="s">
        <v>26</v>
      </c>
      <c r="F5183" t="s">
        <v>35</v>
      </c>
      <c r="G5183" t="s">
        <v>35</v>
      </c>
      <c r="H5183" t="s">
        <v>36</v>
      </c>
      <c r="I5183" s="2">
        <v>45088</v>
      </c>
      <c r="J5183" t="s">
        <v>14389</v>
      </c>
      <c r="K5183" t="s">
        <v>2203</v>
      </c>
      <c r="L5183" t="s">
        <v>56</v>
      </c>
      <c r="M5183">
        <v>14598.858700000001</v>
      </c>
      <c r="N5183">
        <v>331</v>
      </c>
      <c r="O5183" t="s">
        <v>39</v>
      </c>
      <c r="P5183" t="s">
        <v>39</v>
      </c>
      <c r="Q5183" s="2">
        <v>45099</v>
      </c>
      <c r="R5183" t="s">
        <v>83</v>
      </c>
      <c r="S5183" t="s">
        <v>45</v>
      </c>
      <c r="T5183">
        <f>_xlfn.DAYS(Raw_data_US_healthcare[[#This Row],[Discharge Date]],Raw_data_US_healthcare[[#This Row],[Date of Admission]])</f>
        <v>11</v>
      </c>
    </row>
    <row r="5184" spans="1:20" x14ac:dyDescent="0.3">
      <c r="A5184" t="s">
        <v>26511</v>
      </c>
      <c r="B5184" t="s">
        <v>14390</v>
      </c>
      <c r="C5184">
        <v>48</v>
      </c>
      <c r="D5184" t="str">
        <f>IF(Raw_data_US_healthcare[[#This Row],[Age]]&lt;35,"Young",IF(Raw_data_US_healthcare[[#This Row],[Age]]&lt;60,"Middle","Senior"))</f>
        <v>Middle</v>
      </c>
      <c r="E5184" t="s">
        <v>16</v>
      </c>
      <c r="F5184" t="s">
        <v>113</v>
      </c>
      <c r="G5184" t="s">
        <v>113</v>
      </c>
      <c r="H5184" t="s">
        <v>36</v>
      </c>
      <c r="I5184" s="2">
        <v>45117</v>
      </c>
      <c r="J5184" t="s">
        <v>14391</v>
      </c>
      <c r="K5184" t="s">
        <v>3837</v>
      </c>
      <c r="L5184" t="s">
        <v>52</v>
      </c>
      <c r="M5184">
        <v>7448.9120000000003</v>
      </c>
      <c r="N5184">
        <v>329</v>
      </c>
      <c r="O5184" t="s">
        <v>22</v>
      </c>
      <c r="P5184" t="s">
        <v>22</v>
      </c>
      <c r="Q5184" s="2">
        <v>45121</v>
      </c>
      <c r="R5184" t="s">
        <v>23</v>
      </c>
      <c r="S5184" t="s">
        <v>45</v>
      </c>
      <c r="T5184">
        <f>_xlfn.DAYS(Raw_data_US_healthcare[[#This Row],[Discharge Date]],Raw_data_US_healthcare[[#This Row],[Date of Admission]])</f>
        <v>4</v>
      </c>
    </row>
    <row r="5185" spans="1:20" x14ac:dyDescent="0.3">
      <c r="A5185" t="s">
        <v>26511</v>
      </c>
      <c r="B5185" t="s">
        <v>14392</v>
      </c>
      <c r="C5185">
        <v>69</v>
      </c>
      <c r="D5185" t="str">
        <f>IF(Raw_data_US_healthcare[[#This Row],[Age]]&lt;35,"Young",IF(Raw_data_US_healthcare[[#This Row],[Age]]&lt;60,"Middle","Senior"))</f>
        <v>Senior</v>
      </c>
      <c r="E5185" t="s">
        <v>16</v>
      </c>
      <c r="F5185" t="s">
        <v>62</v>
      </c>
      <c r="G5185" t="s">
        <v>62</v>
      </c>
      <c r="H5185" t="s">
        <v>26514</v>
      </c>
      <c r="I5185" s="2">
        <v>44579</v>
      </c>
      <c r="J5185" t="s">
        <v>14393</v>
      </c>
      <c r="K5185" t="s">
        <v>14394</v>
      </c>
      <c r="L5185" t="s">
        <v>21</v>
      </c>
      <c r="M5185">
        <v>23822.648099999999</v>
      </c>
      <c r="N5185">
        <v>170</v>
      </c>
      <c r="O5185" t="s">
        <v>39</v>
      </c>
      <c r="P5185" t="s">
        <v>39</v>
      </c>
      <c r="Q5185" s="2">
        <v>44605</v>
      </c>
      <c r="R5185" t="s">
        <v>23</v>
      </c>
      <c r="S5185" t="s">
        <v>33</v>
      </c>
      <c r="T5185">
        <f>_xlfn.DAYS(Raw_data_US_healthcare[[#This Row],[Discharge Date]],Raw_data_US_healthcare[[#This Row],[Date of Admission]])</f>
        <v>26</v>
      </c>
    </row>
    <row r="5186" spans="1:20" x14ac:dyDescent="0.3">
      <c r="A5186" t="s">
        <v>26512</v>
      </c>
      <c r="B5186" t="s">
        <v>14395</v>
      </c>
      <c r="C5186">
        <v>85</v>
      </c>
      <c r="D5186" t="str">
        <f>IF(Raw_data_US_healthcare[[#This Row],[Age]]&lt;35,"Young",IF(Raw_data_US_healthcare[[#This Row],[Age]]&lt;60,"Middle","Senior"))</f>
        <v>Senior</v>
      </c>
      <c r="E5186" t="s">
        <v>26</v>
      </c>
      <c r="F5186" t="s">
        <v>17</v>
      </c>
      <c r="G5186" t="s">
        <v>17</v>
      </c>
      <c r="H5186" t="s">
        <v>26514</v>
      </c>
      <c r="I5186" s="2">
        <v>44668</v>
      </c>
      <c r="J5186" t="s">
        <v>14396</v>
      </c>
      <c r="K5186" t="s">
        <v>14397</v>
      </c>
      <c r="L5186" t="s">
        <v>21</v>
      </c>
      <c r="M5186">
        <v>10122.189399999999</v>
      </c>
      <c r="N5186">
        <v>263</v>
      </c>
      <c r="O5186" t="s">
        <v>39</v>
      </c>
      <c r="P5186" t="s">
        <v>39</v>
      </c>
      <c r="Q5186" s="2">
        <v>44690</v>
      </c>
      <c r="R5186" t="s">
        <v>32</v>
      </c>
      <c r="S5186" t="s">
        <v>45</v>
      </c>
      <c r="T5186">
        <f>_xlfn.DAYS(Raw_data_US_healthcare[[#This Row],[Discharge Date]],Raw_data_US_healthcare[[#This Row],[Date of Admission]])</f>
        <v>22</v>
      </c>
    </row>
    <row r="5187" spans="1:20" x14ac:dyDescent="0.3">
      <c r="A5187" t="s">
        <v>26511</v>
      </c>
      <c r="B5187" t="s">
        <v>14398</v>
      </c>
      <c r="C5187">
        <v>40</v>
      </c>
      <c r="D5187" t="str">
        <f>IF(Raw_data_US_healthcare[[#This Row],[Age]]&lt;35,"Young",IF(Raw_data_US_healthcare[[#This Row],[Age]]&lt;60,"Middle","Senior"))</f>
        <v>Middle</v>
      </c>
      <c r="E5187" t="s">
        <v>16</v>
      </c>
      <c r="F5187" t="s">
        <v>27</v>
      </c>
      <c r="G5187" t="s">
        <v>27</v>
      </c>
      <c r="H5187" t="s">
        <v>26516</v>
      </c>
      <c r="I5187" s="2">
        <v>44609</v>
      </c>
      <c r="J5187" t="s">
        <v>5378</v>
      </c>
      <c r="K5187" t="s">
        <v>14399</v>
      </c>
      <c r="L5187" t="s">
        <v>56</v>
      </c>
      <c r="M5187">
        <v>33960.244400000003</v>
      </c>
      <c r="N5187">
        <v>175</v>
      </c>
      <c r="O5187" t="s">
        <v>39</v>
      </c>
      <c r="P5187" t="s">
        <v>39</v>
      </c>
      <c r="Q5187" s="2">
        <v>44627</v>
      </c>
      <c r="R5187" t="s">
        <v>23</v>
      </c>
      <c r="S5187" t="s">
        <v>24</v>
      </c>
      <c r="T5187">
        <f>_xlfn.DAYS(Raw_data_US_healthcare[[#This Row],[Discharge Date]],Raw_data_US_healthcare[[#This Row],[Date of Admission]])</f>
        <v>18</v>
      </c>
    </row>
    <row r="5188" spans="1:20" x14ac:dyDescent="0.3">
      <c r="A5188" t="s">
        <v>26511</v>
      </c>
      <c r="B5188" t="s">
        <v>14400</v>
      </c>
      <c r="C5188">
        <v>48</v>
      </c>
      <c r="D5188" t="str">
        <f>IF(Raw_data_US_healthcare[[#This Row],[Age]]&lt;35,"Young",IF(Raw_data_US_healthcare[[#This Row],[Age]]&lt;60,"Middle","Senior"))</f>
        <v>Middle</v>
      </c>
      <c r="E5188" t="s">
        <v>16</v>
      </c>
      <c r="F5188" t="s">
        <v>62</v>
      </c>
      <c r="G5188" t="s">
        <v>62</v>
      </c>
      <c r="H5188" t="s">
        <v>26514</v>
      </c>
      <c r="I5188" s="2">
        <v>45187</v>
      </c>
      <c r="J5188" t="s">
        <v>14401</v>
      </c>
      <c r="K5188" t="s">
        <v>7574</v>
      </c>
      <c r="L5188" t="s">
        <v>52</v>
      </c>
      <c r="M5188">
        <v>938.12800000000004</v>
      </c>
      <c r="N5188">
        <v>379</v>
      </c>
      <c r="O5188" t="s">
        <v>22</v>
      </c>
      <c r="P5188" t="s">
        <v>22</v>
      </c>
      <c r="Q5188" s="2">
        <v>45208</v>
      </c>
      <c r="R5188" t="s">
        <v>32</v>
      </c>
      <c r="S5188" t="s">
        <v>24</v>
      </c>
      <c r="T5188">
        <f>_xlfn.DAYS(Raw_data_US_healthcare[[#This Row],[Discharge Date]],Raw_data_US_healthcare[[#This Row],[Date of Admission]])</f>
        <v>21</v>
      </c>
    </row>
    <row r="5189" spans="1:20" x14ac:dyDescent="0.3">
      <c r="A5189" t="s">
        <v>26512</v>
      </c>
      <c r="B5189" t="s">
        <v>14402</v>
      </c>
      <c r="C5189">
        <v>46</v>
      </c>
      <c r="D5189" t="str">
        <f>IF(Raw_data_US_healthcare[[#This Row],[Age]]&lt;35,"Young",IF(Raw_data_US_healthcare[[#This Row],[Age]]&lt;60,"Middle","Senior"))</f>
        <v>Middle</v>
      </c>
      <c r="E5189" t="s">
        <v>26</v>
      </c>
      <c r="F5189" t="s">
        <v>113</v>
      </c>
      <c r="G5189" t="s">
        <v>113</v>
      </c>
      <c r="H5189" t="s">
        <v>36</v>
      </c>
      <c r="I5189" s="2">
        <v>43749</v>
      </c>
      <c r="J5189" t="s">
        <v>14403</v>
      </c>
      <c r="K5189" t="s">
        <v>14404</v>
      </c>
      <c r="L5189" t="s">
        <v>31</v>
      </c>
      <c r="M5189">
        <v>13224.578100000001</v>
      </c>
      <c r="N5189">
        <v>151</v>
      </c>
      <c r="O5189" t="s">
        <v>39</v>
      </c>
      <c r="P5189" t="s">
        <v>39</v>
      </c>
      <c r="Q5189" s="2">
        <v>43755</v>
      </c>
      <c r="R5189" t="s">
        <v>23</v>
      </c>
      <c r="S5189" t="s">
        <v>45</v>
      </c>
      <c r="T5189">
        <f>_xlfn.DAYS(Raw_data_US_healthcare[[#This Row],[Discharge Date]],Raw_data_US_healthcare[[#This Row],[Date of Admission]])</f>
        <v>6</v>
      </c>
    </row>
    <row r="5190" spans="1:20" x14ac:dyDescent="0.3">
      <c r="A5190" t="s">
        <v>26511</v>
      </c>
      <c r="B5190" t="s">
        <v>14405</v>
      </c>
      <c r="C5190">
        <v>45</v>
      </c>
      <c r="D5190" t="str">
        <f>IF(Raw_data_US_healthcare[[#This Row],[Age]]&lt;35,"Young",IF(Raw_data_US_healthcare[[#This Row],[Age]]&lt;60,"Middle","Senior"))</f>
        <v>Middle</v>
      </c>
      <c r="E5190" t="s">
        <v>16</v>
      </c>
      <c r="F5190" t="s">
        <v>35</v>
      </c>
      <c r="G5190" t="s">
        <v>35</v>
      </c>
      <c r="H5190" t="s">
        <v>36</v>
      </c>
      <c r="I5190" s="2">
        <v>44964</v>
      </c>
      <c r="J5190" t="s">
        <v>791</v>
      </c>
      <c r="K5190" t="s">
        <v>14406</v>
      </c>
      <c r="L5190" t="s">
        <v>60</v>
      </c>
      <c r="M5190">
        <v>3718.53</v>
      </c>
      <c r="N5190">
        <v>186</v>
      </c>
      <c r="O5190" t="s">
        <v>43</v>
      </c>
      <c r="P5190" t="s">
        <v>43</v>
      </c>
      <c r="Q5190" s="2">
        <v>44991</v>
      </c>
      <c r="R5190" t="s">
        <v>32</v>
      </c>
      <c r="S5190" t="s">
        <v>45</v>
      </c>
      <c r="T5190">
        <f>_xlfn.DAYS(Raw_data_US_healthcare[[#This Row],[Discharge Date]],Raw_data_US_healthcare[[#This Row],[Date of Admission]])</f>
        <v>27</v>
      </c>
    </row>
    <row r="5191" spans="1:20" x14ac:dyDescent="0.3">
      <c r="A5191" t="s">
        <v>26511</v>
      </c>
      <c r="B5191" t="s">
        <v>14407</v>
      </c>
      <c r="C5191">
        <v>74</v>
      </c>
      <c r="D5191" t="str">
        <f>IF(Raw_data_US_healthcare[[#This Row],[Age]]&lt;35,"Young",IF(Raw_data_US_healthcare[[#This Row],[Age]]&lt;60,"Middle","Senior"))</f>
        <v>Senior</v>
      </c>
      <c r="E5191" t="s">
        <v>16</v>
      </c>
      <c r="F5191" t="s">
        <v>62</v>
      </c>
      <c r="G5191" t="s">
        <v>62</v>
      </c>
      <c r="H5191" t="s">
        <v>26514</v>
      </c>
      <c r="I5191" s="2">
        <v>44610</v>
      </c>
      <c r="J5191" t="s">
        <v>14408</v>
      </c>
      <c r="K5191" t="s">
        <v>14409</v>
      </c>
      <c r="L5191" t="s">
        <v>52</v>
      </c>
      <c r="M5191">
        <v>14709.390600000001</v>
      </c>
      <c r="N5191">
        <v>254</v>
      </c>
      <c r="O5191" t="s">
        <v>39</v>
      </c>
      <c r="P5191" t="s">
        <v>39</v>
      </c>
      <c r="Q5191" s="2">
        <v>44618</v>
      </c>
      <c r="R5191" t="s">
        <v>48</v>
      </c>
      <c r="S5191" t="s">
        <v>24</v>
      </c>
      <c r="T5191">
        <f>_xlfn.DAYS(Raw_data_US_healthcare[[#This Row],[Discharge Date]],Raw_data_US_healthcare[[#This Row],[Date of Admission]])</f>
        <v>8</v>
      </c>
    </row>
    <row r="5192" spans="1:20" x14ac:dyDescent="0.3">
      <c r="A5192" t="s">
        <v>26512</v>
      </c>
      <c r="B5192" t="s">
        <v>14410</v>
      </c>
      <c r="C5192">
        <v>52</v>
      </c>
      <c r="D5192" t="str">
        <f>IF(Raw_data_US_healthcare[[#This Row],[Age]]&lt;35,"Young",IF(Raw_data_US_healthcare[[#This Row],[Age]]&lt;60,"Middle","Senior"))</f>
        <v>Middle</v>
      </c>
      <c r="E5192" t="s">
        <v>26</v>
      </c>
      <c r="F5192" t="s">
        <v>113</v>
      </c>
      <c r="G5192" t="s">
        <v>113</v>
      </c>
      <c r="H5192" t="s">
        <v>69</v>
      </c>
      <c r="I5192" s="2">
        <v>43441</v>
      </c>
      <c r="J5192" t="s">
        <v>14411</v>
      </c>
      <c r="K5192" t="s">
        <v>390</v>
      </c>
      <c r="L5192" t="s">
        <v>52</v>
      </c>
      <c r="M5192">
        <v>63458.1345</v>
      </c>
      <c r="N5192">
        <v>364</v>
      </c>
      <c r="O5192" t="s">
        <v>22</v>
      </c>
      <c r="P5192" t="s">
        <v>22</v>
      </c>
      <c r="Q5192" s="2">
        <v>43458</v>
      </c>
      <c r="R5192" t="s">
        <v>32</v>
      </c>
      <c r="S5192" t="s">
        <v>24</v>
      </c>
      <c r="T5192">
        <f>_xlfn.DAYS(Raw_data_US_healthcare[[#This Row],[Discharge Date]],Raw_data_US_healthcare[[#This Row],[Date of Admission]])</f>
        <v>17</v>
      </c>
    </row>
    <row r="5193" spans="1:20" x14ac:dyDescent="0.3">
      <c r="A5193" t="s">
        <v>26511</v>
      </c>
      <c r="B5193" t="s">
        <v>14412</v>
      </c>
      <c r="C5193">
        <v>74</v>
      </c>
      <c r="D5193" t="str">
        <f>IF(Raw_data_US_healthcare[[#This Row],[Age]]&lt;35,"Young",IF(Raw_data_US_healthcare[[#This Row],[Age]]&lt;60,"Middle","Senior"))</f>
        <v>Senior</v>
      </c>
      <c r="E5193" t="s">
        <v>16</v>
      </c>
      <c r="F5193" t="s">
        <v>35</v>
      </c>
      <c r="G5193" t="s">
        <v>35</v>
      </c>
      <c r="H5193" t="s">
        <v>18</v>
      </c>
      <c r="I5193" s="2">
        <v>44511</v>
      </c>
      <c r="J5193" t="s">
        <v>14413</v>
      </c>
      <c r="K5193" t="s">
        <v>14414</v>
      </c>
      <c r="L5193" t="s">
        <v>56</v>
      </c>
      <c r="M5193">
        <v>53840.3</v>
      </c>
      <c r="N5193">
        <v>101</v>
      </c>
      <c r="O5193" t="s">
        <v>22</v>
      </c>
      <c r="P5193" t="s">
        <v>22</v>
      </c>
      <c r="Q5193" s="2">
        <v>44519</v>
      </c>
      <c r="R5193" t="s">
        <v>48</v>
      </c>
      <c r="S5193" t="s">
        <v>45</v>
      </c>
      <c r="T5193">
        <f>_xlfn.DAYS(Raw_data_US_healthcare[[#This Row],[Discharge Date]],Raw_data_US_healthcare[[#This Row],[Date of Admission]])</f>
        <v>8</v>
      </c>
    </row>
    <row r="5194" spans="1:20" x14ac:dyDescent="0.3">
      <c r="A5194" t="s">
        <v>26511</v>
      </c>
      <c r="B5194" t="s">
        <v>14415</v>
      </c>
      <c r="C5194">
        <v>25</v>
      </c>
      <c r="D5194" t="str">
        <f>IF(Raw_data_US_healthcare[[#This Row],[Age]]&lt;35,"Young",IF(Raw_data_US_healthcare[[#This Row],[Age]]&lt;60,"Middle","Senior"))</f>
        <v>Young</v>
      </c>
      <c r="E5194" t="s">
        <v>16</v>
      </c>
      <c r="F5194" t="s">
        <v>228</v>
      </c>
      <c r="G5194" t="s">
        <v>228</v>
      </c>
      <c r="H5194" t="s">
        <v>28</v>
      </c>
      <c r="I5194" s="2">
        <v>44466</v>
      </c>
      <c r="J5194" t="s">
        <v>14416</v>
      </c>
      <c r="K5194" t="s">
        <v>2185</v>
      </c>
      <c r="L5194" t="s">
        <v>52</v>
      </c>
      <c r="M5194">
        <v>31450.803500000002</v>
      </c>
      <c r="N5194">
        <v>290</v>
      </c>
      <c r="O5194" t="s">
        <v>43</v>
      </c>
      <c r="P5194" t="s">
        <v>43</v>
      </c>
      <c r="Q5194" s="2">
        <v>44491</v>
      </c>
      <c r="R5194" t="s">
        <v>23</v>
      </c>
      <c r="S5194" t="s">
        <v>24</v>
      </c>
      <c r="T5194">
        <f>_xlfn.DAYS(Raw_data_US_healthcare[[#This Row],[Discharge Date]],Raw_data_US_healthcare[[#This Row],[Date of Admission]])</f>
        <v>25</v>
      </c>
    </row>
    <row r="5195" spans="1:20" x14ac:dyDescent="0.3">
      <c r="A5195" t="s">
        <v>26512</v>
      </c>
      <c r="B5195" t="s">
        <v>1607</v>
      </c>
      <c r="C5195">
        <v>55</v>
      </c>
      <c r="D5195" t="str">
        <f>IF(Raw_data_US_healthcare[[#This Row],[Age]]&lt;35,"Young",IF(Raw_data_US_healthcare[[#This Row],[Age]]&lt;60,"Middle","Senior"))</f>
        <v>Middle</v>
      </c>
      <c r="E5195" t="s">
        <v>26</v>
      </c>
      <c r="F5195" t="s">
        <v>17</v>
      </c>
      <c r="G5195" t="s">
        <v>17</v>
      </c>
      <c r="H5195" t="s">
        <v>28</v>
      </c>
      <c r="I5195" s="2">
        <v>44971</v>
      </c>
      <c r="J5195" t="s">
        <v>14417</v>
      </c>
      <c r="K5195" t="s">
        <v>14418</v>
      </c>
      <c r="L5195" t="s">
        <v>52</v>
      </c>
      <c r="M5195">
        <v>20332.441299999999</v>
      </c>
      <c r="N5195">
        <v>334</v>
      </c>
      <c r="O5195" t="s">
        <v>39</v>
      </c>
      <c r="P5195" t="s">
        <v>39</v>
      </c>
      <c r="Q5195" s="2">
        <v>44990</v>
      </c>
      <c r="R5195" t="s">
        <v>83</v>
      </c>
      <c r="S5195" t="s">
        <v>45</v>
      </c>
      <c r="T5195">
        <f>_xlfn.DAYS(Raw_data_US_healthcare[[#This Row],[Discharge Date]],Raw_data_US_healthcare[[#This Row],[Date of Admission]])</f>
        <v>19</v>
      </c>
    </row>
    <row r="5196" spans="1:20" x14ac:dyDescent="0.3">
      <c r="A5196" t="s">
        <v>26511</v>
      </c>
      <c r="B5196" t="s">
        <v>8532</v>
      </c>
      <c r="C5196">
        <v>77</v>
      </c>
      <c r="D5196" t="str">
        <f>IF(Raw_data_US_healthcare[[#This Row],[Age]]&lt;35,"Young",IF(Raw_data_US_healthcare[[#This Row],[Age]]&lt;60,"Middle","Senior"))</f>
        <v>Senior</v>
      </c>
      <c r="E5196" t="s">
        <v>16</v>
      </c>
      <c r="F5196" t="s">
        <v>113</v>
      </c>
      <c r="G5196" t="s">
        <v>113</v>
      </c>
      <c r="H5196" t="s">
        <v>69</v>
      </c>
      <c r="I5196" s="2">
        <v>43967</v>
      </c>
      <c r="J5196" t="s">
        <v>14419</v>
      </c>
      <c r="K5196" t="s">
        <v>14420</v>
      </c>
      <c r="L5196" t="s">
        <v>31</v>
      </c>
      <c r="M5196">
        <v>45879.622199999998</v>
      </c>
      <c r="N5196">
        <v>297</v>
      </c>
      <c r="O5196" t="s">
        <v>39</v>
      </c>
      <c r="P5196" t="s">
        <v>39</v>
      </c>
      <c r="Q5196" s="2">
        <v>43981</v>
      </c>
      <c r="R5196" t="s">
        <v>48</v>
      </c>
      <c r="S5196" t="s">
        <v>45</v>
      </c>
      <c r="T5196">
        <f>_xlfn.DAYS(Raw_data_US_healthcare[[#This Row],[Discharge Date]],Raw_data_US_healthcare[[#This Row],[Date of Admission]])</f>
        <v>14</v>
      </c>
    </row>
    <row r="5197" spans="1:20" x14ac:dyDescent="0.3">
      <c r="A5197" t="s">
        <v>26512</v>
      </c>
      <c r="B5197" t="s">
        <v>14421</v>
      </c>
      <c r="C5197">
        <v>61</v>
      </c>
      <c r="D5197" t="str">
        <f>IF(Raw_data_US_healthcare[[#This Row],[Age]]&lt;35,"Young",IF(Raw_data_US_healthcare[[#This Row],[Age]]&lt;60,"Middle","Senior"))</f>
        <v>Senior</v>
      </c>
      <c r="E5197" t="s">
        <v>26</v>
      </c>
      <c r="F5197" t="s">
        <v>17</v>
      </c>
      <c r="G5197" t="s">
        <v>17</v>
      </c>
      <c r="H5197" t="s">
        <v>26514</v>
      </c>
      <c r="I5197" s="2">
        <v>44423</v>
      </c>
      <c r="J5197" t="s">
        <v>14422</v>
      </c>
      <c r="K5197" t="s">
        <v>14423</v>
      </c>
      <c r="L5197" t="s">
        <v>60</v>
      </c>
      <c r="M5197">
        <v>4893.5391</v>
      </c>
      <c r="N5197">
        <v>343</v>
      </c>
      <c r="O5197" t="s">
        <v>22</v>
      </c>
      <c r="P5197" t="s">
        <v>22</v>
      </c>
      <c r="Q5197" s="2">
        <v>44426</v>
      </c>
      <c r="R5197" t="s">
        <v>44</v>
      </c>
      <c r="S5197" t="s">
        <v>24</v>
      </c>
      <c r="T5197">
        <f>_xlfn.DAYS(Raw_data_US_healthcare[[#This Row],[Discharge Date]],Raw_data_US_healthcare[[#This Row],[Date of Admission]])</f>
        <v>3</v>
      </c>
    </row>
    <row r="5198" spans="1:20" x14ac:dyDescent="0.3">
      <c r="A5198" t="s">
        <v>26511</v>
      </c>
      <c r="B5198" t="s">
        <v>14424</v>
      </c>
      <c r="C5198">
        <v>84</v>
      </c>
      <c r="D5198" t="str">
        <f>IF(Raw_data_US_healthcare[[#This Row],[Age]]&lt;35,"Young",IF(Raw_data_US_healthcare[[#This Row],[Age]]&lt;60,"Middle","Senior"))</f>
        <v>Senior</v>
      </c>
      <c r="E5198" t="s">
        <v>16</v>
      </c>
      <c r="F5198" t="s">
        <v>62</v>
      </c>
      <c r="G5198" t="s">
        <v>62</v>
      </c>
      <c r="H5198" t="s">
        <v>28</v>
      </c>
      <c r="I5198" s="2">
        <v>43537</v>
      </c>
      <c r="J5198" t="s">
        <v>14425</v>
      </c>
      <c r="K5198" t="s">
        <v>14426</v>
      </c>
      <c r="L5198" t="s">
        <v>56</v>
      </c>
      <c r="M5198">
        <v>20827.913700000001</v>
      </c>
      <c r="N5198">
        <v>411</v>
      </c>
      <c r="O5198" t="s">
        <v>43</v>
      </c>
      <c r="P5198" t="s">
        <v>43</v>
      </c>
      <c r="Q5198" s="2">
        <v>43552</v>
      </c>
      <c r="R5198" t="s">
        <v>44</v>
      </c>
      <c r="S5198" t="s">
        <v>45</v>
      </c>
      <c r="T5198">
        <f>_xlfn.DAYS(Raw_data_US_healthcare[[#This Row],[Discharge Date]],Raw_data_US_healthcare[[#This Row],[Date of Admission]])</f>
        <v>15</v>
      </c>
    </row>
    <row r="5199" spans="1:20" x14ac:dyDescent="0.3">
      <c r="A5199" t="s">
        <v>26512</v>
      </c>
      <c r="B5199" t="s">
        <v>14427</v>
      </c>
      <c r="C5199">
        <v>18</v>
      </c>
      <c r="D5199" t="str">
        <f>IF(Raw_data_US_healthcare[[#This Row],[Age]]&lt;35,"Young",IF(Raw_data_US_healthcare[[#This Row],[Age]]&lt;60,"Middle","Senior"))</f>
        <v>Young</v>
      </c>
      <c r="E5199" t="s">
        <v>26</v>
      </c>
      <c r="F5199" t="s">
        <v>17</v>
      </c>
      <c r="G5199" t="s">
        <v>17</v>
      </c>
      <c r="H5199" t="s">
        <v>26516</v>
      </c>
      <c r="I5199" s="2">
        <v>44957</v>
      </c>
      <c r="J5199" t="s">
        <v>14428</v>
      </c>
      <c r="K5199" t="s">
        <v>14429</v>
      </c>
      <c r="L5199" t="s">
        <v>60</v>
      </c>
      <c r="M5199">
        <v>13081.5324</v>
      </c>
      <c r="N5199">
        <v>458</v>
      </c>
      <c r="O5199" t="s">
        <v>39</v>
      </c>
      <c r="P5199" t="s">
        <v>39</v>
      </c>
      <c r="Q5199" s="2">
        <v>44970</v>
      </c>
      <c r="R5199" t="s">
        <v>32</v>
      </c>
      <c r="S5199" t="s">
        <v>33</v>
      </c>
      <c r="T5199">
        <f>_xlfn.DAYS(Raw_data_US_healthcare[[#This Row],[Discharge Date]],Raw_data_US_healthcare[[#This Row],[Date of Admission]])</f>
        <v>13</v>
      </c>
    </row>
    <row r="5200" spans="1:20" x14ac:dyDescent="0.3">
      <c r="A5200" t="s">
        <v>26511</v>
      </c>
      <c r="B5200" t="s">
        <v>14430</v>
      </c>
      <c r="C5200">
        <v>46</v>
      </c>
      <c r="D5200" t="str">
        <f>IF(Raw_data_US_healthcare[[#This Row],[Age]]&lt;35,"Young",IF(Raw_data_US_healthcare[[#This Row],[Age]]&lt;60,"Middle","Senior"))</f>
        <v>Middle</v>
      </c>
      <c r="E5200" t="s">
        <v>16</v>
      </c>
      <c r="F5200" t="s">
        <v>228</v>
      </c>
      <c r="G5200" t="s">
        <v>228</v>
      </c>
      <c r="H5200" t="s">
        <v>36</v>
      </c>
      <c r="I5200" s="2">
        <v>44680</v>
      </c>
      <c r="J5200" t="s">
        <v>14431</v>
      </c>
      <c r="K5200" t="s">
        <v>14432</v>
      </c>
      <c r="L5200" t="s">
        <v>60</v>
      </c>
      <c r="M5200">
        <v>12724.663500000001</v>
      </c>
      <c r="N5200">
        <v>335</v>
      </c>
      <c r="O5200" t="s">
        <v>22</v>
      </c>
      <c r="P5200" t="s">
        <v>22</v>
      </c>
      <c r="Q5200" s="2">
        <v>44680</v>
      </c>
      <c r="R5200" t="s">
        <v>83</v>
      </c>
      <c r="S5200" t="s">
        <v>45</v>
      </c>
      <c r="T5200">
        <f>_xlfn.DAYS(Raw_data_US_healthcare[[#This Row],[Discharge Date]],Raw_data_US_healthcare[[#This Row],[Date of Admission]])</f>
        <v>0</v>
      </c>
    </row>
    <row r="5201" spans="1:20" x14ac:dyDescent="0.3">
      <c r="A5201" t="s">
        <v>26511</v>
      </c>
      <c r="B5201" t="s">
        <v>14433</v>
      </c>
      <c r="C5201">
        <v>21</v>
      </c>
      <c r="D5201" t="str">
        <f>IF(Raw_data_US_healthcare[[#This Row],[Age]]&lt;35,"Young",IF(Raw_data_US_healthcare[[#This Row],[Age]]&lt;60,"Middle","Senior"))</f>
        <v>Young</v>
      </c>
      <c r="E5201" t="s">
        <v>16</v>
      </c>
      <c r="F5201" t="s">
        <v>49</v>
      </c>
      <c r="G5201" t="s">
        <v>49</v>
      </c>
      <c r="H5201" t="s">
        <v>26516</v>
      </c>
      <c r="I5201" s="2">
        <v>43733</v>
      </c>
      <c r="J5201" t="s">
        <v>8476</v>
      </c>
      <c r="K5201" t="s">
        <v>14434</v>
      </c>
      <c r="L5201" t="s">
        <v>56</v>
      </c>
      <c r="M5201">
        <v>1348.6664000000001</v>
      </c>
      <c r="N5201">
        <v>449</v>
      </c>
      <c r="O5201" t="s">
        <v>43</v>
      </c>
      <c r="P5201" t="s">
        <v>43</v>
      </c>
      <c r="Q5201" s="2">
        <v>43762</v>
      </c>
      <c r="R5201" t="s">
        <v>83</v>
      </c>
      <c r="S5201" t="s">
        <v>33</v>
      </c>
      <c r="T5201">
        <f>_xlfn.DAYS(Raw_data_US_healthcare[[#This Row],[Discharge Date]],Raw_data_US_healthcare[[#This Row],[Date of Admission]])</f>
        <v>29</v>
      </c>
    </row>
    <row r="5202" spans="1:20" x14ac:dyDescent="0.3">
      <c r="A5202" t="s">
        <v>26511</v>
      </c>
      <c r="B5202" t="s">
        <v>14435</v>
      </c>
      <c r="C5202">
        <v>65</v>
      </c>
      <c r="D5202" t="str">
        <f>IF(Raw_data_US_healthcare[[#This Row],[Age]]&lt;35,"Young",IF(Raw_data_US_healthcare[[#This Row],[Age]]&lt;60,"Middle","Senior"))</f>
        <v>Senior</v>
      </c>
      <c r="E5202" t="s">
        <v>16</v>
      </c>
      <c r="F5202" t="s">
        <v>17</v>
      </c>
      <c r="G5202" t="s">
        <v>17</v>
      </c>
      <c r="H5202" t="s">
        <v>26514</v>
      </c>
      <c r="I5202" s="2">
        <v>43956</v>
      </c>
      <c r="J5202" t="s">
        <v>14436</v>
      </c>
      <c r="K5202" t="s">
        <v>14437</v>
      </c>
      <c r="L5202" t="s">
        <v>31</v>
      </c>
      <c r="M5202">
        <v>7925.9152000000004</v>
      </c>
      <c r="N5202">
        <v>446</v>
      </c>
      <c r="O5202" t="s">
        <v>43</v>
      </c>
      <c r="P5202" t="s">
        <v>43</v>
      </c>
      <c r="Q5202" s="2">
        <v>43968</v>
      </c>
      <c r="R5202" t="s">
        <v>44</v>
      </c>
      <c r="S5202" t="s">
        <v>24</v>
      </c>
      <c r="T5202">
        <f>_xlfn.DAYS(Raw_data_US_healthcare[[#This Row],[Discharge Date]],Raw_data_US_healthcare[[#This Row],[Date of Admission]])</f>
        <v>12</v>
      </c>
    </row>
    <row r="5203" spans="1:20" x14ac:dyDescent="0.3">
      <c r="A5203" t="s">
        <v>26511</v>
      </c>
      <c r="B5203" t="s">
        <v>14438</v>
      </c>
      <c r="C5203">
        <v>38</v>
      </c>
      <c r="D5203" t="str">
        <f>IF(Raw_data_US_healthcare[[#This Row],[Age]]&lt;35,"Young",IF(Raw_data_US_healthcare[[#This Row],[Age]]&lt;60,"Middle","Senior"))</f>
        <v>Middle</v>
      </c>
      <c r="E5203" t="s">
        <v>16</v>
      </c>
      <c r="F5203" t="s">
        <v>62</v>
      </c>
      <c r="G5203" t="s">
        <v>62</v>
      </c>
      <c r="H5203" t="s">
        <v>36</v>
      </c>
      <c r="I5203" s="2">
        <v>44445</v>
      </c>
      <c r="J5203" t="s">
        <v>14439</v>
      </c>
      <c r="K5203" t="s">
        <v>14440</v>
      </c>
      <c r="L5203" t="s">
        <v>60</v>
      </c>
      <c r="M5203">
        <v>12083.9313</v>
      </c>
      <c r="N5203">
        <v>295</v>
      </c>
      <c r="O5203" t="s">
        <v>22</v>
      </c>
      <c r="P5203" t="s">
        <v>22</v>
      </c>
      <c r="Q5203" s="2">
        <v>44451</v>
      </c>
      <c r="R5203" t="s">
        <v>23</v>
      </c>
      <c r="S5203" t="s">
        <v>33</v>
      </c>
      <c r="T5203">
        <f>_xlfn.DAYS(Raw_data_US_healthcare[[#This Row],[Discharge Date]],Raw_data_US_healthcare[[#This Row],[Date of Admission]])</f>
        <v>6</v>
      </c>
    </row>
    <row r="5204" spans="1:20" x14ac:dyDescent="0.3">
      <c r="A5204" t="s">
        <v>26512</v>
      </c>
      <c r="B5204" t="s">
        <v>14441</v>
      </c>
      <c r="C5204">
        <v>37</v>
      </c>
      <c r="D5204" t="str">
        <f>IF(Raw_data_US_healthcare[[#This Row],[Age]]&lt;35,"Young",IF(Raw_data_US_healthcare[[#This Row],[Age]]&lt;60,"Middle","Senior"))</f>
        <v>Middle</v>
      </c>
      <c r="E5204" t="s">
        <v>26</v>
      </c>
      <c r="F5204" t="s">
        <v>35</v>
      </c>
      <c r="G5204" t="s">
        <v>35</v>
      </c>
      <c r="H5204" t="s">
        <v>26516</v>
      </c>
      <c r="I5204" s="2">
        <v>44794</v>
      </c>
      <c r="J5204" t="s">
        <v>14442</v>
      </c>
      <c r="K5204" t="s">
        <v>14443</v>
      </c>
      <c r="L5204" t="s">
        <v>31</v>
      </c>
      <c r="M5204">
        <v>34101.216399999998</v>
      </c>
      <c r="N5204">
        <v>399</v>
      </c>
      <c r="O5204" t="s">
        <v>39</v>
      </c>
      <c r="P5204" t="s">
        <v>39</v>
      </c>
      <c r="Q5204" s="2">
        <v>44817</v>
      </c>
      <c r="R5204" t="s">
        <v>83</v>
      </c>
      <c r="S5204" t="s">
        <v>45</v>
      </c>
      <c r="T5204">
        <f>_xlfn.DAYS(Raw_data_US_healthcare[[#This Row],[Discharge Date]],Raw_data_US_healthcare[[#This Row],[Date of Admission]])</f>
        <v>23</v>
      </c>
    </row>
    <row r="5205" spans="1:20" x14ac:dyDescent="0.3">
      <c r="A5205" t="s">
        <v>26512</v>
      </c>
      <c r="B5205" t="s">
        <v>14444</v>
      </c>
      <c r="C5205">
        <v>39</v>
      </c>
      <c r="D5205" t="str">
        <f>IF(Raw_data_US_healthcare[[#This Row],[Age]]&lt;35,"Young",IF(Raw_data_US_healthcare[[#This Row],[Age]]&lt;60,"Middle","Senior"))</f>
        <v>Middle</v>
      </c>
      <c r="E5205" t="s">
        <v>26</v>
      </c>
      <c r="F5205" t="s">
        <v>17</v>
      </c>
      <c r="G5205" t="s">
        <v>17</v>
      </c>
      <c r="H5205" t="s">
        <v>18</v>
      </c>
      <c r="I5205" s="2">
        <v>44401</v>
      </c>
      <c r="J5205" t="s">
        <v>14445</v>
      </c>
      <c r="K5205" t="s">
        <v>14446</v>
      </c>
      <c r="L5205" t="s">
        <v>52</v>
      </c>
      <c r="M5205">
        <v>8446.5933000000005</v>
      </c>
      <c r="N5205">
        <v>304</v>
      </c>
      <c r="O5205" t="s">
        <v>39</v>
      </c>
      <c r="P5205" t="s">
        <v>39</v>
      </c>
      <c r="Q5205" s="2">
        <v>44412</v>
      </c>
      <c r="R5205" t="s">
        <v>23</v>
      </c>
      <c r="S5205" t="s">
        <v>33</v>
      </c>
      <c r="T5205">
        <f>_xlfn.DAYS(Raw_data_US_healthcare[[#This Row],[Discharge Date]],Raw_data_US_healthcare[[#This Row],[Date of Admission]])</f>
        <v>11</v>
      </c>
    </row>
    <row r="5206" spans="1:20" x14ac:dyDescent="0.3">
      <c r="A5206" t="s">
        <v>26512</v>
      </c>
      <c r="B5206" t="s">
        <v>14447</v>
      </c>
      <c r="C5206">
        <v>72</v>
      </c>
      <c r="D5206" t="str">
        <f>IF(Raw_data_US_healthcare[[#This Row],[Age]]&lt;35,"Young",IF(Raw_data_US_healthcare[[#This Row],[Age]]&lt;60,"Middle","Senior"))</f>
        <v>Senior</v>
      </c>
      <c r="E5206" t="s">
        <v>26</v>
      </c>
      <c r="F5206" t="s">
        <v>228</v>
      </c>
      <c r="G5206" t="s">
        <v>228</v>
      </c>
      <c r="H5206" t="s">
        <v>36</v>
      </c>
      <c r="I5206" s="2">
        <v>45090</v>
      </c>
      <c r="J5206" t="s">
        <v>14448</v>
      </c>
      <c r="K5206" t="s">
        <v>14449</v>
      </c>
      <c r="L5206" t="s">
        <v>56</v>
      </c>
      <c r="M5206">
        <v>11438.318600000001</v>
      </c>
      <c r="N5206">
        <v>126</v>
      </c>
      <c r="O5206" t="s">
        <v>39</v>
      </c>
      <c r="P5206" t="s">
        <v>39</v>
      </c>
      <c r="Q5206" s="2">
        <v>45115</v>
      </c>
      <c r="R5206" t="s">
        <v>32</v>
      </c>
      <c r="S5206" t="s">
        <v>33</v>
      </c>
      <c r="T5206">
        <f>_xlfn.DAYS(Raw_data_US_healthcare[[#This Row],[Discharge Date]],Raw_data_US_healthcare[[#This Row],[Date of Admission]])</f>
        <v>25</v>
      </c>
    </row>
    <row r="5207" spans="1:20" x14ac:dyDescent="0.3">
      <c r="A5207" t="s">
        <v>26511</v>
      </c>
      <c r="B5207" t="s">
        <v>14450</v>
      </c>
      <c r="C5207">
        <v>29</v>
      </c>
      <c r="D5207" t="str">
        <f>IF(Raw_data_US_healthcare[[#This Row],[Age]]&lt;35,"Young",IF(Raw_data_US_healthcare[[#This Row],[Age]]&lt;60,"Middle","Senior"))</f>
        <v>Young</v>
      </c>
      <c r="E5207" t="s">
        <v>16</v>
      </c>
      <c r="F5207" t="s">
        <v>228</v>
      </c>
      <c r="G5207" t="s">
        <v>228</v>
      </c>
      <c r="H5207" t="s">
        <v>26516</v>
      </c>
      <c r="I5207" s="2">
        <v>45132</v>
      </c>
      <c r="J5207" t="s">
        <v>14451</v>
      </c>
      <c r="K5207" t="s">
        <v>14452</v>
      </c>
      <c r="L5207" t="s">
        <v>56</v>
      </c>
      <c r="M5207">
        <v>10579.9537</v>
      </c>
      <c r="N5207">
        <v>443</v>
      </c>
      <c r="O5207" t="s">
        <v>43</v>
      </c>
      <c r="P5207" t="s">
        <v>43</v>
      </c>
      <c r="Q5207" s="2">
        <v>45141</v>
      </c>
      <c r="R5207" t="s">
        <v>48</v>
      </c>
      <c r="S5207" t="s">
        <v>45</v>
      </c>
      <c r="T5207">
        <f>_xlfn.DAYS(Raw_data_US_healthcare[[#This Row],[Discharge Date]],Raw_data_US_healthcare[[#This Row],[Date of Admission]])</f>
        <v>9</v>
      </c>
    </row>
    <row r="5208" spans="1:20" x14ac:dyDescent="0.3">
      <c r="A5208" t="s">
        <v>26512</v>
      </c>
      <c r="B5208" t="s">
        <v>14453</v>
      </c>
      <c r="C5208">
        <v>66</v>
      </c>
      <c r="D5208" t="str">
        <f>IF(Raw_data_US_healthcare[[#This Row],[Age]]&lt;35,"Young",IF(Raw_data_US_healthcare[[#This Row],[Age]]&lt;60,"Middle","Senior"))</f>
        <v>Senior</v>
      </c>
      <c r="E5208" t="s">
        <v>26</v>
      </c>
      <c r="F5208" t="s">
        <v>35</v>
      </c>
      <c r="G5208" t="s">
        <v>35</v>
      </c>
      <c r="H5208" t="s">
        <v>26516</v>
      </c>
      <c r="I5208" s="2">
        <v>43726</v>
      </c>
      <c r="J5208" t="s">
        <v>14454</v>
      </c>
      <c r="K5208" t="s">
        <v>7808</v>
      </c>
      <c r="L5208" t="s">
        <v>21</v>
      </c>
      <c r="M5208">
        <v>17844.648499999999</v>
      </c>
      <c r="N5208">
        <v>458</v>
      </c>
      <c r="O5208" t="s">
        <v>39</v>
      </c>
      <c r="P5208" t="s">
        <v>39</v>
      </c>
      <c r="Q5208" s="2">
        <v>43733</v>
      </c>
      <c r="R5208" t="s">
        <v>83</v>
      </c>
      <c r="S5208" t="s">
        <v>33</v>
      </c>
      <c r="T5208">
        <f>_xlfn.DAYS(Raw_data_US_healthcare[[#This Row],[Discharge Date]],Raw_data_US_healthcare[[#This Row],[Date of Admission]])</f>
        <v>7</v>
      </c>
    </row>
    <row r="5209" spans="1:20" x14ac:dyDescent="0.3">
      <c r="A5209" t="s">
        <v>26512</v>
      </c>
      <c r="B5209" t="s">
        <v>3697</v>
      </c>
      <c r="C5209">
        <v>24</v>
      </c>
      <c r="D5209" t="str">
        <f>IF(Raw_data_US_healthcare[[#This Row],[Age]]&lt;35,"Young",IF(Raw_data_US_healthcare[[#This Row],[Age]]&lt;60,"Middle","Senior"))</f>
        <v>Young</v>
      </c>
      <c r="E5209" t="s">
        <v>26</v>
      </c>
      <c r="F5209" t="s">
        <v>17</v>
      </c>
      <c r="G5209" t="s">
        <v>17</v>
      </c>
      <c r="H5209" t="s">
        <v>26516</v>
      </c>
      <c r="I5209" s="2">
        <v>44523</v>
      </c>
      <c r="J5209" t="s">
        <v>14455</v>
      </c>
      <c r="K5209" t="s">
        <v>14456</v>
      </c>
      <c r="L5209" t="s">
        <v>52</v>
      </c>
      <c r="M5209">
        <v>13736.195</v>
      </c>
      <c r="N5209">
        <v>344</v>
      </c>
      <c r="O5209" t="s">
        <v>43</v>
      </c>
      <c r="P5209" t="s">
        <v>43</v>
      </c>
      <c r="Q5209" s="2">
        <v>44552</v>
      </c>
      <c r="R5209" t="s">
        <v>48</v>
      </c>
      <c r="S5209" t="s">
        <v>24</v>
      </c>
      <c r="T5209">
        <f>_xlfn.DAYS(Raw_data_US_healthcare[[#This Row],[Discharge Date]],Raw_data_US_healthcare[[#This Row],[Date of Admission]])</f>
        <v>29</v>
      </c>
    </row>
    <row r="5210" spans="1:20" x14ac:dyDescent="0.3">
      <c r="A5210" t="s">
        <v>26512</v>
      </c>
      <c r="B5210" t="s">
        <v>26570</v>
      </c>
      <c r="C5210">
        <v>34</v>
      </c>
      <c r="D5210" t="str">
        <f>IF(Raw_data_US_healthcare[[#This Row],[Age]]&lt;35,"Young",IF(Raw_data_US_healthcare[[#This Row],[Age]]&lt;60,"Middle","Senior"))</f>
        <v>Young</v>
      </c>
      <c r="E5210" t="s">
        <v>26</v>
      </c>
      <c r="F5210" t="s">
        <v>17</v>
      </c>
      <c r="G5210" t="s">
        <v>17</v>
      </c>
      <c r="H5210" t="s">
        <v>69</v>
      </c>
      <c r="I5210" s="2">
        <v>44728</v>
      </c>
      <c r="J5210" t="s">
        <v>14457</v>
      </c>
      <c r="K5210" t="s">
        <v>14458</v>
      </c>
      <c r="L5210" t="s">
        <v>56</v>
      </c>
      <c r="M5210">
        <v>41991.529699999999</v>
      </c>
      <c r="N5210">
        <v>372</v>
      </c>
      <c r="O5210" t="s">
        <v>22</v>
      </c>
      <c r="P5210" t="s">
        <v>22</v>
      </c>
      <c r="Q5210" s="2">
        <v>44733</v>
      </c>
      <c r="R5210" t="s">
        <v>44</v>
      </c>
      <c r="S5210" t="s">
        <v>33</v>
      </c>
      <c r="T5210">
        <f>_xlfn.DAYS(Raw_data_US_healthcare[[#This Row],[Discharge Date]],Raw_data_US_healthcare[[#This Row],[Date of Admission]])</f>
        <v>5</v>
      </c>
    </row>
    <row r="5211" spans="1:20" x14ac:dyDescent="0.3">
      <c r="A5211" t="s">
        <v>26511</v>
      </c>
      <c r="B5211" t="s">
        <v>14459</v>
      </c>
      <c r="C5211">
        <v>49</v>
      </c>
      <c r="D5211" t="str">
        <f>IF(Raw_data_US_healthcare[[#This Row],[Age]]&lt;35,"Young",IF(Raw_data_US_healthcare[[#This Row],[Age]]&lt;60,"Middle","Senior"))</f>
        <v>Middle</v>
      </c>
      <c r="E5211" t="s">
        <v>16</v>
      </c>
      <c r="F5211" t="s">
        <v>228</v>
      </c>
      <c r="G5211" t="s">
        <v>228</v>
      </c>
      <c r="H5211" t="s">
        <v>26514</v>
      </c>
      <c r="I5211" s="2">
        <v>44416</v>
      </c>
      <c r="J5211" t="s">
        <v>14460</v>
      </c>
      <c r="K5211" t="s">
        <v>14461</v>
      </c>
      <c r="L5211" t="s">
        <v>21</v>
      </c>
      <c r="M5211">
        <v>21000.074100000002</v>
      </c>
      <c r="N5211">
        <v>397</v>
      </c>
      <c r="O5211" t="s">
        <v>39</v>
      </c>
      <c r="P5211" t="s">
        <v>39</v>
      </c>
      <c r="Q5211" s="2">
        <v>44444</v>
      </c>
      <c r="R5211" t="s">
        <v>44</v>
      </c>
      <c r="S5211" t="s">
        <v>45</v>
      </c>
      <c r="T5211">
        <f>_xlfn.DAYS(Raw_data_US_healthcare[[#This Row],[Discharge Date]],Raw_data_US_healthcare[[#This Row],[Date of Admission]])</f>
        <v>28</v>
      </c>
    </row>
    <row r="5212" spans="1:20" x14ac:dyDescent="0.3">
      <c r="A5212" t="s">
        <v>26512</v>
      </c>
      <c r="B5212" t="s">
        <v>14462</v>
      </c>
      <c r="C5212">
        <v>43</v>
      </c>
      <c r="D5212" t="str">
        <f>IF(Raw_data_US_healthcare[[#This Row],[Age]]&lt;35,"Young",IF(Raw_data_US_healthcare[[#This Row],[Age]]&lt;60,"Middle","Senior"))</f>
        <v>Middle</v>
      </c>
      <c r="E5212" t="s">
        <v>26</v>
      </c>
      <c r="F5212" t="s">
        <v>27</v>
      </c>
      <c r="G5212" t="s">
        <v>27</v>
      </c>
      <c r="H5212" t="s">
        <v>26516</v>
      </c>
      <c r="I5212" s="2">
        <v>44971</v>
      </c>
      <c r="J5212" t="s">
        <v>14463</v>
      </c>
      <c r="K5212" t="s">
        <v>14464</v>
      </c>
      <c r="L5212" t="s">
        <v>60</v>
      </c>
      <c r="M5212">
        <v>6554.2096000000001</v>
      </c>
      <c r="N5212">
        <v>379</v>
      </c>
      <c r="O5212" t="s">
        <v>43</v>
      </c>
      <c r="P5212" t="s">
        <v>43</v>
      </c>
      <c r="Q5212" s="2">
        <v>44981</v>
      </c>
      <c r="R5212" t="s">
        <v>48</v>
      </c>
      <c r="S5212" t="s">
        <v>24</v>
      </c>
      <c r="T5212">
        <f>_xlfn.DAYS(Raw_data_US_healthcare[[#This Row],[Discharge Date]],Raw_data_US_healthcare[[#This Row],[Date of Admission]])</f>
        <v>10</v>
      </c>
    </row>
    <row r="5213" spans="1:20" x14ac:dyDescent="0.3">
      <c r="A5213" t="s">
        <v>26511</v>
      </c>
      <c r="B5213" t="s">
        <v>14465</v>
      </c>
      <c r="C5213">
        <v>73</v>
      </c>
      <c r="D5213" t="str">
        <f>IF(Raw_data_US_healthcare[[#This Row],[Age]]&lt;35,"Young",IF(Raw_data_US_healthcare[[#This Row],[Age]]&lt;60,"Middle","Senior"))</f>
        <v>Senior</v>
      </c>
      <c r="E5213" t="s">
        <v>16</v>
      </c>
      <c r="F5213" t="s">
        <v>88</v>
      </c>
      <c r="G5213" t="s">
        <v>88</v>
      </c>
      <c r="H5213" t="s">
        <v>69</v>
      </c>
      <c r="I5213" s="2">
        <v>43514</v>
      </c>
      <c r="J5213" t="s">
        <v>14466</v>
      </c>
      <c r="K5213" t="s">
        <v>14467</v>
      </c>
      <c r="L5213" t="s">
        <v>31</v>
      </c>
      <c r="M5213">
        <v>76314.042600000001</v>
      </c>
      <c r="N5213">
        <v>243</v>
      </c>
      <c r="O5213" t="s">
        <v>39</v>
      </c>
      <c r="P5213" t="s">
        <v>39</v>
      </c>
      <c r="Q5213" s="2">
        <v>43542</v>
      </c>
      <c r="R5213" t="s">
        <v>32</v>
      </c>
      <c r="S5213" t="s">
        <v>45</v>
      </c>
      <c r="T5213">
        <f>_xlfn.DAYS(Raw_data_US_healthcare[[#This Row],[Discharge Date]],Raw_data_US_healthcare[[#This Row],[Date of Admission]])</f>
        <v>28</v>
      </c>
    </row>
    <row r="5214" spans="1:20" x14ac:dyDescent="0.3">
      <c r="A5214" t="s">
        <v>26511</v>
      </c>
      <c r="B5214" t="s">
        <v>14468</v>
      </c>
      <c r="C5214">
        <v>52</v>
      </c>
      <c r="D5214" t="str">
        <f>IF(Raw_data_US_healthcare[[#This Row],[Age]]&lt;35,"Young",IF(Raw_data_US_healthcare[[#This Row],[Age]]&lt;60,"Middle","Senior"))</f>
        <v>Middle</v>
      </c>
      <c r="E5214" t="s">
        <v>16</v>
      </c>
      <c r="F5214" t="s">
        <v>17</v>
      </c>
      <c r="G5214" t="s">
        <v>17</v>
      </c>
      <c r="H5214" t="s">
        <v>18</v>
      </c>
      <c r="I5214" s="2">
        <v>44450</v>
      </c>
      <c r="J5214" t="s">
        <v>14469</v>
      </c>
      <c r="K5214" t="s">
        <v>14470</v>
      </c>
      <c r="L5214" t="s">
        <v>21</v>
      </c>
      <c r="M5214">
        <v>29811.718799999999</v>
      </c>
      <c r="N5214">
        <v>493</v>
      </c>
      <c r="O5214" t="s">
        <v>39</v>
      </c>
      <c r="P5214" t="s">
        <v>39</v>
      </c>
      <c r="Q5214" s="2">
        <v>44473</v>
      </c>
      <c r="R5214" t="s">
        <v>83</v>
      </c>
      <c r="S5214" t="s">
        <v>33</v>
      </c>
      <c r="T5214">
        <f>_xlfn.DAYS(Raw_data_US_healthcare[[#This Row],[Discharge Date]],Raw_data_US_healthcare[[#This Row],[Date of Admission]])</f>
        <v>23</v>
      </c>
    </row>
    <row r="5215" spans="1:20" x14ac:dyDescent="0.3">
      <c r="A5215" t="s">
        <v>26512</v>
      </c>
      <c r="B5215" t="s">
        <v>14471</v>
      </c>
      <c r="C5215">
        <v>31</v>
      </c>
      <c r="D5215" t="str">
        <f>IF(Raw_data_US_healthcare[[#This Row],[Age]]&lt;35,"Young",IF(Raw_data_US_healthcare[[#This Row],[Age]]&lt;60,"Middle","Senior"))</f>
        <v>Young</v>
      </c>
      <c r="E5215" t="s">
        <v>26</v>
      </c>
      <c r="F5215" t="s">
        <v>17</v>
      </c>
      <c r="G5215" t="s">
        <v>17</v>
      </c>
      <c r="H5215" t="s">
        <v>69</v>
      </c>
      <c r="I5215" s="2">
        <v>45065</v>
      </c>
      <c r="J5215" t="s">
        <v>14472</v>
      </c>
      <c r="K5215" t="s">
        <v>14473</v>
      </c>
      <c r="L5215" t="s">
        <v>56</v>
      </c>
      <c r="M5215">
        <v>43574.255400000002</v>
      </c>
      <c r="N5215">
        <v>487</v>
      </c>
      <c r="O5215" t="s">
        <v>22</v>
      </c>
      <c r="P5215" t="s">
        <v>22</v>
      </c>
      <c r="Q5215" s="2">
        <v>45086</v>
      </c>
      <c r="R5215" t="s">
        <v>32</v>
      </c>
      <c r="S5215" t="s">
        <v>24</v>
      </c>
      <c r="T5215">
        <f>_xlfn.DAYS(Raw_data_US_healthcare[[#This Row],[Discharge Date]],Raw_data_US_healthcare[[#This Row],[Date of Admission]])</f>
        <v>21</v>
      </c>
    </row>
    <row r="5216" spans="1:20" x14ac:dyDescent="0.3">
      <c r="A5216" t="s">
        <v>26512</v>
      </c>
      <c r="B5216" t="s">
        <v>14474</v>
      </c>
      <c r="C5216">
        <v>26</v>
      </c>
      <c r="D5216" t="str">
        <f>IF(Raw_data_US_healthcare[[#This Row],[Age]]&lt;35,"Young",IF(Raw_data_US_healthcare[[#This Row],[Age]]&lt;60,"Middle","Senior"))</f>
        <v>Young</v>
      </c>
      <c r="E5216" t="s">
        <v>26</v>
      </c>
      <c r="F5216" t="s">
        <v>228</v>
      </c>
      <c r="G5216" t="s">
        <v>228</v>
      </c>
      <c r="H5216" t="s">
        <v>28</v>
      </c>
      <c r="I5216" s="2">
        <v>44049</v>
      </c>
      <c r="J5216" t="s">
        <v>14475</v>
      </c>
      <c r="K5216" t="s">
        <v>14476</v>
      </c>
      <c r="L5216" t="s">
        <v>56</v>
      </c>
      <c r="M5216">
        <v>35267.816099999996</v>
      </c>
      <c r="N5216">
        <v>105</v>
      </c>
      <c r="O5216" t="s">
        <v>43</v>
      </c>
      <c r="P5216" t="s">
        <v>43</v>
      </c>
      <c r="Q5216" s="2">
        <v>44053</v>
      </c>
      <c r="R5216" t="s">
        <v>48</v>
      </c>
      <c r="S5216" t="s">
        <v>24</v>
      </c>
      <c r="T5216">
        <f>_xlfn.DAYS(Raw_data_US_healthcare[[#This Row],[Discharge Date]],Raw_data_US_healthcare[[#This Row],[Date of Admission]])</f>
        <v>4</v>
      </c>
    </row>
    <row r="5217" spans="1:20" x14ac:dyDescent="0.3">
      <c r="A5217" t="s">
        <v>26512</v>
      </c>
      <c r="B5217" t="s">
        <v>14477</v>
      </c>
      <c r="C5217">
        <v>75</v>
      </c>
      <c r="D5217" t="str">
        <f>IF(Raw_data_US_healthcare[[#This Row],[Age]]&lt;35,"Young",IF(Raw_data_US_healthcare[[#This Row],[Age]]&lt;60,"Middle","Senior"))</f>
        <v>Senior</v>
      </c>
      <c r="E5217" t="s">
        <v>26</v>
      </c>
      <c r="F5217" t="s">
        <v>35</v>
      </c>
      <c r="G5217" t="s">
        <v>35</v>
      </c>
      <c r="H5217" t="s">
        <v>26514</v>
      </c>
      <c r="I5217" s="2">
        <v>44604</v>
      </c>
      <c r="J5217" t="s">
        <v>14478</v>
      </c>
      <c r="K5217" t="s">
        <v>14479</v>
      </c>
      <c r="L5217" t="s">
        <v>52</v>
      </c>
      <c r="M5217">
        <v>28018.951300000001</v>
      </c>
      <c r="N5217">
        <v>396</v>
      </c>
      <c r="O5217" t="s">
        <v>43</v>
      </c>
      <c r="P5217" t="s">
        <v>43</v>
      </c>
      <c r="Q5217" s="2">
        <v>44614</v>
      </c>
      <c r="R5217" t="s">
        <v>44</v>
      </c>
      <c r="S5217" t="s">
        <v>45</v>
      </c>
      <c r="T5217">
        <f>_xlfn.DAYS(Raw_data_US_healthcare[[#This Row],[Discharge Date]],Raw_data_US_healthcare[[#This Row],[Date of Admission]])</f>
        <v>10</v>
      </c>
    </row>
    <row r="5218" spans="1:20" x14ac:dyDescent="0.3">
      <c r="A5218" t="s">
        <v>26512</v>
      </c>
      <c r="B5218" t="s">
        <v>4293</v>
      </c>
      <c r="C5218">
        <v>41</v>
      </c>
      <c r="D5218" t="str">
        <f>IF(Raw_data_US_healthcare[[#This Row],[Age]]&lt;35,"Young",IF(Raw_data_US_healthcare[[#This Row],[Age]]&lt;60,"Middle","Senior"))</f>
        <v>Middle</v>
      </c>
      <c r="E5218" t="s">
        <v>26</v>
      </c>
      <c r="F5218" t="s">
        <v>17</v>
      </c>
      <c r="G5218" t="s">
        <v>17</v>
      </c>
      <c r="H5218" t="s">
        <v>26516</v>
      </c>
      <c r="I5218" s="2">
        <v>43661</v>
      </c>
      <c r="J5218" t="s">
        <v>14480</v>
      </c>
      <c r="K5218" t="s">
        <v>14481</v>
      </c>
      <c r="L5218" t="s">
        <v>52</v>
      </c>
      <c r="M5218">
        <v>15495.014800000001</v>
      </c>
      <c r="N5218">
        <v>356</v>
      </c>
      <c r="O5218" t="s">
        <v>39</v>
      </c>
      <c r="P5218" t="s">
        <v>39</v>
      </c>
      <c r="Q5218" s="2">
        <v>43687</v>
      </c>
      <c r="R5218" t="s">
        <v>32</v>
      </c>
      <c r="S5218" t="s">
        <v>45</v>
      </c>
      <c r="T5218">
        <f>_xlfn.DAYS(Raw_data_US_healthcare[[#This Row],[Discharge Date]],Raw_data_US_healthcare[[#This Row],[Date of Admission]])</f>
        <v>26</v>
      </c>
    </row>
    <row r="5219" spans="1:20" x14ac:dyDescent="0.3">
      <c r="A5219" t="s">
        <v>26512</v>
      </c>
      <c r="B5219" t="s">
        <v>14482</v>
      </c>
      <c r="C5219">
        <v>38</v>
      </c>
      <c r="D5219" t="str">
        <f>IF(Raw_data_US_healthcare[[#This Row],[Age]]&lt;35,"Young",IF(Raw_data_US_healthcare[[#This Row],[Age]]&lt;60,"Middle","Senior"))</f>
        <v>Middle</v>
      </c>
      <c r="E5219" t="s">
        <v>26</v>
      </c>
      <c r="F5219" t="s">
        <v>27</v>
      </c>
      <c r="G5219" t="s">
        <v>27</v>
      </c>
      <c r="H5219" t="s">
        <v>26516</v>
      </c>
      <c r="I5219" s="2">
        <v>45199</v>
      </c>
      <c r="J5219" t="s">
        <v>14483</v>
      </c>
      <c r="K5219" t="s">
        <v>2908</v>
      </c>
      <c r="L5219" t="s">
        <v>31</v>
      </c>
      <c r="M5219">
        <v>17681.240600000001</v>
      </c>
      <c r="N5219">
        <v>203</v>
      </c>
      <c r="O5219" t="s">
        <v>43</v>
      </c>
      <c r="P5219" t="s">
        <v>43</v>
      </c>
      <c r="Q5219" s="2">
        <v>45213</v>
      </c>
      <c r="R5219" t="s">
        <v>44</v>
      </c>
      <c r="S5219" t="s">
        <v>33</v>
      </c>
      <c r="T5219">
        <f>_xlfn.DAYS(Raw_data_US_healthcare[[#This Row],[Discharge Date]],Raw_data_US_healthcare[[#This Row],[Date of Admission]])</f>
        <v>14</v>
      </c>
    </row>
    <row r="5220" spans="1:20" x14ac:dyDescent="0.3">
      <c r="A5220" t="s">
        <v>26511</v>
      </c>
      <c r="B5220" t="s">
        <v>14484</v>
      </c>
      <c r="C5220">
        <v>40</v>
      </c>
      <c r="D5220" t="str">
        <f>IF(Raw_data_US_healthcare[[#This Row],[Age]]&lt;35,"Young",IF(Raw_data_US_healthcare[[#This Row],[Age]]&lt;60,"Middle","Senior"))</f>
        <v>Middle</v>
      </c>
      <c r="E5220" t="s">
        <v>16</v>
      </c>
      <c r="F5220" t="s">
        <v>17</v>
      </c>
      <c r="G5220" t="s">
        <v>17</v>
      </c>
      <c r="H5220" t="s">
        <v>69</v>
      </c>
      <c r="I5220" s="2">
        <v>43686</v>
      </c>
      <c r="J5220" t="s">
        <v>11220</v>
      </c>
      <c r="K5220" t="s">
        <v>14485</v>
      </c>
      <c r="L5220" t="s">
        <v>21</v>
      </c>
      <c r="M5220">
        <v>17163.459800000001</v>
      </c>
      <c r="N5220">
        <v>498</v>
      </c>
      <c r="O5220" t="s">
        <v>39</v>
      </c>
      <c r="P5220" t="s">
        <v>39</v>
      </c>
      <c r="Q5220" s="2">
        <v>43708</v>
      </c>
      <c r="R5220" t="s">
        <v>48</v>
      </c>
      <c r="S5220" t="s">
        <v>33</v>
      </c>
      <c r="T5220">
        <f>_xlfn.DAYS(Raw_data_US_healthcare[[#This Row],[Discharge Date]],Raw_data_US_healthcare[[#This Row],[Date of Admission]])</f>
        <v>22</v>
      </c>
    </row>
    <row r="5221" spans="1:20" x14ac:dyDescent="0.3">
      <c r="A5221" t="s">
        <v>26511</v>
      </c>
      <c r="B5221" t="s">
        <v>14486</v>
      </c>
      <c r="C5221">
        <v>76</v>
      </c>
      <c r="D5221" t="str">
        <f>IF(Raw_data_US_healthcare[[#This Row],[Age]]&lt;35,"Young",IF(Raw_data_US_healthcare[[#This Row],[Age]]&lt;60,"Middle","Senior"))</f>
        <v>Senior</v>
      </c>
      <c r="E5221" t="s">
        <v>16</v>
      </c>
      <c r="F5221" t="s">
        <v>49</v>
      </c>
      <c r="G5221" t="s">
        <v>49</v>
      </c>
      <c r="H5221" t="s">
        <v>26516</v>
      </c>
      <c r="I5221" s="2">
        <v>44529</v>
      </c>
      <c r="J5221" t="s">
        <v>14487</v>
      </c>
      <c r="K5221" t="s">
        <v>14488</v>
      </c>
      <c r="L5221" t="s">
        <v>31</v>
      </c>
      <c r="M5221">
        <v>32684.3783</v>
      </c>
      <c r="N5221">
        <v>135</v>
      </c>
      <c r="O5221" t="s">
        <v>39</v>
      </c>
      <c r="P5221" t="s">
        <v>39</v>
      </c>
      <c r="Q5221" s="2">
        <v>44535</v>
      </c>
      <c r="R5221" t="s">
        <v>48</v>
      </c>
      <c r="S5221" t="s">
        <v>45</v>
      </c>
      <c r="T5221">
        <f>_xlfn.DAYS(Raw_data_US_healthcare[[#This Row],[Discharge Date]],Raw_data_US_healthcare[[#This Row],[Date of Admission]])</f>
        <v>6</v>
      </c>
    </row>
    <row r="5222" spans="1:20" x14ac:dyDescent="0.3">
      <c r="A5222" t="s">
        <v>26512</v>
      </c>
      <c r="B5222" t="s">
        <v>14489</v>
      </c>
      <c r="C5222">
        <v>28</v>
      </c>
      <c r="D5222" t="str">
        <f>IF(Raw_data_US_healthcare[[#This Row],[Age]]&lt;35,"Young",IF(Raw_data_US_healthcare[[#This Row],[Age]]&lt;60,"Middle","Senior"))</f>
        <v>Young</v>
      </c>
      <c r="E5222" t="s">
        <v>26</v>
      </c>
      <c r="F5222" t="s">
        <v>62</v>
      </c>
      <c r="G5222" t="s">
        <v>62</v>
      </c>
      <c r="H5222" t="s">
        <v>26516</v>
      </c>
      <c r="I5222" s="2">
        <v>43821</v>
      </c>
      <c r="J5222" t="s">
        <v>14490</v>
      </c>
      <c r="K5222" t="s">
        <v>14491</v>
      </c>
      <c r="L5222" t="s">
        <v>52</v>
      </c>
      <c r="M5222">
        <v>12748.564899999999</v>
      </c>
      <c r="N5222">
        <v>150</v>
      </c>
      <c r="O5222" t="s">
        <v>39</v>
      </c>
      <c r="P5222" t="s">
        <v>39</v>
      </c>
      <c r="Q5222" s="2">
        <v>43846</v>
      </c>
      <c r="R5222" t="s">
        <v>83</v>
      </c>
      <c r="S5222" t="s">
        <v>45</v>
      </c>
      <c r="T5222">
        <f>_xlfn.DAYS(Raw_data_US_healthcare[[#This Row],[Discharge Date]],Raw_data_US_healthcare[[#This Row],[Date of Admission]])</f>
        <v>25</v>
      </c>
    </row>
    <row r="5223" spans="1:20" x14ac:dyDescent="0.3">
      <c r="A5223" t="s">
        <v>26512</v>
      </c>
      <c r="B5223" t="s">
        <v>10167</v>
      </c>
      <c r="C5223">
        <v>38</v>
      </c>
      <c r="D5223" t="str">
        <f>IF(Raw_data_US_healthcare[[#This Row],[Age]]&lt;35,"Young",IF(Raw_data_US_healthcare[[#This Row],[Age]]&lt;60,"Middle","Senior"))</f>
        <v>Middle</v>
      </c>
      <c r="E5223" t="s">
        <v>26</v>
      </c>
      <c r="F5223" t="s">
        <v>17</v>
      </c>
      <c r="G5223" t="s">
        <v>17</v>
      </c>
      <c r="H5223" t="s">
        <v>28</v>
      </c>
      <c r="I5223" s="2">
        <v>43642</v>
      </c>
      <c r="J5223" t="s">
        <v>14492</v>
      </c>
      <c r="K5223" t="s">
        <v>14493</v>
      </c>
      <c r="L5223" t="s">
        <v>52</v>
      </c>
      <c r="M5223">
        <v>43590.498500000002</v>
      </c>
      <c r="N5223">
        <v>127</v>
      </c>
      <c r="O5223" t="s">
        <v>43</v>
      </c>
      <c r="P5223" t="s">
        <v>43</v>
      </c>
      <c r="Q5223" s="2">
        <v>43665</v>
      </c>
      <c r="R5223" t="s">
        <v>32</v>
      </c>
      <c r="S5223" t="s">
        <v>24</v>
      </c>
      <c r="T5223">
        <f>_xlfn.DAYS(Raw_data_US_healthcare[[#This Row],[Discharge Date]],Raw_data_US_healthcare[[#This Row],[Date of Admission]])</f>
        <v>23</v>
      </c>
    </row>
    <row r="5224" spans="1:20" x14ac:dyDescent="0.3">
      <c r="A5224" t="s">
        <v>26512</v>
      </c>
      <c r="B5224" t="s">
        <v>11398</v>
      </c>
      <c r="C5224">
        <v>23</v>
      </c>
      <c r="D5224" t="str">
        <f>IF(Raw_data_US_healthcare[[#This Row],[Age]]&lt;35,"Young",IF(Raw_data_US_healthcare[[#This Row],[Age]]&lt;60,"Middle","Senior"))</f>
        <v>Young</v>
      </c>
      <c r="E5224" t="s">
        <v>26</v>
      </c>
      <c r="F5224" t="s">
        <v>228</v>
      </c>
      <c r="G5224" t="s">
        <v>228</v>
      </c>
      <c r="H5224" t="s">
        <v>36</v>
      </c>
      <c r="I5224" s="2">
        <v>43630</v>
      </c>
      <c r="J5224" t="s">
        <v>14494</v>
      </c>
      <c r="K5224" t="s">
        <v>14495</v>
      </c>
      <c r="L5224" t="s">
        <v>31</v>
      </c>
      <c r="M5224">
        <v>11682.6342</v>
      </c>
      <c r="N5224">
        <v>247</v>
      </c>
      <c r="O5224" t="s">
        <v>22</v>
      </c>
      <c r="P5224" t="s">
        <v>22</v>
      </c>
      <c r="Q5224" s="2">
        <v>43651</v>
      </c>
      <c r="R5224" t="s">
        <v>32</v>
      </c>
      <c r="S5224" t="s">
        <v>45</v>
      </c>
      <c r="T5224">
        <f>_xlfn.DAYS(Raw_data_US_healthcare[[#This Row],[Discharge Date]],Raw_data_US_healthcare[[#This Row],[Date of Admission]])</f>
        <v>21</v>
      </c>
    </row>
    <row r="5225" spans="1:20" x14ac:dyDescent="0.3">
      <c r="A5225" t="s">
        <v>26511</v>
      </c>
      <c r="B5225" t="s">
        <v>14496</v>
      </c>
      <c r="C5225">
        <v>53</v>
      </c>
      <c r="D5225" t="str">
        <f>IF(Raw_data_US_healthcare[[#This Row],[Age]]&lt;35,"Young",IF(Raw_data_US_healthcare[[#This Row],[Age]]&lt;60,"Middle","Senior"))</f>
        <v>Middle</v>
      </c>
      <c r="E5225" t="s">
        <v>16</v>
      </c>
      <c r="F5225" t="s">
        <v>113</v>
      </c>
      <c r="G5225" t="s">
        <v>113</v>
      </c>
      <c r="H5225" t="s">
        <v>69</v>
      </c>
      <c r="I5225" s="2">
        <v>43944</v>
      </c>
      <c r="J5225" t="s">
        <v>14497</v>
      </c>
      <c r="K5225" t="s">
        <v>14498</v>
      </c>
      <c r="L5225" t="s">
        <v>21</v>
      </c>
      <c r="M5225">
        <v>2425.8658</v>
      </c>
      <c r="N5225">
        <v>313</v>
      </c>
      <c r="O5225" t="s">
        <v>39</v>
      </c>
      <c r="P5225" t="s">
        <v>39</v>
      </c>
      <c r="Q5225" s="2">
        <v>43971</v>
      </c>
      <c r="R5225" t="s">
        <v>44</v>
      </c>
      <c r="S5225" t="s">
        <v>45</v>
      </c>
      <c r="T5225">
        <f>_xlfn.DAYS(Raw_data_US_healthcare[[#This Row],[Discharge Date]],Raw_data_US_healthcare[[#This Row],[Date of Admission]])</f>
        <v>27</v>
      </c>
    </row>
    <row r="5226" spans="1:20" x14ac:dyDescent="0.3">
      <c r="A5226" t="s">
        <v>26512</v>
      </c>
      <c r="B5226" t="s">
        <v>14499</v>
      </c>
      <c r="C5226">
        <v>34</v>
      </c>
      <c r="D5226" t="str">
        <f>IF(Raw_data_US_healthcare[[#This Row],[Age]]&lt;35,"Young",IF(Raw_data_US_healthcare[[#This Row],[Age]]&lt;60,"Middle","Senior"))</f>
        <v>Young</v>
      </c>
      <c r="E5226" t="s">
        <v>26</v>
      </c>
      <c r="F5226" t="s">
        <v>49</v>
      </c>
      <c r="G5226" t="s">
        <v>49</v>
      </c>
      <c r="H5226" t="s">
        <v>69</v>
      </c>
      <c r="I5226" s="2">
        <v>44153</v>
      </c>
      <c r="J5226" t="s">
        <v>5571</v>
      </c>
      <c r="K5226" t="s">
        <v>14500</v>
      </c>
      <c r="L5226" t="s">
        <v>52</v>
      </c>
      <c r="M5226">
        <v>70328.696599999996</v>
      </c>
      <c r="N5226">
        <v>412</v>
      </c>
      <c r="O5226" t="s">
        <v>39</v>
      </c>
      <c r="P5226" t="s">
        <v>39</v>
      </c>
      <c r="Q5226" s="2">
        <v>44176</v>
      </c>
      <c r="R5226" t="s">
        <v>83</v>
      </c>
      <c r="S5226" t="s">
        <v>45</v>
      </c>
      <c r="T5226">
        <f>_xlfn.DAYS(Raw_data_US_healthcare[[#This Row],[Discharge Date]],Raw_data_US_healthcare[[#This Row],[Date of Admission]])</f>
        <v>23</v>
      </c>
    </row>
    <row r="5227" spans="1:20" x14ac:dyDescent="0.3">
      <c r="A5227" t="s">
        <v>26512</v>
      </c>
      <c r="B5227" t="s">
        <v>14501</v>
      </c>
      <c r="C5227">
        <v>21</v>
      </c>
      <c r="D5227" t="str">
        <f>IF(Raw_data_US_healthcare[[#This Row],[Age]]&lt;35,"Young",IF(Raw_data_US_healthcare[[#This Row],[Age]]&lt;60,"Middle","Senior"))</f>
        <v>Young</v>
      </c>
      <c r="E5227" t="s">
        <v>26</v>
      </c>
      <c r="F5227" t="s">
        <v>113</v>
      </c>
      <c r="G5227" t="s">
        <v>113</v>
      </c>
      <c r="H5227" t="s">
        <v>69</v>
      </c>
      <c r="I5227" s="2">
        <v>44040</v>
      </c>
      <c r="J5227" t="s">
        <v>14502</v>
      </c>
      <c r="K5227" t="s">
        <v>4979</v>
      </c>
      <c r="L5227" t="s">
        <v>31</v>
      </c>
      <c r="M5227">
        <v>65199.839599999999</v>
      </c>
      <c r="N5227">
        <v>449</v>
      </c>
      <c r="O5227" t="s">
        <v>39</v>
      </c>
      <c r="P5227" t="s">
        <v>39</v>
      </c>
      <c r="Q5227" s="2">
        <v>44059</v>
      </c>
      <c r="R5227" t="s">
        <v>23</v>
      </c>
      <c r="S5227" t="s">
        <v>45</v>
      </c>
      <c r="T5227">
        <f>_xlfn.DAYS(Raw_data_US_healthcare[[#This Row],[Discharge Date]],Raw_data_US_healthcare[[#This Row],[Date of Admission]])</f>
        <v>19</v>
      </c>
    </row>
    <row r="5228" spans="1:20" x14ac:dyDescent="0.3">
      <c r="A5228" t="s">
        <v>26512</v>
      </c>
      <c r="B5228" t="s">
        <v>14503</v>
      </c>
      <c r="C5228">
        <v>37</v>
      </c>
      <c r="D5228" t="str">
        <f>IF(Raw_data_US_healthcare[[#This Row],[Age]]&lt;35,"Young",IF(Raw_data_US_healthcare[[#This Row],[Age]]&lt;60,"Middle","Senior"))</f>
        <v>Middle</v>
      </c>
      <c r="E5228" t="s">
        <v>26</v>
      </c>
      <c r="F5228" t="s">
        <v>49</v>
      </c>
      <c r="G5228" t="s">
        <v>49</v>
      </c>
      <c r="H5228" t="s">
        <v>18</v>
      </c>
      <c r="I5228" s="2">
        <v>43993</v>
      </c>
      <c r="J5228" t="s">
        <v>14504</v>
      </c>
      <c r="K5228" t="s">
        <v>14505</v>
      </c>
      <c r="L5228" t="s">
        <v>52</v>
      </c>
      <c r="M5228">
        <v>56161.417000000001</v>
      </c>
      <c r="N5228">
        <v>133</v>
      </c>
      <c r="O5228" t="s">
        <v>43</v>
      </c>
      <c r="P5228" t="s">
        <v>43</v>
      </c>
      <c r="Q5228" s="2">
        <v>44003</v>
      </c>
      <c r="R5228" t="s">
        <v>83</v>
      </c>
      <c r="S5228" t="s">
        <v>45</v>
      </c>
      <c r="T5228">
        <f>_xlfn.DAYS(Raw_data_US_healthcare[[#This Row],[Discharge Date]],Raw_data_US_healthcare[[#This Row],[Date of Admission]])</f>
        <v>10</v>
      </c>
    </row>
    <row r="5229" spans="1:20" x14ac:dyDescent="0.3">
      <c r="A5229" t="s">
        <v>26512</v>
      </c>
      <c r="B5229" t="s">
        <v>14506</v>
      </c>
      <c r="C5229">
        <v>32</v>
      </c>
      <c r="D5229" t="str">
        <f>IF(Raw_data_US_healthcare[[#This Row],[Age]]&lt;35,"Young",IF(Raw_data_US_healthcare[[#This Row],[Age]]&lt;60,"Middle","Senior"))</f>
        <v>Young</v>
      </c>
      <c r="E5229" t="s">
        <v>26</v>
      </c>
      <c r="F5229" t="s">
        <v>17</v>
      </c>
      <c r="G5229" t="s">
        <v>17</v>
      </c>
      <c r="H5229" t="s">
        <v>26514</v>
      </c>
      <c r="I5229" s="2">
        <v>43462</v>
      </c>
      <c r="J5229" t="s">
        <v>14507</v>
      </c>
      <c r="K5229" t="s">
        <v>722</v>
      </c>
      <c r="L5229" t="s">
        <v>52</v>
      </c>
      <c r="M5229">
        <v>13273.448700000001</v>
      </c>
      <c r="N5229">
        <v>389</v>
      </c>
      <c r="O5229" t="s">
        <v>43</v>
      </c>
      <c r="P5229" t="s">
        <v>43</v>
      </c>
      <c r="Q5229" s="2">
        <v>43479</v>
      </c>
      <c r="R5229" t="s">
        <v>44</v>
      </c>
      <c r="S5229" t="s">
        <v>33</v>
      </c>
      <c r="T5229">
        <f>_xlfn.DAYS(Raw_data_US_healthcare[[#This Row],[Discharge Date]],Raw_data_US_healthcare[[#This Row],[Date of Admission]])</f>
        <v>17</v>
      </c>
    </row>
    <row r="5230" spans="1:20" x14ac:dyDescent="0.3">
      <c r="A5230" t="s">
        <v>26511</v>
      </c>
      <c r="B5230" t="s">
        <v>14508</v>
      </c>
      <c r="C5230">
        <v>25</v>
      </c>
      <c r="D5230" t="str">
        <f>IF(Raw_data_US_healthcare[[#This Row],[Age]]&lt;35,"Young",IF(Raw_data_US_healthcare[[#This Row],[Age]]&lt;60,"Middle","Senior"))</f>
        <v>Young</v>
      </c>
      <c r="E5230" t="s">
        <v>16</v>
      </c>
      <c r="F5230" t="s">
        <v>35</v>
      </c>
      <c r="G5230" t="s">
        <v>35</v>
      </c>
      <c r="H5230" t="s">
        <v>26516</v>
      </c>
      <c r="I5230" s="2">
        <v>44961</v>
      </c>
      <c r="J5230" t="s">
        <v>14509</v>
      </c>
      <c r="K5230" t="s">
        <v>14510</v>
      </c>
      <c r="L5230" t="s">
        <v>52</v>
      </c>
      <c r="M5230">
        <v>27940.038700000001</v>
      </c>
      <c r="N5230">
        <v>128</v>
      </c>
      <c r="O5230" t="s">
        <v>43</v>
      </c>
      <c r="P5230" t="s">
        <v>43</v>
      </c>
      <c r="Q5230" s="2">
        <v>44973</v>
      </c>
      <c r="R5230" t="s">
        <v>83</v>
      </c>
      <c r="S5230" t="s">
        <v>24</v>
      </c>
      <c r="T5230">
        <f>_xlfn.DAYS(Raw_data_US_healthcare[[#This Row],[Discharge Date]],Raw_data_US_healthcare[[#This Row],[Date of Admission]])</f>
        <v>12</v>
      </c>
    </row>
    <row r="5231" spans="1:20" x14ac:dyDescent="0.3">
      <c r="A5231" t="s">
        <v>26511</v>
      </c>
      <c r="B5231" t="s">
        <v>14511</v>
      </c>
      <c r="C5231">
        <v>18</v>
      </c>
      <c r="D5231" t="str">
        <f>IF(Raw_data_US_healthcare[[#This Row],[Age]]&lt;35,"Young",IF(Raw_data_US_healthcare[[#This Row],[Age]]&lt;60,"Middle","Senior"))</f>
        <v>Young</v>
      </c>
      <c r="E5231" t="s">
        <v>16</v>
      </c>
      <c r="F5231" t="s">
        <v>113</v>
      </c>
      <c r="G5231" t="s">
        <v>113</v>
      </c>
      <c r="H5231" t="s">
        <v>26516</v>
      </c>
      <c r="I5231" s="2">
        <v>44042</v>
      </c>
      <c r="J5231" t="s">
        <v>14512</v>
      </c>
      <c r="K5231" t="s">
        <v>14513</v>
      </c>
      <c r="L5231" t="s">
        <v>52</v>
      </c>
      <c r="M5231">
        <v>23784.057799999999</v>
      </c>
      <c r="N5231">
        <v>397</v>
      </c>
      <c r="O5231" t="s">
        <v>39</v>
      </c>
      <c r="P5231" t="s">
        <v>39</v>
      </c>
      <c r="Q5231" s="2">
        <v>44061</v>
      </c>
      <c r="R5231" t="s">
        <v>32</v>
      </c>
      <c r="S5231" t="s">
        <v>45</v>
      </c>
      <c r="T5231">
        <f>_xlfn.DAYS(Raw_data_US_healthcare[[#This Row],[Discharge Date]],Raw_data_US_healthcare[[#This Row],[Date of Admission]])</f>
        <v>19</v>
      </c>
    </row>
    <row r="5232" spans="1:20" x14ac:dyDescent="0.3">
      <c r="A5232" t="s">
        <v>26512</v>
      </c>
      <c r="B5232" t="s">
        <v>14514</v>
      </c>
      <c r="C5232">
        <v>53</v>
      </c>
      <c r="D5232" t="str">
        <f>IF(Raw_data_US_healthcare[[#This Row],[Age]]&lt;35,"Young",IF(Raw_data_US_healthcare[[#This Row],[Age]]&lt;60,"Middle","Senior"))</f>
        <v>Middle</v>
      </c>
      <c r="E5232" t="s">
        <v>26</v>
      </c>
      <c r="F5232" t="s">
        <v>88</v>
      </c>
      <c r="G5232" t="s">
        <v>88</v>
      </c>
      <c r="H5232" t="s">
        <v>26514</v>
      </c>
      <c r="I5232" s="2">
        <v>44263</v>
      </c>
      <c r="J5232" t="s">
        <v>14515</v>
      </c>
      <c r="K5232" t="s">
        <v>14516</v>
      </c>
      <c r="L5232" t="s">
        <v>52</v>
      </c>
      <c r="M5232">
        <v>23412.7618</v>
      </c>
      <c r="N5232">
        <v>474</v>
      </c>
      <c r="O5232" t="s">
        <v>43</v>
      </c>
      <c r="P5232" t="s">
        <v>43</v>
      </c>
      <c r="Q5232" s="2">
        <v>44266</v>
      </c>
      <c r="R5232" t="s">
        <v>44</v>
      </c>
      <c r="S5232" t="s">
        <v>45</v>
      </c>
      <c r="T5232">
        <f>_xlfn.DAYS(Raw_data_US_healthcare[[#This Row],[Discharge Date]],Raw_data_US_healthcare[[#This Row],[Date of Admission]])</f>
        <v>3</v>
      </c>
    </row>
    <row r="5233" spans="1:20" x14ac:dyDescent="0.3">
      <c r="A5233" t="s">
        <v>26511</v>
      </c>
      <c r="B5233" t="s">
        <v>14517</v>
      </c>
      <c r="C5233">
        <v>35</v>
      </c>
      <c r="D5233" t="str">
        <f>IF(Raw_data_US_healthcare[[#This Row],[Age]]&lt;35,"Young",IF(Raw_data_US_healthcare[[#This Row],[Age]]&lt;60,"Middle","Senior"))</f>
        <v>Middle</v>
      </c>
      <c r="E5233" t="s">
        <v>16</v>
      </c>
      <c r="F5233" t="s">
        <v>17</v>
      </c>
      <c r="G5233" t="s">
        <v>17</v>
      </c>
      <c r="H5233" t="s">
        <v>28</v>
      </c>
      <c r="I5233" s="2">
        <v>44726</v>
      </c>
      <c r="J5233" t="s">
        <v>14518</v>
      </c>
      <c r="K5233" t="s">
        <v>14519</v>
      </c>
      <c r="L5233" t="s">
        <v>31</v>
      </c>
      <c r="M5233">
        <v>19997.436000000002</v>
      </c>
      <c r="N5233">
        <v>453</v>
      </c>
      <c r="O5233" t="s">
        <v>43</v>
      </c>
      <c r="P5233" t="s">
        <v>43</v>
      </c>
      <c r="Q5233" s="2">
        <v>44743</v>
      </c>
      <c r="R5233" t="s">
        <v>23</v>
      </c>
      <c r="S5233" t="s">
        <v>33</v>
      </c>
      <c r="T5233">
        <f>_xlfn.DAYS(Raw_data_US_healthcare[[#This Row],[Discharge Date]],Raw_data_US_healthcare[[#This Row],[Date of Admission]])</f>
        <v>17</v>
      </c>
    </row>
    <row r="5234" spans="1:20" x14ac:dyDescent="0.3">
      <c r="A5234" t="s">
        <v>26511</v>
      </c>
      <c r="B5234" t="s">
        <v>14096</v>
      </c>
      <c r="C5234">
        <v>41</v>
      </c>
      <c r="D5234" t="str">
        <f>IF(Raw_data_US_healthcare[[#This Row],[Age]]&lt;35,"Young",IF(Raw_data_US_healthcare[[#This Row],[Age]]&lt;60,"Middle","Senior"))</f>
        <v>Middle</v>
      </c>
      <c r="E5234" t="s">
        <v>16</v>
      </c>
      <c r="F5234" t="s">
        <v>27</v>
      </c>
      <c r="G5234" t="s">
        <v>27</v>
      </c>
      <c r="H5234" t="s">
        <v>36</v>
      </c>
      <c r="I5234" s="2">
        <v>44403</v>
      </c>
      <c r="J5234" t="s">
        <v>14520</v>
      </c>
      <c r="K5234" t="s">
        <v>14521</v>
      </c>
      <c r="L5234" t="s">
        <v>21</v>
      </c>
      <c r="M5234">
        <v>22090.764500000001</v>
      </c>
      <c r="N5234">
        <v>408</v>
      </c>
      <c r="O5234" t="s">
        <v>39</v>
      </c>
      <c r="P5234" t="s">
        <v>39</v>
      </c>
      <c r="Q5234" s="2">
        <v>44421</v>
      </c>
      <c r="R5234" t="s">
        <v>48</v>
      </c>
      <c r="S5234" t="s">
        <v>24</v>
      </c>
      <c r="T5234">
        <f>_xlfn.DAYS(Raw_data_US_healthcare[[#This Row],[Discharge Date]],Raw_data_US_healthcare[[#This Row],[Date of Admission]])</f>
        <v>18</v>
      </c>
    </row>
    <row r="5235" spans="1:20" x14ac:dyDescent="0.3">
      <c r="A5235" t="s">
        <v>26511</v>
      </c>
      <c r="B5235" t="s">
        <v>14522</v>
      </c>
      <c r="C5235">
        <v>39</v>
      </c>
      <c r="D5235" t="str">
        <f>IF(Raw_data_US_healthcare[[#This Row],[Age]]&lt;35,"Young",IF(Raw_data_US_healthcare[[#This Row],[Age]]&lt;60,"Middle","Senior"))</f>
        <v>Middle</v>
      </c>
      <c r="E5235" t="s">
        <v>16</v>
      </c>
      <c r="F5235" t="s">
        <v>17</v>
      </c>
      <c r="G5235" t="s">
        <v>17</v>
      </c>
      <c r="H5235" t="s">
        <v>26516</v>
      </c>
      <c r="I5235" s="2">
        <v>44517</v>
      </c>
      <c r="J5235" t="s">
        <v>14523</v>
      </c>
      <c r="K5235" t="s">
        <v>14524</v>
      </c>
      <c r="L5235" t="s">
        <v>21</v>
      </c>
      <c r="M5235">
        <v>17413.7363</v>
      </c>
      <c r="N5235">
        <v>138</v>
      </c>
      <c r="O5235" t="s">
        <v>39</v>
      </c>
      <c r="P5235" t="s">
        <v>39</v>
      </c>
      <c r="Q5235" s="2">
        <v>44521</v>
      </c>
      <c r="R5235" t="s">
        <v>44</v>
      </c>
      <c r="S5235" t="s">
        <v>24</v>
      </c>
      <c r="T5235">
        <f>_xlfn.DAYS(Raw_data_US_healthcare[[#This Row],[Discharge Date]],Raw_data_US_healthcare[[#This Row],[Date of Admission]])</f>
        <v>4</v>
      </c>
    </row>
    <row r="5236" spans="1:20" x14ac:dyDescent="0.3">
      <c r="A5236" t="s">
        <v>26511</v>
      </c>
      <c r="B5236" t="s">
        <v>14525</v>
      </c>
      <c r="C5236">
        <v>66</v>
      </c>
      <c r="D5236" t="str">
        <f>IF(Raw_data_US_healthcare[[#This Row],[Age]]&lt;35,"Young",IF(Raw_data_US_healthcare[[#This Row],[Age]]&lt;60,"Middle","Senior"))</f>
        <v>Senior</v>
      </c>
      <c r="E5236" t="s">
        <v>16</v>
      </c>
      <c r="F5236" t="s">
        <v>88</v>
      </c>
      <c r="G5236" t="s">
        <v>88</v>
      </c>
      <c r="H5236" t="s">
        <v>28</v>
      </c>
      <c r="I5236" s="2">
        <v>45167</v>
      </c>
      <c r="J5236" t="s">
        <v>14526</v>
      </c>
      <c r="K5236" t="s">
        <v>502</v>
      </c>
      <c r="L5236" t="s">
        <v>52</v>
      </c>
      <c r="M5236">
        <v>38762.172400000003</v>
      </c>
      <c r="N5236">
        <v>250</v>
      </c>
      <c r="O5236" t="s">
        <v>43</v>
      </c>
      <c r="P5236" t="s">
        <v>43</v>
      </c>
      <c r="Q5236" s="2">
        <v>45168</v>
      </c>
      <c r="R5236" t="s">
        <v>23</v>
      </c>
      <c r="S5236" t="s">
        <v>33</v>
      </c>
      <c r="T5236">
        <f>_xlfn.DAYS(Raw_data_US_healthcare[[#This Row],[Discharge Date]],Raw_data_US_healthcare[[#This Row],[Date of Admission]])</f>
        <v>1</v>
      </c>
    </row>
    <row r="5237" spans="1:20" x14ac:dyDescent="0.3">
      <c r="A5237" t="s">
        <v>26511</v>
      </c>
      <c r="B5237" t="s">
        <v>14527</v>
      </c>
      <c r="C5237">
        <v>39</v>
      </c>
      <c r="D5237" t="str">
        <f>IF(Raw_data_US_healthcare[[#This Row],[Age]]&lt;35,"Young",IF(Raw_data_US_healthcare[[#This Row],[Age]]&lt;60,"Middle","Senior"))</f>
        <v>Middle</v>
      </c>
      <c r="E5237" t="s">
        <v>16</v>
      </c>
      <c r="F5237" t="s">
        <v>88</v>
      </c>
      <c r="G5237" t="s">
        <v>88</v>
      </c>
      <c r="H5237" t="s">
        <v>18</v>
      </c>
      <c r="I5237" s="2">
        <v>43701</v>
      </c>
      <c r="J5237" t="s">
        <v>14528</v>
      </c>
      <c r="K5237" t="s">
        <v>14529</v>
      </c>
      <c r="L5237" t="s">
        <v>60</v>
      </c>
      <c r="M5237">
        <v>24076.1623</v>
      </c>
      <c r="N5237">
        <v>288</v>
      </c>
      <c r="O5237" t="s">
        <v>22</v>
      </c>
      <c r="P5237" t="s">
        <v>22</v>
      </c>
      <c r="Q5237" s="2">
        <v>43715</v>
      </c>
      <c r="R5237" t="s">
        <v>44</v>
      </c>
      <c r="S5237" t="s">
        <v>45</v>
      </c>
      <c r="T5237">
        <f>_xlfn.DAYS(Raw_data_US_healthcare[[#This Row],[Discharge Date]],Raw_data_US_healthcare[[#This Row],[Date of Admission]])</f>
        <v>14</v>
      </c>
    </row>
    <row r="5238" spans="1:20" x14ac:dyDescent="0.3">
      <c r="A5238" t="s">
        <v>26512</v>
      </c>
      <c r="B5238" t="s">
        <v>14530</v>
      </c>
      <c r="C5238">
        <v>78</v>
      </c>
      <c r="D5238" t="str">
        <f>IF(Raw_data_US_healthcare[[#This Row],[Age]]&lt;35,"Young",IF(Raw_data_US_healthcare[[#This Row],[Age]]&lt;60,"Middle","Senior"))</f>
        <v>Senior</v>
      </c>
      <c r="E5238" t="s">
        <v>26</v>
      </c>
      <c r="F5238" t="s">
        <v>17</v>
      </c>
      <c r="G5238" t="s">
        <v>17</v>
      </c>
      <c r="H5238" t="s">
        <v>26514</v>
      </c>
      <c r="I5238" s="2">
        <v>44851</v>
      </c>
      <c r="J5238" t="s">
        <v>14202</v>
      </c>
      <c r="K5238" t="s">
        <v>14531</v>
      </c>
      <c r="L5238" t="s">
        <v>31</v>
      </c>
      <c r="M5238">
        <v>9657.0930000000008</v>
      </c>
      <c r="N5238">
        <v>161</v>
      </c>
      <c r="O5238" t="s">
        <v>22</v>
      </c>
      <c r="P5238" t="s">
        <v>22</v>
      </c>
      <c r="Q5238" s="2">
        <v>44867</v>
      </c>
      <c r="R5238" t="s">
        <v>32</v>
      </c>
      <c r="S5238" t="s">
        <v>24</v>
      </c>
      <c r="T5238">
        <f>_xlfn.DAYS(Raw_data_US_healthcare[[#This Row],[Discharge Date]],Raw_data_US_healthcare[[#This Row],[Date of Admission]])</f>
        <v>16</v>
      </c>
    </row>
    <row r="5239" spans="1:20" x14ac:dyDescent="0.3">
      <c r="A5239" t="s">
        <v>26511</v>
      </c>
      <c r="B5239" t="s">
        <v>14532</v>
      </c>
      <c r="C5239">
        <v>68</v>
      </c>
      <c r="D5239" t="str">
        <f>IF(Raw_data_US_healthcare[[#This Row],[Age]]&lt;35,"Young",IF(Raw_data_US_healthcare[[#This Row],[Age]]&lt;60,"Middle","Senior"))</f>
        <v>Senior</v>
      </c>
      <c r="E5239" t="s">
        <v>16</v>
      </c>
      <c r="F5239" t="s">
        <v>35</v>
      </c>
      <c r="G5239" t="s">
        <v>35</v>
      </c>
      <c r="H5239" t="s">
        <v>28</v>
      </c>
      <c r="I5239" s="2">
        <v>43763</v>
      </c>
      <c r="J5239" t="s">
        <v>14533</v>
      </c>
      <c r="K5239" t="s">
        <v>14534</v>
      </c>
      <c r="L5239" t="s">
        <v>52</v>
      </c>
      <c r="M5239">
        <v>2476.7604000000001</v>
      </c>
      <c r="N5239">
        <v>347</v>
      </c>
      <c r="O5239" t="s">
        <v>39</v>
      </c>
      <c r="P5239" t="s">
        <v>39</v>
      </c>
      <c r="Q5239" s="2">
        <v>43764</v>
      </c>
      <c r="R5239" t="s">
        <v>32</v>
      </c>
      <c r="S5239" t="s">
        <v>45</v>
      </c>
      <c r="T5239">
        <f>_xlfn.DAYS(Raw_data_US_healthcare[[#This Row],[Discharge Date]],Raw_data_US_healthcare[[#This Row],[Date of Admission]])</f>
        <v>1</v>
      </c>
    </row>
    <row r="5240" spans="1:20" x14ac:dyDescent="0.3">
      <c r="A5240" t="s">
        <v>26512</v>
      </c>
      <c r="B5240" t="s">
        <v>14535</v>
      </c>
      <c r="C5240">
        <v>82</v>
      </c>
      <c r="D5240" t="str">
        <f>IF(Raw_data_US_healthcare[[#This Row],[Age]]&lt;35,"Young",IF(Raw_data_US_healthcare[[#This Row],[Age]]&lt;60,"Middle","Senior"))</f>
        <v>Senior</v>
      </c>
      <c r="E5240" t="s">
        <v>26</v>
      </c>
      <c r="F5240" t="s">
        <v>35</v>
      </c>
      <c r="G5240" t="s">
        <v>35</v>
      </c>
      <c r="H5240" t="s">
        <v>69</v>
      </c>
      <c r="I5240" s="2">
        <v>44830</v>
      </c>
      <c r="J5240" t="s">
        <v>14536</v>
      </c>
      <c r="K5240" t="s">
        <v>14537</v>
      </c>
      <c r="L5240" t="s">
        <v>21</v>
      </c>
      <c r="M5240">
        <v>24026.479299999999</v>
      </c>
      <c r="N5240">
        <v>495</v>
      </c>
      <c r="O5240" t="s">
        <v>22</v>
      </c>
      <c r="P5240" t="s">
        <v>22</v>
      </c>
      <c r="Q5240" s="2">
        <v>44832</v>
      </c>
      <c r="R5240" t="s">
        <v>83</v>
      </c>
      <c r="S5240" t="s">
        <v>45</v>
      </c>
      <c r="T5240">
        <f>_xlfn.DAYS(Raw_data_US_healthcare[[#This Row],[Discharge Date]],Raw_data_US_healthcare[[#This Row],[Date of Admission]])</f>
        <v>2</v>
      </c>
    </row>
    <row r="5241" spans="1:20" x14ac:dyDescent="0.3">
      <c r="A5241" t="s">
        <v>26512</v>
      </c>
      <c r="B5241" t="s">
        <v>14538</v>
      </c>
      <c r="C5241">
        <v>71</v>
      </c>
      <c r="D5241" t="str">
        <f>IF(Raw_data_US_healthcare[[#This Row],[Age]]&lt;35,"Young",IF(Raw_data_US_healthcare[[#This Row],[Age]]&lt;60,"Middle","Senior"))</f>
        <v>Senior</v>
      </c>
      <c r="E5241" t="s">
        <v>26</v>
      </c>
      <c r="F5241" t="s">
        <v>113</v>
      </c>
      <c r="G5241" t="s">
        <v>113</v>
      </c>
      <c r="H5241" t="s">
        <v>18</v>
      </c>
      <c r="I5241" s="2">
        <v>43548</v>
      </c>
      <c r="J5241" t="s">
        <v>14539</v>
      </c>
      <c r="K5241" t="s">
        <v>14540</v>
      </c>
      <c r="L5241" t="s">
        <v>31</v>
      </c>
      <c r="M5241">
        <v>44422.490100000003</v>
      </c>
      <c r="N5241">
        <v>293</v>
      </c>
      <c r="O5241" t="s">
        <v>43</v>
      </c>
      <c r="P5241" t="s">
        <v>43</v>
      </c>
      <c r="Q5241" s="2">
        <v>43551</v>
      </c>
      <c r="R5241" t="s">
        <v>83</v>
      </c>
      <c r="S5241" t="s">
        <v>24</v>
      </c>
      <c r="T5241">
        <f>_xlfn.DAYS(Raw_data_US_healthcare[[#This Row],[Discharge Date]],Raw_data_US_healthcare[[#This Row],[Date of Admission]])</f>
        <v>3</v>
      </c>
    </row>
    <row r="5242" spans="1:20" x14ac:dyDescent="0.3">
      <c r="A5242" t="s">
        <v>26511</v>
      </c>
      <c r="B5242" t="s">
        <v>5551</v>
      </c>
      <c r="C5242">
        <v>33</v>
      </c>
      <c r="D5242" t="str">
        <f>IF(Raw_data_US_healthcare[[#This Row],[Age]]&lt;35,"Young",IF(Raw_data_US_healthcare[[#This Row],[Age]]&lt;60,"Middle","Senior"))</f>
        <v>Young</v>
      </c>
      <c r="E5242" t="s">
        <v>16</v>
      </c>
      <c r="F5242" t="s">
        <v>62</v>
      </c>
      <c r="G5242" t="s">
        <v>62</v>
      </c>
      <c r="H5242" t="s">
        <v>28</v>
      </c>
      <c r="I5242" s="2">
        <v>43633</v>
      </c>
      <c r="J5242" t="s">
        <v>14541</v>
      </c>
      <c r="K5242" t="s">
        <v>14542</v>
      </c>
      <c r="L5242" t="s">
        <v>60</v>
      </c>
      <c r="M5242">
        <v>36935.237200000003</v>
      </c>
      <c r="N5242">
        <v>145</v>
      </c>
      <c r="O5242" t="s">
        <v>43</v>
      </c>
      <c r="P5242" t="s">
        <v>43</v>
      </c>
      <c r="Q5242" s="2">
        <v>43650</v>
      </c>
      <c r="R5242" t="s">
        <v>44</v>
      </c>
      <c r="S5242" t="s">
        <v>24</v>
      </c>
      <c r="T5242">
        <f>_xlfn.DAYS(Raw_data_US_healthcare[[#This Row],[Discharge Date]],Raw_data_US_healthcare[[#This Row],[Date of Admission]])</f>
        <v>17</v>
      </c>
    </row>
    <row r="5243" spans="1:20" x14ac:dyDescent="0.3">
      <c r="A5243" t="s">
        <v>26511</v>
      </c>
      <c r="B5243" t="s">
        <v>14543</v>
      </c>
      <c r="C5243">
        <v>80</v>
      </c>
      <c r="D5243" t="str">
        <f>IF(Raw_data_US_healthcare[[#This Row],[Age]]&lt;35,"Young",IF(Raw_data_US_healthcare[[#This Row],[Age]]&lt;60,"Middle","Senior"))</f>
        <v>Senior</v>
      </c>
      <c r="E5243" t="s">
        <v>16</v>
      </c>
      <c r="F5243" t="s">
        <v>27</v>
      </c>
      <c r="G5243" t="s">
        <v>27</v>
      </c>
      <c r="H5243" t="s">
        <v>28</v>
      </c>
      <c r="I5243" s="2">
        <v>44739</v>
      </c>
      <c r="J5243" t="s">
        <v>14544</v>
      </c>
      <c r="K5243" t="s">
        <v>214</v>
      </c>
      <c r="L5243" t="s">
        <v>60</v>
      </c>
      <c r="M5243">
        <v>2616.3510999999999</v>
      </c>
      <c r="N5243">
        <v>311</v>
      </c>
      <c r="O5243" t="s">
        <v>39</v>
      </c>
      <c r="P5243" t="s">
        <v>39</v>
      </c>
      <c r="Q5243" s="2">
        <v>44758</v>
      </c>
      <c r="R5243" t="s">
        <v>83</v>
      </c>
      <c r="S5243" t="s">
        <v>24</v>
      </c>
      <c r="T5243">
        <f>_xlfn.DAYS(Raw_data_US_healthcare[[#This Row],[Discharge Date]],Raw_data_US_healthcare[[#This Row],[Date of Admission]])</f>
        <v>19</v>
      </c>
    </row>
    <row r="5244" spans="1:20" x14ac:dyDescent="0.3">
      <c r="A5244" t="s">
        <v>26511</v>
      </c>
      <c r="B5244" t="s">
        <v>14545</v>
      </c>
      <c r="C5244">
        <v>75</v>
      </c>
      <c r="D5244" t="str">
        <f>IF(Raw_data_US_healthcare[[#This Row],[Age]]&lt;35,"Young",IF(Raw_data_US_healthcare[[#This Row],[Age]]&lt;60,"Middle","Senior"))</f>
        <v>Senior</v>
      </c>
      <c r="E5244" t="s">
        <v>16</v>
      </c>
      <c r="F5244" t="s">
        <v>113</v>
      </c>
      <c r="G5244" t="s">
        <v>113</v>
      </c>
      <c r="H5244" t="s">
        <v>26514</v>
      </c>
      <c r="I5244" s="2">
        <v>44060</v>
      </c>
      <c r="J5244" t="s">
        <v>14546</v>
      </c>
      <c r="K5244" t="s">
        <v>7199</v>
      </c>
      <c r="L5244" t="s">
        <v>31</v>
      </c>
      <c r="M5244">
        <v>37139.319499999998</v>
      </c>
      <c r="N5244">
        <v>270</v>
      </c>
      <c r="O5244" t="s">
        <v>43</v>
      </c>
      <c r="P5244" t="s">
        <v>43</v>
      </c>
      <c r="Q5244" s="2">
        <v>44084</v>
      </c>
      <c r="R5244" t="s">
        <v>23</v>
      </c>
      <c r="S5244" t="s">
        <v>24</v>
      </c>
      <c r="T5244">
        <f>_xlfn.DAYS(Raw_data_US_healthcare[[#This Row],[Discharge Date]],Raw_data_US_healthcare[[#This Row],[Date of Admission]])</f>
        <v>24</v>
      </c>
    </row>
    <row r="5245" spans="1:20" x14ac:dyDescent="0.3">
      <c r="A5245" t="s">
        <v>26512</v>
      </c>
      <c r="B5245" t="s">
        <v>14547</v>
      </c>
      <c r="C5245">
        <v>20</v>
      </c>
      <c r="D5245" t="str">
        <f>IF(Raw_data_US_healthcare[[#This Row],[Age]]&lt;35,"Young",IF(Raw_data_US_healthcare[[#This Row],[Age]]&lt;60,"Middle","Senior"))</f>
        <v>Young</v>
      </c>
      <c r="E5245" t="s">
        <v>26</v>
      </c>
      <c r="F5245" t="s">
        <v>35</v>
      </c>
      <c r="G5245" t="s">
        <v>35</v>
      </c>
      <c r="H5245" t="s">
        <v>26516</v>
      </c>
      <c r="I5245" s="2">
        <v>44348</v>
      </c>
      <c r="J5245" t="s">
        <v>14548</v>
      </c>
      <c r="K5245" t="s">
        <v>14549</v>
      </c>
      <c r="L5245" t="s">
        <v>60</v>
      </c>
      <c r="M5245">
        <v>8415.3479000000007</v>
      </c>
      <c r="N5245">
        <v>307</v>
      </c>
      <c r="O5245" t="s">
        <v>43</v>
      </c>
      <c r="P5245" t="s">
        <v>43</v>
      </c>
      <c r="Q5245" s="2">
        <v>44359</v>
      </c>
      <c r="R5245" t="s">
        <v>48</v>
      </c>
      <c r="S5245" t="s">
        <v>45</v>
      </c>
      <c r="T5245">
        <f>_xlfn.DAYS(Raw_data_US_healthcare[[#This Row],[Discharge Date]],Raw_data_US_healthcare[[#This Row],[Date of Admission]])</f>
        <v>11</v>
      </c>
    </row>
    <row r="5246" spans="1:20" x14ac:dyDescent="0.3">
      <c r="A5246" t="s">
        <v>26511</v>
      </c>
      <c r="B5246" t="s">
        <v>14550</v>
      </c>
      <c r="C5246">
        <v>41</v>
      </c>
      <c r="D5246" t="str">
        <f>IF(Raw_data_US_healthcare[[#This Row],[Age]]&lt;35,"Young",IF(Raw_data_US_healthcare[[#This Row],[Age]]&lt;60,"Middle","Senior"))</f>
        <v>Middle</v>
      </c>
      <c r="E5246" t="s">
        <v>16</v>
      </c>
      <c r="F5246" t="s">
        <v>88</v>
      </c>
      <c r="G5246" t="s">
        <v>88</v>
      </c>
      <c r="H5246" t="s">
        <v>18</v>
      </c>
      <c r="I5246" s="2">
        <v>44091</v>
      </c>
      <c r="J5246" t="s">
        <v>14551</v>
      </c>
      <c r="K5246" t="s">
        <v>14552</v>
      </c>
      <c r="L5246" t="s">
        <v>56</v>
      </c>
      <c r="M5246">
        <v>21863.572100000001</v>
      </c>
      <c r="N5246">
        <v>195</v>
      </c>
      <c r="O5246" t="s">
        <v>39</v>
      </c>
      <c r="P5246" t="s">
        <v>39</v>
      </c>
      <c r="Q5246" s="2">
        <v>44117</v>
      </c>
      <c r="R5246" t="s">
        <v>23</v>
      </c>
      <c r="S5246" t="s">
        <v>24</v>
      </c>
      <c r="T5246">
        <f>_xlfn.DAYS(Raw_data_US_healthcare[[#This Row],[Discharge Date]],Raw_data_US_healthcare[[#This Row],[Date of Admission]])</f>
        <v>26</v>
      </c>
    </row>
    <row r="5247" spans="1:20" x14ac:dyDescent="0.3">
      <c r="A5247" t="s">
        <v>26511</v>
      </c>
      <c r="B5247" t="s">
        <v>14553</v>
      </c>
      <c r="C5247">
        <v>33</v>
      </c>
      <c r="D5247" t="str">
        <f>IF(Raw_data_US_healthcare[[#This Row],[Age]]&lt;35,"Young",IF(Raw_data_US_healthcare[[#This Row],[Age]]&lt;60,"Middle","Senior"))</f>
        <v>Young</v>
      </c>
      <c r="E5247" t="s">
        <v>16</v>
      </c>
      <c r="F5247" t="s">
        <v>228</v>
      </c>
      <c r="G5247" t="s">
        <v>228</v>
      </c>
      <c r="H5247" t="s">
        <v>26516</v>
      </c>
      <c r="I5247" s="2">
        <v>45192</v>
      </c>
      <c r="J5247" t="s">
        <v>14554</v>
      </c>
      <c r="K5247" t="s">
        <v>4647</v>
      </c>
      <c r="L5247" t="s">
        <v>60</v>
      </c>
      <c r="M5247">
        <v>30831.377</v>
      </c>
      <c r="N5247">
        <v>500</v>
      </c>
      <c r="O5247" t="s">
        <v>43</v>
      </c>
      <c r="P5247" t="s">
        <v>43</v>
      </c>
      <c r="Q5247" s="2">
        <v>45201</v>
      </c>
      <c r="R5247" t="s">
        <v>23</v>
      </c>
      <c r="S5247" t="s">
        <v>24</v>
      </c>
      <c r="T5247">
        <f>_xlfn.DAYS(Raw_data_US_healthcare[[#This Row],[Discharge Date]],Raw_data_US_healthcare[[#This Row],[Date of Admission]])</f>
        <v>9</v>
      </c>
    </row>
    <row r="5248" spans="1:20" x14ac:dyDescent="0.3">
      <c r="A5248" t="s">
        <v>26512</v>
      </c>
      <c r="B5248" t="s">
        <v>14555</v>
      </c>
      <c r="C5248">
        <v>79</v>
      </c>
      <c r="D5248" t="str">
        <f>IF(Raw_data_US_healthcare[[#This Row],[Age]]&lt;35,"Young",IF(Raw_data_US_healthcare[[#This Row],[Age]]&lt;60,"Middle","Senior"))</f>
        <v>Senior</v>
      </c>
      <c r="E5248" t="s">
        <v>26</v>
      </c>
      <c r="F5248" t="s">
        <v>228</v>
      </c>
      <c r="G5248" t="s">
        <v>228</v>
      </c>
      <c r="H5248" t="s">
        <v>18</v>
      </c>
      <c r="I5248" s="2">
        <v>43768</v>
      </c>
      <c r="J5248" t="s">
        <v>14556</v>
      </c>
      <c r="K5248" t="s">
        <v>14557</v>
      </c>
      <c r="L5248" t="s">
        <v>21</v>
      </c>
      <c r="M5248">
        <v>38872.706700000002</v>
      </c>
      <c r="N5248">
        <v>360</v>
      </c>
      <c r="O5248" t="s">
        <v>43</v>
      </c>
      <c r="P5248" t="s">
        <v>43</v>
      </c>
      <c r="Q5248" s="2">
        <v>43770</v>
      </c>
      <c r="R5248" t="s">
        <v>48</v>
      </c>
      <c r="S5248" t="s">
        <v>45</v>
      </c>
      <c r="T5248">
        <f>_xlfn.DAYS(Raw_data_US_healthcare[[#This Row],[Discharge Date]],Raw_data_US_healthcare[[#This Row],[Date of Admission]])</f>
        <v>2</v>
      </c>
    </row>
    <row r="5249" spans="1:20" x14ac:dyDescent="0.3">
      <c r="A5249" t="s">
        <v>26512</v>
      </c>
      <c r="B5249" t="s">
        <v>7326</v>
      </c>
      <c r="C5249">
        <v>32</v>
      </c>
      <c r="D5249" t="str">
        <f>IF(Raw_data_US_healthcare[[#This Row],[Age]]&lt;35,"Young",IF(Raw_data_US_healthcare[[#This Row],[Age]]&lt;60,"Middle","Senior"))</f>
        <v>Young</v>
      </c>
      <c r="E5249" t="s">
        <v>26</v>
      </c>
      <c r="F5249" t="s">
        <v>113</v>
      </c>
      <c r="G5249" t="s">
        <v>113</v>
      </c>
      <c r="H5249" t="s">
        <v>26516</v>
      </c>
      <c r="I5249" s="2">
        <v>44175</v>
      </c>
      <c r="J5249" t="s">
        <v>14558</v>
      </c>
      <c r="K5249" t="s">
        <v>14559</v>
      </c>
      <c r="L5249" t="s">
        <v>60</v>
      </c>
      <c r="M5249">
        <v>30586.214800000002</v>
      </c>
      <c r="N5249">
        <v>411</v>
      </c>
      <c r="O5249" t="s">
        <v>39</v>
      </c>
      <c r="P5249" t="s">
        <v>39</v>
      </c>
      <c r="Q5249" s="2">
        <v>44178</v>
      </c>
      <c r="R5249" t="s">
        <v>44</v>
      </c>
      <c r="S5249" t="s">
        <v>33</v>
      </c>
      <c r="T5249">
        <f>_xlfn.DAYS(Raw_data_US_healthcare[[#This Row],[Discharge Date]],Raw_data_US_healthcare[[#This Row],[Date of Admission]])</f>
        <v>3</v>
      </c>
    </row>
    <row r="5250" spans="1:20" x14ac:dyDescent="0.3">
      <c r="A5250" t="s">
        <v>26512</v>
      </c>
      <c r="B5250" t="s">
        <v>14560</v>
      </c>
      <c r="C5250">
        <v>39</v>
      </c>
      <c r="D5250" t="str">
        <f>IF(Raw_data_US_healthcare[[#This Row],[Age]]&lt;35,"Young",IF(Raw_data_US_healthcare[[#This Row],[Age]]&lt;60,"Middle","Senior"))</f>
        <v>Middle</v>
      </c>
      <c r="E5250" t="s">
        <v>26</v>
      </c>
      <c r="F5250" t="s">
        <v>17</v>
      </c>
      <c r="G5250" t="s">
        <v>17</v>
      </c>
      <c r="H5250" t="s">
        <v>69</v>
      </c>
      <c r="I5250" s="2">
        <v>44155</v>
      </c>
      <c r="J5250" t="s">
        <v>14561</v>
      </c>
      <c r="K5250" t="s">
        <v>4819</v>
      </c>
      <c r="L5250" t="s">
        <v>31</v>
      </c>
      <c r="M5250">
        <v>61107.595300000001</v>
      </c>
      <c r="N5250">
        <v>444</v>
      </c>
      <c r="O5250" t="s">
        <v>22</v>
      </c>
      <c r="P5250" t="s">
        <v>22</v>
      </c>
      <c r="Q5250" s="2">
        <v>44163</v>
      </c>
      <c r="R5250" t="s">
        <v>48</v>
      </c>
      <c r="S5250" t="s">
        <v>33</v>
      </c>
      <c r="T5250">
        <f>_xlfn.DAYS(Raw_data_US_healthcare[[#This Row],[Discharge Date]],Raw_data_US_healthcare[[#This Row],[Date of Admission]])</f>
        <v>8</v>
      </c>
    </row>
    <row r="5251" spans="1:20" x14ac:dyDescent="0.3">
      <c r="A5251" t="s">
        <v>26511</v>
      </c>
      <c r="B5251" t="s">
        <v>14562</v>
      </c>
      <c r="C5251">
        <v>82</v>
      </c>
      <c r="D5251" t="str">
        <f>IF(Raw_data_US_healthcare[[#This Row],[Age]]&lt;35,"Young",IF(Raw_data_US_healthcare[[#This Row],[Age]]&lt;60,"Middle","Senior"))</f>
        <v>Senior</v>
      </c>
      <c r="E5251" t="s">
        <v>16</v>
      </c>
      <c r="F5251" t="s">
        <v>88</v>
      </c>
      <c r="G5251" t="s">
        <v>88</v>
      </c>
      <c r="H5251" t="s">
        <v>36</v>
      </c>
      <c r="I5251" s="2">
        <v>43584</v>
      </c>
      <c r="J5251" t="s">
        <v>14563</v>
      </c>
      <c r="K5251" t="s">
        <v>14564</v>
      </c>
      <c r="L5251" t="s">
        <v>52</v>
      </c>
      <c r="M5251">
        <v>15569.265799999999</v>
      </c>
      <c r="N5251">
        <v>246</v>
      </c>
      <c r="O5251" t="s">
        <v>39</v>
      </c>
      <c r="P5251" t="s">
        <v>39</v>
      </c>
      <c r="Q5251" s="2">
        <v>43613</v>
      </c>
      <c r="R5251" t="s">
        <v>44</v>
      </c>
      <c r="S5251" t="s">
        <v>45</v>
      </c>
      <c r="T5251">
        <f>_xlfn.DAYS(Raw_data_US_healthcare[[#This Row],[Discharge Date]],Raw_data_US_healthcare[[#This Row],[Date of Admission]])</f>
        <v>29</v>
      </c>
    </row>
    <row r="5252" spans="1:20" x14ac:dyDescent="0.3">
      <c r="A5252" t="s">
        <v>26512</v>
      </c>
      <c r="B5252" t="s">
        <v>14565</v>
      </c>
      <c r="C5252">
        <v>75</v>
      </c>
      <c r="D5252" t="str">
        <f>IF(Raw_data_US_healthcare[[#This Row],[Age]]&lt;35,"Young",IF(Raw_data_US_healthcare[[#This Row],[Age]]&lt;60,"Middle","Senior"))</f>
        <v>Senior</v>
      </c>
      <c r="E5252" t="s">
        <v>26</v>
      </c>
      <c r="F5252" t="s">
        <v>62</v>
      </c>
      <c r="G5252" t="s">
        <v>62</v>
      </c>
      <c r="H5252" t="s">
        <v>28</v>
      </c>
      <c r="I5252" s="2">
        <v>44904</v>
      </c>
      <c r="J5252" t="s">
        <v>14566</v>
      </c>
      <c r="K5252" t="s">
        <v>14567</v>
      </c>
      <c r="L5252" t="s">
        <v>31</v>
      </c>
      <c r="M5252">
        <v>8853.5308000000005</v>
      </c>
      <c r="N5252">
        <v>294</v>
      </c>
      <c r="O5252" t="s">
        <v>43</v>
      </c>
      <c r="P5252" t="s">
        <v>43</v>
      </c>
      <c r="Q5252" s="2">
        <v>44915</v>
      </c>
      <c r="R5252" t="s">
        <v>44</v>
      </c>
      <c r="S5252" t="s">
        <v>24</v>
      </c>
      <c r="T5252">
        <f>_xlfn.DAYS(Raw_data_US_healthcare[[#This Row],[Discharge Date]],Raw_data_US_healthcare[[#This Row],[Date of Admission]])</f>
        <v>11</v>
      </c>
    </row>
    <row r="5253" spans="1:20" x14ac:dyDescent="0.3">
      <c r="A5253" t="s">
        <v>26512</v>
      </c>
      <c r="B5253" t="s">
        <v>14568</v>
      </c>
      <c r="C5253">
        <v>81</v>
      </c>
      <c r="D5253" t="str">
        <f>IF(Raw_data_US_healthcare[[#This Row],[Age]]&lt;35,"Young",IF(Raw_data_US_healthcare[[#This Row],[Age]]&lt;60,"Middle","Senior"))</f>
        <v>Senior</v>
      </c>
      <c r="E5253" t="s">
        <v>26</v>
      </c>
      <c r="F5253" t="s">
        <v>17</v>
      </c>
      <c r="G5253" t="s">
        <v>17</v>
      </c>
      <c r="H5253" t="s">
        <v>26514</v>
      </c>
      <c r="I5253" s="2">
        <v>44738</v>
      </c>
      <c r="J5253" t="s">
        <v>14569</v>
      </c>
      <c r="K5253" t="s">
        <v>14570</v>
      </c>
      <c r="L5253" t="s">
        <v>60</v>
      </c>
      <c r="M5253">
        <v>4995.0550999999996</v>
      </c>
      <c r="N5253">
        <v>121</v>
      </c>
      <c r="O5253" t="s">
        <v>22</v>
      </c>
      <c r="P5253" t="s">
        <v>22</v>
      </c>
      <c r="Q5253" s="2">
        <v>44740</v>
      </c>
      <c r="R5253" t="s">
        <v>48</v>
      </c>
      <c r="S5253" t="s">
        <v>24</v>
      </c>
      <c r="T5253">
        <f>_xlfn.DAYS(Raw_data_US_healthcare[[#This Row],[Discharge Date]],Raw_data_US_healthcare[[#This Row],[Date of Admission]])</f>
        <v>2</v>
      </c>
    </row>
    <row r="5254" spans="1:20" x14ac:dyDescent="0.3">
      <c r="A5254" t="s">
        <v>26512</v>
      </c>
      <c r="B5254" t="s">
        <v>14571</v>
      </c>
      <c r="C5254">
        <v>33</v>
      </c>
      <c r="D5254" t="str">
        <f>IF(Raw_data_US_healthcare[[#This Row],[Age]]&lt;35,"Young",IF(Raw_data_US_healthcare[[#This Row],[Age]]&lt;60,"Middle","Senior"))</f>
        <v>Young</v>
      </c>
      <c r="E5254" t="s">
        <v>26</v>
      </c>
      <c r="F5254" t="s">
        <v>17</v>
      </c>
      <c r="G5254" t="s">
        <v>17</v>
      </c>
      <c r="H5254" t="s">
        <v>26516</v>
      </c>
      <c r="I5254" s="2">
        <v>43614</v>
      </c>
      <c r="J5254" t="s">
        <v>14572</v>
      </c>
      <c r="K5254" t="s">
        <v>5456</v>
      </c>
      <c r="L5254" t="s">
        <v>52</v>
      </c>
      <c r="M5254">
        <v>32504.784899999999</v>
      </c>
      <c r="N5254">
        <v>105</v>
      </c>
      <c r="O5254" t="s">
        <v>39</v>
      </c>
      <c r="P5254" t="s">
        <v>39</v>
      </c>
      <c r="Q5254" s="2">
        <v>43639</v>
      </c>
      <c r="R5254" t="s">
        <v>23</v>
      </c>
      <c r="S5254" t="s">
        <v>33</v>
      </c>
      <c r="T5254">
        <f>_xlfn.DAYS(Raw_data_US_healthcare[[#This Row],[Discharge Date]],Raw_data_US_healthcare[[#This Row],[Date of Admission]])</f>
        <v>25</v>
      </c>
    </row>
    <row r="5255" spans="1:20" x14ac:dyDescent="0.3">
      <c r="A5255" t="s">
        <v>26512</v>
      </c>
      <c r="B5255" t="s">
        <v>14573</v>
      </c>
      <c r="C5255">
        <v>81</v>
      </c>
      <c r="D5255" t="str">
        <f>IF(Raw_data_US_healthcare[[#This Row],[Age]]&lt;35,"Young",IF(Raw_data_US_healthcare[[#This Row],[Age]]&lt;60,"Middle","Senior"))</f>
        <v>Senior</v>
      </c>
      <c r="E5255" t="s">
        <v>26</v>
      </c>
      <c r="F5255" t="s">
        <v>17</v>
      </c>
      <c r="G5255" t="s">
        <v>17</v>
      </c>
      <c r="H5255" t="s">
        <v>26516</v>
      </c>
      <c r="I5255" s="2">
        <v>44181</v>
      </c>
      <c r="J5255" t="s">
        <v>14574</v>
      </c>
      <c r="K5255" t="s">
        <v>14575</v>
      </c>
      <c r="L5255" t="s">
        <v>60</v>
      </c>
      <c r="M5255">
        <v>23600.2997</v>
      </c>
      <c r="N5255">
        <v>364</v>
      </c>
      <c r="O5255" t="s">
        <v>39</v>
      </c>
      <c r="P5255" t="s">
        <v>39</v>
      </c>
      <c r="Q5255" s="2">
        <v>44202</v>
      </c>
      <c r="R5255" t="s">
        <v>48</v>
      </c>
      <c r="S5255" t="s">
        <v>33</v>
      </c>
      <c r="T5255">
        <f>_xlfn.DAYS(Raw_data_US_healthcare[[#This Row],[Discharge Date]],Raw_data_US_healthcare[[#This Row],[Date of Admission]])</f>
        <v>21</v>
      </c>
    </row>
    <row r="5256" spans="1:20" x14ac:dyDescent="0.3">
      <c r="A5256" t="s">
        <v>26512</v>
      </c>
      <c r="B5256" t="s">
        <v>14576</v>
      </c>
      <c r="C5256">
        <v>74</v>
      </c>
      <c r="D5256" t="str">
        <f>IF(Raw_data_US_healthcare[[#This Row],[Age]]&lt;35,"Young",IF(Raw_data_US_healthcare[[#This Row],[Age]]&lt;60,"Middle","Senior"))</f>
        <v>Senior</v>
      </c>
      <c r="E5256" t="s">
        <v>26</v>
      </c>
      <c r="F5256" t="s">
        <v>62</v>
      </c>
      <c r="G5256" t="s">
        <v>62</v>
      </c>
      <c r="H5256" t="s">
        <v>18</v>
      </c>
      <c r="I5256" s="2">
        <v>44274</v>
      </c>
      <c r="J5256" t="s">
        <v>14577</v>
      </c>
      <c r="K5256" t="s">
        <v>14578</v>
      </c>
      <c r="L5256" t="s">
        <v>52</v>
      </c>
      <c r="M5256">
        <v>56978.968000000001</v>
      </c>
      <c r="N5256">
        <v>211</v>
      </c>
      <c r="O5256" t="s">
        <v>43</v>
      </c>
      <c r="P5256" t="s">
        <v>43</v>
      </c>
      <c r="Q5256" s="2">
        <v>44282</v>
      </c>
      <c r="R5256" t="s">
        <v>44</v>
      </c>
      <c r="S5256" t="s">
        <v>24</v>
      </c>
      <c r="T5256">
        <f>_xlfn.DAYS(Raw_data_US_healthcare[[#This Row],[Discharge Date]],Raw_data_US_healthcare[[#This Row],[Date of Admission]])</f>
        <v>8</v>
      </c>
    </row>
    <row r="5257" spans="1:20" x14ac:dyDescent="0.3">
      <c r="A5257" t="s">
        <v>26511</v>
      </c>
      <c r="B5257" t="s">
        <v>14579</v>
      </c>
      <c r="C5257">
        <v>80</v>
      </c>
      <c r="D5257" t="str">
        <f>IF(Raw_data_US_healthcare[[#This Row],[Age]]&lt;35,"Young",IF(Raw_data_US_healthcare[[#This Row],[Age]]&lt;60,"Middle","Senior"))</f>
        <v>Senior</v>
      </c>
      <c r="E5257" t="s">
        <v>16</v>
      </c>
      <c r="F5257" t="s">
        <v>62</v>
      </c>
      <c r="G5257" t="s">
        <v>62</v>
      </c>
      <c r="H5257" t="s">
        <v>26516</v>
      </c>
      <c r="I5257" s="2">
        <v>44061</v>
      </c>
      <c r="J5257" t="s">
        <v>14580</v>
      </c>
      <c r="K5257" t="s">
        <v>14581</v>
      </c>
      <c r="L5257" t="s">
        <v>60</v>
      </c>
      <c r="M5257">
        <v>7973.5659999999998</v>
      </c>
      <c r="N5257">
        <v>125</v>
      </c>
      <c r="O5257" t="s">
        <v>43</v>
      </c>
      <c r="P5257" t="s">
        <v>43</v>
      </c>
      <c r="Q5257" s="2">
        <v>44087</v>
      </c>
      <c r="R5257" t="s">
        <v>44</v>
      </c>
      <c r="S5257" t="s">
        <v>33</v>
      </c>
      <c r="T5257">
        <f>_xlfn.DAYS(Raw_data_US_healthcare[[#This Row],[Discharge Date]],Raw_data_US_healthcare[[#This Row],[Date of Admission]])</f>
        <v>26</v>
      </c>
    </row>
    <row r="5258" spans="1:20" x14ac:dyDescent="0.3">
      <c r="A5258" t="s">
        <v>26511</v>
      </c>
      <c r="B5258" t="s">
        <v>14582</v>
      </c>
      <c r="C5258">
        <v>66</v>
      </c>
      <c r="D5258" t="str">
        <f>IF(Raw_data_US_healthcare[[#This Row],[Age]]&lt;35,"Young",IF(Raw_data_US_healthcare[[#This Row],[Age]]&lt;60,"Middle","Senior"))</f>
        <v>Senior</v>
      </c>
      <c r="E5258" t="s">
        <v>16</v>
      </c>
      <c r="F5258" t="s">
        <v>228</v>
      </c>
      <c r="G5258" t="s">
        <v>228</v>
      </c>
      <c r="H5258" t="s">
        <v>26516</v>
      </c>
      <c r="I5258" s="2">
        <v>44619</v>
      </c>
      <c r="J5258" t="s">
        <v>14583</v>
      </c>
      <c r="K5258" t="s">
        <v>14584</v>
      </c>
      <c r="L5258" t="s">
        <v>60</v>
      </c>
      <c r="M5258">
        <v>33184.655899999998</v>
      </c>
      <c r="N5258">
        <v>430</v>
      </c>
      <c r="O5258" t="s">
        <v>43</v>
      </c>
      <c r="P5258" t="s">
        <v>43</v>
      </c>
      <c r="Q5258" s="2">
        <v>44646</v>
      </c>
      <c r="R5258" t="s">
        <v>44</v>
      </c>
      <c r="S5258" t="s">
        <v>33</v>
      </c>
      <c r="T5258">
        <f>_xlfn.DAYS(Raw_data_US_healthcare[[#This Row],[Discharge Date]],Raw_data_US_healthcare[[#This Row],[Date of Admission]])</f>
        <v>27</v>
      </c>
    </row>
    <row r="5259" spans="1:20" x14ac:dyDescent="0.3">
      <c r="A5259" t="s">
        <v>26512</v>
      </c>
      <c r="B5259" t="s">
        <v>14585</v>
      </c>
      <c r="C5259">
        <v>53</v>
      </c>
      <c r="D5259" t="str">
        <f>IF(Raw_data_US_healthcare[[#This Row],[Age]]&lt;35,"Young",IF(Raw_data_US_healthcare[[#This Row],[Age]]&lt;60,"Middle","Senior"))</f>
        <v>Middle</v>
      </c>
      <c r="E5259" t="s">
        <v>26</v>
      </c>
      <c r="F5259" t="s">
        <v>17</v>
      </c>
      <c r="G5259" t="s">
        <v>17</v>
      </c>
      <c r="H5259" t="s">
        <v>69</v>
      </c>
      <c r="I5259" s="2">
        <v>44610</v>
      </c>
      <c r="J5259" t="s">
        <v>14586</v>
      </c>
      <c r="K5259" t="s">
        <v>14587</v>
      </c>
      <c r="L5259" t="s">
        <v>52</v>
      </c>
      <c r="M5259">
        <v>19396.8367</v>
      </c>
      <c r="N5259">
        <v>303</v>
      </c>
      <c r="O5259" t="s">
        <v>22</v>
      </c>
      <c r="P5259" t="s">
        <v>22</v>
      </c>
      <c r="Q5259" s="2">
        <v>44628</v>
      </c>
      <c r="R5259" t="s">
        <v>32</v>
      </c>
      <c r="S5259" t="s">
        <v>45</v>
      </c>
      <c r="T5259">
        <f>_xlfn.DAYS(Raw_data_US_healthcare[[#This Row],[Discharge Date]],Raw_data_US_healthcare[[#This Row],[Date of Admission]])</f>
        <v>18</v>
      </c>
    </row>
    <row r="5260" spans="1:20" x14ac:dyDescent="0.3">
      <c r="A5260" t="s">
        <v>26512</v>
      </c>
      <c r="B5260" t="s">
        <v>14588</v>
      </c>
      <c r="C5260">
        <v>83</v>
      </c>
      <c r="D5260" t="str">
        <f>IF(Raw_data_US_healthcare[[#This Row],[Age]]&lt;35,"Young",IF(Raw_data_US_healthcare[[#This Row],[Age]]&lt;60,"Middle","Senior"))</f>
        <v>Senior</v>
      </c>
      <c r="E5260" t="s">
        <v>26</v>
      </c>
      <c r="F5260" t="s">
        <v>228</v>
      </c>
      <c r="G5260" t="s">
        <v>228</v>
      </c>
      <c r="H5260" t="s">
        <v>28</v>
      </c>
      <c r="I5260" s="2">
        <v>43613</v>
      </c>
      <c r="J5260" t="s">
        <v>14589</v>
      </c>
      <c r="K5260" t="s">
        <v>14590</v>
      </c>
      <c r="L5260" t="s">
        <v>52</v>
      </c>
      <c r="M5260">
        <v>16340.7189</v>
      </c>
      <c r="N5260">
        <v>141</v>
      </c>
      <c r="O5260" t="s">
        <v>43</v>
      </c>
      <c r="P5260" t="s">
        <v>43</v>
      </c>
      <c r="Q5260" s="2">
        <v>43620</v>
      </c>
      <c r="R5260" t="s">
        <v>44</v>
      </c>
      <c r="S5260" t="s">
        <v>45</v>
      </c>
      <c r="T5260">
        <f>_xlfn.DAYS(Raw_data_US_healthcare[[#This Row],[Discharge Date]],Raw_data_US_healthcare[[#This Row],[Date of Admission]])</f>
        <v>7</v>
      </c>
    </row>
    <row r="5261" spans="1:20" x14ac:dyDescent="0.3">
      <c r="A5261" t="s">
        <v>26511</v>
      </c>
      <c r="B5261" t="s">
        <v>14591</v>
      </c>
      <c r="C5261">
        <v>40</v>
      </c>
      <c r="D5261" t="str">
        <f>IF(Raw_data_US_healthcare[[#This Row],[Age]]&lt;35,"Young",IF(Raw_data_US_healthcare[[#This Row],[Age]]&lt;60,"Middle","Senior"))</f>
        <v>Middle</v>
      </c>
      <c r="E5261" t="s">
        <v>16</v>
      </c>
      <c r="F5261" t="s">
        <v>17</v>
      </c>
      <c r="G5261" t="s">
        <v>17</v>
      </c>
      <c r="H5261" t="s">
        <v>28</v>
      </c>
      <c r="I5261" s="2">
        <v>44248</v>
      </c>
      <c r="J5261" t="s">
        <v>14592</v>
      </c>
      <c r="K5261" t="s">
        <v>3724</v>
      </c>
      <c r="L5261" t="s">
        <v>31</v>
      </c>
      <c r="M5261">
        <v>40492.680200000003</v>
      </c>
      <c r="N5261">
        <v>468</v>
      </c>
      <c r="O5261" t="s">
        <v>43</v>
      </c>
      <c r="P5261" t="s">
        <v>43</v>
      </c>
      <c r="Q5261" s="2">
        <v>44278</v>
      </c>
      <c r="R5261" t="s">
        <v>83</v>
      </c>
      <c r="S5261" t="s">
        <v>33</v>
      </c>
      <c r="T5261">
        <f>_xlfn.DAYS(Raw_data_US_healthcare[[#This Row],[Discharge Date]],Raw_data_US_healthcare[[#This Row],[Date of Admission]])</f>
        <v>30</v>
      </c>
    </row>
    <row r="5262" spans="1:20" x14ac:dyDescent="0.3">
      <c r="A5262" t="s">
        <v>26511</v>
      </c>
      <c r="B5262" t="s">
        <v>14593</v>
      </c>
      <c r="C5262">
        <v>29</v>
      </c>
      <c r="D5262" t="str">
        <f>IF(Raw_data_US_healthcare[[#This Row],[Age]]&lt;35,"Young",IF(Raw_data_US_healthcare[[#This Row],[Age]]&lt;60,"Middle","Senior"))</f>
        <v>Young</v>
      </c>
      <c r="E5262" t="s">
        <v>16</v>
      </c>
      <c r="F5262" t="s">
        <v>49</v>
      </c>
      <c r="G5262" t="s">
        <v>49</v>
      </c>
      <c r="H5262" t="s">
        <v>26516</v>
      </c>
      <c r="I5262" s="2">
        <v>43466</v>
      </c>
      <c r="J5262" t="s">
        <v>14594</v>
      </c>
      <c r="K5262" t="s">
        <v>14595</v>
      </c>
      <c r="L5262" t="s">
        <v>31</v>
      </c>
      <c r="M5262">
        <v>32039.020799999998</v>
      </c>
      <c r="N5262">
        <v>351</v>
      </c>
      <c r="O5262" t="s">
        <v>43</v>
      </c>
      <c r="P5262" t="s">
        <v>43</v>
      </c>
      <c r="Q5262" s="2">
        <v>43470</v>
      </c>
      <c r="R5262" t="s">
        <v>83</v>
      </c>
      <c r="S5262" t="s">
        <v>24</v>
      </c>
      <c r="T5262">
        <f>_xlfn.DAYS(Raw_data_US_healthcare[[#This Row],[Discharge Date]],Raw_data_US_healthcare[[#This Row],[Date of Admission]])</f>
        <v>4</v>
      </c>
    </row>
    <row r="5263" spans="1:20" x14ac:dyDescent="0.3">
      <c r="A5263" t="s">
        <v>26512</v>
      </c>
      <c r="B5263" t="s">
        <v>14596</v>
      </c>
      <c r="C5263">
        <v>85</v>
      </c>
      <c r="D5263" t="str">
        <f>IF(Raw_data_US_healthcare[[#This Row],[Age]]&lt;35,"Young",IF(Raw_data_US_healthcare[[#This Row],[Age]]&lt;60,"Middle","Senior"))</f>
        <v>Senior</v>
      </c>
      <c r="E5263" t="s">
        <v>26</v>
      </c>
      <c r="F5263" t="s">
        <v>27</v>
      </c>
      <c r="G5263" t="s">
        <v>27</v>
      </c>
      <c r="H5263" t="s">
        <v>18</v>
      </c>
      <c r="I5263" s="2">
        <v>44797</v>
      </c>
      <c r="J5263" t="s">
        <v>14597</v>
      </c>
      <c r="K5263" t="s">
        <v>14598</v>
      </c>
      <c r="L5263" t="s">
        <v>52</v>
      </c>
      <c r="M5263">
        <v>59593.496500000001</v>
      </c>
      <c r="N5263">
        <v>261</v>
      </c>
      <c r="O5263" t="s">
        <v>43</v>
      </c>
      <c r="P5263" t="s">
        <v>43</v>
      </c>
      <c r="Q5263" s="2">
        <v>44809</v>
      </c>
      <c r="R5263" t="s">
        <v>23</v>
      </c>
      <c r="S5263" t="s">
        <v>45</v>
      </c>
      <c r="T5263">
        <f>_xlfn.DAYS(Raw_data_US_healthcare[[#This Row],[Discharge Date]],Raw_data_US_healthcare[[#This Row],[Date of Admission]])</f>
        <v>12</v>
      </c>
    </row>
    <row r="5264" spans="1:20" x14ac:dyDescent="0.3">
      <c r="A5264" t="s">
        <v>26512</v>
      </c>
      <c r="B5264" t="s">
        <v>11883</v>
      </c>
      <c r="C5264">
        <v>69</v>
      </c>
      <c r="D5264" t="str">
        <f>IF(Raw_data_US_healthcare[[#This Row],[Age]]&lt;35,"Young",IF(Raw_data_US_healthcare[[#This Row],[Age]]&lt;60,"Middle","Senior"))</f>
        <v>Senior</v>
      </c>
      <c r="E5264" t="s">
        <v>26</v>
      </c>
      <c r="F5264" t="s">
        <v>17</v>
      </c>
      <c r="G5264" t="s">
        <v>17</v>
      </c>
      <c r="H5264" t="s">
        <v>28</v>
      </c>
      <c r="I5264" s="2">
        <v>44280</v>
      </c>
      <c r="J5264" t="s">
        <v>14599</v>
      </c>
      <c r="K5264" t="s">
        <v>14600</v>
      </c>
      <c r="L5264" t="s">
        <v>31</v>
      </c>
      <c r="M5264">
        <v>14454.527099999999</v>
      </c>
      <c r="N5264">
        <v>359</v>
      </c>
      <c r="O5264" t="s">
        <v>39</v>
      </c>
      <c r="P5264" t="s">
        <v>39</v>
      </c>
      <c r="Q5264" s="2">
        <v>44293</v>
      </c>
      <c r="R5264" t="s">
        <v>48</v>
      </c>
      <c r="S5264" t="s">
        <v>45</v>
      </c>
      <c r="T5264">
        <f>_xlfn.DAYS(Raw_data_US_healthcare[[#This Row],[Discharge Date]],Raw_data_US_healthcare[[#This Row],[Date of Admission]])</f>
        <v>13</v>
      </c>
    </row>
    <row r="5265" spans="1:20" x14ac:dyDescent="0.3">
      <c r="A5265" t="s">
        <v>26512</v>
      </c>
      <c r="B5265" t="s">
        <v>14601</v>
      </c>
      <c r="C5265">
        <v>69</v>
      </c>
      <c r="D5265" t="str">
        <f>IF(Raw_data_US_healthcare[[#This Row],[Age]]&lt;35,"Young",IF(Raw_data_US_healthcare[[#This Row],[Age]]&lt;60,"Middle","Senior"))</f>
        <v>Senior</v>
      </c>
      <c r="E5265" t="s">
        <v>26</v>
      </c>
      <c r="F5265" t="s">
        <v>49</v>
      </c>
      <c r="G5265" t="s">
        <v>49</v>
      </c>
      <c r="H5265" t="s">
        <v>28</v>
      </c>
      <c r="I5265" s="2">
        <v>45207</v>
      </c>
      <c r="J5265" t="s">
        <v>14602</v>
      </c>
      <c r="K5265" t="s">
        <v>14603</v>
      </c>
      <c r="L5265" t="s">
        <v>21</v>
      </c>
      <c r="M5265">
        <v>26656.818299999999</v>
      </c>
      <c r="N5265">
        <v>245</v>
      </c>
      <c r="O5265" t="s">
        <v>43</v>
      </c>
      <c r="P5265" t="s">
        <v>43</v>
      </c>
      <c r="Q5265" s="2">
        <v>45212</v>
      </c>
      <c r="R5265" t="s">
        <v>83</v>
      </c>
      <c r="S5265" t="s">
        <v>45</v>
      </c>
      <c r="T5265">
        <f>_xlfn.DAYS(Raw_data_US_healthcare[[#This Row],[Discharge Date]],Raw_data_US_healthcare[[#This Row],[Date of Admission]])</f>
        <v>5</v>
      </c>
    </row>
    <row r="5266" spans="1:20" x14ac:dyDescent="0.3">
      <c r="A5266" t="s">
        <v>26512</v>
      </c>
      <c r="B5266" t="s">
        <v>14604</v>
      </c>
      <c r="C5266">
        <v>72</v>
      </c>
      <c r="D5266" t="str">
        <f>IF(Raw_data_US_healthcare[[#This Row],[Age]]&lt;35,"Young",IF(Raw_data_US_healthcare[[#This Row],[Age]]&lt;60,"Middle","Senior"))</f>
        <v>Senior</v>
      </c>
      <c r="E5266" t="s">
        <v>26</v>
      </c>
      <c r="F5266" t="s">
        <v>228</v>
      </c>
      <c r="G5266" t="s">
        <v>228</v>
      </c>
      <c r="H5266" t="s">
        <v>26514</v>
      </c>
      <c r="I5266" s="2">
        <v>43917</v>
      </c>
      <c r="J5266" t="s">
        <v>14605</v>
      </c>
      <c r="K5266" t="s">
        <v>14606</v>
      </c>
      <c r="L5266" t="s">
        <v>21</v>
      </c>
      <c r="M5266">
        <v>18432.546200000001</v>
      </c>
      <c r="N5266">
        <v>394</v>
      </c>
      <c r="O5266" t="s">
        <v>43</v>
      </c>
      <c r="P5266" t="s">
        <v>43</v>
      </c>
      <c r="Q5266" s="2">
        <v>43944</v>
      </c>
      <c r="R5266" t="s">
        <v>83</v>
      </c>
      <c r="S5266" t="s">
        <v>45</v>
      </c>
      <c r="T5266">
        <f>_xlfn.DAYS(Raw_data_US_healthcare[[#This Row],[Discharge Date]],Raw_data_US_healthcare[[#This Row],[Date of Admission]])</f>
        <v>27</v>
      </c>
    </row>
    <row r="5267" spans="1:20" x14ac:dyDescent="0.3">
      <c r="A5267" t="s">
        <v>26512</v>
      </c>
      <c r="B5267" t="s">
        <v>14607</v>
      </c>
      <c r="C5267">
        <v>69</v>
      </c>
      <c r="D5267" t="str">
        <f>IF(Raw_data_US_healthcare[[#This Row],[Age]]&lt;35,"Young",IF(Raw_data_US_healthcare[[#This Row],[Age]]&lt;60,"Middle","Senior"))</f>
        <v>Senior</v>
      </c>
      <c r="E5267" t="s">
        <v>26</v>
      </c>
      <c r="F5267" t="s">
        <v>113</v>
      </c>
      <c r="G5267" t="s">
        <v>113</v>
      </c>
      <c r="H5267" t="s">
        <v>26516</v>
      </c>
      <c r="I5267" s="2">
        <v>44168</v>
      </c>
      <c r="J5267" t="s">
        <v>9615</v>
      </c>
      <c r="K5267" t="s">
        <v>14608</v>
      </c>
      <c r="L5267" t="s">
        <v>52</v>
      </c>
      <c r="M5267">
        <v>23380.541799999999</v>
      </c>
      <c r="N5267">
        <v>485</v>
      </c>
      <c r="O5267" t="s">
        <v>43</v>
      </c>
      <c r="P5267" t="s">
        <v>43</v>
      </c>
      <c r="Q5267" s="2">
        <v>44179</v>
      </c>
      <c r="R5267" t="s">
        <v>83</v>
      </c>
      <c r="S5267" t="s">
        <v>45</v>
      </c>
      <c r="T5267">
        <f>_xlfn.DAYS(Raw_data_US_healthcare[[#This Row],[Discharge Date]],Raw_data_US_healthcare[[#This Row],[Date of Admission]])</f>
        <v>11</v>
      </c>
    </row>
    <row r="5268" spans="1:20" x14ac:dyDescent="0.3">
      <c r="A5268" t="s">
        <v>26511</v>
      </c>
      <c r="B5268" t="s">
        <v>12786</v>
      </c>
      <c r="C5268">
        <v>72</v>
      </c>
      <c r="D5268" t="str">
        <f>IF(Raw_data_US_healthcare[[#This Row],[Age]]&lt;35,"Young",IF(Raw_data_US_healthcare[[#This Row],[Age]]&lt;60,"Middle","Senior"))</f>
        <v>Senior</v>
      </c>
      <c r="E5268" t="s">
        <v>16</v>
      </c>
      <c r="F5268" t="s">
        <v>228</v>
      </c>
      <c r="G5268" t="s">
        <v>228</v>
      </c>
      <c r="H5268" t="s">
        <v>69</v>
      </c>
      <c r="I5268" s="2">
        <v>43642</v>
      </c>
      <c r="J5268" t="s">
        <v>14609</v>
      </c>
      <c r="K5268" t="s">
        <v>14610</v>
      </c>
      <c r="L5268" t="s">
        <v>60</v>
      </c>
      <c r="M5268">
        <v>6745.6593999999996</v>
      </c>
      <c r="N5268">
        <v>404</v>
      </c>
      <c r="O5268" t="s">
        <v>39</v>
      </c>
      <c r="P5268" t="s">
        <v>39</v>
      </c>
      <c r="Q5268" s="2">
        <v>43666</v>
      </c>
      <c r="R5268" t="s">
        <v>44</v>
      </c>
      <c r="S5268" t="s">
        <v>33</v>
      </c>
      <c r="T5268">
        <f>_xlfn.DAYS(Raw_data_US_healthcare[[#This Row],[Discharge Date]],Raw_data_US_healthcare[[#This Row],[Date of Admission]])</f>
        <v>24</v>
      </c>
    </row>
    <row r="5269" spans="1:20" x14ac:dyDescent="0.3">
      <c r="A5269" t="s">
        <v>26512</v>
      </c>
      <c r="B5269" t="s">
        <v>14611</v>
      </c>
      <c r="C5269">
        <v>60</v>
      </c>
      <c r="D5269" t="str">
        <f>IF(Raw_data_US_healthcare[[#This Row],[Age]]&lt;35,"Young",IF(Raw_data_US_healthcare[[#This Row],[Age]]&lt;60,"Middle","Senior"))</f>
        <v>Senior</v>
      </c>
      <c r="E5269" t="s">
        <v>26</v>
      </c>
      <c r="F5269" t="s">
        <v>35</v>
      </c>
      <c r="G5269" t="s">
        <v>35</v>
      </c>
      <c r="H5269" t="s">
        <v>26514</v>
      </c>
      <c r="I5269" s="2">
        <v>45102</v>
      </c>
      <c r="J5269" t="s">
        <v>8995</v>
      </c>
      <c r="K5269" t="s">
        <v>14612</v>
      </c>
      <c r="L5269" t="s">
        <v>31</v>
      </c>
      <c r="M5269">
        <v>18553.149799999999</v>
      </c>
      <c r="N5269">
        <v>122</v>
      </c>
      <c r="O5269" t="s">
        <v>22</v>
      </c>
      <c r="P5269" t="s">
        <v>22</v>
      </c>
      <c r="Q5269" s="2">
        <v>45106</v>
      </c>
      <c r="R5269" t="s">
        <v>23</v>
      </c>
      <c r="S5269" t="s">
        <v>33</v>
      </c>
      <c r="T5269">
        <f>_xlfn.DAYS(Raw_data_US_healthcare[[#This Row],[Discharge Date]],Raw_data_US_healthcare[[#This Row],[Date of Admission]])</f>
        <v>4</v>
      </c>
    </row>
    <row r="5270" spans="1:20" x14ac:dyDescent="0.3">
      <c r="A5270" t="s">
        <v>26512</v>
      </c>
      <c r="B5270" t="s">
        <v>14613</v>
      </c>
      <c r="C5270">
        <v>73</v>
      </c>
      <c r="D5270" t="str">
        <f>IF(Raw_data_US_healthcare[[#This Row],[Age]]&lt;35,"Young",IF(Raw_data_US_healthcare[[#This Row],[Age]]&lt;60,"Middle","Senior"))</f>
        <v>Senior</v>
      </c>
      <c r="E5270" t="s">
        <v>26</v>
      </c>
      <c r="F5270" t="s">
        <v>27</v>
      </c>
      <c r="G5270" t="s">
        <v>27</v>
      </c>
      <c r="H5270" t="s">
        <v>69</v>
      </c>
      <c r="I5270" s="2">
        <v>45198</v>
      </c>
      <c r="J5270" t="s">
        <v>14614</v>
      </c>
      <c r="K5270" t="s">
        <v>14615</v>
      </c>
      <c r="L5270" t="s">
        <v>56</v>
      </c>
      <c r="M5270">
        <v>44493.898000000001</v>
      </c>
      <c r="N5270">
        <v>238</v>
      </c>
      <c r="O5270" t="s">
        <v>39</v>
      </c>
      <c r="P5270" t="s">
        <v>39</v>
      </c>
      <c r="Q5270" s="2">
        <v>45203</v>
      </c>
      <c r="R5270" t="s">
        <v>44</v>
      </c>
      <c r="S5270" t="s">
        <v>33</v>
      </c>
      <c r="T5270">
        <f>_xlfn.DAYS(Raw_data_US_healthcare[[#This Row],[Discharge Date]],Raw_data_US_healthcare[[#This Row],[Date of Admission]])</f>
        <v>5</v>
      </c>
    </row>
    <row r="5271" spans="1:20" x14ac:dyDescent="0.3">
      <c r="A5271" t="s">
        <v>26512</v>
      </c>
      <c r="B5271" t="s">
        <v>14616</v>
      </c>
      <c r="C5271">
        <v>68</v>
      </c>
      <c r="D5271" t="str">
        <f>IF(Raw_data_US_healthcare[[#This Row],[Age]]&lt;35,"Young",IF(Raw_data_US_healthcare[[#This Row],[Age]]&lt;60,"Middle","Senior"))</f>
        <v>Senior</v>
      </c>
      <c r="E5271" t="s">
        <v>26</v>
      </c>
      <c r="F5271" t="s">
        <v>17</v>
      </c>
      <c r="G5271" t="s">
        <v>17</v>
      </c>
      <c r="H5271" t="s">
        <v>26516</v>
      </c>
      <c r="I5271" s="2">
        <v>43871</v>
      </c>
      <c r="J5271" t="s">
        <v>14617</v>
      </c>
      <c r="K5271" t="s">
        <v>14618</v>
      </c>
      <c r="L5271" t="s">
        <v>60</v>
      </c>
      <c r="M5271">
        <v>12884.5571</v>
      </c>
      <c r="N5271">
        <v>438</v>
      </c>
      <c r="O5271" t="s">
        <v>39</v>
      </c>
      <c r="P5271" t="s">
        <v>39</v>
      </c>
      <c r="Q5271" s="2">
        <v>43893</v>
      </c>
      <c r="R5271" t="s">
        <v>32</v>
      </c>
      <c r="S5271" t="s">
        <v>33</v>
      </c>
      <c r="T5271">
        <f>_xlfn.DAYS(Raw_data_US_healthcare[[#This Row],[Discharge Date]],Raw_data_US_healthcare[[#This Row],[Date of Admission]])</f>
        <v>22</v>
      </c>
    </row>
    <row r="5272" spans="1:20" x14ac:dyDescent="0.3">
      <c r="A5272" t="s">
        <v>26512</v>
      </c>
      <c r="B5272" t="s">
        <v>14619</v>
      </c>
      <c r="C5272">
        <v>25</v>
      </c>
      <c r="D5272" t="str">
        <f>IF(Raw_data_US_healthcare[[#This Row],[Age]]&lt;35,"Young",IF(Raw_data_US_healthcare[[#This Row],[Age]]&lt;60,"Middle","Senior"))</f>
        <v>Young</v>
      </c>
      <c r="E5272" t="s">
        <v>26</v>
      </c>
      <c r="F5272" t="s">
        <v>27</v>
      </c>
      <c r="G5272" t="s">
        <v>27</v>
      </c>
      <c r="H5272" t="s">
        <v>36</v>
      </c>
      <c r="I5272" s="2">
        <v>44860</v>
      </c>
      <c r="J5272" t="s">
        <v>14620</v>
      </c>
      <c r="K5272" t="s">
        <v>14621</v>
      </c>
      <c r="L5272" t="s">
        <v>60</v>
      </c>
      <c r="M5272">
        <v>8161.9386000000004</v>
      </c>
      <c r="N5272">
        <v>164</v>
      </c>
      <c r="O5272" t="s">
        <v>39</v>
      </c>
      <c r="P5272" t="s">
        <v>39</v>
      </c>
      <c r="Q5272" s="2">
        <v>44881</v>
      </c>
      <c r="R5272" t="s">
        <v>48</v>
      </c>
      <c r="S5272" t="s">
        <v>24</v>
      </c>
      <c r="T5272">
        <f>_xlfn.DAYS(Raw_data_US_healthcare[[#This Row],[Discharge Date]],Raw_data_US_healthcare[[#This Row],[Date of Admission]])</f>
        <v>21</v>
      </c>
    </row>
    <row r="5273" spans="1:20" x14ac:dyDescent="0.3">
      <c r="A5273" t="s">
        <v>26511</v>
      </c>
      <c r="B5273" t="s">
        <v>14622</v>
      </c>
      <c r="C5273">
        <v>28</v>
      </c>
      <c r="D5273" t="str">
        <f>IF(Raw_data_US_healthcare[[#This Row],[Age]]&lt;35,"Young",IF(Raw_data_US_healthcare[[#This Row],[Age]]&lt;60,"Middle","Senior"))</f>
        <v>Young</v>
      </c>
      <c r="E5273" t="s">
        <v>16</v>
      </c>
      <c r="F5273" t="s">
        <v>88</v>
      </c>
      <c r="G5273" t="s">
        <v>88</v>
      </c>
      <c r="H5273" t="s">
        <v>26516</v>
      </c>
      <c r="I5273" s="2">
        <v>44265</v>
      </c>
      <c r="J5273" t="s">
        <v>14623</v>
      </c>
      <c r="K5273" t="s">
        <v>14624</v>
      </c>
      <c r="L5273" t="s">
        <v>31</v>
      </c>
      <c r="M5273">
        <v>24735.5828</v>
      </c>
      <c r="N5273">
        <v>477</v>
      </c>
      <c r="O5273" t="s">
        <v>43</v>
      </c>
      <c r="P5273" t="s">
        <v>43</v>
      </c>
      <c r="Q5273" s="2">
        <v>44269</v>
      </c>
      <c r="R5273" t="s">
        <v>44</v>
      </c>
      <c r="S5273" t="s">
        <v>24</v>
      </c>
      <c r="T5273">
        <f>_xlfn.DAYS(Raw_data_US_healthcare[[#This Row],[Discharge Date]],Raw_data_US_healthcare[[#This Row],[Date of Admission]])</f>
        <v>4</v>
      </c>
    </row>
    <row r="5274" spans="1:20" x14ac:dyDescent="0.3">
      <c r="A5274" t="s">
        <v>26511</v>
      </c>
      <c r="B5274" t="s">
        <v>14625</v>
      </c>
      <c r="C5274">
        <v>48</v>
      </c>
      <c r="D5274" t="str">
        <f>IF(Raw_data_US_healthcare[[#This Row],[Age]]&lt;35,"Young",IF(Raw_data_US_healthcare[[#This Row],[Age]]&lt;60,"Middle","Senior"))</f>
        <v>Middle</v>
      </c>
      <c r="E5274" t="s">
        <v>16</v>
      </c>
      <c r="F5274" t="s">
        <v>88</v>
      </c>
      <c r="G5274" t="s">
        <v>88</v>
      </c>
      <c r="H5274" t="s">
        <v>36</v>
      </c>
      <c r="I5274" s="2">
        <v>43479</v>
      </c>
      <c r="J5274" t="s">
        <v>14626</v>
      </c>
      <c r="K5274" t="s">
        <v>14627</v>
      </c>
      <c r="L5274" t="s">
        <v>31</v>
      </c>
      <c r="M5274">
        <v>22594.622899999998</v>
      </c>
      <c r="N5274">
        <v>441</v>
      </c>
      <c r="O5274" t="s">
        <v>39</v>
      </c>
      <c r="P5274" t="s">
        <v>39</v>
      </c>
      <c r="Q5274" s="2">
        <v>43488</v>
      </c>
      <c r="R5274" t="s">
        <v>23</v>
      </c>
      <c r="S5274" t="s">
        <v>45</v>
      </c>
      <c r="T5274">
        <f>_xlfn.DAYS(Raw_data_US_healthcare[[#This Row],[Discharge Date]],Raw_data_US_healthcare[[#This Row],[Date of Admission]])</f>
        <v>9</v>
      </c>
    </row>
    <row r="5275" spans="1:20" x14ac:dyDescent="0.3">
      <c r="A5275" t="s">
        <v>26511</v>
      </c>
      <c r="B5275" t="s">
        <v>14628</v>
      </c>
      <c r="C5275">
        <v>21</v>
      </c>
      <c r="D5275" t="str">
        <f>IF(Raw_data_US_healthcare[[#This Row],[Age]]&lt;35,"Young",IF(Raw_data_US_healthcare[[#This Row],[Age]]&lt;60,"Middle","Senior"))</f>
        <v>Young</v>
      </c>
      <c r="E5275" t="s">
        <v>16</v>
      </c>
      <c r="F5275" t="s">
        <v>113</v>
      </c>
      <c r="G5275" t="s">
        <v>113</v>
      </c>
      <c r="H5275" t="s">
        <v>36</v>
      </c>
      <c r="I5275" s="2">
        <v>44101</v>
      </c>
      <c r="J5275" t="s">
        <v>14629</v>
      </c>
      <c r="K5275" t="s">
        <v>14630</v>
      </c>
      <c r="L5275" t="s">
        <v>52</v>
      </c>
      <c r="M5275">
        <v>11693.749100000001</v>
      </c>
      <c r="N5275">
        <v>250</v>
      </c>
      <c r="O5275" t="s">
        <v>22</v>
      </c>
      <c r="P5275" t="s">
        <v>22</v>
      </c>
      <c r="Q5275" s="2">
        <v>44107</v>
      </c>
      <c r="R5275" t="s">
        <v>83</v>
      </c>
      <c r="S5275" t="s">
        <v>33</v>
      </c>
      <c r="T5275">
        <f>_xlfn.DAYS(Raw_data_US_healthcare[[#This Row],[Discharge Date]],Raw_data_US_healthcare[[#This Row],[Date of Admission]])</f>
        <v>6</v>
      </c>
    </row>
    <row r="5276" spans="1:20" x14ac:dyDescent="0.3">
      <c r="A5276" t="s">
        <v>26511</v>
      </c>
      <c r="B5276" t="s">
        <v>14631</v>
      </c>
      <c r="C5276">
        <v>65</v>
      </c>
      <c r="D5276" t="str">
        <f>IF(Raw_data_US_healthcare[[#This Row],[Age]]&lt;35,"Young",IF(Raw_data_US_healthcare[[#This Row],[Age]]&lt;60,"Middle","Senior"))</f>
        <v>Senior</v>
      </c>
      <c r="E5276" t="s">
        <v>16</v>
      </c>
      <c r="F5276" t="s">
        <v>17</v>
      </c>
      <c r="G5276" t="s">
        <v>17</v>
      </c>
      <c r="H5276" t="s">
        <v>69</v>
      </c>
      <c r="I5276" s="2">
        <v>43767</v>
      </c>
      <c r="J5276" t="s">
        <v>14632</v>
      </c>
      <c r="K5276" t="s">
        <v>14633</v>
      </c>
      <c r="L5276" t="s">
        <v>21</v>
      </c>
      <c r="M5276">
        <v>70761.006399999998</v>
      </c>
      <c r="N5276">
        <v>187</v>
      </c>
      <c r="O5276" t="s">
        <v>22</v>
      </c>
      <c r="P5276" t="s">
        <v>22</v>
      </c>
      <c r="Q5276" s="2">
        <v>43770</v>
      </c>
      <c r="R5276" t="s">
        <v>44</v>
      </c>
      <c r="S5276" t="s">
        <v>33</v>
      </c>
      <c r="T5276">
        <f>_xlfn.DAYS(Raw_data_US_healthcare[[#This Row],[Discharge Date]],Raw_data_US_healthcare[[#This Row],[Date of Admission]])</f>
        <v>3</v>
      </c>
    </row>
    <row r="5277" spans="1:20" x14ac:dyDescent="0.3">
      <c r="A5277" t="s">
        <v>26512</v>
      </c>
      <c r="B5277" t="s">
        <v>14634</v>
      </c>
      <c r="C5277">
        <v>56</v>
      </c>
      <c r="D5277" t="str">
        <f>IF(Raw_data_US_healthcare[[#This Row],[Age]]&lt;35,"Young",IF(Raw_data_US_healthcare[[#This Row],[Age]]&lt;60,"Middle","Senior"))</f>
        <v>Middle</v>
      </c>
      <c r="E5277" t="s">
        <v>26</v>
      </c>
      <c r="F5277" t="s">
        <v>62</v>
      </c>
      <c r="G5277" t="s">
        <v>62</v>
      </c>
      <c r="H5277" t="s">
        <v>28</v>
      </c>
      <c r="I5277" s="2">
        <v>44556</v>
      </c>
      <c r="J5277" t="s">
        <v>13534</v>
      </c>
      <c r="K5277" t="s">
        <v>14635</v>
      </c>
      <c r="L5277" t="s">
        <v>31</v>
      </c>
      <c r="M5277">
        <v>39421.696100000001</v>
      </c>
      <c r="N5277">
        <v>342</v>
      </c>
      <c r="O5277" t="s">
        <v>43</v>
      </c>
      <c r="P5277" t="s">
        <v>43</v>
      </c>
      <c r="Q5277" s="2">
        <v>44560</v>
      </c>
      <c r="R5277" t="s">
        <v>23</v>
      </c>
      <c r="S5277" t="s">
        <v>45</v>
      </c>
      <c r="T5277">
        <f>_xlfn.DAYS(Raw_data_US_healthcare[[#This Row],[Discharge Date]],Raw_data_US_healthcare[[#This Row],[Date of Admission]])</f>
        <v>4</v>
      </c>
    </row>
    <row r="5278" spans="1:20" x14ac:dyDescent="0.3">
      <c r="A5278" t="s">
        <v>26512</v>
      </c>
      <c r="B5278" t="s">
        <v>14636</v>
      </c>
      <c r="C5278">
        <v>25</v>
      </c>
      <c r="D5278" t="str">
        <f>IF(Raw_data_US_healthcare[[#This Row],[Age]]&lt;35,"Young",IF(Raw_data_US_healthcare[[#This Row],[Age]]&lt;60,"Middle","Senior"))</f>
        <v>Young</v>
      </c>
      <c r="E5278" t="s">
        <v>26</v>
      </c>
      <c r="F5278" t="s">
        <v>27</v>
      </c>
      <c r="G5278" t="s">
        <v>27</v>
      </c>
      <c r="H5278" t="s">
        <v>69</v>
      </c>
      <c r="I5278" s="2">
        <v>45190</v>
      </c>
      <c r="J5278" t="s">
        <v>14637</v>
      </c>
      <c r="K5278" t="s">
        <v>14638</v>
      </c>
      <c r="L5278" t="s">
        <v>52</v>
      </c>
      <c r="M5278">
        <v>18068.305</v>
      </c>
      <c r="N5278">
        <v>441</v>
      </c>
      <c r="O5278" t="s">
        <v>22</v>
      </c>
      <c r="P5278" t="s">
        <v>22</v>
      </c>
      <c r="Q5278" s="2">
        <v>45192</v>
      </c>
      <c r="R5278" t="s">
        <v>44</v>
      </c>
      <c r="S5278" t="s">
        <v>45</v>
      </c>
      <c r="T5278">
        <f>_xlfn.DAYS(Raw_data_US_healthcare[[#This Row],[Discharge Date]],Raw_data_US_healthcare[[#This Row],[Date of Admission]])</f>
        <v>2</v>
      </c>
    </row>
    <row r="5279" spans="1:20" x14ac:dyDescent="0.3">
      <c r="A5279" t="s">
        <v>26512</v>
      </c>
      <c r="B5279" t="s">
        <v>14639</v>
      </c>
      <c r="C5279">
        <v>58</v>
      </c>
      <c r="D5279" t="str">
        <f>IF(Raw_data_US_healthcare[[#This Row],[Age]]&lt;35,"Young",IF(Raw_data_US_healthcare[[#This Row],[Age]]&lt;60,"Middle","Senior"))</f>
        <v>Middle</v>
      </c>
      <c r="E5279" t="s">
        <v>26</v>
      </c>
      <c r="F5279" t="s">
        <v>62</v>
      </c>
      <c r="G5279" t="s">
        <v>62</v>
      </c>
      <c r="H5279" t="s">
        <v>18</v>
      </c>
      <c r="I5279" s="2">
        <v>44583</v>
      </c>
      <c r="J5279" t="s">
        <v>14640</v>
      </c>
      <c r="K5279" t="s">
        <v>14641</v>
      </c>
      <c r="L5279" t="s">
        <v>56</v>
      </c>
      <c r="M5279">
        <v>57250.614099999999</v>
      </c>
      <c r="N5279">
        <v>488</v>
      </c>
      <c r="O5279" t="s">
        <v>39</v>
      </c>
      <c r="P5279" t="s">
        <v>39</v>
      </c>
      <c r="Q5279" s="2">
        <v>44604</v>
      </c>
      <c r="R5279" t="s">
        <v>23</v>
      </c>
      <c r="S5279" t="s">
        <v>45</v>
      </c>
      <c r="T5279">
        <f>_xlfn.DAYS(Raw_data_US_healthcare[[#This Row],[Discharge Date]],Raw_data_US_healthcare[[#This Row],[Date of Admission]])</f>
        <v>21</v>
      </c>
    </row>
    <row r="5280" spans="1:20" x14ac:dyDescent="0.3">
      <c r="A5280" t="s">
        <v>26511</v>
      </c>
      <c r="B5280" t="s">
        <v>14642</v>
      </c>
      <c r="C5280">
        <v>77</v>
      </c>
      <c r="D5280" t="str">
        <f>IF(Raw_data_US_healthcare[[#This Row],[Age]]&lt;35,"Young",IF(Raw_data_US_healthcare[[#This Row],[Age]]&lt;60,"Middle","Senior"))</f>
        <v>Senior</v>
      </c>
      <c r="E5280" t="s">
        <v>16</v>
      </c>
      <c r="F5280" t="s">
        <v>17</v>
      </c>
      <c r="G5280" t="s">
        <v>17</v>
      </c>
      <c r="H5280" t="s">
        <v>69</v>
      </c>
      <c r="I5280" s="2">
        <v>44784</v>
      </c>
      <c r="J5280" t="s">
        <v>14643</v>
      </c>
      <c r="K5280" t="s">
        <v>14644</v>
      </c>
      <c r="L5280" t="s">
        <v>31</v>
      </c>
      <c r="M5280">
        <v>74248.974499999997</v>
      </c>
      <c r="N5280">
        <v>363</v>
      </c>
      <c r="O5280" t="s">
        <v>39</v>
      </c>
      <c r="P5280" t="s">
        <v>39</v>
      </c>
      <c r="Q5280" s="2">
        <v>44786</v>
      </c>
      <c r="R5280" t="s">
        <v>23</v>
      </c>
      <c r="S5280" t="s">
        <v>33</v>
      </c>
      <c r="T5280">
        <f>_xlfn.DAYS(Raw_data_US_healthcare[[#This Row],[Discharge Date]],Raw_data_US_healthcare[[#This Row],[Date of Admission]])</f>
        <v>2</v>
      </c>
    </row>
    <row r="5281" spans="1:20" x14ac:dyDescent="0.3">
      <c r="A5281" t="s">
        <v>26512</v>
      </c>
      <c r="B5281" t="s">
        <v>14645</v>
      </c>
      <c r="C5281">
        <v>64</v>
      </c>
      <c r="D5281" t="str">
        <f>IF(Raw_data_US_healthcare[[#This Row],[Age]]&lt;35,"Young",IF(Raw_data_US_healthcare[[#This Row],[Age]]&lt;60,"Middle","Senior"))</f>
        <v>Senior</v>
      </c>
      <c r="E5281" t="s">
        <v>26</v>
      </c>
      <c r="F5281" t="s">
        <v>17</v>
      </c>
      <c r="G5281" t="s">
        <v>17</v>
      </c>
      <c r="H5281" t="s">
        <v>69</v>
      </c>
      <c r="I5281" s="2">
        <v>44621</v>
      </c>
      <c r="J5281" t="s">
        <v>14646</v>
      </c>
      <c r="K5281" t="s">
        <v>3863</v>
      </c>
      <c r="L5281" t="s">
        <v>31</v>
      </c>
      <c r="M5281">
        <v>14883.532499999999</v>
      </c>
      <c r="N5281">
        <v>436</v>
      </c>
      <c r="O5281" t="s">
        <v>22</v>
      </c>
      <c r="P5281" t="s">
        <v>22</v>
      </c>
      <c r="Q5281" s="2">
        <v>44633</v>
      </c>
      <c r="R5281" t="s">
        <v>32</v>
      </c>
      <c r="S5281" t="s">
        <v>45</v>
      </c>
      <c r="T5281">
        <f>_xlfn.DAYS(Raw_data_US_healthcare[[#This Row],[Discharge Date]],Raw_data_US_healthcare[[#This Row],[Date of Admission]])</f>
        <v>12</v>
      </c>
    </row>
    <row r="5282" spans="1:20" x14ac:dyDescent="0.3">
      <c r="A5282" t="s">
        <v>26512</v>
      </c>
      <c r="B5282" t="s">
        <v>14451</v>
      </c>
      <c r="C5282">
        <v>44</v>
      </c>
      <c r="D5282" t="str">
        <f>IF(Raw_data_US_healthcare[[#This Row],[Age]]&lt;35,"Young",IF(Raw_data_US_healthcare[[#This Row],[Age]]&lt;60,"Middle","Senior"))</f>
        <v>Middle</v>
      </c>
      <c r="E5282" t="s">
        <v>26</v>
      </c>
      <c r="F5282" t="s">
        <v>35</v>
      </c>
      <c r="G5282" t="s">
        <v>35</v>
      </c>
      <c r="H5282" t="s">
        <v>26516</v>
      </c>
      <c r="I5282" s="2">
        <v>43853</v>
      </c>
      <c r="J5282" t="s">
        <v>14647</v>
      </c>
      <c r="K5282" t="s">
        <v>11793</v>
      </c>
      <c r="L5282" t="s">
        <v>52</v>
      </c>
      <c r="M5282">
        <v>13293.2158</v>
      </c>
      <c r="N5282">
        <v>273</v>
      </c>
      <c r="O5282" t="s">
        <v>39</v>
      </c>
      <c r="P5282" t="s">
        <v>39</v>
      </c>
      <c r="Q5282" s="2">
        <v>43881</v>
      </c>
      <c r="R5282" t="s">
        <v>48</v>
      </c>
      <c r="S5282" t="s">
        <v>33</v>
      </c>
      <c r="T5282">
        <f>_xlfn.DAYS(Raw_data_US_healthcare[[#This Row],[Discharge Date]],Raw_data_US_healthcare[[#This Row],[Date of Admission]])</f>
        <v>28</v>
      </c>
    </row>
    <row r="5283" spans="1:20" x14ac:dyDescent="0.3">
      <c r="A5283" t="s">
        <v>26511</v>
      </c>
      <c r="B5283" t="s">
        <v>14648</v>
      </c>
      <c r="C5283">
        <v>62</v>
      </c>
      <c r="D5283" t="str">
        <f>IF(Raw_data_US_healthcare[[#This Row],[Age]]&lt;35,"Young",IF(Raw_data_US_healthcare[[#This Row],[Age]]&lt;60,"Middle","Senior"))</f>
        <v>Senior</v>
      </c>
      <c r="E5283" t="s">
        <v>16</v>
      </c>
      <c r="F5283" t="s">
        <v>113</v>
      </c>
      <c r="G5283" t="s">
        <v>113</v>
      </c>
      <c r="H5283" t="s">
        <v>26516</v>
      </c>
      <c r="I5283" s="2">
        <v>43459</v>
      </c>
      <c r="J5283" t="s">
        <v>14649</v>
      </c>
      <c r="K5283" t="s">
        <v>14650</v>
      </c>
      <c r="L5283" t="s">
        <v>60</v>
      </c>
      <c r="M5283">
        <v>3528.5167999999999</v>
      </c>
      <c r="N5283">
        <v>446</v>
      </c>
      <c r="O5283" t="s">
        <v>39</v>
      </c>
      <c r="P5283" t="s">
        <v>39</v>
      </c>
      <c r="Q5283" s="2">
        <v>43480</v>
      </c>
      <c r="R5283" t="s">
        <v>44</v>
      </c>
      <c r="S5283" t="s">
        <v>24</v>
      </c>
      <c r="T5283">
        <f>_xlfn.DAYS(Raw_data_US_healthcare[[#This Row],[Discharge Date]],Raw_data_US_healthcare[[#This Row],[Date of Admission]])</f>
        <v>21</v>
      </c>
    </row>
    <row r="5284" spans="1:20" x14ac:dyDescent="0.3">
      <c r="A5284" t="s">
        <v>26511</v>
      </c>
      <c r="B5284" t="s">
        <v>14651</v>
      </c>
      <c r="C5284">
        <v>23</v>
      </c>
      <c r="D5284" t="str">
        <f>IF(Raw_data_US_healthcare[[#This Row],[Age]]&lt;35,"Young",IF(Raw_data_US_healthcare[[#This Row],[Age]]&lt;60,"Middle","Senior"))</f>
        <v>Young</v>
      </c>
      <c r="E5284" t="s">
        <v>16</v>
      </c>
      <c r="F5284" t="s">
        <v>88</v>
      </c>
      <c r="G5284" t="s">
        <v>88</v>
      </c>
      <c r="H5284" t="s">
        <v>28</v>
      </c>
      <c r="I5284" s="2">
        <v>43905</v>
      </c>
      <c r="J5284" t="s">
        <v>14652</v>
      </c>
      <c r="K5284" t="s">
        <v>14653</v>
      </c>
      <c r="L5284" t="s">
        <v>60</v>
      </c>
      <c r="M5284">
        <v>16012.7546</v>
      </c>
      <c r="N5284">
        <v>201</v>
      </c>
      <c r="O5284" t="s">
        <v>39</v>
      </c>
      <c r="P5284" t="s">
        <v>39</v>
      </c>
      <c r="Q5284" s="2">
        <v>43909</v>
      </c>
      <c r="R5284" t="s">
        <v>23</v>
      </c>
      <c r="S5284" t="s">
        <v>33</v>
      </c>
      <c r="T5284">
        <f>_xlfn.DAYS(Raw_data_US_healthcare[[#This Row],[Discharge Date]],Raw_data_US_healthcare[[#This Row],[Date of Admission]])</f>
        <v>4</v>
      </c>
    </row>
    <row r="5285" spans="1:20" x14ac:dyDescent="0.3">
      <c r="A5285" t="s">
        <v>26511</v>
      </c>
      <c r="B5285" t="s">
        <v>14654</v>
      </c>
      <c r="C5285">
        <v>73</v>
      </c>
      <c r="D5285" t="str">
        <f>IF(Raw_data_US_healthcare[[#This Row],[Age]]&lt;35,"Young",IF(Raw_data_US_healthcare[[#This Row],[Age]]&lt;60,"Middle","Senior"))</f>
        <v>Senior</v>
      </c>
      <c r="E5285" t="s">
        <v>16</v>
      </c>
      <c r="F5285" t="s">
        <v>113</v>
      </c>
      <c r="G5285" t="s">
        <v>113</v>
      </c>
      <c r="H5285" t="s">
        <v>28</v>
      </c>
      <c r="I5285" s="2">
        <v>43837</v>
      </c>
      <c r="J5285" t="s">
        <v>14655</v>
      </c>
      <c r="K5285" t="s">
        <v>14656</v>
      </c>
      <c r="L5285" t="s">
        <v>52</v>
      </c>
      <c r="M5285">
        <v>30546.584599999998</v>
      </c>
      <c r="N5285">
        <v>142</v>
      </c>
      <c r="O5285" t="s">
        <v>22</v>
      </c>
      <c r="P5285" t="s">
        <v>22</v>
      </c>
      <c r="Q5285" s="2">
        <v>43849</v>
      </c>
      <c r="R5285" t="s">
        <v>83</v>
      </c>
      <c r="S5285" t="s">
        <v>33</v>
      </c>
      <c r="T5285">
        <f>_xlfn.DAYS(Raw_data_US_healthcare[[#This Row],[Discharge Date]],Raw_data_US_healthcare[[#This Row],[Date of Admission]])</f>
        <v>12</v>
      </c>
    </row>
    <row r="5286" spans="1:20" x14ac:dyDescent="0.3">
      <c r="A5286" t="s">
        <v>26512</v>
      </c>
      <c r="B5286" t="s">
        <v>6500</v>
      </c>
      <c r="C5286">
        <v>51</v>
      </c>
      <c r="D5286" t="str">
        <f>IF(Raw_data_US_healthcare[[#This Row],[Age]]&lt;35,"Young",IF(Raw_data_US_healthcare[[#This Row],[Age]]&lt;60,"Middle","Senior"))</f>
        <v>Middle</v>
      </c>
      <c r="E5286" t="s">
        <v>26</v>
      </c>
      <c r="F5286" t="s">
        <v>17</v>
      </c>
      <c r="G5286" t="s">
        <v>17</v>
      </c>
      <c r="H5286" t="s">
        <v>28</v>
      </c>
      <c r="I5286" s="2">
        <v>44747</v>
      </c>
      <c r="J5286" t="s">
        <v>5649</v>
      </c>
      <c r="K5286" t="s">
        <v>14657</v>
      </c>
      <c r="L5286" t="s">
        <v>52</v>
      </c>
      <c r="M5286">
        <v>35307.1921</v>
      </c>
      <c r="N5286">
        <v>286</v>
      </c>
      <c r="O5286" t="s">
        <v>43</v>
      </c>
      <c r="P5286" t="s">
        <v>43</v>
      </c>
      <c r="Q5286" s="2">
        <v>44774</v>
      </c>
      <c r="R5286" t="s">
        <v>32</v>
      </c>
      <c r="S5286" t="s">
        <v>24</v>
      </c>
      <c r="T5286">
        <f>_xlfn.DAYS(Raw_data_US_healthcare[[#This Row],[Discharge Date]],Raw_data_US_healthcare[[#This Row],[Date of Admission]])</f>
        <v>27</v>
      </c>
    </row>
    <row r="5287" spans="1:20" x14ac:dyDescent="0.3">
      <c r="A5287" t="s">
        <v>26512</v>
      </c>
      <c r="B5287" t="s">
        <v>14658</v>
      </c>
      <c r="C5287">
        <v>50</v>
      </c>
      <c r="D5287" t="str">
        <f>IF(Raw_data_US_healthcare[[#This Row],[Age]]&lt;35,"Young",IF(Raw_data_US_healthcare[[#This Row],[Age]]&lt;60,"Middle","Senior"))</f>
        <v>Middle</v>
      </c>
      <c r="E5287" t="s">
        <v>26</v>
      </c>
      <c r="F5287" t="s">
        <v>49</v>
      </c>
      <c r="G5287" t="s">
        <v>49</v>
      </c>
      <c r="H5287" t="s">
        <v>18</v>
      </c>
      <c r="I5287" s="2">
        <v>44732</v>
      </c>
      <c r="J5287" t="s">
        <v>14659</v>
      </c>
      <c r="K5287" t="s">
        <v>14660</v>
      </c>
      <c r="L5287" t="s">
        <v>56</v>
      </c>
      <c r="M5287">
        <v>50381.862999999998</v>
      </c>
      <c r="N5287">
        <v>445</v>
      </c>
      <c r="O5287" t="s">
        <v>22</v>
      </c>
      <c r="P5287" t="s">
        <v>22</v>
      </c>
      <c r="Q5287" s="2">
        <v>44743</v>
      </c>
      <c r="R5287" t="s">
        <v>23</v>
      </c>
      <c r="S5287" t="s">
        <v>24</v>
      </c>
      <c r="T5287">
        <f>_xlfn.DAYS(Raw_data_US_healthcare[[#This Row],[Discharge Date]],Raw_data_US_healthcare[[#This Row],[Date of Admission]])</f>
        <v>11</v>
      </c>
    </row>
    <row r="5288" spans="1:20" x14ac:dyDescent="0.3">
      <c r="A5288" t="s">
        <v>26512</v>
      </c>
      <c r="B5288" t="s">
        <v>14661</v>
      </c>
      <c r="C5288">
        <v>47</v>
      </c>
      <c r="D5288" t="str">
        <f>IF(Raw_data_US_healthcare[[#This Row],[Age]]&lt;35,"Young",IF(Raw_data_US_healthcare[[#This Row],[Age]]&lt;60,"Middle","Senior"))</f>
        <v>Middle</v>
      </c>
      <c r="E5288" t="s">
        <v>26</v>
      </c>
      <c r="F5288" t="s">
        <v>228</v>
      </c>
      <c r="G5288" t="s">
        <v>228</v>
      </c>
      <c r="H5288" t="s">
        <v>36</v>
      </c>
      <c r="I5288" s="2">
        <v>44529</v>
      </c>
      <c r="J5288" t="s">
        <v>14662</v>
      </c>
      <c r="K5288" t="s">
        <v>14663</v>
      </c>
      <c r="L5288" t="s">
        <v>60</v>
      </c>
      <c r="M5288">
        <v>5012.54</v>
      </c>
      <c r="N5288">
        <v>120</v>
      </c>
      <c r="O5288" t="s">
        <v>43</v>
      </c>
      <c r="P5288" t="s">
        <v>43</v>
      </c>
      <c r="Q5288" s="2">
        <v>44556</v>
      </c>
      <c r="R5288" t="s">
        <v>83</v>
      </c>
      <c r="S5288" t="s">
        <v>24</v>
      </c>
      <c r="T5288">
        <f>_xlfn.DAYS(Raw_data_US_healthcare[[#This Row],[Discharge Date]],Raw_data_US_healthcare[[#This Row],[Date of Admission]])</f>
        <v>27</v>
      </c>
    </row>
    <row r="5289" spans="1:20" x14ac:dyDescent="0.3">
      <c r="A5289" t="s">
        <v>26511</v>
      </c>
      <c r="B5289" t="s">
        <v>14664</v>
      </c>
      <c r="C5289">
        <v>40</v>
      </c>
      <c r="D5289" t="str">
        <f>IF(Raw_data_US_healthcare[[#This Row],[Age]]&lt;35,"Young",IF(Raw_data_US_healthcare[[#This Row],[Age]]&lt;60,"Middle","Senior"))</f>
        <v>Middle</v>
      </c>
      <c r="E5289" t="s">
        <v>16</v>
      </c>
      <c r="F5289" t="s">
        <v>88</v>
      </c>
      <c r="G5289" t="s">
        <v>88</v>
      </c>
      <c r="H5289" t="s">
        <v>26516</v>
      </c>
      <c r="I5289" s="2">
        <v>44943</v>
      </c>
      <c r="J5289" t="s">
        <v>11069</v>
      </c>
      <c r="K5289" t="s">
        <v>14665</v>
      </c>
      <c r="L5289" t="s">
        <v>60</v>
      </c>
      <c r="M5289">
        <v>21649.3177</v>
      </c>
      <c r="N5289">
        <v>380</v>
      </c>
      <c r="O5289" t="s">
        <v>43</v>
      </c>
      <c r="P5289" t="s">
        <v>43</v>
      </c>
      <c r="Q5289" s="2">
        <v>44960</v>
      </c>
      <c r="R5289" t="s">
        <v>44</v>
      </c>
      <c r="S5289" t="s">
        <v>24</v>
      </c>
      <c r="T5289">
        <f>_xlfn.DAYS(Raw_data_US_healthcare[[#This Row],[Discharge Date]],Raw_data_US_healthcare[[#This Row],[Date of Admission]])</f>
        <v>17</v>
      </c>
    </row>
    <row r="5290" spans="1:20" x14ac:dyDescent="0.3">
      <c r="A5290" t="s">
        <v>26512</v>
      </c>
      <c r="B5290" t="s">
        <v>14666</v>
      </c>
      <c r="C5290">
        <v>38</v>
      </c>
      <c r="D5290" t="str">
        <f>IF(Raw_data_US_healthcare[[#This Row],[Age]]&lt;35,"Young",IF(Raw_data_US_healthcare[[#This Row],[Age]]&lt;60,"Middle","Senior"))</f>
        <v>Middle</v>
      </c>
      <c r="E5290" t="s">
        <v>26</v>
      </c>
      <c r="F5290" t="s">
        <v>49</v>
      </c>
      <c r="G5290" t="s">
        <v>49</v>
      </c>
      <c r="H5290" t="s">
        <v>26514</v>
      </c>
      <c r="I5290" s="2">
        <v>44810</v>
      </c>
      <c r="J5290" t="s">
        <v>14667</v>
      </c>
      <c r="K5290" t="s">
        <v>14668</v>
      </c>
      <c r="L5290" t="s">
        <v>60</v>
      </c>
      <c r="M5290">
        <v>36266.3292</v>
      </c>
      <c r="N5290">
        <v>191</v>
      </c>
      <c r="O5290" t="s">
        <v>22</v>
      </c>
      <c r="P5290" t="s">
        <v>22</v>
      </c>
      <c r="Q5290" s="2">
        <v>44827</v>
      </c>
      <c r="R5290" t="s">
        <v>48</v>
      </c>
      <c r="S5290" t="s">
        <v>45</v>
      </c>
      <c r="T5290">
        <f>_xlfn.DAYS(Raw_data_US_healthcare[[#This Row],[Discharge Date]],Raw_data_US_healthcare[[#This Row],[Date of Admission]])</f>
        <v>17</v>
      </c>
    </row>
    <row r="5291" spans="1:20" x14ac:dyDescent="0.3">
      <c r="A5291" t="s">
        <v>26512</v>
      </c>
      <c r="B5291" t="s">
        <v>14669</v>
      </c>
      <c r="C5291">
        <v>19</v>
      </c>
      <c r="D5291" t="str">
        <f>IF(Raw_data_US_healthcare[[#This Row],[Age]]&lt;35,"Young",IF(Raw_data_US_healthcare[[#This Row],[Age]]&lt;60,"Middle","Senior"))</f>
        <v>Young</v>
      </c>
      <c r="E5291" t="s">
        <v>26</v>
      </c>
      <c r="F5291" t="s">
        <v>62</v>
      </c>
      <c r="G5291" t="s">
        <v>62</v>
      </c>
      <c r="H5291" t="s">
        <v>26514</v>
      </c>
      <c r="I5291" s="2">
        <v>45080</v>
      </c>
      <c r="J5291" t="s">
        <v>14670</v>
      </c>
      <c r="K5291" t="s">
        <v>4582</v>
      </c>
      <c r="L5291" t="s">
        <v>60</v>
      </c>
      <c r="M5291">
        <v>5824.2070000000003</v>
      </c>
      <c r="N5291">
        <v>121</v>
      </c>
      <c r="O5291" t="s">
        <v>43</v>
      </c>
      <c r="P5291" t="s">
        <v>43</v>
      </c>
      <c r="Q5291" s="2">
        <v>45086</v>
      </c>
      <c r="R5291" t="s">
        <v>32</v>
      </c>
      <c r="S5291" t="s">
        <v>45</v>
      </c>
      <c r="T5291">
        <f>_xlfn.DAYS(Raw_data_US_healthcare[[#This Row],[Discharge Date]],Raw_data_US_healthcare[[#This Row],[Date of Admission]])</f>
        <v>6</v>
      </c>
    </row>
    <row r="5292" spans="1:20" x14ac:dyDescent="0.3">
      <c r="A5292" t="s">
        <v>26512</v>
      </c>
      <c r="B5292" t="s">
        <v>14671</v>
      </c>
      <c r="C5292">
        <v>39</v>
      </c>
      <c r="D5292" t="str">
        <f>IF(Raw_data_US_healthcare[[#This Row],[Age]]&lt;35,"Young",IF(Raw_data_US_healthcare[[#This Row],[Age]]&lt;60,"Middle","Senior"))</f>
        <v>Middle</v>
      </c>
      <c r="E5292" t="s">
        <v>26</v>
      </c>
      <c r="F5292" t="s">
        <v>113</v>
      </c>
      <c r="G5292" t="s">
        <v>113</v>
      </c>
      <c r="H5292" t="s">
        <v>28</v>
      </c>
      <c r="I5292" s="2">
        <v>43928</v>
      </c>
      <c r="J5292" t="s">
        <v>14672</v>
      </c>
      <c r="K5292" t="s">
        <v>14673</v>
      </c>
      <c r="L5292" t="s">
        <v>52</v>
      </c>
      <c r="M5292">
        <v>40199.025099999999</v>
      </c>
      <c r="N5292">
        <v>269</v>
      </c>
      <c r="O5292" t="s">
        <v>22</v>
      </c>
      <c r="P5292" t="s">
        <v>22</v>
      </c>
      <c r="Q5292" s="2">
        <v>43944</v>
      </c>
      <c r="R5292" t="s">
        <v>48</v>
      </c>
      <c r="S5292" t="s">
        <v>45</v>
      </c>
      <c r="T5292">
        <f>_xlfn.DAYS(Raw_data_US_healthcare[[#This Row],[Discharge Date]],Raw_data_US_healthcare[[#This Row],[Date of Admission]])</f>
        <v>16</v>
      </c>
    </row>
    <row r="5293" spans="1:20" x14ac:dyDescent="0.3">
      <c r="A5293" t="s">
        <v>26511</v>
      </c>
      <c r="B5293" t="s">
        <v>14674</v>
      </c>
      <c r="C5293">
        <v>67</v>
      </c>
      <c r="D5293" t="str">
        <f>IF(Raw_data_US_healthcare[[#This Row],[Age]]&lt;35,"Young",IF(Raw_data_US_healthcare[[#This Row],[Age]]&lt;60,"Middle","Senior"))</f>
        <v>Senior</v>
      </c>
      <c r="E5293" t="s">
        <v>16</v>
      </c>
      <c r="F5293" t="s">
        <v>88</v>
      </c>
      <c r="G5293" t="s">
        <v>88</v>
      </c>
      <c r="H5293" t="s">
        <v>26516</v>
      </c>
      <c r="I5293" s="2">
        <v>45038</v>
      </c>
      <c r="J5293" t="s">
        <v>14675</v>
      </c>
      <c r="K5293" t="s">
        <v>14676</v>
      </c>
      <c r="L5293" t="s">
        <v>56</v>
      </c>
      <c r="M5293">
        <v>4860.5216</v>
      </c>
      <c r="N5293">
        <v>190</v>
      </c>
      <c r="O5293" t="s">
        <v>39</v>
      </c>
      <c r="P5293" t="s">
        <v>39</v>
      </c>
      <c r="Q5293" s="2">
        <v>45039</v>
      </c>
      <c r="R5293" t="s">
        <v>83</v>
      </c>
      <c r="S5293" t="s">
        <v>24</v>
      </c>
      <c r="T5293">
        <f>_xlfn.DAYS(Raw_data_US_healthcare[[#This Row],[Discharge Date]],Raw_data_US_healthcare[[#This Row],[Date of Admission]])</f>
        <v>1</v>
      </c>
    </row>
    <row r="5294" spans="1:20" x14ac:dyDescent="0.3">
      <c r="A5294" t="s">
        <v>26512</v>
      </c>
      <c r="B5294" t="s">
        <v>6335</v>
      </c>
      <c r="C5294">
        <v>30</v>
      </c>
      <c r="D5294" t="str">
        <f>IF(Raw_data_US_healthcare[[#This Row],[Age]]&lt;35,"Young",IF(Raw_data_US_healthcare[[#This Row],[Age]]&lt;60,"Middle","Senior"))</f>
        <v>Young</v>
      </c>
      <c r="E5294" t="s">
        <v>26</v>
      </c>
      <c r="F5294" t="s">
        <v>17</v>
      </c>
      <c r="G5294" t="s">
        <v>17</v>
      </c>
      <c r="H5294" t="s">
        <v>26514</v>
      </c>
      <c r="I5294" s="2">
        <v>45119</v>
      </c>
      <c r="J5294" t="s">
        <v>14677</v>
      </c>
      <c r="K5294" t="s">
        <v>3232</v>
      </c>
      <c r="L5294" t="s">
        <v>52</v>
      </c>
      <c r="M5294">
        <v>1283.6125</v>
      </c>
      <c r="N5294">
        <v>217</v>
      </c>
      <c r="O5294" t="s">
        <v>39</v>
      </c>
      <c r="P5294" t="s">
        <v>39</v>
      </c>
      <c r="Q5294" s="2">
        <v>45148</v>
      </c>
      <c r="R5294" t="s">
        <v>44</v>
      </c>
      <c r="S5294" t="s">
        <v>45</v>
      </c>
      <c r="T5294">
        <f>_xlfn.DAYS(Raw_data_US_healthcare[[#This Row],[Discharge Date]],Raw_data_US_healthcare[[#This Row],[Date of Admission]])</f>
        <v>29</v>
      </c>
    </row>
    <row r="5295" spans="1:20" x14ac:dyDescent="0.3">
      <c r="A5295" t="s">
        <v>26512</v>
      </c>
      <c r="B5295" t="s">
        <v>14678</v>
      </c>
      <c r="C5295">
        <v>53</v>
      </c>
      <c r="D5295" t="str">
        <f>IF(Raw_data_US_healthcare[[#This Row],[Age]]&lt;35,"Young",IF(Raw_data_US_healthcare[[#This Row],[Age]]&lt;60,"Middle","Senior"))</f>
        <v>Middle</v>
      </c>
      <c r="E5295" t="s">
        <v>26</v>
      </c>
      <c r="F5295" t="s">
        <v>228</v>
      </c>
      <c r="G5295" t="s">
        <v>228</v>
      </c>
      <c r="H5295" t="s">
        <v>26516</v>
      </c>
      <c r="I5295" s="2">
        <v>44528</v>
      </c>
      <c r="J5295" t="s">
        <v>14679</v>
      </c>
      <c r="K5295" t="s">
        <v>14680</v>
      </c>
      <c r="L5295" t="s">
        <v>56</v>
      </c>
      <c r="M5295">
        <v>24003.567800000001</v>
      </c>
      <c r="N5295">
        <v>171</v>
      </c>
      <c r="O5295" t="s">
        <v>39</v>
      </c>
      <c r="P5295" t="s">
        <v>39</v>
      </c>
      <c r="Q5295" s="2">
        <v>44531</v>
      </c>
      <c r="R5295" t="s">
        <v>44</v>
      </c>
      <c r="S5295" t="s">
        <v>33</v>
      </c>
      <c r="T5295">
        <f>_xlfn.DAYS(Raw_data_US_healthcare[[#This Row],[Discharge Date]],Raw_data_US_healthcare[[#This Row],[Date of Admission]])</f>
        <v>3</v>
      </c>
    </row>
    <row r="5296" spans="1:20" x14ac:dyDescent="0.3">
      <c r="A5296" t="s">
        <v>26511</v>
      </c>
      <c r="B5296" t="s">
        <v>14681</v>
      </c>
      <c r="C5296">
        <v>42</v>
      </c>
      <c r="D5296" t="str">
        <f>IF(Raw_data_US_healthcare[[#This Row],[Age]]&lt;35,"Young",IF(Raw_data_US_healthcare[[#This Row],[Age]]&lt;60,"Middle","Senior"))</f>
        <v>Middle</v>
      </c>
      <c r="E5296" t="s">
        <v>16</v>
      </c>
      <c r="F5296" t="s">
        <v>49</v>
      </c>
      <c r="G5296" t="s">
        <v>49</v>
      </c>
      <c r="H5296" t="s">
        <v>28</v>
      </c>
      <c r="I5296" s="2">
        <v>43796</v>
      </c>
      <c r="J5296" t="s">
        <v>14682</v>
      </c>
      <c r="K5296" t="s">
        <v>14683</v>
      </c>
      <c r="L5296" t="s">
        <v>52</v>
      </c>
      <c r="M5296">
        <v>19142.9656</v>
      </c>
      <c r="N5296">
        <v>456</v>
      </c>
      <c r="O5296" t="s">
        <v>22</v>
      </c>
      <c r="P5296" t="s">
        <v>22</v>
      </c>
      <c r="Q5296" s="2">
        <v>43815</v>
      </c>
      <c r="R5296" t="s">
        <v>44</v>
      </c>
      <c r="S5296" t="s">
        <v>45</v>
      </c>
      <c r="T5296">
        <f>_xlfn.DAYS(Raw_data_US_healthcare[[#This Row],[Discharge Date]],Raw_data_US_healthcare[[#This Row],[Date of Admission]])</f>
        <v>19</v>
      </c>
    </row>
    <row r="5297" spans="1:20" x14ac:dyDescent="0.3">
      <c r="A5297" t="s">
        <v>26512</v>
      </c>
      <c r="B5297" t="s">
        <v>14684</v>
      </c>
      <c r="C5297">
        <v>62</v>
      </c>
      <c r="D5297" t="str">
        <f>IF(Raw_data_US_healthcare[[#This Row],[Age]]&lt;35,"Young",IF(Raw_data_US_healthcare[[#This Row],[Age]]&lt;60,"Middle","Senior"))</f>
        <v>Senior</v>
      </c>
      <c r="E5297" t="s">
        <v>26</v>
      </c>
      <c r="F5297" t="s">
        <v>35</v>
      </c>
      <c r="G5297" t="s">
        <v>35</v>
      </c>
      <c r="H5297" t="s">
        <v>69</v>
      </c>
      <c r="I5297" s="2">
        <v>44092</v>
      </c>
      <c r="J5297" t="s">
        <v>14685</v>
      </c>
      <c r="K5297" t="s">
        <v>14686</v>
      </c>
      <c r="L5297" t="s">
        <v>52</v>
      </c>
      <c r="M5297">
        <v>3882.5884999999998</v>
      </c>
      <c r="N5297">
        <v>364</v>
      </c>
      <c r="O5297" t="s">
        <v>39</v>
      </c>
      <c r="P5297" t="s">
        <v>39</v>
      </c>
      <c r="Q5297" s="2">
        <v>44097</v>
      </c>
      <c r="R5297" t="s">
        <v>23</v>
      </c>
      <c r="S5297" t="s">
        <v>24</v>
      </c>
      <c r="T5297">
        <f>_xlfn.DAYS(Raw_data_US_healthcare[[#This Row],[Discharge Date]],Raw_data_US_healthcare[[#This Row],[Date of Admission]])</f>
        <v>5</v>
      </c>
    </row>
    <row r="5298" spans="1:20" x14ac:dyDescent="0.3">
      <c r="A5298" t="s">
        <v>26511</v>
      </c>
      <c r="B5298" t="s">
        <v>14687</v>
      </c>
      <c r="C5298">
        <v>48</v>
      </c>
      <c r="D5298" t="str">
        <f>IF(Raw_data_US_healthcare[[#This Row],[Age]]&lt;35,"Young",IF(Raw_data_US_healthcare[[#This Row],[Age]]&lt;60,"Middle","Senior"))</f>
        <v>Middle</v>
      </c>
      <c r="E5298" t="s">
        <v>16</v>
      </c>
      <c r="F5298" t="s">
        <v>88</v>
      </c>
      <c r="G5298" t="s">
        <v>88</v>
      </c>
      <c r="H5298" t="s">
        <v>26516</v>
      </c>
      <c r="I5298" s="2">
        <v>43513</v>
      </c>
      <c r="J5298" t="s">
        <v>14688</v>
      </c>
      <c r="K5298" t="s">
        <v>14689</v>
      </c>
      <c r="L5298" t="s">
        <v>60</v>
      </c>
      <c r="M5298">
        <v>5090.1936999999998</v>
      </c>
      <c r="N5298">
        <v>232</v>
      </c>
      <c r="O5298" t="s">
        <v>39</v>
      </c>
      <c r="P5298" t="s">
        <v>39</v>
      </c>
      <c r="Q5298" s="2">
        <v>43532</v>
      </c>
      <c r="R5298" t="s">
        <v>23</v>
      </c>
      <c r="S5298" t="s">
        <v>24</v>
      </c>
      <c r="T5298">
        <f>_xlfn.DAYS(Raw_data_US_healthcare[[#This Row],[Discharge Date]],Raw_data_US_healthcare[[#This Row],[Date of Admission]])</f>
        <v>19</v>
      </c>
    </row>
    <row r="5299" spans="1:20" x14ac:dyDescent="0.3">
      <c r="A5299" t="s">
        <v>26511</v>
      </c>
      <c r="B5299" t="s">
        <v>14690</v>
      </c>
      <c r="C5299">
        <v>47</v>
      </c>
      <c r="D5299" t="str">
        <f>IF(Raw_data_US_healthcare[[#This Row],[Age]]&lt;35,"Young",IF(Raw_data_US_healthcare[[#This Row],[Age]]&lt;60,"Middle","Senior"))</f>
        <v>Middle</v>
      </c>
      <c r="E5299" t="s">
        <v>16</v>
      </c>
      <c r="F5299" t="s">
        <v>27</v>
      </c>
      <c r="G5299" t="s">
        <v>27</v>
      </c>
      <c r="H5299" t="s">
        <v>36</v>
      </c>
      <c r="I5299" s="2">
        <v>43797</v>
      </c>
      <c r="J5299" t="s">
        <v>14691</v>
      </c>
      <c r="K5299" t="s">
        <v>14692</v>
      </c>
      <c r="L5299" t="s">
        <v>21</v>
      </c>
      <c r="M5299">
        <v>3073.8908000000001</v>
      </c>
      <c r="N5299">
        <v>354</v>
      </c>
      <c r="O5299" t="s">
        <v>39</v>
      </c>
      <c r="P5299" t="s">
        <v>39</v>
      </c>
      <c r="Q5299" s="2">
        <v>43825</v>
      </c>
      <c r="R5299" t="s">
        <v>48</v>
      </c>
      <c r="S5299" t="s">
        <v>33</v>
      </c>
      <c r="T5299">
        <f>_xlfn.DAYS(Raw_data_US_healthcare[[#This Row],[Discharge Date]],Raw_data_US_healthcare[[#This Row],[Date of Admission]])</f>
        <v>28</v>
      </c>
    </row>
    <row r="5300" spans="1:20" x14ac:dyDescent="0.3">
      <c r="A5300" t="s">
        <v>26511</v>
      </c>
      <c r="B5300" t="s">
        <v>14693</v>
      </c>
      <c r="C5300">
        <v>76</v>
      </c>
      <c r="D5300" t="str">
        <f>IF(Raw_data_US_healthcare[[#This Row],[Age]]&lt;35,"Young",IF(Raw_data_US_healthcare[[#This Row],[Age]]&lt;60,"Middle","Senior"))</f>
        <v>Senior</v>
      </c>
      <c r="E5300" t="s">
        <v>16</v>
      </c>
      <c r="F5300" t="s">
        <v>62</v>
      </c>
      <c r="G5300" t="s">
        <v>62</v>
      </c>
      <c r="H5300" t="s">
        <v>26516</v>
      </c>
      <c r="I5300" s="2">
        <v>44855</v>
      </c>
      <c r="J5300" t="s">
        <v>14694</v>
      </c>
      <c r="K5300" t="s">
        <v>12474</v>
      </c>
      <c r="L5300" t="s">
        <v>60</v>
      </c>
      <c r="M5300">
        <v>26953.705399999999</v>
      </c>
      <c r="N5300">
        <v>185</v>
      </c>
      <c r="O5300" t="s">
        <v>39</v>
      </c>
      <c r="P5300" t="s">
        <v>39</v>
      </c>
      <c r="Q5300" s="2">
        <v>44868</v>
      </c>
      <c r="R5300" t="s">
        <v>48</v>
      </c>
      <c r="S5300" t="s">
        <v>24</v>
      </c>
      <c r="T5300">
        <f>_xlfn.DAYS(Raw_data_US_healthcare[[#This Row],[Discharge Date]],Raw_data_US_healthcare[[#This Row],[Date of Admission]])</f>
        <v>13</v>
      </c>
    </row>
    <row r="5301" spans="1:20" x14ac:dyDescent="0.3">
      <c r="A5301" t="s">
        <v>26512</v>
      </c>
      <c r="B5301" t="s">
        <v>14695</v>
      </c>
      <c r="C5301">
        <v>72</v>
      </c>
      <c r="D5301" t="str">
        <f>IF(Raw_data_US_healthcare[[#This Row],[Age]]&lt;35,"Young",IF(Raw_data_US_healthcare[[#This Row],[Age]]&lt;60,"Middle","Senior"))</f>
        <v>Senior</v>
      </c>
      <c r="E5301" t="s">
        <v>26</v>
      </c>
      <c r="F5301" t="s">
        <v>49</v>
      </c>
      <c r="G5301" t="s">
        <v>49</v>
      </c>
      <c r="H5301" t="s">
        <v>26516</v>
      </c>
      <c r="I5301" s="2">
        <v>45168</v>
      </c>
      <c r="J5301" t="s">
        <v>14696</v>
      </c>
      <c r="K5301" t="s">
        <v>14697</v>
      </c>
      <c r="L5301" t="s">
        <v>56</v>
      </c>
      <c r="M5301">
        <v>16058.461799999999</v>
      </c>
      <c r="N5301">
        <v>447</v>
      </c>
      <c r="O5301" t="s">
        <v>39</v>
      </c>
      <c r="P5301" t="s">
        <v>39</v>
      </c>
      <c r="Q5301" s="2">
        <v>45193</v>
      </c>
      <c r="R5301" t="s">
        <v>44</v>
      </c>
      <c r="S5301" t="s">
        <v>33</v>
      </c>
      <c r="T5301">
        <f>_xlfn.DAYS(Raw_data_US_healthcare[[#This Row],[Discharge Date]],Raw_data_US_healthcare[[#This Row],[Date of Admission]])</f>
        <v>25</v>
      </c>
    </row>
    <row r="5302" spans="1:20" x14ac:dyDescent="0.3">
      <c r="A5302" t="s">
        <v>26511</v>
      </c>
      <c r="B5302" t="s">
        <v>14698</v>
      </c>
      <c r="C5302">
        <v>20</v>
      </c>
      <c r="D5302" t="str">
        <f>IF(Raw_data_US_healthcare[[#This Row],[Age]]&lt;35,"Young",IF(Raw_data_US_healthcare[[#This Row],[Age]]&lt;60,"Middle","Senior"))</f>
        <v>Young</v>
      </c>
      <c r="E5302" t="s">
        <v>16</v>
      </c>
      <c r="F5302" t="s">
        <v>88</v>
      </c>
      <c r="G5302" t="s">
        <v>88</v>
      </c>
      <c r="H5302" t="s">
        <v>18</v>
      </c>
      <c r="I5302" s="2">
        <v>44556</v>
      </c>
      <c r="J5302" t="s">
        <v>14699</v>
      </c>
      <c r="K5302" t="s">
        <v>14700</v>
      </c>
      <c r="L5302" t="s">
        <v>52</v>
      </c>
      <c r="M5302">
        <v>46382.937400000003</v>
      </c>
      <c r="N5302">
        <v>499</v>
      </c>
      <c r="O5302" t="s">
        <v>39</v>
      </c>
      <c r="P5302" t="s">
        <v>39</v>
      </c>
      <c r="Q5302" s="2">
        <v>44570</v>
      </c>
      <c r="R5302" t="s">
        <v>23</v>
      </c>
      <c r="S5302" t="s">
        <v>33</v>
      </c>
      <c r="T5302">
        <f>_xlfn.DAYS(Raw_data_US_healthcare[[#This Row],[Discharge Date]],Raw_data_US_healthcare[[#This Row],[Date of Admission]])</f>
        <v>14</v>
      </c>
    </row>
    <row r="5303" spans="1:20" x14ac:dyDescent="0.3">
      <c r="A5303" t="s">
        <v>26512</v>
      </c>
      <c r="B5303" t="s">
        <v>14701</v>
      </c>
      <c r="C5303">
        <v>79</v>
      </c>
      <c r="D5303" t="str">
        <f>IF(Raw_data_US_healthcare[[#This Row],[Age]]&lt;35,"Young",IF(Raw_data_US_healthcare[[#This Row],[Age]]&lt;60,"Middle","Senior"))</f>
        <v>Senior</v>
      </c>
      <c r="E5303" t="s">
        <v>26</v>
      </c>
      <c r="F5303" t="s">
        <v>113</v>
      </c>
      <c r="G5303" t="s">
        <v>113</v>
      </c>
      <c r="H5303" t="s">
        <v>28</v>
      </c>
      <c r="I5303" s="2">
        <v>44606</v>
      </c>
      <c r="J5303" t="s">
        <v>14702</v>
      </c>
      <c r="K5303" t="s">
        <v>14703</v>
      </c>
      <c r="L5303" t="s">
        <v>52</v>
      </c>
      <c r="M5303">
        <v>15278.3946</v>
      </c>
      <c r="N5303">
        <v>115</v>
      </c>
      <c r="O5303" t="s">
        <v>22</v>
      </c>
      <c r="P5303" t="s">
        <v>22</v>
      </c>
      <c r="Q5303" s="2">
        <v>44612</v>
      </c>
      <c r="R5303" t="s">
        <v>32</v>
      </c>
      <c r="S5303" t="s">
        <v>45</v>
      </c>
      <c r="T5303">
        <f>_xlfn.DAYS(Raw_data_US_healthcare[[#This Row],[Discharge Date]],Raw_data_US_healthcare[[#This Row],[Date of Admission]])</f>
        <v>6</v>
      </c>
    </row>
    <row r="5304" spans="1:20" x14ac:dyDescent="0.3">
      <c r="A5304" t="s">
        <v>26512</v>
      </c>
      <c r="B5304" t="s">
        <v>14704</v>
      </c>
      <c r="C5304">
        <v>63</v>
      </c>
      <c r="D5304" t="str">
        <f>IF(Raw_data_US_healthcare[[#This Row],[Age]]&lt;35,"Young",IF(Raw_data_US_healthcare[[#This Row],[Age]]&lt;60,"Middle","Senior"))</f>
        <v>Senior</v>
      </c>
      <c r="E5304" t="s">
        <v>26</v>
      </c>
      <c r="F5304" t="s">
        <v>49</v>
      </c>
      <c r="G5304" t="s">
        <v>49</v>
      </c>
      <c r="H5304" t="s">
        <v>28</v>
      </c>
      <c r="I5304" s="2">
        <v>45003</v>
      </c>
      <c r="J5304" t="s">
        <v>14705</v>
      </c>
      <c r="K5304" t="s">
        <v>14706</v>
      </c>
      <c r="L5304" t="s">
        <v>56</v>
      </c>
      <c r="M5304">
        <v>5358.5630000000001</v>
      </c>
      <c r="N5304">
        <v>446</v>
      </c>
      <c r="O5304" t="s">
        <v>39</v>
      </c>
      <c r="P5304" t="s">
        <v>39</v>
      </c>
      <c r="Q5304" s="2">
        <v>45014</v>
      </c>
      <c r="R5304" t="s">
        <v>32</v>
      </c>
      <c r="S5304" t="s">
        <v>45</v>
      </c>
      <c r="T5304">
        <f>_xlfn.DAYS(Raw_data_US_healthcare[[#This Row],[Discharge Date]],Raw_data_US_healthcare[[#This Row],[Date of Admission]])</f>
        <v>11</v>
      </c>
    </row>
    <row r="5305" spans="1:20" x14ac:dyDescent="0.3">
      <c r="A5305" t="s">
        <v>26511</v>
      </c>
      <c r="B5305" t="s">
        <v>11924</v>
      </c>
      <c r="C5305">
        <v>73</v>
      </c>
      <c r="D5305" t="str">
        <f>IF(Raw_data_US_healthcare[[#This Row],[Age]]&lt;35,"Young",IF(Raw_data_US_healthcare[[#This Row],[Age]]&lt;60,"Middle","Senior"))</f>
        <v>Senior</v>
      </c>
      <c r="E5305" t="s">
        <v>16</v>
      </c>
      <c r="F5305" t="s">
        <v>17</v>
      </c>
      <c r="G5305" t="s">
        <v>17</v>
      </c>
      <c r="H5305" t="s">
        <v>28</v>
      </c>
      <c r="I5305" s="2">
        <v>44978</v>
      </c>
      <c r="J5305" t="s">
        <v>14707</v>
      </c>
      <c r="K5305" t="s">
        <v>14708</v>
      </c>
      <c r="L5305" t="s">
        <v>21</v>
      </c>
      <c r="M5305">
        <v>13307.5381</v>
      </c>
      <c r="N5305">
        <v>405</v>
      </c>
      <c r="O5305" t="s">
        <v>22</v>
      </c>
      <c r="P5305" t="s">
        <v>22</v>
      </c>
      <c r="Q5305" s="2">
        <v>45000</v>
      </c>
      <c r="R5305" t="s">
        <v>32</v>
      </c>
      <c r="S5305" t="s">
        <v>45</v>
      </c>
      <c r="T5305">
        <f>_xlfn.DAYS(Raw_data_US_healthcare[[#This Row],[Discharge Date]],Raw_data_US_healthcare[[#This Row],[Date of Admission]])</f>
        <v>22</v>
      </c>
    </row>
    <row r="5306" spans="1:20" x14ac:dyDescent="0.3">
      <c r="A5306" t="s">
        <v>26512</v>
      </c>
      <c r="B5306" t="s">
        <v>26571</v>
      </c>
      <c r="C5306">
        <v>28</v>
      </c>
      <c r="D5306" t="str">
        <f>IF(Raw_data_US_healthcare[[#This Row],[Age]]&lt;35,"Young",IF(Raw_data_US_healthcare[[#This Row],[Age]]&lt;60,"Middle","Senior"))</f>
        <v>Young</v>
      </c>
      <c r="E5306" t="s">
        <v>26</v>
      </c>
      <c r="F5306" t="s">
        <v>113</v>
      </c>
      <c r="G5306" t="s">
        <v>113</v>
      </c>
      <c r="H5306" t="s">
        <v>36</v>
      </c>
      <c r="I5306" s="2">
        <v>45028</v>
      </c>
      <c r="J5306" t="s">
        <v>14709</v>
      </c>
      <c r="K5306" t="s">
        <v>14710</v>
      </c>
      <c r="L5306" t="s">
        <v>31</v>
      </c>
      <c r="M5306">
        <v>20745.156800000001</v>
      </c>
      <c r="N5306">
        <v>425</v>
      </c>
      <c r="O5306" t="s">
        <v>39</v>
      </c>
      <c r="P5306" t="s">
        <v>39</v>
      </c>
      <c r="Q5306" s="2">
        <v>45044</v>
      </c>
      <c r="R5306" t="s">
        <v>32</v>
      </c>
      <c r="S5306" t="s">
        <v>24</v>
      </c>
      <c r="T5306">
        <f>_xlfn.DAYS(Raw_data_US_healthcare[[#This Row],[Discharge Date]],Raw_data_US_healthcare[[#This Row],[Date of Admission]])</f>
        <v>16</v>
      </c>
    </row>
    <row r="5307" spans="1:20" x14ac:dyDescent="0.3">
      <c r="A5307" t="s">
        <v>26511</v>
      </c>
      <c r="B5307" t="s">
        <v>14711</v>
      </c>
      <c r="C5307">
        <v>33</v>
      </c>
      <c r="D5307" t="str">
        <f>IF(Raw_data_US_healthcare[[#This Row],[Age]]&lt;35,"Young",IF(Raw_data_US_healthcare[[#This Row],[Age]]&lt;60,"Middle","Senior"))</f>
        <v>Young</v>
      </c>
      <c r="E5307" t="s">
        <v>16</v>
      </c>
      <c r="F5307" t="s">
        <v>228</v>
      </c>
      <c r="G5307" t="s">
        <v>228</v>
      </c>
      <c r="H5307" t="s">
        <v>26514</v>
      </c>
      <c r="I5307" s="2">
        <v>44982</v>
      </c>
      <c r="J5307" t="s">
        <v>14712</v>
      </c>
      <c r="K5307" t="s">
        <v>14713</v>
      </c>
      <c r="L5307" t="s">
        <v>60</v>
      </c>
      <c r="M5307">
        <v>36801.035900000003</v>
      </c>
      <c r="N5307">
        <v>198</v>
      </c>
      <c r="O5307" t="s">
        <v>39</v>
      </c>
      <c r="P5307" t="s">
        <v>39</v>
      </c>
      <c r="Q5307" s="2">
        <v>44985</v>
      </c>
      <c r="R5307" t="s">
        <v>23</v>
      </c>
      <c r="S5307" t="s">
        <v>45</v>
      </c>
      <c r="T5307">
        <f>_xlfn.DAYS(Raw_data_US_healthcare[[#This Row],[Discharge Date]],Raw_data_US_healthcare[[#This Row],[Date of Admission]])</f>
        <v>3</v>
      </c>
    </row>
    <row r="5308" spans="1:20" x14ac:dyDescent="0.3">
      <c r="A5308" t="s">
        <v>26512</v>
      </c>
      <c r="B5308" t="s">
        <v>14714</v>
      </c>
      <c r="C5308">
        <v>27</v>
      </c>
      <c r="D5308" t="str">
        <f>IF(Raw_data_US_healthcare[[#This Row],[Age]]&lt;35,"Young",IF(Raw_data_US_healthcare[[#This Row],[Age]]&lt;60,"Middle","Senior"))</f>
        <v>Young</v>
      </c>
      <c r="E5308" t="s">
        <v>26</v>
      </c>
      <c r="F5308" t="s">
        <v>49</v>
      </c>
      <c r="G5308" t="s">
        <v>49</v>
      </c>
      <c r="H5308" t="s">
        <v>18</v>
      </c>
      <c r="I5308" s="2">
        <v>43928</v>
      </c>
      <c r="J5308" t="s">
        <v>14715</v>
      </c>
      <c r="K5308" t="s">
        <v>8045</v>
      </c>
      <c r="L5308" t="s">
        <v>56</v>
      </c>
      <c r="M5308">
        <v>58089.5913</v>
      </c>
      <c r="N5308">
        <v>372</v>
      </c>
      <c r="O5308" t="s">
        <v>43</v>
      </c>
      <c r="P5308" t="s">
        <v>43</v>
      </c>
      <c r="Q5308" s="2">
        <v>43956</v>
      </c>
      <c r="R5308" t="s">
        <v>23</v>
      </c>
      <c r="S5308" t="s">
        <v>45</v>
      </c>
      <c r="T5308">
        <f>_xlfn.DAYS(Raw_data_US_healthcare[[#This Row],[Discharge Date]],Raw_data_US_healthcare[[#This Row],[Date of Admission]])</f>
        <v>28</v>
      </c>
    </row>
    <row r="5309" spans="1:20" x14ac:dyDescent="0.3">
      <c r="A5309" t="s">
        <v>26512</v>
      </c>
      <c r="B5309" t="s">
        <v>14716</v>
      </c>
      <c r="C5309">
        <v>51</v>
      </c>
      <c r="D5309" t="str">
        <f>IF(Raw_data_US_healthcare[[#This Row],[Age]]&lt;35,"Young",IF(Raw_data_US_healthcare[[#This Row],[Age]]&lt;60,"Middle","Senior"))</f>
        <v>Middle</v>
      </c>
      <c r="E5309" t="s">
        <v>26</v>
      </c>
      <c r="F5309" t="s">
        <v>35</v>
      </c>
      <c r="G5309" t="s">
        <v>35</v>
      </c>
      <c r="H5309" t="s">
        <v>26516</v>
      </c>
      <c r="I5309" s="2">
        <v>44254</v>
      </c>
      <c r="J5309" t="s">
        <v>14717</v>
      </c>
      <c r="K5309" t="s">
        <v>14718</v>
      </c>
      <c r="L5309" t="s">
        <v>21</v>
      </c>
      <c r="M5309">
        <v>24611.3537</v>
      </c>
      <c r="N5309">
        <v>346</v>
      </c>
      <c r="O5309" t="s">
        <v>43</v>
      </c>
      <c r="P5309" t="s">
        <v>43</v>
      </c>
      <c r="Q5309" s="2">
        <v>44284</v>
      </c>
      <c r="R5309" t="s">
        <v>48</v>
      </c>
      <c r="S5309" t="s">
        <v>24</v>
      </c>
      <c r="T5309">
        <f>_xlfn.DAYS(Raw_data_US_healthcare[[#This Row],[Discharge Date]],Raw_data_US_healthcare[[#This Row],[Date of Admission]])</f>
        <v>30</v>
      </c>
    </row>
    <row r="5310" spans="1:20" x14ac:dyDescent="0.3">
      <c r="A5310" t="s">
        <v>26511</v>
      </c>
      <c r="B5310" t="s">
        <v>14719</v>
      </c>
      <c r="C5310">
        <v>31</v>
      </c>
      <c r="D5310" t="str">
        <f>IF(Raw_data_US_healthcare[[#This Row],[Age]]&lt;35,"Young",IF(Raw_data_US_healthcare[[#This Row],[Age]]&lt;60,"Middle","Senior"))</f>
        <v>Young</v>
      </c>
      <c r="E5310" t="s">
        <v>16</v>
      </c>
      <c r="F5310" t="s">
        <v>49</v>
      </c>
      <c r="G5310" t="s">
        <v>49</v>
      </c>
      <c r="H5310" t="s">
        <v>28</v>
      </c>
      <c r="I5310" s="2">
        <v>45216</v>
      </c>
      <c r="J5310" t="s">
        <v>14720</v>
      </c>
      <c r="K5310" t="s">
        <v>14721</v>
      </c>
      <c r="L5310" t="s">
        <v>60</v>
      </c>
      <c r="M5310">
        <v>41782.971599999997</v>
      </c>
      <c r="N5310">
        <v>474</v>
      </c>
      <c r="O5310" t="s">
        <v>43</v>
      </c>
      <c r="P5310" t="s">
        <v>43</v>
      </c>
      <c r="Q5310" s="2">
        <v>45217</v>
      </c>
      <c r="R5310" t="s">
        <v>48</v>
      </c>
      <c r="S5310" t="s">
        <v>24</v>
      </c>
      <c r="T5310">
        <f>_xlfn.DAYS(Raw_data_US_healthcare[[#This Row],[Discharge Date]],Raw_data_US_healthcare[[#This Row],[Date of Admission]])</f>
        <v>1</v>
      </c>
    </row>
    <row r="5311" spans="1:20" x14ac:dyDescent="0.3">
      <c r="A5311" t="s">
        <v>26511</v>
      </c>
      <c r="B5311" t="s">
        <v>2891</v>
      </c>
      <c r="C5311">
        <v>65</v>
      </c>
      <c r="D5311" t="str">
        <f>IF(Raw_data_US_healthcare[[#This Row],[Age]]&lt;35,"Young",IF(Raw_data_US_healthcare[[#This Row],[Age]]&lt;60,"Middle","Senior"))</f>
        <v>Senior</v>
      </c>
      <c r="E5311" t="s">
        <v>16</v>
      </c>
      <c r="F5311" t="s">
        <v>49</v>
      </c>
      <c r="G5311" t="s">
        <v>49</v>
      </c>
      <c r="H5311" t="s">
        <v>69</v>
      </c>
      <c r="I5311" s="2">
        <v>45094</v>
      </c>
      <c r="J5311" t="s">
        <v>7655</v>
      </c>
      <c r="K5311" t="s">
        <v>14722</v>
      </c>
      <c r="L5311" t="s">
        <v>52</v>
      </c>
      <c r="M5311">
        <v>69505.109700000001</v>
      </c>
      <c r="N5311">
        <v>158</v>
      </c>
      <c r="O5311" t="s">
        <v>22</v>
      </c>
      <c r="P5311" t="s">
        <v>22</v>
      </c>
      <c r="Q5311" s="2">
        <v>45099</v>
      </c>
      <c r="R5311" t="s">
        <v>32</v>
      </c>
      <c r="S5311" t="s">
        <v>33</v>
      </c>
      <c r="T5311">
        <f>_xlfn.DAYS(Raw_data_US_healthcare[[#This Row],[Discharge Date]],Raw_data_US_healthcare[[#This Row],[Date of Admission]])</f>
        <v>5</v>
      </c>
    </row>
    <row r="5312" spans="1:20" x14ac:dyDescent="0.3">
      <c r="A5312" t="s">
        <v>26512</v>
      </c>
      <c r="B5312" t="s">
        <v>14723</v>
      </c>
      <c r="C5312">
        <v>77</v>
      </c>
      <c r="D5312" t="str">
        <f>IF(Raw_data_US_healthcare[[#This Row],[Age]]&lt;35,"Young",IF(Raw_data_US_healthcare[[#This Row],[Age]]&lt;60,"Middle","Senior"))</f>
        <v>Senior</v>
      </c>
      <c r="E5312" t="s">
        <v>26</v>
      </c>
      <c r="F5312" t="s">
        <v>49</v>
      </c>
      <c r="G5312" t="s">
        <v>49</v>
      </c>
      <c r="H5312" t="s">
        <v>26516</v>
      </c>
      <c r="I5312" s="2">
        <v>44130</v>
      </c>
      <c r="J5312" t="s">
        <v>14724</v>
      </c>
      <c r="K5312" t="s">
        <v>611</v>
      </c>
      <c r="L5312" t="s">
        <v>31</v>
      </c>
      <c r="M5312">
        <v>7070.8036000000002</v>
      </c>
      <c r="N5312">
        <v>396</v>
      </c>
      <c r="O5312" t="s">
        <v>39</v>
      </c>
      <c r="P5312" t="s">
        <v>39</v>
      </c>
      <c r="Q5312" s="2">
        <v>44150</v>
      </c>
      <c r="R5312" t="s">
        <v>23</v>
      </c>
      <c r="S5312" t="s">
        <v>45</v>
      </c>
      <c r="T5312">
        <f>_xlfn.DAYS(Raw_data_US_healthcare[[#This Row],[Discharge Date]],Raw_data_US_healthcare[[#This Row],[Date of Admission]])</f>
        <v>20</v>
      </c>
    </row>
    <row r="5313" spans="1:20" x14ac:dyDescent="0.3">
      <c r="A5313" t="s">
        <v>26512</v>
      </c>
      <c r="B5313" t="s">
        <v>14725</v>
      </c>
      <c r="C5313">
        <v>44</v>
      </c>
      <c r="D5313" t="str">
        <f>IF(Raw_data_US_healthcare[[#This Row],[Age]]&lt;35,"Young",IF(Raw_data_US_healthcare[[#This Row],[Age]]&lt;60,"Middle","Senior"))</f>
        <v>Middle</v>
      </c>
      <c r="E5313" t="s">
        <v>26</v>
      </c>
      <c r="F5313" t="s">
        <v>228</v>
      </c>
      <c r="G5313" t="s">
        <v>228</v>
      </c>
      <c r="H5313" t="s">
        <v>26516</v>
      </c>
      <c r="I5313" s="2">
        <v>44061</v>
      </c>
      <c r="J5313" t="s">
        <v>14726</v>
      </c>
      <c r="K5313" t="s">
        <v>14727</v>
      </c>
      <c r="L5313" t="s">
        <v>60</v>
      </c>
      <c r="M5313">
        <v>13938.0373</v>
      </c>
      <c r="N5313">
        <v>154</v>
      </c>
      <c r="O5313" t="s">
        <v>39</v>
      </c>
      <c r="P5313" t="s">
        <v>39</v>
      </c>
      <c r="Q5313" s="2">
        <v>44075</v>
      </c>
      <c r="R5313" t="s">
        <v>23</v>
      </c>
      <c r="S5313" t="s">
        <v>24</v>
      </c>
      <c r="T5313">
        <f>_xlfn.DAYS(Raw_data_US_healthcare[[#This Row],[Discharge Date]],Raw_data_US_healthcare[[#This Row],[Date of Admission]])</f>
        <v>14</v>
      </c>
    </row>
    <row r="5314" spans="1:20" x14ac:dyDescent="0.3">
      <c r="A5314" t="s">
        <v>26512</v>
      </c>
      <c r="B5314" t="s">
        <v>14728</v>
      </c>
      <c r="C5314">
        <v>65</v>
      </c>
      <c r="D5314" t="str">
        <f>IF(Raw_data_US_healthcare[[#This Row],[Age]]&lt;35,"Young",IF(Raw_data_US_healthcare[[#This Row],[Age]]&lt;60,"Middle","Senior"))</f>
        <v>Senior</v>
      </c>
      <c r="E5314" t="s">
        <v>26</v>
      </c>
      <c r="F5314" t="s">
        <v>17</v>
      </c>
      <c r="G5314" t="s">
        <v>17</v>
      </c>
      <c r="H5314" t="s">
        <v>18</v>
      </c>
      <c r="I5314" s="2">
        <v>43933</v>
      </c>
      <c r="J5314" t="s">
        <v>14729</v>
      </c>
      <c r="K5314" t="s">
        <v>10446</v>
      </c>
      <c r="L5314" t="s">
        <v>52</v>
      </c>
      <c r="M5314">
        <v>37705.603300000002</v>
      </c>
      <c r="N5314">
        <v>435</v>
      </c>
      <c r="O5314" t="s">
        <v>39</v>
      </c>
      <c r="P5314" t="s">
        <v>39</v>
      </c>
      <c r="Q5314" s="2">
        <v>43940</v>
      </c>
      <c r="R5314" t="s">
        <v>32</v>
      </c>
      <c r="S5314" t="s">
        <v>45</v>
      </c>
      <c r="T5314">
        <f>_xlfn.DAYS(Raw_data_US_healthcare[[#This Row],[Discharge Date]],Raw_data_US_healthcare[[#This Row],[Date of Admission]])</f>
        <v>7</v>
      </c>
    </row>
    <row r="5315" spans="1:20" x14ac:dyDescent="0.3">
      <c r="A5315" t="s">
        <v>26512</v>
      </c>
      <c r="B5315" t="s">
        <v>1296</v>
      </c>
      <c r="C5315">
        <v>76</v>
      </c>
      <c r="D5315" t="str">
        <f>IF(Raw_data_US_healthcare[[#This Row],[Age]]&lt;35,"Young",IF(Raw_data_US_healthcare[[#This Row],[Age]]&lt;60,"Middle","Senior"))</f>
        <v>Senior</v>
      </c>
      <c r="E5315" t="s">
        <v>26</v>
      </c>
      <c r="F5315" t="s">
        <v>62</v>
      </c>
      <c r="G5315" t="s">
        <v>62</v>
      </c>
      <c r="H5315" t="s">
        <v>36</v>
      </c>
      <c r="I5315" s="2">
        <v>44885</v>
      </c>
      <c r="J5315" t="s">
        <v>14730</v>
      </c>
      <c r="K5315" t="s">
        <v>14731</v>
      </c>
      <c r="L5315" t="s">
        <v>31</v>
      </c>
      <c r="M5315">
        <v>3269.1698999999999</v>
      </c>
      <c r="N5315">
        <v>109</v>
      </c>
      <c r="O5315" t="s">
        <v>22</v>
      </c>
      <c r="P5315" t="s">
        <v>22</v>
      </c>
      <c r="Q5315" s="2">
        <v>44886</v>
      </c>
      <c r="R5315" t="s">
        <v>32</v>
      </c>
      <c r="S5315" t="s">
        <v>33</v>
      </c>
      <c r="T5315">
        <f>_xlfn.DAYS(Raw_data_US_healthcare[[#This Row],[Discharge Date]],Raw_data_US_healthcare[[#This Row],[Date of Admission]])</f>
        <v>1</v>
      </c>
    </row>
    <row r="5316" spans="1:20" x14ac:dyDescent="0.3">
      <c r="A5316" t="s">
        <v>26512</v>
      </c>
      <c r="B5316" t="s">
        <v>14732</v>
      </c>
      <c r="C5316">
        <v>67</v>
      </c>
      <c r="D5316" t="str">
        <f>IF(Raw_data_US_healthcare[[#This Row],[Age]]&lt;35,"Young",IF(Raw_data_US_healthcare[[#This Row],[Age]]&lt;60,"Middle","Senior"))</f>
        <v>Senior</v>
      </c>
      <c r="E5316" t="s">
        <v>26</v>
      </c>
      <c r="F5316" t="s">
        <v>17</v>
      </c>
      <c r="G5316" t="s">
        <v>17</v>
      </c>
      <c r="H5316" t="s">
        <v>36</v>
      </c>
      <c r="I5316" s="2">
        <v>44939</v>
      </c>
      <c r="J5316" t="s">
        <v>5627</v>
      </c>
      <c r="K5316" t="s">
        <v>14733</v>
      </c>
      <c r="L5316" t="s">
        <v>31</v>
      </c>
      <c r="M5316">
        <v>5264.3459000000003</v>
      </c>
      <c r="N5316">
        <v>118</v>
      </c>
      <c r="O5316" t="s">
        <v>39</v>
      </c>
      <c r="P5316" t="s">
        <v>39</v>
      </c>
      <c r="Q5316" s="2">
        <v>44941</v>
      </c>
      <c r="R5316" t="s">
        <v>48</v>
      </c>
      <c r="S5316" t="s">
        <v>24</v>
      </c>
      <c r="T5316">
        <f>_xlfn.DAYS(Raw_data_US_healthcare[[#This Row],[Discharge Date]],Raw_data_US_healthcare[[#This Row],[Date of Admission]])</f>
        <v>2</v>
      </c>
    </row>
    <row r="5317" spans="1:20" x14ac:dyDescent="0.3">
      <c r="A5317" t="s">
        <v>26512</v>
      </c>
      <c r="B5317" t="s">
        <v>5254</v>
      </c>
      <c r="C5317">
        <v>55</v>
      </c>
      <c r="D5317" t="str">
        <f>IF(Raw_data_US_healthcare[[#This Row],[Age]]&lt;35,"Young",IF(Raw_data_US_healthcare[[#This Row],[Age]]&lt;60,"Middle","Senior"))</f>
        <v>Middle</v>
      </c>
      <c r="E5317" t="s">
        <v>26</v>
      </c>
      <c r="F5317" t="s">
        <v>88</v>
      </c>
      <c r="G5317" t="s">
        <v>88</v>
      </c>
      <c r="H5317" t="s">
        <v>26516</v>
      </c>
      <c r="I5317" s="2">
        <v>44608</v>
      </c>
      <c r="J5317" t="s">
        <v>14734</v>
      </c>
      <c r="K5317" t="s">
        <v>6350</v>
      </c>
      <c r="L5317" t="s">
        <v>56</v>
      </c>
      <c r="M5317">
        <v>4750.3653999999997</v>
      </c>
      <c r="N5317">
        <v>472</v>
      </c>
      <c r="O5317" t="s">
        <v>39</v>
      </c>
      <c r="P5317" t="s">
        <v>39</v>
      </c>
      <c r="Q5317" s="2">
        <v>44631</v>
      </c>
      <c r="R5317" t="s">
        <v>23</v>
      </c>
      <c r="S5317" t="s">
        <v>45</v>
      </c>
      <c r="T5317">
        <f>_xlfn.DAYS(Raw_data_US_healthcare[[#This Row],[Discharge Date]],Raw_data_US_healthcare[[#This Row],[Date of Admission]])</f>
        <v>23</v>
      </c>
    </row>
    <row r="5318" spans="1:20" x14ac:dyDescent="0.3">
      <c r="A5318" t="s">
        <v>26511</v>
      </c>
      <c r="B5318" t="s">
        <v>14735</v>
      </c>
      <c r="C5318">
        <v>32</v>
      </c>
      <c r="D5318" t="str">
        <f>IF(Raw_data_US_healthcare[[#This Row],[Age]]&lt;35,"Young",IF(Raw_data_US_healthcare[[#This Row],[Age]]&lt;60,"Middle","Senior"))</f>
        <v>Young</v>
      </c>
      <c r="E5318" t="s">
        <v>16</v>
      </c>
      <c r="F5318" t="s">
        <v>49</v>
      </c>
      <c r="G5318" t="s">
        <v>49</v>
      </c>
      <c r="H5318" t="s">
        <v>26516</v>
      </c>
      <c r="I5318" s="2">
        <v>43604</v>
      </c>
      <c r="J5318" t="s">
        <v>14736</v>
      </c>
      <c r="K5318" t="s">
        <v>14737</v>
      </c>
      <c r="L5318" t="s">
        <v>52</v>
      </c>
      <c r="M5318">
        <v>26452.0278</v>
      </c>
      <c r="N5318">
        <v>224</v>
      </c>
      <c r="O5318" t="s">
        <v>39</v>
      </c>
      <c r="P5318" t="s">
        <v>39</v>
      </c>
      <c r="Q5318" s="2">
        <v>43634</v>
      </c>
      <c r="R5318" t="s">
        <v>48</v>
      </c>
      <c r="S5318" t="s">
        <v>45</v>
      </c>
      <c r="T5318">
        <f>_xlfn.DAYS(Raw_data_US_healthcare[[#This Row],[Discharge Date]],Raw_data_US_healthcare[[#This Row],[Date of Admission]])</f>
        <v>30</v>
      </c>
    </row>
    <row r="5319" spans="1:20" x14ac:dyDescent="0.3">
      <c r="A5319" t="s">
        <v>26512</v>
      </c>
      <c r="B5319" t="s">
        <v>14738</v>
      </c>
      <c r="C5319">
        <v>27</v>
      </c>
      <c r="D5319" t="str">
        <f>IF(Raw_data_US_healthcare[[#This Row],[Age]]&lt;35,"Young",IF(Raw_data_US_healthcare[[#This Row],[Age]]&lt;60,"Middle","Senior"))</f>
        <v>Young</v>
      </c>
      <c r="E5319" t="s">
        <v>26</v>
      </c>
      <c r="F5319" t="s">
        <v>113</v>
      </c>
      <c r="G5319" t="s">
        <v>113</v>
      </c>
      <c r="H5319" t="s">
        <v>26514</v>
      </c>
      <c r="I5319" s="2">
        <v>43480</v>
      </c>
      <c r="J5319" t="s">
        <v>1400</v>
      </c>
      <c r="K5319" t="s">
        <v>14739</v>
      </c>
      <c r="L5319" t="s">
        <v>52</v>
      </c>
      <c r="M5319">
        <v>29015.321899999999</v>
      </c>
      <c r="N5319">
        <v>173</v>
      </c>
      <c r="O5319" t="s">
        <v>43</v>
      </c>
      <c r="P5319" t="s">
        <v>43</v>
      </c>
      <c r="Q5319" s="2">
        <v>43494</v>
      </c>
      <c r="R5319" t="s">
        <v>48</v>
      </c>
      <c r="S5319" t="s">
        <v>33</v>
      </c>
      <c r="T5319">
        <f>_xlfn.DAYS(Raw_data_US_healthcare[[#This Row],[Discharge Date]],Raw_data_US_healthcare[[#This Row],[Date of Admission]])</f>
        <v>14</v>
      </c>
    </row>
    <row r="5320" spans="1:20" x14ac:dyDescent="0.3">
      <c r="A5320" t="s">
        <v>26511</v>
      </c>
      <c r="B5320" t="s">
        <v>14740</v>
      </c>
      <c r="C5320">
        <v>32</v>
      </c>
      <c r="D5320" t="str">
        <f>IF(Raw_data_US_healthcare[[#This Row],[Age]]&lt;35,"Young",IF(Raw_data_US_healthcare[[#This Row],[Age]]&lt;60,"Middle","Senior"))</f>
        <v>Young</v>
      </c>
      <c r="E5320" t="s">
        <v>16</v>
      </c>
      <c r="F5320" t="s">
        <v>62</v>
      </c>
      <c r="G5320" t="s">
        <v>62</v>
      </c>
      <c r="H5320" t="s">
        <v>69</v>
      </c>
      <c r="I5320" s="2">
        <v>44057</v>
      </c>
      <c r="J5320" t="s">
        <v>14741</v>
      </c>
      <c r="K5320" t="s">
        <v>14742</v>
      </c>
      <c r="L5320" t="s">
        <v>52</v>
      </c>
      <c r="M5320">
        <v>42972.491999999998</v>
      </c>
      <c r="N5320">
        <v>281</v>
      </c>
      <c r="O5320" t="s">
        <v>22</v>
      </c>
      <c r="P5320" t="s">
        <v>22</v>
      </c>
      <c r="Q5320" s="2">
        <v>44070</v>
      </c>
      <c r="R5320" t="s">
        <v>83</v>
      </c>
      <c r="S5320" t="s">
        <v>24</v>
      </c>
      <c r="T5320">
        <f>_xlfn.DAYS(Raw_data_US_healthcare[[#This Row],[Discharge Date]],Raw_data_US_healthcare[[#This Row],[Date of Admission]])</f>
        <v>13</v>
      </c>
    </row>
    <row r="5321" spans="1:20" x14ac:dyDescent="0.3">
      <c r="A5321" t="s">
        <v>26512</v>
      </c>
      <c r="B5321" t="s">
        <v>14743</v>
      </c>
      <c r="C5321">
        <v>30</v>
      </c>
      <c r="D5321" t="str">
        <f>IF(Raw_data_US_healthcare[[#This Row],[Age]]&lt;35,"Young",IF(Raw_data_US_healthcare[[#This Row],[Age]]&lt;60,"Middle","Senior"))</f>
        <v>Young</v>
      </c>
      <c r="E5321" t="s">
        <v>26</v>
      </c>
      <c r="F5321" t="s">
        <v>113</v>
      </c>
      <c r="G5321" t="s">
        <v>113</v>
      </c>
      <c r="H5321" t="s">
        <v>18</v>
      </c>
      <c r="I5321" s="2">
        <v>43547</v>
      </c>
      <c r="J5321" t="s">
        <v>14744</v>
      </c>
      <c r="K5321" t="s">
        <v>14745</v>
      </c>
      <c r="L5321" t="s">
        <v>56</v>
      </c>
      <c r="M5321">
        <v>2100.5574999999999</v>
      </c>
      <c r="N5321">
        <v>197</v>
      </c>
      <c r="O5321" t="s">
        <v>43</v>
      </c>
      <c r="P5321" t="s">
        <v>43</v>
      </c>
      <c r="Q5321" s="2">
        <v>43567</v>
      </c>
      <c r="R5321" t="s">
        <v>83</v>
      </c>
      <c r="S5321" t="s">
        <v>45</v>
      </c>
      <c r="T5321">
        <f>_xlfn.DAYS(Raw_data_US_healthcare[[#This Row],[Discharge Date]],Raw_data_US_healthcare[[#This Row],[Date of Admission]])</f>
        <v>20</v>
      </c>
    </row>
    <row r="5322" spans="1:20" x14ac:dyDescent="0.3">
      <c r="A5322" t="s">
        <v>26512</v>
      </c>
      <c r="B5322" t="s">
        <v>26572</v>
      </c>
      <c r="C5322">
        <v>46</v>
      </c>
      <c r="D5322" t="str">
        <f>IF(Raw_data_US_healthcare[[#This Row],[Age]]&lt;35,"Young",IF(Raw_data_US_healthcare[[#This Row],[Age]]&lt;60,"Middle","Senior"))</f>
        <v>Middle</v>
      </c>
      <c r="E5322" t="s">
        <v>26</v>
      </c>
      <c r="F5322" t="s">
        <v>228</v>
      </c>
      <c r="G5322" t="s">
        <v>228</v>
      </c>
      <c r="H5322" t="s">
        <v>26516</v>
      </c>
      <c r="I5322" s="2">
        <v>45182</v>
      </c>
      <c r="J5322" t="s">
        <v>14746</v>
      </c>
      <c r="K5322" t="s">
        <v>14747</v>
      </c>
      <c r="L5322" t="s">
        <v>60</v>
      </c>
      <c r="M5322">
        <v>19887.140200000002</v>
      </c>
      <c r="N5322">
        <v>314</v>
      </c>
      <c r="O5322" t="s">
        <v>39</v>
      </c>
      <c r="P5322" t="s">
        <v>39</v>
      </c>
      <c r="Q5322" s="2">
        <v>45195</v>
      </c>
      <c r="R5322" t="s">
        <v>48</v>
      </c>
      <c r="S5322" t="s">
        <v>45</v>
      </c>
      <c r="T5322">
        <f>_xlfn.DAYS(Raw_data_US_healthcare[[#This Row],[Discharge Date]],Raw_data_US_healthcare[[#This Row],[Date of Admission]])</f>
        <v>13</v>
      </c>
    </row>
    <row r="5323" spans="1:20" x14ac:dyDescent="0.3">
      <c r="A5323" t="s">
        <v>26511</v>
      </c>
      <c r="B5323" t="s">
        <v>14748</v>
      </c>
      <c r="C5323">
        <v>51</v>
      </c>
      <c r="D5323" t="str">
        <f>IF(Raw_data_US_healthcare[[#This Row],[Age]]&lt;35,"Young",IF(Raw_data_US_healthcare[[#This Row],[Age]]&lt;60,"Middle","Senior"))</f>
        <v>Middle</v>
      </c>
      <c r="E5323" t="s">
        <v>16</v>
      </c>
      <c r="F5323" t="s">
        <v>35</v>
      </c>
      <c r="G5323" t="s">
        <v>35</v>
      </c>
      <c r="H5323" t="s">
        <v>36</v>
      </c>
      <c r="I5323" s="2">
        <v>44742</v>
      </c>
      <c r="J5323" t="s">
        <v>14749</v>
      </c>
      <c r="K5323" t="s">
        <v>14750</v>
      </c>
      <c r="L5323" t="s">
        <v>56</v>
      </c>
      <c r="M5323">
        <v>24937.311099999999</v>
      </c>
      <c r="N5323">
        <v>303</v>
      </c>
      <c r="O5323" t="s">
        <v>43</v>
      </c>
      <c r="P5323" t="s">
        <v>43</v>
      </c>
      <c r="Q5323" s="2">
        <v>44745</v>
      </c>
      <c r="R5323" t="s">
        <v>83</v>
      </c>
      <c r="S5323" t="s">
        <v>33</v>
      </c>
      <c r="T5323">
        <f>_xlfn.DAYS(Raw_data_US_healthcare[[#This Row],[Discharge Date]],Raw_data_US_healthcare[[#This Row],[Date of Admission]])</f>
        <v>3</v>
      </c>
    </row>
    <row r="5324" spans="1:20" x14ac:dyDescent="0.3">
      <c r="A5324" t="s">
        <v>26511</v>
      </c>
      <c r="B5324" t="s">
        <v>14751</v>
      </c>
      <c r="C5324">
        <v>37</v>
      </c>
      <c r="D5324" t="str">
        <f>IF(Raw_data_US_healthcare[[#This Row],[Age]]&lt;35,"Young",IF(Raw_data_US_healthcare[[#This Row],[Age]]&lt;60,"Middle","Senior"))</f>
        <v>Middle</v>
      </c>
      <c r="E5324" t="s">
        <v>16</v>
      </c>
      <c r="F5324" t="s">
        <v>17</v>
      </c>
      <c r="G5324" t="s">
        <v>17</v>
      </c>
      <c r="H5324" t="s">
        <v>18</v>
      </c>
      <c r="I5324" s="2">
        <v>43705</v>
      </c>
      <c r="J5324" t="s">
        <v>14752</v>
      </c>
      <c r="K5324" t="s">
        <v>14753</v>
      </c>
      <c r="L5324" t="s">
        <v>31</v>
      </c>
      <c r="M5324">
        <v>14781.8884</v>
      </c>
      <c r="N5324">
        <v>196</v>
      </c>
      <c r="O5324" t="s">
        <v>22</v>
      </c>
      <c r="P5324" t="s">
        <v>22</v>
      </c>
      <c r="Q5324" s="2">
        <v>43707</v>
      </c>
      <c r="R5324" t="s">
        <v>48</v>
      </c>
      <c r="S5324" t="s">
        <v>33</v>
      </c>
      <c r="T5324">
        <f>_xlfn.DAYS(Raw_data_US_healthcare[[#This Row],[Discharge Date]],Raw_data_US_healthcare[[#This Row],[Date of Admission]])</f>
        <v>2</v>
      </c>
    </row>
    <row r="5325" spans="1:20" x14ac:dyDescent="0.3">
      <c r="A5325" t="s">
        <v>26512</v>
      </c>
      <c r="B5325" t="s">
        <v>14754</v>
      </c>
      <c r="C5325">
        <v>36</v>
      </c>
      <c r="D5325" t="str">
        <f>IF(Raw_data_US_healthcare[[#This Row],[Age]]&lt;35,"Young",IF(Raw_data_US_healthcare[[#This Row],[Age]]&lt;60,"Middle","Senior"))</f>
        <v>Middle</v>
      </c>
      <c r="E5325" t="s">
        <v>26</v>
      </c>
      <c r="F5325" t="s">
        <v>49</v>
      </c>
      <c r="G5325" t="s">
        <v>49</v>
      </c>
      <c r="H5325" t="s">
        <v>36</v>
      </c>
      <c r="I5325" s="2">
        <v>44879</v>
      </c>
      <c r="J5325" t="s">
        <v>14755</v>
      </c>
      <c r="K5325" t="s">
        <v>4392</v>
      </c>
      <c r="L5325" t="s">
        <v>21</v>
      </c>
      <c r="M5325">
        <v>10553.081099999999</v>
      </c>
      <c r="N5325">
        <v>455</v>
      </c>
      <c r="O5325" t="s">
        <v>39</v>
      </c>
      <c r="P5325" t="s">
        <v>39</v>
      </c>
      <c r="Q5325" s="2">
        <v>44902</v>
      </c>
      <c r="R5325" t="s">
        <v>23</v>
      </c>
      <c r="S5325" t="s">
        <v>24</v>
      </c>
      <c r="T5325">
        <f>_xlfn.DAYS(Raw_data_US_healthcare[[#This Row],[Discharge Date]],Raw_data_US_healthcare[[#This Row],[Date of Admission]])</f>
        <v>23</v>
      </c>
    </row>
    <row r="5326" spans="1:20" x14ac:dyDescent="0.3">
      <c r="A5326" t="s">
        <v>26512</v>
      </c>
      <c r="B5326" t="s">
        <v>14756</v>
      </c>
      <c r="C5326">
        <v>31</v>
      </c>
      <c r="D5326" t="str">
        <f>IF(Raw_data_US_healthcare[[#This Row],[Age]]&lt;35,"Young",IF(Raw_data_US_healthcare[[#This Row],[Age]]&lt;60,"Middle","Senior"))</f>
        <v>Young</v>
      </c>
      <c r="E5326" t="s">
        <v>26</v>
      </c>
      <c r="F5326" t="s">
        <v>17</v>
      </c>
      <c r="G5326" t="s">
        <v>17</v>
      </c>
      <c r="H5326" t="s">
        <v>69</v>
      </c>
      <c r="I5326" s="2">
        <v>44884</v>
      </c>
      <c r="J5326" t="s">
        <v>14757</v>
      </c>
      <c r="K5326" t="s">
        <v>14758</v>
      </c>
      <c r="L5326" t="s">
        <v>31</v>
      </c>
      <c r="M5326">
        <v>53270.731699999997</v>
      </c>
      <c r="N5326">
        <v>495</v>
      </c>
      <c r="O5326" t="s">
        <v>39</v>
      </c>
      <c r="P5326" t="s">
        <v>39</v>
      </c>
      <c r="Q5326" s="2">
        <v>44913</v>
      </c>
      <c r="R5326" t="s">
        <v>83</v>
      </c>
      <c r="S5326" t="s">
        <v>24</v>
      </c>
      <c r="T5326">
        <f>_xlfn.DAYS(Raw_data_US_healthcare[[#This Row],[Discharge Date]],Raw_data_US_healthcare[[#This Row],[Date of Admission]])</f>
        <v>29</v>
      </c>
    </row>
    <row r="5327" spans="1:20" x14ac:dyDescent="0.3">
      <c r="A5327" t="s">
        <v>26512</v>
      </c>
      <c r="B5327" t="s">
        <v>14759</v>
      </c>
      <c r="C5327">
        <v>62</v>
      </c>
      <c r="D5327" t="str">
        <f>IF(Raw_data_US_healthcare[[#This Row],[Age]]&lt;35,"Young",IF(Raw_data_US_healthcare[[#This Row],[Age]]&lt;60,"Middle","Senior"))</f>
        <v>Senior</v>
      </c>
      <c r="E5327" t="s">
        <v>26</v>
      </c>
      <c r="F5327" t="s">
        <v>88</v>
      </c>
      <c r="G5327" t="s">
        <v>88</v>
      </c>
      <c r="H5327" t="s">
        <v>26516</v>
      </c>
      <c r="I5327" s="2">
        <v>43414</v>
      </c>
      <c r="J5327" t="s">
        <v>14760</v>
      </c>
      <c r="K5327" t="s">
        <v>14761</v>
      </c>
      <c r="L5327" t="s">
        <v>21</v>
      </c>
      <c r="M5327">
        <v>29687.846799999999</v>
      </c>
      <c r="N5327">
        <v>145</v>
      </c>
      <c r="O5327" t="s">
        <v>39</v>
      </c>
      <c r="P5327" t="s">
        <v>39</v>
      </c>
      <c r="Q5327" s="2">
        <v>43425</v>
      </c>
      <c r="R5327" t="s">
        <v>32</v>
      </c>
      <c r="S5327" t="s">
        <v>33</v>
      </c>
      <c r="T5327">
        <f>_xlfn.DAYS(Raw_data_US_healthcare[[#This Row],[Discharge Date]],Raw_data_US_healthcare[[#This Row],[Date of Admission]])</f>
        <v>11</v>
      </c>
    </row>
    <row r="5328" spans="1:20" x14ac:dyDescent="0.3">
      <c r="A5328" t="s">
        <v>26512</v>
      </c>
      <c r="B5328" t="s">
        <v>14762</v>
      </c>
      <c r="C5328">
        <v>65</v>
      </c>
      <c r="D5328" t="str">
        <f>IF(Raw_data_US_healthcare[[#This Row],[Age]]&lt;35,"Young",IF(Raw_data_US_healthcare[[#This Row],[Age]]&lt;60,"Middle","Senior"))</f>
        <v>Senior</v>
      </c>
      <c r="E5328" t="s">
        <v>26</v>
      </c>
      <c r="F5328" t="s">
        <v>62</v>
      </c>
      <c r="G5328" t="s">
        <v>62</v>
      </c>
      <c r="H5328" t="s">
        <v>36</v>
      </c>
      <c r="I5328" s="2">
        <v>44640</v>
      </c>
      <c r="J5328" t="s">
        <v>14763</v>
      </c>
      <c r="K5328" t="s">
        <v>14764</v>
      </c>
      <c r="L5328" t="s">
        <v>56</v>
      </c>
      <c r="M5328">
        <v>21379.489799999999</v>
      </c>
      <c r="N5328">
        <v>496</v>
      </c>
      <c r="O5328" t="s">
        <v>43</v>
      </c>
      <c r="P5328" t="s">
        <v>43</v>
      </c>
      <c r="Q5328" s="2">
        <v>44645</v>
      </c>
      <c r="R5328" t="s">
        <v>23</v>
      </c>
      <c r="S5328" t="s">
        <v>33</v>
      </c>
      <c r="T5328">
        <f>_xlfn.DAYS(Raw_data_US_healthcare[[#This Row],[Discharge Date]],Raw_data_US_healthcare[[#This Row],[Date of Admission]])</f>
        <v>5</v>
      </c>
    </row>
    <row r="5329" spans="1:20" x14ac:dyDescent="0.3">
      <c r="A5329" t="s">
        <v>26512</v>
      </c>
      <c r="B5329" t="s">
        <v>14765</v>
      </c>
      <c r="C5329">
        <v>80</v>
      </c>
      <c r="D5329" t="str">
        <f>IF(Raw_data_US_healthcare[[#This Row],[Age]]&lt;35,"Young",IF(Raw_data_US_healthcare[[#This Row],[Age]]&lt;60,"Middle","Senior"))</f>
        <v>Senior</v>
      </c>
      <c r="E5329" t="s">
        <v>26</v>
      </c>
      <c r="F5329" t="s">
        <v>113</v>
      </c>
      <c r="G5329" t="s">
        <v>113</v>
      </c>
      <c r="H5329" t="s">
        <v>69</v>
      </c>
      <c r="I5329" s="2">
        <v>44818</v>
      </c>
      <c r="J5329" t="s">
        <v>14766</v>
      </c>
      <c r="K5329" t="s">
        <v>14767</v>
      </c>
      <c r="L5329" t="s">
        <v>60</v>
      </c>
      <c r="M5329">
        <v>7432.5627999999997</v>
      </c>
      <c r="N5329">
        <v>374</v>
      </c>
      <c r="O5329" t="s">
        <v>22</v>
      </c>
      <c r="P5329" t="s">
        <v>22</v>
      </c>
      <c r="Q5329" s="2">
        <v>44826</v>
      </c>
      <c r="R5329" t="s">
        <v>48</v>
      </c>
      <c r="S5329" t="s">
        <v>33</v>
      </c>
      <c r="T5329">
        <f>_xlfn.DAYS(Raw_data_US_healthcare[[#This Row],[Discharge Date]],Raw_data_US_healthcare[[#This Row],[Date of Admission]])</f>
        <v>8</v>
      </c>
    </row>
    <row r="5330" spans="1:20" x14ac:dyDescent="0.3">
      <c r="A5330" t="s">
        <v>26512</v>
      </c>
      <c r="B5330" t="s">
        <v>14768</v>
      </c>
      <c r="C5330">
        <v>76</v>
      </c>
      <c r="D5330" t="str">
        <f>IF(Raw_data_US_healthcare[[#This Row],[Age]]&lt;35,"Young",IF(Raw_data_US_healthcare[[#This Row],[Age]]&lt;60,"Middle","Senior"))</f>
        <v>Senior</v>
      </c>
      <c r="E5330" t="s">
        <v>26</v>
      </c>
      <c r="F5330" t="s">
        <v>113</v>
      </c>
      <c r="G5330" t="s">
        <v>113</v>
      </c>
      <c r="H5330" t="s">
        <v>18</v>
      </c>
      <c r="I5330" s="2">
        <v>44305</v>
      </c>
      <c r="J5330" t="s">
        <v>14769</v>
      </c>
      <c r="K5330" t="s">
        <v>14770</v>
      </c>
      <c r="L5330" t="s">
        <v>31</v>
      </c>
      <c r="M5330">
        <v>37155.769999999997</v>
      </c>
      <c r="N5330">
        <v>241</v>
      </c>
      <c r="O5330" t="s">
        <v>22</v>
      </c>
      <c r="P5330" t="s">
        <v>22</v>
      </c>
      <c r="Q5330" s="2">
        <v>44315</v>
      </c>
      <c r="R5330" t="s">
        <v>83</v>
      </c>
      <c r="S5330" t="s">
        <v>24</v>
      </c>
      <c r="T5330">
        <f>_xlfn.DAYS(Raw_data_US_healthcare[[#This Row],[Discharge Date]],Raw_data_US_healthcare[[#This Row],[Date of Admission]])</f>
        <v>10</v>
      </c>
    </row>
    <row r="5331" spans="1:20" x14ac:dyDescent="0.3">
      <c r="A5331" t="s">
        <v>26512</v>
      </c>
      <c r="B5331" t="s">
        <v>14771</v>
      </c>
      <c r="C5331">
        <v>80</v>
      </c>
      <c r="D5331" t="str">
        <f>IF(Raw_data_US_healthcare[[#This Row],[Age]]&lt;35,"Young",IF(Raw_data_US_healthcare[[#This Row],[Age]]&lt;60,"Middle","Senior"))</f>
        <v>Senior</v>
      </c>
      <c r="E5331" t="s">
        <v>26</v>
      </c>
      <c r="F5331" t="s">
        <v>62</v>
      </c>
      <c r="G5331" t="s">
        <v>62</v>
      </c>
      <c r="H5331" t="s">
        <v>28</v>
      </c>
      <c r="I5331" s="2">
        <v>45216</v>
      </c>
      <c r="J5331" t="s">
        <v>14772</v>
      </c>
      <c r="K5331" t="s">
        <v>14773</v>
      </c>
      <c r="L5331" t="s">
        <v>21</v>
      </c>
      <c r="M5331">
        <v>36754.121200000001</v>
      </c>
      <c r="N5331">
        <v>150</v>
      </c>
      <c r="O5331" t="s">
        <v>39</v>
      </c>
      <c r="P5331" t="s">
        <v>39</v>
      </c>
      <c r="Q5331" s="2">
        <v>45243</v>
      </c>
      <c r="R5331" t="s">
        <v>44</v>
      </c>
      <c r="S5331" t="s">
        <v>33</v>
      </c>
      <c r="T5331">
        <f>_xlfn.DAYS(Raw_data_US_healthcare[[#This Row],[Discharge Date]],Raw_data_US_healthcare[[#This Row],[Date of Admission]])</f>
        <v>27</v>
      </c>
    </row>
    <row r="5332" spans="1:20" x14ac:dyDescent="0.3">
      <c r="A5332" t="s">
        <v>26512</v>
      </c>
      <c r="B5332" t="s">
        <v>14774</v>
      </c>
      <c r="C5332">
        <v>29</v>
      </c>
      <c r="D5332" t="str">
        <f>IF(Raw_data_US_healthcare[[#This Row],[Age]]&lt;35,"Young",IF(Raw_data_US_healthcare[[#This Row],[Age]]&lt;60,"Middle","Senior"))</f>
        <v>Young</v>
      </c>
      <c r="E5332" t="s">
        <v>26</v>
      </c>
      <c r="F5332" t="s">
        <v>113</v>
      </c>
      <c r="G5332" t="s">
        <v>113</v>
      </c>
      <c r="H5332" t="s">
        <v>18</v>
      </c>
      <c r="I5332" s="2">
        <v>44524</v>
      </c>
      <c r="J5332" t="s">
        <v>14775</v>
      </c>
      <c r="K5332" t="s">
        <v>14776</v>
      </c>
      <c r="L5332" t="s">
        <v>56</v>
      </c>
      <c r="M5332">
        <v>19186.738000000001</v>
      </c>
      <c r="N5332">
        <v>388</v>
      </c>
      <c r="O5332" t="s">
        <v>22</v>
      </c>
      <c r="P5332" t="s">
        <v>22</v>
      </c>
      <c r="Q5332" s="2">
        <v>44535</v>
      </c>
      <c r="R5332" t="s">
        <v>32</v>
      </c>
      <c r="S5332" t="s">
        <v>45</v>
      </c>
      <c r="T5332">
        <f>_xlfn.DAYS(Raw_data_US_healthcare[[#This Row],[Discharge Date]],Raw_data_US_healthcare[[#This Row],[Date of Admission]])</f>
        <v>11</v>
      </c>
    </row>
    <row r="5333" spans="1:20" x14ac:dyDescent="0.3">
      <c r="A5333" t="s">
        <v>26512</v>
      </c>
      <c r="B5333" t="s">
        <v>14777</v>
      </c>
      <c r="C5333">
        <v>43</v>
      </c>
      <c r="D5333" t="str">
        <f>IF(Raw_data_US_healthcare[[#This Row],[Age]]&lt;35,"Young",IF(Raw_data_US_healthcare[[#This Row],[Age]]&lt;60,"Middle","Senior"))</f>
        <v>Middle</v>
      </c>
      <c r="E5333" t="s">
        <v>26</v>
      </c>
      <c r="F5333" t="s">
        <v>17</v>
      </c>
      <c r="G5333" t="s">
        <v>17</v>
      </c>
      <c r="H5333" t="s">
        <v>36</v>
      </c>
      <c r="I5333" s="2">
        <v>44036</v>
      </c>
      <c r="J5333" t="s">
        <v>14778</v>
      </c>
      <c r="K5333" t="s">
        <v>14779</v>
      </c>
      <c r="L5333" t="s">
        <v>21</v>
      </c>
      <c r="M5333">
        <v>16223.8488</v>
      </c>
      <c r="N5333">
        <v>229</v>
      </c>
      <c r="O5333" t="s">
        <v>43</v>
      </c>
      <c r="P5333" t="s">
        <v>43</v>
      </c>
      <c r="Q5333" s="2">
        <v>44054</v>
      </c>
      <c r="R5333" t="s">
        <v>48</v>
      </c>
      <c r="S5333" t="s">
        <v>45</v>
      </c>
      <c r="T5333">
        <f>_xlfn.DAYS(Raw_data_US_healthcare[[#This Row],[Discharge Date]],Raw_data_US_healthcare[[#This Row],[Date of Admission]])</f>
        <v>18</v>
      </c>
    </row>
    <row r="5334" spans="1:20" x14ac:dyDescent="0.3">
      <c r="A5334" t="s">
        <v>26511</v>
      </c>
      <c r="B5334" t="s">
        <v>14780</v>
      </c>
      <c r="C5334">
        <v>63</v>
      </c>
      <c r="D5334" t="str">
        <f>IF(Raw_data_US_healthcare[[#This Row],[Age]]&lt;35,"Young",IF(Raw_data_US_healthcare[[#This Row],[Age]]&lt;60,"Middle","Senior"))</f>
        <v>Senior</v>
      </c>
      <c r="E5334" t="s">
        <v>16</v>
      </c>
      <c r="F5334" t="s">
        <v>88</v>
      </c>
      <c r="G5334" t="s">
        <v>88</v>
      </c>
      <c r="H5334" t="s">
        <v>36</v>
      </c>
      <c r="I5334" s="2">
        <v>43480</v>
      </c>
      <c r="J5334" t="s">
        <v>14781</v>
      </c>
      <c r="K5334" t="s">
        <v>14782</v>
      </c>
      <c r="L5334" t="s">
        <v>21</v>
      </c>
      <c r="M5334">
        <v>24034.2137</v>
      </c>
      <c r="N5334">
        <v>125</v>
      </c>
      <c r="O5334" t="s">
        <v>39</v>
      </c>
      <c r="P5334" t="s">
        <v>39</v>
      </c>
      <c r="Q5334" s="2">
        <v>43481</v>
      </c>
      <c r="R5334" t="s">
        <v>32</v>
      </c>
      <c r="S5334" t="s">
        <v>33</v>
      </c>
      <c r="T5334">
        <f>_xlfn.DAYS(Raw_data_US_healthcare[[#This Row],[Discharge Date]],Raw_data_US_healthcare[[#This Row],[Date of Admission]])</f>
        <v>1</v>
      </c>
    </row>
    <row r="5335" spans="1:20" x14ac:dyDescent="0.3">
      <c r="A5335" t="s">
        <v>26511</v>
      </c>
      <c r="B5335" t="s">
        <v>14783</v>
      </c>
      <c r="C5335">
        <v>48</v>
      </c>
      <c r="D5335" t="str">
        <f>IF(Raw_data_US_healthcare[[#This Row],[Age]]&lt;35,"Young",IF(Raw_data_US_healthcare[[#This Row],[Age]]&lt;60,"Middle","Senior"))</f>
        <v>Middle</v>
      </c>
      <c r="E5335" t="s">
        <v>16</v>
      </c>
      <c r="F5335" t="s">
        <v>49</v>
      </c>
      <c r="G5335" t="s">
        <v>49</v>
      </c>
      <c r="H5335" t="s">
        <v>18</v>
      </c>
      <c r="I5335" s="2">
        <v>44989</v>
      </c>
      <c r="J5335" t="s">
        <v>14784</v>
      </c>
      <c r="K5335" t="s">
        <v>14785</v>
      </c>
      <c r="L5335" t="s">
        <v>52</v>
      </c>
      <c r="M5335">
        <v>40233.2713</v>
      </c>
      <c r="N5335">
        <v>123</v>
      </c>
      <c r="O5335" t="s">
        <v>43</v>
      </c>
      <c r="P5335" t="s">
        <v>43</v>
      </c>
      <c r="Q5335" s="2">
        <v>45008</v>
      </c>
      <c r="R5335" t="s">
        <v>23</v>
      </c>
      <c r="S5335" t="s">
        <v>24</v>
      </c>
      <c r="T5335">
        <f>_xlfn.DAYS(Raw_data_US_healthcare[[#This Row],[Discharge Date]],Raw_data_US_healthcare[[#This Row],[Date of Admission]])</f>
        <v>19</v>
      </c>
    </row>
    <row r="5336" spans="1:20" x14ac:dyDescent="0.3">
      <c r="A5336" t="s">
        <v>26512</v>
      </c>
      <c r="B5336" t="s">
        <v>1422</v>
      </c>
      <c r="C5336">
        <v>30</v>
      </c>
      <c r="D5336" t="str">
        <f>IF(Raw_data_US_healthcare[[#This Row],[Age]]&lt;35,"Young",IF(Raw_data_US_healthcare[[#This Row],[Age]]&lt;60,"Middle","Senior"))</f>
        <v>Young</v>
      </c>
      <c r="E5336" t="s">
        <v>26</v>
      </c>
      <c r="F5336" t="s">
        <v>228</v>
      </c>
      <c r="G5336" t="s">
        <v>228</v>
      </c>
      <c r="H5336" t="s">
        <v>69</v>
      </c>
      <c r="I5336" s="2">
        <v>44924</v>
      </c>
      <c r="J5336" t="s">
        <v>14786</v>
      </c>
      <c r="K5336" t="s">
        <v>14787</v>
      </c>
      <c r="L5336" t="s">
        <v>56</v>
      </c>
      <c r="M5336">
        <v>13542.610199999999</v>
      </c>
      <c r="N5336">
        <v>497</v>
      </c>
      <c r="O5336" t="s">
        <v>22</v>
      </c>
      <c r="P5336" t="s">
        <v>22</v>
      </c>
      <c r="Q5336" s="2">
        <v>44939</v>
      </c>
      <c r="R5336" t="s">
        <v>83</v>
      </c>
      <c r="S5336" t="s">
        <v>24</v>
      </c>
      <c r="T5336">
        <f>_xlfn.DAYS(Raw_data_US_healthcare[[#This Row],[Discharge Date]],Raw_data_US_healthcare[[#This Row],[Date of Admission]])</f>
        <v>15</v>
      </c>
    </row>
    <row r="5337" spans="1:20" x14ac:dyDescent="0.3">
      <c r="A5337" t="s">
        <v>26511</v>
      </c>
      <c r="B5337" t="s">
        <v>14788</v>
      </c>
      <c r="C5337">
        <v>36</v>
      </c>
      <c r="D5337" t="str">
        <f>IF(Raw_data_US_healthcare[[#This Row],[Age]]&lt;35,"Young",IF(Raw_data_US_healthcare[[#This Row],[Age]]&lt;60,"Middle","Senior"))</f>
        <v>Middle</v>
      </c>
      <c r="E5337" t="s">
        <v>16</v>
      </c>
      <c r="F5337" t="s">
        <v>49</v>
      </c>
      <c r="G5337" t="s">
        <v>49</v>
      </c>
      <c r="H5337" t="s">
        <v>26514</v>
      </c>
      <c r="I5337" s="2">
        <v>44634</v>
      </c>
      <c r="J5337" t="s">
        <v>14789</v>
      </c>
      <c r="K5337" t="s">
        <v>14790</v>
      </c>
      <c r="L5337" t="s">
        <v>31</v>
      </c>
      <c r="M5337">
        <v>23643.004300000001</v>
      </c>
      <c r="N5337">
        <v>321</v>
      </c>
      <c r="O5337" t="s">
        <v>22</v>
      </c>
      <c r="P5337" t="s">
        <v>22</v>
      </c>
      <c r="Q5337" s="2">
        <v>44652</v>
      </c>
      <c r="R5337" t="s">
        <v>48</v>
      </c>
      <c r="S5337" t="s">
        <v>33</v>
      </c>
      <c r="T5337">
        <f>_xlfn.DAYS(Raw_data_US_healthcare[[#This Row],[Discharge Date]],Raw_data_US_healthcare[[#This Row],[Date of Admission]])</f>
        <v>18</v>
      </c>
    </row>
    <row r="5338" spans="1:20" x14ac:dyDescent="0.3">
      <c r="A5338" t="s">
        <v>26511</v>
      </c>
      <c r="B5338" t="s">
        <v>14791</v>
      </c>
      <c r="C5338">
        <v>18</v>
      </c>
      <c r="D5338" t="str">
        <f>IF(Raw_data_US_healthcare[[#This Row],[Age]]&lt;35,"Young",IF(Raw_data_US_healthcare[[#This Row],[Age]]&lt;60,"Middle","Senior"))</f>
        <v>Young</v>
      </c>
      <c r="E5338" t="s">
        <v>16</v>
      </c>
      <c r="F5338" t="s">
        <v>49</v>
      </c>
      <c r="G5338" t="s">
        <v>49</v>
      </c>
      <c r="H5338" t="s">
        <v>28</v>
      </c>
      <c r="I5338" s="2">
        <v>45108</v>
      </c>
      <c r="J5338" t="s">
        <v>14792</v>
      </c>
      <c r="K5338" t="s">
        <v>14793</v>
      </c>
      <c r="L5338" t="s">
        <v>31</v>
      </c>
      <c r="M5338">
        <v>19872.894499999999</v>
      </c>
      <c r="N5338">
        <v>156</v>
      </c>
      <c r="O5338" t="s">
        <v>43</v>
      </c>
      <c r="P5338" t="s">
        <v>43</v>
      </c>
      <c r="Q5338" s="2">
        <v>45125</v>
      </c>
      <c r="R5338" t="s">
        <v>44</v>
      </c>
      <c r="S5338" t="s">
        <v>33</v>
      </c>
      <c r="T5338">
        <f>_xlfn.DAYS(Raw_data_US_healthcare[[#This Row],[Discharge Date]],Raw_data_US_healthcare[[#This Row],[Date of Admission]])</f>
        <v>17</v>
      </c>
    </row>
    <row r="5339" spans="1:20" x14ac:dyDescent="0.3">
      <c r="A5339" t="s">
        <v>26511</v>
      </c>
      <c r="B5339" t="s">
        <v>14794</v>
      </c>
      <c r="C5339">
        <v>27</v>
      </c>
      <c r="D5339" t="str">
        <f>IF(Raw_data_US_healthcare[[#This Row],[Age]]&lt;35,"Young",IF(Raw_data_US_healthcare[[#This Row],[Age]]&lt;60,"Middle","Senior"))</f>
        <v>Young</v>
      </c>
      <c r="E5339" t="s">
        <v>16</v>
      </c>
      <c r="F5339" t="s">
        <v>49</v>
      </c>
      <c r="G5339" t="s">
        <v>49</v>
      </c>
      <c r="H5339" t="s">
        <v>26516</v>
      </c>
      <c r="I5339" s="2">
        <v>45144</v>
      </c>
      <c r="J5339" t="s">
        <v>4205</v>
      </c>
      <c r="K5339" t="s">
        <v>14795</v>
      </c>
      <c r="L5339" t="s">
        <v>31</v>
      </c>
      <c r="M5339">
        <v>26296.0167</v>
      </c>
      <c r="N5339">
        <v>310</v>
      </c>
      <c r="O5339" t="s">
        <v>43</v>
      </c>
      <c r="P5339" t="s">
        <v>43</v>
      </c>
      <c r="Q5339" s="2">
        <v>45166</v>
      </c>
      <c r="R5339" t="s">
        <v>32</v>
      </c>
      <c r="S5339" t="s">
        <v>45</v>
      </c>
      <c r="T5339">
        <f>_xlfn.DAYS(Raw_data_US_healthcare[[#This Row],[Discharge Date]],Raw_data_US_healthcare[[#This Row],[Date of Admission]])</f>
        <v>22</v>
      </c>
    </row>
    <row r="5340" spans="1:20" x14ac:dyDescent="0.3">
      <c r="A5340" t="s">
        <v>26512</v>
      </c>
      <c r="B5340" t="s">
        <v>14796</v>
      </c>
      <c r="C5340">
        <v>63</v>
      </c>
      <c r="D5340" t="str">
        <f>IF(Raw_data_US_healthcare[[#This Row],[Age]]&lt;35,"Young",IF(Raw_data_US_healthcare[[#This Row],[Age]]&lt;60,"Middle","Senior"))</f>
        <v>Senior</v>
      </c>
      <c r="E5340" t="s">
        <v>26</v>
      </c>
      <c r="F5340" t="s">
        <v>88</v>
      </c>
      <c r="G5340" t="s">
        <v>88</v>
      </c>
      <c r="H5340" t="s">
        <v>28</v>
      </c>
      <c r="I5340" s="2">
        <v>43677</v>
      </c>
      <c r="J5340" t="s">
        <v>14797</v>
      </c>
      <c r="K5340" t="s">
        <v>14798</v>
      </c>
      <c r="L5340" t="s">
        <v>21</v>
      </c>
      <c r="M5340">
        <v>22310.893</v>
      </c>
      <c r="N5340">
        <v>275</v>
      </c>
      <c r="O5340" t="s">
        <v>22</v>
      </c>
      <c r="P5340" t="s">
        <v>22</v>
      </c>
      <c r="Q5340" s="2">
        <v>43679</v>
      </c>
      <c r="R5340" t="s">
        <v>48</v>
      </c>
      <c r="S5340" t="s">
        <v>45</v>
      </c>
      <c r="T5340">
        <f>_xlfn.DAYS(Raw_data_US_healthcare[[#This Row],[Discharge Date]],Raw_data_US_healthcare[[#This Row],[Date of Admission]])</f>
        <v>2</v>
      </c>
    </row>
    <row r="5341" spans="1:20" x14ac:dyDescent="0.3">
      <c r="A5341" t="s">
        <v>26512</v>
      </c>
      <c r="B5341" t="s">
        <v>14799</v>
      </c>
      <c r="C5341">
        <v>72</v>
      </c>
      <c r="D5341" t="str">
        <f>IF(Raw_data_US_healthcare[[#This Row],[Age]]&lt;35,"Young",IF(Raw_data_US_healthcare[[#This Row],[Age]]&lt;60,"Middle","Senior"))</f>
        <v>Senior</v>
      </c>
      <c r="E5341" t="s">
        <v>26</v>
      </c>
      <c r="F5341" t="s">
        <v>49</v>
      </c>
      <c r="G5341" t="s">
        <v>49</v>
      </c>
      <c r="H5341" t="s">
        <v>69</v>
      </c>
      <c r="I5341" s="2">
        <v>43662</v>
      </c>
      <c r="J5341" t="s">
        <v>10060</v>
      </c>
      <c r="K5341" t="s">
        <v>3172</v>
      </c>
      <c r="L5341" t="s">
        <v>21</v>
      </c>
      <c r="M5341">
        <v>51735.071000000004</v>
      </c>
      <c r="N5341">
        <v>344</v>
      </c>
      <c r="O5341" t="s">
        <v>39</v>
      </c>
      <c r="P5341" t="s">
        <v>39</v>
      </c>
      <c r="Q5341" s="2">
        <v>43675</v>
      </c>
      <c r="R5341" t="s">
        <v>23</v>
      </c>
      <c r="S5341" t="s">
        <v>45</v>
      </c>
      <c r="T5341">
        <f>_xlfn.DAYS(Raw_data_US_healthcare[[#This Row],[Discharge Date]],Raw_data_US_healthcare[[#This Row],[Date of Admission]])</f>
        <v>13</v>
      </c>
    </row>
    <row r="5342" spans="1:20" x14ac:dyDescent="0.3">
      <c r="A5342" t="s">
        <v>26512</v>
      </c>
      <c r="B5342" t="s">
        <v>14800</v>
      </c>
      <c r="C5342">
        <v>56</v>
      </c>
      <c r="D5342" t="str">
        <f>IF(Raw_data_US_healthcare[[#This Row],[Age]]&lt;35,"Young",IF(Raw_data_US_healthcare[[#This Row],[Age]]&lt;60,"Middle","Senior"))</f>
        <v>Middle</v>
      </c>
      <c r="E5342" t="s">
        <v>26</v>
      </c>
      <c r="F5342" t="s">
        <v>49</v>
      </c>
      <c r="G5342" t="s">
        <v>49</v>
      </c>
      <c r="H5342" t="s">
        <v>18</v>
      </c>
      <c r="I5342" s="2">
        <v>44393</v>
      </c>
      <c r="J5342" t="s">
        <v>14801</v>
      </c>
      <c r="K5342" t="s">
        <v>2769</v>
      </c>
      <c r="L5342" t="s">
        <v>60</v>
      </c>
      <c r="M5342">
        <v>45656.683400000002</v>
      </c>
      <c r="N5342">
        <v>477</v>
      </c>
      <c r="O5342" t="s">
        <v>39</v>
      </c>
      <c r="P5342" t="s">
        <v>39</v>
      </c>
      <c r="Q5342" s="2">
        <v>44418</v>
      </c>
      <c r="R5342" t="s">
        <v>44</v>
      </c>
      <c r="S5342" t="s">
        <v>24</v>
      </c>
      <c r="T5342">
        <f>_xlfn.DAYS(Raw_data_US_healthcare[[#This Row],[Discharge Date]],Raw_data_US_healthcare[[#This Row],[Date of Admission]])</f>
        <v>25</v>
      </c>
    </row>
    <row r="5343" spans="1:20" x14ac:dyDescent="0.3">
      <c r="A5343" t="s">
        <v>26512</v>
      </c>
      <c r="B5343" t="s">
        <v>14802</v>
      </c>
      <c r="C5343">
        <v>59</v>
      </c>
      <c r="D5343" t="str">
        <f>IF(Raw_data_US_healthcare[[#This Row],[Age]]&lt;35,"Young",IF(Raw_data_US_healthcare[[#This Row],[Age]]&lt;60,"Middle","Senior"))</f>
        <v>Middle</v>
      </c>
      <c r="E5343" t="s">
        <v>26</v>
      </c>
      <c r="F5343" t="s">
        <v>27</v>
      </c>
      <c r="G5343" t="s">
        <v>27</v>
      </c>
      <c r="H5343" t="s">
        <v>36</v>
      </c>
      <c r="I5343" s="2">
        <v>43823</v>
      </c>
      <c r="J5343" t="s">
        <v>14803</v>
      </c>
      <c r="K5343" t="s">
        <v>14804</v>
      </c>
      <c r="L5343" t="s">
        <v>60</v>
      </c>
      <c r="M5343">
        <v>611.59190000000001</v>
      </c>
      <c r="N5343">
        <v>296</v>
      </c>
      <c r="O5343" t="s">
        <v>22</v>
      </c>
      <c r="P5343" t="s">
        <v>22</v>
      </c>
      <c r="Q5343" s="2">
        <v>43826</v>
      </c>
      <c r="R5343" t="s">
        <v>44</v>
      </c>
      <c r="S5343" t="s">
        <v>45</v>
      </c>
      <c r="T5343">
        <f>_xlfn.DAYS(Raw_data_US_healthcare[[#This Row],[Discharge Date]],Raw_data_US_healthcare[[#This Row],[Date of Admission]])</f>
        <v>3</v>
      </c>
    </row>
    <row r="5344" spans="1:20" x14ac:dyDescent="0.3">
      <c r="A5344" t="s">
        <v>26511</v>
      </c>
      <c r="B5344" t="s">
        <v>14805</v>
      </c>
      <c r="C5344">
        <v>18</v>
      </c>
      <c r="D5344" t="str">
        <f>IF(Raw_data_US_healthcare[[#This Row],[Age]]&lt;35,"Young",IF(Raw_data_US_healthcare[[#This Row],[Age]]&lt;60,"Middle","Senior"))</f>
        <v>Young</v>
      </c>
      <c r="E5344" t="s">
        <v>16</v>
      </c>
      <c r="F5344" t="s">
        <v>35</v>
      </c>
      <c r="G5344" t="s">
        <v>35</v>
      </c>
      <c r="H5344" t="s">
        <v>28</v>
      </c>
      <c r="I5344" s="2">
        <v>44314</v>
      </c>
      <c r="J5344" t="s">
        <v>14806</v>
      </c>
      <c r="K5344" t="s">
        <v>14807</v>
      </c>
      <c r="L5344" t="s">
        <v>31</v>
      </c>
      <c r="M5344">
        <v>2277.6687000000002</v>
      </c>
      <c r="N5344">
        <v>338</v>
      </c>
      <c r="O5344" t="s">
        <v>39</v>
      </c>
      <c r="P5344" t="s">
        <v>39</v>
      </c>
      <c r="Q5344" s="2">
        <v>44320</v>
      </c>
      <c r="R5344" t="s">
        <v>32</v>
      </c>
      <c r="S5344" t="s">
        <v>33</v>
      </c>
      <c r="T5344">
        <f>_xlfn.DAYS(Raw_data_US_healthcare[[#This Row],[Discharge Date]],Raw_data_US_healthcare[[#This Row],[Date of Admission]])</f>
        <v>6</v>
      </c>
    </row>
    <row r="5345" spans="1:20" x14ac:dyDescent="0.3">
      <c r="A5345" t="s">
        <v>26511</v>
      </c>
      <c r="B5345" t="s">
        <v>14808</v>
      </c>
      <c r="C5345">
        <v>34</v>
      </c>
      <c r="D5345" t="str">
        <f>IF(Raw_data_US_healthcare[[#This Row],[Age]]&lt;35,"Young",IF(Raw_data_US_healthcare[[#This Row],[Age]]&lt;60,"Middle","Senior"))</f>
        <v>Young</v>
      </c>
      <c r="E5345" t="s">
        <v>16</v>
      </c>
      <c r="F5345" t="s">
        <v>62</v>
      </c>
      <c r="G5345" t="s">
        <v>62</v>
      </c>
      <c r="H5345" t="s">
        <v>26516</v>
      </c>
      <c r="I5345" s="2">
        <v>44024</v>
      </c>
      <c r="J5345" t="s">
        <v>14809</v>
      </c>
      <c r="K5345" t="s">
        <v>14810</v>
      </c>
      <c r="L5345" t="s">
        <v>52</v>
      </c>
      <c r="M5345">
        <v>27625.8079</v>
      </c>
      <c r="N5345">
        <v>477</v>
      </c>
      <c r="O5345" t="s">
        <v>39</v>
      </c>
      <c r="P5345" t="s">
        <v>39</v>
      </c>
      <c r="Q5345" s="2">
        <v>44048</v>
      </c>
      <c r="R5345" t="s">
        <v>44</v>
      </c>
      <c r="S5345" t="s">
        <v>24</v>
      </c>
      <c r="T5345">
        <f>_xlfn.DAYS(Raw_data_US_healthcare[[#This Row],[Discharge Date]],Raw_data_US_healthcare[[#This Row],[Date of Admission]])</f>
        <v>24</v>
      </c>
    </row>
    <row r="5346" spans="1:20" x14ac:dyDescent="0.3">
      <c r="A5346" t="s">
        <v>26511</v>
      </c>
      <c r="B5346" t="s">
        <v>14811</v>
      </c>
      <c r="C5346">
        <v>22</v>
      </c>
      <c r="D5346" t="str">
        <f>IF(Raw_data_US_healthcare[[#This Row],[Age]]&lt;35,"Young",IF(Raw_data_US_healthcare[[#This Row],[Age]]&lt;60,"Middle","Senior"))</f>
        <v>Young</v>
      </c>
      <c r="E5346" t="s">
        <v>16</v>
      </c>
      <c r="F5346" t="s">
        <v>35</v>
      </c>
      <c r="G5346" t="s">
        <v>35</v>
      </c>
      <c r="H5346" t="s">
        <v>28</v>
      </c>
      <c r="I5346" s="2">
        <v>44299</v>
      </c>
      <c r="J5346" t="s">
        <v>14812</v>
      </c>
      <c r="K5346" t="s">
        <v>14813</v>
      </c>
      <c r="L5346" t="s">
        <v>60</v>
      </c>
      <c r="M5346">
        <v>15027.0254</v>
      </c>
      <c r="N5346">
        <v>383</v>
      </c>
      <c r="O5346" t="s">
        <v>43</v>
      </c>
      <c r="P5346" t="s">
        <v>43</v>
      </c>
      <c r="Q5346" s="2">
        <v>44309</v>
      </c>
      <c r="R5346" t="s">
        <v>23</v>
      </c>
      <c r="S5346" t="s">
        <v>33</v>
      </c>
      <c r="T5346">
        <f>_xlfn.DAYS(Raw_data_US_healthcare[[#This Row],[Discharge Date]],Raw_data_US_healthcare[[#This Row],[Date of Admission]])</f>
        <v>10</v>
      </c>
    </row>
    <row r="5347" spans="1:20" x14ac:dyDescent="0.3">
      <c r="A5347" t="s">
        <v>26511</v>
      </c>
      <c r="B5347" t="s">
        <v>14814</v>
      </c>
      <c r="C5347">
        <v>56</v>
      </c>
      <c r="D5347" t="str">
        <f>IF(Raw_data_US_healthcare[[#This Row],[Age]]&lt;35,"Young",IF(Raw_data_US_healthcare[[#This Row],[Age]]&lt;60,"Middle","Senior"))</f>
        <v>Middle</v>
      </c>
      <c r="E5347" t="s">
        <v>16</v>
      </c>
      <c r="F5347" t="s">
        <v>88</v>
      </c>
      <c r="G5347" t="s">
        <v>88</v>
      </c>
      <c r="H5347" t="s">
        <v>69</v>
      </c>
      <c r="I5347" s="2">
        <v>44941</v>
      </c>
      <c r="J5347" t="s">
        <v>14815</v>
      </c>
      <c r="K5347" t="s">
        <v>14816</v>
      </c>
      <c r="L5347" t="s">
        <v>31</v>
      </c>
      <c r="M5347">
        <v>13427.272999999999</v>
      </c>
      <c r="N5347">
        <v>113</v>
      </c>
      <c r="O5347" t="s">
        <v>39</v>
      </c>
      <c r="P5347" t="s">
        <v>39</v>
      </c>
      <c r="Q5347" s="2">
        <v>44954</v>
      </c>
      <c r="R5347" t="s">
        <v>23</v>
      </c>
      <c r="S5347" t="s">
        <v>24</v>
      </c>
      <c r="T5347">
        <f>_xlfn.DAYS(Raw_data_US_healthcare[[#This Row],[Discharge Date]],Raw_data_US_healthcare[[#This Row],[Date of Admission]])</f>
        <v>13</v>
      </c>
    </row>
    <row r="5348" spans="1:20" x14ac:dyDescent="0.3">
      <c r="A5348" t="s">
        <v>26511</v>
      </c>
      <c r="B5348" t="s">
        <v>14817</v>
      </c>
      <c r="C5348">
        <v>36</v>
      </c>
      <c r="D5348" t="str">
        <f>IF(Raw_data_US_healthcare[[#This Row],[Age]]&lt;35,"Young",IF(Raw_data_US_healthcare[[#This Row],[Age]]&lt;60,"Middle","Senior"))</f>
        <v>Middle</v>
      </c>
      <c r="E5348" t="s">
        <v>16</v>
      </c>
      <c r="F5348" t="s">
        <v>113</v>
      </c>
      <c r="G5348" t="s">
        <v>113</v>
      </c>
      <c r="H5348" t="s">
        <v>69</v>
      </c>
      <c r="I5348" s="2">
        <v>43461</v>
      </c>
      <c r="J5348" t="s">
        <v>14818</v>
      </c>
      <c r="K5348" t="s">
        <v>4797</v>
      </c>
      <c r="L5348" t="s">
        <v>60</v>
      </c>
      <c r="M5348">
        <v>71736.883100000006</v>
      </c>
      <c r="N5348">
        <v>329</v>
      </c>
      <c r="O5348" t="s">
        <v>22</v>
      </c>
      <c r="P5348" t="s">
        <v>22</v>
      </c>
      <c r="Q5348" s="2">
        <v>43465</v>
      </c>
      <c r="R5348" t="s">
        <v>44</v>
      </c>
      <c r="S5348" t="s">
        <v>33</v>
      </c>
      <c r="T5348">
        <f>_xlfn.DAYS(Raw_data_US_healthcare[[#This Row],[Discharge Date]],Raw_data_US_healthcare[[#This Row],[Date of Admission]])</f>
        <v>4</v>
      </c>
    </row>
    <row r="5349" spans="1:20" x14ac:dyDescent="0.3">
      <c r="A5349" t="s">
        <v>26512</v>
      </c>
      <c r="B5349" t="s">
        <v>14819</v>
      </c>
      <c r="C5349">
        <v>47</v>
      </c>
      <c r="D5349" t="str">
        <f>IF(Raw_data_US_healthcare[[#This Row],[Age]]&lt;35,"Young",IF(Raw_data_US_healthcare[[#This Row],[Age]]&lt;60,"Middle","Senior"))</f>
        <v>Middle</v>
      </c>
      <c r="E5349" t="s">
        <v>26</v>
      </c>
      <c r="F5349" t="s">
        <v>113</v>
      </c>
      <c r="G5349" t="s">
        <v>113</v>
      </c>
      <c r="H5349" t="s">
        <v>18</v>
      </c>
      <c r="I5349" s="2">
        <v>44757</v>
      </c>
      <c r="J5349" t="s">
        <v>14820</v>
      </c>
      <c r="K5349" t="s">
        <v>14821</v>
      </c>
      <c r="L5349" t="s">
        <v>21</v>
      </c>
      <c r="M5349">
        <v>49382.503799999999</v>
      </c>
      <c r="N5349">
        <v>116</v>
      </c>
      <c r="O5349" t="s">
        <v>22</v>
      </c>
      <c r="P5349" t="s">
        <v>22</v>
      </c>
      <c r="Q5349" s="2">
        <v>44766</v>
      </c>
      <c r="R5349" t="s">
        <v>23</v>
      </c>
      <c r="S5349" t="s">
        <v>45</v>
      </c>
      <c r="T5349">
        <f>_xlfn.DAYS(Raw_data_US_healthcare[[#This Row],[Discharge Date]],Raw_data_US_healthcare[[#This Row],[Date of Admission]])</f>
        <v>9</v>
      </c>
    </row>
    <row r="5350" spans="1:20" x14ac:dyDescent="0.3">
      <c r="A5350" t="s">
        <v>26512</v>
      </c>
      <c r="B5350" t="s">
        <v>14822</v>
      </c>
      <c r="C5350">
        <v>29</v>
      </c>
      <c r="D5350" t="str">
        <f>IF(Raw_data_US_healthcare[[#This Row],[Age]]&lt;35,"Young",IF(Raw_data_US_healthcare[[#This Row],[Age]]&lt;60,"Middle","Senior"))</f>
        <v>Young</v>
      </c>
      <c r="E5350" t="s">
        <v>26</v>
      </c>
      <c r="F5350" t="s">
        <v>35</v>
      </c>
      <c r="G5350" t="s">
        <v>35</v>
      </c>
      <c r="H5350" t="s">
        <v>28</v>
      </c>
      <c r="I5350" s="2">
        <v>45010</v>
      </c>
      <c r="J5350" t="s">
        <v>14823</v>
      </c>
      <c r="K5350" t="s">
        <v>14824</v>
      </c>
      <c r="L5350" t="s">
        <v>60</v>
      </c>
      <c r="M5350">
        <v>9844.5203999999994</v>
      </c>
      <c r="N5350">
        <v>401</v>
      </c>
      <c r="O5350" t="s">
        <v>39</v>
      </c>
      <c r="P5350" t="s">
        <v>39</v>
      </c>
      <c r="Q5350" s="2">
        <v>45021</v>
      </c>
      <c r="R5350" t="s">
        <v>32</v>
      </c>
      <c r="S5350" t="s">
        <v>24</v>
      </c>
      <c r="T5350">
        <f>_xlfn.DAYS(Raw_data_US_healthcare[[#This Row],[Discharge Date]],Raw_data_US_healthcare[[#This Row],[Date of Admission]])</f>
        <v>11</v>
      </c>
    </row>
    <row r="5351" spans="1:20" x14ac:dyDescent="0.3">
      <c r="A5351" t="s">
        <v>26511</v>
      </c>
      <c r="B5351" t="s">
        <v>14825</v>
      </c>
      <c r="C5351">
        <v>77</v>
      </c>
      <c r="D5351" t="str">
        <f>IF(Raw_data_US_healthcare[[#This Row],[Age]]&lt;35,"Young",IF(Raw_data_US_healthcare[[#This Row],[Age]]&lt;60,"Middle","Senior"))</f>
        <v>Senior</v>
      </c>
      <c r="E5351" t="s">
        <v>16</v>
      </c>
      <c r="F5351" t="s">
        <v>17</v>
      </c>
      <c r="G5351" t="s">
        <v>17</v>
      </c>
      <c r="H5351" t="s">
        <v>18</v>
      </c>
      <c r="I5351" s="2">
        <v>44148</v>
      </c>
      <c r="J5351" t="s">
        <v>3514</v>
      </c>
      <c r="K5351" t="s">
        <v>14826</v>
      </c>
      <c r="L5351" t="s">
        <v>21</v>
      </c>
      <c r="M5351">
        <v>46995.931299999997</v>
      </c>
      <c r="N5351">
        <v>388</v>
      </c>
      <c r="O5351" t="s">
        <v>39</v>
      </c>
      <c r="P5351" t="s">
        <v>39</v>
      </c>
      <c r="Q5351" s="2">
        <v>44152</v>
      </c>
      <c r="R5351" t="s">
        <v>48</v>
      </c>
      <c r="S5351" t="s">
        <v>45</v>
      </c>
      <c r="T5351">
        <f>_xlfn.DAYS(Raw_data_US_healthcare[[#This Row],[Discharge Date]],Raw_data_US_healthcare[[#This Row],[Date of Admission]])</f>
        <v>4</v>
      </c>
    </row>
    <row r="5352" spans="1:20" x14ac:dyDescent="0.3">
      <c r="A5352" t="s">
        <v>26512</v>
      </c>
      <c r="B5352" t="s">
        <v>14827</v>
      </c>
      <c r="C5352">
        <v>43</v>
      </c>
      <c r="D5352" t="str">
        <f>IF(Raw_data_US_healthcare[[#This Row],[Age]]&lt;35,"Young",IF(Raw_data_US_healthcare[[#This Row],[Age]]&lt;60,"Middle","Senior"))</f>
        <v>Middle</v>
      </c>
      <c r="E5352" t="s">
        <v>26</v>
      </c>
      <c r="F5352" t="s">
        <v>113</v>
      </c>
      <c r="G5352" t="s">
        <v>113</v>
      </c>
      <c r="H5352" t="s">
        <v>28</v>
      </c>
      <c r="I5352" s="2">
        <v>43719</v>
      </c>
      <c r="J5352" t="s">
        <v>14828</v>
      </c>
      <c r="K5352" t="s">
        <v>14829</v>
      </c>
      <c r="L5352" t="s">
        <v>31</v>
      </c>
      <c r="M5352">
        <v>16586.691900000002</v>
      </c>
      <c r="N5352">
        <v>258</v>
      </c>
      <c r="O5352" t="s">
        <v>39</v>
      </c>
      <c r="P5352" t="s">
        <v>39</v>
      </c>
      <c r="Q5352" s="2">
        <v>43734</v>
      </c>
      <c r="R5352" t="s">
        <v>83</v>
      </c>
      <c r="S5352" t="s">
        <v>45</v>
      </c>
      <c r="T5352">
        <f>_xlfn.DAYS(Raw_data_US_healthcare[[#This Row],[Discharge Date]],Raw_data_US_healthcare[[#This Row],[Date of Admission]])</f>
        <v>15</v>
      </c>
    </row>
    <row r="5353" spans="1:20" x14ac:dyDescent="0.3">
      <c r="A5353" t="s">
        <v>26511</v>
      </c>
      <c r="B5353" t="s">
        <v>14830</v>
      </c>
      <c r="C5353">
        <v>44</v>
      </c>
      <c r="D5353" t="str">
        <f>IF(Raw_data_US_healthcare[[#This Row],[Age]]&lt;35,"Young",IF(Raw_data_US_healthcare[[#This Row],[Age]]&lt;60,"Middle","Senior"))</f>
        <v>Middle</v>
      </c>
      <c r="E5353" t="s">
        <v>16</v>
      </c>
      <c r="F5353" t="s">
        <v>228</v>
      </c>
      <c r="G5353" t="s">
        <v>228</v>
      </c>
      <c r="H5353" t="s">
        <v>28</v>
      </c>
      <c r="I5353" s="2">
        <v>43910</v>
      </c>
      <c r="J5353" t="s">
        <v>14831</v>
      </c>
      <c r="K5353" t="s">
        <v>14832</v>
      </c>
      <c r="L5353" t="s">
        <v>21</v>
      </c>
      <c r="M5353">
        <v>2088.9333999999999</v>
      </c>
      <c r="N5353">
        <v>341</v>
      </c>
      <c r="O5353" t="s">
        <v>43</v>
      </c>
      <c r="P5353" t="s">
        <v>43</v>
      </c>
      <c r="Q5353" s="2">
        <v>43935</v>
      </c>
      <c r="R5353" t="s">
        <v>23</v>
      </c>
      <c r="S5353" t="s">
        <v>45</v>
      </c>
      <c r="T5353">
        <f>_xlfn.DAYS(Raw_data_US_healthcare[[#This Row],[Discharge Date]],Raw_data_US_healthcare[[#This Row],[Date of Admission]])</f>
        <v>25</v>
      </c>
    </row>
    <row r="5354" spans="1:20" x14ac:dyDescent="0.3">
      <c r="A5354" t="s">
        <v>26512</v>
      </c>
      <c r="B5354" t="s">
        <v>14833</v>
      </c>
      <c r="C5354">
        <v>70</v>
      </c>
      <c r="D5354" t="str">
        <f>IF(Raw_data_US_healthcare[[#This Row],[Age]]&lt;35,"Young",IF(Raw_data_US_healthcare[[#This Row],[Age]]&lt;60,"Middle","Senior"))</f>
        <v>Senior</v>
      </c>
      <c r="E5354" t="s">
        <v>26</v>
      </c>
      <c r="F5354" t="s">
        <v>27</v>
      </c>
      <c r="G5354" t="s">
        <v>27</v>
      </c>
      <c r="H5354" t="s">
        <v>28</v>
      </c>
      <c r="I5354" s="2">
        <v>44875</v>
      </c>
      <c r="J5354" t="s">
        <v>14834</v>
      </c>
      <c r="K5354" t="s">
        <v>7705</v>
      </c>
      <c r="L5354" t="s">
        <v>21</v>
      </c>
      <c r="M5354">
        <v>25196.015500000001</v>
      </c>
      <c r="N5354">
        <v>283</v>
      </c>
      <c r="O5354" t="s">
        <v>22</v>
      </c>
      <c r="P5354" t="s">
        <v>22</v>
      </c>
      <c r="Q5354" s="2">
        <v>44878</v>
      </c>
      <c r="R5354" t="s">
        <v>23</v>
      </c>
      <c r="S5354" t="s">
        <v>33</v>
      </c>
      <c r="T5354">
        <f>_xlfn.DAYS(Raw_data_US_healthcare[[#This Row],[Discharge Date]],Raw_data_US_healthcare[[#This Row],[Date of Admission]])</f>
        <v>3</v>
      </c>
    </row>
    <row r="5355" spans="1:20" x14ac:dyDescent="0.3">
      <c r="A5355" t="s">
        <v>26512</v>
      </c>
      <c r="B5355" t="s">
        <v>14835</v>
      </c>
      <c r="C5355">
        <v>41</v>
      </c>
      <c r="D5355" t="str">
        <f>IF(Raw_data_US_healthcare[[#This Row],[Age]]&lt;35,"Young",IF(Raw_data_US_healthcare[[#This Row],[Age]]&lt;60,"Middle","Senior"))</f>
        <v>Middle</v>
      </c>
      <c r="E5355" t="s">
        <v>26</v>
      </c>
      <c r="F5355" t="s">
        <v>17</v>
      </c>
      <c r="G5355" t="s">
        <v>17</v>
      </c>
      <c r="H5355" t="s">
        <v>36</v>
      </c>
      <c r="I5355" s="2">
        <v>44770</v>
      </c>
      <c r="J5355" t="s">
        <v>14836</v>
      </c>
      <c r="K5355" t="s">
        <v>14837</v>
      </c>
      <c r="L5355" t="s">
        <v>52</v>
      </c>
      <c r="M5355">
        <v>12047.6826</v>
      </c>
      <c r="N5355">
        <v>344</v>
      </c>
      <c r="O5355" t="s">
        <v>39</v>
      </c>
      <c r="P5355" t="s">
        <v>39</v>
      </c>
      <c r="Q5355" s="2">
        <v>44791</v>
      </c>
      <c r="R5355" t="s">
        <v>44</v>
      </c>
      <c r="S5355" t="s">
        <v>45</v>
      </c>
      <c r="T5355">
        <f>_xlfn.DAYS(Raw_data_US_healthcare[[#This Row],[Discharge Date]],Raw_data_US_healthcare[[#This Row],[Date of Admission]])</f>
        <v>21</v>
      </c>
    </row>
    <row r="5356" spans="1:20" x14ac:dyDescent="0.3">
      <c r="A5356" t="s">
        <v>26512</v>
      </c>
      <c r="B5356" t="s">
        <v>14838</v>
      </c>
      <c r="C5356">
        <v>43</v>
      </c>
      <c r="D5356" t="str">
        <f>IF(Raw_data_US_healthcare[[#This Row],[Age]]&lt;35,"Young",IF(Raw_data_US_healthcare[[#This Row],[Age]]&lt;60,"Middle","Senior"))</f>
        <v>Middle</v>
      </c>
      <c r="E5356" t="s">
        <v>26</v>
      </c>
      <c r="F5356" t="s">
        <v>35</v>
      </c>
      <c r="G5356" t="s">
        <v>35</v>
      </c>
      <c r="H5356" t="s">
        <v>26516</v>
      </c>
      <c r="I5356" s="2">
        <v>43970</v>
      </c>
      <c r="J5356" t="s">
        <v>14839</v>
      </c>
      <c r="K5356" t="s">
        <v>14840</v>
      </c>
      <c r="L5356" t="s">
        <v>52</v>
      </c>
      <c r="M5356">
        <v>34790.686800000003</v>
      </c>
      <c r="N5356">
        <v>133</v>
      </c>
      <c r="O5356" t="s">
        <v>39</v>
      </c>
      <c r="P5356" t="s">
        <v>39</v>
      </c>
      <c r="Q5356" s="2">
        <v>43980</v>
      </c>
      <c r="R5356" t="s">
        <v>23</v>
      </c>
      <c r="S5356" t="s">
        <v>45</v>
      </c>
      <c r="T5356">
        <f>_xlfn.DAYS(Raw_data_US_healthcare[[#This Row],[Discharge Date]],Raw_data_US_healthcare[[#This Row],[Date of Admission]])</f>
        <v>10</v>
      </c>
    </row>
    <row r="5357" spans="1:20" x14ac:dyDescent="0.3">
      <c r="A5357" t="s">
        <v>26512</v>
      </c>
      <c r="B5357" t="s">
        <v>14841</v>
      </c>
      <c r="C5357">
        <v>28</v>
      </c>
      <c r="D5357" t="str">
        <f>IF(Raw_data_US_healthcare[[#This Row],[Age]]&lt;35,"Young",IF(Raw_data_US_healthcare[[#This Row],[Age]]&lt;60,"Middle","Senior"))</f>
        <v>Young</v>
      </c>
      <c r="E5357" t="s">
        <v>26</v>
      </c>
      <c r="F5357" t="s">
        <v>62</v>
      </c>
      <c r="G5357" t="s">
        <v>62</v>
      </c>
      <c r="H5357" t="s">
        <v>36</v>
      </c>
      <c r="I5357" s="2">
        <v>43655</v>
      </c>
      <c r="J5357" t="s">
        <v>14842</v>
      </c>
      <c r="K5357" t="s">
        <v>14843</v>
      </c>
      <c r="L5357" t="s">
        <v>60</v>
      </c>
      <c r="M5357">
        <v>4760.9345000000003</v>
      </c>
      <c r="N5357">
        <v>349</v>
      </c>
      <c r="O5357" t="s">
        <v>22</v>
      </c>
      <c r="P5357" t="s">
        <v>22</v>
      </c>
      <c r="Q5357" s="2">
        <v>43675</v>
      </c>
      <c r="R5357" t="s">
        <v>44</v>
      </c>
      <c r="S5357" t="s">
        <v>33</v>
      </c>
      <c r="T5357">
        <f>_xlfn.DAYS(Raw_data_US_healthcare[[#This Row],[Discharge Date]],Raw_data_US_healthcare[[#This Row],[Date of Admission]])</f>
        <v>20</v>
      </c>
    </row>
    <row r="5358" spans="1:20" x14ac:dyDescent="0.3">
      <c r="A5358" t="s">
        <v>26512</v>
      </c>
      <c r="B5358" t="s">
        <v>14844</v>
      </c>
      <c r="C5358">
        <v>34</v>
      </c>
      <c r="D5358" t="str">
        <f>IF(Raw_data_US_healthcare[[#This Row],[Age]]&lt;35,"Young",IF(Raw_data_US_healthcare[[#This Row],[Age]]&lt;60,"Middle","Senior"))</f>
        <v>Young</v>
      </c>
      <c r="E5358" t="s">
        <v>26</v>
      </c>
      <c r="F5358" t="s">
        <v>62</v>
      </c>
      <c r="G5358" t="s">
        <v>62</v>
      </c>
      <c r="H5358" t="s">
        <v>26514</v>
      </c>
      <c r="I5358" s="2">
        <v>44976</v>
      </c>
      <c r="J5358" t="s">
        <v>14845</v>
      </c>
      <c r="K5358" t="s">
        <v>14846</v>
      </c>
      <c r="L5358" t="s">
        <v>60</v>
      </c>
      <c r="M5358">
        <v>5311.2465000000002</v>
      </c>
      <c r="N5358">
        <v>234</v>
      </c>
      <c r="O5358" t="s">
        <v>43</v>
      </c>
      <c r="P5358" t="s">
        <v>43</v>
      </c>
      <c r="Q5358" s="2">
        <v>44984</v>
      </c>
      <c r="R5358" t="s">
        <v>48</v>
      </c>
      <c r="S5358" t="s">
        <v>33</v>
      </c>
      <c r="T5358">
        <f>_xlfn.DAYS(Raw_data_US_healthcare[[#This Row],[Discharge Date]],Raw_data_US_healthcare[[#This Row],[Date of Admission]])</f>
        <v>8</v>
      </c>
    </row>
    <row r="5359" spans="1:20" x14ac:dyDescent="0.3">
      <c r="A5359" t="s">
        <v>26512</v>
      </c>
      <c r="B5359" t="s">
        <v>14847</v>
      </c>
      <c r="C5359">
        <v>54</v>
      </c>
      <c r="D5359" t="str">
        <f>IF(Raw_data_US_healthcare[[#This Row],[Age]]&lt;35,"Young",IF(Raw_data_US_healthcare[[#This Row],[Age]]&lt;60,"Middle","Senior"))</f>
        <v>Middle</v>
      </c>
      <c r="E5359" t="s">
        <v>26</v>
      </c>
      <c r="F5359" t="s">
        <v>88</v>
      </c>
      <c r="G5359" t="s">
        <v>88</v>
      </c>
      <c r="H5359" t="s">
        <v>18</v>
      </c>
      <c r="I5359" s="2">
        <v>44064</v>
      </c>
      <c r="J5359" t="s">
        <v>14848</v>
      </c>
      <c r="K5359" t="s">
        <v>14849</v>
      </c>
      <c r="L5359" t="s">
        <v>60</v>
      </c>
      <c r="M5359">
        <v>47149.895199999999</v>
      </c>
      <c r="N5359">
        <v>459</v>
      </c>
      <c r="O5359" t="s">
        <v>39</v>
      </c>
      <c r="P5359" t="s">
        <v>39</v>
      </c>
      <c r="Q5359" s="2">
        <v>44084</v>
      </c>
      <c r="R5359" t="s">
        <v>48</v>
      </c>
      <c r="S5359" t="s">
        <v>24</v>
      </c>
      <c r="T5359">
        <f>_xlfn.DAYS(Raw_data_US_healthcare[[#This Row],[Discharge Date]],Raw_data_US_healthcare[[#This Row],[Date of Admission]])</f>
        <v>20</v>
      </c>
    </row>
    <row r="5360" spans="1:20" x14ac:dyDescent="0.3">
      <c r="A5360" t="s">
        <v>26511</v>
      </c>
      <c r="B5360" t="s">
        <v>14850</v>
      </c>
      <c r="C5360">
        <v>37</v>
      </c>
      <c r="D5360" t="str">
        <f>IF(Raw_data_US_healthcare[[#This Row],[Age]]&lt;35,"Young",IF(Raw_data_US_healthcare[[#This Row],[Age]]&lt;60,"Middle","Senior"))</f>
        <v>Middle</v>
      </c>
      <c r="E5360" t="s">
        <v>16</v>
      </c>
      <c r="F5360" t="s">
        <v>228</v>
      </c>
      <c r="G5360" t="s">
        <v>228</v>
      </c>
      <c r="H5360" t="s">
        <v>26514</v>
      </c>
      <c r="I5360" s="2">
        <v>44619</v>
      </c>
      <c r="J5360" t="s">
        <v>14851</v>
      </c>
      <c r="K5360" t="s">
        <v>14852</v>
      </c>
      <c r="L5360" t="s">
        <v>52</v>
      </c>
      <c r="M5360">
        <v>13781.787899999999</v>
      </c>
      <c r="N5360">
        <v>256</v>
      </c>
      <c r="O5360" t="s">
        <v>43</v>
      </c>
      <c r="P5360" t="s">
        <v>43</v>
      </c>
      <c r="Q5360" s="2">
        <v>44628</v>
      </c>
      <c r="R5360" t="s">
        <v>23</v>
      </c>
      <c r="S5360" t="s">
        <v>24</v>
      </c>
      <c r="T5360">
        <f>_xlfn.DAYS(Raw_data_US_healthcare[[#This Row],[Discharge Date]],Raw_data_US_healthcare[[#This Row],[Date of Admission]])</f>
        <v>9</v>
      </c>
    </row>
    <row r="5361" spans="1:20" x14ac:dyDescent="0.3">
      <c r="A5361" t="s">
        <v>26512</v>
      </c>
      <c r="B5361" t="s">
        <v>14853</v>
      </c>
      <c r="C5361">
        <v>70</v>
      </c>
      <c r="D5361" t="str">
        <f>IF(Raw_data_US_healthcare[[#This Row],[Age]]&lt;35,"Young",IF(Raw_data_US_healthcare[[#This Row],[Age]]&lt;60,"Middle","Senior"))</f>
        <v>Senior</v>
      </c>
      <c r="E5361" t="s">
        <v>26</v>
      </c>
      <c r="F5361" t="s">
        <v>88</v>
      </c>
      <c r="G5361" t="s">
        <v>88</v>
      </c>
      <c r="H5361" t="s">
        <v>36</v>
      </c>
      <c r="I5361" s="2">
        <v>44842</v>
      </c>
      <c r="J5361" t="s">
        <v>14854</v>
      </c>
      <c r="K5361" t="s">
        <v>14855</v>
      </c>
      <c r="L5361" t="s">
        <v>21</v>
      </c>
      <c r="M5361">
        <v>15269.7001</v>
      </c>
      <c r="N5361">
        <v>422</v>
      </c>
      <c r="O5361" t="s">
        <v>39</v>
      </c>
      <c r="P5361" t="s">
        <v>39</v>
      </c>
      <c r="Q5361" s="2">
        <v>44871</v>
      </c>
      <c r="R5361" t="s">
        <v>48</v>
      </c>
      <c r="S5361" t="s">
        <v>33</v>
      </c>
      <c r="T5361">
        <f>_xlfn.DAYS(Raw_data_US_healthcare[[#This Row],[Discharge Date]],Raw_data_US_healthcare[[#This Row],[Date of Admission]])</f>
        <v>29</v>
      </c>
    </row>
    <row r="5362" spans="1:20" x14ac:dyDescent="0.3">
      <c r="A5362" t="s">
        <v>26511</v>
      </c>
      <c r="B5362" t="s">
        <v>14856</v>
      </c>
      <c r="C5362">
        <v>41</v>
      </c>
      <c r="D5362" t="str">
        <f>IF(Raw_data_US_healthcare[[#This Row],[Age]]&lt;35,"Young",IF(Raw_data_US_healthcare[[#This Row],[Age]]&lt;60,"Middle","Senior"))</f>
        <v>Middle</v>
      </c>
      <c r="E5362" t="s">
        <v>16</v>
      </c>
      <c r="F5362" t="s">
        <v>228</v>
      </c>
      <c r="G5362" t="s">
        <v>228</v>
      </c>
      <c r="H5362" t="s">
        <v>28</v>
      </c>
      <c r="I5362" s="2">
        <v>44425</v>
      </c>
      <c r="J5362" t="s">
        <v>14857</v>
      </c>
      <c r="K5362" t="s">
        <v>14858</v>
      </c>
      <c r="L5362" t="s">
        <v>60</v>
      </c>
      <c r="M5362">
        <v>3753.3339000000001</v>
      </c>
      <c r="N5362">
        <v>195</v>
      </c>
      <c r="O5362" t="s">
        <v>43</v>
      </c>
      <c r="P5362" t="s">
        <v>43</v>
      </c>
      <c r="Q5362" s="2">
        <v>44448</v>
      </c>
      <c r="R5362" t="s">
        <v>44</v>
      </c>
      <c r="S5362" t="s">
        <v>24</v>
      </c>
      <c r="T5362">
        <f>_xlfn.DAYS(Raw_data_US_healthcare[[#This Row],[Discharge Date]],Raw_data_US_healthcare[[#This Row],[Date of Admission]])</f>
        <v>23</v>
      </c>
    </row>
    <row r="5363" spans="1:20" x14ac:dyDescent="0.3">
      <c r="A5363" t="s">
        <v>26512</v>
      </c>
      <c r="B5363" t="s">
        <v>14859</v>
      </c>
      <c r="C5363">
        <v>71</v>
      </c>
      <c r="D5363" t="str">
        <f>IF(Raw_data_US_healthcare[[#This Row],[Age]]&lt;35,"Young",IF(Raw_data_US_healthcare[[#This Row],[Age]]&lt;60,"Middle","Senior"))</f>
        <v>Senior</v>
      </c>
      <c r="E5363" t="s">
        <v>26</v>
      </c>
      <c r="F5363" t="s">
        <v>27</v>
      </c>
      <c r="G5363" t="s">
        <v>27</v>
      </c>
      <c r="H5363" t="s">
        <v>26516</v>
      </c>
      <c r="I5363" s="2">
        <v>45196</v>
      </c>
      <c r="J5363" t="s">
        <v>14860</v>
      </c>
      <c r="K5363" t="s">
        <v>14861</v>
      </c>
      <c r="L5363" t="s">
        <v>21</v>
      </c>
      <c r="M5363">
        <v>6333.2716</v>
      </c>
      <c r="N5363">
        <v>157</v>
      </c>
      <c r="O5363" t="s">
        <v>39</v>
      </c>
      <c r="P5363" t="s">
        <v>39</v>
      </c>
      <c r="Q5363" s="2">
        <v>45213</v>
      </c>
      <c r="R5363" t="s">
        <v>44</v>
      </c>
      <c r="S5363" t="s">
        <v>33</v>
      </c>
      <c r="T5363">
        <f>_xlfn.DAYS(Raw_data_US_healthcare[[#This Row],[Discharge Date]],Raw_data_US_healthcare[[#This Row],[Date of Admission]])</f>
        <v>17</v>
      </c>
    </row>
    <row r="5364" spans="1:20" x14ac:dyDescent="0.3">
      <c r="A5364" t="s">
        <v>26511</v>
      </c>
      <c r="B5364" t="s">
        <v>14862</v>
      </c>
      <c r="C5364">
        <v>55</v>
      </c>
      <c r="D5364" t="str">
        <f>IF(Raw_data_US_healthcare[[#This Row],[Age]]&lt;35,"Young",IF(Raw_data_US_healthcare[[#This Row],[Age]]&lt;60,"Middle","Senior"))</f>
        <v>Middle</v>
      </c>
      <c r="E5364" t="s">
        <v>16</v>
      </c>
      <c r="F5364" t="s">
        <v>49</v>
      </c>
      <c r="G5364" t="s">
        <v>49</v>
      </c>
      <c r="H5364" t="s">
        <v>18</v>
      </c>
      <c r="I5364" s="2">
        <v>45096</v>
      </c>
      <c r="J5364" t="s">
        <v>14863</v>
      </c>
      <c r="K5364" t="s">
        <v>14864</v>
      </c>
      <c r="L5364" t="s">
        <v>21</v>
      </c>
      <c r="M5364">
        <v>54971.589699999997</v>
      </c>
      <c r="N5364">
        <v>464</v>
      </c>
      <c r="O5364" t="s">
        <v>22</v>
      </c>
      <c r="P5364" t="s">
        <v>22</v>
      </c>
      <c r="Q5364" s="2">
        <v>45110</v>
      </c>
      <c r="R5364" t="s">
        <v>44</v>
      </c>
      <c r="S5364" t="s">
        <v>24</v>
      </c>
      <c r="T5364">
        <f>_xlfn.DAYS(Raw_data_US_healthcare[[#This Row],[Discharge Date]],Raw_data_US_healthcare[[#This Row],[Date of Admission]])</f>
        <v>14</v>
      </c>
    </row>
    <row r="5365" spans="1:20" x14ac:dyDescent="0.3">
      <c r="A5365" t="s">
        <v>26512</v>
      </c>
      <c r="B5365" t="s">
        <v>14865</v>
      </c>
      <c r="C5365">
        <v>33</v>
      </c>
      <c r="D5365" t="str">
        <f>IF(Raw_data_US_healthcare[[#This Row],[Age]]&lt;35,"Young",IF(Raw_data_US_healthcare[[#This Row],[Age]]&lt;60,"Middle","Senior"))</f>
        <v>Young</v>
      </c>
      <c r="E5365" t="s">
        <v>26</v>
      </c>
      <c r="F5365" t="s">
        <v>113</v>
      </c>
      <c r="G5365" t="s">
        <v>113</v>
      </c>
      <c r="H5365" t="s">
        <v>36</v>
      </c>
      <c r="I5365" s="2">
        <v>44624</v>
      </c>
      <c r="J5365" t="s">
        <v>14866</v>
      </c>
      <c r="K5365" t="s">
        <v>14867</v>
      </c>
      <c r="L5365" t="s">
        <v>31</v>
      </c>
      <c r="M5365">
        <v>19714.265100000001</v>
      </c>
      <c r="N5365">
        <v>443</v>
      </c>
      <c r="O5365" t="s">
        <v>43</v>
      </c>
      <c r="P5365" t="s">
        <v>43</v>
      </c>
      <c r="Q5365" s="2">
        <v>44625</v>
      </c>
      <c r="R5365" t="s">
        <v>23</v>
      </c>
      <c r="S5365" t="s">
        <v>45</v>
      </c>
      <c r="T5365">
        <f>_xlfn.DAYS(Raw_data_US_healthcare[[#This Row],[Discharge Date]],Raw_data_US_healthcare[[#This Row],[Date of Admission]])</f>
        <v>1</v>
      </c>
    </row>
    <row r="5366" spans="1:20" x14ac:dyDescent="0.3">
      <c r="A5366" t="s">
        <v>26512</v>
      </c>
      <c r="B5366" t="s">
        <v>14868</v>
      </c>
      <c r="C5366">
        <v>36</v>
      </c>
      <c r="D5366" t="str">
        <f>IF(Raw_data_US_healthcare[[#This Row],[Age]]&lt;35,"Young",IF(Raw_data_US_healthcare[[#This Row],[Age]]&lt;60,"Middle","Senior"))</f>
        <v>Middle</v>
      </c>
      <c r="E5366" t="s">
        <v>26</v>
      </c>
      <c r="F5366" t="s">
        <v>113</v>
      </c>
      <c r="G5366" t="s">
        <v>113</v>
      </c>
      <c r="H5366" t="s">
        <v>28</v>
      </c>
      <c r="I5366" s="2">
        <v>43814</v>
      </c>
      <c r="J5366" t="s">
        <v>14869</v>
      </c>
      <c r="K5366" t="s">
        <v>14870</v>
      </c>
      <c r="L5366" t="s">
        <v>52</v>
      </c>
      <c r="M5366">
        <v>27236.865900000001</v>
      </c>
      <c r="N5366">
        <v>477</v>
      </c>
      <c r="O5366" t="s">
        <v>43</v>
      </c>
      <c r="P5366" t="s">
        <v>43</v>
      </c>
      <c r="Q5366" s="2">
        <v>43823</v>
      </c>
      <c r="R5366" t="s">
        <v>32</v>
      </c>
      <c r="S5366" t="s">
        <v>24</v>
      </c>
      <c r="T5366">
        <f>_xlfn.DAYS(Raw_data_US_healthcare[[#This Row],[Discharge Date]],Raw_data_US_healthcare[[#This Row],[Date of Admission]])</f>
        <v>9</v>
      </c>
    </row>
    <row r="5367" spans="1:20" x14ac:dyDescent="0.3">
      <c r="A5367" t="s">
        <v>26511</v>
      </c>
      <c r="B5367" t="s">
        <v>14871</v>
      </c>
      <c r="C5367">
        <v>52</v>
      </c>
      <c r="D5367" t="str">
        <f>IF(Raw_data_US_healthcare[[#This Row],[Age]]&lt;35,"Young",IF(Raw_data_US_healthcare[[#This Row],[Age]]&lt;60,"Middle","Senior"))</f>
        <v>Middle</v>
      </c>
      <c r="E5367" t="s">
        <v>16</v>
      </c>
      <c r="F5367" t="s">
        <v>62</v>
      </c>
      <c r="G5367" t="s">
        <v>62</v>
      </c>
      <c r="H5367" t="s">
        <v>26514</v>
      </c>
      <c r="I5367" s="2">
        <v>45185</v>
      </c>
      <c r="J5367" t="s">
        <v>14872</v>
      </c>
      <c r="K5367" t="s">
        <v>14873</v>
      </c>
      <c r="L5367" t="s">
        <v>52</v>
      </c>
      <c r="M5367">
        <v>22408.6198</v>
      </c>
      <c r="N5367">
        <v>203</v>
      </c>
      <c r="O5367" t="s">
        <v>43</v>
      </c>
      <c r="P5367" t="s">
        <v>43</v>
      </c>
      <c r="Q5367" s="2">
        <v>45210</v>
      </c>
      <c r="R5367" t="s">
        <v>48</v>
      </c>
      <c r="S5367" t="s">
        <v>24</v>
      </c>
      <c r="T5367">
        <f>_xlfn.DAYS(Raw_data_US_healthcare[[#This Row],[Discharge Date]],Raw_data_US_healthcare[[#This Row],[Date of Admission]])</f>
        <v>25</v>
      </c>
    </row>
    <row r="5368" spans="1:20" x14ac:dyDescent="0.3">
      <c r="A5368" t="s">
        <v>26511</v>
      </c>
      <c r="B5368" t="s">
        <v>14874</v>
      </c>
      <c r="C5368">
        <v>83</v>
      </c>
      <c r="D5368" t="str">
        <f>IF(Raw_data_US_healthcare[[#This Row],[Age]]&lt;35,"Young",IF(Raw_data_US_healthcare[[#This Row],[Age]]&lt;60,"Middle","Senior"))</f>
        <v>Senior</v>
      </c>
      <c r="E5368" t="s">
        <v>16</v>
      </c>
      <c r="F5368" t="s">
        <v>35</v>
      </c>
      <c r="G5368" t="s">
        <v>35</v>
      </c>
      <c r="H5368" t="s">
        <v>28</v>
      </c>
      <c r="I5368" s="2">
        <v>44886</v>
      </c>
      <c r="J5368" t="s">
        <v>14875</v>
      </c>
      <c r="K5368" t="s">
        <v>6824</v>
      </c>
      <c r="L5368" t="s">
        <v>21</v>
      </c>
      <c r="M5368">
        <v>972.78030000000001</v>
      </c>
      <c r="N5368">
        <v>302</v>
      </c>
      <c r="O5368" t="s">
        <v>22</v>
      </c>
      <c r="P5368" t="s">
        <v>22</v>
      </c>
      <c r="Q5368" s="2">
        <v>44888</v>
      </c>
      <c r="R5368" t="s">
        <v>44</v>
      </c>
      <c r="S5368" t="s">
        <v>24</v>
      </c>
      <c r="T5368">
        <f>_xlfn.DAYS(Raw_data_US_healthcare[[#This Row],[Discharge Date]],Raw_data_US_healthcare[[#This Row],[Date of Admission]])</f>
        <v>2</v>
      </c>
    </row>
    <row r="5369" spans="1:20" x14ac:dyDescent="0.3">
      <c r="A5369" t="s">
        <v>26512</v>
      </c>
      <c r="B5369" t="s">
        <v>26573</v>
      </c>
      <c r="C5369">
        <v>57</v>
      </c>
      <c r="D5369" t="str">
        <f>IF(Raw_data_US_healthcare[[#This Row],[Age]]&lt;35,"Young",IF(Raw_data_US_healthcare[[#This Row],[Age]]&lt;60,"Middle","Senior"))</f>
        <v>Middle</v>
      </c>
      <c r="E5369" t="s">
        <v>26</v>
      </c>
      <c r="F5369" t="s">
        <v>27</v>
      </c>
      <c r="G5369" t="s">
        <v>27</v>
      </c>
      <c r="H5369" t="s">
        <v>26514</v>
      </c>
      <c r="I5369" s="2">
        <v>43951</v>
      </c>
      <c r="J5369" t="s">
        <v>14876</v>
      </c>
      <c r="K5369" t="s">
        <v>14877</v>
      </c>
      <c r="L5369" t="s">
        <v>31</v>
      </c>
      <c r="M5369">
        <v>34268.9594</v>
      </c>
      <c r="N5369">
        <v>500</v>
      </c>
      <c r="O5369" t="s">
        <v>22</v>
      </c>
      <c r="P5369" t="s">
        <v>22</v>
      </c>
      <c r="Q5369" s="2">
        <v>43954</v>
      </c>
      <c r="R5369" t="s">
        <v>32</v>
      </c>
      <c r="S5369" t="s">
        <v>24</v>
      </c>
      <c r="T5369">
        <f>_xlfn.DAYS(Raw_data_US_healthcare[[#This Row],[Discharge Date]],Raw_data_US_healthcare[[#This Row],[Date of Admission]])</f>
        <v>3</v>
      </c>
    </row>
    <row r="5370" spans="1:20" x14ac:dyDescent="0.3">
      <c r="A5370" t="s">
        <v>26512</v>
      </c>
      <c r="B5370" t="s">
        <v>14878</v>
      </c>
      <c r="C5370">
        <v>39</v>
      </c>
      <c r="D5370" t="str">
        <f>IF(Raw_data_US_healthcare[[#This Row],[Age]]&lt;35,"Young",IF(Raw_data_US_healthcare[[#This Row],[Age]]&lt;60,"Middle","Senior"))</f>
        <v>Middle</v>
      </c>
      <c r="E5370" t="s">
        <v>26</v>
      </c>
      <c r="F5370" t="s">
        <v>62</v>
      </c>
      <c r="G5370" t="s">
        <v>62</v>
      </c>
      <c r="H5370" t="s">
        <v>26516</v>
      </c>
      <c r="I5370" s="2">
        <v>44949</v>
      </c>
      <c r="J5370" t="s">
        <v>14879</v>
      </c>
      <c r="K5370" t="s">
        <v>14880</v>
      </c>
      <c r="L5370" t="s">
        <v>21</v>
      </c>
      <c r="M5370">
        <v>21603.193200000002</v>
      </c>
      <c r="N5370">
        <v>380</v>
      </c>
      <c r="O5370" t="s">
        <v>43</v>
      </c>
      <c r="P5370" t="s">
        <v>43</v>
      </c>
      <c r="Q5370" s="2">
        <v>44975</v>
      </c>
      <c r="R5370" t="s">
        <v>23</v>
      </c>
      <c r="S5370" t="s">
        <v>33</v>
      </c>
      <c r="T5370">
        <f>_xlfn.DAYS(Raw_data_US_healthcare[[#This Row],[Discharge Date]],Raw_data_US_healthcare[[#This Row],[Date of Admission]])</f>
        <v>26</v>
      </c>
    </row>
    <row r="5371" spans="1:20" x14ac:dyDescent="0.3">
      <c r="A5371" t="s">
        <v>26511</v>
      </c>
      <c r="B5371" t="s">
        <v>14881</v>
      </c>
      <c r="C5371">
        <v>19</v>
      </c>
      <c r="D5371" t="str">
        <f>IF(Raw_data_US_healthcare[[#This Row],[Age]]&lt;35,"Young",IF(Raw_data_US_healthcare[[#This Row],[Age]]&lt;60,"Middle","Senior"))</f>
        <v>Young</v>
      </c>
      <c r="E5371" t="s">
        <v>16</v>
      </c>
      <c r="F5371" t="s">
        <v>88</v>
      </c>
      <c r="G5371" t="s">
        <v>88</v>
      </c>
      <c r="H5371" t="s">
        <v>28</v>
      </c>
      <c r="I5371" s="2">
        <v>43936</v>
      </c>
      <c r="J5371" t="s">
        <v>14882</v>
      </c>
      <c r="K5371" t="s">
        <v>14883</v>
      </c>
      <c r="L5371" t="s">
        <v>31</v>
      </c>
      <c r="M5371">
        <v>24124.3279</v>
      </c>
      <c r="N5371">
        <v>148</v>
      </c>
      <c r="O5371" t="s">
        <v>22</v>
      </c>
      <c r="P5371" t="s">
        <v>22</v>
      </c>
      <c r="Q5371" s="2">
        <v>43954</v>
      </c>
      <c r="R5371" t="s">
        <v>23</v>
      </c>
      <c r="S5371" t="s">
        <v>24</v>
      </c>
      <c r="T5371">
        <f>_xlfn.DAYS(Raw_data_US_healthcare[[#This Row],[Discharge Date]],Raw_data_US_healthcare[[#This Row],[Date of Admission]])</f>
        <v>18</v>
      </c>
    </row>
    <row r="5372" spans="1:20" x14ac:dyDescent="0.3">
      <c r="A5372" t="s">
        <v>26512</v>
      </c>
      <c r="B5372" t="s">
        <v>14884</v>
      </c>
      <c r="C5372">
        <v>31</v>
      </c>
      <c r="D5372" t="str">
        <f>IF(Raw_data_US_healthcare[[#This Row],[Age]]&lt;35,"Young",IF(Raw_data_US_healthcare[[#This Row],[Age]]&lt;60,"Middle","Senior"))</f>
        <v>Young</v>
      </c>
      <c r="E5372" t="s">
        <v>26</v>
      </c>
      <c r="F5372" t="s">
        <v>27</v>
      </c>
      <c r="G5372" t="s">
        <v>27</v>
      </c>
      <c r="H5372" t="s">
        <v>18</v>
      </c>
      <c r="I5372" s="2">
        <v>44826</v>
      </c>
      <c r="J5372" t="s">
        <v>14885</v>
      </c>
      <c r="K5372" t="s">
        <v>14886</v>
      </c>
      <c r="L5372" t="s">
        <v>60</v>
      </c>
      <c r="M5372">
        <v>55239.095099999999</v>
      </c>
      <c r="N5372">
        <v>357</v>
      </c>
      <c r="O5372" t="s">
        <v>39</v>
      </c>
      <c r="P5372" t="s">
        <v>39</v>
      </c>
      <c r="Q5372" s="2">
        <v>44832</v>
      </c>
      <c r="R5372" t="s">
        <v>44</v>
      </c>
      <c r="S5372" t="s">
        <v>33</v>
      </c>
      <c r="T5372">
        <f>_xlfn.DAYS(Raw_data_US_healthcare[[#This Row],[Discharge Date]],Raw_data_US_healthcare[[#This Row],[Date of Admission]])</f>
        <v>6</v>
      </c>
    </row>
    <row r="5373" spans="1:20" x14ac:dyDescent="0.3">
      <c r="A5373" t="s">
        <v>26512</v>
      </c>
      <c r="B5373" t="s">
        <v>14887</v>
      </c>
      <c r="C5373">
        <v>53</v>
      </c>
      <c r="D5373" t="str">
        <f>IF(Raw_data_US_healthcare[[#This Row],[Age]]&lt;35,"Young",IF(Raw_data_US_healthcare[[#This Row],[Age]]&lt;60,"Middle","Senior"))</f>
        <v>Middle</v>
      </c>
      <c r="E5373" t="s">
        <v>26</v>
      </c>
      <c r="F5373" t="s">
        <v>27</v>
      </c>
      <c r="G5373" t="s">
        <v>27</v>
      </c>
      <c r="H5373" t="s">
        <v>26516</v>
      </c>
      <c r="I5373" s="2">
        <v>43550</v>
      </c>
      <c r="J5373" t="s">
        <v>14888</v>
      </c>
      <c r="K5373" t="s">
        <v>14889</v>
      </c>
      <c r="L5373" t="s">
        <v>56</v>
      </c>
      <c r="M5373">
        <v>30250.395499999999</v>
      </c>
      <c r="N5373">
        <v>328</v>
      </c>
      <c r="O5373" t="s">
        <v>39</v>
      </c>
      <c r="P5373" t="s">
        <v>39</v>
      </c>
      <c r="Q5373" s="2">
        <v>43568</v>
      </c>
      <c r="R5373" t="s">
        <v>48</v>
      </c>
      <c r="S5373" t="s">
        <v>33</v>
      </c>
      <c r="T5373">
        <f>_xlfn.DAYS(Raw_data_US_healthcare[[#This Row],[Discharge Date]],Raw_data_US_healthcare[[#This Row],[Date of Admission]])</f>
        <v>18</v>
      </c>
    </row>
    <row r="5374" spans="1:20" x14ac:dyDescent="0.3">
      <c r="A5374" t="s">
        <v>26511</v>
      </c>
      <c r="B5374" t="s">
        <v>14890</v>
      </c>
      <c r="C5374">
        <v>73</v>
      </c>
      <c r="D5374" t="str">
        <f>IF(Raw_data_US_healthcare[[#This Row],[Age]]&lt;35,"Young",IF(Raw_data_US_healthcare[[#This Row],[Age]]&lt;60,"Middle","Senior"))</f>
        <v>Senior</v>
      </c>
      <c r="E5374" t="s">
        <v>16</v>
      </c>
      <c r="F5374" t="s">
        <v>27</v>
      </c>
      <c r="G5374" t="s">
        <v>27</v>
      </c>
      <c r="H5374" t="s">
        <v>69</v>
      </c>
      <c r="I5374" s="2">
        <v>44430</v>
      </c>
      <c r="J5374" t="s">
        <v>14891</v>
      </c>
      <c r="K5374" t="s">
        <v>14892</v>
      </c>
      <c r="L5374" t="s">
        <v>21</v>
      </c>
      <c r="M5374">
        <v>52220.024299999997</v>
      </c>
      <c r="N5374">
        <v>363</v>
      </c>
      <c r="O5374" t="s">
        <v>22</v>
      </c>
      <c r="P5374" t="s">
        <v>22</v>
      </c>
      <c r="Q5374" s="2">
        <v>44447</v>
      </c>
      <c r="R5374" t="s">
        <v>83</v>
      </c>
      <c r="S5374" t="s">
        <v>33</v>
      </c>
      <c r="T5374">
        <f>_xlfn.DAYS(Raw_data_US_healthcare[[#This Row],[Discharge Date]],Raw_data_US_healthcare[[#This Row],[Date of Admission]])</f>
        <v>17</v>
      </c>
    </row>
    <row r="5375" spans="1:20" x14ac:dyDescent="0.3">
      <c r="A5375" t="s">
        <v>26511</v>
      </c>
      <c r="B5375" t="s">
        <v>14893</v>
      </c>
      <c r="C5375">
        <v>66</v>
      </c>
      <c r="D5375" t="str">
        <f>IF(Raw_data_US_healthcare[[#This Row],[Age]]&lt;35,"Young",IF(Raw_data_US_healthcare[[#This Row],[Age]]&lt;60,"Middle","Senior"))</f>
        <v>Senior</v>
      </c>
      <c r="E5375" t="s">
        <v>16</v>
      </c>
      <c r="F5375" t="s">
        <v>228</v>
      </c>
      <c r="G5375" t="s">
        <v>228</v>
      </c>
      <c r="H5375" t="s">
        <v>26516</v>
      </c>
      <c r="I5375" s="2">
        <v>43540</v>
      </c>
      <c r="J5375" t="s">
        <v>5947</v>
      </c>
      <c r="K5375" t="s">
        <v>14894</v>
      </c>
      <c r="L5375" t="s">
        <v>21</v>
      </c>
      <c r="M5375">
        <v>29563.7772</v>
      </c>
      <c r="N5375">
        <v>400</v>
      </c>
      <c r="O5375" t="s">
        <v>39</v>
      </c>
      <c r="P5375" t="s">
        <v>39</v>
      </c>
      <c r="Q5375" s="2">
        <v>43556</v>
      </c>
      <c r="R5375" t="s">
        <v>23</v>
      </c>
      <c r="S5375" t="s">
        <v>24</v>
      </c>
      <c r="T5375">
        <f>_xlfn.DAYS(Raw_data_US_healthcare[[#This Row],[Discharge Date]],Raw_data_US_healthcare[[#This Row],[Date of Admission]])</f>
        <v>16</v>
      </c>
    </row>
    <row r="5376" spans="1:20" x14ac:dyDescent="0.3">
      <c r="A5376" t="s">
        <v>26511</v>
      </c>
      <c r="B5376" t="s">
        <v>8133</v>
      </c>
      <c r="C5376">
        <v>47</v>
      </c>
      <c r="D5376" t="str">
        <f>IF(Raw_data_US_healthcare[[#This Row],[Age]]&lt;35,"Young",IF(Raw_data_US_healthcare[[#This Row],[Age]]&lt;60,"Middle","Senior"))</f>
        <v>Middle</v>
      </c>
      <c r="E5376" t="s">
        <v>16</v>
      </c>
      <c r="F5376" t="s">
        <v>49</v>
      </c>
      <c r="G5376" t="s">
        <v>49</v>
      </c>
      <c r="H5376" t="s">
        <v>26516</v>
      </c>
      <c r="I5376" s="2">
        <v>45143</v>
      </c>
      <c r="J5376" t="s">
        <v>4395</v>
      </c>
      <c r="K5376" t="s">
        <v>14895</v>
      </c>
      <c r="L5376" t="s">
        <v>56</v>
      </c>
      <c r="M5376">
        <v>26567.100999999999</v>
      </c>
      <c r="N5376">
        <v>305</v>
      </c>
      <c r="O5376" t="s">
        <v>43</v>
      </c>
      <c r="P5376" t="s">
        <v>43</v>
      </c>
      <c r="Q5376" s="2">
        <v>45159</v>
      </c>
      <c r="R5376" t="s">
        <v>32</v>
      </c>
      <c r="S5376" t="s">
        <v>33</v>
      </c>
      <c r="T5376">
        <f>_xlfn.DAYS(Raw_data_US_healthcare[[#This Row],[Discharge Date]],Raw_data_US_healthcare[[#This Row],[Date of Admission]])</f>
        <v>16</v>
      </c>
    </row>
    <row r="5377" spans="1:20" x14ac:dyDescent="0.3">
      <c r="A5377" t="s">
        <v>26511</v>
      </c>
      <c r="B5377" t="s">
        <v>14896</v>
      </c>
      <c r="C5377">
        <v>65</v>
      </c>
      <c r="D5377" t="str">
        <f>IF(Raw_data_US_healthcare[[#This Row],[Age]]&lt;35,"Young",IF(Raw_data_US_healthcare[[#This Row],[Age]]&lt;60,"Middle","Senior"))</f>
        <v>Senior</v>
      </c>
      <c r="E5377" t="s">
        <v>16</v>
      </c>
      <c r="F5377" t="s">
        <v>27</v>
      </c>
      <c r="G5377" t="s">
        <v>27</v>
      </c>
      <c r="H5377" t="s">
        <v>26516</v>
      </c>
      <c r="I5377" s="2">
        <v>44582</v>
      </c>
      <c r="J5377" t="s">
        <v>14897</v>
      </c>
      <c r="K5377" t="s">
        <v>14898</v>
      </c>
      <c r="L5377" t="s">
        <v>21</v>
      </c>
      <c r="M5377">
        <v>29441.891599999999</v>
      </c>
      <c r="N5377">
        <v>216</v>
      </c>
      <c r="O5377" t="s">
        <v>43</v>
      </c>
      <c r="P5377" t="s">
        <v>43</v>
      </c>
      <c r="Q5377" s="2">
        <v>44601</v>
      </c>
      <c r="R5377" t="s">
        <v>83</v>
      </c>
      <c r="S5377" t="s">
        <v>33</v>
      </c>
      <c r="T5377">
        <f>_xlfn.DAYS(Raw_data_US_healthcare[[#This Row],[Discharge Date]],Raw_data_US_healthcare[[#This Row],[Date of Admission]])</f>
        <v>19</v>
      </c>
    </row>
    <row r="5378" spans="1:20" x14ac:dyDescent="0.3">
      <c r="A5378" t="s">
        <v>26511</v>
      </c>
      <c r="B5378" t="s">
        <v>14899</v>
      </c>
      <c r="C5378">
        <v>65</v>
      </c>
      <c r="D5378" t="str">
        <f>IF(Raw_data_US_healthcare[[#This Row],[Age]]&lt;35,"Young",IF(Raw_data_US_healthcare[[#This Row],[Age]]&lt;60,"Middle","Senior"))</f>
        <v>Senior</v>
      </c>
      <c r="E5378" t="s">
        <v>16</v>
      </c>
      <c r="F5378" t="s">
        <v>35</v>
      </c>
      <c r="G5378" t="s">
        <v>35</v>
      </c>
      <c r="H5378" t="s">
        <v>26516</v>
      </c>
      <c r="I5378" s="2">
        <v>44515</v>
      </c>
      <c r="J5378" t="s">
        <v>6277</v>
      </c>
      <c r="K5378" t="s">
        <v>14900</v>
      </c>
      <c r="L5378" t="s">
        <v>21</v>
      </c>
      <c r="M5378">
        <v>17278.929199999999</v>
      </c>
      <c r="N5378">
        <v>188</v>
      </c>
      <c r="O5378" t="s">
        <v>39</v>
      </c>
      <c r="P5378" t="s">
        <v>39</v>
      </c>
      <c r="Q5378" s="2">
        <v>44524</v>
      </c>
      <c r="R5378" t="s">
        <v>32</v>
      </c>
      <c r="S5378" t="s">
        <v>33</v>
      </c>
      <c r="T5378">
        <f>_xlfn.DAYS(Raw_data_US_healthcare[[#This Row],[Discharge Date]],Raw_data_US_healthcare[[#This Row],[Date of Admission]])</f>
        <v>9</v>
      </c>
    </row>
    <row r="5379" spans="1:20" x14ac:dyDescent="0.3">
      <c r="A5379" t="s">
        <v>26512</v>
      </c>
      <c r="B5379" t="s">
        <v>14901</v>
      </c>
      <c r="C5379">
        <v>83</v>
      </c>
      <c r="D5379" t="str">
        <f>IF(Raw_data_US_healthcare[[#This Row],[Age]]&lt;35,"Young",IF(Raw_data_US_healthcare[[#This Row],[Age]]&lt;60,"Middle","Senior"))</f>
        <v>Senior</v>
      </c>
      <c r="E5379" t="s">
        <v>26</v>
      </c>
      <c r="F5379" t="s">
        <v>35</v>
      </c>
      <c r="G5379" t="s">
        <v>35</v>
      </c>
      <c r="H5379" t="s">
        <v>26516</v>
      </c>
      <c r="I5379" s="2">
        <v>44700</v>
      </c>
      <c r="J5379" t="s">
        <v>14902</v>
      </c>
      <c r="K5379" t="s">
        <v>14903</v>
      </c>
      <c r="L5379" t="s">
        <v>21</v>
      </c>
      <c r="M5379">
        <v>9679.2621999999992</v>
      </c>
      <c r="N5379">
        <v>195</v>
      </c>
      <c r="O5379" t="s">
        <v>39</v>
      </c>
      <c r="P5379" t="s">
        <v>39</v>
      </c>
      <c r="Q5379" s="2">
        <v>44704</v>
      </c>
      <c r="R5379" t="s">
        <v>32</v>
      </c>
      <c r="S5379" t="s">
        <v>24</v>
      </c>
      <c r="T5379">
        <f>_xlfn.DAYS(Raw_data_US_healthcare[[#This Row],[Discharge Date]],Raw_data_US_healthcare[[#This Row],[Date of Admission]])</f>
        <v>4</v>
      </c>
    </row>
    <row r="5380" spans="1:20" x14ac:dyDescent="0.3">
      <c r="A5380" t="s">
        <v>26512</v>
      </c>
      <c r="B5380" t="s">
        <v>14904</v>
      </c>
      <c r="C5380">
        <v>61</v>
      </c>
      <c r="D5380" t="str">
        <f>IF(Raw_data_US_healthcare[[#This Row],[Age]]&lt;35,"Young",IF(Raw_data_US_healthcare[[#This Row],[Age]]&lt;60,"Middle","Senior"))</f>
        <v>Senior</v>
      </c>
      <c r="E5380" t="s">
        <v>26</v>
      </c>
      <c r="F5380" t="s">
        <v>35</v>
      </c>
      <c r="G5380" t="s">
        <v>35</v>
      </c>
      <c r="H5380" t="s">
        <v>69</v>
      </c>
      <c r="I5380" s="2">
        <v>43839</v>
      </c>
      <c r="J5380" t="s">
        <v>14905</v>
      </c>
      <c r="K5380" t="s">
        <v>14906</v>
      </c>
      <c r="L5380" t="s">
        <v>21</v>
      </c>
      <c r="M5380">
        <v>56601.5579</v>
      </c>
      <c r="N5380">
        <v>166</v>
      </c>
      <c r="O5380" t="s">
        <v>22</v>
      </c>
      <c r="P5380" t="s">
        <v>22</v>
      </c>
      <c r="Q5380" s="2">
        <v>43861</v>
      </c>
      <c r="R5380" t="s">
        <v>83</v>
      </c>
      <c r="S5380" t="s">
        <v>45</v>
      </c>
      <c r="T5380">
        <f>_xlfn.DAYS(Raw_data_US_healthcare[[#This Row],[Discharge Date]],Raw_data_US_healthcare[[#This Row],[Date of Admission]])</f>
        <v>22</v>
      </c>
    </row>
    <row r="5381" spans="1:20" x14ac:dyDescent="0.3">
      <c r="A5381" t="s">
        <v>26512</v>
      </c>
      <c r="B5381" t="s">
        <v>14907</v>
      </c>
      <c r="C5381">
        <v>33</v>
      </c>
      <c r="D5381" t="str">
        <f>IF(Raw_data_US_healthcare[[#This Row],[Age]]&lt;35,"Young",IF(Raw_data_US_healthcare[[#This Row],[Age]]&lt;60,"Middle","Senior"))</f>
        <v>Young</v>
      </c>
      <c r="E5381" t="s">
        <v>26</v>
      </c>
      <c r="F5381" t="s">
        <v>88</v>
      </c>
      <c r="G5381" t="s">
        <v>88</v>
      </c>
      <c r="H5381" t="s">
        <v>18</v>
      </c>
      <c r="I5381" s="2">
        <v>44512</v>
      </c>
      <c r="J5381" t="s">
        <v>14908</v>
      </c>
      <c r="K5381" t="s">
        <v>14909</v>
      </c>
      <c r="L5381" t="s">
        <v>52</v>
      </c>
      <c r="M5381">
        <v>58542.171900000001</v>
      </c>
      <c r="N5381">
        <v>122</v>
      </c>
      <c r="O5381" t="s">
        <v>39</v>
      </c>
      <c r="P5381" t="s">
        <v>39</v>
      </c>
      <c r="Q5381" s="2">
        <v>44524</v>
      </c>
      <c r="R5381" t="s">
        <v>23</v>
      </c>
      <c r="S5381" t="s">
        <v>24</v>
      </c>
      <c r="T5381">
        <f>_xlfn.DAYS(Raw_data_US_healthcare[[#This Row],[Discharge Date]],Raw_data_US_healthcare[[#This Row],[Date of Admission]])</f>
        <v>12</v>
      </c>
    </row>
    <row r="5382" spans="1:20" x14ac:dyDescent="0.3">
      <c r="A5382" t="s">
        <v>26512</v>
      </c>
      <c r="B5382" t="s">
        <v>14910</v>
      </c>
      <c r="C5382">
        <v>31</v>
      </c>
      <c r="D5382" t="str">
        <f>IF(Raw_data_US_healthcare[[#This Row],[Age]]&lt;35,"Young",IF(Raw_data_US_healthcare[[#This Row],[Age]]&lt;60,"Middle","Senior"))</f>
        <v>Young</v>
      </c>
      <c r="E5382" t="s">
        <v>26</v>
      </c>
      <c r="F5382" t="s">
        <v>113</v>
      </c>
      <c r="G5382" t="s">
        <v>113</v>
      </c>
      <c r="H5382" t="s">
        <v>26516</v>
      </c>
      <c r="I5382" s="2">
        <v>43784</v>
      </c>
      <c r="J5382" t="s">
        <v>14911</v>
      </c>
      <c r="K5382" t="s">
        <v>14912</v>
      </c>
      <c r="L5382" t="s">
        <v>52</v>
      </c>
      <c r="M5382">
        <v>6874.1889000000001</v>
      </c>
      <c r="N5382">
        <v>300</v>
      </c>
      <c r="O5382" t="s">
        <v>39</v>
      </c>
      <c r="P5382" t="s">
        <v>39</v>
      </c>
      <c r="Q5382" s="2">
        <v>43809</v>
      </c>
      <c r="R5382" t="s">
        <v>83</v>
      </c>
      <c r="S5382" t="s">
        <v>33</v>
      </c>
      <c r="T5382">
        <f>_xlfn.DAYS(Raw_data_US_healthcare[[#This Row],[Discharge Date]],Raw_data_US_healthcare[[#This Row],[Date of Admission]])</f>
        <v>25</v>
      </c>
    </row>
    <row r="5383" spans="1:20" x14ac:dyDescent="0.3">
      <c r="A5383" t="s">
        <v>26512</v>
      </c>
      <c r="B5383" t="s">
        <v>14913</v>
      </c>
      <c r="C5383">
        <v>22</v>
      </c>
      <c r="D5383" t="str">
        <f>IF(Raw_data_US_healthcare[[#This Row],[Age]]&lt;35,"Young",IF(Raw_data_US_healthcare[[#This Row],[Age]]&lt;60,"Middle","Senior"))</f>
        <v>Young</v>
      </c>
      <c r="E5383" t="s">
        <v>26</v>
      </c>
      <c r="F5383" t="s">
        <v>49</v>
      </c>
      <c r="G5383" t="s">
        <v>49</v>
      </c>
      <c r="H5383" t="s">
        <v>36</v>
      </c>
      <c r="I5383" s="2">
        <v>44820</v>
      </c>
      <c r="J5383" t="s">
        <v>14914</v>
      </c>
      <c r="K5383" t="s">
        <v>14915</v>
      </c>
      <c r="L5383" t="s">
        <v>52</v>
      </c>
      <c r="M5383">
        <v>16118.391600000001</v>
      </c>
      <c r="N5383">
        <v>242</v>
      </c>
      <c r="O5383" t="s">
        <v>39</v>
      </c>
      <c r="P5383" t="s">
        <v>39</v>
      </c>
      <c r="Q5383" s="2">
        <v>44841</v>
      </c>
      <c r="R5383" t="s">
        <v>23</v>
      </c>
      <c r="S5383" t="s">
        <v>45</v>
      </c>
      <c r="T5383">
        <f>_xlfn.DAYS(Raw_data_US_healthcare[[#This Row],[Discharge Date]],Raw_data_US_healthcare[[#This Row],[Date of Admission]])</f>
        <v>21</v>
      </c>
    </row>
    <row r="5384" spans="1:20" x14ac:dyDescent="0.3">
      <c r="A5384" t="s">
        <v>26511</v>
      </c>
      <c r="B5384" t="s">
        <v>14916</v>
      </c>
      <c r="C5384">
        <v>43</v>
      </c>
      <c r="D5384" t="str">
        <f>IF(Raw_data_US_healthcare[[#This Row],[Age]]&lt;35,"Young",IF(Raw_data_US_healthcare[[#This Row],[Age]]&lt;60,"Middle","Senior"))</f>
        <v>Middle</v>
      </c>
      <c r="E5384" t="s">
        <v>16</v>
      </c>
      <c r="F5384" t="s">
        <v>49</v>
      </c>
      <c r="G5384" t="s">
        <v>49</v>
      </c>
      <c r="H5384" t="s">
        <v>69</v>
      </c>
      <c r="I5384" s="2">
        <v>43778</v>
      </c>
      <c r="J5384" t="s">
        <v>14917</v>
      </c>
      <c r="K5384" t="s">
        <v>14918</v>
      </c>
      <c r="L5384" t="s">
        <v>31</v>
      </c>
      <c r="M5384">
        <v>67813.377500000002</v>
      </c>
      <c r="N5384">
        <v>190</v>
      </c>
      <c r="O5384" t="s">
        <v>22</v>
      </c>
      <c r="P5384" t="s">
        <v>22</v>
      </c>
      <c r="Q5384" s="2">
        <v>43783</v>
      </c>
      <c r="R5384" t="s">
        <v>48</v>
      </c>
      <c r="S5384" t="s">
        <v>33</v>
      </c>
      <c r="T5384">
        <f>_xlfn.DAYS(Raw_data_US_healthcare[[#This Row],[Discharge Date]],Raw_data_US_healthcare[[#This Row],[Date of Admission]])</f>
        <v>5</v>
      </c>
    </row>
    <row r="5385" spans="1:20" x14ac:dyDescent="0.3">
      <c r="A5385" t="s">
        <v>26511</v>
      </c>
      <c r="B5385" t="s">
        <v>14919</v>
      </c>
      <c r="C5385">
        <v>57</v>
      </c>
      <c r="D5385" t="str">
        <f>IF(Raw_data_US_healthcare[[#This Row],[Age]]&lt;35,"Young",IF(Raw_data_US_healthcare[[#This Row],[Age]]&lt;60,"Middle","Senior"))</f>
        <v>Middle</v>
      </c>
      <c r="E5385" t="s">
        <v>16</v>
      </c>
      <c r="F5385" t="s">
        <v>27</v>
      </c>
      <c r="G5385" t="s">
        <v>27</v>
      </c>
      <c r="H5385" t="s">
        <v>36</v>
      </c>
      <c r="I5385" s="2">
        <v>44215</v>
      </c>
      <c r="J5385" t="s">
        <v>14920</v>
      </c>
      <c r="K5385" t="s">
        <v>14921</v>
      </c>
      <c r="L5385" t="s">
        <v>21</v>
      </c>
      <c r="M5385">
        <v>12205.829599999999</v>
      </c>
      <c r="N5385">
        <v>165</v>
      </c>
      <c r="O5385" t="s">
        <v>43</v>
      </c>
      <c r="P5385" t="s">
        <v>43</v>
      </c>
      <c r="Q5385" s="2">
        <v>44229</v>
      </c>
      <c r="R5385" t="s">
        <v>48</v>
      </c>
      <c r="S5385" t="s">
        <v>24</v>
      </c>
      <c r="T5385">
        <f>_xlfn.DAYS(Raw_data_US_healthcare[[#This Row],[Discharge Date]],Raw_data_US_healthcare[[#This Row],[Date of Admission]])</f>
        <v>14</v>
      </c>
    </row>
    <row r="5386" spans="1:20" x14ac:dyDescent="0.3">
      <c r="A5386" t="s">
        <v>26511</v>
      </c>
      <c r="B5386" t="s">
        <v>14922</v>
      </c>
      <c r="C5386">
        <v>46</v>
      </c>
      <c r="D5386" t="str">
        <f>IF(Raw_data_US_healthcare[[#This Row],[Age]]&lt;35,"Young",IF(Raw_data_US_healthcare[[#This Row],[Age]]&lt;60,"Middle","Senior"))</f>
        <v>Middle</v>
      </c>
      <c r="E5386" t="s">
        <v>16</v>
      </c>
      <c r="F5386" t="s">
        <v>88</v>
      </c>
      <c r="G5386" t="s">
        <v>88</v>
      </c>
      <c r="H5386" t="s">
        <v>36</v>
      </c>
      <c r="I5386" s="2">
        <v>43810</v>
      </c>
      <c r="J5386" t="s">
        <v>14923</v>
      </c>
      <c r="K5386" t="s">
        <v>14924</v>
      </c>
      <c r="L5386" t="s">
        <v>31</v>
      </c>
      <c r="M5386">
        <v>21714.181</v>
      </c>
      <c r="N5386">
        <v>425</v>
      </c>
      <c r="O5386" t="s">
        <v>39</v>
      </c>
      <c r="P5386" t="s">
        <v>39</v>
      </c>
      <c r="Q5386" s="2">
        <v>43817</v>
      </c>
      <c r="R5386" t="s">
        <v>44</v>
      </c>
      <c r="S5386" t="s">
        <v>45</v>
      </c>
      <c r="T5386">
        <f>_xlfn.DAYS(Raw_data_US_healthcare[[#This Row],[Discharge Date]],Raw_data_US_healthcare[[#This Row],[Date of Admission]])</f>
        <v>7</v>
      </c>
    </row>
    <row r="5387" spans="1:20" x14ac:dyDescent="0.3">
      <c r="A5387" t="s">
        <v>26512</v>
      </c>
      <c r="B5387" t="s">
        <v>14925</v>
      </c>
      <c r="C5387">
        <v>83</v>
      </c>
      <c r="D5387" t="str">
        <f>IF(Raw_data_US_healthcare[[#This Row],[Age]]&lt;35,"Young",IF(Raw_data_US_healthcare[[#This Row],[Age]]&lt;60,"Middle","Senior"))</f>
        <v>Senior</v>
      </c>
      <c r="E5387" t="s">
        <v>26</v>
      </c>
      <c r="F5387" t="s">
        <v>49</v>
      </c>
      <c r="G5387" t="s">
        <v>49</v>
      </c>
      <c r="H5387" t="s">
        <v>18</v>
      </c>
      <c r="I5387" s="2">
        <v>44453</v>
      </c>
      <c r="J5387" t="s">
        <v>10304</v>
      </c>
      <c r="K5387" t="s">
        <v>14926</v>
      </c>
      <c r="L5387" t="s">
        <v>21</v>
      </c>
      <c r="M5387">
        <v>42571.316099999996</v>
      </c>
      <c r="N5387">
        <v>302</v>
      </c>
      <c r="O5387" t="s">
        <v>39</v>
      </c>
      <c r="P5387" t="s">
        <v>39</v>
      </c>
      <c r="Q5387" s="2">
        <v>44454</v>
      </c>
      <c r="R5387" t="s">
        <v>44</v>
      </c>
      <c r="S5387" t="s">
        <v>45</v>
      </c>
      <c r="T5387">
        <f>_xlfn.DAYS(Raw_data_US_healthcare[[#This Row],[Discharge Date]],Raw_data_US_healthcare[[#This Row],[Date of Admission]])</f>
        <v>1</v>
      </c>
    </row>
    <row r="5388" spans="1:20" x14ac:dyDescent="0.3">
      <c r="A5388" t="s">
        <v>26512</v>
      </c>
      <c r="B5388" t="s">
        <v>14927</v>
      </c>
      <c r="C5388">
        <v>58</v>
      </c>
      <c r="D5388" t="str">
        <f>IF(Raw_data_US_healthcare[[#This Row],[Age]]&lt;35,"Young",IF(Raw_data_US_healthcare[[#This Row],[Age]]&lt;60,"Middle","Senior"))</f>
        <v>Middle</v>
      </c>
      <c r="E5388" t="s">
        <v>26</v>
      </c>
      <c r="F5388" t="s">
        <v>88</v>
      </c>
      <c r="G5388" t="s">
        <v>88</v>
      </c>
      <c r="H5388" t="s">
        <v>26516</v>
      </c>
      <c r="I5388" s="2">
        <v>44067</v>
      </c>
      <c r="J5388" t="s">
        <v>14928</v>
      </c>
      <c r="K5388" t="s">
        <v>14929</v>
      </c>
      <c r="L5388" t="s">
        <v>56</v>
      </c>
      <c r="M5388">
        <v>11401.4758</v>
      </c>
      <c r="N5388">
        <v>423</v>
      </c>
      <c r="O5388" t="s">
        <v>43</v>
      </c>
      <c r="P5388" t="s">
        <v>43</v>
      </c>
      <c r="Q5388" s="2">
        <v>44088</v>
      </c>
      <c r="R5388" t="s">
        <v>83</v>
      </c>
      <c r="S5388" t="s">
        <v>33</v>
      </c>
      <c r="T5388">
        <f>_xlfn.DAYS(Raw_data_US_healthcare[[#This Row],[Discharge Date]],Raw_data_US_healthcare[[#This Row],[Date of Admission]])</f>
        <v>21</v>
      </c>
    </row>
    <row r="5389" spans="1:20" x14ac:dyDescent="0.3">
      <c r="A5389" t="s">
        <v>26512</v>
      </c>
      <c r="B5389" t="s">
        <v>14930</v>
      </c>
      <c r="C5389">
        <v>19</v>
      </c>
      <c r="D5389" t="str">
        <f>IF(Raw_data_US_healthcare[[#This Row],[Age]]&lt;35,"Young",IF(Raw_data_US_healthcare[[#This Row],[Age]]&lt;60,"Middle","Senior"))</f>
        <v>Young</v>
      </c>
      <c r="E5389" t="s">
        <v>26</v>
      </c>
      <c r="F5389" t="s">
        <v>17</v>
      </c>
      <c r="G5389" t="s">
        <v>17</v>
      </c>
      <c r="H5389" t="s">
        <v>26516</v>
      </c>
      <c r="I5389" s="2">
        <v>43420</v>
      </c>
      <c r="J5389" t="s">
        <v>14931</v>
      </c>
      <c r="K5389" t="s">
        <v>14932</v>
      </c>
      <c r="L5389" t="s">
        <v>52</v>
      </c>
      <c r="M5389">
        <v>6681.9521999999997</v>
      </c>
      <c r="N5389">
        <v>230</v>
      </c>
      <c r="O5389" t="s">
        <v>43</v>
      </c>
      <c r="P5389" t="s">
        <v>43</v>
      </c>
      <c r="Q5389" s="2">
        <v>43444</v>
      </c>
      <c r="R5389" t="s">
        <v>48</v>
      </c>
      <c r="S5389" t="s">
        <v>45</v>
      </c>
      <c r="T5389">
        <f>_xlfn.DAYS(Raw_data_US_healthcare[[#This Row],[Discharge Date]],Raw_data_US_healthcare[[#This Row],[Date of Admission]])</f>
        <v>24</v>
      </c>
    </row>
    <row r="5390" spans="1:20" x14ac:dyDescent="0.3">
      <c r="A5390" t="s">
        <v>26512</v>
      </c>
      <c r="B5390" t="s">
        <v>14933</v>
      </c>
      <c r="C5390">
        <v>40</v>
      </c>
      <c r="D5390" t="str">
        <f>IF(Raw_data_US_healthcare[[#This Row],[Age]]&lt;35,"Young",IF(Raw_data_US_healthcare[[#This Row],[Age]]&lt;60,"Middle","Senior"))</f>
        <v>Middle</v>
      </c>
      <c r="E5390" t="s">
        <v>26</v>
      </c>
      <c r="F5390" t="s">
        <v>113</v>
      </c>
      <c r="G5390" t="s">
        <v>113</v>
      </c>
      <c r="H5390" t="s">
        <v>26516</v>
      </c>
      <c r="I5390" s="2">
        <v>45001</v>
      </c>
      <c r="J5390" t="s">
        <v>14934</v>
      </c>
      <c r="K5390" t="s">
        <v>10393</v>
      </c>
      <c r="L5390" t="s">
        <v>31</v>
      </c>
      <c r="M5390">
        <v>34475.073799999998</v>
      </c>
      <c r="N5390">
        <v>480</v>
      </c>
      <c r="O5390" t="s">
        <v>39</v>
      </c>
      <c r="P5390" t="s">
        <v>39</v>
      </c>
      <c r="Q5390" s="2">
        <v>45028</v>
      </c>
      <c r="R5390" t="s">
        <v>23</v>
      </c>
      <c r="S5390" t="s">
        <v>24</v>
      </c>
      <c r="T5390">
        <f>_xlfn.DAYS(Raw_data_US_healthcare[[#This Row],[Discharge Date]],Raw_data_US_healthcare[[#This Row],[Date of Admission]])</f>
        <v>27</v>
      </c>
    </row>
    <row r="5391" spans="1:20" x14ac:dyDescent="0.3">
      <c r="A5391" t="s">
        <v>26511</v>
      </c>
      <c r="B5391" t="s">
        <v>14935</v>
      </c>
      <c r="C5391">
        <v>49</v>
      </c>
      <c r="D5391" t="str">
        <f>IF(Raw_data_US_healthcare[[#This Row],[Age]]&lt;35,"Young",IF(Raw_data_US_healthcare[[#This Row],[Age]]&lt;60,"Middle","Senior"))</f>
        <v>Middle</v>
      </c>
      <c r="E5391" t="s">
        <v>16</v>
      </c>
      <c r="F5391" t="s">
        <v>113</v>
      </c>
      <c r="G5391" t="s">
        <v>113</v>
      </c>
      <c r="H5391" t="s">
        <v>18</v>
      </c>
      <c r="I5391" s="2">
        <v>44187</v>
      </c>
      <c r="J5391" t="s">
        <v>14936</v>
      </c>
      <c r="K5391" t="s">
        <v>14937</v>
      </c>
      <c r="L5391" t="s">
        <v>31</v>
      </c>
      <c r="M5391">
        <v>39328.164299999997</v>
      </c>
      <c r="N5391">
        <v>141</v>
      </c>
      <c r="O5391" t="s">
        <v>39</v>
      </c>
      <c r="P5391" t="s">
        <v>39</v>
      </c>
      <c r="Q5391" s="2">
        <v>44191</v>
      </c>
      <c r="R5391" t="s">
        <v>83</v>
      </c>
      <c r="S5391" t="s">
        <v>24</v>
      </c>
      <c r="T5391">
        <f>_xlfn.DAYS(Raw_data_US_healthcare[[#This Row],[Discharge Date]],Raw_data_US_healthcare[[#This Row],[Date of Admission]])</f>
        <v>4</v>
      </c>
    </row>
    <row r="5392" spans="1:20" x14ac:dyDescent="0.3">
      <c r="A5392" t="s">
        <v>26512</v>
      </c>
      <c r="B5392" t="s">
        <v>14938</v>
      </c>
      <c r="C5392">
        <v>81</v>
      </c>
      <c r="D5392" t="str">
        <f>IF(Raw_data_US_healthcare[[#This Row],[Age]]&lt;35,"Young",IF(Raw_data_US_healthcare[[#This Row],[Age]]&lt;60,"Middle","Senior"))</f>
        <v>Senior</v>
      </c>
      <c r="E5392" t="s">
        <v>26</v>
      </c>
      <c r="F5392" t="s">
        <v>35</v>
      </c>
      <c r="G5392" t="s">
        <v>35</v>
      </c>
      <c r="H5392" t="s">
        <v>26516</v>
      </c>
      <c r="I5392" s="2">
        <v>45213</v>
      </c>
      <c r="J5392" t="s">
        <v>14939</v>
      </c>
      <c r="K5392" t="s">
        <v>4582</v>
      </c>
      <c r="L5392" t="s">
        <v>21</v>
      </c>
      <c r="M5392">
        <v>27195.891500000002</v>
      </c>
      <c r="N5392">
        <v>134</v>
      </c>
      <c r="O5392" t="s">
        <v>39</v>
      </c>
      <c r="P5392" t="s">
        <v>39</v>
      </c>
      <c r="Q5392" s="2">
        <v>45228</v>
      </c>
      <c r="R5392" t="s">
        <v>23</v>
      </c>
      <c r="S5392" t="s">
        <v>24</v>
      </c>
      <c r="T5392">
        <f>_xlfn.DAYS(Raw_data_US_healthcare[[#This Row],[Discharge Date]],Raw_data_US_healthcare[[#This Row],[Date of Admission]])</f>
        <v>15</v>
      </c>
    </row>
    <row r="5393" spans="1:20" x14ac:dyDescent="0.3">
      <c r="A5393" t="s">
        <v>26512</v>
      </c>
      <c r="B5393" t="s">
        <v>14940</v>
      </c>
      <c r="C5393">
        <v>23</v>
      </c>
      <c r="D5393" t="str">
        <f>IF(Raw_data_US_healthcare[[#This Row],[Age]]&lt;35,"Young",IF(Raw_data_US_healthcare[[#This Row],[Age]]&lt;60,"Middle","Senior"))</f>
        <v>Young</v>
      </c>
      <c r="E5393" t="s">
        <v>26</v>
      </c>
      <c r="F5393" t="s">
        <v>88</v>
      </c>
      <c r="G5393" t="s">
        <v>88</v>
      </c>
      <c r="H5393" t="s">
        <v>26516</v>
      </c>
      <c r="I5393" s="2">
        <v>43455</v>
      </c>
      <c r="J5393" t="s">
        <v>14941</v>
      </c>
      <c r="K5393" t="s">
        <v>14942</v>
      </c>
      <c r="L5393" t="s">
        <v>60</v>
      </c>
      <c r="M5393">
        <v>19158.4074</v>
      </c>
      <c r="N5393">
        <v>197</v>
      </c>
      <c r="O5393" t="s">
        <v>43</v>
      </c>
      <c r="P5393" t="s">
        <v>43</v>
      </c>
      <c r="Q5393" s="2">
        <v>43485</v>
      </c>
      <c r="R5393" t="s">
        <v>83</v>
      </c>
      <c r="S5393" t="s">
        <v>45</v>
      </c>
      <c r="T5393">
        <f>_xlfn.DAYS(Raw_data_US_healthcare[[#This Row],[Discharge Date]],Raw_data_US_healthcare[[#This Row],[Date of Admission]])</f>
        <v>30</v>
      </c>
    </row>
    <row r="5394" spans="1:20" x14ac:dyDescent="0.3">
      <c r="A5394" t="s">
        <v>26511</v>
      </c>
      <c r="B5394" t="s">
        <v>14943</v>
      </c>
      <c r="C5394">
        <v>58</v>
      </c>
      <c r="D5394" t="str">
        <f>IF(Raw_data_US_healthcare[[#This Row],[Age]]&lt;35,"Young",IF(Raw_data_US_healthcare[[#This Row],[Age]]&lt;60,"Middle","Senior"))</f>
        <v>Middle</v>
      </c>
      <c r="E5394" t="s">
        <v>16</v>
      </c>
      <c r="F5394" t="s">
        <v>113</v>
      </c>
      <c r="G5394" t="s">
        <v>113</v>
      </c>
      <c r="H5394" t="s">
        <v>18</v>
      </c>
      <c r="I5394" s="2">
        <v>43871</v>
      </c>
      <c r="J5394" t="s">
        <v>14944</v>
      </c>
      <c r="K5394" t="s">
        <v>13799</v>
      </c>
      <c r="L5394" t="s">
        <v>52</v>
      </c>
      <c r="M5394">
        <v>8568.3570999999993</v>
      </c>
      <c r="N5394">
        <v>211</v>
      </c>
      <c r="O5394" t="s">
        <v>39</v>
      </c>
      <c r="P5394" t="s">
        <v>39</v>
      </c>
      <c r="Q5394" s="2">
        <v>43872</v>
      </c>
      <c r="R5394" t="s">
        <v>23</v>
      </c>
      <c r="S5394" t="s">
        <v>33</v>
      </c>
      <c r="T5394">
        <f>_xlfn.DAYS(Raw_data_US_healthcare[[#This Row],[Discharge Date]],Raw_data_US_healthcare[[#This Row],[Date of Admission]])</f>
        <v>1</v>
      </c>
    </row>
    <row r="5395" spans="1:20" x14ac:dyDescent="0.3">
      <c r="A5395" t="s">
        <v>26512</v>
      </c>
      <c r="B5395" t="s">
        <v>2621</v>
      </c>
      <c r="C5395">
        <v>61</v>
      </c>
      <c r="D5395" t="str">
        <f>IF(Raw_data_US_healthcare[[#This Row],[Age]]&lt;35,"Young",IF(Raw_data_US_healthcare[[#This Row],[Age]]&lt;60,"Middle","Senior"))</f>
        <v>Senior</v>
      </c>
      <c r="E5395" t="s">
        <v>26</v>
      </c>
      <c r="F5395" t="s">
        <v>17</v>
      </c>
      <c r="G5395" t="s">
        <v>17</v>
      </c>
      <c r="H5395" t="s">
        <v>69</v>
      </c>
      <c r="I5395" s="2">
        <v>44551</v>
      </c>
      <c r="J5395" t="s">
        <v>14945</v>
      </c>
      <c r="K5395" t="s">
        <v>14946</v>
      </c>
      <c r="L5395" t="s">
        <v>21</v>
      </c>
      <c r="M5395">
        <v>49846.581700000002</v>
      </c>
      <c r="N5395">
        <v>322</v>
      </c>
      <c r="O5395" t="s">
        <v>39</v>
      </c>
      <c r="P5395" t="s">
        <v>39</v>
      </c>
      <c r="Q5395" s="2">
        <v>44564</v>
      </c>
      <c r="R5395" t="s">
        <v>44</v>
      </c>
      <c r="S5395" t="s">
        <v>24</v>
      </c>
      <c r="T5395">
        <f>_xlfn.DAYS(Raw_data_US_healthcare[[#This Row],[Discharge Date]],Raw_data_US_healthcare[[#This Row],[Date of Admission]])</f>
        <v>13</v>
      </c>
    </row>
    <row r="5396" spans="1:20" x14ac:dyDescent="0.3">
      <c r="A5396" t="s">
        <v>26512</v>
      </c>
      <c r="B5396" t="s">
        <v>8512</v>
      </c>
      <c r="C5396">
        <v>30</v>
      </c>
      <c r="D5396" t="str">
        <f>IF(Raw_data_US_healthcare[[#This Row],[Age]]&lt;35,"Young",IF(Raw_data_US_healthcare[[#This Row],[Age]]&lt;60,"Middle","Senior"))</f>
        <v>Young</v>
      </c>
      <c r="E5396" t="s">
        <v>26</v>
      </c>
      <c r="F5396" t="s">
        <v>113</v>
      </c>
      <c r="G5396" t="s">
        <v>113</v>
      </c>
      <c r="H5396" t="s">
        <v>36</v>
      </c>
      <c r="I5396" s="2">
        <v>43706</v>
      </c>
      <c r="J5396" t="s">
        <v>14947</v>
      </c>
      <c r="K5396" t="s">
        <v>14948</v>
      </c>
      <c r="L5396" t="s">
        <v>60</v>
      </c>
      <c r="M5396">
        <v>6876.8714</v>
      </c>
      <c r="N5396">
        <v>280</v>
      </c>
      <c r="O5396" t="s">
        <v>22</v>
      </c>
      <c r="P5396" t="s">
        <v>22</v>
      </c>
      <c r="Q5396" s="2">
        <v>43706</v>
      </c>
      <c r="R5396" t="s">
        <v>44</v>
      </c>
      <c r="S5396" t="s">
        <v>45</v>
      </c>
      <c r="T5396">
        <f>_xlfn.DAYS(Raw_data_US_healthcare[[#This Row],[Discharge Date]],Raw_data_US_healthcare[[#This Row],[Date of Admission]])</f>
        <v>0</v>
      </c>
    </row>
    <row r="5397" spans="1:20" x14ac:dyDescent="0.3">
      <c r="A5397" t="s">
        <v>26512</v>
      </c>
      <c r="B5397" t="s">
        <v>14949</v>
      </c>
      <c r="C5397">
        <v>60</v>
      </c>
      <c r="D5397" t="str">
        <f>IF(Raw_data_US_healthcare[[#This Row],[Age]]&lt;35,"Young",IF(Raw_data_US_healthcare[[#This Row],[Age]]&lt;60,"Middle","Senior"))</f>
        <v>Senior</v>
      </c>
      <c r="E5397" t="s">
        <v>26</v>
      </c>
      <c r="F5397" t="s">
        <v>113</v>
      </c>
      <c r="G5397" t="s">
        <v>113</v>
      </c>
      <c r="H5397" t="s">
        <v>18</v>
      </c>
      <c r="I5397" s="2">
        <v>43806</v>
      </c>
      <c r="J5397" t="s">
        <v>14950</v>
      </c>
      <c r="K5397" t="s">
        <v>14951</v>
      </c>
      <c r="L5397" t="s">
        <v>21</v>
      </c>
      <c r="M5397">
        <v>26831.290499999999</v>
      </c>
      <c r="N5397">
        <v>439</v>
      </c>
      <c r="O5397" t="s">
        <v>43</v>
      </c>
      <c r="P5397" t="s">
        <v>43</v>
      </c>
      <c r="Q5397" s="2">
        <v>43825</v>
      </c>
      <c r="R5397" t="s">
        <v>32</v>
      </c>
      <c r="S5397" t="s">
        <v>33</v>
      </c>
      <c r="T5397">
        <f>_xlfn.DAYS(Raw_data_US_healthcare[[#This Row],[Discharge Date]],Raw_data_US_healthcare[[#This Row],[Date of Admission]])</f>
        <v>19</v>
      </c>
    </row>
    <row r="5398" spans="1:20" x14ac:dyDescent="0.3">
      <c r="A5398" t="s">
        <v>26511</v>
      </c>
      <c r="B5398" t="s">
        <v>9273</v>
      </c>
      <c r="C5398">
        <v>18</v>
      </c>
      <c r="D5398" t="str">
        <f>IF(Raw_data_US_healthcare[[#This Row],[Age]]&lt;35,"Young",IF(Raw_data_US_healthcare[[#This Row],[Age]]&lt;60,"Middle","Senior"))</f>
        <v>Young</v>
      </c>
      <c r="E5398" t="s">
        <v>16</v>
      </c>
      <c r="F5398" t="s">
        <v>113</v>
      </c>
      <c r="G5398" t="s">
        <v>113</v>
      </c>
      <c r="H5398" t="s">
        <v>18</v>
      </c>
      <c r="I5398" s="2">
        <v>44656</v>
      </c>
      <c r="J5398" t="s">
        <v>14952</v>
      </c>
      <c r="K5398" t="s">
        <v>14953</v>
      </c>
      <c r="L5398" t="s">
        <v>52</v>
      </c>
      <c r="M5398">
        <v>41824.580399999999</v>
      </c>
      <c r="N5398">
        <v>204</v>
      </c>
      <c r="O5398" t="s">
        <v>43</v>
      </c>
      <c r="P5398" t="s">
        <v>43</v>
      </c>
      <c r="Q5398" s="2">
        <v>44668</v>
      </c>
      <c r="R5398" t="s">
        <v>83</v>
      </c>
      <c r="S5398" t="s">
        <v>33</v>
      </c>
      <c r="T5398">
        <f>_xlfn.DAYS(Raw_data_US_healthcare[[#This Row],[Discharge Date]],Raw_data_US_healthcare[[#This Row],[Date of Admission]])</f>
        <v>12</v>
      </c>
    </row>
    <row r="5399" spans="1:20" x14ac:dyDescent="0.3">
      <c r="A5399" t="s">
        <v>26512</v>
      </c>
      <c r="B5399" t="s">
        <v>14954</v>
      </c>
      <c r="C5399">
        <v>49</v>
      </c>
      <c r="D5399" t="str">
        <f>IF(Raw_data_US_healthcare[[#This Row],[Age]]&lt;35,"Young",IF(Raw_data_US_healthcare[[#This Row],[Age]]&lt;60,"Middle","Senior"))</f>
        <v>Middle</v>
      </c>
      <c r="E5399" t="s">
        <v>26</v>
      </c>
      <c r="F5399" t="s">
        <v>27</v>
      </c>
      <c r="G5399" t="s">
        <v>27</v>
      </c>
      <c r="H5399" t="s">
        <v>26516</v>
      </c>
      <c r="I5399" s="2">
        <v>44254</v>
      </c>
      <c r="J5399" t="s">
        <v>14955</v>
      </c>
      <c r="K5399" t="s">
        <v>14956</v>
      </c>
      <c r="L5399" t="s">
        <v>21</v>
      </c>
      <c r="M5399">
        <v>3800.7431000000001</v>
      </c>
      <c r="N5399">
        <v>118</v>
      </c>
      <c r="O5399" t="s">
        <v>39</v>
      </c>
      <c r="P5399" t="s">
        <v>39</v>
      </c>
      <c r="Q5399" s="2">
        <v>44284</v>
      </c>
      <c r="R5399" t="s">
        <v>44</v>
      </c>
      <c r="S5399" t="s">
        <v>33</v>
      </c>
      <c r="T5399">
        <f>_xlfn.DAYS(Raw_data_US_healthcare[[#This Row],[Discharge Date]],Raw_data_US_healthcare[[#This Row],[Date of Admission]])</f>
        <v>30</v>
      </c>
    </row>
    <row r="5400" spans="1:20" x14ac:dyDescent="0.3">
      <c r="A5400" t="s">
        <v>26511</v>
      </c>
      <c r="B5400" t="s">
        <v>14957</v>
      </c>
      <c r="C5400">
        <v>83</v>
      </c>
      <c r="D5400" t="str">
        <f>IF(Raw_data_US_healthcare[[#This Row],[Age]]&lt;35,"Young",IF(Raw_data_US_healthcare[[#This Row],[Age]]&lt;60,"Middle","Senior"))</f>
        <v>Senior</v>
      </c>
      <c r="E5400" t="s">
        <v>16</v>
      </c>
      <c r="F5400" t="s">
        <v>62</v>
      </c>
      <c r="G5400" t="s">
        <v>62</v>
      </c>
      <c r="H5400" t="s">
        <v>26516</v>
      </c>
      <c r="I5400" s="2">
        <v>44398</v>
      </c>
      <c r="J5400" t="s">
        <v>14958</v>
      </c>
      <c r="K5400" t="s">
        <v>14959</v>
      </c>
      <c r="L5400" t="s">
        <v>21</v>
      </c>
      <c r="M5400">
        <v>27111.497599999999</v>
      </c>
      <c r="N5400">
        <v>330</v>
      </c>
      <c r="O5400" t="s">
        <v>43</v>
      </c>
      <c r="P5400" t="s">
        <v>43</v>
      </c>
      <c r="Q5400" s="2">
        <v>44404</v>
      </c>
      <c r="R5400" t="s">
        <v>23</v>
      </c>
      <c r="S5400" t="s">
        <v>33</v>
      </c>
      <c r="T5400">
        <f>_xlfn.DAYS(Raw_data_US_healthcare[[#This Row],[Discharge Date]],Raw_data_US_healthcare[[#This Row],[Date of Admission]])</f>
        <v>6</v>
      </c>
    </row>
    <row r="5401" spans="1:20" x14ac:dyDescent="0.3">
      <c r="A5401" t="s">
        <v>26511</v>
      </c>
      <c r="B5401" t="s">
        <v>26574</v>
      </c>
      <c r="C5401">
        <v>47</v>
      </c>
      <c r="D5401" t="str">
        <f>IF(Raw_data_US_healthcare[[#This Row],[Age]]&lt;35,"Young",IF(Raw_data_US_healthcare[[#This Row],[Age]]&lt;60,"Middle","Senior"))</f>
        <v>Middle</v>
      </c>
      <c r="E5401" t="s">
        <v>16</v>
      </c>
      <c r="F5401" t="s">
        <v>62</v>
      </c>
      <c r="G5401" t="s">
        <v>62</v>
      </c>
      <c r="H5401" t="s">
        <v>28</v>
      </c>
      <c r="I5401" s="2">
        <v>44440</v>
      </c>
      <c r="J5401" t="s">
        <v>14960</v>
      </c>
      <c r="K5401" t="s">
        <v>14961</v>
      </c>
      <c r="L5401" t="s">
        <v>60</v>
      </c>
      <c r="M5401">
        <v>2913.4834000000001</v>
      </c>
      <c r="N5401">
        <v>427</v>
      </c>
      <c r="O5401" t="s">
        <v>22</v>
      </c>
      <c r="P5401" t="s">
        <v>22</v>
      </c>
      <c r="Q5401" s="2">
        <v>44446</v>
      </c>
      <c r="R5401" t="s">
        <v>83</v>
      </c>
      <c r="S5401" t="s">
        <v>33</v>
      </c>
      <c r="T5401">
        <f>_xlfn.DAYS(Raw_data_US_healthcare[[#This Row],[Discharge Date]],Raw_data_US_healthcare[[#This Row],[Date of Admission]])</f>
        <v>6</v>
      </c>
    </row>
    <row r="5402" spans="1:20" x14ac:dyDescent="0.3">
      <c r="A5402" t="s">
        <v>26512</v>
      </c>
      <c r="B5402" t="s">
        <v>14962</v>
      </c>
      <c r="C5402">
        <v>30</v>
      </c>
      <c r="D5402" t="str">
        <f>IF(Raw_data_US_healthcare[[#This Row],[Age]]&lt;35,"Young",IF(Raw_data_US_healthcare[[#This Row],[Age]]&lt;60,"Middle","Senior"))</f>
        <v>Young</v>
      </c>
      <c r="E5402" t="s">
        <v>26</v>
      </c>
      <c r="F5402" t="s">
        <v>27</v>
      </c>
      <c r="G5402" t="s">
        <v>27</v>
      </c>
      <c r="H5402" t="s">
        <v>36</v>
      </c>
      <c r="I5402" s="2">
        <v>45074</v>
      </c>
      <c r="J5402" t="s">
        <v>14963</v>
      </c>
      <c r="K5402" t="s">
        <v>14964</v>
      </c>
      <c r="L5402" t="s">
        <v>56</v>
      </c>
      <c r="M5402">
        <v>1531.3901000000001</v>
      </c>
      <c r="N5402">
        <v>417</v>
      </c>
      <c r="O5402" t="s">
        <v>39</v>
      </c>
      <c r="P5402" t="s">
        <v>39</v>
      </c>
      <c r="Q5402" s="2">
        <v>45101</v>
      </c>
      <c r="R5402" t="s">
        <v>23</v>
      </c>
      <c r="S5402" t="s">
        <v>24</v>
      </c>
      <c r="T5402">
        <f>_xlfn.DAYS(Raw_data_US_healthcare[[#This Row],[Discharge Date]],Raw_data_US_healthcare[[#This Row],[Date of Admission]])</f>
        <v>27</v>
      </c>
    </row>
    <row r="5403" spans="1:20" x14ac:dyDescent="0.3">
      <c r="A5403" t="s">
        <v>26511</v>
      </c>
      <c r="B5403" t="s">
        <v>14965</v>
      </c>
      <c r="C5403">
        <v>35</v>
      </c>
      <c r="D5403" t="str">
        <f>IF(Raw_data_US_healthcare[[#This Row],[Age]]&lt;35,"Young",IF(Raw_data_US_healthcare[[#This Row],[Age]]&lt;60,"Middle","Senior"))</f>
        <v>Middle</v>
      </c>
      <c r="E5403" t="s">
        <v>16</v>
      </c>
      <c r="F5403" t="s">
        <v>17</v>
      </c>
      <c r="G5403" t="s">
        <v>17</v>
      </c>
      <c r="H5403" t="s">
        <v>26516</v>
      </c>
      <c r="I5403" s="2">
        <v>43989</v>
      </c>
      <c r="J5403" t="s">
        <v>14966</v>
      </c>
      <c r="K5403" t="s">
        <v>14967</v>
      </c>
      <c r="L5403" t="s">
        <v>31</v>
      </c>
      <c r="M5403">
        <v>28564.421900000001</v>
      </c>
      <c r="N5403">
        <v>315</v>
      </c>
      <c r="O5403" t="s">
        <v>43</v>
      </c>
      <c r="P5403" t="s">
        <v>43</v>
      </c>
      <c r="Q5403" s="2">
        <v>44013</v>
      </c>
      <c r="R5403" t="s">
        <v>23</v>
      </c>
      <c r="S5403" t="s">
        <v>24</v>
      </c>
      <c r="T5403">
        <f>_xlfn.DAYS(Raw_data_US_healthcare[[#This Row],[Discharge Date]],Raw_data_US_healthcare[[#This Row],[Date of Admission]])</f>
        <v>24</v>
      </c>
    </row>
    <row r="5404" spans="1:20" x14ac:dyDescent="0.3">
      <c r="A5404" t="s">
        <v>26511</v>
      </c>
      <c r="B5404" t="s">
        <v>14968</v>
      </c>
      <c r="C5404">
        <v>35</v>
      </c>
      <c r="D5404" t="str">
        <f>IF(Raw_data_US_healthcare[[#This Row],[Age]]&lt;35,"Young",IF(Raw_data_US_healthcare[[#This Row],[Age]]&lt;60,"Middle","Senior"))</f>
        <v>Middle</v>
      </c>
      <c r="E5404" t="s">
        <v>16</v>
      </c>
      <c r="F5404" t="s">
        <v>228</v>
      </c>
      <c r="G5404" t="s">
        <v>228</v>
      </c>
      <c r="H5404" t="s">
        <v>36</v>
      </c>
      <c r="I5404" s="2">
        <v>43749</v>
      </c>
      <c r="J5404" t="s">
        <v>7655</v>
      </c>
      <c r="K5404" t="s">
        <v>14969</v>
      </c>
      <c r="L5404" t="s">
        <v>52</v>
      </c>
      <c r="M5404">
        <v>19403.775799999999</v>
      </c>
      <c r="N5404">
        <v>284</v>
      </c>
      <c r="O5404" t="s">
        <v>39</v>
      </c>
      <c r="P5404" t="s">
        <v>39</v>
      </c>
      <c r="Q5404" s="2">
        <v>43776</v>
      </c>
      <c r="R5404" t="s">
        <v>83</v>
      </c>
      <c r="S5404" t="s">
        <v>45</v>
      </c>
      <c r="T5404">
        <f>_xlfn.DAYS(Raw_data_US_healthcare[[#This Row],[Discharge Date]],Raw_data_US_healthcare[[#This Row],[Date of Admission]])</f>
        <v>27</v>
      </c>
    </row>
    <row r="5405" spans="1:20" x14ac:dyDescent="0.3">
      <c r="A5405" t="s">
        <v>26511</v>
      </c>
      <c r="B5405" t="s">
        <v>14970</v>
      </c>
      <c r="C5405">
        <v>36</v>
      </c>
      <c r="D5405" t="str">
        <f>IF(Raw_data_US_healthcare[[#This Row],[Age]]&lt;35,"Young",IF(Raw_data_US_healthcare[[#This Row],[Age]]&lt;60,"Middle","Senior"))</f>
        <v>Middle</v>
      </c>
      <c r="E5405" t="s">
        <v>16</v>
      </c>
      <c r="F5405" t="s">
        <v>49</v>
      </c>
      <c r="G5405" t="s">
        <v>49</v>
      </c>
      <c r="H5405" t="s">
        <v>26516</v>
      </c>
      <c r="I5405" s="2">
        <v>44026</v>
      </c>
      <c r="J5405" t="s">
        <v>14971</v>
      </c>
      <c r="K5405" t="s">
        <v>2902</v>
      </c>
      <c r="L5405" t="s">
        <v>21</v>
      </c>
      <c r="M5405">
        <v>25312.288700000001</v>
      </c>
      <c r="N5405">
        <v>297</v>
      </c>
      <c r="O5405" t="s">
        <v>39</v>
      </c>
      <c r="P5405" t="s">
        <v>39</v>
      </c>
      <c r="Q5405" s="2">
        <v>44047</v>
      </c>
      <c r="R5405" t="s">
        <v>32</v>
      </c>
      <c r="S5405" t="s">
        <v>24</v>
      </c>
      <c r="T5405">
        <f>_xlfn.DAYS(Raw_data_US_healthcare[[#This Row],[Discharge Date]],Raw_data_US_healthcare[[#This Row],[Date of Admission]])</f>
        <v>21</v>
      </c>
    </row>
    <row r="5406" spans="1:20" x14ac:dyDescent="0.3">
      <c r="A5406" t="s">
        <v>26511</v>
      </c>
      <c r="B5406" t="s">
        <v>14972</v>
      </c>
      <c r="C5406">
        <v>68</v>
      </c>
      <c r="D5406" t="str">
        <f>IF(Raw_data_US_healthcare[[#This Row],[Age]]&lt;35,"Young",IF(Raw_data_US_healthcare[[#This Row],[Age]]&lt;60,"Middle","Senior"))</f>
        <v>Senior</v>
      </c>
      <c r="E5406" t="s">
        <v>16</v>
      </c>
      <c r="F5406" t="s">
        <v>62</v>
      </c>
      <c r="G5406" t="s">
        <v>62</v>
      </c>
      <c r="H5406" t="s">
        <v>18</v>
      </c>
      <c r="I5406" s="2">
        <v>43822</v>
      </c>
      <c r="J5406" t="s">
        <v>14973</v>
      </c>
      <c r="K5406" t="s">
        <v>14974</v>
      </c>
      <c r="L5406" t="s">
        <v>21</v>
      </c>
      <c r="M5406">
        <v>59919.482199999999</v>
      </c>
      <c r="N5406">
        <v>139</v>
      </c>
      <c r="O5406" t="s">
        <v>22</v>
      </c>
      <c r="P5406" t="s">
        <v>22</v>
      </c>
      <c r="Q5406" s="2">
        <v>43839</v>
      </c>
      <c r="R5406" t="s">
        <v>23</v>
      </c>
      <c r="S5406" t="s">
        <v>45</v>
      </c>
      <c r="T5406">
        <f>_xlfn.DAYS(Raw_data_US_healthcare[[#This Row],[Discharge Date]],Raw_data_US_healthcare[[#This Row],[Date of Admission]])</f>
        <v>17</v>
      </c>
    </row>
    <row r="5407" spans="1:20" x14ac:dyDescent="0.3">
      <c r="A5407" t="s">
        <v>26512</v>
      </c>
      <c r="B5407" t="s">
        <v>14975</v>
      </c>
      <c r="C5407">
        <v>54</v>
      </c>
      <c r="D5407" t="str">
        <f>IF(Raw_data_US_healthcare[[#This Row],[Age]]&lt;35,"Young",IF(Raw_data_US_healthcare[[#This Row],[Age]]&lt;60,"Middle","Senior"))</f>
        <v>Middle</v>
      </c>
      <c r="E5407" t="s">
        <v>26</v>
      </c>
      <c r="F5407" t="s">
        <v>228</v>
      </c>
      <c r="G5407" t="s">
        <v>228</v>
      </c>
      <c r="H5407" t="s">
        <v>26516</v>
      </c>
      <c r="I5407" s="2">
        <v>44120</v>
      </c>
      <c r="J5407" t="s">
        <v>14976</v>
      </c>
      <c r="K5407" t="s">
        <v>14977</v>
      </c>
      <c r="L5407" t="s">
        <v>56</v>
      </c>
      <c r="M5407">
        <v>16136.7698</v>
      </c>
      <c r="N5407">
        <v>126</v>
      </c>
      <c r="O5407" t="s">
        <v>39</v>
      </c>
      <c r="P5407" t="s">
        <v>39</v>
      </c>
      <c r="Q5407" s="2">
        <v>44130</v>
      </c>
      <c r="R5407" t="s">
        <v>48</v>
      </c>
      <c r="S5407" t="s">
        <v>24</v>
      </c>
      <c r="T5407">
        <f>_xlfn.DAYS(Raw_data_US_healthcare[[#This Row],[Discharge Date]],Raw_data_US_healthcare[[#This Row],[Date of Admission]])</f>
        <v>10</v>
      </c>
    </row>
    <row r="5408" spans="1:20" x14ac:dyDescent="0.3">
      <c r="A5408" t="s">
        <v>26512</v>
      </c>
      <c r="B5408" t="s">
        <v>14978</v>
      </c>
      <c r="C5408">
        <v>69</v>
      </c>
      <c r="D5408" t="str">
        <f>IF(Raw_data_US_healthcare[[#This Row],[Age]]&lt;35,"Young",IF(Raw_data_US_healthcare[[#This Row],[Age]]&lt;60,"Middle","Senior"))</f>
        <v>Senior</v>
      </c>
      <c r="E5408" t="s">
        <v>26</v>
      </c>
      <c r="F5408" t="s">
        <v>49</v>
      </c>
      <c r="G5408" t="s">
        <v>49</v>
      </c>
      <c r="H5408" t="s">
        <v>18</v>
      </c>
      <c r="I5408" s="2">
        <v>44162</v>
      </c>
      <c r="J5408" t="s">
        <v>14979</v>
      </c>
      <c r="K5408" t="s">
        <v>14980</v>
      </c>
      <c r="L5408" t="s">
        <v>21</v>
      </c>
      <c r="M5408">
        <v>25431.752799999998</v>
      </c>
      <c r="N5408">
        <v>466</v>
      </c>
      <c r="O5408" t="s">
        <v>39</v>
      </c>
      <c r="P5408" t="s">
        <v>39</v>
      </c>
      <c r="Q5408" s="2">
        <v>44177</v>
      </c>
      <c r="R5408" t="s">
        <v>83</v>
      </c>
      <c r="S5408" t="s">
        <v>45</v>
      </c>
      <c r="T5408">
        <f>_xlfn.DAYS(Raw_data_US_healthcare[[#This Row],[Discharge Date]],Raw_data_US_healthcare[[#This Row],[Date of Admission]])</f>
        <v>15</v>
      </c>
    </row>
    <row r="5409" spans="1:20" x14ac:dyDescent="0.3">
      <c r="A5409" t="s">
        <v>26512</v>
      </c>
      <c r="B5409" t="s">
        <v>14981</v>
      </c>
      <c r="C5409">
        <v>35</v>
      </c>
      <c r="D5409" t="str">
        <f>IF(Raw_data_US_healthcare[[#This Row],[Age]]&lt;35,"Young",IF(Raw_data_US_healthcare[[#This Row],[Age]]&lt;60,"Middle","Senior"))</f>
        <v>Middle</v>
      </c>
      <c r="E5409" t="s">
        <v>26</v>
      </c>
      <c r="F5409" t="s">
        <v>49</v>
      </c>
      <c r="G5409" t="s">
        <v>49</v>
      </c>
      <c r="H5409" t="s">
        <v>26516</v>
      </c>
      <c r="I5409" s="2">
        <v>44837</v>
      </c>
      <c r="J5409" t="s">
        <v>14982</v>
      </c>
      <c r="K5409" t="s">
        <v>14983</v>
      </c>
      <c r="L5409" t="s">
        <v>31</v>
      </c>
      <c r="M5409">
        <v>11672.417100000001</v>
      </c>
      <c r="N5409">
        <v>458</v>
      </c>
      <c r="O5409" t="s">
        <v>43</v>
      </c>
      <c r="P5409" t="s">
        <v>43</v>
      </c>
      <c r="Q5409" s="2">
        <v>44850</v>
      </c>
      <c r="R5409" t="s">
        <v>48</v>
      </c>
      <c r="S5409" t="s">
        <v>33</v>
      </c>
      <c r="T5409">
        <f>_xlfn.DAYS(Raw_data_US_healthcare[[#This Row],[Discharge Date]],Raw_data_US_healthcare[[#This Row],[Date of Admission]])</f>
        <v>13</v>
      </c>
    </row>
    <row r="5410" spans="1:20" x14ac:dyDescent="0.3">
      <c r="A5410" t="s">
        <v>26511</v>
      </c>
      <c r="B5410" t="s">
        <v>14984</v>
      </c>
      <c r="C5410">
        <v>69</v>
      </c>
      <c r="D5410" t="str">
        <f>IF(Raw_data_US_healthcare[[#This Row],[Age]]&lt;35,"Young",IF(Raw_data_US_healthcare[[#This Row],[Age]]&lt;60,"Middle","Senior"))</f>
        <v>Senior</v>
      </c>
      <c r="E5410" t="s">
        <v>16</v>
      </c>
      <c r="F5410" t="s">
        <v>17</v>
      </c>
      <c r="G5410" t="s">
        <v>17</v>
      </c>
      <c r="H5410" t="s">
        <v>26516</v>
      </c>
      <c r="I5410" s="2">
        <v>43981</v>
      </c>
      <c r="J5410" t="s">
        <v>14985</v>
      </c>
      <c r="K5410" t="s">
        <v>14986</v>
      </c>
      <c r="L5410" t="s">
        <v>21</v>
      </c>
      <c r="M5410">
        <v>3811.7206000000001</v>
      </c>
      <c r="N5410">
        <v>331</v>
      </c>
      <c r="O5410" t="s">
        <v>43</v>
      </c>
      <c r="P5410" t="s">
        <v>43</v>
      </c>
      <c r="Q5410" s="2">
        <v>43998</v>
      </c>
      <c r="R5410" t="s">
        <v>44</v>
      </c>
      <c r="S5410" t="s">
        <v>45</v>
      </c>
      <c r="T5410">
        <f>_xlfn.DAYS(Raw_data_US_healthcare[[#This Row],[Discharge Date]],Raw_data_US_healthcare[[#This Row],[Date of Admission]])</f>
        <v>17</v>
      </c>
    </row>
    <row r="5411" spans="1:20" x14ac:dyDescent="0.3">
      <c r="A5411" t="s">
        <v>26512</v>
      </c>
      <c r="B5411" t="s">
        <v>14987</v>
      </c>
      <c r="C5411">
        <v>52</v>
      </c>
      <c r="D5411" t="str">
        <f>IF(Raw_data_US_healthcare[[#This Row],[Age]]&lt;35,"Young",IF(Raw_data_US_healthcare[[#This Row],[Age]]&lt;60,"Middle","Senior"))</f>
        <v>Middle</v>
      </c>
      <c r="E5411" t="s">
        <v>26</v>
      </c>
      <c r="F5411" t="s">
        <v>49</v>
      </c>
      <c r="G5411" t="s">
        <v>49</v>
      </c>
      <c r="H5411" t="s">
        <v>26516</v>
      </c>
      <c r="I5411" s="2">
        <v>45148</v>
      </c>
      <c r="J5411" t="s">
        <v>14988</v>
      </c>
      <c r="K5411" t="s">
        <v>14989</v>
      </c>
      <c r="L5411" t="s">
        <v>56</v>
      </c>
      <c r="M5411">
        <v>2094.1100999999999</v>
      </c>
      <c r="N5411">
        <v>297</v>
      </c>
      <c r="O5411" t="s">
        <v>39</v>
      </c>
      <c r="P5411" t="s">
        <v>39</v>
      </c>
      <c r="Q5411" s="2">
        <v>45167</v>
      </c>
      <c r="R5411" t="s">
        <v>32</v>
      </c>
      <c r="S5411" t="s">
        <v>45</v>
      </c>
      <c r="T5411">
        <f>_xlfn.DAYS(Raw_data_US_healthcare[[#This Row],[Discharge Date]],Raw_data_US_healthcare[[#This Row],[Date of Admission]])</f>
        <v>19</v>
      </c>
    </row>
    <row r="5412" spans="1:20" x14ac:dyDescent="0.3">
      <c r="A5412" t="s">
        <v>26511</v>
      </c>
      <c r="B5412" t="s">
        <v>14990</v>
      </c>
      <c r="C5412">
        <v>33</v>
      </c>
      <c r="D5412" t="str">
        <f>IF(Raw_data_US_healthcare[[#This Row],[Age]]&lt;35,"Young",IF(Raw_data_US_healthcare[[#This Row],[Age]]&lt;60,"Middle","Senior"))</f>
        <v>Young</v>
      </c>
      <c r="E5412" t="s">
        <v>16</v>
      </c>
      <c r="F5412" t="s">
        <v>27</v>
      </c>
      <c r="G5412" t="s">
        <v>27</v>
      </c>
      <c r="H5412" t="s">
        <v>36</v>
      </c>
      <c r="I5412" s="2">
        <v>44620</v>
      </c>
      <c r="J5412" t="s">
        <v>14991</v>
      </c>
      <c r="K5412" t="s">
        <v>14992</v>
      </c>
      <c r="L5412" t="s">
        <v>31</v>
      </c>
      <c r="M5412">
        <v>13867.5869</v>
      </c>
      <c r="N5412">
        <v>397</v>
      </c>
      <c r="O5412" t="s">
        <v>22</v>
      </c>
      <c r="P5412" t="s">
        <v>22</v>
      </c>
      <c r="Q5412" s="2">
        <v>44634</v>
      </c>
      <c r="R5412" t="s">
        <v>44</v>
      </c>
      <c r="S5412" t="s">
        <v>33</v>
      </c>
      <c r="T5412">
        <f>_xlfn.DAYS(Raw_data_US_healthcare[[#This Row],[Discharge Date]],Raw_data_US_healthcare[[#This Row],[Date of Admission]])</f>
        <v>14</v>
      </c>
    </row>
    <row r="5413" spans="1:20" x14ac:dyDescent="0.3">
      <c r="A5413" t="s">
        <v>26512</v>
      </c>
      <c r="B5413" t="s">
        <v>14993</v>
      </c>
      <c r="C5413">
        <v>84</v>
      </c>
      <c r="D5413" t="str">
        <f>IF(Raw_data_US_healthcare[[#This Row],[Age]]&lt;35,"Young",IF(Raw_data_US_healthcare[[#This Row],[Age]]&lt;60,"Middle","Senior"))</f>
        <v>Senior</v>
      </c>
      <c r="E5413" t="s">
        <v>26</v>
      </c>
      <c r="F5413" t="s">
        <v>17</v>
      </c>
      <c r="G5413" t="s">
        <v>17</v>
      </c>
      <c r="H5413" t="s">
        <v>26514</v>
      </c>
      <c r="I5413" s="2">
        <v>43815</v>
      </c>
      <c r="J5413" t="s">
        <v>14994</v>
      </c>
      <c r="K5413" t="s">
        <v>2120</v>
      </c>
      <c r="L5413" t="s">
        <v>21</v>
      </c>
      <c r="M5413">
        <v>4431.0880999999999</v>
      </c>
      <c r="N5413">
        <v>431</v>
      </c>
      <c r="O5413" t="s">
        <v>22</v>
      </c>
      <c r="P5413" t="s">
        <v>22</v>
      </c>
      <c r="Q5413" s="2">
        <v>43818</v>
      </c>
      <c r="R5413" t="s">
        <v>83</v>
      </c>
      <c r="S5413" t="s">
        <v>33</v>
      </c>
      <c r="T5413">
        <f>_xlfn.DAYS(Raw_data_US_healthcare[[#This Row],[Discharge Date]],Raw_data_US_healthcare[[#This Row],[Date of Admission]])</f>
        <v>3</v>
      </c>
    </row>
    <row r="5414" spans="1:20" x14ac:dyDescent="0.3">
      <c r="A5414" t="s">
        <v>26512</v>
      </c>
      <c r="B5414" t="s">
        <v>14995</v>
      </c>
      <c r="C5414">
        <v>57</v>
      </c>
      <c r="D5414" t="str">
        <f>IF(Raw_data_US_healthcare[[#This Row],[Age]]&lt;35,"Young",IF(Raw_data_US_healthcare[[#This Row],[Age]]&lt;60,"Middle","Senior"))</f>
        <v>Middle</v>
      </c>
      <c r="E5414" t="s">
        <v>26</v>
      </c>
      <c r="F5414" t="s">
        <v>228</v>
      </c>
      <c r="G5414" t="s">
        <v>228</v>
      </c>
      <c r="H5414" t="s">
        <v>26516</v>
      </c>
      <c r="I5414" s="2">
        <v>44220</v>
      </c>
      <c r="J5414" t="s">
        <v>14996</v>
      </c>
      <c r="K5414" t="s">
        <v>14997</v>
      </c>
      <c r="L5414" t="s">
        <v>31</v>
      </c>
      <c r="M5414">
        <v>28544.957200000001</v>
      </c>
      <c r="N5414">
        <v>420</v>
      </c>
      <c r="O5414" t="s">
        <v>43</v>
      </c>
      <c r="P5414" t="s">
        <v>43</v>
      </c>
      <c r="Q5414" s="2">
        <v>44240</v>
      </c>
      <c r="R5414" t="s">
        <v>83</v>
      </c>
      <c r="S5414" t="s">
        <v>24</v>
      </c>
      <c r="T5414">
        <f>_xlfn.DAYS(Raw_data_US_healthcare[[#This Row],[Discharge Date]],Raw_data_US_healthcare[[#This Row],[Date of Admission]])</f>
        <v>20</v>
      </c>
    </row>
    <row r="5415" spans="1:20" x14ac:dyDescent="0.3">
      <c r="A5415" t="s">
        <v>26511</v>
      </c>
      <c r="B5415" t="s">
        <v>14998</v>
      </c>
      <c r="C5415">
        <v>34</v>
      </c>
      <c r="D5415" t="str">
        <f>IF(Raw_data_US_healthcare[[#This Row],[Age]]&lt;35,"Young",IF(Raw_data_US_healthcare[[#This Row],[Age]]&lt;60,"Middle","Senior"))</f>
        <v>Young</v>
      </c>
      <c r="E5415" t="s">
        <v>16</v>
      </c>
      <c r="F5415" t="s">
        <v>88</v>
      </c>
      <c r="G5415" t="s">
        <v>88</v>
      </c>
      <c r="H5415" t="s">
        <v>28</v>
      </c>
      <c r="I5415" s="2">
        <v>44626</v>
      </c>
      <c r="J5415" t="s">
        <v>14999</v>
      </c>
      <c r="K5415" t="s">
        <v>15000</v>
      </c>
      <c r="L5415" t="s">
        <v>52</v>
      </c>
      <c r="M5415">
        <v>40997.336600000002</v>
      </c>
      <c r="N5415">
        <v>284</v>
      </c>
      <c r="O5415" t="s">
        <v>43</v>
      </c>
      <c r="P5415" t="s">
        <v>43</v>
      </c>
      <c r="Q5415" s="2">
        <v>44633</v>
      </c>
      <c r="R5415" t="s">
        <v>32</v>
      </c>
      <c r="S5415" t="s">
        <v>33</v>
      </c>
      <c r="T5415">
        <f>_xlfn.DAYS(Raw_data_US_healthcare[[#This Row],[Discharge Date]],Raw_data_US_healthcare[[#This Row],[Date of Admission]])</f>
        <v>7</v>
      </c>
    </row>
    <row r="5416" spans="1:20" x14ac:dyDescent="0.3">
      <c r="A5416" t="s">
        <v>26511</v>
      </c>
      <c r="B5416" t="s">
        <v>1463</v>
      </c>
      <c r="C5416">
        <v>20</v>
      </c>
      <c r="D5416" t="str">
        <f>IF(Raw_data_US_healthcare[[#This Row],[Age]]&lt;35,"Young",IF(Raw_data_US_healthcare[[#This Row],[Age]]&lt;60,"Middle","Senior"))</f>
        <v>Young</v>
      </c>
      <c r="E5416" t="s">
        <v>16</v>
      </c>
      <c r="F5416" t="s">
        <v>228</v>
      </c>
      <c r="G5416" t="s">
        <v>228</v>
      </c>
      <c r="H5416" t="s">
        <v>26516</v>
      </c>
      <c r="I5416" s="2">
        <v>45179</v>
      </c>
      <c r="J5416" t="s">
        <v>15001</v>
      </c>
      <c r="K5416" t="s">
        <v>15002</v>
      </c>
      <c r="L5416" t="s">
        <v>56</v>
      </c>
      <c r="M5416">
        <v>8314.2883999999995</v>
      </c>
      <c r="N5416">
        <v>290</v>
      </c>
      <c r="O5416" t="s">
        <v>39</v>
      </c>
      <c r="P5416" t="s">
        <v>39</v>
      </c>
      <c r="Q5416" s="2">
        <v>45196</v>
      </c>
      <c r="R5416" t="s">
        <v>48</v>
      </c>
      <c r="S5416" t="s">
        <v>33</v>
      </c>
      <c r="T5416">
        <f>_xlfn.DAYS(Raw_data_US_healthcare[[#This Row],[Discharge Date]],Raw_data_US_healthcare[[#This Row],[Date of Admission]])</f>
        <v>17</v>
      </c>
    </row>
    <row r="5417" spans="1:20" x14ac:dyDescent="0.3">
      <c r="A5417" t="s">
        <v>26511</v>
      </c>
      <c r="B5417" t="s">
        <v>15003</v>
      </c>
      <c r="C5417">
        <v>41</v>
      </c>
      <c r="D5417" t="str">
        <f>IF(Raw_data_US_healthcare[[#This Row],[Age]]&lt;35,"Young",IF(Raw_data_US_healthcare[[#This Row],[Age]]&lt;60,"Middle","Senior"))</f>
        <v>Middle</v>
      </c>
      <c r="E5417" t="s">
        <v>16</v>
      </c>
      <c r="F5417" t="s">
        <v>62</v>
      </c>
      <c r="G5417" t="s">
        <v>62</v>
      </c>
      <c r="H5417" t="s">
        <v>28</v>
      </c>
      <c r="I5417" s="2">
        <v>43540</v>
      </c>
      <c r="J5417" t="s">
        <v>15004</v>
      </c>
      <c r="K5417" t="s">
        <v>15005</v>
      </c>
      <c r="L5417" t="s">
        <v>56</v>
      </c>
      <c r="M5417">
        <v>33355.291400000002</v>
      </c>
      <c r="N5417">
        <v>357</v>
      </c>
      <c r="O5417" t="s">
        <v>43</v>
      </c>
      <c r="P5417" t="s">
        <v>43</v>
      </c>
      <c r="Q5417" s="2">
        <v>43564</v>
      </c>
      <c r="R5417" t="s">
        <v>32</v>
      </c>
      <c r="S5417" t="s">
        <v>45</v>
      </c>
      <c r="T5417">
        <f>_xlfn.DAYS(Raw_data_US_healthcare[[#This Row],[Discharge Date]],Raw_data_US_healthcare[[#This Row],[Date of Admission]])</f>
        <v>24</v>
      </c>
    </row>
    <row r="5418" spans="1:20" x14ac:dyDescent="0.3">
      <c r="A5418" t="s">
        <v>26511</v>
      </c>
      <c r="B5418" t="s">
        <v>15006</v>
      </c>
      <c r="C5418">
        <v>61</v>
      </c>
      <c r="D5418" t="str">
        <f>IF(Raw_data_US_healthcare[[#This Row],[Age]]&lt;35,"Young",IF(Raw_data_US_healthcare[[#This Row],[Age]]&lt;60,"Middle","Senior"))</f>
        <v>Senior</v>
      </c>
      <c r="E5418" t="s">
        <v>16</v>
      </c>
      <c r="F5418" t="s">
        <v>35</v>
      </c>
      <c r="G5418" t="s">
        <v>35</v>
      </c>
      <c r="H5418" t="s">
        <v>69</v>
      </c>
      <c r="I5418" s="2">
        <v>44193</v>
      </c>
      <c r="J5418" t="s">
        <v>10653</v>
      </c>
      <c r="K5418" t="s">
        <v>15007</v>
      </c>
      <c r="L5418" t="s">
        <v>21</v>
      </c>
      <c r="M5418">
        <v>42462.286200000002</v>
      </c>
      <c r="N5418">
        <v>278</v>
      </c>
      <c r="O5418" t="s">
        <v>39</v>
      </c>
      <c r="P5418" t="s">
        <v>39</v>
      </c>
      <c r="Q5418" s="2">
        <v>44210</v>
      </c>
      <c r="R5418" t="s">
        <v>32</v>
      </c>
      <c r="S5418" t="s">
        <v>45</v>
      </c>
      <c r="T5418">
        <f>_xlfn.DAYS(Raw_data_US_healthcare[[#This Row],[Discharge Date]],Raw_data_US_healthcare[[#This Row],[Date of Admission]])</f>
        <v>17</v>
      </c>
    </row>
    <row r="5419" spans="1:20" x14ac:dyDescent="0.3">
      <c r="A5419" t="s">
        <v>26512</v>
      </c>
      <c r="B5419" t="s">
        <v>15008</v>
      </c>
      <c r="C5419">
        <v>60</v>
      </c>
      <c r="D5419" t="str">
        <f>IF(Raw_data_US_healthcare[[#This Row],[Age]]&lt;35,"Young",IF(Raw_data_US_healthcare[[#This Row],[Age]]&lt;60,"Middle","Senior"))</f>
        <v>Senior</v>
      </c>
      <c r="E5419" t="s">
        <v>26</v>
      </c>
      <c r="F5419" t="s">
        <v>35</v>
      </c>
      <c r="G5419" t="s">
        <v>35</v>
      </c>
      <c r="H5419" t="s">
        <v>18</v>
      </c>
      <c r="I5419" s="2">
        <v>43432</v>
      </c>
      <c r="J5419" t="s">
        <v>6499</v>
      </c>
      <c r="K5419" t="s">
        <v>15009</v>
      </c>
      <c r="L5419" t="s">
        <v>31</v>
      </c>
      <c r="M5419">
        <v>12259.4355</v>
      </c>
      <c r="N5419">
        <v>137</v>
      </c>
      <c r="O5419" t="s">
        <v>22</v>
      </c>
      <c r="P5419" t="s">
        <v>22</v>
      </c>
      <c r="Q5419" s="2">
        <v>43441</v>
      </c>
      <c r="R5419" t="s">
        <v>32</v>
      </c>
      <c r="S5419" t="s">
        <v>45</v>
      </c>
      <c r="T5419">
        <f>_xlfn.DAYS(Raw_data_US_healthcare[[#This Row],[Discharge Date]],Raw_data_US_healthcare[[#This Row],[Date of Admission]])</f>
        <v>9</v>
      </c>
    </row>
    <row r="5420" spans="1:20" x14ac:dyDescent="0.3">
      <c r="A5420" t="s">
        <v>26511</v>
      </c>
      <c r="B5420" t="s">
        <v>15010</v>
      </c>
      <c r="C5420">
        <v>29</v>
      </c>
      <c r="D5420" t="str">
        <f>IF(Raw_data_US_healthcare[[#This Row],[Age]]&lt;35,"Young",IF(Raw_data_US_healthcare[[#This Row],[Age]]&lt;60,"Middle","Senior"))</f>
        <v>Young</v>
      </c>
      <c r="E5420" t="s">
        <v>16</v>
      </c>
      <c r="F5420" t="s">
        <v>49</v>
      </c>
      <c r="G5420" t="s">
        <v>49</v>
      </c>
      <c r="H5420" t="s">
        <v>28</v>
      </c>
      <c r="I5420" s="2">
        <v>45152</v>
      </c>
      <c r="J5420" t="s">
        <v>15011</v>
      </c>
      <c r="K5420" t="s">
        <v>15012</v>
      </c>
      <c r="L5420" t="s">
        <v>56</v>
      </c>
      <c r="M5420">
        <v>20067.065600000002</v>
      </c>
      <c r="N5420">
        <v>470</v>
      </c>
      <c r="O5420" t="s">
        <v>39</v>
      </c>
      <c r="P5420" t="s">
        <v>39</v>
      </c>
      <c r="Q5420" s="2">
        <v>45158</v>
      </c>
      <c r="R5420" t="s">
        <v>48</v>
      </c>
      <c r="S5420" t="s">
        <v>33</v>
      </c>
      <c r="T5420">
        <f>_xlfn.DAYS(Raw_data_US_healthcare[[#This Row],[Discharge Date]],Raw_data_US_healthcare[[#This Row],[Date of Admission]])</f>
        <v>6</v>
      </c>
    </row>
    <row r="5421" spans="1:20" x14ac:dyDescent="0.3">
      <c r="A5421" t="s">
        <v>26512</v>
      </c>
      <c r="B5421" t="s">
        <v>15013</v>
      </c>
      <c r="C5421">
        <v>53</v>
      </c>
      <c r="D5421" t="str">
        <f>IF(Raw_data_US_healthcare[[#This Row],[Age]]&lt;35,"Young",IF(Raw_data_US_healthcare[[#This Row],[Age]]&lt;60,"Middle","Senior"))</f>
        <v>Middle</v>
      </c>
      <c r="E5421" t="s">
        <v>26</v>
      </c>
      <c r="F5421" t="s">
        <v>35</v>
      </c>
      <c r="G5421" t="s">
        <v>35</v>
      </c>
      <c r="H5421" t="s">
        <v>26516</v>
      </c>
      <c r="I5421" s="2">
        <v>43431</v>
      </c>
      <c r="J5421" t="s">
        <v>15014</v>
      </c>
      <c r="K5421" t="s">
        <v>15015</v>
      </c>
      <c r="L5421" t="s">
        <v>56</v>
      </c>
      <c r="M5421">
        <v>7016.7791999999999</v>
      </c>
      <c r="N5421">
        <v>407</v>
      </c>
      <c r="O5421" t="s">
        <v>43</v>
      </c>
      <c r="P5421" t="s">
        <v>43</v>
      </c>
      <c r="Q5421" s="2">
        <v>43452</v>
      </c>
      <c r="R5421" t="s">
        <v>32</v>
      </c>
      <c r="S5421" t="s">
        <v>45</v>
      </c>
      <c r="T5421">
        <f>_xlfn.DAYS(Raw_data_US_healthcare[[#This Row],[Discharge Date]],Raw_data_US_healthcare[[#This Row],[Date of Admission]])</f>
        <v>21</v>
      </c>
    </row>
    <row r="5422" spans="1:20" x14ac:dyDescent="0.3">
      <c r="A5422" t="s">
        <v>26512</v>
      </c>
      <c r="B5422" t="s">
        <v>15016</v>
      </c>
      <c r="C5422">
        <v>61</v>
      </c>
      <c r="D5422" t="str">
        <f>IF(Raw_data_US_healthcare[[#This Row],[Age]]&lt;35,"Young",IF(Raw_data_US_healthcare[[#This Row],[Age]]&lt;60,"Middle","Senior"))</f>
        <v>Senior</v>
      </c>
      <c r="E5422" t="s">
        <v>26</v>
      </c>
      <c r="F5422" t="s">
        <v>228</v>
      </c>
      <c r="G5422" t="s">
        <v>228</v>
      </c>
      <c r="H5422" t="s">
        <v>18</v>
      </c>
      <c r="I5422" s="2">
        <v>44837</v>
      </c>
      <c r="J5422" t="s">
        <v>4668</v>
      </c>
      <c r="K5422" t="s">
        <v>4414</v>
      </c>
      <c r="L5422" t="s">
        <v>52</v>
      </c>
      <c r="M5422">
        <v>35050.401599999997</v>
      </c>
      <c r="N5422">
        <v>244</v>
      </c>
      <c r="O5422" t="s">
        <v>43</v>
      </c>
      <c r="P5422" t="s">
        <v>43</v>
      </c>
      <c r="Q5422" s="2">
        <v>44863</v>
      </c>
      <c r="R5422" t="s">
        <v>83</v>
      </c>
      <c r="S5422" t="s">
        <v>33</v>
      </c>
      <c r="T5422">
        <f>_xlfn.DAYS(Raw_data_US_healthcare[[#This Row],[Discharge Date]],Raw_data_US_healthcare[[#This Row],[Date of Admission]])</f>
        <v>26</v>
      </c>
    </row>
    <row r="5423" spans="1:20" x14ac:dyDescent="0.3">
      <c r="A5423" t="s">
        <v>26512</v>
      </c>
      <c r="B5423" t="s">
        <v>15017</v>
      </c>
      <c r="C5423">
        <v>82</v>
      </c>
      <c r="D5423" t="str">
        <f>IF(Raw_data_US_healthcare[[#This Row],[Age]]&lt;35,"Young",IF(Raw_data_US_healthcare[[#This Row],[Age]]&lt;60,"Middle","Senior"))</f>
        <v>Senior</v>
      </c>
      <c r="E5423" t="s">
        <v>26</v>
      </c>
      <c r="F5423" t="s">
        <v>35</v>
      </c>
      <c r="G5423" t="s">
        <v>35</v>
      </c>
      <c r="H5423" t="s">
        <v>26514</v>
      </c>
      <c r="I5423" s="2">
        <v>44292</v>
      </c>
      <c r="J5423" t="s">
        <v>8707</v>
      </c>
      <c r="K5423" t="s">
        <v>15018</v>
      </c>
      <c r="L5423" t="s">
        <v>21</v>
      </c>
      <c r="M5423">
        <v>29548.488399999998</v>
      </c>
      <c r="N5423">
        <v>176</v>
      </c>
      <c r="O5423" t="s">
        <v>22</v>
      </c>
      <c r="P5423" t="s">
        <v>22</v>
      </c>
      <c r="Q5423" s="2">
        <v>44298</v>
      </c>
      <c r="R5423" t="s">
        <v>23</v>
      </c>
      <c r="S5423" t="s">
        <v>24</v>
      </c>
      <c r="T5423">
        <f>_xlfn.DAYS(Raw_data_US_healthcare[[#This Row],[Discharge Date]],Raw_data_US_healthcare[[#This Row],[Date of Admission]])</f>
        <v>6</v>
      </c>
    </row>
    <row r="5424" spans="1:20" x14ac:dyDescent="0.3">
      <c r="A5424" t="s">
        <v>26512</v>
      </c>
      <c r="B5424" t="s">
        <v>15019</v>
      </c>
      <c r="C5424">
        <v>41</v>
      </c>
      <c r="D5424" t="str">
        <f>IF(Raw_data_US_healthcare[[#This Row],[Age]]&lt;35,"Young",IF(Raw_data_US_healthcare[[#This Row],[Age]]&lt;60,"Middle","Senior"))</f>
        <v>Middle</v>
      </c>
      <c r="E5424" t="s">
        <v>26</v>
      </c>
      <c r="F5424" t="s">
        <v>113</v>
      </c>
      <c r="G5424" t="s">
        <v>113</v>
      </c>
      <c r="H5424" t="s">
        <v>26516</v>
      </c>
      <c r="I5424" s="2">
        <v>43759</v>
      </c>
      <c r="J5424" t="s">
        <v>15020</v>
      </c>
      <c r="K5424" t="s">
        <v>15021</v>
      </c>
      <c r="L5424" t="s">
        <v>31</v>
      </c>
      <c r="M5424">
        <v>9446.5697999999993</v>
      </c>
      <c r="N5424">
        <v>199</v>
      </c>
      <c r="O5424" t="s">
        <v>39</v>
      </c>
      <c r="P5424" t="s">
        <v>39</v>
      </c>
      <c r="Q5424" s="2">
        <v>43776</v>
      </c>
      <c r="R5424" t="s">
        <v>83</v>
      </c>
      <c r="S5424" t="s">
        <v>45</v>
      </c>
      <c r="T5424">
        <f>_xlfn.DAYS(Raw_data_US_healthcare[[#This Row],[Discharge Date]],Raw_data_US_healthcare[[#This Row],[Date of Admission]])</f>
        <v>17</v>
      </c>
    </row>
    <row r="5425" spans="1:20" x14ac:dyDescent="0.3">
      <c r="A5425" t="s">
        <v>26512</v>
      </c>
      <c r="B5425" t="s">
        <v>15022</v>
      </c>
      <c r="C5425">
        <v>58</v>
      </c>
      <c r="D5425" t="str">
        <f>IF(Raw_data_US_healthcare[[#This Row],[Age]]&lt;35,"Young",IF(Raw_data_US_healthcare[[#This Row],[Age]]&lt;60,"Middle","Senior"))</f>
        <v>Middle</v>
      </c>
      <c r="E5425" t="s">
        <v>26</v>
      </c>
      <c r="F5425" t="s">
        <v>62</v>
      </c>
      <c r="G5425" t="s">
        <v>62</v>
      </c>
      <c r="H5425" t="s">
        <v>18</v>
      </c>
      <c r="I5425" s="2">
        <v>44130</v>
      </c>
      <c r="J5425" t="s">
        <v>15023</v>
      </c>
      <c r="K5425" t="s">
        <v>15024</v>
      </c>
      <c r="L5425" t="s">
        <v>56</v>
      </c>
      <c r="M5425">
        <v>2149.5645</v>
      </c>
      <c r="N5425">
        <v>169</v>
      </c>
      <c r="O5425" t="s">
        <v>43</v>
      </c>
      <c r="P5425" t="s">
        <v>43</v>
      </c>
      <c r="Q5425" s="2">
        <v>44135</v>
      </c>
      <c r="R5425" t="s">
        <v>83</v>
      </c>
      <c r="S5425" t="s">
        <v>45</v>
      </c>
      <c r="T5425">
        <f>_xlfn.DAYS(Raw_data_US_healthcare[[#This Row],[Discharge Date]],Raw_data_US_healthcare[[#This Row],[Date of Admission]])</f>
        <v>5</v>
      </c>
    </row>
    <row r="5426" spans="1:20" x14ac:dyDescent="0.3">
      <c r="A5426" t="s">
        <v>26512</v>
      </c>
      <c r="B5426" t="s">
        <v>15025</v>
      </c>
      <c r="C5426">
        <v>24</v>
      </c>
      <c r="D5426" t="str">
        <f>IF(Raw_data_US_healthcare[[#This Row],[Age]]&lt;35,"Young",IF(Raw_data_US_healthcare[[#This Row],[Age]]&lt;60,"Middle","Senior"))</f>
        <v>Young</v>
      </c>
      <c r="E5426" t="s">
        <v>26</v>
      </c>
      <c r="F5426" t="s">
        <v>113</v>
      </c>
      <c r="G5426" t="s">
        <v>113</v>
      </c>
      <c r="H5426" t="s">
        <v>28</v>
      </c>
      <c r="I5426" s="2">
        <v>43581</v>
      </c>
      <c r="J5426" t="s">
        <v>15026</v>
      </c>
      <c r="K5426" t="s">
        <v>15027</v>
      </c>
      <c r="L5426" t="s">
        <v>31</v>
      </c>
      <c r="M5426">
        <v>35896.205000000002</v>
      </c>
      <c r="N5426">
        <v>294</v>
      </c>
      <c r="O5426" t="s">
        <v>43</v>
      </c>
      <c r="P5426" t="s">
        <v>43</v>
      </c>
      <c r="Q5426" s="2">
        <v>43607</v>
      </c>
      <c r="R5426" t="s">
        <v>48</v>
      </c>
      <c r="S5426" t="s">
        <v>33</v>
      </c>
      <c r="T5426">
        <f>_xlfn.DAYS(Raw_data_US_healthcare[[#This Row],[Discharge Date]],Raw_data_US_healthcare[[#This Row],[Date of Admission]])</f>
        <v>26</v>
      </c>
    </row>
    <row r="5427" spans="1:20" x14ac:dyDescent="0.3">
      <c r="A5427" t="s">
        <v>26511</v>
      </c>
      <c r="B5427" t="s">
        <v>5627</v>
      </c>
      <c r="C5427">
        <v>76</v>
      </c>
      <c r="D5427" t="str">
        <f>IF(Raw_data_US_healthcare[[#This Row],[Age]]&lt;35,"Young",IF(Raw_data_US_healthcare[[#This Row],[Age]]&lt;60,"Middle","Senior"))</f>
        <v>Senior</v>
      </c>
      <c r="E5427" t="s">
        <v>16</v>
      </c>
      <c r="F5427" t="s">
        <v>49</v>
      </c>
      <c r="G5427" t="s">
        <v>49</v>
      </c>
      <c r="H5427" t="s">
        <v>26516</v>
      </c>
      <c r="I5427" s="2">
        <v>44325</v>
      </c>
      <c r="J5427" t="s">
        <v>8957</v>
      </c>
      <c r="K5427" t="s">
        <v>15028</v>
      </c>
      <c r="L5427" t="s">
        <v>31</v>
      </c>
      <c r="M5427">
        <v>13515.1777</v>
      </c>
      <c r="N5427">
        <v>117</v>
      </c>
      <c r="O5427" t="s">
        <v>43</v>
      </c>
      <c r="P5427" t="s">
        <v>43</v>
      </c>
      <c r="Q5427" s="2">
        <v>44353</v>
      </c>
      <c r="R5427" t="s">
        <v>48</v>
      </c>
      <c r="S5427" t="s">
        <v>24</v>
      </c>
      <c r="T5427">
        <f>_xlfn.DAYS(Raw_data_US_healthcare[[#This Row],[Discharge Date]],Raw_data_US_healthcare[[#This Row],[Date of Admission]])</f>
        <v>28</v>
      </c>
    </row>
    <row r="5428" spans="1:20" x14ac:dyDescent="0.3">
      <c r="A5428" t="s">
        <v>26512</v>
      </c>
      <c r="B5428" t="s">
        <v>15029</v>
      </c>
      <c r="C5428">
        <v>60</v>
      </c>
      <c r="D5428" t="str">
        <f>IF(Raw_data_US_healthcare[[#This Row],[Age]]&lt;35,"Young",IF(Raw_data_US_healthcare[[#This Row],[Age]]&lt;60,"Middle","Senior"))</f>
        <v>Senior</v>
      </c>
      <c r="E5428" t="s">
        <v>26</v>
      </c>
      <c r="F5428" t="s">
        <v>17</v>
      </c>
      <c r="G5428" t="s">
        <v>17</v>
      </c>
      <c r="H5428" t="s">
        <v>36</v>
      </c>
      <c r="I5428" s="2">
        <v>44581</v>
      </c>
      <c r="J5428" t="s">
        <v>15030</v>
      </c>
      <c r="K5428" t="s">
        <v>15031</v>
      </c>
      <c r="L5428" t="s">
        <v>21</v>
      </c>
      <c r="M5428">
        <v>8138.5388000000003</v>
      </c>
      <c r="N5428">
        <v>107</v>
      </c>
      <c r="O5428" t="s">
        <v>22</v>
      </c>
      <c r="P5428" t="s">
        <v>22</v>
      </c>
      <c r="Q5428" s="2">
        <v>44586</v>
      </c>
      <c r="R5428" t="s">
        <v>48</v>
      </c>
      <c r="S5428" t="s">
        <v>45</v>
      </c>
      <c r="T5428">
        <f>_xlfn.DAYS(Raw_data_US_healthcare[[#This Row],[Discharge Date]],Raw_data_US_healthcare[[#This Row],[Date of Admission]])</f>
        <v>5</v>
      </c>
    </row>
    <row r="5429" spans="1:20" x14ac:dyDescent="0.3">
      <c r="A5429" t="s">
        <v>26512</v>
      </c>
      <c r="B5429" t="s">
        <v>15032</v>
      </c>
      <c r="C5429">
        <v>38</v>
      </c>
      <c r="D5429" t="str">
        <f>IF(Raw_data_US_healthcare[[#This Row],[Age]]&lt;35,"Young",IF(Raw_data_US_healthcare[[#This Row],[Age]]&lt;60,"Middle","Senior"))</f>
        <v>Middle</v>
      </c>
      <c r="E5429" t="s">
        <v>26</v>
      </c>
      <c r="F5429" t="s">
        <v>62</v>
      </c>
      <c r="G5429" t="s">
        <v>62</v>
      </c>
      <c r="H5429" t="s">
        <v>26514</v>
      </c>
      <c r="I5429" s="2">
        <v>44867</v>
      </c>
      <c r="J5429" t="s">
        <v>15033</v>
      </c>
      <c r="K5429" t="s">
        <v>15034</v>
      </c>
      <c r="L5429" t="s">
        <v>21</v>
      </c>
      <c r="M5429">
        <v>24989.522300000001</v>
      </c>
      <c r="N5429">
        <v>257</v>
      </c>
      <c r="O5429" t="s">
        <v>22</v>
      </c>
      <c r="P5429" t="s">
        <v>22</v>
      </c>
      <c r="Q5429" s="2">
        <v>44869</v>
      </c>
      <c r="R5429" t="s">
        <v>44</v>
      </c>
      <c r="S5429" t="s">
        <v>33</v>
      </c>
      <c r="T5429">
        <f>_xlfn.DAYS(Raw_data_US_healthcare[[#This Row],[Discharge Date]],Raw_data_US_healthcare[[#This Row],[Date of Admission]])</f>
        <v>2</v>
      </c>
    </row>
    <row r="5430" spans="1:20" x14ac:dyDescent="0.3">
      <c r="A5430" t="s">
        <v>26512</v>
      </c>
      <c r="B5430" t="s">
        <v>15035</v>
      </c>
      <c r="C5430">
        <v>29</v>
      </c>
      <c r="D5430" t="str">
        <f>IF(Raw_data_US_healthcare[[#This Row],[Age]]&lt;35,"Young",IF(Raw_data_US_healthcare[[#This Row],[Age]]&lt;60,"Middle","Senior"))</f>
        <v>Young</v>
      </c>
      <c r="E5430" t="s">
        <v>26</v>
      </c>
      <c r="F5430" t="s">
        <v>27</v>
      </c>
      <c r="G5430" t="s">
        <v>27</v>
      </c>
      <c r="H5430" t="s">
        <v>28</v>
      </c>
      <c r="I5430" s="2">
        <v>43511</v>
      </c>
      <c r="J5430" t="s">
        <v>15036</v>
      </c>
      <c r="K5430" t="s">
        <v>15037</v>
      </c>
      <c r="L5430" t="s">
        <v>52</v>
      </c>
      <c r="M5430">
        <v>4944.3225000000002</v>
      </c>
      <c r="N5430">
        <v>457</v>
      </c>
      <c r="O5430" t="s">
        <v>39</v>
      </c>
      <c r="P5430" t="s">
        <v>39</v>
      </c>
      <c r="Q5430" s="2">
        <v>43519</v>
      </c>
      <c r="R5430" t="s">
        <v>83</v>
      </c>
      <c r="S5430" t="s">
        <v>24</v>
      </c>
      <c r="T5430">
        <f>_xlfn.DAYS(Raw_data_US_healthcare[[#This Row],[Discharge Date]],Raw_data_US_healthcare[[#This Row],[Date of Admission]])</f>
        <v>8</v>
      </c>
    </row>
    <row r="5431" spans="1:20" x14ac:dyDescent="0.3">
      <c r="A5431" t="s">
        <v>26511</v>
      </c>
      <c r="B5431" t="s">
        <v>15038</v>
      </c>
      <c r="C5431">
        <v>62</v>
      </c>
      <c r="D5431" t="str">
        <f>IF(Raw_data_US_healthcare[[#This Row],[Age]]&lt;35,"Young",IF(Raw_data_US_healthcare[[#This Row],[Age]]&lt;60,"Middle","Senior"))</f>
        <v>Senior</v>
      </c>
      <c r="E5431" t="s">
        <v>16</v>
      </c>
      <c r="F5431" t="s">
        <v>228</v>
      </c>
      <c r="G5431" t="s">
        <v>228</v>
      </c>
      <c r="H5431" t="s">
        <v>26514</v>
      </c>
      <c r="I5431" s="2">
        <v>44769</v>
      </c>
      <c r="J5431" t="s">
        <v>15039</v>
      </c>
      <c r="K5431" t="s">
        <v>2004</v>
      </c>
      <c r="L5431" t="s">
        <v>21</v>
      </c>
      <c r="M5431">
        <v>19610.5239</v>
      </c>
      <c r="N5431">
        <v>329</v>
      </c>
      <c r="O5431" t="s">
        <v>22</v>
      </c>
      <c r="P5431" t="s">
        <v>22</v>
      </c>
      <c r="Q5431" s="2">
        <v>44786</v>
      </c>
      <c r="R5431" t="s">
        <v>83</v>
      </c>
      <c r="S5431" t="s">
        <v>45</v>
      </c>
      <c r="T5431">
        <f>_xlfn.DAYS(Raw_data_US_healthcare[[#This Row],[Discharge Date]],Raw_data_US_healthcare[[#This Row],[Date of Admission]])</f>
        <v>17</v>
      </c>
    </row>
    <row r="5432" spans="1:20" x14ac:dyDescent="0.3">
      <c r="A5432" t="s">
        <v>26511</v>
      </c>
      <c r="B5432" t="s">
        <v>2444</v>
      </c>
      <c r="C5432">
        <v>28</v>
      </c>
      <c r="D5432" t="str">
        <f>IF(Raw_data_US_healthcare[[#This Row],[Age]]&lt;35,"Young",IF(Raw_data_US_healthcare[[#This Row],[Age]]&lt;60,"Middle","Senior"))</f>
        <v>Young</v>
      </c>
      <c r="E5432" t="s">
        <v>16</v>
      </c>
      <c r="F5432" t="s">
        <v>228</v>
      </c>
      <c r="G5432" t="s">
        <v>228</v>
      </c>
      <c r="H5432" t="s">
        <v>18</v>
      </c>
      <c r="I5432" s="2">
        <v>44543</v>
      </c>
      <c r="J5432" t="s">
        <v>15040</v>
      </c>
      <c r="K5432" t="s">
        <v>15041</v>
      </c>
      <c r="L5432" t="s">
        <v>52</v>
      </c>
      <c r="M5432">
        <v>20280.4251</v>
      </c>
      <c r="N5432">
        <v>124</v>
      </c>
      <c r="O5432" t="s">
        <v>39</v>
      </c>
      <c r="P5432" t="s">
        <v>39</v>
      </c>
      <c r="Q5432" s="2">
        <v>44557</v>
      </c>
      <c r="R5432" t="s">
        <v>48</v>
      </c>
      <c r="S5432" t="s">
        <v>24</v>
      </c>
      <c r="T5432">
        <f>_xlfn.DAYS(Raw_data_US_healthcare[[#This Row],[Discharge Date]],Raw_data_US_healthcare[[#This Row],[Date of Admission]])</f>
        <v>14</v>
      </c>
    </row>
    <row r="5433" spans="1:20" x14ac:dyDescent="0.3">
      <c r="A5433" t="s">
        <v>26512</v>
      </c>
      <c r="B5433" t="s">
        <v>15042</v>
      </c>
      <c r="C5433">
        <v>45</v>
      </c>
      <c r="D5433" t="str">
        <f>IF(Raw_data_US_healthcare[[#This Row],[Age]]&lt;35,"Young",IF(Raw_data_US_healthcare[[#This Row],[Age]]&lt;60,"Middle","Senior"))</f>
        <v>Middle</v>
      </c>
      <c r="E5433" t="s">
        <v>26</v>
      </c>
      <c r="F5433" t="s">
        <v>88</v>
      </c>
      <c r="G5433" t="s">
        <v>88</v>
      </c>
      <c r="H5433" t="s">
        <v>26516</v>
      </c>
      <c r="I5433" s="2">
        <v>44760</v>
      </c>
      <c r="J5433" t="s">
        <v>15043</v>
      </c>
      <c r="K5433" t="s">
        <v>15044</v>
      </c>
      <c r="L5433" t="s">
        <v>52</v>
      </c>
      <c r="M5433">
        <v>4026.7554</v>
      </c>
      <c r="N5433">
        <v>255</v>
      </c>
      <c r="O5433" t="s">
        <v>43</v>
      </c>
      <c r="P5433" t="s">
        <v>43</v>
      </c>
      <c r="Q5433" s="2">
        <v>44766</v>
      </c>
      <c r="R5433" t="s">
        <v>83</v>
      </c>
      <c r="S5433" t="s">
        <v>45</v>
      </c>
      <c r="T5433">
        <f>_xlfn.DAYS(Raw_data_US_healthcare[[#This Row],[Discharge Date]],Raw_data_US_healthcare[[#This Row],[Date of Admission]])</f>
        <v>6</v>
      </c>
    </row>
    <row r="5434" spans="1:20" x14ac:dyDescent="0.3">
      <c r="A5434" t="s">
        <v>26512</v>
      </c>
      <c r="B5434" t="s">
        <v>12367</v>
      </c>
      <c r="C5434">
        <v>74</v>
      </c>
      <c r="D5434" t="str">
        <f>IF(Raw_data_US_healthcare[[#This Row],[Age]]&lt;35,"Young",IF(Raw_data_US_healthcare[[#This Row],[Age]]&lt;60,"Middle","Senior"))</f>
        <v>Senior</v>
      </c>
      <c r="E5434" t="s">
        <v>26</v>
      </c>
      <c r="F5434" t="s">
        <v>35</v>
      </c>
      <c r="G5434" t="s">
        <v>35</v>
      </c>
      <c r="H5434" t="s">
        <v>28</v>
      </c>
      <c r="I5434" s="2">
        <v>44667</v>
      </c>
      <c r="J5434" t="s">
        <v>15045</v>
      </c>
      <c r="K5434" t="s">
        <v>15046</v>
      </c>
      <c r="L5434" t="s">
        <v>31</v>
      </c>
      <c r="M5434">
        <v>42179.063600000001</v>
      </c>
      <c r="N5434">
        <v>441</v>
      </c>
      <c r="O5434" t="s">
        <v>22</v>
      </c>
      <c r="P5434" t="s">
        <v>22</v>
      </c>
      <c r="Q5434" s="2">
        <v>44689</v>
      </c>
      <c r="R5434" t="s">
        <v>23</v>
      </c>
      <c r="S5434" t="s">
        <v>24</v>
      </c>
      <c r="T5434">
        <f>_xlfn.DAYS(Raw_data_US_healthcare[[#This Row],[Discharge Date]],Raw_data_US_healthcare[[#This Row],[Date of Admission]])</f>
        <v>22</v>
      </c>
    </row>
    <row r="5435" spans="1:20" x14ac:dyDescent="0.3">
      <c r="A5435" t="s">
        <v>26511</v>
      </c>
      <c r="B5435" t="s">
        <v>15047</v>
      </c>
      <c r="C5435">
        <v>18</v>
      </c>
      <c r="D5435" t="str">
        <f>IF(Raw_data_US_healthcare[[#This Row],[Age]]&lt;35,"Young",IF(Raw_data_US_healthcare[[#This Row],[Age]]&lt;60,"Middle","Senior"))</f>
        <v>Young</v>
      </c>
      <c r="E5435" t="s">
        <v>16</v>
      </c>
      <c r="F5435" t="s">
        <v>27</v>
      </c>
      <c r="G5435" t="s">
        <v>27</v>
      </c>
      <c r="H5435" t="s">
        <v>26516</v>
      </c>
      <c r="I5435" s="2">
        <v>45128</v>
      </c>
      <c r="J5435" t="s">
        <v>15048</v>
      </c>
      <c r="K5435" t="s">
        <v>7770</v>
      </c>
      <c r="L5435" t="s">
        <v>52</v>
      </c>
      <c r="M5435">
        <v>17162.746999999999</v>
      </c>
      <c r="N5435">
        <v>191</v>
      </c>
      <c r="O5435" t="s">
        <v>39</v>
      </c>
      <c r="P5435" t="s">
        <v>39</v>
      </c>
      <c r="Q5435" s="2">
        <v>45138</v>
      </c>
      <c r="R5435" t="s">
        <v>23</v>
      </c>
      <c r="S5435" t="s">
        <v>45</v>
      </c>
      <c r="T5435">
        <f>_xlfn.DAYS(Raw_data_US_healthcare[[#This Row],[Discharge Date]],Raw_data_US_healthcare[[#This Row],[Date of Admission]])</f>
        <v>10</v>
      </c>
    </row>
    <row r="5436" spans="1:20" x14ac:dyDescent="0.3">
      <c r="A5436" t="s">
        <v>26511</v>
      </c>
      <c r="B5436" t="s">
        <v>6653</v>
      </c>
      <c r="C5436">
        <v>50</v>
      </c>
      <c r="D5436" t="str">
        <f>IF(Raw_data_US_healthcare[[#This Row],[Age]]&lt;35,"Young",IF(Raw_data_US_healthcare[[#This Row],[Age]]&lt;60,"Middle","Senior"))</f>
        <v>Middle</v>
      </c>
      <c r="E5436" t="s">
        <v>16</v>
      </c>
      <c r="F5436" t="s">
        <v>62</v>
      </c>
      <c r="G5436" t="s">
        <v>62</v>
      </c>
      <c r="H5436" t="s">
        <v>26514</v>
      </c>
      <c r="I5436" s="2">
        <v>44870</v>
      </c>
      <c r="J5436" t="s">
        <v>15049</v>
      </c>
      <c r="K5436" t="s">
        <v>6391</v>
      </c>
      <c r="L5436" t="s">
        <v>56</v>
      </c>
      <c r="M5436">
        <v>10553.091200000001</v>
      </c>
      <c r="N5436">
        <v>316</v>
      </c>
      <c r="O5436" t="s">
        <v>22</v>
      </c>
      <c r="P5436" t="s">
        <v>22</v>
      </c>
      <c r="Q5436" s="2">
        <v>44884</v>
      </c>
      <c r="R5436" t="s">
        <v>32</v>
      </c>
      <c r="S5436" t="s">
        <v>24</v>
      </c>
      <c r="T5436">
        <f>_xlfn.DAYS(Raw_data_US_healthcare[[#This Row],[Discharge Date]],Raw_data_US_healthcare[[#This Row],[Date of Admission]])</f>
        <v>14</v>
      </c>
    </row>
    <row r="5437" spans="1:20" x14ac:dyDescent="0.3">
      <c r="A5437" t="s">
        <v>26512</v>
      </c>
      <c r="B5437" t="s">
        <v>15050</v>
      </c>
      <c r="C5437">
        <v>30</v>
      </c>
      <c r="D5437" t="str">
        <f>IF(Raw_data_US_healthcare[[#This Row],[Age]]&lt;35,"Young",IF(Raw_data_US_healthcare[[#This Row],[Age]]&lt;60,"Middle","Senior"))</f>
        <v>Young</v>
      </c>
      <c r="E5437" t="s">
        <v>26</v>
      </c>
      <c r="F5437" t="s">
        <v>27</v>
      </c>
      <c r="G5437" t="s">
        <v>27</v>
      </c>
      <c r="H5437" t="s">
        <v>26514</v>
      </c>
      <c r="I5437" s="2">
        <v>45177</v>
      </c>
      <c r="J5437" t="s">
        <v>15051</v>
      </c>
      <c r="K5437" t="s">
        <v>15052</v>
      </c>
      <c r="L5437" t="s">
        <v>31</v>
      </c>
      <c r="M5437">
        <v>13390.405199999999</v>
      </c>
      <c r="N5437">
        <v>434</v>
      </c>
      <c r="O5437" t="s">
        <v>22</v>
      </c>
      <c r="P5437" t="s">
        <v>22</v>
      </c>
      <c r="Q5437" s="2">
        <v>45178</v>
      </c>
      <c r="R5437" t="s">
        <v>32</v>
      </c>
      <c r="S5437" t="s">
        <v>33</v>
      </c>
      <c r="T5437">
        <f>_xlfn.DAYS(Raw_data_US_healthcare[[#This Row],[Discharge Date]],Raw_data_US_healthcare[[#This Row],[Date of Admission]])</f>
        <v>1</v>
      </c>
    </row>
    <row r="5438" spans="1:20" x14ac:dyDescent="0.3">
      <c r="A5438" t="s">
        <v>26511</v>
      </c>
      <c r="B5438" t="s">
        <v>15053</v>
      </c>
      <c r="C5438">
        <v>65</v>
      </c>
      <c r="D5438" t="str">
        <f>IF(Raw_data_US_healthcare[[#This Row],[Age]]&lt;35,"Young",IF(Raw_data_US_healthcare[[#This Row],[Age]]&lt;60,"Middle","Senior"))</f>
        <v>Senior</v>
      </c>
      <c r="E5438" t="s">
        <v>16</v>
      </c>
      <c r="F5438" t="s">
        <v>35</v>
      </c>
      <c r="G5438" t="s">
        <v>35</v>
      </c>
      <c r="H5438" t="s">
        <v>18</v>
      </c>
      <c r="I5438" s="2">
        <v>44244</v>
      </c>
      <c r="J5438" t="s">
        <v>13286</v>
      </c>
      <c r="K5438" t="s">
        <v>6733</v>
      </c>
      <c r="L5438" t="s">
        <v>21</v>
      </c>
      <c r="M5438">
        <v>27000.965400000001</v>
      </c>
      <c r="N5438">
        <v>367</v>
      </c>
      <c r="O5438" t="s">
        <v>39</v>
      </c>
      <c r="P5438" t="s">
        <v>39</v>
      </c>
      <c r="Q5438" s="2">
        <v>44269</v>
      </c>
      <c r="R5438" t="s">
        <v>44</v>
      </c>
      <c r="S5438" t="s">
        <v>45</v>
      </c>
      <c r="T5438">
        <f>_xlfn.DAYS(Raw_data_US_healthcare[[#This Row],[Discharge Date]],Raw_data_US_healthcare[[#This Row],[Date of Admission]])</f>
        <v>25</v>
      </c>
    </row>
    <row r="5439" spans="1:20" x14ac:dyDescent="0.3">
      <c r="A5439" t="s">
        <v>26511</v>
      </c>
      <c r="B5439" t="s">
        <v>15054</v>
      </c>
      <c r="C5439">
        <v>22</v>
      </c>
      <c r="D5439" t="str">
        <f>IF(Raw_data_US_healthcare[[#This Row],[Age]]&lt;35,"Young",IF(Raw_data_US_healthcare[[#This Row],[Age]]&lt;60,"Middle","Senior"))</f>
        <v>Young</v>
      </c>
      <c r="E5439" t="s">
        <v>16</v>
      </c>
      <c r="F5439" t="s">
        <v>35</v>
      </c>
      <c r="G5439" t="s">
        <v>35</v>
      </c>
      <c r="H5439" t="s">
        <v>18</v>
      </c>
      <c r="I5439" s="2">
        <v>45012</v>
      </c>
      <c r="J5439" t="s">
        <v>15055</v>
      </c>
      <c r="K5439" t="s">
        <v>12750</v>
      </c>
      <c r="L5439" t="s">
        <v>60</v>
      </c>
      <c r="M5439">
        <v>31873.380499999999</v>
      </c>
      <c r="N5439">
        <v>305</v>
      </c>
      <c r="O5439" t="s">
        <v>43</v>
      </c>
      <c r="P5439" t="s">
        <v>43</v>
      </c>
      <c r="Q5439" s="2">
        <v>45037</v>
      </c>
      <c r="R5439" t="s">
        <v>83</v>
      </c>
      <c r="S5439" t="s">
        <v>24</v>
      </c>
      <c r="T5439">
        <f>_xlfn.DAYS(Raw_data_US_healthcare[[#This Row],[Discharge Date]],Raw_data_US_healthcare[[#This Row],[Date of Admission]])</f>
        <v>25</v>
      </c>
    </row>
    <row r="5440" spans="1:20" x14ac:dyDescent="0.3">
      <c r="A5440" t="s">
        <v>26511</v>
      </c>
      <c r="B5440" t="s">
        <v>4996</v>
      </c>
      <c r="C5440">
        <v>43</v>
      </c>
      <c r="D5440" t="str">
        <f>IF(Raw_data_US_healthcare[[#This Row],[Age]]&lt;35,"Young",IF(Raw_data_US_healthcare[[#This Row],[Age]]&lt;60,"Middle","Senior"))</f>
        <v>Middle</v>
      </c>
      <c r="E5440" t="s">
        <v>16</v>
      </c>
      <c r="F5440" t="s">
        <v>49</v>
      </c>
      <c r="G5440" t="s">
        <v>49</v>
      </c>
      <c r="H5440" t="s">
        <v>36</v>
      </c>
      <c r="I5440" s="2">
        <v>43469</v>
      </c>
      <c r="J5440" t="s">
        <v>15056</v>
      </c>
      <c r="K5440" t="s">
        <v>15057</v>
      </c>
      <c r="L5440" t="s">
        <v>56</v>
      </c>
      <c r="M5440">
        <v>8495.3634999999995</v>
      </c>
      <c r="N5440">
        <v>134</v>
      </c>
      <c r="O5440" t="s">
        <v>22</v>
      </c>
      <c r="P5440" t="s">
        <v>22</v>
      </c>
      <c r="Q5440" s="2">
        <v>43470</v>
      </c>
      <c r="R5440" t="s">
        <v>44</v>
      </c>
      <c r="S5440" t="s">
        <v>24</v>
      </c>
      <c r="T5440">
        <f>_xlfn.DAYS(Raw_data_US_healthcare[[#This Row],[Discharge Date]],Raw_data_US_healthcare[[#This Row],[Date of Admission]])</f>
        <v>1</v>
      </c>
    </row>
    <row r="5441" spans="1:20" x14ac:dyDescent="0.3">
      <c r="A5441" t="s">
        <v>26511</v>
      </c>
      <c r="B5441" t="s">
        <v>15058</v>
      </c>
      <c r="C5441">
        <v>70</v>
      </c>
      <c r="D5441" t="str">
        <f>IF(Raw_data_US_healthcare[[#This Row],[Age]]&lt;35,"Young",IF(Raw_data_US_healthcare[[#This Row],[Age]]&lt;60,"Middle","Senior"))</f>
        <v>Senior</v>
      </c>
      <c r="E5441" t="s">
        <v>16</v>
      </c>
      <c r="F5441" t="s">
        <v>49</v>
      </c>
      <c r="G5441" t="s">
        <v>49</v>
      </c>
      <c r="H5441" t="s">
        <v>26516</v>
      </c>
      <c r="I5441" s="2">
        <v>44996</v>
      </c>
      <c r="J5441" t="s">
        <v>15059</v>
      </c>
      <c r="K5441" t="s">
        <v>12296</v>
      </c>
      <c r="L5441" t="s">
        <v>60</v>
      </c>
      <c r="M5441">
        <v>30448.559799999999</v>
      </c>
      <c r="N5441">
        <v>197</v>
      </c>
      <c r="O5441" t="s">
        <v>43</v>
      </c>
      <c r="P5441" t="s">
        <v>43</v>
      </c>
      <c r="Q5441" s="2">
        <v>45026</v>
      </c>
      <c r="R5441" t="s">
        <v>44</v>
      </c>
      <c r="S5441" t="s">
        <v>33</v>
      </c>
      <c r="T5441">
        <f>_xlfn.DAYS(Raw_data_US_healthcare[[#This Row],[Discharge Date]],Raw_data_US_healthcare[[#This Row],[Date of Admission]])</f>
        <v>30</v>
      </c>
    </row>
    <row r="5442" spans="1:20" x14ac:dyDescent="0.3">
      <c r="A5442" t="s">
        <v>26512</v>
      </c>
      <c r="B5442" t="s">
        <v>15060</v>
      </c>
      <c r="C5442">
        <v>41</v>
      </c>
      <c r="D5442" t="str">
        <f>IF(Raw_data_US_healthcare[[#This Row],[Age]]&lt;35,"Young",IF(Raw_data_US_healthcare[[#This Row],[Age]]&lt;60,"Middle","Senior"))</f>
        <v>Middle</v>
      </c>
      <c r="E5442" t="s">
        <v>26</v>
      </c>
      <c r="F5442" t="s">
        <v>88</v>
      </c>
      <c r="G5442" t="s">
        <v>88</v>
      </c>
      <c r="H5442" t="s">
        <v>26514</v>
      </c>
      <c r="I5442" s="2">
        <v>44388</v>
      </c>
      <c r="J5442" t="s">
        <v>15061</v>
      </c>
      <c r="K5442" t="s">
        <v>991</v>
      </c>
      <c r="L5442" t="s">
        <v>60</v>
      </c>
      <c r="M5442">
        <v>33749.362300000001</v>
      </c>
      <c r="N5442">
        <v>214</v>
      </c>
      <c r="O5442" t="s">
        <v>22</v>
      </c>
      <c r="P5442" t="s">
        <v>22</v>
      </c>
      <c r="Q5442" s="2">
        <v>44407</v>
      </c>
      <c r="R5442" t="s">
        <v>83</v>
      </c>
      <c r="S5442" t="s">
        <v>33</v>
      </c>
      <c r="T5442">
        <f>_xlfn.DAYS(Raw_data_US_healthcare[[#This Row],[Discharge Date]],Raw_data_US_healthcare[[#This Row],[Date of Admission]])</f>
        <v>19</v>
      </c>
    </row>
    <row r="5443" spans="1:20" x14ac:dyDescent="0.3">
      <c r="A5443" t="s">
        <v>26511</v>
      </c>
      <c r="B5443" t="s">
        <v>15062</v>
      </c>
      <c r="C5443">
        <v>75</v>
      </c>
      <c r="D5443" t="str">
        <f>IF(Raw_data_US_healthcare[[#This Row],[Age]]&lt;35,"Young",IF(Raw_data_US_healthcare[[#This Row],[Age]]&lt;60,"Middle","Senior"))</f>
        <v>Senior</v>
      </c>
      <c r="E5443" t="s">
        <v>16</v>
      </c>
      <c r="F5443" t="s">
        <v>88</v>
      </c>
      <c r="G5443" t="s">
        <v>88</v>
      </c>
      <c r="H5443" t="s">
        <v>26516</v>
      </c>
      <c r="I5443" s="2">
        <v>45130</v>
      </c>
      <c r="J5443" t="s">
        <v>15063</v>
      </c>
      <c r="K5443" t="s">
        <v>15064</v>
      </c>
      <c r="L5443" t="s">
        <v>56</v>
      </c>
      <c r="M5443">
        <v>34281.917500000003</v>
      </c>
      <c r="N5443">
        <v>217</v>
      </c>
      <c r="O5443" t="s">
        <v>43</v>
      </c>
      <c r="P5443" t="s">
        <v>43</v>
      </c>
      <c r="Q5443" s="2">
        <v>45131</v>
      </c>
      <c r="R5443" t="s">
        <v>32</v>
      </c>
      <c r="S5443" t="s">
        <v>24</v>
      </c>
      <c r="T5443">
        <f>_xlfn.DAYS(Raw_data_US_healthcare[[#This Row],[Discharge Date]],Raw_data_US_healthcare[[#This Row],[Date of Admission]])</f>
        <v>1</v>
      </c>
    </row>
    <row r="5444" spans="1:20" x14ac:dyDescent="0.3">
      <c r="A5444" t="s">
        <v>26512</v>
      </c>
      <c r="B5444" t="s">
        <v>15065</v>
      </c>
      <c r="C5444">
        <v>69</v>
      </c>
      <c r="D5444" t="str">
        <f>IF(Raw_data_US_healthcare[[#This Row],[Age]]&lt;35,"Young",IF(Raw_data_US_healthcare[[#This Row],[Age]]&lt;60,"Middle","Senior"))</f>
        <v>Senior</v>
      </c>
      <c r="E5444" t="s">
        <v>26</v>
      </c>
      <c r="F5444" t="s">
        <v>35</v>
      </c>
      <c r="G5444" t="s">
        <v>35</v>
      </c>
      <c r="H5444" t="s">
        <v>36</v>
      </c>
      <c r="I5444" s="2">
        <v>44019</v>
      </c>
      <c r="J5444" t="s">
        <v>15066</v>
      </c>
      <c r="K5444" t="s">
        <v>15067</v>
      </c>
      <c r="L5444" t="s">
        <v>52</v>
      </c>
      <c r="M5444">
        <v>22888.095600000001</v>
      </c>
      <c r="N5444">
        <v>362</v>
      </c>
      <c r="O5444" t="s">
        <v>22</v>
      </c>
      <c r="P5444" t="s">
        <v>22</v>
      </c>
      <c r="Q5444" s="2">
        <v>44026</v>
      </c>
      <c r="R5444" t="s">
        <v>23</v>
      </c>
      <c r="S5444" t="s">
        <v>45</v>
      </c>
      <c r="T5444">
        <f>_xlfn.DAYS(Raw_data_US_healthcare[[#This Row],[Discharge Date]],Raw_data_US_healthcare[[#This Row],[Date of Admission]])</f>
        <v>7</v>
      </c>
    </row>
    <row r="5445" spans="1:20" x14ac:dyDescent="0.3">
      <c r="A5445" t="s">
        <v>26512</v>
      </c>
      <c r="B5445" t="s">
        <v>15068</v>
      </c>
      <c r="C5445">
        <v>45</v>
      </c>
      <c r="D5445" t="str">
        <f>IF(Raw_data_US_healthcare[[#This Row],[Age]]&lt;35,"Young",IF(Raw_data_US_healthcare[[#This Row],[Age]]&lt;60,"Middle","Senior"))</f>
        <v>Middle</v>
      </c>
      <c r="E5445" t="s">
        <v>26</v>
      </c>
      <c r="F5445" t="s">
        <v>35</v>
      </c>
      <c r="G5445" t="s">
        <v>35</v>
      </c>
      <c r="H5445" t="s">
        <v>26514</v>
      </c>
      <c r="I5445" s="2">
        <v>44289</v>
      </c>
      <c r="J5445" t="s">
        <v>15069</v>
      </c>
      <c r="K5445" t="s">
        <v>15070</v>
      </c>
      <c r="L5445" t="s">
        <v>31</v>
      </c>
      <c r="M5445">
        <v>39003.638800000001</v>
      </c>
      <c r="N5445">
        <v>357</v>
      </c>
      <c r="O5445" t="s">
        <v>43</v>
      </c>
      <c r="P5445" t="s">
        <v>43</v>
      </c>
      <c r="Q5445" s="2">
        <v>44314</v>
      </c>
      <c r="R5445" t="s">
        <v>32</v>
      </c>
      <c r="S5445" t="s">
        <v>33</v>
      </c>
      <c r="T5445">
        <f>_xlfn.DAYS(Raw_data_US_healthcare[[#This Row],[Discharge Date]],Raw_data_US_healthcare[[#This Row],[Date of Admission]])</f>
        <v>25</v>
      </c>
    </row>
    <row r="5446" spans="1:20" x14ac:dyDescent="0.3">
      <c r="A5446" t="s">
        <v>26512</v>
      </c>
      <c r="B5446" t="s">
        <v>15071</v>
      </c>
      <c r="C5446">
        <v>81</v>
      </c>
      <c r="D5446" t="str">
        <f>IF(Raw_data_US_healthcare[[#This Row],[Age]]&lt;35,"Young",IF(Raw_data_US_healthcare[[#This Row],[Age]]&lt;60,"Middle","Senior"))</f>
        <v>Senior</v>
      </c>
      <c r="E5446" t="s">
        <v>26</v>
      </c>
      <c r="F5446" t="s">
        <v>49</v>
      </c>
      <c r="G5446" t="s">
        <v>49</v>
      </c>
      <c r="H5446" t="s">
        <v>69</v>
      </c>
      <c r="I5446" s="2">
        <v>44517</v>
      </c>
      <c r="J5446" t="s">
        <v>15072</v>
      </c>
      <c r="K5446" t="s">
        <v>15073</v>
      </c>
      <c r="L5446" t="s">
        <v>21</v>
      </c>
      <c r="M5446">
        <v>65176.698600000003</v>
      </c>
      <c r="N5446">
        <v>227</v>
      </c>
      <c r="O5446" t="s">
        <v>22</v>
      </c>
      <c r="P5446" t="s">
        <v>22</v>
      </c>
      <c r="Q5446" s="2">
        <v>44525</v>
      </c>
      <c r="R5446" t="s">
        <v>23</v>
      </c>
      <c r="S5446" t="s">
        <v>24</v>
      </c>
      <c r="T5446">
        <f>_xlfn.DAYS(Raw_data_US_healthcare[[#This Row],[Discharge Date]],Raw_data_US_healthcare[[#This Row],[Date of Admission]])</f>
        <v>8</v>
      </c>
    </row>
    <row r="5447" spans="1:20" x14ac:dyDescent="0.3">
      <c r="A5447" t="s">
        <v>26511</v>
      </c>
      <c r="B5447" t="s">
        <v>939</v>
      </c>
      <c r="C5447">
        <v>47</v>
      </c>
      <c r="D5447" t="str">
        <f>IF(Raw_data_US_healthcare[[#This Row],[Age]]&lt;35,"Young",IF(Raw_data_US_healthcare[[#This Row],[Age]]&lt;60,"Middle","Senior"))</f>
        <v>Middle</v>
      </c>
      <c r="E5447" t="s">
        <v>16</v>
      </c>
      <c r="F5447" t="s">
        <v>17</v>
      </c>
      <c r="G5447" t="s">
        <v>17</v>
      </c>
      <c r="H5447" t="s">
        <v>18</v>
      </c>
      <c r="I5447" s="2">
        <v>44545</v>
      </c>
      <c r="J5447" t="s">
        <v>15074</v>
      </c>
      <c r="K5447" t="s">
        <v>15075</v>
      </c>
      <c r="L5447" t="s">
        <v>60</v>
      </c>
      <c r="M5447">
        <v>21113.9699</v>
      </c>
      <c r="N5447">
        <v>464</v>
      </c>
      <c r="O5447" t="s">
        <v>43</v>
      </c>
      <c r="P5447" t="s">
        <v>43</v>
      </c>
      <c r="Q5447" s="2">
        <v>44556</v>
      </c>
      <c r="R5447" t="s">
        <v>44</v>
      </c>
      <c r="S5447" t="s">
        <v>33</v>
      </c>
      <c r="T5447">
        <f>_xlfn.DAYS(Raw_data_US_healthcare[[#This Row],[Discharge Date]],Raw_data_US_healthcare[[#This Row],[Date of Admission]])</f>
        <v>11</v>
      </c>
    </row>
    <row r="5448" spans="1:20" x14ac:dyDescent="0.3">
      <c r="A5448" t="s">
        <v>26511</v>
      </c>
      <c r="B5448" t="s">
        <v>15076</v>
      </c>
      <c r="C5448">
        <v>26</v>
      </c>
      <c r="D5448" t="str">
        <f>IF(Raw_data_US_healthcare[[#This Row],[Age]]&lt;35,"Young",IF(Raw_data_US_healthcare[[#This Row],[Age]]&lt;60,"Middle","Senior"))</f>
        <v>Young</v>
      </c>
      <c r="E5448" t="s">
        <v>16</v>
      </c>
      <c r="F5448" t="s">
        <v>228</v>
      </c>
      <c r="G5448" t="s">
        <v>228</v>
      </c>
      <c r="H5448" t="s">
        <v>26516</v>
      </c>
      <c r="I5448" s="2">
        <v>44705</v>
      </c>
      <c r="J5448" t="s">
        <v>15077</v>
      </c>
      <c r="K5448" t="s">
        <v>7001</v>
      </c>
      <c r="L5448" t="s">
        <v>52</v>
      </c>
      <c r="M5448">
        <v>29361.478899999998</v>
      </c>
      <c r="N5448">
        <v>433</v>
      </c>
      <c r="O5448" t="s">
        <v>43</v>
      </c>
      <c r="P5448" t="s">
        <v>43</v>
      </c>
      <c r="Q5448" s="2">
        <v>44726</v>
      </c>
      <c r="R5448" t="s">
        <v>32</v>
      </c>
      <c r="S5448" t="s">
        <v>24</v>
      </c>
      <c r="T5448">
        <f>_xlfn.DAYS(Raw_data_US_healthcare[[#This Row],[Discharge Date]],Raw_data_US_healthcare[[#This Row],[Date of Admission]])</f>
        <v>21</v>
      </c>
    </row>
    <row r="5449" spans="1:20" x14ac:dyDescent="0.3">
      <c r="A5449" t="s">
        <v>26512</v>
      </c>
      <c r="B5449" t="s">
        <v>15078</v>
      </c>
      <c r="C5449">
        <v>78</v>
      </c>
      <c r="D5449" t="str">
        <f>IF(Raw_data_US_healthcare[[#This Row],[Age]]&lt;35,"Young",IF(Raw_data_US_healthcare[[#This Row],[Age]]&lt;60,"Middle","Senior"))</f>
        <v>Senior</v>
      </c>
      <c r="E5449" t="s">
        <v>26</v>
      </c>
      <c r="F5449" t="s">
        <v>228</v>
      </c>
      <c r="G5449" t="s">
        <v>228</v>
      </c>
      <c r="H5449" t="s">
        <v>69</v>
      </c>
      <c r="I5449" s="2">
        <v>44229</v>
      </c>
      <c r="J5449" t="s">
        <v>15079</v>
      </c>
      <c r="K5449" t="s">
        <v>15080</v>
      </c>
      <c r="L5449" t="s">
        <v>21</v>
      </c>
      <c r="M5449">
        <v>34844.393100000001</v>
      </c>
      <c r="N5449">
        <v>354</v>
      </c>
      <c r="O5449" t="s">
        <v>22</v>
      </c>
      <c r="P5449" t="s">
        <v>22</v>
      </c>
      <c r="Q5449" s="2">
        <v>44230</v>
      </c>
      <c r="R5449" t="s">
        <v>44</v>
      </c>
      <c r="S5449" t="s">
        <v>24</v>
      </c>
      <c r="T5449">
        <f>_xlfn.DAYS(Raw_data_US_healthcare[[#This Row],[Discharge Date]],Raw_data_US_healthcare[[#This Row],[Date of Admission]])</f>
        <v>1</v>
      </c>
    </row>
    <row r="5450" spans="1:20" x14ac:dyDescent="0.3">
      <c r="A5450" t="s">
        <v>26511</v>
      </c>
      <c r="B5450" t="s">
        <v>15081</v>
      </c>
      <c r="C5450">
        <v>73</v>
      </c>
      <c r="D5450" t="str">
        <f>IF(Raw_data_US_healthcare[[#This Row],[Age]]&lt;35,"Young",IF(Raw_data_US_healthcare[[#This Row],[Age]]&lt;60,"Middle","Senior"))</f>
        <v>Senior</v>
      </c>
      <c r="E5450" t="s">
        <v>16</v>
      </c>
      <c r="F5450" t="s">
        <v>228</v>
      </c>
      <c r="G5450" t="s">
        <v>228</v>
      </c>
      <c r="H5450" t="s">
        <v>18</v>
      </c>
      <c r="I5450" s="2">
        <v>44467</v>
      </c>
      <c r="J5450" t="s">
        <v>15082</v>
      </c>
      <c r="K5450" t="s">
        <v>15083</v>
      </c>
      <c r="L5450" t="s">
        <v>31</v>
      </c>
      <c r="M5450">
        <v>31590.1247</v>
      </c>
      <c r="N5450">
        <v>219</v>
      </c>
      <c r="O5450" t="s">
        <v>43</v>
      </c>
      <c r="P5450" t="s">
        <v>43</v>
      </c>
      <c r="Q5450" s="2">
        <v>44472</v>
      </c>
      <c r="R5450" t="s">
        <v>83</v>
      </c>
      <c r="S5450" t="s">
        <v>24</v>
      </c>
      <c r="T5450">
        <f>_xlfn.DAYS(Raw_data_US_healthcare[[#This Row],[Discharge Date]],Raw_data_US_healthcare[[#This Row],[Date of Admission]])</f>
        <v>5</v>
      </c>
    </row>
    <row r="5451" spans="1:20" x14ac:dyDescent="0.3">
      <c r="A5451" t="s">
        <v>26512</v>
      </c>
      <c r="B5451" t="s">
        <v>15084</v>
      </c>
      <c r="C5451">
        <v>60</v>
      </c>
      <c r="D5451" t="str">
        <f>IF(Raw_data_US_healthcare[[#This Row],[Age]]&lt;35,"Young",IF(Raw_data_US_healthcare[[#This Row],[Age]]&lt;60,"Middle","Senior"))</f>
        <v>Senior</v>
      </c>
      <c r="E5451" t="s">
        <v>26</v>
      </c>
      <c r="F5451" t="s">
        <v>49</v>
      </c>
      <c r="G5451" t="s">
        <v>49</v>
      </c>
      <c r="H5451" t="s">
        <v>36</v>
      </c>
      <c r="I5451" s="2">
        <v>44330</v>
      </c>
      <c r="J5451" t="s">
        <v>15085</v>
      </c>
      <c r="K5451" t="s">
        <v>15086</v>
      </c>
      <c r="L5451" t="s">
        <v>56</v>
      </c>
      <c r="M5451">
        <v>24817.0749</v>
      </c>
      <c r="N5451">
        <v>471</v>
      </c>
      <c r="O5451" t="s">
        <v>39</v>
      </c>
      <c r="P5451" t="s">
        <v>39</v>
      </c>
      <c r="Q5451" s="2">
        <v>44345</v>
      </c>
      <c r="R5451" t="s">
        <v>44</v>
      </c>
      <c r="S5451" t="s">
        <v>45</v>
      </c>
      <c r="T5451">
        <f>_xlfn.DAYS(Raw_data_US_healthcare[[#This Row],[Discharge Date]],Raw_data_US_healthcare[[#This Row],[Date of Admission]])</f>
        <v>15</v>
      </c>
    </row>
    <row r="5452" spans="1:20" x14ac:dyDescent="0.3">
      <c r="A5452" t="s">
        <v>26511</v>
      </c>
      <c r="B5452" t="s">
        <v>15087</v>
      </c>
      <c r="C5452">
        <v>55</v>
      </c>
      <c r="D5452" t="str">
        <f>IF(Raw_data_US_healthcare[[#This Row],[Age]]&lt;35,"Young",IF(Raw_data_US_healthcare[[#This Row],[Age]]&lt;60,"Middle","Senior"))</f>
        <v>Middle</v>
      </c>
      <c r="E5452" t="s">
        <v>16</v>
      </c>
      <c r="F5452" t="s">
        <v>62</v>
      </c>
      <c r="G5452" t="s">
        <v>62</v>
      </c>
      <c r="H5452" t="s">
        <v>28</v>
      </c>
      <c r="I5452" s="2">
        <v>43602</v>
      </c>
      <c r="J5452" t="s">
        <v>15088</v>
      </c>
      <c r="K5452" t="s">
        <v>15089</v>
      </c>
      <c r="L5452" t="s">
        <v>60</v>
      </c>
      <c r="M5452">
        <v>24803.760399999999</v>
      </c>
      <c r="N5452">
        <v>151</v>
      </c>
      <c r="O5452" t="s">
        <v>22</v>
      </c>
      <c r="P5452" t="s">
        <v>22</v>
      </c>
      <c r="Q5452" s="2">
        <v>43619</v>
      </c>
      <c r="R5452" t="s">
        <v>48</v>
      </c>
      <c r="S5452" t="s">
        <v>45</v>
      </c>
      <c r="T5452">
        <f>_xlfn.DAYS(Raw_data_US_healthcare[[#This Row],[Discharge Date]],Raw_data_US_healthcare[[#This Row],[Date of Admission]])</f>
        <v>17</v>
      </c>
    </row>
    <row r="5453" spans="1:20" x14ac:dyDescent="0.3">
      <c r="A5453" t="s">
        <v>26512</v>
      </c>
      <c r="B5453" t="s">
        <v>15090</v>
      </c>
      <c r="C5453">
        <v>21</v>
      </c>
      <c r="D5453" t="str">
        <f>IF(Raw_data_US_healthcare[[#This Row],[Age]]&lt;35,"Young",IF(Raw_data_US_healthcare[[#This Row],[Age]]&lt;60,"Middle","Senior"))</f>
        <v>Young</v>
      </c>
      <c r="E5453" t="s">
        <v>26</v>
      </c>
      <c r="F5453" t="s">
        <v>62</v>
      </c>
      <c r="G5453" t="s">
        <v>62</v>
      </c>
      <c r="H5453" t="s">
        <v>28</v>
      </c>
      <c r="I5453" s="2">
        <v>45068</v>
      </c>
      <c r="J5453" t="s">
        <v>15091</v>
      </c>
      <c r="K5453" t="s">
        <v>15092</v>
      </c>
      <c r="L5453" t="s">
        <v>52</v>
      </c>
      <c r="M5453">
        <v>44713.469299999997</v>
      </c>
      <c r="N5453">
        <v>122</v>
      </c>
      <c r="O5453" t="s">
        <v>43</v>
      </c>
      <c r="P5453" t="s">
        <v>43</v>
      </c>
      <c r="Q5453" s="2">
        <v>45077</v>
      </c>
      <c r="R5453" t="s">
        <v>44</v>
      </c>
      <c r="S5453" t="s">
        <v>24</v>
      </c>
      <c r="T5453">
        <f>_xlfn.DAYS(Raw_data_US_healthcare[[#This Row],[Discharge Date]],Raw_data_US_healthcare[[#This Row],[Date of Admission]])</f>
        <v>9</v>
      </c>
    </row>
    <row r="5454" spans="1:20" x14ac:dyDescent="0.3">
      <c r="A5454" t="s">
        <v>26511</v>
      </c>
      <c r="B5454" t="s">
        <v>15093</v>
      </c>
      <c r="C5454">
        <v>48</v>
      </c>
      <c r="D5454" t="str">
        <f>IF(Raw_data_US_healthcare[[#This Row],[Age]]&lt;35,"Young",IF(Raw_data_US_healthcare[[#This Row],[Age]]&lt;60,"Middle","Senior"))</f>
        <v>Middle</v>
      </c>
      <c r="E5454" t="s">
        <v>16</v>
      </c>
      <c r="F5454" t="s">
        <v>17</v>
      </c>
      <c r="G5454" t="s">
        <v>17</v>
      </c>
      <c r="H5454" t="s">
        <v>26516</v>
      </c>
      <c r="I5454" s="2">
        <v>43521</v>
      </c>
      <c r="J5454" t="s">
        <v>15094</v>
      </c>
      <c r="K5454" t="s">
        <v>15095</v>
      </c>
      <c r="L5454" t="s">
        <v>60</v>
      </c>
      <c r="M5454">
        <v>27582.965</v>
      </c>
      <c r="N5454">
        <v>204</v>
      </c>
      <c r="O5454" t="s">
        <v>43</v>
      </c>
      <c r="P5454" t="s">
        <v>43</v>
      </c>
      <c r="Q5454" s="2">
        <v>43533</v>
      </c>
      <c r="R5454" t="s">
        <v>44</v>
      </c>
      <c r="S5454" t="s">
        <v>45</v>
      </c>
      <c r="T5454">
        <f>_xlfn.DAYS(Raw_data_US_healthcare[[#This Row],[Discharge Date]],Raw_data_US_healthcare[[#This Row],[Date of Admission]])</f>
        <v>12</v>
      </c>
    </row>
    <row r="5455" spans="1:20" x14ac:dyDescent="0.3">
      <c r="A5455" t="s">
        <v>26512</v>
      </c>
      <c r="B5455" t="s">
        <v>15096</v>
      </c>
      <c r="C5455">
        <v>61</v>
      </c>
      <c r="D5455" t="str">
        <f>IF(Raw_data_US_healthcare[[#This Row],[Age]]&lt;35,"Young",IF(Raw_data_US_healthcare[[#This Row],[Age]]&lt;60,"Middle","Senior"))</f>
        <v>Senior</v>
      </c>
      <c r="E5455" t="s">
        <v>26</v>
      </c>
      <c r="F5455" t="s">
        <v>62</v>
      </c>
      <c r="G5455" t="s">
        <v>62</v>
      </c>
      <c r="H5455" t="s">
        <v>28</v>
      </c>
      <c r="I5455" s="2">
        <v>43794</v>
      </c>
      <c r="J5455" t="s">
        <v>15097</v>
      </c>
      <c r="K5455" t="s">
        <v>15098</v>
      </c>
      <c r="L5455" t="s">
        <v>52</v>
      </c>
      <c r="M5455">
        <v>12702.951999999999</v>
      </c>
      <c r="N5455">
        <v>327</v>
      </c>
      <c r="O5455" t="s">
        <v>22</v>
      </c>
      <c r="P5455" t="s">
        <v>22</v>
      </c>
      <c r="Q5455" s="2">
        <v>43813</v>
      </c>
      <c r="R5455" t="s">
        <v>44</v>
      </c>
      <c r="S5455" t="s">
        <v>24</v>
      </c>
      <c r="T5455">
        <f>_xlfn.DAYS(Raw_data_US_healthcare[[#This Row],[Discharge Date]],Raw_data_US_healthcare[[#This Row],[Date of Admission]])</f>
        <v>19</v>
      </c>
    </row>
    <row r="5456" spans="1:20" x14ac:dyDescent="0.3">
      <c r="A5456" t="s">
        <v>26512</v>
      </c>
      <c r="B5456" t="s">
        <v>15099</v>
      </c>
      <c r="C5456">
        <v>59</v>
      </c>
      <c r="D5456" t="str">
        <f>IF(Raw_data_US_healthcare[[#This Row],[Age]]&lt;35,"Young",IF(Raw_data_US_healthcare[[#This Row],[Age]]&lt;60,"Middle","Senior"))</f>
        <v>Middle</v>
      </c>
      <c r="E5456" t="s">
        <v>26</v>
      </c>
      <c r="F5456" t="s">
        <v>49</v>
      </c>
      <c r="G5456" t="s">
        <v>49</v>
      </c>
      <c r="H5456" t="s">
        <v>26514</v>
      </c>
      <c r="I5456" s="2">
        <v>43921</v>
      </c>
      <c r="J5456" t="s">
        <v>15100</v>
      </c>
      <c r="K5456" t="s">
        <v>7222</v>
      </c>
      <c r="L5456" t="s">
        <v>31</v>
      </c>
      <c r="M5456">
        <v>38557.988100000002</v>
      </c>
      <c r="N5456">
        <v>354</v>
      </c>
      <c r="O5456" t="s">
        <v>43</v>
      </c>
      <c r="P5456" t="s">
        <v>43</v>
      </c>
      <c r="Q5456" s="2">
        <v>43942</v>
      </c>
      <c r="R5456" t="s">
        <v>83</v>
      </c>
      <c r="S5456" t="s">
        <v>45</v>
      </c>
      <c r="T5456">
        <f>_xlfn.DAYS(Raw_data_US_healthcare[[#This Row],[Discharge Date]],Raw_data_US_healthcare[[#This Row],[Date of Admission]])</f>
        <v>21</v>
      </c>
    </row>
    <row r="5457" spans="1:20" x14ac:dyDescent="0.3">
      <c r="A5457" t="s">
        <v>26511</v>
      </c>
      <c r="B5457" t="s">
        <v>15101</v>
      </c>
      <c r="C5457">
        <v>20</v>
      </c>
      <c r="D5457" t="str">
        <f>IF(Raw_data_US_healthcare[[#This Row],[Age]]&lt;35,"Young",IF(Raw_data_US_healthcare[[#This Row],[Age]]&lt;60,"Middle","Senior"))</f>
        <v>Young</v>
      </c>
      <c r="E5457" t="s">
        <v>16</v>
      </c>
      <c r="F5457" t="s">
        <v>113</v>
      </c>
      <c r="G5457" t="s">
        <v>113</v>
      </c>
      <c r="H5457" t="s">
        <v>36</v>
      </c>
      <c r="I5457" s="2">
        <v>43428</v>
      </c>
      <c r="J5457" t="s">
        <v>2874</v>
      </c>
      <c r="K5457" t="s">
        <v>15102</v>
      </c>
      <c r="L5457" t="s">
        <v>52</v>
      </c>
      <c r="M5457">
        <v>10317.9162</v>
      </c>
      <c r="N5457">
        <v>358</v>
      </c>
      <c r="O5457" t="s">
        <v>22</v>
      </c>
      <c r="P5457" t="s">
        <v>22</v>
      </c>
      <c r="Q5457" s="2">
        <v>43430</v>
      </c>
      <c r="R5457" t="s">
        <v>83</v>
      </c>
      <c r="S5457" t="s">
        <v>33</v>
      </c>
      <c r="T5457">
        <f>_xlfn.DAYS(Raw_data_US_healthcare[[#This Row],[Discharge Date]],Raw_data_US_healthcare[[#This Row],[Date of Admission]])</f>
        <v>2</v>
      </c>
    </row>
    <row r="5458" spans="1:20" x14ac:dyDescent="0.3">
      <c r="A5458" t="s">
        <v>26512</v>
      </c>
      <c r="B5458" t="s">
        <v>15103</v>
      </c>
      <c r="C5458">
        <v>38</v>
      </c>
      <c r="D5458" t="str">
        <f>IF(Raw_data_US_healthcare[[#This Row],[Age]]&lt;35,"Young",IF(Raw_data_US_healthcare[[#This Row],[Age]]&lt;60,"Middle","Senior"))</f>
        <v>Middle</v>
      </c>
      <c r="E5458" t="s">
        <v>26</v>
      </c>
      <c r="F5458" t="s">
        <v>228</v>
      </c>
      <c r="G5458" t="s">
        <v>228</v>
      </c>
      <c r="H5458" t="s">
        <v>26516</v>
      </c>
      <c r="I5458" s="2">
        <v>45213</v>
      </c>
      <c r="J5458" t="s">
        <v>15104</v>
      </c>
      <c r="K5458" t="s">
        <v>15105</v>
      </c>
      <c r="L5458" t="s">
        <v>31</v>
      </c>
      <c r="M5458">
        <v>10508.268400000001</v>
      </c>
      <c r="N5458">
        <v>285</v>
      </c>
      <c r="O5458" t="s">
        <v>39</v>
      </c>
      <c r="P5458" t="s">
        <v>39</v>
      </c>
      <c r="Q5458" s="2">
        <v>45240</v>
      </c>
      <c r="R5458" t="s">
        <v>83</v>
      </c>
      <c r="S5458" t="s">
        <v>45</v>
      </c>
      <c r="T5458">
        <f>_xlfn.DAYS(Raw_data_US_healthcare[[#This Row],[Discharge Date]],Raw_data_US_healthcare[[#This Row],[Date of Admission]])</f>
        <v>27</v>
      </c>
    </row>
    <row r="5459" spans="1:20" x14ac:dyDescent="0.3">
      <c r="A5459" t="s">
        <v>26511</v>
      </c>
      <c r="B5459" t="s">
        <v>15106</v>
      </c>
      <c r="C5459">
        <v>77</v>
      </c>
      <c r="D5459" t="str">
        <f>IF(Raw_data_US_healthcare[[#This Row],[Age]]&lt;35,"Young",IF(Raw_data_US_healthcare[[#This Row],[Age]]&lt;60,"Middle","Senior"))</f>
        <v>Senior</v>
      </c>
      <c r="E5459" t="s">
        <v>16</v>
      </c>
      <c r="F5459" t="s">
        <v>228</v>
      </c>
      <c r="G5459" t="s">
        <v>228</v>
      </c>
      <c r="H5459" t="s">
        <v>18</v>
      </c>
      <c r="I5459" s="2">
        <v>43536</v>
      </c>
      <c r="J5459" t="s">
        <v>15107</v>
      </c>
      <c r="K5459" t="s">
        <v>15108</v>
      </c>
      <c r="L5459" t="s">
        <v>56</v>
      </c>
      <c r="M5459">
        <v>48588.074099999998</v>
      </c>
      <c r="N5459">
        <v>137</v>
      </c>
      <c r="O5459" t="s">
        <v>39</v>
      </c>
      <c r="P5459" t="s">
        <v>39</v>
      </c>
      <c r="Q5459" s="2">
        <v>43559</v>
      </c>
      <c r="R5459" t="s">
        <v>23</v>
      </c>
      <c r="S5459" t="s">
        <v>24</v>
      </c>
      <c r="T5459">
        <f>_xlfn.DAYS(Raw_data_US_healthcare[[#This Row],[Discharge Date]],Raw_data_US_healthcare[[#This Row],[Date of Admission]])</f>
        <v>23</v>
      </c>
    </row>
    <row r="5460" spans="1:20" x14ac:dyDescent="0.3">
      <c r="A5460" t="s">
        <v>26512</v>
      </c>
      <c r="B5460" t="s">
        <v>15109</v>
      </c>
      <c r="C5460">
        <v>56</v>
      </c>
      <c r="D5460" t="str">
        <f>IF(Raw_data_US_healthcare[[#This Row],[Age]]&lt;35,"Young",IF(Raw_data_US_healthcare[[#This Row],[Age]]&lt;60,"Middle","Senior"))</f>
        <v>Middle</v>
      </c>
      <c r="E5460" t="s">
        <v>26</v>
      </c>
      <c r="F5460" t="s">
        <v>88</v>
      </c>
      <c r="G5460" t="s">
        <v>88</v>
      </c>
      <c r="H5460" t="s">
        <v>69</v>
      </c>
      <c r="I5460" s="2">
        <v>45183</v>
      </c>
      <c r="J5460" t="s">
        <v>15110</v>
      </c>
      <c r="K5460" t="s">
        <v>7407</v>
      </c>
      <c r="L5460" t="s">
        <v>21</v>
      </c>
      <c r="M5460">
        <v>68774.487999999998</v>
      </c>
      <c r="N5460">
        <v>215</v>
      </c>
      <c r="O5460" t="s">
        <v>22</v>
      </c>
      <c r="P5460" t="s">
        <v>22</v>
      </c>
      <c r="Q5460" s="2">
        <v>45188</v>
      </c>
      <c r="R5460" t="s">
        <v>32</v>
      </c>
      <c r="S5460" t="s">
        <v>24</v>
      </c>
      <c r="T5460">
        <f>_xlfn.DAYS(Raw_data_US_healthcare[[#This Row],[Discharge Date]],Raw_data_US_healthcare[[#This Row],[Date of Admission]])</f>
        <v>5</v>
      </c>
    </row>
    <row r="5461" spans="1:20" x14ac:dyDescent="0.3">
      <c r="A5461" t="s">
        <v>26511</v>
      </c>
      <c r="B5461" t="s">
        <v>15111</v>
      </c>
      <c r="C5461">
        <v>62</v>
      </c>
      <c r="D5461" t="str">
        <f>IF(Raw_data_US_healthcare[[#This Row],[Age]]&lt;35,"Young",IF(Raw_data_US_healthcare[[#This Row],[Age]]&lt;60,"Middle","Senior"))</f>
        <v>Senior</v>
      </c>
      <c r="E5461" t="s">
        <v>16</v>
      </c>
      <c r="F5461" t="s">
        <v>62</v>
      </c>
      <c r="G5461" t="s">
        <v>62</v>
      </c>
      <c r="H5461" t="s">
        <v>36</v>
      </c>
      <c r="I5461" s="2">
        <v>43490</v>
      </c>
      <c r="J5461" t="s">
        <v>15112</v>
      </c>
      <c r="K5461" t="s">
        <v>15113</v>
      </c>
      <c r="L5461" t="s">
        <v>56</v>
      </c>
      <c r="M5461">
        <v>5717.7682999999997</v>
      </c>
      <c r="N5461">
        <v>311</v>
      </c>
      <c r="O5461" t="s">
        <v>39</v>
      </c>
      <c r="P5461" t="s">
        <v>39</v>
      </c>
      <c r="Q5461" s="2">
        <v>43504</v>
      </c>
      <c r="R5461" t="s">
        <v>32</v>
      </c>
      <c r="S5461" t="s">
        <v>33</v>
      </c>
      <c r="T5461">
        <f>_xlfn.DAYS(Raw_data_US_healthcare[[#This Row],[Discharge Date]],Raw_data_US_healthcare[[#This Row],[Date of Admission]])</f>
        <v>14</v>
      </c>
    </row>
    <row r="5462" spans="1:20" x14ac:dyDescent="0.3">
      <c r="A5462" t="s">
        <v>26511</v>
      </c>
      <c r="B5462" t="s">
        <v>15114</v>
      </c>
      <c r="C5462">
        <v>56</v>
      </c>
      <c r="D5462" t="str">
        <f>IF(Raw_data_US_healthcare[[#This Row],[Age]]&lt;35,"Young",IF(Raw_data_US_healthcare[[#This Row],[Age]]&lt;60,"Middle","Senior"))</f>
        <v>Middle</v>
      </c>
      <c r="E5462" t="s">
        <v>16</v>
      </c>
      <c r="F5462" t="s">
        <v>62</v>
      </c>
      <c r="G5462" t="s">
        <v>62</v>
      </c>
      <c r="H5462" t="s">
        <v>36</v>
      </c>
      <c r="I5462" s="2">
        <v>44325</v>
      </c>
      <c r="J5462" t="s">
        <v>15115</v>
      </c>
      <c r="K5462" t="s">
        <v>15116</v>
      </c>
      <c r="L5462" t="s">
        <v>60</v>
      </c>
      <c r="M5462">
        <v>16689.980500000001</v>
      </c>
      <c r="N5462">
        <v>245</v>
      </c>
      <c r="O5462" t="s">
        <v>22</v>
      </c>
      <c r="P5462" t="s">
        <v>22</v>
      </c>
      <c r="Q5462" s="2">
        <v>44333</v>
      </c>
      <c r="R5462" t="s">
        <v>83</v>
      </c>
      <c r="S5462" t="s">
        <v>24</v>
      </c>
      <c r="T5462">
        <f>_xlfn.DAYS(Raw_data_US_healthcare[[#This Row],[Discharge Date]],Raw_data_US_healthcare[[#This Row],[Date of Admission]])</f>
        <v>8</v>
      </c>
    </row>
    <row r="5463" spans="1:20" x14ac:dyDescent="0.3">
      <c r="A5463" t="s">
        <v>26512</v>
      </c>
      <c r="B5463" t="s">
        <v>15117</v>
      </c>
      <c r="C5463">
        <v>23</v>
      </c>
      <c r="D5463" t="str">
        <f>IF(Raw_data_US_healthcare[[#This Row],[Age]]&lt;35,"Young",IF(Raw_data_US_healthcare[[#This Row],[Age]]&lt;60,"Middle","Senior"))</f>
        <v>Young</v>
      </c>
      <c r="E5463" t="s">
        <v>26</v>
      </c>
      <c r="F5463" t="s">
        <v>88</v>
      </c>
      <c r="G5463" t="s">
        <v>88</v>
      </c>
      <c r="H5463" t="s">
        <v>18</v>
      </c>
      <c r="I5463" s="2">
        <v>44570</v>
      </c>
      <c r="J5463" t="s">
        <v>15118</v>
      </c>
      <c r="K5463" t="s">
        <v>15119</v>
      </c>
      <c r="L5463" t="s">
        <v>56</v>
      </c>
      <c r="M5463">
        <v>23659.268599999999</v>
      </c>
      <c r="N5463">
        <v>123</v>
      </c>
      <c r="O5463" t="s">
        <v>39</v>
      </c>
      <c r="P5463" t="s">
        <v>39</v>
      </c>
      <c r="Q5463" s="2">
        <v>44591</v>
      </c>
      <c r="R5463" t="s">
        <v>83</v>
      </c>
      <c r="S5463" t="s">
        <v>24</v>
      </c>
      <c r="T5463">
        <f>_xlfn.DAYS(Raw_data_US_healthcare[[#This Row],[Discharge Date]],Raw_data_US_healthcare[[#This Row],[Date of Admission]])</f>
        <v>21</v>
      </c>
    </row>
    <row r="5464" spans="1:20" x14ac:dyDescent="0.3">
      <c r="A5464" t="s">
        <v>26512</v>
      </c>
      <c r="B5464" t="s">
        <v>15120</v>
      </c>
      <c r="C5464">
        <v>55</v>
      </c>
      <c r="D5464" t="str">
        <f>IF(Raw_data_US_healthcare[[#This Row],[Age]]&lt;35,"Young",IF(Raw_data_US_healthcare[[#This Row],[Age]]&lt;60,"Middle","Senior"))</f>
        <v>Middle</v>
      </c>
      <c r="E5464" t="s">
        <v>26</v>
      </c>
      <c r="F5464" t="s">
        <v>88</v>
      </c>
      <c r="G5464" t="s">
        <v>88</v>
      </c>
      <c r="H5464" t="s">
        <v>26516</v>
      </c>
      <c r="I5464" s="2">
        <v>44667</v>
      </c>
      <c r="J5464" t="s">
        <v>15121</v>
      </c>
      <c r="K5464" t="s">
        <v>15122</v>
      </c>
      <c r="L5464" t="s">
        <v>52</v>
      </c>
      <c r="M5464">
        <v>4396.3181999999997</v>
      </c>
      <c r="N5464">
        <v>454</v>
      </c>
      <c r="O5464" t="s">
        <v>39</v>
      </c>
      <c r="P5464" t="s">
        <v>39</v>
      </c>
      <c r="Q5464" s="2">
        <v>44668</v>
      </c>
      <c r="R5464" t="s">
        <v>44</v>
      </c>
      <c r="S5464" t="s">
        <v>33</v>
      </c>
      <c r="T5464">
        <f>_xlfn.DAYS(Raw_data_US_healthcare[[#This Row],[Discharge Date]],Raw_data_US_healthcare[[#This Row],[Date of Admission]])</f>
        <v>1</v>
      </c>
    </row>
    <row r="5465" spans="1:20" x14ac:dyDescent="0.3">
      <c r="A5465" t="s">
        <v>26512</v>
      </c>
      <c r="B5465" t="s">
        <v>8117</v>
      </c>
      <c r="C5465">
        <v>69</v>
      </c>
      <c r="D5465" t="str">
        <f>IF(Raw_data_US_healthcare[[#This Row],[Age]]&lt;35,"Young",IF(Raw_data_US_healthcare[[#This Row],[Age]]&lt;60,"Middle","Senior"))</f>
        <v>Senior</v>
      </c>
      <c r="E5465" t="s">
        <v>26</v>
      </c>
      <c r="F5465" t="s">
        <v>27</v>
      </c>
      <c r="G5465" t="s">
        <v>27</v>
      </c>
      <c r="H5465" t="s">
        <v>26516</v>
      </c>
      <c r="I5465" s="2">
        <v>43612</v>
      </c>
      <c r="J5465" t="s">
        <v>15123</v>
      </c>
      <c r="K5465" t="s">
        <v>15124</v>
      </c>
      <c r="L5465" t="s">
        <v>52</v>
      </c>
      <c r="M5465">
        <v>13618.702799999999</v>
      </c>
      <c r="N5465">
        <v>180</v>
      </c>
      <c r="O5465" t="s">
        <v>43</v>
      </c>
      <c r="P5465" t="s">
        <v>43</v>
      </c>
      <c r="Q5465" s="2">
        <v>43641</v>
      </c>
      <c r="R5465" t="s">
        <v>83</v>
      </c>
      <c r="S5465" t="s">
        <v>45</v>
      </c>
      <c r="T5465">
        <f>_xlfn.DAYS(Raw_data_US_healthcare[[#This Row],[Discharge Date]],Raw_data_US_healthcare[[#This Row],[Date of Admission]])</f>
        <v>29</v>
      </c>
    </row>
    <row r="5466" spans="1:20" x14ac:dyDescent="0.3">
      <c r="A5466" t="s">
        <v>26512</v>
      </c>
      <c r="B5466" t="s">
        <v>4773</v>
      </c>
      <c r="C5466">
        <v>41</v>
      </c>
      <c r="D5466" t="str">
        <f>IF(Raw_data_US_healthcare[[#This Row],[Age]]&lt;35,"Young",IF(Raw_data_US_healthcare[[#This Row],[Age]]&lt;60,"Middle","Senior"))</f>
        <v>Middle</v>
      </c>
      <c r="E5466" t="s">
        <v>26</v>
      </c>
      <c r="F5466" t="s">
        <v>35</v>
      </c>
      <c r="G5466" t="s">
        <v>35</v>
      </c>
      <c r="H5466" t="s">
        <v>69</v>
      </c>
      <c r="I5466" s="2">
        <v>44704</v>
      </c>
      <c r="J5466" t="s">
        <v>15125</v>
      </c>
      <c r="K5466" t="s">
        <v>7427</v>
      </c>
      <c r="L5466" t="s">
        <v>56</v>
      </c>
      <c r="M5466">
        <v>68071.892200000002</v>
      </c>
      <c r="N5466">
        <v>155</v>
      </c>
      <c r="O5466" t="s">
        <v>22</v>
      </c>
      <c r="P5466" t="s">
        <v>22</v>
      </c>
      <c r="Q5466" s="2">
        <v>44708</v>
      </c>
      <c r="R5466" t="s">
        <v>83</v>
      </c>
      <c r="S5466" t="s">
        <v>33</v>
      </c>
      <c r="T5466">
        <f>_xlfn.DAYS(Raw_data_US_healthcare[[#This Row],[Discharge Date]],Raw_data_US_healthcare[[#This Row],[Date of Admission]])</f>
        <v>4</v>
      </c>
    </row>
    <row r="5467" spans="1:20" x14ac:dyDescent="0.3">
      <c r="A5467" t="s">
        <v>26512</v>
      </c>
      <c r="B5467" t="s">
        <v>15126</v>
      </c>
      <c r="C5467">
        <v>75</v>
      </c>
      <c r="D5467" t="str">
        <f>IF(Raw_data_US_healthcare[[#This Row],[Age]]&lt;35,"Young",IF(Raw_data_US_healthcare[[#This Row],[Age]]&lt;60,"Middle","Senior"))</f>
        <v>Senior</v>
      </c>
      <c r="E5467" t="s">
        <v>26</v>
      </c>
      <c r="F5467" t="s">
        <v>35</v>
      </c>
      <c r="G5467" t="s">
        <v>35</v>
      </c>
      <c r="H5467" t="s">
        <v>26516</v>
      </c>
      <c r="I5467" s="2">
        <v>43750</v>
      </c>
      <c r="J5467" t="s">
        <v>15127</v>
      </c>
      <c r="K5467" t="s">
        <v>15128</v>
      </c>
      <c r="L5467" t="s">
        <v>52</v>
      </c>
      <c r="M5467">
        <v>18797.5173</v>
      </c>
      <c r="N5467">
        <v>419</v>
      </c>
      <c r="O5467" t="s">
        <v>39</v>
      </c>
      <c r="P5467" t="s">
        <v>39</v>
      </c>
      <c r="Q5467" s="2">
        <v>43778</v>
      </c>
      <c r="R5467" t="s">
        <v>83</v>
      </c>
      <c r="S5467" t="s">
        <v>24</v>
      </c>
      <c r="T5467">
        <f>_xlfn.DAYS(Raw_data_US_healthcare[[#This Row],[Discharge Date]],Raw_data_US_healthcare[[#This Row],[Date of Admission]])</f>
        <v>28</v>
      </c>
    </row>
    <row r="5468" spans="1:20" x14ac:dyDescent="0.3">
      <c r="A5468" t="s">
        <v>26512</v>
      </c>
      <c r="B5468" t="s">
        <v>15129</v>
      </c>
      <c r="C5468">
        <v>35</v>
      </c>
      <c r="D5468" t="str">
        <f>IF(Raw_data_US_healthcare[[#This Row],[Age]]&lt;35,"Young",IF(Raw_data_US_healthcare[[#This Row],[Age]]&lt;60,"Middle","Senior"))</f>
        <v>Middle</v>
      </c>
      <c r="E5468" t="s">
        <v>26</v>
      </c>
      <c r="F5468" t="s">
        <v>35</v>
      </c>
      <c r="G5468" t="s">
        <v>35</v>
      </c>
      <c r="H5468" t="s">
        <v>18</v>
      </c>
      <c r="I5468" s="2">
        <v>44975</v>
      </c>
      <c r="J5468" t="s">
        <v>15130</v>
      </c>
      <c r="K5468" t="s">
        <v>15131</v>
      </c>
      <c r="L5468" t="s">
        <v>31</v>
      </c>
      <c r="M5468">
        <v>1471.9142999999999</v>
      </c>
      <c r="N5468">
        <v>309</v>
      </c>
      <c r="O5468" t="s">
        <v>22</v>
      </c>
      <c r="P5468" t="s">
        <v>22</v>
      </c>
      <c r="Q5468" s="2">
        <v>44991</v>
      </c>
      <c r="R5468" t="s">
        <v>48</v>
      </c>
      <c r="S5468" t="s">
        <v>24</v>
      </c>
      <c r="T5468">
        <f>_xlfn.DAYS(Raw_data_US_healthcare[[#This Row],[Discharge Date]],Raw_data_US_healthcare[[#This Row],[Date of Admission]])</f>
        <v>16</v>
      </c>
    </row>
    <row r="5469" spans="1:20" x14ac:dyDescent="0.3">
      <c r="A5469" t="s">
        <v>26511</v>
      </c>
      <c r="B5469" t="s">
        <v>15132</v>
      </c>
      <c r="C5469">
        <v>44</v>
      </c>
      <c r="D5469" t="str">
        <f>IF(Raw_data_US_healthcare[[#This Row],[Age]]&lt;35,"Young",IF(Raw_data_US_healthcare[[#This Row],[Age]]&lt;60,"Middle","Senior"))</f>
        <v>Middle</v>
      </c>
      <c r="E5469" t="s">
        <v>16</v>
      </c>
      <c r="F5469" t="s">
        <v>35</v>
      </c>
      <c r="G5469" t="s">
        <v>35</v>
      </c>
      <c r="H5469" t="s">
        <v>26514</v>
      </c>
      <c r="I5469" s="2">
        <v>44673</v>
      </c>
      <c r="J5469" t="s">
        <v>15133</v>
      </c>
      <c r="K5469" t="s">
        <v>15134</v>
      </c>
      <c r="L5469" t="s">
        <v>56</v>
      </c>
      <c r="M5469">
        <v>26078.613300000001</v>
      </c>
      <c r="N5469">
        <v>286</v>
      </c>
      <c r="O5469" t="s">
        <v>43</v>
      </c>
      <c r="P5469" t="s">
        <v>43</v>
      </c>
      <c r="Q5469" s="2">
        <v>44677</v>
      </c>
      <c r="R5469" t="s">
        <v>48</v>
      </c>
      <c r="S5469" t="s">
        <v>45</v>
      </c>
      <c r="T5469">
        <f>_xlfn.DAYS(Raw_data_US_healthcare[[#This Row],[Discharge Date]],Raw_data_US_healthcare[[#This Row],[Date of Admission]])</f>
        <v>4</v>
      </c>
    </row>
    <row r="5470" spans="1:20" x14ac:dyDescent="0.3">
      <c r="A5470" t="s">
        <v>26511</v>
      </c>
      <c r="B5470" t="s">
        <v>439</v>
      </c>
      <c r="C5470">
        <v>39</v>
      </c>
      <c r="D5470" t="str">
        <f>IF(Raw_data_US_healthcare[[#This Row],[Age]]&lt;35,"Young",IF(Raw_data_US_healthcare[[#This Row],[Age]]&lt;60,"Middle","Senior"))</f>
        <v>Middle</v>
      </c>
      <c r="E5470" t="s">
        <v>16</v>
      </c>
      <c r="F5470" t="s">
        <v>88</v>
      </c>
      <c r="G5470" t="s">
        <v>88</v>
      </c>
      <c r="H5470" t="s">
        <v>69</v>
      </c>
      <c r="I5470" s="2">
        <v>43796</v>
      </c>
      <c r="J5470" t="s">
        <v>15135</v>
      </c>
      <c r="K5470" t="s">
        <v>15136</v>
      </c>
      <c r="L5470" t="s">
        <v>60</v>
      </c>
      <c r="M5470">
        <v>24478.775699999998</v>
      </c>
      <c r="N5470">
        <v>481</v>
      </c>
      <c r="O5470" t="s">
        <v>39</v>
      </c>
      <c r="P5470" t="s">
        <v>39</v>
      </c>
      <c r="Q5470" s="2">
        <v>43807</v>
      </c>
      <c r="R5470" t="s">
        <v>48</v>
      </c>
      <c r="S5470" t="s">
        <v>45</v>
      </c>
      <c r="T5470">
        <f>_xlfn.DAYS(Raw_data_US_healthcare[[#This Row],[Discharge Date]],Raw_data_US_healthcare[[#This Row],[Date of Admission]])</f>
        <v>11</v>
      </c>
    </row>
    <row r="5471" spans="1:20" x14ac:dyDescent="0.3">
      <c r="A5471" t="s">
        <v>26511</v>
      </c>
      <c r="B5471" t="s">
        <v>15137</v>
      </c>
      <c r="C5471">
        <v>84</v>
      </c>
      <c r="D5471" t="str">
        <f>IF(Raw_data_US_healthcare[[#This Row],[Age]]&lt;35,"Young",IF(Raw_data_US_healthcare[[#This Row],[Age]]&lt;60,"Middle","Senior"))</f>
        <v>Senior</v>
      </c>
      <c r="E5471" t="s">
        <v>16</v>
      </c>
      <c r="F5471" t="s">
        <v>113</v>
      </c>
      <c r="G5471" t="s">
        <v>113</v>
      </c>
      <c r="H5471" t="s">
        <v>26514</v>
      </c>
      <c r="I5471" s="2">
        <v>43763</v>
      </c>
      <c r="J5471" t="s">
        <v>15138</v>
      </c>
      <c r="K5471" t="s">
        <v>638</v>
      </c>
      <c r="L5471" t="s">
        <v>60</v>
      </c>
      <c r="M5471">
        <v>32030.722099999999</v>
      </c>
      <c r="N5471">
        <v>116</v>
      </c>
      <c r="O5471" t="s">
        <v>22</v>
      </c>
      <c r="P5471" t="s">
        <v>22</v>
      </c>
      <c r="Q5471" s="2">
        <v>43766</v>
      </c>
      <c r="R5471" t="s">
        <v>44</v>
      </c>
      <c r="S5471" t="s">
        <v>33</v>
      </c>
      <c r="T5471">
        <f>_xlfn.DAYS(Raw_data_US_healthcare[[#This Row],[Discharge Date]],Raw_data_US_healthcare[[#This Row],[Date of Admission]])</f>
        <v>3</v>
      </c>
    </row>
    <row r="5472" spans="1:20" x14ac:dyDescent="0.3">
      <c r="A5472" t="s">
        <v>26512</v>
      </c>
      <c r="B5472" t="s">
        <v>15139</v>
      </c>
      <c r="C5472">
        <v>32</v>
      </c>
      <c r="D5472" t="str">
        <f>IF(Raw_data_US_healthcare[[#This Row],[Age]]&lt;35,"Young",IF(Raw_data_US_healthcare[[#This Row],[Age]]&lt;60,"Middle","Senior"))</f>
        <v>Young</v>
      </c>
      <c r="E5472" t="s">
        <v>26</v>
      </c>
      <c r="F5472" t="s">
        <v>17</v>
      </c>
      <c r="G5472" t="s">
        <v>17</v>
      </c>
      <c r="H5472" t="s">
        <v>36</v>
      </c>
      <c r="I5472" s="2">
        <v>43734</v>
      </c>
      <c r="J5472" t="s">
        <v>15140</v>
      </c>
      <c r="K5472" t="s">
        <v>15141</v>
      </c>
      <c r="L5472" t="s">
        <v>56</v>
      </c>
      <c r="M5472">
        <v>24658.902300000002</v>
      </c>
      <c r="N5472">
        <v>465</v>
      </c>
      <c r="O5472" t="s">
        <v>22</v>
      </c>
      <c r="P5472" t="s">
        <v>22</v>
      </c>
      <c r="Q5472" s="2">
        <v>43736</v>
      </c>
      <c r="R5472" t="s">
        <v>48</v>
      </c>
      <c r="S5472" t="s">
        <v>45</v>
      </c>
      <c r="T5472">
        <f>_xlfn.DAYS(Raw_data_US_healthcare[[#This Row],[Discharge Date]],Raw_data_US_healthcare[[#This Row],[Date of Admission]])</f>
        <v>2</v>
      </c>
    </row>
    <row r="5473" spans="1:20" x14ac:dyDescent="0.3">
      <c r="A5473" t="s">
        <v>26511</v>
      </c>
      <c r="B5473" t="s">
        <v>1601</v>
      </c>
      <c r="C5473">
        <v>38</v>
      </c>
      <c r="D5473" t="str">
        <f>IF(Raw_data_US_healthcare[[#This Row],[Age]]&lt;35,"Young",IF(Raw_data_US_healthcare[[#This Row],[Age]]&lt;60,"Middle","Senior"))</f>
        <v>Middle</v>
      </c>
      <c r="E5473" t="s">
        <v>16</v>
      </c>
      <c r="F5473" t="s">
        <v>35</v>
      </c>
      <c r="G5473" t="s">
        <v>35</v>
      </c>
      <c r="H5473" t="s">
        <v>36</v>
      </c>
      <c r="I5473" s="2">
        <v>44415</v>
      </c>
      <c r="J5473" t="s">
        <v>15142</v>
      </c>
      <c r="K5473" t="s">
        <v>15143</v>
      </c>
      <c r="L5473" t="s">
        <v>60</v>
      </c>
      <c r="M5473">
        <v>6491.1590999999999</v>
      </c>
      <c r="N5473">
        <v>188</v>
      </c>
      <c r="O5473" t="s">
        <v>22</v>
      </c>
      <c r="P5473" t="s">
        <v>22</v>
      </c>
      <c r="Q5473" s="2">
        <v>44419</v>
      </c>
      <c r="R5473" t="s">
        <v>83</v>
      </c>
      <c r="S5473" t="s">
        <v>24</v>
      </c>
      <c r="T5473">
        <f>_xlfn.DAYS(Raw_data_US_healthcare[[#This Row],[Discharge Date]],Raw_data_US_healthcare[[#This Row],[Date of Admission]])</f>
        <v>4</v>
      </c>
    </row>
    <row r="5474" spans="1:20" x14ac:dyDescent="0.3">
      <c r="A5474" t="s">
        <v>26512</v>
      </c>
      <c r="B5474" t="s">
        <v>15144</v>
      </c>
      <c r="C5474">
        <v>55</v>
      </c>
      <c r="D5474" t="str">
        <f>IF(Raw_data_US_healthcare[[#This Row],[Age]]&lt;35,"Young",IF(Raw_data_US_healthcare[[#This Row],[Age]]&lt;60,"Middle","Senior"))</f>
        <v>Middle</v>
      </c>
      <c r="E5474" t="s">
        <v>26</v>
      </c>
      <c r="F5474" t="s">
        <v>228</v>
      </c>
      <c r="G5474" t="s">
        <v>228</v>
      </c>
      <c r="H5474" t="s">
        <v>69</v>
      </c>
      <c r="I5474" s="2">
        <v>44942</v>
      </c>
      <c r="J5474" t="s">
        <v>15145</v>
      </c>
      <c r="K5474" t="s">
        <v>15146</v>
      </c>
      <c r="L5474" t="s">
        <v>60</v>
      </c>
      <c r="M5474">
        <v>38219.530299999999</v>
      </c>
      <c r="N5474">
        <v>432</v>
      </c>
      <c r="O5474" t="s">
        <v>22</v>
      </c>
      <c r="P5474" t="s">
        <v>22</v>
      </c>
      <c r="Q5474" s="2">
        <v>44947</v>
      </c>
      <c r="R5474" t="s">
        <v>32</v>
      </c>
      <c r="S5474" t="s">
        <v>45</v>
      </c>
      <c r="T5474">
        <f>_xlfn.DAYS(Raw_data_US_healthcare[[#This Row],[Discharge Date]],Raw_data_US_healthcare[[#This Row],[Date of Admission]])</f>
        <v>5</v>
      </c>
    </row>
    <row r="5475" spans="1:20" x14ac:dyDescent="0.3">
      <c r="A5475" t="s">
        <v>26511</v>
      </c>
      <c r="B5475" t="s">
        <v>15147</v>
      </c>
      <c r="C5475">
        <v>31</v>
      </c>
      <c r="D5475" t="str">
        <f>IF(Raw_data_US_healthcare[[#This Row],[Age]]&lt;35,"Young",IF(Raw_data_US_healthcare[[#This Row],[Age]]&lt;60,"Middle","Senior"))</f>
        <v>Young</v>
      </c>
      <c r="E5475" t="s">
        <v>16</v>
      </c>
      <c r="F5475" t="s">
        <v>49</v>
      </c>
      <c r="G5475" t="s">
        <v>49</v>
      </c>
      <c r="H5475" t="s">
        <v>36</v>
      </c>
      <c r="I5475" s="2">
        <v>45061</v>
      </c>
      <c r="J5475" t="s">
        <v>15148</v>
      </c>
      <c r="K5475" t="s">
        <v>15149</v>
      </c>
      <c r="L5475" t="s">
        <v>60</v>
      </c>
      <c r="M5475">
        <v>6785.7335000000003</v>
      </c>
      <c r="N5475">
        <v>290</v>
      </c>
      <c r="O5475" t="s">
        <v>39</v>
      </c>
      <c r="P5475" t="s">
        <v>39</v>
      </c>
      <c r="Q5475" s="2">
        <v>45063</v>
      </c>
      <c r="R5475" t="s">
        <v>32</v>
      </c>
      <c r="S5475" t="s">
        <v>45</v>
      </c>
      <c r="T5475">
        <f>_xlfn.DAYS(Raw_data_US_healthcare[[#This Row],[Discharge Date]],Raw_data_US_healthcare[[#This Row],[Date of Admission]])</f>
        <v>2</v>
      </c>
    </row>
    <row r="5476" spans="1:20" x14ac:dyDescent="0.3">
      <c r="A5476" t="s">
        <v>26511</v>
      </c>
      <c r="B5476" t="s">
        <v>15150</v>
      </c>
      <c r="C5476">
        <v>81</v>
      </c>
      <c r="D5476" t="str">
        <f>IF(Raw_data_US_healthcare[[#This Row],[Age]]&lt;35,"Young",IF(Raw_data_US_healthcare[[#This Row],[Age]]&lt;60,"Middle","Senior"))</f>
        <v>Senior</v>
      </c>
      <c r="E5476" t="s">
        <v>16</v>
      </c>
      <c r="F5476" t="s">
        <v>113</v>
      </c>
      <c r="G5476" t="s">
        <v>113</v>
      </c>
      <c r="H5476" t="s">
        <v>18</v>
      </c>
      <c r="I5476" s="2">
        <v>43911</v>
      </c>
      <c r="J5476" t="s">
        <v>15151</v>
      </c>
      <c r="K5476" t="s">
        <v>5597</v>
      </c>
      <c r="L5476" t="s">
        <v>21</v>
      </c>
      <c r="M5476">
        <v>57236.053899999999</v>
      </c>
      <c r="N5476">
        <v>358</v>
      </c>
      <c r="O5476" t="s">
        <v>43</v>
      </c>
      <c r="P5476" t="s">
        <v>43</v>
      </c>
      <c r="Q5476" s="2">
        <v>43938</v>
      </c>
      <c r="R5476" t="s">
        <v>23</v>
      </c>
      <c r="S5476" t="s">
        <v>45</v>
      </c>
      <c r="T5476">
        <f>_xlfn.DAYS(Raw_data_US_healthcare[[#This Row],[Discharge Date]],Raw_data_US_healthcare[[#This Row],[Date of Admission]])</f>
        <v>27</v>
      </c>
    </row>
    <row r="5477" spans="1:20" x14ac:dyDescent="0.3">
      <c r="A5477" t="s">
        <v>26512</v>
      </c>
      <c r="B5477" t="s">
        <v>15152</v>
      </c>
      <c r="C5477">
        <v>23</v>
      </c>
      <c r="D5477" t="str">
        <f>IF(Raw_data_US_healthcare[[#This Row],[Age]]&lt;35,"Young",IF(Raw_data_US_healthcare[[#This Row],[Age]]&lt;60,"Middle","Senior"))</f>
        <v>Young</v>
      </c>
      <c r="E5477" t="s">
        <v>26</v>
      </c>
      <c r="F5477" t="s">
        <v>62</v>
      </c>
      <c r="G5477" t="s">
        <v>62</v>
      </c>
      <c r="H5477" t="s">
        <v>18</v>
      </c>
      <c r="I5477" s="2">
        <v>44403</v>
      </c>
      <c r="J5477" t="s">
        <v>5858</v>
      </c>
      <c r="K5477" t="s">
        <v>15153</v>
      </c>
      <c r="L5477" t="s">
        <v>60</v>
      </c>
      <c r="M5477">
        <v>30525.024300000001</v>
      </c>
      <c r="N5477">
        <v>238</v>
      </c>
      <c r="O5477" t="s">
        <v>39</v>
      </c>
      <c r="P5477" t="s">
        <v>39</v>
      </c>
      <c r="Q5477" s="2">
        <v>44431</v>
      </c>
      <c r="R5477" t="s">
        <v>44</v>
      </c>
      <c r="S5477" t="s">
        <v>33</v>
      </c>
      <c r="T5477">
        <f>_xlfn.DAYS(Raw_data_US_healthcare[[#This Row],[Discharge Date]],Raw_data_US_healthcare[[#This Row],[Date of Admission]])</f>
        <v>28</v>
      </c>
    </row>
    <row r="5478" spans="1:20" x14ac:dyDescent="0.3">
      <c r="A5478" t="s">
        <v>26512</v>
      </c>
      <c r="B5478" t="s">
        <v>360</v>
      </c>
      <c r="C5478">
        <v>65</v>
      </c>
      <c r="D5478" t="str">
        <f>IF(Raw_data_US_healthcare[[#This Row],[Age]]&lt;35,"Young",IF(Raw_data_US_healthcare[[#This Row],[Age]]&lt;60,"Middle","Senior"))</f>
        <v>Senior</v>
      </c>
      <c r="E5478" t="s">
        <v>26</v>
      </c>
      <c r="F5478" t="s">
        <v>228</v>
      </c>
      <c r="G5478" t="s">
        <v>228</v>
      </c>
      <c r="H5478" t="s">
        <v>26516</v>
      </c>
      <c r="I5478" s="2">
        <v>45062</v>
      </c>
      <c r="J5478" t="s">
        <v>15154</v>
      </c>
      <c r="K5478" t="s">
        <v>15155</v>
      </c>
      <c r="L5478" t="s">
        <v>31</v>
      </c>
      <c r="M5478">
        <v>31578.934499999999</v>
      </c>
      <c r="N5478">
        <v>237</v>
      </c>
      <c r="O5478" t="s">
        <v>43</v>
      </c>
      <c r="P5478" t="s">
        <v>43</v>
      </c>
      <c r="Q5478" s="2">
        <v>45064</v>
      </c>
      <c r="R5478" t="s">
        <v>83</v>
      </c>
      <c r="S5478" t="s">
        <v>24</v>
      </c>
      <c r="T5478">
        <f>_xlfn.DAYS(Raw_data_US_healthcare[[#This Row],[Discharge Date]],Raw_data_US_healthcare[[#This Row],[Date of Admission]])</f>
        <v>2</v>
      </c>
    </row>
    <row r="5479" spans="1:20" x14ac:dyDescent="0.3">
      <c r="A5479" t="s">
        <v>26511</v>
      </c>
      <c r="B5479" t="s">
        <v>15156</v>
      </c>
      <c r="C5479">
        <v>47</v>
      </c>
      <c r="D5479" t="str">
        <f>IF(Raw_data_US_healthcare[[#This Row],[Age]]&lt;35,"Young",IF(Raw_data_US_healthcare[[#This Row],[Age]]&lt;60,"Middle","Senior"))</f>
        <v>Middle</v>
      </c>
      <c r="E5479" t="s">
        <v>16</v>
      </c>
      <c r="F5479" t="s">
        <v>228</v>
      </c>
      <c r="G5479" t="s">
        <v>228</v>
      </c>
      <c r="H5479" t="s">
        <v>28</v>
      </c>
      <c r="I5479" s="2">
        <v>44835</v>
      </c>
      <c r="J5479" t="s">
        <v>15157</v>
      </c>
      <c r="K5479" t="s">
        <v>15158</v>
      </c>
      <c r="L5479" t="s">
        <v>60</v>
      </c>
      <c r="M5479">
        <v>43081.81</v>
      </c>
      <c r="N5479">
        <v>226</v>
      </c>
      <c r="O5479" t="s">
        <v>43</v>
      </c>
      <c r="P5479" t="s">
        <v>43</v>
      </c>
      <c r="Q5479" s="2">
        <v>44842</v>
      </c>
      <c r="R5479" t="s">
        <v>48</v>
      </c>
      <c r="S5479" t="s">
        <v>45</v>
      </c>
      <c r="T5479">
        <f>_xlfn.DAYS(Raw_data_US_healthcare[[#This Row],[Discharge Date]],Raw_data_US_healthcare[[#This Row],[Date of Admission]])</f>
        <v>7</v>
      </c>
    </row>
    <row r="5480" spans="1:20" x14ac:dyDescent="0.3">
      <c r="A5480" t="s">
        <v>26511</v>
      </c>
      <c r="B5480" t="s">
        <v>15159</v>
      </c>
      <c r="C5480">
        <v>63</v>
      </c>
      <c r="D5480" t="str">
        <f>IF(Raw_data_US_healthcare[[#This Row],[Age]]&lt;35,"Young",IF(Raw_data_US_healthcare[[#This Row],[Age]]&lt;60,"Middle","Senior"))</f>
        <v>Senior</v>
      </c>
      <c r="E5480" t="s">
        <v>16</v>
      </c>
      <c r="F5480" t="s">
        <v>62</v>
      </c>
      <c r="G5480" t="s">
        <v>62</v>
      </c>
      <c r="H5480" t="s">
        <v>26514</v>
      </c>
      <c r="I5480" s="2">
        <v>43919</v>
      </c>
      <c r="J5480" t="s">
        <v>15160</v>
      </c>
      <c r="K5480" t="s">
        <v>15161</v>
      </c>
      <c r="L5480" t="s">
        <v>21</v>
      </c>
      <c r="M5480">
        <v>3213.8609999999999</v>
      </c>
      <c r="N5480">
        <v>304</v>
      </c>
      <c r="O5480" t="s">
        <v>43</v>
      </c>
      <c r="P5480" t="s">
        <v>43</v>
      </c>
      <c r="Q5480" s="2">
        <v>43923</v>
      </c>
      <c r="R5480" t="s">
        <v>48</v>
      </c>
      <c r="S5480" t="s">
        <v>33</v>
      </c>
      <c r="T5480">
        <f>_xlfn.DAYS(Raw_data_US_healthcare[[#This Row],[Discharge Date]],Raw_data_US_healthcare[[#This Row],[Date of Admission]])</f>
        <v>4</v>
      </c>
    </row>
    <row r="5481" spans="1:20" x14ac:dyDescent="0.3">
      <c r="A5481" t="s">
        <v>26511</v>
      </c>
      <c r="B5481" t="s">
        <v>9306</v>
      </c>
      <c r="C5481">
        <v>18</v>
      </c>
      <c r="D5481" t="str">
        <f>IF(Raw_data_US_healthcare[[#This Row],[Age]]&lt;35,"Young",IF(Raw_data_US_healthcare[[#This Row],[Age]]&lt;60,"Middle","Senior"))</f>
        <v>Young</v>
      </c>
      <c r="E5481" t="s">
        <v>16</v>
      </c>
      <c r="F5481" t="s">
        <v>17</v>
      </c>
      <c r="G5481" t="s">
        <v>17</v>
      </c>
      <c r="H5481" t="s">
        <v>36</v>
      </c>
      <c r="I5481" s="2">
        <v>43754</v>
      </c>
      <c r="J5481" t="s">
        <v>9000</v>
      </c>
      <c r="K5481" t="s">
        <v>15162</v>
      </c>
      <c r="L5481" t="s">
        <v>52</v>
      </c>
      <c r="M5481">
        <v>6913.6916000000001</v>
      </c>
      <c r="N5481">
        <v>258</v>
      </c>
      <c r="O5481" t="s">
        <v>22</v>
      </c>
      <c r="P5481" t="s">
        <v>22</v>
      </c>
      <c r="Q5481" s="2">
        <v>43756</v>
      </c>
      <c r="R5481" t="s">
        <v>32</v>
      </c>
      <c r="S5481" t="s">
        <v>33</v>
      </c>
      <c r="T5481">
        <f>_xlfn.DAYS(Raw_data_US_healthcare[[#This Row],[Discharge Date]],Raw_data_US_healthcare[[#This Row],[Date of Admission]])</f>
        <v>2</v>
      </c>
    </row>
    <row r="5482" spans="1:20" x14ac:dyDescent="0.3">
      <c r="A5482" t="s">
        <v>26512</v>
      </c>
      <c r="B5482" t="s">
        <v>15163</v>
      </c>
      <c r="C5482">
        <v>60</v>
      </c>
      <c r="D5482" t="str">
        <f>IF(Raw_data_US_healthcare[[#This Row],[Age]]&lt;35,"Young",IF(Raw_data_US_healthcare[[#This Row],[Age]]&lt;60,"Middle","Senior"))</f>
        <v>Senior</v>
      </c>
      <c r="E5482" t="s">
        <v>26</v>
      </c>
      <c r="F5482" t="s">
        <v>27</v>
      </c>
      <c r="G5482" t="s">
        <v>27</v>
      </c>
      <c r="H5482" t="s">
        <v>26516</v>
      </c>
      <c r="I5482" s="2">
        <v>43439</v>
      </c>
      <c r="J5482" t="s">
        <v>15164</v>
      </c>
      <c r="K5482" t="s">
        <v>15165</v>
      </c>
      <c r="L5482" t="s">
        <v>60</v>
      </c>
      <c r="M5482">
        <v>30653.3213</v>
      </c>
      <c r="N5482">
        <v>345</v>
      </c>
      <c r="O5482" t="s">
        <v>43</v>
      </c>
      <c r="P5482" t="s">
        <v>43</v>
      </c>
      <c r="Q5482" s="2">
        <v>43469</v>
      </c>
      <c r="R5482" t="s">
        <v>23</v>
      </c>
      <c r="S5482" t="s">
        <v>45</v>
      </c>
      <c r="T5482">
        <f>_xlfn.DAYS(Raw_data_US_healthcare[[#This Row],[Discharge Date]],Raw_data_US_healthcare[[#This Row],[Date of Admission]])</f>
        <v>30</v>
      </c>
    </row>
    <row r="5483" spans="1:20" x14ac:dyDescent="0.3">
      <c r="A5483" t="s">
        <v>26511</v>
      </c>
      <c r="B5483" t="s">
        <v>15166</v>
      </c>
      <c r="C5483">
        <v>84</v>
      </c>
      <c r="D5483" t="str">
        <f>IF(Raw_data_US_healthcare[[#This Row],[Age]]&lt;35,"Young",IF(Raw_data_US_healthcare[[#This Row],[Age]]&lt;60,"Middle","Senior"))</f>
        <v>Senior</v>
      </c>
      <c r="E5483" t="s">
        <v>16</v>
      </c>
      <c r="F5483" t="s">
        <v>62</v>
      </c>
      <c r="G5483" t="s">
        <v>62</v>
      </c>
      <c r="H5483" t="s">
        <v>69</v>
      </c>
      <c r="I5483" s="2">
        <v>43458</v>
      </c>
      <c r="J5483" t="s">
        <v>15167</v>
      </c>
      <c r="K5483" t="s">
        <v>15168</v>
      </c>
      <c r="L5483" t="s">
        <v>56</v>
      </c>
      <c r="M5483">
        <v>32812.389900000002</v>
      </c>
      <c r="N5483">
        <v>286</v>
      </c>
      <c r="O5483" t="s">
        <v>22</v>
      </c>
      <c r="P5483" t="s">
        <v>22</v>
      </c>
      <c r="Q5483" s="2">
        <v>43470</v>
      </c>
      <c r="R5483" t="s">
        <v>32</v>
      </c>
      <c r="S5483" t="s">
        <v>24</v>
      </c>
      <c r="T5483">
        <f>_xlfn.DAYS(Raw_data_US_healthcare[[#This Row],[Discharge Date]],Raw_data_US_healthcare[[#This Row],[Date of Admission]])</f>
        <v>12</v>
      </c>
    </row>
    <row r="5484" spans="1:20" x14ac:dyDescent="0.3">
      <c r="A5484" t="s">
        <v>26512</v>
      </c>
      <c r="B5484" t="s">
        <v>15169</v>
      </c>
      <c r="C5484">
        <v>31</v>
      </c>
      <c r="D5484" t="str">
        <f>IF(Raw_data_US_healthcare[[#This Row],[Age]]&lt;35,"Young",IF(Raw_data_US_healthcare[[#This Row],[Age]]&lt;60,"Middle","Senior"))</f>
        <v>Young</v>
      </c>
      <c r="E5484" t="s">
        <v>26</v>
      </c>
      <c r="F5484" t="s">
        <v>49</v>
      </c>
      <c r="G5484" t="s">
        <v>49</v>
      </c>
      <c r="H5484" t="s">
        <v>28</v>
      </c>
      <c r="I5484" s="2">
        <v>44557</v>
      </c>
      <c r="J5484" t="s">
        <v>15170</v>
      </c>
      <c r="K5484" t="s">
        <v>15171</v>
      </c>
      <c r="L5484" t="s">
        <v>52</v>
      </c>
      <c r="M5484">
        <v>7059.2358999999997</v>
      </c>
      <c r="N5484">
        <v>109</v>
      </c>
      <c r="O5484" t="s">
        <v>39</v>
      </c>
      <c r="P5484" t="s">
        <v>39</v>
      </c>
      <c r="Q5484" s="2">
        <v>44569</v>
      </c>
      <c r="R5484" t="s">
        <v>48</v>
      </c>
      <c r="S5484" t="s">
        <v>33</v>
      </c>
      <c r="T5484">
        <f>_xlfn.DAYS(Raw_data_US_healthcare[[#This Row],[Discharge Date]],Raw_data_US_healthcare[[#This Row],[Date of Admission]])</f>
        <v>12</v>
      </c>
    </row>
    <row r="5485" spans="1:20" x14ac:dyDescent="0.3">
      <c r="A5485" t="s">
        <v>26511</v>
      </c>
      <c r="B5485" t="s">
        <v>15172</v>
      </c>
      <c r="C5485">
        <v>58</v>
      </c>
      <c r="D5485" t="str">
        <f>IF(Raw_data_US_healthcare[[#This Row],[Age]]&lt;35,"Young",IF(Raw_data_US_healthcare[[#This Row],[Age]]&lt;60,"Middle","Senior"))</f>
        <v>Middle</v>
      </c>
      <c r="E5485" t="s">
        <v>16</v>
      </c>
      <c r="F5485" t="s">
        <v>113</v>
      </c>
      <c r="G5485" t="s">
        <v>113</v>
      </c>
      <c r="H5485" t="s">
        <v>28</v>
      </c>
      <c r="I5485" s="2">
        <v>43764</v>
      </c>
      <c r="J5485" t="s">
        <v>15173</v>
      </c>
      <c r="K5485" t="s">
        <v>15174</v>
      </c>
      <c r="L5485" t="s">
        <v>60</v>
      </c>
      <c r="M5485">
        <v>16057.5684</v>
      </c>
      <c r="N5485">
        <v>495</v>
      </c>
      <c r="O5485" t="s">
        <v>22</v>
      </c>
      <c r="P5485" t="s">
        <v>22</v>
      </c>
      <c r="Q5485" s="2">
        <v>43775</v>
      </c>
      <c r="R5485" t="s">
        <v>32</v>
      </c>
      <c r="S5485" t="s">
        <v>24</v>
      </c>
      <c r="T5485">
        <f>_xlfn.DAYS(Raw_data_US_healthcare[[#This Row],[Discharge Date]],Raw_data_US_healthcare[[#This Row],[Date of Admission]])</f>
        <v>11</v>
      </c>
    </row>
    <row r="5486" spans="1:20" x14ac:dyDescent="0.3">
      <c r="A5486" t="s">
        <v>26512</v>
      </c>
      <c r="B5486" t="s">
        <v>15175</v>
      </c>
      <c r="C5486">
        <v>65</v>
      </c>
      <c r="D5486" t="str">
        <f>IF(Raw_data_US_healthcare[[#This Row],[Age]]&lt;35,"Young",IF(Raw_data_US_healthcare[[#This Row],[Age]]&lt;60,"Middle","Senior"))</f>
        <v>Senior</v>
      </c>
      <c r="E5486" t="s">
        <v>26</v>
      </c>
      <c r="F5486" t="s">
        <v>27</v>
      </c>
      <c r="G5486" t="s">
        <v>27</v>
      </c>
      <c r="H5486" t="s">
        <v>26516</v>
      </c>
      <c r="I5486" s="2">
        <v>44020</v>
      </c>
      <c r="J5486" t="s">
        <v>5805</v>
      </c>
      <c r="K5486" t="s">
        <v>15176</v>
      </c>
      <c r="L5486" t="s">
        <v>31</v>
      </c>
      <c r="M5486">
        <v>20417.138800000001</v>
      </c>
      <c r="N5486">
        <v>466</v>
      </c>
      <c r="O5486" t="s">
        <v>39</v>
      </c>
      <c r="P5486" t="s">
        <v>39</v>
      </c>
      <c r="Q5486" s="2">
        <v>44026</v>
      </c>
      <c r="R5486" t="s">
        <v>44</v>
      </c>
      <c r="S5486" t="s">
        <v>24</v>
      </c>
      <c r="T5486">
        <f>_xlfn.DAYS(Raw_data_US_healthcare[[#This Row],[Discharge Date]],Raw_data_US_healthcare[[#This Row],[Date of Admission]])</f>
        <v>6</v>
      </c>
    </row>
    <row r="5487" spans="1:20" x14ac:dyDescent="0.3">
      <c r="A5487" t="s">
        <v>26511</v>
      </c>
      <c r="B5487" t="s">
        <v>15177</v>
      </c>
      <c r="C5487">
        <v>46</v>
      </c>
      <c r="D5487" t="str">
        <f>IF(Raw_data_US_healthcare[[#This Row],[Age]]&lt;35,"Young",IF(Raw_data_US_healthcare[[#This Row],[Age]]&lt;60,"Middle","Senior"))</f>
        <v>Middle</v>
      </c>
      <c r="E5487" t="s">
        <v>16</v>
      </c>
      <c r="F5487" t="s">
        <v>17</v>
      </c>
      <c r="G5487" t="s">
        <v>17</v>
      </c>
      <c r="H5487" t="s">
        <v>26514</v>
      </c>
      <c r="I5487" s="2">
        <v>44234</v>
      </c>
      <c r="J5487" t="s">
        <v>7432</v>
      </c>
      <c r="K5487" t="s">
        <v>15178</v>
      </c>
      <c r="L5487" t="s">
        <v>56</v>
      </c>
      <c r="M5487">
        <v>27020.357100000001</v>
      </c>
      <c r="N5487">
        <v>209</v>
      </c>
      <c r="O5487" t="s">
        <v>22</v>
      </c>
      <c r="P5487" t="s">
        <v>22</v>
      </c>
      <c r="Q5487" s="2">
        <v>44236</v>
      </c>
      <c r="R5487" t="s">
        <v>44</v>
      </c>
      <c r="S5487" t="s">
        <v>24</v>
      </c>
      <c r="T5487">
        <f>_xlfn.DAYS(Raw_data_US_healthcare[[#This Row],[Discharge Date]],Raw_data_US_healthcare[[#This Row],[Date of Admission]])</f>
        <v>2</v>
      </c>
    </row>
    <row r="5488" spans="1:20" x14ac:dyDescent="0.3">
      <c r="A5488" t="s">
        <v>26511</v>
      </c>
      <c r="B5488" t="s">
        <v>15179</v>
      </c>
      <c r="C5488">
        <v>65</v>
      </c>
      <c r="D5488" t="str">
        <f>IF(Raw_data_US_healthcare[[#This Row],[Age]]&lt;35,"Young",IF(Raw_data_US_healthcare[[#This Row],[Age]]&lt;60,"Middle","Senior"))</f>
        <v>Senior</v>
      </c>
      <c r="E5488" t="s">
        <v>16</v>
      </c>
      <c r="F5488" t="s">
        <v>88</v>
      </c>
      <c r="G5488" t="s">
        <v>88</v>
      </c>
      <c r="H5488" t="s">
        <v>26514</v>
      </c>
      <c r="I5488" s="2">
        <v>44115</v>
      </c>
      <c r="J5488" t="s">
        <v>15180</v>
      </c>
      <c r="K5488" t="s">
        <v>15181</v>
      </c>
      <c r="L5488" t="s">
        <v>60</v>
      </c>
      <c r="M5488">
        <v>26165.025000000001</v>
      </c>
      <c r="N5488">
        <v>325</v>
      </c>
      <c r="O5488" t="s">
        <v>22</v>
      </c>
      <c r="P5488" t="s">
        <v>22</v>
      </c>
      <c r="Q5488" s="2">
        <v>44127</v>
      </c>
      <c r="R5488" t="s">
        <v>32</v>
      </c>
      <c r="S5488" t="s">
        <v>24</v>
      </c>
      <c r="T5488">
        <f>_xlfn.DAYS(Raw_data_US_healthcare[[#This Row],[Discharge Date]],Raw_data_US_healthcare[[#This Row],[Date of Admission]])</f>
        <v>12</v>
      </c>
    </row>
    <row r="5489" spans="1:20" x14ac:dyDescent="0.3">
      <c r="A5489" t="s">
        <v>26511</v>
      </c>
      <c r="B5489" t="s">
        <v>15182</v>
      </c>
      <c r="C5489">
        <v>81</v>
      </c>
      <c r="D5489" t="str">
        <f>IF(Raw_data_US_healthcare[[#This Row],[Age]]&lt;35,"Young",IF(Raw_data_US_healthcare[[#This Row],[Age]]&lt;60,"Middle","Senior"))</f>
        <v>Senior</v>
      </c>
      <c r="E5489" t="s">
        <v>16</v>
      </c>
      <c r="F5489" t="s">
        <v>49</v>
      </c>
      <c r="G5489" t="s">
        <v>49</v>
      </c>
      <c r="H5489" t="s">
        <v>26514</v>
      </c>
      <c r="I5489" s="2">
        <v>44846</v>
      </c>
      <c r="J5489" t="s">
        <v>15183</v>
      </c>
      <c r="K5489" t="s">
        <v>15184</v>
      </c>
      <c r="L5489" t="s">
        <v>52</v>
      </c>
      <c r="M5489">
        <v>13806.0059</v>
      </c>
      <c r="N5489">
        <v>254</v>
      </c>
      <c r="O5489" t="s">
        <v>22</v>
      </c>
      <c r="P5489" t="s">
        <v>22</v>
      </c>
      <c r="Q5489" s="2">
        <v>44862</v>
      </c>
      <c r="R5489" t="s">
        <v>32</v>
      </c>
      <c r="S5489" t="s">
        <v>24</v>
      </c>
      <c r="T5489">
        <f>_xlfn.DAYS(Raw_data_US_healthcare[[#This Row],[Discharge Date]],Raw_data_US_healthcare[[#This Row],[Date of Admission]])</f>
        <v>16</v>
      </c>
    </row>
    <row r="5490" spans="1:20" x14ac:dyDescent="0.3">
      <c r="A5490" t="s">
        <v>26511</v>
      </c>
      <c r="B5490" t="s">
        <v>15185</v>
      </c>
      <c r="C5490">
        <v>80</v>
      </c>
      <c r="D5490" t="str">
        <f>IF(Raw_data_US_healthcare[[#This Row],[Age]]&lt;35,"Young",IF(Raw_data_US_healthcare[[#This Row],[Age]]&lt;60,"Middle","Senior"))</f>
        <v>Senior</v>
      </c>
      <c r="E5490" t="s">
        <v>16</v>
      </c>
      <c r="F5490" t="s">
        <v>49</v>
      </c>
      <c r="G5490" t="s">
        <v>49</v>
      </c>
      <c r="H5490" t="s">
        <v>69</v>
      </c>
      <c r="I5490" s="2">
        <v>44265</v>
      </c>
      <c r="J5490" t="s">
        <v>15186</v>
      </c>
      <c r="K5490" t="s">
        <v>15187</v>
      </c>
      <c r="L5490" t="s">
        <v>56</v>
      </c>
      <c r="M5490">
        <v>14850.8974</v>
      </c>
      <c r="N5490">
        <v>327</v>
      </c>
      <c r="O5490" t="s">
        <v>22</v>
      </c>
      <c r="P5490" t="s">
        <v>22</v>
      </c>
      <c r="Q5490" s="2">
        <v>44269</v>
      </c>
      <c r="R5490" t="s">
        <v>23</v>
      </c>
      <c r="S5490" t="s">
        <v>24</v>
      </c>
      <c r="T5490">
        <f>_xlfn.DAYS(Raw_data_US_healthcare[[#This Row],[Discharge Date]],Raw_data_US_healthcare[[#This Row],[Date of Admission]])</f>
        <v>4</v>
      </c>
    </row>
    <row r="5491" spans="1:20" x14ac:dyDescent="0.3">
      <c r="A5491" t="s">
        <v>26511</v>
      </c>
      <c r="B5491" t="s">
        <v>15188</v>
      </c>
      <c r="C5491">
        <v>76</v>
      </c>
      <c r="D5491" t="str">
        <f>IF(Raw_data_US_healthcare[[#This Row],[Age]]&lt;35,"Young",IF(Raw_data_US_healthcare[[#This Row],[Age]]&lt;60,"Middle","Senior"))</f>
        <v>Senior</v>
      </c>
      <c r="E5491" t="s">
        <v>16</v>
      </c>
      <c r="F5491" t="s">
        <v>35</v>
      </c>
      <c r="G5491" t="s">
        <v>35</v>
      </c>
      <c r="H5491" t="s">
        <v>18</v>
      </c>
      <c r="I5491" s="2">
        <v>44551</v>
      </c>
      <c r="J5491" t="s">
        <v>15189</v>
      </c>
      <c r="K5491" t="s">
        <v>15190</v>
      </c>
      <c r="L5491" t="s">
        <v>31</v>
      </c>
      <c r="M5491">
        <v>28541.6021</v>
      </c>
      <c r="N5491">
        <v>412</v>
      </c>
      <c r="O5491" t="s">
        <v>43</v>
      </c>
      <c r="P5491" t="s">
        <v>43</v>
      </c>
      <c r="Q5491" s="2">
        <v>44565</v>
      </c>
      <c r="R5491" t="s">
        <v>23</v>
      </c>
      <c r="S5491" t="s">
        <v>45</v>
      </c>
      <c r="T5491">
        <f>_xlfn.DAYS(Raw_data_US_healthcare[[#This Row],[Discharge Date]],Raw_data_US_healthcare[[#This Row],[Date of Admission]])</f>
        <v>14</v>
      </c>
    </row>
    <row r="5492" spans="1:20" x14ac:dyDescent="0.3">
      <c r="A5492" t="s">
        <v>26511</v>
      </c>
      <c r="B5492" t="s">
        <v>15191</v>
      </c>
      <c r="C5492">
        <v>70</v>
      </c>
      <c r="D5492" t="str">
        <f>IF(Raw_data_US_healthcare[[#This Row],[Age]]&lt;35,"Young",IF(Raw_data_US_healthcare[[#This Row],[Age]]&lt;60,"Middle","Senior"))</f>
        <v>Senior</v>
      </c>
      <c r="E5492" t="s">
        <v>16</v>
      </c>
      <c r="F5492" t="s">
        <v>27</v>
      </c>
      <c r="G5492" t="s">
        <v>27</v>
      </c>
      <c r="H5492" t="s">
        <v>28</v>
      </c>
      <c r="I5492" s="2">
        <v>44513</v>
      </c>
      <c r="J5492" t="s">
        <v>15192</v>
      </c>
      <c r="K5492" t="s">
        <v>15193</v>
      </c>
      <c r="L5492" t="s">
        <v>31</v>
      </c>
      <c r="M5492">
        <v>14036.917799999999</v>
      </c>
      <c r="N5492">
        <v>118</v>
      </c>
      <c r="O5492" t="s">
        <v>39</v>
      </c>
      <c r="P5492" t="s">
        <v>39</v>
      </c>
      <c r="Q5492" s="2">
        <v>44542</v>
      </c>
      <c r="R5492" t="s">
        <v>44</v>
      </c>
      <c r="S5492" t="s">
        <v>33</v>
      </c>
      <c r="T5492">
        <f>_xlfn.DAYS(Raw_data_US_healthcare[[#This Row],[Discharge Date]],Raw_data_US_healthcare[[#This Row],[Date of Admission]])</f>
        <v>29</v>
      </c>
    </row>
    <row r="5493" spans="1:20" x14ac:dyDescent="0.3">
      <c r="A5493" t="s">
        <v>26512</v>
      </c>
      <c r="B5493" t="s">
        <v>6587</v>
      </c>
      <c r="C5493">
        <v>51</v>
      </c>
      <c r="D5493" t="str">
        <f>IF(Raw_data_US_healthcare[[#This Row],[Age]]&lt;35,"Young",IF(Raw_data_US_healthcare[[#This Row],[Age]]&lt;60,"Middle","Senior"))</f>
        <v>Middle</v>
      </c>
      <c r="E5493" t="s">
        <v>26</v>
      </c>
      <c r="F5493" t="s">
        <v>35</v>
      </c>
      <c r="G5493" t="s">
        <v>35</v>
      </c>
      <c r="H5493" t="s">
        <v>26514</v>
      </c>
      <c r="I5493" s="2">
        <v>44118</v>
      </c>
      <c r="J5493" t="s">
        <v>3339</v>
      </c>
      <c r="K5493" t="s">
        <v>9375</v>
      </c>
      <c r="L5493" t="s">
        <v>56</v>
      </c>
      <c r="M5493">
        <v>32425.8786</v>
      </c>
      <c r="N5493">
        <v>435</v>
      </c>
      <c r="O5493" t="s">
        <v>22</v>
      </c>
      <c r="P5493" t="s">
        <v>22</v>
      </c>
      <c r="Q5493" s="2">
        <v>44132</v>
      </c>
      <c r="R5493" t="s">
        <v>23</v>
      </c>
      <c r="S5493" t="s">
        <v>33</v>
      </c>
      <c r="T5493">
        <f>_xlfn.DAYS(Raw_data_US_healthcare[[#This Row],[Discharge Date]],Raw_data_US_healthcare[[#This Row],[Date of Admission]])</f>
        <v>14</v>
      </c>
    </row>
    <row r="5494" spans="1:20" x14ac:dyDescent="0.3">
      <c r="A5494" t="s">
        <v>26512</v>
      </c>
      <c r="B5494" t="s">
        <v>15194</v>
      </c>
      <c r="C5494">
        <v>58</v>
      </c>
      <c r="D5494" t="str">
        <f>IF(Raw_data_US_healthcare[[#This Row],[Age]]&lt;35,"Young",IF(Raw_data_US_healthcare[[#This Row],[Age]]&lt;60,"Middle","Senior"))</f>
        <v>Middle</v>
      </c>
      <c r="E5494" t="s">
        <v>26</v>
      </c>
      <c r="F5494" t="s">
        <v>228</v>
      </c>
      <c r="G5494" t="s">
        <v>228</v>
      </c>
      <c r="H5494" t="s">
        <v>69</v>
      </c>
      <c r="I5494" s="2">
        <v>43870</v>
      </c>
      <c r="J5494" t="s">
        <v>15195</v>
      </c>
      <c r="K5494" t="s">
        <v>6824</v>
      </c>
      <c r="L5494" t="s">
        <v>31</v>
      </c>
      <c r="M5494">
        <v>14803.0527</v>
      </c>
      <c r="N5494">
        <v>474</v>
      </c>
      <c r="O5494" t="s">
        <v>39</v>
      </c>
      <c r="P5494" t="s">
        <v>39</v>
      </c>
      <c r="Q5494" s="2">
        <v>43875</v>
      </c>
      <c r="R5494" t="s">
        <v>23</v>
      </c>
      <c r="S5494" t="s">
        <v>33</v>
      </c>
      <c r="T5494">
        <f>_xlfn.DAYS(Raw_data_US_healthcare[[#This Row],[Discharge Date]],Raw_data_US_healthcare[[#This Row],[Date of Admission]])</f>
        <v>5</v>
      </c>
    </row>
    <row r="5495" spans="1:20" x14ac:dyDescent="0.3">
      <c r="A5495" t="s">
        <v>26511</v>
      </c>
      <c r="B5495" t="s">
        <v>15196</v>
      </c>
      <c r="C5495">
        <v>21</v>
      </c>
      <c r="D5495" t="str">
        <f>IF(Raw_data_US_healthcare[[#This Row],[Age]]&lt;35,"Young",IF(Raw_data_US_healthcare[[#This Row],[Age]]&lt;60,"Middle","Senior"))</f>
        <v>Young</v>
      </c>
      <c r="E5495" t="s">
        <v>16</v>
      </c>
      <c r="F5495" t="s">
        <v>113</v>
      </c>
      <c r="G5495" t="s">
        <v>113</v>
      </c>
      <c r="H5495" t="s">
        <v>18</v>
      </c>
      <c r="I5495" s="2">
        <v>44791</v>
      </c>
      <c r="J5495" t="s">
        <v>15197</v>
      </c>
      <c r="K5495" t="s">
        <v>15198</v>
      </c>
      <c r="L5495" t="s">
        <v>31</v>
      </c>
      <c r="M5495">
        <v>13910.7435</v>
      </c>
      <c r="N5495">
        <v>315</v>
      </c>
      <c r="O5495" t="s">
        <v>39</v>
      </c>
      <c r="P5495" t="s">
        <v>39</v>
      </c>
      <c r="Q5495" s="2">
        <v>44807</v>
      </c>
      <c r="R5495" t="s">
        <v>44</v>
      </c>
      <c r="S5495" t="s">
        <v>33</v>
      </c>
      <c r="T5495">
        <f>_xlfn.DAYS(Raw_data_US_healthcare[[#This Row],[Discharge Date]],Raw_data_US_healthcare[[#This Row],[Date of Admission]])</f>
        <v>16</v>
      </c>
    </row>
    <row r="5496" spans="1:20" x14ac:dyDescent="0.3">
      <c r="A5496" t="s">
        <v>26511</v>
      </c>
      <c r="B5496" t="s">
        <v>2854</v>
      </c>
      <c r="C5496">
        <v>28</v>
      </c>
      <c r="D5496" t="str">
        <f>IF(Raw_data_US_healthcare[[#This Row],[Age]]&lt;35,"Young",IF(Raw_data_US_healthcare[[#This Row],[Age]]&lt;60,"Middle","Senior"))</f>
        <v>Young</v>
      </c>
      <c r="E5496" t="s">
        <v>16</v>
      </c>
      <c r="F5496" t="s">
        <v>27</v>
      </c>
      <c r="G5496" t="s">
        <v>27</v>
      </c>
      <c r="H5496" t="s">
        <v>36</v>
      </c>
      <c r="I5496" s="2">
        <v>44813</v>
      </c>
      <c r="J5496" t="s">
        <v>15199</v>
      </c>
      <c r="K5496" t="s">
        <v>15200</v>
      </c>
      <c r="L5496" t="s">
        <v>56</v>
      </c>
      <c r="M5496">
        <v>2914.5812000000001</v>
      </c>
      <c r="N5496">
        <v>125</v>
      </c>
      <c r="O5496" t="s">
        <v>39</v>
      </c>
      <c r="P5496" t="s">
        <v>39</v>
      </c>
      <c r="Q5496" s="2">
        <v>44837</v>
      </c>
      <c r="R5496" t="s">
        <v>48</v>
      </c>
      <c r="S5496" t="s">
        <v>24</v>
      </c>
      <c r="T5496">
        <f>_xlfn.DAYS(Raw_data_US_healthcare[[#This Row],[Discharge Date]],Raw_data_US_healthcare[[#This Row],[Date of Admission]])</f>
        <v>24</v>
      </c>
    </row>
    <row r="5497" spans="1:20" x14ac:dyDescent="0.3">
      <c r="A5497" t="s">
        <v>26511</v>
      </c>
      <c r="B5497" t="s">
        <v>15201</v>
      </c>
      <c r="C5497">
        <v>36</v>
      </c>
      <c r="D5497" t="str">
        <f>IF(Raw_data_US_healthcare[[#This Row],[Age]]&lt;35,"Young",IF(Raw_data_US_healthcare[[#This Row],[Age]]&lt;60,"Middle","Senior"))</f>
        <v>Middle</v>
      </c>
      <c r="E5497" t="s">
        <v>16</v>
      </c>
      <c r="F5497" t="s">
        <v>27</v>
      </c>
      <c r="G5497" t="s">
        <v>27</v>
      </c>
      <c r="H5497" t="s">
        <v>26516</v>
      </c>
      <c r="I5497" s="2">
        <v>44558</v>
      </c>
      <c r="J5497" t="s">
        <v>15202</v>
      </c>
      <c r="K5497" t="s">
        <v>15203</v>
      </c>
      <c r="L5497" t="s">
        <v>31</v>
      </c>
      <c r="M5497">
        <v>819.99450000000002</v>
      </c>
      <c r="N5497">
        <v>354</v>
      </c>
      <c r="O5497" t="s">
        <v>39</v>
      </c>
      <c r="P5497" t="s">
        <v>39</v>
      </c>
      <c r="Q5497" s="2">
        <v>44569</v>
      </c>
      <c r="R5497" t="s">
        <v>48</v>
      </c>
      <c r="S5497" t="s">
        <v>45</v>
      </c>
      <c r="T5497">
        <f>_xlfn.DAYS(Raw_data_US_healthcare[[#This Row],[Discharge Date]],Raw_data_US_healthcare[[#This Row],[Date of Admission]])</f>
        <v>11</v>
      </c>
    </row>
    <row r="5498" spans="1:20" x14ac:dyDescent="0.3">
      <c r="A5498" t="s">
        <v>26512</v>
      </c>
      <c r="B5498" t="s">
        <v>15204</v>
      </c>
      <c r="C5498">
        <v>85</v>
      </c>
      <c r="D5498" t="str">
        <f>IF(Raw_data_US_healthcare[[#This Row],[Age]]&lt;35,"Young",IF(Raw_data_US_healthcare[[#This Row],[Age]]&lt;60,"Middle","Senior"))</f>
        <v>Senior</v>
      </c>
      <c r="E5498" t="s">
        <v>26</v>
      </c>
      <c r="F5498" t="s">
        <v>62</v>
      </c>
      <c r="G5498" t="s">
        <v>62</v>
      </c>
      <c r="H5498" t="s">
        <v>26516</v>
      </c>
      <c r="I5498" s="2">
        <v>43896</v>
      </c>
      <c r="J5498" t="s">
        <v>15205</v>
      </c>
      <c r="K5498" t="s">
        <v>15206</v>
      </c>
      <c r="L5498" t="s">
        <v>21</v>
      </c>
      <c r="M5498">
        <v>4465.6706999999997</v>
      </c>
      <c r="N5498">
        <v>266</v>
      </c>
      <c r="O5498" t="s">
        <v>43</v>
      </c>
      <c r="P5498" t="s">
        <v>43</v>
      </c>
      <c r="Q5498" s="2">
        <v>43897</v>
      </c>
      <c r="R5498" t="s">
        <v>83</v>
      </c>
      <c r="S5498" t="s">
        <v>45</v>
      </c>
      <c r="T5498">
        <f>_xlfn.DAYS(Raw_data_US_healthcare[[#This Row],[Discharge Date]],Raw_data_US_healthcare[[#This Row],[Date of Admission]])</f>
        <v>1</v>
      </c>
    </row>
    <row r="5499" spans="1:20" x14ac:dyDescent="0.3">
      <c r="A5499" t="s">
        <v>26511</v>
      </c>
      <c r="B5499" t="s">
        <v>15207</v>
      </c>
      <c r="C5499">
        <v>83</v>
      </c>
      <c r="D5499" t="str">
        <f>IF(Raw_data_US_healthcare[[#This Row],[Age]]&lt;35,"Young",IF(Raw_data_US_healthcare[[#This Row],[Age]]&lt;60,"Middle","Senior"))</f>
        <v>Senior</v>
      </c>
      <c r="E5499" t="s">
        <v>16</v>
      </c>
      <c r="F5499" t="s">
        <v>62</v>
      </c>
      <c r="G5499" t="s">
        <v>62</v>
      </c>
      <c r="H5499" t="s">
        <v>26516</v>
      </c>
      <c r="I5499" s="2">
        <v>45183</v>
      </c>
      <c r="J5499" t="s">
        <v>2181</v>
      </c>
      <c r="K5499" t="s">
        <v>15208</v>
      </c>
      <c r="L5499" t="s">
        <v>31</v>
      </c>
      <c r="M5499">
        <v>9779.9969999999994</v>
      </c>
      <c r="N5499">
        <v>498</v>
      </c>
      <c r="O5499" t="s">
        <v>43</v>
      </c>
      <c r="P5499" t="s">
        <v>43</v>
      </c>
      <c r="Q5499" s="2">
        <v>45193</v>
      </c>
      <c r="R5499" t="s">
        <v>48</v>
      </c>
      <c r="S5499" t="s">
        <v>24</v>
      </c>
      <c r="T5499">
        <f>_xlfn.DAYS(Raw_data_US_healthcare[[#This Row],[Discharge Date]],Raw_data_US_healthcare[[#This Row],[Date of Admission]])</f>
        <v>10</v>
      </c>
    </row>
    <row r="5500" spans="1:20" x14ac:dyDescent="0.3">
      <c r="A5500" t="s">
        <v>26512</v>
      </c>
      <c r="B5500" t="s">
        <v>15209</v>
      </c>
      <c r="C5500">
        <v>55</v>
      </c>
      <c r="D5500" t="str">
        <f>IF(Raw_data_US_healthcare[[#This Row],[Age]]&lt;35,"Young",IF(Raw_data_US_healthcare[[#This Row],[Age]]&lt;60,"Middle","Senior"))</f>
        <v>Middle</v>
      </c>
      <c r="E5500" t="s">
        <v>26</v>
      </c>
      <c r="F5500" t="s">
        <v>62</v>
      </c>
      <c r="G5500" t="s">
        <v>62</v>
      </c>
      <c r="H5500" t="s">
        <v>69</v>
      </c>
      <c r="I5500" s="2">
        <v>43990</v>
      </c>
      <c r="J5500" t="s">
        <v>562</v>
      </c>
      <c r="K5500" t="s">
        <v>15210</v>
      </c>
      <c r="L5500" t="s">
        <v>21</v>
      </c>
      <c r="M5500">
        <v>28618.426100000001</v>
      </c>
      <c r="N5500">
        <v>146</v>
      </c>
      <c r="O5500" t="s">
        <v>22</v>
      </c>
      <c r="P5500" t="s">
        <v>22</v>
      </c>
      <c r="Q5500" s="2">
        <v>43999</v>
      </c>
      <c r="R5500" t="s">
        <v>23</v>
      </c>
      <c r="S5500" t="s">
        <v>24</v>
      </c>
      <c r="T5500">
        <f>_xlfn.DAYS(Raw_data_US_healthcare[[#This Row],[Discharge Date]],Raw_data_US_healthcare[[#This Row],[Date of Admission]])</f>
        <v>9</v>
      </c>
    </row>
    <row r="5501" spans="1:20" x14ac:dyDescent="0.3">
      <c r="A5501" t="s">
        <v>26511</v>
      </c>
      <c r="B5501" t="s">
        <v>15211</v>
      </c>
      <c r="C5501">
        <v>54</v>
      </c>
      <c r="D5501" t="str">
        <f>IF(Raw_data_US_healthcare[[#This Row],[Age]]&lt;35,"Young",IF(Raw_data_US_healthcare[[#This Row],[Age]]&lt;60,"Middle","Senior"))</f>
        <v>Middle</v>
      </c>
      <c r="E5501" t="s">
        <v>16</v>
      </c>
      <c r="F5501" t="s">
        <v>49</v>
      </c>
      <c r="G5501" t="s">
        <v>49</v>
      </c>
      <c r="H5501" t="s">
        <v>26516</v>
      </c>
      <c r="I5501" s="2">
        <v>44236</v>
      </c>
      <c r="J5501" t="s">
        <v>12758</v>
      </c>
      <c r="K5501" t="s">
        <v>1453</v>
      </c>
      <c r="L5501" t="s">
        <v>52</v>
      </c>
      <c r="M5501">
        <v>13289.996800000001</v>
      </c>
      <c r="N5501">
        <v>291</v>
      </c>
      <c r="O5501" t="s">
        <v>43</v>
      </c>
      <c r="P5501" t="s">
        <v>43</v>
      </c>
      <c r="Q5501" s="2">
        <v>44250</v>
      </c>
      <c r="R5501" t="s">
        <v>32</v>
      </c>
      <c r="S5501" t="s">
        <v>24</v>
      </c>
      <c r="T5501">
        <f>_xlfn.DAYS(Raw_data_US_healthcare[[#This Row],[Discharge Date]],Raw_data_US_healthcare[[#This Row],[Date of Admission]])</f>
        <v>14</v>
      </c>
    </row>
    <row r="5502" spans="1:20" x14ac:dyDescent="0.3">
      <c r="A5502" t="s">
        <v>26512</v>
      </c>
      <c r="B5502" t="s">
        <v>14944</v>
      </c>
      <c r="C5502">
        <v>23</v>
      </c>
      <c r="D5502" t="str">
        <f>IF(Raw_data_US_healthcare[[#This Row],[Age]]&lt;35,"Young",IF(Raw_data_US_healthcare[[#This Row],[Age]]&lt;60,"Middle","Senior"))</f>
        <v>Young</v>
      </c>
      <c r="E5502" t="s">
        <v>26</v>
      </c>
      <c r="F5502" t="s">
        <v>17</v>
      </c>
      <c r="G5502" t="s">
        <v>17</v>
      </c>
      <c r="H5502" t="s">
        <v>26514</v>
      </c>
      <c r="I5502" s="2">
        <v>43581</v>
      </c>
      <c r="J5502" t="s">
        <v>15212</v>
      </c>
      <c r="K5502" t="s">
        <v>15213</v>
      </c>
      <c r="L5502" t="s">
        <v>52</v>
      </c>
      <c r="M5502">
        <v>20682.597699999998</v>
      </c>
      <c r="N5502">
        <v>314</v>
      </c>
      <c r="O5502" t="s">
        <v>43</v>
      </c>
      <c r="P5502" t="s">
        <v>43</v>
      </c>
      <c r="Q5502" s="2">
        <v>43607</v>
      </c>
      <c r="R5502" t="s">
        <v>23</v>
      </c>
      <c r="S5502" t="s">
        <v>45</v>
      </c>
      <c r="T5502">
        <f>_xlfn.DAYS(Raw_data_US_healthcare[[#This Row],[Discharge Date]],Raw_data_US_healthcare[[#This Row],[Date of Admission]])</f>
        <v>26</v>
      </c>
    </row>
    <row r="5503" spans="1:20" x14ac:dyDescent="0.3">
      <c r="A5503" t="s">
        <v>26511</v>
      </c>
      <c r="B5503" t="s">
        <v>15214</v>
      </c>
      <c r="C5503">
        <v>68</v>
      </c>
      <c r="D5503" t="str">
        <f>IF(Raw_data_US_healthcare[[#This Row],[Age]]&lt;35,"Young",IF(Raw_data_US_healthcare[[#This Row],[Age]]&lt;60,"Middle","Senior"))</f>
        <v>Senior</v>
      </c>
      <c r="E5503" t="s">
        <v>16</v>
      </c>
      <c r="F5503" t="s">
        <v>228</v>
      </c>
      <c r="G5503" t="s">
        <v>228</v>
      </c>
      <c r="H5503" t="s">
        <v>18</v>
      </c>
      <c r="I5503" s="2">
        <v>44940</v>
      </c>
      <c r="J5503" t="s">
        <v>15215</v>
      </c>
      <c r="K5503" t="s">
        <v>15216</v>
      </c>
      <c r="L5503" t="s">
        <v>52</v>
      </c>
      <c r="M5503">
        <v>11342.254499999999</v>
      </c>
      <c r="N5503">
        <v>252</v>
      </c>
      <c r="O5503" t="s">
        <v>39</v>
      </c>
      <c r="P5503" t="s">
        <v>39</v>
      </c>
      <c r="Q5503" s="2">
        <v>44965</v>
      </c>
      <c r="R5503" t="s">
        <v>44</v>
      </c>
      <c r="S5503" t="s">
        <v>24</v>
      </c>
      <c r="T5503">
        <f>_xlfn.DAYS(Raw_data_US_healthcare[[#This Row],[Discharge Date]],Raw_data_US_healthcare[[#This Row],[Date of Admission]])</f>
        <v>25</v>
      </c>
    </row>
    <row r="5504" spans="1:20" x14ac:dyDescent="0.3">
      <c r="A5504" t="s">
        <v>26511</v>
      </c>
      <c r="B5504" t="s">
        <v>15217</v>
      </c>
      <c r="C5504">
        <v>55</v>
      </c>
      <c r="D5504" t="str">
        <f>IF(Raw_data_US_healthcare[[#This Row],[Age]]&lt;35,"Young",IF(Raw_data_US_healthcare[[#This Row],[Age]]&lt;60,"Middle","Senior"))</f>
        <v>Middle</v>
      </c>
      <c r="E5504" t="s">
        <v>16</v>
      </c>
      <c r="F5504" t="s">
        <v>228</v>
      </c>
      <c r="G5504" t="s">
        <v>228</v>
      </c>
      <c r="H5504" t="s">
        <v>69</v>
      </c>
      <c r="I5504" s="2">
        <v>44994</v>
      </c>
      <c r="J5504" t="s">
        <v>15218</v>
      </c>
      <c r="K5504" t="s">
        <v>15219</v>
      </c>
      <c r="L5504" t="s">
        <v>21</v>
      </c>
      <c r="M5504">
        <v>48193.960700000003</v>
      </c>
      <c r="N5504">
        <v>144</v>
      </c>
      <c r="O5504" t="s">
        <v>22</v>
      </c>
      <c r="P5504" t="s">
        <v>22</v>
      </c>
      <c r="Q5504" s="2">
        <v>45004</v>
      </c>
      <c r="R5504" t="s">
        <v>23</v>
      </c>
      <c r="S5504" t="s">
        <v>33</v>
      </c>
      <c r="T5504">
        <f>_xlfn.DAYS(Raw_data_US_healthcare[[#This Row],[Discharge Date]],Raw_data_US_healthcare[[#This Row],[Date of Admission]])</f>
        <v>10</v>
      </c>
    </row>
    <row r="5505" spans="1:20" x14ac:dyDescent="0.3">
      <c r="A5505" t="s">
        <v>26512</v>
      </c>
      <c r="B5505" t="s">
        <v>15220</v>
      </c>
      <c r="C5505">
        <v>67</v>
      </c>
      <c r="D5505" t="str">
        <f>IF(Raw_data_US_healthcare[[#This Row],[Age]]&lt;35,"Young",IF(Raw_data_US_healthcare[[#This Row],[Age]]&lt;60,"Middle","Senior"))</f>
        <v>Senior</v>
      </c>
      <c r="E5505" t="s">
        <v>26</v>
      </c>
      <c r="F5505" t="s">
        <v>49</v>
      </c>
      <c r="G5505" t="s">
        <v>49</v>
      </c>
      <c r="H5505" t="s">
        <v>26516</v>
      </c>
      <c r="I5505" s="2">
        <v>44254</v>
      </c>
      <c r="J5505" t="s">
        <v>15221</v>
      </c>
      <c r="K5505" t="s">
        <v>15222</v>
      </c>
      <c r="L5505" t="s">
        <v>60</v>
      </c>
      <c r="M5505">
        <v>6209.2941000000001</v>
      </c>
      <c r="N5505">
        <v>136</v>
      </c>
      <c r="O5505" t="s">
        <v>39</v>
      </c>
      <c r="P5505" t="s">
        <v>39</v>
      </c>
      <c r="Q5505" s="2">
        <v>44255</v>
      </c>
      <c r="R5505" t="s">
        <v>48</v>
      </c>
      <c r="S5505" t="s">
        <v>24</v>
      </c>
      <c r="T5505">
        <f>_xlfn.DAYS(Raw_data_US_healthcare[[#This Row],[Discharge Date]],Raw_data_US_healthcare[[#This Row],[Date of Admission]])</f>
        <v>1</v>
      </c>
    </row>
    <row r="5506" spans="1:20" x14ac:dyDescent="0.3">
      <c r="A5506" t="s">
        <v>26512</v>
      </c>
      <c r="B5506" t="s">
        <v>15223</v>
      </c>
      <c r="C5506">
        <v>34</v>
      </c>
      <c r="D5506" t="str">
        <f>IF(Raw_data_US_healthcare[[#This Row],[Age]]&lt;35,"Young",IF(Raw_data_US_healthcare[[#This Row],[Age]]&lt;60,"Middle","Senior"))</f>
        <v>Young</v>
      </c>
      <c r="E5506" t="s">
        <v>26</v>
      </c>
      <c r="F5506" t="s">
        <v>62</v>
      </c>
      <c r="G5506" t="s">
        <v>62</v>
      </c>
      <c r="H5506" t="s">
        <v>36</v>
      </c>
      <c r="I5506" s="2">
        <v>43656</v>
      </c>
      <c r="J5506" t="s">
        <v>15224</v>
      </c>
      <c r="K5506" t="s">
        <v>13820</v>
      </c>
      <c r="L5506" t="s">
        <v>60</v>
      </c>
      <c r="M5506">
        <v>10624.0715</v>
      </c>
      <c r="N5506">
        <v>298</v>
      </c>
      <c r="O5506" t="s">
        <v>39</v>
      </c>
      <c r="P5506" t="s">
        <v>39</v>
      </c>
      <c r="Q5506" s="2">
        <v>43663</v>
      </c>
      <c r="R5506" t="s">
        <v>44</v>
      </c>
      <c r="S5506" t="s">
        <v>24</v>
      </c>
      <c r="T5506">
        <f>_xlfn.DAYS(Raw_data_US_healthcare[[#This Row],[Discharge Date]],Raw_data_US_healthcare[[#This Row],[Date of Admission]])</f>
        <v>7</v>
      </c>
    </row>
    <row r="5507" spans="1:20" x14ac:dyDescent="0.3">
      <c r="A5507" t="s">
        <v>26511</v>
      </c>
      <c r="B5507" t="s">
        <v>15225</v>
      </c>
      <c r="C5507">
        <v>85</v>
      </c>
      <c r="D5507" t="str">
        <f>IF(Raw_data_US_healthcare[[#This Row],[Age]]&lt;35,"Young",IF(Raw_data_US_healthcare[[#This Row],[Age]]&lt;60,"Middle","Senior"))</f>
        <v>Senior</v>
      </c>
      <c r="E5507" t="s">
        <v>16</v>
      </c>
      <c r="F5507" t="s">
        <v>113</v>
      </c>
      <c r="G5507" t="s">
        <v>113</v>
      </c>
      <c r="H5507" t="s">
        <v>26514</v>
      </c>
      <c r="I5507" s="2">
        <v>43475</v>
      </c>
      <c r="J5507" t="s">
        <v>15226</v>
      </c>
      <c r="K5507" t="s">
        <v>15227</v>
      </c>
      <c r="L5507" t="s">
        <v>21</v>
      </c>
      <c r="M5507">
        <v>21984.938600000001</v>
      </c>
      <c r="N5507">
        <v>152</v>
      </c>
      <c r="O5507" t="s">
        <v>43</v>
      </c>
      <c r="P5507" t="s">
        <v>43</v>
      </c>
      <c r="Q5507" s="2">
        <v>43477</v>
      </c>
      <c r="R5507" t="s">
        <v>23</v>
      </c>
      <c r="S5507" t="s">
        <v>24</v>
      </c>
      <c r="T5507">
        <f>_xlfn.DAYS(Raw_data_US_healthcare[[#This Row],[Discharge Date]],Raw_data_US_healthcare[[#This Row],[Date of Admission]])</f>
        <v>2</v>
      </c>
    </row>
    <row r="5508" spans="1:20" x14ac:dyDescent="0.3">
      <c r="A5508" t="s">
        <v>26511</v>
      </c>
      <c r="B5508" t="s">
        <v>15228</v>
      </c>
      <c r="C5508">
        <v>42</v>
      </c>
      <c r="D5508" t="str">
        <f>IF(Raw_data_US_healthcare[[#This Row],[Age]]&lt;35,"Young",IF(Raw_data_US_healthcare[[#This Row],[Age]]&lt;60,"Middle","Senior"))</f>
        <v>Middle</v>
      </c>
      <c r="E5508" t="s">
        <v>16</v>
      </c>
      <c r="F5508" t="s">
        <v>228</v>
      </c>
      <c r="G5508" t="s">
        <v>228</v>
      </c>
      <c r="H5508" t="s">
        <v>26514</v>
      </c>
      <c r="I5508" s="2">
        <v>45097</v>
      </c>
      <c r="J5508" t="s">
        <v>15229</v>
      </c>
      <c r="K5508" t="s">
        <v>1414</v>
      </c>
      <c r="L5508" t="s">
        <v>21</v>
      </c>
      <c r="M5508">
        <v>9441.5616000000009</v>
      </c>
      <c r="N5508">
        <v>265</v>
      </c>
      <c r="O5508" t="s">
        <v>22</v>
      </c>
      <c r="P5508" t="s">
        <v>22</v>
      </c>
      <c r="Q5508" s="2">
        <v>45106</v>
      </c>
      <c r="R5508" t="s">
        <v>44</v>
      </c>
      <c r="S5508" t="s">
        <v>33</v>
      </c>
      <c r="T5508">
        <f>_xlfn.DAYS(Raw_data_US_healthcare[[#This Row],[Discharge Date]],Raw_data_US_healthcare[[#This Row],[Date of Admission]])</f>
        <v>9</v>
      </c>
    </row>
    <row r="5509" spans="1:20" x14ac:dyDescent="0.3">
      <c r="A5509" t="s">
        <v>26512</v>
      </c>
      <c r="B5509" t="s">
        <v>15230</v>
      </c>
      <c r="C5509">
        <v>36</v>
      </c>
      <c r="D5509" t="str">
        <f>IF(Raw_data_US_healthcare[[#This Row],[Age]]&lt;35,"Young",IF(Raw_data_US_healthcare[[#This Row],[Age]]&lt;60,"Middle","Senior"))</f>
        <v>Middle</v>
      </c>
      <c r="E5509" t="s">
        <v>26</v>
      </c>
      <c r="F5509" t="s">
        <v>49</v>
      </c>
      <c r="G5509" t="s">
        <v>49</v>
      </c>
      <c r="H5509" t="s">
        <v>26516</v>
      </c>
      <c r="I5509" s="2">
        <v>44251</v>
      </c>
      <c r="J5509" t="s">
        <v>15231</v>
      </c>
      <c r="K5509" t="s">
        <v>15232</v>
      </c>
      <c r="L5509" t="s">
        <v>31</v>
      </c>
      <c r="M5509">
        <v>30374.833699999999</v>
      </c>
      <c r="N5509">
        <v>267</v>
      </c>
      <c r="O5509" t="s">
        <v>43</v>
      </c>
      <c r="P5509" t="s">
        <v>43</v>
      </c>
      <c r="Q5509" s="2">
        <v>44264</v>
      </c>
      <c r="R5509" t="s">
        <v>32</v>
      </c>
      <c r="S5509" t="s">
        <v>24</v>
      </c>
      <c r="T5509">
        <f>_xlfn.DAYS(Raw_data_US_healthcare[[#This Row],[Discharge Date]],Raw_data_US_healthcare[[#This Row],[Date of Admission]])</f>
        <v>13</v>
      </c>
    </row>
    <row r="5510" spans="1:20" x14ac:dyDescent="0.3">
      <c r="A5510" t="s">
        <v>26512</v>
      </c>
      <c r="B5510" t="s">
        <v>15233</v>
      </c>
      <c r="C5510">
        <v>67</v>
      </c>
      <c r="D5510" t="str">
        <f>IF(Raw_data_US_healthcare[[#This Row],[Age]]&lt;35,"Young",IF(Raw_data_US_healthcare[[#This Row],[Age]]&lt;60,"Middle","Senior"))</f>
        <v>Senior</v>
      </c>
      <c r="E5510" t="s">
        <v>26</v>
      </c>
      <c r="F5510" t="s">
        <v>113</v>
      </c>
      <c r="G5510" t="s">
        <v>113</v>
      </c>
      <c r="H5510" t="s">
        <v>69</v>
      </c>
      <c r="I5510" s="2">
        <v>44947</v>
      </c>
      <c r="J5510" t="s">
        <v>15234</v>
      </c>
      <c r="K5510" t="s">
        <v>3193</v>
      </c>
      <c r="L5510" t="s">
        <v>60</v>
      </c>
      <c r="M5510">
        <v>2957.6300999999999</v>
      </c>
      <c r="N5510">
        <v>407</v>
      </c>
      <c r="O5510" t="s">
        <v>39</v>
      </c>
      <c r="P5510" t="s">
        <v>39</v>
      </c>
      <c r="Q5510" s="2">
        <v>44977</v>
      </c>
      <c r="R5510" t="s">
        <v>48</v>
      </c>
      <c r="S5510" t="s">
        <v>33</v>
      </c>
      <c r="T5510">
        <f>_xlfn.DAYS(Raw_data_US_healthcare[[#This Row],[Discharge Date]],Raw_data_US_healthcare[[#This Row],[Date of Admission]])</f>
        <v>30</v>
      </c>
    </row>
    <row r="5511" spans="1:20" x14ac:dyDescent="0.3">
      <c r="A5511" t="s">
        <v>26511</v>
      </c>
      <c r="B5511" t="s">
        <v>12324</v>
      </c>
      <c r="C5511">
        <v>28</v>
      </c>
      <c r="D5511" t="str">
        <f>IF(Raw_data_US_healthcare[[#This Row],[Age]]&lt;35,"Young",IF(Raw_data_US_healthcare[[#This Row],[Age]]&lt;60,"Middle","Senior"))</f>
        <v>Young</v>
      </c>
      <c r="E5511" t="s">
        <v>16</v>
      </c>
      <c r="F5511" t="s">
        <v>17</v>
      </c>
      <c r="G5511" t="s">
        <v>17</v>
      </c>
      <c r="H5511" t="s">
        <v>28</v>
      </c>
      <c r="I5511" s="2">
        <v>43638</v>
      </c>
      <c r="J5511" t="s">
        <v>15235</v>
      </c>
      <c r="K5511" t="s">
        <v>15236</v>
      </c>
      <c r="L5511" t="s">
        <v>31</v>
      </c>
      <c r="M5511">
        <v>9075.1794000000009</v>
      </c>
      <c r="N5511">
        <v>440</v>
      </c>
      <c r="O5511" t="s">
        <v>43</v>
      </c>
      <c r="P5511" t="s">
        <v>43</v>
      </c>
      <c r="Q5511" s="2">
        <v>43654</v>
      </c>
      <c r="R5511" t="s">
        <v>32</v>
      </c>
      <c r="S5511" t="s">
        <v>33</v>
      </c>
      <c r="T5511">
        <f>_xlfn.DAYS(Raw_data_US_healthcare[[#This Row],[Discharge Date]],Raw_data_US_healthcare[[#This Row],[Date of Admission]])</f>
        <v>16</v>
      </c>
    </row>
    <row r="5512" spans="1:20" x14ac:dyDescent="0.3">
      <c r="A5512" t="s">
        <v>26511</v>
      </c>
      <c r="B5512" t="s">
        <v>15237</v>
      </c>
      <c r="C5512">
        <v>55</v>
      </c>
      <c r="D5512" t="str">
        <f>IF(Raw_data_US_healthcare[[#This Row],[Age]]&lt;35,"Young",IF(Raw_data_US_healthcare[[#This Row],[Age]]&lt;60,"Middle","Senior"))</f>
        <v>Middle</v>
      </c>
      <c r="E5512" t="s">
        <v>16</v>
      </c>
      <c r="F5512" t="s">
        <v>49</v>
      </c>
      <c r="G5512" t="s">
        <v>49</v>
      </c>
      <c r="H5512" t="s">
        <v>26516</v>
      </c>
      <c r="I5512" s="2">
        <v>44229</v>
      </c>
      <c r="J5512" t="s">
        <v>15238</v>
      </c>
      <c r="K5512" t="s">
        <v>15239</v>
      </c>
      <c r="L5512" t="s">
        <v>31</v>
      </c>
      <c r="M5512">
        <v>921.93889999999999</v>
      </c>
      <c r="N5512">
        <v>248</v>
      </c>
      <c r="O5512" t="s">
        <v>43</v>
      </c>
      <c r="P5512" t="s">
        <v>43</v>
      </c>
      <c r="Q5512" s="2">
        <v>44246</v>
      </c>
      <c r="R5512" t="s">
        <v>32</v>
      </c>
      <c r="S5512" t="s">
        <v>45</v>
      </c>
      <c r="T5512">
        <f>_xlfn.DAYS(Raw_data_US_healthcare[[#This Row],[Discharge Date]],Raw_data_US_healthcare[[#This Row],[Date of Admission]])</f>
        <v>17</v>
      </c>
    </row>
    <row r="5513" spans="1:20" x14ac:dyDescent="0.3">
      <c r="A5513" t="s">
        <v>26512</v>
      </c>
      <c r="B5513" t="s">
        <v>15240</v>
      </c>
      <c r="C5513">
        <v>41</v>
      </c>
      <c r="D5513" t="str">
        <f>IF(Raw_data_US_healthcare[[#This Row],[Age]]&lt;35,"Young",IF(Raw_data_US_healthcare[[#This Row],[Age]]&lt;60,"Middle","Senior"))</f>
        <v>Middle</v>
      </c>
      <c r="E5513" t="s">
        <v>26</v>
      </c>
      <c r="F5513" t="s">
        <v>17</v>
      </c>
      <c r="G5513" t="s">
        <v>17</v>
      </c>
      <c r="H5513" t="s">
        <v>26516</v>
      </c>
      <c r="I5513" s="2">
        <v>43632</v>
      </c>
      <c r="J5513" t="s">
        <v>15241</v>
      </c>
      <c r="K5513" t="s">
        <v>15242</v>
      </c>
      <c r="L5513" t="s">
        <v>21</v>
      </c>
      <c r="M5513">
        <v>12497.613300000001</v>
      </c>
      <c r="N5513">
        <v>485</v>
      </c>
      <c r="O5513" t="s">
        <v>39</v>
      </c>
      <c r="P5513" t="s">
        <v>39</v>
      </c>
      <c r="Q5513" s="2">
        <v>43651</v>
      </c>
      <c r="R5513" t="s">
        <v>83</v>
      </c>
      <c r="S5513" t="s">
        <v>24</v>
      </c>
      <c r="T5513">
        <f>_xlfn.DAYS(Raw_data_US_healthcare[[#This Row],[Discharge Date]],Raw_data_US_healthcare[[#This Row],[Date of Admission]])</f>
        <v>19</v>
      </c>
    </row>
    <row r="5514" spans="1:20" x14ac:dyDescent="0.3">
      <c r="A5514" t="s">
        <v>26512</v>
      </c>
      <c r="B5514" t="s">
        <v>15243</v>
      </c>
      <c r="C5514">
        <v>65</v>
      </c>
      <c r="D5514" t="str">
        <f>IF(Raw_data_US_healthcare[[#This Row],[Age]]&lt;35,"Young",IF(Raw_data_US_healthcare[[#This Row],[Age]]&lt;60,"Middle","Senior"))</f>
        <v>Senior</v>
      </c>
      <c r="E5514" t="s">
        <v>26</v>
      </c>
      <c r="F5514" t="s">
        <v>88</v>
      </c>
      <c r="G5514" t="s">
        <v>88</v>
      </c>
      <c r="H5514" t="s">
        <v>26516</v>
      </c>
      <c r="I5514" s="2">
        <v>44000</v>
      </c>
      <c r="J5514" t="s">
        <v>15244</v>
      </c>
      <c r="K5514" t="s">
        <v>15245</v>
      </c>
      <c r="L5514" t="s">
        <v>52</v>
      </c>
      <c r="M5514">
        <v>763.33590000000004</v>
      </c>
      <c r="N5514">
        <v>274</v>
      </c>
      <c r="O5514" t="s">
        <v>43</v>
      </c>
      <c r="P5514" t="s">
        <v>43</v>
      </c>
      <c r="Q5514" s="2">
        <v>44008</v>
      </c>
      <c r="R5514" t="s">
        <v>44</v>
      </c>
      <c r="S5514" t="s">
        <v>45</v>
      </c>
      <c r="T5514">
        <f>_xlfn.DAYS(Raw_data_US_healthcare[[#This Row],[Discharge Date]],Raw_data_US_healthcare[[#This Row],[Date of Admission]])</f>
        <v>8</v>
      </c>
    </row>
    <row r="5515" spans="1:20" x14ac:dyDescent="0.3">
      <c r="A5515" t="s">
        <v>26511</v>
      </c>
      <c r="B5515" t="s">
        <v>15246</v>
      </c>
      <c r="C5515">
        <v>34</v>
      </c>
      <c r="D5515" t="str">
        <f>IF(Raw_data_US_healthcare[[#This Row],[Age]]&lt;35,"Young",IF(Raw_data_US_healthcare[[#This Row],[Age]]&lt;60,"Middle","Senior"))</f>
        <v>Young</v>
      </c>
      <c r="E5515" t="s">
        <v>16</v>
      </c>
      <c r="F5515" t="s">
        <v>49</v>
      </c>
      <c r="G5515" t="s">
        <v>49</v>
      </c>
      <c r="H5515" t="s">
        <v>28</v>
      </c>
      <c r="I5515" s="2">
        <v>43993</v>
      </c>
      <c r="J5515" t="s">
        <v>15247</v>
      </c>
      <c r="K5515" t="s">
        <v>15248</v>
      </c>
      <c r="L5515" t="s">
        <v>52</v>
      </c>
      <c r="M5515">
        <v>8883.1496000000006</v>
      </c>
      <c r="N5515">
        <v>253</v>
      </c>
      <c r="O5515" t="s">
        <v>39</v>
      </c>
      <c r="P5515" t="s">
        <v>39</v>
      </c>
      <c r="Q5515" s="2">
        <v>44017</v>
      </c>
      <c r="R5515" t="s">
        <v>83</v>
      </c>
      <c r="S5515" t="s">
        <v>24</v>
      </c>
      <c r="T5515">
        <f>_xlfn.DAYS(Raw_data_US_healthcare[[#This Row],[Discharge Date]],Raw_data_US_healthcare[[#This Row],[Date of Admission]])</f>
        <v>24</v>
      </c>
    </row>
    <row r="5516" spans="1:20" x14ac:dyDescent="0.3">
      <c r="A5516" t="s">
        <v>26511</v>
      </c>
      <c r="B5516" t="s">
        <v>15249</v>
      </c>
      <c r="C5516">
        <v>36</v>
      </c>
      <c r="D5516" t="str">
        <f>IF(Raw_data_US_healthcare[[#This Row],[Age]]&lt;35,"Young",IF(Raw_data_US_healthcare[[#This Row],[Age]]&lt;60,"Middle","Senior"))</f>
        <v>Middle</v>
      </c>
      <c r="E5516" t="s">
        <v>16</v>
      </c>
      <c r="F5516" t="s">
        <v>27</v>
      </c>
      <c r="G5516" t="s">
        <v>27</v>
      </c>
      <c r="H5516" t="s">
        <v>28</v>
      </c>
      <c r="I5516" s="2">
        <v>44799</v>
      </c>
      <c r="J5516" t="s">
        <v>15250</v>
      </c>
      <c r="K5516" t="s">
        <v>15251</v>
      </c>
      <c r="L5516" t="s">
        <v>56</v>
      </c>
      <c r="M5516">
        <v>1408.7863</v>
      </c>
      <c r="N5516">
        <v>228</v>
      </c>
      <c r="O5516" t="s">
        <v>39</v>
      </c>
      <c r="P5516" t="s">
        <v>39</v>
      </c>
      <c r="Q5516" s="2">
        <v>44802</v>
      </c>
      <c r="R5516" t="s">
        <v>32</v>
      </c>
      <c r="S5516" t="s">
        <v>24</v>
      </c>
      <c r="T5516">
        <f>_xlfn.DAYS(Raw_data_US_healthcare[[#This Row],[Discharge Date]],Raw_data_US_healthcare[[#This Row],[Date of Admission]])</f>
        <v>3</v>
      </c>
    </row>
    <row r="5517" spans="1:20" x14ac:dyDescent="0.3">
      <c r="A5517" t="s">
        <v>26511</v>
      </c>
      <c r="B5517" t="s">
        <v>15252</v>
      </c>
      <c r="C5517">
        <v>58</v>
      </c>
      <c r="D5517" t="str">
        <f>IF(Raw_data_US_healthcare[[#This Row],[Age]]&lt;35,"Young",IF(Raw_data_US_healthcare[[#This Row],[Age]]&lt;60,"Middle","Senior"))</f>
        <v>Middle</v>
      </c>
      <c r="E5517" t="s">
        <v>16</v>
      </c>
      <c r="F5517" t="s">
        <v>113</v>
      </c>
      <c r="G5517" t="s">
        <v>113</v>
      </c>
      <c r="H5517" t="s">
        <v>18</v>
      </c>
      <c r="I5517" s="2">
        <v>43838</v>
      </c>
      <c r="J5517" t="s">
        <v>15253</v>
      </c>
      <c r="K5517" t="s">
        <v>6759</v>
      </c>
      <c r="L5517" t="s">
        <v>56</v>
      </c>
      <c r="M5517">
        <v>28133.298999999999</v>
      </c>
      <c r="N5517">
        <v>485</v>
      </c>
      <c r="O5517" t="s">
        <v>39</v>
      </c>
      <c r="P5517" t="s">
        <v>39</v>
      </c>
      <c r="Q5517" s="2">
        <v>43839</v>
      </c>
      <c r="R5517" t="s">
        <v>48</v>
      </c>
      <c r="S5517" t="s">
        <v>33</v>
      </c>
      <c r="T5517">
        <f>_xlfn.DAYS(Raw_data_US_healthcare[[#This Row],[Discharge Date]],Raw_data_US_healthcare[[#This Row],[Date of Admission]])</f>
        <v>1</v>
      </c>
    </row>
    <row r="5518" spans="1:20" x14ac:dyDescent="0.3">
      <c r="A5518" t="s">
        <v>26512</v>
      </c>
      <c r="B5518" t="s">
        <v>15254</v>
      </c>
      <c r="C5518">
        <v>69</v>
      </c>
      <c r="D5518" t="str">
        <f>IF(Raw_data_US_healthcare[[#This Row],[Age]]&lt;35,"Young",IF(Raw_data_US_healthcare[[#This Row],[Age]]&lt;60,"Middle","Senior"))</f>
        <v>Senior</v>
      </c>
      <c r="E5518" t="s">
        <v>26</v>
      </c>
      <c r="F5518" t="s">
        <v>62</v>
      </c>
      <c r="G5518" t="s">
        <v>62</v>
      </c>
      <c r="H5518" t="s">
        <v>26516</v>
      </c>
      <c r="I5518" s="2">
        <v>45224</v>
      </c>
      <c r="J5518" t="s">
        <v>15255</v>
      </c>
      <c r="K5518" t="s">
        <v>15256</v>
      </c>
      <c r="L5518" t="s">
        <v>60</v>
      </c>
      <c r="M5518">
        <v>15534.4254</v>
      </c>
      <c r="N5518">
        <v>187</v>
      </c>
      <c r="O5518" t="s">
        <v>43</v>
      </c>
      <c r="P5518" t="s">
        <v>43</v>
      </c>
      <c r="Q5518" s="2">
        <v>45225</v>
      </c>
      <c r="R5518" t="s">
        <v>83</v>
      </c>
      <c r="S5518" t="s">
        <v>24</v>
      </c>
      <c r="T5518">
        <f>_xlfn.DAYS(Raw_data_US_healthcare[[#This Row],[Discharge Date]],Raw_data_US_healthcare[[#This Row],[Date of Admission]])</f>
        <v>1</v>
      </c>
    </row>
    <row r="5519" spans="1:20" x14ac:dyDescent="0.3">
      <c r="A5519" t="s">
        <v>26511</v>
      </c>
      <c r="B5519" t="s">
        <v>15257</v>
      </c>
      <c r="C5519">
        <v>51</v>
      </c>
      <c r="D5519" t="str">
        <f>IF(Raw_data_US_healthcare[[#This Row],[Age]]&lt;35,"Young",IF(Raw_data_US_healthcare[[#This Row],[Age]]&lt;60,"Middle","Senior"))</f>
        <v>Middle</v>
      </c>
      <c r="E5519" t="s">
        <v>16</v>
      </c>
      <c r="F5519" t="s">
        <v>88</v>
      </c>
      <c r="G5519" t="s">
        <v>88</v>
      </c>
      <c r="H5519" t="s">
        <v>36</v>
      </c>
      <c r="I5519" s="2">
        <v>43904</v>
      </c>
      <c r="J5519" t="s">
        <v>15258</v>
      </c>
      <c r="K5519" t="s">
        <v>15259</v>
      </c>
      <c r="L5519" t="s">
        <v>31</v>
      </c>
      <c r="M5519">
        <v>5957.6414999999997</v>
      </c>
      <c r="N5519">
        <v>449</v>
      </c>
      <c r="O5519" t="s">
        <v>39</v>
      </c>
      <c r="P5519" t="s">
        <v>39</v>
      </c>
      <c r="Q5519" s="2">
        <v>43921</v>
      </c>
      <c r="R5519" t="s">
        <v>32</v>
      </c>
      <c r="S5519" t="s">
        <v>33</v>
      </c>
      <c r="T5519">
        <f>_xlfn.DAYS(Raw_data_US_healthcare[[#This Row],[Discharge Date]],Raw_data_US_healthcare[[#This Row],[Date of Admission]])</f>
        <v>17</v>
      </c>
    </row>
    <row r="5520" spans="1:20" x14ac:dyDescent="0.3">
      <c r="A5520" t="s">
        <v>26511</v>
      </c>
      <c r="B5520" t="s">
        <v>7002</v>
      </c>
      <c r="C5520">
        <v>30</v>
      </c>
      <c r="D5520" t="str">
        <f>IF(Raw_data_US_healthcare[[#This Row],[Age]]&lt;35,"Young",IF(Raw_data_US_healthcare[[#This Row],[Age]]&lt;60,"Middle","Senior"))</f>
        <v>Young</v>
      </c>
      <c r="E5520" t="s">
        <v>16</v>
      </c>
      <c r="F5520" t="s">
        <v>88</v>
      </c>
      <c r="G5520" t="s">
        <v>88</v>
      </c>
      <c r="H5520" t="s">
        <v>36</v>
      </c>
      <c r="I5520" s="2">
        <v>43625</v>
      </c>
      <c r="J5520" t="s">
        <v>15260</v>
      </c>
      <c r="K5520" t="s">
        <v>15261</v>
      </c>
      <c r="L5520" t="s">
        <v>56</v>
      </c>
      <c r="M5520">
        <v>6984.6298999999999</v>
      </c>
      <c r="N5520">
        <v>442</v>
      </c>
      <c r="O5520" t="s">
        <v>39</v>
      </c>
      <c r="P5520" t="s">
        <v>39</v>
      </c>
      <c r="Q5520" s="2">
        <v>43649</v>
      </c>
      <c r="R5520" t="s">
        <v>23</v>
      </c>
      <c r="S5520" t="s">
        <v>33</v>
      </c>
      <c r="T5520">
        <f>_xlfn.DAYS(Raw_data_US_healthcare[[#This Row],[Discharge Date]],Raw_data_US_healthcare[[#This Row],[Date of Admission]])</f>
        <v>24</v>
      </c>
    </row>
    <row r="5521" spans="1:20" x14ac:dyDescent="0.3">
      <c r="A5521" t="s">
        <v>26511</v>
      </c>
      <c r="B5521" t="s">
        <v>3784</v>
      </c>
      <c r="C5521">
        <v>23</v>
      </c>
      <c r="D5521" t="str">
        <f>IF(Raw_data_US_healthcare[[#This Row],[Age]]&lt;35,"Young",IF(Raw_data_US_healthcare[[#This Row],[Age]]&lt;60,"Middle","Senior"))</f>
        <v>Young</v>
      </c>
      <c r="E5521" t="s">
        <v>16</v>
      </c>
      <c r="F5521" t="s">
        <v>62</v>
      </c>
      <c r="G5521" t="s">
        <v>62</v>
      </c>
      <c r="H5521" t="s">
        <v>28</v>
      </c>
      <c r="I5521" s="2">
        <v>44524</v>
      </c>
      <c r="J5521" t="s">
        <v>15262</v>
      </c>
      <c r="K5521" t="s">
        <v>15263</v>
      </c>
      <c r="L5521" t="s">
        <v>60</v>
      </c>
      <c r="M5521">
        <v>26272.636699999999</v>
      </c>
      <c r="N5521">
        <v>340</v>
      </c>
      <c r="O5521" t="s">
        <v>22</v>
      </c>
      <c r="P5521" t="s">
        <v>22</v>
      </c>
      <c r="Q5521" s="2">
        <v>44532</v>
      </c>
      <c r="R5521" t="s">
        <v>32</v>
      </c>
      <c r="S5521" t="s">
        <v>24</v>
      </c>
      <c r="T5521">
        <f>_xlfn.DAYS(Raw_data_US_healthcare[[#This Row],[Discharge Date]],Raw_data_US_healthcare[[#This Row],[Date of Admission]])</f>
        <v>8</v>
      </c>
    </row>
    <row r="5522" spans="1:20" x14ac:dyDescent="0.3">
      <c r="A5522" t="s">
        <v>26512</v>
      </c>
      <c r="B5522" t="s">
        <v>15264</v>
      </c>
      <c r="C5522">
        <v>80</v>
      </c>
      <c r="D5522" t="str">
        <f>IF(Raw_data_US_healthcare[[#This Row],[Age]]&lt;35,"Young",IF(Raw_data_US_healthcare[[#This Row],[Age]]&lt;60,"Middle","Senior"))</f>
        <v>Senior</v>
      </c>
      <c r="E5522" t="s">
        <v>26</v>
      </c>
      <c r="F5522" t="s">
        <v>88</v>
      </c>
      <c r="G5522" t="s">
        <v>88</v>
      </c>
      <c r="H5522" t="s">
        <v>26514</v>
      </c>
      <c r="I5522" s="2">
        <v>43802</v>
      </c>
      <c r="J5522" t="s">
        <v>2081</v>
      </c>
      <c r="K5522" t="s">
        <v>15265</v>
      </c>
      <c r="L5522" t="s">
        <v>52</v>
      </c>
      <c r="M5522">
        <v>34495.508099999999</v>
      </c>
      <c r="N5522">
        <v>278</v>
      </c>
      <c r="O5522" t="s">
        <v>43</v>
      </c>
      <c r="P5522" t="s">
        <v>43</v>
      </c>
      <c r="Q5522" s="2">
        <v>43832</v>
      </c>
      <c r="R5522" t="s">
        <v>48</v>
      </c>
      <c r="S5522" t="s">
        <v>24</v>
      </c>
      <c r="T5522">
        <f>_xlfn.DAYS(Raw_data_US_healthcare[[#This Row],[Discharge Date]],Raw_data_US_healthcare[[#This Row],[Date of Admission]])</f>
        <v>30</v>
      </c>
    </row>
    <row r="5523" spans="1:20" x14ac:dyDescent="0.3">
      <c r="A5523" t="s">
        <v>26511</v>
      </c>
      <c r="B5523" t="s">
        <v>15266</v>
      </c>
      <c r="C5523">
        <v>59</v>
      </c>
      <c r="D5523" t="str">
        <f>IF(Raw_data_US_healthcare[[#This Row],[Age]]&lt;35,"Young",IF(Raw_data_US_healthcare[[#This Row],[Age]]&lt;60,"Middle","Senior"))</f>
        <v>Middle</v>
      </c>
      <c r="E5523" t="s">
        <v>16</v>
      </c>
      <c r="F5523" t="s">
        <v>62</v>
      </c>
      <c r="G5523" t="s">
        <v>62</v>
      </c>
      <c r="H5523" t="s">
        <v>36</v>
      </c>
      <c r="I5523" s="2">
        <v>45119</v>
      </c>
      <c r="J5523" t="s">
        <v>15267</v>
      </c>
      <c r="K5523" t="s">
        <v>12982</v>
      </c>
      <c r="L5523" t="s">
        <v>21</v>
      </c>
      <c r="M5523">
        <v>10165.2659</v>
      </c>
      <c r="N5523">
        <v>195</v>
      </c>
      <c r="O5523" t="s">
        <v>22</v>
      </c>
      <c r="P5523" t="s">
        <v>22</v>
      </c>
      <c r="Q5523" s="2">
        <v>45122</v>
      </c>
      <c r="R5523" t="s">
        <v>44</v>
      </c>
      <c r="S5523" t="s">
        <v>45</v>
      </c>
      <c r="T5523">
        <f>_xlfn.DAYS(Raw_data_US_healthcare[[#This Row],[Discharge Date]],Raw_data_US_healthcare[[#This Row],[Date of Admission]])</f>
        <v>3</v>
      </c>
    </row>
    <row r="5524" spans="1:20" x14ac:dyDescent="0.3">
      <c r="A5524" t="s">
        <v>26511</v>
      </c>
      <c r="B5524" t="s">
        <v>15268</v>
      </c>
      <c r="C5524">
        <v>38</v>
      </c>
      <c r="D5524" t="str">
        <f>IF(Raw_data_US_healthcare[[#This Row],[Age]]&lt;35,"Young",IF(Raw_data_US_healthcare[[#This Row],[Age]]&lt;60,"Middle","Senior"))</f>
        <v>Middle</v>
      </c>
      <c r="E5524" t="s">
        <v>16</v>
      </c>
      <c r="F5524" t="s">
        <v>27</v>
      </c>
      <c r="G5524" t="s">
        <v>27</v>
      </c>
      <c r="H5524" t="s">
        <v>26514</v>
      </c>
      <c r="I5524" s="2">
        <v>44471</v>
      </c>
      <c r="J5524" t="s">
        <v>15269</v>
      </c>
      <c r="K5524" t="s">
        <v>15270</v>
      </c>
      <c r="L5524" t="s">
        <v>56</v>
      </c>
      <c r="M5524">
        <v>15525.3022</v>
      </c>
      <c r="N5524">
        <v>158</v>
      </c>
      <c r="O5524" t="s">
        <v>43</v>
      </c>
      <c r="P5524" t="s">
        <v>43</v>
      </c>
      <c r="Q5524" s="2">
        <v>44487</v>
      </c>
      <c r="R5524" t="s">
        <v>23</v>
      </c>
      <c r="S5524" t="s">
        <v>45</v>
      </c>
      <c r="T5524">
        <f>_xlfn.DAYS(Raw_data_US_healthcare[[#This Row],[Discharge Date]],Raw_data_US_healthcare[[#This Row],[Date of Admission]])</f>
        <v>16</v>
      </c>
    </row>
    <row r="5525" spans="1:20" x14ac:dyDescent="0.3">
      <c r="A5525" t="s">
        <v>26511</v>
      </c>
      <c r="B5525" t="s">
        <v>15271</v>
      </c>
      <c r="C5525">
        <v>64</v>
      </c>
      <c r="D5525" t="str">
        <f>IF(Raw_data_US_healthcare[[#This Row],[Age]]&lt;35,"Young",IF(Raw_data_US_healthcare[[#This Row],[Age]]&lt;60,"Middle","Senior"))</f>
        <v>Senior</v>
      </c>
      <c r="E5525" t="s">
        <v>16</v>
      </c>
      <c r="F5525" t="s">
        <v>35</v>
      </c>
      <c r="G5525" t="s">
        <v>35</v>
      </c>
      <c r="H5525" t="s">
        <v>18</v>
      </c>
      <c r="I5525" s="2">
        <v>44752</v>
      </c>
      <c r="J5525" t="s">
        <v>15272</v>
      </c>
      <c r="K5525" t="s">
        <v>15273</v>
      </c>
      <c r="L5525" t="s">
        <v>60</v>
      </c>
      <c r="M5525">
        <v>23176.749</v>
      </c>
      <c r="N5525">
        <v>393</v>
      </c>
      <c r="O5525" t="s">
        <v>39</v>
      </c>
      <c r="P5525" t="s">
        <v>39</v>
      </c>
      <c r="Q5525" s="2">
        <v>44778</v>
      </c>
      <c r="R5525" t="s">
        <v>44</v>
      </c>
      <c r="S5525" t="s">
        <v>24</v>
      </c>
      <c r="T5525">
        <f>_xlfn.DAYS(Raw_data_US_healthcare[[#This Row],[Discharge Date]],Raw_data_US_healthcare[[#This Row],[Date of Admission]])</f>
        <v>26</v>
      </c>
    </row>
    <row r="5526" spans="1:20" x14ac:dyDescent="0.3">
      <c r="A5526" t="s">
        <v>26511</v>
      </c>
      <c r="B5526" t="s">
        <v>15274</v>
      </c>
      <c r="C5526">
        <v>59</v>
      </c>
      <c r="D5526" t="str">
        <f>IF(Raw_data_US_healthcare[[#This Row],[Age]]&lt;35,"Young",IF(Raw_data_US_healthcare[[#This Row],[Age]]&lt;60,"Middle","Senior"))</f>
        <v>Middle</v>
      </c>
      <c r="E5526" t="s">
        <v>16</v>
      </c>
      <c r="F5526" t="s">
        <v>35</v>
      </c>
      <c r="G5526" t="s">
        <v>35</v>
      </c>
      <c r="H5526" t="s">
        <v>36</v>
      </c>
      <c r="I5526" s="2">
        <v>43914</v>
      </c>
      <c r="J5526" t="s">
        <v>14626</v>
      </c>
      <c r="K5526" t="s">
        <v>15275</v>
      </c>
      <c r="L5526" t="s">
        <v>31</v>
      </c>
      <c r="M5526">
        <v>6082.9106000000002</v>
      </c>
      <c r="N5526">
        <v>296</v>
      </c>
      <c r="O5526" t="s">
        <v>22</v>
      </c>
      <c r="P5526" t="s">
        <v>22</v>
      </c>
      <c r="Q5526" s="2">
        <v>43917</v>
      </c>
      <c r="R5526" t="s">
        <v>48</v>
      </c>
      <c r="S5526" t="s">
        <v>45</v>
      </c>
      <c r="T5526">
        <f>_xlfn.DAYS(Raw_data_US_healthcare[[#This Row],[Discharge Date]],Raw_data_US_healthcare[[#This Row],[Date of Admission]])</f>
        <v>3</v>
      </c>
    </row>
    <row r="5527" spans="1:20" x14ac:dyDescent="0.3">
      <c r="A5527" t="s">
        <v>26511</v>
      </c>
      <c r="B5527" t="s">
        <v>15276</v>
      </c>
      <c r="C5527">
        <v>71</v>
      </c>
      <c r="D5527" t="str">
        <f>IF(Raw_data_US_healthcare[[#This Row],[Age]]&lt;35,"Young",IF(Raw_data_US_healthcare[[#This Row],[Age]]&lt;60,"Middle","Senior"))</f>
        <v>Senior</v>
      </c>
      <c r="E5527" t="s">
        <v>16</v>
      </c>
      <c r="F5527" t="s">
        <v>35</v>
      </c>
      <c r="G5527" t="s">
        <v>35</v>
      </c>
      <c r="H5527" t="s">
        <v>18</v>
      </c>
      <c r="I5527" s="2">
        <v>44943</v>
      </c>
      <c r="J5527" t="s">
        <v>15277</v>
      </c>
      <c r="K5527" t="s">
        <v>15278</v>
      </c>
      <c r="L5527" t="s">
        <v>56</v>
      </c>
      <c r="M5527">
        <v>45114.229299999999</v>
      </c>
      <c r="N5527">
        <v>151</v>
      </c>
      <c r="O5527" t="s">
        <v>39</v>
      </c>
      <c r="P5527" t="s">
        <v>39</v>
      </c>
      <c r="Q5527" s="2">
        <v>44948</v>
      </c>
      <c r="R5527" t="s">
        <v>44</v>
      </c>
      <c r="S5527" t="s">
        <v>24</v>
      </c>
      <c r="T5527">
        <f>_xlfn.DAYS(Raw_data_US_healthcare[[#This Row],[Discharge Date]],Raw_data_US_healthcare[[#This Row],[Date of Admission]])</f>
        <v>5</v>
      </c>
    </row>
    <row r="5528" spans="1:20" x14ac:dyDescent="0.3">
      <c r="A5528" t="s">
        <v>26512</v>
      </c>
      <c r="B5528" t="s">
        <v>15279</v>
      </c>
      <c r="C5528">
        <v>40</v>
      </c>
      <c r="D5528" t="str">
        <f>IF(Raw_data_US_healthcare[[#This Row],[Age]]&lt;35,"Young",IF(Raw_data_US_healthcare[[#This Row],[Age]]&lt;60,"Middle","Senior"))</f>
        <v>Middle</v>
      </c>
      <c r="E5528" t="s">
        <v>26</v>
      </c>
      <c r="F5528" t="s">
        <v>49</v>
      </c>
      <c r="G5528" t="s">
        <v>49</v>
      </c>
      <c r="H5528" t="s">
        <v>26516</v>
      </c>
      <c r="I5528" s="2">
        <v>44848</v>
      </c>
      <c r="J5528" t="s">
        <v>15280</v>
      </c>
      <c r="K5528" t="s">
        <v>15281</v>
      </c>
      <c r="L5528" t="s">
        <v>21</v>
      </c>
      <c r="M5528">
        <v>11011.341</v>
      </c>
      <c r="N5528">
        <v>486</v>
      </c>
      <c r="O5528" t="s">
        <v>39</v>
      </c>
      <c r="P5528" t="s">
        <v>39</v>
      </c>
      <c r="Q5528" s="2">
        <v>44852</v>
      </c>
      <c r="R5528" t="s">
        <v>23</v>
      </c>
      <c r="S5528" t="s">
        <v>24</v>
      </c>
      <c r="T5528">
        <f>_xlfn.DAYS(Raw_data_US_healthcare[[#This Row],[Discharge Date]],Raw_data_US_healthcare[[#This Row],[Date of Admission]])</f>
        <v>4</v>
      </c>
    </row>
    <row r="5529" spans="1:20" x14ac:dyDescent="0.3">
      <c r="A5529" t="s">
        <v>26511</v>
      </c>
      <c r="B5529" t="s">
        <v>15282</v>
      </c>
      <c r="C5529">
        <v>53</v>
      </c>
      <c r="D5529" t="str">
        <f>IF(Raw_data_US_healthcare[[#This Row],[Age]]&lt;35,"Young",IF(Raw_data_US_healthcare[[#This Row],[Age]]&lt;60,"Middle","Senior"))</f>
        <v>Middle</v>
      </c>
      <c r="E5529" t="s">
        <v>16</v>
      </c>
      <c r="F5529" t="s">
        <v>35</v>
      </c>
      <c r="G5529" t="s">
        <v>35</v>
      </c>
      <c r="H5529" t="s">
        <v>26514</v>
      </c>
      <c r="I5529" s="2">
        <v>45012</v>
      </c>
      <c r="J5529" t="s">
        <v>15283</v>
      </c>
      <c r="K5529" t="s">
        <v>15284</v>
      </c>
      <c r="L5529" t="s">
        <v>60</v>
      </c>
      <c r="M5529">
        <v>35611.249100000001</v>
      </c>
      <c r="N5529">
        <v>130</v>
      </c>
      <c r="O5529" t="s">
        <v>43</v>
      </c>
      <c r="P5529" t="s">
        <v>43</v>
      </c>
      <c r="Q5529" s="2">
        <v>45016</v>
      </c>
      <c r="R5529" t="s">
        <v>23</v>
      </c>
      <c r="S5529" t="s">
        <v>33</v>
      </c>
      <c r="T5529">
        <f>_xlfn.DAYS(Raw_data_US_healthcare[[#This Row],[Discharge Date]],Raw_data_US_healthcare[[#This Row],[Date of Admission]])</f>
        <v>4</v>
      </c>
    </row>
    <row r="5530" spans="1:20" x14ac:dyDescent="0.3">
      <c r="A5530" t="s">
        <v>26512</v>
      </c>
      <c r="B5530" t="s">
        <v>15285</v>
      </c>
      <c r="C5530">
        <v>51</v>
      </c>
      <c r="D5530" t="str">
        <f>IF(Raw_data_US_healthcare[[#This Row],[Age]]&lt;35,"Young",IF(Raw_data_US_healthcare[[#This Row],[Age]]&lt;60,"Middle","Senior"))</f>
        <v>Middle</v>
      </c>
      <c r="E5530" t="s">
        <v>26</v>
      </c>
      <c r="F5530" t="s">
        <v>62</v>
      </c>
      <c r="G5530" t="s">
        <v>62</v>
      </c>
      <c r="H5530" t="s">
        <v>26516</v>
      </c>
      <c r="I5530" s="2">
        <v>43912</v>
      </c>
      <c r="J5530" t="s">
        <v>15286</v>
      </c>
      <c r="K5530" t="s">
        <v>15287</v>
      </c>
      <c r="L5530" t="s">
        <v>31</v>
      </c>
      <c r="M5530">
        <v>26670.736799999999</v>
      </c>
      <c r="N5530">
        <v>104</v>
      </c>
      <c r="O5530" t="s">
        <v>39</v>
      </c>
      <c r="P5530" t="s">
        <v>39</v>
      </c>
      <c r="Q5530" s="2">
        <v>43935</v>
      </c>
      <c r="R5530" t="s">
        <v>83</v>
      </c>
      <c r="S5530" t="s">
        <v>45</v>
      </c>
      <c r="T5530">
        <f>_xlfn.DAYS(Raw_data_US_healthcare[[#This Row],[Discharge Date]],Raw_data_US_healthcare[[#This Row],[Date of Admission]])</f>
        <v>23</v>
      </c>
    </row>
    <row r="5531" spans="1:20" x14ac:dyDescent="0.3">
      <c r="A5531" t="s">
        <v>26512</v>
      </c>
      <c r="B5531" t="s">
        <v>15288</v>
      </c>
      <c r="C5531">
        <v>83</v>
      </c>
      <c r="D5531" t="str">
        <f>IF(Raw_data_US_healthcare[[#This Row],[Age]]&lt;35,"Young",IF(Raw_data_US_healthcare[[#This Row],[Age]]&lt;60,"Middle","Senior"))</f>
        <v>Senior</v>
      </c>
      <c r="E5531" t="s">
        <v>26</v>
      </c>
      <c r="F5531" t="s">
        <v>35</v>
      </c>
      <c r="G5531" t="s">
        <v>35</v>
      </c>
      <c r="H5531" t="s">
        <v>26514</v>
      </c>
      <c r="I5531" s="2">
        <v>44733</v>
      </c>
      <c r="J5531" t="s">
        <v>9383</v>
      </c>
      <c r="K5531" t="s">
        <v>8692</v>
      </c>
      <c r="L5531" t="s">
        <v>21</v>
      </c>
      <c r="M5531">
        <v>14340.257799999999</v>
      </c>
      <c r="N5531">
        <v>384</v>
      </c>
      <c r="O5531" t="s">
        <v>43</v>
      </c>
      <c r="P5531" t="s">
        <v>43</v>
      </c>
      <c r="Q5531" s="2">
        <v>44759</v>
      </c>
      <c r="R5531" t="s">
        <v>44</v>
      </c>
      <c r="S5531" t="s">
        <v>24</v>
      </c>
      <c r="T5531">
        <f>_xlfn.DAYS(Raw_data_US_healthcare[[#This Row],[Discharge Date]],Raw_data_US_healthcare[[#This Row],[Date of Admission]])</f>
        <v>26</v>
      </c>
    </row>
    <row r="5532" spans="1:20" x14ac:dyDescent="0.3">
      <c r="A5532" t="s">
        <v>26511</v>
      </c>
      <c r="B5532" t="s">
        <v>15289</v>
      </c>
      <c r="C5532">
        <v>69</v>
      </c>
      <c r="D5532" t="str">
        <f>IF(Raw_data_US_healthcare[[#This Row],[Age]]&lt;35,"Young",IF(Raw_data_US_healthcare[[#This Row],[Age]]&lt;60,"Middle","Senior"))</f>
        <v>Senior</v>
      </c>
      <c r="E5532" t="s">
        <v>16</v>
      </c>
      <c r="F5532" t="s">
        <v>228</v>
      </c>
      <c r="G5532" t="s">
        <v>228</v>
      </c>
      <c r="H5532" t="s">
        <v>18</v>
      </c>
      <c r="I5532" s="2">
        <v>45138</v>
      </c>
      <c r="J5532" t="s">
        <v>15290</v>
      </c>
      <c r="K5532" t="s">
        <v>15291</v>
      </c>
      <c r="L5532" t="s">
        <v>56</v>
      </c>
      <c r="M5532">
        <v>50581.308299999997</v>
      </c>
      <c r="N5532">
        <v>394</v>
      </c>
      <c r="O5532" t="s">
        <v>43</v>
      </c>
      <c r="P5532" t="s">
        <v>43</v>
      </c>
      <c r="Q5532" s="2">
        <v>45168</v>
      </c>
      <c r="R5532" t="s">
        <v>83</v>
      </c>
      <c r="S5532" t="s">
        <v>33</v>
      </c>
      <c r="T5532">
        <f>_xlfn.DAYS(Raw_data_US_healthcare[[#This Row],[Discharge Date]],Raw_data_US_healthcare[[#This Row],[Date of Admission]])</f>
        <v>30</v>
      </c>
    </row>
    <row r="5533" spans="1:20" x14ac:dyDescent="0.3">
      <c r="A5533" t="s">
        <v>26512</v>
      </c>
      <c r="B5533" t="s">
        <v>15292</v>
      </c>
      <c r="C5533">
        <v>28</v>
      </c>
      <c r="D5533" t="str">
        <f>IF(Raw_data_US_healthcare[[#This Row],[Age]]&lt;35,"Young",IF(Raw_data_US_healthcare[[#This Row],[Age]]&lt;60,"Middle","Senior"))</f>
        <v>Young</v>
      </c>
      <c r="E5533" t="s">
        <v>26</v>
      </c>
      <c r="F5533" t="s">
        <v>113</v>
      </c>
      <c r="G5533" t="s">
        <v>113</v>
      </c>
      <c r="H5533" t="s">
        <v>28</v>
      </c>
      <c r="I5533" s="2">
        <v>44021</v>
      </c>
      <c r="J5533" t="s">
        <v>15293</v>
      </c>
      <c r="K5533" t="s">
        <v>15294</v>
      </c>
      <c r="L5533" t="s">
        <v>52</v>
      </c>
      <c r="M5533">
        <v>23968.514800000001</v>
      </c>
      <c r="N5533">
        <v>243</v>
      </c>
      <c r="O5533" t="s">
        <v>39</v>
      </c>
      <c r="P5533" t="s">
        <v>39</v>
      </c>
      <c r="Q5533" s="2">
        <v>44022</v>
      </c>
      <c r="R5533" t="s">
        <v>44</v>
      </c>
      <c r="S5533" t="s">
        <v>45</v>
      </c>
      <c r="T5533">
        <f>_xlfn.DAYS(Raw_data_US_healthcare[[#This Row],[Discharge Date]],Raw_data_US_healthcare[[#This Row],[Date of Admission]])</f>
        <v>1</v>
      </c>
    </row>
    <row r="5534" spans="1:20" x14ac:dyDescent="0.3">
      <c r="A5534" t="s">
        <v>26512</v>
      </c>
      <c r="B5534" t="s">
        <v>15295</v>
      </c>
      <c r="C5534">
        <v>18</v>
      </c>
      <c r="D5534" t="str">
        <f>IF(Raw_data_US_healthcare[[#This Row],[Age]]&lt;35,"Young",IF(Raw_data_US_healthcare[[#This Row],[Age]]&lt;60,"Middle","Senior"))</f>
        <v>Young</v>
      </c>
      <c r="E5534" t="s">
        <v>26</v>
      </c>
      <c r="F5534" t="s">
        <v>35</v>
      </c>
      <c r="G5534" t="s">
        <v>35</v>
      </c>
      <c r="H5534" t="s">
        <v>26516</v>
      </c>
      <c r="I5534" s="2">
        <v>43852</v>
      </c>
      <c r="J5534" t="s">
        <v>15296</v>
      </c>
      <c r="K5534" t="s">
        <v>15297</v>
      </c>
      <c r="L5534" t="s">
        <v>60</v>
      </c>
      <c r="M5534">
        <v>29549.922699999999</v>
      </c>
      <c r="N5534">
        <v>167</v>
      </c>
      <c r="O5534" t="s">
        <v>43</v>
      </c>
      <c r="P5534" t="s">
        <v>43</v>
      </c>
      <c r="Q5534" s="2">
        <v>43879</v>
      </c>
      <c r="R5534" t="s">
        <v>48</v>
      </c>
      <c r="S5534" t="s">
        <v>33</v>
      </c>
      <c r="T5534">
        <f>_xlfn.DAYS(Raw_data_US_healthcare[[#This Row],[Discharge Date]],Raw_data_US_healthcare[[#This Row],[Date of Admission]])</f>
        <v>27</v>
      </c>
    </row>
    <row r="5535" spans="1:20" x14ac:dyDescent="0.3">
      <c r="A5535" t="s">
        <v>26511</v>
      </c>
      <c r="B5535" t="s">
        <v>2919</v>
      </c>
      <c r="C5535">
        <v>19</v>
      </c>
      <c r="D5535" t="str">
        <f>IF(Raw_data_US_healthcare[[#This Row],[Age]]&lt;35,"Young",IF(Raw_data_US_healthcare[[#This Row],[Age]]&lt;60,"Middle","Senior"))</f>
        <v>Young</v>
      </c>
      <c r="E5535" t="s">
        <v>16</v>
      </c>
      <c r="F5535" t="s">
        <v>35</v>
      </c>
      <c r="G5535" t="s">
        <v>35</v>
      </c>
      <c r="H5535" t="s">
        <v>36</v>
      </c>
      <c r="I5535" s="2">
        <v>44152</v>
      </c>
      <c r="J5535" t="s">
        <v>10960</v>
      </c>
      <c r="K5535" t="s">
        <v>15298</v>
      </c>
      <c r="L5535" t="s">
        <v>31</v>
      </c>
      <c r="M5535">
        <v>2885.7096000000001</v>
      </c>
      <c r="N5535">
        <v>102</v>
      </c>
      <c r="O5535" t="s">
        <v>22</v>
      </c>
      <c r="P5535" t="s">
        <v>22</v>
      </c>
      <c r="Q5535" s="2">
        <v>44154</v>
      </c>
      <c r="R5535" t="s">
        <v>23</v>
      </c>
      <c r="S5535" t="s">
        <v>45</v>
      </c>
      <c r="T5535">
        <f>_xlfn.DAYS(Raw_data_US_healthcare[[#This Row],[Discharge Date]],Raw_data_US_healthcare[[#This Row],[Date of Admission]])</f>
        <v>2</v>
      </c>
    </row>
    <row r="5536" spans="1:20" x14ac:dyDescent="0.3">
      <c r="A5536" t="s">
        <v>26511</v>
      </c>
      <c r="B5536" t="s">
        <v>15299</v>
      </c>
      <c r="C5536">
        <v>44</v>
      </c>
      <c r="D5536" t="str">
        <f>IF(Raw_data_US_healthcare[[#This Row],[Age]]&lt;35,"Young",IF(Raw_data_US_healthcare[[#This Row],[Age]]&lt;60,"Middle","Senior"))</f>
        <v>Middle</v>
      </c>
      <c r="E5536" t="s">
        <v>16</v>
      </c>
      <c r="F5536" t="s">
        <v>62</v>
      </c>
      <c r="G5536" t="s">
        <v>62</v>
      </c>
      <c r="H5536" t="s">
        <v>69</v>
      </c>
      <c r="I5536" s="2">
        <v>44334</v>
      </c>
      <c r="J5536" t="s">
        <v>15300</v>
      </c>
      <c r="K5536" t="s">
        <v>15301</v>
      </c>
      <c r="L5536" t="s">
        <v>31</v>
      </c>
      <c r="M5536">
        <v>19068.8105</v>
      </c>
      <c r="N5536">
        <v>490</v>
      </c>
      <c r="O5536" t="s">
        <v>39</v>
      </c>
      <c r="P5536" t="s">
        <v>39</v>
      </c>
      <c r="Q5536" s="2">
        <v>44344</v>
      </c>
      <c r="R5536" t="s">
        <v>32</v>
      </c>
      <c r="S5536" t="s">
        <v>24</v>
      </c>
      <c r="T5536">
        <f>_xlfn.DAYS(Raw_data_US_healthcare[[#This Row],[Discharge Date]],Raw_data_US_healthcare[[#This Row],[Date of Admission]])</f>
        <v>10</v>
      </c>
    </row>
    <row r="5537" spans="1:20" x14ac:dyDescent="0.3">
      <c r="A5537" t="s">
        <v>26511</v>
      </c>
      <c r="B5537" t="s">
        <v>15302</v>
      </c>
      <c r="C5537">
        <v>40</v>
      </c>
      <c r="D5537" t="str">
        <f>IF(Raw_data_US_healthcare[[#This Row],[Age]]&lt;35,"Young",IF(Raw_data_US_healthcare[[#This Row],[Age]]&lt;60,"Middle","Senior"))</f>
        <v>Middle</v>
      </c>
      <c r="E5537" t="s">
        <v>16</v>
      </c>
      <c r="F5537" t="s">
        <v>228</v>
      </c>
      <c r="G5537" t="s">
        <v>228</v>
      </c>
      <c r="H5537" t="s">
        <v>18</v>
      </c>
      <c r="I5537" s="2">
        <v>43535</v>
      </c>
      <c r="J5537" t="s">
        <v>15303</v>
      </c>
      <c r="K5537" t="s">
        <v>15304</v>
      </c>
      <c r="L5537" t="s">
        <v>31</v>
      </c>
      <c r="M5537">
        <v>46867.231200000002</v>
      </c>
      <c r="N5537">
        <v>347</v>
      </c>
      <c r="O5537" t="s">
        <v>39</v>
      </c>
      <c r="P5537" t="s">
        <v>39</v>
      </c>
      <c r="Q5537" s="2">
        <v>43552</v>
      </c>
      <c r="R5537" t="s">
        <v>23</v>
      </c>
      <c r="S5537" t="s">
        <v>45</v>
      </c>
      <c r="T5537">
        <f>_xlfn.DAYS(Raw_data_US_healthcare[[#This Row],[Discharge Date]],Raw_data_US_healthcare[[#This Row],[Date of Admission]])</f>
        <v>17</v>
      </c>
    </row>
    <row r="5538" spans="1:20" x14ac:dyDescent="0.3">
      <c r="A5538" t="s">
        <v>26511</v>
      </c>
      <c r="B5538" t="s">
        <v>15305</v>
      </c>
      <c r="C5538">
        <v>43</v>
      </c>
      <c r="D5538" t="str">
        <f>IF(Raw_data_US_healthcare[[#This Row],[Age]]&lt;35,"Young",IF(Raw_data_US_healthcare[[#This Row],[Age]]&lt;60,"Middle","Senior"))</f>
        <v>Middle</v>
      </c>
      <c r="E5538" t="s">
        <v>16</v>
      </c>
      <c r="F5538" t="s">
        <v>35</v>
      </c>
      <c r="G5538" t="s">
        <v>35</v>
      </c>
      <c r="H5538" t="s">
        <v>26516</v>
      </c>
      <c r="I5538" s="2">
        <v>43889</v>
      </c>
      <c r="J5538" t="s">
        <v>15306</v>
      </c>
      <c r="K5538" t="s">
        <v>15307</v>
      </c>
      <c r="L5538" t="s">
        <v>60</v>
      </c>
      <c r="M5538">
        <v>17414.785400000001</v>
      </c>
      <c r="N5538">
        <v>340</v>
      </c>
      <c r="O5538" t="s">
        <v>43</v>
      </c>
      <c r="P5538" t="s">
        <v>43</v>
      </c>
      <c r="Q5538" s="2">
        <v>43915</v>
      </c>
      <c r="R5538" t="s">
        <v>44</v>
      </c>
      <c r="S5538" t="s">
        <v>24</v>
      </c>
      <c r="T5538">
        <f>_xlfn.DAYS(Raw_data_US_healthcare[[#This Row],[Discharge Date]],Raw_data_US_healthcare[[#This Row],[Date of Admission]])</f>
        <v>26</v>
      </c>
    </row>
    <row r="5539" spans="1:20" x14ac:dyDescent="0.3">
      <c r="A5539" t="s">
        <v>26511</v>
      </c>
      <c r="B5539" t="s">
        <v>15308</v>
      </c>
      <c r="C5539">
        <v>50</v>
      </c>
      <c r="D5539" t="str">
        <f>IF(Raw_data_US_healthcare[[#This Row],[Age]]&lt;35,"Young",IF(Raw_data_US_healthcare[[#This Row],[Age]]&lt;60,"Middle","Senior"))</f>
        <v>Middle</v>
      </c>
      <c r="E5539" t="s">
        <v>16</v>
      </c>
      <c r="F5539" t="s">
        <v>49</v>
      </c>
      <c r="G5539" t="s">
        <v>49</v>
      </c>
      <c r="H5539" t="s">
        <v>26516</v>
      </c>
      <c r="I5539" s="2">
        <v>44666</v>
      </c>
      <c r="J5539" t="s">
        <v>15309</v>
      </c>
      <c r="K5539" t="s">
        <v>15310</v>
      </c>
      <c r="L5539" t="s">
        <v>60</v>
      </c>
      <c r="M5539">
        <v>21353.714400000001</v>
      </c>
      <c r="N5539">
        <v>498</v>
      </c>
      <c r="O5539" t="s">
        <v>43</v>
      </c>
      <c r="P5539" t="s">
        <v>43</v>
      </c>
      <c r="Q5539" s="2">
        <v>44669</v>
      </c>
      <c r="R5539" t="s">
        <v>23</v>
      </c>
      <c r="S5539" t="s">
        <v>33</v>
      </c>
      <c r="T5539">
        <f>_xlfn.DAYS(Raw_data_US_healthcare[[#This Row],[Discharge Date]],Raw_data_US_healthcare[[#This Row],[Date of Admission]])</f>
        <v>3</v>
      </c>
    </row>
    <row r="5540" spans="1:20" x14ac:dyDescent="0.3">
      <c r="A5540" t="s">
        <v>26512</v>
      </c>
      <c r="B5540" t="s">
        <v>15311</v>
      </c>
      <c r="C5540">
        <v>53</v>
      </c>
      <c r="D5540" t="str">
        <f>IF(Raw_data_US_healthcare[[#This Row],[Age]]&lt;35,"Young",IF(Raw_data_US_healthcare[[#This Row],[Age]]&lt;60,"Middle","Senior"))</f>
        <v>Middle</v>
      </c>
      <c r="E5540" t="s">
        <v>26</v>
      </c>
      <c r="F5540" t="s">
        <v>35</v>
      </c>
      <c r="G5540" t="s">
        <v>35</v>
      </c>
      <c r="H5540" t="s">
        <v>26516</v>
      </c>
      <c r="I5540" s="2">
        <v>44013</v>
      </c>
      <c r="J5540" t="s">
        <v>15312</v>
      </c>
      <c r="K5540" t="s">
        <v>15313</v>
      </c>
      <c r="L5540" t="s">
        <v>31</v>
      </c>
      <c r="M5540">
        <v>25597.924900000002</v>
      </c>
      <c r="N5540">
        <v>168</v>
      </c>
      <c r="O5540" t="s">
        <v>43</v>
      </c>
      <c r="P5540" t="s">
        <v>43</v>
      </c>
      <c r="Q5540" s="2">
        <v>44043</v>
      </c>
      <c r="R5540" t="s">
        <v>83</v>
      </c>
      <c r="S5540" t="s">
        <v>45</v>
      </c>
      <c r="T5540">
        <f>_xlfn.DAYS(Raw_data_US_healthcare[[#This Row],[Discharge Date]],Raw_data_US_healthcare[[#This Row],[Date of Admission]])</f>
        <v>30</v>
      </c>
    </row>
    <row r="5541" spans="1:20" x14ac:dyDescent="0.3">
      <c r="A5541" t="s">
        <v>26512</v>
      </c>
      <c r="B5541" t="s">
        <v>10508</v>
      </c>
      <c r="C5541">
        <v>64</v>
      </c>
      <c r="D5541" t="str">
        <f>IF(Raw_data_US_healthcare[[#This Row],[Age]]&lt;35,"Young",IF(Raw_data_US_healthcare[[#This Row],[Age]]&lt;60,"Middle","Senior"))</f>
        <v>Senior</v>
      </c>
      <c r="E5541" t="s">
        <v>26</v>
      </c>
      <c r="F5541" t="s">
        <v>62</v>
      </c>
      <c r="G5541" t="s">
        <v>62</v>
      </c>
      <c r="H5541" t="s">
        <v>26514</v>
      </c>
      <c r="I5541" s="2">
        <v>43870</v>
      </c>
      <c r="J5541" t="s">
        <v>15314</v>
      </c>
      <c r="K5541" t="s">
        <v>4509</v>
      </c>
      <c r="L5541" t="s">
        <v>56</v>
      </c>
      <c r="M5541">
        <v>39927.345800000003</v>
      </c>
      <c r="N5541">
        <v>341</v>
      </c>
      <c r="O5541" t="s">
        <v>22</v>
      </c>
      <c r="P5541" t="s">
        <v>22</v>
      </c>
      <c r="Q5541" s="2">
        <v>43885</v>
      </c>
      <c r="R5541" t="s">
        <v>48</v>
      </c>
      <c r="S5541" t="s">
        <v>33</v>
      </c>
      <c r="T5541">
        <f>_xlfn.DAYS(Raw_data_US_healthcare[[#This Row],[Discharge Date]],Raw_data_US_healthcare[[#This Row],[Date of Admission]])</f>
        <v>15</v>
      </c>
    </row>
    <row r="5542" spans="1:20" x14ac:dyDescent="0.3">
      <c r="A5542" t="s">
        <v>26511</v>
      </c>
      <c r="B5542" t="s">
        <v>15315</v>
      </c>
      <c r="C5542">
        <v>33</v>
      </c>
      <c r="D5542" t="str">
        <f>IF(Raw_data_US_healthcare[[#This Row],[Age]]&lt;35,"Young",IF(Raw_data_US_healthcare[[#This Row],[Age]]&lt;60,"Middle","Senior"))</f>
        <v>Young</v>
      </c>
      <c r="E5542" t="s">
        <v>16</v>
      </c>
      <c r="F5542" t="s">
        <v>113</v>
      </c>
      <c r="G5542" t="s">
        <v>113</v>
      </c>
      <c r="H5542" t="s">
        <v>36</v>
      </c>
      <c r="I5542" s="2">
        <v>43481</v>
      </c>
      <c r="J5542" t="s">
        <v>15316</v>
      </c>
      <c r="K5542" t="s">
        <v>15317</v>
      </c>
      <c r="L5542" t="s">
        <v>56</v>
      </c>
      <c r="M5542">
        <v>2538.7953000000002</v>
      </c>
      <c r="N5542">
        <v>153</v>
      </c>
      <c r="O5542" t="s">
        <v>22</v>
      </c>
      <c r="P5542" t="s">
        <v>22</v>
      </c>
      <c r="Q5542" s="2">
        <v>43487</v>
      </c>
      <c r="R5542" t="s">
        <v>44</v>
      </c>
      <c r="S5542" t="s">
        <v>45</v>
      </c>
      <c r="T5542">
        <f>_xlfn.DAYS(Raw_data_US_healthcare[[#This Row],[Discharge Date]],Raw_data_US_healthcare[[#This Row],[Date of Admission]])</f>
        <v>6</v>
      </c>
    </row>
    <row r="5543" spans="1:20" x14ac:dyDescent="0.3">
      <c r="A5543" t="s">
        <v>26511</v>
      </c>
      <c r="B5543" t="s">
        <v>15318</v>
      </c>
      <c r="C5543">
        <v>56</v>
      </c>
      <c r="D5543" t="str">
        <f>IF(Raw_data_US_healthcare[[#This Row],[Age]]&lt;35,"Young",IF(Raw_data_US_healthcare[[#This Row],[Age]]&lt;60,"Middle","Senior"))</f>
        <v>Middle</v>
      </c>
      <c r="E5543" t="s">
        <v>16</v>
      </c>
      <c r="F5543" t="s">
        <v>35</v>
      </c>
      <c r="G5543" t="s">
        <v>35</v>
      </c>
      <c r="H5543" t="s">
        <v>26514</v>
      </c>
      <c r="I5543" s="2">
        <v>44856</v>
      </c>
      <c r="J5543" t="s">
        <v>15319</v>
      </c>
      <c r="K5543" t="s">
        <v>11893</v>
      </c>
      <c r="L5543" t="s">
        <v>56</v>
      </c>
      <c r="M5543">
        <v>4265.3467000000001</v>
      </c>
      <c r="N5543">
        <v>283</v>
      </c>
      <c r="O5543" t="s">
        <v>43</v>
      </c>
      <c r="P5543" t="s">
        <v>43</v>
      </c>
      <c r="Q5543" s="2">
        <v>44877</v>
      </c>
      <c r="R5543" t="s">
        <v>44</v>
      </c>
      <c r="S5543" t="s">
        <v>33</v>
      </c>
      <c r="T5543">
        <f>_xlfn.DAYS(Raw_data_US_healthcare[[#This Row],[Discharge Date]],Raw_data_US_healthcare[[#This Row],[Date of Admission]])</f>
        <v>21</v>
      </c>
    </row>
    <row r="5544" spans="1:20" x14ac:dyDescent="0.3">
      <c r="A5544" t="s">
        <v>26511</v>
      </c>
      <c r="B5544" t="s">
        <v>15320</v>
      </c>
      <c r="C5544">
        <v>73</v>
      </c>
      <c r="D5544" t="str">
        <f>IF(Raw_data_US_healthcare[[#This Row],[Age]]&lt;35,"Young",IF(Raw_data_US_healthcare[[#This Row],[Age]]&lt;60,"Middle","Senior"))</f>
        <v>Senior</v>
      </c>
      <c r="E5544" t="s">
        <v>16</v>
      </c>
      <c r="F5544" t="s">
        <v>17</v>
      </c>
      <c r="G5544" t="s">
        <v>17</v>
      </c>
      <c r="H5544" t="s">
        <v>28</v>
      </c>
      <c r="I5544" s="2">
        <v>44578</v>
      </c>
      <c r="J5544" t="s">
        <v>15321</v>
      </c>
      <c r="K5544" t="s">
        <v>15322</v>
      </c>
      <c r="L5544" t="s">
        <v>31</v>
      </c>
      <c r="M5544">
        <v>16695.194599999999</v>
      </c>
      <c r="N5544">
        <v>353</v>
      </c>
      <c r="O5544" t="s">
        <v>22</v>
      </c>
      <c r="P5544" t="s">
        <v>22</v>
      </c>
      <c r="Q5544" s="2">
        <v>44581</v>
      </c>
      <c r="R5544" t="s">
        <v>32</v>
      </c>
      <c r="S5544" t="s">
        <v>33</v>
      </c>
      <c r="T5544">
        <f>_xlfn.DAYS(Raw_data_US_healthcare[[#This Row],[Discharge Date]],Raw_data_US_healthcare[[#This Row],[Date of Admission]])</f>
        <v>3</v>
      </c>
    </row>
    <row r="5545" spans="1:20" x14ac:dyDescent="0.3">
      <c r="A5545" t="s">
        <v>26511</v>
      </c>
      <c r="B5545" t="s">
        <v>15323</v>
      </c>
      <c r="C5545">
        <v>31</v>
      </c>
      <c r="D5545" t="str">
        <f>IF(Raw_data_US_healthcare[[#This Row],[Age]]&lt;35,"Young",IF(Raw_data_US_healthcare[[#This Row],[Age]]&lt;60,"Middle","Senior"))</f>
        <v>Young</v>
      </c>
      <c r="E5545" t="s">
        <v>16</v>
      </c>
      <c r="F5545" t="s">
        <v>113</v>
      </c>
      <c r="G5545" t="s">
        <v>113</v>
      </c>
      <c r="H5545" t="s">
        <v>28</v>
      </c>
      <c r="I5545" s="2">
        <v>44249</v>
      </c>
      <c r="J5545" t="s">
        <v>15324</v>
      </c>
      <c r="K5545" t="s">
        <v>15325</v>
      </c>
      <c r="L5545" t="s">
        <v>56</v>
      </c>
      <c r="M5545">
        <v>3086.0387000000001</v>
      </c>
      <c r="N5545">
        <v>247</v>
      </c>
      <c r="O5545" t="s">
        <v>39</v>
      </c>
      <c r="P5545" t="s">
        <v>39</v>
      </c>
      <c r="Q5545" s="2">
        <v>44261</v>
      </c>
      <c r="R5545" t="s">
        <v>48</v>
      </c>
      <c r="S5545" t="s">
        <v>45</v>
      </c>
      <c r="T5545">
        <f>_xlfn.DAYS(Raw_data_US_healthcare[[#This Row],[Discharge Date]],Raw_data_US_healthcare[[#This Row],[Date of Admission]])</f>
        <v>12</v>
      </c>
    </row>
    <row r="5546" spans="1:20" x14ac:dyDescent="0.3">
      <c r="A5546" t="s">
        <v>26511</v>
      </c>
      <c r="B5546" t="s">
        <v>15326</v>
      </c>
      <c r="C5546">
        <v>29</v>
      </c>
      <c r="D5546" t="str">
        <f>IF(Raw_data_US_healthcare[[#This Row],[Age]]&lt;35,"Young",IF(Raw_data_US_healthcare[[#This Row],[Age]]&lt;60,"Middle","Senior"))</f>
        <v>Young</v>
      </c>
      <c r="E5546" t="s">
        <v>16</v>
      </c>
      <c r="F5546" t="s">
        <v>88</v>
      </c>
      <c r="G5546" t="s">
        <v>88</v>
      </c>
      <c r="H5546" t="s">
        <v>26516</v>
      </c>
      <c r="I5546" s="2">
        <v>44173</v>
      </c>
      <c r="J5546" t="s">
        <v>15327</v>
      </c>
      <c r="K5546" t="s">
        <v>15328</v>
      </c>
      <c r="L5546" t="s">
        <v>56</v>
      </c>
      <c r="M5546">
        <v>14067.3982</v>
      </c>
      <c r="N5546">
        <v>200</v>
      </c>
      <c r="O5546" t="s">
        <v>43</v>
      </c>
      <c r="P5546" t="s">
        <v>43</v>
      </c>
      <c r="Q5546" s="2">
        <v>44181</v>
      </c>
      <c r="R5546" t="s">
        <v>44</v>
      </c>
      <c r="S5546" t="s">
        <v>45</v>
      </c>
      <c r="T5546">
        <f>_xlfn.DAYS(Raw_data_US_healthcare[[#This Row],[Discharge Date]],Raw_data_US_healthcare[[#This Row],[Date of Admission]])</f>
        <v>8</v>
      </c>
    </row>
    <row r="5547" spans="1:20" x14ac:dyDescent="0.3">
      <c r="A5547" t="s">
        <v>26512</v>
      </c>
      <c r="B5547" t="s">
        <v>249</v>
      </c>
      <c r="C5547">
        <v>53</v>
      </c>
      <c r="D5547" t="str">
        <f>IF(Raw_data_US_healthcare[[#This Row],[Age]]&lt;35,"Young",IF(Raw_data_US_healthcare[[#This Row],[Age]]&lt;60,"Middle","Senior"))</f>
        <v>Middle</v>
      </c>
      <c r="E5547" t="s">
        <v>26</v>
      </c>
      <c r="F5547" t="s">
        <v>228</v>
      </c>
      <c r="G5547" t="s">
        <v>228</v>
      </c>
      <c r="H5547" t="s">
        <v>26516</v>
      </c>
      <c r="I5547" s="2">
        <v>43630</v>
      </c>
      <c r="J5547" t="s">
        <v>15329</v>
      </c>
      <c r="K5547" t="s">
        <v>15330</v>
      </c>
      <c r="L5547" t="s">
        <v>31</v>
      </c>
      <c r="M5547">
        <v>25218.576799999999</v>
      </c>
      <c r="N5547">
        <v>148</v>
      </c>
      <c r="O5547" t="s">
        <v>39</v>
      </c>
      <c r="P5547" t="s">
        <v>39</v>
      </c>
      <c r="Q5547" s="2">
        <v>43634</v>
      </c>
      <c r="R5547" t="s">
        <v>48</v>
      </c>
      <c r="S5547" t="s">
        <v>24</v>
      </c>
      <c r="T5547">
        <f>_xlfn.DAYS(Raw_data_US_healthcare[[#This Row],[Discharge Date]],Raw_data_US_healthcare[[#This Row],[Date of Admission]])</f>
        <v>4</v>
      </c>
    </row>
    <row r="5548" spans="1:20" x14ac:dyDescent="0.3">
      <c r="A5548" t="s">
        <v>26512</v>
      </c>
      <c r="B5548" t="s">
        <v>15331</v>
      </c>
      <c r="C5548">
        <v>29</v>
      </c>
      <c r="D5548" t="str">
        <f>IF(Raw_data_US_healthcare[[#This Row],[Age]]&lt;35,"Young",IF(Raw_data_US_healthcare[[#This Row],[Age]]&lt;60,"Middle","Senior"))</f>
        <v>Young</v>
      </c>
      <c r="E5548" t="s">
        <v>26</v>
      </c>
      <c r="F5548" t="s">
        <v>62</v>
      </c>
      <c r="G5548" t="s">
        <v>62</v>
      </c>
      <c r="H5548" t="s">
        <v>18</v>
      </c>
      <c r="I5548" s="2">
        <v>44183</v>
      </c>
      <c r="J5548" t="s">
        <v>13264</v>
      </c>
      <c r="K5548" t="s">
        <v>15332</v>
      </c>
      <c r="L5548" t="s">
        <v>31</v>
      </c>
      <c r="M5548">
        <v>33446.105000000003</v>
      </c>
      <c r="N5548">
        <v>304</v>
      </c>
      <c r="O5548" t="s">
        <v>39</v>
      </c>
      <c r="P5548" t="s">
        <v>39</v>
      </c>
      <c r="Q5548" s="2">
        <v>44204</v>
      </c>
      <c r="R5548" t="s">
        <v>32</v>
      </c>
      <c r="S5548" t="s">
        <v>24</v>
      </c>
      <c r="T5548">
        <f>_xlfn.DAYS(Raw_data_US_healthcare[[#This Row],[Discharge Date]],Raw_data_US_healthcare[[#This Row],[Date of Admission]])</f>
        <v>21</v>
      </c>
    </row>
    <row r="5549" spans="1:20" x14ac:dyDescent="0.3">
      <c r="A5549" t="s">
        <v>26511</v>
      </c>
      <c r="B5549" t="s">
        <v>15333</v>
      </c>
      <c r="C5549">
        <v>59</v>
      </c>
      <c r="D5549" t="str">
        <f>IF(Raw_data_US_healthcare[[#This Row],[Age]]&lt;35,"Young",IF(Raw_data_US_healthcare[[#This Row],[Age]]&lt;60,"Middle","Senior"))</f>
        <v>Middle</v>
      </c>
      <c r="E5549" t="s">
        <v>16</v>
      </c>
      <c r="F5549" t="s">
        <v>228</v>
      </c>
      <c r="G5549" t="s">
        <v>228</v>
      </c>
      <c r="H5549" t="s">
        <v>36</v>
      </c>
      <c r="I5549" s="2">
        <v>43439</v>
      </c>
      <c r="J5549" t="s">
        <v>15334</v>
      </c>
      <c r="K5549" t="s">
        <v>15335</v>
      </c>
      <c r="L5549" t="s">
        <v>56</v>
      </c>
      <c r="M5549">
        <v>3532.0895999999998</v>
      </c>
      <c r="N5549">
        <v>418</v>
      </c>
      <c r="O5549" t="s">
        <v>22</v>
      </c>
      <c r="P5549" t="s">
        <v>22</v>
      </c>
      <c r="Q5549" s="2">
        <v>43450</v>
      </c>
      <c r="R5549" t="s">
        <v>32</v>
      </c>
      <c r="S5549" t="s">
        <v>24</v>
      </c>
      <c r="T5549">
        <f>_xlfn.DAYS(Raw_data_US_healthcare[[#This Row],[Discharge Date]],Raw_data_US_healthcare[[#This Row],[Date of Admission]])</f>
        <v>11</v>
      </c>
    </row>
    <row r="5550" spans="1:20" x14ac:dyDescent="0.3">
      <c r="A5550" t="s">
        <v>26511</v>
      </c>
      <c r="B5550" t="s">
        <v>15336</v>
      </c>
      <c r="C5550">
        <v>85</v>
      </c>
      <c r="D5550" t="str">
        <f>IF(Raw_data_US_healthcare[[#This Row],[Age]]&lt;35,"Young",IF(Raw_data_US_healthcare[[#This Row],[Age]]&lt;60,"Middle","Senior"))</f>
        <v>Senior</v>
      </c>
      <c r="E5550" t="s">
        <v>16</v>
      </c>
      <c r="F5550" t="s">
        <v>88</v>
      </c>
      <c r="G5550" t="s">
        <v>88</v>
      </c>
      <c r="H5550" t="s">
        <v>28</v>
      </c>
      <c r="I5550" s="2">
        <v>44879</v>
      </c>
      <c r="J5550" t="s">
        <v>15337</v>
      </c>
      <c r="K5550" t="s">
        <v>15338</v>
      </c>
      <c r="L5550" t="s">
        <v>52</v>
      </c>
      <c r="M5550">
        <v>20897.148700000002</v>
      </c>
      <c r="N5550">
        <v>308</v>
      </c>
      <c r="O5550" t="s">
        <v>39</v>
      </c>
      <c r="P5550" t="s">
        <v>39</v>
      </c>
      <c r="Q5550" s="2">
        <v>44909</v>
      </c>
      <c r="R5550" t="s">
        <v>83</v>
      </c>
      <c r="S5550" t="s">
        <v>45</v>
      </c>
      <c r="T5550">
        <f>_xlfn.DAYS(Raw_data_US_healthcare[[#This Row],[Discharge Date]],Raw_data_US_healthcare[[#This Row],[Date of Admission]])</f>
        <v>30</v>
      </c>
    </row>
    <row r="5551" spans="1:20" x14ac:dyDescent="0.3">
      <c r="A5551" t="s">
        <v>26512</v>
      </c>
      <c r="B5551" t="s">
        <v>15339</v>
      </c>
      <c r="C5551">
        <v>73</v>
      </c>
      <c r="D5551" t="str">
        <f>IF(Raw_data_US_healthcare[[#This Row],[Age]]&lt;35,"Young",IF(Raw_data_US_healthcare[[#This Row],[Age]]&lt;60,"Middle","Senior"))</f>
        <v>Senior</v>
      </c>
      <c r="E5551" t="s">
        <v>26</v>
      </c>
      <c r="F5551" t="s">
        <v>17</v>
      </c>
      <c r="G5551" t="s">
        <v>17</v>
      </c>
      <c r="H5551" t="s">
        <v>26514</v>
      </c>
      <c r="I5551" s="2">
        <v>44274</v>
      </c>
      <c r="J5551" t="s">
        <v>15340</v>
      </c>
      <c r="K5551" t="s">
        <v>15341</v>
      </c>
      <c r="L5551" t="s">
        <v>56</v>
      </c>
      <c r="M5551">
        <v>31078.475699999999</v>
      </c>
      <c r="N5551">
        <v>238</v>
      </c>
      <c r="O5551" t="s">
        <v>39</v>
      </c>
      <c r="P5551" t="s">
        <v>39</v>
      </c>
      <c r="Q5551" s="2">
        <v>44293</v>
      </c>
      <c r="R5551" t="s">
        <v>44</v>
      </c>
      <c r="S5551" t="s">
        <v>33</v>
      </c>
      <c r="T5551">
        <f>_xlfn.DAYS(Raw_data_US_healthcare[[#This Row],[Discharge Date]],Raw_data_US_healthcare[[#This Row],[Date of Admission]])</f>
        <v>19</v>
      </c>
    </row>
    <row r="5552" spans="1:20" x14ac:dyDescent="0.3">
      <c r="A5552" t="s">
        <v>26511</v>
      </c>
      <c r="B5552" t="s">
        <v>15342</v>
      </c>
      <c r="C5552">
        <v>23</v>
      </c>
      <c r="D5552" t="str">
        <f>IF(Raw_data_US_healthcare[[#This Row],[Age]]&lt;35,"Young",IF(Raw_data_US_healthcare[[#This Row],[Age]]&lt;60,"Middle","Senior"))</f>
        <v>Young</v>
      </c>
      <c r="E5552" t="s">
        <v>16</v>
      </c>
      <c r="F5552" t="s">
        <v>17</v>
      </c>
      <c r="G5552" t="s">
        <v>17</v>
      </c>
      <c r="H5552" t="s">
        <v>18</v>
      </c>
      <c r="I5552" s="2">
        <v>43852</v>
      </c>
      <c r="J5552" t="s">
        <v>15343</v>
      </c>
      <c r="K5552" t="s">
        <v>15344</v>
      </c>
      <c r="L5552" t="s">
        <v>52</v>
      </c>
      <c r="M5552">
        <v>19664.871899999998</v>
      </c>
      <c r="N5552">
        <v>433</v>
      </c>
      <c r="O5552" t="s">
        <v>43</v>
      </c>
      <c r="P5552" t="s">
        <v>43</v>
      </c>
      <c r="Q5552" s="2">
        <v>43876</v>
      </c>
      <c r="R5552" t="s">
        <v>44</v>
      </c>
      <c r="S5552" t="s">
        <v>45</v>
      </c>
      <c r="T5552">
        <f>_xlfn.DAYS(Raw_data_US_healthcare[[#This Row],[Discharge Date]],Raw_data_US_healthcare[[#This Row],[Date of Admission]])</f>
        <v>24</v>
      </c>
    </row>
    <row r="5553" spans="1:20" x14ac:dyDescent="0.3">
      <c r="A5553" t="s">
        <v>26511</v>
      </c>
      <c r="B5553" t="s">
        <v>15345</v>
      </c>
      <c r="C5553">
        <v>80</v>
      </c>
      <c r="D5553" t="str">
        <f>IF(Raw_data_US_healthcare[[#This Row],[Age]]&lt;35,"Young",IF(Raw_data_US_healthcare[[#This Row],[Age]]&lt;60,"Middle","Senior"))</f>
        <v>Senior</v>
      </c>
      <c r="E5553" t="s">
        <v>16</v>
      </c>
      <c r="F5553" t="s">
        <v>27</v>
      </c>
      <c r="G5553" t="s">
        <v>27</v>
      </c>
      <c r="H5553" t="s">
        <v>26516</v>
      </c>
      <c r="I5553" s="2">
        <v>43624</v>
      </c>
      <c r="J5553" t="s">
        <v>15346</v>
      </c>
      <c r="K5553" t="s">
        <v>2305</v>
      </c>
      <c r="L5553" t="s">
        <v>56</v>
      </c>
      <c r="M5553">
        <v>4560.5700999999999</v>
      </c>
      <c r="N5553">
        <v>309</v>
      </c>
      <c r="O5553" t="s">
        <v>43</v>
      </c>
      <c r="P5553" t="s">
        <v>43</v>
      </c>
      <c r="Q5553" s="2">
        <v>43639</v>
      </c>
      <c r="R5553" t="s">
        <v>23</v>
      </c>
      <c r="S5553" t="s">
        <v>45</v>
      </c>
      <c r="T5553">
        <f>_xlfn.DAYS(Raw_data_US_healthcare[[#This Row],[Discharge Date]],Raw_data_US_healthcare[[#This Row],[Date of Admission]])</f>
        <v>15</v>
      </c>
    </row>
    <row r="5554" spans="1:20" x14ac:dyDescent="0.3">
      <c r="A5554" t="s">
        <v>26511</v>
      </c>
      <c r="B5554" t="s">
        <v>15347</v>
      </c>
      <c r="C5554">
        <v>31</v>
      </c>
      <c r="D5554" t="str">
        <f>IF(Raw_data_US_healthcare[[#This Row],[Age]]&lt;35,"Young",IF(Raw_data_US_healthcare[[#This Row],[Age]]&lt;60,"Middle","Senior"))</f>
        <v>Young</v>
      </c>
      <c r="E5554" t="s">
        <v>16</v>
      </c>
      <c r="F5554" t="s">
        <v>88</v>
      </c>
      <c r="G5554" t="s">
        <v>88</v>
      </c>
      <c r="H5554" t="s">
        <v>28</v>
      </c>
      <c r="I5554" s="2">
        <v>43694</v>
      </c>
      <c r="J5554" t="s">
        <v>15348</v>
      </c>
      <c r="K5554" t="s">
        <v>15349</v>
      </c>
      <c r="L5554" t="s">
        <v>60</v>
      </c>
      <c r="M5554">
        <v>14981.082700000001</v>
      </c>
      <c r="N5554">
        <v>365</v>
      </c>
      <c r="O5554" t="s">
        <v>39</v>
      </c>
      <c r="P5554" t="s">
        <v>39</v>
      </c>
      <c r="Q5554" s="2">
        <v>43716</v>
      </c>
      <c r="R5554" t="s">
        <v>48</v>
      </c>
      <c r="S5554" t="s">
        <v>24</v>
      </c>
      <c r="T5554">
        <f>_xlfn.DAYS(Raw_data_US_healthcare[[#This Row],[Discharge Date]],Raw_data_US_healthcare[[#This Row],[Date of Admission]])</f>
        <v>22</v>
      </c>
    </row>
    <row r="5555" spans="1:20" x14ac:dyDescent="0.3">
      <c r="A5555" t="s">
        <v>26512</v>
      </c>
      <c r="B5555" t="s">
        <v>5627</v>
      </c>
      <c r="C5555">
        <v>54</v>
      </c>
      <c r="D5555" t="str">
        <f>IF(Raw_data_US_healthcare[[#This Row],[Age]]&lt;35,"Young",IF(Raw_data_US_healthcare[[#This Row],[Age]]&lt;60,"Middle","Senior"))</f>
        <v>Middle</v>
      </c>
      <c r="E5555" t="s">
        <v>26</v>
      </c>
      <c r="F5555" t="s">
        <v>62</v>
      </c>
      <c r="G5555" t="s">
        <v>62</v>
      </c>
      <c r="H5555" t="s">
        <v>26516</v>
      </c>
      <c r="I5555" s="2">
        <v>44734</v>
      </c>
      <c r="J5555" t="s">
        <v>15350</v>
      </c>
      <c r="K5555" t="s">
        <v>15351</v>
      </c>
      <c r="L5555" t="s">
        <v>21</v>
      </c>
      <c r="M5555">
        <v>3299.0358000000001</v>
      </c>
      <c r="N5555">
        <v>311</v>
      </c>
      <c r="O5555" t="s">
        <v>43</v>
      </c>
      <c r="P5555" t="s">
        <v>43</v>
      </c>
      <c r="Q5555" s="2">
        <v>44751</v>
      </c>
      <c r="R5555" t="s">
        <v>48</v>
      </c>
      <c r="S5555" t="s">
        <v>33</v>
      </c>
      <c r="T5555">
        <f>_xlfn.DAYS(Raw_data_US_healthcare[[#This Row],[Discharge Date]],Raw_data_US_healthcare[[#This Row],[Date of Admission]])</f>
        <v>17</v>
      </c>
    </row>
    <row r="5556" spans="1:20" x14ac:dyDescent="0.3">
      <c r="A5556" t="s">
        <v>26512</v>
      </c>
      <c r="B5556" t="s">
        <v>9562</v>
      </c>
      <c r="C5556">
        <v>76</v>
      </c>
      <c r="D5556" t="str">
        <f>IF(Raw_data_US_healthcare[[#This Row],[Age]]&lt;35,"Young",IF(Raw_data_US_healthcare[[#This Row],[Age]]&lt;60,"Middle","Senior"))</f>
        <v>Senior</v>
      </c>
      <c r="E5556" t="s">
        <v>26</v>
      </c>
      <c r="F5556" t="s">
        <v>88</v>
      </c>
      <c r="G5556" t="s">
        <v>88</v>
      </c>
      <c r="H5556" t="s">
        <v>26516</v>
      </c>
      <c r="I5556" s="2">
        <v>44286</v>
      </c>
      <c r="J5556" t="s">
        <v>15352</v>
      </c>
      <c r="K5556" t="s">
        <v>15353</v>
      </c>
      <c r="L5556" t="s">
        <v>21</v>
      </c>
      <c r="M5556">
        <v>23116.6829</v>
      </c>
      <c r="N5556">
        <v>463</v>
      </c>
      <c r="O5556" t="s">
        <v>39</v>
      </c>
      <c r="P5556" t="s">
        <v>39</v>
      </c>
      <c r="Q5556" s="2">
        <v>44288</v>
      </c>
      <c r="R5556" t="s">
        <v>23</v>
      </c>
      <c r="S5556" t="s">
        <v>33</v>
      </c>
      <c r="T5556">
        <f>_xlfn.DAYS(Raw_data_US_healthcare[[#This Row],[Discharge Date]],Raw_data_US_healthcare[[#This Row],[Date of Admission]])</f>
        <v>2</v>
      </c>
    </row>
    <row r="5557" spans="1:20" x14ac:dyDescent="0.3">
      <c r="A5557" t="s">
        <v>26511</v>
      </c>
      <c r="B5557" t="s">
        <v>15354</v>
      </c>
      <c r="C5557">
        <v>67</v>
      </c>
      <c r="D5557" t="str">
        <f>IF(Raw_data_US_healthcare[[#This Row],[Age]]&lt;35,"Young",IF(Raw_data_US_healthcare[[#This Row],[Age]]&lt;60,"Middle","Senior"))</f>
        <v>Senior</v>
      </c>
      <c r="E5557" t="s">
        <v>16</v>
      </c>
      <c r="F5557" t="s">
        <v>88</v>
      </c>
      <c r="G5557" t="s">
        <v>88</v>
      </c>
      <c r="H5557" t="s">
        <v>26514</v>
      </c>
      <c r="I5557" s="2">
        <v>44179</v>
      </c>
      <c r="J5557" t="s">
        <v>3978</v>
      </c>
      <c r="K5557" t="s">
        <v>838</v>
      </c>
      <c r="L5557" t="s">
        <v>31</v>
      </c>
      <c r="M5557">
        <v>19572.366900000001</v>
      </c>
      <c r="N5557">
        <v>489</v>
      </c>
      <c r="O5557" t="s">
        <v>39</v>
      </c>
      <c r="P5557" t="s">
        <v>39</v>
      </c>
      <c r="Q5557" s="2">
        <v>44196</v>
      </c>
      <c r="R5557" t="s">
        <v>44</v>
      </c>
      <c r="S5557" t="s">
        <v>24</v>
      </c>
      <c r="T5557">
        <f>_xlfn.DAYS(Raw_data_US_healthcare[[#This Row],[Discharge Date]],Raw_data_US_healthcare[[#This Row],[Date of Admission]])</f>
        <v>17</v>
      </c>
    </row>
    <row r="5558" spans="1:20" x14ac:dyDescent="0.3">
      <c r="A5558" t="s">
        <v>26511</v>
      </c>
      <c r="B5558" t="s">
        <v>15355</v>
      </c>
      <c r="C5558">
        <v>39</v>
      </c>
      <c r="D5558" t="str">
        <f>IF(Raw_data_US_healthcare[[#This Row],[Age]]&lt;35,"Young",IF(Raw_data_US_healthcare[[#This Row],[Age]]&lt;60,"Middle","Senior"))</f>
        <v>Middle</v>
      </c>
      <c r="E5558" t="s">
        <v>16</v>
      </c>
      <c r="F5558" t="s">
        <v>88</v>
      </c>
      <c r="G5558" t="s">
        <v>88</v>
      </c>
      <c r="H5558" t="s">
        <v>18</v>
      </c>
      <c r="I5558" s="2">
        <v>44683</v>
      </c>
      <c r="J5558" t="s">
        <v>15356</v>
      </c>
      <c r="K5558" t="s">
        <v>15357</v>
      </c>
      <c r="L5558" t="s">
        <v>60</v>
      </c>
      <c r="M5558">
        <v>39432.749799999998</v>
      </c>
      <c r="N5558">
        <v>112</v>
      </c>
      <c r="O5558" t="s">
        <v>43</v>
      </c>
      <c r="P5558" t="s">
        <v>43</v>
      </c>
      <c r="Q5558" s="2">
        <v>44702</v>
      </c>
      <c r="R5558" t="s">
        <v>23</v>
      </c>
      <c r="S5558" t="s">
        <v>33</v>
      </c>
      <c r="T5558">
        <f>_xlfn.DAYS(Raw_data_US_healthcare[[#This Row],[Discharge Date]],Raw_data_US_healthcare[[#This Row],[Date of Admission]])</f>
        <v>19</v>
      </c>
    </row>
    <row r="5559" spans="1:20" x14ac:dyDescent="0.3">
      <c r="A5559" t="s">
        <v>26511</v>
      </c>
      <c r="B5559" t="s">
        <v>15358</v>
      </c>
      <c r="C5559">
        <v>25</v>
      </c>
      <c r="D5559" t="str">
        <f>IF(Raw_data_US_healthcare[[#This Row],[Age]]&lt;35,"Young",IF(Raw_data_US_healthcare[[#This Row],[Age]]&lt;60,"Middle","Senior"))</f>
        <v>Young</v>
      </c>
      <c r="E5559" t="s">
        <v>16</v>
      </c>
      <c r="F5559" t="s">
        <v>62</v>
      </c>
      <c r="G5559" t="s">
        <v>62</v>
      </c>
      <c r="H5559" t="s">
        <v>28</v>
      </c>
      <c r="I5559" s="2">
        <v>45147</v>
      </c>
      <c r="J5559" t="s">
        <v>15359</v>
      </c>
      <c r="K5559" t="s">
        <v>15360</v>
      </c>
      <c r="L5559" t="s">
        <v>31</v>
      </c>
      <c r="M5559">
        <v>12583.224899999999</v>
      </c>
      <c r="N5559">
        <v>162</v>
      </c>
      <c r="O5559" t="s">
        <v>22</v>
      </c>
      <c r="P5559" t="s">
        <v>22</v>
      </c>
      <c r="Q5559" s="2">
        <v>45150</v>
      </c>
      <c r="R5559" t="s">
        <v>83</v>
      </c>
      <c r="S5559" t="s">
        <v>45</v>
      </c>
      <c r="T5559">
        <f>_xlfn.DAYS(Raw_data_US_healthcare[[#This Row],[Discharge Date]],Raw_data_US_healthcare[[#This Row],[Date of Admission]])</f>
        <v>3</v>
      </c>
    </row>
    <row r="5560" spans="1:20" x14ac:dyDescent="0.3">
      <c r="A5560" t="s">
        <v>26511</v>
      </c>
      <c r="B5560" t="s">
        <v>15361</v>
      </c>
      <c r="C5560">
        <v>40</v>
      </c>
      <c r="D5560" t="str">
        <f>IF(Raw_data_US_healthcare[[#This Row],[Age]]&lt;35,"Young",IF(Raw_data_US_healthcare[[#This Row],[Age]]&lt;60,"Middle","Senior"))</f>
        <v>Middle</v>
      </c>
      <c r="E5560" t="s">
        <v>16</v>
      </c>
      <c r="F5560" t="s">
        <v>228</v>
      </c>
      <c r="G5560" t="s">
        <v>228</v>
      </c>
      <c r="H5560" t="s">
        <v>69</v>
      </c>
      <c r="I5560" s="2">
        <v>44331</v>
      </c>
      <c r="J5560" t="s">
        <v>15362</v>
      </c>
      <c r="K5560" t="s">
        <v>15363</v>
      </c>
      <c r="L5560" t="s">
        <v>31</v>
      </c>
      <c r="M5560">
        <v>15992.9164</v>
      </c>
      <c r="N5560">
        <v>171</v>
      </c>
      <c r="O5560" t="s">
        <v>39</v>
      </c>
      <c r="P5560" t="s">
        <v>39</v>
      </c>
      <c r="Q5560" s="2">
        <v>44360</v>
      </c>
      <c r="R5560" t="s">
        <v>32</v>
      </c>
      <c r="S5560" t="s">
        <v>24</v>
      </c>
      <c r="T5560">
        <f>_xlfn.DAYS(Raw_data_US_healthcare[[#This Row],[Discharge Date]],Raw_data_US_healthcare[[#This Row],[Date of Admission]])</f>
        <v>29</v>
      </c>
    </row>
    <row r="5561" spans="1:20" x14ac:dyDescent="0.3">
      <c r="A5561" t="s">
        <v>26511</v>
      </c>
      <c r="B5561" t="s">
        <v>15364</v>
      </c>
      <c r="C5561">
        <v>35</v>
      </c>
      <c r="D5561" t="str">
        <f>IF(Raw_data_US_healthcare[[#This Row],[Age]]&lt;35,"Young",IF(Raw_data_US_healthcare[[#This Row],[Age]]&lt;60,"Middle","Senior"))</f>
        <v>Middle</v>
      </c>
      <c r="E5561" t="s">
        <v>16</v>
      </c>
      <c r="F5561" t="s">
        <v>49</v>
      </c>
      <c r="G5561" t="s">
        <v>49</v>
      </c>
      <c r="H5561" t="s">
        <v>26516</v>
      </c>
      <c r="I5561" s="2">
        <v>44386</v>
      </c>
      <c r="J5561" t="s">
        <v>15365</v>
      </c>
      <c r="K5561" t="s">
        <v>15366</v>
      </c>
      <c r="L5561" t="s">
        <v>60</v>
      </c>
      <c r="M5561">
        <v>3352.3600999999999</v>
      </c>
      <c r="N5561">
        <v>366</v>
      </c>
      <c r="O5561" t="s">
        <v>43</v>
      </c>
      <c r="P5561" t="s">
        <v>43</v>
      </c>
      <c r="Q5561" s="2">
        <v>44391</v>
      </c>
      <c r="R5561" t="s">
        <v>48</v>
      </c>
      <c r="S5561" t="s">
        <v>33</v>
      </c>
      <c r="T5561">
        <f>_xlfn.DAYS(Raw_data_US_healthcare[[#This Row],[Discharge Date]],Raw_data_US_healthcare[[#This Row],[Date of Admission]])</f>
        <v>5</v>
      </c>
    </row>
    <row r="5562" spans="1:20" x14ac:dyDescent="0.3">
      <c r="A5562" t="s">
        <v>26512</v>
      </c>
      <c r="B5562" t="s">
        <v>15367</v>
      </c>
      <c r="C5562">
        <v>39</v>
      </c>
      <c r="D5562" t="str">
        <f>IF(Raw_data_US_healthcare[[#This Row],[Age]]&lt;35,"Young",IF(Raw_data_US_healthcare[[#This Row],[Age]]&lt;60,"Middle","Senior"))</f>
        <v>Middle</v>
      </c>
      <c r="E5562" t="s">
        <v>26</v>
      </c>
      <c r="F5562" t="s">
        <v>27</v>
      </c>
      <c r="G5562" t="s">
        <v>27</v>
      </c>
      <c r="H5562" t="s">
        <v>36</v>
      </c>
      <c r="I5562" s="2">
        <v>43418</v>
      </c>
      <c r="J5562" t="s">
        <v>8995</v>
      </c>
      <c r="K5562" t="s">
        <v>15368</v>
      </c>
      <c r="L5562" t="s">
        <v>56</v>
      </c>
      <c r="M5562">
        <v>1255.4473</v>
      </c>
      <c r="N5562">
        <v>192</v>
      </c>
      <c r="O5562" t="s">
        <v>22</v>
      </c>
      <c r="P5562" t="s">
        <v>22</v>
      </c>
      <c r="Q5562" s="2">
        <v>43419</v>
      </c>
      <c r="R5562" t="s">
        <v>32</v>
      </c>
      <c r="S5562" t="s">
        <v>24</v>
      </c>
      <c r="T5562">
        <f>_xlfn.DAYS(Raw_data_US_healthcare[[#This Row],[Discharge Date]],Raw_data_US_healthcare[[#This Row],[Date of Admission]])</f>
        <v>1</v>
      </c>
    </row>
    <row r="5563" spans="1:20" x14ac:dyDescent="0.3">
      <c r="A5563" t="s">
        <v>26512</v>
      </c>
      <c r="B5563" t="s">
        <v>15369</v>
      </c>
      <c r="C5563">
        <v>74</v>
      </c>
      <c r="D5563" t="str">
        <f>IF(Raw_data_US_healthcare[[#This Row],[Age]]&lt;35,"Young",IF(Raw_data_US_healthcare[[#This Row],[Age]]&lt;60,"Middle","Senior"))</f>
        <v>Senior</v>
      </c>
      <c r="E5563" t="s">
        <v>26</v>
      </c>
      <c r="F5563" t="s">
        <v>17</v>
      </c>
      <c r="G5563" t="s">
        <v>17</v>
      </c>
      <c r="H5563" t="s">
        <v>26514</v>
      </c>
      <c r="I5563" s="2">
        <v>44211</v>
      </c>
      <c r="J5563" t="s">
        <v>15370</v>
      </c>
      <c r="K5563" t="s">
        <v>15371</v>
      </c>
      <c r="L5563" t="s">
        <v>52</v>
      </c>
      <c r="M5563">
        <v>11484.4949</v>
      </c>
      <c r="N5563">
        <v>252</v>
      </c>
      <c r="O5563" t="s">
        <v>39</v>
      </c>
      <c r="P5563" t="s">
        <v>39</v>
      </c>
      <c r="Q5563" s="2">
        <v>44223</v>
      </c>
      <c r="R5563" t="s">
        <v>23</v>
      </c>
      <c r="S5563" t="s">
        <v>33</v>
      </c>
      <c r="T5563">
        <f>_xlfn.DAYS(Raw_data_US_healthcare[[#This Row],[Discharge Date]],Raw_data_US_healthcare[[#This Row],[Date of Admission]])</f>
        <v>12</v>
      </c>
    </row>
    <row r="5564" spans="1:20" x14ac:dyDescent="0.3">
      <c r="A5564" t="s">
        <v>26511</v>
      </c>
      <c r="B5564" t="s">
        <v>15372</v>
      </c>
      <c r="C5564">
        <v>23</v>
      </c>
      <c r="D5564" t="str">
        <f>IF(Raw_data_US_healthcare[[#This Row],[Age]]&lt;35,"Young",IF(Raw_data_US_healthcare[[#This Row],[Age]]&lt;60,"Middle","Senior"))</f>
        <v>Young</v>
      </c>
      <c r="E5564" t="s">
        <v>16</v>
      </c>
      <c r="F5564" t="s">
        <v>35</v>
      </c>
      <c r="G5564" t="s">
        <v>35</v>
      </c>
      <c r="H5564" t="s">
        <v>36</v>
      </c>
      <c r="I5564" s="2">
        <v>45213</v>
      </c>
      <c r="J5564" t="s">
        <v>15373</v>
      </c>
      <c r="K5564" t="s">
        <v>15374</v>
      </c>
      <c r="L5564" t="s">
        <v>60</v>
      </c>
      <c r="M5564">
        <v>8587.6623</v>
      </c>
      <c r="N5564">
        <v>139</v>
      </c>
      <c r="O5564" t="s">
        <v>22</v>
      </c>
      <c r="P5564" t="s">
        <v>22</v>
      </c>
      <c r="Q5564" s="2">
        <v>45218</v>
      </c>
      <c r="R5564" t="s">
        <v>23</v>
      </c>
      <c r="S5564" t="s">
        <v>33</v>
      </c>
      <c r="T5564">
        <f>_xlfn.DAYS(Raw_data_US_healthcare[[#This Row],[Discharge Date]],Raw_data_US_healthcare[[#This Row],[Date of Admission]])</f>
        <v>5</v>
      </c>
    </row>
    <row r="5565" spans="1:20" x14ac:dyDescent="0.3">
      <c r="A5565" t="s">
        <v>26511</v>
      </c>
      <c r="B5565" t="s">
        <v>4322</v>
      </c>
      <c r="C5565">
        <v>75</v>
      </c>
      <c r="D5565" t="str">
        <f>IF(Raw_data_US_healthcare[[#This Row],[Age]]&lt;35,"Young",IF(Raw_data_US_healthcare[[#This Row],[Age]]&lt;60,"Middle","Senior"))</f>
        <v>Senior</v>
      </c>
      <c r="E5565" t="s">
        <v>16</v>
      </c>
      <c r="F5565" t="s">
        <v>35</v>
      </c>
      <c r="G5565" t="s">
        <v>35</v>
      </c>
      <c r="H5565" t="s">
        <v>26516</v>
      </c>
      <c r="I5565" s="2">
        <v>44377</v>
      </c>
      <c r="J5565" t="s">
        <v>15375</v>
      </c>
      <c r="K5565" t="s">
        <v>15376</v>
      </c>
      <c r="L5565" t="s">
        <v>52</v>
      </c>
      <c r="M5565">
        <v>9831.0743999999995</v>
      </c>
      <c r="N5565">
        <v>217</v>
      </c>
      <c r="O5565" t="s">
        <v>39</v>
      </c>
      <c r="P5565" t="s">
        <v>39</v>
      </c>
      <c r="Q5565" s="2">
        <v>44404</v>
      </c>
      <c r="R5565" t="s">
        <v>83</v>
      </c>
      <c r="S5565" t="s">
        <v>45</v>
      </c>
      <c r="T5565">
        <f>_xlfn.DAYS(Raw_data_US_healthcare[[#This Row],[Discharge Date]],Raw_data_US_healthcare[[#This Row],[Date of Admission]])</f>
        <v>27</v>
      </c>
    </row>
    <row r="5566" spans="1:20" x14ac:dyDescent="0.3">
      <c r="A5566" t="s">
        <v>26511</v>
      </c>
      <c r="B5566" t="s">
        <v>15377</v>
      </c>
      <c r="C5566">
        <v>18</v>
      </c>
      <c r="D5566" t="str">
        <f>IF(Raw_data_US_healthcare[[#This Row],[Age]]&lt;35,"Young",IF(Raw_data_US_healthcare[[#This Row],[Age]]&lt;60,"Middle","Senior"))</f>
        <v>Young</v>
      </c>
      <c r="E5566" t="s">
        <v>16</v>
      </c>
      <c r="F5566" t="s">
        <v>27</v>
      </c>
      <c r="G5566" t="s">
        <v>27</v>
      </c>
      <c r="H5566" t="s">
        <v>69</v>
      </c>
      <c r="I5566" s="2">
        <v>43845</v>
      </c>
      <c r="J5566" t="s">
        <v>15378</v>
      </c>
      <c r="K5566" t="s">
        <v>15379</v>
      </c>
      <c r="L5566" t="s">
        <v>56</v>
      </c>
      <c r="M5566">
        <v>47850.2451</v>
      </c>
      <c r="N5566">
        <v>375</v>
      </c>
      <c r="O5566" t="s">
        <v>22</v>
      </c>
      <c r="P5566" t="s">
        <v>22</v>
      </c>
      <c r="Q5566" s="2">
        <v>43854</v>
      </c>
      <c r="R5566" t="s">
        <v>23</v>
      </c>
      <c r="S5566" t="s">
        <v>33</v>
      </c>
      <c r="T5566">
        <f>_xlfn.DAYS(Raw_data_US_healthcare[[#This Row],[Discharge Date]],Raw_data_US_healthcare[[#This Row],[Date of Admission]])</f>
        <v>9</v>
      </c>
    </row>
    <row r="5567" spans="1:20" x14ac:dyDescent="0.3">
      <c r="A5567" t="s">
        <v>26512</v>
      </c>
      <c r="B5567" t="s">
        <v>1115</v>
      </c>
      <c r="C5567">
        <v>76</v>
      </c>
      <c r="D5567" t="str">
        <f>IF(Raw_data_US_healthcare[[#This Row],[Age]]&lt;35,"Young",IF(Raw_data_US_healthcare[[#This Row],[Age]]&lt;60,"Middle","Senior"))</f>
        <v>Senior</v>
      </c>
      <c r="E5567" t="s">
        <v>26</v>
      </c>
      <c r="F5567" t="s">
        <v>35</v>
      </c>
      <c r="G5567" t="s">
        <v>35</v>
      </c>
      <c r="H5567" t="s">
        <v>36</v>
      </c>
      <c r="I5567" s="2">
        <v>44822</v>
      </c>
      <c r="J5567" t="s">
        <v>15380</v>
      </c>
      <c r="K5567" t="s">
        <v>15381</v>
      </c>
      <c r="L5567" t="s">
        <v>56</v>
      </c>
      <c r="M5567">
        <v>8482.9809999999998</v>
      </c>
      <c r="N5567">
        <v>320</v>
      </c>
      <c r="O5567" t="s">
        <v>22</v>
      </c>
      <c r="P5567" t="s">
        <v>22</v>
      </c>
      <c r="Q5567" s="2">
        <v>44833</v>
      </c>
      <c r="R5567" t="s">
        <v>23</v>
      </c>
      <c r="S5567" t="s">
        <v>24</v>
      </c>
      <c r="T5567">
        <f>_xlfn.DAYS(Raw_data_US_healthcare[[#This Row],[Discharge Date]],Raw_data_US_healthcare[[#This Row],[Date of Admission]])</f>
        <v>11</v>
      </c>
    </row>
    <row r="5568" spans="1:20" x14ac:dyDescent="0.3">
      <c r="A5568" t="s">
        <v>26512</v>
      </c>
      <c r="B5568" t="s">
        <v>4574</v>
      </c>
      <c r="C5568">
        <v>59</v>
      </c>
      <c r="D5568" t="str">
        <f>IF(Raw_data_US_healthcare[[#This Row],[Age]]&lt;35,"Young",IF(Raw_data_US_healthcare[[#This Row],[Age]]&lt;60,"Middle","Senior"))</f>
        <v>Middle</v>
      </c>
      <c r="E5568" t="s">
        <v>26</v>
      </c>
      <c r="F5568" t="s">
        <v>49</v>
      </c>
      <c r="G5568" t="s">
        <v>49</v>
      </c>
      <c r="H5568" t="s">
        <v>36</v>
      </c>
      <c r="I5568" s="2">
        <v>44331</v>
      </c>
      <c r="J5568" t="s">
        <v>15382</v>
      </c>
      <c r="K5568" t="s">
        <v>15383</v>
      </c>
      <c r="L5568" t="s">
        <v>31</v>
      </c>
      <c r="M5568">
        <v>11211.2714</v>
      </c>
      <c r="N5568">
        <v>428</v>
      </c>
      <c r="O5568" t="s">
        <v>39</v>
      </c>
      <c r="P5568" t="s">
        <v>39</v>
      </c>
      <c r="Q5568" s="2">
        <v>44338</v>
      </c>
      <c r="R5568" t="s">
        <v>23</v>
      </c>
      <c r="S5568" t="s">
        <v>45</v>
      </c>
      <c r="T5568">
        <f>_xlfn.DAYS(Raw_data_US_healthcare[[#This Row],[Discharge Date]],Raw_data_US_healthcare[[#This Row],[Date of Admission]])</f>
        <v>7</v>
      </c>
    </row>
    <row r="5569" spans="1:20" x14ac:dyDescent="0.3">
      <c r="A5569" t="s">
        <v>26511</v>
      </c>
      <c r="B5569" t="s">
        <v>15384</v>
      </c>
      <c r="C5569">
        <v>35</v>
      </c>
      <c r="D5569" t="str">
        <f>IF(Raw_data_US_healthcare[[#This Row],[Age]]&lt;35,"Young",IF(Raw_data_US_healthcare[[#This Row],[Age]]&lt;60,"Middle","Senior"))</f>
        <v>Middle</v>
      </c>
      <c r="E5569" t="s">
        <v>16</v>
      </c>
      <c r="F5569" t="s">
        <v>35</v>
      </c>
      <c r="G5569" t="s">
        <v>35</v>
      </c>
      <c r="H5569" t="s">
        <v>36</v>
      </c>
      <c r="I5569" s="2">
        <v>44938</v>
      </c>
      <c r="J5569" t="s">
        <v>15385</v>
      </c>
      <c r="K5569" t="s">
        <v>15386</v>
      </c>
      <c r="L5569" t="s">
        <v>21</v>
      </c>
      <c r="M5569">
        <v>20106.5236</v>
      </c>
      <c r="N5569">
        <v>237</v>
      </c>
      <c r="O5569" t="s">
        <v>39</v>
      </c>
      <c r="P5569" t="s">
        <v>39</v>
      </c>
      <c r="Q5569" s="2">
        <v>44941</v>
      </c>
      <c r="R5569" t="s">
        <v>44</v>
      </c>
      <c r="S5569" t="s">
        <v>24</v>
      </c>
      <c r="T5569">
        <f>_xlfn.DAYS(Raw_data_US_healthcare[[#This Row],[Discharge Date]],Raw_data_US_healthcare[[#This Row],[Date of Admission]])</f>
        <v>3</v>
      </c>
    </row>
    <row r="5570" spans="1:20" x14ac:dyDescent="0.3">
      <c r="A5570" t="s">
        <v>26512</v>
      </c>
      <c r="B5570" t="s">
        <v>15387</v>
      </c>
      <c r="C5570">
        <v>21</v>
      </c>
      <c r="D5570" t="str">
        <f>IF(Raw_data_US_healthcare[[#This Row],[Age]]&lt;35,"Young",IF(Raw_data_US_healthcare[[#This Row],[Age]]&lt;60,"Middle","Senior"))</f>
        <v>Young</v>
      </c>
      <c r="E5570" t="s">
        <v>26</v>
      </c>
      <c r="F5570" t="s">
        <v>49</v>
      </c>
      <c r="G5570" t="s">
        <v>49</v>
      </c>
      <c r="H5570" t="s">
        <v>26516</v>
      </c>
      <c r="I5570" s="2">
        <v>44124</v>
      </c>
      <c r="J5570" t="s">
        <v>15388</v>
      </c>
      <c r="K5570" t="s">
        <v>15389</v>
      </c>
      <c r="L5570" t="s">
        <v>56</v>
      </c>
      <c r="M5570">
        <v>32149.2389</v>
      </c>
      <c r="N5570">
        <v>195</v>
      </c>
      <c r="O5570" t="s">
        <v>22</v>
      </c>
      <c r="P5570" t="s">
        <v>22</v>
      </c>
      <c r="Q5570" s="2">
        <v>44124</v>
      </c>
      <c r="R5570" t="s">
        <v>32</v>
      </c>
      <c r="S5570" t="s">
        <v>45</v>
      </c>
      <c r="T5570">
        <f>_xlfn.DAYS(Raw_data_US_healthcare[[#This Row],[Discharge Date]],Raw_data_US_healthcare[[#This Row],[Date of Admission]])</f>
        <v>0</v>
      </c>
    </row>
    <row r="5571" spans="1:20" x14ac:dyDescent="0.3">
      <c r="A5571" t="s">
        <v>26511</v>
      </c>
      <c r="B5571" t="s">
        <v>15390</v>
      </c>
      <c r="C5571">
        <v>40</v>
      </c>
      <c r="D5571" t="str">
        <f>IF(Raw_data_US_healthcare[[#This Row],[Age]]&lt;35,"Young",IF(Raw_data_US_healthcare[[#This Row],[Age]]&lt;60,"Middle","Senior"))</f>
        <v>Middle</v>
      </c>
      <c r="E5571" t="s">
        <v>16</v>
      </c>
      <c r="F5571" t="s">
        <v>88</v>
      </c>
      <c r="G5571" t="s">
        <v>88</v>
      </c>
      <c r="H5571" t="s">
        <v>18</v>
      </c>
      <c r="I5571" s="2">
        <v>45124</v>
      </c>
      <c r="J5571" t="s">
        <v>15391</v>
      </c>
      <c r="K5571" t="s">
        <v>15392</v>
      </c>
      <c r="L5571" t="s">
        <v>60</v>
      </c>
      <c r="M5571">
        <v>53627.077400000002</v>
      </c>
      <c r="N5571">
        <v>346</v>
      </c>
      <c r="O5571" t="s">
        <v>39</v>
      </c>
      <c r="P5571" t="s">
        <v>39</v>
      </c>
      <c r="Q5571" s="2">
        <v>45153</v>
      </c>
      <c r="R5571" t="s">
        <v>44</v>
      </c>
      <c r="S5571" t="s">
        <v>24</v>
      </c>
      <c r="T5571">
        <f>_xlfn.DAYS(Raw_data_US_healthcare[[#This Row],[Discharge Date]],Raw_data_US_healthcare[[#This Row],[Date of Admission]])</f>
        <v>29</v>
      </c>
    </row>
    <row r="5572" spans="1:20" x14ac:dyDescent="0.3">
      <c r="A5572" t="s">
        <v>26512</v>
      </c>
      <c r="B5572" t="s">
        <v>15393</v>
      </c>
      <c r="C5572">
        <v>26</v>
      </c>
      <c r="D5572" t="str">
        <f>IF(Raw_data_US_healthcare[[#This Row],[Age]]&lt;35,"Young",IF(Raw_data_US_healthcare[[#This Row],[Age]]&lt;60,"Middle","Senior"))</f>
        <v>Young</v>
      </c>
      <c r="E5572" t="s">
        <v>26</v>
      </c>
      <c r="F5572" t="s">
        <v>88</v>
      </c>
      <c r="G5572" t="s">
        <v>88</v>
      </c>
      <c r="H5572" t="s">
        <v>69</v>
      </c>
      <c r="I5572" s="2">
        <v>45036</v>
      </c>
      <c r="J5572" t="s">
        <v>15394</v>
      </c>
      <c r="K5572" t="s">
        <v>8831</v>
      </c>
      <c r="L5572" t="s">
        <v>60</v>
      </c>
      <c r="M5572">
        <v>25468.123299999999</v>
      </c>
      <c r="N5572">
        <v>355</v>
      </c>
      <c r="O5572" t="s">
        <v>39</v>
      </c>
      <c r="P5572" t="s">
        <v>39</v>
      </c>
      <c r="Q5572" s="2">
        <v>45041</v>
      </c>
      <c r="R5572" t="s">
        <v>44</v>
      </c>
      <c r="S5572" t="s">
        <v>45</v>
      </c>
      <c r="T5572">
        <f>_xlfn.DAYS(Raw_data_US_healthcare[[#This Row],[Discharge Date]],Raw_data_US_healthcare[[#This Row],[Date of Admission]])</f>
        <v>5</v>
      </c>
    </row>
    <row r="5573" spans="1:20" x14ac:dyDescent="0.3">
      <c r="A5573" t="s">
        <v>26512</v>
      </c>
      <c r="B5573" t="s">
        <v>15395</v>
      </c>
      <c r="C5573">
        <v>46</v>
      </c>
      <c r="D5573" t="str">
        <f>IF(Raw_data_US_healthcare[[#This Row],[Age]]&lt;35,"Young",IF(Raw_data_US_healthcare[[#This Row],[Age]]&lt;60,"Middle","Senior"))</f>
        <v>Middle</v>
      </c>
      <c r="E5573" t="s">
        <v>26</v>
      </c>
      <c r="F5573" t="s">
        <v>17</v>
      </c>
      <c r="G5573" t="s">
        <v>17</v>
      </c>
      <c r="H5573" t="s">
        <v>26514</v>
      </c>
      <c r="I5573" s="2">
        <v>43636</v>
      </c>
      <c r="J5573" t="s">
        <v>15396</v>
      </c>
      <c r="K5573" t="s">
        <v>15397</v>
      </c>
      <c r="L5573" t="s">
        <v>21</v>
      </c>
      <c r="M5573">
        <v>1190.5862999999999</v>
      </c>
      <c r="N5573">
        <v>405</v>
      </c>
      <c r="O5573" t="s">
        <v>39</v>
      </c>
      <c r="P5573" t="s">
        <v>39</v>
      </c>
      <c r="Q5573" s="2">
        <v>43656</v>
      </c>
      <c r="R5573" t="s">
        <v>44</v>
      </c>
      <c r="S5573" t="s">
        <v>45</v>
      </c>
      <c r="T5573">
        <f>_xlfn.DAYS(Raw_data_US_healthcare[[#This Row],[Discharge Date]],Raw_data_US_healthcare[[#This Row],[Date of Admission]])</f>
        <v>20</v>
      </c>
    </row>
    <row r="5574" spans="1:20" x14ac:dyDescent="0.3">
      <c r="A5574" t="s">
        <v>26511</v>
      </c>
      <c r="B5574" t="s">
        <v>15398</v>
      </c>
      <c r="C5574">
        <v>54</v>
      </c>
      <c r="D5574" t="str">
        <f>IF(Raw_data_US_healthcare[[#This Row],[Age]]&lt;35,"Young",IF(Raw_data_US_healthcare[[#This Row],[Age]]&lt;60,"Middle","Senior"))</f>
        <v>Middle</v>
      </c>
      <c r="E5574" t="s">
        <v>16</v>
      </c>
      <c r="F5574" t="s">
        <v>27</v>
      </c>
      <c r="G5574" t="s">
        <v>27</v>
      </c>
      <c r="H5574" t="s">
        <v>69</v>
      </c>
      <c r="I5574" s="2">
        <v>44614</v>
      </c>
      <c r="J5574" t="s">
        <v>15399</v>
      </c>
      <c r="K5574" t="s">
        <v>15400</v>
      </c>
      <c r="L5574" t="s">
        <v>60</v>
      </c>
      <c r="M5574">
        <v>60338.9067</v>
      </c>
      <c r="N5574">
        <v>191</v>
      </c>
      <c r="O5574" t="s">
        <v>39</v>
      </c>
      <c r="P5574" t="s">
        <v>39</v>
      </c>
      <c r="Q5574" s="2">
        <v>44623</v>
      </c>
      <c r="R5574" t="s">
        <v>44</v>
      </c>
      <c r="S5574" t="s">
        <v>45</v>
      </c>
      <c r="T5574">
        <f>_xlfn.DAYS(Raw_data_US_healthcare[[#This Row],[Discharge Date]],Raw_data_US_healthcare[[#This Row],[Date of Admission]])</f>
        <v>9</v>
      </c>
    </row>
    <row r="5575" spans="1:20" x14ac:dyDescent="0.3">
      <c r="A5575" t="s">
        <v>26512</v>
      </c>
      <c r="B5575" t="s">
        <v>15401</v>
      </c>
      <c r="C5575">
        <v>53</v>
      </c>
      <c r="D5575" t="str">
        <f>IF(Raw_data_US_healthcare[[#This Row],[Age]]&lt;35,"Young",IF(Raw_data_US_healthcare[[#This Row],[Age]]&lt;60,"Middle","Senior"))</f>
        <v>Middle</v>
      </c>
      <c r="E5575" t="s">
        <v>26</v>
      </c>
      <c r="F5575" t="s">
        <v>35</v>
      </c>
      <c r="G5575" t="s">
        <v>35</v>
      </c>
      <c r="H5575" t="s">
        <v>26514</v>
      </c>
      <c r="I5575" s="2">
        <v>44742</v>
      </c>
      <c r="J5575" t="s">
        <v>15402</v>
      </c>
      <c r="K5575" t="s">
        <v>15403</v>
      </c>
      <c r="L5575" t="s">
        <v>31</v>
      </c>
      <c r="M5575">
        <v>27723.8734</v>
      </c>
      <c r="N5575">
        <v>476</v>
      </c>
      <c r="O5575" t="s">
        <v>22</v>
      </c>
      <c r="P5575" t="s">
        <v>22</v>
      </c>
      <c r="Q5575" s="2">
        <v>44759</v>
      </c>
      <c r="R5575" t="s">
        <v>23</v>
      </c>
      <c r="S5575" t="s">
        <v>33</v>
      </c>
      <c r="T5575">
        <f>_xlfn.DAYS(Raw_data_US_healthcare[[#This Row],[Discharge Date]],Raw_data_US_healthcare[[#This Row],[Date of Admission]])</f>
        <v>17</v>
      </c>
    </row>
    <row r="5576" spans="1:20" x14ac:dyDescent="0.3">
      <c r="A5576" t="s">
        <v>26512</v>
      </c>
      <c r="B5576" t="s">
        <v>15404</v>
      </c>
      <c r="C5576">
        <v>67</v>
      </c>
      <c r="D5576" t="str">
        <f>IF(Raw_data_US_healthcare[[#This Row],[Age]]&lt;35,"Young",IF(Raw_data_US_healthcare[[#This Row],[Age]]&lt;60,"Middle","Senior"))</f>
        <v>Senior</v>
      </c>
      <c r="E5576" t="s">
        <v>26</v>
      </c>
      <c r="F5576" t="s">
        <v>49</v>
      </c>
      <c r="G5576" t="s">
        <v>49</v>
      </c>
      <c r="H5576" t="s">
        <v>26514</v>
      </c>
      <c r="I5576" s="2">
        <v>44914</v>
      </c>
      <c r="J5576" t="s">
        <v>2931</v>
      </c>
      <c r="K5576" t="s">
        <v>15405</v>
      </c>
      <c r="L5576" t="s">
        <v>60</v>
      </c>
      <c r="M5576">
        <v>29083.223399999999</v>
      </c>
      <c r="N5576">
        <v>319</v>
      </c>
      <c r="O5576" t="s">
        <v>43</v>
      </c>
      <c r="P5576" t="s">
        <v>43</v>
      </c>
      <c r="Q5576" s="2">
        <v>44923</v>
      </c>
      <c r="R5576" t="s">
        <v>48</v>
      </c>
      <c r="S5576" t="s">
        <v>45</v>
      </c>
      <c r="T5576">
        <f>_xlfn.DAYS(Raw_data_US_healthcare[[#This Row],[Discharge Date]],Raw_data_US_healthcare[[#This Row],[Date of Admission]])</f>
        <v>9</v>
      </c>
    </row>
    <row r="5577" spans="1:20" x14ac:dyDescent="0.3">
      <c r="A5577" t="s">
        <v>26512</v>
      </c>
      <c r="B5577" t="s">
        <v>15406</v>
      </c>
      <c r="C5577">
        <v>45</v>
      </c>
      <c r="D5577" t="str">
        <f>IF(Raw_data_US_healthcare[[#This Row],[Age]]&lt;35,"Young",IF(Raw_data_US_healthcare[[#This Row],[Age]]&lt;60,"Middle","Senior"))</f>
        <v>Middle</v>
      </c>
      <c r="E5577" t="s">
        <v>26</v>
      </c>
      <c r="F5577" t="s">
        <v>62</v>
      </c>
      <c r="G5577" t="s">
        <v>62</v>
      </c>
      <c r="H5577" t="s">
        <v>26514</v>
      </c>
      <c r="I5577" s="2">
        <v>44061</v>
      </c>
      <c r="J5577" t="s">
        <v>15407</v>
      </c>
      <c r="K5577" t="s">
        <v>15408</v>
      </c>
      <c r="L5577" t="s">
        <v>21</v>
      </c>
      <c r="M5577">
        <v>12350.8887</v>
      </c>
      <c r="N5577">
        <v>277</v>
      </c>
      <c r="O5577" t="s">
        <v>22</v>
      </c>
      <c r="P5577" t="s">
        <v>22</v>
      </c>
      <c r="Q5577" s="2">
        <v>44067</v>
      </c>
      <c r="R5577" t="s">
        <v>44</v>
      </c>
      <c r="S5577" t="s">
        <v>33</v>
      </c>
      <c r="T5577">
        <f>_xlfn.DAYS(Raw_data_US_healthcare[[#This Row],[Discharge Date]],Raw_data_US_healthcare[[#This Row],[Date of Admission]])</f>
        <v>6</v>
      </c>
    </row>
    <row r="5578" spans="1:20" x14ac:dyDescent="0.3">
      <c r="A5578" t="s">
        <v>26512</v>
      </c>
      <c r="B5578" t="s">
        <v>15409</v>
      </c>
      <c r="C5578">
        <v>31</v>
      </c>
      <c r="D5578" t="str">
        <f>IF(Raw_data_US_healthcare[[#This Row],[Age]]&lt;35,"Young",IF(Raw_data_US_healthcare[[#This Row],[Age]]&lt;60,"Middle","Senior"))</f>
        <v>Young</v>
      </c>
      <c r="E5578" t="s">
        <v>26</v>
      </c>
      <c r="F5578" t="s">
        <v>113</v>
      </c>
      <c r="G5578" t="s">
        <v>113</v>
      </c>
      <c r="H5578" t="s">
        <v>26516</v>
      </c>
      <c r="I5578" s="2">
        <v>43908</v>
      </c>
      <c r="J5578" t="s">
        <v>15410</v>
      </c>
      <c r="K5578" t="s">
        <v>15411</v>
      </c>
      <c r="L5578" t="s">
        <v>31</v>
      </c>
      <c r="M5578">
        <v>24031.553500000002</v>
      </c>
      <c r="N5578">
        <v>380</v>
      </c>
      <c r="O5578" t="s">
        <v>43</v>
      </c>
      <c r="P5578" t="s">
        <v>43</v>
      </c>
      <c r="Q5578" s="2">
        <v>43923</v>
      </c>
      <c r="R5578" t="s">
        <v>44</v>
      </c>
      <c r="S5578" t="s">
        <v>33</v>
      </c>
      <c r="T5578">
        <f>_xlfn.DAYS(Raw_data_US_healthcare[[#This Row],[Discharge Date]],Raw_data_US_healthcare[[#This Row],[Date of Admission]])</f>
        <v>15</v>
      </c>
    </row>
    <row r="5579" spans="1:20" x14ac:dyDescent="0.3">
      <c r="A5579" t="s">
        <v>26511</v>
      </c>
      <c r="B5579" t="s">
        <v>15412</v>
      </c>
      <c r="C5579">
        <v>80</v>
      </c>
      <c r="D5579" t="str">
        <f>IF(Raw_data_US_healthcare[[#This Row],[Age]]&lt;35,"Young",IF(Raw_data_US_healthcare[[#This Row],[Age]]&lt;60,"Middle","Senior"))</f>
        <v>Senior</v>
      </c>
      <c r="E5579" t="s">
        <v>16</v>
      </c>
      <c r="F5579" t="s">
        <v>49</v>
      </c>
      <c r="G5579" t="s">
        <v>49</v>
      </c>
      <c r="H5579" t="s">
        <v>18</v>
      </c>
      <c r="I5579" s="2">
        <v>44896</v>
      </c>
      <c r="J5579" t="s">
        <v>15413</v>
      </c>
      <c r="K5579" t="s">
        <v>15414</v>
      </c>
      <c r="L5579" t="s">
        <v>21</v>
      </c>
      <c r="M5579">
        <v>11064.2011</v>
      </c>
      <c r="N5579">
        <v>116</v>
      </c>
      <c r="O5579" t="s">
        <v>43</v>
      </c>
      <c r="P5579" t="s">
        <v>43</v>
      </c>
      <c r="Q5579" s="2">
        <v>44902</v>
      </c>
      <c r="R5579" t="s">
        <v>23</v>
      </c>
      <c r="S5579" t="s">
        <v>33</v>
      </c>
      <c r="T5579">
        <f>_xlfn.DAYS(Raw_data_US_healthcare[[#This Row],[Discharge Date]],Raw_data_US_healthcare[[#This Row],[Date of Admission]])</f>
        <v>6</v>
      </c>
    </row>
    <row r="5580" spans="1:20" x14ac:dyDescent="0.3">
      <c r="A5580" t="s">
        <v>26512</v>
      </c>
      <c r="B5580" t="s">
        <v>15415</v>
      </c>
      <c r="C5580">
        <v>51</v>
      </c>
      <c r="D5580" t="str">
        <f>IF(Raw_data_US_healthcare[[#This Row],[Age]]&lt;35,"Young",IF(Raw_data_US_healthcare[[#This Row],[Age]]&lt;60,"Middle","Senior"))</f>
        <v>Middle</v>
      </c>
      <c r="E5580" t="s">
        <v>26</v>
      </c>
      <c r="F5580" t="s">
        <v>49</v>
      </c>
      <c r="G5580" t="s">
        <v>49</v>
      </c>
      <c r="H5580" t="s">
        <v>18</v>
      </c>
      <c r="I5580" s="2">
        <v>43971</v>
      </c>
      <c r="J5580" t="s">
        <v>2955</v>
      </c>
      <c r="K5580" t="s">
        <v>7887</v>
      </c>
      <c r="L5580" t="s">
        <v>21</v>
      </c>
      <c r="M5580">
        <v>53907.908900000002</v>
      </c>
      <c r="N5580">
        <v>438</v>
      </c>
      <c r="O5580" t="s">
        <v>39</v>
      </c>
      <c r="P5580" t="s">
        <v>39</v>
      </c>
      <c r="Q5580" s="2">
        <v>43992</v>
      </c>
      <c r="R5580" t="s">
        <v>48</v>
      </c>
      <c r="S5580" t="s">
        <v>24</v>
      </c>
      <c r="T5580">
        <f>_xlfn.DAYS(Raw_data_US_healthcare[[#This Row],[Discharge Date]],Raw_data_US_healthcare[[#This Row],[Date of Admission]])</f>
        <v>21</v>
      </c>
    </row>
    <row r="5581" spans="1:20" x14ac:dyDescent="0.3">
      <c r="A5581" t="s">
        <v>26512</v>
      </c>
      <c r="B5581" t="s">
        <v>15416</v>
      </c>
      <c r="C5581">
        <v>53</v>
      </c>
      <c r="D5581" t="str">
        <f>IF(Raw_data_US_healthcare[[#This Row],[Age]]&lt;35,"Young",IF(Raw_data_US_healthcare[[#This Row],[Age]]&lt;60,"Middle","Senior"))</f>
        <v>Middle</v>
      </c>
      <c r="E5581" t="s">
        <v>26</v>
      </c>
      <c r="F5581" t="s">
        <v>88</v>
      </c>
      <c r="G5581" t="s">
        <v>88</v>
      </c>
      <c r="H5581" t="s">
        <v>36</v>
      </c>
      <c r="I5581" s="2">
        <v>44142</v>
      </c>
      <c r="J5581" t="s">
        <v>15211</v>
      </c>
      <c r="K5581" t="s">
        <v>15417</v>
      </c>
      <c r="L5581" t="s">
        <v>21</v>
      </c>
      <c r="M5581">
        <v>11034.320299999999</v>
      </c>
      <c r="N5581">
        <v>213</v>
      </c>
      <c r="O5581" t="s">
        <v>22</v>
      </c>
      <c r="P5581" t="s">
        <v>22</v>
      </c>
      <c r="Q5581" s="2">
        <v>44164</v>
      </c>
      <c r="R5581" t="s">
        <v>48</v>
      </c>
      <c r="S5581" t="s">
        <v>45</v>
      </c>
      <c r="T5581">
        <f>_xlfn.DAYS(Raw_data_US_healthcare[[#This Row],[Discharge Date]],Raw_data_US_healthcare[[#This Row],[Date of Admission]])</f>
        <v>22</v>
      </c>
    </row>
    <row r="5582" spans="1:20" x14ac:dyDescent="0.3">
      <c r="A5582" t="s">
        <v>26512</v>
      </c>
      <c r="B5582" t="s">
        <v>15418</v>
      </c>
      <c r="C5582">
        <v>80</v>
      </c>
      <c r="D5582" t="str">
        <f>IF(Raw_data_US_healthcare[[#This Row],[Age]]&lt;35,"Young",IF(Raw_data_US_healthcare[[#This Row],[Age]]&lt;60,"Middle","Senior"))</f>
        <v>Senior</v>
      </c>
      <c r="E5582" t="s">
        <v>26</v>
      </c>
      <c r="F5582" t="s">
        <v>113</v>
      </c>
      <c r="G5582" t="s">
        <v>113</v>
      </c>
      <c r="H5582" t="s">
        <v>28</v>
      </c>
      <c r="I5582" s="2">
        <v>44859</v>
      </c>
      <c r="J5582" t="s">
        <v>15419</v>
      </c>
      <c r="K5582" t="s">
        <v>15420</v>
      </c>
      <c r="L5582" t="s">
        <v>21</v>
      </c>
      <c r="M5582">
        <v>38519.639300000003</v>
      </c>
      <c r="N5582">
        <v>289</v>
      </c>
      <c r="O5582" t="s">
        <v>39</v>
      </c>
      <c r="P5582" t="s">
        <v>39</v>
      </c>
      <c r="Q5582" s="2">
        <v>44865</v>
      </c>
      <c r="R5582" t="s">
        <v>44</v>
      </c>
      <c r="S5582" t="s">
        <v>45</v>
      </c>
      <c r="T5582">
        <f>_xlfn.DAYS(Raw_data_US_healthcare[[#This Row],[Discharge Date]],Raw_data_US_healthcare[[#This Row],[Date of Admission]])</f>
        <v>6</v>
      </c>
    </row>
    <row r="5583" spans="1:20" x14ac:dyDescent="0.3">
      <c r="A5583" t="s">
        <v>26511</v>
      </c>
      <c r="B5583" t="s">
        <v>15421</v>
      </c>
      <c r="C5583">
        <v>77</v>
      </c>
      <c r="D5583" t="str">
        <f>IF(Raw_data_US_healthcare[[#This Row],[Age]]&lt;35,"Young",IF(Raw_data_US_healthcare[[#This Row],[Age]]&lt;60,"Middle","Senior"))</f>
        <v>Senior</v>
      </c>
      <c r="E5583" t="s">
        <v>16</v>
      </c>
      <c r="F5583" t="s">
        <v>17</v>
      </c>
      <c r="G5583" t="s">
        <v>17</v>
      </c>
      <c r="H5583" t="s">
        <v>26514</v>
      </c>
      <c r="I5583" s="2">
        <v>44411</v>
      </c>
      <c r="J5583" t="s">
        <v>15422</v>
      </c>
      <c r="K5583" t="s">
        <v>3988</v>
      </c>
      <c r="L5583" t="s">
        <v>31</v>
      </c>
      <c r="M5583">
        <v>37916.143400000001</v>
      </c>
      <c r="N5583">
        <v>143</v>
      </c>
      <c r="O5583" t="s">
        <v>43</v>
      </c>
      <c r="P5583" t="s">
        <v>43</v>
      </c>
      <c r="Q5583" s="2">
        <v>44430</v>
      </c>
      <c r="R5583" t="s">
        <v>32</v>
      </c>
      <c r="S5583" t="s">
        <v>45</v>
      </c>
      <c r="T5583">
        <f>_xlfn.DAYS(Raw_data_US_healthcare[[#This Row],[Discharge Date]],Raw_data_US_healthcare[[#This Row],[Date of Admission]])</f>
        <v>19</v>
      </c>
    </row>
    <row r="5584" spans="1:20" x14ac:dyDescent="0.3">
      <c r="A5584" t="s">
        <v>26512</v>
      </c>
      <c r="B5584" t="s">
        <v>15423</v>
      </c>
      <c r="C5584">
        <v>76</v>
      </c>
      <c r="D5584" t="str">
        <f>IF(Raw_data_US_healthcare[[#This Row],[Age]]&lt;35,"Young",IF(Raw_data_US_healthcare[[#This Row],[Age]]&lt;60,"Middle","Senior"))</f>
        <v>Senior</v>
      </c>
      <c r="E5584" t="s">
        <v>26</v>
      </c>
      <c r="F5584" t="s">
        <v>228</v>
      </c>
      <c r="G5584" t="s">
        <v>228</v>
      </c>
      <c r="H5584" t="s">
        <v>26514</v>
      </c>
      <c r="I5584" s="2">
        <v>44941</v>
      </c>
      <c r="J5584" t="s">
        <v>15424</v>
      </c>
      <c r="K5584" t="s">
        <v>15425</v>
      </c>
      <c r="L5584" t="s">
        <v>31</v>
      </c>
      <c r="M5584">
        <v>31811.293699999998</v>
      </c>
      <c r="N5584">
        <v>309</v>
      </c>
      <c r="O5584" t="s">
        <v>43</v>
      </c>
      <c r="P5584" t="s">
        <v>43</v>
      </c>
      <c r="Q5584" s="2">
        <v>44948</v>
      </c>
      <c r="R5584" t="s">
        <v>48</v>
      </c>
      <c r="S5584" t="s">
        <v>45</v>
      </c>
      <c r="T5584">
        <f>_xlfn.DAYS(Raw_data_US_healthcare[[#This Row],[Discharge Date]],Raw_data_US_healthcare[[#This Row],[Date of Admission]])</f>
        <v>7</v>
      </c>
    </row>
    <row r="5585" spans="1:20" x14ac:dyDescent="0.3">
      <c r="A5585" t="s">
        <v>26512</v>
      </c>
      <c r="B5585" t="s">
        <v>15426</v>
      </c>
      <c r="C5585">
        <v>68</v>
      </c>
      <c r="D5585" t="str">
        <f>IF(Raw_data_US_healthcare[[#This Row],[Age]]&lt;35,"Young",IF(Raw_data_US_healthcare[[#This Row],[Age]]&lt;60,"Middle","Senior"))</f>
        <v>Senior</v>
      </c>
      <c r="E5585" t="s">
        <v>26</v>
      </c>
      <c r="F5585" t="s">
        <v>88</v>
      </c>
      <c r="G5585" t="s">
        <v>88</v>
      </c>
      <c r="H5585" t="s">
        <v>26516</v>
      </c>
      <c r="I5585" s="2">
        <v>44561</v>
      </c>
      <c r="J5585" t="s">
        <v>15427</v>
      </c>
      <c r="K5585" t="s">
        <v>15428</v>
      </c>
      <c r="L5585" t="s">
        <v>60</v>
      </c>
      <c r="M5585">
        <v>34454.387199999997</v>
      </c>
      <c r="N5585">
        <v>367</v>
      </c>
      <c r="O5585" t="s">
        <v>22</v>
      </c>
      <c r="P5585" t="s">
        <v>22</v>
      </c>
      <c r="Q5585" s="2">
        <v>44564</v>
      </c>
      <c r="R5585" t="s">
        <v>48</v>
      </c>
      <c r="S5585" t="s">
        <v>33</v>
      </c>
      <c r="T5585">
        <f>_xlfn.DAYS(Raw_data_US_healthcare[[#This Row],[Discharge Date]],Raw_data_US_healthcare[[#This Row],[Date of Admission]])</f>
        <v>3</v>
      </c>
    </row>
    <row r="5586" spans="1:20" x14ac:dyDescent="0.3">
      <c r="A5586" t="s">
        <v>26511</v>
      </c>
      <c r="B5586" t="s">
        <v>15429</v>
      </c>
      <c r="C5586">
        <v>23</v>
      </c>
      <c r="D5586" t="str">
        <f>IF(Raw_data_US_healthcare[[#This Row],[Age]]&lt;35,"Young",IF(Raw_data_US_healthcare[[#This Row],[Age]]&lt;60,"Middle","Senior"))</f>
        <v>Young</v>
      </c>
      <c r="E5586" t="s">
        <v>16</v>
      </c>
      <c r="F5586" t="s">
        <v>113</v>
      </c>
      <c r="G5586" t="s">
        <v>113</v>
      </c>
      <c r="H5586" t="s">
        <v>18</v>
      </c>
      <c r="I5586" s="2">
        <v>44746</v>
      </c>
      <c r="J5586" t="s">
        <v>15430</v>
      </c>
      <c r="K5586" t="s">
        <v>15431</v>
      </c>
      <c r="L5586" t="s">
        <v>52</v>
      </c>
      <c r="M5586">
        <v>51929.0478</v>
      </c>
      <c r="N5586">
        <v>374</v>
      </c>
      <c r="O5586" t="s">
        <v>43</v>
      </c>
      <c r="P5586" t="s">
        <v>43</v>
      </c>
      <c r="Q5586" s="2">
        <v>44751</v>
      </c>
      <c r="R5586" t="s">
        <v>23</v>
      </c>
      <c r="S5586" t="s">
        <v>33</v>
      </c>
      <c r="T5586">
        <f>_xlfn.DAYS(Raw_data_US_healthcare[[#This Row],[Discharge Date]],Raw_data_US_healthcare[[#This Row],[Date of Admission]])</f>
        <v>5</v>
      </c>
    </row>
    <row r="5587" spans="1:20" x14ac:dyDescent="0.3">
      <c r="A5587" t="s">
        <v>26511</v>
      </c>
      <c r="B5587" t="s">
        <v>898</v>
      </c>
      <c r="C5587">
        <v>36</v>
      </c>
      <c r="D5587" t="str">
        <f>IF(Raw_data_US_healthcare[[#This Row],[Age]]&lt;35,"Young",IF(Raw_data_US_healthcare[[#This Row],[Age]]&lt;60,"Middle","Senior"))</f>
        <v>Middle</v>
      </c>
      <c r="E5587" t="s">
        <v>16</v>
      </c>
      <c r="F5587" t="s">
        <v>228</v>
      </c>
      <c r="G5587" t="s">
        <v>228</v>
      </c>
      <c r="H5587" t="s">
        <v>36</v>
      </c>
      <c r="I5587" s="2">
        <v>43506</v>
      </c>
      <c r="J5587" t="s">
        <v>15432</v>
      </c>
      <c r="K5587" t="s">
        <v>15433</v>
      </c>
      <c r="L5587" t="s">
        <v>56</v>
      </c>
      <c r="M5587">
        <v>1583.7056</v>
      </c>
      <c r="N5587">
        <v>201</v>
      </c>
      <c r="O5587" t="s">
        <v>39</v>
      </c>
      <c r="P5587" t="s">
        <v>39</v>
      </c>
      <c r="Q5587" s="2">
        <v>43521</v>
      </c>
      <c r="R5587" t="s">
        <v>23</v>
      </c>
      <c r="S5587" t="s">
        <v>45</v>
      </c>
      <c r="T5587">
        <f>_xlfn.DAYS(Raw_data_US_healthcare[[#This Row],[Discharge Date]],Raw_data_US_healthcare[[#This Row],[Date of Admission]])</f>
        <v>15</v>
      </c>
    </row>
    <row r="5588" spans="1:20" x14ac:dyDescent="0.3">
      <c r="A5588" t="s">
        <v>26511</v>
      </c>
      <c r="B5588" t="s">
        <v>15434</v>
      </c>
      <c r="C5588">
        <v>43</v>
      </c>
      <c r="D5588" t="str">
        <f>IF(Raw_data_US_healthcare[[#This Row],[Age]]&lt;35,"Young",IF(Raw_data_US_healthcare[[#This Row],[Age]]&lt;60,"Middle","Senior"))</f>
        <v>Middle</v>
      </c>
      <c r="E5588" t="s">
        <v>16</v>
      </c>
      <c r="F5588" t="s">
        <v>113</v>
      </c>
      <c r="G5588" t="s">
        <v>113</v>
      </c>
      <c r="H5588" t="s">
        <v>36</v>
      </c>
      <c r="I5588" s="2">
        <v>44432</v>
      </c>
      <c r="J5588" t="s">
        <v>2449</v>
      </c>
      <c r="K5588" t="s">
        <v>991</v>
      </c>
      <c r="L5588" t="s">
        <v>60</v>
      </c>
      <c r="M5588">
        <v>18464.952300000001</v>
      </c>
      <c r="N5588">
        <v>340</v>
      </c>
      <c r="O5588" t="s">
        <v>22</v>
      </c>
      <c r="P5588" t="s">
        <v>22</v>
      </c>
      <c r="Q5588" s="2">
        <v>44453</v>
      </c>
      <c r="R5588" t="s">
        <v>83</v>
      </c>
      <c r="S5588" t="s">
        <v>24</v>
      </c>
      <c r="T5588">
        <f>_xlfn.DAYS(Raw_data_US_healthcare[[#This Row],[Discharge Date]],Raw_data_US_healthcare[[#This Row],[Date of Admission]])</f>
        <v>21</v>
      </c>
    </row>
    <row r="5589" spans="1:20" x14ac:dyDescent="0.3">
      <c r="A5589" t="s">
        <v>26511</v>
      </c>
      <c r="B5589" t="s">
        <v>7974</v>
      </c>
      <c r="C5589">
        <v>47</v>
      </c>
      <c r="D5589" t="str">
        <f>IF(Raw_data_US_healthcare[[#This Row],[Age]]&lt;35,"Young",IF(Raw_data_US_healthcare[[#This Row],[Age]]&lt;60,"Middle","Senior"))</f>
        <v>Middle</v>
      </c>
      <c r="E5589" t="s">
        <v>16</v>
      </c>
      <c r="F5589" t="s">
        <v>88</v>
      </c>
      <c r="G5589" t="s">
        <v>88</v>
      </c>
      <c r="H5589" t="s">
        <v>18</v>
      </c>
      <c r="I5589" s="2">
        <v>43572</v>
      </c>
      <c r="J5589" t="s">
        <v>15435</v>
      </c>
      <c r="K5589" t="s">
        <v>15436</v>
      </c>
      <c r="L5589" t="s">
        <v>60</v>
      </c>
      <c r="M5589">
        <v>17586.220600000001</v>
      </c>
      <c r="N5589">
        <v>399</v>
      </c>
      <c r="O5589" t="s">
        <v>43</v>
      </c>
      <c r="P5589" t="s">
        <v>43</v>
      </c>
      <c r="Q5589" s="2">
        <v>43577</v>
      </c>
      <c r="R5589" t="s">
        <v>23</v>
      </c>
      <c r="S5589" t="s">
        <v>33</v>
      </c>
      <c r="T5589">
        <f>_xlfn.DAYS(Raw_data_US_healthcare[[#This Row],[Discharge Date]],Raw_data_US_healthcare[[#This Row],[Date of Admission]])</f>
        <v>5</v>
      </c>
    </row>
    <row r="5590" spans="1:20" x14ac:dyDescent="0.3">
      <c r="A5590" t="s">
        <v>26512</v>
      </c>
      <c r="B5590" t="s">
        <v>15437</v>
      </c>
      <c r="C5590">
        <v>42</v>
      </c>
      <c r="D5590" t="str">
        <f>IF(Raw_data_US_healthcare[[#This Row],[Age]]&lt;35,"Young",IF(Raw_data_US_healthcare[[#This Row],[Age]]&lt;60,"Middle","Senior"))</f>
        <v>Middle</v>
      </c>
      <c r="E5590" t="s">
        <v>26</v>
      </c>
      <c r="F5590" t="s">
        <v>228</v>
      </c>
      <c r="G5590" t="s">
        <v>228</v>
      </c>
      <c r="H5590" t="s">
        <v>69</v>
      </c>
      <c r="I5590" s="2">
        <v>44126</v>
      </c>
      <c r="J5590" t="s">
        <v>15438</v>
      </c>
      <c r="K5590" t="s">
        <v>15439</v>
      </c>
      <c r="L5590" t="s">
        <v>60</v>
      </c>
      <c r="M5590">
        <v>15095.4812</v>
      </c>
      <c r="N5590">
        <v>397</v>
      </c>
      <c r="O5590" t="s">
        <v>39</v>
      </c>
      <c r="P5590" t="s">
        <v>39</v>
      </c>
      <c r="Q5590" s="2">
        <v>44155</v>
      </c>
      <c r="R5590" t="s">
        <v>23</v>
      </c>
      <c r="S5590" t="s">
        <v>24</v>
      </c>
      <c r="T5590">
        <f>_xlfn.DAYS(Raw_data_US_healthcare[[#This Row],[Discharge Date]],Raw_data_US_healthcare[[#This Row],[Date of Admission]])</f>
        <v>29</v>
      </c>
    </row>
    <row r="5591" spans="1:20" x14ac:dyDescent="0.3">
      <c r="A5591" t="s">
        <v>26511</v>
      </c>
      <c r="B5591" t="s">
        <v>8637</v>
      </c>
      <c r="C5591">
        <v>75</v>
      </c>
      <c r="D5591" t="str">
        <f>IF(Raw_data_US_healthcare[[#This Row],[Age]]&lt;35,"Young",IF(Raw_data_US_healthcare[[#This Row],[Age]]&lt;60,"Middle","Senior"))</f>
        <v>Senior</v>
      </c>
      <c r="E5591" t="s">
        <v>16</v>
      </c>
      <c r="F5591" t="s">
        <v>228</v>
      </c>
      <c r="G5591" t="s">
        <v>228</v>
      </c>
      <c r="H5591" t="s">
        <v>18</v>
      </c>
      <c r="I5591" s="2">
        <v>44396</v>
      </c>
      <c r="J5591" t="s">
        <v>15440</v>
      </c>
      <c r="K5591" t="s">
        <v>15441</v>
      </c>
      <c r="L5591" t="s">
        <v>60</v>
      </c>
      <c r="M5591">
        <v>58675.606200000002</v>
      </c>
      <c r="N5591">
        <v>307</v>
      </c>
      <c r="O5591" t="s">
        <v>39</v>
      </c>
      <c r="P5591" t="s">
        <v>39</v>
      </c>
      <c r="Q5591" s="2">
        <v>44401</v>
      </c>
      <c r="R5591" t="s">
        <v>83</v>
      </c>
      <c r="S5591" t="s">
        <v>33</v>
      </c>
      <c r="T5591">
        <f>_xlfn.DAYS(Raw_data_US_healthcare[[#This Row],[Discharge Date]],Raw_data_US_healthcare[[#This Row],[Date of Admission]])</f>
        <v>5</v>
      </c>
    </row>
    <row r="5592" spans="1:20" x14ac:dyDescent="0.3">
      <c r="A5592" t="s">
        <v>26511</v>
      </c>
      <c r="B5592" t="s">
        <v>14121</v>
      </c>
      <c r="C5592">
        <v>18</v>
      </c>
      <c r="D5592" t="str">
        <f>IF(Raw_data_US_healthcare[[#This Row],[Age]]&lt;35,"Young",IF(Raw_data_US_healthcare[[#This Row],[Age]]&lt;60,"Middle","Senior"))</f>
        <v>Young</v>
      </c>
      <c r="E5592" t="s">
        <v>16</v>
      </c>
      <c r="F5592" t="s">
        <v>228</v>
      </c>
      <c r="G5592" t="s">
        <v>228</v>
      </c>
      <c r="H5592" t="s">
        <v>26516</v>
      </c>
      <c r="I5592" s="2">
        <v>44658</v>
      </c>
      <c r="J5592" t="s">
        <v>15442</v>
      </c>
      <c r="K5592" t="s">
        <v>15443</v>
      </c>
      <c r="L5592" t="s">
        <v>52</v>
      </c>
      <c r="M5592">
        <v>28570.584299999999</v>
      </c>
      <c r="N5592">
        <v>433</v>
      </c>
      <c r="O5592" t="s">
        <v>22</v>
      </c>
      <c r="P5592" t="s">
        <v>22</v>
      </c>
      <c r="Q5592" s="2">
        <v>44661</v>
      </c>
      <c r="R5592" t="s">
        <v>83</v>
      </c>
      <c r="S5592" t="s">
        <v>45</v>
      </c>
      <c r="T5592">
        <f>_xlfn.DAYS(Raw_data_US_healthcare[[#This Row],[Discharge Date]],Raw_data_US_healthcare[[#This Row],[Date of Admission]])</f>
        <v>3</v>
      </c>
    </row>
    <row r="5593" spans="1:20" x14ac:dyDescent="0.3">
      <c r="A5593" t="s">
        <v>26512</v>
      </c>
      <c r="B5593" t="s">
        <v>5097</v>
      </c>
      <c r="C5593">
        <v>67</v>
      </c>
      <c r="D5593" t="str">
        <f>IF(Raw_data_US_healthcare[[#This Row],[Age]]&lt;35,"Young",IF(Raw_data_US_healthcare[[#This Row],[Age]]&lt;60,"Middle","Senior"))</f>
        <v>Senior</v>
      </c>
      <c r="E5593" t="s">
        <v>26</v>
      </c>
      <c r="F5593" t="s">
        <v>17</v>
      </c>
      <c r="G5593" t="s">
        <v>17</v>
      </c>
      <c r="H5593" t="s">
        <v>26516</v>
      </c>
      <c r="I5593" s="2">
        <v>44240</v>
      </c>
      <c r="J5593" t="s">
        <v>15444</v>
      </c>
      <c r="K5593" t="s">
        <v>15445</v>
      </c>
      <c r="L5593" t="s">
        <v>21</v>
      </c>
      <c r="M5593">
        <v>34680.808499999999</v>
      </c>
      <c r="N5593">
        <v>133</v>
      </c>
      <c r="O5593" t="s">
        <v>22</v>
      </c>
      <c r="P5593" t="s">
        <v>22</v>
      </c>
      <c r="Q5593" s="2">
        <v>44262</v>
      </c>
      <c r="R5593" t="s">
        <v>23</v>
      </c>
      <c r="S5593" t="s">
        <v>45</v>
      </c>
      <c r="T5593">
        <f>_xlfn.DAYS(Raw_data_US_healthcare[[#This Row],[Discharge Date]],Raw_data_US_healthcare[[#This Row],[Date of Admission]])</f>
        <v>22</v>
      </c>
    </row>
    <row r="5594" spans="1:20" x14ac:dyDescent="0.3">
      <c r="A5594" t="s">
        <v>26512</v>
      </c>
      <c r="B5594" t="s">
        <v>15446</v>
      </c>
      <c r="C5594">
        <v>20</v>
      </c>
      <c r="D5594" t="str">
        <f>IF(Raw_data_US_healthcare[[#This Row],[Age]]&lt;35,"Young",IF(Raw_data_US_healthcare[[#This Row],[Age]]&lt;60,"Middle","Senior"))</f>
        <v>Young</v>
      </c>
      <c r="E5594" t="s">
        <v>26</v>
      </c>
      <c r="F5594" t="s">
        <v>113</v>
      </c>
      <c r="G5594" t="s">
        <v>113</v>
      </c>
      <c r="H5594" t="s">
        <v>36</v>
      </c>
      <c r="I5594" s="2">
        <v>44247</v>
      </c>
      <c r="J5594" t="s">
        <v>15447</v>
      </c>
      <c r="K5594" t="s">
        <v>15448</v>
      </c>
      <c r="L5594" t="s">
        <v>52</v>
      </c>
      <c r="M5594">
        <v>12265.637000000001</v>
      </c>
      <c r="N5594">
        <v>184</v>
      </c>
      <c r="O5594" t="s">
        <v>22</v>
      </c>
      <c r="P5594" t="s">
        <v>22</v>
      </c>
      <c r="Q5594" s="2">
        <v>44260</v>
      </c>
      <c r="R5594" t="s">
        <v>23</v>
      </c>
      <c r="S5594" t="s">
        <v>45</v>
      </c>
      <c r="T5594">
        <f>_xlfn.DAYS(Raw_data_US_healthcare[[#This Row],[Discharge Date]],Raw_data_US_healthcare[[#This Row],[Date of Admission]])</f>
        <v>13</v>
      </c>
    </row>
    <row r="5595" spans="1:20" x14ac:dyDescent="0.3">
      <c r="A5595" t="s">
        <v>26511</v>
      </c>
      <c r="B5595" t="s">
        <v>15449</v>
      </c>
      <c r="C5595">
        <v>40</v>
      </c>
      <c r="D5595" t="str">
        <f>IF(Raw_data_US_healthcare[[#This Row],[Age]]&lt;35,"Young",IF(Raw_data_US_healthcare[[#This Row],[Age]]&lt;60,"Middle","Senior"))</f>
        <v>Middle</v>
      </c>
      <c r="E5595" t="s">
        <v>16</v>
      </c>
      <c r="F5595" t="s">
        <v>35</v>
      </c>
      <c r="G5595" t="s">
        <v>35</v>
      </c>
      <c r="H5595" t="s">
        <v>28</v>
      </c>
      <c r="I5595" s="2">
        <v>43845</v>
      </c>
      <c r="J5595" t="s">
        <v>5207</v>
      </c>
      <c r="K5595" t="s">
        <v>4278</v>
      </c>
      <c r="L5595" t="s">
        <v>56</v>
      </c>
      <c r="M5595">
        <v>27715.923299999999</v>
      </c>
      <c r="N5595">
        <v>191</v>
      </c>
      <c r="O5595" t="s">
        <v>39</v>
      </c>
      <c r="P5595" t="s">
        <v>39</v>
      </c>
      <c r="Q5595" s="2">
        <v>43873</v>
      </c>
      <c r="R5595" t="s">
        <v>44</v>
      </c>
      <c r="S5595" t="s">
        <v>45</v>
      </c>
      <c r="T5595">
        <f>_xlfn.DAYS(Raw_data_US_healthcare[[#This Row],[Discharge Date]],Raw_data_US_healthcare[[#This Row],[Date of Admission]])</f>
        <v>28</v>
      </c>
    </row>
    <row r="5596" spans="1:20" x14ac:dyDescent="0.3">
      <c r="A5596" t="s">
        <v>26512</v>
      </c>
      <c r="B5596" t="s">
        <v>15450</v>
      </c>
      <c r="C5596">
        <v>18</v>
      </c>
      <c r="D5596" t="str">
        <f>IF(Raw_data_US_healthcare[[#This Row],[Age]]&lt;35,"Young",IF(Raw_data_US_healthcare[[#This Row],[Age]]&lt;60,"Middle","Senior"))</f>
        <v>Young</v>
      </c>
      <c r="E5596" t="s">
        <v>26</v>
      </c>
      <c r="F5596" t="s">
        <v>17</v>
      </c>
      <c r="G5596" t="s">
        <v>17</v>
      </c>
      <c r="H5596" t="s">
        <v>18</v>
      </c>
      <c r="I5596" s="2">
        <v>44478</v>
      </c>
      <c r="J5596" t="s">
        <v>15451</v>
      </c>
      <c r="K5596" t="s">
        <v>15452</v>
      </c>
      <c r="L5596" t="s">
        <v>52</v>
      </c>
      <c r="M5596">
        <v>15848.8176</v>
      </c>
      <c r="N5596">
        <v>324</v>
      </c>
      <c r="O5596" t="s">
        <v>39</v>
      </c>
      <c r="P5596" t="s">
        <v>39</v>
      </c>
      <c r="Q5596" s="2">
        <v>44500</v>
      </c>
      <c r="R5596" t="s">
        <v>44</v>
      </c>
      <c r="S5596" t="s">
        <v>33</v>
      </c>
      <c r="T5596">
        <f>_xlfn.DAYS(Raw_data_US_healthcare[[#This Row],[Discharge Date]],Raw_data_US_healthcare[[#This Row],[Date of Admission]])</f>
        <v>22</v>
      </c>
    </row>
    <row r="5597" spans="1:20" x14ac:dyDescent="0.3">
      <c r="A5597" t="s">
        <v>26511</v>
      </c>
      <c r="B5597" t="s">
        <v>15453</v>
      </c>
      <c r="C5597">
        <v>26</v>
      </c>
      <c r="D5597" t="str">
        <f>IF(Raw_data_US_healthcare[[#This Row],[Age]]&lt;35,"Young",IF(Raw_data_US_healthcare[[#This Row],[Age]]&lt;60,"Middle","Senior"))</f>
        <v>Young</v>
      </c>
      <c r="E5597" t="s">
        <v>16</v>
      </c>
      <c r="F5597" t="s">
        <v>113</v>
      </c>
      <c r="G5597" t="s">
        <v>113</v>
      </c>
      <c r="H5597" t="s">
        <v>26516</v>
      </c>
      <c r="I5597" s="2">
        <v>44113</v>
      </c>
      <c r="J5597" t="s">
        <v>15454</v>
      </c>
      <c r="K5597" t="s">
        <v>15455</v>
      </c>
      <c r="L5597" t="s">
        <v>31</v>
      </c>
      <c r="M5597">
        <v>5628.1490000000003</v>
      </c>
      <c r="N5597">
        <v>470</v>
      </c>
      <c r="O5597" t="s">
        <v>39</v>
      </c>
      <c r="P5597" t="s">
        <v>39</v>
      </c>
      <c r="Q5597" s="2">
        <v>44129</v>
      </c>
      <c r="R5597" t="s">
        <v>44</v>
      </c>
      <c r="S5597" t="s">
        <v>33</v>
      </c>
      <c r="T5597">
        <f>_xlfn.DAYS(Raw_data_US_healthcare[[#This Row],[Discharge Date]],Raw_data_US_healthcare[[#This Row],[Date of Admission]])</f>
        <v>16</v>
      </c>
    </row>
    <row r="5598" spans="1:20" x14ac:dyDescent="0.3">
      <c r="A5598" t="s">
        <v>26511</v>
      </c>
      <c r="B5598" t="s">
        <v>15456</v>
      </c>
      <c r="C5598">
        <v>59</v>
      </c>
      <c r="D5598" t="str">
        <f>IF(Raw_data_US_healthcare[[#This Row],[Age]]&lt;35,"Young",IF(Raw_data_US_healthcare[[#This Row],[Age]]&lt;60,"Middle","Senior"))</f>
        <v>Middle</v>
      </c>
      <c r="E5598" t="s">
        <v>16</v>
      </c>
      <c r="F5598" t="s">
        <v>228</v>
      </c>
      <c r="G5598" t="s">
        <v>228</v>
      </c>
      <c r="H5598" t="s">
        <v>26514</v>
      </c>
      <c r="I5598" s="2">
        <v>44388</v>
      </c>
      <c r="J5598" t="s">
        <v>15457</v>
      </c>
      <c r="K5598" t="s">
        <v>15458</v>
      </c>
      <c r="L5598" t="s">
        <v>56</v>
      </c>
      <c r="M5598">
        <v>3329.3782999999999</v>
      </c>
      <c r="N5598">
        <v>446</v>
      </c>
      <c r="O5598" t="s">
        <v>39</v>
      </c>
      <c r="P5598" t="s">
        <v>39</v>
      </c>
      <c r="Q5598" s="2">
        <v>44392</v>
      </c>
      <c r="R5598" t="s">
        <v>83</v>
      </c>
      <c r="S5598" t="s">
        <v>33</v>
      </c>
      <c r="T5598">
        <f>_xlfn.DAYS(Raw_data_US_healthcare[[#This Row],[Discharge Date]],Raw_data_US_healthcare[[#This Row],[Date of Admission]])</f>
        <v>4</v>
      </c>
    </row>
    <row r="5599" spans="1:20" x14ac:dyDescent="0.3">
      <c r="A5599" t="s">
        <v>26511</v>
      </c>
      <c r="B5599" t="s">
        <v>15459</v>
      </c>
      <c r="C5599">
        <v>44</v>
      </c>
      <c r="D5599" t="str">
        <f>IF(Raw_data_US_healthcare[[#This Row],[Age]]&lt;35,"Young",IF(Raw_data_US_healthcare[[#This Row],[Age]]&lt;60,"Middle","Senior"))</f>
        <v>Middle</v>
      </c>
      <c r="E5599" t="s">
        <v>16</v>
      </c>
      <c r="F5599" t="s">
        <v>17</v>
      </c>
      <c r="G5599" t="s">
        <v>17</v>
      </c>
      <c r="H5599" t="s">
        <v>36</v>
      </c>
      <c r="I5599" s="2">
        <v>43852</v>
      </c>
      <c r="J5599" t="s">
        <v>15460</v>
      </c>
      <c r="K5599" t="s">
        <v>15461</v>
      </c>
      <c r="L5599" t="s">
        <v>60</v>
      </c>
      <c r="M5599">
        <v>8228.8151999999991</v>
      </c>
      <c r="N5599">
        <v>313</v>
      </c>
      <c r="O5599" t="s">
        <v>22</v>
      </c>
      <c r="P5599" t="s">
        <v>22</v>
      </c>
      <c r="Q5599" s="2">
        <v>43863</v>
      </c>
      <c r="R5599" t="s">
        <v>48</v>
      </c>
      <c r="S5599" t="s">
        <v>45</v>
      </c>
      <c r="T5599">
        <f>_xlfn.DAYS(Raw_data_US_healthcare[[#This Row],[Discharge Date]],Raw_data_US_healthcare[[#This Row],[Date of Admission]])</f>
        <v>11</v>
      </c>
    </row>
    <row r="5600" spans="1:20" x14ac:dyDescent="0.3">
      <c r="A5600" t="s">
        <v>26511</v>
      </c>
      <c r="B5600" t="s">
        <v>15462</v>
      </c>
      <c r="C5600">
        <v>70</v>
      </c>
      <c r="D5600" t="str">
        <f>IF(Raw_data_US_healthcare[[#This Row],[Age]]&lt;35,"Young",IF(Raw_data_US_healthcare[[#This Row],[Age]]&lt;60,"Middle","Senior"))</f>
        <v>Senior</v>
      </c>
      <c r="E5600" t="s">
        <v>16</v>
      </c>
      <c r="F5600" t="s">
        <v>113</v>
      </c>
      <c r="G5600" t="s">
        <v>113</v>
      </c>
      <c r="H5600" t="s">
        <v>28</v>
      </c>
      <c r="I5600" s="2">
        <v>44438</v>
      </c>
      <c r="J5600" t="s">
        <v>15463</v>
      </c>
      <c r="K5600" t="s">
        <v>15464</v>
      </c>
      <c r="L5600" t="s">
        <v>21</v>
      </c>
      <c r="M5600">
        <v>11825.901400000001</v>
      </c>
      <c r="N5600">
        <v>137</v>
      </c>
      <c r="O5600" t="s">
        <v>39</v>
      </c>
      <c r="P5600" t="s">
        <v>39</v>
      </c>
      <c r="Q5600" s="2">
        <v>44466</v>
      </c>
      <c r="R5600" t="s">
        <v>32</v>
      </c>
      <c r="S5600" t="s">
        <v>33</v>
      </c>
      <c r="T5600">
        <f>_xlfn.DAYS(Raw_data_US_healthcare[[#This Row],[Discharge Date]],Raw_data_US_healthcare[[#This Row],[Date of Admission]])</f>
        <v>28</v>
      </c>
    </row>
    <row r="5601" spans="1:20" x14ac:dyDescent="0.3">
      <c r="A5601" t="s">
        <v>26512</v>
      </c>
      <c r="B5601" t="s">
        <v>1947</v>
      </c>
      <c r="C5601">
        <v>35</v>
      </c>
      <c r="D5601" t="str">
        <f>IF(Raw_data_US_healthcare[[#This Row],[Age]]&lt;35,"Young",IF(Raw_data_US_healthcare[[#This Row],[Age]]&lt;60,"Middle","Senior"))</f>
        <v>Middle</v>
      </c>
      <c r="E5601" t="s">
        <v>26</v>
      </c>
      <c r="F5601" t="s">
        <v>49</v>
      </c>
      <c r="G5601" t="s">
        <v>49</v>
      </c>
      <c r="H5601" t="s">
        <v>26516</v>
      </c>
      <c r="I5601" s="2">
        <v>44663</v>
      </c>
      <c r="J5601" t="s">
        <v>15465</v>
      </c>
      <c r="K5601" t="s">
        <v>15466</v>
      </c>
      <c r="L5601" t="s">
        <v>31</v>
      </c>
      <c r="M5601">
        <v>25681.889500000001</v>
      </c>
      <c r="N5601">
        <v>493</v>
      </c>
      <c r="O5601" t="s">
        <v>43</v>
      </c>
      <c r="P5601" t="s">
        <v>43</v>
      </c>
      <c r="Q5601" s="2">
        <v>44683</v>
      </c>
      <c r="R5601" t="s">
        <v>23</v>
      </c>
      <c r="S5601" t="s">
        <v>24</v>
      </c>
      <c r="T5601">
        <f>_xlfn.DAYS(Raw_data_US_healthcare[[#This Row],[Discharge Date]],Raw_data_US_healthcare[[#This Row],[Date of Admission]])</f>
        <v>20</v>
      </c>
    </row>
    <row r="5602" spans="1:20" x14ac:dyDescent="0.3">
      <c r="A5602" t="s">
        <v>26512</v>
      </c>
      <c r="B5602" t="s">
        <v>15467</v>
      </c>
      <c r="C5602">
        <v>42</v>
      </c>
      <c r="D5602" t="str">
        <f>IF(Raw_data_US_healthcare[[#This Row],[Age]]&lt;35,"Young",IF(Raw_data_US_healthcare[[#This Row],[Age]]&lt;60,"Middle","Senior"))</f>
        <v>Middle</v>
      </c>
      <c r="E5602" t="s">
        <v>26</v>
      </c>
      <c r="F5602" t="s">
        <v>27</v>
      </c>
      <c r="G5602" t="s">
        <v>27</v>
      </c>
      <c r="H5602" t="s">
        <v>26516</v>
      </c>
      <c r="I5602" s="2">
        <v>43685</v>
      </c>
      <c r="J5602" t="s">
        <v>15468</v>
      </c>
      <c r="K5602" t="s">
        <v>3913</v>
      </c>
      <c r="L5602" t="s">
        <v>56</v>
      </c>
      <c r="M5602">
        <v>2913.654</v>
      </c>
      <c r="N5602">
        <v>349</v>
      </c>
      <c r="O5602" t="s">
        <v>39</v>
      </c>
      <c r="P5602" t="s">
        <v>39</v>
      </c>
      <c r="Q5602" s="2">
        <v>43712</v>
      </c>
      <c r="R5602" t="s">
        <v>48</v>
      </c>
      <c r="S5602" t="s">
        <v>33</v>
      </c>
      <c r="T5602">
        <f>_xlfn.DAYS(Raw_data_US_healthcare[[#This Row],[Discharge Date]],Raw_data_US_healthcare[[#This Row],[Date of Admission]])</f>
        <v>27</v>
      </c>
    </row>
    <row r="5603" spans="1:20" x14ac:dyDescent="0.3">
      <c r="A5603" t="s">
        <v>26511</v>
      </c>
      <c r="B5603" t="s">
        <v>15469</v>
      </c>
      <c r="C5603">
        <v>22</v>
      </c>
      <c r="D5603" t="str">
        <f>IF(Raw_data_US_healthcare[[#This Row],[Age]]&lt;35,"Young",IF(Raw_data_US_healthcare[[#This Row],[Age]]&lt;60,"Middle","Senior"))</f>
        <v>Young</v>
      </c>
      <c r="E5603" t="s">
        <v>16</v>
      </c>
      <c r="F5603" t="s">
        <v>27</v>
      </c>
      <c r="G5603" t="s">
        <v>27</v>
      </c>
      <c r="H5603" t="s">
        <v>69</v>
      </c>
      <c r="I5603" s="2">
        <v>44126</v>
      </c>
      <c r="J5603" t="s">
        <v>15470</v>
      </c>
      <c r="K5603" t="s">
        <v>15471</v>
      </c>
      <c r="L5603" t="s">
        <v>60</v>
      </c>
      <c r="M5603">
        <v>58658.243499999997</v>
      </c>
      <c r="N5603">
        <v>381</v>
      </c>
      <c r="O5603" t="s">
        <v>39</v>
      </c>
      <c r="P5603" t="s">
        <v>39</v>
      </c>
      <c r="Q5603" s="2">
        <v>44147</v>
      </c>
      <c r="R5603" t="s">
        <v>48</v>
      </c>
      <c r="S5603" t="s">
        <v>45</v>
      </c>
      <c r="T5603">
        <f>_xlfn.DAYS(Raw_data_US_healthcare[[#This Row],[Discharge Date]],Raw_data_US_healthcare[[#This Row],[Date of Admission]])</f>
        <v>21</v>
      </c>
    </row>
    <row r="5604" spans="1:20" x14ac:dyDescent="0.3">
      <c r="A5604" t="s">
        <v>26511</v>
      </c>
      <c r="B5604" t="s">
        <v>15472</v>
      </c>
      <c r="C5604">
        <v>56</v>
      </c>
      <c r="D5604" t="str">
        <f>IF(Raw_data_US_healthcare[[#This Row],[Age]]&lt;35,"Young",IF(Raw_data_US_healthcare[[#This Row],[Age]]&lt;60,"Middle","Senior"))</f>
        <v>Middle</v>
      </c>
      <c r="E5604" t="s">
        <v>16</v>
      </c>
      <c r="F5604" t="s">
        <v>62</v>
      </c>
      <c r="G5604" t="s">
        <v>62</v>
      </c>
      <c r="H5604" t="s">
        <v>69</v>
      </c>
      <c r="I5604" s="2">
        <v>43431</v>
      </c>
      <c r="J5604" t="s">
        <v>15473</v>
      </c>
      <c r="K5604" t="s">
        <v>15474</v>
      </c>
      <c r="L5604" t="s">
        <v>60</v>
      </c>
      <c r="M5604">
        <v>36872.599399999999</v>
      </c>
      <c r="N5604">
        <v>352</v>
      </c>
      <c r="O5604" t="s">
        <v>22</v>
      </c>
      <c r="P5604" t="s">
        <v>22</v>
      </c>
      <c r="Q5604" s="2">
        <v>43437</v>
      </c>
      <c r="R5604" t="s">
        <v>83</v>
      </c>
      <c r="S5604" t="s">
        <v>45</v>
      </c>
      <c r="T5604">
        <f>_xlfn.DAYS(Raw_data_US_healthcare[[#This Row],[Discharge Date]],Raw_data_US_healthcare[[#This Row],[Date of Admission]])</f>
        <v>6</v>
      </c>
    </row>
    <row r="5605" spans="1:20" x14ac:dyDescent="0.3">
      <c r="A5605" t="s">
        <v>26511</v>
      </c>
      <c r="B5605" t="s">
        <v>10697</v>
      </c>
      <c r="C5605">
        <v>62</v>
      </c>
      <c r="D5605" t="str">
        <f>IF(Raw_data_US_healthcare[[#This Row],[Age]]&lt;35,"Young",IF(Raw_data_US_healthcare[[#This Row],[Age]]&lt;60,"Middle","Senior"))</f>
        <v>Senior</v>
      </c>
      <c r="E5605" t="s">
        <v>16</v>
      </c>
      <c r="F5605" t="s">
        <v>35</v>
      </c>
      <c r="G5605" t="s">
        <v>35</v>
      </c>
      <c r="H5605" t="s">
        <v>36</v>
      </c>
      <c r="I5605" s="2">
        <v>44328</v>
      </c>
      <c r="J5605" t="s">
        <v>15475</v>
      </c>
      <c r="K5605" t="s">
        <v>15476</v>
      </c>
      <c r="L5605" t="s">
        <v>21</v>
      </c>
      <c r="M5605">
        <v>24088.2251</v>
      </c>
      <c r="N5605">
        <v>231</v>
      </c>
      <c r="O5605" t="s">
        <v>39</v>
      </c>
      <c r="P5605" t="s">
        <v>39</v>
      </c>
      <c r="Q5605" s="2">
        <v>44345</v>
      </c>
      <c r="R5605" t="s">
        <v>32</v>
      </c>
      <c r="S5605" t="s">
        <v>33</v>
      </c>
      <c r="T5605">
        <f>_xlfn.DAYS(Raw_data_US_healthcare[[#This Row],[Discharge Date]],Raw_data_US_healthcare[[#This Row],[Date of Admission]])</f>
        <v>17</v>
      </c>
    </row>
    <row r="5606" spans="1:20" x14ac:dyDescent="0.3">
      <c r="A5606" t="s">
        <v>26511</v>
      </c>
      <c r="B5606" t="s">
        <v>15477</v>
      </c>
      <c r="C5606">
        <v>78</v>
      </c>
      <c r="D5606" t="str">
        <f>IF(Raw_data_US_healthcare[[#This Row],[Age]]&lt;35,"Young",IF(Raw_data_US_healthcare[[#This Row],[Age]]&lt;60,"Middle","Senior"))</f>
        <v>Senior</v>
      </c>
      <c r="E5606" t="s">
        <v>16</v>
      </c>
      <c r="F5606" t="s">
        <v>17</v>
      </c>
      <c r="G5606" t="s">
        <v>17</v>
      </c>
      <c r="H5606" t="s">
        <v>36</v>
      </c>
      <c r="I5606" s="2">
        <v>45223</v>
      </c>
      <c r="J5606" t="s">
        <v>15478</v>
      </c>
      <c r="K5606" t="s">
        <v>15479</v>
      </c>
      <c r="L5606" t="s">
        <v>21</v>
      </c>
      <c r="M5606">
        <v>1605.3081</v>
      </c>
      <c r="N5606">
        <v>214</v>
      </c>
      <c r="O5606" t="s">
        <v>22</v>
      </c>
      <c r="P5606" t="s">
        <v>22</v>
      </c>
      <c r="Q5606" s="2">
        <v>45227</v>
      </c>
      <c r="R5606" t="s">
        <v>83</v>
      </c>
      <c r="S5606" t="s">
        <v>45</v>
      </c>
      <c r="T5606">
        <f>_xlfn.DAYS(Raw_data_US_healthcare[[#This Row],[Discharge Date]],Raw_data_US_healthcare[[#This Row],[Date of Admission]])</f>
        <v>4</v>
      </c>
    </row>
    <row r="5607" spans="1:20" x14ac:dyDescent="0.3">
      <c r="A5607" t="s">
        <v>26511</v>
      </c>
      <c r="B5607" t="s">
        <v>15480</v>
      </c>
      <c r="C5607">
        <v>39</v>
      </c>
      <c r="D5607" t="str">
        <f>IF(Raw_data_US_healthcare[[#This Row],[Age]]&lt;35,"Young",IF(Raw_data_US_healthcare[[#This Row],[Age]]&lt;60,"Middle","Senior"))</f>
        <v>Middle</v>
      </c>
      <c r="E5607" t="s">
        <v>16</v>
      </c>
      <c r="F5607" t="s">
        <v>35</v>
      </c>
      <c r="G5607" t="s">
        <v>35</v>
      </c>
      <c r="H5607" t="s">
        <v>18</v>
      </c>
      <c r="I5607" s="2">
        <v>44550</v>
      </c>
      <c r="J5607" t="s">
        <v>15481</v>
      </c>
      <c r="K5607" t="s">
        <v>15482</v>
      </c>
      <c r="L5607" t="s">
        <v>31</v>
      </c>
      <c r="M5607">
        <v>7073.4107000000004</v>
      </c>
      <c r="N5607">
        <v>346</v>
      </c>
      <c r="O5607" t="s">
        <v>39</v>
      </c>
      <c r="P5607" t="s">
        <v>39</v>
      </c>
      <c r="Q5607" s="2">
        <v>44553</v>
      </c>
      <c r="R5607" t="s">
        <v>32</v>
      </c>
      <c r="S5607" t="s">
        <v>45</v>
      </c>
      <c r="T5607">
        <f>_xlfn.DAYS(Raw_data_US_healthcare[[#This Row],[Discharge Date]],Raw_data_US_healthcare[[#This Row],[Date of Admission]])</f>
        <v>3</v>
      </c>
    </row>
    <row r="5608" spans="1:20" x14ac:dyDescent="0.3">
      <c r="A5608" t="s">
        <v>26512</v>
      </c>
      <c r="B5608" t="s">
        <v>15483</v>
      </c>
      <c r="C5608">
        <v>33</v>
      </c>
      <c r="D5608" t="str">
        <f>IF(Raw_data_US_healthcare[[#This Row],[Age]]&lt;35,"Young",IF(Raw_data_US_healthcare[[#This Row],[Age]]&lt;60,"Middle","Senior"))</f>
        <v>Young</v>
      </c>
      <c r="E5608" t="s">
        <v>26</v>
      </c>
      <c r="F5608" t="s">
        <v>88</v>
      </c>
      <c r="G5608" t="s">
        <v>88</v>
      </c>
      <c r="H5608" t="s">
        <v>28</v>
      </c>
      <c r="I5608" s="2">
        <v>44601</v>
      </c>
      <c r="J5608" t="s">
        <v>282</v>
      </c>
      <c r="K5608" t="s">
        <v>11221</v>
      </c>
      <c r="L5608" t="s">
        <v>60</v>
      </c>
      <c r="M5608">
        <v>4743.6382000000003</v>
      </c>
      <c r="N5608">
        <v>363</v>
      </c>
      <c r="O5608" t="s">
        <v>43</v>
      </c>
      <c r="P5608" t="s">
        <v>43</v>
      </c>
      <c r="Q5608" s="2">
        <v>44608</v>
      </c>
      <c r="R5608" t="s">
        <v>23</v>
      </c>
      <c r="S5608" t="s">
        <v>24</v>
      </c>
      <c r="T5608">
        <f>_xlfn.DAYS(Raw_data_US_healthcare[[#This Row],[Discharge Date]],Raw_data_US_healthcare[[#This Row],[Date of Admission]])</f>
        <v>7</v>
      </c>
    </row>
    <row r="5609" spans="1:20" x14ac:dyDescent="0.3">
      <c r="A5609" t="s">
        <v>26512</v>
      </c>
      <c r="B5609" t="s">
        <v>15484</v>
      </c>
      <c r="C5609">
        <v>62</v>
      </c>
      <c r="D5609" t="str">
        <f>IF(Raw_data_US_healthcare[[#This Row],[Age]]&lt;35,"Young",IF(Raw_data_US_healthcare[[#This Row],[Age]]&lt;60,"Middle","Senior"))</f>
        <v>Senior</v>
      </c>
      <c r="E5609" t="s">
        <v>26</v>
      </c>
      <c r="F5609" t="s">
        <v>62</v>
      </c>
      <c r="G5609" t="s">
        <v>62</v>
      </c>
      <c r="H5609" t="s">
        <v>26516</v>
      </c>
      <c r="I5609" s="2">
        <v>43933</v>
      </c>
      <c r="J5609" t="s">
        <v>8435</v>
      </c>
      <c r="K5609" t="s">
        <v>15485</v>
      </c>
      <c r="L5609" t="s">
        <v>21</v>
      </c>
      <c r="M5609">
        <v>5241.4808999999996</v>
      </c>
      <c r="N5609">
        <v>269</v>
      </c>
      <c r="O5609" t="s">
        <v>43</v>
      </c>
      <c r="P5609" t="s">
        <v>43</v>
      </c>
      <c r="Q5609" s="2">
        <v>43957</v>
      </c>
      <c r="R5609" t="s">
        <v>48</v>
      </c>
      <c r="S5609" t="s">
        <v>45</v>
      </c>
      <c r="T5609">
        <f>_xlfn.DAYS(Raw_data_US_healthcare[[#This Row],[Discharge Date]],Raw_data_US_healthcare[[#This Row],[Date of Admission]])</f>
        <v>24</v>
      </c>
    </row>
    <row r="5610" spans="1:20" x14ac:dyDescent="0.3">
      <c r="A5610" t="s">
        <v>26511</v>
      </c>
      <c r="B5610" t="s">
        <v>4835</v>
      </c>
      <c r="C5610">
        <v>46</v>
      </c>
      <c r="D5610" t="str">
        <f>IF(Raw_data_US_healthcare[[#This Row],[Age]]&lt;35,"Young",IF(Raw_data_US_healthcare[[#This Row],[Age]]&lt;60,"Middle","Senior"))</f>
        <v>Middle</v>
      </c>
      <c r="E5610" t="s">
        <v>16</v>
      </c>
      <c r="F5610" t="s">
        <v>113</v>
      </c>
      <c r="G5610" t="s">
        <v>113</v>
      </c>
      <c r="H5610" t="s">
        <v>18</v>
      </c>
      <c r="I5610" s="2">
        <v>43476</v>
      </c>
      <c r="J5610" t="s">
        <v>15486</v>
      </c>
      <c r="K5610" t="s">
        <v>15487</v>
      </c>
      <c r="L5610" t="s">
        <v>56</v>
      </c>
      <c r="M5610">
        <v>43590.258300000001</v>
      </c>
      <c r="N5610">
        <v>258</v>
      </c>
      <c r="O5610" t="s">
        <v>39</v>
      </c>
      <c r="P5610" t="s">
        <v>39</v>
      </c>
      <c r="Q5610" s="2">
        <v>43495</v>
      </c>
      <c r="R5610" t="s">
        <v>83</v>
      </c>
      <c r="S5610" t="s">
        <v>45</v>
      </c>
      <c r="T5610">
        <f>_xlfn.DAYS(Raw_data_US_healthcare[[#This Row],[Discharge Date]],Raw_data_US_healthcare[[#This Row],[Date of Admission]])</f>
        <v>19</v>
      </c>
    </row>
    <row r="5611" spans="1:20" x14ac:dyDescent="0.3">
      <c r="A5611" t="s">
        <v>26511</v>
      </c>
      <c r="B5611" t="s">
        <v>15488</v>
      </c>
      <c r="C5611">
        <v>34</v>
      </c>
      <c r="D5611" t="str">
        <f>IF(Raw_data_US_healthcare[[#This Row],[Age]]&lt;35,"Young",IF(Raw_data_US_healthcare[[#This Row],[Age]]&lt;60,"Middle","Senior"))</f>
        <v>Young</v>
      </c>
      <c r="E5611" t="s">
        <v>16</v>
      </c>
      <c r="F5611" t="s">
        <v>35</v>
      </c>
      <c r="G5611" t="s">
        <v>35</v>
      </c>
      <c r="H5611" t="s">
        <v>26516</v>
      </c>
      <c r="I5611" s="2">
        <v>43443</v>
      </c>
      <c r="J5611" t="s">
        <v>7192</v>
      </c>
      <c r="K5611" t="s">
        <v>15489</v>
      </c>
      <c r="L5611" t="s">
        <v>56</v>
      </c>
      <c r="M5611">
        <v>15912.9031</v>
      </c>
      <c r="N5611">
        <v>156</v>
      </c>
      <c r="O5611" t="s">
        <v>22</v>
      </c>
      <c r="P5611" t="s">
        <v>22</v>
      </c>
      <c r="Q5611" s="2">
        <v>43466</v>
      </c>
      <c r="R5611" t="s">
        <v>48</v>
      </c>
      <c r="S5611" t="s">
        <v>45</v>
      </c>
      <c r="T5611">
        <f>_xlfn.DAYS(Raw_data_US_healthcare[[#This Row],[Discharge Date]],Raw_data_US_healthcare[[#This Row],[Date of Admission]])</f>
        <v>23</v>
      </c>
    </row>
    <row r="5612" spans="1:20" x14ac:dyDescent="0.3">
      <c r="A5612" t="s">
        <v>26511</v>
      </c>
      <c r="B5612" t="s">
        <v>15490</v>
      </c>
      <c r="C5612">
        <v>39</v>
      </c>
      <c r="D5612" t="str">
        <f>IF(Raw_data_US_healthcare[[#This Row],[Age]]&lt;35,"Young",IF(Raw_data_US_healthcare[[#This Row],[Age]]&lt;60,"Middle","Senior"))</f>
        <v>Middle</v>
      </c>
      <c r="E5612" t="s">
        <v>16</v>
      </c>
      <c r="F5612" t="s">
        <v>27</v>
      </c>
      <c r="G5612" t="s">
        <v>27</v>
      </c>
      <c r="H5612" t="s">
        <v>26514</v>
      </c>
      <c r="I5612" s="2">
        <v>44161</v>
      </c>
      <c r="J5612" t="s">
        <v>15491</v>
      </c>
      <c r="K5612" t="s">
        <v>15492</v>
      </c>
      <c r="L5612" t="s">
        <v>56</v>
      </c>
      <c r="M5612">
        <v>28187.112499999999</v>
      </c>
      <c r="N5612">
        <v>390</v>
      </c>
      <c r="O5612" t="s">
        <v>43</v>
      </c>
      <c r="P5612" t="s">
        <v>43</v>
      </c>
      <c r="Q5612" s="2">
        <v>44178</v>
      </c>
      <c r="R5612" t="s">
        <v>83</v>
      </c>
      <c r="S5612" t="s">
        <v>45</v>
      </c>
      <c r="T5612">
        <f>_xlfn.DAYS(Raw_data_US_healthcare[[#This Row],[Discharge Date]],Raw_data_US_healthcare[[#This Row],[Date of Admission]])</f>
        <v>17</v>
      </c>
    </row>
    <row r="5613" spans="1:20" x14ac:dyDescent="0.3">
      <c r="A5613" t="s">
        <v>26511</v>
      </c>
      <c r="B5613" t="s">
        <v>26575</v>
      </c>
      <c r="C5613">
        <v>28</v>
      </c>
      <c r="D5613" t="str">
        <f>IF(Raw_data_US_healthcare[[#This Row],[Age]]&lt;35,"Young",IF(Raw_data_US_healthcare[[#This Row],[Age]]&lt;60,"Middle","Senior"))</f>
        <v>Young</v>
      </c>
      <c r="E5613" t="s">
        <v>16</v>
      </c>
      <c r="F5613" t="s">
        <v>88</v>
      </c>
      <c r="G5613" t="s">
        <v>88</v>
      </c>
      <c r="H5613" t="s">
        <v>26516</v>
      </c>
      <c r="I5613" s="2">
        <v>43646</v>
      </c>
      <c r="J5613" t="s">
        <v>15493</v>
      </c>
      <c r="K5613" t="s">
        <v>15494</v>
      </c>
      <c r="L5613" t="s">
        <v>52</v>
      </c>
      <c r="M5613">
        <v>13818.403</v>
      </c>
      <c r="N5613">
        <v>316</v>
      </c>
      <c r="O5613" t="s">
        <v>39</v>
      </c>
      <c r="P5613" t="s">
        <v>39</v>
      </c>
      <c r="Q5613" s="2">
        <v>43648</v>
      </c>
      <c r="R5613" t="s">
        <v>32</v>
      </c>
      <c r="S5613" t="s">
        <v>33</v>
      </c>
      <c r="T5613">
        <f>_xlfn.DAYS(Raw_data_US_healthcare[[#This Row],[Discharge Date]],Raw_data_US_healthcare[[#This Row],[Date of Admission]])</f>
        <v>2</v>
      </c>
    </row>
    <row r="5614" spans="1:20" x14ac:dyDescent="0.3">
      <c r="A5614" t="s">
        <v>26511</v>
      </c>
      <c r="B5614" t="s">
        <v>15495</v>
      </c>
      <c r="C5614">
        <v>57</v>
      </c>
      <c r="D5614" t="str">
        <f>IF(Raw_data_US_healthcare[[#This Row],[Age]]&lt;35,"Young",IF(Raw_data_US_healthcare[[#This Row],[Age]]&lt;60,"Middle","Senior"))</f>
        <v>Middle</v>
      </c>
      <c r="E5614" t="s">
        <v>16</v>
      </c>
      <c r="F5614" t="s">
        <v>62</v>
      </c>
      <c r="G5614" t="s">
        <v>62</v>
      </c>
      <c r="H5614" t="s">
        <v>26516</v>
      </c>
      <c r="I5614" s="2">
        <v>44965</v>
      </c>
      <c r="J5614" t="s">
        <v>15496</v>
      </c>
      <c r="K5614" t="s">
        <v>15497</v>
      </c>
      <c r="L5614" t="s">
        <v>60</v>
      </c>
      <c r="M5614">
        <v>14271.618</v>
      </c>
      <c r="N5614">
        <v>155</v>
      </c>
      <c r="O5614" t="s">
        <v>39</v>
      </c>
      <c r="P5614" t="s">
        <v>39</v>
      </c>
      <c r="Q5614" s="2">
        <v>44990</v>
      </c>
      <c r="R5614" t="s">
        <v>32</v>
      </c>
      <c r="S5614" t="s">
        <v>24</v>
      </c>
      <c r="T5614">
        <f>_xlfn.DAYS(Raw_data_US_healthcare[[#This Row],[Discharge Date]],Raw_data_US_healthcare[[#This Row],[Date of Admission]])</f>
        <v>25</v>
      </c>
    </row>
    <row r="5615" spans="1:20" x14ac:dyDescent="0.3">
      <c r="A5615" t="s">
        <v>26512</v>
      </c>
      <c r="B5615" t="s">
        <v>15498</v>
      </c>
      <c r="C5615">
        <v>59</v>
      </c>
      <c r="D5615" t="str">
        <f>IF(Raw_data_US_healthcare[[#This Row],[Age]]&lt;35,"Young",IF(Raw_data_US_healthcare[[#This Row],[Age]]&lt;60,"Middle","Senior"))</f>
        <v>Middle</v>
      </c>
      <c r="E5615" t="s">
        <v>26</v>
      </c>
      <c r="F5615" t="s">
        <v>228</v>
      </c>
      <c r="G5615" t="s">
        <v>228</v>
      </c>
      <c r="H5615" t="s">
        <v>18</v>
      </c>
      <c r="I5615" s="2">
        <v>44180</v>
      </c>
      <c r="J5615" t="s">
        <v>15499</v>
      </c>
      <c r="K5615" t="s">
        <v>15500</v>
      </c>
      <c r="L5615" t="s">
        <v>21</v>
      </c>
      <c r="M5615">
        <v>55219.033600000002</v>
      </c>
      <c r="N5615">
        <v>472</v>
      </c>
      <c r="O5615" t="s">
        <v>39</v>
      </c>
      <c r="P5615" t="s">
        <v>39</v>
      </c>
      <c r="Q5615" s="2">
        <v>44202</v>
      </c>
      <c r="R5615" t="s">
        <v>23</v>
      </c>
      <c r="S5615" t="s">
        <v>33</v>
      </c>
      <c r="T5615">
        <f>_xlfn.DAYS(Raw_data_US_healthcare[[#This Row],[Discharge Date]],Raw_data_US_healthcare[[#This Row],[Date of Admission]])</f>
        <v>22</v>
      </c>
    </row>
    <row r="5616" spans="1:20" x14ac:dyDescent="0.3">
      <c r="A5616" t="s">
        <v>26511</v>
      </c>
      <c r="B5616" t="s">
        <v>15501</v>
      </c>
      <c r="C5616">
        <v>42</v>
      </c>
      <c r="D5616" t="str">
        <f>IF(Raw_data_US_healthcare[[#This Row],[Age]]&lt;35,"Young",IF(Raw_data_US_healthcare[[#This Row],[Age]]&lt;60,"Middle","Senior"))</f>
        <v>Middle</v>
      </c>
      <c r="E5616" t="s">
        <v>16</v>
      </c>
      <c r="F5616" t="s">
        <v>228</v>
      </c>
      <c r="G5616" t="s">
        <v>228</v>
      </c>
      <c r="H5616" t="s">
        <v>36</v>
      </c>
      <c r="I5616" s="2">
        <v>44000</v>
      </c>
      <c r="J5616" t="s">
        <v>15502</v>
      </c>
      <c r="K5616" t="s">
        <v>15503</v>
      </c>
      <c r="L5616" t="s">
        <v>21</v>
      </c>
      <c r="M5616">
        <v>3942.3317000000002</v>
      </c>
      <c r="N5616">
        <v>407</v>
      </c>
      <c r="O5616" t="s">
        <v>22</v>
      </c>
      <c r="P5616" t="s">
        <v>22</v>
      </c>
      <c r="Q5616" s="2">
        <v>44004</v>
      </c>
      <c r="R5616" t="s">
        <v>44</v>
      </c>
      <c r="S5616" t="s">
        <v>24</v>
      </c>
      <c r="T5616">
        <f>_xlfn.DAYS(Raw_data_US_healthcare[[#This Row],[Discharge Date]],Raw_data_US_healthcare[[#This Row],[Date of Admission]])</f>
        <v>4</v>
      </c>
    </row>
    <row r="5617" spans="1:20" x14ac:dyDescent="0.3">
      <c r="A5617" t="s">
        <v>26511</v>
      </c>
      <c r="B5617" t="s">
        <v>15504</v>
      </c>
      <c r="C5617">
        <v>82</v>
      </c>
      <c r="D5617" t="str">
        <f>IF(Raw_data_US_healthcare[[#This Row],[Age]]&lt;35,"Young",IF(Raw_data_US_healthcare[[#This Row],[Age]]&lt;60,"Middle","Senior"))</f>
        <v>Senior</v>
      </c>
      <c r="E5617" t="s">
        <v>16</v>
      </c>
      <c r="F5617" t="s">
        <v>49</v>
      </c>
      <c r="G5617" t="s">
        <v>49</v>
      </c>
      <c r="H5617" t="s">
        <v>28</v>
      </c>
      <c r="I5617" s="2">
        <v>45041</v>
      </c>
      <c r="J5617" t="s">
        <v>15505</v>
      </c>
      <c r="K5617" t="s">
        <v>15506</v>
      </c>
      <c r="L5617" t="s">
        <v>21</v>
      </c>
      <c r="M5617">
        <v>24965.622100000001</v>
      </c>
      <c r="N5617">
        <v>374</v>
      </c>
      <c r="O5617" t="s">
        <v>22</v>
      </c>
      <c r="P5617" t="s">
        <v>22</v>
      </c>
      <c r="Q5617" s="2">
        <v>45050</v>
      </c>
      <c r="R5617" t="s">
        <v>83</v>
      </c>
      <c r="S5617" t="s">
        <v>45</v>
      </c>
      <c r="T5617">
        <f>_xlfn.DAYS(Raw_data_US_healthcare[[#This Row],[Discharge Date]],Raw_data_US_healthcare[[#This Row],[Date of Admission]])</f>
        <v>9</v>
      </c>
    </row>
    <row r="5618" spans="1:20" x14ac:dyDescent="0.3">
      <c r="A5618" t="s">
        <v>26512</v>
      </c>
      <c r="B5618" t="s">
        <v>15507</v>
      </c>
      <c r="C5618">
        <v>45</v>
      </c>
      <c r="D5618" t="str">
        <f>IF(Raw_data_US_healthcare[[#This Row],[Age]]&lt;35,"Young",IF(Raw_data_US_healthcare[[#This Row],[Age]]&lt;60,"Middle","Senior"))</f>
        <v>Middle</v>
      </c>
      <c r="E5618" t="s">
        <v>26</v>
      </c>
      <c r="F5618" t="s">
        <v>35</v>
      </c>
      <c r="G5618" t="s">
        <v>35</v>
      </c>
      <c r="H5618" t="s">
        <v>26516</v>
      </c>
      <c r="I5618" s="2">
        <v>43601</v>
      </c>
      <c r="J5618" t="s">
        <v>15508</v>
      </c>
      <c r="K5618" t="s">
        <v>15509</v>
      </c>
      <c r="L5618" t="s">
        <v>52</v>
      </c>
      <c r="M5618">
        <v>31054.0452</v>
      </c>
      <c r="N5618">
        <v>167</v>
      </c>
      <c r="O5618" t="s">
        <v>22</v>
      </c>
      <c r="P5618" t="s">
        <v>22</v>
      </c>
      <c r="Q5618" s="2">
        <v>43603</v>
      </c>
      <c r="R5618" t="s">
        <v>48</v>
      </c>
      <c r="S5618" t="s">
        <v>33</v>
      </c>
      <c r="T5618">
        <f>_xlfn.DAYS(Raw_data_US_healthcare[[#This Row],[Discharge Date]],Raw_data_US_healthcare[[#This Row],[Date of Admission]])</f>
        <v>2</v>
      </c>
    </row>
    <row r="5619" spans="1:20" x14ac:dyDescent="0.3">
      <c r="A5619" t="s">
        <v>26512</v>
      </c>
      <c r="B5619" t="s">
        <v>15510</v>
      </c>
      <c r="C5619">
        <v>26</v>
      </c>
      <c r="D5619" t="str">
        <f>IF(Raw_data_US_healthcare[[#This Row],[Age]]&lt;35,"Young",IF(Raw_data_US_healthcare[[#This Row],[Age]]&lt;60,"Middle","Senior"))</f>
        <v>Young</v>
      </c>
      <c r="E5619" t="s">
        <v>26</v>
      </c>
      <c r="F5619" t="s">
        <v>228</v>
      </c>
      <c r="G5619" t="s">
        <v>228</v>
      </c>
      <c r="H5619" t="s">
        <v>36</v>
      </c>
      <c r="I5619" s="2">
        <v>45063</v>
      </c>
      <c r="J5619" t="s">
        <v>13011</v>
      </c>
      <c r="K5619" t="s">
        <v>15511</v>
      </c>
      <c r="L5619" t="s">
        <v>60</v>
      </c>
      <c r="M5619">
        <v>1015.5799</v>
      </c>
      <c r="N5619">
        <v>229</v>
      </c>
      <c r="O5619" t="s">
        <v>22</v>
      </c>
      <c r="P5619" t="s">
        <v>22</v>
      </c>
      <c r="Q5619" s="2">
        <v>45085</v>
      </c>
      <c r="R5619" t="s">
        <v>23</v>
      </c>
      <c r="S5619" t="s">
        <v>24</v>
      </c>
      <c r="T5619">
        <f>_xlfn.DAYS(Raw_data_US_healthcare[[#This Row],[Discharge Date]],Raw_data_US_healthcare[[#This Row],[Date of Admission]])</f>
        <v>22</v>
      </c>
    </row>
    <row r="5620" spans="1:20" x14ac:dyDescent="0.3">
      <c r="A5620" t="s">
        <v>26512</v>
      </c>
      <c r="B5620" t="s">
        <v>15512</v>
      </c>
      <c r="C5620">
        <v>60</v>
      </c>
      <c r="D5620" t="str">
        <f>IF(Raw_data_US_healthcare[[#This Row],[Age]]&lt;35,"Young",IF(Raw_data_US_healthcare[[#This Row],[Age]]&lt;60,"Middle","Senior"))</f>
        <v>Senior</v>
      </c>
      <c r="E5620" t="s">
        <v>26</v>
      </c>
      <c r="F5620" t="s">
        <v>113</v>
      </c>
      <c r="G5620" t="s">
        <v>113</v>
      </c>
      <c r="H5620" t="s">
        <v>18</v>
      </c>
      <c r="I5620" s="2">
        <v>44788</v>
      </c>
      <c r="J5620" t="s">
        <v>15513</v>
      </c>
      <c r="K5620" t="s">
        <v>15514</v>
      </c>
      <c r="L5620" t="s">
        <v>21</v>
      </c>
      <c r="M5620">
        <v>58411.375999999997</v>
      </c>
      <c r="N5620">
        <v>480</v>
      </c>
      <c r="O5620" t="s">
        <v>39</v>
      </c>
      <c r="P5620" t="s">
        <v>39</v>
      </c>
      <c r="Q5620" s="2">
        <v>44805</v>
      </c>
      <c r="R5620" t="s">
        <v>23</v>
      </c>
      <c r="S5620" t="s">
        <v>33</v>
      </c>
      <c r="T5620">
        <f>_xlfn.DAYS(Raw_data_US_healthcare[[#This Row],[Discharge Date]],Raw_data_US_healthcare[[#This Row],[Date of Admission]])</f>
        <v>17</v>
      </c>
    </row>
    <row r="5621" spans="1:20" x14ac:dyDescent="0.3">
      <c r="A5621" t="s">
        <v>26512</v>
      </c>
      <c r="B5621" t="s">
        <v>15515</v>
      </c>
      <c r="C5621">
        <v>80</v>
      </c>
      <c r="D5621" t="str">
        <f>IF(Raw_data_US_healthcare[[#This Row],[Age]]&lt;35,"Young",IF(Raw_data_US_healthcare[[#This Row],[Age]]&lt;60,"Middle","Senior"))</f>
        <v>Senior</v>
      </c>
      <c r="E5621" t="s">
        <v>26</v>
      </c>
      <c r="F5621" t="s">
        <v>228</v>
      </c>
      <c r="G5621" t="s">
        <v>228</v>
      </c>
      <c r="H5621" t="s">
        <v>26516</v>
      </c>
      <c r="I5621" s="2">
        <v>44452</v>
      </c>
      <c r="J5621" t="s">
        <v>15516</v>
      </c>
      <c r="K5621" t="s">
        <v>226</v>
      </c>
      <c r="L5621" t="s">
        <v>21</v>
      </c>
      <c r="M5621">
        <v>19309.900900000001</v>
      </c>
      <c r="N5621">
        <v>448</v>
      </c>
      <c r="O5621" t="s">
        <v>39</v>
      </c>
      <c r="P5621" t="s">
        <v>39</v>
      </c>
      <c r="Q5621" s="2">
        <v>44459</v>
      </c>
      <c r="R5621" t="s">
        <v>23</v>
      </c>
      <c r="S5621" t="s">
        <v>24</v>
      </c>
      <c r="T5621">
        <f>_xlfn.DAYS(Raw_data_US_healthcare[[#This Row],[Discharge Date]],Raw_data_US_healthcare[[#This Row],[Date of Admission]])</f>
        <v>7</v>
      </c>
    </row>
    <row r="5622" spans="1:20" x14ac:dyDescent="0.3">
      <c r="A5622" t="s">
        <v>26512</v>
      </c>
      <c r="B5622" t="s">
        <v>8734</v>
      </c>
      <c r="C5622">
        <v>29</v>
      </c>
      <c r="D5622" t="str">
        <f>IF(Raw_data_US_healthcare[[#This Row],[Age]]&lt;35,"Young",IF(Raw_data_US_healthcare[[#This Row],[Age]]&lt;60,"Middle","Senior"))</f>
        <v>Young</v>
      </c>
      <c r="E5622" t="s">
        <v>26</v>
      </c>
      <c r="F5622" t="s">
        <v>113</v>
      </c>
      <c r="G5622" t="s">
        <v>113</v>
      </c>
      <c r="H5622" t="s">
        <v>26516</v>
      </c>
      <c r="I5622" s="2">
        <v>45003</v>
      </c>
      <c r="J5622" t="s">
        <v>15517</v>
      </c>
      <c r="K5622" t="s">
        <v>15518</v>
      </c>
      <c r="L5622" t="s">
        <v>56</v>
      </c>
      <c r="M5622">
        <v>19512.049200000001</v>
      </c>
      <c r="N5622">
        <v>359</v>
      </c>
      <c r="O5622" t="s">
        <v>22</v>
      </c>
      <c r="P5622" t="s">
        <v>22</v>
      </c>
      <c r="Q5622" s="2">
        <v>45015</v>
      </c>
      <c r="R5622" t="s">
        <v>48</v>
      </c>
      <c r="S5622" t="s">
        <v>24</v>
      </c>
      <c r="T5622">
        <f>_xlfn.DAYS(Raw_data_US_healthcare[[#This Row],[Discharge Date]],Raw_data_US_healthcare[[#This Row],[Date of Admission]])</f>
        <v>12</v>
      </c>
    </row>
    <row r="5623" spans="1:20" x14ac:dyDescent="0.3">
      <c r="A5623" t="s">
        <v>26512</v>
      </c>
      <c r="B5623" t="s">
        <v>15519</v>
      </c>
      <c r="C5623">
        <v>69</v>
      </c>
      <c r="D5623" t="str">
        <f>IF(Raw_data_US_healthcare[[#This Row],[Age]]&lt;35,"Young",IF(Raw_data_US_healthcare[[#This Row],[Age]]&lt;60,"Middle","Senior"))</f>
        <v>Senior</v>
      </c>
      <c r="E5623" t="s">
        <v>26</v>
      </c>
      <c r="F5623" t="s">
        <v>62</v>
      </c>
      <c r="G5623" t="s">
        <v>62</v>
      </c>
      <c r="H5623" t="s">
        <v>18</v>
      </c>
      <c r="I5623" s="2">
        <v>43945</v>
      </c>
      <c r="J5623" t="s">
        <v>15520</v>
      </c>
      <c r="K5623" t="s">
        <v>15521</v>
      </c>
      <c r="L5623" t="s">
        <v>21</v>
      </c>
      <c r="M5623">
        <v>13203.493700000001</v>
      </c>
      <c r="N5623">
        <v>385</v>
      </c>
      <c r="O5623" t="s">
        <v>39</v>
      </c>
      <c r="P5623" t="s">
        <v>39</v>
      </c>
      <c r="Q5623" s="2">
        <v>43960</v>
      </c>
      <c r="R5623" t="s">
        <v>23</v>
      </c>
      <c r="S5623" t="s">
        <v>24</v>
      </c>
      <c r="T5623">
        <f>_xlfn.DAYS(Raw_data_US_healthcare[[#This Row],[Discharge Date]],Raw_data_US_healthcare[[#This Row],[Date of Admission]])</f>
        <v>15</v>
      </c>
    </row>
    <row r="5624" spans="1:20" x14ac:dyDescent="0.3">
      <c r="A5624" t="s">
        <v>26511</v>
      </c>
      <c r="B5624" t="s">
        <v>15522</v>
      </c>
      <c r="C5624">
        <v>53</v>
      </c>
      <c r="D5624" t="str">
        <f>IF(Raw_data_US_healthcare[[#This Row],[Age]]&lt;35,"Young",IF(Raw_data_US_healthcare[[#This Row],[Age]]&lt;60,"Middle","Senior"))</f>
        <v>Middle</v>
      </c>
      <c r="E5624" t="s">
        <v>16</v>
      </c>
      <c r="F5624" t="s">
        <v>228</v>
      </c>
      <c r="G5624" t="s">
        <v>228</v>
      </c>
      <c r="H5624" t="s">
        <v>28</v>
      </c>
      <c r="I5624" s="2">
        <v>44219</v>
      </c>
      <c r="J5624" t="s">
        <v>15523</v>
      </c>
      <c r="K5624" t="s">
        <v>15524</v>
      </c>
      <c r="L5624" t="s">
        <v>21</v>
      </c>
      <c r="M5624">
        <v>41293.145199999999</v>
      </c>
      <c r="N5624">
        <v>226</v>
      </c>
      <c r="O5624" t="s">
        <v>39</v>
      </c>
      <c r="P5624" t="s">
        <v>39</v>
      </c>
      <c r="Q5624" s="2">
        <v>44237</v>
      </c>
      <c r="R5624" t="s">
        <v>23</v>
      </c>
      <c r="S5624" t="s">
        <v>45</v>
      </c>
      <c r="T5624">
        <f>_xlfn.DAYS(Raw_data_US_healthcare[[#This Row],[Discharge Date]],Raw_data_US_healthcare[[#This Row],[Date of Admission]])</f>
        <v>18</v>
      </c>
    </row>
    <row r="5625" spans="1:20" x14ac:dyDescent="0.3">
      <c r="A5625" t="s">
        <v>26511</v>
      </c>
      <c r="B5625" t="s">
        <v>15525</v>
      </c>
      <c r="C5625">
        <v>37</v>
      </c>
      <c r="D5625" t="str">
        <f>IF(Raw_data_US_healthcare[[#This Row],[Age]]&lt;35,"Young",IF(Raw_data_US_healthcare[[#This Row],[Age]]&lt;60,"Middle","Senior"))</f>
        <v>Middle</v>
      </c>
      <c r="E5625" t="s">
        <v>16</v>
      </c>
      <c r="F5625" t="s">
        <v>27</v>
      </c>
      <c r="G5625" t="s">
        <v>27</v>
      </c>
      <c r="H5625" t="s">
        <v>69</v>
      </c>
      <c r="I5625" s="2">
        <v>44515</v>
      </c>
      <c r="J5625" t="s">
        <v>15526</v>
      </c>
      <c r="K5625" t="s">
        <v>15527</v>
      </c>
      <c r="L5625" t="s">
        <v>56</v>
      </c>
      <c r="M5625">
        <v>41365.930800000002</v>
      </c>
      <c r="N5625">
        <v>487</v>
      </c>
      <c r="O5625" t="s">
        <v>39</v>
      </c>
      <c r="P5625" t="s">
        <v>39</v>
      </c>
      <c r="Q5625" s="2">
        <v>44530</v>
      </c>
      <c r="R5625" t="s">
        <v>23</v>
      </c>
      <c r="S5625" t="s">
        <v>33</v>
      </c>
      <c r="T5625">
        <f>_xlfn.DAYS(Raw_data_US_healthcare[[#This Row],[Discharge Date]],Raw_data_US_healthcare[[#This Row],[Date of Admission]])</f>
        <v>15</v>
      </c>
    </row>
    <row r="5626" spans="1:20" x14ac:dyDescent="0.3">
      <c r="A5626" t="s">
        <v>26511</v>
      </c>
      <c r="B5626" t="s">
        <v>15528</v>
      </c>
      <c r="C5626">
        <v>25</v>
      </c>
      <c r="D5626" t="str">
        <f>IF(Raw_data_US_healthcare[[#This Row],[Age]]&lt;35,"Young",IF(Raw_data_US_healthcare[[#This Row],[Age]]&lt;60,"Middle","Senior"))</f>
        <v>Young</v>
      </c>
      <c r="E5626" t="s">
        <v>16</v>
      </c>
      <c r="F5626" t="s">
        <v>35</v>
      </c>
      <c r="G5626" t="s">
        <v>35</v>
      </c>
      <c r="H5626" t="s">
        <v>28</v>
      </c>
      <c r="I5626" s="2">
        <v>44484</v>
      </c>
      <c r="J5626" t="s">
        <v>15529</v>
      </c>
      <c r="K5626" t="s">
        <v>1372</v>
      </c>
      <c r="L5626" t="s">
        <v>56</v>
      </c>
      <c r="M5626">
        <v>43798.995600000002</v>
      </c>
      <c r="N5626">
        <v>401</v>
      </c>
      <c r="O5626" t="s">
        <v>39</v>
      </c>
      <c r="P5626" t="s">
        <v>39</v>
      </c>
      <c r="Q5626" s="2">
        <v>44512</v>
      </c>
      <c r="R5626" t="s">
        <v>23</v>
      </c>
      <c r="S5626" t="s">
        <v>45</v>
      </c>
      <c r="T5626">
        <f>_xlfn.DAYS(Raw_data_US_healthcare[[#This Row],[Discharge Date]],Raw_data_US_healthcare[[#This Row],[Date of Admission]])</f>
        <v>28</v>
      </c>
    </row>
    <row r="5627" spans="1:20" x14ac:dyDescent="0.3">
      <c r="A5627" t="s">
        <v>26512</v>
      </c>
      <c r="B5627" t="s">
        <v>15530</v>
      </c>
      <c r="C5627">
        <v>56</v>
      </c>
      <c r="D5627" t="str">
        <f>IF(Raw_data_US_healthcare[[#This Row],[Age]]&lt;35,"Young",IF(Raw_data_US_healthcare[[#This Row],[Age]]&lt;60,"Middle","Senior"))</f>
        <v>Middle</v>
      </c>
      <c r="E5627" t="s">
        <v>26</v>
      </c>
      <c r="F5627" t="s">
        <v>62</v>
      </c>
      <c r="G5627" t="s">
        <v>62</v>
      </c>
      <c r="H5627" t="s">
        <v>36</v>
      </c>
      <c r="I5627" s="2">
        <v>45204</v>
      </c>
      <c r="J5627" t="s">
        <v>15531</v>
      </c>
      <c r="K5627" t="s">
        <v>15532</v>
      </c>
      <c r="L5627" t="s">
        <v>52</v>
      </c>
      <c r="M5627">
        <v>21093.184499999999</v>
      </c>
      <c r="N5627">
        <v>258</v>
      </c>
      <c r="O5627" t="s">
        <v>22</v>
      </c>
      <c r="P5627" t="s">
        <v>22</v>
      </c>
      <c r="Q5627" s="2">
        <v>45215</v>
      </c>
      <c r="R5627" t="s">
        <v>32</v>
      </c>
      <c r="S5627" t="s">
        <v>33</v>
      </c>
      <c r="T5627">
        <f>_xlfn.DAYS(Raw_data_US_healthcare[[#This Row],[Discharge Date]],Raw_data_US_healthcare[[#This Row],[Date of Admission]])</f>
        <v>11</v>
      </c>
    </row>
    <row r="5628" spans="1:20" x14ac:dyDescent="0.3">
      <c r="A5628" t="s">
        <v>26511</v>
      </c>
      <c r="B5628" t="s">
        <v>15533</v>
      </c>
      <c r="C5628">
        <v>70</v>
      </c>
      <c r="D5628" t="str">
        <f>IF(Raw_data_US_healthcare[[#This Row],[Age]]&lt;35,"Young",IF(Raw_data_US_healthcare[[#This Row],[Age]]&lt;60,"Middle","Senior"))</f>
        <v>Senior</v>
      </c>
      <c r="E5628" t="s">
        <v>16</v>
      </c>
      <c r="F5628" t="s">
        <v>49</v>
      </c>
      <c r="G5628" t="s">
        <v>49</v>
      </c>
      <c r="H5628" t="s">
        <v>36</v>
      </c>
      <c r="I5628" s="2">
        <v>44047</v>
      </c>
      <c r="J5628" t="s">
        <v>15534</v>
      </c>
      <c r="K5628" t="s">
        <v>520</v>
      </c>
      <c r="L5628" t="s">
        <v>21</v>
      </c>
      <c r="M5628">
        <v>15868.7006</v>
      </c>
      <c r="N5628">
        <v>122</v>
      </c>
      <c r="O5628" t="s">
        <v>22</v>
      </c>
      <c r="P5628" t="s">
        <v>22</v>
      </c>
      <c r="Q5628" s="2">
        <v>44053</v>
      </c>
      <c r="R5628" t="s">
        <v>23</v>
      </c>
      <c r="S5628" t="s">
        <v>45</v>
      </c>
      <c r="T5628">
        <f>_xlfn.DAYS(Raw_data_US_healthcare[[#This Row],[Discharge Date]],Raw_data_US_healthcare[[#This Row],[Date of Admission]])</f>
        <v>6</v>
      </c>
    </row>
    <row r="5629" spans="1:20" x14ac:dyDescent="0.3">
      <c r="A5629" t="s">
        <v>26511</v>
      </c>
      <c r="B5629" t="s">
        <v>15535</v>
      </c>
      <c r="C5629">
        <v>48</v>
      </c>
      <c r="D5629" t="str">
        <f>IF(Raw_data_US_healthcare[[#This Row],[Age]]&lt;35,"Young",IF(Raw_data_US_healthcare[[#This Row],[Age]]&lt;60,"Middle","Senior"))</f>
        <v>Middle</v>
      </c>
      <c r="E5629" t="s">
        <v>16</v>
      </c>
      <c r="F5629" t="s">
        <v>17</v>
      </c>
      <c r="G5629" t="s">
        <v>17</v>
      </c>
      <c r="H5629" t="s">
        <v>36</v>
      </c>
      <c r="I5629" s="2">
        <v>43928</v>
      </c>
      <c r="J5629" t="s">
        <v>15536</v>
      </c>
      <c r="K5629" t="s">
        <v>15537</v>
      </c>
      <c r="L5629" t="s">
        <v>21</v>
      </c>
      <c r="M5629">
        <v>7911.7896000000001</v>
      </c>
      <c r="N5629">
        <v>317</v>
      </c>
      <c r="O5629" t="s">
        <v>22</v>
      </c>
      <c r="P5629" t="s">
        <v>22</v>
      </c>
      <c r="Q5629" s="2">
        <v>43934</v>
      </c>
      <c r="R5629" t="s">
        <v>23</v>
      </c>
      <c r="S5629" t="s">
        <v>33</v>
      </c>
      <c r="T5629">
        <f>_xlfn.DAYS(Raw_data_US_healthcare[[#This Row],[Discharge Date]],Raw_data_US_healthcare[[#This Row],[Date of Admission]])</f>
        <v>6</v>
      </c>
    </row>
    <row r="5630" spans="1:20" x14ac:dyDescent="0.3">
      <c r="A5630" t="s">
        <v>26512</v>
      </c>
      <c r="B5630" t="s">
        <v>15538</v>
      </c>
      <c r="C5630">
        <v>55</v>
      </c>
      <c r="D5630" t="str">
        <f>IF(Raw_data_US_healthcare[[#This Row],[Age]]&lt;35,"Young",IF(Raw_data_US_healthcare[[#This Row],[Age]]&lt;60,"Middle","Senior"))</f>
        <v>Middle</v>
      </c>
      <c r="E5630" t="s">
        <v>26</v>
      </c>
      <c r="F5630" t="s">
        <v>49</v>
      </c>
      <c r="G5630" t="s">
        <v>49</v>
      </c>
      <c r="H5630" t="s">
        <v>26516</v>
      </c>
      <c r="I5630" s="2">
        <v>45055</v>
      </c>
      <c r="J5630" t="s">
        <v>15539</v>
      </c>
      <c r="K5630" t="s">
        <v>15540</v>
      </c>
      <c r="L5630" t="s">
        <v>60</v>
      </c>
      <c r="M5630">
        <v>19845.079600000001</v>
      </c>
      <c r="N5630">
        <v>149</v>
      </c>
      <c r="O5630" t="s">
        <v>39</v>
      </c>
      <c r="P5630" t="s">
        <v>39</v>
      </c>
      <c r="Q5630" s="2">
        <v>45060</v>
      </c>
      <c r="R5630" t="s">
        <v>32</v>
      </c>
      <c r="S5630" t="s">
        <v>33</v>
      </c>
      <c r="T5630">
        <f>_xlfn.DAYS(Raw_data_US_healthcare[[#This Row],[Discharge Date]],Raw_data_US_healthcare[[#This Row],[Date of Admission]])</f>
        <v>5</v>
      </c>
    </row>
    <row r="5631" spans="1:20" x14ac:dyDescent="0.3">
      <c r="A5631" t="s">
        <v>26511</v>
      </c>
      <c r="B5631" t="s">
        <v>15541</v>
      </c>
      <c r="C5631">
        <v>72</v>
      </c>
      <c r="D5631" t="str">
        <f>IF(Raw_data_US_healthcare[[#This Row],[Age]]&lt;35,"Young",IF(Raw_data_US_healthcare[[#This Row],[Age]]&lt;60,"Middle","Senior"))</f>
        <v>Senior</v>
      </c>
      <c r="E5631" t="s">
        <v>16</v>
      </c>
      <c r="F5631" t="s">
        <v>49</v>
      </c>
      <c r="G5631" t="s">
        <v>49</v>
      </c>
      <c r="H5631" t="s">
        <v>28</v>
      </c>
      <c r="I5631" s="2">
        <v>44561</v>
      </c>
      <c r="J5631" t="s">
        <v>15542</v>
      </c>
      <c r="K5631" t="s">
        <v>15543</v>
      </c>
      <c r="L5631" t="s">
        <v>21</v>
      </c>
      <c r="M5631">
        <v>19138.001100000001</v>
      </c>
      <c r="N5631">
        <v>212</v>
      </c>
      <c r="O5631" t="s">
        <v>39</v>
      </c>
      <c r="P5631" t="s">
        <v>39</v>
      </c>
      <c r="Q5631" s="2">
        <v>44584</v>
      </c>
      <c r="R5631" t="s">
        <v>23</v>
      </c>
      <c r="S5631" t="s">
        <v>24</v>
      </c>
      <c r="T5631">
        <f>_xlfn.DAYS(Raw_data_US_healthcare[[#This Row],[Discharge Date]],Raw_data_US_healthcare[[#This Row],[Date of Admission]])</f>
        <v>23</v>
      </c>
    </row>
    <row r="5632" spans="1:20" x14ac:dyDescent="0.3">
      <c r="A5632" t="s">
        <v>26511</v>
      </c>
      <c r="B5632" t="s">
        <v>15544</v>
      </c>
      <c r="C5632">
        <v>65</v>
      </c>
      <c r="D5632" t="str">
        <f>IF(Raw_data_US_healthcare[[#This Row],[Age]]&lt;35,"Young",IF(Raw_data_US_healthcare[[#This Row],[Age]]&lt;60,"Middle","Senior"))</f>
        <v>Senior</v>
      </c>
      <c r="E5632" t="s">
        <v>16</v>
      </c>
      <c r="F5632" t="s">
        <v>27</v>
      </c>
      <c r="G5632" t="s">
        <v>27</v>
      </c>
      <c r="H5632" t="s">
        <v>28</v>
      </c>
      <c r="I5632" s="2">
        <v>44390</v>
      </c>
      <c r="J5632" t="s">
        <v>15545</v>
      </c>
      <c r="K5632" t="s">
        <v>15546</v>
      </c>
      <c r="L5632" t="s">
        <v>21</v>
      </c>
      <c r="M5632">
        <v>3870.1264000000001</v>
      </c>
      <c r="N5632">
        <v>190</v>
      </c>
      <c r="O5632" t="s">
        <v>43</v>
      </c>
      <c r="P5632" t="s">
        <v>43</v>
      </c>
      <c r="Q5632" s="2">
        <v>44411</v>
      </c>
      <c r="R5632" t="s">
        <v>32</v>
      </c>
      <c r="S5632" t="s">
        <v>24</v>
      </c>
      <c r="T5632">
        <f>_xlfn.DAYS(Raw_data_US_healthcare[[#This Row],[Discharge Date]],Raw_data_US_healthcare[[#This Row],[Date of Admission]])</f>
        <v>21</v>
      </c>
    </row>
    <row r="5633" spans="1:20" x14ac:dyDescent="0.3">
      <c r="A5633" t="s">
        <v>26512</v>
      </c>
      <c r="B5633" t="s">
        <v>8908</v>
      </c>
      <c r="C5633">
        <v>35</v>
      </c>
      <c r="D5633" t="str">
        <f>IF(Raw_data_US_healthcare[[#This Row],[Age]]&lt;35,"Young",IF(Raw_data_US_healthcare[[#This Row],[Age]]&lt;60,"Middle","Senior"))</f>
        <v>Middle</v>
      </c>
      <c r="E5633" t="s">
        <v>26</v>
      </c>
      <c r="F5633" t="s">
        <v>113</v>
      </c>
      <c r="G5633" t="s">
        <v>113</v>
      </c>
      <c r="H5633" t="s">
        <v>26516</v>
      </c>
      <c r="I5633" s="2">
        <v>44564</v>
      </c>
      <c r="J5633" t="s">
        <v>15547</v>
      </c>
      <c r="K5633" t="s">
        <v>15548</v>
      </c>
      <c r="L5633" t="s">
        <v>31</v>
      </c>
      <c r="M5633">
        <v>17544.541700000002</v>
      </c>
      <c r="N5633">
        <v>438</v>
      </c>
      <c r="O5633" t="s">
        <v>43</v>
      </c>
      <c r="P5633" t="s">
        <v>43</v>
      </c>
      <c r="Q5633" s="2">
        <v>44570</v>
      </c>
      <c r="R5633" t="s">
        <v>32</v>
      </c>
      <c r="S5633" t="s">
        <v>45</v>
      </c>
      <c r="T5633">
        <f>_xlfn.DAYS(Raw_data_US_healthcare[[#This Row],[Discharge Date]],Raw_data_US_healthcare[[#This Row],[Date of Admission]])</f>
        <v>6</v>
      </c>
    </row>
    <row r="5634" spans="1:20" x14ac:dyDescent="0.3">
      <c r="A5634" t="s">
        <v>26512</v>
      </c>
      <c r="B5634" t="s">
        <v>15549</v>
      </c>
      <c r="C5634">
        <v>24</v>
      </c>
      <c r="D5634" t="str">
        <f>IF(Raw_data_US_healthcare[[#This Row],[Age]]&lt;35,"Young",IF(Raw_data_US_healthcare[[#This Row],[Age]]&lt;60,"Middle","Senior"))</f>
        <v>Young</v>
      </c>
      <c r="E5634" t="s">
        <v>26</v>
      </c>
      <c r="F5634" t="s">
        <v>62</v>
      </c>
      <c r="G5634" t="s">
        <v>62</v>
      </c>
      <c r="H5634" t="s">
        <v>26514</v>
      </c>
      <c r="I5634" s="2">
        <v>43574</v>
      </c>
      <c r="J5634" t="s">
        <v>15550</v>
      </c>
      <c r="K5634" t="s">
        <v>15551</v>
      </c>
      <c r="L5634" t="s">
        <v>31</v>
      </c>
      <c r="M5634">
        <v>33742.198600000003</v>
      </c>
      <c r="N5634">
        <v>235</v>
      </c>
      <c r="O5634" t="s">
        <v>22</v>
      </c>
      <c r="P5634" t="s">
        <v>22</v>
      </c>
      <c r="Q5634" s="2">
        <v>43580</v>
      </c>
      <c r="R5634" t="s">
        <v>83</v>
      </c>
      <c r="S5634" t="s">
        <v>33</v>
      </c>
      <c r="T5634">
        <f>_xlfn.DAYS(Raw_data_US_healthcare[[#This Row],[Discharge Date]],Raw_data_US_healthcare[[#This Row],[Date of Admission]])</f>
        <v>6</v>
      </c>
    </row>
    <row r="5635" spans="1:20" x14ac:dyDescent="0.3">
      <c r="A5635" t="s">
        <v>26512</v>
      </c>
      <c r="B5635" t="s">
        <v>15552</v>
      </c>
      <c r="C5635">
        <v>20</v>
      </c>
      <c r="D5635" t="str">
        <f>IF(Raw_data_US_healthcare[[#This Row],[Age]]&lt;35,"Young",IF(Raw_data_US_healthcare[[#This Row],[Age]]&lt;60,"Middle","Senior"))</f>
        <v>Young</v>
      </c>
      <c r="E5635" t="s">
        <v>26</v>
      </c>
      <c r="F5635" t="s">
        <v>88</v>
      </c>
      <c r="G5635" t="s">
        <v>88</v>
      </c>
      <c r="H5635" t="s">
        <v>26514</v>
      </c>
      <c r="I5635" s="2">
        <v>44861</v>
      </c>
      <c r="J5635" t="s">
        <v>15553</v>
      </c>
      <c r="K5635" t="s">
        <v>1520</v>
      </c>
      <c r="L5635" t="s">
        <v>52</v>
      </c>
      <c r="M5635">
        <v>38523.495000000003</v>
      </c>
      <c r="N5635">
        <v>476</v>
      </c>
      <c r="O5635" t="s">
        <v>22</v>
      </c>
      <c r="P5635" t="s">
        <v>22</v>
      </c>
      <c r="Q5635" s="2">
        <v>44882</v>
      </c>
      <c r="R5635" t="s">
        <v>48</v>
      </c>
      <c r="S5635" t="s">
        <v>33</v>
      </c>
      <c r="T5635">
        <f>_xlfn.DAYS(Raw_data_US_healthcare[[#This Row],[Discharge Date]],Raw_data_US_healthcare[[#This Row],[Date of Admission]])</f>
        <v>21</v>
      </c>
    </row>
    <row r="5636" spans="1:20" x14ac:dyDescent="0.3">
      <c r="A5636" t="s">
        <v>26512</v>
      </c>
      <c r="B5636" t="s">
        <v>15554</v>
      </c>
      <c r="C5636">
        <v>32</v>
      </c>
      <c r="D5636" t="str">
        <f>IF(Raw_data_US_healthcare[[#This Row],[Age]]&lt;35,"Young",IF(Raw_data_US_healthcare[[#This Row],[Age]]&lt;60,"Middle","Senior"))</f>
        <v>Young</v>
      </c>
      <c r="E5636" t="s">
        <v>26</v>
      </c>
      <c r="F5636" t="s">
        <v>88</v>
      </c>
      <c r="G5636" t="s">
        <v>88</v>
      </c>
      <c r="H5636" t="s">
        <v>26516</v>
      </c>
      <c r="I5636" s="2">
        <v>44615</v>
      </c>
      <c r="J5636" t="s">
        <v>15555</v>
      </c>
      <c r="K5636" t="s">
        <v>12136</v>
      </c>
      <c r="L5636" t="s">
        <v>56</v>
      </c>
      <c r="M5636">
        <v>16482.776999999998</v>
      </c>
      <c r="N5636">
        <v>165</v>
      </c>
      <c r="O5636" t="s">
        <v>22</v>
      </c>
      <c r="P5636" t="s">
        <v>22</v>
      </c>
      <c r="Q5636" s="2">
        <v>44621</v>
      </c>
      <c r="R5636" t="s">
        <v>32</v>
      </c>
      <c r="S5636" t="s">
        <v>45</v>
      </c>
      <c r="T5636">
        <f>_xlfn.DAYS(Raw_data_US_healthcare[[#This Row],[Discharge Date]],Raw_data_US_healthcare[[#This Row],[Date of Admission]])</f>
        <v>6</v>
      </c>
    </row>
    <row r="5637" spans="1:20" x14ac:dyDescent="0.3">
      <c r="A5637" t="s">
        <v>26512</v>
      </c>
      <c r="B5637" t="s">
        <v>15556</v>
      </c>
      <c r="C5637">
        <v>71</v>
      </c>
      <c r="D5637" t="str">
        <f>IF(Raw_data_US_healthcare[[#This Row],[Age]]&lt;35,"Young",IF(Raw_data_US_healthcare[[#This Row],[Age]]&lt;60,"Middle","Senior"))</f>
        <v>Senior</v>
      </c>
      <c r="E5637" t="s">
        <v>26</v>
      </c>
      <c r="F5637" t="s">
        <v>27</v>
      </c>
      <c r="G5637" t="s">
        <v>27</v>
      </c>
      <c r="H5637" t="s">
        <v>26514</v>
      </c>
      <c r="I5637" s="2">
        <v>44970</v>
      </c>
      <c r="J5637" t="s">
        <v>72</v>
      </c>
      <c r="K5637" t="s">
        <v>15557</v>
      </c>
      <c r="L5637" t="s">
        <v>21</v>
      </c>
      <c r="M5637">
        <v>3061.9809</v>
      </c>
      <c r="N5637">
        <v>303</v>
      </c>
      <c r="O5637" t="s">
        <v>39</v>
      </c>
      <c r="P5637" t="s">
        <v>39</v>
      </c>
      <c r="Q5637" s="2">
        <v>44997</v>
      </c>
      <c r="R5637" t="s">
        <v>44</v>
      </c>
      <c r="S5637" t="s">
        <v>24</v>
      </c>
      <c r="T5637">
        <f>_xlfn.DAYS(Raw_data_US_healthcare[[#This Row],[Discharge Date]],Raw_data_US_healthcare[[#This Row],[Date of Admission]])</f>
        <v>27</v>
      </c>
    </row>
    <row r="5638" spans="1:20" x14ac:dyDescent="0.3">
      <c r="A5638" t="s">
        <v>26512</v>
      </c>
      <c r="B5638" t="s">
        <v>15558</v>
      </c>
      <c r="C5638">
        <v>81</v>
      </c>
      <c r="D5638" t="str">
        <f>IF(Raw_data_US_healthcare[[#This Row],[Age]]&lt;35,"Young",IF(Raw_data_US_healthcare[[#This Row],[Age]]&lt;60,"Middle","Senior"))</f>
        <v>Senior</v>
      </c>
      <c r="E5638" t="s">
        <v>26</v>
      </c>
      <c r="F5638" t="s">
        <v>27</v>
      </c>
      <c r="G5638" t="s">
        <v>27</v>
      </c>
      <c r="H5638" t="s">
        <v>18</v>
      </c>
      <c r="I5638" s="2">
        <v>45135</v>
      </c>
      <c r="J5638" t="s">
        <v>15559</v>
      </c>
      <c r="K5638" t="s">
        <v>15560</v>
      </c>
      <c r="L5638" t="s">
        <v>21</v>
      </c>
      <c r="M5638">
        <v>56360.107000000004</v>
      </c>
      <c r="N5638">
        <v>331</v>
      </c>
      <c r="O5638" t="s">
        <v>43</v>
      </c>
      <c r="P5638" t="s">
        <v>43</v>
      </c>
      <c r="Q5638" s="2">
        <v>45141</v>
      </c>
      <c r="R5638" t="s">
        <v>44</v>
      </c>
      <c r="S5638" t="s">
        <v>24</v>
      </c>
      <c r="T5638">
        <f>_xlfn.DAYS(Raw_data_US_healthcare[[#This Row],[Discharge Date]],Raw_data_US_healthcare[[#This Row],[Date of Admission]])</f>
        <v>6</v>
      </c>
    </row>
    <row r="5639" spans="1:20" x14ac:dyDescent="0.3">
      <c r="A5639" t="s">
        <v>26512</v>
      </c>
      <c r="B5639" t="s">
        <v>15561</v>
      </c>
      <c r="C5639">
        <v>54</v>
      </c>
      <c r="D5639" t="str">
        <f>IF(Raw_data_US_healthcare[[#This Row],[Age]]&lt;35,"Young",IF(Raw_data_US_healthcare[[#This Row],[Age]]&lt;60,"Middle","Senior"))</f>
        <v>Middle</v>
      </c>
      <c r="E5639" t="s">
        <v>26</v>
      </c>
      <c r="F5639" t="s">
        <v>27</v>
      </c>
      <c r="G5639" t="s">
        <v>27</v>
      </c>
      <c r="H5639" t="s">
        <v>36</v>
      </c>
      <c r="I5639" s="2">
        <v>43549</v>
      </c>
      <c r="J5639" t="s">
        <v>3597</v>
      </c>
      <c r="K5639" t="s">
        <v>15562</v>
      </c>
      <c r="L5639" t="s">
        <v>56</v>
      </c>
      <c r="M5639">
        <v>24711.747599999999</v>
      </c>
      <c r="N5639">
        <v>184</v>
      </c>
      <c r="O5639" t="s">
        <v>22</v>
      </c>
      <c r="P5639" t="s">
        <v>22</v>
      </c>
      <c r="Q5639" s="2">
        <v>43563</v>
      </c>
      <c r="R5639" t="s">
        <v>23</v>
      </c>
      <c r="S5639" t="s">
        <v>45</v>
      </c>
      <c r="T5639">
        <f>_xlfn.DAYS(Raw_data_US_healthcare[[#This Row],[Discharge Date]],Raw_data_US_healthcare[[#This Row],[Date of Admission]])</f>
        <v>14</v>
      </c>
    </row>
    <row r="5640" spans="1:20" x14ac:dyDescent="0.3">
      <c r="A5640" t="s">
        <v>26511</v>
      </c>
      <c r="B5640" t="s">
        <v>15563</v>
      </c>
      <c r="C5640">
        <v>57</v>
      </c>
      <c r="D5640" t="str">
        <f>IF(Raw_data_US_healthcare[[#This Row],[Age]]&lt;35,"Young",IF(Raw_data_US_healthcare[[#This Row],[Age]]&lt;60,"Middle","Senior"))</f>
        <v>Middle</v>
      </c>
      <c r="E5640" t="s">
        <v>16</v>
      </c>
      <c r="F5640" t="s">
        <v>62</v>
      </c>
      <c r="G5640" t="s">
        <v>62</v>
      </c>
      <c r="H5640" t="s">
        <v>26516</v>
      </c>
      <c r="I5640" s="2">
        <v>43505</v>
      </c>
      <c r="J5640" t="s">
        <v>11256</v>
      </c>
      <c r="K5640" t="s">
        <v>15564</v>
      </c>
      <c r="L5640" t="s">
        <v>52</v>
      </c>
      <c r="M5640">
        <v>5850.1045999999997</v>
      </c>
      <c r="N5640">
        <v>175</v>
      </c>
      <c r="O5640" t="s">
        <v>39</v>
      </c>
      <c r="P5640" t="s">
        <v>39</v>
      </c>
      <c r="Q5640" s="2">
        <v>43509</v>
      </c>
      <c r="R5640" t="s">
        <v>83</v>
      </c>
      <c r="S5640" t="s">
        <v>45</v>
      </c>
      <c r="T5640">
        <f>_xlfn.DAYS(Raw_data_US_healthcare[[#This Row],[Discharge Date]],Raw_data_US_healthcare[[#This Row],[Date of Admission]])</f>
        <v>4</v>
      </c>
    </row>
    <row r="5641" spans="1:20" x14ac:dyDescent="0.3">
      <c r="A5641" t="s">
        <v>26511</v>
      </c>
      <c r="B5641" t="s">
        <v>15565</v>
      </c>
      <c r="C5641">
        <v>58</v>
      </c>
      <c r="D5641" t="str">
        <f>IF(Raw_data_US_healthcare[[#This Row],[Age]]&lt;35,"Young",IF(Raw_data_US_healthcare[[#This Row],[Age]]&lt;60,"Middle","Senior"))</f>
        <v>Middle</v>
      </c>
      <c r="E5641" t="s">
        <v>16</v>
      </c>
      <c r="F5641" t="s">
        <v>35</v>
      </c>
      <c r="G5641" t="s">
        <v>35</v>
      </c>
      <c r="H5641" t="s">
        <v>26514</v>
      </c>
      <c r="I5641" s="2">
        <v>44903</v>
      </c>
      <c r="J5641" t="s">
        <v>15566</v>
      </c>
      <c r="K5641" t="s">
        <v>15567</v>
      </c>
      <c r="L5641" t="s">
        <v>52</v>
      </c>
      <c r="M5641">
        <v>4926.9126999999999</v>
      </c>
      <c r="N5641">
        <v>226</v>
      </c>
      <c r="O5641" t="s">
        <v>39</v>
      </c>
      <c r="P5641" t="s">
        <v>39</v>
      </c>
      <c r="Q5641" s="2">
        <v>44931</v>
      </c>
      <c r="R5641" t="s">
        <v>44</v>
      </c>
      <c r="S5641" t="s">
        <v>33</v>
      </c>
      <c r="T5641">
        <f>_xlfn.DAYS(Raw_data_US_healthcare[[#This Row],[Discharge Date]],Raw_data_US_healthcare[[#This Row],[Date of Admission]])</f>
        <v>28</v>
      </c>
    </row>
    <row r="5642" spans="1:20" x14ac:dyDescent="0.3">
      <c r="A5642" t="s">
        <v>26512</v>
      </c>
      <c r="B5642" t="s">
        <v>15568</v>
      </c>
      <c r="C5642">
        <v>61</v>
      </c>
      <c r="D5642" t="str">
        <f>IF(Raw_data_US_healthcare[[#This Row],[Age]]&lt;35,"Young",IF(Raw_data_US_healthcare[[#This Row],[Age]]&lt;60,"Middle","Senior"))</f>
        <v>Senior</v>
      </c>
      <c r="E5642" t="s">
        <v>26</v>
      </c>
      <c r="F5642" t="s">
        <v>228</v>
      </c>
      <c r="G5642" t="s">
        <v>228</v>
      </c>
      <c r="H5642" t="s">
        <v>26516</v>
      </c>
      <c r="I5642" s="2">
        <v>44738</v>
      </c>
      <c r="J5642" t="s">
        <v>15569</v>
      </c>
      <c r="K5642" t="s">
        <v>15570</v>
      </c>
      <c r="L5642" t="s">
        <v>21</v>
      </c>
      <c r="M5642">
        <v>25133.6322</v>
      </c>
      <c r="N5642">
        <v>441</v>
      </c>
      <c r="O5642" t="s">
        <v>43</v>
      </c>
      <c r="P5642" t="s">
        <v>43</v>
      </c>
      <c r="Q5642" s="2">
        <v>44768</v>
      </c>
      <c r="R5642" t="s">
        <v>83</v>
      </c>
      <c r="S5642" t="s">
        <v>33</v>
      </c>
      <c r="T5642">
        <f>_xlfn.DAYS(Raw_data_US_healthcare[[#This Row],[Discharge Date]],Raw_data_US_healthcare[[#This Row],[Date of Admission]])</f>
        <v>30</v>
      </c>
    </row>
    <row r="5643" spans="1:20" x14ac:dyDescent="0.3">
      <c r="A5643" t="s">
        <v>26512</v>
      </c>
      <c r="B5643" t="s">
        <v>15571</v>
      </c>
      <c r="C5643">
        <v>57</v>
      </c>
      <c r="D5643" t="str">
        <f>IF(Raw_data_US_healthcare[[#This Row],[Age]]&lt;35,"Young",IF(Raw_data_US_healthcare[[#This Row],[Age]]&lt;60,"Middle","Senior"))</f>
        <v>Middle</v>
      </c>
      <c r="E5643" t="s">
        <v>26</v>
      </c>
      <c r="F5643" t="s">
        <v>62</v>
      </c>
      <c r="G5643" t="s">
        <v>62</v>
      </c>
      <c r="H5643" t="s">
        <v>18</v>
      </c>
      <c r="I5643" s="2">
        <v>44210</v>
      </c>
      <c r="J5643" t="s">
        <v>15572</v>
      </c>
      <c r="K5643" t="s">
        <v>15573</v>
      </c>
      <c r="L5643" t="s">
        <v>60</v>
      </c>
      <c r="M5643">
        <v>34266.978000000003</v>
      </c>
      <c r="N5643">
        <v>316</v>
      </c>
      <c r="O5643" t="s">
        <v>39</v>
      </c>
      <c r="P5643" t="s">
        <v>39</v>
      </c>
      <c r="Q5643" s="2">
        <v>44222</v>
      </c>
      <c r="R5643" t="s">
        <v>83</v>
      </c>
      <c r="S5643" t="s">
        <v>33</v>
      </c>
      <c r="T5643">
        <f>_xlfn.DAYS(Raw_data_US_healthcare[[#This Row],[Discharge Date]],Raw_data_US_healthcare[[#This Row],[Date of Admission]])</f>
        <v>12</v>
      </c>
    </row>
    <row r="5644" spans="1:20" x14ac:dyDescent="0.3">
      <c r="A5644" t="s">
        <v>26512</v>
      </c>
      <c r="B5644" t="s">
        <v>15574</v>
      </c>
      <c r="C5644">
        <v>53</v>
      </c>
      <c r="D5644" t="str">
        <f>IF(Raw_data_US_healthcare[[#This Row],[Age]]&lt;35,"Young",IF(Raw_data_US_healthcare[[#This Row],[Age]]&lt;60,"Middle","Senior"))</f>
        <v>Middle</v>
      </c>
      <c r="E5644" t="s">
        <v>26</v>
      </c>
      <c r="F5644" t="s">
        <v>228</v>
      </c>
      <c r="G5644" t="s">
        <v>228</v>
      </c>
      <c r="H5644" t="s">
        <v>18</v>
      </c>
      <c r="I5644" s="2">
        <v>44941</v>
      </c>
      <c r="J5644" t="s">
        <v>15575</v>
      </c>
      <c r="K5644" t="s">
        <v>15576</v>
      </c>
      <c r="L5644" t="s">
        <v>31</v>
      </c>
      <c r="M5644">
        <v>15197.2294</v>
      </c>
      <c r="N5644">
        <v>167</v>
      </c>
      <c r="O5644" t="s">
        <v>39</v>
      </c>
      <c r="P5644" t="s">
        <v>39</v>
      </c>
      <c r="Q5644" s="2">
        <v>44944</v>
      </c>
      <c r="R5644" t="s">
        <v>83</v>
      </c>
      <c r="S5644" t="s">
        <v>45</v>
      </c>
      <c r="T5644">
        <f>_xlfn.DAYS(Raw_data_US_healthcare[[#This Row],[Discharge Date]],Raw_data_US_healthcare[[#This Row],[Date of Admission]])</f>
        <v>3</v>
      </c>
    </row>
    <row r="5645" spans="1:20" x14ac:dyDescent="0.3">
      <c r="A5645" t="s">
        <v>26511</v>
      </c>
      <c r="B5645" t="s">
        <v>15577</v>
      </c>
      <c r="C5645">
        <v>48</v>
      </c>
      <c r="D5645" t="str">
        <f>IF(Raw_data_US_healthcare[[#This Row],[Age]]&lt;35,"Young",IF(Raw_data_US_healthcare[[#This Row],[Age]]&lt;60,"Middle","Senior"))</f>
        <v>Middle</v>
      </c>
      <c r="E5645" t="s">
        <v>16</v>
      </c>
      <c r="F5645" t="s">
        <v>113</v>
      </c>
      <c r="G5645" t="s">
        <v>113</v>
      </c>
      <c r="H5645" t="s">
        <v>26514</v>
      </c>
      <c r="I5645" s="2">
        <v>43830</v>
      </c>
      <c r="J5645" t="s">
        <v>15578</v>
      </c>
      <c r="K5645" t="s">
        <v>15579</v>
      </c>
      <c r="L5645" t="s">
        <v>56</v>
      </c>
      <c r="M5645">
        <v>5281.8010000000004</v>
      </c>
      <c r="N5645">
        <v>372</v>
      </c>
      <c r="O5645" t="s">
        <v>43</v>
      </c>
      <c r="P5645" t="s">
        <v>43</v>
      </c>
      <c r="Q5645" s="2">
        <v>43854</v>
      </c>
      <c r="R5645" t="s">
        <v>44</v>
      </c>
      <c r="S5645" t="s">
        <v>45</v>
      </c>
      <c r="T5645">
        <f>_xlfn.DAYS(Raw_data_US_healthcare[[#This Row],[Discharge Date]],Raw_data_US_healthcare[[#This Row],[Date of Admission]])</f>
        <v>24</v>
      </c>
    </row>
    <row r="5646" spans="1:20" x14ac:dyDescent="0.3">
      <c r="A5646" t="s">
        <v>26512</v>
      </c>
      <c r="B5646" t="s">
        <v>15580</v>
      </c>
      <c r="C5646">
        <v>62</v>
      </c>
      <c r="D5646" t="str">
        <f>IF(Raw_data_US_healthcare[[#This Row],[Age]]&lt;35,"Young",IF(Raw_data_US_healthcare[[#This Row],[Age]]&lt;60,"Middle","Senior"))</f>
        <v>Senior</v>
      </c>
      <c r="E5646" t="s">
        <v>26</v>
      </c>
      <c r="F5646" t="s">
        <v>228</v>
      </c>
      <c r="G5646" t="s">
        <v>228</v>
      </c>
      <c r="H5646" t="s">
        <v>69</v>
      </c>
      <c r="I5646" s="2">
        <v>43631</v>
      </c>
      <c r="J5646" t="s">
        <v>15581</v>
      </c>
      <c r="K5646" t="s">
        <v>15582</v>
      </c>
      <c r="L5646" t="s">
        <v>21</v>
      </c>
      <c r="M5646">
        <v>59745.859199999999</v>
      </c>
      <c r="N5646">
        <v>316</v>
      </c>
      <c r="O5646" t="s">
        <v>39</v>
      </c>
      <c r="P5646" t="s">
        <v>39</v>
      </c>
      <c r="Q5646" s="2">
        <v>43632</v>
      </c>
      <c r="R5646" t="s">
        <v>32</v>
      </c>
      <c r="S5646" t="s">
        <v>24</v>
      </c>
      <c r="T5646">
        <f>_xlfn.DAYS(Raw_data_US_healthcare[[#This Row],[Discharge Date]],Raw_data_US_healthcare[[#This Row],[Date of Admission]])</f>
        <v>1</v>
      </c>
    </row>
    <row r="5647" spans="1:20" x14ac:dyDescent="0.3">
      <c r="A5647" t="s">
        <v>26512</v>
      </c>
      <c r="B5647" t="s">
        <v>15583</v>
      </c>
      <c r="C5647">
        <v>63</v>
      </c>
      <c r="D5647" t="str">
        <f>IF(Raw_data_US_healthcare[[#This Row],[Age]]&lt;35,"Young",IF(Raw_data_US_healthcare[[#This Row],[Age]]&lt;60,"Middle","Senior"))</f>
        <v>Senior</v>
      </c>
      <c r="E5647" t="s">
        <v>26</v>
      </c>
      <c r="F5647" t="s">
        <v>62</v>
      </c>
      <c r="G5647" t="s">
        <v>62</v>
      </c>
      <c r="H5647" t="s">
        <v>18</v>
      </c>
      <c r="I5647" s="2">
        <v>44236</v>
      </c>
      <c r="J5647" t="s">
        <v>15584</v>
      </c>
      <c r="K5647" t="s">
        <v>15585</v>
      </c>
      <c r="L5647" t="s">
        <v>21</v>
      </c>
      <c r="M5647">
        <v>56653.790200000003</v>
      </c>
      <c r="N5647">
        <v>211</v>
      </c>
      <c r="O5647" t="s">
        <v>43</v>
      </c>
      <c r="P5647" t="s">
        <v>43</v>
      </c>
      <c r="Q5647" s="2">
        <v>44245</v>
      </c>
      <c r="R5647" t="s">
        <v>83</v>
      </c>
      <c r="S5647" t="s">
        <v>33</v>
      </c>
      <c r="T5647">
        <f>_xlfn.DAYS(Raw_data_US_healthcare[[#This Row],[Discharge Date]],Raw_data_US_healthcare[[#This Row],[Date of Admission]])</f>
        <v>9</v>
      </c>
    </row>
    <row r="5648" spans="1:20" x14ac:dyDescent="0.3">
      <c r="A5648" t="s">
        <v>26511</v>
      </c>
      <c r="B5648" t="s">
        <v>5370</v>
      </c>
      <c r="C5648">
        <v>21</v>
      </c>
      <c r="D5648" t="str">
        <f>IF(Raw_data_US_healthcare[[#This Row],[Age]]&lt;35,"Young",IF(Raw_data_US_healthcare[[#This Row],[Age]]&lt;60,"Middle","Senior"))</f>
        <v>Young</v>
      </c>
      <c r="E5648" t="s">
        <v>16</v>
      </c>
      <c r="F5648" t="s">
        <v>88</v>
      </c>
      <c r="G5648" t="s">
        <v>88</v>
      </c>
      <c r="H5648" t="s">
        <v>26516</v>
      </c>
      <c r="I5648" s="2">
        <v>44993</v>
      </c>
      <c r="J5648" t="s">
        <v>5896</v>
      </c>
      <c r="K5648" t="s">
        <v>15586</v>
      </c>
      <c r="L5648" t="s">
        <v>56</v>
      </c>
      <c r="M5648">
        <v>13529.314200000001</v>
      </c>
      <c r="N5648">
        <v>476</v>
      </c>
      <c r="O5648" t="s">
        <v>43</v>
      </c>
      <c r="P5648" t="s">
        <v>43</v>
      </c>
      <c r="Q5648" s="2">
        <v>44994</v>
      </c>
      <c r="R5648" t="s">
        <v>44</v>
      </c>
      <c r="S5648" t="s">
        <v>33</v>
      </c>
      <c r="T5648">
        <f>_xlfn.DAYS(Raw_data_US_healthcare[[#This Row],[Discharge Date]],Raw_data_US_healthcare[[#This Row],[Date of Admission]])</f>
        <v>1</v>
      </c>
    </row>
    <row r="5649" spans="1:20" x14ac:dyDescent="0.3">
      <c r="A5649" t="s">
        <v>26512</v>
      </c>
      <c r="B5649" t="s">
        <v>2199</v>
      </c>
      <c r="C5649">
        <v>59</v>
      </c>
      <c r="D5649" t="str">
        <f>IF(Raw_data_US_healthcare[[#This Row],[Age]]&lt;35,"Young",IF(Raw_data_US_healthcare[[#This Row],[Age]]&lt;60,"Middle","Senior"))</f>
        <v>Middle</v>
      </c>
      <c r="E5649" t="s">
        <v>26</v>
      </c>
      <c r="F5649" t="s">
        <v>27</v>
      </c>
      <c r="G5649" t="s">
        <v>27</v>
      </c>
      <c r="H5649" t="s">
        <v>18</v>
      </c>
      <c r="I5649" s="2">
        <v>45150</v>
      </c>
      <c r="J5649" t="s">
        <v>15587</v>
      </c>
      <c r="K5649" t="s">
        <v>1564</v>
      </c>
      <c r="L5649" t="s">
        <v>52</v>
      </c>
      <c r="M5649">
        <v>43358.985800000002</v>
      </c>
      <c r="N5649">
        <v>253</v>
      </c>
      <c r="O5649" t="s">
        <v>43</v>
      </c>
      <c r="P5649" t="s">
        <v>43</v>
      </c>
      <c r="Q5649" s="2">
        <v>45153</v>
      </c>
      <c r="R5649" t="s">
        <v>44</v>
      </c>
      <c r="S5649" t="s">
        <v>24</v>
      </c>
      <c r="T5649">
        <f>_xlfn.DAYS(Raw_data_US_healthcare[[#This Row],[Discharge Date]],Raw_data_US_healthcare[[#This Row],[Date of Admission]])</f>
        <v>3</v>
      </c>
    </row>
    <row r="5650" spans="1:20" x14ac:dyDescent="0.3">
      <c r="A5650" t="s">
        <v>26511</v>
      </c>
      <c r="B5650" t="s">
        <v>15588</v>
      </c>
      <c r="C5650">
        <v>77</v>
      </c>
      <c r="D5650" t="str">
        <f>IF(Raw_data_US_healthcare[[#This Row],[Age]]&lt;35,"Young",IF(Raw_data_US_healthcare[[#This Row],[Age]]&lt;60,"Middle","Senior"))</f>
        <v>Senior</v>
      </c>
      <c r="E5650" t="s">
        <v>16</v>
      </c>
      <c r="F5650" t="s">
        <v>113</v>
      </c>
      <c r="G5650" t="s">
        <v>113</v>
      </c>
      <c r="H5650" t="s">
        <v>28</v>
      </c>
      <c r="I5650" s="2">
        <v>44943</v>
      </c>
      <c r="J5650" t="s">
        <v>15589</v>
      </c>
      <c r="K5650" t="s">
        <v>15590</v>
      </c>
      <c r="L5650" t="s">
        <v>21</v>
      </c>
      <c r="M5650">
        <v>10258.4786</v>
      </c>
      <c r="N5650">
        <v>220</v>
      </c>
      <c r="O5650" t="s">
        <v>39</v>
      </c>
      <c r="P5650" t="s">
        <v>39</v>
      </c>
      <c r="Q5650" s="2">
        <v>44968</v>
      </c>
      <c r="R5650" t="s">
        <v>23</v>
      </c>
      <c r="S5650" t="s">
        <v>33</v>
      </c>
      <c r="T5650">
        <f>_xlfn.DAYS(Raw_data_US_healthcare[[#This Row],[Discharge Date]],Raw_data_US_healthcare[[#This Row],[Date of Admission]])</f>
        <v>25</v>
      </c>
    </row>
    <row r="5651" spans="1:20" x14ac:dyDescent="0.3">
      <c r="A5651" t="s">
        <v>26512</v>
      </c>
      <c r="B5651" t="s">
        <v>15591</v>
      </c>
      <c r="C5651">
        <v>60</v>
      </c>
      <c r="D5651" t="str">
        <f>IF(Raw_data_US_healthcare[[#This Row],[Age]]&lt;35,"Young",IF(Raw_data_US_healthcare[[#This Row],[Age]]&lt;60,"Middle","Senior"))</f>
        <v>Senior</v>
      </c>
      <c r="E5651" t="s">
        <v>26</v>
      </c>
      <c r="F5651" t="s">
        <v>228</v>
      </c>
      <c r="G5651" t="s">
        <v>228</v>
      </c>
      <c r="H5651" t="s">
        <v>36</v>
      </c>
      <c r="I5651" s="2">
        <v>44564</v>
      </c>
      <c r="J5651" t="s">
        <v>15592</v>
      </c>
      <c r="K5651" t="s">
        <v>15593</v>
      </c>
      <c r="L5651" t="s">
        <v>21</v>
      </c>
      <c r="M5651">
        <v>24044.558799999999</v>
      </c>
      <c r="N5651">
        <v>312</v>
      </c>
      <c r="O5651" t="s">
        <v>22</v>
      </c>
      <c r="P5651" t="s">
        <v>22</v>
      </c>
      <c r="Q5651" s="2">
        <v>44570</v>
      </c>
      <c r="R5651" t="s">
        <v>48</v>
      </c>
      <c r="S5651" t="s">
        <v>24</v>
      </c>
      <c r="T5651">
        <f>_xlfn.DAYS(Raw_data_US_healthcare[[#This Row],[Discharge Date]],Raw_data_US_healthcare[[#This Row],[Date of Admission]])</f>
        <v>6</v>
      </c>
    </row>
    <row r="5652" spans="1:20" x14ac:dyDescent="0.3">
      <c r="A5652" t="s">
        <v>26511</v>
      </c>
      <c r="B5652" t="s">
        <v>15594</v>
      </c>
      <c r="C5652">
        <v>45</v>
      </c>
      <c r="D5652" t="str">
        <f>IF(Raw_data_US_healthcare[[#This Row],[Age]]&lt;35,"Young",IF(Raw_data_US_healthcare[[#This Row],[Age]]&lt;60,"Middle","Senior"))</f>
        <v>Middle</v>
      </c>
      <c r="E5652" t="s">
        <v>16</v>
      </c>
      <c r="F5652" t="s">
        <v>88</v>
      </c>
      <c r="G5652" t="s">
        <v>88</v>
      </c>
      <c r="H5652" t="s">
        <v>36</v>
      </c>
      <c r="I5652" s="2">
        <v>44046</v>
      </c>
      <c r="J5652" t="s">
        <v>15595</v>
      </c>
      <c r="K5652" t="s">
        <v>15596</v>
      </c>
      <c r="L5652" t="s">
        <v>21</v>
      </c>
      <c r="M5652">
        <v>1473.922</v>
      </c>
      <c r="N5652">
        <v>228</v>
      </c>
      <c r="O5652" t="s">
        <v>22</v>
      </c>
      <c r="P5652" t="s">
        <v>22</v>
      </c>
      <c r="Q5652" s="2">
        <v>44063</v>
      </c>
      <c r="R5652" t="s">
        <v>48</v>
      </c>
      <c r="S5652" t="s">
        <v>33</v>
      </c>
      <c r="T5652">
        <f>_xlfn.DAYS(Raw_data_US_healthcare[[#This Row],[Discharge Date]],Raw_data_US_healthcare[[#This Row],[Date of Admission]])</f>
        <v>17</v>
      </c>
    </row>
    <row r="5653" spans="1:20" x14ac:dyDescent="0.3">
      <c r="A5653" t="s">
        <v>26512</v>
      </c>
      <c r="B5653" t="s">
        <v>12317</v>
      </c>
      <c r="C5653">
        <v>66</v>
      </c>
      <c r="D5653" t="str">
        <f>IF(Raw_data_US_healthcare[[#This Row],[Age]]&lt;35,"Young",IF(Raw_data_US_healthcare[[#This Row],[Age]]&lt;60,"Middle","Senior"))</f>
        <v>Senior</v>
      </c>
      <c r="E5653" t="s">
        <v>26</v>
      </c>
      <c r="F5653" t="s">
        <v>17</v>
      </c>
      <c r="G5653" t="s">
        <v>17</v>
      </c>
      <c r="H5653" t="s">
        <v>36</v>
      </c>
      <c r="I5653" s="2">
        <v>44599</v>
      </c>
      <c r="J5653" t="s">
        <v>15597</v>
      </c>
      <c r="K5653" t="s">
        <v>15598</v>
      </c>
      <c r="L5653" t="s">
        <v>21</v>
      </c>
      <c r="M5653">
        <v>3902.3348000000001</v>
      </c>
      <c r="N5653">
        <v>437</v>
      </c>
      <c r="O5653" t="s">
        <v>22</v>
      </c>
      <c r="P5653" t="s">
        <v>22</v>
      </c>
      <c r="Q5653" s="2">
        <v>44622</v>
      </c>
      <c r="R5653" t="s">
        <v>48</v>
      </c>
      <c r="S5653" t="s">
        <v>45</v>
      </c>
      <c r="T5653">
        <f>_xlfn.DAYS(Raw_data_US_healthcare[[#This Row],[Discharge Date]],Raw_data_US_healthcare[[#This Row],[Date of Admission]])</f>
        <v>23</v>
      </c>
    </row>
    <row r="5654" spans="1:20" x14ac:dyDescent="0.3">
      <c r="A5654" t="s">
        <v>26512</v>
      </c>
      <c r="B5654" t="s">
        <v>9226</v>
      </c>
      <c r="C5654">
        <v>48</v>
      </c>
      <c r="D5654" t="str">
        <f>IF(Raw_data_US_healthcare[[#This Row],[Age]]&lt;35,"Young",IF(Raw_data_US_healthcare[[#This Row],[Age]]&lt;60,"Middle","Senior"))</f>
        <v>Middle</v>
      </c>
      <c r="E5654" t="s">
        <v>26</v>
      </c>
      <c r="F5654" t="s">
        <v>62</v>
      </c>
      <c r="G5654" t="s">
        <v>62</v>
      </c>
      <c r="H5654" t="s">
        <v>26516</v>
      </c>
      <c r="I5654" s="2">
        <v>44520</v>
      </c>
      <c r="J5654" t="s">
        <v>15599</v>
      </c>
      <c r="K5654" t="s">
        <v>15600</v>
      </c>
      <c r="L5654" t="s">
        <v>56</v>
      </c>
      <c r="M5654">
        <v>18349.115699999998</v>
      </c>
      <c r="N5654">
        <v>489</v>
      </c>
      <c r="O5654" t="s">
        <v>43</v>
      </c>
      <c r="P5654" t="s">
        <v>43</v>
      </c>
      <c r="Q5654" s="2">
        <v>44547</v>
      </c>
      <c r="R5654" t="s">
        <v>48</v>
      </c>
      <c r="S5654" t="s">
        <v>33</v>
      </c>
      <c r="T5654">
        <f>_xlfn.DAYS(Raw_data_US_healthcare[[#This Row],[Discharge Date]],Raw_data_US_healthcare[[#This Row],[Date of Admission]])</f>
        <v>27</v>
      </c>
    </row>
    <row r="5655" spans="1:20" x14ac:dyDescent="0.3">
      <c r="A5655" t="s">
        <v>26511</v>
      </c>
      <c r="B5655" t="s">
        <v>15601</v>
      </c>
      <c r="C5655">
        <v>31</v>
      </c>
      <c r="D5655" t="str">
        <f>IF(Raw_data_US_healthcare[[#This Row],[Age]]&lt;35,"Young",IF(Raw_data_US_healthcare[[#This Row],[Age]]&lt;60,"Middle","Senior"))</f>
        <v>Young</v>
      </c>
      <c r="E5655" t="s">
        <v>16</v>
      </c>
      <c r="F5655" t="s">
        <v>88</v>
      </c>
      <c r="G5655" t="s">
        <v>88</v>
      </c>
      <c r="H5655" t="s">
        <v>69</v>
      </c>
      <c r="I5655" s="2">
        <v>44076</v>
      </c>
      <c r="J5655" t="s">
        <v>15602</v>
      </c>
      <c r="K5655" t="s">
        <v>15603</v>
      </c>
      <c r="L5655" t="s">
        <v>52</v>
      </c>
      <c r="M5655">
        <v>8518.0134999999991</v>
      </c>
      <c r="N5655">
        <v>192</v>
      </c>
      <c r="O5655" t="s">
        <v>22</v>
      </c>
      <c r="P5655" t="s">
        <v>22</v>
      </c>
      <c r="Q5655" s="2">
        <v>44093</v>
      </c>
      <c r="R5655" t="s">
        <v>44</v>
      </c>
      <c r="S5655" t="s">
        <v>45</v>
      </c>
      <c r="T5655">
        <f>_xlfn.DAYS(Raw_data_US_healthcare[[#This Row],[Discharge Date]],Raw_data_US_healthcare[[#This Row],[Date of Admission]])</f>
        <v>17</v>
      </c>
    </row>
    <row r="5656" spans="1:20" x14ac:dyDescent="0.3">
      <c r="A5656" t="s">
        <v>26512</v>
      </c>
      <c r="B5656" t="s">
        <v>9586</v>
      </c>
      <c r="C5656">
        <v>70</v>
      </c>
      <c r="D5656" t="str">
        <f>IF(Raw_data_US_healthcare[[#This Row],[Age]]&lt;35,"Young",IF(Raw_data_US_healthcare[[#This Row],[Age]]&lt;60,"Middle","Senior"))</f>
        <v>Senior</v>
      </c>
      <c r="E5656" t="s">
        <v>26</v>
      </c>
      <c r="F5656" t="s">
        <v>62</v>
      </c>
      <c r="G5656" t="s">
        <v>62</v>
      </c>
      <c r="H5656" t="s">
        <v>28</v>
      </c>
      <c r="I5656" s="2">
        <v>45224</v>
      </c>
      <c r="J5656" t="s">
        <v>15604</v>
      </c>
      <c r="K5656" t="s">
        <v>15605</v>
      </c>
      <c r="L5656" t="s">
        <v>21</v>
      </c>
      <c r="M5656">
        <v>30911.229599999999</v>
      </c>
      <c r="N5656">
        <v>193</v>
      </c>
      <c r="O5656" t="s">
        <v>39</v>
      </c>
      <c r="P5656" t="s">
        <v>39</v>
      </c>
      <c r="Q5656" s="2">
        <v>45229</v>
      </c>
      <c r="R5656" t="s">
        <v>44</v>
      </c>
      <c r="S5656" t="s">
        <v>45</v>
      </c>
      <c r="T5656">
        <f>_xlfn.DAYS(Raw_data_US_healthcare[[#This Row],[Discharge Date]],Raw_data_US_healthcare[[#This Row],[Date of Admission]])</f>
        <v>5</v>
      </c>
    </row>
    <row r="5657" spans="1:20" x14ac:dyDescent="0.3">
      <c r="A5657" t="s">
        <v>26511</v>
      </c>
      <c r="B5657" t="s">
        <v>15606</v>
      </c>
      <c r="C5657">
        <v>72</v>
      </c>
      <c r="D5657" t="str">
        <f>IF(Raw_data_US_healthcare[[#This Row],[Age]]&lt;35,"Young",IF(Raw_data_US_healthcare[[#This Row],[Age]]&lt;60,"Middle","Senior"))</f>
        <v>Senior</v>
      </c>
      <c r="E5657" t="s">
        <v>16</v>
      </c>
      <c r="F5657" t="s">
        <v>88</v>
      </c>
      <c r="G5657" t="s">
        <v>88</v>
      </c>
      <c r="H5657" t="s">
        <v>26514</v>
      </c>
      <c r="I5657" s="2">
        <v>44824</v>
      </c>
      <c r="J5657" t="s">
        <v>15607</v>
      </c>
      <c r="K5657" t="s">
        <v>15608</v>
      </c>
      <c r="L5657" t="s">
        <v>21</v>
      </c>
      <c r="M5657">
        <v>20202.1014</v>
      </c>
      <c r="N5657">
        <v>492</v>
      </c>
      <c r="O5657" t="s">
        <v>39</v>
      </c>
      <c r="P5657" t="s">
        <v>39</v>
      </c>
      <c r="Q5657" s="2">
        <v>44837</v>
      </c>
      <c r="R5657" t="s">
        <v>48</v>
      </c>
      <c r="S5657" t="s">
        <v>33</v>
      </c>
      <c r="T5657">
        <f>_xlfn.DAYS(Raw_data_US_healthcare[[#This Row],[Discharge Date]],Raw_data_US_healthcare[[#This Row],[Date of Admission]])</f>
        <v>13</v>
      </c>
    </row>
    <row r="5658" spans="1:20" x14ac:dyDescent="0.3">
      <c r="A5658" t="s">
        <v>26512</v>
      </c>
      <c r="B5658" t="s">
        <v>15609</v>
      </c>
      <c r="C5658">
        <v>74</v>
      </c>
      <c r="D5658" t="str">
        <f>IF(Raw_data_US_healthcare[[#This Row],[Age]]&lt;35,"Young",IF(Raw_data_US_healthcare[[#This Row],[Age]]&lt;60,"Middle","Senior"))</f>
        <v>Senior</v>
      </c>
      <c r="E5658" t="s">
        <v>26</v>
      </c>
      <c r="F5658" t="s">
        <v>49</v>
      </c>
      <c r="G5658" t="s">
        <v>49</v>
      </c>
      <c r="H5658" t="s">
        <v>26514</v>
      </c>
      <c r="I5658" s="2">
        <v>43978</v>
      </c>
      <c r="J5658" t="s">
        <v>15610</v>
      </c>
      <c r="K5658" t="s">
        <v>15611</v>
      </c>
      <c r="L5658" t="s">
        <v>31</v>
      </c>
      <c r="M5658">
        <v>3692.1226999999999</v>
      </c>
      <c r="N5658">
        <v>492</v>
      </c>
      <c r="O5658" t="s">
        <v>22</v>
      </c>
      <c r="P5658" t="s">
        <v>22</v>
      </c>
      <c r="Q5658" s="2">
        <v>43997</v>
      </c>
      <c r="R5658" t="s">
        <v>32</v>
      </c>
      <c r="S5658" t="s">
        <v>24</v>
      </c>
      <c r="T5658">
        <f>_xlfn.DAYS(Raw_data_US_healthcare[[#This Row],[Discharge Date]],Raw_data_US_healthcare[[#This Row],[Date of Admission]])</f>
        <v>19</v>
      </c>
    </row>
    <row r="5659" spans="1:20" x14ac:dyDescent="0.3">
      <c r="A5659" t="s">
        <v>26512</v>
      </c>
      <c r="B5659" t="s">
        <v>11910</v>
      </c>
      <c r="C5659">
        <v>39</v>
      </c>
      <c r="D5659" t="str">
        <f>IF(Raw_data_US_healthcare[[#This Row],[Age]]&lt;35,"Young",IF(Raw_data_US_healthcare[[#This Row],[Age]]&lt;60,"Middle","Senior"))</f>
        <v>Middle</v>
      </c>
      <c r="E5659" t="s">
        <v>26</v>
      </c>
      <c r="F5659" t="s">
        <v>113</v>
      </c>
      <c r="G5659" t="s">
        <v>113</v>
      </c>
      <c r="H5659" t="s">
        <v>28</v>
      </c>
      <c r="I5659" s="2">
        <v>43806</v>
      </c>
      <c r="J5659" t="s">
        <v>7234</v>
      </c>
      <c r="K5659" t="s">
        <v>15612</v>
      </c>
      <c r="L5659" t="s">
        <v>60</v>
      </c>
      <c r="M5659">
        <v>19139.044600000001</v>
      </c>
      <c r="N5659">
        <v>490</v>
      </c>
      <c r="O5659" t="s">
        <v>22</v>
      </c>
      <c r="P5659" t="s">
        <v>22</v>
      </c>
      <c r="Q5659" s="2">
        <v>43808</v>
      </c>
      <c r="R5659" t="s">
        <v>32</v>
      </c>
      <c r="S5659" t="s">
        <v>24</v>
      </c>
      <c r="T5659">
        <f>_xlfn.DAYS(Raw_data_US_healthcare[[#This Row],[Discharge Date]],Raw_data_US_healthcare[[#This Row],[Date of Admission]])</f>
        <v>2</v>
      </c>
    </row>
    <row r="5660" spans="1:20" x14ac:dyDescent="0.3">
      <c r="A5660" t="s">
        <v>26512</v>
      </c>
      <c r="B5660" t="s">
        <v>4193</v>
      </c>
      <c r="C5660">
        <v>52</v>
      </c>
      <c r="D5660" t="str">
        <f>IF(Raw_data_US_healthcare[[#This Row],[Age]]&lt;35,"Young",IF(Raw_data_US_healthcare[[#This Row],[Age]]&lt;60,"Middle","Senior"))</f>
        <v>Middle</v>
      </c>
      <c r="E5660" t="s">
        <v>26</v>
      </c>
      <c r="F5660" t="s">
        <v>88</v>
      </c>
      <c r="G5660" t="s">
        <v>88</v>
      </c>
      <c r="H5660" t="s">
        <v>18</v>
      </c>
      <c r="I5660" s="2">
        <v>44489</v>
      </c>
      <c r="J5660" t="s">
        <v>15613</v>
      </c>
      <c r="K5660" t="s">
        <v>15614</v>
      </c>
      <c r="L5660" t="s">
        <v>56</v>
      </c>
      <c r="M5660">
        <v>14962.949000000001</v>
      </c>
      <c r="N5660">
        <v>323</v>
      </c>
      <c r="O5660" t="s">
        <v>39</v>
      </c>
      <c r="P5660" t="s">
        <v>39</v>
      </c>
      <c r="Q5660" s="2">
        <v>44503</v>
      </c>
      <c r="R5660" t="s">
        <v>48</v>
      </c>
      <c r="S5660" t="s">
        <v>24</v>
      </c>
      <c r="T5660">
        <f>_xlfn.DAYS(Raw_data_US_healthcare[[#This Row],[Discharge Date]],Raw_data_US_healthcare[[#This Row],[Date of Admission]])</f>
        <v>14</v>
      </c>
    </row>
    <row r="5661" spans="1:20" x14ac:dyDescent="0.3">
      <c r="A5661" t="s">
        <v>26512</v>
      </c>
      <c r="B5661" t="s">
        <v>15615</v>
      </c>
      <c r="C5661">
        <v>61</v>
      </c>
      <c r="D5661" t="str">
        <f>IF(Raw_data_US_healthcare[[#This Row],[Age]]&lt;35,"Young",IF(Raw_data_US_healthcare[[#This Row],[Age]]&lt;60,"Middle","Senior"))</f>
        <v>Senior</v>
      </c>
      <c r="E5661" t="s">
        <v>26</v>
      </c>
      <c r="F5661" t="s">
        <v>27</v>
      </c>
      <c r="G5661" t="s">
        <v>27</v>
      </c>
      <c r="H5661" t="s">
        <v>26514</v>
      </c>
      <c r="I5661" s="2">
        <v>45027</v>
      </c>
      <c r="J5661" t="s">
        <v>15616</v>
      </c>
      <c r="K5661" t="s">
        <v>15617</v>
      </c>
      <c r="L5661" t="s">
        <v>56</v>
      </c>
      <c r="M5661">
        <v>7141.7662</v>
      </c>
      <c r="N5661">
        <v>252</v>
      </c>
      <c r="O5661" t="s">
        <v>39</v>
      </c>
      <c r="P5661" t="s">
        <v>39</v>
      </c>
      <c r="Q5661" s="2">
        <v>45051</v>
      </c>
      <c r="R5661" t="s">
        <v>83</v>
      </c>
      <c r="S5661" t="s">
        <v>24</v>
      </c>
      <c r="T5661">
        <f>_xlfn.DAYS(Raw_data_US_healthcare[[#This Row],[Discharge Date]],Raw_data_US_healthcare[[#This Row],[Date of Admission]])</f>
        <v>24</v>
      </c>
    </row>
    <row r="5662" spans="1:20" x14ac:dyDescent="0.3">
      <c r="A5662" t="s">
        <v>26512</v>
      </c>
      <c r="B5662" t="s">
        <v>15618</v>
      </c>
      <c r="C5662">
        <v>38</v>
      </c>
      <c r="D5662" t="str">
        <f>IF(Raw_data_US_healthcare[[#This Row],[Age]]&lt;35,"Young",IF(Raw_data_US_healthcare[[#This Row],[Age]]&lt;60,"Middle","Senior"))</f>
        <v>Middle</v>
      </c>
      <c r="E5662" t="s">
        <v>26</v>
      </c>
      <c r="F5662" t="s">
        <v>27</v>
      </c>
      <c r="G5662" t="s">
        <v>27</v>
      </c>
      <c r="H5662" t="s">
        <v>26514</v>
      </c>
      <c r="I5662" s="2">
        <v>44025</v>
      </c>
      <c r="J5662" t="s">
        <v>15619</v>
      </c>
      <c r="K5662" t="s">
        <v>15620</v>
      </c>
      <c r="L5662" t="s">
        <v>21</v>
      </c>
      <c r="M5662">
        <v>30066.945400000001</v>
      </c>
      <c r="N5662">
        <v>221</v>
      </c>
      <c r="O5662" t="s">
        <v>43</v>
      </c>
      <c r="P5662" t="s">
        <v>43</v>
      </c>
      <c r="Q5662" s="2">
        <v>44044</v>
      </c>
      <c r="R5662" t="s">
        <v>32</v>
      </c>
      <c r="S5662" t="s">
        <v>24</v>
      </c>
      <c r="T5662">
        <f>_xlfn.DAYS(Raw_data_US_healthcare[[#This Row],[Discharge Date]],Raw_data_US_healthcare[[#This Row],[Date of Admission]])</f>
        <v>19</v>
      </c>
    </row>
    <row r="5663" spans="1:20" x14ac:dyDescent="0.3">
      <c r="A5663" t="s">
        <v>26512</v>
      </c>
      <c r="B5663" t="s">
        <v>15621</v>
      </c>
      <c r="C5663">
        <v>58</v>
      </c>
      <c r="D5663" t="str">
        <f>IF(Raw_data_US_healthcare[[#This Row],[Age]]&lt;35,"Young",IF(Raw_data_US_healthcare[[#This Row],[Age]]&lt;60,"Middle","Senior"))</f>
        <v>Middle</v>
      </c>
      <c r="E5663" t="s">
        <v>26</v>
      </c>
      <c r="F5663" t="s">
        <v>88</v>
      </c>
      <c r="G5663" t="s">
        <v>88</v>
      </c>
      <c r="H5663" t="s">
        <v>18</v>
      </c>
      <c r="I5663" s="2">
        <v>43677</v>
      </c>
      <c r="J5663" t="s">
        <v>15622</v>
      </c>
      <c r="K5663" t="s">
        <v>15623</v>
      </c>
      <c r="L5663" t="s">
        <v>52</v>
      </c>
      <c r="M5663">
        <v>36574.537700000001</v>
      </c>
      <c r="N5663">
        <v>476</v>
      </c>
      <c r="O5663" t="s">
        <v>43</v>
      </c>
      <c r="P5663" t="s">
        <v>43</v>
      </c>
      <c r="Q5663" s="2">
        <v>43695</v>
      </c>
      <c r="R5663" t="s">
        <v>48</v>
      </c>
      <c r="S5663" t="s">
        <v>33</v>
      </c>
      <c r="T5663">
        <f>_xlfn.DAYS(Raw_data_US_healthcare[[#This Row],[Discharge Date]],Raw_data_US_healthcare[[#This Row],[Date of Admission]])</f>
        <v>18</v>
      </c>
    </row>
    <row r="5664" spans="1:20" x14ac:dyDescent="0.3">
      <c r="A5664" t="s">
        <v>26512</v>
      </c>
      <c r="B5664" t="s">
        <v>15624</v>
      </c>
      <c r="C5664">
        <v>83</v>
      </c>
      <c r="D5664" t="str">
        <f>IF(Raw_data_US_healthcare[[#This Row],[Age]]&lt;35,"Young",IF(Raw_data_US_healthcare[[#This Row],[Age]]&lt;60,"Middle","Senior"))</f>
        <v>Senior</v>
      </c>
      <c r="E5664" t="s">
        <v>26</v>
      </c>
      <c r="F5664" t="s">
        <v>62</v>
      </c>
      <c r="G5664" t="s">
        <v>62</v>
      </c>
      <c r="H5664" t="s">
        <v>36</v>
      </c>
      <c r="I5664" s="2">
        <v>44939</v>
      </c>
      <c r="J5664" t="s">
        <v>15625</v>
      </c>
      <c r="K5664" t="s">
        <v>15626</v>
      </c>
      <c r="L5664" t="s">
        <v>60</v>
      </c>
      <c r="M5664">
        <v>1506.3458000000001</v>
      </c>
      <c r="N5664">
        <v>271</v>
      </c>
      <c r="O5664" t="s">
        <v>22</v>
      </c>
      <c r="P5664" t="s">
        <v>22</v>
      </c>
      <c r="Q5664" s="2">
        <v>44945</v>
      </c>
      <c r="R5664" t="s">
        <v>48</v>
      </c>
      <c r="S5664" t="s">
        <v>24</v>
      </c>
      <c r="T5664">
        <f>_xlfn.DAYS(Raw_data_US_healthcare[[#This Row],[Discharge Date]],Raw_data_US_healthcare[[#This Row],[Date of Admission]])</f>
        <v>6</v>
      </c>
    </row>
    <row r="5665" spans="1:20" x14ac:dyDescent="0.3">
      <c r="A5665" t="s">
        <v>26511</v>
      </c>
      <c r="B5665" t="s">
        <v>15627</v>
      </c>
      <c r="C5665">
        <v>84</v>
      </c>
      <c r="D5665" t="str">
        <f>IF(Raw_data_US_healthcare[[#This Row],[Age]]&lt;35,"Young",IF(Raw_data_US_healthcare[[#This Row],[Age]]&lt;60,"Middle","Senior"))</f>
        <v>Senior</v>
      </c>
      <c r="E5665" t="s">
        <v>16</v>
      </c>
      <c r="F5665" t="s">
        <v>88</v>
      </c>
      <c r="G5665" t="s">
        <v>88</v>
      </c>
      <c r="H5665" t="s">
        <v>26516</v>
      </c>
      <c r="I5665" s="2">
        <v>43762</v>
      </c>
      <c r="J5665" t="s">
        <v>15628</v>
      </c>
      <c r="K5665" t="s">
        <v>15629</v>
      </c>
      <c r="L5665" t="s">
        <v>31</v>
      </c>
      <c r="M5665">
        <v>2891.6183999999998</v>
      </c>
      <c r="N5665">
        <v>227</v>
      </c>
      <c r="O5665" t="s">
        <v>39</v>
      </c>
      <c r="P5665" t="s">
        <v>39</v>
      </c>
      <c r="Q5665" s="2">
        <v>43771</v>
      </c>
      <c r="R5665" t="s">
        <v>83</v>
      </c>
      <c r="S5665" t="s">
        <v>45</v>
      </c>
      <c r="T5665">
        <f>_xlfn.DAYS(Raw_data_US_healthcare[[#This Row],[Discharge Date]],Raw_data_US_healthcare[[#This Row],[Date of Admission]])</f>
        <v>9</v>
      </c>
    </row>
    <row r="5666" spans="1:20" x14ac:dyDescent="0.3">
      <c r="A5666" t="s">
        <v>26511</v>
      </c>
      <c r="B5666" t="s">
        <v>15630</v>
      </c>
      <c r="C5666">
        <v>58</v>
      </c>
      <c r="D5666" t="str">
        <f>IF(Raw_data_US_healthcare[[#This Row],[Age]]&lt;35,"Young",IF(Raw_data_US_healthcare[[#This Row],[Age]]&lt;60,"Middle","Senior"))</f>
        <v>Middle</v>
      </c>
      <c r="E5666" t="s">
        <v>16</v>
      </c>
      <c r="F5666" t="s">
        <v>49</v>
      </c>
      <c r="G5666" t="s">
        <v>49</v>
      </c>
      <c r="H5666" t="s">
        <v>69</v>
      </c>
      <c r="I5666" s="2">
        <v>43672</v>
      </c>
      <c r="J5666" t="s">
        <v>15631</v>
      </c>
      <c r="K5666" t="s">
        <v>15632</v>
      </c>
      <c r="L5666" t="s">
        <v>52</v>
      </c>
      <c r="M5666">
        <v>42790.177600000003</v>
      </c>
      <c r="N5666">
        <v>247</v>
      </c>
      <c r="O5666" t="s">
        <v>22</v>
      </c>
      <c r="P5666" t="s">
        <v>22</v>
      </c>
      <c r="Q5666" s="2">
        <v>43674</v>
      </c>
      <c r="R5666" t="s">
        <v>23</v>
      </c>
      <c r="S5666" t="s">
        <v>33</v>
      </c>
      <c r="T5666">
        <f>_xlfn.DAYS(Raw_data_US_healthcare[[#This Row],[Discharge Date]],Raw_data_US_healthcare[[#This Row],[Date of Admission]])</f>
        <v>2</v>
      </c>
    </row>
    <row r="5667" spans="1:20" x14ac:dyDescent="0.3">
      <c r="A5667" t="s">
        <v>26511</v>
      </c>
      <c r="B5667" t="s">
        <v>15633</v>
      </c>
      <c r="C5667">
        <v>72</v>
      </c>
      <c r="D5667" t="str">
        <f>IF(Raw_data_US_healthcare[[#This Row],[Age]]&lt;35,"Young",IF(Raw_data_US_healthcare[[#This Row],[Age]]&lt;60,"Middle","Senior"))</f>
        <v>Senior</v>
      </c>
      <c r="E5667" t="s">
        <v>16</v>
      </c>
      <c r="F5667" t="s">
        <v>62</v>
      </c>
      <c r="G5667" t="s">
        <v>62</v>
      </c>
      <c r="H5667" t="s">
        <v>26516</v>
      </c>
      <c r="I5667" s="2">
        <v>44607</v>
      </c>
      <c r="J5667" t="s">
        <v>15634</v>
      </c>
      <c r="K5667" t="s">
        <v>15635</v>
      </c>
      <c r="L5667" t="s">
        <v>60</v>
      </c>
      <c r="M5667">
        <v>6888.5817999999999</v>
      </c>
      <c r="N5667">
        <v>128</v>
      </c>
      <c r="O5667" t="s">
        <v>39</v>
      </c>
      <c r="P5667" t="s">
        <v>39</v>
      </c>
      <c r="Q5667" s="2">
        <v>44610</v>
      </c>
      <c r="R5667" t="s">
        <v>32</v>
      </c>
      <c r="S5667" t="s">
        <v>24</v>
      </c>
      <c r="T5667">
        <f>_xlfn.DAYS(Raw_data_US_healthcare[[#This Row],[Discharge Date]],Raw_data_US_healthcare[[#This Row],[Date of Admission]])</f>
        <v>3</v>
      </c>
    </row>
    <row r="5668" spans="1:20" x14ac:dyDescent="0.3">
      <c r="A5668" t="s">
        <v>26512</v>
      </c>
      <c r="B5668" t="s">
        <v>4668</v>
      </c>
      <c r="C5668">
        <v>19</v>
      </c>
      <c r="D5668" t="str">
        <f>IF(Raw_data_US_healthcare[[#This Row],[Age]]&lt;35,"Young",IF(Raw_data_US_healthcare[[#This Row],[Age]]&lt;60,"Middle","Senior"))</f>
        <v>Young</v>
      </c>
      <c r="E5668" t="s">
        <v>26</v>
      </c>
      <c r="F5668" t="s">
        <v>17</v>
      </c>
      <c r="G5668" t="s">
        <v>17</v>
      </c>
      <c r="H5668" t="s">
        <v>36</v>
      </c>
      <c r="I5668" s="2">
        <v>43683</v>
      </c>
      <c r="J5668" t="s">
        <v>15636</v>
      </c>
      <c r="K5668" t="s">
        <v>15637</v>
      </c>
      <c r="L5668" t="s">
        <v>56</v>
      </c>
      <c r="M5668">
        <v>13681.727999999999</v>
      </c>
      <c r="N5668">
        <v>305</v>
      </c>
      <c r="O5668" t="s">
        <v>43</v>
      </c>
      <c r="P5668" t="s">
        <v>43</v>
      </c>
      <c r="Q5668" s="2">
        <v>43697</v>
      </c>
      <c r="R5668" t="s">
        <v>83</v>
      </c>
      <c r="S5668" t="s">
        <v>33</v>
      </c>
      <c r="T5668">
        <f>_xlfn.DAYS(Raw_data_US_healthcare[[#This Row],[Discharge Date]],Raw_data_US_healthcare[[#This Row],[Date of Admission]])</f>
        <v>14</v>
      </c>
    </row>
    <row r="5669" spans="1:20" x14ac:dyDescent="0.3">
      <c r="A5669" t="s">
        <v>26511</v>
      </c>
      <c r="B5669" t="s">
        <v>15638</v>
      </c>
      <c r="C5669">
        <v>64</v>
      </c>
      <c r="D5669" t="str">
        <f>IF(Raw_data_US_healthcare[[#This Row],[Age]]&lt;35,"Young",IF(Raw_data_US_healthcare[[#This Row],[Age]]&lt;60,"Middle","Senior"))</f>
        <v>Senior</v>
      </c>
      <c r="E5669" t="s">
        <v>16</v>
      </c>
      <c r="F5669" t="s">
        <v>88</v>
      </c>
      <c r="G5669" t="s">
        <v>88</v>
      </c>
      <c r="H5669" t="s">
        <v>69</v>
      </c>
      <c r="I5669" s="2">
        <v>44708</v>
      </c>
      <c r="J5669" t="s">
        <v>15639</v>
      </c>
      <c r="K5669" t="s">
        <v>15640</v>
      </c>
      <c r="L5669" t="s">
        <v>60</v>
      </c>
      <c r="M5669">
        <v>19603.198199999999</v>
      </c>
      <c r="N5669">
        <v>119</v>
      </c>
      <c r="O5669" t="s">
        <v>22</v>
      </c>
      <c r="P5669" t="s">
        <v>22</v>
      </c>
      <c r="Q5669" s="2">
        <v>44723</v>
      </c>
      <c r="R5669" t="s">
        <v>48</v>
      </c>
      <c r="S5669" t="s">
        <v>45</v>
      </c>
      <c r="T5669">
        <f>_xlfn.DAYS(Raw_data_US_healthcare[[#This Row],[Discharge Date]],Raw_data_US_healthcare[[#This Row],[Date of Admission]])</f>
        <v>15</v>
      </c>
    </row>
    <row r="5670" spans="1:20" x14ac:dyDescent="0.3">
      <c r="A5670" t="s">
        <v>26511</v>
      </c>
      <c r="B5670" t="s">
        <v>5429</v>
      </c>
      <c r="C5670">
        <v>74</v>
      </c>
      <c r="D5670" t="str">
        <f>IF(Raw_data_US_healthcare[[#This Row],[Age]]&lt;35,"Young",IF(Raw_data_US_healthcare[[#This Row],[Age]]&lt;60,"Middle","Senior"))</f>
        <v>Senior</v>
      </c>
      <c r="E5670" t="s">
        <v>16</v>
      </c>
      <c r="F5670" t="s">
        <v>228</v>
      </c>
      <c r="G5670" t="s">
        <v>228</v>
      </c>
      <c r="H5670" t="s">
        <v>26514</v>
      </c>
      <c r="I5670" s="2">
        <v>43957</v>
      </c>
      <c r="J5670" t="s">
        <v>15641</v>
      </c>
      <c r="K5670" t="s">
        <v>15642</v>
      </c>
      <c r="L5670" t="s">
        <v>31</v>
      </c>
      <c r="M5670">
        <v>12157.92</v>
      </c>
      <c r="N5670">
        <v>113</v>
      </c>
      <c r="O5670" t="s">
        <v>43</v>
      </c>
      <c r="P5670" t="s">
        <v>43</v>
      </c>
      <c r="Q5670" s="2">
        <v>43969</v>
      </c>
      <c r="R5670" t="s">
        <v>44</v>
      </c>
      <c r="S5670" t="s">
        <v>45</v>
      </c>
      <c r="T5670">
        <f>_xlfn.DAYS(Raw_data_US_healthcare[[#This Row],[Discharge Date]],Raw_data_US_healthcare[[#This Row],[Date of Admission]])</f>
        <v>12</v>
      </c>
    </row>
    <row r="5671" spans="1:20" x14ac:dyDescent="0.3">
      <c r="A5671" t="s">
        <v>26512</v>
      </c>
      <c r="B5671" t="s">
        <v>15643</v>
      </c>
      <c r="C5671">
        <v>84</v>
      </c>
      <c r="D5671" t="str">
        <f>IF(Raw_data_US_healthcare[[#This Row],[Age]]&lt;35,"Young",IF(Raw_data_US_healthcare[[#This Row],[Age]]&lt;60,"Middle","Senior"))</f>
        <v>Senior</v>
      </c>
      <c r="E5671" t="s">
        <v>26</v>
      </c>
      <c r="F5671" t="s">
        <v>35</v>
      </c>
      <c r="G5671" t="s">
        <v>35</v>
      </c>
      <c r="H5671" t="s">
        <v>28</v>
      </c>
      <c r="I5671" s="2">
        <v>44932</v>
      </c>
      <c r="J5671" t="s">
        <v>15644</v>
      </c>
      <c r="K5671" t="s">
        <v>15645</v>
      </c>
      <c r="L5671" t="s">
        <v>60</v>
      </c>
      <c r="M5671">
        <v>7886.7322999999997</v>
      </c>
      <c r="N5671">
        <v>112</v>
      </c>
      <c r="O5671" t="s">
        <v>22</v>
      </c>
      <c r="P5671" t="s">
        <v>22</v>
      </c>
      <c r="Q5671" s="2">
        <v>44934</v>
      </c>
      <c r="R5671" t="s">
        <v>23</v>
      </c>
      <c r="S5671" t="s">
        <v>33</v>
      </c>
      <c r="T5671">
        <f>_xlfn.DAYS(Raw_data_US_healthcare[[#This Row],[Discharge Date]],Raw_data_US_healthcare[[#This Row],[Date of Admission]])</f>
        <v>2</v>
      </c>
    </row>
    <row r="5672" spans="1:20" x14ac:dyDescent="0.3">
      <c r="A5672" t="s">
        <v>26511</v>
      </c>
      <c r="B5672" t="s">
        <v>15646</v>
      </c>
      <c r="C5672">
        <v>66</v>
      </c>
      <c r="D5672" t="str">
        <f>IF(Raw_data_US_healthcare[[#This Row],[Age]]&lt;35,"Young",IF(Raw_data_US_healthcare[[#This Row],[Age]]&lt;60,"Middle","Senior"))</f>
        <v>Senior</v>
      </c>
      <c r="E5672" t="s">
        <v>16</v>
      </c>
      <c r="F5672" t="s">
        <v>35</v>
      </c>
      <c r="G5672" t="s">
        <v>35</v>
      </c>
      <c r="H5672" t="s">
        <v>28</v>
      </c>
      <c r="I5672" s="2">
        <v>44131</v>
      </c>
      <c r="J5672" t="s">
        <v>15647</v>
      </c>
      <c r="K5672" t="s">
        <v>15648</v>
      </c>
      <c r="L5672" t="s">
        <v>60</v>
      </c>
      <c r="M5672">
        <v>14126.0504</v>
      </c>
      <c r="N5672">
        <v>307</v>
      </c>
      <c r="O5672" t="s">
        <v>39</v>
      </c>
      <c r="P5672" t="s">
        <v>39</v>
      </c>
      <c r="Q5672" s="2">
        <v>44149</v>
      </c>
      <c r="R5672" t="s">
        <v>23</v>
      </c>
      <c r="S5672" t="s">
        <v>24</v>
      </c>
      <c r="T5672">
        <f>_xlfn.DAYS(Raw_data_US_healthcare[[#This Row],[Discharge Date]],Raw_data_US_healthcare[[#This Row],[Date of Admission]])</f>
        <v>18</v>
      </c>
    </row>
    <row r="5673" spans="1:20" x14ac:dyDescent="0.3">
      <c r="A5673" t="s">
        <v>26511</v>
      </c>
      <c r="B5673" t="s">
        <v>15649</v>
      </c>
      <c r="C5673">
        <v>46</v>
      </c>
      <c r="D5673" t="str">
        <f>IF(Raw_data_US_healthcare[[#This Row],[Age]]&lt;35,"Young",IF(Raw_data_US_healthcare[[#This Row],[Age]]&lt;60,"Middle","Senior"))</f>
        <v>Middle</v>
      </c>
      <c r="E5673" t="s">
        <v>16</v>
      </c>
      <c r="F5673" t="s">
        <v>27</v>
      </c>
      <c r="G5673" t="s">
        <v>27</v>
      </c>
      <c r="H5673" t="s">
        <v>18</v>
      </c>
      <c r="I5673" s="2">
        <v>44446</v>
      </c>
      <c r="J5673" t="s">
        <v>15650</v>
      </c>
      <c r="K5673" t="s">
        <v>4486</v>
      </c>
      <c r="L5673" t="s">
        <v>31</v>
      </c>
      <c r="M5673">
        <v>32181.614399999999</v>
      </c>
      <c r="N5673">
        <v>140</v>
      </c>
      <c r="O5673" t="s">
        <v>43</v>
      </c>
      <c r="P5673" t="s">
        <v>43</v>
      </c>
      <c r="Q5673" s="2">
        <v>44467</v>
      </c>
      <c r="R5673" t="s">
        <v>23</v>
      </c>
      <c r="S5673" t="s">
        <v>24</v>
      </c>
      <c r="T5673">
        <f>_xlfn.DAYS(Raw_data_US_healthcare[[#This Row],[Discharge Date]],Raw_data_US_healthcare[[#This Row],[Date of Admission]])</f>
        <v>21</v>
      </c>
    </row>
    <row r="5674" spans="1:20" x14ac:dyDescent="0.3">
      <c r="A5674" t="s">
        <v>26512</v>
      </c>
      <c r="B5674" t="s">
        <v>15651</v>
      </c>
      <c r="C5674">
        <v>52</v>
      </c>
      <c r="D5674" t="str">
        <f>IF(Raw_data_US_healthcare[[#This Row],[Age]]&lt;35,"Young",IF(Raw_data_US_healthcare[[#This Row],[Age]]&lt;60,"Middle","Senior"))</f>
        <v>Middle</v>
      </c>
      <c r="E5674" t="s">
        <v>26</v>
      </c>
      <c r="F5674" t="s">
        <v>88</v>
      </c>
      <c r="G5674" t="s">
        <v>88</v>
      </c>
      <c r="H5674" t="s">
        <v>26516</v>
      </c>
      <c r="I5674" s="2">
        <v>44238</v>
      </c>
      <c r="J5674" t="s">
        <v>15652</v>
      </c>
      <c r="K5674" t="s">
        <v>15653</v>
      </c>
      <c r="L5674" t="s">
        <v>52</v>
      </c>
      <c r="M5674">
        <v>19343.709800000001</v>
      </c>
      <c r="N5674">
        <v>442</v>
      </c>
      <c r="O5674" t="s">
        <v>39</v>
      </c>
      <c r="P5674" t="s">
        <v>39</v>
      </c>
      <c r="Q5674" s="2">
        <v>44250</v>
      </c>
      <c r="R5674" t="s">
        <v>44</v>
      </c>
      <c r="S5674" t="s">
        <v>24</v>
      </c>
      <c r="T5674">
        <f>_xlfn.DAYS(Raw_data_US_healthcare[[#This Row],[Discharge Date]],Raw_data_US_healthcare[[#This Row],[Date of Admission]])</f>
        <v>12</v>
      </c>
    </row>
    <row r="5675" spans="1:20" x14ac:dyDescent="0.3">
      <c r="A5675" t="s">
        <v>26511</v>
      </c>
      <c r="B5675" t="s">
        <v>15654</v>
      </c>
      <c r="C5675">
        <v>33</v>
      </c>
      <c r="D5675" t="str">
        <f>IF(Raw_data_US_healthcare[[#This Row],[Age]]&lt;35,"Young",IF(Raw_data_US_healthcare[[#This Row],[Age]]&lt;60,"Middle","Senior"))</f>
        <v>Young</v>
      </c>
      <c r="E5675" t="s">
        <v>16</v>
      </c>
      <c r="F5675" t="s">
        <v>62</v>
      </c>
      <c r="G5675" t="s">
        <v>62</v>
      </c>
      <c r="H5675" t="s">
        <v>28</v>
      </c>
      <c r="I5675" s="2">
        <v>44278</v>
      </c>
      <c r="J5675" t="s">
        <v>15655</v>
      </c>
      <c r="K5675" t="s">
        <v>14615</v>
      </c>
      <c r="L5675" t="s">
        <v>31</v>
      </c>
      <c r="M5675">
        <v>13431.1</v>
      </c>
      <c r="N5675">
        <v>217</v>
      </c>
      <c r="O5675" t="s">
        <v>43</v>
      </c>
      <c r="P5675" t="s">
        <v>43</v>
      </c>
      <c r="Q5675" s="2">
        <v>44282</v>
      </c>
      <c r="R5675" t="s">
        <v>48</v>
      </c>
      <c r="S5675" t="s">
        <v>24</v>
      </c>
      <c r="T5675">
        <f>_xlfn.DAYS(Raw_data_US_healthcare[[#This Row],[Discharge Date]],Raw_data_US_healthcare[[#This Row],[Date of Admission]])</f>
        <v>4</v>
      </c>
    </row>
    <row r="5676" spans="1:20" x14ac:dyDescent="0.3">
      <c r="A5676" t="s">
        <v>26512</v>
      </c>
      <c r="B5676" t="s">
        <v>15656</v>
      </c>
      <c r="C5676">
        <v>57</v>
      </c>
      <c r="D5676" t="str">
        <f>IF(Raw_data_US_healthcare[[#This Row],[Age]]&lt;35,"Young",IF(Raw_data_US_healthcare[[#This Row],[Age]]&lt;60,"Middle","Senior"))</f>
        <v>Middle</v>
      </c>
      <c r="E5676" t="s">
        <v>26</v>
      </c>
      <c r="F5676" t="s">
        <v>113</v>
      </c>
      <c r="G5676" t="s">
        <v>113</v>
      </c>
      <c r="H5676" t="s">
        <v>36</v>
      </c>
      <c r="I5676" s="2">
        <v>45117</v>
      </c>
      <c r="J5676" t="s">
        <v>15657</v>
      </c>
      <c r="K5676" t="s">
        <v>15658</v>
      </c>
      <c r="L5676" t="s">
        <v>52</v>
      </c>
      <c r="M5676">
        <v>7493.5057999999999</v>
      </c>
      <c r="N5676">
        <v>369</v>
      </c>
      <c r="O5676" t="s">
        <v>39</v>
      </c>
      <c r="P5676" t="s">
        <v>39</v>
      </c>
      <c r="Q5676" s="2">
        <v>45140</v>
      </c>
      <c r="R5676" t="s">
        <v>23</v>
      </c>
      <c r="S5676" t="s">
        <v>33</v>
      </c>
      <c r="T5676">
        <f>_xlfn.DAYS(Raw_data_US_healthcare[[#This Row],[Discharge Date]],Raw_data_US_healthcare[[#This Row],[Date of Admission]])</f>
        <v>23</v>
      </c>
    </row>
    <row r="5677" spans="1:20" x14ac:dyDescent="0.3">
      <c r="A5677" t="s">
        <v>26511</v>
      </c>
      <c r="B5677" t="s">
        <v>15659</v>
      </c>
      <c r="C5677">
        <v>75</v>
      </c>
      <c r="D5677" t="str">
        <f>IF(Raw_data_US_healthcare[[#This Row],[Age]]&lt;35,"Young",IF(Raw_data_US_healthcare[[#This Row],[Age]]&lt;60,"Middle","Senior"))</f>
        <v>Senior</v>
      </c>
      <c r="E5677" t="s">
        <v>16</v>
      </c>
      <c r="F5677" t="s">
        <v>113</v>
      </c>
      <c r="G5677" t="s">
        <v>113</v>
      </c>
      <c r="H5677" t="s">
        <v>28</v>
      </c>
      <c r="I5677" s="2">
        <v>44297</v>
      </c>
      <c r="J5677" t="s">
        <v>15660</v>
      </c>
      <c r="K5677" t="s">
        <v>15661</v>
      </c>
      <c r="L5677" t="s">
        <v>60</v>
      </c>
      <c r="M5677">
        <v>44710.528100000003</v>
      </c>
      <c r="N5677">
        <v>375</v>
      </c>
      <c r="O5677" t="s">
        <v>39</v>
      </c>
      <c r="P5677" t="s">
        <v>39</v>
      </c>
      <c r="Q5677" s="2">
        <v>44307</v>
      </c>
      <c r="R5677" t="s">
        <v>83</v>
      </c>
      <c r="S5677" t="s">
        <v>45</v>
      </c>
      <c r="T5677">
        <f>_xlfn.DAYS(Raw_data_US_healthcare[[#This Row],[Discharge Date]],Raw_data_US_healthcare[[#This Row],[Date of Admission]])</f>
        <v>10</v>
      </c>
    </row>
    <row r="5678" spans="1:20" x14ac:dyDescent="0.3">
      <c r="A5678" t="s">
        <v>26511</v>
      </c>
      <c r="B5678" t="s">
        <v>15662</v>
      </c>
      <c r="C5678">
        <v>66</v>
      </c>
      <c r="D5678" t="str">
        <f>IF(Raw_data_US_healthcare[[#This Row],[Age]]&lt;35,"Young",IF(Raw_data_US_healthcare[[#This Row],[Age]]&lt;60,"Middle","Senior"))</f>
        <v>Senior</v>
      </c>
      <c r="E5678" t="s">
        <v>16</v>
      </c>
      <c r="F5678" t="s">
        <v>17</v>
      </c>
      <c r="G5678" t="s">
        <v>17</v>
      </c>
      <c r="H5678" t="s">
        <v>28</v>
      </c>
      <c r="I5678" s="2">
        <v>43960</v>
      </c>
      <c r="J5678" t="s">
        <v>15663</v>
      </c>
      <c r="K5678" t="s">
        <v>15664</v>
      </c>
      <c r="L5678" t="s">
        <v>21</v>
      </c>
      <c r="M5678">
        <v>12484.5839</v>
      </c>
      <c r="N5678">
        <v>338</v>
      </c>
      <c r="O5678" t="s">
        <v>43</v>
      </c>
      <c r="P5678" t="s">
        <v>43</v>
      </c>
      <c r="Q5678" s="2">
        <v>43972</v>
      </c>
      <c r="R5678" t="s">
        <v>23</v>
      </c>
      <c r="S5678" t="s">
        <v>45</v>
      </c>
      <c r="T5678">
        <f>_xlfn.DAYS(Raw_data_US_healthcare[[#This Row],[Discharge Date]],Raw_data_US_healthcare[[#This Row],[Date of Admission]])</f>
        <v>12</v>
      </c>
    </row>
    <row r="5679" spans="1:20" x14ac:dyDescent="0.3">
      <c r="A5679" t="s">
        <v>26511</v>
      </c>
      <c r="B5679" t="s">
        <v>15665</v>
      </c>
      <c r="C5679">
        <v>53</v>
      </c>
      <c r="D5679" t="str">
        <f>IF(Raw_data_US_healthcare[[#This Row],[Age]]&lt;35,"Young",IF(Raw_data_US_healthcare[[#This Row],[Age]]&lt;60,"Middle","Senior"))</f>
        <v>Middle</v>
      </c>
      <c r="E5679" t="s">
        <v>16</v>
      </c>
      <c r="F5679" t="s">
        <v>228</v>
      </c>
      <c r="G5679" t="s">
        <v>228</v>
      </c>
      <c r="H5679" t="s">
        <v>26516</v>
      </c>
      <c r="I5679" s="2">
        <v>44371</v>
      </c>
      <c r="J5679" t="s">
        <v>15666</v>
      </c>
      <c r="K5679" t="s">
        <v>11909</v>
      </c>
      <c r="L5679" t="s">
        <v>21</v>
      </c>
      <c r="M5679">
        <v>3020.8760000000002</v>
      </c>
      <c r="N5679">
        <v>499</v>
      </c>
      <c r="O5679" t="s">
        <v>39</v>
      </c>
      <c r="P5679" t="s">
        <v>39</v>
      </c>
      <c r="Q5679" s="2">
        <v>44399</v>
      </c>
      <c r="R5679" t="s">
        <v>32</v>
      </c>
      <c r="S5679" t="s">
        <v>24</v>
      </c>
      <c r="T5679">
        <f>_xlfn.DAYS(Raw_data_US_healthcare[[#This Row],[Discharge Date]],Raw_data_US_healthcare[[#This Row],[Date of Admission]])</f>
        <v>28</v>
      </c>
    </row>
    <row r="5680" spans="1:20" x14ac:dyDescent="0.3">
      <c r="A5680" t="s">
        <v>26512</v>
      </c>
      <c r="B5680" t="s">
        <v>15667</v>
      </c>
      <c r="C5680">
        <v>70</v>
      </c>
      <c r="D5680" t="str">
        <f>IF(Raw_data_US_healthcare[[#This Row],[Age]]&lt;35,"Young",IF(Raw_data_US_healthcare[[#This Row],[Age]]&lt;60,"Middle","Senior"))</f>
        <v>Senior</v>
      </c>
      <c r="E5680" t="s">
        <v>26</v>
      </c>
      <c r="F5680" t="s">
        <v>113</v>
      </c>
      <c r="G5680" t="s">
        <v>113</v>
      </c>
      <c r="H5680" t="s">
        <v>69</v>
      </c>
      <c r="I5680" s="2">
        <v>43449</v>
      </c>
      <c r="J5680" t="s">
        <v>15668</v>
      </c>
      <c r="K5680" t="s">
        <v>15669</v>
      </c>
      <c r="L5680" t="s">
        <v>21</v>
      </c>
      <c r="M5680">
        <v>65871.834000000003</v>
      </c>
      <c r="N5680">
        <v>152</v>
      </c>
      <c r="O5680" t="s">
        <v>39</v>
      </c>
      <c r="P5680" t="s">
        <v>39</v>
      </c>
      <c r="Q5680" s="2">
        <v>43465</v>
      </c>
      <c r="R5680" t="s">
        <v>32</v>
      </c>
      <c r="S5680" t="s">
        <v>33</v>
      </c>
      <c r="T5680">
        <f>_xlfn.DAYS(Raw_data_US_healthcare[[#This Row],[Discharge Date]],Raw_data_US_healthcare[[#This Row],[Date of Admission]])</f>
        <v>16</v>
      </c>
    </row>
    <row r="5681" spans="1:20" x14ac:dyDescent="0.3">
      <c r="A5681" t="s">
        <v>26511</v>
      </c>
      <c r="B5681" t="s">
        <v>15670</v>
      </c>
      <c r="C5681">
        <v>20</v>
      </c>
      <c r="D5681" t="str">
        <f>IF(Raw_data_US_healthcare[[#This Row],[Age]]&lt;35,"Young",IF(Raw_data_US_healthcare[[#This Row],[Age]]&lt;60,"Middle","Senior"))</f>
        <v>Young</v>
      </c>
      <c r="E5681" t="s">
        <v>16</v>
      </c>
      <c r="F5681" t="s">
        <v>62</v>
      </c>
      <c r="G5681" t="s">
        <v>62</v>
      </c>
      <c r="H5681" t="s">
        <v>18</v>
      </c>
      <c r="I5681" s="2">
        <v>44579</v>
      </c>
      <c r="J5681" t="s">
        <v>15671</v>
      </c>
      <c r="K5681" t="s">
        <v>15672</v>
      </c>
      <c r="L5681" t="s">
        <v>56</v>
      </c>
      <c r="M5681">
        <v>5529.607</v>
      </c>
      <c r="N5681">
        <v>174</v>
      </c>
      <c r="O5681" t="s">
        <v>43</v>
      </c>
      <c r="P5681" t="s">
        <v>43</v>
      </c>
      <c r="Q5681" s="2">
        <v>44603</v>
      </c>
      <c r="R5681" t="s">
        <v>23</v>
      </c>
      <c r="S5681" t="s">
        <v>24</v>
      </c>
      <c r="T5681">
        <f>_xlfn.DAYS(Raw_data_US_healthcare[[#This Row],[Discharge Date]],Raw_data_US_healthcare[[#This Row],[Date of Admission]])</f>
        <v>24</v>
      </c>
    </row>
    <row r="5682" spans="1:20" x14ac:dyDescent="0.3">
      <c r="A5682" t="s">
        <v>26511</v>
      </c>
      <c r="B5682" t="s">
        <v>15673</v>
      </c>
      <c r="C5682">
        <v>75</v>
      </c>
      <c r="D5682" t="str">
        <f>IF(Raw_data_US_healthcare[[#This Row],[Age]]&lt;35,"Young",IF(Raw_data_US_healthcare[[#This Row],[Age]]&lt;60,"Middle","Senior"))</f>
        <v>Senior</v>
      </c>
      <c r="E5682" t="s">
        <v>16</v>
      </c>
      <c r="F5682" t="s">
        <v>35</v>
      </c>
      <c r="G5682" t="s">
        <v>35</v>
      </c>
      <c r="H5682" t="s">
        <v>18</v>
      </c>
      <c r="I5682" s="2">
        <v>44757</v>
      </c>
      <c r="J5682" t="s">
        <v>15674</v>
      </c>
      <c r="K5682" t="s">
        <v>15675</v>
      </c>
      <c r="L5682" t="s">
        <v>21</v>
      </c>
      <c r="M5682">
        <v>2888.1875</v>
      </c>
      <c r="N5682">
        <v>334</v>
      </c>
      <c r="O5682" t="s">
        <v>39</v>
      </c>
      <c r="P5682" t="s">
        <v>39</v>
      </c>
      <c r="Q5682" s="2">
        <v>44767</v>
      </c>
      <c r="R5682" t="s">
        <v>44</v>
      </c>
      <c r="S5682" t="s">
        <v>45</v>
      </c>
      <c r="T5682">
        <f>_xlfn.DAYS(Raw_data_US_healthcare[[#This Row],[Discharge Date]],Raw_data_US_healthcare[[#This Row],[Date of Admission]])</f>
        <v>10</v>
      </c>
    </row>
    <row r="5683" spans="1:20" x14ac:dyDescent="0.3">
      <c r="A5683" t="s">
        <v>26512</v>
      </c>
      <c r="B5683" t="s">
        <v>15676</v>
      </c>
      <c r="C5683">
        <v>34</v>
      </c>
      <c r="D5683" t="str">
        <f>IF(Raw_data_US_healthcare[[#This Row],[Age]]&lt;35,"Young",IF(Raw_data_US_healthcare[[#This Row],[Age]]&lt;60,"Middle","Senior"))</f>
        <v>Young</v>
      </c>
      <c r="E5683" t="s">
        <v>26</v>
      </c>
      <c r="F5683" t="s">
        <v>49</v>
      </c>
      <c r="G5683" t="s">
        <v>49</v>
      </c>
      <c r="H5683" t="s">
        <v>26514</v>
      </c>
      <c r="I5683" s="2">
        <v>44555</v>
      </c>
      <c r="J5683" t="s">
        <v>15677</v>
      </c>
      <c r="K5683" t="s">
        <v>15678</v>
      </c>
      <c r="L5683" t="s">
        <v>56</v>
      </c>
      <c r="M5683">
        <v>8014.8662000000004</v>
      </c>
      <c r="N5683">
        <v>105</v>
      </c>
      <c r="O5683" t="s">
        <v>43</v>
      </c>
      <c r="P5683" t="s">
        <v>43</v>
      </c>
      <c r="Q5683" s="2">
        <v>44558</v>
      </c>
      <c r="R5683" t="s">
        <v>83</v>
      </c>
      <c r="S5683" t="s">
        <v>45</v>
      </c>
      <c r="T5683">
        <f>_xlfn.DAYS(Raw_data_US_healthcare[[#This Row],[Discharge Date]],Raw_data_US_healthcare[[#This Row],[Date of Admission]])</f>
        <v>3</v>
      </c>
    </row>
    <row r="5684" spans="1:20" x14ac:dyDescent="0.3">
      <c r="A5684" t="s">
        <v>26512</v>
      </c>
      <c r="B5684" t="s">
        <v>15679</v>
      </c>
      <c r="C5684">
        <v>23</v>
      </c>
      <c r="D5684" t="str">
        <f>IF(Raw_data_US_healthcare[[#This Row],[Age]]&lt;35,"Young",IF(Raw_data_US_healthcare[[#This Row],[Age]]&lt;60,"Middle","Senior"))</f>
        <v>Young</v>
      </c>
      <c r="E5684" t="s">
        <v>26</v>
      </c>
      <c r="F5684" t="s">
        <v>35</v>
      </c>
      <c r="G5684" t="s">
        <v>35</v>
      </c>
      <c r="H5684" t="s">
        <v>26516</v>
      </c>
      <c r="I5684" s="2">
        <v>43779</v>
      </c>
      <c r="J5684" t="s">
        <v>15680</v>
      </c>
      <c r="K5684" t="s">
        <v>15681</v>
      </c>
      <c r="L5684" t="s">
        <v>60</v>
      </c>
      <c r="M5684">
        <v>33387.642699999997</v>
      </c>
      <c r="N5684">
        <v>366</v>
      </c>
      <c r="O5684" t="s">
        <v>22</v>
      </c>
      <c r="P5684" t="s">
        <v>22</v>
      </c>
      <c r="Q5684" s="2">
        <v>43785</v>
      </c>
      <c r="R5684" t="s">
        <v>23</v>
      </c>
      <c r="S5684" t="s">
        <v>24</v>
      </c>
      <c r="T5684">
        <f>_xlfn.DAYS(Raw_data_US_healthcare[[#This Row],[Discharge Date]],Raw_data_US_healthcare[[#This Row],[Date of Admission]])</f>
        <v>6</v>
      </c>
    </row>
    <row r="5685" spans="1:20" x14ac:dyDescent="0.3">
      <c r="A5685" t="s">
        <v>26512</v>
      </c>
      <c r="B5685" t="s">
        <v>15682</v>
      </c>
      <c r="C5685">
        <v>23</v>
      </c>
      <c r="D5685" t="str">
        <f>IF(Raw_data_US_healthcare[[#This Row],[Age]]&lt;35,"Young",IF(Raw_data_US_healthcare[[#This Row],[Age]]&lt;60,"Middle","Senior"))</f>
        <v>Young</v>
      </c>
      <c r="E5685" t="s">
        <v>26</v>
      </c>
      <c r="F5685" t="s">
        <v>17</v>
      </c>
      <c r="G5685" t="s">
        <v>17</v>
      </c>
      <c r="H5685" t="s">
        <v>69</v>
      </c>
      <c r="I5685" s="2">
        <v>44679</v>
      </c>
      <c r="J5685" t="s">
        <v>15683</v>
      </c>
      <c r="K5685" t="s">
        <v>15684</v>
      </c>
      <c r="L5685" t="s">
        <v>60</v>
      </c>
      <c r="M5685">
        <v>4889.2601999999997</v>
      </c>
      <c r="N5685">
        <v>273</v>
      </c>
      <c r="O5685" t="s">
        <v>43</v>
      </c>
      <c r="P5685" t="s">
        <v>43</v>
      </c>
      <c r="Q5685" s="2">
        <v>44698</v>
      </c>
      <c r="R5685" t="s">
        <v>44</v>
      </c>
      <c r="S5685" t="s">
        <v>33</v>
      </c>
      <c r="T5685">
        <f>_xlfn.DAYS(Raw_data_US_healthcare[[#This Row],[Discharge Date]],Raw_data_US_healthcare[[#This Row],[Date of Admission]])</f>
        <v>19</v>
      </c>
    </row>
    <row r="5686" spans="1:20" x14ac:dyDescent="0.3">
      <c r="A5686" t="s">
        <v>26512</v>
      </c>
      <c r="B5686" t="s">
        <v>15685</v>
      </c>
      <c r="C5686">
        <v>49</v>
      </c>
      <c r="D5686" t="str">
        <f>IF(Raw_data_US_healthcare[[#This Row],[Age]]&lt;35,"Young",IF(Raw_data_US_healthcare[[#This Row],[Age]]&lt;60,"Middle","Senior"))</f>
        <v>Middle</v>
      </c>
      <c r="E5686" t="s">
        <v>26</v>
      </c>
      <c r="F5686" t="s">
        <v>27</v>
      </c>
      <c r="G5686" t="s">
        <v>27</v>
      </c>
      <c r="H5686" t="s">
        <v>18</v>
      </c>
      <c r="I5686" s="2">
        <v>43580</v>
      </c>
      <c r="J5686" t="s">
        <v>2113</v>
      </c>
      <c r="K5686" t="s">
        <v>15686</v>
      </c>
      <c r="L5686" t="s">
        <v>31</v>
      </c>
      <c r="M5686">
        <v>8375.9048000000003</v>
      </c>
      <c r="N5686">
        <v>361</v>
      </c>
      <c r="O5686" t="s">
        <v>39</v>
      </c>
      <c r="P5686" t="s">
        <v>39</v>
      </c>
      <c r="Q5686" s="2">
        <v>43587</v>
      </c>
      <c r="R5686" t="s">
        <v>48</v>
      </c>
      <c r="S5686" t="s">
        <v>33</v>
      </c>
      <c r="T5686">
        <f>_xlfn.DAYS(Raw_data_US_healthcare[[#This Row],[Discharge Date]],Raw_data_US_healthcare[[#This Row],[Date of Admission]])</f>
        <v>7</v>
      </c>
    </row>
    <row r="5687" spans="1:20" x14ac:dyDescent="0.3">
      <c r="A5687" t="s">
        <v>26511</v>
      </c>
      <c r="B5687" t="s">
        <v>15687</v>
      </c>
      <c r="C5687">
        <v>51</v>
      </c>
      <c r="D5687" t="str">
        <f>IF(Raw_data_US_healthcare[[#This Row],[Age]]&lt;35,"Young",IF(Raw_data_US_healthcare[[#This Row],[Age]]&lt;60,"Middle","Senior"))</f>
        <v>Middle</v>
      </c>
      <c r="E5687" t="s">
        <v>16</v>
      </c>
      <c r="F5687" t="s">
        <v>49</v>
      </c>
      <c r="G5687" t="s">
        <v>49</v>
      </c>
      <c r="H5687" t="s">
        <v>26516</v>
      </c>
      <c r="I5687" s="2">
        <v>44267</v>
      </c>
      <c r="J5687" t="s">
        <v>15688</v>
      </c>
      <c r="K5687" t="s">
        <v>15689</v>
      </c>
      <c r="L5687" t="s">
        <v>31</v>
      </c>
      <c r="M5687">
        <v>19129.301599999999</v>
      </c>
      <c r="N5687">
        <v>456</v>
      </c>
      <c r="O5687" t="s">
        <v>43</v>
      </c>
      <c r="P5687" t="s">
        <v>43</v>
      </c>
      <c r="Q5687" s="2">
        <v>44297</v>
      </c>
      <c r="R5687" t="s">
        <v>23</v>
      </c>
      <c r="S5687" t="s">
        <v>33</v>
      </c>
      <c r="T5687">
        <f>_xlfn.DAYS(Raw_data_US_healthcare[[#This Row],[Discharge Date]],Raw_data_US_healthcare[[#This Row],[Date of Admission]])</f>
        <v>30</v>
      </c>
    </row>
    <row r="5688" spans="1:20" x14ac:dyDescent="0.3">
      <c r="A5688" t="s">
        <v>26511</v>
      </c>
      <c r="B5688" t="s">
        <v>15690</v>
      </c>
      <c r="C5688">
        <v>74</v>
      </c>
      <c r="D5688" t="str">
        <f>IF(Raw_data_US_healthcare[[#This Row],[Age]]&lt;35,"Young",IF(Raw_data_US_healthcare[[#This Row],[Age]]&lt;60,"Middle","Senior"))</f>
        <v>Senior</v>
      </c>
      <c r="E5688" t="s">
        <v>16</v>
      </c>
      <c r="F5688" t="s">
        <v>113</v>
      </c>
      <c r="G5688" t="s">
        <v>113</v>
      </c>
      <c r="H5688" t="s">
        <v>26514</v>
      </c>
      <c r="I5688" s="2">
        <v>44517</v>
      </c>
      <c r="J5688" t="s">
        <v>15691</v>
      </c>
      <c r="K5688" t="s">
        <v>15692</v>
      </c>
      <c r="L5688" t="s">
        <v>31</v>
      </c>
      <c r="M5688">
        <v>23608.059600000001</v>
      </c>
      <c r="N5688">
        <v>234</v>
      </c>
      <c r="O5688" t="s">
        <v>39</v>
      </c>
      <c r="P5688" t="s">
        <v>39</v>
      </c>
      <c r="Q5688" s="2">
        <v>44531</v>
      </c>
      <c r="R5688" t="s">
        <v>83</v>
      </c>
      <c r="S5688" t="s">
        <v>33</v>
      </c>
      <c r="T5688">
        <f>_xlfn.DAYS(Raw_data_US_healthcare[[#This Row],[Discharge Date]],Raw_data_US_healthcare[[#This Row],[Date of Admission]])</f>
        <v>14</v>
      </c>
    </row>
    <row r="5689" spans="1:20" x14ac:dyDescent="0.3">
      <c r="A5689" t="s">
        <v>26511</v>
      </c>
      <c r="B5689" t="s">
        <v>15693</v>
      </c>
      <c r="C5689">
        <v>32</v>
      </c>
      <c r="D5689" t="str">
        <f>IF(Raw_data_US_healthcare[[#This Row],[Age]]&lt;35,"Young",IF(Raw_data_US_healthcare[[#This Row],[Age]]&lt;60,"Middle","Senior"))</f>
        <v>Young</v>
      </c>
      <c r="E5689" t="s">
        <v>16</v>
      </c>
      <c r="F5689" t="s">
        <v>113</v>
      </c>
      <c r="G5689" t="s">
        <v>113</v>
      </c>
      <c r="H5689" t="s">
        <v>28</v>
      </c>
      <c r="I5689" s="2">
        <v>44631</v>
      </c>
      <c r="J5689" t="s">
        <v>15694</v>
      </c>
      <c r="K5689" t="s">
        <v>15695</v>
      </c>
      <c r="L5689" t="s">
        <v>56</v>
      </c>
      <c r="M5689">
        <v>18909.3331</v>
      </c>
      <c r="N5689">
        <v>405</v>
      </c>
      <c r="O5689" t="s">
        <v>39</v>
      </c>
      <c r="P5689" t="s">
        <v>39</v>
      </c>
      <c r="Q5689" s="2">
        <v>44637</v>
      </c>
      <c r="R5689" t="s">
        <v>48</v>
      </c>
      <c r="S5689" t="s">
        <v>33</v>
      </c>
      <c r="T5689">
        <f>_xlfn.DAYS(Raw_data_US_healthcare[[#This Row],[Discharge Date]],Raw_data_US_healthcare[[#This Row],[Date of Admission]])</f>
        <v>6</v>
      </c>
    </row>
    <row r="5690" spans="1:20" x14ac:dyDescent="0.3">
      <c r="A5690" t="s">
        <v>26511</v>
      </c>
      <c r="B5690" t="s">
        <v>15696</v>
      </c>
      <c r="C5690">
        <v>48</v>
      </c>
      <c r="D5690" t="str">
        <f>IF(Raw_data_US_healthcare[[#This Row],[Age]]&lt;35,"Young",IF(Raw_data_US_healthcare[[#This Row],[Age]]&lt;60,"Middle","Senior"))</f>
        <v>Middle</v>
      </c>
      <c r="E5690" t="s">
        <v>16</v>
      </c>
      <c r="F5690" t="s">
        <v>62</v>
      </c>
      <c r="G5690" t="s">
        <v>62</v>
      </c>
      <c r="H5690" t="s">
        <v>69</v>
      </c>
      <c r="I5690" s="2">
        <v>43634</v>
      </c>
      <c r="J5690" t="s">
        <v>15697</v>
      </c>
      <c r="K5690" t="s">
        <v>4563</v>
      </c>
      <c r="L5690" t="s">
        <v>52</v>
      </c>
      <c r="M5690">
        <v>20413.162400000001</v>
      </c>
      <c r="N5690">
        <v>480</v>
      </c>
      <c r="O5690" t="s">
        <v>39</v>
      </c>
      <c r="P5690" t="s">
        <v>39</v>
      </c>
      <c r="Q5690" s="2">
        <v>43639</v>
      </c>
      <c r="R5690" t="s">
        <v>83</v>
      </c>
      <c r="S5690" t="s">
        <v>33</v>
      </c>
      <c r="T5690">
        <f>_xlfn.DAYS(Raw_data_US_healthcare[[#This Row],[Discharge Date]],Raw_data_US_healthcare[[#This Row],[Date of Admission]])</f>
        <v>5</v>
      </c>
    </row>
    <row r="5691" spans="1:20" x14ac:dyDescent="0.3">
      <c r="A5691" t="s">
        <v>26512</v>
      </c>
      <c r="B5691" t="s">
        <v>15698</v>
      </c>
      <c r="C5691">
        <v>27</v>
      </c>
      <c r="D5691" t="str">
        <f>IF(Raw_data_US_healthcare[[#This Row],[Age]]&lt;35,"Young",IF(Raw_data_US_healthcare[[#This Row],[Age]]&lt;60,"Middle","Senior"))</f>
        <v>Young</v>
      </c>
      <c r="E5691" t="s">
        <v>26</v>
      </c>
      <c r="F5691" t="s">
        <v>228</v>
      </c>
      <c r="G5691" t="s">
        <v>228</v>
      </c>
      <c r="H5691" t="s">
        <v>28</v>
      </c>
      <c r="I5691" s="2">
        <v>43674</v>
      </c>
      <c r="J5691" t="s">
        <v>15699</v>
      </c>
      <c r="K5691" t="s">
        <v>15700</v>
      </c>
      <c r="L5691" t="s">
        <v>60</v>
      </c>
      <c r="M5691">
        <v>19054.8622</v>
      </c>
      <c r="N5691">
        <v>167</v>
      </c>
      <c r="O5691" t="s">
        <v>43</v>
      </c>
      <c r="P5691" t="s">
        <v>43</v>
      </c>
      <c r="Q5691" s="2">
        <v>43680</v>
      </c>
      <c r="R5691" t="s">
        <v>83</v>
      </c>
      <c r="S5691" t="s">
        <v>24</v>
      </c>
      <c r="T5691">
        <f>_xlfn.DAYS(Raw_data_US_healthcare[[#This Row],[Discharge Date]],Raw_data_US_healthcare[[#This Row],[Date of Admission]])</f>
        <v>6</v>
      </c>
    </row>
    <row r="5692" spans="1:20" x14ac:dyDescent="0.3">
      <c r="A5692" t="s">
        <v>26512</v>
      </c>
      <c r="B5692" t="s">
        <v>15701</v>
      </c>
      <c r="C5692">
        <v>55</v>
      </c>
      <c r="D5692" t="str">
        <f>IF(Raw_data_US_healthcare[[#This Row],[Age]]&lt;35,"Young",IF(Raw_data_US_healthcare[[#This Row],[Age]]&lt;60,"Middle","Senior"))</f>
        <v>Middle</v>
      </c>
      <c r="E5692" t="s">
        <v>26</v>
      </c>
      <c r="F5692" t="s">
        <v>35</v>
      </c>
      <c r="G5692" t="s">
        <v>35</v>
      </c>
      <c r="H5692" t="s">
        <v>26514</v>
      </c>
      <c r="I5692" s="2">
        <v>44463</v>
      </c>
      <c r="J5692" t="s">
        <v>15702</v>
      </c>
      <c r="K5692" t="s">
        <v>7001</v>
      </c>
      <c r="L5692" t="s">
        <v>21</v>
      </c>
      <c r="M5692">
        <v>24288.7696</v>
      </c>
      <c r="N5692">
        <v>314</v>
      </c>
      <c r="O5692" t="s">
        <v>43</v>
      </c>
      <c r="P5692" t="s">
        <v>43</v>
      </c>
      <c r="Q5692" s="2">
        <v>44464</v>
      </c>
      <c r="R5692" t="s">
        <v>23</v>
      </c>
      <c r="S5692" t="s">
        <v>33</v>
      </c>
      <c r="T5692">
        <f>_xlfn.DAYS(Raw_data_US_healthcare[[#This Row],[Discharge Date]],Raw_data_US_healthcare[[#This Row],[Date of Admission]])</f>
        <v>1</v>
      </c>
    </row>
    <row r="5693" spans="1:20" x14ac:dyDescent="0.3">
      <c r="A5693" t="s">
        <v>26511</v>
      </c>
      <c r="B5693" t="s">
        <v>15703</v>
      </c>
      <c r="C5693">
        <v>44</v>
      </c>
      <c r="D5693" t="str">
        <f>IF(Raw_data_US_healthcare[[#This Row],[Age]]&lt;35,"Young",IF(Raw_data_US_healthcare[[#This Row],[Age]]&lt;60,"Middle","Senior"))</f>
        <v>Middle</v>
      </c>
      <c r="E5693" t="s">
        <v>16</v>
      </c>
      <c r="F5693" t="s">
        <v>17</v>
      </c>
      <c r="G5693" t="s">
        <v>17</v>
      </c>
      <c r="H5693" t="s">
        <v>36</v>
      </c>
      <c r="I5693" s="2">
        <v>44593</v>
      </c>
      <c r="J5693" t="s">
        <v>15704</v>
      </c>
      <c r="K5693" t="s">
        <v>15705</v>
      </c>
      <c r="L5693" t="s">
        <v>52</v>
      </c>
      <c r="M5693">
        <v>18774.956699999999</v>
      </c>
      <c r="N5693">
        <v>237</v>
      </c>
      <c r="O5693" t="s">
        <v>22</v>
      </c>
      <c r="P5693" t="s">
        <v>22</v>
      </c>
      <c r="Q5693" s="2">
        <v>44608</v>
      </c>
      <c r="R5693" t="s">
        <v>48</v>
      </c>
      <c r="S5693" t="s">
        <v>33</v>
      </c>
      <c r="T5693">
        <f>_xlfn.DAYS(Raw_data_US_healthcare[[#This Row],[Discharge Date]],Raw_data_US_healthcare[[#This Row],[Date of Admission]])</f>
        <v>15</v>
      </c>
    </row>
    <row r="5694" spans="1:20" x14ac:dyDescent="0.3">
      <c r="A5694" t="s">
        <v>26511</v>
      </c>
      <c r="B5694" t="s">
        <v>8125</v>
      </c>
      <c r="C5694">
        <v>74</v>
      </c>
      <c r="D5694" t="str">
        <f>IF(Raw_data_US_healthcare[[#This Row],[Age]]&lt;35,"Young",IF(Raw_data_US_healthcare[[#This Row],[Age]]&lt;60,"Middle","Senior"))</f>
        <v>Senior</v>
      </c>
      <c r="E5694" t="s">
        <v>16</v>
      </c>
      <c r="F5694" t="s">
        <v>35</v>
      </c>
      <c r="G5694" t="s">
        <v>35</v>
      </c>
      <c r="H5694" t="s">
        <v>69</v>
      </c>
      <c r="I5694" s="2">
        <v>44157</v>
      </c>
      <c r="J5694" t="s">
        <v>15706</v>
      </c>
      <c r="K5694" t="s">
        <v>15707</v>
      </c>
      <c r="L5694" t="s">
        <v>60</v>
      </c>
      <c r="M5694">
        <v>68440.761799999993</v>
      </c>
      <c r="N5694">
        <v>398</v>
      </c>
      <c r="O5694" t="s">
        <v>39</v>
      </c>
      <c r="P5694" t="s">
        <v>39</v>
      </c>
      <c r="Q5694" s="2">
        <v>44170</v>
      </c>
      <c r="R5694" t="s">
        <v>32</v>
      </c>
      <c r="S5694" t="s">
        <v>33</v>
      </c>
      <c r="T5694">
        <f>_xlfn.DAYS(Raw_data_US_healthcare[[#This Row],[Discharge Date]],Raw_data_US_healthcare[[#This Row],[Date of Admission]])</f>
        <v>13</v>
      </c>
    </row>
    <row r="5695" spans="1:20" x14ac:dyDescent="0.3">
      <c r="A5695" t="s">
        <v>26511</v>
      </c>
      <c r="B5695" t="s">
        <v>15708</v>
      </c>
      <c r="C5695">
        <v>64</v>
      </c>
      <c r="D5695" t="str">
        <f>IF(Raw_data_US_healthcare[[#This Row],[Age]]&lt;35,"Young",IF(Raw_data_US_healthcare[[#This Row],[Age]]&lt;60,"Middle","Senior"))</f>
        <v>Senior</v>
      </c>
      <c r="E5695" t="s">
        <v>16</v>
      </c>
      <c r="F5695" t="s">
        <v>88</v>
      </c>
      <c r="G5695" t="s">
        <v>88</v>
      </c>
      <c r="H5695" t="s">
        <v>18</v>
      </c>
      <c r="I5695" s="2">
        <v>43787</v>
      </c>
      <c r="J5695" t="s">
        <v>15709</v>
      </c>
      <c r="K5695" t="s">
        <v>15710</v>
      </c>
      <c r="L5695" t="s">
        <v>56</v>
      </c>
      <c r="M5695">
        <v>21406.759699999999</v>
      </c>
      <c r="N5695">
        <v>326</v>
      </c>
      <c r="O5695" t="s">
        <v>39</v>
      </c>
      <c r="P5695" t="s">
        <v>39</v>
      </c>
      <c r="Q5695" s="2">
        <v>43812</v>
      </c>
      <c r="R5695" t="s">
        <v>48</v>
      </c>
      <c r="S5695" t="s">
        <v>45</v>
      </c>
      <c r="T5695">
        <f>_xlfn.DAYS(Raw_data_US_healthcare[[#This Row],[Discharge Date]],Raw_data_US_healthcare[[#This Row],[Date of Admission]])</f>
        <v>25</v>
      </c>
    </row>
    <row r="5696" spans="1:20" x14ac:dyDescent="0.3">
      <c r="A5696" t="s">
        <v>26511</v>
      </c>
      <c r="B5696" t="s">
        <v>15711</v>
      </c>
      <c r="C5696">
        <v>83</v>
      </c>
      <c r="D5696" t="str">
        <f>IF(Raw_data_US_healthcare[[#This Row],[Age]]&lt;35,"Young",IF(Raw_data_US_healthcare[[#This Row],[Age]]&lt;60,"Middle","Senior"))</f>
        <v>Senior</v>
      </c>
      <c r="E5696" t="s">
        <v>16</v>
      </c>
      <c r="F5696" t="s">
        <v>88</v>
      </c>
      <c r="G5696" t="s">
        <v>88</v>
      </c>
      <c r="H5696" t="s">
        <v>26514</v>
      </c>
      <c r="I5696" s="2">
        <v>44623</v>
      </c>
      <c r="J5696" t="s">
        <v>15712</v>
      </c>
      <c r="K5696" t="s">
        <v>15713</v>
      </c>
      <c r="L5696" t="s">
        <v>56</v>
      </c>
      <c r="M5696">
        <v>10847.6468</v>
      </c>
      <c r="N5696">
        <v>270</v>
      </c>
      <c r="O5696" t="s">
        <v>22</v>
      </c>
      <c r="P5696" t="s">
        <v>22</v>
      </c>
      <c r="Q5696" s="2">
        <v>44631</v>
      </c>
      <c r="R5696" t="s">
        <v>83</v>
      </c>
      <c r="S5696" t="s">
        <v>33</v>
      </c>
      <c r="T5696">
        <f>_xlfn.DAYS(Raw_data_US_healthcare[[#This Row],[Discharge Date]],Raw_data_US_healthcare[[#This Row],[Date of Admission]])</f>
        <v>8</v>
      </c>
    </row>
    <row r="5697" spans="1:20" x14ac:dyDescent="0.3">
      <c r="A5697" t="s">
        <v>26511</v>
      </c>
      <c r="B5697" t="s">
        <v>15714</v>
      </c>
      <c r="C5697">
        <v>76</v>
      </c>
      <c r="D5697" t="str">
        <f>IF(Raw_data_US_healthcare[[#This Row],[Age]]&lt;35,"Young",IF(Raw_data_US_healthcare[[#This Row],[Age]]&lt;60,"Middle","Senior"))</f>
        <v>Senior</v>
      </c>
      <c r="E5697" t="s">
        <v>16</v>
      </c>
      <c r="F5697" t="s">
        <v>113</v>
      </c>
      <c r="G5697" t="s">
        <v>113</v>
      </c>
      <c r="H5697" t="s">
        <v>36</v>
      </c>
      <c r="I5697" s="2">
        <v>43760</v>
      </c>
      <c r="J5697" t="s">
        <v>15715</v>
      </c>
      <c r="K5697" t="s">
        <v>15716</v>
      </c>
      <c r="L5697" t="s">
        <v>31</v>
      </c>
      <c r="M5697">
        <v>17230.860700000001</v>
      </c>
      <c r="N5697">
        <v>210</v>
      </c>
      <c r="O5697" t="s">
        <v>43</v>
      </c>
      <c r="P5697" t="s">
        <v>43</v>
      </c>
      <c r="Q5697" s="2">
        <v>43778</v>
      </c>
      <c r="R5697" t="s">
        <v>48</v>
      </c>
      <c r="S5697" t="s">
        <v>33</v>
      </c>
      <c r="T5697">
        <f>_xlfn.DAYS(Raw_data_US_healthcare[[#This Row],[Discharge Date]],Raw_data_US_healthcare[[#This Row],[Date of Admission]])</f>
        <v>18</v>
      </c>
    </row>
    <row r="5698" spans="1:20" x14ac:dyDescent="0.3">
      <c r="A5698" t="s">
        <v>26511</v>
      </c>
      <c r="B5698" t="s">
        <v>15717</v>
      </c>
      <c r="C5698">
        <v>22</v>
      </c>
      <c r="D5698" t="str">
        <f>IF(Raw_data_US_healthcare[[#This Row],[Age]]&lt;35,"Young",IF(Raw_data_US_healthcare[[#This Row],[Age]]&lt;60,"Middle","Senior"))</f>
        <v>Young</v>
      </c>
      <c r="E5698" t="s">
        <v>16</v>
      </c>
      <c r="F5698" t="s">
        <v>35</v>
      </c>
      <c r="G5698" t="s">
        <v>35</v>
      </c>
      <c r="H5698" t="s">
        <v>18</v>
      </c>
      <c r="I5698" s="2">
        <v>45058</v>
      </c>
      <c r="J5698" t="s">
        <v>15718</v>
      </c>
      <c r="K5698" t="s">
        <v>1126</v>
      </c>
      <c r="L5698" t="s">
        <v>52</v>
      </c>
      <c r="M5698">
        <v>56880.549899999998</v>
      </c>
      <c r="N5698">
        <v>358</v>
      </c>
      <c r="O5698" t="s">
        <v>39</v>
      </c>
      <c r="P5698" t="s">
        <v>39</v>
      </c>
      <c r="Q5698" s="2">
        <v>45085</v>
      </c>
      <c r="R5698" t="s">
        <v>23</v>
      </c>
      <c r="S5698" t="s">
        <v>45</v>
      </c>
      <c r="T5698">
        <f>_xlfn.DAYS(Raw_data_US_healthcare[[#This Row],[Discharge Date]],Raw_data_US_healthcare[[#This Row],[Date of Admission]])</f>
        <v>27</v>
      </c>
    </row>
    <row r="5699" spans="1:20" x14ac:dyDescent="0.3">
      <c r="A5699" t="s">
        <v>26511</v>
      </c>
      <c r="B5699" t="s">
        <v>8922</v>
      </c>
      <c r="C5699">
        <v>49</v>
      </c>
      <c r="D5699" t="str">
        <f>IF(Raw_data_US_healthcare[[#This Row],[Age]]&lt;35,"Young",IF(Raw_data_US_healthcare[[#This Row],[Age]]&lt;60,"Middle","Senior"))</f>
        <v>Middle</v>
      </c>
      <c r="E5699" t="s">
        <v>16</v>
      </c>
      <c r="F5699" t="s">
        <v>62</v>
      </c>
      <c r="G5699" t="s">
        <v>62</v>
      </c>
      <c r="H5699" t="s">
        <v>26514</v>
      </c>
      <c r="I5699" s="2">
        <v>43980</v>
      </c>
      <c r="J5699" t="s">
        <v>15719</v>
      </c>
      <c r="K5699" t="s">
        <v>15720</v>
      </c>
      <c r="L5699" t="s">
        <v>31</v>
      </c>
      <c r="M5699">
        <v>10421.252699999999</v>
      </c>
      <c r="N5699">
        <v>153</v>
      </c>
      <c r="O5699" t="s">
        <v>22</v>
      </c>
      <c r="P5699" t="s">
        <v>22</v>
      </c>
      <c r="Q5699" s="2">
        <v>44002</v>
      </c>
      <c r="R5699" t="s">
        <v>83</v>
      </c>
      <c r="S5699" t="s">
        <v>45</v>
      </c>
      <c r="T5699">
        <f>_xlfn.DAYS(Raw_data_US_healthcare[[#This Row],[Discharge Date]],Raw_data_US_healthcare[[#This Row],[Date of Admission]])</f>
        <v>22</v>
      </c>
    </row>
    <row r="5700" spans="1:20" x14ac:dyDescent="0.3">
      <c r="A5700" t="s">
        <v>26511</v>
      </c>
      <c r="B5700" t="s">
        <v>15721</v>
      </c>
      <c r="C5700">
        <v>31</v>
      </c>
      <c r="D5700" t="str">
        <f>IF(Raw_data_US_healthcare[[#This Row],[Age]]&lt;35,"Young",IF(Raw_data_US_healthcare[[#This Row],[Age]]&lt;60,"Middle","Senior"))</f>
        <v>Young</v>
      </c>
      <c r="E5700" t="s">
        <v>16</v>
      </c>
      <c r="F5700" t="s">
        <v>113</v>
      </c>
      <c r="G5700" t="s">
        <v>113</v>
      </c>
      <c r="H5700" t="s">
        <v>28</v>
      </c>
      <c r="I5700" s="2">
        <v>44952</v>
      </c>
      <c r="J5700" t="s">
        <v>15722</v>
      </c>
      <c r="K5700" t="s">
        <v>520</v>
      </c>
      <c r="L5700" t="s">
        <v>60</v>
      </c>
      <c r="M5700">
        <v>29785.2379</v>
      </c>
      <c r="N5700">
        <v>299</v>
      </c>
      <c r="O5700" t="s">
        <v>43</v>
      </c>
      <c r="P5700" t="s">
        <v>43</v>
      </c>
      <c r="Q5700" s="2">
        <v>44970</v>
      </c>
      <c r="R5700" t="s">
        <v>44</v>
      </c>
      <c r="S5700" t="s">
        <v>33</v>
      </c>
      <c r="T5700">
        <f>_xlfn.DAYS(Raw_data_US_healthcare[[#This Row],[Discharge Date]],Raw_data_US_healthcare[[#This Row],[Date of Admission]])</f>
        <v>18</v>
      </c>
    </row>
    <row r="5701" spans="1:20" x14ac:dyDescent="0.3">
      <c r="A5701" t="s">
        <v>26511</v>
      </c>
      <c r="B5701" t="s">
        <v>15723</v>
      </c>
      <c r="C5701">
        <v>21</v>
      </c>
      <c r="D5701" t="str">
        <f>IF(Raw_data_US_healthcare[[#This Row],[Age]]&lt;35,"Young",IF(Raw_data_US_healthcare[[#This Row],[Age]]&lt;60,"Middle","Senior"))</f>
        <v>Young</v>
      </c>
      <c r="E5701" t="s">
        <v>16</v>
      </c>
      <c r="F5701" t="s">
        <v>88</v>
      </c>
      <c r="G5701" t="s">
        <v>88</v>
      </c>
      <c r="H5701" t="s">
        <v>36</v>
      </c>
      <c r="I5701" s="2">
        <v>43910</v>
      </c>
      <c r="J5701" t="s">
        <v>15724</v>
      </c>
      <c r="K5701" t="s">
        <v>14155</v>
      </c>
      <c r="L5701" t="s">
        <v>60</v>
      </c>
      <c r="M5701">
        <v>5800.6328000000003</v>
      </c>
      <c r="N5701">
        <v>117</v>
      </c>
      <c r="O5701" t="s">
        <v>43</v>
      </c>
      <c r="P5701" t="s">
        <v>43</v>
      </c>
      <c r="Q5701" s="2">
        <v>43928</v>
      </c>
      <c r="R5701" t="s">
        <v>48</v>
      </c>
      <c r="S5701" t="s">
        <v>33</v>
      </c>
      <c r="T5701">
        <f>_xlfn.DAYS(Raw_data_US_healthcare[[#This Row],[Discharge Date]],Raw_data_US_healthcare[[#This Row],[Date of Admission]])</f>
        <v>18</v>
      </c>
    </row>
    <row r="5702" spans="1:20" x14ac:dyDescent="0.3">
      <c r="A5702" t="s">
        <v>26512</v>
      </c>
      <c r="B5702" t="s">
        <v>15725</v>
      </c>
      <c r="C5702">
        <v>46</v>
      </c>
      <c r="D5702" t="str">
        <f>IF(Raw_data_US_healthcare[[#This Row],[Age]]&lt;35,"Young",IF(Raw_data_US_healthcare[[#This Row],[Age]]&lt;60,"Middle","Senior"))</f>
        <v>Middle</v>
      </c>
      <c r="E5702" t="s">
        <v>26</v>
      </c>
      <c r="F5702" t="s">
        <v>62</v>
      </c>
      <c r="G5702" t="s">
        <v>62</v>
      </c>
      <c r="H5702" t="s">
        <v>18</v>
      </c>
      <c r="I5702" s="2">
        <v>45149</v>
      </c>
      <c r="J5702" t="s">
        <v>15726</v>
      </c>
      <c r="K5702" t="s">
        <v>15727</v>
      </c>
      <c r="L5702" t="s">
        <v>56</v>
      </c>
      <c r="M5702">
        <v>46198.452499999999</v>
      </c>
      <c r="N5702">
        <v>376</v>
      </c>
      <c r="O5702" t="s">
        <v>43</v>
      </c>
      <c r="P5702" t="s">
        <v>43</v>
      </c>
      <c r="Q5702" s="2">
        <v>45159</v>
      </c>
      <c r="R5702" t="s">
        <v>23</v>
      </c>
      <c r="S5702" t="s">
        <v>24</v>
      </c>
      <c r="T5702">
        <f>_xlfn.DAYS(Raw_data_US_healthcare[[#This Row],[Discharge Date]],Raw_data_US_healthcare[[#This Row],[Date of Admission]])</f>
        <v>10</v>
      </c>
    </row>
    <row r="5703" spans="1:20" x14ac:dyDescent="0.3">
      <c r="A5703" t="s">
        <v>26512</v>
      </c>
      <c r="B5703" t="s">
        <v>15728</v>
      </c>
      <c r="C5703">
        <v>53</v>
      </c>
      <c r="D5703" t="str">
        <f>IF(Raw_data_US_healthcare[[#This Row],[Age]]&lt;35,"Young",IF(Raw_data_US_healthcare[[#This Row],[Age]]&lt;60,"Middle","Senior"))</f>
        <v>Middle</v>
      </c>
      <c r="E5703" t="s">
        <v>26</v>
      </c>
      <c r="F5703" t="s">
        <v>49</v>
      </c>
      <c r="G5703" t="s">
        <v>49</v>
      </c>
      <c r="H5703" t="s">
        <v>26514</v>
      </c>
      <c r="I5703" s="2">
        <v>45156</v>
      </c>
      <c r="J5703" t="s">
        <v>15729</v>
      </c>
      <c r="K5703" t="s">
        <v>15730</v>
      </c>
      <c r="L5703" t="s">
        <v>31</v>
      </c>
      <c r="M5703">
        <v>35829.652099999999</v>
      </c>
      <c r="N5703">
        <v>406</v>
      </c>
      <c r="O5703" t="s">
        <v>22</v>
      </c>
      <c r="P5703" t="s">
        <v>22</v>
      </c>
      <c r="Q5703" s="2">
        <v>45159</v>
      </c>
      <c r="R5703" t="s">
        <v>83</v>
      </c>
      <c r="S5703" t="s">
        <v>33</v>
      </c>
      <c r="T5703">
        <f>_xlfn.DAYS(Raw_data_US_healthcare[[#This Row],[Discharge Date]],Raw_data_US_healthcare[[#This Row],[Date of Admission]])</f>
        <v>3</v>
      </c>
    </row>
    <row r="5704" spans="1:20" x14ac:dyDescent="0.3">
      <c r="A5704" t="s">
        <v>26511</v>
      </c>
      <c r="B5704" t="s">
        <v>15731</v>
      </c>
      <c r="C5704">
        <v>36</v>
      </c>
      <c r="D5704" t="str">
        <f>IF(Raw_data_US_healthcare[[#This Row],[Age]]&lt;35,"Young",IF(Raw_data_US_healthcare[[#This Row],[Age]]&lt;60,"Middle","Senior"))</f>
        <v>Middle</v>
      </c>
      <c r="E5704" t="s">
        <v>16</v>
      </c>
      <c r="F5704" t="s">
        <v>62</v>
      </c>
      <c r="G5704" t="s">
        <v>62</v>
      </c>
      <c r="H5704" t="s">
        <v>69</v>
      </c>
      <c r="I5704" s="2">
        <v>44069</v>
      </c>
      <c r="J5704" t="s">
        <v>15732</v>
      </c>
      <c r="K5704" t="s">
        <v>15733</v>
      </c>
      <c r="L5704" t="s">
        <v>52</v>
      </c>
      <c r="M5704">
        <v>59746.945899999999</v>
      </c>
      <c r="N5704">
        <v>482</v>
      </c>
      <c r="O5704" t="s">
        <v>22</v>
      </c>
      <c r="P5704" t="s">
        <v>22</v>
      </c>
      <c r="Q5704" s="2">
        <v>44072</v>
      </c>
      <c r="R5704" t="s">
        <v>32</v>
      </c>
      <c r="S5704" t="s">
        <v>24</v>
      </c>
      <c r="T5704">
        <f>_xlfn.DAYS(Raw_data_US_healthcare[[#This Row],[Discharge Date]],Raw_data_US_healthcare[[#This Row],[Date of Admission]])</f>
        <v>3</v>
      </c>
    </row>
    <row r="5705" spans="1:20" x14ac:dyDescent="0.3">
      <c r="A5705" t="s">
        <v>26512</v>
      </c>
      <c r="B5705" t="s">
        <v>15734</v>
      </c>
      <c r="C5705">
        <v>48</v>
      </c>
      <c r="D5705" t="str">
        <f>IF(Raw_data_US_healthcare[[#This Row],[Age]]&lt;35,"Young",IF(Raw_data_US_healthcare[[#This Row],[Age]]&lt;60,"Middle","Senior"))</f>
        <v>Middle</v>
      </c>
      <c r="E5705" t="s">
        <v>26</v>
      </c>
      <c r="F5705" t="s">
        <v>17</v>
      </c>
      <c r="G5705" t="s">
        <v>17</v>
      </c>
      <c r="H5705" t="s">
        <v>36</v>
      </c>
      <c r="I5705" s="2">
        <v>44716</v>
      </c>
      <c r="J5705" t="s">
        <v>3497</v>
      </c>
      <c r="K5705" t="s">
        <v>15735</v>
      </c>
      <c r="L5705" t="s">
        <v>52</v>
      </c>
      <c r="M5705">
        <v>6929.0243</v>
      </c>
      <c r="N5705">
        <v>238</v>
      </c>
      <c r="O5705" t="s">
        <v>22</v>
      </c>
      <c r="P5705" t="s">
        <v>22</v>
      </c>
      <c r="Q5705" s="2">
        <v>44733</v>
      </c>
      <c r="R5705" t="s">
        <v>48</v>
      </c>
      <c r="S5705" t="s">
        <v>33</v>
      </c>
      <c r="T5705">
        <f>_xlfn.DAYS(Raw_data_US_healthcare[[#This Row],[Discharge Date]],Raw_data_US_healthcare[[#This Row],[Date of Admission]])</f>
        <v>17</v>
      </c>
    </row>
    <row r="5706" spans="1:20" x14ac:dyDescent="0.3">
      <c r="A5706" t="s">
        <v>26511</v>
      </c>
      <c r="B5706" t="s">
        <v>15736</v>
      </c>
      <c r="C5706">
        <v>44</v>
      </c>
      <c r="D5706" t="str">
        <f>IF(Raw_data_US_healthcare[[#This Row],[Age]]&lt;35,"Young",IF(Raw_data_US_healthcare[[#This Row],[Age]]&lt;60,"Middle","Senior"))</f>
        <v>Middle</v>
      </c>
      <c r="E5706" t="s">
        <v>16</v>
      </c>
      <c r="F5706" t="s">
        <v>88</v>
      </c>
      <c r="G5706" t="s">
        <v>88</v>
      </c>
      <c r="H5706" t="s">
        <v>36</v>
      </c>
      <c r="I5706" s="2">
        <v>43707</v>
      </c>
      <c r="J5706" t="s">
        <v>15737</v>
      </c>
      <c r="K5706" t="s">
        <v>15738</v>
      </c>
      <c r="L5706" t="s">
        <v>60</v>
      </c>
      <c r="M5706">
        <v>16078.4902</v>
      </c>
      <c r="N5706">
        <v>291</v>
      </c>
      <c r="O5706" t="s">
        <v>22</v>
      </c>
      <c r="P5706" t="s">
        <v>22</v>
      </c>
      <c r="Q5706" s="2">
        <v>43711</v>
      </c>
      <c r="R5706" t="s">
        <v>44</v>
      </c>
      <c r="S5706" t="s">
        <v>24</v>
      </c>
      <c r="T5706">
        <f>_xlfn.DAYS(Raw_data_US_healthcare[[#This Row],[Discharge Date]],Raw_data_US_healthcare[[#This Row],[Date of Admission]])</f>
        <v>4</v>
      </c>
    </row>
    <row r="5707" spans="1:20" x14ac:dyDescent="0.3">
      <c r="A5707" t="s">
        <v>26511</v>
      </c>
      <c r="B5707" t="s">
        <v>15739</v>
      </c>
      <c r="C5707">
        <v>63</v>
      </c>
      <c r="D5707" t="str">
        <f>IF(Raw_data_US_healthcare[[#This Row],[Age]]&lt;35,"Young",IF(Raw_data_US_healthcare[[#This Row],[Age]]&lt;60,"Middle","Senior"))</f>
        <v>Senior</v>
      </c>
      <c r="E5707" t="s">
        <v>16</v>
      </c>
      <c r="F5707" t="s">
        <v>88</v>
      </c>
      <c r="G5707" t="s">
        <v>88</v>
      </c>
      <c r="H5707" t="s">
        <v>26516</v>
      </c>
      <c r="I5707" s="2">
        <v>44928</v>
      </c>
      <c r="J5707" t="s">
        <v>11598</v>
      </c>
      <c r="K5707" t="s">
        <v>7574</v>
      </c>
      <c r="L5707" t="s">
        <v>31</v>
      </c>
      <c r="M5707">
        <v>29303.1839</v>
      </c>
      <c r="N5707">
        <v>168</v>
      </c>
      <c r="O5707" t="s">
        <v>43</v>
      </c>
      <c r="P5707" t="s">
        <v>43</v>
      </c>
      <c r="Q5707" s="2">
        <v>44935</v>
      </c>
      <c r="R5707" t="s">
        <v>83</v>
      </c>
      <c r="S5707" t="s">
        <v>45</v>
      </c>
      <c r="T5707">
        <f>_xlfn.DAYS(Raw_data_US_healthcare[[#This Row],[Discharge Date]],Raw_data_US_healthcare[[#This Row],[Date of Admission]])</f>
        <v>7</v>
      </c>
    </row>
    <row r="5708" spans="1:20" x14ac:dyDescent="0.3">
      <c r="A5708" t="s">
        <v>26512</v>
      </c>
      <c r="B5708" t="s">
        <v>15740</v>
      </c>
      <c r="C5708">
        <v>36</v>
      </c>
      <c r="D5708" t="str">
        <f>IF(Raw_data_US_healthcare[[#This Row],[Age]]&lt;35,"Young",IF(Raw_data_US_healthcare[[#This Row],[Age]]&lt;60,"Middle","Senior"))</f>
        <v>Middle</v>
      </c>
      <c r="E5708" t="s">
        <v>26</v>
      </c>
      <c r="F5708" t="s">
        <v>228</v>
      </c>
      <c r="G5708" t="s">
        <v>228</v>
      </c>
      <c r="H5708" t="s">
        <v>26516</v>
      </c>
      <c r="I5708" s="2">
        <v>44662</v>
      </c>
      <c r="J5708" t="s">
        <v>15741</v>
      </c>
      <c r="K5708" t="s">
        <v>15742</v>
      </c>
      <c r="L5708" t="s">
        <v>60</v>
      </c>
      <c r="M5708">
        <v>4151.0772999999999</v>
      </c>
      <c r="N5708">
        <v>148</v>
      </c>
      <c r="O5708" t="s">
        <v>39</v>
      </c>
      <c r="P5708" t="s">
        <v>39</v>
      </c>
      <c r="Q5708" s="2">
        <v>44690</v>
      </c>
      <c r="R5708" t="s">
        <v>23</v>
      </c>
      <c r="S5708" t="s">
        <v>24</v>
      </c>
      <c r="T5708">
        <f>_xlfn.DAYS(Raw_data_US_healthcare[[#This Row],[Discharge Date]],Raw_data_US_healthcare[[#This Row],[Date of Admission]])</f>
        <v>28</v>
      </c>
    </row>
    <row r="5709" spans="1:20" x14ac:dyDescent="0.3">
      <c r="A5709" t="s">
        <v>26512</v>
      </c>
      <c r="B5709" t="s">
        <v>15743</v>
      </c>
      <c r="C5709">
        <v>36</v>
      </c>
      <c r="D5709" t="str">
        <f>IF(Raw_data_US_healthcare[[#This Row],[Age]]&lt;35,"Young",IF(Raw_data_US_healthcare[[#This Row],[Age]]&lt;60,"Middle","Senior"))</f>
        <v>Middle</v>
      </c>
      <c r="E5709" t="s">
        <v>26</v>
      </c>
      <c r="F5709" t="s">
        <v>35</v>
      </c>
      <c r="G5709" t="s">
        <v>35</v>
      </c>
      <c r="H5709" t="s">
        <v>18</v>
      </c>
      <c r="I5709" s="2">
        <v>43730</v>
      </c>
      <c r="J5709" t="s">
        <v>15744</v>
      </c>
      <c r="K5709" t="s">
        <v>15745</v>
      </c>
      <c r="L5709" t="s">
        <v>52</v>
      </c>
      <c r="M5709">
        <v>5808.5907999999999</v>
      </c>
      <c r="N5709">
        <v>388</v>
      </c>
      <c r="O5709" t="s">
        <v>39</v>
      </c>
      <c r="P5709" t="s">
        <v>39</v>
      </c>
      <c r="Q5709" s="2">
        <v>43741</v>
      </c>
      <c r="R5709" t="s">
        <v>83</v>
      </c>
      <c r="S5709" t="s">
        <v>45</v>
      </c>
      <c r="T5709">
        <f>_xlfn.DAYS(Raw_data_US_healthcare[[#This Row],[Discharge Date]],Raw_data_US_healthcare[[#This Row],[Date of Admission]])</f>
        <v>11</v>
      </c>
    </row>
    <row r="5710" spans="1:20" x14ac:dyDescent="0.3">
      <c r="A5710" t="s">
        <v>26511</v>
      </c>
      <c r="B5710" t="s">
        <v>11284</v>
      </c>
      <c r="C5710">
        <v>47</v>
      </c>
      <c r="D5710" t="str">
        <f>IF(Raw_data_US_healthcare[[#This Row],[Age]]&lt;35,"Young",IF(Raw_data_US_healthcare[[#This Row],[Age]]&lt;60,"Middle","Senior"))</f>
        <v>Middle</v>
      </c>
      <c r="E5710" t="s">
        <v>16</v>
      </c>
      <c r="F5710" t="s">
        <v>228</v>
      </c>
      <c r="G5710" t="s">
        <v>228</v>
      </c>
      <c r="H5710" t="s">
        <v>36</v>
      </c>
      <c r="I5710" s="2">
        <v>44405</v>
      </c>
      <c r="J5710" t="s">
        <v>15746</v>
      </c>
      <c r="K5710" t="s">
        <v>15747</v>
      </c>
      <c r="L5710" t="s">
        <v>21</v>
      </c>
      <c r="M5710">
        <v>913.71469999999999</v>
      </c>
      <c r="N5710">
        <v>379</v>
      </c>
      <c r="O5710" t="s">
        <v>43</v>
      </c>
      <c r="P5710" t="s">
        <v>43</v>
      </c>
      <c r="Q5710" s="2">
        <v>44429</v>
      </c>
      <c r="R5710" t="s">
        <v>23</v>
      </c>
      <c r="S5710" t="s">
        <v>45</v>
      </c>
      <c r="T5710">
        <f>_xlfn.DAYS(Raw_data_US_healthcare[[#This Row],[Discharge Date]],Raw_data_US_healthcare[[#This Row],[Date of Admission]])</f>
        <v>24</v>
      </c>
    </row>
    <row r="5711" spans="1:20" x14ac:dyDescent="0.3">
      <c r="A5711" t="s">
        <v>26512</v>
      </c>
      <c r="B5711" t="s">
        <v>15748</v>
      </c>
      <c r="C5711">
        <v>62</v>
      </c>
      <c r="D5711" t="str">
        <f>IF(Raw_data_US_healthcare[[#This Row],[Age]]&lt;35,"Young",IF(Raw_data_US_healthcare[[#This Row],[Age]]&lt;60,"Middle","Senior"))</f>
        <v>Senior</v>
      </c>
      <c r="E5711" t="s">
        <v>26</v>
      </c>
      <c r="F5711" t="s">
        <v>27</v>
      </c>
      <c r="G5711" t="s">
        <v>27</v>
      </c>
      <c r="H5711" t="s">
        <v>26514</v>
      </c>
      <c r="I5711" s="2">
        <v>44802</v>
      </c>
      <c r="J5711" t="s">
        <v>15749</v>
      </c>
      <c r="K5711" t="s">
        <v>15750</v>
      </c>
      <c r="L5711" t="s">
        <v>60</v>
      </c>
      <c r="M5711">
        <v>38719.579899999997</v>
      </c>
      <c r="N5711">
        <v>292</v>
      </c>
      <c r="O5711" t="s">
        <v>22</v>
      </c>
      <c r="P5711" t="s">
        <v>22</v>
      </c>
      <c r="Q5711" s="2">
        <v>44810</v>
      </c>
      <c r="R5711" t="s">
        <v>44</v>
      </c>
      <c r="S5711" t="s">
        <v>33</v>
      </c>
      <c r="T5711">
        <f>_xlfn.DAYS(Raw_data_US_healthcare[[#This Row],[Discharge Date]],Raw_data_US_healthcare[[#This Row],[Date of Admission]])</f>
        <v>8</v>
      </c>
    </row>
    <row r="5712" spans="1:20" x14ac:dyDescent="0.3">
      <c r="A5712" t="s">
        <v>26511</v>
      </c>
      <c r="B5712" t="s">
        <v>15751</v>
      </c>
      <c r="C5712">
        <v>71</v>
      </c>
      <c r="D5712" t="str">
        <f>IF(Raw_data_US_healthcare[[#This Row],[Age]]&lt;35,"Young",IF(Raw_data_US_healthcare[[#This Row],[Age]]&lt;60,"Middle","Senior"))</f>
        <v>Senior</v>
      </c>
      <c r="E5712" t="s">
        <v>16</v>
      </c>
      <c r="F5712" t="s">
        <v>27</v>
      </c>
      <c r="G5712" t="s">
        <v>27</v>
      </c>
      <c r="H5712" t="s">
        <v>36</v>
      </c>
      <c r="I5712" s="2">
        <v>44813</v>
      </c>
      <c r="J5712" t="s">
        <v>15752</v>
      </c>
      <c r="K5712" t="s">
        <v>15753</v>
      </c>
      <c r="L5712" t="s">
        <v>21</v>
      </c>
      <c r="M5712">
        <v>22482.907299999999</v>
      </c>
      <c r="N5712">
        <v>170</v>
      </c>
      <c r="O5712" t="s">
        <v>43</v>
      </c>
      <c r="P5712" t="s">
        <v>43</v>
      </c>
      <c r="Q5712" s="2">
        <v>44843</v>
      </c>
      <c r="R5712" t="s">
        <v>23</v>
      </c>
      <c r="S5712" t="s">
        <v>24</v>
      </c>
      <c r="T5712">
        <f>_xlfn.DAYS(Raw_data_US_healthcare[[#This Row],[Discharge Date]],Raw_data_US_healthcare[[#This Row],[Date of Admission]])</f>
        <v>30</v>
      </c>
    </row>
    <row r="5713" spans="1:20" x14ac:dyDescent="0.3">
      <c r="A5713" t="s">
        <v>26512</v>
      </c>
      <c r="B5713" t="s">
        <v>15754</v>
      </c>
      <c r="C5713">
        <v>67</v>
      </c>
      <c r="D5713" t="str">
        <f>IF(Raw_data_US_healthcare[[#This Row],[Age]]&lt;35,"Young",IF(Raw_data_US_healthcare[[#This Row],[Age]]&lt;60,"Middle","Senior"))</f>
        <v>Senior</v>
      </c>
      <c r="E5713" t="s">
        <v>26</v>
      </c>
      <c r="F5713" t="s">
        <v>17</v>
      </c>
      <c r="G5713" t="s">
        <v>17</v>
      </c>
      <c r="H5713" t="s">
        <v>26516</v>
      </c>
      <c r="I5713" s="2">
        <v>44437</v>
      </c>
      <c r="J5713" t="s">
        <v>15755</v>
      </c>
      <c r="K5713" t="s">
        <v>15756</v>
      </c>
      <c r="L5713" t="s">
        <v>31</v>
      </c>
      <c r="M5713">
        <v>32609.206600000001</v>
      </c>
      <c r="N5713">
        <v>471</v>
      </c>
      <c r="O5713" t="s">
        <v>22</v>
      </c>
      <c r="P5713" t="s">
        <v>22</v>
      </c>
      <c r="Q5713" s="2">
        <v>44459</v>
      </c>
      <c r="R5713" t="s">
        <v>44</v>
      </c>
      <c r="S5713" t="s">
        <v>33</v>
      </c>
      <c r="T5713">
        <f>_xlfn.DAYS(Raw_data_US_healthcare[[#This Row],[Discharge Date]],Raw_data_US_healthcare[[#This Row],[Date of Admission]])</f>
        <v>22</v>
      </c>
    </row>
    <row r="5714" spans="1:20" x14ac:dyDescent="0.3">
      <c r="A5714" t="s">
        <v>26512</v>
      </c>
      <c r="B5714" t="s">
        <v>15757</v>
      </c>
      <c r="C5714">
        <v>35</v>
      </c>
      <c r="D5714" t="str">
        <f>IF(Raw_data_US_healthcare[[#This Row],[Age]]&lt;35,"Young",IF(Raw_data_US_healthcare[[#This Row],[Age]]&lt;60,"Middle","Senior"))</f>
        <v>Middle</v>
      </c>
      <c r="E5714" t="s">
        <v>26</v>
      </c>
      <c r="F5714" t="s">
        <v>62</v>
      </c>
      <c r="G5714" t="s">
        <v>62</v>
      </c>
      <c r="H5714" t="s">
        <v>18</v>
      </c>
      <c r="I5714" s="2">
        <v>44720</v>
      </c>
      <c r="J5714" t="s">
        <v>15331</v>
      </c>
      <c r="K5714" t="s">
        <v>15758</v>
      </c>
      <c r="L5714" t="s">
        <v>52</v>
      </c>
      <c r="M5714">
        <v>57957.16</v>
      </c>
      <c r="N5714">
        <v>243</v>
      </c>
      <c r="O5714" t="s">
        <v>39</v>
      </c>
      <c r="P5714" t="s">
        <v>39</v>
      </c>
      <c r="Q5714" s="2">
        <v>44726</v>
      </c>
      <c r="R5714" t="s">
        <v>44</v>
      </c>
      <c r="S5714" t="s">
        <v>24</v>
      </c>
      <c r="T5714">
        <f>_xlfn.DAYS(Raw_data_US_healthcare[[#This Row],[Discharge Date]],Raw_data_US_healthcare[[#This Row],[Date of Admission]])</f>
        <v>6</v>
      </c>
    </row>
    <row r="5715" spans="1:20" x14ac:dyDescent="0.3">
      <c r="A5715" t="s">
        <v>26511</v>
      </c>
      <c r="B5715" t="s">
        <v>12308</v>
      </c>
      <c r="C5715">
        <v>31</v>
      </c>
      <c r="D5715" t="str">
        <f>IF(Raw_data_US_healthcare[[#This Row],[Age]]&lt;35,"Young",IF(Raw_data_US_healthcare[[#This Row],[Age]]&lt;60,"Middle","Senior"))</f>
        <v>Young</v>
      </c>
      <c r="E5715" t="s">
        <v>16</v>
      </c>
      <c r="F5715" t="s">
        <v>62</v>
      </c>
      <c r="G5715" t="s">
        <v>62</v>
      </c>
      <c r="H5715" t="s">
        <v>69</v>
      </c>
      <c r="I5715" s="2">
        <v>44440</v>
      </c>
      <c r="J5715" t="s">
        <v>13572</v>
      </c>
      <c r="K5715" t="s">
        <v>15759</v>
      </c>
      <c r="L5715" t="s">
        <v>56</v>
      </c>
      <c r="M5715">
        <v>29172.345600000001</v>
      </c>
      <c r="N5715">
        <v>370</v>
      </c>
      <c r="O5715" t="s">
        <v>22</v>
      </c>
      <c r="P5715" t="s">
        <v>22</v>
      </c>
      <c r="Q5715" s="2">
        <v>44446</v>
      </c>
      <c r="R5715" t="s">
        <v>83</v>
      </c>
      <c r="S5715" t="s">
        <v>24</v>
      </c>
      <c r="T5715">
        <f>_xlfn.DAYS(Raw_data_US_healthcare[[#This Row],[Discharge Date]],Raw_data_US_healthcare[[#This Row],[Date of Admission]])</f>
        <v>6</v>
      </c>
    </row>
    <row r="5716" spans="1:20" x14ac:dyDescent="0.3">
      <c r="A5716" t="s">
        <v>26511</v>
      </c>
      <c r="B5716" t="s">
        <v>15760</v>
      </c>
      <c r="C5716">
        <v>31</v>
      </c>
      <c r="D5716" t="str">
        <f>IF(Raw_data_US_healthcare[[#This Row],[Age]]&lt;35,"Young",IF(Raw_data_US_healthcare[[#This Row],[Age]]&lt;60,"Middle","Senior"))</f>
        <v>Young</v>
      </c>
      <c r="E5716" t="s">
        <v>16</v>
      </c>
      <c r="F5716" t="s">
        <v>17</v>
      </c>
      <c r="G5716" t="s">
        <v>17</v>
      </c>
      <c r="H5716" t="s">
        <v>28</v>
      </c>
      <c r="I5716" s="2">
        <v>45057</v>
      </c>
      <c r="J5716" t="s">
        <v>15761</v>
      </c>
      <c r="K5716" t="s">
        <v>15762</v>
      </c>
      <c r="L5716" t="s">
        <v>31</v>
      </c>
      <c r="M5716">
        <v>4622.7577000000001</v>
      </c>
      <c r="N5716">
        <v>151</v>
      </c>
      <c r="O5716" t="s">
        <v>43</v>
      </c>
      <c r="P5716" t="s">
        <v>43</v>
      </c>
      <c r="Q5716" s="2">
        <v>45085</v>
      </c>
      <c r="R5716" t="s">
        <v>83</v>
      </c>
      <c r="S5716" t="s">
        <v>45</v>
      </c>
      <c r="T5716">
        <f>_xlfn.DAYS(Raw_data_US_healthcare[[#This Row],[Discharge Date]],Raw_data_US_healthcare[[#This Row],[Date of Admission]])</f>
        <v>28</v>
      </c>
    </row>
    <row r="5717" spans="1:20" x14ac:dyDescent="0.3">
      <c r="A5717" t="s">
        <v>26512</v>
      </c>
      <c r="B5717" t="s">
        <v>15763</v>
      </c>
      <c r="C5717">
        <v>64</v>
      </c>
      <c r="D5717" t="str">
        <f>IF(Raw_data_US_healthcare[[#This Row],[Age]]&lt;35,"Young",IF(Raw_data_US_healthcare[[#This Row],[Age]]&lt;60,"Middle","Senior"))</f>
        <v>Senior</v>
      </c>
      <c r="E5717" t="s">
        <v>26</v>
      </c>
      <c r="F5717" t="s">
        <v>228</v>
      </c>
      <c r="G5717" t="s">
        <v>228</v>
      </c>
      <c r="H5717" t="s">
        <v>28</v>
      </c>
      <c r="I5717" s="2">
        <v>44772</v>
      </c>
      <c r="J5717" t="s">
        <v>15764</v>
      </c>
      <c r="K5717" t="s">
        <v>15765</v>
      </c>
      <c r="L5717" t="s">
        <v>52</v>
      </c>
      <c r="M5717">
        <v>14697.956899999999</v>
      </c>
      <c r="N5717">
        <v>263</v>
      </c>
      <c r="O5717" t="s">
        <v>39</v>
      </c>
      <c r="P5717" t="s">
        <v>39</v>
      </c>
      <c r="Q5717" s="2">
        <v>44774</v>
      </c>
      <c r="R5717" t="s">
        <v>23</v>
      </c>
      <c r="S5717" t="s">
        <v>24</v>
      </c>
      <c r="T5717">
        <f>_xlfn.DAYS(Raw_data_US_healthcare[[#This Row],[Discharge Date]],Raw_data_US_healthcare[[#This Row],[Date of Admission]])</f>
        <v>2</v>
      </c>
    </row>
    <row r="5718" spans="1:20" x14ac:dyDescent="0.3">
      <c r="A5718" t="s">
        <v>26511</v>
      </c>
      <c r="B5718" t="s">
        <v>15766</v>
      </c>
      <c r="C5718">
        <v>68</v>
      </c>
      <c r="D5718" t="str">
        <f>IF(Raw_data_US_healthcare[[#This Row],[Age]]&lt;35,"Young",IF(Raw_data_US_healthcare[[#This Row],[Age]]&lt;60,"Middle","Senior"))</f>
        <v>Senior</v>
      </c>
      <c r="E5718" t="s">
        <v>16</v>
      </c>
      <c r="F5718" t="s">
        <v>17</v>
      </c>
      <c r="G5718" t="s">
        <v>17</v>
      </c>
      <c r="H5718" t="s">
        <v>36</v>
      </c>
      <c r="I5718" s="2">
        <v>44091</v>
      </c>
      <c r="J5718" t="s">
        <v>15767</v>
      </c>
      <c r="K5718" t="s">
        <v>1477</v>
      </c>
      <c r="L5718" t="s">
        <v>31</v>
      </c>
      <c r="M5718">
        <v>8251.8148999999994</v>
      </c>
      <c r="N5718">
        <v>299</v>
      </c>
      <c r="O5718" t="s">
        <v>39</v>
      </c>
      <c r="P5718" t="s">
        <v>39</v>
      </c>
      <c r="Q5718" s="2">
        <v>44096</v>
      </c>
      <c r="R5718" t="s">
        <v>32</v>
      </c>
      <c r="S5718" t="s">
        <v>24</v>
      </c>
      <c r="T5718">
        <f>_xlfn.DAYS(Raw_data_US_healthcare[[#This Row],[Discharge Date]],Raw_data_US_healthcare[[#This Row],[Date of Admission]])</f>
        <v>5</v>
      </c>
    </row>
    <row r="5719" spans="1:20" x14ac:dyDescent="0.3">
      <c r="A5719" t="s">
        <v>26512</v>
      </c>
      <c r="B5719" t="s">
        <v>15768</v>
      </c>
      <c r="C5719">
        <v>45</v>
      </c>
      <c r="D5719" t="str">
        <f>IF(Raw_data_US_healthcare[[#This Row],[Age]]&lt;35,"Young",IF(Raw_data_US_healthcare[[#This Row],[Age]]&lt;60,"Middle","Senior"))</f>
        <v>Middle</v>
      </c>
      <c r="E5719" t="s">
        <v>26</v>
      </c>
      <c r="F5719" t="s">
        <v>27</v>
      </c>
      <c r="G5719" t="s">
        <v>27</v>
      </c>
      <c r="H5719" t="s">
        <v>28</v>
      </c>
      <c r="I5719" s="2">
        <v>44750</v>
      </c>
      <c r="J5719" t="s">
        <v>15769</v>
      </c>
      <c r="K5719" t="s">
        <v>8680</v>
      </c>
      <c r="L5719" t="s">
        <v>56</v>
      </c>
      <c r="M5719">
        <v>18470.5461</v>
      </c>
      <c r="N5719">
        <v>489</v>
      </c>
      <c r="O5719" t="s">
        <v>43</v>
      </c>
      <c r="P5719" t="s">
        <v>43</v>
      </c>
      <c r="Q5719" s="2">
        <v>44751</v>
      </c>
      <c r="R5719" t="s">
        <v>32</v>
      </c>
      <c r="S5719" t="s">
        <v>24</v>
      </c>
      <c r="T5719">
        <f>_xlfn.DAYS(Raw_data_US_healthcare[[#This Row],[Discharge Date]],Raw_data_US_healthcare[[#This Row],[Date of Admission]])</f>
        <v>1</v>
      </c>
    </row>
    <row r="5720" spans="1:20" x14ac:dyDescent="0.3">
      <c r="A5720" t="s">
        <v>26511</v>
      </c>
      <c r="B5720" t="s">
        <v>15770</v>
      </c>
      <c r="C5720">
        <v>51</v>
      </c>
      <c r="D5720" t="str">
        <f>IF(Raw_data_US_healthcare[[#This Row],[Age]]&lt;35,"Young",IF(Raw_data_US_healthcare[[#This Row],[Age]]&lt;60,"Middle","Senior"))</f>
        <v>Middle</v>
      </c>
      <c r="E5720" t="s">
        <v>16</v>
      </c>
      <c r="F5720" t="s">
        <v>88</v>
      </c>
      <c r="G5720" t="s">
        <v>88</v>
      </c>
      <c r="H5720" t="s">
        <v>26514</v>
      </c>
      <c r="I5720" s="2">
        <v>44420</v>
      </c>
      <c r="J5720" t="s">
        <v>15771</v>
      </c>
      <c r="K5720" t="s">
        <v>15772</v>
      </c>
      <c r="L5720" t="s">
        <v>60</v>
      </c>
      <c r="M5720">
        <v>11331.277599999999</v>
      </c>
      <c r="N5720">
        <v>462</v>
      </c>
      <c r="O5720" t="s">
        <v>22</v>
      </c>
      <c r="P5720" t="s">
        <v>22</v>
      </c>
      <c r="Q5720" s="2">
        <v>44431</v>
      </c>
      <c r="R5720" t="s">
        <v>44</v>
      </c>
      <c r="S5720" t="s">
        <v>45</v>
      </c>
      <c r="T5720">
        <f>_xlfn.DAYS(Raw_data_US_healthcare[[#This Row],[Discharge Date]],Raw_data_US_healthcare[[#This Row],[Date of Admission]])</f>
        <v>11</v>
      </c>
    </row>
    <row r="5721" spans="1:20" x14ac:dyDescent="0.3">
      <c r="A5721" t="s">
        <v>26511</v>
      </c>
      <c r="B5721" t="s">
        <v>15773</v>
      </c>
      <c r="C5721">
        <v>73</v>
      </c>
      <c r="D5721" t="str">
        <f>IF(Raw_data_US_healthcare[[#This Row],[Age]]&lt;35,"Young",IF(Raw_data_US_healthcare[[#This Row],[Age]]&lt;60,"Middle","Senior"))</f>
        <v>Senior</v>
      </c>
      <c r="E5721" t="s">
        <v>16</v>
      </c>
      <c r="F5721" t="s">
        <v>62</v>
      </c>
      <c r="G5721" t="s">
        <v>62</v>
      </c>
      <c r="H5721" t="s">
        <v>26516</v>
      </c>
      <c r="I5721" s="2">
        <v>45186</v>
      </c>
      <c r="J5721" t="s">
        <v>15774</v>
      </c>
      <c r="K5721" t="s">
        <v>15775</v>
      </c>
      <c r="L5721" t="s">
        <v>21</v>
      </c>
      <c r="M5721">
        <v>3759.0329000000002</v>
      </c>
      <c r="N5721">
        <v>174</v>
      </c>
      <c r="O5721" t="s">
        <v>43</v>
      </c>
      <c r="P5721" t="s">
        <v>43</v>
      </c>
      <c r="Q5721" s="2">
        <v>45207</v>
      </c>
      <c r="R5721" t="s">
        <v>23</v>
      </c>
      <c r="S5721" t="s">
        <v>24</v>
      </c>
      <c r="T5721">
        <f>_xlfn.DAYS(Raw_data_US_healthcare[[#This Row],[Discharge Date]],Raw_data_US_healthcare[[#This Row],[Date of Admission]])</f>
        <v>21</v>
      </c>
    </row>
    <row r="5722" spans="1:20" x14ac:dyDescent="0.3">
      <c r="A5722" t="s">
        <v>26511</v>
      </c>
      <c r="B5722" t="s">
        <v>15776</v>
      </c>
      <c r="C5722">
        <v>63</v>
      </c>
      <c r="D5722" t="str">
        <f>IF(Raw_data_US_healthcare[[#This Row],[Age]]&lt;35,"Young",IF(Raw_data_US_healthcare[[#This Row],[Age]]&lt;60,"Middle","Senior"))</f>
        <v>Senior</v>
      </c>
      <c r="E5722" t="s">
        <v>16</v>
      </c>
      <c r="F5722" t="s">
        <v>27</v>
      </c>
      <c r="G5722" t="s">
        <v>27</v>
      </c>
      <c r="H5722" t="s">
        <v>28</v>
      </c>
      <c r="I5722" s="2">
        <v>43471</v>
      </c>
      <c r="J5722" t="s">
        <v>15777</v>
      </c>
      <c r="K5722" t="s">
        <v>15778</v>
      </c>
      <c r="L5722" t="s">
        <v>21</v>
      </c>
      <c r="M5722">
        <v>25962.2258</v>
      </c>
      <c r="N5722">
        <v>342</v>
      </c>
      <c r="O5722" t="s">
        <v>22</v>
      </c>
      <c r="P5722" t="s">
        <v>22</v>
      </c>
      <c r="Q5722" s="2">
        <v>43490</v>
      </c>
      <c r="R5722" t="s">
        <v>23</v>
      </c>
      <c r="S5722" t="s">
        <v>24</v>
      </c>
      <c r="T5722">
        <f>_xlfn.DAYS(Raw_data_US_healthcare[[#This Row],[Discharge Date]],Raw_data_US_healthcare[[#This Row],[Date of Admission]])</f>
        <v>19</v>
      </c>
    </row>
    <row r="5723" spans="1:20" x14ac:dyDescent="0.3">
      <c r="A5723" t="s">
        <v>26512</v>
      </c>
      <c r="B5723" t="s">
        <v>5809</v>
      </c>
      <c r="C5723">
        <v>58</v>
      </c>
      <c r="D5723" t="str">
        <f>IF(Raw_data_US_healthcare[[#This Row],[Age]]&lt;35,"Young",IF(Raw_data_US_healthcare[[#This Row],[Age]]&lt;60,"Middle","Senior"))</f>
        <v>Middle</v>
      </c>
      <c r="E5723" t="s">
        <v>26</v>
      </c>
      <c r="F5723" t="s">
        <v>17</v>
      </c>
      <c r="G5723" t="s">
        <v>17</v>
      </c>
      <c r="H5723" t="s">
        <v>26514</v>
      </c>
      <c r="I5723" s="2">
        <v>44100</v>
      </c>
      <c r="J5723" t="s">
        <v>15779</v>
      </c>
      <c r="K5723" t="s">
        <v>15780</v>
      </c>
      <c r="L5723" t="s">
        <v>21</v>
      </c>
      <c r="M5723">
        <v>37893.884899999997</v>
      </c>
      <c r="N5723">
        <v>485</v>
      </c>
      <c r="O5723" t="s">
        <v>22</v>
      </c>
      <c r="P5723" t="s">
        <v>22</v>
      </c>
      <c r="Q5723" s="2">
        <v>44105</v>
      </c>
      <c r="R5723" t="s">
        <v>32</v>
      </c>
      <c r="S5723" t="s">
        <v>45</v>
      </c>
      <c r="T5723">
        <f>_xlfn.DAYS(Raw_data_US_healthcare[[#This Row],[Discharge Date]],Raw_data_US_healthcare[[#This Row],[Date of Admission]])</f>
        <v>5</v>
      </c>
    </row>
    <row r="5724" spans="1:20" x14ac:dyDescent="0.3">
      <c r="A5724" t="s">
        <v>26511</v>
      </c>
      <c r="B5724" t="s">
        <v>11800</v>
      </c>
      <c r="C5724">
        <v>77</v>
      </c>
      <c r="D5724" t="str">
        <f>IF(Raw_data_US_healthcare[[#This Row],[Age]]&lt;35,"Young",IF(Raw_data_US_healthcare[[#This Row],[Age]]&lt;60,"Middle","Senior"))</f>
        <v>Senior</v>
      </c>
      <c r="E5724" t="s">
        <v>16</v>
      </c>
      <c r="F5724" t="s">
        <v>17</v>
      </c>
      <c r="G5724" t="s">
        <v>17</v>
      </c>
      <c r="H5724" t="s">
        <v>26516</v>
      </c>
      <c r="I5724" s="2">
        <v>44009</v>
      </c>
      <c r="J5724" t="s">
        <v>15781</v>
      </c>
      <c r="K5724" t="s">
        <v>3483</v>
      </c>
      <c r="L5724" t="s">
        <v>56</v>
      </c>
      <c r="M5724">
        <v>20592.179100000001</v>
      </c>
      <c r="N5724">
        <v>213</v>
      </c>
      <c r="O5724" t="s">
        <v>43</v>
      </c>
      <c r="P5724" t="s">
        <v>43</v>
      </c>
      <c r="Q5724" s="2">
        <v>44012</v>
      </c>
      <c r="R5724" t="s">
        <v>83</v>
      </c>
      <c r="S5724" t="s">
        <v>33</v>
      </c>
      <c r="T5724">
        <f>_xlfn.DAYS(Raw_data_US_healthcare[[#This Row],[Discharge Date]],Raw_data_US_healthcare[[#This Row],[Date of Admission]])</f>
        <v>3</v>
      </c>
    </row>
    <row r="5725" spans="1:20" x14ac:dyDescent="0.3">
      <c r="A5725" t="s">
        <v>26511</v>
      </c>
      <c r="B5725" t="s">
        <v>15782</v>
      </c>
      <c r="C5725">
        <v>23</v>
      </c>
      <c r="D5725" t="str">
        <f>IF(Raw_data_US_healthcare[[#This Row],[Age]]&lt;35,"Young",IF(Raw_data_US_healthcare[[#This Row],[Age]]&lt;60,"Middle","Senior"))</f>
        <v>Young</v>
      </c>
      <c r="E5725" t="s">
        <v>16</v>
      </c>
      <c r="F5725" t="s">
        <v>35</v>
      </c>
      <c r="G5725" t="s">
        <v>35</v>
      </c>
      <c r="H5725" t="s">
        <v>28</v>
      </c>
      <c r="I5725" s="2">
        <v>44329</v>
      </c>
      <c r="J5725" t="s">
        <v>15783</v>
      </c>
      <c r="K5725" t="s">
        <v>15784</v>
      </c>
      <c r="L5725" t="s">
        <v>56</v>
      </c>
      <c r="M5725">
        <v>43701.314400000003</v>
      </c>
      <c r="N5725">
        <v>447</v>
      </c>
      <c r="O5725" t="s">
        <v>22</v>
      </c>
      <c r="P5725" t="s">
        <v>22</v>
      </c>
      <c r="Q5725" s="2">
        <v>44330</v>
      </c>
      <c r="R5725" t="s">
        <v>23</v>
      </c>
      <c r="S5725" t="s">
        <v>45</v>
      </c>
      <c r="T5725">
        <f>_xlfn.DAYS(Raw_data_US_healthcare[[#This Row],[Discharge Date]],Raw_data_US_healthcare[[#This Row],[Date of Admission]])</f>
        <v>1</v>
      </c>
    </row>
    <row r="5726" spans="1:20" x14ac:dyDescent="0.3">
      <c r="A5726" t="s">
        <v>26512</v>
      </c>
      <c r="B5726" t="s">
        <v>15785</v>
      </c>
      <c r="C5726">
        <v>36</v>
      </c>
      <c r="D5726" t="str">
        <f>IF(Raw_data_US_healthcare[[#This Row],[Age]]&lt;35,"Young",IF(Raw_data_US_healthcare[[#This Row],[Age]]&lt;60,"Middle","Senior"))</f>
        <v>Middle</v>
      </c>
      <c r="E5726" t="s">
        <v>26</v>
      </c>
      <c r="F5726" t="s">
        <v>27</v>
      </c>
      <c r="G5726" t="s">
        <v>27</v>
      </c>
      <c r="H5726" t="s">
        <v>26516</v>
      </c>
      <c r="I5726" s="2">
        <v>44493</v>
      </c>
      <c r="J5726" t="s">
        <v>15786</v>
      </c>
      <c r="K5726" t="s">
        <v>15787</v>
      </c>
      <c r="L5726" t="s">
        <v>31</v>
      </c>
      <c r="M5726">
        <v>13342.829</v>
      </c>
      <c r="N5726">
        <v>491</v>
      </c>
      <c r="O5726" t="s">
        <v>43</v>
      </c>
      <c r="P5726" t="s">
        <v>43</v>
      </c>
      <c r="Q5726" s="2">
        <v>44513</v>
      </c>
      <c r="R5726" t="s">
        <v>44</v>
      </c>
      <c r="S5726" t="s">
        <v>24</v>
      </c>
      <c r="T5726">
        <f>_xlfn.DAYS(Raw_data_US_healthcare[[#This Row],[Discharge Date]],Raw_data_US_healthcare[[#This Row],[Date of Admission]])</f>
        <v>20</v>
      </c>
    </row>
    <row r="5727" spans="1:20" x14ac:dyDescent="0.3">
      <c r="A5727" t="s">
        <v>26511</v>
      </c>
      <c r="B5727" t="s">
        <v>9567</v>
      </c>
      <c r="C5727">
        <v>78</v>
      </c>
      <c r="D5727" t="str">
        <f>IF(Raw_data_US_healthcare[[#This Row],[Age]]&lt;35,"Young",IF(Raw_data_US_healthcare[[#This Row],[Age]]&lt;60,"Middle","Senior"))</f>
        <v>Senior</v>
      </c>
      <c r="E5727" t="s">
        <v>16</v>
      </c>
      <c r="F5727" t="s">
        <v>27</v>
      </c>
      <c r="G5727" t="s">
        <v>27</v>
      </c>
      <c r="H5727" t="s">
        <v>28</v>
      </c>
      <c r="I5727" s="2">
        <v>43674</v>
      </c>
      <c r="J5727" t="s">
        <v>12511</v>
      </c>
      <c r="K5727" t="s">
        <v>15788</v>
      </c>
      <c r="L5727" t="s">
        <v>31</v>
      </c>
      <c r="M5727">
        <v>19902.672399999999</v>
      </c>
      <c r="N5727">
        <v>370</v>
      </c>
      <c r="O5727" t="s">
        <v>43</v>
      </c>
      <c r="P5727" t="s">
        <v>43</v>
      </c>
      <c r="Q5727" s="2">
        <v>43690</v>
      </c>
      <c r="R5727" t="s">
        <v>48</v>
      </c>
      <c r="S5727" t="s">
        <v>33</v>
      </c>
      <c r="T5727">
        <f>_xlfn.DAYS(Raw_data_US_healthcare[[#This Row],[Discharge Date]],Raw_data_US_healthcare[[#This Row],[Date of Admission]])</f>
        <v>16</v>
      </c>
    </row>
    <row r="5728" spans="1:20" x14ac:dyDescent="0.3">
      <c r="A5728" t="s">
        <v>26511</v>
      </c>
      <c r="B5728" t="s">
        <v>15789</v>
      </c>
      <c r="C5728">
        <v>59</v>
      </c>
      <c r="D5728" t="str">
        <f>IF(Raw_data_US_healthcare[[#This Row],[Age]]&lt;35,"Young",IF(Raw_data_US_healthcare[[#This Row],[Age]]&lt;60,"Middle","Senior"))</f>
        <v>Middle</v>
      </c>
      <c r="E5728" t="s">
        <v>16</v>
      </c>
      <c r="F5728" t="s">
        <v>228</v>
      </c>
      <c r="G5728" t="s">
        <v>228</v>
      </c>
      <c r="H5728" t="s">
        <v>69</v>
      </c>
      <c r="I5728" s="2">
        <v>43533</v>
      </c>
      <c r="J5728" t="s">
        <v>15790</v>
      </c>
      <c r="K5728" t="s">
        <v>15791</v>
      </c>
      <c r="L5728" t="s">
        <v>21</v>
      </c>
      <c r="M5728">
        <v>33063.160799999998</v>
      </c>
      <c r="N5728">
        <v>151</v>
      </c>
      <c r="O5728" t="s">
        <v>22</v>
      </c>
      <c r="P5728" t="s">
        <v>22</v>
      </c>
      <c r="Q5728" s="2">
        <v>43550</v>
      </c>
      <c r="R5728" t="s">
        <v>83</v>
      </c>
      <c r="S5728" t="s">
        <v>45</v>
      </c>
      <c r="T5728">
        <f>_xlfn.DAYS(Raw_data_US_healthcare[[#This Row],[Discharge Date]],Raw_data_US_healthcare[[#This Row],[Date of Admission]])</f>
        <v>17</v>
      </c>
    </row>
    <row r="5729" spans="1:20" x14ac:dyDescent="0.3">
      <c r="A5729" t="s">
        <v>26511</v>
      </c>
      <c r="B5729" t="s">
        <v>15792</v>
      </c>
      <c r="C5729">
        <v>31</v>
      </c>
      <c r="D5729" t="str">
        <f>IF(Raw_data_US_healthcare[[#This Row],[Age]]&lt;35,"Young",IF(Raw_data_US_healthcare[[#This Row],[Age]]&lt;60,"Middle","Senior"))</f>
        <v>Young</v>
      </c>
      <c r="E5729" t="s">
        <v>16</v>
      </c>
      <c r="F5729" t="s">
        <v>113</v>
      </c>
      <c r="G5729" t="s">
        <v>113</v>
      </c>
      <c r="H5729" t="s">
        <v>18</v>
      </c>
      <c r="I5729" s="2">
        <v>44694</v>
      </c>
      <c r="J5729" t="s">
        <v>15793</v>
      </c>
      <c r="K5729" t="s">
        <v>15794</v>
      </c>
      <c r="L5729" t="s">
        <v>52</v>
      </c>
      <c r="M5729">
        <v>46922.086600000002</v>
      </c>
      <c r="N5729">
        <v>219</v>
      </c>
      <c r="O5729" t="s">
        <v>39</v>
      </c>
      <c r="P5729" t="s">
        <v>39</v>
      </c>
      <c r="Q5729" s="2">
        <v>44722</v>
      </c>
      <c r="R5729" t="s">
        <v>48</v>
      </c>
      <c r="S5729" t="s">
        <v>24</v>
      </c>
      <c r="T5729">
        <f>_xlfn.DAYS(Raw_data_US_healthcare[[#This Row],[Discharge Date]],Raw_data_US_healthcare[[#This Row],[Date of Admission]])</f>
        <v>28</v>
      </c>
    </row>
    <row r="5730" spans="1:20" x14ac:dyDescent="0.3">
      <c r="A5730" t="s">
        <v>26511</v>
      </c>
      <c r="B5730" t="s">
        <v>15795</v>
      </c>
      <c r="C5730">
        <v>19</v>
      </c>
      <c r="D5730" t="str">
        <f>IF(Raw_data_US_healthcare[[#This Row],[Age]]&lt;35,"Young",IF(Raw_data_US_healthcare[[#This Row],[Age]]&lt;60,"Middle","Senior"))</f>
        <v>Young</v>
      </c>
      <c r="E5730" t="s">
        <v>16</v>
      </c>
      <c r="F5730" t="s">
        <v>228</v>
      </c>
      <c r="G5730" t="s">
        <v>228</v>
      </c>
      <c r="H5730" t="s">
        <v>18</v>
      </c>
      <c r="I5730" s="2">
        <v>43745</v>
      </c>
      <c r="J5730" t="s">
        <v>15796</v>
      </c>
      <c r="K5730" t="s">
        <v>15797</v>
      </c>
      <c r="L5730" t="s">
        <v>31</v>
      </c>
      <c r="M5730">
        <v>10195.195299999999</v>
      </c>
      <c r="N5730">
        <v>216</v>
      </c>
      <c r="O5730" t="s">
        <v>43</v>
      </c>
      <c r="P5730" t="s">
        <v>43</v>
      </c>
      <c r="Q5730" s="2">
        <v>43771</v>
      </c>
      <c r="R5730" t="s">
        <v>48</v>
      </c>
      <c r="S5730" t="s">
        <v>24</v>
      </c>
      <c r="T5730">
        <f>_xlfn.DAYS(Raw_data_US_healthcare[[#This Row],[Discharge Date]],Raw_data_US_healthcare[[#This Row],[Date of Admission]])</f>
        <v>26</v>
      </c>
    </row>
    <row r="5731" spans="1:20" x14ac:dyDescent="0.3">
      <c r="A5731" t="s">
        <v>26511</v>
      </c>
      <c r="B5731" t="s">
        <v>15798</v>
      </c>
      <c r="C5731">
        <v>29</v>
      </c>
      <c r="D5731" t="str">
        <f>IF(Raw_data_US_healthcare[[#This Row],[Age]]&lt;35,"Young",IF(Raw_data_US_healthcare[[#This Row],[Age]]&lt;60,"Middle","Senior"))</f>
        <v>Young</v>
      </c>
      <c r="E5731" t="s">
        <v>16</v>
      </c>
      <c r="F5731" t="s">
        <v>49</v>
      </c>
      <c r="G5731" t="s">
        <v>49</v>
      </c>
      <c r="H5731" t="s">
        <v>69</v>
      </c>
      <c r="I5731" s="2">
        <v>43478</v>
      </c>
      <c r="J5731" t="s">
        <v>15799</v>
      </c>
      <c r="K5731" t="s">
        <v>15800</v>
      </c>
      <c r="L5731" t="s">
        <v>52</v>
      </c>
      <c r="M5731">
        <v>53474.285799999998</v>
      </c>
      <c r="N5731">
        <v>463</v>
      </c>
      <c r="O5731" t="s">
        <v>22</v>
      </c>
      <c r="P5731" t="s">
        <v>22</v>
      </c>
      <c r="Q5731" s="2">
        <v>43501</v>
      </c>
      <c r="R5731" t="s">
        <v>83</v>
      </c>
      <c r="S5731" t="s">
        <v>33</v>
      </c>
      <c r="T5731">
        <f>_xlfn.DAYS(Raw_data_US_healthcare[[#This Row],[Discharge Date]],Raw_data_US_healthcare[[#This Row],[Date of Admission]])</f>
        <v>23</v>
      </c>
    </row>
    <row r="5732" spans="1:20" x14ac:dyDescent="0.3">
      <c r="A5732" t="s">
        <v>26511</v>
      </c>
      <c r="B5732" t="s">
        <v>15801</v>
      </c>
      <c r="C5732">
        <v>68</v>
      </c>
      <c r="D5732" t="str">
        <f>IF(Raw_data_US_healthcare[[#This Row],[Age]]&lt;35,"Young",IF(Raw_data_US_healthcare[[#This Row],[Age]]&lt;60,"Middle","Senior"))</f>
        <v>Senior</v>
      </c>
      <c r="E5732" t="s">
        <v>16</v>
      </c>
      <c r="F5732" t="s">
        <v>27</v>
      </c>
      <c r="G5732" t="s">
        <v>27</v>
      </c>
      <c r="H5732" t="s">
        <v>36</v>
      </c>
      <c r="I5732" s="2">
        <v>43972</v>
      </c>
      <c r="J5732" t="s">
        <v>15802</v>
      </c>
      <c r="K5732" t="s">
        <v>15803</v>
      </c>
      <c r="L5732" t="s">
        <v>21</v>
      </c>
      <c r="M5732">
        <v>16341.635</v>
      </c>
      <c r="N5732">
        <v>331</v>
      </c>
      <c r="O5732" t="s">
        <v>22</v>
      </c>
      <c r="P5732" t="s">
        <v>22</v>
      </c>
      <c r="Q5732" s="2">
        <v>43995</v>
      </c>
      <c r="R5732" t="s">
        <v>44</v>
      </c>
      <c r="S5732" t="s">
        <v>33</v>
      </c>
      <c r="T5732">
        <f>_xlfn.DAYS(Raw_data_US_healthcare[[#This Row],[Discharge Date]],Raw_data_US_healthcare[[#This Row],[Date of Admission]])</f>
        <v>23</v>
      </c>
    </row>
    <row r="5733" spans="1:20" x14ac:dyDescent="0.3">
      <c r="A5733" t="s">
        <v>26512</v>
      </c>
      <c r="B5733" t="s">
        <v>15804</v>
      </c>
      <c r="C5733">
        <v>40</v>
      </c>
      <c r="D5733" t="str">
        <f>IF(Raw_data_US_healthcare[[#This Row],[Age]]&lt;35,"Young",IF(Raw_data_US_healthcare[[#This Row],[Age]]&lt;60,"Middle","Senior"))</f>
        <v>Middle</v>
      </c>
      <c r="E5733" t="s">
        <v>26</v>
      </c>
      <c r="F5733" t="s">
        <v>62</v>
      </c>
      <c r="G5733" t="s">
        <v>62</v>
      </c>
      <c r="H5733" t="s">
        <v>36</v>
      </c>
      <c r="I5733" s="2">
        <v>45012</v>
      </c>
      <c r="J5733" t="s">
        <v>15805</v>
      </c>
      <c r="K5733" t="s">
        <v>838</v>
      </c>
      <c r="L5733" t="s">
        <v>21</v>
      </c>
      <c r="M5733">
        <v>21078.2827</v>
      </c>
      <c r="N5733">
        <v>375</v>
      </c>
      <c r="O5733" t="s">
        <v>39</v>
      </c>
      <c r="P5733" t="s">
        <v>39</v>
      </c>
      <c r="Q5733" s="2">
        <v>45015</v>
      </c>
      <c r="R5733" t="s">
        <v>32</v>
      </c>
      <c r="S5733" t="s">
        <v>45</v>
      </c>
      <c r="T5733">
        <f>_xlfn.DAYS(Raw_data_US_healthcare[[#This Row],[Discharge Date]],Raw_data_US_healthcare[[#This Row],[Date of Admission]])</f>
        <v>3</v>
      </c>
    </row>
    <row r="5734" spans="1:20" x14ac:dyDescent="0.3">
      <c r="A5734" t="s">
        <v>26511</v>
      </c>
      <c r="B5734" t="s">
        <v>15806</v>
      </c>
      <c r="C5734">
        <v>25</v>
      </c>
      <c r="D5734" t="str">
        <f>IF(Raw_data_US_healthcare[[#This Row],[Age]]&lt;35,"Young",IF(Raw_data_US_healthcare[[#This Row],[Age]]&lt;60,"Middle","Senior"))</f>
        <v>Young</v>
      </c>
      <c r="E5734" t="s">
        <v>16</v>
      </c>
      <c r="F5734" t="s">
        <v>35</v>
      </c>
      <c r="G5734" t="s">
        <v>35</v>
      </c>
      <c r="H5734" t="s">
        <v>36</v>
      </c>
      <c r="I5734" s="2">
        <v>43903</v>
      </c>
      <c r="J5734" t="s">
        <v>15807</v>
      </c>
      <c r="K5734" t="s">
        <v>15808</v>
      </c>
      <c r="L5734" t="s">
        <v>56</v>
      </c>
      <c r="M5734">
        <v>13597.3552</v>
      </c>
      <c r="N5734">
        <v>170</v>
      </c>
      <c r="O5734" t="s">
        <v>39</v>
      </c>
      <c r="P5734" t="s">
        <v>39</v>
      </c>
      <c r="Q5734" s="2">
        <v>43924</v>
      </c>
      <c r="R5734" t="s">
        <v>83</v>
      </c>
      <c r="S5734" t="s">
        <v>24</v>
      </c>
      <c r="T5734">
        <f>_xlfn.DAYS(Raw_data_US_healthcare[[#This Row],[Discharge Date]],Raw_data_US_healthcare[[#This Row],[Date of Admission]])</f>
        <v>21</v>
      </c>
    </row>
    <row r="5735" spans="1:20" x14ac:dyDescent="0.3">
      <c r="A5735" t="s">
        <v>26511</v>
      </c>
      <c r="B5735" t="s">
        <v>15809</v>
      </c>
      <c r="C5735">
        <v>85</v>
      </c>
      <c r="D5735" t="str">
        <f>IF(Raw_data_US_healthcare[[#This Row],[Age]]&lt;35,"Young",IF(Raw_data_US_healthcare[[#This Row],[Age]]&lt;60,"Middle","Senior"))</f>
        <v>Senior</v>
      </c>
      <c r="E5735" t="s">
        <v>16</v>
      </c>
      <c r="F5735" t="s">
        <v>27</v>
      </c>
      <c r="G5735" t="s">
        <v>27</v>
      </c>
      <c r="H5735" t="s">
        <v>69</v>
      </c>
      <c r="I5735" s="2">
        <v>44929</v>
      </c>
      <c r="J5735" t="s">
        <v>15810</v>
      </c>
      <c r="K5735" t="s">
        <v>15811</v>
      </c>
      <c r="L5735" t="s">
        <v>31</v>
      </c>
      <c r="M5735">
        <v>37051.504000000001</v>
      </c>
      <c r="N5735">
        <v>134</v>
      </c>
      <c r="O5735" t="s">
        <v>22</v>
      </c>
      <c r="P5735" t="s">
        <v>22</v>
      </c>
      <c r="Q5735" s="2">
        <v>44941</v>
      </c>
      <c r="R5735" t="s">
        <v>48</v>
      </c>
      <c r="S5735" t="s">
        <v>45</v>
      </c>
      <c r="T5735">
        <f>_xlfn.DAYS(Raw_data_US_healthcare[[#This Row],[Discharge Date]],Raw_data_US_healthcare[[#This Row],[Date of Admission]])</f>
        <v>12</v>
      </c>
    </row>
    <row r="5736" spans="1:20" x14ac:dyDescent="0.3">
      <c r="A5736" t="s">
        <v>26512</v>
      </c>
      <c r="B5736" t="s">
        <v>15812</v>
      </c>
      <c r="C5736">
        <v>34</v>
      </c>
      <c r="D5736" t="str">
        <f>IF(Raw_data_US_healthcare[[#This Row],[Age]]&lt;35,"Young",IF(Raw_data_US_healthcare[[#This Row],[Age]]&lt;60,"Middle","Senior"))</f>
        <v>Young</v>
      </c>
      <c r="E5736" t="s">
        <v>26</v>
      </c>
      <c r="F5736" t="s">
        <v>35</v>
      </c>
      <c r="G5736" t="s">
        <v>35</v>
      </c>
      <c r="H5736" t="s">
        <v>69</v>
      </c>
      <c r="I5736" s="2">
        <v>43488</v>
      </c>
      <c r="J5736" t="s">
        <v>15813</v>
      </c>
      <c r="K5736" t="s">
        <v>2200</v>
      </c>
      <c r="L5736" t="s">
        <v>56</v>
      </c>
      <c r="M5736">
        <v>59679.546900000001</v>
      </c>
      <c r="N5736">
        <v>255</v>
      </c>
      <c r="O5736" t="s">
        <v>39</v>
      </c>
      <c r="P5736" t="s">
        <v>39</v>
      </c>
      <c r="Q5736" s="2">
        <v>43491</v>
      </c>
      <c r="R5736" t="s">
        <v>23</v>
      </c>
      <c r="S5736" t="s">
        <v>24</v>
      </c>
      <c r="T5736">
        <f>_xlfn.DAYS(Raw_data_US_healthcare[[#This Row],[Discharge Date]],Raw_data_US_healthcare[[#This Row],[Date of Admission]])</f>
        <v>3</v>
      </c>
    </row>
    <row r="5737" spans="1:20" x14ac:dyDescent="0.3">
      <c r="A5737" t="s">
        <v>26511</v>
      </c>
      <c r="B5737" t="s">
        <v>15814</v>
      </c>
      <c r="C5737">
        <v>41</v>
      </c>
      <c r="D5737" t="str">
        <f>IF(Raw_data_US_healthcare[[#This Row],[Age]]&lt;35,"Young",IF(Raw_data_US_healthcare[[#This Row],[Age]]&lt;60,"Middle","Senior"))</f>
        <v>Middle</v>
      </c>
      <c r="E5737" t="s">
        <v>16</v>
      </c>
      <c r="F5737" t="s">
        <v>49</v>
      </c>
      <c r="G5737" t="s">
        <v>49</v>
      </c>
      <c r="H5737" t="s">
        <v>26514</v>
      </c>
      <c r="I5737" s="2">
        <v>44646</v>
      </c>
      <c r="J5737" t="s">
        <v>12356</v>
      </c>
      <c r="K5737" t="s">
        <v>15815</v>
      </c>
      <c r="L5737" t="s">
        <v>56</v>
      </c>
      <c r="M5737">
        <v>12457.021199999999</v>
      </c>
      <c r="N5737">
        <v>146</v>
      </c>
      <c r="O5737" t="s">
        <v>22</v>
      </c>
      <c r="P5737" t="s">
        <v>22</v>
      </c>
      <c r="Q5737" s="2">
        <v>44649</v>
      </c>
      <c r="R5737" t="s">
        <v>44</v>
      </c>
      <c r="S5737" t="s">
        <v>33</v>
      </c>
      <c r="T5737">
        <f>_xlfn.DAYS(Raw_data_US_healthcare[[#This Row],[Discharge Date]],Raw_data_US_healthcare[[#This Row],[Date of Admission]])</f>
        <v>3</v>
      </c>
    </row>
    <row r="5738" spans="1:20" x14ac:dyDescent="0.3">
      <c r="A5738" t="s">
        <v>26511</v>
      </c>
      <c r="B5738" t="s">
        <v>15816</v>
      </c>
      <c r="C5738">
        <v>54</v>
      </c>
      <c r="D5738" t="str">
        <f>IF(Raw_data_US_healthcare[[#This Row],[Age]]&lt;35,"Young",IF(Raw_data_US_healthcare[[#This Row],[Age]]&lt;60,"Middle","Senior"))</f>
        <v>Middle</v>
      </c>
      <c r="E5738" t="s">
        <v>16</v>
      </c>
      <c r="F5738" t="s">
        <v>228</v>
      </c>
      <c r="G5738" t="s">
        <v>228</v>
      </c>
      <c r="H5738" t="s">
        <v>18</v>
      </c>
      <c r="I5738" s="2">
        <v>44162</v>
      </c>
      <c r="J5738" t="s">
        <v>15817</v>
      </c>
      <c r="K5738" t="s">
        <v>15818</v>
      </c>
      <c r="L5738" t="s">
        <v>56</v>
      </c>
      <c r="M5738">
        <v>52340.097600000001</v>
      </c>
      <c r="N5738">
        <v>330</v>
      </c>
      <c r="O5738" t="s">
        <v>39</v>
      </c>
      <c r="P5738" t="s">
        <v>39</v>
      </c>
      <c r="Q5738" s="2">
        <v>44183</v>
      </c>
      <c r="R5738" t="s">
        <v>48</v>
      </c>
      <c r="S5738" t="s">
        <v>24</v>
      </c>
      <c r="T5738">
        <f>_xlfn.DAYS(Raw_data_US_healthcare[[#This Row],[Discharge Date]],Raw_data_US_healthcare[[#This Row],[Date of Admission]])</f>
        <v>21</v>
      </c>
    </row>
    <row r="5739" spans="1:20" x14ac:dyDescent="0.3">
      <c r="A5739" t="s">
        <v>26511</v>
      </c>
      <c r="B5739" t="s">
        <v>15819</v>
      </c>
      <c r="C5739">
        <v>21</v>
      </c>
      <c r="D5739" t="str">
        <f>IF(Raw_data_US_healthcare[[#This Row],[Age]]&lt;35,"Young",IF(Raw_data_US_healthcare[[#This Row],[Age]]&lt;60,"Middle","Senior"))</f>
        <v>Young</v>
      </c>
      <c r="E5739" t="s">
        <v>16</v>
      </c>
      <c r="F5739" t="s">
        <v>17</v>
      </c>
      <c r="G5739" t="s">
        <v>17</v>
      </c>
      <c r="H5739" t="s">
        <v>69</v>
      </c>
      <c r="I5739" s="2">
        <v>44911</v>
      </c>
      <c r="J5739" t="s">
        <v>15820</v>
      </c>
      <c r="K5739" t="s">
        <v>4839</v>
      </c>
      <c r="L5739" t="s">
        <v>56</v>
      </c>
      <c r="M5739">
        <v>79788.3606</v>
      </c>
      <c r="N5739">
        <v>431</v>
      </c>
      <c r="O5739" t="s">
        <v>22</v>
      </c>
      <c r="P5739" t="s">
        <v>22</v>
      </c>
      <c r="Q5739" s="2">
        <v>44929</v>
      </c>
      <c r="R5739" t="s">
        <v>23</v>
      </c>
      <c r="S5739" t="s">
        <v>24</v>
      </c>
      <c r="T5739">
        <f>_xlfn.DAYS(Raw_data_US_healthcare[[#This Row],[Discharge Date]],Raw_data_US_healthcare[[#This Row],[Date of Admission]])</f>
        <v>18</v>
      </c>
    </row>
    <row r="5740" spans="1:20" x14ac:dyDescent="0.3">
      <c r="A5740" t="s">
        <v>26512</v>
      </c>
      <c r="B5740" t="s">
        <v>1980</v>
      </c>
      <c r="C5740">
        <v>62</v>
      </c>
      <c r="D5740" t="str">
        <f>IF(Raw_data_US_healthcare[[#This Row],[Age]]&lt;35,"Young",IF(Raw_data_US_healthcare[[#This Row],[Age]]&lt;60,"Middle","Senior"))</f>
        <v>Senior</v>
      </c>
      <c r="E5740" t="s">
        <v>26</v>
      </c>
      <c r="F5740" t="s">
        <v>88</v>
      </c>
      <c r="G5740" t="s">
        <v>88</v>
      </c>
      <c r="H5740" t="s">
        <v>18</v>
      </c>
      <c r="I5740" s="2">
        <v>43629</v>
      </c>
      <c r="J5740" t="s">
        <v>712</v>
      </c>
      <c r="K5740" t="s">
        <v>15821</v>
      </c>
      <c r="L5740" t="s">
        <v>60</v>
      </c>
      <c r="M5740">
        <v>30875.6711</v>
      </c>
      <c r="N5740">
        <v>339</v>
      </c>
      <c r="O5740" t="s">
        <v>39</v>
      </c>
      <c r="P5740" t="s">
        <v>39</v>
      </c>
      <c r="Q5740" s="2">
        <v>43655</v>
      </c>
      <c r="R5740" t="s">
        <v>83</v>
      </c>
      <c r="S5740" t="s">
        <v>45</v>
      </c>
      <c r="T5740">
        <f>_xlfn.DAYS(Raw_data_US_healthcare[[#This Row],[Discharge Date]],Raw_data_US_healthcare[[#This Row],[Date of Admission]])</f>
        <v>26</v>
      </c>
    </row>
    <row r="5741" spans="1:20" x14ac:dyDescent="0.3">
      <c r="A5741" t="s">
        <v>26511</v>
      </c>
      <c r="B5741" t="s">
        <v>15822</v>
      </c>
      <c r="C5741">
        <v>54</v>
      </c>
      <c r="D5741" t="str">
        <f>IF(Raw_data_US_healthcare[[#This Row],[Age]]&lt;35,"Young",IF(Raw_data_US_healthcare[[#This Row],[Age]]&lt;60,"Middle","Senior"))</f>
        <v>Middle</v>
      </c>
      <c r="E5741" t="s">
        <v>16</v>
      </c>
      <c r="F5741" t="s">
        <v>49</v>
      </c>
      <c r="G5741" t="s">
        <v>49</v>
      </c>
      <c r="H5741" t="s">
        <v>69</v>
      </c>
      <c r="I5741" s="2">
        <v>44821</v>
      </c>
      <c r="J5741" t="s">
        <v>15823</v>
      </c>
      <c r="K5741" t="s">
        <v>15824</v>
      </c>
      <c r="L5741" t="s">
        <v>60</v>
      </c>
      <c r="M5741">
        <v>32935.171199999997</v>
      </c>
      <c r="N5741">
        <v>475</v>
      </c>
      <c r="O5741" t="s">
        <v>43</v>
      </c>
      <c r="P5741" t="s">
        <v>43</v>
      </c>
      <c r="Q5741" s="2">
        <v>44842</v>
      </c>
      <c r="R5741" t="s">
        <v>32</v>
      </c>
      <c r="S5741" t="s">
        <v>45</v>
      </c>
      <c r="T5741">
        <f>_xlfn.DAYS(Raw_data_US_healthcare[[#This Row],[Discharge Date]],Raw_data_US_healthcare[[#This Row],[Date of Admission]])</f>
        <v>21</v>
      </c>
    </row>
    <row r="5742" spans="1:20" x14ac:dyDescent="0.3">
      <c r="A5742" t="s">
        <v>26512</v>
      </c>
      <c r="B5742" t="s">
        <v>15825</v>
      </c>
      <c r="C5742">
        <v>31</v>
      </c>
      <c r="D5742" t="str">
        <f>IF(Raw_data_US_healthcare[[#This Row],[Age]]&lt;35,"Young",IF(Raw_data_US_healthcare[[#This Row],[Age]]&lt;60,"Middle","Senior"))</f>
        <v>Young</v>
      </c>
      <c r="E5742" t="s">
        <v>26</v>
      </c>
      <c r="F5742" t="s">
        <v>35</v>
      </c>
      <c r="G5742" t="s">
        <v>35</v>
      </c>
      <c r="H5742" t="s">
        <v>28</v>
      </c>
      <c r="I5742" s="2">
        <v>44721</v>
      </c>
      <c r="J5742" t="s">
        <v>15826</v>
      </c>
      <c r="K5742" t="s">
        <v>2200</v>
      </c>
      <c r="L5742" t="s">
        <v>60</v>
      </c>
      <c r="M5742">
        <v>43630.757899999997</v>
      </c>
      <c r="N5742">
        <v>433</v>
      </c>
      <c r="O5742" t="s">
        <v>43</v>
      </c>
      <c r="P5742" t="s">
        <v>43</v>
      </c>
      <c r="Q5742" s="2">
        <v>44726</v>
      </c>
      <c r="R5742" t="s">
        <v>83</v>
      </c>
      <c r="S5742" t="s">
        <v>24</v>
      </c>
      <c r="T5742">
        <f>_xlfn.DAYS(Raw_data_US_healthcare[[#This Row],[Discharge Date]],Raw_data_US_healthcare[[#This Row],[Date of Admission]])</f>
        <v>5</v>
      </c>
    </row>
    <row r="5743" spans="1:20" x14ac:dyDescent="0.3">
      <c r="A5743" t="s">
        <v>26512</v>
      </c>
      <c r="B5743" t="s">
        <v>15827</v>
      </c>
      <c r="C5743">
        <v>42</v>
      </c>
      <c r="D5743" t="str">
        <f>IF(Raw_data_US_healthcare[[#This Row],[Age]]&lt;35,"Young",IF(Raw_data_US_healthcare[[#This Row],[Age]]&lt;60,"Middle","Senior"))</f>
        <v>Middle</v>
      </c>
      <c r="E5743" t="s">
        <v>26</v>
      </c>
      <c r="F5743" t="s">
        <v>27</v>
      </c>
      <c r="G5743" t="s">
        <v>27</v>
      </c>
      <c r="H5743" t="s">
        <v>18</v>
      </c>
      <c r="I5743" s="2">
        <v>45158</v>
      </c>
      <c r="J5743" t="s">
        <v>15828</v>
      </c>
      <c r="K5743" t="s">
        <v>15829</v>
      </c>
      <c r="L5743" t="s">
        <v>60</v>
      </c>
      <c r="M5743">
        <v>17160.317899999998</v>
      </c>
      <c r="N5743">
        <v>357</v>
      </c>
      <c r="O5743" t="s">
        <v>39</v>
      </c>
      <c r="P5743" t="s">
        <v>39</v>
      </c>
      <c r="Q5743" s="2">
        <v>45170</v>
      </c>
      <c r="R5743" t="s">
        <v>83</v>
      </c>
      <c r="S5743" t="s">
        <v>24</v>
      </c>
      <c r="T5743">
        <f>_xlfn.DAYS(Raw_data_US_healthcare[[#This Row],[Discharge Date]],Raw_data_US_healthcare[[#This Row],[Date of Admission]])</f>
        <v>12</v>
      </c>
    </row>
    <row r="5744" spans="1:20" x14ac:dyDescent="0.3">
      <c r="A5744" t="s">
        <v>26512</v>
      </c>
      <c r="B5744" t="s">
        <v>15830</v>
      </c>
      <c r="C5744">
        <v>32</v>
      </c>
      <c r="D5744" t="str">
        <f>IF(Raw_data_US_healthcare[[#This Row],[Age]]&lt;35,"Young",IF(Raw_data_US_healthcare[[#This Row],[Age]]&lt;60,"Middle","Senior"))</f>
        <v>Young</v>
      </c>
      <c r="E5744" t="s">
        <v>26</v>
      </c>
      <c r="F5744" t="s">
        <v>49</v>
      </c>
      <c r="G5744" t="s">
        <v>49</v>
      </c>
      <c r="H5744" t="s">
        <v>26516</v>
      </c>
      <c r="I5744" s="2">
        <v>45229</v>
      </c>
      <c r="J5744" t="s">
        <v>15831</v>
      </c>
      <c r="K5744" t="s">
        <v>1992</v>
      </c>
      <c r="L5744" t="s">
        <v>31</v>
      </c>
      <c r="M5744">
        <v>8909.4199000000008</v>
      </c>
      <c r="N5744">
        <v>232</v>
      </c>
      <c r="O5744" t="s">
        <v>39</v>
      </c>
      <c r="P5744" t="s">
        <v>39</v>
      </c>
      <c r="Q5744" s="2">
        <v>45230</v>
      </c>
      <c r="R5744" t="s">
        <v>44</v>
      </c>
      <c r="S5744" t="s">
        <v>45</v>
      </c>
      <c r="T5744">
        <f>_xlfn.DAYS(Raw_data_US_healthcare[[#This Row],[Discharge Date]],Raw_data_US_healthcare[[#This Row],[Date of Admission]])</f>
        <v>1</v>
      </c>
    </row>
    <row r="5745" spans="1:20" x14ac:dyDescent="0.3">
      <c r="A5745" t="s">
        <v>26512</v>
      </c>
      <c r="B5745" t="s">
        <v>15832</v>
      </c>
      <c r="C5745">
        <v>32</v>
      </c>
      <c r="D5745" t="str">
        <f>IF(Raw_data_US_healthcare[[#This Row],[Age]]&lt;35,"Young",IF(Raw_data_US_healthcare[[#This Row],[Age]]&lt;60,"Middle","Senior"))</f>
        <v>Young</v>
      </c>
      <c r="E5745" t="s">
        <v>26</v>
      </c>
      <c r="F5745" t="s">
        <v>88</v>
      </c>
      <c r="G5745" t="s">
        <v>88</v>
      </c>
      <c r="H5745" t="s">
        <v>69</v>
      </c>
      <c r="I5745" s="2">
        <v>44086</v>
      </c>
      <c r="J5745" t="s">
        <v>15833</v>
      </c>
      <c r="K5745" t="s">
        <v>15834</v>
      </c>
      <c r="L5745" t="s">
        <v>31</v>
      </c>
      <c r="M5745">
        <v>55711.544699999999</v>
      </c>
      <c r="N5745">
        <v>441</v>
      </c>
      <c r="O5745" t="s">
        <v>39</v>
      </c>
      <c r="P5745" t="s">
        <v>39</v>
      </c>
      <c r="Q5745" s="2">
        <v>44092</v>
      </c>
      <c r="R5745" t="s">
        <v>32</v>
      </c>
      <c r="S5745" t="s">
        <v>24</v>
      </c>
      <c r="T5745">
        <f>_xlfn.DAYS(Raw_data_US_healthcare[[#This Row],[Discharge Date]],Raw_data_US_healthcare[[#This Row],[Date of Admission]])</f>
        <v>6</v>
      </c>
    </row>
    <row r="5746" spans="1:20" x14ac:dyDescent="0.3">
      <c r="A5746" t="s">
        <v>26512</v>
      </c>
      <c r="B5746" t="s">
        <v>15835</v>
      </c>
      <c r="C5746">
        <v>23</v>
      </c>
      <c r="D5746" t="str">
        <f>IF(Raw_data_US_healthcare[[#This Row],[Age]]&lt;35,"Young",IF(Raw_data_US_healthcare[[#This Row],[Age]]&lt;60,"Middle","Senior"))</f>
        <v>Young</v>
      </c>
      <c r="E5746" t="s">
        <v>26</v>
      </c>
      <c r="F5746" t="s">
        <v>35</v>
      </c>
      <c r="G5746" t="s">
        <v>35</v>
      </c>
      <c r="H5746" t="s">
        <v>28</v>
      </c>
      <c r="I5746" s="2">
        <v>45159</v>
      </c>
      <c r="J5746" t="s">
        <v>15836</v>
      </c>
      <c r="K5746" t="s">
        <v>4988</v>
      </c>
      <c r="L5746" t="s">
        <v>52</v>
      </c>
      <c r="M5746">
        <v>15392.695</v>
      </c>
      <c r="N5746">
        <v>245</v>
      </c>
      <c r="O5746" t="s">
        <v>22</v>
      </c>
      <c r="P5746" t="s">
        <v>22</v>
      </c>
      <c r="Q5746" s="2">
        <v>45172</v>
      </c>
      <c r="R5746" t="s">
        <v>32</v>
      </c>
      <c r="S5746" t="s">
        <v>24</v>
      </c>
      <c r="T5746">
        <f>_xlfn.DAYS(Raw_data_US_healthcare[[#This Row],[Discharge Date]],Raw_data_US_healthcare[[#This Row],[Date of Admission]])</f>
        <v>13</v>
      </c>
    </row>
    <row r="5747" spans="1:20" x14ac:dyDescent="0.3">
      <c r="A5747" t="s">
        <v>26512</v>
      </c>
      <c r="B5747" t="s">
        <v>15837</v>
      </c>
      <c r="C5747">
        <v>77</v>
      </c>
      <c r="D5747" t="str">
        <f>IF(Raw_data_US_healthcare[[#This Row],[Age]]&lt;35,"Young",IF(Raw_data_US_healthcare[[#This Row],[Age]]&lt;60,"Middle","Senior"))</f>
        <v>Senior</v>
      </c>
      <c r="E5747" t="s">
        <v>26</v>
      </c>
      <c r="F5747" t="s">
        <v>35</v>
      </c>
      <c r="G5747" t="s">
        <v>35</v>
      </c>
      <c r="H5747" t="s">
        <v>28</v>
      </c>
      <c r="I5747" s="2">
        <v>43486</v>
      </c>
      <c r="J5747" t="s">
        <v>5271</v>
      </c>
      <c r="K5747" t="s">
        <v>15838</v>
      </c>
      <c r="L5747" t="s">
        <v>52</v>
      </c>
      <c r="M5747">
        <v>24008.3665</v>
      </c>
      <c r="N5747">
        <v>376</v>
      </c>
      <c r="O5747" t="s">
        <v>39</v>
      </c>
      <c r="P5747" t="s">
        <v>39</v>
      </c>
      <c r="Q5747" s="2">
        <v>43507</v>
      </c>
      <c r="R5747" t="s">
        <v>44</v>
      </c>
      <c r="S5747" t="s">
        <v>33</v>
      </c>
      <c r="T5747">
        <f>_xlfn.DAYS(Raw_data_US_healthcare[[#This Row],[Discharge Date]],Raw_data_US_healthcare[[#This Row],[Date of Admission]])</f>
        <v>21</v>
      </c>
    </row>
    <row r="5748" spans="1:20" x14ac:dyDescent="0.3">
      <c r="A5748" t="s">
        <v>26512</v>
      </c>
      <c r="B5748" t="s">
        <v>15839</v>
      </c>
      <c r="C5748">
        <v>83</v>
      </c>
      <c r="D5748" t="str">
        <f>IF(Raw_data_US_healthcare[[#This Row],[Age]]&lt;35,"Young",IF(Raw_data_US_healthcare[[#This Row],[Age]]&lt;60,"Middle","Senior"))</f>
        <v>Senior</v>
      </c>
      <c r="E5748" t="s">
        <v>26</v>
      </c>
      <c r="F5748" t="s">
        <v>88</v>
      </c>
      <c r="G5748" t="s">
        <v>88</v>
      </c>
      <c r="H5748" t="s">
        <v>69</v>
      </c>
      <c r="I5748" s="2">
        <v>44640</v>
      </c>
      <c r="J5748" t="s">
        <v>15840</v>
      </c>
      <c r="K5748" t="s">
        <v>15841</v>
      </c>
      <c r="L5748" t="s">
        <v>21</v>
      </c>
      <c r="M5748">
        <v>22101.5262</v>
      </c>
      <c r="N5748">
        <v>150</v>
      </c>
      <c r="O5748" t="s">
        <v>43</v>
      </c>
      <c r="P5748" t="s">
        <v>43</v>
      </c>
      <c r="Q5748" s="2">
        <v>44670</v>
      </c>
      <c r="R5748" t="s">
        <v>23</v>
      </c>
      <c r="S5748" t="s">
        <v>33</v>
      </c>
      <c r="T5748">
        <f>_xlfn.DAYS(Raw_data_US_healthcare[[#This Row],[Discharge Date]],Raw_data_US_healthcare[[#This Row],[Date of Admission]])</f>
        <v>30</v>
      </c>
    </row>
    <row r="5749" spans="1:20" x14ac:dyDescent="0.3">
      <c r="A5749" t="s">
        <v>26511</v>
      </c>
      <c r="B5749" t="s">
        <v>15842</v>
      </c>
      <c r="C5749">
        <v>18</v>
      </c>
      <c r="D5749" t="str">
        <f>IF(Raw_data_US_healthcare[[#This Row],[Age]]&lt;35,"Young",IF(Raw_data_US_healthcare[[#This Row],[Age]]&lt;60,"Middle","Senior"))</f>
        <v>Young</v>
      </c>
      <c r="E5749" t="s">
        <v>16</v>
      </c>
      <c r="F5749" t="s">
        <v>113</v>
      </c>
      <c r="G5749" t="s">
        <v>113</v>
      </c>
      <c r="H5749" t="s">
        <v>69</v>
      </c>
      <c r="I5749" s="2">
        <v>44278</v>
      </c>
      <c r="J5749" t="s">
        <v>15843</v>
      </c>
      <c r="K5749" t="s">
        <v>15844</v>
      </c>
      <c r="L5749" t="s">
        <v>31</v>
      </c>
      <c r="M5749">
        <v>12563.3478</v>
      </c>
      <c r="N5749">
        <v>390</v>
      </c>
      <c r="O5749" t="s">
        <v>22</v>
      </c>
      <c r="P5749" t="s">
        <v>22</v>
      </c>
      <c r="Q5749" s="2">
        <v>44281</v>
      </c>
      <c r="R5749" t="s">
        <v>32</v>
      </c>
      <c r="S5749" t="s">
        <v>33</v>
      </c>
      <c r="T5749">
        <f>_xlfn.DAYS(Raw_data_US_healthcare[[#This Row],[Discharge Date]],Raw_data_US_healthcare[[#This Row],[Date of Admission]])</f>
        <v>3</v>
      </c>
    </row>
    <row r="5750" spans="1:20" x14ac:dyDescent="0.3">
      <c r="A5750" t="s">
        <v>26512</v>
      </c>
      <c r="B5750" t="s">
        <v>15845</v>
      </c>
      <c r="C5750">
        <v>18</v>
      </c>
      <c r="D5750" t="str">
        <f>IF(Raw_data_US_healthcare[[#This Row],[Age]]&lt;35,"Young",IF(Raw_data_US_healthcare[[#This Row],[Age]]&lt;60,"Middle","Senior"))</f>
        <v>Young</v>
      </c>
      <c r="E5750" t="s">
        <v>26</v>
      </c>
      <c r="F5750" t="s">
        <v>17</v>
      </c>
      <c r="G5750" t="s">
        <v>17</v>
      </c>
      <c r="H5750" t="s">
        <v>26516</v>
      </c>
      <c r="I5750" s="2">
        <v>43455</v>
      </c>
      <c r="J5750" t="s">
        <v>15846</v>
      </c>
      <c r="K5750" t="s">
        <v>15847</v>
      </c>
      <c r="L5750" t="s">
        <v>56</v>
      </c>
      <c r="M5750">
        <v>15421.0206</v>
      </c>
      <c r="N5750">
        <v>208</v>
      </c>
      <c r="O5750" t="s">
        <v>22</v>
      </c>
      <c r="P5750" t="s">
        <v>22</v>
      </c>
      <c r="Q5750" s="2">
        <v>43468</v>
      </c>
      <c r="R5750" t="s">
        <v>32</v>
      </c>
      <c r="S5750" t="s">
        <v>33</v>
      </c>
      <c r="T5750">
        <f>_xlfn.DAYS(Raw_data_US_healthcare[[#This Row],[Discharge Date]],Raw_data_US_healthcare[[#This Row],[Date of Admission]])</f>
        <v>13</v>
      </c>
    </row>
    <row r="5751" spans="1:20" x14ac:dyDescent="0.3">
      <c r="A5751" t="s">
        <v>26511</v>
      </c>
      <c r="B5751" t="s">
        <v>2655</v>
      </c>
      <c r="C5751">
        <v>72</v>
      </c>
      <c r="D5751" t="str">
        <f>IF(Raw_data_US_healthcare[[#This Row],[Age]]&lt;35,"Young",IF(Raw_data_US_healthcare[[#This Row],[Age]]&lt;60,"Middle","Senior"))</f>
        <v>Senior</v>
      </c>
      <c r="E5751" t="s">
        <v>16</v>
      </c>
      <c r="F5751" t="s">
        <v>228</v>
      </c>
      <c r="G5751" t="s">
        <v>228</v>
      </c>
      <c r="H5751" t="s">
        <v>26514</v>
      </c>
      <c r="I5751" s="2">
        <v>45175</v>
      </c>
      <c r="J5751" t="s">
        <v>15848</v>
      </c>
      <c r="K5751" t="s">
        <v>15849</v>
      </c>
      <c r="L5751" t="s">
        <v>56</v>
      </c>
      <c r="M5751">
        <v>24919.620800000001</v>
      </c>
      <c r="N5751">
        <v>352</v>
      </c>
      <c r="O5751" t="s">
        <v>22</v>
      </c>
      <c r="P5751" t="s">
        <v>22</v>
      </c>
      <c r="Q5751" s="2">
        <v>45185</v>
      </c>
      <c r="R5751" t="s">
        <v>48</v>
      </c>
      <c r="S5751" t="s">
        <v>45</v>
      </c>
      <c r="T5751">
        <f>_xlfn.DAYS(Raw_data_US_healthcare[[#This Row],[Discharge Date]],Raw_data_US_healthcare[[#This Row],[Date of Admission]])</f>
        <v>10</v>
      </c>
    </row>
    <row r="5752" spans="1:20" x14ac:dyDescent="0.3">
      <c r="A5752" t="s">
        <v>26512</v>
      </c>
      <c r="B5752" t="s">
        <v>15850</v>
      </c>
      <c r="C5752">
        <v>34</v>
      </c>
      <c r="D5752" t="str">
        <f>IF(Raw_data_US_healthcare[[#This Row],[Age]]&lt;35,"Young",IF(Raw_data_US_healthcare[[#This Row],[Age]]&lt;60,"Middle","Senior"))</f>
        <v>Young</v>
      </c>
      <c r="E5752" t="s">
        <v>26</v>
      </c>
      <c r="F5752" t="s">
        <v>35</v>
      </c>
      <c r="G5752" t="s">
        <v>35</v>
      </c>
      <c r="H5752" t="s">
        <v>69</v>
      </c>
      <c r="I5752" s="2">
        <v>43886</v>
      </c>
      <c r="J5752" t="s">
        <v>15851</v>
      </c>
      <c r="K5752" t="s">
        <v>15852</v>
      </c>
      <c r="L5752" t="s">
        <v>56</v>
      </c>
      <c r="M5752">
        <v>45037.187400000003</v>
      </c>
      <c r="N5752">
        <v>143</v>
      </c>
      <c r="O5752" t="s">
        <v>39</v>
      </c>
      <c r="P5752" t="s">
        <v>39</v>
      </c>
      <c r="Q5752" s="2">
        <v>43903</v>
      </c>
      <c r="R5752" t="s">
        <v>23</v>
      </c>
      <c r="S5752" t="s">
        <v>33</v>
      </c>
      <c r="T5752">
        <f>_xlfn.DAYS(Raw_data_US_healthcare[[#This Row],[Discharge Date]],Raw_data_US_healthcare[[#This Row],[Date of Admission]])</f>
        <v>17</v>
      </c>
    </row>
    <row r="5753" spans="1:20" x14ac:dyDescent="0.3">
      <c r="A5753" t="s">
        <v>26512</v>
      </c>
      <c r="B5753" t="s">
        <v>15853</v>
      </c>
      <c r="C5753">
        <v>21</v>
      </c>
      <c r="D5753" t="str">
        <f>IF(Raw_data_US_healthcare[[#This Row],[Age]]&lt;35,"Young",IF(Raw_data_US_healthcare[[#This Row],[Age]]&lt;60,"Middle","Senior"))</f>
        <v>Young</v>
      </c>
      <c r="E5753" t="s">
        <v>26</v>
      </c>
      <c r="F5753" t="s">
        <v>88</v>
      </c>
      <c r="G5753" t="s">
        <v>88</v>
      </c>
      <c r="H5753" t="s">
        <v>28</v>
      </c>
      <c r="I5753" s="2">
        <v>44920</v>
      </c>
      <c r="J5753" t="s">
        <v>15854</v>
      </c>
      <c r="K5753" t="s">
        <v>15855</v>
      </c>
      <c r="L5753" t="s">
        <v>56</v>
      </c>
      <c r="M5753">
        <v>37691.353799999997</v>
      </c>
      <c r="N5753">
        <v>366</v>
      </c>
      <c r="O5753" t="s">
        <v>43</v>
      </c>
      <c r="P5753" t="s">
        <v>43</v>
      </c>
      <c r="Q5753" s="2">
        <v>44926</v>
      </c>
      <c r="R5753" t="s">
        <v>83</v>
      </c>
      <c r="S5753" t="s">
        <v>45</v>
      </c>
      <c r="T5753">
        <f>_xlfn.DAYS(Raw_data_US_healthcare[[#This Row],[Discharge Date]],Raw_data_US_healthcare[[#This Row],[Date of Admission]])</f>
        <v>6</v>
      </c>
    </row>
    <row r="5754" spans="1:20" x14ac:dyDescent="0.3">
      <c r="A5754" t="s">
        <v>26512</v>
      </c>
      <c r="B5754" t="s">
        <v>15856</v>
      </c>
      <c r="C5754">
        <v>25</v>
      </c>
      <c r="D5754" t="str">
        <f>IF(Raw_data_US_healthcare[[#This Row],[Age]]&lt;35,"Young",IF(Raw_data_US_healthcare[[#This Row],[Age]]&lt;60,"Middle","Senior"))</f>
        <v>Young</v>
      </c>
      <c r="E5754" t="s">
        <v>26</v>
      </c>
      <c r="F5754" t="s">
        <v>35</v>
      </c>
      <c r="G5754" t="s">
        <v>35</v>
      </c>
      <c r="H5754" t="s">
        <v>18</v>
      </c>
      <c r="I5754" s="2">
        <v>43619</v>
      </c>
      <c r="J5754" t="s">
        <v>13410</v>
      </c>
      <c r="K5754" t="s">
        <v>15857</v>
      </c>
      <c r="L5754" t="s">
        <v>52</v>
      </c>
      <c r="M5754">
        <v>22006.085999999999</v>
      </c>
      <c r="N5754">
        <v>212</v>
      </c>
      <c r="O5754" t="s">
        <v>43</v>
      </c>
      <c r="P5754" t="s">
        <v>43</v>
      </c>
      <c r="Q5754" s="2">
        <v>43638</v>
      </c>
      <c r="R5754" t="s">
        <v>83</v>
      </c>
      <c r="S5754" t="s">
        <v>33</v>
      </c>
      <c r="T5754">
        <f>_xlfn.DAYS(Raw_data_US_healthcare[[#This Row],[Discharge Date]],Raw_data_US_healthcare[[#This Row],[Date of Admission]])</f>
        <v>19</v>
      </c>
    </row>
    <row r="5755" spans="1:20" x14ac:dyDescent="0.3">
      <c r="A5755" t="s">
        <v>26511</v>
      </c>
      <c r="B5755" t="s">
        <v>15858</v>
      </c>
      <c r="C5755">
        <v>76</v>
      </c>
      <c r="D5755" t="str">
        <f>IF(Raw_data_US_healthcare[[#This Row],[Age]]&lt;35,"Young",IF(Raw_data_US_healthcare[[#This Row],[Age]]&lt;60,"Middle","Senior"))</f>
        <v>Senior</v>
      </c>
      <c r="E5755" t="s">
        <v>16</v>
      </c>
      <c r="F5755" t="s">
        <v>228</v>
      </c>
      <c r="G5755" t="s">
        <v>228</v>
      </c>
      <c r="H5755" t="s">
        <v>26514</v>
      </c>
      <c r="I5755" s="2">
        <v>44430</v>
      </c>
      <c r="J5755" t="s">
        <v>15859</v>
      </c>
      <c r="K5755" t="s">
        <v>15860</v>
      </c>
      <c r="L5755" t="s">
        <v>31</v>
      </c>
      <c r="M5755">
        <v>28007.906800000001</v>
      </c>
      <c r="N5755">
        <v>409</v>
      </c>
      <c r="O5755" t="s">
        <v>22</v>
      </c>
      <c r="P5755" t="s">
        <v>22</v>
      </c>
      <c r="Q5755" s="2">
        <v>44440</v>
      </c>
      <c r="R5755" t="s">
        <v>23</v>
      </c>
      <c r="S5755" t="s">
        <v>24</v>
      </c>
      <c r="T5755">
        <f>_xlfn.DAYS(Raw_data_US_healthcare[[#This Row],[Discharge Date]],Raw_data_US_healthcare[[#This Row],[Date of Admission]])</f>
        <v>10</v>
      </c>
    </row>
    <row r="5756" spans="1:20" x14ac:dyDescent="0.3">
      <c r="A5756" t="s">
        <v>26511</v>
      </c>
      <c r="B5756" t="s">
        <v>15861</v>
      </c>
      <c r="C5756">
        <v>74</v>
      </c>
      <c r="D5756" t="str">
        <f>IF(Raw_data_US_healthcare[[#This Row],[Age]]&lt;35,"Young",IF(Raw_data_US_healthcare[[#This Row],[Age]]&lt;60,"Middle","Senior"))</f>
        <v>Senior</v>
      </c>
      <c r="E5756" t="s">
        <v>16</v>
      </c>
      <c r="F5756" t="s">
        <v>113</v>
      </c>
      <c r="G5756" t="s">
        <v>113</v>
      </c>
      <c r="H5756" t="s">
        <v>26514</v>
      </c>
      <c r="I5756" s="2">
        <v>45211</v>
      </c>
      <c r="J5756" t="s">
        <v>15862</v>
      </c>
      <c r="K5756" t="s">
        <v>15863</v>
      </c>
      <c r="L5756" t="s">
        <v>56</v>
      </c>
      <c r="M5756">
        <v>13277.6958</v>
      </c>
      <c r="N5756">
        <v>253</v>
      </c>
      <c r="O5756" t="s">
        <v>22</v>
      </c>
      <c r="P5756" t="s">
        <v>22</v>
      </c>
      <c r="Q5756" s="2">
        <v>45223</v>
      </c>
      <c r="R5756" t="s">
        <v>48</v>
      </c>
      <c r="S5756" t="s">
        <v>45</v>
      </c>
      <c r="T5756">
        <f>_xlfn.DAYS(Raw_data_US_healthcare[[#This Row],[Discharge Date]],Raw_data_US_healthcare[[#This Row],[Date of Admission]])</f>
        <v>12</v>
      </c>
    </row>
    <row r="5757" spans="1:20" x14ac:dyDescent="0.3">
      <c r="A5757" t="s">
        <v>26511</v>
      </c>
      <c r="B5757" t="s">
        <v>15864</v>
      </c>
      <c r="C5757">
        <v>65</v>
      </c>
      <c r="D5757" t="str">
        <f>IF(Raw_data_US_healthcare[[#This Row],[Age]]&lt;35,"Young",IF(Raw_data_US_healthcare[[#This Row],[Age]]&lt;60,"Middle","Senior"))</f>
        <v>Senior</v>
      </c>
      <c r="E5757" t="s">
        <v>16</v>
      </c>
      <c r="F5757" t="s">
        <v>35</v>
      </c>
      <c r="G5757" t="s">
        <v>35</v>
      </c>
      <c r="H5757" t="s">
        <v>26516</v>
      </c>
      <c r="I5757" s="2">
        <v>45037</v>
      </c>
      <c r="J5757" t="s">
        <v>15865</v>
      </c>
      <c r="K5757" t="s">
        <v>15866</v>
      </c>
      <c r="L5757" t="s">
        <v>52</v>
      </c>
      <c r="M5757">
        <v>34428.820099999997</v>
      </c>
      <c r="N5757">
        <v>466</v>
      </c>
      <c r="O5757" t="s">
        <v>43</v>
      </c>
      <c r="P5757" t="s">
        <v>43</v>
      </c>
      <c r="Q5757" s="2">
        <v>45056</v>
      </c>
      <c r="R5757" t="s">
        <v>44</v>
      </c>
      <c r="S5757" t="s">
        <v>45</v>
      </c>
      <c r="T5757">
        <f>_xlfn.DAYS(Raw_data_US_healthcare[[#This Row],[Discharge Date]],Raw_data_US_healthcare[[#This Row],[Date of Admission]])</f>
        <v>19</v>
      </c>
    </row>
    <row r="5758" spans="1:20" x14ac:dyDescent="0.3">
      <c r="A5758" t="s">
        <v>26512</v>
      </c>
      <c r="B5758" t="s">
        <v>15867</v>
      </c>
      <c r="C5758">
        <v>52</v>
      </c>
      <c r="D5758" t="str">
        <f>IF(Raw_data_US_healthcare[[#This Row],[Age]]&lt;35,"Young",IF(Raw_data_US_healthcare[[#This Row],[Age]]&lt;60,"Middle","Senior"))</f>
        <v>Middle</v>
      </c>
      <c r="E5758" t="s">
        <v>26</v>
      </c>
      <c r="F5758" t="s">
        <v>35</v>
      </c>
      <c r="G5758" t="s">
        <v>35</v>
      </c>
      <c r="H5758" t="s">
        <v>18</v>
      </c>
      <c r="I5758" s="2">
        <v>44750</v>
      </c>
      <c r="J5758" t="s">
        <v>15868</v>
      </c>
      <c r="K5758" t="s">
        <v>15869</v>
      </c>
      <c r="L5758" t="s">
        <v>52</v>
      </c>
      <c r="M5758">
        <v>44616.517599999999</v>
      </c>
      <c r="N5758">
        <v>339</v>
      </c>
      <c r="O5758" t="s">
        <v>39</v>
      </c>
      <c r="P5758" t="s">
        <v>39</v>
      </c>
      <c r="Q5758" s="2">
        <v>44751</v>
      </c>
      <c r="R5758" t="s">
        <v>83</v>
      </c>
      <c r="S5758" t="s">
        <v>24</v>
      </c>
      <c r="T5758">
        <f>_xlfn.DAYS(Raw_data_US_healthcare[[#This Row],[Discharge Date]],Raw_data_US_healthcare[[#This Row],[Date of Admission]])</f>
        <v>1</v>
      </c>
    </row>
    <row r="5759" spans="1:20" x14ac:dyDescent="0.3">
      <c r="A5759" t="s">
        <v>26511</v>
      </c>
      <c r="B5759" t="s">
        <v>15870</v>
      </c>
      <c r="C5759">
        <v>23</v>
      </c>
      <c r="D5759" t="str">
        <f>IF(Raw_data_US_healthcare[[#This Row],[Age]]&lt;35,"Young",IF(Raw_data_US_healthcare[[#This Row],[Age]]&lt;60,"Middle","Senior"))</f>
        <v>Young</v>
      </c>
      <c r="E5759" t="s">
        <v>16</v>
      </c>
      <c r="F5759" t="s">
        <v>27</v>
      </c>
      <c r="G5759" t="s">
        <v>27</v>
      </c>
      <c r="H5759" t="s">
        <v>18</v>
      </c>
      <c r="I5759" s="2">
        <v>43539</v>
      </c>
      <c r="J5759" t="s">
        <v>15871</v>
      </c>
      <c r="K5759" t="s">
        <v>15872</v>
      </c>
      <c r="L5759" t="s">
        <v>60</v>
      </c>
      <c r="M5759">
        <v>8504.8485999999994</v>
      </c>
      <c r="N5759">
        <v>467</v>
      </c>
      <c r="O5759" t="s">
        <v>39</v>
      </c>
      <c r="P5759" t="s">
        <v>39</v>
      </c>
      <c r="Q5759" s="2">
        <v>43563</v>
      </c>
      <c r="R5759" t="s">
        <v>48</v>
      </c>
      <c r="S5759" t="s">
        <v>33</v>
      </c>
      <c r="T5759">
        <f>_xlfn.DAYS(Raw_data_US_healthcare[[#This Row],[Discharge Date]],Raw_data_US_healthcare[[#This Row],[Date of Admission]])</f>
        <v>24</v>
      </c>
    </row>
    <row r="5760" spans="1:20" x14ac:dyDescent="0.3">
      <c r="A5760" t="s">
        <v>26511</v>
      </c>
      <c r="B5760" t="s">
        <v>15873</v>
      </c>
      <c r="C5760">
        <v>49</v>
      </c>
      <c r="D5760" t="str">
        <f>IF(Raw_data_US_healthcare[[#This Row],[Age]]&lt;35,"Young",IF(Raw_data_US_healthcare[[#This Row],[Age]]&lt;60,"Middle","Senior"))</f>
        <v>Middle</v>
      </c>
      <c r="E5760" t="s">
        <v>16</v>
      </c>
      <c r="F5760" t="s">
        <v>88</v>
      </c>
      <c r="G5760" t="s">
        <v>88</v>
      </c>
      <c r="H5760" t="s">
        <v>26514</v>
      </c>
      <c r="I5760" s="2">
        <v>44740</v>
      </c>
      <c r="J5760" t="s">
        <v>3894</v>
      </c>
      <c r="K5760" t="s">
        <v>15874</v>
      </c>
      <c r="L5760" t="s">
        <v>60</v>
      </c>
      <c r="M5760">
        <v>12796.288699999999</v>
      </c>
      <c r="N5760">
        <v>434</v>
      </c>
      <c r="O5760" t="s">
        <v>22</v>
      </c>
      <c r="P5760" t="s">
        <v>22</v>
      </c>
      <c r="Q5760" s="2">
        <v>44751</v>
      </c>
      <c r="R5760" t="s">
        <v>23</v>
      </c>
      <c r="S5760" t="s">
        <v>24</v>
      </c>
      <c r="T5760">
        <f>_xlfn.DAYS(Raw_data_US_healthcare[[#This Row],[Discharge Date]],Raw_data_US_healthcare[[#This Row],[Date of Admission]])</f>
        <v>11</v>
      </c>
    </row>
    <row r="5761" spans="1:20" x14ac:dyDescent="0.3">
      <c r="A5761" t="s">
        <v>26511</v>
      </c>
      <c r="B5761" t="s">
        <v>15875</v>
      </c>
      <c r="C5761">
        <v>30</v>
      </c>
      <c r="D5761" t="str">
        <f>IF(Raw_data_US_healthcare[[#This Row],[Age]]&lt;35,"Young",IF(Raw_data_US_healthcare[[#This Row],[Age]]&lt;60,"Middle","Senior"))</f>
        <v>Young</v>
      </c>
      <c r="E5761" t="s">
        <v>16</v>
      </c>
      <c r="F5761" t="s">
        <v>35</v>
      </c>
      <c r="G5761" t="s">
        <v>35</v>
      </c>
      <c r="H5761" t="s">
        <v>28</v>
      </c>
      <c r="I5761" s="2">
        <v>44144</v>
      </c>
      <c r="J5761" t="s">
        <v>15876</v>
      </c>
      <c r="K5761" t="s">
        <v>10446</v>
      </c>
      <c r="L5761" t="s">
        <v>31</v>
      </c>
      <c r="M5761">
        <v>36855.109199999999</v>
      </c>
      <c r="N5761">
        <v>118</v>
      </c>
      <c r="O5761" t="s">
        <v>22</v>
      </c>
      <c r="P5761" t="s">
        <v>22</v>
      </c>
      <c r="Q5761" s="2">
        <v>44150</v>
      </c>
      <c r="R5761" t="s">
        <v>44</v>
      </c>
      <c r="S5761" t="s">
        <v>24</v>
      </c>
      <c r="T5761">
        <f>_xlfn.DAYS(Raw_data_US_healthcare[[#This Row],[Discharge Date]],Raw_data_US_healthcare[[#This Row],[Date of Admission]])</f>
        <v>6</v>
      </c>
    </row>
    <row r="5762" spans="1:20" x14ac:dyDescent="0.3">
      <c r="A5762" t="s">
        <v>26511</v>
      </c>
      <c r="B5762" t="s">
        <v>15877</v>
      </c>
      <c r="C5762">
        <v>23</v>
      </c>
      <c r="D5762" t="str">
        <f>IF(Raw_data_US_healthcare[[#This Row],[Age]]&lt;35,"Young",IF(Raw_data_US_healthcare[[#This Row],[Age]]&lt;60,"Middle","Senior"))</f>
        <v>Young</v>
      </c>
      <c r="E5762" t="s">
        <v>16</v>
      </c>
      <c r="F5762" t="s">
        <v>35</v>
      </c>
      <c r="G5762" t="s">
        <v>35</v>
      </c>
      <c r="H5762" t="s">
        <v>18</v>
      </c>
      <c r="I5762" s="2">
        <v>44076</v>
      </c>
      <c r="J5762" t="s">
        <v>15878</v>
      </c>
      <c r="K5762" t="s">
        <v>15879</v>
      </c>
      <c r="L5762" t="s">
        <v>60</v>
      </c>
      <c r="M5762">
        <v>50021.277800000003</v>
      </c>
      <c r="N5762">
        <v>241</v>
      </c>
      <c r="O5762" t="s">
        <v>43</v>
      </c>
      <c r="P5762" t="s">
        <v>43</v>
      </c>
      <c r="Q5762" s="2">
        <v>44086</v>
      </c>
      <c r="R5762" t="s">
        <v>23</v>
      </c>
      <c r="S5762" t="s">
        <v>24</v>
      </c>
      <c r="T5762">
        <f>_xlfn.DAYS(Raw_data_US_healthcare[[#This Row],[Discharge Date]],Raw_data_US_healthcare[[#This Row],[Date of Admission]])</f>
        <v>10</v>
      </c>
    </row>
    <row r="5763" spans="1:20" x14ac:dyDescent="0.3">
      <c r="A5763" t="s">
        <v>26511</v>
      </c>
      <c r="B5763" t="s">
        <v>15880</v>
      </c>
      <c r="C5763">
        <v>24</v>
      </c>
      <c r="D5763" t="str">
        <f>IF(Raw_data_US_healthcare[[#This Row],[Age]]&lt;35,"Young",IF(Raw_data_US_healthcare[[#This Row],[Age]]&lt;60,"Middle","Senior"))</f>
        <v>Young</v>
      </c>
      <c r="E5763" t="s">
        <v>16</v>
      </c>
      <c r="F5763" t="s">
        <v>62</v>
      </c>
      <c r="G5763" t="s">
        <v>62</v>
      </c>
      <c r="H5763" t="s">
        <v>18</v>
      </c>
      <c r="I5763" s="2">
        <v>43851</v>
      </c>
      <c r="J5763" t="s">
        <v>15881</v>
      </c>
      <c r="K5763" t="s">
        <v>5942</v>
      </c>
      <c r="L5763" t="s">
        <v>52</v>
      </c>
      <c r="M5763">
        <v>13079.450500000001</v>
      </c>
      <c r="N5763">
        <v>412</v>
      </c>
      <c r="O5763" t="s">
        <v>39</v>
      </c>
      <c r="P5763" t="s">
        <v>39</v>
      </c>
      <c r="Q5763" s="2">
        <v>43859</v>
      </c>
      <c r="R5763" t="s">
        <v>44</v>
      </c>
      <c r="S5763" t="s">
        <v>24</v>
      </c>
      <c r="T5763">
        <f>_xlfn.DAYS(Raw_data_US_healthcare[[#This Row],[Discharge Date]],Raw_data_US_healthcare[[#This Row],[Date of Admission]])</f>
        <v>8</v>
      </c>
    </row>
    <row r="5764" spans="1:20" x14ac:dyDescent="0.3">
      <c r="A5764" t="s">
        <v>26512</v>
      </c>
      <c r="B5764" t="s">
        <v>15882</v>
      </c>
      <c r="C5764">
        <v>26</v>
      </c>
      <c r="D5764" t="str">
        <f>IF(Raw_data_US_healthcare[[#This Row],[Age]]&lt;35,"Young",IF(Raw_data_US_healthcare[[#This Row],[Age]]&lt;60,"Middle","Senior"))</f>
        <v>Young</v>
      </c>
      <c r="E5764" t="s">
        <v>26</v>
      </c>
      <c r="F5764" t="s">
        <v>62</v>
      </c>
      <c r="G5764" t="s">
        <v>62</v>
      </c>
      <c r="H5764" t="s">
        <v>28</v>
      </c>
      <c r="I5764" s="2">
        <v>45079</v>
      </c>
      <c r="J5764" t="s">
        <v>15883</v>
      </c>
      <c r="K5764" t="s">
        <v>15884</v>
      </c>
      <c r="L5764" t="s">
        <v>56</v>
      </c>
      <c r="M5764">
        <v>15560.8562</v>
      </c>
      <c r="N5764">
        <v>187</v>
      </c>
      <c r="O5764" t="s">
        <v>43</v>
      </c>
      <c r="P5764" t="s">
        <v>43</v>
      </c>
      <c r="Q5764" s="2">
        <v>45102</v>
      </c>
      <c r="R5764" t="s">
        <v>48</v>
      </c>
      <c r="S5764" t="s">
        <v>33</v>
      </c>
      <c r="T5764">
        <f>_xlfn.DAYS(Raw_data_US_healthcare[[#This Row],[Discharge Date]],Raw_data_US_healthcare[[#This Row],[Date of Admission]])</f>
        <v>23</v>
      </c>
    </row>
    <row r="5765" spans="1:20" x14ac:dyDescent="0.3">
      <c r="A5765" t="s">
        <v>26511</v>
      </c>
      <c r="B5765" t="s">
        <v>15885</v>
      </c>
      <c r="C5765">
        <v>64</v>
      </c>
      <c r="D5765" t="str">
        <f>IF(Raw_data_US_healthcare[[#This Row],[Age]]&lt;35,"Young",IF(Raw_data_US_healthcare[[#This Row],[Age]]&lt;60,"Middle","Senior"))</f>
        <v>Senior</v>
      </c>
      <c r="E5765" t="s">
        <v>16</v>
      </c>
      <c r="F5765" t="s">
        <v>228</v>
      </c>
      <c r="G5765" t="s">
        <v>228</v>
      </c>
      <c r="H5765" t="s">
        <v>36</v>
      </c>
      <c r="I5765" s="2">
        <v>43569</v>
      </c>
      <c r="J5765" t="s">
        <v>15886</v>
      </c>
      <c r="K5765" t="s">
        <v>15887</v>
      </c>
      <c r="L5765" t="s">
        <v>52</v>
      </c>
      <c r="M5765">
        <v>16837.9457</v>
      </c>
      <c r="N5765">
        <v>422</v>
      </c>
      <c r="O5765" t="s">
        <v>39</v>
      </c>
      <c r="P5765" t="s">
        <v>39</v>
      </c>
      <c r="Q5765" s="2">
        <v>43590</v>
      </c>
      <c r="R5765" t="s">
        <v>23</v>
      </c>
      <c r="S5765" t="s">
        <v>24</v>
      </c>
      <c r="T5765">
        <f>_xlfn.DAYS(Raw_data_US_healthcare[[#This Row],[Discharge Date]],Raw_data_US_healthcare[[#This Row],[Date of Admission]])</f>
        <v>21</v>
      </c>
    </row>
    <row r="5766" spans="1:20" x14ac:dyDescent="0.3">
      <c r="A5766" t="s">
        <v>26511</v>
      </c>
      <c r="B5766" t="s">
        <v>15888</v>
      </c>
      <c r="C5766">
        <v>31</v>
      </c>
      <c r="D5766" t="str">
        <f>IF(Raw_data_US_healthcare[[#This Row],[Age]]&lt;35,"Young",IF(Raw_data_US_healthcare[[#This Row],[Age]]&lt;60,"Middle","Senior"))</f>
        <v>Young</v>
      </c>
      <c r="E5766" t="s">
        <v>16</v>
      </c>
      <c r="F5766" t="s">
        <v>62</v>
      </c>
      <c r="G5766" t="s">
        <v>62</v>
      </c>
      <c r="H5766" t="s">
        <v>18</v>
      </c>
      <c r="I5766" s="2">
        <v>44149</v>
      </c>
      <c r="J5766" t="s">
        <v>15889</v>
      </c>
      <c r="K5766" t="s">
        <v>15890</v>
      </c>
      <c r="L5766" t="s">
        <v>56</v>
      </c>
      <c r="M5766">
        <v>54658.215199999999</v>
      </c>
      <c r="N5766">
        <v>386</v>
      </c>
      <c r="O5766" t="s">
        <v>39</v>
      </c>
      <c r="P5766" t="s">
        <v>39</v>
      </c>
      <c r="Q5766" s="2">
        <v>44165</v>
      </c>
      <c r="R5766" t="s">
        <v>32</v>
      </c>
      <c r="S5766" t="s">
        <v>24</v>
      </c>
      <c r="T5766">
        <f>_xlfn.DAYS(Raw_data_US_healthcare[[#This Row],[Discharge Date]],Raw_data_US_healthcare[[#This Row],[Date of Admission]])</f>
        <v>16</v>
      </c>
    </row>
    <row r="5767" spans="1:20" x14ac:dyDescent="0.3">
      <c r="A5767" t="s">
        <v>26511</v>
      </c>
      <c r="B5767" t="s">
        <v>15891</v>
      </c>
      <c r="C5767">
        <v>58</v>
      </c>
      <c r="D5767" t="str">
        <f>IF(Raw_data_US_healthcare[[#This Row],[Age]]&lt;35,"Young",IF(Raw_data_US_healthcare[[#This Row],[Age]]&lt;60,"Middle","Senior"))</f>
        <v>Middle</v>
      </c>
      <c r="E5767" t="s">
        <v>16</v>
      </c>
      <c r="F5767" t="s">
        <v>228</v>
      </c>
      <c r="G5767" t="s">
        <v>228</v>
      </c>
      <c r="H5767" t="s">
        <v>69</v>
      </c>
      <c r="I5767" s="2">
        <v>45164</v>
      </c>
      <c r="J5767" t="s">
        <v>15892</v>
      </c>
      <c r="K5767" t="s">
        <v>15893</v>
      </c>
      <c r="L5767" t="s">
        <v>52</v>
      </c>
      <c r="M5767">
        <v>63142.2909</v>
      </c>
      <c r="N5767">
        <v>186</v>
      </c>
      <c r="O5767" t="s">
        <v>22</v>
      </c>
      <c r="P5767" t="s">
        <v>22</v>
      </c>
      <c r="Q5767" s="2">
        <v>45179</v>
      </c>
      <c r="R5767" t="s">
        <v>48</v>
      </c>
      <c r="S5767" t="s">
        <v>33</v>
      </c>
      <c r="T5767">
        <f>_xlfn.DAYS(Raw_data_US_healthcare[[#This Row],[Discharge Date]],Raw_data_US_healthcare[[#This Row],[Date of Admission]])</f>
        <v>15</v>
      </c>
    </row>
    <row r="5768" spans="1:20" x14ac:dyDescent="0.3">
      <c r="A5768" t="s">
        <v>26512</v>
      </c>
      <c r="B5768" t="s">
        <v>15894</v>
      </c>
      <c r="C5768">
        <v>34</v>
      </c>
      <c r="D5768" t="str">
        <f>IF(Raw_data_US_healthcare[[#This Row],[Age]]&lt;35,"Young",IF(Raw_data_US_healthcare[[#This Row],[Age]]&lt;60,"Middle","Senior"))</f>
        <v>Young</v>
      </c>
      <c r="E5768" t="s">
        <v>26</v>
      </c>
      <c r="F5768" t="s">
        <v>49</v>
      </c>
      <c r="G5768" t="s">
        <v>49</v>
      </c>
      <c r="H5768" t="s">
        <v>69</v>
      </c>
      <c r="I5768" s="2">
        <v>44822</v>
      </c>
      <c r="J5768" t="s">
        <v>15895</v>
      </c>
      <c r="K5768" t="s">
        <v>1453</v>
      </c>
      <c r="L5768" t="s">
        <v>52</v>
      </c>
      <c r="M5768">
        <v>18031.8514</v>
      </c>
      <c r="N5768">
        <v>110</v>
      </c>
      <c r="O5768" t="s">
        <v>22</v>
      </c>
      <c r="P5768" t="s">
        <v>22</v>
      </c>
      <c r="Q5768" s="2">
        <v>44828</v>
      </c>
      <c r="R5768" t="s">
        <v>48</v>
      </c>
      <c r="S5768" t="s">
        <v>45</v>
      </c>
      <c r="T5768">
        <f>_xlfn.DAYS(Raw_data_US_healthcare[[#This Row],[Discharge Date]],Raw_data_US_healthcare[[#This Row],[Date of Admission]])</f>
        <v>6</v>
      </c>
    </row>
    <row r="5769" spans="1:20" x14ac:dyDescent="0.3">
      <c r="A5769" t="s">
        <v>26512</v>
      </c>
      <c r="B5769" t="s">
        <v>109</v>
      </c>
      <c r="C5769">
        <v>82</v>
      </c>
      <c r="D5769" t="str">
        <f>IF(Raw_data_US_healthcare[[#This Row],[Age]]&lt;35,"Young",IF(Raw_data_US_healthcare[[#This Row],[Age]]&lt;60,"Middle","Senior"))</f>
        <v>Senior</v>
      </c>
      <c r="E5769" t="s">
        <v>26</v>
      </c>
      <c r="F5769" t="s">
        <v>88</v>
      </c>
      <c r="G5769" t="s">
        <v>88</v>
      </c>
      <c r="H5769" t="s">
        <v>28</v>
      </c>
      <c r="I5769" s="2">
        <v>44868</v>
      </c>
      <c r="J5769" t="s">
        <v>1301</v>
      </c>
      <c r="K5769" t="s">
        <v>15896</v>
      </c>
      <c r="L5769" t="s">
        <v>56</v>
      </c>
      <c r="M5769">
        <v>18128.4882</v>
      </c>
      <c r="N5769">
        <v>440</v>
      </c>
      <c r="O5769" t="s">
        <v>22</v>
      </c>
      <c r="P5769" t="s">
        <v>22</v>
      </c>
      <c r="Q5769" s="2">
        <v>44890</v>
      </c>
      <c r="R5769" t="s">
        <v>32</v>
      </c>
      <c r="S5769" t="s">
        <v>45</v>
      </c>
      <c r="T5769">
        <f>_xlfn.DAYS(Raw_data_US_healthcare[[#This Row],[Discharge Date]],Raw_data_US_healthcare[[#This Row],[Date of Admission]])</f>
        <v>22</v>
      </c>
    </row>
    <row r="5770" spans="1:20" x14ac:dyDescent="0.3">
      <c r="A5770" t="s">
        <v>26511</v>
      </c>
      <c r="B5770" t="s">
        <v>15897</v>
      </c>
      <c r="C5770">
        <v>75</v>
      </c>
      <c r="D5770" t="str">
        <f>IF(Raw_data_US_healthcare[[#This Row],[Age]]&lt;35,"Young",IF(Raw_data_US_healthcare[[#This Row],[Age]]&lt;60,"Middle","Senior"))</f>
        <v>Senior</v>
      </c>
      <c r="E5770" t="s">
        <v>16</v>
      </c>
      <c r="F5770" t="s">
        <v>35</v>
      </c>
      <c r="G5770" t="s">
        <v>35</v>
      </c>
      <c r="H5770" t="s">
        <v>36</v>
      </c>
      <c r="I5770" s="2">
        <v>44966</v>
      </c>
      <c r="J5770" t="s">
        <v>15898</v>
      </c>
      <c r="K5770" t="s">
        <v>2194</v>
      </c>
      <c r="L5770" t="s">
        <v>56</v>
      </c>
      <c r="M5770">
        <v>21624.4722</v>
      </c>
      <c r="N5770">
        <v>108</v>
      </c>
      <c r="O5770" t="s">
        <v>22</v>
      </c>
      <c r="P5770" t="s">
        <v>22</v>
      </c>
      <c r="Q5770" s="2">
        <v>44967</v>
      </c>
      <c r="R5770" t="s">
        <v>44</v>
      </c>
      <c r="S5770" t="s">
        <v>33</v>
      </c>
      <c r="T5770">
        <f>_xlfn.DAYS(Raw_data_US_healthcare[[#This Row],[Discharge Date]],Raw_data_US_healthcare[[#This Row],[Date of Admission]])</f>
        <v>1</v>
      </c>
    </row>
    <row r="5771" spans="1:20" x14ac:dyDescent="0.3">
      <c r="A5771" t="s">
        <v>26511</v>
      </c>
      <c r="B5771" t="s">
        <v>15899</v>
      </c>
      <c r="C5771">
        <v>38</v>
      </c>
      <c r="D5771" t="str">
        <f>IF(Raw_data_US_healthcare[[#This Row],[Age]]&lt;35,"Young",IF(Raw_data_US_healthcare[[#This Row],[Age]]&lt;60,"Middle","Senior"))</f>
        <v>Middle</v>
      </c>
      <c r="E5771" t="s">
        <v>16</v>
      </c>
      <c r="F5771" t="s">
        <v>228</v>
      </c>
      <c r="G5771" t="s">
        <v>228</v>
      </c>
      <c r="H5771" t="s">
        <v>36</v>
      </c>
      <c r="I5771" s="2">
        <v>43769</v>
      </c>
      <c r="J5771" t="s">
        <v>15900</v>
      </c>
      <c r="K5771" t="s">
        <v>15901</v>
      </c>
      <c r="L5771" t="s">
        <v>56</v>
      </c>
      <c r="M5771">
        <v>9248.1211999999996</v>
      </c>
      <c r="N5771">
        <v>194</v>
      </c>
      <c r="O5771" t="s">
        <v>39</v>
      </c>
      <c r="P5771" t="s">
        <v>39</v>
      </c>
      <c r="Q5771" s="2">
        <v>43797</v>
      </c>
      <c r="R5771" t="s">
        <v>32</v>
      </c>
      <c r="S5771" t="s">
        <v>24</v>
      </c>
      <c r="T5771">
        <f>_xlfn.DAYS(Raw_data_US_healthcare[[#This Row],[Discharge Date]],Raw_data_US_healthcare[[#This Row],[Date of Admission]])</f>
        <v>28</v>
      </c>
    </row>
    <row r="5772" spans="1:20" x14ac:dyDescent="0.3">
      <c r="A5772" t="s">
        <v>26512</v>
      </c>
      <c r="B5772" t="s">
        <v>15902</v>
      </c>
      <c r="C5772">
        <v>51</v>
      </c>
      <c r="D5772" t="str">
        <f>IF(Raw_data_US_healthcare[[#This Row],[Age]]&lt;35,"Young",IF(Raw_data_US_healthcare[[#This Row],[Age]]&lt;60,"Middle","Senior"))</f>
        <v>Middle</v>
      </c>
      <c r="E5772" t="s">
        <v>26</v>
      </c>
      <c r="F5772" t="s">
        <v>62</v>
      </c>
      <c r="G5772" t="s">
        <v>62</v>
      </c>
      <c r="H5772" t="s">
        <v>26514</v>
      </c>
      <c r="I5772" s="2">
        <v>44433</v>
      </c>
      <c r="J5772" t="s">
        <v>6737</v>
      </c>
      <c r="K5772" t="s">
        <v>15903</v>
      </c>
      <c r="L5772" t="s">
        <v>31</v>
      </c>
      <c r="M5772">
        <v>14832.933800000001</v>
      </c>
      <c r="N5772">
        <v>108</v>
      </c>
      <c r="O5772" t="s">
        <v>22</v>
      </c>
      <c r="P5772" t="s">
        <v>22</v>
      </c>
      <c r="Q5772" s="2">
        <v>44435</v>
      </c>
      <c r="R5772" t="s">
        <v>83</v>
      </c>
      <c r="S5772" t="s">
        <v>24</v>
      </c>
      <c r="T5772">
        <f>_xlfn.DAYS(Raw_data_US_healthcare[[#This Row],[Discharge Date]],Raw_data_US_healthcare[[#This Row],[Date of Admission]])</f>
        <v>2</v>
      </c>
    </row>
    <row r="5773" spans="1:20" x14ac:dyDescent="0.3">
      <c r="A5773" t="s">
        <v>26511</v>
      </c>
      <c r="B5773" t="s">
        <v>580</v>
      </c>
      <c r="C5773">
        <v>48</v>
      </c>
      <c r="D5773" t="str">
        <f>IF(Raw_data_US_healthcare[[#This Row],[Age]]&lt;35,"Young",IF(Raw_data_US_healthcare[[#This Row],[Age]]&lt;60,"Middle","Senior"))</f>
        <v>Middle</v>
      </c>
      <c r="E5773" t="s">
        <v>16</v>
      </c>
      <c r="F5773" t="s">
        <v>35</v>
      </c>
      <c r="G5773" t="s">
        <v>35</v>
      </c>
      <c r="H5773" t="s">
        <v>26514</v>
      </c>
      <c r="I5773" s="2">
        <v>43660</v>
      </c>
      <c r="J5773" t="s">
        <v>15904</v>
      </c>
      <c r="K5773" t="s">
        <v>15905</v>
      </c>
      <c r="L5773" t="s">
        <v>31</v>
      </c>
      <c r="M5773">
        <v>7003.6391000000003</v>
      </c>
      <c r="N5773">
        <v>452</v>
      </c>
      <c r="O5773" t="s">
        <v>22</v>
      </c>
      <c r="P5773" t="s">
        <v>22</v>
      </c>
      <c r="Q5773" s="2">
        <v>43681</v>
      </c>
      <c r="R5773" t="s">
        <v>44</v>
      </c>
      <c r="S5773" t="s">
        <v>24</v>
      </c>
      <c r="T5773">
        <f>_xlfn.DAYS(Raw_data_US_healthcare[[#This Row],[Discharge Date]],Raw_data_US_healthcare[[#This Row],[Date of Admission]])</f>
        <v>21</v>
      </c>
    </row>
    <row r="5774" spans="1:20" x14ac:dyDescent="0.3">
      <c r="A5774" t="s">
        <v>26511</v>
      </c>
      <c r="B5774" t="s">
        <v>15906</v>
      </c>
      <c r="C5774">
        <v>40</v>
      </c>
      <c r="D5774" t="str">
        <f>IF(Raw_data_US_healthcare[[#This Row],[Age]]&lt;35,"Young",IF(Raw_data_US_healthcare[[#This Row],[Age]]&lt;60,"Middle","Senior"))</f>
        <v>Middle</v>
      </c>
      <c r="E5774" t="s">
        <v>16</v>
      </c>
      <c r="F5774" t="s">
        <v>27</v>
      </c>
      <c r="G5774" t="s">
        <v>27</v>
      </c>
      <c r="H5774" t="s">
        <v>36</v>
      </c>
      <c r="I5774" s="2">
        <v>43472</v>
      </c>
      <c r="J5774" t="s">
        <v>15907</v>
      </c>
      <c r="K5774" t="s">
        <v>14107</v>
      </c>
      <c r="L5774" t="s">
        <v>60</v>
      </c>
      <c r="M5774">
        <v>751.06970000000001</v>
      </c>
      <c r="N5774">
        <v>341</v>
      </c>
      <c r="O5774" t="s">
        <v>22</v>
      </c>
      <c r="P5774" t="s">
        <v>22</v>
      </c>
      <c r="Q5774" s="2">
        <v>43493</v>
      </c>
      <c r="R5774" t="s">
        <v>44</v>
      </c>
      <c r="S5774" t="s">
        <v>33</v>
      </c>
      <c r="T5774">
        <f>_xlfn.DAYS(Raw_data_US_healthcare[[#This Row],[Discharge Date]],Raw_data_US_healthcare[[#This Row],[Date of Admission]])</f>
        <v>21</v>
      </c>
    </row>
    <row r="5775" spans="1:20" x14ac:dyDescent="0.3">
      <c r="A5775" t="s">
        <v>26512</v>
      </c>
      <c r="B5775" t="s">
        <v>15908</v>
      </c>
      <c r="C5775">
        <v>82</v>
      </c>
      <c r="D5775" t="str">
        <f>IF(Raw_data_US_healthcare[[#This Row],[Age]]&lt;35,"Young",IF(Raw_data_US_healthcare[[#This Row],[Age]]&lt;60,"Middle","Senior"))</f>
        <v>Senior</v>
      </c>
      <c r="E5775" t="s">
        <v>26</v>
      </c>
      <c r="F5775" t="s">
        <v>228</v>
      </c>
      <c r="G5775" t="s">
        <v>228</v>
      </c>
      <c r="H5775" t="s">
        <v>69</v>
      </c>
      <c r="I5775" s="2">
        <v>44766</v>
      </c>
      <c r="J5775" t="s">
        <v>15909</v>
      </c>
      <c r="K5775" t="s">
        <v>15910</v>
      </c>
      <c r="L5775" t="s">
        <v>31</v>
      </c>
      <c r="M5775">
        <v>45858.789100000002</v>
      </c>
      <c r="N5775">
        <v>484</v>
      </c>
      <c r="O5775" t="s">
        <v>22</v>
      </c>
      <c r="P5775" t="s">
        <v>22</v>
      </c>
      <c r="Q5775" s="2">
        <v>44772</v>
      </c>
      <c r="R5775" t="s">
        <v>23</v>
      </c>
      <c r="S5775" t="s">
        <v>33</v>
      </c>
      <c r="T5775">
        <f>_xlfn.DAYS(Raw_data_US_healthcare[[#This Row],[Discharge Date]],Raw_data_US_healthcare[[#This Row],[Date of Admission]])</f>
        <v>6</v>
      </c>
    </row>
    <row r="5776" spans="1:20" x14ac:dyDescent="0.3">
      <c r="A5776" t="s">
        <v>26511</v>
      </c>
      <c r="B5776" t="s">
        <v>3822</v>
      </c>
      <c r="C5776">
        <v>36</v>
      </c>
      <c r="D5776" t="str">
        <f>IF(Raw_data_US_healthcare[[#This Row],[Age]]&lt;35,"Young",IF(Raw_data_US_healthcare[[#This Row],[Age]]&lt;60,"Middle","Senior"))</f>
        <v>Middle</v>
      </c>
      <c r="E5776" t="s">
        <v>16</v>
      </c>
      <c r="F5776" t="s">
        <v>62</v>
      </c>
      <c r="G5776" t="s">
        <v>62</v>
      </c>
      <c r="H5776" t="s">
        <v>18</v>
      </c>
      <c r="I5776" s="2">
        <v>44913</v>
      </c>
      <c r="J5776" t="s">
        <v>15911</v>
      </c>
      <c r="K5776" t="s">
        <v>15912</v>
      </c>
      <c r="L5776" t="s">
        <v>52</v>
      </c>
      <c r="M5776">
        <v>32351.016899999999</v>
      </c>
      <c r="N5776">
        <v>376</v>
      </c>
      <c r="O5776" t="s">
        <v>43</v>
      </c>
      <c r="P5776" t="s">
        <v>43</v>
      </c>
      <c r="Q5776" s="2">
        <v>44920</v>
      </c>
      <c r="R5776" t="s">
        <v>83</v>
      </c>
      <c r="S5776" t="s">
        <v>24</v>
      </c>
      <c r="T5776">
        <f>_xlfn.DAYS(Raw_data_US_healthcare[[#This Row],[Discharge Date]],Raw_data_US_healthcare[[#This Row],[Date of Admission]])</f>
        <v>7</v>
      </c>
    </row>
    <row r="5777" spans="1:20" x14ac:dyDescent="0.3">
      <c r="A5777" t="s">
        <v>26512</v>
      </c>
      <c r="B5777" t="s">
        <v>15913</v>
      </c>
      <c r="C5777">
        <v>26</v>
      </c>
      <c r="D5777" t="str">
        <f>IF(Raw_data_US_healthcare[[#This Row],[Age]]&lt;35,"Young",IF(Raw_data_US_healthcare[[#This Row],[Age]]&lt;60,"Middle","Senior"))</f>
        <v>Young</v>
      </c>
      <c r="E5777" t="s">
        <v>26</v>
      </c>
      <c r="F5777" t="s">
        <v>49</v>
      </c>
      <c r="G5777" t="s">
        <v>49</v>
      </c>
      <c r="H5777" t="s">
        <v>28</v>
      </c>
      <c r="I5777" s="2">
        <v>45009</v>
      </c>
      <c r="J5777" t="s">
        <v>15914</v>
      </c>
      <c r="K5777" t="s">
        <v>15915</v>
      </c>
      <c r="L5777" t="s">
        <v>56</v>
      </c>
      <c r="M5777">
        <v>39197.482199999999</v>
      </c>
      <c r="N5777">
        <v>430</v>
      </c>
      <c r="O5777" t="s">
        <v>43</v>
      </c>
      <c r="P5777" t="s">
        <v>43</v>
      </c>
      <c r="Q5777" s="2">
        <v>45023</v>
      </c>
      <c r="R5777" t="s">
        <v>23</v>
      </c>
      <c r="S5777" t="s">
        <v>33</v>
      </c>
      <c r="T5777">
        <f>_xlfn.DAYS(Raw_data_US_healthcare[[#This Row],[Discharge Date]],Raw_data_US_healthcare[[#This Row],[Date of Admission]])</f>
        <v>14</v>
      </c>
    </row>
    <row r="5778" spans="1:20" x14ac:dyDescent="0.3">
      <c r="A5778" t="s">
        <v>26512</v>
      </c>
      <c r="B5778" t="s">
        <v>15916</v>
      </c>
      <c r="C5778">
        <v>84</v>
      </c>
      <c r="D5778" t="str">
        <f>IF(Raw_data_US_healthcare[[#This Row],[Age]]&lt;35,"Young",IF(Raw_data_US_healthcare[[#This Row],[Age]]&lt;60,"Middle","Senior"))</f>
        <v>Senior</v>
      </c>
      <c r="E5778" t="s">
        <v>26</v>
      </c>
      <c r="F5778" t="s">
        <v>88</v>
      </c>
      <c r="G5778" t="s">
        <v>88</v>
      </c>
      <c r="H5778" t="s">
        <v>69</v>
      </c>
      <c r="I5778" s="2">
        <v>43828</v>
      </c>
      <c r="J5778" t="s">
        <v>15917</v>
      </c>
      <c r="K5778" t="s">
        <v>15918</v>
      </c>
      <c r="L5778" t="s">
        <v>60</v>
      </c>
      <c r="M5778">
        <v>51231.677000000003</v>
      </c>
      <c r="N5778">
        <v>185</v>
      </c>
      <c r="O5778" t="s">
        <v>22</v>
      </c>
      <c r="P5778" t="s">
        <v>22</v>
      </c>
      <c r="Q5778" s="2">
        <v>43833</v>
      </c>
      <c r="R5778" t="s">
        <v>83</v>
      </c>
      <c r="S5778" t="s">
        <v>33</v>
      </c>
      <c r="T5778">
        <f>_xlfn.DAYS(Raw_data_US_healthcare[[#This Row],[Discharge Date]],Raw_data_US_healthcare[[#This Row],[Date of Admission]])</f>
        <v>5</v>
      </c>
    </row>
    <row r="5779" spans="1:20" x14ac:dyDescent="0.3">
      <c r="A5779" t="s">
        <v>26512</v>
      </c>
      <c r="B5779" t="s">
        <v>15919</v>
      </c>
      <c r="C5779">
        <v>56</v>
      </c>
      <c r="D5779" t="str">
        <f>IF(Raw_data_US_healthcare[[#This Row],[Age]]&lt;35,"Young",IF(Raw_data_US_healthcare[[#This Row],[Age]]&lt;60,"Middle","Senior"))</f>
        <v>Middle</v>
      </c>
      <c r="E5779" t="s">
        <v>26</v>
      </c>
      <c r="F5779" t="s">
        <v>228</v>
      </c>
      <c r="G5779" t="s">
        <v>228</v>
      </c>
      <c r="H5779" t="s">
        <v>36</v>
      </c>
      <c r="I5779" s="2">
        <v>44564</v>
      </c>
      <c r="J5779" t="s">
        <v>15920</v>
      </c>
      <c r="K5779" t="s">
        <v>15921</v>
      </c>
      <c r="L5779" t="s">
        <v>31</v>
      </c>
      <c r="M5779">
        <v>24474.166700000002</v>
      </c>
      <c r="N5779">
        <v>403</v>
      </c>
      <c r="O5779" t="s">
        <v>43</v>
      </c>
      <c r="P5779" t="s">
        <v>43</v>
      </c>
      <c r="Q5779" s="2">
        <v>44575</v>
      </c>
      <c r="R5779" t="s">
        <v>23</v>
      </c>
      <c r="S5779" t="s">
        <v>24</v>
      </c>
      <c r="T5779">
        <f>_xlfn.DAYS(Raw_data_US_healthcare[[#This Row],[Discharge Date]],Raw_data_US_healthcare[[#This Row],[Date of Admission]])</f>
        <v>11</v>
      </c>
    </row>
    <row r="5780" spans="1:20" x14ac:dyDescent="0.3">
      <c r="A5780" t="s">
        <v>26512</v>
      </c>
      <c r="B5780" t="s">
        <v>11429</v>
      </c>
      <c r="C5780">
        <v>72</v>
      </c>
      <c r="D5780" t="str">
        <f>IF(Raw_data_US_healthcare[[#This Row],[Age]]&lt;35,"Young",IF(Raw_data_US_healthcare[[#This Row],[Age]]&lt;60,"Middle","Senior"))</f>
        <v>Senior</v>
      </c>
      <c r="E5780" t="s">
        <v>26</v>
      </c>
      <c r="F5780" t="s">
        <v>35</v>
      </c>
      <c r="G5780" t="s">
        <v>35</v>
      </c>
      <c r="H5780" t="s">
        <v>69</v>
      </c>
      <c r="I5780" s="2">
        <v>43785</v>
      </c>
      <c r="J5780" t="s">
        <v>15922</v>
      </c>
      <c r="K5780" t="s">
        <v>15923</v>
      </c>
      <c r="L5780" t="s">
        <v>60</v>
      </c>
      <c r="M5780">
        <v>35181.766100000001</v>
      </c>
      <c r="N5780">
        <v>276</v>
      </c>
      <c r="O5780" t="s">
        <v>39</v>
      </c>
      <c r="P5780" t="s">
        <v>39</v>
      </c>
      <c r="Q5780" s="2">
        <v>43800</v>
      </c>
      <c r="R5780" t="s">
        <v>83</v>
      </c>
      <c r="S5780" t="s">
        <v>33</v>
      </c>
      <c r="T5780">
        <f>_xlfn.DAYS(Raw_data_US_healthcare[[#This Row],[Discharge Date]],Raw_data_US_healthcare[[#This Row],[Date of Admission]])</f>
        <v>15</v>
      </c>
    </row>
    <row r="5781" spans="1:20" x14ac:dyDescent="0.3">
      <c r="A5781" t="s">
        <v>26511</v>
      </c>
      <c r="B5781" t="s">
        <v>15924</v>
      </c>
      <c r="C5781">
        <v>20</v>
      </c>
      <c r="D5781" t="str">
        <f>IF(Raw_data_US_healthcare[[#This Row],[Age]]&lt;35,"Young",IF(Raw_data_US_healthcare[[#This Row],[Age]]&lt;60,"Middle","Senior"))</f>
        <v>Young</v>
      </c>
      <c r="E5781" t="s">
        <v>16</v>
      </c>
      <c r="F5781" t="s">
        <v>62</v>
      </c>
      <c r="G5781" t="s">
        <v>62</v>
      </c>
      <c r="H5781" t="s">
        <v>69</v>
      </c>
      <c r="I5781" s="2">
        <v>44600</v>
      </c>
      <c r="J5781" t="s">
        <v>15925</v>
      </c>
      <c r="K5781" t="s">
        <v>1926</v>
      </c>
      <c r="L5781" t="s">
        <v>56</v>
      </c>
      <c r="M5781">
        <v>69056.866999999998</v>
      </c>
      <c r="N5781">
        <v>351</v>
      </c>
      <c r="O5781" t="s">
        <v>43</v>
      </c>
      <c r="P5781" t="s">
        <v>43</v>
      </c>
      <c r="Q5781" s="2">
        <v>44614</v>
      </c>
      <c r="R5781" t="s">
        <v>23</v>
      </c>
      <c r="S5781" t="s">
        <v>33</v>
      </c>
      <c r="T5781">
        <f>_xlfn.DAYS(Raw_data_US_healthcare[[#This Row],[Discharge Date]],Raw_data_US_healthcare[[#This Row],[Date of Admission]])</f>
        <v>14</v>
      </c>
    </row>
    <row r="5782" spans="1:20" x14ac:dyDescent="0.3">
      <c r="A5782" t="s">
        <v>26511</v>
      </c>
      <c r="B5782" t="s">
        <v>4708</v>
      </c>
      <c r="C5782">
        <v>35</v>
      </c>
      <c r="D5782" t="str">
        <f>IF(Raw_data_US_healthcare[[#This Row],[Age]]&lt;35,"Young",IF(Raw_data_US_healthcare[[#This Row],[Age]]&lt;60,"Middle","Senior"))</f>
        <v>Middle</v>
      </c>
      <c r="E5782" t="s">
        <v>16</v>
      </c>
      <c r="F5782" t="s">
        <v>62</v>
      </c>
      <c r="G5782" t="s">
        <v>62</v>
      </c>
      <c r="H5782" t="s">
        <v>18</v>
      </c>
      <c r="I5782" s="2">
        <v>43618</v>
      </c>
      <c r="J5782" t="s">
        <v>15926</v>
      </c>
      <c r="K5782" t="s">
        <v>15927</v>
      </c>
      <c r="L5782" t="s">
        <v>21</v>
      </c>
      <c r="M5782">
        <v>27658.257600000001</v>
      </c>
      <c r="N5782">
        <v>123</v>
      </c>
      <c r="O5782" t="s">
        <v>43</v>
      </c>
      <c r="P5782" t="s">
        <v>43</v>
      </c>
      <c r="Q5782" s="2">
        <v>43641</v>
      </c>
      <c r="R5782" t="s">
        <v>48</v>
      </c>
      <c r="S5782" t="s">
        <v>33</v>
      </c>
      <c r="T5782">
        <f>_xlfn.DAYS(Raw_data_US_healthcare[[#This Row],[Discharge Date]],Raw_data_US_healthcare[[#This Row],[Date of Admission]])</f>
        <v>23</v>
      </c>
    </row>
    <row r="5783" spans="1:20" x14ac:dyDescent="0.3">
      <c r="A5783" t="s">
        <v>26512</v>
      </c>
      <c r="B5783" t="s">
        <v>2765</v>
      </c>
      <c r="C5783">
        <v>80</v>
      </c>
      <c r="D5783" t="str">
        <f>IF(Raw_data_US_healthcare[[#This Row],[Age]]&lt;35,"Young",IF(Raw_data_US_healthcare[[#This Row],[Age]]&lt;60,"Middle","Senior"))</f>
        <v>Senior</v>
      </c>
      <c r="E5783" t="s">
        <v>26</v>
      </c>
      <c r="F5783" t="s">
        <v>35</v>
      </c>
      <c r="G5783" t="s">
        <v>35</v>
      </c>
      <c r="H5783" t="s">
        <v>69</v>
      </c>
      <c r="I5783" s="2">
        <v>44586</v>
      </c>
      <c r="J5783" t="s">
        <v>15928</v>
      </c>
      <c r="K5783" t="s">
        <v>796</v>
      </c>
      <c r="L5783" t="s">
        <v>60</v>
      </c>
      <c r="M5783">
        <v>22081.960899999998</v>
      </c>
      <c r="N5783">
        <v>245</v>
      </c>
      <c r="O5783" t="s">
        <v>39</v>
      </c>
      <c r="P5783" t="s">
        <v>39</v>
      </c>
      <c r="Q5783" s="2">
        <v>44603</v>
      </c>
      <c r="R5783" t="s">
        <v>48</v>
      </c>
      <c r="S5783" t="s">
        <v>33</v>
      </c>
      <c r="T5783">
        <f>_xlfn.DAYS(Raw_data_US_healthcare[[#This Row],[Discharge Date]],Raw_data_US_healthcare[[#This Row],[Date of Admission]])</f>
        <v>17</v>
      </c>
    </row>
    <row r="5784" spans="1:20" x14ac:dyDescent="0.3">
      <c r="A5784" t="s">
        <v>26511</v>
      </c>
      <c r="B5784" t="s">
        <v>15929</v>
      </c>
      <c r="C5784">
        <v>29</v>
      </c>
      <c r="D5784" t="str">
        <f>IF(Raw_data_US_healthcare[[#This Row],[Age]]&lt;35,"Young",IF(Raw_data_US_healthcare[[#This Row],[Age]]&lt;60,"Middle","Senior"))</f>
        <v>Young</v>
      </c>
      <c r="E5784" t="s">
        <v>16</v>
      </c>
      <c r="F5784" t="s">
        <v>35</v>
      </c>
      <c r="G5784" t="s">
        <v>35</v>
      </c>
      <c r="H5784" t="s">
        <v>28</v>
      </c>
      <c r="I5784" s="2">
        <v>43938</v>
      </c>
      <c r="J5784" t="s">
        <v>15930</v>
      </c>
      <c r="K5784" t="s">
        <v>15931</v>
      </c>
      <c r="L5784" t="s">
        <v>31</v>
      </c>
      <c r="M5784">
        <v>14632.366</v>
      </c>
      <c r="N5784">
        <v>137</v>
      </c>
      <c r="O5784" t="s">
        <v>39</v>
      </c>
      <c r="P5784" t="s">
        <v>39</v>
      </c>
      <c r="Q5784" s="2">
        <v>43949</v>
      </c>
      <c r="R5784" t="s">
        <v>23</v>
      </c>
      <c r="S5784" t="s">
        <v>24</v>
      </c>
      <c r="T5784">
        <f>_xlfn.DAYS(Raw_data_US_healthcare[[#This Row],[Discharge Date]],Raw_data_US_healthcare[[#This Row],[Date of Admission]])</f>
        <v>11</v>
      </c>
    </row>
    <row r="5785" spans="1:20" x14ac:dyDescent="0.3">
      <c r="A5785" t="s">
        <v>26511</v>
      </c>
      <c r="B5785" t="s">
        <v>12295</v>
      </c>
      <c r="C5785">
        <v>53</v>
      </c>
      <c r="D5785" t="str">
        <f>IF(Raw_data_US_healthcare[[#This Row],[Age]]&lt;35,"Young",IF(Raw_data_US_healthcare[[#This Row],[Age]]&lt;60,"Middle","Senior"))</f>
        <v>Middle</v>
      </c>
      <c r="E5785" t="s">
        <v>16</v>
      </c>
      <c r="F5785" t="s">
        <v>62</v>
      </c>
      <c r="G5785" t="s">
        <v>62</v>
      </c>
      <c r="H5785" t="s">
        <v>26514</v>
      </c>
      <c r="I5785" s="2">
        <v>43889</v>
      </c>
      <c r="J5785" t="s">
        <v>15932</v>
      </c>
      <c r="K5785" t="s">
        <v>15933</v>
      </c>
      <c r="L5785" t="s">
        <v>56</v>
      </c>
      <c r="M5785">
        <v>15881.6756</v>
      </c>
      <c r="N5785">
        <v>157</v>
      </c>
      <c r="O5785" t="s">
        <v>22</v>
      </c>
      <c r="P5785" t="s">
        <v>22</v>
      </c>
      <c r="Q5785" s="2">
        <v>43904</v>
      </c>
      <c r="R5785" t="s">
        <v>44</v>
      </c>
      <c r="S5785" t="s">
        <v>45</v>
      </c>
      <c r="T5785">
        <f>_xlfn.DAYS(Raw_data_US_healthcare[[#This Row],[Discharge Date]],Raw_data_US_healthcare[[#This Row],[Date of Admission]])</f>
        <v>15</v>
      </c>
    </row>
    <row r="5786" spans="1:20" x14ac:dyDescent="0.3">
      <c r="A5786" t="s">
        <v>26511</v>
      </c>
      <c r="B5786" t="s">
        <v>15934</v>
      </c>
      <c r="C5786">
        <v>54</v>
      </c>
      <c r="D5786" t="str">
        <f>IF(Raw_data_US_healthcare[[#This Row],[Age]]&lt;35,"Young",IF(Raw_data_US_healthcare[[#This Row],[Age]]&lt;60,"Middle","Senior"))</f>
        <v>Middle</v>
      </c>
      <c r="E5786" t="s">
        <v>16</v>
      </c>
      <c r="F5786" t="s">
        <v>35</v>
      </c>
      <c r="G5786" t="s">
        <v>35</v>
      </c>
      <c r="H5786" t="s">
        <v>69</v>
      </c>
      <c r="I5786" s="2">
        <v>45184</v>
      </c>
      <c r="J5786" t="s">
        <v>15935</v>
      </c>
      <c r="K5786" t="s">
        <v>15936</v>
      </c>
      <c r="L5786" t="s">
        <v>56</v>
      </c>
      <c r="M5786">
        <v>6933.5703000000003</v>
      </c>
      <c r="N5786">
        <v>286</v>
      </c>
      <c r="O5786" t="s">
        <v>39</v>
      </c>
      <c r="P5786" t="s">
        <v>39</v>
      </c>
      <c r="Q5786" s="2">
        <v>45188</v>
      </c>
      <c r="R5786" t="s">
        <v>32</v>
      </c>
      <c r="S5786" t="s">
        <v>45</v>
      </c>
      <c r="T5786">
        <f>_xlfn.DAYS(Raw_data_US_healthcare[[#This Row],[Discharge Date]],Raw_data_US_healthcare[[#This Row],[Date of Admission]])</f>
        <v>4</v>
      </c>
    </row>
    <row r="5787" spans="1:20" x14ac:dyDescent="0.3">
      <c r="A5787" t="s">
        <v>26512</v>
      </c>
      <c r="B5787" t="s">
        <v>15937</v>
      </c>
      <c r="C5787">
        <v>79</v>
      </c>
      <c r="D5787" t="str">
        <f>IF(Raw_data_US_healthcare[[#This Row],[Age]]&lt;35,"Young",IF(Raw_data_US_healthcare[[#This Row],[Age]]&lt;60,"Middle","Senior"))</f>
        <v>Senior</v>
      </c>
      <c r="E5787" t="s">
        <v>26</v>
      </c>
      <c r="F5787" t="s">
        <v>49</v>
      </c>
      <c r="G5787" t="s">
        <v>49</v>
      </c>
      <c r="H5787" t="s">
        <v>69</v>
      </c>
      <c r="I5787" s="2">
        <v>44940</v>
      </c>
      <c r="J5787" t="s">
        <v>15938</v>
      </c>
      <c r="K5787" t="s">
        <v>15939</v>
      </c>
      <c r="L5787" t="s">
        <v>21</v>
      </c>
      <c r="M5787">
        <v>15705.860500000001</v>
      </c>
      <c r="N5787">
        <v>433</v>
      </c>
      <c r="O5787" t="s">
        <v>22</v>
      </c>
      <c r="P5787" t="s">
        <v>22</v>
      </c>
      <c r="Q5787" s="2">
        <v>44945</v>
      </c>
      <c r="R5787" t="s">
        <v>48</v>
      </c>
      <c r="S5787" t="s">
        <v>33</v>
      </c>
      <c r="T5787">
        <f>_xlfn.DAYS(Raw_data_US_healthcare[[#This Row],[Discharge Date]],Raw_data_US_healthcare[[#This Row],[Date of Admission]])</f>
        <v>5</v>
      </c>
    </row>
    <row r="5788" spans="1:20" x14ac:dyDescent="0.3">
      <c r="A5788" t="s">
        <v>26512</v>
      </c>
      <c r="B5788" t="s">
        <v>15940</v>
      </c>
      <c r="C5788">
        <v>63</v>
      </c>
      <c r="D5788" t="str">
        <f>IF(Raw_data_US_healthcare[[#This Row],[Age]]&lt;35,"Young",IF(Raw_data_US_healthcare[[#This Row],[Age]]&lt;60,"Middle","Senior"))</f>
        <v>Senior</v>
      </c>
      <c r="E5788" t="s">
        <v>26</v>
      </c>
      <c r="F5788" t="s">
        <v>62</v>
      </c>
      <c r="G5788" t="s">
        <v>62</v>
      </c>
      <c r="H5788" t="s">
        <v>26514</v>
      </c>
      <c r="I5788" s="2">
        <v>44722</v>
      </c>
      <c r="J5788" t="s">
        <v>15941</v>
      </c>
      <c r="K5788" t="s">
        <v>15942</v>
      </c>
      <c r="L5788" t="s">
        <v>31</v>
      </c>
      <c r="M5788">
        <v>24709.4611</v>
      </c>
      <c r="N5788">
        <v>357</v>
      </c>
      <c r="O5788" t="s">
        <v>22</v>
      </c>
      <c r="P5788" t="s">
        <v>22</v>
      </c>
      <c r="Q5788" s="2">
        <v>44737</v>
      </c>
      <c r="R5788" t="s">
        <v>32</v>
      </c>
      <c r="S5788" t="s">
        <v>45</v>
      </c>
      <c r="T5788">
        <f>_xlfn.DAYS(Raw_data_US_healthcare[[#This Row],[Discharge Date]],Raw_data_US_healthcare[[#This Row],[Date of Admission]])</f>
        <v>15</v>
      </c>
    </row>
    <row r="5789" spans="1:20" x14ac:dyDescent="0.3">
      <c r="A5789" t="s">
        <v>26511</v>
      </c>
      <c r="B5789" t="s">
        <v>15943</v>
      </c>
      <c r="C5789">
        <v>56</v>
      </c>
      <c r="D5789" t="str">
        <f>IF(Raw_data_US_healthcare[[#This Row],[Age]]&lt;35,"Young",IF(Raw_data_US_healthcare[[#This Row],[Age]]&lt;60,"Middle","Senior"))</f>
        <v>Middle</v>
      </c>
      <c r="E5789" t="s">
        <v>16</v>
      </c>
      <c r="F5789" t="s">
        <v>62</v>
      </c>
      <c r="G5789" t="s">
        <v>62</v>
      </c>
      <c r="H5789" t="s">
        <v>36</v>
      </c>
      <c r="I5789" s="2">
        <v>44272</v>
      </c>
      <c r="J5789" t="s">
        <v>15944</v>
      </c>
      <c r="K5789" t="s">
        <v>15945</v>
      </c>
      <c r="L5789" t="s">
        <v>56</v>
      </c>
      <c r="M5789">
        <v>22008.126700000001</v>
      </c>
      <c r="N5789">
        <v>368</v>
      </c>
      <c r="O5789" t="s">
        <v>22</v>
      </c>
      <c r="P5789" t="s">
        <v>22</v>
      </c>
      <c r="Q5789" s="2">
        <v>44295</v>
      </c>
      <c r="R5789" t="s">
        <v>48</v>
      </c>
      <c r="S5789" t="s">
        <v>33</v>
      </c>
      <c r="T5789">
        <f>_xlfn.DAYS(Raw_data_US_healthcare[[#This Row],[Discharge Date]],Raw_data_US_healthcare[[#This Row],[Date of Admission]])</f>
        <v>23</v>
      </c>
    </row>
    <row r="5790" spans="1:20" x14ac:dyDescent="0.3">
      <c r="A5790" t="s">
        <v>26512</v>
      </c>
      <c r="B5790" t="s">
        <v>15946</v>
      </c>
      <c r="C5790">
        <v>61</v>
      </c>
      <c r="D5790" t="str">
        <f>IF(Raw_data_US_healthcare[[#This Row],[Age]]&lt;35,"Young",IF(Raw_data_US_healthcare[[#This Row],[Age]]&lt;60,"Middle","Senior"))</f>
        <v>Senior</v>
      </c>
      <c r="E5790" t="s">
        <v>26</v>
      </c>
      <c r="F5790" t="s">
        <v>113</v>
      </c>
      <c r="G5790" t="s">
        <v>113</v>
      </c>
      <c r="H5790" t="s">
        <v>26516</v>
      </c>
      <c r="I5790" s="2">
        <v>43456</v>
      </c>
      <c r="J5790" t="s">
        <v>15947</v>
      </c>
      <c r="K5790" t="s">
        <v>15948</v>
      </c>
      <c r="L5790" t="s">
        <v>21</v>
      </c>
      <c r="M5790">
        <v>33083.564899999998</v>
      </c>
      <c r="N5790">
        <v>188</v>
      </c>
      <c r="O5790" t="s">
        <v>39</v>
      </c>
      <c r="P5790" t="s">
        <v>39</v>
      </c>
      <c r="Q5790" s="2">
        <v>43467</v>
      </c>
      <c r="R5790" t="s">
        <v>32</v>
      </c>
      <c r="S5790" t="s">
        <v>33</v>
      </c>
      <c r="T5790">
        <f>_xlfn.DAYS(Raw_data_US_healthcare[[#This Row],[Discharge Date]],Raw_data_US_healthcare[[#This Row],[Date of Admission]])</f>
        <v>11</v>
      </c>
    </row>
    <row r="5791" spans="1:20" x14ac:dyDescent="0.3">
      <c r="A5791" t="s">
        <v>26511</v>
      </c>
      <c r="B5791" t="s">
        <v>15949</v>
      </c>
      <c r="C5791">
        <v>32</v>
      </c>
      <c r="D5791" t="str">
        <f>IF(Raw_data_US_healthcare[[#This Row],[Age]]&lt;35,"Young",IF(Raw_data_US_healthcare[[#This Row],[Age]]&lt;60,"Middle","Senior"))</f>
        <v>Young</v>
      </c>
      <c r="E5791" t="s">
        <v>16</v>
      </c>
      <c r="F5791" t="s">
        <v>88</v>
      </c>
      <c r="G5791" t="s">
        <v>88</v>
      </c>
      <c r="H5791" t="s">
        <v>28</v>
      </c>
      <c r="I5791" s="2">
        <v>43929</v>
      </c>
      <c r="J5791" t="s">
        <v>15950</v>
      </c>
      <c r="K5791" t="s">
        <v>15951</v>
      </c>
      <c r="L5791" t="s">
        <v>31</v>
      </c>
      <c r="M5791">
        <v>17838.5206</v>
      </c>
      <c r="N5791">
        <v>393</v>
      </c>
      <c r="O5791" t="s">
        <v>22</v>
      </c>
      <c r="P5791" t="s">
        <v>22</v>
      </c>
      <c r="Q5791" s="2">
        <v>43937</v>
      </c>
      <c r="R5791" t="s">
        <v>48</v>
      </c>
      <c r="S5791" t="s">
        <v>45</v>
      </c>
      <c r="T5791">
        <f>_xlfn.DAYS(Raw_data_US_healthcare[[#This Row],[Discharge Date]],Raw_data_US_healthcare[[#This Row],[Date of Admission]])</f>
        <v>8</v>
      </c>
    </row>
    <row r="5792" spans="1:20" x14ac:dyDescent="0.3">
      <c r="A5792" t="s">
        <v>26512</v>
      </c>
      <c r="B5792" t="s">
        <v>15952</v>
      </c>
      <c r="C5792">
        <v>55</v>
      </c>
      <c r="D5792" t="str">
        <f>IF(Raw_data_US_healthcare[[#This Row],[Age]]&lt;35,"Young",IF(Raw_data_US_healthcare[[#This Row],[Age]]&lt;60,"Middle","Senior"))</f>
        <v>Middle</v>
      </c>
      <c r="E5792" t="s">
        <v>26</v>
      </c>
      <c r="F5792" t="s">
        <v>88</v>
      </c>
      <c r="G5792" t="s">
        <v>88</v>
      </c>
      <c r="H5792" t="s">
        <v>26514</v>
      </c>
      <c r="I5792" s="2">
        <v>44311</v>
      </c>
      <c r="J5792" t="s">
        <v>15953</v>
      </c>
      <c r="K5792" t="s">
        <v>15954</v>
      </c>
      <c r="L5792" t="s">
        <v>60</v>
      </c>
      <c r="M5792">
        <v>34331.386400000003</v>
      </c>
      <c r="N5792">
        <v>215</v>
      </c>
      <c r="O5792" t="s">
        <v>22</v>
      </c>
      <c r="P5792" t="s">
        <v>22</v>
      </c>
      <c r="Q5792" s="2">
        <v>44319</v>
      </c>
      <c r="R5792" t="s">
        <v>44</v>
      </c>
      <c r="S5792" t="s">
        <v>45</v>
      </c>
      <c r="T5792">
        <f>_xlfn.DAYS(Raw_data_US_healthcare[[#This Row],[Discharge Date]],Raw_data_US_healthcare[[#This Row],[Date of Admission]])</f>
        <v>8</v>
      </c>
    </row>
    <row r="5793" spans="1:20" x14ac:dyDescent="0.3">
      <c r="A5793" t="s">
        <v>26512</v>
      </c>
      <c r="B5793" t="s">
        <v>15955</v>
      </c>
      <c r="C5793">
        <v>60</v>
      </c>
      <c r="D5793" t="str">
        <f>IF(Raw_data_US_healthcare[[#This Row],[Age]]&lt;35,"Young",IF(Raw_data_US_healthcare[[#This Row],[Age]]&lt;60,"Middle","Senior"))</f>
        <v>Senior</v>
      </c>
      <c r="E5793" t="s">
        <v>26</v>
      </c>
      <c r="F5793" t="s">
        <v>49</v>
      </c>
      <c r="G5793" t="s">
        <v>49</v>
      </c>
      <c r="H5793" t="s">
        <v>69</v>
      </c>
      <c r="I5793" s="2">
        <v>44971</v>
      </c>
      <c r="J5793" t="s">
        <v>15956</v>
      </c>
      <c r="K5793" t="s">
        <v>15957</v>
      </c>
      <c r="L5793" t="s">
        <v>56</v>
      </c>
      <c r="M5793">
        <v>46241.896999999997</v>
      </c>
      <c r="N5793">
        <v>209</v>
      </c>
      <c r="O5793" t="s">
        <v>39</v>
      </c>
      <c r="P5793" t="s">
        <v>39</v>
      </c>
      <c r="Q5793" s="2">
        <v>44989</v>
      </c>
      <c r="R5793" t="s">
        <v>83</v>
      </c>
      <c r="S5793" t="s">
        <v>45</v>
      </c>
      <c r="T5793">
        <f>_xlfn.DAYS(Raw_data_US_healthcare[[#This Row],[Discharge Date]],Raw_data_US_healthcare[[#This Row],[Date of Admission]])</f>
        <v>18</v>
      </c>
    </row>
    <row r="5794" spans="1:20" x14ac:dyDescent="0.3">
      <c r="A5794" t="s">
        <v>26512</v>
      </c>
      <c r="B5794" t="s">
        <v>15958</v>
      </c>
      <c r="C5794">
        <v>24</v>
      </c>
      <c r="D5794" t="str">
        <f>IF(Raw_data_US_healthcare[[#This Row],[Age]]&lt;35,"Young",IF(Raw_data_US_healthcare[[#This Row],[Age]]&lt;60,"Middle","Senior"))</f>
        <v>Young</v>
      </c>
      <c r="E5794" t="s">
        <v>26</v>
      </c>
      <c r="F5794" t="s">
        <v>113</v>
      </c>
      <c r="G5794" t="s">
        <v>113</v>
      </c>
      <c r="H5794" t="s">
        <v>28</v>
      </c>
      <c r="I5794" s="2">
        <v>44847</v>
      </c>
      <c r="J5794" t="s">
        <v>15959</v>
      </c>
      <c r="K5794" t="s">
        <v>15960</v>
      </c>
      <c r="L5794" t="s">
        <v>60</v>
      </c>
      <c r="M5794">
        <v>7961.0115999999998</v>
      </c>
      <c r="N5794">
        <v>277</v>
      </c>
      <c r="O5794" t="s">
        <v>43</v>
      </c>
      <c r="P5794" t="s">
        <v>43</v>
      </c>
      <c r="Q5794" s="2">
        <v>44863</v>
      </c>
      <c r="R5794" t="s">
        <v>83</v>
      </c>
      <c r="S5794" t="s">
        <v>45</v>
      </c>
      <c r="T5794">
        <f>_xlfn.DAYS(Raw_data_US_healthcare[[#This Row],[Discharge Date]],Raw_data_US_healthcare[[#This Row],[Date of Admission]])</f>
        <v>16</v>
      </c>
    </row>
    <row r="5795" spans="1:20" x14ac:dyDescent="0.3">
      <c r="A5795" t="s">
        <v>26512</v>
      </c>
      <c r="B5795" t="s">
        <v>15961</v>
      </c>
      <c r="C5795">
        <v>60</v>
      </c>
      <c r="D5795" t="str">
        <f>IF(Raw_data_US_healthcare[[#This Row],[Age]]&lt;35,"Young",IF(Raw_data_US_healthcare[[#This Row],[Age]]&lt;60,"Middle","Senior"))</f>
        <v>Senior</v>
      </c>
      <c r="E5795" t="s">
        <v>26</v>
      </c>
      <c r="F5795" t="s">
        <v>17</v>
      </c>
      <c r="G5795" t="s">
        <v>17</v>
      </c>
      <c r="H5795" t="s">
        <v>69</v>
      </c>
      <c r="I5795" s="2">
        <v>43675</v>
      </c>
      <c r="J5795" t="s">
        <v>15962</v>
      </c>
      <c r="K5795" t="s">
        <v>15963</v>
      </c>
      <c r="L5795" t="s">
        <v>56</v>
      </c>
      <c r="M5795">
        <v>34558.693700000003</v>
      </c>
      <c r="N5795">
        <v>337</v>
      </c>
      <c r="O5795" t="s">
        <v>39</v>
      </c>
      <c r="P5795" t="s">
        <v>39</v>
      </c>
      <c r="Q5795" s="2">
        <v>43702</v>
      </c>
      <c r="R5795" t="s">
        <v>44</v>
      </c>
      <c r="S5795" t="s">
        <v>24</v>
      </c>
      <c r="T5795">
        <f>_xlfn.DAYS(Raw_data_US_healthcare[[#This Row],[Discharge Date]],Raw_data_US_healthcare[[#This Row],[Date of Admission]])</f>
        <v>27</v>
      </c>
    </row>
    <row r="5796" spans="1:20" x14ac:dyDescent="0.3">
      <c r="A5796" t="s">
        <v>26512</v>
      </c>
      <c r="B5796" t="s">
        <v>15964</v>
      </c>
      <c r="C5796">
        <v>53</v>
      </c>
      <c r="D5796" t="str">
        <f>IF(Raw_data_US_healthcare[[#This Row],[Age]]&lt;35,"Young",IF(Raw_data_US_healthcare[[#This Row],[Age]]&lt;60,"Middle","Senior"))</f>
        <v>Middle</v>
      </c>
      <c r="E5796" t="s">
        <v>26</v>
      </c>
      <c r="F5796" t="s">
        <v>228</v>
      </c>
      <c r="G5796" t="s">
        <v>228</v>
      </c>
      <c r="H5796" t="s">
        <v>69</v>
      </c>
      <c r="I5796" s="2">
        <v>44832</v>
      </c>
      <c r="J5796" t="s">
        <v>15965</v>
      </c>
      <c r="K5796" t="s">
        <v>15966</v>
      </c>
      <c r="L5796" t="s">
        <v>21</v>
      </c>
      <c r="M5796">
        <v>28991.8825</v>
      </c>
      <c r="N5796">
        <v>410</v>
      </c>
      <c r="O5796" t="s">
        <v>22</v>
      </c>
      <c r="P5796" t="s">
        <v>22</v>
      </c>
      <c r="Q5796" s="2">
        <v>44853</v>
      </c>
      <c r="R5796" t="s">
        <v>83</v>
      </c>
      <c r="S5796" t="s">
        <v>33</v>
      </c>
      <c r="T5796">
        <f>_xlfn.DAYS(Raw_data_US_healthcare[[#This Row],[Discharge Date]],Raw_data_US_healthcare[[#This Row],[Date of Admission]])</f>
        <v>21</v>
      </c>
    </row>
    <row r="5797" spans="1:20" x14ac:dyDescent="0.3">
      <c r="A5797" t="s">
        <v>26511</v>
      </c>
      <c r="B5797" t="s">
        <v>15967</v>
      </c>
      <c r="C5797">
        <v>29</v>
      </c>
      <c r="D5797" t="str">
        <f>IF(Raw_data_US_healthcare[[#This Row],[Age]]&lt;35,"Young",IF(Raw_data_US_healthcare[[#This Row],[Age]]&lt;60,"Middle","Senior"))</f>
        <v>Young</v>
      </c>
      <c r="E5797" t="s">
        <v>16</v>
      </c>
      <c r="F5797" t="s">
        <v>35</v>
      </c>
      <c r="G5797" t="s">
        <v>35</v>
      </c>
      <c r="H5797" t="s">
        <v>69</v>
      </c>
      <c r="I5797" s="2">
        <v>44166</v>
      </c>
      <c r="J5797" t="s">
        <v>15968</v>
      </c>
      <c r="K5797" t="s">
        <v>15969</v>
      </c>
      <c r="L5797" t="s">
        <v>52</v>
      </c>
      <c r="M5797">
        <v>72276.678700000004</v>
      </c>
      <c r="N5797">
        <v>357</v>
      </c>
      <c r="O5797" t="s">
        <v>22</v>
      </c>
      <c r="P5797" t="s">
        <v>22</v>
      </c>
      <c r="Q5797" s="2">
        <v>44172</v>
      </c>
      <c r="R5797" t="s">
        <v>32</v>
      </c>
      <c r="S5797" t="s">
        <v>45</v>
      </c>
      <c r="T5797">
        <f>_xlfn.DAYS(Raw_data_US_healthcare[[#This Row],[Discharge Date]],Raw_data_US_healthcare[[#This Row],[Date of Admission]])</f>
        <v>6</v>
      </c>
    </row>
    <row r="5798" spans="1:20" x14ac:dyDescent="0.3">
      <c r="A5798" t="s">
        <v>26512</v>
      </c>
      <c r="B5798" t="s">
        <v>15970</v>
      </c>
      <c r="C5798">
        <v>32</v>
      </c>
      <c r="D5798" t="str">
        <f>IF(Raw_data_US_healthcare[[#This Row],[Age]]&lt;35,"Young",IF(Raw_data_US_healthcare[[#This Row],[Age]]&lt;60,"Middle","Senior"))</f>
        <v>Young</v>
      </c>
      <c r="E5798" t="s">
        <v>26</v>
      </c>
      <c r="F5798" t="s">
        <v>88</v>
      </c>
      <c r="G5798" t="s">
        <v>88</v>
      </c>
      <c r="H5798" t="s">
        <v>28</v>
      </c>
      <c r="I5798" s="2">
        <v>44837</v>
      </c>
      <c r="J5798" t="s">
        <v>15971</v>
      </c>
      <c r="K5798" t="s">
        <v>15972</v>
      </c>
      <c r="L5798" t="s">
        <v>52</v>
      </c>
      <c r="M5798">
        <v>41575.221700000002</v>
      </c>
      <c r="N5798">
        <v>342</v>
      </c>
      <c r="O5798" t="s">
        <v>43</v>
      </c>
      <c r="P5798" t="s">
        <v>43</v>
      </c>
      <c r="Q5798" s="2">
        <v>44854</v>
      </c>
      <c r="R5798" t="s">
        <v>32</v>
      </c>
      <c r="S5798" t="s">
        <v>45</v>
      </c>
      <c r="T5798">
        <f>_xlfn.DAYS(Raw_data_US_healthcare[[#This Row],[Discharge Date]],Raw_data_US_healthcare[[#This Row],[Date of Admission]])</f>
        <v>17</v>
      </c>
    </row>
    <row r="5799" spans="1:20" x14ac:dyDescent="0.3">
      <c r="A5799" t="s">
        <v>26512</v>
      </c>
      <c r="B5799" t="s">
        <v>3738</v>
      </c>
      <c r="C5799">
        <v>35</v>
      </c>
      <c r="D5799" t="str">
        <f>IF(Raw_data_US_healthcare[[#This Row],[Age]]&lt;35,"Young",IF(Raw_data_US_healthcare[[#This Row],[Age]]&lt;60,"Middle","Senior"))</f>
        <v>Middle</v>
      </c>
      <c r="E5799" t="s">
        <v>26</v>
      </c>
      <c r="F5799" t="s">
        <v>62</v>
      </c>
      <c r="G5799" t="s">
        <v>62</v>
      </c>
      <c r="H5799" t="s">
        <v>28</v>
      </c>
      <c r="I5799" s="2">
        <v>44482</v>
      </c>
      <c r="J5799" t="s">
        <v>15973</v>
      </c>
      <c r="K5799" t="s">
        <v>15974</v>
      </c>
      <c r="L5799" t="s">
        <v>52</v>
      </c>
      <c r="M5799">
        <v>40104.508999999998</v>
      </c>
      <c r="N5799">
        <v>236</v>
      </c>
      <c r="O5799" t="s">
        <v>43</v>
      </c>
      <c r="P5799" t="s">
        <v>43</v>
      </c>
      <c r="Q5799" s="2">
        <v>44488</v>
      </c>
      <c r="R5799" t="s">
        <v>32</v>
      </c>
      <c r="S5799" t="s">
        <v>45</v>
      </c>
      <c r="T5799">
        <f>_xlfn.DAYS(Raw_data_US_healthcare[[#This Row],[Discharge Date]],Raw_data_US_healthcare[[#This Row],[Date of Admission]])</f>
        <v>6</v>
      </c>
    </row>
    <row r="5800" spans="1:20" x14ac:dyDescent="0.3">
      <c r="A5800" t="s">
        <v>26512</v>
      </c>
      <c r="B5800" t="s">
        <v>15975</v>
      </c>
      <c r="C5800">
        <v>25</v>
      </c>
      <c r="D5800" t="str">
        <f>IF(Raw_data_US_healthcare[[#This Row],[Age]]&lt;35,"Young",IF(Raw_data_US_healthcare[[#This Row],[Age]]&lt;60,"Middle","Senior"))</f>
        <v>Young</v>
      </c>
      <c r="E5800" t="s">
        <v>26</v>
      </c>
      <c r="F5800" t="s">
        <v>62</v>
      </c>
      <c r="G5800" t="s">
        <v>62</v>
      </c>
      <c r="H5800" t="s">
        <v>26514</v>
      </c>
      <c r="I5800" s="2">
        <v>43910</v>
      </c>
      <c r="J5800" t="s">
        <v>15976</v>
      </c>
      <c r="K5800" t="s">
        <v>15977</v>
      </c>
      <c r="L5800" t="s">
        <v>31</v>
      </c>
      <c r="M5800">
        <v>18183.3583</v>
      </c>
      <c r="N5800">
        <v>111</v>
      </c>
      <c r="O5800" t="s">
        <v>22</v>
      </c>
      <c r="P5800" t="s">
        <v>22</v>
      </c>
      <c r="Q5800" s="2">
        <v>43911</v>
      </c>
      <c r="R5800" t="s">
        <v>23</v>
      </c>
      <c r="S5800" t="s">
        <v>24</v>
      </c>
      <c r="T5800">
        <f>_xlfn.DAYS(Raw_data_US_healthcare[[#This Row],[Discharge Date]],Raw_data_US_healthcare[[#This Row],[Date of Admission]])</f>
        <v>1</v>
      </c>
    </row>
    <row r="5801" spans="1:20" x14ac:dyDescent="0.3">
      <c r="A5801" t="s">
        <v>26512</v>
      </c>
      <c r="B5801" t="s">
        <v>15978</v>
      </c>
      <c r="C5801">
        <v>82</v>
      </c>
      <c r="D5801" t="str">
        <f>IF(Raw_data_US_healthcare[[#This Row],[Age]]&lt;35,"Young",IF(Raw_data_US_healthcare[[#This Row],[Age]]&lt;60,"Middle","Senior"))</f>
        <v>Senior</v>
      </c>
      <c r="E5801" t="s">
        <v>26</v>
      </c>
      <c r="F5801" t="s">
        <v>88</v>
      </c>
      <c r="G5801" t="s">
        <v>88</v>
      </c>
      <c r="H5801" t="s">
        <v>18</v>
      </c>
      <c r="I5801" s="2">
        <v>44970</v>
      </c>
      <c r="J5801" t="s">
        <v>15979</v>
      </c>
      <c r="K5801" t="s">
        <v>7540</v>
      </c>
      <c r="L5801" t="s">
        <v>31</v>
      </c>
      <c r="M5801">
        <v>30083.5933</v>
      </c>
      <c r="N5801">
        <v>199</v>
      </c>
      <c r="O5801" t="s">
        <v>39</v>
      </c>
      <c r="P5801" t="s">
        <v>39</v>
      </c>
      <c r="Q5801" s="2">
        <v>44994</v>
      </c>
      <c r="R5801" t="s">
        <v>48</v>
      </c>
      <c r="S5801" t="s">
        <v>24</v>
      </c>
      <c r="T5801">
        <f>_xlfn.DAYS(Raw_data_US_healthcare[[#This Row],[Discharge Date]],Raw_data_US_healthcare[[#This Row],[Date of Admission]])</f>
        <v>24</v>
      </c>
    </row>
    <row r="5802" spans="1:20" x14ac:dyDescent="0.3">
      <c r="A5802" t="s">
        <v>26511</v>
      </c>
      <c r="B5802" t="s">
        <v>11274</v>
      </c>
      <c r="C5802">
        <v>83</v>
      </c>
      <c r="D5802" t="str">
        <f>IF(Raw_data_US_healthcare[[#This Row],[Age]]&lt;35,"Young",IF(Raw_data_US_healthcare[[#This Row],[Age]]&lt;60,"Middle","Senior"))</f>
        <v>Senior</v>
      </c>
      <c r="E5802" t="s">
        <v>16</v>
      </c>
      <c r="F5802" t="s">
        <v>113</v>
      </c>
      <c r="G5802" t="s">
        <v>113</v>
      </c>
      <c r="H5802" t="s">
        <v>36</v>
      </c>
      <c r="I5802" s="2">
        <v>43850</v>
      </c>
      <c r="J5802" t="s">
        <v>806</v>
      </c>
      <c r="K5802" t="s">
        <v>1719</v>
      </c>
      <c r="L5802" t="s">
        <v>31</v>
      </c>
      <c r="M5802">
        <v>8739.7646999999997</v>
      </c>
      <c r="N5802">
        <v>109</v>
      </c>
      <c r="O5802" t="s">
        <v>43</v>
      </c>
      <c r="P5802" t="s">
        <v>43</v>
      </c>
      <c r="Q5802" s="2">
        <v>43863</v>
      </c>
      <c r="R5802" t="s">
        <v>48</v>
      </c>
      <c r="S5802" t="s">
        <v>33</v>
      </c>
      <c r="T5802">
        <f>_xlfn.DAYS(Raw_data_US_healthcare[[#This Row],[Discharge Date]],Raw_data_US_healthcare[[#This Row],[Date of Admission]])</f>
        <v>13</v>
      </c>
    </row>
    <row r="5803" spans="1:20" x14ac:dyDescent="0.3">
      <c r="A5803" t="s">
        <v>26512</v>
      </c>
      <c r="B5803" t="s">
        <v>26576</v>
      </c>
      <c r="C5803">
        <v>62</v>
      </c>
      <c r="D5803" t="str">
        <f>IF(Raw_data_US_healthcare[[#This Row],[Age]]&lt;35,"Young",IF(Raw_data_US_healthcare[[#This Row],[Age]]&lt;60,"Middle","Senior"))</f>
        <v>Senior</v>
      </c>
      <c r="E5803" t="s">
        <v>26</v>
      </c>
      <c r="F5803" t="s">
        <v>88</v>
      </c>
      <c r="G5803" t="s">
        <v>88</v>
      </c>
      <c r="H5803" t="s">
        <v>18</v>
      </c>
      <c r="I5803" s="2">
        <v>44426</v>
      </c>
      <c r="J5803" t="s">
        <v>15980</v>
      </c>
      <c r="K5803" t="s">
        <v>15981</v>
      </c>
      <c r="L5803" t="s">
        <v>31</v>
      </c>
      <c r="M5803">
        <v>20280.4251</v>
      </c>
      <c r="N5803">
        <v>124</v>
      </c>
      <c r="O5803" t="s">
        <v>39</v>
      </c>
      <c r="P5803" t="s">
        <v>39</v>
      </c>
      <c r="Q5803" s="2">
        <v>44442</v>
      </c>
      <c r="R5803" t="s">
        <v>32</v>
      </c>
      <c r="S5803" t="s">
        <v>33</v>
      </c>
      <c r="T5803">
        <f>_xlfn.DAYS(Raw_data_US_healthcare[[#This Row],[Discharge Date]],Raw_data_US_healthcare[[#This Row],[Date of Admission]])</f>
        <v>16</v>
      </c>
    </row>
    <row r="5804" spans="1:20" x14ac:dyDescent="0.3">
      <c r="A5804" t="s">
        <v>26512</v>
      </c>
      <c r="B5804" t="s">
        <v>15982</v>
      </c>
      <c r="C5804">
        <v>28</v>
      </c>
      <c r="D5804" t="str">
        <f>IF(Raw_data_US_healthcare[[#This Row],[Age]]&lt;35,"Young",IF(Raw_data_US_healthcare[[#This Row],[Age]]&lt;60,"Middle","Senior"))</f>
        <v>Young</v>
      </c>
      <c r="E5804" t="s">
        <v>26</v>
      </c>
      <c r="F5804" t="s">
        <v>49</v>
      </c>
      <c r="G5804" t="s">
        <v>49</v>
      </c>
      <c r="H5804" t="s">
        <v>26516</v>
      </c>
      <c r="I5804" s="2">
        <v>44601</v>
      </c>
      <c r="J5804" t="s">
        <v>15983</v>
      </c>
      <c r="K5804" t="s">
        <v>891</v>
      </c>
      <c r="L5804" t="s">
        <v>60</v>
      </c>
      <c r="M5804">
        <v>33137.8992</v>
      </c>
      <c r="N5804">
        <v>399</v>
      </c>
      <c r="O5804" t="s">
        <v>39</v>
      </c>
      <c r="P5804" t="s">
        <v>39</v>
      </c>
      <c r="Q5804" s="2">
        <v>44625</v>
      </c>
      <c r="R5804" t="s">
        <v>48</v>
      </c>
      <c r="S5804" t="s">
        <v>24</v>
      </c>
      <c r="T5804">
        <f>_xlfn.DAYS(Raw_data_US_healthcare[[#This Row],[Discharge Date]],Raw_data_US_healthcare[[#This Row],[Date of Admission]])</f>
        <v>24</v>
      </c>
    </row>
    <row r="5805" spans="1:20" x14ac:dyDescent="0.3">
      <c r="A5805" t="s">
        <v>26512</v>
      </c>
      <c r="B5805" t="s">
        <v>15984</v>
      </c>
      <c r="C5805">
        <v>76</v>
      </c>
      <c r="D5805" t="str">
        <f>IF(Raw_data_US_healthcare[[#This Row],[Age]]&lt;35,"Young",IF(Raw_data_US_healthcare[[#This Row],[Age]]&lt;60,"Middle","Senior"))</f>
        <v>Senior</v>
      </c>
      <c r="E5805" t="s">
        <v>26</v>
      </c>
      <c r="F5805" t="s">
        <v>228</v>
      </c>
      <c r="G5805" t="s">
        <v>228</v>
      </c>
      <c r="H5805" t="s">
        <v>26516</v>
      </c>
      <c r="I5805" s="2">
        <v>43684</v>
      </c>
      <c r="J5805" t="s">
        <v>15985</v>
      </c>
      <c r="K5805" t="s">
        <v>15986</v>
      </c>
      <c r="L5805" t="s">
        <v>31</v>
      </c>
      <c r="M5805">
        <v>31741.886600000002</v>
      </c>
      <c r="N5805">
        <v>175</v>
      </c>
      <c r="O5805" t="s">
        <v>43</v>
      </c>
      <c r="P5805" t="s">
        <v>43</v>
      </c>
      <c r="Q5805" s="2">
        <v>43702</v>
      </c>
      <c r="R5805" t="s">
        <v>48</v>
      </c>
      <c r="S5805" t="s">
        <v>24</v>
      </c>
      <c r="T5805">
        <f>_xlfn.DAYS(Raw_data_US_healthcare[[#This Row],[Discharge Date]],Raw_data_US_healthcare[[#This Row],[Date of Admission]])</f>
        <v>18</v>
      </c>
    </row>
    <row r="5806" spans="1:20" x14ac:dyDescent="0.3">
      <c r="A5806" t="s">
        <v>26512</v>
      </c>
      <c r="B5806" t="s">
        <v>15987</v>
      </c>
      <c r="C5806">
        <v>46</v>
      </c>
      <c r="D5806" t="str">
        <f>IF(Raw_data_US_healthcare[[#This Row],[Age]]&lt;35,"Young",IF(Raw_data_US_healthcare[[#This Row],[Age]]&lt;60,"Middle","Senior"))</f>
        <v>Middle</v>
      </c>
      <c r="E5806" t="s">
        <v>26</v>
      </c>
      <c r="F5806" t="s">
        <v>17</v>
      </c>
      <c r="G5806" t="s">
        <v>17</v>
      </c>
      <c r="H5806" t="s">
        <v>28</v>
      </c>
      <c r="I5806" s="2">
        <v>44617</v>
      </c>
      <c r="J5806" t="s">
        <v>15988</v>
      </c>
      <c r="K5806" t="s">
        <v>15989</v>
      </c>
      <c r="L5806" t="s">
        <v>60</v>
      </c>
      <c r="M5806">
        <v>20724.053500000002</v>
      </c>
      <c r="N5806">
        <v>423</v>
      </c>
      <c r="O5806" t="s">
        <v>39</v>
      </c>
      <c r="P5806" t="s">
        <v>39</v>
      </c>
      <c r="Q5806" s="2">
        <v>44632</v>
      </c>
      <c r="R5806" t="s">
        <v>32</v>
      </c>
      <c r="S5806" t="s">
        <v>33</v>
      </c>
      <c r="T5806">
        <f>_xlfn.DAYS(Raw_data_US_healthcare[[#This Row],[Discharge Date]],Raw_data_US_healthcare[[#This Row],[Date of Admission]])</f>
        <v>15</v>
      </c>
    </row>
    <row r="5807" spans="1:20" x14ac:dyDescent="0.3">
      <c r="A5807" t="s">
        <v>26511</v>
      </c>
      <c r="B5807" t="s">
        <v>15990</v>
      </c>
      <c r="C5807">
        <v>24</v>
      </c>
      <c r="D5807" t="str">
        <f>IF(Raw_data_US_healthcare[[#This Row],[Age]]&lt;35,"Young",IF(Raw_data_US_healthcare[[#This Row],[Age]]&lt;60,"Middle","Senior"))</f>
        <v>Young</v>
      </c>
      <c r="E5807" t="s">
        <v>16</v>
      </c>
      <c r="F5807" t="s">
        <v>62</v>
      </c>
      <c r="G5807" t="s">
        <v>62</v>
      </c>
      <c r="H5807" t="s">
        <v>26516</v>
      </c>
      <c r="I5807" s="2">
        <v>45021</v>
      </c>
      <c r="J5807" t="s">
        <v>15991</v>
      </c>
      <c r="K5807" t="s">
        <v>15992</v>
      </c>
      <c r="L5807" t="s">
        <v>52</v>
      </c>
      <c r="M5807">
        <v>22494.9058</v>
      </c>
      <c r="N5807">
        <v>294</v>
      </c>
      <c r="O5807" t="s">
        <v>43</v>
      </c>
      <c r="P5807" t="s">
        <v>43</v>
      </c>
      <c r="Q5807" s="2">
        <v>45031</v>
      </c>
      <c r="R5807" t="s">
        <v>32</v>
      </c>
      <c r="S5807" t="s">
        <v>33</v>
      </c>
      <c r="T5807">
        <f>_xlfn.DAYS(Raw_data_US_healthcare[[#This Row],[Discharge Date]],Raw_data_US_healthcare[[#This Row],[Date of Admission]])</f>
        <v>10</v>
      </c>
    </row>
    <row r="5808" spans="1:20" x14ac:dyDescent="0.3">
      <c r="A5808" t="s">
        <v>26512</v>
      </c>
      <c r="B5808" t="s">
        <v>15993</v>
      </c>
      <c r="C5808">
        <v>46</v>
      </c>
      <c r="D5808" t="str">
        <f>IF(Raw_data_US_healthcare[[#This Row],[Age]]&lt;35,"Young",IF(Raw_data_US_healthcare[[#This Row],[Age]]&lt;60,"Middle","Senior"))</f>
        <v>Middle</v>
      </c>
      <c r="E5808" t="s">
        <v>26</v>
      </c>
      <c r="F5808" t="s">
        <v>113</v>
      </c>
      <c r="G5808" t="s">
        <v>113</v>
      </c>
      <c r="H5808" t="s">
        <v>18</v>
      </c>
      <c r="I5808" s="2">
        <v>45167</v>
      </c>
      <c r="J5808" t="s">
        <v>15994</v>
      </c>
      <c r="K5808" t="s">
        <v>15995</v>
      </c>
      <c r="L5808" t="s">
        <v>60</v>
      </c>
      <c r="M5808">
        <v>54600.563000000002</v>
      </c>
      <c r="N5808">
        <v>274</v>
      </c>
      <c r="O5808" t="s">
        <v>43</v>
      </c>
      <c r="P5808" t="s">
        <v>43</v>
      </c>
      <c r="Q5808" s="2">
        <v>45186</v>
      </c>
      <c r="R5808" t="s">
        <v>48</v>
      </c>
      <c r="S5808" t="s">
        <v>33</v>
      </c>
      <c r="T5808">
        <f>_xlfn.DAYS(Raw_data_US_healthcare[[#This Row],[Discharge Date]],Raw_data_US_healthcare[[#This Row],[Date of Admission]])</f>
        <v>19</v>
      </c>
    </row>
    <row r="5809" spans="1:20" x14ac:dyDescent="0.3">
      <c r="A5809" t="s">
        <v>26512</v>
      </c>
      <c r="B5809" t="s">
        <v>15996</v>
      </c>
      <c r="C5809">
        <v>40</v>
      </c>
      <c r="D5809" t="str">
        <f>IF(Raw_data_US_healthcare[[#This Row],[Age]]&lt;35,"Young",IF(Raw_data_US_healthcare[[#This Row],[Age]]&lt;60,"Middle","Senior"))</f>
        <v>Middle</v>
      </c>
      <c r="E5809" t="s">
        <v>26</v>
      </c>
      <c r="F5809" t="s">
        <v>35</v>
      </c>
      <c r="G5809" t="s">
        <v>35</v>
      </c>
      <c r="H5809" t="s">
        <v>26516</v>
      </c>
      <c r="I5809" s="2">
        <v>45213</v>
      </c>
      <c r="J5809" t="s">
        <v>15997</v>
      </c>
      <c r="K5809" t="s">
        <v>15998</v>
      </c>
      <c r="L5809" t="s">
        <v>31</v>
      </c>
      <c r="M5809">
        <v>15312.1108</v>
      </c>
      <c r="N5809">
        <v>401</v>
      </c>
      <c r="O5809" t="s">
        <v>39</v>
      </c>
      <c r="P5809" t="s">
        <v>39</v>
      </c>
      <c r="Q5809" s="2">
        <v>45222</v>
      </c>
      <c r="R5809" t="s">
        <v>83</v>
      </c>
      <c r="S5809" t="s">
        <v>24</v>
      </c>
      <c r="T5809">
        <f>_xlfn.DAYS(Raw_data_US_healthcare[[#This Row],[Discharge Date]],Raw_data_US_healthcare[[#This Row],[Date of Admission]])</f>
        <v>9</v>
      </c>
    </row>
    <row r="5810" spans="1:20" x14ac:dyDescent="0.3">
      <c r="A5810" t="s">
        <v>26511</v>
      </c>
      <c r="B5810" t="s">
        <v>15999</v>
      </c>
      <c r="C5810">
        <v>45</v>
      </c>
      <c r="D5810" t="str">
        <f>IF(Raw_data_US_healthcare[[#This Row],[Age]]&lt;35,"Young",IF(Raw_data_US_healthcare[[#This Row],[Age]]&lt;60,"Middle","Senior"))</f>
        <v>Middle</v>
      </c>
      <c r="E5810" t="s">
        <v>16</v>
      </c>
      <c r="F5810" t="s">
        <v>88</v>
      </c>
      <c r="G5810" t="s">
        <v>88</v>
      </c>
      <c r="H5810" t="s">
        <v>36</v>
      </c>
      <c r="I5810" s="2">
        <v>44664</v>
      </c>
      <c r="J5810" t="s">
        <v>16000</v>
      </c>
      <c r="K5810" t="s">
        <v>16001</v>
      </c>
      <c r="L5810" t="s">
        <v>31</v>
      </c>
      <c r="M5810">
        <v>24730.914700000001</v>
      </c>
      <c r="N5810">
        <v>133</v>
      </c>
      <c r="O5810" t="s">
        <v>22</v>
      </c>
      <c r="P5810" t="s">
        <v>22</v>
      </c>
      <c r="Q5810" s="2">
        <v>44668</v>
      </c>
      <c r="R5810" t="s">
        <v>83</v>
      </c>
      <c r="S5810" t="s">
        <v>24</v>
      </c>
      <c r="T5810">
        <f>_xlfn.DAYS(Raw_data_US_healthcare[[#This Row],[Discharge Date]],Raw_data_US_healthcare[[#This Row],[Date of Admission]])</f>
        <v>4</v>
      </c>
    </row>
    <row r="5811" spans="1:20" x14ac:dyDescent="0.3">
      <c r="A5811" t="s">
        <v>26512</v>
      </c>
      <c r="B5811" t="s">
        <v>16002</v>
      </c>
      <c r="C5811">
        <v>56</v>
      </c>
      <c r="D5811" t="str">
        <f>IF(Raw_data_US_healthcare[[#This Row],[Age]]&lt;35,"Young",IF(Raw_data_US_healthcare[[#This Row],[Age]]&lt;60,"Middle","Senior"))</f>
        <v>Middle</v>
      </c>
      <c r="E5811" t="s">
        <v>26</v>
      </c>
      <c r="F5811" t="s">
        <v>49</v>
      </c>
      <c r="G5811" t="s">
        <v>49</v>
      </c>
      <c r="H5811" t="s">
        <v>26516</v>
      </c>
      <c r="I5811" s="2">
        <v>43593</v>
      </c>
      <c r="J5811" t="s">
        <v>16003</v>
      </c>
      <c r="K5811" t="s">
        <v>16004</v>
      </c>
      <c r="L5811" t="s">
        <v>60</v>
      </c>
      <c r="M5811">
        <v>10235.8318</v>
      </c>
      <c r="N5811">
        <v>213</v>
      </c>
      <c r="O5811" t="s">
        <v>43</v>
      </c>
      <c r="P5811" t="s">
        <v>43</v>
      </c>
      <c r="Q5811" s="2">
        <v>43600</v>
      </c>
      <c r="R5811" t="s">
        <v>23</v>
      </c>
      <c r="S5811" t="s">
        <v>45</v>
      </c>
      <c r="T5811">
        <f>_xlfn.DAYS(Raw_data_US_healthcare[[#This Row],[Discharge Date]],Raw_data_US_healthcare[[#This Row],[Date of Admission]])</f>
        <v>7</v>
      </c>
    </row>
    <row r="5812" spans="1:20" x14ac:dyDescent="0.3">
      <c r="A5812" t="s">
        <v>26512</v>
      </c>
      <c r="B5812" t="s">
        <v>16005</v>
      </c>
      <c r="C5812">
        <v>58</v>
      </c>
      <c r="D5812" t="str">
        <f>IF(Raw_data_US_healthcare[[#This Row],[Age]]&lt;35,"Young",IF(Raw_data_US_healthcare[[#This Row],[Age]]&lt;60,"Middle","Senior"))</f>
        <v>Middle</v>
      </c>
      <c r="E5812" t="s">
        <v>26</v>
      </c>
      <c r="F5812" t="s">
        <v>113</v>
      </c>
      <c r="G5812" t="s">
        <v>113</v>
      </c>
      <c r="H5812" t="s">
        <v>26516</v>
      </c>
      <c r="I5812" s="2">
        <v>44212</v>
      </c>
      <c r="J5812" t="s">
        <v>16006</v>
      </c>
      <c r="K5812" t="s">
        <v>2778</v>
      </c>
      <c r="L5812" t="s">
        <v>21</v>
      </c>
      <c r="M5812">
        <v>29094.189900000001</v>
      </c>
      <c r="N5812">
        <v>396</v>
      </c>
      <c r="O5812" t="s">
        <v>39</v>
      </c>
      <c r="P5812" t="s">
        <v>39</v>
      </c>
      <c r="Q5812" s="2">
        <v>44225</v>
      </c>
      <c r="R5812" t="s">
        <v>32</v>
      </c>
      <c r="S5812" t="s">
        <v>33</v>
      </c>
      <c r="T5812">
        <f>_xlfn.DAYS(Raw_data_US_healthcare[[#This Row],[Discharge Date]],Raw_data_US_healthcare[[#This Row],[Date of Admission]])</f>
        <v>13</v>
      </c>
    </row>
    <row r="5813" spans="1:20" x14ac:dyDescent="0.3">
      <c r="A5813" t="s">
        <v>26512</v>
      </c>
      <c r="B5813" t="s">
        <v>16007</v>
      </c>
      <c r="C5813">
        <v>57</v>
      </c>
      <c r="D5813" t="str">
        <f>IF(Raw_data_US_healthcare[[#This Row],[Age]]&lt;35,"Young",IF(Raw_data_US_healthcare[[#This Row],[Age]]&lt;60,"Middle","Senior"))</f>
        <v>Middle</v>
      </c>
      <c r="E5813" t="s">
        <v>26</v>
      </c>
      <c r="F5813" t="s">
        <v>35</v>
      </c>
      <c r="G5813" t="s">
        <v>35</v>
      </c>
      <c r="H5813" t="s">
        <v>18</v>
      </c>
      <c r="I5813" s="2">
        <v>44918</v>
      </c>
      <c r="J5813" t="s">
        <v>16008</v>
      </c>
      <c r="K5813" t="s">
        <v>16009</v>
      </c>
      <c r="L5813" t="s">
        <v>21</v>
      </c>
      <c r="M5813">
        <v>7335.5133999999998</v>
      </c>
      <c r="N5813">
        <v>452</v>
      </c>
      <c r="O5813" t="s">
        <v>39</v>
      </c>
      <c r="P5813" t="s">
        <v>39</v>
      </c>
      <c r="Q5813" s="2">
        <v>44943</v>
      </c>
      <c r="R5813" t="s">
        <v>83</v>
      </c>
      <c r="S5813" t="s">
        <v>24</v>
      </c>
      <c r="T5813">
        <f>_xlfn.DAYS(Raw_data_US_healthcare[[#This Row],[Discharge Date]],Raw_data_US_healthcare[[#This Row],[Date of Admission]])</f>
        <v>25</v>
      </c>
    </row>
    <row r="5814" spans="1:20" x14ac:dyDescent="0.3">
      <c r="A5814" t="s">
        <v>26512</v>
      </c>
      <c r="B5814" t="s">
        <v>16010</v>
      </c>
      <c r="C5814">
        <v>72</v>
      </c>
      <c r="D5814" t="str">
        <f>IF(Raw_data_US_healthcare[[#This Row],[Age]]&lt;35,"Young",IF(Raw_data_US_healthcare[[#This Row],[Age]]&lt;60,"Middle","Senior"))</f>
        <v>Senior</v>
      </c>
      <c r="E5814" t="s">
        <v>26</v>
      </c>
      <c r="F5814" t="s">
        <v>62</v>
      </c>
      <c r="G5814" t="s">
        <v>62</v>
      </c>
      <c r="H5814" t="s">
        <v>26514</v>
      </c>
      <c r="I5814" s="2">
        <v>43691</v>
      </c>
      <c r="J5814" t="s">
        <v>16011</v>
      </c>
      <c r="K5814" t="s">
        <v>16012</v>
      </c>
      <c r="L5814" t="s">
        <v>52</v>
      </c>
      <c r="M5814">
        <v>24074.461899999998</v>
      </c>
      <c r="N5814">
        <v>408</v>
      </c>
      <c r="O5814" t="s">
        <v>22</v>
      </c>
      <c r="P5814" t="s">
        <v>22</v>
      </c>
      <c r="Q5814" s="2">
        <v>43697</v>
      </c>
      <c r="R5814" t="s">
        <v>32</v>
      </c>
      <c r="S5814" t="s">
        <v>24</v>
      </c>
      <c r="T5814">
        <f>_xlfn.DAYS(Raw_data_US_healthcare[[#This Row],[Discharge Date]],Raw_data_US_healthcare[[#This Row],[Date of Admission]])</f>
        <v>6</v>
      </c>
    </row>
    <row r="5815" spans="1:20" x14ac:dyDescent="0.3">
      <c r="A5815" t="s">
        <v>26512</v>
      </c>
      <c r="B5815" t="s">
        <v>16013</v>
      </c>
      <c r="C5815">
        <v>55</v>
      </c>
      <c r="D5815" t="str">
        <f>IF(Raw_data_US_healthcare[[#This Row],[Age]]&lt;35,"Young",IF(Raw_data_US_healthcare[[#This Row],[Age]]&lt;60,"Middle","Senior"))</f>
        <v>Middle</v>
      </c>
      <c r="E5815" t="s">
        <v>26</v>
      </c>
      <c r="F5815" t="s">
        <v>49</v>
      </c>
      <c r="G5815" t="s">
        <v>49</v>
      </c>
      <c r="H5815" t="s">
        <v>18</v>
      </c>
      <c r="I5815" s="2">
        <v>43829</v>
      </c>
      <c r="J5815" t="s">
        <v>16014</v>
      </c>
      <c r="K5815" t="s">
        <v>16015</v>
      </c>
      <c r="L5815" t="s">
        <v>31</v>
      </c>
      <c r="M5815">
        <v>17146.590199999999</v>
      </c>
      <c r="N5815">
        <v>182</v>
      </c>
      <c r="O5815" t="s">
        <v>39</v>
      </c>
      <c r="P5815" t="s">
        <v>39</v>
      </c>
      <c r="Q5815" s="2">
        <v>43840</v>
      </c>
      <c r="R5815" t="s">
        <v>32</v>
      </c>
      <c r="S5815" t="s">
        <v>33</v>
      </c>
      <c r="T5815">
        <f>_xlfn.DAYS(Raw_data_US_healthcare[[#This Row],[Discharge Date]],Raw_data_US_healthcare[[#This Row],[Date of Admission]])</f>
        <v>11</v>
      </c>
    </row>
    <row r="5816" spans="1:20" x14ac:dyDescent="0.3">
      <c r="A5816" t="s">
        <v>26511</v>
      </c>
      <c r="B5816" t="s">
        <v>2824</v>
      </c>
      <c r="C5816">
        <v>44</v>
      </c>
      <c r="D5816" t="str">
        <f>IF(Raw_data_US_healthcare[[#This Row],[Age]]&lt;35,"Young",IF(Raw_data_US_healthcare[[#This Row],[Age]]&lt;60,"Middle","Senior"))</f>
        <v>Middle</v>
      </c>
      <c r="E5816" t="s">
        <v>16</v>
      </c>
      <c r="F5816" t="s">
        <v>35</v>
      </c>
      <c r="G5816" t="s">
        <v>35</v>
      </c>
      <c r="H5816" t="s">
        <v>26516</v>
      </c>
      <c r="I5816" s="2">
        <v>44625</v>
      </c>
      <c r="J5816" t="s">
        <v>16016</v>
      </c>
      <c r="K5816" t="s">
        <v>16017</v>
      </c>
      <c r="L5816" t="s">
        <v>52</v>
      </c>
      <c r="M5816">
        <v>14397.591</v>
      </c>
      <c r="N5816">
        <v>354</v>
      </c>
      <c r="O5816" t="s">
        <v>22</v>
      </c>
      <c r="P5816" t="s">
        <v>22</v>
      </c>
      <c r="Q5816" s="2">
        <v>44639</v>
      </c>
      <c r="R5816" t="s">
        <v>83</v>
      </c>
      <c r="S5816" t="s">
        <v>24</v>
      </c>
      <c r="T5816">
        <f>_xlfn.DAYS(Raw_data_US_healthcare[[#This Row],[Discharge Date]],Raw_data_US_healthcare[[#This Row],[Date of Admission]])</f>
        <v>14</v>
      </c>
    </row>
    <row r="5817" spans="1:20" x14ac:dyDescent="0.3">
      <c r="A5817" t="s">
        <v>26511</v>
      </c>
      <c r="B5817" t="s">
        <v>16018</v>
      </c>
      <c r="C5817">
        <v>36</v>
      </c>
      <c r="D5817" t="str">
        <f>IF(Raw_data_US_healthcare[[#This Row],[Age]]&lt;35,"Young",IF(Raw_data_US_healthcare[[#This Row],[Age]]&lt;60,"Middle","Senior"))</f>
        <v>Middle</v>
      </c>
      <c r="E5817" t="s">
        <v>16</v>
      </c>
      <c r="F5817" t="s">
        <v>62</v>
      </c>
      <c r="G5817" t="s">
        <v>62</v>
      </c>
      <c r="H5817" t="s">
        <v>36</v>
      </c>
      <c r="I5817" s="2">
        <v>44927</v>
      </c>
      <c r="J5817" t="s">
        <v>16019</v>
      </c>
      <c r="K5817" t="s">
        <v>16020</v>
      </c>
      <c r="L5817" t="s">
        <v>31</v>
      </c>
      <c r="M5817">
        <v>5638.1911</v>
      </c>
      <c r="N5817">
        <v>404</v>
      </c>
      <c r="O5817" t="s">
        <v>22</v>
      </c>
      <c r="P5817" t="s">
        <v>22</v>
      </c>
      <c r="Q5817" s="2">
        <v>44927</v>
      </c>
      <c r="R5817" t="s">
        <v>48</v>
      </c>
      <c r="S5817" t="s">
        <v>45</v>
      </c>
      <c r="T5817">
        <f>_xlfn.DAYS(Raw_data_US_healthcare[[#This Row],[Discharge Date]],Raw_data_US_healthcare[[#This Row],[Date of Admission]])</f>
        <v>0</v>
      </c>
    </row>
    <row r="5818" spans="1:20" x14ac:dyDescent="0.3">
      <c r="A5818" t="s">
        <v>26512</v>
      </c>
      <c r="B5818" t="s">
        <v>10011</v>
      </c>
      <c r="C5818">
        <v>52</v>
      </c>
      <c r="D5818" t="str">
        <f>IF(Raw_data_US_healthcare[[#This Row],[Age]]&lt;35,"Young",IF(Raw_data_US_healthcare[[#This Row],[Age]]&lt;60,"Middle","Senior"))</f>
        <v>Middle</v>
      </c>
      <c r="E5818" t="s">
        <v>26</v>
      </c>
      <c r="F5818" t="s">
        <v>88</v>
      </c>
      <c r="G5818" t="s">
        <v>88</v>
      </c>
      <c r="H5818" t="s">
        <v>28</v>
      </c>
      <c r="I5818" s="2">
        <v>43789</v>
      </c>
      <c r="J5818" t="s">
        <v>16021</v>
      </c>
      <c r="K5818" t="s">
        <v>16022</v>
      </c>
      <c r="L5818" t="s">
        <v>52</v>
      </c>
      <c r="M5818">
        <v>3282.5767999999998</v>
      </c>
      <c r="N5818">
        <v>126</v>
      </c>
      <c r="O5818" t="s">
        <v>22</v>
      </c>
      <c r="P5818" t="s">
        <v>22</v>
      </c>
      <c r="Q5818" s="2">
        <v>43793</v>
      </c>
      <c r="R5818" t="s">
        <v>83</v>
      </c>
      <c r="S5818" t="s">
        <v>33</v>
      </c>
      <c r="T5818">
        <f>_xlfn.DAYS(Raw_data_US_healthcare[[#This Row],[Discharge Date]],Raw_data_US_healthcare[[#This Row],[Date of Admission]])</f>
        <v>4</v>
      </c>
    </row>
    <row r="5819" spans="1:20" x14ac:dyDescent="0.3">
      <c r="A5819" t="s">
        <v>26511</v>
      </c>
      <c r="B5819" t="s">
        <v>16023</v>
      </c>
      <c r="C5819">
        <v>46</v>
      </c>
      <c r="D5819" t="str">
        <f>IF(Raw_data_US_healthcare[[#This Row],[Age]]&lt;35,"Young",IF(Raw_data_US_healthcare[[#This Row],[Age]]&lt;60,"Middle","Senior"))</f>
        <v>Middle</v>
      </c>
      <c r="E5819" t="s">
        <v>16</v>
      </c>
      <c r="F5819" t="s">
        <v>113</v>
      </c>
      <c r="G5819" t="s">
        <v>113</v>
      </c>
      <c r="H5819" t="s">
        <v>26516</v>
      </c>
      <c r="I5819" s="2">
        <v>44846</v>
      </c>
      <c r="J5819" t="s">
        <v>16024</v>
      </c>
      <c r="K5819" t="s">
        <v>16025</v>
      </c>
      <c r="L5819" t="s">
        <v>56</v>
      </c>
      <c r="M5819">
        <v>16585.4817</v>
      </c>
      <c r="N5819">
        <v>136</v>
      </c>
      <c r="O5819" t="s">
        <v>43</v>
      </c>
      <c r="P5819" t="s">
        <v>43</v>
      </c>
      <c r="Q5819" s="2">
        <v>44858</v>
      </c>
      <c r="R5819" t="s">
        <v>44</v>
      </c>
      <c r="S5819" t="s">
        <v>33</v>
      </c>
      <c r="T5819">
        <f>_xlfn.DAYS(Raw_data_US_healthcare[[#This Row],[Discharge Date]],Raw_data_US_healthcare[[#This Row],[Date of Admission]])</f>
        <v>12</v>
      </c>
    </row>
    <row r="5820" spans="1:20" x14ac:dyDescent="0.3">
      <c r="A5820" t="s">
        <v>26511</v>
      </c>
      <c r="B5820" t="s">
        <v>16026</v>
      </c>
      <c r="C5820">
        <v>28</v>
      </c>
      <c r="D5820" t="str">
        <f>IF(Raw_data_US_healthcare[[#This Row],[Age]]&lt;35,"Young",IF(Raw_data_US_healthcare[[#This Row],[Age]]&lt;60,"Middle","Senior"))</f>
        <v>Young</v>
      </c>
      <c r="E5820" t="s">
        <v>16</v>
      </c>
      <c r="F5820" t="s">
        <v>62</v>
      </c>
      <c r="G5820" t="s">
        <v>62</v>
      </c>
      <c r="H5820" t="s">
        <v>26516</v>
      </c>
      <c r="I5820" s="2">
        <v>45213</v>
      </c>
      <c r="J5820" t="s">
        <v>16027</v>
      </c>
      <c r="K5820" t="s">
        <v>16028</v>
      </c>
      <c r="L5820" t="s">
        <v>31</v>
      </c>
      <c r="M5820">
        <v>10491.845300000001</v>
      </c>
      <c r="N5820">
        <v>246</v>
      </c>
      <c r="O5820" t="s">
        <v>43</v>
      </c>
      <c r="P5820" t="s">
        <v>43</v>
      </c>
      <c r="Q5820" s="2">
        <v>45238</v>
      </c>
      <c r="R5820" t="s">
        <v>23</v>
      </c>
      <c r="S5820" t="s">
        <v>33</v>
      </c>
      <c r="T5820">
        <f>_xlfn.DAYS(Raw_data_US_healthcare[[#This Row],[Discharge Date]],Raw_data_US_healthcare[[#This Row],[Date of Admission]])</f>
        <v>25</v>
      </c>
    </row>
    <row r="5821" spans="1:20" x14ac:dyDescent="0.3">
      <c r="A5821" t="s">
        <v>26512</v>
      </c>
      <c r="B5821" t="s">
        <v>16029</v>
      </c>
      <c r="C5821">
        <v>32</v>
      </c>
      <c r="D5821" t="str">
        <f>IF(Raw_data_US_healthcare[[#This Row],[Age]]&lt;35,"Young",IF(Raw_data_US_healthcare[[#This Row],[Age]]&lt;60,"Middle","Senior"))</f>
        <v>Young</v>
      </c>
      <c r="E5821" t="s">
        <v>26</v>
      </c>
      <c r="F5821" t="s">
        <v>88</v>
      </c>
      <c r="G5821" t="s">
        <v>88</v>
      </c>
      <c r="H5821" t="s">
        <v>36</v>
      </c>
      <c r="I5821" s="2">
        <v>44566</v>
      </c>
      <c r="J5821" t="s">
        <v>16030</v>
      </c>
      <c r="K5821" t="s">
        <v>16031</v>
      </c>
      <c r="L5821" t="s">
        <v>56</v>
      </c>
      <c r="M5821">
        <v>12282.853300000001</v>
      </c>
      <c r="N5821">
        <v>343</v>
      </c>
      <c r="O5821" t="s">
        <v>22</v>
      </c>
      <c r="P5821" t="s">
        <v>22</v>
      </c>
      <c r="Q5821" s="2">
        <v>44589</v>
      </c>
      <c r="R5821" t="s">
        <v>83</v>
      </c>
      <c r="S5821" t="s">
        <v>24</v>
      </c>
      <c r="T5821">
        <f>_xlfn.DAYS(Raw_data_US_healthcare[[#This Row],[Discharge Date]],Raw_data_US_healthcare[[#This Row],[Date of Admission]])</f>
        <v>23</v>
      </c>
    </row>
    <row r="5822" spans="1:20" x14ac:dyDescent="0.3">
      <c r="A5822" t="s">
        <v>26512</v>
      </c>
      <c r="B5822" t="s">
        <v>16032</v>
      </c>
      <c r="C5822">
        <v>50</v>
      </c>
      <c r="D5822" t="str">
        <f>IF(Raw_data_US_healthcare[[#This Row],[Age]]&lt;35,"Young",IF(Raw_data_US_healthcare[[#This Row],[Age]]&lt;60,"Middle","Senior"))</f>
        <v>Middle</v>
      </c>
      <c r="E5822" t="s">
        <v>26</v>
      </c>
      <c r="F5822" t="s">
        <v>17</v>
      </c>
      <c r="G5822" t="s">
        <v>17</v>
      </c>
      <c r="H5822" t="s">
        <v>26514</v>
      </c>
      <c r="I5822" s="2">
        <v>44393</v>
      </c>
      <c r="J5822" t="s">
        <v>16033</v>
      </c>
      <c r="K5822" t="s">
        <v>16034</v>
      </c>
      <c r="L5822" t="s">
        <v>56</v>
      </c>
      <c r="M5822">
        <v>19198.164199999999</v>
      </c>
      <c r="N5822">
        <v>197</v>
      </c>
      <c r="O5822" t="s">
        <v>22</v>
      </c>
      <c r="P5822" t="s">
        <v>22</v>
      </c>
      <c r="Q5822" s="2">
        <v>44407</v>
      </c>
      <c r="R5822" t="s">
        <v>44</v>
      </c>
      <c r="S5822" t="s">
        <v>33</v>
      </c>
      <c r="T5822">
        <f>_xlfn.DAYS(Raw_data_US_healthcare[[#This Row],[Discharge Date]],Raw_data_US_healthcare[[#This Row],[Date of Admission]])</f>
        <v>14</v>
      </c>
    </row>
    <row r="5823" spans="1:20" x14ac:dyDescent="0.3">
      <c r="A5823" t="s">
        <v>26512</v>
      </c>
      <c r="B5823" t="s">
        <v>16035</v>
      </c>
      <c r="C5823">
        <v>19</v>
      </c>
      <c r="D5823" t="str">
        <f>IF(Raw_data_US_healthcare[[#This Row],[Age]]&lt;35,"Young",IF(Raw_data_US_healthcare[[#This Row],[Age]]&lt;60,"Middle","Senior"))</f>
        <v>Young</v>
      </c>
      <c r="E5823" t="s">
        <v>26</v>
      </c>
      <c r="F5823" t="s">
        <v>35</v>
      </c>
      <c r="G5823" t="s">
        <v>35</v>
      </c>
      <c r="H5823" t="s">
        <v>26516</v>
      </c>
      <c r="I5823" s="2">
        <v>45074</v>
      </c>
      <c r="J5823" t="s">
        <v>16036</v>
      </c>
      <c r="K5823" t="s">
        <v>6660</v>
      </c>
      <c r="L5823" t="s">
        <v>56</v>
      </c>
      <c r="M5823">
        <v>29684.507000000001</v>
      </c>
      <c r="N5823">
        <v>256</v>
      </c>
      <c r="O5823" t="s">
        <v>43</v>
      </c>
      <c r="P5823" t="s">
        <v>43</v>
      </c>
      <c r="Q5823" s="2">
        <v>45076</v>
      </c>
      <c r="R5823" t="s">
        <v>48</v>
      </c>
      <c r="S5823" t="s">
        <v>24</v>
      </c>
      <c r="T5823">
        <f>_xlfn.DAYS(Raw_data_US_healthcare[[#This Row],[Discharge Date]],Raw_data_US_healthcare[[#This Row],[Date of Admission]])</f>
        <v>2</v>
      </c>
    </row>
    <row r="5824" spans="1:20" x14ac:dyDescent="0.3">
      <c r="A5824" t="s">
        <v>26512</v>
      </c>
      <c r="B5824" t="s">
        <v>5193</v>
      </c>
      <c r="C5824">
        <v>19</v>
      </c>
      <c r="D5824" t="str">
        <f>IF(Raw_data_US_healthcare[[#This Row],[Age]]&lt;35,"Young",IF(Raw_data_US_healthcare[[#This Row],[Age]]&lt;60,"Middle","Senior"))</f>
        <v>Young</v>
      </c>
      <c r="E5824" t="s">
        <v>26</v>
      </c>
      <c r="F5824" t="s">
        <v>62</v>
      </c>
      <c r="G5824" t="s">
        <v>62</v>
      </c>
      <c r="H5824" t="s">
        <v>28</v>
      </c>
      <c r="I5824" s="2">
        <v>45136</v>
      </c>
      <c r="J5824" t="s">
        <v>16037</v>
      </c>
      <c r="K5824" t="s">
        <v>16038</v>
      </c>
      <c r="L5824" t="s">
        <v>56</v>
      </c>
      <c r="M5824">
        <v>9603.1689000000006</v>
      </c>
      <c r="N5824">
        <v>241</v>
      </c>
      <c r="O5824" t="s">
        <v>39</v>
      </c>
      <c r="P5824" t="s">
        <v>39</v>
      </c>
      <c r="Q5824" s="2">
        <v>45155</v>
      </c>
      <c r="R5824" t="s">
        <v>83</v>
      </c>
      <c r="S5824" t="s">
        <v>45</v>
      </c>
      <c r="T5824">
        <f>_xlfn.DAYS(Raw_data_US_healthcare[[#This Row],[Discharge Date]],Raw_data_US_healthcare[[#This Row],[Date of Admission]])</f>
        <v>19</v>
      </c>
    </row>
    <row r="5825" spans="1:20" x14ac:dyDescent="0.3">
      <c r="A5825" t="s">
        <v>26512</v>
      </c>
      <c r="B5825" t="s">
        <v>16039</v>
      </c>
      <c r="C5825">
        <v>85</v>
      </c>
      <c r="D5825" t="str">
        <f>IF(Raw_data_US_healthcare[[#This Row],[Age]]&lt;35,"Young",IF(Raw_data_US_healthcare[[#This Row],[Age]]&lt;60,"Middle","Senior"))</f>
        <v>Senior</v>
      </c>
      <c r="E5825" t="s">
        <v>26</v>
      </c>
      <c r="F5825" t="s">
        <v>228</v>
      </c>
      <c r="G5825" t="s">
        <v>228</v>
      </c>
      <c r="H5825" t="s">
        <v>26514</v>
      </c>
      <c r="I5825" s="2">
        <v>44482</v>
      </c>
      <c r="J5825" t="s">
        <v>16040</v>
      </c>
      <c r="K5825" t="s">
        <v>16041</v>
      </c>
      <c r="L5825" t="s">
        <v>56</v>
      </c>
      <c r="M5825">
        <v>28081.502799999998</v>
      </c>
      <c r="N5825">
        <v>362</v>
      </c>
      <c r="O5825" t="s">
        <v>22</v>
      </c>
      <c r="P5825" t="s">
        <v>22</v>
      </c>
      <c r="Q5825" s="2">
        <v>44486</v>
      </c>
      <c r="R5825" t="s">
        <v>48</v>
      </c>
      <c r="S5825" t="s">
        <v>24</v>
      </c>
      <c r="T5825">
        <f>_xlfn.DAYS(Raw_data_US_healthcare[[#This Row],[Discharge Date]],Raw_data_US_healthcare[[#This Row],[Date of Admission]])</f>
        <v>4</v>
      </c>
    </row>
    <row r="5826" spans="1:20" x14ac:dyDescent="0.3">
      <c r="A5826" t="s">
        <v>26511</v>
      </c>
      <c r="B5826" t="s">
        <v>16042</v>
      </c>
      <c r="C5826">
        <v>77</v>
      </c>
      <c r="D5826" t="str">
        <f>IF(Raw_data_US_healthcare[[#This Row],[Age]]&lt;35,"Young",IF(Raw_data_US_healthcare[[#This Row],[Age]]&lt;60,"Middle","Senior"))</f>
        <v>Senior</v>
      </c>
      <c r="E5826" t="s">
        <v>16</v>
      </c>
      <c r="F5826" t="s">
        <v>49</v>
      </c>
      <c r="G5826" t="s">
        <v>49</v>
      </c>
      <c r="H5826" t="s">
        <v>26516</v>
      </c>
      <c r="I5826" s="2">
        <v>45127</v>
      </c>
      <c r="J5826" t="s">
        <v>16043</v>
      </c>
      <c r="K5826" t="s">
        <v>16044</v>
      </c>
      <c r="L5826" t="s">
        <v>21</v>
      </c>
      <c r="M5826">
        <v>31903.42</v>
      </c>
      <c r="N5826">
        <v>174</v>
      </c>
      <c r="O5826" t="s">
        <v>22</v>
      </c>
      <c r="P5826" t="s">
        <v>22</v>
      </c>
      <c r="Q5826" s="2">
        <v>45129</v>
      </c>
      <c r="R5826" t="s">
        <v>23</v>
      </c>
      <c r="S5826" t="s">
        <v>24</v>
      </c>
      <c r="T5826">
        <f>_xlfn.DAYS(Raw_data_US_healthcare[[#This Row],[Discharge Date]],Raw_data_US_healthcare[[#This Row],[Date of Admission]])</f>
        <v>2</v>
      </c>
    </row>
    <row r="5827" spans="1:20" x14ac:dyDescent="0.3">
      <c r="A5827" t="s">
        <v>26512</v>
      </c>
      <c r="B5827" t="s">
        <v>16045</v>
      </c>
      <c r="C5827">
        <v>24</v>
      </c>
      <c r="D5827" t="str">
        <f>IF(Raw_data_US_healthcare[[#This Row],[Age]]&lt;35,"Young",IF(Raw_data_US_healthcare[[#This Row],[Age]]&lt;60,"Middle","Senior"))</f>
        <v>Young</v>
      </c>
      <c r="E5827" t="s">
        <v>26</v>
      </c>
      <c r="F5827" t="s">
        <v>88</v>
      </c>
      <c r="G5827" t="s">
        <v>88</v>
      </c>
      <c r="H5827" t="s">
        <v>18</v>
      </c>
      <c r="I5827" s="2">
        <v>44954</v>
      </c>
      <c r="J5827" t="s">
        <v>16046</v>
      </c>
      <c r="K5827" t="s">
        <v>16047</v>
      </c>
      <c r="L5827" t="s">
        <v>60</v>
      </c>
      <c r="M5827">
        <v>22835.1859</v>
      </c>
      <c r="N5827">
        <v>348</v>
      </c>
      <c r="O5827" t="s">
        <v>39</v>
      </c>
      <c r="P5827" t="s">
        <v>39</v>
      </c>
      <c r="Q5827" s="2">
        <v>44964</v>
      </c>
      <c r="R5827" t="s">
        <v>83</v>
      </c>
      <c r="S5827" t="s">
        <v>33</v>
      </c>
      <c r="T5827">
        <f>_xlfn.DAYS(Raw_data_US_healthcare[[#This Row],[Discharge Date]],Raw_data_US_healthcare[[#This Row],[Date of Admission]])</f>
        <v>10</v>
      </c>
    </row>
    <row r="5828" spans="1:20" x14ac:dyDescent="0.3">
      <c r="A5828" t="s">
        <v>26511</v>
      </c>
      <c r="B5828" t="s">
        <v>11063</v>
      </c>
      <c r="C5828">
        <v>44</v>
      </c>
      <c r="D5828" t="str">
        <f>IF(Raw_data_US_healthcare[[#This Row],[Age]]&lt;35,"Young",IF(Raw_data_US_healthcare[[#This Row],[Age]]&lt;60,"Middle","Senior"))</f>
        <v>Middle</v>
      </c>
      <c r="E5828" t="s">
        <v>16</v>
      </c>
      <c r="F5828" t="s">
        <v>113</v>
      </c>
      <c r="G5828" t="s">
        <v>113</v>
      </c>
      <c r="H5828" t="s">
        <v>36</v>
      </c>
      <c r="I5828" s="2">
        <v>44763</v>
      </c>
      <c r="J5828" t="s">
        <v>16048</v>
      </c>
      <c r="K5828" t="s">
        <v>6394</v>
      </c>
      <c r="L5828" t="s">
        <v>60</v>
      </c>
      <c r="M5828">
        <v>13031.795899999999</v>
      </c>
      <c r="N5828">
        <v>201</v>
      </c>
      <c r="O5828" t="s">
        <v>22</v>
      </c>
      <c r="P5828" t="s">
        <v>22</v>
      </c>
      <c r="Q5828" s="2">
        <v>44778</v>
      </c>
      <c r="R5828" t="s">
        <v>23</v>
      </c>
      <c r="S5828" t="s">
        <v>33</v>
      </c>
      <c r="T5828">
        <f>_xlfn.DAYS(Raw_data_US_healthcare[[#This Row],[Discharge Date]],Raw_data_US_healthcare[[#This Row],[Date of Admission]])</f>
        <v>15</v>
      </c>
    </row>
    <row r="5829" spans="1:20" x14ac:dyDescent="0.3">
      <c r="A5829" t="s">
        <v>26511</v>
      </c>
      <c r="B5829" t="s">
        <v>16049</v>
      </c>
      <c r="C5829">
        <v>46</v>
      </c>
      <c r="D5829" t="str">
        <f>IF(Raw_data_US_healthcare[[#This Row],[Age]]&lt;35,"Young",IF(Raw_data_US_healthcare[[#This Row],[Age]]&lt;60,"Middle","Senior"))</f>
        <v>Middle</v>
      </c>
      <c r="E5829" t="s">
        <v>16</v>
      </c>
      <c r="F5829" t="s">
        <v>88</v>
      </c>
      <c r="G5829" t="s">
        <v>88</v>
      </c>
      <c r="H5829" t="s">
        <v>26516</v>
      </c>
      <c r="I5829" s="2">
        <v>44306</v>
      </c>
      <c r="J5829" t="s">
        <v>16050</v>
      </c>
      <c r="K5829" t="s">
        <v>991</v>
      </c>
      <c r="L5829" t="s">
        <v>52</v>
      </c>
      <c r="M5829">
        <v>8345.1710999999996</v>
      </c>
      <c r="N5829">
        <v>472</v>
      </c>
      <c r="O5829" t="s">
        <v>39</v>
      </c>
      <c r="P5829" t="s">
        <v>39</v>
      </c>
      <c r="Q5829" s="2">
        <v>44315</v>
      </c>
      <c r="R5829" t="s">
        <v>32</v>
      </c>
      <c r="S5829" t="s">
        <v>45</v>
      </c>
      <c r="T5829">
        <f>_xlfn.DAYS(Raw_data_US_healthcare[[#This Row],[Discharge Date]],Raw_data_US_healthcare[[#This Row],[Date of Admission]])</f>
        <v>9</v>
      </c>
    </row>
    <row r="5830" spans="1:20" x14ac:dyDescent="0.3">
      <c r="A5830" t="s">
        <v>26512</v>
      </c>
      <c r="B5830" t="s">
        <v>16051</v>
      </c>
      <c r="C5830">
        <v>60</v>
      </c>
      <c r="D5830" t="str">
        <f>IF(Raw_data_US_healthcare[[#This Row],[Age]]&lt;35,"Young",IF(Raw_data_US_healthcare[[#This Row],[Age]]&lt;60,"Middle","Senior"))</f>
        <v>Senior</v>
      </c>
      <c r="E5830" t="s">
        <v>26</v>
      </c>
      <c r="F5830" t="s">
        <v>17</v>
      </c>
      <c r="G5830" t="s">
        <v>17</v>
      </c>
      <c r="H5830" t="s">
        <v>28</v>
      </c>
      <c r="I5830" s="2">
        <v>44064</v>
      </c>
      <c r="J5830" t="s">
        <v>16052</v>
      </c>
      <c r="K5830" t="s">
        <v>16053</v>
      </c>
      <c r="L5830" t="s">
        <v>60</v>
      </c>
      <c r="M5830">
        <v>40993.155700000003</v>
      </c>
      <c r="N5830">
        <v>369</v>
      </c>
      <c r="O5830" t="s">
        <v>22</v>
      </c>
      <c r="P5830" t="s">
        <v>22</v>
      </c>
      <c r="Q5830" s="2">
        <v>44067</v>
      </c>
      <c r="R5830" t="s">
        <v>48</v>
      </c>
      <c r="S5830" t="s">
        <v>45</v>
      </c>
      <c r="T5830">
        <f>_xlfn.DAYS(Raw_data_US_healthcare[[#This Row],[Discharge Date]],Raw_data_US_healthcare[[#This Row],[Date of Admission]])</f>
        <v>3</v>
      </c>
    </row>
    <row r="5831" spans="1:20" x14ac:dyDescent="0.3">
      <c r="A5831" t="s">
        <v>26511</v>
      </c>
      <c r="B5831" t="s">
        <v>16054</v>
      </c>
      <c r="C5831">
        <v>51</v>
      </c>
      <c r="D5831" t="str">
        <f>IF(Raw_data_US_healthcare[[#This Row],[Age]]&lt;35,"Young",IF(Raw_data_US_healthcare[[#This Row],[Age]]&lt;60,"Middle","Senior"))</f>
        <v>Middle</v>
      </c>
      <c r="E5831" t="s">
        <v>16</v>
      </c>
      <c r="F5831" t="s">
        <v>27</v>
      </c>
      <c r="G5831" t="s">
        <v>27</v>
      </c>
      <c r="H5831" t="s">
        <v>36</v>
      </c>
      <c r="I5831" s="2">
        <v>45046</v>
      </c>
      <c r="J5831" t="s">
        <v>14808</v>
      </c>
      <c r="K5831" t="s">
        <v>16055</v>
      </c>
      <c r="L5831" t="s">
        <v>60</v>
      </c>
      <c r="M5831">
        <v>6065.1858000000002</v>
      </c>
      <c r="N5831">
        <v>407</v>
      </c>
      <c r="O5831" t="s">
        <v>43</v>
      </c>
      <c r="P5831" t="s">
        <v>43</v>
      </c>
      <c r="Q5831" s="2">
        <v>45076</v>
      </c>
      <c r="R5831" t="s">
        <v>23</v>
      </c>
      <c r="S5831" t="s">
        <v>45</v>
      </c>
      <c r="T5831">
        <f>_xlfn.DAYS(Raw_data_US_healthcare[[#This Row],[Discharge Date]],Raw_data_US_healthcare[[#This Row],[Date of Admission]])</f>
        <v>30</v>
      </c>
    </row>
    <row r="5832" spans="1:20" x14ac:dyDescent="0.3">
      <c r="A5832" t="s">
        <v>26512</v>
      </c>
      <c r="B5832" t="s">
        <v>16056</v>
      </c>
      <c r="C5832">
        <v>76</v>
      </c>
      <c r="D5832" t="str">
        <f>IF(Raw_data_US_healthcare[[#This Row],[Age]]&lt;35,"Young",IF(Raw_data_US_healthcare[[#This Row],[Age]]&lt;60,"Middle","Senior"))</f>
        <v>Senior</v>
      </c>
      <c r="E5832" t="s">
        <v>26</v>
      </c>
      <c r="F5832" t="s">
        <v>27</v>
      </c>
      <c r="G5832" t="s">
        <v>27</v>
      </c>
      <c r="H5832" t="s">
        <v>26514</v>
      </c>
      <c r="I5832" s="2">
        <v>44557</v>
      </c>
      <c r="J5832" t="s">
        <v>16057</v>
      </c>
      <c r="K5832" t="s">
        <v>16058</v>
      </c>
      <c r="L5832" t="s">
        <v>56</v>
      </c>
      <c r="M5832">
        <v>19758.891500000002</v>
      </c>
      <c r="N5832">
        <v>410</v>
      </c>
      <c r="O5832" t="s">
        <v>22</v>
      </c>
      <c r="P5832" t="s">
        <v>22</v>
      </c>
      <c r="Q5832" s="2">
        <v>44576</v>
      </c>
      <c r="R5832" t="s">
        <v>48</v>
      </c>
      <c r="S5832" t="s">
        <v>45</v>
      </c>
      <c r="T5832">
        <f>_xlfn.DAYS(Raw_data_US_healthcare[[#This Row],[Discharge Date]],Raw_data_US_healthcare[[#This Row],[Date of Admission]])</f>
        <v>19</v>
      </c>
    </row>
    <row r="5833" spans="1:20" x14ac:dyDescent="0.3">
      <c r="A5833" t="s">
        <v>26512</v>
      </c>
      <c r="B5833" t="s">
        <v>16059</v>
      </c>
      <c r="C5833">
        <v>67</v>
      </c>
      <c r="D5833" t="str">
        <f>IF(Raw_data_US_healthcare[[#This Row],[Age]]&lt;35,"Young",IF(Raw_data_US_healthcare[[#This Row],[Age]]&lt;60,"Middle","Senior"))</f>
        <v>Senior</v>
      </c>
      <c r="E5833" t="s">
        <v>26</v>
      </c>
      <c r="F5833" t="s">
        <v>113</v>
      </c>
      <c r="G5833" t="s">
        <v>113</v>
      </c>
      <c r="H5833" t="s">
        <v>26514</v>
      </c>
      <c r="I5833" s="2">
        <v>43432</v>
      </c>
      <c r="J5833" t="s">
        <v>16060</v>
      </c>
      <c r="K5833" t="s">
        <v>16061</v>
      </c>
      <c r="L5833" t="s">
        <v>60</v>
      </c>
      <c r="M5833">
        <v>34579.466800000002</v>
      </c>
      <c r="N5833">
        <v>437</v>
      </c>
      <c r="O5833" t="s">
        <v>22</v>
      </c>
      <c r="P5833" t="s">
        <v>22</v>
      </c>
      <c r="Q5833" s="2">
        <v>43453</v>
      </c>
      <c r="R5833" t="s">
        <v>48</v>
      </c>
      <c r="S5833" t="s">
        <v>33</v>
      </c>
      <c r="T5833">
        <f>_xlfn.DAYS(Raw_data_US_healthcare[[#This Row],[Discharge Date]],Raw_data_US_healthcare[[#This Row],[Date of Admission]])</f>
        <v>21</v>
      </c>
    </row>
    <row r="5834" spans="1:20" x14ac:dyDescent="0.3">
      <c r="A5834" t="s">
        <v>26512</v>
      </c>
      <c r="B5834" t="s">
        <v>16062</v>
      </c>
      <c r="C5834">
        <v>70</v>
      </c>
      <c r="D5834" t="str">
        <f>IF(Raw_data_US_healthcare[[#This Row],[Age]]&lt;35,"Young",IF(Raw_data_US_healthcare[[#This Row],[Age]]&lt;60,"Middle","Senior"))</f>
        <v>Senior</v>
      </c>
      <c r="E5834" t="s">
        <v>26</v>
      </c>
      <c r="F5834" t="s">
        <v>228</v>
      </c>
      <c r="G5834" t="s">
        <v>228</v>
      </c>
      <c r="H5834" t="s">
        <v>69</v>
      </c>
      <c r="I5834" s="2">
        <v>44764</v>
      </c>
      <c r="J5834" t="s">
        <v>16063</v>
      </c>
      <c r="K5834" t="s">
        <v>16064</v>
      </c>
      <c r="L5834" t="s">
        <v>52</v>
      </c>
      <c r="M5834">
        <v>75099.424599999998</v>
      </c>
      <c r="N5834">
        <v>167</v>
      </c>
      <c r="O5834" t="s">
        <v>22</v>
      </c>
      <c r="P5834" t="s">
        <v>22</v>
      </c>
      <c r="Q5834" s="2">
        <v>44773</v>
      </c>
      <c r="R5834" t="s">
        <v>83</v>
      </c>
      <c r="S5834" t="s">
        <v>33</v>
      </c>
      <c r="T5834">
        <f>_xlfn.DAYS(Raw_data_US_healthcare[[#This Row],[Discharge Date]],Raw_data_US_healthcare[[#This Row],[Date of Admission]])</f>
        <v>9</v>
      </c>
    </row>
    <row r="5835" spans="1:20" x14ac:dyDescent="0.3">
      <c r="A5835" t="s">
        <v>26512</v>
      </c>
      <c r="B5835" t="s">
        <v>16065</v>
      </c>
      <c r="C5835">
        <v>39</v>
      </c>
      <c r="D5835" t="str">
        <f>IF(Raw_data_US_healthcare[[#This Row],[Age]]&lt;35,"Young",IF(Raw_data_US_healthcare[[#This Row],[Age]]&lt;60,"Middle","Senior"))</f>
        <v>Middle</v>
      </c>
      <c r="E5835" t="s">
        <v>26</v>
      </c>
      <c r="F5835" t="s">
        <v>49</v>
      </c>
      <c r="G5835" t="s">
        <v>49</v>
      </c>
      <c r="H5835" t="s">
        <v>28</v>
      </c>
      <c r="I5835" s="2">
        <v>44738</v>
      </c>
      <c r="J5835" t="s">
        <v>16066</v>
      </c>
      <c r="K5835" t="s">
        <v>16067</v>
      </c>
      <c r="L5835" t="s">
        <v>56</v>
      </c>
      <c r="M5835">
        <v>34510.758999999998</v>
      </c>
      <c r="N5835">
        <v>239</v>
      </c>
      <c r="O5835" t="s">
        <v>22</v>
      </c>
      <c r="P5835" t="s">
        <v>22</v>
      </c>
      <c r="Q5835" s="2">
        <v>44742</v>
      </c>
      <c r="R5835" t="s">
        <v>44</v>
      </c>
      <c r="S5835" t="s">
        <v>24</v>
      </c>
      <c r="T5835">
        <f>_xlfn.DAYS(Raw_data_US_healthcare[[#This Row],[Discharge Date]],Raw_data_US_healthcare[[#This Row],[Date of Admission]])</f>
        <v>4</v>
      </c>
    </row>
    <row r="5836" spans="1:20" x14ac:dyDescent="0.3">
      <c r="A5836" t="s">
        <v>26511</v>
      </c>
      <c r="B5836" t="s">
        <v>14919</v>
      </c>
      <c r="C5836">
        <v>24</v>
      </c>
      <c r="D5836" t="str">
        <f>IF(Raw_data_US_healthcare[[#This Row],[Age]]&lt;35,"Young",IF(Raw_data_US_healthcare[[#This Row],[Age]]&lt;60,"Middle","Senior"))</f>
        <v>Young</v>
      </c>
      <c r="E5836" t="s">
        <v>16</v>
      </c>
      <c r="F5836" t="s">
        <v>62</v>
      </c>
      <c r="G5836" t="s">
        <v>62</v>
      </c>
      <c r="H5836" t="s">
        <v>36</v>
      </c>
      <c r="I5836" s="2">
        <v>45210</v>
      </c>
      <c r="J5836" t="s">
        <v>16068</v>
      </c>
      <c r="K5836" t="s">
        <v>16069</v>
      </c>
      <c r="L5836" t="s">
        <v>52</v>
      </c>
      <c r="M5836">
        <v>6589.3425999999999</v>
      </c>
      <c r="N5836">
        <v>486</v>
      </c>
      <c r="O5836" t="s">
        <v>43</v>
      </c>
      <c r="P5836" t="s">
        <v>43</v>
      </c>
      <c r="Q5836" s="2">
        <v>45216</v>
      </c>
      <c r="R5836" t="s">
        <v>23</v>
      </c>
      <c r="S5836" t="s">
        <v>33</v>
      </c>
      <c r="T5836">
        <f>_xlfn.DAYS(Raw_data_US_healthcare[[#This Row],[Discharge Date]],Raw_data_US_healthcare[[#This Row],[Date of Admission]])</f>
        <v>6</v>
      </c>
    </row>
    <row r="5837" spans="1:20" x14ac:dyDescent="0.3">
      <c r="A5837" t="s">
        <v>26512</v>
      </c>
      <c r="B5837" t="s">
        <v>16070</v>
      </c>
      <c r="C5837">
        <v>48</v>
      </c>
      <c r="D5837" t="str">
        <f>IF(Raw_data_US_healthcare[[#This Row],[Age]]&lt;35,"Young",IF(Raw_data_US_healthcare[[#This Row],[Age]]&lt;60,"Middle","Senior"))</f>
        <v>Middle</v>
      </c>
      <c r="E5837" t="s">
        <v>26</v>
      </c>
      <c r="F5837" t="s">
        <v>35</v>
      </c>
      <c r="G5837" t="s">
        <v>35</v>
      </c>
      <c r="H5837" t="s">
        <v>26516</v>
      </c>
      <c r="I5837" s="2">
        <v>43510</v>
      </c>
      <c r="J5837" t="s">
        <v>16071</v>
      </c>
      <c r="K5837" t="s">
        <v>16072</v>
      </c>
      <c r="L5837" t="s">
        <v>52</v>
      </c>
      <c r="M5837">
        <v>29354.793799999999</v>
      </c>
      <c r="N5837">
        <v>127</v>
      </c>
      <c r="O5837" t="s">
        <v>43</v>
      </c>
      <c r="P5837" t="s">
        <v>43</v>
      </c>
      <c r="Q5837" s="2">
        <v>43511</v>
      </c>
      <c r="R5837" t="s">
        <v>32</v>
      </c>
      <c r="S5837" t="s">
        <v>33</v>
      </c>
      <c r="T5837">
        <f>_xlfn.DAYS(Raw_data_US_healthcare[[#This Row],[Discharge Date]],Raw_data_US_healthcare[[#This Row],[Date of Admission]])</f>
        <v>1</v>
      </c>
    </row>
    <row r="5838" spans="1:20" x14ac:dyDescent="0.3">
      <c r="A5838" t="s">
        <v>26511</v>
      </c>
      <c r="B5838" t="s">
        <v>16073</v>
      </c>
      <c r="C5838">
        <v>31</v>
      </c>
      <c r="D5838" t="str">
        <f>IF(Raw_data_US_healthcare[[#This Row],[Age]]&lt;35,"Young",IF(Raw_data_US_healthcare[[#This Row],[Age]]&lt;60,"Middle","Senior"))</f>
        <v>Young</v>
      </c>
      <c r="E5838" t="s">
        <v>16</v>
      </c>
      <c r="F5838" t="s">
        <v>62</v>
      </c>
      <c r="G5838" t="s">
        <v>62</v>
      </c>
      <c r="H5838" t="s">
        <v>69</v>
      </c>
      <c r="I5838" s="2">
        <v>43920</v>
      </c>
      <c r="J5838" t="s">
        <v>16074</v>
      </c>
      <c r="K5838" t="s">
        <v>16075</v>
      </c>
      <c r="L5838" t="s">
        <v>56</v>
      </c>
      <c r="M5838">
        <v>36048.271399999998</v>
      </c>
      <c r="N5838">
        <v>277</v>
      </c>
      <c r="O5838" t="s">
        <v>39</v>
      </c>
      <c r="P5838" t="s">
        <v>39</v>
      </c>
      <c r="Q5838" s="2">
        <v>43921</v>
      </c>
      <c r="R5838" t="s">
        <v>44</v>
      </c>
      <c r="S5838" t="s">
        <v>24</v>
      </c>
      <c r="T5838">
        <f>_xlfn.DAYS(Raw_data_US_healthcare[[#This Row],[Discharge Date]],Raw_data_US_healthcare[[#This Row],[Date of Admission]])</f>
        <v>1</v>
      </c>
    </row>
    <row r="5839" spans="1:20" x14ac:dyDescent="0.3">
      <c r="A5839" t="s">
        <v>26511</v>
      </c>
      <c r="B5839" t="s">
        <v>3056</v>
      </c>
      <c r="C5839">
        <v>85</v>
      </c>
      <c r="D5839" t="str">
        <f>IF(Raw_data_US_healthcare[[#This Row],[Age]]&lt;35,"Young",IF(Raw_data_US_healthcare[[#This Row],[Age]]&lt;60,"Middle","Senior"))</f>
        <v>Senior</v>
      </c>
      <c r="E5839" t="s">
        <v>16</v>
      </c>
      <c r="F5839" t="s">
        <v>88</v>
      </c>
      <c r="G5839" t="s">
        <v>88</v>
      </c>
      <c r="H5839" t="s">
        <v>69</v>
      </c>
      <c r="I5839" s="2">
        <v>43853</v>
      </c>
      <c r="J5839" t="s">
        <v>16076</v>
      </c>
      <c r="K5839" t="s">
        <v>9684</v>
      </c>
      <c r="L5839" t="s">
        <v>21</v>
      </c>
      <c r="M5839">
        <v>41251.329299999998</v>
      </c>
      <c r="N5839">
        <v>299</v>
      </c>
      <c r="O5839" t="s">
        <v>22</v>
      </c>
      <c r="P5839" t="s">
        <v>22</v>
      </c>
      <c r="Q5839" s="2">
        <v>43863</v>
      </c>
      <c r="R5839" t="s">
        <v>83</v>
      </c>
      <c r="S5839" t="s">
        <v>45</v>
      </c>
      <c r="T5839">
        <f>_xlfn.DAYS(Raw_data_US_healthcare[[#This Row],[Discharge Date]],Raw_data_US_healthcare[[#This Row],[Date of Admission]])</f>
        <v>10</v>
      </c>
    </row>
    <row r="5840" spans="1:20" x14ac:dyDescent="0.3">
      <c r="A5840" t="s">
        <v>26512</v>
      </c>
      <c r="B5840" t="s">
        <v>16077</v>
      </c>
      <c r="C5840">
        <v>62</v>
      </c>
      <c r="D5840" t="str">
        <f>IF(Raw_data_US_healthcare[[#This Row],[Age]]&lt;35,"Young",IF(Raw_data_US_healthcare[[#This Row],[Age]]&lt;60,"Middle","Senior"))</f>
        <v>Senior</v>
      </c>
      <c r="E5840" t="s">
        <v>26</v>
      </c>
      <c r="F5840" t="s">
        <v>27</v>
      </c>
      <c r="G5840" t="s">
        <v>27</v>
      </c>
      <c r="H5840" t="s">
        <v>69</v>
      </c>
      <c r="I5840" s="2">
        <v>43833</v>
      </c>
      <c r="J5840" t="s">
        <v>16078</v>
      </c>
      <c r="K5840" t="s">
        <v>16079</v>
      </c>
      <c r="L5840" t="s">
        <v>21</v>
      </c>
      <c r="M5840">
        <v>5753.5834000000004</v>
      </c>
      <c r="N5840">
        <v>206</v>
      </c>
      <c r="O5840" t="s">
        <v>22</v>
      </c>
      <c r="P5840" t="s">
        <v>22</v>
      </c>
      <c r="Q5840" s="2">
        <v>43835</v>
      </c>
      <c r="R5840" t="s">
        <v>44</v>
      </c>
      <c r="S5840" t="s">
        <v>33</v>
      </c>
      <c r="T5840">
        <f>_xlfn.DAYS(Raw_data_US_healthcare[[#This Row],[Discharge Date]],Raw_data_US_healthcare[[#This Row],[Date of Admission]])</f>
        <v>2</v>
      </c>
    </row>
    <row r="5841" spans="1:20" x14ac:dyDescent="0.3">
      <c r="A5841" t="s">
        <v>26512</v>
      </c>
      <c r="B5841" t="s">
        <v>16080</v>
      </c>
      <c r="C5841">
        <v>62</v>
      </c>
      <c r="D5841" t="str">
        <f>IF(Raw_data_US_healthcare[[#This Row],[Age]]&lt;35,"Young",IF(Raw_data_US_healthcare[[#This Row],[Age]]&lt;60,"Middle","Senior"))</f>
        <v>Senior</v>
      </c>
      <c r="E5841" t="s">
        <v>26</v>
      </c>
      <c r="F5841" t="s">
        <v>228</v>
      </c>
      <c r="G5841" t="s">
        <v>228</v>
      </c>
      <c r="H5841" t="s">
        <v>28</v>
      </c>
      <c r="I5841" s="2">
        <v>43512</v>
      </c>
      <c r="J5841" t="s">
        <v>16081</v>
      </c>
      <c r="K5841" t="s">
        <v>16082</v>
      </c>
      <c r="L5841" t="s">
        <v>21</v>
      </c>
      <c r="M5841">
        <v>3405.5196000000001</v>
      </c>
      <c r="N5841">
        <v>204</v>
      </c>
      <c r="O5841" t="s">
        <v>43</v>
      </c>
      <c r="P5841" t="s">
        <v>43</v>
      </c>
      <c r="Q5841" s="2">
        <v>43536</v>
      </c>
      <c r="R5841" t="s">
        <v>23</v>
      </c>
      <c r="S5841" t="s">
        <v>33</v>
      </c>
      <c r="T5841">
        <f>_xlfn.DAYS(Raw_data_US_healthcare[[#This Row],[Discharge Date]],Raw_data_US_healthcare[[#This Row],[Date of Admission]])</f>
        <v>24</v>
      </c>
    </row>
    <row r="5842" spans="1:20" x14ac:dyDescent="0.3">
      <c r="A5842" t="s">
        <v>26511</v>
      </c>
      <c r="B5842" t="s">
        <v>16083</v>
      </c>
      <c r="C5842">
        <v>53</v>
      </c>
      <c r="D5842" t="str">
        <f>IF(Raw_data_US_healthcare[[#This Row],[Age]]&lt;35,"Young",IF(Raw_data_US_healthcare[[#This Row],[Age]]&lt;60,"Middle","Senior"))</f>
        <v>Middle</v>
      </c>
      <c r="E5842" t="s">
        <v>16</v>
      </c>
      <c r="F5842" t="s">
        <v>88</v>
      </c>
      <c r="G5842" t="s">
        <v>88</v>
      </c>
      <c r="H5842" t="s">
        <v>26514</v>
      </c>
      <c r="I5842" s="2">
        <v>43646</v>
      </c>
      <c r="J5842" t="s">
        <v>3173</v>
      </c>
      <c r="K5842" t="s">
        <v>4414</v>
      </c>
      <c r="L5842" t="s">
        <v>52</v>
      </c>
      <c r="M5842">
        <v>20235.524399999998</v>
      </c>
      <c r="N5842">
        <v>372</v>
      </c>
      <c r="O5842" t="s">
        <v>22</v>
      </c>
      <c r="P5842" t="s">
        <v>22</v>
      </c>
      <c r="Q5842" s="2">
        <v>43648</v>
      </c>
      <c r="R5842" t="s">
        <v>44</v>
      </c>
      <c r="S5842" t="s">
        <v>45</v>
      </c>
      <c r="T5842">
        <f>_xlfn.DAYS(Raw_data_US_healthcare[[#This Row],[Discharge Date]],Raw_data_US_healthcare[[#This Row],[Date of Admission]])</f>
        <v>2</v>
      </c>
    </row>
    <row r="5843" spans="1:20" x14ac:dyDescent="0.3">
      <c r="A5843" t="s">
        <v>26512</v>
      </c>
      <c r="B5843" t="s">
        <v>5823</v>
      </c>
      <c r="C5843">
        <v>21</v>
      </c>
      <c r="D5843" t="str">
        <f>IF(Raw_data_US_healthcare[[#This Row],[Age]]&lt;35,"Young",IF(Raw_data_US_healthcare[[#This Row],[Age]]&lt;60,"Middle","Senior"))</f>
        <v>Young</v>
      </c>
      <c r="E5843" t="s">
        <v>26</v>
      </c>
      <c r="F5843" t="s">
        <v>49</v>
      </c>
      <c r="G5843" t="s">
        <v>49</v>
      </c>
      <c r="H5843" t="s">
        <v>26516</v>
      </c>
      <c r="I5843" s="2">
        <v>43451</v>
      </c>
      <c r="J5843" t="s">
        <v>16084</v>
      </c>
      <c r="K5843" t="s">
        <v>16085</v>
      </c>
      <c r="L5843" t="s">
        <v>60</v>
      </c>
      <c r="M5843">
        <v>24828.909</v>
      </c>
      <c r="N5843">
        <v>446</v>
      </c>
      <c r="O5843" t="s">
        <v>39</v>
      </c>
      <c r="P5843" t="s">
        <v>39</v>
      </c>
      <c r="Q5843" s="2">
        <v>43473</v>
      </c>
      <c r="R5843" t="s">
        <v>23</v>
      </c>
      <c r="S5843" t="s">
        <v>33</v>
      </c>
      <c r="T5843">
        <f>_xlfn.DAYS(Raw_data_US_healthcare[[#This Row],[Discharge Date]],Raw_data_US_healthcare[[#This Row],[Date of Admission]])</f>
        <v>22</v>
      </c>
    </row>
    <row r="5844" spans="1:20" x14ac:dyDescent="0.3">
      <c r="A5844" t="s">
        <v>26512</v>
      </c>
      <c r="B5844" t="s">
        <v>16086</v>
      </c>
      <c r="C5844">
        <v>51</v>
      </c>
      <c r="D5844" t="str">
        <f>IF(Raw_data_US_healthcare[[#This Row],[Age]]&lt;35,"Young",IF(Raw_data_US_healthcare[[#This Row],[Age]]&lt;60,"Middle","Senior"))</f>
        <v>Middle</v>
      </c>
      <c r="E5844" t="s">
        <v>26</v>
      </c>
      <c r="F5844" t="s">
        <v>17</v>
      </c>
      <c r="G5844" t="s">
        <v>17</v>
      </c>
      <c r="H5844" t="s">
        <v>26514</v>
      </c>
      <c r="I5844" s="2">
        <v>45094</v>
      </c>
      <c r="J5844" t="s">
        <v>16087</v>
      </c>
      <c r="K5844" t="s">
        <v>16088</v>
      </c>
      <c r="L5844" t="s">
        <v>56</v>
      </c>
      <c r="M5844">
        <v>4946.8116</v>
      </c>
      <c r="N5844">
        <v>154</v>
      </c>
      <c r="O5844" t="s">
        <v>22</v>
      </c>
      <c r="P5844" t="s">
        <v>22</v>
      </c>
      <c r="Q5844" s="2">
        <v>45110</v>
      </c>
      <c r="R5844" t="s">
        <v>44</v>
      </c>
      <c r="S5844" t="s">
        <v>45</v>
      </c>
      <c r="T5844">
        <f>_xlfn.DAYS(Raw_data_US_healthcare[[#This Row],[Discharge Date]],Raw_data_US_healthcare[[#This Row],[Date of Admission]])</f>
        <v>16</v>
      </c>
    </row>
    <row r="5845" spans="1:20" x14ac:dyDescent="0.3">
      <c r="A5845" t="s">
        <v>26512</v>
      </c>
      <c r="B5845" t="s">
        <v>10167</v>
      </c>
      <c r="C5845">
        <v>70</v>
      </c>
      <c r="D5845" t="str">
        <f>IF(Raw_data_US_healthcare[[#This Row],[Age]]&lt;35,"Young",IF(Raw_data_US_healthcare[[#This Row],[Age]]&lt;60,"Middle","Senior"))</f>
        <v>Senior</v>
      </c>
      <c r="E5845" t="s">
        <v>26</v>
      </c>
      <c r="F5845" t="s">
        <v>62</v>
      </c>
      <c r="G5845" t="s">
        <v>62</v>
      </c>
      <c r="H5845" t="s">
        <v>69</v>
      </c>
      <c r="I5845" s="2">
        <v>44074</v>
      </c>
      <c r="J5845" t="s">
        <v>16089</v>
      </c>
      <c r="K5845" t="s">
        <v>16090</v>
      </c>
      <c r="L5845" t="s">
        <v>21</v>
      </c>
      <c r="M5845">
        <v>26504.146199999999</v>
      </c>
      <c r="N5845">
        <v>413</v>
      </c>
      <c r="O5845" t="s">
        <v>22</v>
      </c>
      <c r="P5845" t="s">
        <v>22</v>
      </c>
      <c r="Q5845" s="2">
        <v>44087</v>
      </c>
      <c r="R5845" t="s">
        <v>32</v>
      </c>
      <c r="S5845" t="s">
        <v>45</v>
      </c>
      <c r="T5845">
        <f>_xlfn.DAYS(Raw_data_US_healthcare[[#This Row],[Discharge Date]],Raw_data_US_healthcare[[#This Row],[Date of Admission]])</f>
        <v>13</v>
      </c>
    </row>
    <row r="5846" spans="1:20" x14ac:dyDescent="0.3">
      <c r="A5846" t="s">
        <v>26512</v>
      </c>
      <c r="B5846" t="s">
        <v>16091</v>
      </c>
      <c r="C5846">
        <v>78</v>
      </c>
      <c r="D5846" t="str">
        <f>IF(Raw_data_US_healthcare[[#This Row],[Age]]&lt;35,"Young",IF(Raw_data_US_healthcare[[#This Row],[Age]]&lt;60,"Middle","Senior"))</f>
        <v>Senior</v>
      </c>
      <c r="E5846" t="s">
        <v>26</v>
      </c>
      <c r="F5846" t="s">
        <v>27</v>
      </c>
      <c r="G5846" t="s">
        <v>27</v>
      </c>
      <c r="H5846" t="s">
        <v>69</v>
      </c>
      <c r="I5846" s="2">
        <v>44187</v>
      </c>
      <c r="J5846" t="s">
        <v>14669</v>
      </c>
      <c r="K5846" t="s">
        <v>16092</v>
      </c>
      <c r="L5846" t="s">
        <v>21</v>
      </c>
      <c r="M5846">
        <v>55809.573499999999</v>
      </c>
      <c r="N5846">
        <v>439</v>
      </c>
      <c r="O5846" t="s">
        <v>43</v>
      </c>
      <c r="P5846" t="s">
        <v>43</v>
      </c>
      <c r="Q5846" s="2">
        <v>44195</v>
      </c>
      <c r="R5846" t="s">
        <v>32</v>
      </c>
      <c r="S5846" t="s">
        <v>45</v>
      </c>
      <c r="T5846">
        <f>_xlfn.DAYS(Raw_data_US_healthcare[[#This Row],[Discharge Date]],Raw_data_US_healthcare[[#This Row],[Date of Admission]])</f>
        <v>8</v>
      </c>
    </row>
    <row r="5847" spans="1:20" x14ac:dyDescent="0.3">
      <c r="A5847" t="s">
        <v>26511</v>
      </c>
      <c r="B5847" t="s">
        <v>16093</v>
      </c>
      <c r="C5847">
        <v>20</v>
      </c>
      <c r="D5847" t="str">
        <f>IF(Raw_data_US_healthcare[[#This Row],[Age]]&lt;35,"Young",IF(Raw_data_US_healthcare[[#This Row],[Age]]&lt;60,"Middle","Senior"))</f>
        <v>Young</v>
      </c>
      <c r="E5847" t="s">
        <v>16</v>
      </c>
      <c r="F5847" t="s">
        <v>49</v>
      </c>
      <c r="G5847" t="s">
        <v>49</v>
      </c>
      <c r="H5847" t="s">
        <v>26516</v>
      </c>
      <c r="I5847" s="2">
        <v>44500</v>
      </c>
      <c r="J5847" t="s">
        <v>16094</v>
      </c>
      <c r="K5847" t="s">
        <v>16095</v>
      </c>
      <c r="L5847" t="s">
        <v>56</v>
      </c>
      <c r="M5847">
        <v>26248.442999999999</v>
      </c>
      <c r="N5847">
        <v>137</v>
      </c>
      <c r="O5847" t="s">
        <v>43</v>
      </c>
      <c r="P5847" t="s">
        <v>43</v>
      </c>
      <c r="Q5847" s="2">
        <v>44501</v>
      </c>
      <c r="R5847" t="s">
        <v>83</v>
      </c>
      <c r="S5847" t="s">
        <v>24</v>
      </c>
      <c r="T5847">
        <f>_xlfn.DAYS(Raw_data_US_healthcare[[#This Row],[Discharge Date]],Raw_data_US_healthcare[[#This Row],[Date of Admission]])</f>
        <v>1</v>
      </c>
    </row>
    <row r="5848" spans="1:20" x14ac:dyDescent="0.3">
      <c r="A5848" t="s">
        <v>26511</v>
      </c>
      <c r="B5848" t="s">
        <v>16096</v>
      </c>
      <c r="C5848">
        <v>22</v>
      </c>
      <c r="D5848" t="str">
        <f>IF(Raw_data_US_healthcare[[#This Row],[Age]]&lt;35,"Young",IF(Raw_data_US_healthcare[[#This Row],[Age]]&lt;60,"Middle","Senior"))</f>
        <v>Young</v>
      </c>
      <c r="E5848" t="s">
        <v>16</v>
      </c>
      <c r="F5848" t="s">
        <v>88</v>
      </c>
      <c r="G5848" t="s">
        <v>88</v>
      </c>
      <c r="H5848" t="s">
        <v>26516</v>
      </c>
      <c r="I5848" s="2">
        <v>44821</v>
      </c>
      <c r="J5848" t="s">
        <v>16097</v>
      </c>
      <c r="K5848" t="s">
        <v>16098</v>
      </c>
      <c r="L5848" t="s">
        <v>56</v>
      </c>
      <c r="M5848">
        <v>10435.403700000001</v>
      </c>
      <c r="N5848">
        <v>328</v>
      </c>
      <c r="O5848" t="s">
        <v>43</v>
      </c>
      <c r="P5848" t="s">
        <v>43</v>
      </c>
      <c r="Q5848" s="2">
        <v>44828</v>
      </c>
      <c r="R5848" t="s">
        <v>48</v>
      </c>
      <c r="S5848" t="s">
        <v>45</v>
      </c>
      <c r="T5848">
        <f>_xlfn.DAYS(Raw_data_US_healthcare[[#This Row],[Discharge Date]],Raw_data_US_healthcare[[#This Row],[Date of Admission]])</f>
        <v>7</v>
      </c>
    </row>
    <row r="5849" spans="1:20" x14ac:dyDescent="0.3">
      <c r="A5849" t="s">
        <v>26512</v>
      </c>
      <c r="B5849" t="s">
        <v>12114</v>
      </c>
      <c r="C5849">
        <v>80</v>
      </c>
      <c r="D5849" t="str">
        <f>IF(Raw_data_US_healthcare[[#This Row],[Age]]&lt;35,"Young",IF(Raw_data_US_healthcare[[#This Row],[Age]]&lt;60,"Middle","Senior"))</f>
        <v>Senior</v>
      </c>
      <c r="E5849" t="s">
        <v>26</v>
      </c>
      <c r="F5849" t="s">
        <v>35</v>
      </c>
      <c r="G5849" t="s">
        <v>35</v>
      </c>
      <c r="H5849" t="s">
        <v>18</v>
      </c>
      <c r="I5849" s="2">
        <v>43477</v>
      </c>
      <c r="J5849" t="s">
        <v>16099</v>
      </c>
      <c r="K5849" t="s">
        <v>16100</v>
      </c>
      <c r="L5849" t="s">
        <v>21</v>
      </c>
      <c r="M5849">
        <v>50275.775600000001</v>
      </c>
      <c r="N5849">
        <v>214</v>
      </c>
      <c r="O5849" t="s">
        <v>43</v>
      </c>
      <c r="P5849" t="s">
        <v>43</v>
      </c>
      <c r="Q5849" s="2">
        <v>43490</v>
      </c>
      <c r="R5849" t="s">
        <v>44</v>
      </c>
      <c r="S5849" t="s">
        <v>33</v>
      </c>
      <c r="T5849">
        <f>_xlfn.DAYS(Raw_data_US_healthcare[[#This Row],[Discharge Date]],Raw_data_US_healthcare[[#This Row],[Date of Admission]])</f>
        <v>13</v>
      </c>
    </row>
    <row r="5850" spans="1:20" x14ac:dyDescent="0.3">
      <c r="A5850" t="s">
        <v>26511</v>
      </c>
      <c r="B5850" t="s">
        <v>1292</v>
      </c>
      <c r="C5850">
        <v>31</v>
      </c>
      <c r="D5850" t="str">
        <f>IF(Raw_data_US_healthcare[[#This Row],[Age]]&lt;35,"Young",IF(Raw_data_US_healthcare[[#This Row],[Age]]&lt;60,"Middle","Senior"))</f>
        <v>Young</v>
      </c>
      <c r="E5850" t="s">
        <v>16</v>
      </c>
      <c r="F5850" t="s">
        <v>88</v>
      </c>
      <c r="G5850" t="s">
        <v>88</v>
      </c>
      <c r="H5850" t="s">
        <v>18</v>
      </c>
      <c r="I5850" s="2">
        <v>45210</v>
      </c>
      <c r="J5850" t="s">
        <v>16101</v>
      </c>
      <c r="K5850" t="s">
        <v>16102</v>
      </c>
      <c r="L5850" t="s">
        <v>52</v>
      </c>
      <c r="M5850">
        <v>42421.078000000001</v>
      </c>
      <c r="N5850">
        <v>150</v>
      </c>
      <c r="O5850" t="s">
        <v>43</v>
      </c>
      <c r="P5850" t="s">
        <v>43</v>
      </c>
      <c r="Q5850" s="2">
        <v>45237</v>
      </c>
      <c r="R5850" t="s">
        <v>83</v>
      </c>
      <c r="S5850" t="s">
        <v>24</v>
      </c>
      <c r="T5850">
        <f>_xlfn.DAYS(Raw_data_US_healthcare[[#This Row],[Discharge Date]],Raw_data_US_healthcare[[#This Row],[Date of Admission]])</f>
        <v>27</v>
      </c>
    </row>
    <row r="5851" spans="1:20" x14ac:dyDescent="0.3">
      <c r="A5851" t="s">
        <v>26511</v>
      </c>
      <c r="B5851" t="s">
        <v>16103</v>
      </c>
      <c r="C5851">
        <v>34</v>
      </c>
      <c r="D5851" t="str">
        <f>IF(Raw_data_US_healthcare[[#This Row],[Age]]&lt;35,"Young",IF(Raw_data_US_healthcare[[#This Row],[Age]]&lt;60,"Middle","Senior"))</f>
        <v>Young</v>
      </c>
      <c r="E5851" t="s">
        <v>16</v>
      </c>
      <c r="F5851" t="s">
        <v>62</v>
      </c>
      <c r="G5851" t="s">
        <v>62</v>
      </c>
      <c r="H5851" t="s">
        <v>28</v>
      </c>
      <c r="I5851" s="2">
        <v>45143</v>
      </c>
      <c r="J5851" t="s">
        <v>16104</v>
      </c>
      <c r="K5851" t="s">
        <v>3169</v>
      </c>
      <c r="L5851" t="s">
        <v>52</v>
      </c>
      <c r="M5851">
        <v>13206.1163</v>
      </c>
      <c r="N5851">
        <v>338</v>
      </c>
      <c r="O5851" t="s">
        <v>22</v>
      </c>
      <c r="P5851" t="s">
        <v>22</v>
      </c>
      <c r="Q5851" s="2">
        <v>45144</v>
      </c>
      <c r="R5851" t="s">
        <v>83</v>
      </c>
      <c r="S5851" t="s">
        <v>33</v>
      </c>
      <c r="T5851">
        <f>_xlfn.DAYS(Raw_data_US_healthcare[[#This Row],[Discharge Date]],Raw_data_US_healthcare[[#This Row],[Date of Admission]])</f>
        <v>1</v>
      </c>
    </row>
    <row r="5852" spans="1:20" x14ac:dyDescent="0.3">
      <c r="A5852" t="s">
        <v>26512</v>
      </c>
      <c r="B5852" t="s">
        <v>16105</v>
      </c>
      <c r="C5852">
        <v>40</v>
      </c>
      <c r="D5852" t="str">
        <f>IF(Raw_data_US_healthcare[[#This Row],[Age]]&lt;35,"Young",IF(Raw_data_US_healthcare[[#This Row],[Age]]&lt;60,"Middle","Senior"))</f>
        <v>Middle</v>
      </c>
      <c r="E5852" t="s">
        <v>26</v>
      </c>
      <c r="F5852" t="s">
        <v>49</v>
      </c>
      <c r="G5852" t="s">
        <v>49</v>
      </c>
      <c r="H5852" t="s">
        <v>28</v>
      </c>
      <c r="I5852" s="2">
        <v>43705</v>
      </c>
      <c r="J5852" t="s">
        <v>16106</v>
      </c>
      <c r="K5852" t="s">
        <v>16107</v>
      </c>
      <c r="L5852" t="s">
        <v>60</v>
      </c>
      <c r="M5852">
        <v>3549.4924999999998</v>
      </c>
      <c r="N5852">
        <v>429</v>
      </c>
      <c r="O5852" t="s">
        <v>39</v>
      </c>
      <c r="P5852" t="s">
        <v>39</v>
      </c>
      <c r="Q5852" s="2">
        <v>43729</v>
      </c>
      <c r="R5852" t="s">
        <v>23</v>
      </c>
      <c r="S5852" t="s">
        <v>33</v>
      </c>
      <c r="T5852">
        <f>_xlfn.DAYS(Raw_data_US_healthcare[[#This Row],[Discharge Date]],Raw_data_US_healthcare[[#This Row],[Date of Admission]])</f>
        <v>24</v>
      </c>
    </row>
    <row r="5853" spans="1:20" x14ac:dyDescent="0.3">
      <c r="A5853" t="s">
        <v>26512</v>
      </c>
      <c r="B5853" t="s">
        <v>16108</v>
      </c>
      <c r="C5853">
        <v>39</v>
      </c>
      <c r="D5853" t="str">
        <f>IF(Raw_data_US_healthcare[[#This Row],[Age]]&lt;35,"Young",IF(Raw_data_US_healthcare[[#This Row],[Age]]&lt;60,"Middle","Senior"))</f>
        <v>Middle</v>
      </c>
      <c r="E5853" t="s">
        <v>26</v>
      </c>
      <c r="F5853" t="s">
        <v>62</v>
      </c>
      <c r="G5853" t="s">
        <v>62</v>
      </c>
      <c r="H5853" t="s">
        <v>18</v>
      </c>
      <c r="I5853" s="2">
        <v>44234</v>
      </c>
      <c r="J5853" t="s">
        <v>16109</v>
      </c>
      <c r="K5853" t="s">
        <v>16110</v>
      </c>
      <c r="L5853" t="s">
        <v>31</v>
      </c>
      <c r="M5853">
        <v>13072.807000000001</v>
      </c>
      <c r="N5853">
        <v>324</v>
      </c>
      <c r="O5853" t="s">
        <v>43</v>
      </c>
      <c r="P5853" t="s">
        <v>43</v>
      </c>
      <c r="Q5853" s="2">
        <v>44260</v>
      </c>
      <c r="R5853" t="s">
        <v>83</v>
      </c>
      <c r="S5853" t="s">
        <v>45</v>
      </c>
      <c r="T5853">
        <f>_xlfn.DAYS(Raw_data_US_healthcare[[#This Row],[Discharge Date]],Raw_data_US_healthcare[[#This Row],[Date of Admission]])</f>
        <v>26</v>
      </c>
    </row>
    <row r="5854" spans="1:20" x14ac:dyDescent="0.3">
      <c r="A5854" t="s">
        <v>26512</v>
      </c>
      <c r="B5854" t="s">
        <v>16111</v>
      </c>
      <c r="C5854">
        <v>50</v>
      </c>
      <c r="D5854" t="str">
        <f>IF(Raw_data_US_healthcare[[#This Row],[Age]]&lt;35,"Young",IF(Raw_data_US_healthcare[[#This Row],[Age]]&lt;60,"Middle","Senior"))</f>
        <v>Middle</v>
      </c>
      <c r="E5854" t="s">
        <v>26</v>
      </c>
      <c r="F5854" t="s">
        <v>27</v>
      </c>
      <c r="G5854" t="s">
        <v>27</v>
      </c>
      <c r="H5854" t="s">
        <v>69</v>
      </c>
      <c r="I5854" s="2">
        <v>44761</v>
      </c>
      <c r="J5854" t="s">
        <v>16112</v>
      </c>
      <c r="K5854" t="s">
        <v>16113</v>
      </c>
      <c r="L5854" t="s">
        <v>31</v>
      </c>
      <c r="M5854">
        <v>57733.109400000001</v>
      </c>
      <c r="N5854">
        <v>183</v>
      </c>
      <c r="O5854" t="s">
        <v>39</v>
      </c>
      <c r="P5854" t="s">
        <v>39</v>
      </c>
      <c r="Q5854" s="2">
        <v>44769</v>
      </c>
      <c r="R5854" t="s">
        <v>83</v>
      </c>
      <c r="S5854" t="s">
        <v>45</v>
      </c>
      <c r="T5854">
        <f>_xlfn.DAYS(Raw_data_US_healthcare[[#This Row],[Discharge Date]],Raw_data_US_healthcare[[#This Row],[Date of Admission]])</f>
        <v>8</v>
      </c>
    </row>
    <row r="5855" spans="1:20" x14ac:dyDescent="0.3">
      <c r="A5855" t="s">
        <v>26511</v>
      </c>
      <c r="B5855" t="s">
        <v>16114</v>
      </c>
      <c r="C5855">
        <v>76</v>
      </c>
      <c r="D5855" t="str">
        <f>IF(Raw_data_US_healthcare[[#This Row],[Age]]&lt;35,"Young",IF(Raw_data_US_healthcare[[#This Row],[Age]]&lt;60,"Middle","Senior"))</f>
        <v>Senior</v>
      </c>
      <c r="E5855" t="s">
        <v>16</v>
      </c>
      <c r="F5855" t="s">
        <v>228</v>
      </c>
      <c r="G5855" t="s">
        <v>228</v>
      </c>
      <c r="H5855" t="s">
        <v>36</v>
      </c>
      <c r="I5855" s="2">
        <v>44144</v>
      </c>
      <c r="J5855" t="s">
        <v>16115</v>
      </c>
      <c r="K5855" t="s">
        <v>16116</v>
      </c>
      <c r="L5855" t="s">
        <v>21</v>
      </c>
      <c r="M5855">
        <v>23527.726699999999</v>
      </c>
      <c r="N5855">
        <v>267</v>
      </c>
      <c r="O5855" t="s">
        <v>43</v>
      </c>
      <c r="P5855" t="s">
        <v>43</v>
      </c>
      <c r="Q5855" s="2">
        <v>44146</v>
      </c>
      <c r="R5855" t="s">
        <v>23</v>
      </c>
      <c r="S5855" t="s">
        <v>33</v>
      </c>
      <c r="T5855">
        <f>_xlfn.DAYS(Raw_data_US_healthcare[[#This Row],[Discharge Date]],Raw_data_US_healthcare[[#This Row],[Date of Admission]])</f>
        <v>2</v>
      </c>
    </row>
    <row r="5856" spans="1:20" x14ac:dyDescent="0.3">
      <c r="A5856" t="s">
        <v>26511</v>
      </c>
      <c r="B5856" t="s">
        <v>16117</v>
      </c>
      <c r="C5856">
        <v>61</v>
      </c>
      <c r="D5856" t="str">
        <f>IF(Raw_data_US_healthcare[[#This Row],[Age]]&lt;35,"Young",IF(Raw_data_US_healthcare[[#This Row],[Age]]&lt;60,"Middle","Senior"))</f>
        <v>Senior</v>
      </c>
      <c r="E5856" t="s">
        <v>16</v>
      </c>
      <c r="F5856" t="s">
        <v>88</v>
      </c>
      <c r="G5856" t="s">
        <v>88</v>
      </c>
      <c r="H5856" t="s">
        <v>36</v>
      </c>
      <c r="I5856" s="2">
        <v>43567</v>
      </c>
      <c r="J5856" t="s">
        <v>16118</v>
      </c>
      <c r="K5856" t="s">
        <v>16119</v>
      </c>
      <c r="L5856" t="s">
        <v>21</v>
      </c>
      <c r="M5856">
        <v>23188.9031</v>
      </c>
      <c r="N5856">
        <v>128</v>
      </c>
      <c r="O5856" t="s">
        <v>22</v>
      </c>
      <c r="P5856" t="s">
        <v>22</v>
      </c>
      <c r="Q5856" s="2">
        <v>43576</v>
      </c>
      <c r="R5856" t="s">
        <v>44</v>
      </c>
      <c r="S5856" t="s">
        <v>24</v>
      </c>
      <c r="T5856">
        <f>_xlfn.DAYS(Raw_data_US_healthcare[[#This Row],[Discharge Date]],Raw_data_US_healthcare[[#This Row],[Date of Admission]])</f>
        <v>9</v>
      </c>
    </row>
    <row r="5857" spans="1:20" x14ac:dyDescent="0.3">
      <c r="A5857" t="s">
        <v>26511</v>
      </c>
      <c r="B5857" t="s">
        <v>16120</v>
      </c>
      <c r="C5857">
        <v>39</v>
      </c>
      <c r="D5857" t="str">
        <f>IF(Raw_data_US_healthcare[[#This Row],[Age]]&lt;35,"Young",IF(Raw_data_US_healthcare[[#This Row],[Age]]&lt;60,"Middle","Senior"))</f>
        <v>Middle</v>
      </c>
      <c r="E5857" t="s">
        <v>16</v>
      </c>
      <c r="F5857" t="s">
        <v>113</v>
      </c>
      <c r="G5857" t="s">
        <v>113</v>
      </c>
      <c r="H5857" t="s">
        <v>69</v>
      </c>
      <c r="I5857" s="2">
        <v>44985</v>
      </c>
      <c r="J5857" t="s">
        <v>16121</v>
      </c>
      <c r="K5857" t="s">
        <v>16122</v>
      </c>
      <c r="L5857" t="s">
        <v>21</v>
      </c>
      <c r="M5857">
        <v>14196.019200000001</v>
      </c>
      <c r="N5857">
        <v>374</v>
      </c>
      <c r="O5857" t="s">
        <v>43</v>
      </c>
      <c r="P5857" t="s">
        <v>43</v>
      </c>
      <c r="Q5857" s="2">
        <v>44994</v>
      </c>
      <c r="R5857" t="s">
        <v>32</v>
      </c>
      <c r="S5857" t="s">
        <v>33</v>
      </c>
      <c r="T5857">
        <f>_xlfn.DAYS(Raw_data_US_healthcare[[#This Row],[Discharge Date]],Raw_data_US_healthcare[[#This Row],[Date of Admission]])</f>
        <v>9</v>
      </c>
    </row>
    <row r="5858" spans="1:20" x14ac:dyDescent="0.3">
      <c r="A5858" t="s">
        <v>26511</v>
      </c>
      <c r="B5858" t="s">
        <v>16123</v>
      </c>
      <c r="C5858">
        <v>54</v>
      </c>
      <c r="D5858" t="str">
        <f>IF(Raw_data_US_healthcare[[#This Row],[Age]]&lt;35,"Young",IF(Raw_data_US_healthcare[[#This Row],[Age]]&lt;60,"Middle","Senior"))</f>
        <v>Middle</v>
      </c>
      <c r="E5858" t="s">
        <v>16</v>
      </c>
      <c r="F5858" t="s">
        <v>17</v>
      </c>
      <c r="G5858" t="s">
        <v>17</v>
      </c>
      <c r="H5858" t="s">
        <v>26516</v>
      </c>
      <c r="I5858" s="2">
        <v>44143</v>
      </c>
      <c r="J5858" t="s">
        <v>14511</v>
      </c>
      <c r="K5858" t="s">
        <v>16124</v>
      </c>
      <c r="L5858" t="s">
        <v>56</v>
      </c>
      <c r="M5858">
        <v>19310.8289</v>
      </c>
      <c r="N5858">
        <v>282</v>
      </c>
      <c r="O5858" t="s">
        <v>39</v>
      </c>
      <c r="P5858" t="s">
        <v>39</v>
      </c>
      <c r="Q5858" s="2">
        <v>44153</v>
      </c>
      <c r="R5858" t="s">
        <v>48</v>
      </c>
      <c r="S5858" t="s">
        <v>33</v>
      </c>
      <c r="T5858">
        <f>_xlfn.DAYS(Raw_data_US_healthcare[[#This Row],[Discharge Date]],Raw_data_US_healthcare[[#This Row],[Date of Admission]])</f>
        <v>10</v>
      </c>
    </row>
    <row r="5859" spans="1:20" x14ac:dyDescent="0.3">
      <c r="A5859" t="s">
        <v>26512</v>
      </c>
      <c r="B5859" t="s">
        <v>16125</v>
      </c>
      <c r="C5859">
        <v>65</v>
      </c>
      <c r="D5859" t="str">
        <f>IF(Raw_data_US_healthcare[[#This Row],[Age]]&lt;35,"Young",IF(Raw_data_US_healthcare[[#This Row],[Age]]&lt;60,"Middle","Senior"))</f>
        <v>Senior</v>
      </c>
      <c r="E5859" t="s">
        <v>26</v>
      </c>
      <c r="F5859" t="s">
        <v>228</v>
      </c>
      <c r="G5859" t="s">
        <v>228</v>
      </c>
      <c r="H5859" t="s">
        <v>26514</v>
      </c>
      <c r="I5859" s="2">
        <v>43573</v>
      </c>
      <c r="J5859" t="s">
        <v>16126</v>
      </c>
      <c r="K5859" t="s">
        <v>4554</v>
      </c>
      <c r="L5859" t="s">
        <v>21</v>
      </c>
      <c r="M5859">
        <v>20249.8128</v>
      </c>
      <c r="N5859">
        <v>319</v>
      </c>
      <c r="O5859" t="s">
        <v>22</v>
      </c>
      <c r="P5859" t="s">
        <v>22</v>
      </c>
      <c r="Q5859" s="2">
        <v>43595</v>
      </c>
      <c r="R5859" t="s">
        <v>32</v>
      </c>
      <c r="S5859" t="s">
        <v>45</v>
      </c>
      <c r="T5859">
        <f>_xlfn.DAYS(Raw_data_US_healthcare[[#This Row],[Discharge Date]],Raw_data_US_healthcare[[#This Row],[Date of Admission]])</f>
        <v>22</v>
      </c>
    </row>
    <row r="5860" spans="1:20" x14ac:dyDescent="0.3">
      <c r="A5860" t="s">
        <v>26511</v>
      </c>
      <c r="B5860" t="s">
        <v>16127</v>
      </c>
      <c r="C5860">
        <v>76</v>
      </c>
      <c r="D5860" t="str">
        <f>IF(Raw_data_US_healthcare[[#This Row],[Age]]&lt;35,"Young",IF(Raw_data_US_healthcare[[#This Row],[Age]]&lt;60,"Middle","Senior"))</f>
        <v>Senior</v>
      </c>
      <c r="E5860" t="s">
        <v>16</v>
      </c>
      <c r="F5860" t="s">
        <v>228</v>
      </c>
      <c r="G5860" t="s">
        <v>228</v>
      </c>
      <c r="H5860" t="s">
        <v>26516</v>
      </c>
      <c r="I5860" s="2">
        <v>44903</v>
      </c>
      <c r="J5860" t="s">
        <v>16128</v>
      </c>
      <c r="K5860" t="s">
        <v>7239</v>
      </c>
      <c r="L5860" t="s">
        <v>21</v>
      </c>
      <c r="M5860">
        <v>8190.8513999999996</v>
      </c>
      <c r="N5860">
        <v>192</v>
      </c>
      <c r="O5860" t="s">
        <v>43</v>
      </c>
      <c r="P5860" t="s">
        <v>43</v>
      </c>
      <c r="Q5860" s="2">
        <v>44929</v>
      </c>
      <c r="R5860" t="s">
        <v>44</v>
      </c>
      <c r="S5860" t="s">
        <v>45</v>
      </c>
      <c r="T5860">
        <f>_xlfn.DAYS(Raw_data_US_healthcare[[#This Row],[Discharge Date]],Raw_data_US_healthcare[[#This Row],[Date of Admission]])</f>
        <v>26</v>
      </c>
    </row>
    <row r="5861" spans="1:20" x14ac:dyDescent="0.3">
      <c r="A5861" t="s">
        <v>26511</v>
      </c>
      <c r="B5861" t="s">
        <v>16129</v>
      </c>
      <c r="C5861">
        <v>41</v>
      </c>
      <c r="D5861" t="str">
        <f>IF(Raw_data_US_healthcare[[#This Row],[Age]]&lt;35,"Young",IF(Raw_data_US_healthcare[[#This Row],[Age]]&lt;60,"Middle","Senior"))</f>
        <v>Middle</v>
      </c>
      <c r="E5861" t="s">
        <v>16</v>
      </c>
      <c r="F5861" t="s">
        <v>35</v>
      </c>
      <c r="G5861" t="s">
        <v>35</v>
      </c>
      <c r="H5861" t="s">
        <v>36</v>
      </c>
      <c r="I5861" s="2">
        <v>43846</v>
      </c>
      <c r="J5861" t="s">
        <v>16130</v>
      </c>
      <c r="K5861" t="s">
        <v>16131</v>
      </c>
      <c r="L5861" t="s">
        <v>60</v>
      </c>
      <c r="M5861">
        <v>9667.9907999999996</v>
      </c>
      <c r="N5861">
        <v>268</v>
      </c>
      <c r="O5861" t="s">
        <v>22</v>
      </c>
      <c r="P5861" t="s">
        <v>22</v>
      </c>
      <c r="Q5861" s="2">
        <v>43859</v>
      </c>
      <c r="R5861" t="s">
        <v>48</v>
      </c>
      <c r="S5861" t="s">
        <v>33</v>
      </c>
      <c r="T5861">
        <f>_xlfn.DAYS(Raw_data_US_healthcare[[#This Row],[Discharge Date]],Raw_data_US_healthcare[[#This Row],[Date of Admission]])</f>
        <v>13</v>
      </c>
    </row>
    <row r="5862" spans="1:20" x14ac:dyDescent="0.3">
      <c r="A5862" t="s">
        <v>26511</v>
      </c>
      <c r="B5862" t="s">
        <v>16132</v>
      </c>
      <c r="C5862">
        <v>68</v>
      </c>
      <c r="D5862" t="str">
        <f>IF(Raw_data_US_healthcare[[#This Row],[Age]]&lt;35,"Young",IF(Raw_data_US_healthcare[[#This Row],[Age]]&lt;60,"Middle","Senior"))</f>
        <v>Senior</v>
      </c>
      <c r="E5862" t="s">
        <v>16</v>
      </c>
      <c r="F5862" t="s">
        <v>228</v>
      </c>
      <c r="G5862" t="s">
        <v>228</v>
      </c>
      <c r="H5862" t="s">
        <v>26514</v>
      </c>
      <c r="I5862" s="2">
        <v>44847</v>
      </c>
      <c r="J5862" t="s">
        <v>16133</v>
      </c>
      <c r="K5862" t="s">
        <v>16134</v>
      </c>
      <c r="L5862" t="s">
        <v>21</v>
      </c>
      <c r="M5862">
        <v>4419.8966</v>
      </c>
      <c r="N5862">
        <v>174</v>
      </c>
      <c r="O5862" t="s">
        <v>43</v>
      </c>
      <c r="P5862" t="s">
        <v>43</v>
      </c>
      <c r="Q5862" s="2">
        <v>44866</v>
      </c>
      <c r="R5862" t="s">
        <v>32</v>
      </c>
      <c r="S5862" t="s">
        <v>24</v>
      </c>
      <c r="T5862">
        <f>_xlfn.DAYS(Raw_data_US_healthcare[[#This Row],[Discharge Date]],Raw_data_US_healthcare[[#This Row],[Date of Admission]])</f>
        <v>19</v>
      </c>
    </row>
    <row r="5863" spans="1:20" x14ac:dyDescent="0.3">
      <c r="A5863" t="s">
        <v>26512</v>
      </c>
      <c r="B5863" t="s">
        <v>16135</v>
      </c>
      <c r="C5863">
        <v>53</v>
      </c>
      <c r="D5863" t="str">
        <f>IF(Raw_data_US_healthcare[[#This Row],[Age]]&lt;35,"Young",IF(Raw_data_US_healthcare[[#This Row],[Age]]&lt;60,"Middle","Senior"))</f>
        <v>Middle</v>
      </c>
      <c r="E5863" t="s">
        <v>26</v>
      </c>
      <c r="F5863" t="s">
        <v>27</v>
      </c>
      <c r="G5863" t="s">
        <v>27</v>
      </c>
      <c r="H5863" t="s">
        <v>26516</v>
      </c>
      <c r="I5863" s="2">
        <v>44783</v>
      </c>
      <c r="J5863" t="s">
        <v>16136</v>
      </c>
      <c r="K5863" t="s">
        <v>16137</v>
      </c>
      <c r="L5863" t="s">
        <v>31</v>
      </c>
      <c r="M5863">
        <v>3217.328</v>
      </c>
      <c r="N5863">
        <v>374</v>
      </c>
      <c r="O5863" t="s">
        <v>39</v>
      </c>
      <c r="P5863" t="s">
        <v>39</v>
      </c>
      <c r="Q5863" s="2">
        <v>44791</v>
      </c>
      <c r="R5863" t="s">
        <v>48</v>
      </c>
      <c r="S5863" t="s">
        <v>33</v>
      </c>
      <c r="T5863">
        <f>_xlfn.DAYS(Raw_data_US_healthcare[[#This Row],[Discharge Date]],Raw_data_US_healthcare[[#This Row],[Date of Admission]])</f>
        <v>8</v>
      </c>
    </row>
    <row r="5864" spans="1:20" x14ac:dyDescent="0.3">
      <c r="A5864" t="s">
        <v>26512</v>
      </c>
      <c r="B5864" t="s">
        <v>3644</v>
      </c>
      <c r="C5864">
        <v>42</v>
      </c>
      <c r="D5864" t="str">
        <f>IF(Raw_data_US_healthcare[[#This Row],[Age]]&lt;35,"Young",IF(Raw_data_US_healthcare[[#This Row],[Age]]&lt;60,"Middle","Senior"))</f>
        <v>Middle</v>
      </c>
      <c r="E5864" t="s">
        <v>26</v>
      </c>
      <c r="F5864" t="s">
        <v>49</v>
      </c>
      <c r="G5864" t="s">
        <v>49</v>
      </c>
      <c r="H5864" t="s">
        <v>18</v>
      </c>
      <c r="I5864" s="2">
        <v>44497</v>
      </c>
      <c r="J5864" t="s">
        <v>16138</v>
      </c>
      <c r="K5864" t="s">
        <v>4497</v>
      </c>
      <c r="L5864" t="s">
        <v>56</v>
      </c>
      <c r="M5864">
        <v>47423.237000000001</v>
      </c>
      <c r="N5864">
        <v>486</v>
      </c>
      <c r="O5864" t="s">
        <v>39</v>
      </c>
      <c r="P5864" t="s">
        <v>39</v>
      </c>
      <c r="Q5864" s="2">
        <v>44498</v>
      </c>
      <c r="R5864" t="s">
        <v>44</v>
      </c>
      <c r="S5864" t="s">
        <v>24</v>
      </c>
      <c r="T5864">
        <f>_xlfn.DAYS(Raw_data_US_healthcare[[#This Row],[Discharge Date]],Raw_data_US_healthcare[[#This Row],[Date of Admission]])</f>
        <v>1</v>
      </c>
    </row>
    <row r="5865" spans="1:20" x14ac:dyDescent="0.3">
      <c r="A5865" t="s">
        <v>26512</v>
      </c>
      <c r="B5865" t="s">
        <v>16139</v>
      </c>
      <c r="C5865">
        <v>74</v>
      </c>
      <c r="D5865" t="str">
        <f>IF(Raw_data_US_healthcare[[#This Row],[Age]]&lt;35,"Young",IF(Raw_data_US_healthcare[[#This Row],[Age]]&lt;60,"Middle","Senior"))</f>
        <v>Senior</v>
      </c>
      <c r="E5865" t="s">
        <v>26</v>
      </c>
      <c r="F5865" t="s">
        <v>228</v>
      </c>
      <c r="G5865" t="s">
        <v>228</v>
      </c>
      <c r="H5865" t="s">
        <v>26514</v>
      </c>
      <c r="I5865" s="2">
        <v>44050</v>
      </c>
      <c r="J5865" t="s">
        <v>16140</v>
      </c>
      <c r="K5865" t="s">
        <v>16141</v>
      </c>
      <c r="L5865" t="s">
        <v>21</v>
      </c>
      <c r="M5865">
        <v>15730.4912</v>
      </c>
      <c r="N5865">
        <v>352</v>
      </c>
      <c r="O5865" t="s">
        <v>22</v>
      </c>
      <c r="P5865" t="s">
        <v>22</v>
      </c>
      <c r="Q5865" s="2">
        <v>44058</v>
      </c>
      <c r="R5865" t="s">
        <v>48</v>
      </c>
      <c r="S5865" t="s">
        <v>33</v>
      </c>
      <c r="T5865">
        <f>_xlfn.DAYS(Raw_data_US_healthcare[[#This Row],[Discharge Date]],Raw_data_US_healthcare[[#This Row],[Date of Admission]])</f>
        <v>8</v>
      </c>
    </row>
    <row r="5866" spans="1:20" x14ac:dyDescent="0.3">
      <c r="A5866" t="s">
        <v>26511</v>
      </c>
      <c r="B5866" t="s">
        <v>7405</v>
      </c>
      <c r="C5866">
        <v>77</v>
      </c>
      <c r="D5866" t="str">
        <f>IF(Raw_data_US_healthcare[[#This Row],[Age]]&lt;35,"Young",IF(Raw_data_US_healthcare[[#This Row],[Age]]&lt;60,"Middle","Senior"))</f>
        <v>Senior</v>
      </c>
      <c r="E5866" t="s">
        <v>16</v>
      </c>
      <c r="F5866" t="s">
        <v>113</v>
      </c>
      <c r="G5866" t="s">
        <v>113</v>
      </c>
      <c r="H5866" t="s">
        <v>69</v>
      </c>
      <c r="I5866" s="2">
        <v>43403</v>
      </c>
      <c r="J5866" t="s">
        <v>16142</v>
      </c>
      <c r="K5866" t="s">
        <v>16143</v>
      </c>
      <c r="L5866" t="s">
        <v>21</v>
      </c>
      <c r="M5866">
        <v>58084.723599999998</v>
      </c>
      <c r="N5866">
        <v>204</v>
      </c>
      <c r="O5866" t="s">
        <v>39</v>
      </c>
      <c r="P5866" t="s">
        <v>39</v>
      </c>
      <c r="Q5866" s="2">
        <v>43426</v>
      </c>
      <c r="R5866" t="s">
        <v>83</v>
      </c>
      <c r="S5866" t="s">
        <v>33</v>
      </c>
      <c r="T5866">
        <f>_xlfn.DAYS(Raw_data_US_healthcare[[#This Row],[Discharge Date]],Raw_data_US_healthcare[[#This Row],[Date of Admission]])</f>
        <v>23</v>
      </c>
    </row>
    <row r="5867" spans="1:20" x14ac:dyDescent="0.3">
      <c r="A5867" t="s">
        <v>26512</v>
      </c>
      <c r="B5867" t="s">
        <v>16144</v>
      </c>
      <c r="C5867">
        <v>20</v>
      </c>
      <c r="D5867" t="str">
        <f>IF(Raw_data_US_healthcare[[#This Row],[Age]]&lt;35,"Young",IF(Raw_data_US_healthcare[[#This Row],[Age]]&lt;60,"Middle","Senior"))</f>
        <v>Young</v>
      </c>
      <c r="E5867" t="s">
        <v>26</v>
      </c>
      <c r="F5867" t="s">
        <v>49</v>
      </c>
      <c r="G5867" t="s">
        <v>49</v>
      </c>
      <c r="H5867" t="s">
        <v>18</v>
      </c>
      <c r="I5867" s="2">
        <v>43981</v>
      </c>
      <c r="J5867" t="s">
        <v>16145</v>
      </c>
      <c r="K5867" t="s">
        <v>9605</v>
      </c>
      <c r="L5867" t="s">
        <v>52</v>
      </c>
      <c r="M5867">
        <v>11182.689200000001</v>
      </c>
      <c r="N5867">
        <v>337</v>
      </c>
      <c r="O5867" t="s">
        <v>39</v>
      </c>
      <c r="P5867" t="s">
        <v>39</v>
      </c>
      <c r="Q5867" s="2">
        <v>44011</v>
      </c>
      <c r="R5867" t="s">
        <v>23</v>
      </c>
      <c r="S5867" t="s">
        <v>33</v>
      </c>
      <c r="T5867">
        <f>_xlfn.DAYS(Raw_data_US_healthcare[[#This Row],[Discharge Date]],Raw_data_US_healthcare[[#This Row],[Date of Admission]])</f>
        <v>30</v>
      </c>
    </row>
    <row r="5868" spans="1:20" x14ac:dyDescent="0.3">
      <c r="A5868" t="s">
        <v>26511</v>
      </c>
      <c r="B5868" t="s">
        <v>16146</v>
      </c>
      <c r="C5868">
        <v>24</v>
      </c>
      <c r="D5868" t="str">
        <f>IF(Raw_data_US_healthcare[[#This Row],[Age]]&lt;35,"Young",IF(Raw_data_US_healthcare[[#This Row],[Age]]&lt;60,"Middle","Senior"))</f>
        <v>Young</v>
      </c>
      <c r="E5868" t="s">
        <v>16</v>
      </c>
      <c r="F5868" t="s">
        <v>35</v>
      </c>
      <c r="G5868" t="s">
        <v>35</v>
      </c>
      <c r="H5868" t="s">
        <v>28</v>
      </c>
      <c r="I5868" s="2">
        <v>44159</v>
      </c>
      <c r="J5868" t="s">
        <v>16147</v>
      </c>
      <c r="K5868" t="s">
        <v>16148</v>
      </c>
      <c r="L5868" t="s">
        <v>56</v>
      </c>
      <c r="M5868">
        <v>2377.3213999999998</v>
      </c>
      <c r="N5868">
        <v>351</v>
      </c>
      <c r="O5868" t="s">
        <v>43</v>
      </c>
      <c r="P5868" t="s">
        <v>43</v>
      </c>
      <c r="Q5868" s="2">
        <v>44168</v>
      </c>
      <c r="R5868" t="s">
        <v>44</v>
      </c>
      <c r="S5868" t="s">
        <v>33</v>
      </c>
      <c r="T5868">
        <f>_xlfn.DAYS(Raw_data_US_healthcare[[#This Row],[Discharge Date]],Raw_data_US_healthcare[[#This Row],[Date of Admission]])</f>
        <v>9</v>
      </c>
    </row>
    <row r="5869" spans="1:20" x14ac:dyDescent="0.3">
      <c r="A5869" t="s">
        <v>26512</v>
      </c>
      <c r="B5869" t="s">
        <v>16149</v>
      </c>
      <c r="C5869">
        <v>48</v>
      </c>
      <c r="D5869" t="str">
        <f>IF(Raw_data_US_healthcare[[#This Row],[Age]]&lt;35,"Young",IF(Raw_data_US_healthcare[[#This Row],[Age]]&lt;60,"Middle","Senior"))</f>
        <v>Middle</v>
      </c>
      <c r="E5869" t="s">
        <v>26</v>
      </c>
      <c r="F5869" t="s">
        <v>113</v>
      </c>
      <c r="G5869" t="s">
        <v>113</v>
      </c>
      <c r="H5869" t="s">
        <v>26514</v>
      </c>
      <c r="I5869" s="2">
        <v>44037</v>
      </c>
      <c r="J5869" t="s">
        <v>16150</v>
      </c>
      <c r="K5869" t="s">
        <v>16151</v>
      </c>
      <c r="L5869" t="s">
        <v>31</v>
      </c>
      <c r="M5869">
        <v>33830.095000000001</v>
      </c>
      <c r="N5869">
        <v>354</v>
      </c>
      <c r="O5869" t="s">
        <v>39</v>
      </c>
      <c r="P5869" t="s">
        <v>39</v>
      </c>
      <c r="Q5869" s="2">
        <v>44058</v>
      </c>
      <c r="R5869" t="s">
        <v>32</v>
      </c>
      <c r="S5869" t="s">
        <v>45</v>
      </c>
      <c r="T5869">
        <f>_xlfn.DAYS(Raw_data_US_healthcare[[#This Row],[Discharge Date]],Raw_data_US_healthcare[[#This Row],[Date of Admission]])</f>
        <v>21</v>
      </c>
    </row>
    <row r="5870" spans="1:20" x14ac:dyDescent="0.3">
      <c r="A5870" t="s">
        <v>26512</v>
      </c>
      <c r="B5870" t="s">
        <v>14148</v>
      </c>
      <c r="C5870">
        <v>36</v>
      </c>
      <c r="D5870" t="str">
        <f>IF(Raw_data_US_healthcare[[#This Row],[Age]]&lt;35,"Young",IF(Raw_data_US_healthcare[[#This Row],[Age]]&lt;60,"Middle","Senior"))</f>
        <v>Middle</v>
      </c>
      <c r="E5870" t="s">
        <v>26</v>
      </c>
      <c r="F5870" t="s">
        <v>49</v>
      </c>
      <c r="G5870" t="s">
        <v>49</v>
      </c>
      <c r="H5870" t="s">
        <v>26516</v>
      </c>
      <c r="I5870" s="2">
        <v>44892</v>
      </c>
      <c r="J5870" t="s">
        <v>16152</v>
      </c>
      <c r="K5870" t="s">
        <v>13371</v>
      </c>
      <c r="L5870" t="s">
        <v>56</v>
      </c>
      <c r="M5870">
        <v>3147.3036999999999</v>
      </c>
      <c r="N5870">
        <v>263</v>
      </c>
      <c r="O5870" t="s">
        <v>43</v>
      </c>
      <c r="P5870" t="s">
        <v>43</v>
      </c>
      <c r="Q5870" s="2">
        <v>44913</v>
      </c>
      <c r="R5870" t="s">
        <v>83</v>
      </c>
      <c r="S5870" t="s">
        <v>33</v>
      </c>
      <c r="T5870">
        <f>_xlfn.DAYS(Raw_data_US_healthcare[[#This Row],[Discharge Date]],Raw_data_US_healthcare[[#This Row],[Date of Admission]])</f>
        <v>21</v>
      </c>
    </row>
    <row r="5871" spans="1:20" x14ac:dyDescent="0.3">
      <c r="A5871" t="s">
        <v>26511</v>
      </c>
      <c r="B5871" t="s">
        <v>16153</v>
      </c>
      <c r="C5871">
        <v>80</v>
      </c>
      <c r="D5871" t="str">
        <f>IF(Raw_data_US_healthcare[[#This Row],[Age]]&lt;35,"Young",IF(Raw_data_US_healthcare[[#This Row],[Age]]&lt;60,"Middle","Senior"))</f>
        <v>Senior</v>
      </c>
      <c r="E5871" t="s">
        <v>16</v>
      </c>
      <c r="F5871" t="s">
        <v>88</v>
      </c>
      <c r="G5871" t="s">
        <v>88</v>
      </c>
      <c r="H5871" t="s">
        <v>36</v>
      </c>
      <c r="I5871" s="2">
        <v>45153</v>
      </c>
      <c r="J5871" t="s">
        <v>7182</v>
      </c>
      <c r="K5871" t="s">
        <v>16154</v>
      </c>
      <c r="L5871" t="s">
        <v>21</v>
      </c>
      <c r="M5871">
        <v>10426.2703</v>
      </c>
      <c r="N5871">
        <v>177</v>
      </c>
      <c r="O5871" t="s">
        <v>43</v>
      </c>
      <c r="P5871" t="s">
        <v>43</v>
      </c>
      <c r="Q5871" s="2">
        <v>45172</v>
      </c>
      <c r="R5871" t="s">
        <v>83</v>
      </c>
      <c r="S5871" t="s">
        <v>33</v>
      </c>
      <c r="T5871">
        <f>_xlfn.DAYS(Raw_data_US_healthcare[[#This Row],[Discharge Date]],Raw_data_US_healthcare[[#This Row],[Date of Admission]])</f>
        <v>19</v>
      </c>
    </row>
    <row r="5872" spans="1:20" x14ac:dyDescent="0.3">
      <c r="A5872" t="s">
        <v>26511</v>
      </c>
      <c r="B5872" t="s">
        <v>16155</v>
      </c>
      <c r="C5872">
        <v>81</v>
      </c>
      <c r="D5872" t="str">
        <f>IF(Raw_data_US_healthcare[[#This Row],[Age]]&lt;35,"Young",IF(Raw_data_US_healthcare[[#This Row],[Age]]&lt;60,"Middle","Senior"))</f>
        <v>Senior</v>
      </c>
      <c r="E5872" t="s">
        <v>16</v>
      </c>
      <c r="F5872" t="s">
        <v>228</v>
      </c>
      <c r="G5872" t="s">
        <v>228</v>
      </c>
      <c r="H5872" t="s">
        <v>26516</v>
      </c>
      <c r="I5872" s="2">
        <v>44401</v>
      </c>
      <c r="J5872" t="s">
        <v>16156</v>
      </c>
      <c r="K5872" t="s">
        <v>16157</v>
      </c>
      <c r="L5872" t="s">
        <v>21</v>
      </c>
      <c r="M5872">
        <v>31256.356599999999</v>
      </c>
      <c r="N5872">
        <v>288</v>
      </c>
      <c r="O5872" t="s">
        <v>22</v>
      </c>
      <c r="P5872" t="s">
        <v>22</v>
      </c>
      <c r="Q5872" s="2">
        <v>44414</v>
      </c>
      <c r="R5872" t="s">
        <v>48</v>
      </c>
      <c r="S5872" t="s">
        <v>45</v>
      </c>
      <c r="T5872">
        <f>_xlfn.DAYS(Raw_data_US_healthcare[[#This Row],[Discharge Date]],Raw_data_US_healthcare[[#This Row],[Date of Admission]])</f>
        <v>13</v>
      </c>
    </row>
    <row r="5873" spans="1:20" x14ac:dyDescent="0.3">
      <c r="A5873" t="s">
        <v>26511</v>
      </c>
      <c r="B5873" t="s">
        <v>16158</v>
      </c>
      <c r="C5873">
        <v>47</v>
      </c>
      <c r="D5873" t="str">
        <f>IF(Raw_data_US_healthcare[[#This Row],[Age]]&lt;35,"Young",IF(Raw_data_US_healthcare[[#This Row],[Age]]&lt;60,"Middle","Senior"))</f>
        <v>Middle</v>
      </c>
      <c r="E5873" t="s">
        <v>16</v>
      </c>
      <c r="F5873" t="s">
        <v>17</v>
      </c>
      <c r="G5873" t="s">
        <v>17</v>
      </c>
      <c r="H5873" t="s">
        <v>69</v>
      </c>
      <c r="I5873" s="2">
        <v>44033</v>
      </c>
      <c r="J5873" t="s">
        <v>16159</v>
      </c>
      <c r="K5873" t="s">
        <v>16160</v>
      </c>
      <c r="L5873" t="s">
        <v>52</v>
      </c>
      <c r="M5873">
        <v>42299.773399999998</v>
      </c>
      <c r="N5873">
        <v>136</v>
      </c>
      <c r="O5873" t="s">
        <v>39</v>
      </c>
      <c r="P5873" t="s">
        <v>39</v>
      </c>
      <c r="Q5873" s="2">
        <v>44051</v>
      </c>
      <c r="R5873" t="s">
        <v>44</v>
      </c>
      <c r="S5873" t="s">
        <v>45</v>
      </c>
      <c r="T5873">
        <f>_xlfn.DAYS(Raw_data_US_healthcare[[#This Row],[Discharge Date]],Raw_data_US_healthcare[[#This Row],[Date of Admission]])</f>
        <v>18</v>
      </c>
    </row>
    <row r="5874" spans="1:20" x14ac:dyDescent="0.3">
      <c r="A5874" t="s">
        <v>26511</v>
      </c>
      <c r="B5874" t="s">
        <v>9912</v>
      </c>
      <c r="C5874">
        <v>46</v>
      </c>
      <c r="D5874" t="str">
        <f>IF(Raw_data_US_healthcare[[#This Row],[Age]]&lt;35,"Young",IF(Raw_data_US_healthcare[[#This Row],[Age]]&lt;60,"Middle","Senior"))</f>
        <v>Middle</v>
      </c>
      <c r="E5874" t="s">
        <v>16</v>
      </c>
      <c r="F5874" t="s">
        <v>49</v>
      </c>
      <c r="G5874" t="s">
        <v>49</v>
      </c>
      <c r="H5874" t="s">
        <v>69</v>
      </c>
      <c r="I5874" s="2">
        <v>44189</v>
      </c>
      <c r="J5874" t="s">
        <v>16161</v>
      </c>
      <c r="K5874" t="s">
        <v>16162</v>
      </c>
      <c r="L5874" t="s">
        <v>60</v>
      </c>
      <c r="M5874">
        <v>29614.7143</v>
      </c>
      <c r="N5874">
        <v>222</v>
      </c>
      <c r="O5874" t="s">
        <v>22</v>
      </c>
      <c r="P5874" t="s">
        <v>22</v>
      </c>
      <c r="Q5874" s="2">
        <v>44208</v>
      </c>
      <c r="R5874" t="s">
        <v>48</v>
      </c>
      <c r="S5874" t="s">
        <v>45</v>
      </c>
      <c r="T5874">
        <f>_xlfn.DAYS(Raw_data_US_healthcare[[#This Row],[Discharge Date]],Raw_data_US_healthcare[[#This Row],[Date of Admission]])</f>
        <v>19</v>
      </c>
    </row>
    <row r="5875" spans="1:20" x14ac:dyDescent="0.3">
      <c r="A5875" t="s">
        <v>26511</v>
      </c>
      <c r="B5875" t="s">
        <v>16163</v>
      </c>
      <c r="C5875">
        <v>79</v>
      </c>
      <c r="D5875" t="str">
        <f>IF(Raw_data_US_healthcare[[#This Row],[Age]]&lt;35,"Young",IF(Raw_data_US_healthcare[[#This Row],[Age]]&lt;60,"Middle","Senior"))</f>
        <v>Senior</v>
      </c>
      <c r="E5875" t="s">
        <v>16</v>
      </c>
      <c r="F5875" t="s">
        <v>35</v>
      </c>
      <c r="G5875" t="s">
        <v>35</v>
      </c>
      <c r="H5875" t="s">
        <v>36</v>
      </c>
      <c r="I5875" s="2">
        <v>43950</v>
      </c>
      <c r="J5875" t="s">
        <v>16164</v>
      </c>
      <c r="K5875" t="s">
        <v>16165</v>
      </c>
      <c r="L5875" t="s">
        <v>21</v>
      </c>
      <c r="M5875">
        <v>8797.2171999999991</v>
      </c>
      <c r="N5875">
        <v>217</v>
      </c>
      <c r="O5875" t="s">
        <v>43</v>
      </c>
      <c r="P5875" t="s">
        <v>43</v>
      </c>
      <c r="Q5875" s="2">
        <v>43964</v>
      </c>
      <c r="R5875" t="s">
        <v>44</v>
      </c>
      <c r="S5875" t="s">
        <v>24</v>
      </c>
      <c r="T5875">
        <f>_xlfn.DAYS(Raw_data_US_healthcare[[#This Row],[Discharge Date]],Raw_data_US_healthcare[[#This Row],[Date of Admission]])</f>
        <v>14</v>
      </c>
    </row>
    <row r="5876" spans="1:20" x14ac:dyDescent="0.3">
      <c r="A5876" t="s">
        <v>26512</v>
      </c>
      <c r="B5876" t="s">
        <v>16166</v>
      </c>
      <c r="C5876">
        <v>60</v>
      </c>
      <c r="D5876" t="str">
        <f>IF(Raw_data_US_healthcare[[#This Row],[Age]]&lt;35,"Young",IF(Raw_data_US_healthcare[[#This Row],[Age]]&lt;60,"Middle","Senior"))</f>
        <v>Senior</v>
      </c>
      <c r="E5876" t="s">
        <v>26</v>
      </c>
      <c r="F5876" t="s">
        <v>27</v>
      </c>
      <c r="G5876" t="s">
        <v>27</v>
      </c>
      <c r="H5876" t="s">
        <v>28</v>
      </c>
      <c r="I5876" s="2">
        <v>43562</v>
      </c>
      <c r="J5876" t="s">
        <v>16167</v>
      </c>
      <c r="K5876" t="s">
        <v>16168</v>
      </c>
      <c r="L5876" t="s">
        <v>21</v>
      </c>
      <c r="M5876">
        <v>13575.031000000001</v>
      </c>
      <c r="N5876">
        <v>491</v>
      </c>
      <c r="O5876" t="s">
        <v>43</v>
      </c>
      <c r="P5876" t="s">
        <v>43</v>
      </c>
      <c r="Q5876" s="2">
        <v>43580</v>
      </c>
      <c r="R5876" t="s">
        <v>44</v>
      </c>
      <c r="S5876" t="s">
        <v>24</v>
      </c>
      <c r="T5876">
        <f>_xlfn.DAYS(Raw_data_US_healthcare[[#This Row],[Discharge Date]],Raw_data_US_healthcare[[#This Row],[Date of Admission]])</f>
        <v>18</v>
      </c>
    </row>
    <row r="5877" spans="1:20" x14ac:dyDescent="0.3">
      <c r="A5877" t="s">
        <v>26511</v>
      </c>
      <c r="B5877" t="s">
        <v>16169</v>
      </c>
      <c r="C5877">
        <v>84</v>
      </c>
      <c r="D5877" t="str">
        <f>IF(Raw_data_US_healthcare[[#This Row],[Age]]&lt;35,"Young",IF(Raw_data_US_healthcare[[#This Row],[Age]]&lt;60,"Middle","Senior"))</f>
        <v>Senior</v>
      </c>
      <c r="E5877" t="s">
        <v>16</v>
      </c>
      <c r="F5877" t="s">
        <v>62</v>
      </c>
      <c r="G5877" t="s">
        <v>62</v>
      </c>
      <c r="H5877" t="s">
        <v>26514</v>
      </c>
      <c r="I5877" s="2">
        <v>44296</v>
      </c>
      <c r="J5877" t="s">
        <v>2844</v>
      </c>
      <c r="K5877" t="s">
        <v>16170</v>
      </c>
      <c r="L5877" t="s">
        <v>21</v>
      </c>
      <c r="M5877">
        <v>21244.029699999999</v>
      </c>
      <c r="N5877">
        <v>192</v>
      </c>
      <c r="O5877" t="s">
        <v>43</v>
      </c>
      <c r="P5877" t="s">
        <v>43</v>
      </c>
      <c r="Q5877" s="2">
        <v>44301</v>
      </c>
      <c r="R5877" t="s">
        <v>48</v>
      </c>
      <c r="S5877" t="s">
        <v>24</v>
      </c>
      <c r="T5877">
        <f>_xlfn.DAYS(Raw_data_US_healthcare[[#This Row],[Discharge Date]],Raw_data_US_healthcare[[#This Row],[Date of Admission]])</f>
        <v>5</v>
      </c>
    </row>
    <row r="5878" spans="1:20" x14ac:dyDescent="0.3">
      <c r="A5878" t="s">
        <v>26512</v>
      </c>
      <c r="B5878" t="s">
        <v>16171</v>
      </c>
      <c r="C5878">
        <v>46</v>
      </c>
      <c r="D5878" t="str">
        <f>IF(Raw_data_US_healthcare[[#This Row],[Age]]&lt;35,"Young",IF(Raw_data_US_healthcare[[#This Row],[Age]]&lt;60,"Middle","Senior"))</f>
        <v>Middle</v>
      </c>
      <c r="E5878" t="s">
        <v>26</v>
      </c>
      <c r="F5878" t="s">
        <v>35</v>
      </c>
      <c r="G5878" t="s">
        <v>35</v>
      </c>
      <c r="H5878" t="s">
        <v>36</v>
      </c>
      <c r="I5878" s="2">
        <v>44762</v>
      </c>
      <c r="J5878" t="s">
        <v>16172</v>
      </c>
      <c r="K5878" t="s">
        <v>16173</v>
      </c>
      <c r="L5878" t="s">
        <v>21</v>
      </c>
      <c r="M5878">
        <v>20678.623599999999</v>
      </c>
      <c r="N5878">
        <v>317</v>
      </c>
      <c r="O5878" t="s">
        <v>39</v>
      </c>
      <c r="P5878" t="s">
        <v>39</v>
      </c>
      <c r="Q5878" s="2">
        <v>44766</v>
      </c>
      <c r="R5878" t="s">
        <v>32</v>
      </c>
      <c r="S5878" t="s">
        <v>45</v>
      </c>
      <c r="T5878">
        <f>_xlfn.DAYS(Raw_data_US_healthcare[[#This Row],[Discharge Date]],Raw_data_US_healthcare[[#This Row],[Date of Admission]])</f>
        <v>4</v>
      </c>
    </row>
    <row r="5879" spans="1:20" x14ac:dyDescent="0.3">
      <c r="A5879" t="s">
        <v>26511</v>
      </c>
      <c r="B5879" t="s">
        <v>11024</v>
      </c>
      <c r="C5879">
        <v>80</v>
      </c>
      <c r="D5879" t="str">
        <f>IF(Raw_data_US_healthcare[[#This Row],[Age]]&lt;35,"Young",IF(Raw_data_US_healthcare[[#This Row],[Age]]&lt;60,"Middle","Senior"))</f>
        <v>Senior</v>
      </c>
      <c r="E5879" t="s">
        <v>16</v>
      </c>
      <c r="F5879" t="s">
        <v>113</v>
      </c>
      <c r="G5879" t="s">
        <v>113</v>
      </c>
      <c r="H5879" t="s">
        <v>26514</v>
      </c>
      <c r="I5879" s="2">
        <v>44892</v>
      </c>
      <c r="J5879" t="s">
        <v>16174</v>
      </c>
      <c r="K5879" t="s">
        <v>16175</v>
      </c>
      <c r="L5879" t="s">
        <v>21</v>
      </c>
      <c r="M5879">
        <v>38705.298199999997</v>
      </c>
      <c r="N5879">
        <v>261</v>
      </c>
      <c r="O5879" t="s">
        <v>22</v>
      </c>
      <c r="P5879" t="s">
        <v>22</v>
      </c>
      <c r="Q5879" s="2">
        <v>44913</v>
      </c>
      <c r="R5879" t="s">
        <v>23</v>
      </c>
      <c r="S5879" t="s">
        <v>45</v>
      </c>
      <c r="T5879">
        <f>_xlfn.DAYS(Raw_data_US_healthcare[[#This Row],[Discharge Date]],Raw_data_US_healthcare[[#This Row],[Date of Admission]])</f>
        <v>21</v>
      </c>
    </row>
    <row r="5880" spans="1:20" x14ac:dyDescent="0.3">
      <c r="A5880" t="s">
        <v>26512</v>
      </c>
      <c r="B5880" t="s">
        <v>16176</v>
      </c>
      <c r="C5880">
        <v>56</v>
      </c>
      <c r="D5880" t="str">
        <f>IF(Raw_data_US_healthcare[[#This Row],[Age]]&lt;35,"Young",IF(Raw_data_US_healthcare[[#This Row],[Age]]&lt;60,"Middle","Senior"))</f>
        <v>Middle</v>
      </c>
      <c r="E5880" t="s">
        <v>26</v>
      </c>
      <c r="F5880" t="s">
        <v>17</v>
      </c>
      <c r="G5880" t="s">
        <v>17</v>
      </c>
      <c r="H5880" t="s">
        <v>28</v>
      </c>
      <c r="I5880" s="2">
        <v>45225</v>
      </c>
      <c r="J5880" t="s">
        <v>16177</v>
      </c>
      <c r="K5880" t="s">
        <v>16178</v>
      </c>
      <c r="L5880" t="s">
        <v>52</v>
      </c>
      <c r="M5880">
        <v>35127.855799999998</v>
      </c>
      <c r="N5880">
        <v>349</v>
      </c>
      <c r="O5880" t="s">
        <v>39</v>
      </c>
      <c r="P5880" t="s">
        <v>39</v>
      </c>
      <c r="Q5880" s="2">
        <v>45234</v>
      </c>
      <c r="R5880" t="s">
        <v>44</v>
      </c>
      <c r="S5880" t="s">
        <v>45</v>
      </c>
      <c r="T5880">
        <f>_xlfn.DAYS(Raw_data_US_healthcare[[#This Row],[Discharge Date]],Raw_data_US_healthcare[[#This Row],[Date of Admission]])</f>
        <v>9</v>
      </c>
    </row>
    <row r="5881" spans="1:20" x14ac:dyDescent="0.3">
      <c r="A5881" t="s">
        <v>26512</v>
      </c>
      <c r="B5881" t="s">
        <v>16179</v>
      </c>
      <c r="C5881">
        <v>21</v>
      </c>
      <c r="D5881" t="str">
        <f>IF(Raw_data_US_healthcare[[#This Row],[Age]]&lt;35,"Young",IF(Raw_data_US_healthcare[[#This Row],[Age]]&lt;60,"Middle","Senior"))</f>
        <v>Young</v>
      </c>
      <c r="E5881" t="s">
        <v>26</v>
      </c>
      <c r="F5881" t="s">
        <v>62</v>
      </c>
      <c r="G5881" t="s">
        <v>62</v>
      </c>
      <c r="H5881" t="s">
        <v>28</v>
      </c>
      <c r="I5881" s="2">
        <v>43801</v>
      </c>
      <c r="J5881" t="s">
        <v>16180</v>
      </c>
      <c r="K5881" t="s">
        <v>16181</v>
      </c>
      <c r="L5881" t="s">
        <v>56</v>
      </c>
      <c r="M5881">
        <v>23557.950400000002</v>
      </c>
      <c r="N5881">
        <v>425</v>
      </c>
      <c r="O5881" t="s">
        <v>43</v>
      </c>
      <c r="P5881" t="s">
        <v>43</v>
      </c>
      <c r="Q5881" s="2">
        <v>43811</v>
      </c>
      <c r="R5881" t="s">
        <v>83</v>
      </c>
      <c r="S5881" t="s">
        <v>33</v>
      </c>
      <c r="T5881">
        <f>_xlfn.DAYS(Raw_data_US_healthcare[[#This Row],[Discharge Date]],Raw_data_US_healthcare[[#This Row],[Date of Admission]])</f>
        <v>10</v>
      </c>
    </row>
    <row r="5882" spans="1:20" x14ac:dyDescent="0.3">
      <c r="A5882" t="s">
        <v>26511</v>
      </c>
      <c r="B5882" t="s">
        <v>16182</v>
      </c>
      <c r="C5882">
        <v>58</v>
      </c>
      <c r="D5882" t="str">
        <f>IF(Raw_data_US_healthcare[[#This Row],[Age]]&lt;35,"Young",IF(Raw_data_US_healthcare[[#This Row],[Age]]&lt;60,"Middle","Senior"))</f>
        <v>Middle</v>
      </c>
      <c r="E5882" t="s">
        <v>16</v>
      </c>
      <c r="F5882" t="s">
        <v>17</v>
      </c>
      <c r="G5882" t="s">
        <v>17</v>
      </c>
      <c r="H5882" t="s">
        <v>36</v>
      </c>
      <c r="I5882" s="2">
        <v>43661</v>
      </c>
      <c r="J5882" t="s">
        <v>7522</v>
      </c>
      <c r="K5882" t="s">
        <v>16183</v>
      </c>
      <c r="L5882" t="s">
        <v>56</v>
      </c>
      <c r="M5882">
        <v>22613.893400000001</v>
      </c>
      <c r="N5882">
        <v>461</v>
      </c>
      <c r="O5882" t="s">
        <v>39</v>
      </c>
      <c r="P5882" t="s">
        <v>39</v>
      </c>
      <c r="Q5882" s="2">
        <v>43670</v>
      </c>
      <c r="R5882" t="s">
        <v>48</v>
      </c>
      <c r="S5882" t="s">
        <v>45</v>
      </c>
      <c r="T5882">
        <f>_xlfn.DAYS(Raw_data_US_healthcare[[#This Row],[Discharge Date]],Raw_data_US_healthcare[[#This Row],[Date of Admission]])</f>
        <v>9</v>
      </c>
    </row>
    <row r="5883" spans="1:20" x14ac:dyDescent="0.3">
      <c r="A5883" t="s">
        <v>26511</v>
      </c>
      <c r="B5883" t="s">
        <v>16184</v>
      </c>
      <c r="C5883">
        <v>18</v>
      </c>
      <c r="D5883" t="str">
        <f>IF(Raw_data_US_healthcare[[#This Row],[Age]]&lt;35,"Young",IF(Raw_data_US_healthcare[[#This Row],[Age]]&lt;60,"Middle","Senior"))</f>
        <v>Young</v>
      </c>
      <c r="E5883" t="s">
        <v>16</v>
      </c>
      <c r="F5883" t="s">
        <v>27</v>
      </c>
      <c r="G5883" t="s">
        <v>27</v>
      </c>
      <c r="H5883" t="s">
        <v>28</v>
      </c>
      <c r="I5883" s="2">
        <v>43609</v>
      </c>
      <c r="J5883" t="s">
        <v>16185</v>
      </c>
      <c r="K5883" t="s">
        <v>16186</v>
      </c>
      <c r="L5883" t="s">
        <v>60</v>
      </c>
      <c r="M5883">
        <v>12981.2273</v>
      </c>
      <c r="N5883">
        <v>444</v>
      </c>
      <c r="O5883" t="s">
        <v>43</v>
      </c>
      <c r="P5883" t="s">
        <v>43</v>
      </c>
      <c r="Q5883" s="2">
        <v>43634</v>
      </c>
      <c r="R5883" t="s">
        <v>83</v>
      </c>
      <c r="S5883" t="s">
        <v>24</v>
      </c>
      <c r="T5883">
        <f>_xlfn.DAYS(Raw_data_US_healthcare[[#This Row],[Discharge Date]],Raw_data_US_healthcare[[#This Row],[Date of Admission]])</f>
        <v>25</v>
      </c>
    </row>
    <row r="5884" spans="1:20" x14ac:dyDescent="0.3">
      <c r="A5884" t="s">
        <v>26512</v>
      </c>
      <c r="B5884" t="s">
        <v>16187</v>
      </c>
      <c r="C5884">
        <v>56</v>
      </c>
      <c r="D5884" t="str">
        <f>IF(Raw_data_US_healthcare[[#This Row],[Age]]&lt;35,"Young",IF(Raw_data_US_healthcare[[#This Row],[Age]]&lt;60,"Middle","Senior"))</f>
        <v>Middle</v>
      </c>
      <c r="E5884" t="s">
        <v>26</v>
      </c>
      <c r="F5884" t="s">
        <v>113</v>
      </c>
      <c r="G5884" t="s">
        <v>113</v>
      </c>
      <c r="H5884" t="s">
        <v>26516</v>
      </c>
      <c r="I5884" s="2">
        <v>44430</v>
      </c>
      <c r="J5884" t="s">
        <v>8676</v>
      </c>
      <c r="K5884" t="s">
        <v>16188</v>
      </c>
      <c r="L5884" t="s">
        <v>60</v>
      </c>
      <c r="M5884">
        <v>10451.0108</v>
      </c>
      <c r="N5884">
        <v>285</v>
      </c>
      <c r="O5884" t="s">
        <v>39</v>
      </c>
      <c r="P5884" t="s">
        <v>39</v>
      </c>
      <c r="Q5884" s="2">
        <v>44449</v>
      </c>
      <c r="R5884" t="s">
        <v>83</v>
      </c>
      <c r="S5884" t="s">
        <v>45</v>
      </c>
      <c r="T5884">
        <f>_xlfn.DAYS(Raw_data_US_healthcare[[#This Row],[Discharge Date]],Raw_data_US_healthcare[[#This Row],[Date of Admission]])</f>
        <v>19</v>
      </c>
    </row>
    <row r="5885" spans="1:20" x14ac:dyDescent="0.3">
      <c r="A5885" t="s">
        <v>26511</v>
      </c>
      <c r="B5885" t="s">
        <v>10167</v>
      </c>
      <c r="C5885">
        <v>27</v>
      </c>
      <c r="D5885" t="str">
        <f>IF(Raw_data_US_healthcare[[#This Row],[Age]]&lt;35,"Young",IF(Raw_data_US_healthcare[[#This Row],[Age]]&lt;60,"Middle","Senior"))</f>
        <v>Young</v>
      </c>
      <c r="E5885" t="s">
        <v>16</v>
      </c>
      <c r="F5885" t="s">
        <v>49</v>
      </c>
      <c r="G5885" t="s">
        <v>49</v>
      </c>
      <c r="H5885" t="s">
        <v>28</v>
      </c>
      <c r="I5885" s="2">
        <v>43640</v>
      </c>
      <c r="J5885" t="s">
        <v>16189</v>
      </c>
      <c r="K5885" t="s">
        <v>16190</v>
      </c>
      <c r="L5885" t="s">
        <v>56</v>
      </c>
      <c r="M5885">
        <v>40647.000800000002</v>
      </c>
      <c r="N5885">
        <v>313</v>
      </c>
      <c r="O5885" t="s">
        <v>43</v>
      </c>
      <c r="P5885" t="s">
        <v>43</v>
      </c>
      <c r="Q5885" s="2">
        <v>43646</v>
      </c>
      <c r="R5885" t="s">
        <v>23</v>
      </c>
      <c r="S5885" t="s">
        <v>33</v>
      </c>
      <c r="T5885">
        <f>_xlfn.DAYS(Raw_data_US_healthcare[[#This Row],[Discharge Date]],Raw_data_US_healthcare[[#This Row],[Date of Admission]])</f>
        <v>6</v>
      </c>
    </row>
    <row r="5886" spans="1:20" x14ac:dyDescent="0.3">
      <c r="A5886" t="s">
        <v>26511</v>
      </c>
      <c r="B5886" t="s">
        <v>10018</v>
      </c>
      <c r="C5886">
        <v>36</v>
      </c>
      <c r="D5886" t="str">
        <f>IF(Raw_data_US_healthcare[[#This Row],[Age]]&lt;35,"Young",IF(Raw_data_US_healthcare[[#This Row],[Age]]&lt;60,"Middle","Senior"))</f>
        <v>Middle</v>
      </c>
      <c r="E5886" t="s">
        <v>16</v>
      </c>
      <c r="F5886" t="s">
        <v>49</v>
      </c>
      <c r="G5886" t="s">
        <v>49</v>
      </c>
      <c r="H5886" t="s">
        <v>69</v>
      </c>
      <c r="I5886" s="2">
        <v>43923</v>
      </c>
      <c r="J5886" t="s">
        <v>16191</v>
      </c>
      <c r="K5886" t="s">
        <v>16192</v>
      </c>
      <c r="L5886" t="s">
        <v>56</v>
      </c>
      <c r="M5886">
        <v>43276.565399999999</v>
      </c>
      <c r="N5886">
        <v>478</v>
      </c>
      <c r="O5886" t="s">
        <v>43</v>
      </c>
      <c r="P5886" t="s">
        <v>43</v>
      </c>
      <c r="Q5886" s="2">
        <v>43948</v>
      </c>
      <c r="R5886" t="s">
        <v>83</v>
      </c>
      <c r="S5886" t="s">
        <v>24</v>
      </c>
      <c r="T5886">
        <f>_xlfn.DAYS(Raw_data_US_healthcare[[#This Row],[Discharge Date]],Raw_data_US_healthcare[[#This Row],[Date of Admission]])</f>
        <v>25</v>
      </c>
    </row>
    <row r="5887" spans="1:20" x14ac:dyDescent="0.3">
      <c r="A5887" t="s">
        <v>26512</v>
      </c>
      <c r="B5887" t="s">
        <v>16193</v>
      </c>
      <c r="C5887">
        <v>82</v>
      </c>
      <c r="D5887" t="str">
        <f>IF(Raw_data_US_healthcare[[#This Row],[Age]]&lt;35,"Young",IF(Raw_data_US_healthcare[[#This Row],[Age]]&lt;60,"Middle","Senior"))</f>
        <v>Senior</v>
      </c>
      <c r="E5887" t="s">
        <v>26</v>
      </c>
      <c r="F5887" t="s">
        <v>228</v>
      </c>
      <c r="G5887" t="s">
        <v>228</v>
      </c>
      <c r="H5887" t="s">
        <v>69</v>
      </c>
      <c r="I5887" s="2">
        <v>44987</v>
      </c>
      <c r="J5887" t="s">
        <v>16194</v>
      </c>
      <c r="K5887" t="s">
        <v>16195</v>
      </c>
      <c r="L5887" t="s">
        <v>21</v>
      </c>
      <c r="M5887">
        <v>36029.177000000003</v>
      </c>
      <c r="N5887">
        <v>495</v>
      </c>
      <c r="O5887" t="s">
        <v>22</v>
      </c>
      <c r="P5887" t="s">
        <v>22</v>
      </c>
      <c r="Q5887" s="2">
        <v>45006</v>
      </c>
      <c r="R5887" t="s">
        <v>32</v>
      </c>
      <c r="S5887" t="s">
        <v>33</v>
      </c>
      <c r="T5887">
        <f>_xlfn.DAYS(Raw_data_US_healthcare[[#This Row],[Discharge Date]],Raw_data_US_healthcare[[#This Row],[Date of Admission]])</f>
        <v>19</v>
      </c>
    </row>
    <row r="5888" spans="1:20" x14ac:dyDescent="0.3">
      <c r="A5888" t="s">
        <v>26511</v>
      </c>
      <c r="B5888" t="s">
        <v>16196</v>
      </c>
      <c r="C5888">
        <v>41</v>
      </c>
      <c r="D5888" t="str">
        <f>IF(Raw_data_US_healthcare[[#This Row],[Age]]&lt;35,"Young",IF(Raw_data_US_healthcare[[#This Row],[Age]]&lt;60,"Middle","Senior"))</f>
        <v>Middle</v>
      </c>
      <c r="E5888" t="s">
        <v>16</v>
      </c>
      <c r="F5888" t="s">
        <v>17</v>
      </c>
      <c r="G5888" t="s">
        <v>17</v>
      </c>
      <c r="H5888" t="s">
        <v>69</v>
      </c>
      <c r="I5888" s="2">
        <v>44018</v>
      </c>
      <c r="J5888" t="s">
        <v>16197</v>
      </c>
      <c r="K5888" t="s">
        <v>16198</v>
      </c>
      <c r="L5888" t="s">
        <v>21</v>
      </c>
      <c r="M5888">
        <v>19286.258000000002</v>
      </c>
      <c r="N5888">
        <v>113</v>
      </c>
      <c r="O5888" t="s">
        <v>43</v>
      </c>
      <c r="P5888" t="s">
        <v>43</v>
      </c>
      <c r="Q5888" s="2">
        <v>44044</v>
      </c>
      <c r="R5888" t="s">
        <v>48</v>
      </c>
      <c r="S5888" t="s">
        <v>24</v>
      </c>
      <c r="T5888">
        <f>_xlfn.DAYS(Raw_data_US_healthcare[[#This Row],[Discharge Date]],Raw_data_US_healthcare[[#This Row],[Date of Admission]])</f>
        <v>26</v>
      </c>
    </row>
    <row r="5889" spans="1:20" x14ac:dyDescent="0.3">
      <c r="A5889" t="s">
        <v>26511</v>
      </c>
      <c r="B5889" t="s">
        <v>16199</v>
      </c>
      <c r="C5889">
        <v>37</v>
      </c>
      <c r="D5889" t="str">
        <f>IF(Raw_data_US_healthcare[[#This Row],[Age]]&lt;35,"Young",IF(Raw_data_US_healthcare[[#This Row],[Age]]&lt;60,"Middle","Senior"))</f>
        <v>Middle</v>
      </c>
      <c r="E5889" t="s">
        <v>16</v>
      </c>
      <c r="F5889" t="s">
        <v>113</v>
      </c>
      <c r="G5889" t="s">
        <v>113</v>
      </c>
      <c r="H5889" t="s">
        <v>26516</v>
      </c>
      <c r="I5889" s="2">
        <v>43849</v>
      </c>
      <c r="J5889" t="s">
        <v>16200</v>
      </c>
      <c r="K5889" t="s">
        <v>16201</v>
      </c>
      <c r="L5889" t="s">
        <v>60</v>
      </c>
      <c r="M5889">
        <v>8821.0738000000001</v>
      </c>
      <c r="N5889">
        <v>253</v>
      </c>
      <c r="O5889" t="s">
        <v>39</v>
      </c>
      <c r="P5889" t="s">
        <v>39</v>
      </c>
      <c r="Q5889" s="2">
        <v>43856</v>
      </c>
      <c r="R5889" t="s">
        <v>44</v>
      </c>
      <c r="S5889" t="s">
        <v>45</v>
      </c>
      <c r="T5889">
        <f>_xlfn.DAYS(Raw_data_US_healthcare[[#This Row],[Discharge Date]],Raw_data_US_healthcare[[#This Row],[Date of Admission]])</f>
        <v>7</v>
      </c>
    </row>
    <row r="5890" spans="1:20" x14ac:dyDescent="0.3">
      <c r="A5890" t="s">
        <v>26511</v>
      </c>
      <c r="B5890" t="s">
        <v>16202</v>
      </c>
      <c r="C5890">
        <v>23</v>
      </c>
      <c r="D5890" t="str">
        <f>IF(Raw_data_US_healthcare[[#This Row],[Age]]&lt;35,"Young",IF(Raw_data_US_healthcare[[#This Row],[Age]]&lt;60,"Middle","Senior"))</f>
        <v>Young</v>
      </c>
      <c r="E5890" t="s">
        <v>16</v>
      </c>
      <c r="F5890" t="s">
        <v>35</v>
      </c>
      <c r="G5890" t="s">
        <v>35</v>
      </c>
      <c r="H5890" t="s">
        <v>28</v>
      </c>
      <c r="I5890" s="2">
        <v>43678</v>
      </c>
      <c r="J5890" t="s">
        <v>16203</v>
      </c>
      <c r="K5890" t="s">
        <v>16204</v>
      </c>
      <c r="L5890" t="s">
        <v>52</v>
      </c>
      <c r="M5890">
        <v>16744.2968</v>
      </c>
      <c r="N5890">
        <v>371</v>
      </c>
      <c r="O5890" t="s">
        <v>43</v>
      </c>
      <c r="P5890" t="s">
        <v>43</v>
      </c>
      <c r="Q5890" s="2">
        <v>43693</v>
      </c>
      <c r="R5890" t="s">
        <v>32</v>
      </c>
      <c r="S5890" t="s">
        <v>24</v>
      </c>
      <c r="T5890">
        <f>_xlfn.DAYS(Raw_data_US_healthcare[[#This Row],[Discharge Date]],Raw_data_US_healthcare[[#This Row],[Date of Admission]])</f>
        <v>15</v>
      </c>
    </row>
    <row r="5891" spans="1:20" x14ac:dyDescent="0.3">
      <c r="A5891" t="s">
        <v>26511</v>
      </c>
      <c r="B5891" t="s">
        <v>26577</v>
      </c>
      <c r="C5891">
        <v>31</v>
      </c>
      <c r="D5891" t="str">
        <f>IF(Raw_data_US_healthcare[[#This Row],[Age]]&lt;35,"Young",IF(Raw_data_US_healthcare[[#This Row],[Age]]&lt;60,"Middle","Senior"))</f>
        <v>Young</v>
      </c>
      <c r="E5891" t="s">
        <v>16</v>
      </c>
      <c r="F5891" t="s">
        <v>113</v>
      </c>
      <c r="G5891" t="s">
        <v>113</v>
      </c>
      <c r="H5891" t="s">
        <v>18</v>
      </c>
      <c r="I5891" s="2">
        <v>43999</v>
      </c>
      <c r="J5891" t="s">
        <v>16205</v>
      </c>
      <c r="K5891" t="s">
        <v>16206</v>
      </c>
      <c r="L5891" t="s">
        <v>31</v>
      </c>
      <c r="M5891">
        <v>40864.949099999998</v>
      </c>
      <c r="N5891">
        <v>293</v>
      </c>
      <c r="O5891" t="s">
        <v>39</v>
      </c>
      <c r="P5891" t="s">
        <v>39</v>
      </c>
      <c r="Q5891" s="2">
        <v>44008</v>
      </c>
      <c r="R5891" t="s">
        <v>32</v>
      </c>
      <c r="S5891" t="s">
        <v>24</v>
      </c>
      <c r="T5891">
        <f>_xlfn.DAYS(Raw_data_US_healthcare[[#This Row],[Discharge Date]],Raw_data_US_healthcare[[#This Row],[Date of Admission]])</f>
        <v>9</v>
      </c>
    </row>
    <row r="5892" spans="1:20" x14ac:dyDescent="0.3">
      <c r="A5892" t="s">
        <v>26511</v>
      </c>
      <c r="B5892" t="s">
        <v>16207</v>
      </c>
      <c r="C5892">
        <v>52</v>
      </c>
      <c r="D5892" t="str">
        <f>IF(Raw_data_US_healthcare[[#This Row],[Age]]&lt;35,"Young",IF(Raw_data_US_healthcare[[#This Row],[Age]]&lt;60,"Middle","Senior"))</f>
        <v>Middle</v>
      </c>
      <c r="E5892" t="s">
        <v>16</v>
      </c>
      <c r="F5892" t="s">
        <v>27</v>
      </c>
      <c r="G5892" t="s">
        <v>27</v>
      </c>
      <c r="H5892" t="s">
        <v>36</v>
      </c>
      <c r="I5892" s="2">
        <v>45075</v>
      </c>
      <c r="J5892" t="s">
        <v>16208</v>
      </c>
      <c r="K5892" t="s">
        <v>16209</v>
      </c>
      <c r="L5892" t="s">
        <v>21</v>
      </c>
      <c r="M5892">
        <v>19349.316299999999</v>
      </c>
      <c r="N5892">
        <v>143</v>
      </c>
      <c r="O5892" t="s">
        <v>43</v>
      </c>
      <c r="P5892" t="s">
        <v>43</v>
      </c>
      <c r="Q5892" s="2">
        <v>45089</v>
      </c>
      <c r="R5892" t="s">
        <v>48</v>
      </c>
      <c r="S5892" t="s">
        <v>45</v>
      </c>
      <c r="T5892">
        <f>_xlfn.DAYS(Raw_data_US_healthcare[[#This Row],[Discharge Date]],Raw_data_US_healthcare[[#This Row],[Date of Admission]])</f>
        <v>14</v>
      </c>
    </row>
    <row r="5893" spans="1:20" x14ac:dyDescent="0.3">
      <c r="A5893" t="s">
        <v>26511</v>
      </c>
      <c r="B5893" t="s">
        <v>16210</v>
      </c>
      <c r="C5893">
        <v>49</v>
      </c>
      <c r="D5893" t="str">
        <f>IF(Raw_data_US_healthcare[[#This Row],[Age]]&lt;35,"Young",IF(Raw_data_US_healthcare[[#This Row],[Age]]&lt;60,"Middle","Senior"))</f>
        <v>Middle</v>
      </c>
      <c r="E5893" t="s">
        <v>16</v>
      </c>
      <c r="F5893" t="s">
        <v>35</v>
      </c>
      <c r="G5893" t="s">
        <v>35</v>
      </c>
      <c r="H5893" t="s">
        <v>26516</v>
      </c>
      <c r="I5893" s="2">
        <v>43614</v>
      </c>
      <c r="J5893" t="s">
        <v>16211</v>
      </c>
      <c r="K5893" t="s">
        <v>16212</v>
      </c>
      <c r="L5893" t="s">
        <v>52</v>
      </c>
      <c r="M5893">
        <v>14063.946099999999</v>
      </c>
      <c r="N5893">
        <v>307</v>
      </c>
      <c r="O5893" t="s">
        <v>43</v>
      </c>
      <c r="P5893" t="s">
        <v>43</v>
      </c>
      <c r="Q5893" s="2">
        <v>43634</v>
      </c>
      <c r="R5893" t="s">
        <v>23</v>
      </c>
      <c r="S5893" t="s">
        <v>24</v>
      </c>
      <c r="T5893">
        <f>_xlfn.DAYS(Raw_data_US_healthcare[[#This Row],[Discharge Date]],Raw_data_US_healthcare[[#This Row],[Date of Admission]])</f>
        <v>20</v>
      </c>
    </row>
    <row r="5894" spans="1:20" x14ac:dyDescent="0.3">
      <c r="A5894" t="s">
        <v>26511</v>
      </c>
      <c r="B5894" t="s">
        <v>16213</v>
      </c>
      <c r="C5894">
        <v>33</v>
      </c>
      <c r="D5894" t="str">
        <f>IF(Raw_data_US_healthcare[[#This Row],[Age]]&lt;35,"Young",IF(Raw_data_US_healthcare[[#This Row],[Age]]&lt;60,"Middle","Senior"))</f>
        <v>Young</v>
      </c>
      <c r="E5894" t="s">
        <v>16</v>
      </c>
      <c r="F5894" t="s">
        <v>49</v>
      </c>
      <c r="G5894" t="s">
        <v>49</v>
      </c>
      <c r="H5894" t="s">
        <v>28</v>
      </c>
      <c r="I5894" s="2">
        <v>44497</v>
      </c>
      <c r="J5894" t="s">
        <v>16214</v>
      </c>
      <c r="K5894" t="s">
        <v>16215</v>
      </c>
      <c r="L5894" t="s">
        <v>56</v>
      </c>
      <c r="M5894">
        <v>36684.659200000002</v>
      </c>
      <c r="N5894">
        <v>307</v>
      </c>
      <c r="O5894" t="s">
        <v>43</v>
      </c>
      <c r="P5894" t="s">
        <v>43</v>
      </c>
      <c r="Q5894" s="2">
        <v>44512</v>
      </c>
      <c r="R5894" t="s">
        <v>23</v>
      </c>
      <c r="S5894" t="s">
        <v>33</v>
      </c>
      <c r="T5894">
        <f>_xlfn.DAYS(Raw_data_US_healthcare[[#This Row],[Discharge Date]],Raw_data_US_healthcare[[#This Row],[Date of Admission]])</f>
        <v>15</v>
      </c>
    </row>
    <row r="5895" spans="1:20" x14ac:dyDescent="0.3">
      <c r="A5895" t="s">
        <v>26511</v>
      </c>
      <c r="B5895" t="s">
        <v>16216</v>
      </c>
      <c r="C5895">
        <v>35</v>
      </c>
      <c r="D5895" t="str">
        <f>IF(Raw_data_US_healthcare[[#This Row],[Age]]&lt;35,"Young",IF(Raw_data_US_healthcare[[#This Row],[Age]]&lt;60,"Middle","Senior"))</f>
        <v>Middle</v>
      </c>
      <c r="E5895" t="s">
        <v>16</v>
      </c>
      <c r="F5895" t="s">
        <v>17</v>
      </c>
      <c r="G5895" t="s">
        <v>17</v>
      </c>
      <c r="H5895" t="s">
        <v>26514</v>
      </c>
      <c r="I5895" s="2">
        <v>44410</v>
      </c>
      <c r="J5895" t="s">
        <v>16217</v>
      </c>
      <c r="K5895" t="s">
        <v>16218</v>
      </c>
      <c r="L5895" t="s">
        <v>31</v>
      </c>
      <c r="M5895">
        <v>19382.168799999999</v>
      </c>
      <c r="N5895">
        <v>394</v>
      </c>
      <c r="O5895" t="s">
        <v>43</v>
      </c>
      <c r="P5895" t="s">
        <v>43</v>
      </c>
      <c r="Q5895" s="2">
        <v>44427</v>
      </c>
      <c r="R5895" t="s">
        <v>48</v>
      </c>
      <c r="S5895" t="s">
        <v>45</v>
      </c>
      <c r="T5895">
        <f>_xlfn.DAYS(Raw_data_US_healthcare[[#This Row],[Discharge Date]],Raw_data_US_healthcare[[#This Row],[Date of Admission]])</f>
        <v>17</v>
      </c>
    </row>
    <row r="5896" spans="1:20" x14ac:dyDescent="0.3">
      <c r="A5896" t="s">
        <v>26511</v>
      </c>
      <c r="B5896" t="s">
        <v>16219</v>
      </c>
      <c r="C5896">
        <v>54</v>
      </c>
      <c r="D5896" t="str">
        <f>IF(Raw_data_US_healthcare[[#This Row],[Age]]&lt;35,"Young",IF(Raw_data_US_healthcare[[#This Row],[Age]]&lt;60,"Middle","Senior"))</f>
        <v>Middle</v>
      </c>
      <c r="E5896" t="s">
        <v>16</v>
      </c>
      <c r="F5896" t="s">
        <v>228</v>
      </c>
      <c r="G5896" t="s">
        <v>228</v>
      </c>
      <c r="H5896" t="s">
        <v>69</v>
      </c>
      <c r="I5896" s="2">
        <v>44146</v>
      </c>
      <c r="J5896" t="s">
        <v>16220</v>
      </c>
      <c r="K5896" t="s">
        <v>16221</v>
      </c>
      <c r="L5896" t="s">
        <v>56</v>
      </c>
      <c r="M5896">
        <v>8294.8317999999999</v>
      </c>
      <c r="N5896">
        <v>414</v>
      </c>
      <c r="O5896" t="s">
        <v>39</v>
      </c>
      <c r="P5896" t="s">
        <v>39</v>
      </c>
      <c r="Q5896" s="2">
        <v>44164</v>
      </c>
      <c r="R5896" t="s">
        <v>44</v>
      </c>
      <c r="S5896" t="s">
        <v>24</v>
      </c>
      <c r="T5896">
        <f>_xlfn.DAYS(Raw_data_US_healthcare[[#This Row],[Discharge Date]],Raw_data_US_healthcare[[#This Row],[Date of Admission]])</f>
        <v>18</v>
      </c>
    </row>
    <row r="5897" spans="1:20" x14ac:dyDescent="0.3">
      <c r="A5897" t="s">
        <v>26512</v>
      </c>
      <c r="B5897" t="s">
        <v>16222</v>
      </c>
      <c r="C5897">
        <v>60</v>
      </c>
      <c r="D5897" t="str">
        <f>IF(Raw_data_US_healthcare[[#This Row],[Age]]&lt;35,"Young",IF(Raw_data_US_healthcare[[#This Row],[Age]]&lt;60,"Middle","Senior"))</f>
        <v>Senior</v>
      </c>
      <c r="E5897" t="s">
        <v>26</v>
      </c>
      <c r="F5897" t="s">
        <v>17</v>
      </c>
      <c r="G5897" t="s">
        <v>17</v>
      </c>
      <c r="H5897" t="s">
        <v>69</v>
      </c>
      <c r="I5897" s="2">
        <v>44148</v>
      </c>
      <c r="J5897" t="s">
        <v>16223</v>
      </c>
      <c r="K5897" t="s">
        <v>16224</v>
      </c>
      <c r="L5897" t="s">
        <v>21</v>
      </c>
      <c r="M5897">
        <v>38757.879000000001</v>
      </c>
      <c r="N5897">
        <v>264</v>
      </c>
      <c r="O5897" t="s">
        <v>43</v>
      </c>
      <c r="P5897" t="s">
        <v>43</v>
      </c>
      <c r="Q5897" s="2">
        <v>44157</v>
      </c>
      <c r="R5897" t="s">
        <v>48</v>
      </c>
      <c r="S5897" t="s">
        <v>33</v>
      </c>
      <c r="T5897">
        <f>_xlfn.DAYS(Raw_data_US_healthcare[[#This Row],[Discharge Date]],Raw_data_US_healthcare[[#This Row],[Date of Admission]])</f>
        <v>9</v>
      </c>
    </row>
    <row r="5898" spans="1:20" x14ac:dyDescent="0.3">
      <c r="A5898" t="s">
        <v>26511</v>
      </c>
      <c r="B5898" t="s">
        <v>16225</v>
      </c>
      <c r="C5898">
        <v>83</v>
      </c>
      <c r="D5898" t="str">
        <f>IF(Raw_data_US_healthcare[[#This Row],[Age]]&lt;35,"Young",IF(Raw_data_US_healthcare[[#This Row],[Age]]&lt;60,"Middle","Senior"))</f>
        <v>Senior</v>
      </c>
      <c r="E5898" t="s">
        <v>16</v>
      </c>
      <c r="F5898" t="s">
        <v>113</v>
      </c>
      <c r="G5898" t="s">
        <v>113</v>
      </c>
      <c r="H5898" t="s">
        <v>36</v>
      </c>
      <c r="I5898" s="2">
        <v>44239</v>
      </c>
      <c r="J5898" t="s">
        <v>16226</v>
      </c>
      <c r="K5898" t="s">
        <v>16227</v>
      </c>
      <c r="L5898" t="s">
        <v>21</v>
      </c>
      <c r="M5898">
        <v>12607.505999999999</v>
      </c>
      <c r="N5898">
        <v>287</v>
      </c>
      <c r="O5898" t="s">
        <v>43</v>
      </c>
      <c r="P5898" t="s">
        <v>43</v>
      </c>
      <c r="Q5898" s="2">
        <v>44246</v>
      </c>
      <c r="R5898" t="s">
        <v>23</v>
      </c>
      <c r="S5898" t="s">
        <v>45</v>
      </c>
      <c r="T5898">
        <f>_xlfn.DAYS(Raw_data_US_healthcare[[#This Row],[Discharge Date]],Raw_data_US_healthcare[[#This Row],[Date of Admission]])</f>
        <v>7</v>
      </c>
    </row>
    <row r="5899" spans="1:20" x14ac:dyDescent="0.3">
      <c r="A5899" t="s">
        <v>26512</v>
      </c>
      <c r="B5899" t="s">
        <v>16228</v>
      </c>
      <c r="C5899">
        <v>78</v>
      </c>
      <c r="D5899" t="str">
        <f>IF(Raw_data_US_healthcare[[#This Row],[Age]]&lt;35,"Young",IF(Raw_data_US_healthcare[[#This Row],[Age]]&lt;60,"Middle","Senior"))</f>
        <v>Senior</v>
      </c>
      <c r="E5899" t="s">
        <v>26</v>
      </c>
      <c r="F5899" t="s">
        <v>27</v>
      </c>
      <c r="G5899" t="s">
        <v>27</v>
      </c>
      <c r="H5899" t="s">
        <v>18</v>
      </c>
      <c r="I5899" s="2">
        <v>44602</v>
      </c>
      <c r="J5899" t="s">
        <v>16229</v>
      </c>
      <c r="K5899" t="s">
        <v>16230</v>
      </c>
      <c r="L5899" t="s">
        <v>21</v>
      </c>
      <c r="M5899">
        <v>49084.781999999999</v>
      </c>
      <c r="N5899">
        <v>117</v>
      </c>
      <c r="O5899" t="s">
        <v>39</v>
      </c>
      <c r="P5899" t="s">
        <v>39</v>
      </c>
      <c r="Q5899" s="2">
        <v>44621</v>
      </c>
      <c r="R5899" t="s">
        <v>32</v>
      </c>
      <c r="S5899" t="s">
        <v>45</v>
      </c>
      <c r="T5899">
        <f>_xlfn.DAYS(Raw_data_US_healthcare[[#This Row],[Discharge Date]],Raw_data_US_healthcare[[#This Row],[Date of Admission]])</f>
        <v>19</v>
      </c>
    </row>
    <row r="5900" spans="1:20" x14ac:dyDescent="0.3">
      <c r="A5900" t="s">
        <v>26511</v>
      </c>
      <c r="B5900" t="s">
        <v>16231</v>
      </c>
      <c r="C5900">
        <v>54</v>
      </c>
      <c r="D5900" t="str">
        <f>IF(Raw_data_US_healthcare[[#This Row],[Age]]&lt;35,"Young",IF(Raw_data_US_healthcare[[#This Row],[Age]]&lt;60,"Middle","Senior"))</f>
        <v>Middle</v>
      </c>
      <c r="E5900" t="s">
        <v>16</v>
      </c>
      <c r="F5900" t="s">
        <v>17</v>
      </c>
      <c r="G5900" t="s">
        <v>17</v>
      </c>
      <c r="H5900" t="s">
        <v>26514</v>
      </c>
      <c r="I5900" s="2">
        <v>45127</v>
      </c>
      <c r="J5900" t="s">
        <v>16232</v>
      </c>
      <c r="K5900" t="s">
        <v>9605</v>
      </c>
      <c r="L5900" t="s">
        <v>52</v>
      </c>
      <c r="M5900">
        <v>8093.5990000000002</v>
      </c>
      <c r="N5900">
        <v>360</v>
      </c>
      <c r="O5900" t="s">
        <v>39</v>
      </c>
      <c r="P5900" t="s">
        <v>39</v>
      </c>
      <c r="Q5900" s="2">
        <v>45155</v>
      </c>
      <c r="R5900" t="s">
        <v>32</v>
      </c>
      <c r="S5900" t="s">
        <v>45</v>
      </c>
      <c r="T5900">
        <f>_xlfn.DAYS(Raw_data_US_healthcare[[#This Row],[Discharge Date]],Raw_data_US_healthcare[[#This Row],[Date of Admission]])</f>
        <v>28</v>
      </c>
    </row>
    <row r="5901" spans="1:20" x14ac:dyDescent="0.3">
      <c r="A5901" t="s">
        <v>26511</v>
      </c>
      <c r="B5901" t="s">
        <v>16233</v>
      </c>
      <c r="C5901">
        <v>29</v>
      </c>
      <c r="D5901" t="str">
        <f>IF(Raw_data_US_healthcare[[#This Row],[Age]]&lt;35,"Young",IF(Raw_data_US_healthcare[[#This Row],[Age]]&lt;60,"Middle","Senior"))</f>
        <v>Young</v>
      </c>
      <c r="E5901" t="s">
        <v>16</v>
      </c>
      <c r="F5901" t="s">
        <v>228</v>
      </c>
      <c r="G5901" t="s">
        <v>228</v>
      </c>
      <c r="H5901" t="s">
        <v>26514</v>
      </c>
      <c r="I5901" s="2">
        <v>44022</v>
      </c>
      <c r="J5901" t="s">
        <v>16234</v>
      </c>
      <c r="K5901" t="s">
        <v>16235</v>
      </c>
      <c r="L5901" t="s">
        <v>31</v>
      </c>
      <c r="M5901">
        <v>13216.136200000001</v>
      </c>
      <c r="N5901">
        <v>391</v>
      </c>
      <c r="O5901" t="s">
        <v>43</v>
      </c>
      <c r="P5901" t="s">
        <v>43</v>
      </c>
      <c r="Q5901" s="2">
        <v>44029</v>
      </c>
      <c r="R5901" t="s">
        <v>32</v>
      </c>
      <c r="S5901" t="s">
        <v>24</v>
      </c>
      <c r="T5901">
        <f>_xlfn.DAYS(Raw_data_US_healthcare[[#This Row],[Discharge Date]],Raw_data_US_healthcare[[#This Row],[Date of Admission]])</f>
        <v>7</v>
      </c>
    </row>
    <row r="5902" spans="1:20" x14ac:dyDescent="0.3">
      <c r="A5902" t="s">
        <v>26512</v>
      </c>
      <c r="B5902" t="s">
        <v>16236</v>
      </c>
      <c r="C5902">
        <v>34</v>
      </c>
      <c r="D5902" t="str">
        <f>IF(Raw_data_US_healthcare[[#This Row],[Age]]&lt;35,"Young",IF(Raw_data_US_healthcare[[#This Row],[Age]]&lt;60,"Middle","Senior"))</f>
        <v>Young</v>
      </c>
      <c r="E5902" t="s">
        <v>26</v>
      </c>
      <c r="F5902" t="s">
        <v>35</v>
      </c>
      <c r="G5902" t="s">
        <v>35</v>
      </c>
      <c r="H5902" t="s">
        <v>28</v>
      </c>
      <c r="I5902" s="2">
        <v>44449</v>
      </c>
      <c r="J5902" t="s">
        <v>1088</v>
      </c>
      <c r="K5902" t="s">
        <v>16237</v>
      </c>
      <c r="L5902" t="s">
        <v>21</v>
      </c>
      <c r="M5902">
        <v>12183.224700000001</v>
      </c>
      <c r="N5902">
        <v>433</v>
      </c>
      <c r="O5902" t="s">
        <v>39</v>
      </c>
      <c r="P5902" t="s">
        <v>39</v>
      </c>
      <c r="Q5902" s="2">
        <v>44476</v>
      </c>
      <c r="R5902" t="s">
        <v>48</v>
      </c>
      <c r="S5902" t="s">
        <v>24</v>
      </c>
      <c r="T5902">
        <f>_xlfn.DAYS(Raw_data_US_healthcare[[#This Row],[Discharge Date]],Raw_data_US_healthcare[[#This Row],[Date of Admission]])</f>
        <v>27</v>
      </c>
    </row>
    <row r="5903" spans="1:20" x14ac:dyDescent="0.3">
      <c r="A5903" t="s">
        <v>26511</v>
      </c>
      <c r="B5903" t="s">
        <v>16238</v>
      </c>
      <c r="C5903">
        <v>50</v>
      </c>
      <c r="D5903" t="str">
        <f>IF(Raw_data_US_healthcare[[#This Row],[Age]]&lt;35,"Young",IF(Raw_data_US_healthcare[[#This Row],[Age]]&lt;60,"Middle","Senior"))</f>
        <v>Middle</v>
      </c>
      <c r="E5903" t="s">
        <v>16</v>
      </c>
      <c r="F5903" t="s">
        <v>27</v>
      </c>
      <c r="G5903" t="s">
        <v>27</v>
      </c>
      <c r="H5903" t="s">
        <v>26516</v>
      </c>
      <c r="I5903" s="2">
        <v>44057</v>
      </c>
      <c r="J5903" t="s">
        <v>16239</v>
      </c>
      <c r="K5903" t="s">
        <v>2004</v>
      </c>
      <c r="L5903" t="s">
        <v>21</v>
      </c>
      <c r="M5903">
        <v>16623.168399999999</v>
      </c>
      <c r="N5903">
        <v>424</v>
      </c>
      <c r="O5903" t="s">
        <v>43</v>
      </c>
      <c r="P5903" t="s">
        <v>43</v>
      </c>
      <c r="Q5903" s="2">
        <v>44060</v>
      </c>
      <c r="R5903" t="s">
        <v>23</v>
      </c>
      <c r="S5903" t="s">
        <v>33</v>
      </c>
      <c r="T5903">
        <f>_xlfn.DAYS(Raw_data_US_healthcare[[#This Row],[Discharge Date]],Raw_data_US_healthcare[[#This Row],[Date of Admission]])</f>
        <v>3</v>
      </c>
    </row>
    <row r="5904" spans="1:20" x14ac:dyDescent="0.3">
      <c r="A5904" t="s">
        <v>26511</v>
      </c>
      <c r="B5904" t="s">
        <v>16240</v>
      </c>
      <c r="C5904">
        <v>83</v>
      </c>
      <c r="D5904" t="str">
        <f>IF(Raw_data_US_healthcare[[#This Row],[Age]]&lt;35,"Young",IF(Raw_data_US_healthcare[[#This Row],[Age]]&lt;60,"Middle","Senior"))</f>
        <v>Senior</v>
      </c>
      <c r="E5904" t="s">
        <v>16</v>
      </c>
      <c r="F5904" t="s">
        <v>62</v>
      </c>
      <c r="G5904" t="s">
        <v>62</v>
      </c>
      <c r="H5904" t="s">
        <v>26516</v>
      </c>
      <c r="I5904" s="2">
        <v>44162</v>
      </c>
      <c r="J5904" t="s">
        <v>16241</v>
      </c>
      <c r="K5904" t="s">
        <v>16242</v>
      </c>
      <c r="L5904" t="s">
        <v>21</v>
      </c>
      <c r="M5904">
        <v>15943.9745</v>
      </c>
      <c r="N5904">
        <v>477</v>
      </c>
      <c r="O5904" t="s">
        <v>22</v>
      </c>
      <c r="P5904" t="s">
        <v>22</v>
      </c>
      <c r="Q5904" s="2">
        <v>44164</v>
      </c>
      <c r="R5904" t="s">
        <v>32</v>
      </c>
      <c r="S5904" t="s">
        <v>33</v>
      </c>
      <c r="T5904">
        <f>_xlfn.DAYS(Raw_data_US_healthcare[[#This Row],[Discharge Date]],Raw_data_US_healthcare[[#This Row],[Date of Admission]])</f>
        <v>2</v>
      </c>
    </row>
    <row r="5905" spans="1:20" x14ac:dyDescent="0.3">
      <c r="A5905" t="s">
        <v>26511</v>
      </c>
      <c r="B5905" t="s">
        <v>16243</v>
      </c>
      <c r="C5905">
        <v>27</v>
      </c>
      <c r="D5905" t="str">
        <f>IF(Raw_data_US_healthcare[[#This Row],[Age]]&lt;35,"Young",IF(Raw_data_US_healthcare[[#This Row],[Age]]&lt;60,"Middle","Senior"))</f>
        <v>Young</v>
      </c>
      <c r="E5905" t="s">
        <v>16</v>
      </c>
      <c r="F5905" t="s">
        <v>88</v>
      </c>
      <c r="G5905" t="s">
        <v>88</v>
      </c>
      <c r="H5905" t="s">
        <v>28</v>
      </c>
      <c r="I5905" s="2">
        <v>44729</v>
      </c>
      <c r="J5905" t="s">
        <v>16244</v>
      </c>
      <c r="K5905" t="s">
        <v>16245</v>
      </c>
      <c r="L5905" t="s">
        <v>60</v>
      </c>
      <c r="M5905">
        <v>39674.130100000002</v>
      </c>
      <c r="N5905">
        <v>283</v>
      </c>
      <c r="O5905" t="s">
        <v>43</v>
      </c>
      <c r="P5905" t="s">
        <v>43</v>
      </c>
      <c r="Q5905" s="2">
        <v>44749</v>
      </c>
      <c r="R5905" t="s">
        <v>48</v>
      </c>
      <c r="S5905" t="s">
        <v>45</v>
      </c>
      <c r="T5905">
        <f>_xlfn.DAYS(Raw_data_US_healthcare[[#This Row],[Discharge Date]],Raw_data_US_healthcare[[#This Row],[Date of Admission]])</f>
        <v>20</v>
      </c>
    </row>
    <row r="5906" spans="1:20" x14ac:dyDescent="0.3">
      <c r="A5906" t="s">
        <v>26511</v>
      </c>
      <c r="B5906" t="s">
        <v>16246</v>
      </c>
      <c r="C5906">
        <v>38</v>
      </c>
      <c r="D5906" t="str">
        <f>IF(Raw_data_US_healthcare[[#This Row],[Age]]&lt;35,"Young",IF(Raw_data_US_healthcare[[#This Row],[Age]]&lt;60,"Middle","Senior"))</f>
        <v>Middle</v>
      </c>
      <c r="E5906" t="s">
        <v>16</v>
      </c>
      <c r="F5906" t="s">
        <v>113</v>
      </c>
      <c r="G5906" t="s">
        <v>113</v>
      </c>
      <c r="H5906" t="s">
        <v>18</v>
      </c>
      <c r="I5906" s="2">
        <v>44549</v>
      </c>
      <c r="J5906" t="s">
        <v>16247</v>
      </c>
      <c r="K5906" t="s">
        <v>278</v>
      </c>
      <c r="L5906" t="s">
        <v>52</v>
      </c>
      <c r="M5906">
        <v>15436.899600000001</v>
      </c>
      <c r="N5906">
        <v>325</v>
      </c>
      <c r="O5906" t="s">
        <v>39</v>
      </c>
      <c r="P5906" t="s">
        <v>39</v>
      </c>
      <c r="Q5906" s="2">
        <v>44560</v>
      </c>
      <c r="R5906" t="s">
        <v>44</v>
      </c>
      <c r="S5906" t="s">
        <v>24</v>
      </c>
      <c r="T5906">
        <f>_xlfn.DAYS(Raw_data_US_healthcare[[#This Row],[Discharge Date]],Raw_data_US_healthcare[[#This Row],[Date of Admission]])</f>
        <v>11</v>
      </c>
    </row>
    <row r="5907" spans="1:20" x14ac:dyDescent="0.3">
      <c r="A5907" t="s">
        <v>26512</v>
      </c>
      <c r="B5907" t="s">
        <v>16248</v>
      </c>
      <c r="C5907">
        <v>63</v>
      </c>
      <c r="D5907" t="str">
        <f>IF(Raw_data_US_healthcare[[#This Row],[Age]]&lt;35,"Young",IF(Raw_data_US_healthcare[[#This Row],[Age]]&lt;60,"Middle","Senior"))</f>
        <v>Senior</v>
      </c>
      <c r="E5907" t="s">
        <v>26</v>
      </c>
      <c r="F5907" t="s">
        <v>35</v>
      </c>
      <c r="G5907" t="s">
        <v>35</v>
      </c>
      <c r="H5907" t="s">
        <v>69</v>
      </c>
      <c r="I5907" s="2">
        <v>44114</v>
      </c>
      <c r="J5907" t="s">
        <v>16249</v>
      </c>
      <c r="K5907" t="s">
        <v>16250</v>
      </c>
      <c r="L5907" t="s">
        <v>21</v>
      </c>
      <c r="M5907">
        <v>6683.1635999999999</v>
      </c>
      <c r="N5907">
        <v>272</v>
      </c>
      <c r="O5907" t="s">
        <v>39</v>
      </c>
      <c r="P5907" t="s">
        <v>39</v>
      </c>
      <c r="Q5907" s="2">
        <v>44140</v>
      </c>
      <c r="R5907" t="s">
        <v>83</v>
      </c>
      <c r="S5907" t="s">
        <v>24</v>
      </c>
      <c r="T5907">
        <f>_xlfn.DAYS(Raw_data_US_healthcare[[#This Row],[Discharge Date]],Raw_data_US_healthcare[[#This Row],[Date of Admission]])</f>
        <v>26</v>
      </c>
    </row>
    <row r="5908" spans="1:20" x14ac:dyDescent="0.3">
      <c r="A5908" t="s">
        <v>26511</v>
      </c>
      <c r="B5908" t="s">
        <v>16251</v>
      </c>
      <c r="C5908">
        <v>77</v>
      </c>
      <c r="D5908" t="str">
        <f>IF(Raw_data_US_healthcare[[#This Row],[Age]]&lt;35,"Young",IF(Raw_data_US_healthcare[[#This Row],[Age]]&lt;60,"Middle","Senior"))</f>
        <v>Senior</v>
      </c>
      <c r="E5908" t="s">
        <v>16</v>
      </c>
      <c r="F5908" t="s">
        <v>49</v>
      </c>
      <c r="G5908" t="s">
        <v>49</v>
      </c>
      <c r="H5908" t="s">
        <v>36</v>
      </c>
      <c r="I5908" s="2">
        <v>44424</v>
      </c>
      <c r="J5908" t="s">
        <v>16252</v>
      </c>
      <c r="K5908" t="s">
        <v>16253</v>
      </c>
      <c r="L5908" t="s">
        <v>21</v>
      </c>
      <c r="M5908">
        <v>18516.622899999998</v>
      </c>
      <c r="N5908">
        <v>312</v>
      </c>
      <c r="O5908" t="s">
        <v>39</v>
      </c>
      <c r="P5908" t="s">
        <v>39</v>
      </c>
      <c r="Q5908" s="2">
        <v>44445</v>
      </c>
      <c r="R5908" t="s">
        <v>48</v>
      </c>
      <c r="S5908" t="s">
        <v>45</v>
      </c>
      <c r="T5908">
        <f>_xlfn.DAYS(Raw_data_US_healthcare[[#This Row],[Discharge Date]],Raw_data_US_healthcare[[#This Row],[Date of Admission]])</f>
        <v>21</v>
      </c>
    </row>
    <row r="5909" spans="1:20" x14ac:dyDescent="0.3">
      <c r="A5909" t="s">
        <v>26511</v>
      </c>
      <c r="B5909" t="s">
        <v>16254</v>
      </c>
      <c r="C5909">
        <v>37</v>
      </c>
      <c r="D5909" t="str">
        <f>IF(Raw_data_US_healthcare[[#This Row],[Age]]&lt;35,"Young",IF(Raw_data_US_healthcare[[#This Row],[Age]]&lt;60,"Middle","Senior"))</f>
        <v>Middle</v>
      </c>
      <c r="E5909" t="s">
        <v>16</v>
      </c>
      <c r="F5909" t="s">
        <v>228</v>
      </c>
      <c r="G5909" t="s">
        <v>228</v>
      </c>
      <c r="H5909" t="s">
        <v>18</v>
      </c>
      <c r="I5909" s="2">
        <v>43880</v>
      </c>
      <c r="J5909" t="s">
        <v>16255</v>
      </c>
      <c r="K5909" t="s">
        <v>16256</v>
      </c>
      <c r="L5909" t="s">
        <v>21</v>
      </c>
      <c r="M5909">
        <v>57761.4712</v>
      </c>
      <c r="N5909">
        <v>304</v>
      </c>
      <c r="O5909" t="s">
        <v>39</v>
      </c>
      <c r="P5909" t="s">
        <v>39</v>
      </c>
      <c r="Q5909" s="2">
        <v>43910</v>
      </c>
      <c r="R5909" t="s">
        <v>48</v>
      </c>
      <c r="S5909" t="s">
        <v>24</v>
      </c>
      <c r="T5909">
        <f>_xlfn.DAYS(Raw_data_US_healthcare[[#This Row],[Discharge Date]],Raw_data_US_healthcare[[#This Row],[Date of Admission]])</f>
        <v>30</v>
      </c>
    </row>
    <row r="5910" spans="1:20" x14ac:dyDescent="0.3">
      <c r="A5910" t="s">
        <v>26512</v>
      </c>
      <c r="B5910" t="s">
        <v>16257</v>
      </c>
      <c r="C5910">
        <v>57</v>
      </c>
      <c r="D5910" t="str">
        <f>IF(Raw_data_US_healthcare[[#This Row],[Age]]&lt;35,"Young",IF(Raw_data_US_healthcare[[#This Row],[Age]]&lt;60,"Middle","Senior"))</f>
        <v>Middle</v>
      </c>
      <c r="E5910" t="s">
        <v>26</v>
      </c>
      <c r="F5910" t="s">
        <v>62</v>
      </c>
      <c r="G5910" t="s">
        <v>62</v>
      </c>
      <c r="H5910" t="s">
        <v>28</v>
      </c>
      <c r="I5910" s="2">
        <v>44520</v>
      </c>
      <c r="J5910" t="s">
        <v>5429</v>
      </c>
      <c r="K5910" t="s">
        <v>16258</v>
      </c>
      <c r="L5910" t="s">
        <v>21</v>
      </c>
      <c r="M5910">
        <v>29789.567599999998</v>
      </c>
      <c r="N5910">
        <v>192</v>
      </c>
      <c r="O5910" t="s">
        <v>43</v>
      </c>
      <c r="P5910" t="s">
        <v>43</v>
      </c>
      <c r="Q5910" s="2">
        <v>44550</v>
      </c>
      <c r="R5910" t="s">
        <v>83</v>
      </c>
      <c r="S5910" t="s">
        <v>45</v>
      </c>
      <c r="T5910">
        <f>_xlfn.DAYS(Raw_data_US_healthcare[[#This Row],[Discharge Date]],Raw_data_US_healthcare[[#This Row],[Date of Admission]])</f>
        <v>30</v>
      </c>
    </row>
    <row r="5911" spans="1:20" x14ac:dyDescent="0.3">
      <c r="A5911" t="s">
        <v>26512</v>
      </c>
      <c r="B5911" t="s">
        <v>16259</v>
      </c>
      <c r="C5911">
        <v>29</v>
      </c>
      <c r="D5911" t="str">
        <f>IF(Raw_data_US_healthcare[[#This Row],[Age]]&lt;35,"Young",IF(Raw_data_US_healthcare[[#This Row],[Age]]&lt;60,"Middle","Senior"))</f>
        <v>Young</v>
      </c>
      <c r="E5911" t="s">
        <v>26</v>
      </c>
      <c r="F5911" t="s">
        <v>113</v>
      </c>
      <c r="G5911" t="s">
        <v>113</v>
      </c>
      <c r="H5911" t="s">
        <v>18</v>
      </c>
      <c r="I5911" s="2">
        <v>45168</v>
      </c>
      <c r="J5911" t="s">
        <v>714</v>
      </c>
      <c r="K5911" t="s">
        <v>4794</v>
      </c>
      <c r="L5911" t="s">
        <v>52</v>
      </c>
      <c r="M5911">
        <v>36458.3194</v>
      </c>
      <c r="N5911">
        <v>195</v>
      </c>
      <c r="O5911" t="s">
        <v>39</v>
      </c>
      <c r="P5911" t="s">
        <v>39</v>
      </c>
      <c r="Q5911" s="2">
        <v>45180</v>
      </c>
      <c r="R5911" t="s">
        <v>44</v>
      </c>
      <c r="S5911" t="s">
        <v>24</v>
      </c>
      <c r="T5911">
        <f>_xlfn.DAYS(Raw_data_US_healthcare[[#This Row],[Discharge Date]],Raw_data_US_healthcare[[#This Row],[Date of Admission]])</f>
        <v>12</v>
      </c>
    </row>
    <row r="5912" spans="1:20" x14ac:dyDescent="0.3">
      <c r="A5912" t="s">
        <v>26511</v>
      </c>
      <c r="B5912" t="s">
        <v>16260</v>
      </c>
      <c r="C5912">
        <v>85</v>
      </c>
      <c r="D5912" t="str">
        <f>IF(Raw_data_US_healthcare[[#This Row],[Age]]&lt;35,"Young",IF(Raw_data_US_healthcare[[#This Row],[Age]]&lt;60,"Middle","Senior"))</f>
        <v>Senior</v>
      </c>
      <c r="E5912" t="s">
        <v>16</v>
      </c>
      <c r="F5912" t="s">
        <v>228</v>
      </c>
      <c r="G5912" t="s">
        <v>228</v>
      </c>
      <c r="H5912" t="s">
        <v>36</v>
      </c>
      <c r="I5912" s="2">
        <v>44428</v>
      </c>
      <c r="J5912" t="s">
        <v>16261</v>
      </c>
      <c r="K5912" t="s">
        <v>5006</v>
      </c>
      <c r="L5912" t="s">
        <v>60</v>
      </c>
      <c r="M5912">
        <v>671.84910000000002</v>
      </c>
      <c r="N5912">
        <v>389</v>
      </c>
      <c r="O5912" t="s">
        <v>39</v>
      </c>
      <c r="P5912" t="s">
        <v>39</v>
      </c>
      <c r="Q5912" s="2">
        <v>44432</v>
      </c>
      <c r="R5912" t="s">
        <v>23</v>
      </c>
      <c r="S5912" t="s">
        <v>45</v>
      </c>
      <c r="T5912">
        <f>_xlfn.DAYS(Raw_data_US_healthcare[[#This Row],[Discharge Date]],Raw_data_US_healthcare[[#This Row],[Date of Admission]])</f>
        <v>4</v>
      </c>
    </row>
    <row r="5913" spans="1:20" x14ac:dyDescent="0.3">
      <c r="A5913" t="s">
        <v>26512</v>
      </c>
      <c r="B5913" t="s">
        <v>5805</v>
      </c>
      <c r="C5913">
        <v>45</v>
      </c>
      <c r="D5913" t="str">
        <f>IF(Raw_data_US_healthcare[[#This Row],[Age]]&lt;35,"Young",IF(Raw_data_US_healthcare[[#This Row],[Age]]&lt;60,"Middle","Senior"))</f>
        <v>Middle</v>
      </c>
      <c r="E5913" t="s">
        <v>26</v>
      </c>
      <c r="F5913" t="s">
        <v>228</v>
      </c>
      <c r="G5913" t="s">
        <v>228</v>
      </c>
      <c r="H5913" t="s">
        <v>26516</v>
      </c>
      <c r="I5913" s="2">
        <v>44829</v>
      </c>
      <c r="J5913" t="s">
        <v>16262</v>
      </c>
      <c r="K5913" t="s">
        <v>16263</v>
      </c>
      <c r="L5913" t="s">
        <v>56</v>
      </c>
      <c r="M5913">
        <v>12616.822399999999</v>
      </c>
      <c r="N5913">
        <v>243</v>
      </c>
      <c r="O5913" t="s">
        <v>22</v>
      </c>
      <c r="P5913" t="s">
        <v>22</v>
      </c>
      <c r="Q5913" s="2">
        <v>44832</v>
      </c>
      <c r="R5913" t="s">
        <v>23</v>
      </c>
      <c r="S5913" t="s">
        <v>24</v>
      </c>
      <c r="T5913">
        <f>_xlfn.DAYS(Raw_data_US_healthcare[[#This Row],[Discharge Date]],Raw_data_US_healthcare[[#This Row],[Date of Admission]])</f>
        <v>3</v>
      </c>
    </row>
    <row r="5914" spans="1:20" x14ac:dyDescent="0.3">
      <c r="A5914" t="s">
        <v>26511</v>
      </c>
      <c r="B5914" t="s">
        <v>16264</v>
      </c>
      <c r="C5914">
        <v>18</v>
      </c>
      <c r="D5914" t="str">
        <f>IF(Raw_data_US_healthcare[[#This Row],[Age]]&lt;35,"Young",IF(Raw_data_US_healthcare[[#This Row],[Age]]&lt;60,"Middle","Senior"))</f>
        <v>Young</v>
      </c>
      <c r="E5914" t="s">
        <v>16</v>
      </c>
      <c r="F5914" t="s">
        <v>27</v>
      </c>
      <c r="G5914" t="s">
        <v>27</v>
      </c>
      <c r="H5914" t="s">
        <v>36</v>
      </c>
      <c r="I5914" s="2">
        <v>43792</v>
      </c>
      <c r="J5914" t="s">
        <v>754</v>
      </c>
      <c r="K5914" t="s">
        <v>16265</v>
      </c>
      <c r="L5914" t="s">
        <v>60</v>
      </c>
      <c r="M5914">
        <v>10371.758099999999</v>
      </c>
      <c r="N5914">
        <v>196</v>
      </c>
      <c r="O5914" t="s">
        <v>43</v>
      </c>
      <c r="P5914" t="s">
        <v>43</v>
      </c>
      <c r="Q5914" s="2">
        <v>43800</v>
      </c>
      <c r="R5914" t="s">
        <v>83</v>
      </c>
      <c r="S5914" t="s">
        <v>24</v>
      </c>
      <c r="T5914">
        <f>_xlfn.DAYS(Raw_data_US_healthcare[[#This Row],[Discharge Date]],Raw_data_US_healthcare[[#This Row],[Date of Admission]])</f>
        <v>8</v>
      </c>
    </row>
    <row r="5915" spans="1:20" x14ac:dyDescent="0.3">
      <c r="A5915" t="s">
        <v>26512</v>
      </c>
      <c r="B5915" t="s">
        <v>16266</v>
      </c>
      <c r="C5915">
        <v>73</v>
      </c>
      <c r="D5915" t="str">
        <f>IF(Raw_data_US_healthcare[[#This Row],[Age]]&lt;35,"Young",IF(Raw_data_US_healthcare[[#This Row],[Age]]&lt;60,"Middle","Senior"))</f>
        <v>Senior</v>
      </c>
      <c r="E5915" t="s">
        <v>26</v>
      </c>
      <c r="F5915" t="s">
        <v>17</v>
      </c>
      <c r="G5915" t="s">
        <v>17</v>
      </c>
      <c r="H5915" t="s">
        <v>69</v>
      </c>
      <c r="I5915" s="2">
        <v>44262</v>
      </c>
      <c r="J5915" t="s">
        <v>16267</v>
      </c>
      <c r="K5915" t="s">
        <v>16268</v>
      </c>
      <c r="L5915" t="s">
        <v>56</v>
      </c>
      <c r="M5915">
        <v>50078.152099999999</v>
      </c>
      <c r="N5915">
        <v>470</v>
      </c>
      <c r="O5915" t="s">
        <v>22</v>
      </c>
      <c r="P5915" t="s">
        <v>22</v>
      </c>
      <c r="Q5915" s="2">
        <v>44285</v>
      </c>
      <c r="R5915" t="s">
        <v>23</v>
      </c>
      <c r="S5915" t="s">
        <v>45</v>
      </c>
      <c r="T5915">
        <f>_xlfn.DAYS(Raw_data_US_healthcare[[#This Row],[Discharge Date]],Raw_data_US_healthcare[[#This Row],[Date of Admission]])</f>
        <v>23</v>
      </c>
    </row>
    <row r="5916" spans="1:20" x14ac:dyDescent="0.3">
      <c r="A5916" t="s">
        <v>26511</v>
      </c>
      <c r="B5916" t="s">
        <v>16269</v>
      </c>
      <c r="C5916">
        <v>66</v>
      </c>
      <c r="D5916" t="str">
        <f>IF(Raw_data_US_healthcare[[#This Row],[Age]]&lt;35,"Young",IF(Raw_data_US_healthcare[[#This Row],[Age]]&lt;60,"Middle","Senior"))</f>
        <v>Senior</v>
      </c>
      <c r="E5916" t="s">
        <v>16</v>
      </c>
      <c r="F5916" t="s">
        <v>113</v>
      </c>
      <c r="G5916" t="s">
        <v>113</v>
      </c>
      <c r="H5916" t="s">
        <v>28</v>
      </c>
      <c r="I5916" s="2">
        <v>45056</v>
      </c>
      <c r="J5916" t="s">
        <v>16270</v>
      </c>
      <c r="K5916" t="s">
        <v>16271</v>
      </c>
      <c r="L5916" t="s">
        <v>60</v>
      </c>
      <c r="M5916">
        <v>2741.5816</v>
      </c>
      <c r="N5916">
        <v>445</v>
      </c>
      <c r="O5916" t="s">
        <v>39</v>
      </c>
      <c r="P5916" t="s">
        <v>39</v>
      </c>
      <c r="Q5916" s="2">
        <v>45066</v>
      </c>
      <c r="R5916" t="s">
        <v>48</v>
      </c>
      <c r="S5916" t="s">
        <v>45</v>
      </c>
      <c r="T5916">
        <f>_xlfn.DAYS(Raw_data_US_healthcare[[#This Row],[Discharge Date]],Raw_data_US_healthcare[[#This Row],[Date of Admission]])</f>
        <v>10</v>
      </c>
    </row>
    <row r="5917" spans="1:20" x14ac:dyDescent="0.3">
      <c r="A5917" t="s">
        <v>26512</v>
      </c>
      <c r="B5917" t="s">
        <v>16272</v>
      </c>
      <c r="C5917">
        <v>76</v>
      </c>
      <c r="D5917" t="str">
        <f>IF(Raw_data_US_healthcare[[#This Row],[Age]]&lt;35,"Young",IF(Raw_data_US_healthcare[[#This Row],[Age]]&lt;60,"Middle","Senior"))</f>
        <v>Senior</v>
      </c>
      <c r="E5917" t="s">
        <v>26</v>
      </c>
      <c r="F5917" t="s">
        <v>228</v>
      </c>
      <c r="G5917" t="s">
        <v>228</v>
      </c>
      <c r="H5917" t="s">
        <v>26514</v>
      </c>
      <c r="I5917" s="2">
        <v>43675</v>
      </c>
      <c r="J5917" t="s">
        <v>16273</v>
      </c>
      <c r="K5917" t="s">
        <v>16274</v>
      </c>
      <c r="L5917" t="s">
        <v>60</v>
      </c>
      <c r="M5917">
        <v>23850.831900000001</v>
      </c>
      <c r="N5917">
        <v>398</v>
      </c>
      <c r="O5917" t="s">
        <v>22</v>
      </c>
      <c r="P5917" t="s">
        <v>22</v>
      </c>
      <c r="Q5917" s="2">
        <v>43683</v>
      </c>
      <c r="R5917" t="s">
        <v>44</v>
      </c>
      <c r="S5917" t="s">
        <v>24</v>
      </c>
      <c r="T5917">
        <f>_xlfn.DAYS(Raw_data_US_healthcare[[#This Row],[Discharge Date]],Raw_data_US_healthcare[[#This Row],[Date of Admission]])</f>
        <v>8</v>
      </c>
    </row>
    <row r="5918" spans="1:20" x14ac:dyDescent="0.3">
      <c r="A5918" t="s">
        <v>26511</v>
      </c>
      <c r="B5918" t="s">
        <v>16275</v>
      </c>
      <c r="C5918">
        <v>39</v>
      </c>
      <c r="D5918" t="str">
        <f>IF(Raw_data_US_healthcare[[#This Row],[Age]]&lt;35,"Young",IF(Raw_data_US_healthcare[[#This Row],[Age]]&lt;60,"Middle","Senior"))</f>
        <v>Middle</v>
      </c>
      <c r="E5918" t="s">
        <v>16</v>
      </c>
      <c r="F5918" t="s">
        <v>228</v>
      </c>
      <c r="G5918" t="s">
        <v>228</v>
      </c>
      <c r="H5918" t="s">
        <v>26516</v>
      </c>
      <c r="I5918" s="2">
        <v>45085</v>
      </c>
      <c r="J5918" t="s">
        <v>16276</v>
      </c>
      <c r="K5918" t="s">
        <v>16277</v>
      </c>
      <c r="L5918" t="s">
        <v>56</v>
      </c>
      <c r="M5918">
        <v>1131.8894</v>
      </c>
      <c r="N5918">
        <v>424</v>
      </c>
      <c r="O5918" t="s">
        <v>22</v>
      </c>
      <c r="P5918" t="s">
        <v>22</v>
      </c>
      <c r="Q5918" s="2">
        <v>45105</v>
      </c>
      <c r="R5918" t="s">
        <v>32</v>
      </c>
      <c r="S5918" t="s">
        <v>45</v>
      </c>
      <c r="T5918">
        <f>_xlfn.DAYS(Raw_data_US_healthcare[[#This Row],[Discharge Date]],Raw_data_US_healthcare[[#This Row],[Date of Admission]])</f>
        <v>20</v>
      </c>
    </row>
    <row r="5919" spans="1:20" x14ac:dyDescent="0.3">
      <c r="A5919" t="s">
        <v>26511</v>
      </c>
      <c r="B5919" t="s">
        <v>16278</v>
      </c>
      <c r="C5919">
        <v>66</v>
      </c>
      <c r="D5919" t="str">
        <f>IF(Raw_data_US_healthcare[[#This Row],[Age]]&lt;35,"Young",IF(Raw_data_US_healthcare[[#This Row],[Age]]&lt;60,"Middle","Senior"))</f>
        <v>Senior</v>
      </c>
      <c r="E5919" t="s">
        <v>16</v>
      </c>
      <c r="F5919" t="s">
        <v>35</v>
      </c>
      <c r="G5919" t="s">
        <v>35</v>
      </c>
      <c r="H5919" t="s">
        <v>18</v>
      </c>
      <c r="I5919" s="2">
        <v>44536</v>
      </c>
      <c r="J5919" t="s">
        <v>16279</v>
      </c>
      <c r="K5919" t="s">
        <v>16280</v>
      </c>
      <c r="L5919" t="s">
        <v>21</v>
      </c>
      <c r="M5919">
        <v>30559.549500000001</v>
      </c>
      <c r="N5919">
        <v>387</v>
      </c>
      <c r="O5919" t="s">
        <v>43</v>
      </c>
      <c r="P5919" t="s">
        <v>43</v>
      </c>
      <c r="Q5919" s="2">
        <v>44545</v>
      </c>
      <c r="R5919" t="s">
        <v>83</v>
      </c>
      <c r="S5919" t="s">
        <v>24</v>
      </c>
      <c r="T5919">
        <f>_xlfn.DAYS(Raw_data_US_healthcare[[#This Row],[Discharge Date]],Raw_data_US_healthcare[[#This Row],[Date of Admission]])</f>
        <v>9</v>
      </c>
    </row>
    <row r="5920" spans="1:20" x14ac:dyDescent="0.3">
      <c r="A5920" t="s">
        <v>26511</v>
      </c>
      <c r="B5920" t="s">
        <v>16281</v>
      </c>
      <c r="C5920">
        <v>29</v>
      </c>
      <c r="D5920" t="str">
        <f>IF(Raw_data_US_healthcare[[#This Row],[Age]]&lt;35,"Young",IF(Raw_data_US_healthcare[[#This Row],[Age]]&lt;60,"Middle","Senior"))</f>
        <v>Young</v>
      </c>
      <c r="E5920" t="s">
        <v>16</v>
      </c>
      <c r="F5920" t="s">
        <v>113</v>
      </c>
      <c r="G5920" t="s">
        <v>113</v>
      </c>
      <c r="H5920" t="s">
        <v>26516</v>
      </c>
      <c r="I5920" s="2">
        <v>44994</v>
      </c>
      <c r="J5920" t="s">
        <v>16282</v>
      </c>
      <c r="K5920" t="s">
        <v>16283</v>
      </c>
      <c r="L5920" t="s">
        <v>52</v>
      </c>
      <c r="M5920">
        <v>6238.0551999999998</v>
      </c>
      <c r="N5920">
        <v>297</v>
      </c>
      <c r="O5920" t="s">
        <v>22</v>
      </c>
      <c r="P5920" t="s">
        <v>22</v>
      </c>
      <c r="Q5920" s="2">
        <v>45006</v>
      </c>
      <c r="R5920" t="s">
        <v>32</v>
      </c>
      <c r="S5920" t="s">
        <v>24</v>
      </c>
      <c r="T5920">
        <f>_xlfn.DAYS(Raw_data_US_healthcare[[#This Row],[Discharge Date]],Raw_data_US_healthcare[[#This Row],[Date of Admission]])</f>
        <v>12</v>
      </c>
    </row>
    <row r="5921" spans="1:20" x14ac:dyDescent="0.3">
      <c r="A5921" t="s">
        <v>26511</v>
      </c>
      <c r="B5921" t="s">
        <v>16284</v>
      </c>
      <c r="C5921">
        <v>18</v>
      </c>
      <c r="D5921" t="str">
        <f>IF(Raw_data_US_healthcare[[#This Row],[Age]]&lt;35,"Young",IF(Raw_data_US_healthcare[[#This Row],[Age]]&lt;60,"Middle","Senior"))</f>
        <v>Young</v>
      </c>
      <c r="E5921" t="s">
        <v>16</v>
      </c>
      <c r="F5921" t="s">
        <v>113</v>
      </c>
      <c r="G5921" t="s">
        <v>113</v>
      </c>
      <c r="H5921" t="s">
        <v>28</v>
      </c>
      <c r="I5921" s="2">
        <v>44863</v>
      </c>
      <c r="J5921" t="s">
        <v>16285</v>
      </c>
      <c r="K5921" t="s">
        <v>3910</v>
      </c>
      <c r="L5921" t="s">
        <v>52</v>
      </c>
      <c r="M5921">
        <v>15893.8413</v>
      </c>
      <c r="N5921">
        <v>224</v>
      </c>
      <c r="O5921" t="s">
        <v>39</v>
      </c>
      <c r="P5921" t="s">
        <v>39</v>
      </c>
      <c r="Q5921" s="2">
        <v>44878</v>
      </c>
      <c r="R5921" t="s">
        <v>83</v>
      </c>
      <c r="S5921" t="s">
        <v>24</v>
      </c>
      <c r="T5921">
        <f>_xlfn.DAYS(Raw_data_US_healthcare[[#This Row],[Discharge Date]],Raw_data_US_healthcare[[#This Row],[Date of Admission]])</f>
        <v>15</v>
      </c>
    </row>
    <row r="5922" spans="1:20" x14ac:dyDescent="0.3">
      <c r="A5922" t="s">
        <v>26512</v>
      </c>
      <c r="B5922" t="s">
        <v>16286</v>
      </c>
      <c r="C5922">
        <v>31</v>
      </c>
      <c r="D5922" t="str">
        <f>IF(Raw_data_US_healthcare[[#This Row],[Age]]&lt;35,"Young",IF(Raw_data_US_healthcare[[#This Row],[Age]]&lt;60,"Middle","Senior"))</f>
        <v>Young</v>
      </c>
      <c r="E5922" t="s">
        <v>26</v>
      </c>
      <c r="F5922" t="s">
        <v>35</v>
      </c>
      <c r="G5922" t="s">
        <v>35</v>
      </c>
      <c r="H5922" t="s">
        <v>26514</v>
      </c>
      <c r="I5922" s="2">
        <v>44266</v>
      </c>
      <c r="J5922" t="s">
        <v>3856</v>
      </c>
      <c r="K5922" t="s">
        <v>16287</v>
      </c>
      <c r="L5922" t="s">
        <v>52</v>
      </c>
      <c r="M5922">
        <v>11465.895399999999</v>
      </c>
      <c r="N5922">
        <v>477</v>
      </c>
      <c r="O5922" t="s">
        <v>39</v>
      </c>
      <c r="P5922" t="s">
        <v>39</v>
      </c>
      <c r="Q5922" s="2">
        <v>44273</v>
      </c>
      <c r="R5922" t="s">
        <v>32</v>
      </c>
      <c r="S5922" t="s">
        <v>45</v>
      </c>
      <c r="T5922">
        <f>_xlfn.DAYS(Raw_data_US_healthcare[[#This Row],[Discharge Date]],Raw_data_US_healthcare[[#This Row],[Date of Admission]])</f>
        <v>7</v>
      </c>
    </row>
    <row r="5923" spans="1:20" x14ac:dyDescent="0.3">
      <c r="A5923" t="s">
        <v>26512</v>
      </c>
      <c r="B5923" t="s">
        <v>16288</v>
      </c>
      <c r="C5923">
        <v>40</v>
      </c>
      <c r="D5923" t="str">
        <f>IF(Raw_data_US_healthcare[[#This Row],[Age]]&lt;35,"Young",IF(Raw_data_US_healthcare[[#This Row],[Age]]&lt;60,"Middle","Senior"))</f>
        <v>Middle</v>
      </c>
      <c r="E5923" t="s">
        <v>26</v>
      </c>
      <c r="F5923" t="s">
        <v>88</v>
      </c>
      <c r="G5923" t="s">
        <v>88</v>
      </c>
      <c r="H5923" t="s">
        <v>28</v>
      </c>
      <c r="I5923" s="2">
        <v>43889</v>
      </c>
      <c r="J5923" t="s">
        <v>16289</v>
      </c>
      <c r="K5923" t="s">
        <v>16290</v>
      </c>
      <c r="L5923" t="s">
        <v>60</v>
      </c>
      <c r="M5923">
        <v>2510.2498999999998</v>
      </c>
      <c r="N5923">
        <v>269</v>
      </c>
      <c r="O5923" t="s">
        <v>43</v>
      </c>
      <c r="P5923" t="s">
        <v>43</v>
      </c>
      <c r="Q5923" s="2">
        <v>43913</v>
      </c>
      <c r="R5923" t="s">
        <v>83</v>
      </c>
      <c r="S5923" t="s">
        <v>45</v>
      </c>
      <c r="T5923">
        <f>_xlfn.DAYS(Raw_data_US_healthcare[[#This Row],[Discharge Date]],Raw_data_US_healthcare[[#This Row],[Date of Admission]])</f>
        <v>24</v>
      </c>
    </row>
    <row r="5924" spans="1:20" x14ac:dyDescent="0.3">
      <c r="A5924" t="s">
        <v>26512</v>
      </c>
      <c r="B5924" t="s">
        <v>16291</v>
      </c>
      <c r="C5924">
        <v>35</v>
      </c>
      <c r="D5924" t="str">
        <f>IF(Raw_data_US_healthcare[[#This Row],[Age]]&lt;35,"Young",IF(Raw_data_US_healthcare[[#This Row],[Age]]&lt;60,"Middle","Senior"))</f>
        <v>Middle</v>
      </c>
      <c r="E5924" t="s">
        <v>26</v>
      </c>
      <c r="F5924" t="s">
        <v>88</v>
      </c>
      <c r="G5924" t="s">
        <v>88</v>
      </c>
      <c r="H5924" t="s">
        <v>18</v>
      </c>
      <c r="I5924" s="2">
        <v>44021</v>
      </c>
      <c r="J5924" t="s">
        <v>16292</v>
      </c>
      <c r="K5924" t="s">
        <v>16293</v>
      </c>
      <c r="L5924" t="s">
        <v>21</v>
      </c>
      <c r="M5924">
        <v>41645.974300000002</v>
      </c>
      <c r="N5924">
        <v>298</v>
      </c>
      <c r="O5924" t="s">
        <v>43</v>
      </c>
      <c r="P5924" t="s">
        <v>43</v>
      </c>
      <c r="Q5924" s="2">
        <v>44047</v>
      </c>
      <c r="R5924" t="s">
        <v>23</v>
      </c>
      <c r="S5924" t="s">
        <v>45</v>
      </c>
      <c r="T5924">
        <f>_xlfn.DAYS(Raw_data_US_healthcare[[#This Row],[Discharge Date]],Raw_data_US_healthcare[[#This Row],[Date of Admission]])</f>
        <v>26</v>
      </c>
    </row>
    <row r="5925" spans="1:20" x14ac:dyDescent="0.3">
      <c r="A5925" t="s">
        <v>26511</v>
      </c>
      <c r="B5925" t="s">
        <v>16294</v>
      </c>
      <c r="C5925">
        <v>28</v>
      </c>
      <c r="D5925" t="str">
        <f>IF(Raw_data_US_healthcare[[#This Row],[Age]]&lt;35,"Young",IF(Raw_data_US_healthcare[[#This Row],[Age]]&lt;60,"Middle","Senior"))</f>
        <v>Young</v>
      </c>
      <c r="E5925" t="s">
        <v>16</v>
      </c>
      <c r="F5925" t="s">
        <v>27</v>
      </c>
      <c r="G5925" t="s">
        <v>27</v>
      </c>
      <c r="H5925" t="s">
        <v>18</v>
      </c>
      <c r="I5925" s="2">
        <v>43936</v>
      </c>
      <c r="J5925" t="s">
        <v>16295</v>
      </c>
      <c r="K5925" t="s">
        <v>16296</v>
      </c>
      <c r="L5925" t="s">
        <v>21</v>
      </c>
      <c r="M5925">
        <v>25870.793399999999</v>
      </c>
      <c r="N5925">
        <v>224</v>
      </c>
      <c r="O5925" t="s">
        <v>43</v>
      </c>
      <c r="P5925" t="s">
        <v>43</v>
      </c>
      <c r="Q5925" s="2">
        <v>43944</v>
      </c>
      <c r="R5925" t="s">
        <v>44</v>
      </c>
      <c r="S5925" t="s">
        <v>24</v>
      </c>
      <c r="T5925">
        <f>_xlfn.DAYS(Raw_data_US_healthcare[[#This Row],[Discharge Date]],Raw_data_US_healthcare[[#This Row],[Date of Admission]])</f>
        <v>8</v>
      </c>
    </row>
    <row r="5926" spans="1:20" x14ac:dyDescent="0.3">
      <c r="A5926" t="s">
        <v>26511</v>
      </c>
      <c r="B5926" t="s">
        <v>16297</v>
      </c>
      <c r="C5926">
        <v>31</v>
      </c>
      <c r="D5926" t="str">
        <f>IF(Raw_data_US_healthcare[[#This Row],[Age]]&lt;35,"Young",IF(Raw_data_US_healthcare[[#This Row],[Age]]&lt;60,"Middle","Senior"))</f>
        <v>Young</v>
      </c>
      <c r="E5926" t="s">
        <v>16</v>
      </c>
      <c r="F5926" t="s">
        <v>27</v>
      </c>
      <c r="G5926" t="s">
        <v>27</v>
      </c>
      <c r="H5926" t="s">
        <v>36</v>
      </c>
      <c r="I5926" s="2">
        <v>45164</v>
      </c>
      <c r="J5926" t="s">
        <v>16298</v>
      </c>
      <c r="K5926" t="s">
        <v>16299</v>
      </c>
      <c r="L5926" t="s">
        <v>21</v>
      </c>
      <c r="M5926">
        <v>13176.9547</v>
      </c>
      <c r="N5926">
        <v>446</v>
      </c>
      <c r="O5926" t="s">
        <v>43</v>
      </c>
      <c r="P5926" t="s">
        <v>43</v>
      </c>
      <c r="Q5926" s="2">
        <v>45190</v>
      </c>
      <c r="R5926" t="s">
        <v>48</v>
      </c>
      <c r="S5926" t="s">
        <v>45</v>
      </c>
      <c r="T5926">
        <f>_xlfn.DAYS(Raw_data_US_healthcare[[#This Row],[Discharge Date]],Raw_data_US_healthcare[[#This Row],[Date of Admission]])</f>
        <v>26</v>
      </c>
    </row>
    <row r="5927" spans="1:20" x14ac:dyDescent="0.3">
      <c r="A5927" t="s">
        <v>26512</v>
      </c>
      <c r="B5927" t="s">
        <v>16300</v>
      </c>
      <c r="C5927">
        <v>35</v>
      </c>
      <c r="D5927" t="str">
        <f>IF(Raw_data_US_healthcare[[#This Row],[Age]]&lt;35,"Young",IF(Raw_data_US_healthcare[[#This Row],[Age]]&lt;60,"Middle","Senior"))</f>
        <v>Middle</v>
      </c>
      <c r="E5927" t="s">
        <v>26</v>
      </c>
      <c r="F5927" t="s">
        <v>113</v>
      </c>
      <c r="G5927" t="s">
        <v>113</v>
      </c>
      <c r="H5927" t="s">
        <v>36</v>
      </c>
      <c r="I5927" s="2">
        <v>44151</v>
      </c>
      <c r="J5927" t="s">
        <v>16301</v>
      </c>
      <c r="K5927" t="s">
        <v>16302</v>
      </c>
      <c r="L5927" t="s">
        <v>60</v>
      </c>
      <c r="M5927">
        <v>3449.8789999999999</v>
      </c>
      <c r="N5927">
        <v>118</v>
      </c>
      <c r="O5927" t="s">
        <v>43</v>
      </c>
      <c r="P5927" t="s">
        <v>43</v>
      </c>
      <c r="Q5927" s="2">
        <v>44175</v>
      </c>
      <c r="R5927" t="s">
        <v>44</v>
      </c>
      <c r="S5927" t="s">
        <v>45</v>
      </c>
      <c r="T5927">
        <f>_xlfn.DAYS(Raw_data_US_healthcare[[#This Row],[Discharge Date]],Raw_data_US_healthcare[[#This Row],[Date of Admission]])</f>
        <v>24</v>
      </c>
    </row>
    <row r="5928" spans="1:20" x14ac:dyDescent="0.3">
      <c r="A5928" t="s">
        <v>26511</v>
      </c>
      <c r="B5928" t="s">
        <v>16303</v>
      </c>
      <c r="C5928">
        <v>80</v>
      </c>
      <c r="D5928" t="str">
        <f>IF(Raw_data_US_healthcare[[#This Row],[Age]]&lt;35,"Young",IF(Raw_data_US_healthcare[[#This Row],[Age]]&lt;60,"Middle","Senior"))</f>
        <v>Senior</v>
      </c>
      <c r="E5928" t="s">
        <v>16</v>
      </c>
      <c r="F5928" t="s">
        <v>228</v>
      </c>
      <c r="G5928" t="s">
        <v>228</v>
      </c>
      <c r="H5928" t="s">
        <v>69</v>
      </c>
      <c r="I5928" s="2">
        <v>43813</v>
      </c>
      <c r="J5928" t="s">
        <v>16304</v>
      </c>
      <c r="K5928" t="s">
        <v>16305</v>
      </c>
      <c r="L5928" t="s">
        <v>56</v>
      </c>
      <c r="M5928">
        <v>60362.977700000003</v>
      </c>
      <c r="N5928">
        <v>185</v>
      </c>
      <c r="O5928" t="s">
        <v>43</v>
      </c>
      <c r="P5928" t="s">
        <v>43</v>
      </c>
      <c r="Q5928" s="2">
        <v>43840</v>
      </c>
      <c r="R5928" t="s">
        <v>44</v>
      </c>
      <c r="S5928" t="s">
        <v>45</v>
      </c>
      <c r="T5928">
        <f>_xlfn.DAYS(Raw_data_US_healthcare[[#This Row],[Discharge Date]],Raw_data_US_healthcare[[#This Row],[Date of Admission]])</f>
        <v>27</v>
      </c>
    </row>
    <row r="5929" spans="1:20" x14ac:dyDescent="0.3">
      <c r="A5929" t="s">
        <v>26512</v>
      </c>
      <c r="B5929" t="s">
        <v>16306</v>
      </c>
      <c r="C5929">
        <v>42</v>
      </c>
      <c r="D5929" t="str">
        <f>IF(Raw_data_US_healthcare[[#This Row],[Age]]&lt;35,"Young",IF(Raw_data_US_healthcare[[#This Row],[Age]]&lt;60,"Middle","Senior"))</f>
        <v>Middle</v>
      </c>
      <c r="E5929" t="s">
        <v>26</v>
      </c>
      <c r="F5929" t="s">
        <v>88</v>
      </c>
      <c r="G5929" t="s">
        <v>88</v>
      </c>
      <c r="H5929" t="s">
        <v>36</v>
      </c>
      <c r="I5929" s="2">
        <v>43756</v>
      </c>
      <c r="J5929" t="s">
        <v>16307</v>
      </c>
      <c r="K5929" t="s">
        <v>16308</v>
      </c>
      <c r="L5929" t="s">
        <v>21</v>
      </c>
      <c r="M5929">
        <v>17275.318599999999</v>
      </c>
      <c r="N5929">
        <v>368</v>
      </c>
      <c r="O5929" t="s">
        <v>39</v>
      </c>
      <c r="P5929" t="s">
        <v>39</v>
      </c>
      <c r="Q5929" s="2">
        <v>43758</v>
      </c>
      <c r="R5929" t="s">
        <v>32</v>
      </c>
      <c r="S5929" t="s">
        <v>24</v>
      </c>
      <c r="T5929">
        <f>_xlfn.DAYS(Raw_data_US_healthcare[[#This Row],[Discharge Date]],Raw_data_US_healthcare[[#This Row],[Date of Admission]])</f>
        <v>2</v>
      </c>
    </row>
    <row r="5930" spans="1:20" x14ac:dyDescent="0.3">
      <c r="A5930" t="s">
        <v>26511</v>
      </c>
      <c r="B5930" t="s">
        <v>16309</v>
      </c>
      <c r="C5930">
        <v>82</v>
      </c>
      <c r="D5930" t="str">
        <f>IF(Raw_data_US_healthcare[[#This Row],[Age]]&lt;35,"Young",IF(Raw_data_US_healthcare[[#This Row],[Age]]&lt;60,"Middle","Senior"))</f>
        <v>Senior</v>
      </c>
      <c r="E5930" t="s">
        <v>16</v>
      </c>
      <c r="F5930" t="s">
        <v>228</v>
      </c>
      <c r="G5930" t="s">
        <v>228</v>
      </c>
      <c r="H5930" t="s">
        <v>28</v>
      </c>
      <c r="I5930" s="2">
        <v>44692</v>
      </c>
      <c r="J5930" t="s">
        <v>16310</v>
      </c>
      <c r="K5930" t="s">
        <v>16311</v>
      </c>
      <c r="L5930" t="s">
        <v>56</v>
      </c>
      <c r="M5930">
        <v>6195.0541000000003</v>
      </c>
      <c r="N5930">
        <v>333</v>
      </c>
      <c r="O5930" t="s">
        <v>43</v>
      </c>
      <c r="P5930" t="s">
        <v>43</v>
      </c>
      <c r="Q5930" s="2">
        <v>44698</v>
      </c>
      <c r="R5930" t="s">
        <v>83</v>
      </c>
      <c r="S5930" t="s">
        <v>33</v>
      </c>
      <c r="T5930">
        <f>_xlfn.DAYS(Raw_data_US_healthcare[[#This Row],[Discharge Date]],Raw_data_US_healthcare[[#This Row],[Date of Admission]])</f>
        <v>6</v>
      </c>
    </row>
    <row r="5931" spans="1:20" x14ac:dyDescent="0.3">
      <c r="A5931" t="s">
        <v>26511</v>
      </c>
      <c r="B5931" t="s">
        <v>16312</v>
      </c>
      <c r="C5931">
        <v>50</v>
      </c>
      <c r="D5931" t="str">
        <f>IF(Raw_data_US_healthcare[[#This Row],[Age]]&lt;35,"Young",IF(Raw_data_US_healthcare[[#This Row],[Age]]&lt;60,"Middle","Senior"))</f>
        <v>Middle</v>
      </c>
      <c r="E5931" t="s">
        <v>16</v>
      </c>
      <c r="F5931" t="s">
        <v>35</v>
      </c>
      <c r="G5931" t="s">
        <v>35</v>
      </c>
      <c r="H5931" t="s">
        <v>18</v>
      </c>
      <c r="I5931" s="2">
        <v>44756</v>
      </c>
      <c r="J5931" t="s">
        <v>16313</v>
      </c>
      <c r="K5931" t="s">
        <v>16314</v>
      </c>
      <c r="L5931" t="s">
        <v>56</v>
      </c>
      <c r="M5931">
        <v>34991.216200000003</v>
      </c>
      <c r="N5931">
        <v>236</v>
      </c>
      <c r="O5931" t="s">
        <v>39</v>
      </c>
      <c r="P5931" t="s">
        <v>39</v>
      </c>
      <c r="Q5931" s="2">
        <v>44785</v>
      </c>
      <c r="R5931" t="s">
        <v>48</v>
      </c>
      <c r="S5931" t="s">
        <v>33</v>
      </c>
      <c r="T5931">
        <f>_xlfn.DAYS(Raw_data_US_healthcare[[#This Row],[Discharge Date]],Raw_data_US_healthcare[[#This Row],[Date of Admission]])</f>
        <v>29</v>
      </c>
    </row>
    <row r="5932" spans="1:20" x14ac:dyDescent="0.3">
      <c r="A5932" t="s">
        <v>26511</v>
      </c>
      <c r="B5932" t="s">
        <v>16315</v>
      </c>
      <c r="C5932">
        <v>64</v>
      </c>
      <c r="D5932" t="str">
        <f>IF(Raw_data_US_healthcare[[#This Row],[Age]]&lt;35,"Young",IF(Raw_data_US_healthcare[[#This Row],[Age]]&lt;60,"Middle","Senior"))</f>
        <v>Senior</v>
      </c>
      <c r="E5932" t="s">
        <v>16</v>
      </c>
      <c r="F5932" t="s">
        <v>49</v>
      </c>
      <c r="G5932" t="s">
        <v>49</v>
      </c>
      <c r="H5932" t="s">
        <v>28</v>
      </c>
      <c r="I5932" s="2">
        <v>43811</v>
      </c>
      <c r="J5932" t="s">
        <v>16316</v>
      </c>
      <c r="K5932" t="s">
        <v>16317</v>
      </c>
      <c r="L5932" t="s">
        <v>31</v>
      </c>
      <c r="M5932">
        <v>34220.295599999998</v>
      </c>
      <c r="N5932">
        <v>151</v>
      </c>
      <c r="O5932" t="s">
        <v>39</v>
      </c>
      <c r="P5932" t="s">
        <v>39</v>
      </c>
      <c r="Q5932" s="2">
        <v>43824</v>
      </c>
      <c r="R5932" t="s">
        <v>32</v>
      </c>
      <c r="S5932" t="s">
        <v>33</v>
      </c>
      <c r="T5932">
        <f>_xlfn.DAYS(Raw_data_US_healthcare[[#This Row],[Discharge Date]],Raw_data_US_healthcare[[#This Row],[Date of Admission]])</f>
        <v>13</v>
      </c>
    </row>
    <row r="5933" spans="1:20" x14ac:dyDescent="0.3">
      <c r="A5933" t="s">
        <v>26512</v>
      </c>
      <c r="B5933" t="s">
        <v>16318</v>
      </c>
      <c r="C5933">
        <v>25</v>
      </c>
      <c r="D5933" t="str">
        <f>IF(Raw_data_US_healthcare[[#This Row],[Age]]&lt;35,"Young",IF(Raw_data_US_healthcare[[#This Row],[Age]]&lt;60,"Middle","Senior"))</f>
        <v>Young</v>
      </c>
      <c r="E5933" t="s">
        <v>26</v>
      </c>
      <c r="F5933" t="s">
        <v>88</v>
      </c>
      <c r="G5933" t="s">
        <v>88</v>
      </c>
      <c r="H5933" t="s">
        <v>28</v>
      </c>
      <c r="I5933" s="2">
        <v>44625</v>
      </c>
      <c r="J5933" t="s">
        <v>16319</v>
      </c>
      <c r="K5933" t="s">
        <v>16320</v>
      </c>
      <c r="L5933" t="s">
        <v>60</v>
      </c>
      <c r="M5933">
        <v>4541.2266</v>
      </c>
      <c r="N5933">
        <v>448</v>
      </c>
      <c r="O5933" t="s">
        <v>43</v>
      </c>
      <c r="P5933" t="s">
        <v>43</v>
      </c>
      <c r="Q5933" s="2">
        <v>44650</v>
      </c>
      <c r="R5933" t="s">
        <v>83</v>
      </c>
      <c r="S5933" t="s">
        <v>24</v>
      </c>
      <c r="T5933">
        <f>_xlfn.DAYS(Raw_data_US_healthcare[[#This Row],[Discharge Date]],Raw_data_US_healthcare[[#This Row],[Date of Admission]])</f>
        <v>25</v>
      </c>
    </row>
    <row r="5934" spans="1:20" x14ac:dyDescent="0.3">
      <c r="A5934" t="s">
        <v>26512</v>
      </c>
      <c r="B5934" t="s">
        <v>16321</v>
      </c>
      <c r="C5934">
        <v>46</v>
      </c>
      <c r="D5934" t="str">
        <f>IF(Raw_data_US_healthcare[[#This Row],[Age]]&lt;35,"Young",IF(Raw_data_US_healthcare[[#This Row],[Age]]&lt;60,"Middle","Senior"))</f>
        <v>Middle</v>
      </c>
      <c r="E5934" t="s">
        <v>26</v>
      </c>
      <c r="F5934" t="s">
        <v>35</v>
      </c>
      <c r="G5934" t="s">
        <v>35</v>
      </c>
      <c r="H5934" t="s">
        <v>18</v>
      </c>
      <c r="I5934" s="2">
        <v>43843</v>
      </c>
      <c r="J5934" t="s">
        <v>16322</v>
      </c>
      <c r="K5934" t="s">
        <v>16323</v>
      </c>
      <c r="L5934" t="s">
        <v>21</v>
      </c>
      <c r="M5934">
        <v>6418.3202000000001</v>
      </c>
      <c r="N5934">
        <v>125</v>
      </c>
      <c r="O5934" t="s">
        <v>43</v>
      </c>
      <c r="P5934" t="s">
        <v>43</v>
      </c>
      <c r="Q5934" s="2">
        <v>43859</v>
      </c>
      <c r="R5934" t="s">
        <v>48</v>
      </c>
      <c r="S5934" t="s">
        <v>33</v>
      </c>
      <c r="T5934">
        <f>_xlfn.DAYS(Raw_data_US_healthcare[[#This Row],[Discharge Date]],Raw_data_US_healthcare[[#This Row],[Date of Admission]])</f>
        <v>16</v>
      </c>
    </row>
    <row r="5935" spans="1:20" x14ac:dyDescent="0.3">
      <c r="A5935" t="s">
        <v>26511</v>
      </c>
      <c r="B5935" t="s">
        <v>16324</v>
      </c>
      <c r="C5935">
        <v>53</v>
      </c>
      <c r="D5935" t="str">
        <f>IF(Raw_data_US_healthcare[[#This Row],[Age]]&lt;35,"Young",IF(Raw_data_US_healthcare[[#This Row],[Age]]&lt;60,"Middle","Senior"))</f>
        <v>Middle</v>
      </c>
      <c r="E5935" t="s">
        <v>16</v>
      </c>
      <c r="F5935" t="s">
        <v>27</v>
      </c>
      <c r="G5935" t="s">
        <v>27</v>
      </c>
      <c r="H5935" t="s">
        <v>28</v>
      </c>
      <c r="I5935" s="2">
        <v>44297</v>
      </c>
      <c r="J5935" t="s">
        <v>16325</v>
      </c>
      <c r="K5935" t="s">
        <v>4635</v>
      </c>
      <c r="L5935" t="s">
        <v>31</v>
      </c>
      <c r="M5935">
        <v>16767.5717</v>
      </c>
      <c r="N5935">
        <v>384</v>
      </c>
      <c r="O5935" t="s">
        <v>39</v>
      </c>
      <c r="P5935" t="s">
        <v>39</v>
      </c>
      <c r="Q5935" s="2">
        <v>44319</v>
      </c>
      <c r="R5935" t="s">
        <v>48</v>
      </c>
      <c r="S5935" t="s">
        <v>24</v>
      </c>
      <c r="T5935">
        <f>_xlfn.DAYS(Raw_data_US_healthcare[[#This Row],[Discharge Date]],Raw_data_US_healthcare[[#This Row],[Date of Admission]])</f>
        <v>22</v>
      </c>
    </row>
    <row r="5936" spans="1:20" x14ac:dyDescent="0.3">
      <c r="A5936" t="s">
        <v>26511</v>
      </c>
      <c r="B5936" t="s">
        <v>16326</v>
      </c>
      <c r="C5936">
        <v>81</v>
      </c>
      <c r="D5936" t="str">
        <f>IF(Raw_data_US_healthcare[[#This Row],[Age]]&lt;35,"Young",IF(Raw_data_US_healthcare[[#This Row],[Age]]&lt;60,"Middle","Senior"))</f>
        <v>Senior</v>
      </c>
      <c r="E5936" t="s">
        <v>16</v>
      </c>
      <c r="F5936" t="s">
        <v>113</v>
      </c>
      <c r="G5936" t="s">
        <v>113</v>
      </c>
      <c r="H5936" t="s">
        <v>26516</v>
      </c>
      <c r="I5936" s="2">
        <v>43767</v>
      </c>
      <c r="J5936" t="s">
        <v>16327</v>
      </c>
      <c r="K5936" t="s">
        <v>16328</v>
      </c>
      <c r="L5936" t="s">
        <v>31</v>
      </c>
      <c r="M5936">
        <v>23685.004400000002</v>
      </c>
      <c r="N5936">
        <v>391</v>
      </c>
      <c r="O5936" t="s">
        <v>43</v>
      </c>
      <c r="P5936" t="s">
        <v>43</v>
      </c>
      <c r="Q5936" s="2">
        <v>43796</v>
      </c>
      <c r="R5936" t="s">
        <v>83</v>
      </c>
      <c r="S5936" t="s">
        <v>24</v>
      </c>
      <c r="T5936">
        <f>_xlfn.DAYS(Raw_data_US_healthcare[[#This Row],[Discharge Date]],Raw_data_US_healthcare[[#This Row],[Date of Admission]])</f>
        <v>29</v>
      </c>
    </row>
    <row r="5937" spans="1:20" x14ac:dyDescent="0.3">
      <c r="A5937" t="s">
        <v>26511</v>
      </c>
      <c r="B5937" t="s">
        <v>16329</v>
      </c>
      <c r="C5937">
        <v>32</v>
      </c>
      <c r="D5937" t="str">
        <f>IF(Raw_data_US_healthcare[[#This Row],[Age]]&lt;35,"Young",IF(Raw_data_US_healthcare[[#This Row],[Age]]&lt;60,"Middle","Senior"))</f>
        <v>Young</v>
      </c>
      <c r="E5937" t="s">
        <v>16</v>
      </c>
      <c r="F5937" t="s">
        <v>27</v>
      </c>
      <c r="G5937" t="s">
        <v>27</v>
      </c>
      <c r="H5937" t="s">
        <v>26516</v>
      </c>
      <c r="I5937" s="2">
        <v>44689</v>
      </c>
      <c r="J5937" t="s">
        <v>16330</v>
      </c>
      <c r="K5937" t="s">
        <v>16331</v>
      </c>
      <c r="L5937" t="s">
        <v>60</v>
      </c>
      <c r="M5937">
        <v>11455.2016</v>
      </c>
      <c r="N5937">
        <v>158</v>
      </c>
      <c r="O5937" t="s">
        <v>39</v>
      </c>
      <c r="P5937" t="s">
        <v>39</v>
      </c>
      <c r="Q5937" s="2">
        <v>44701</v>
      </c>
      <c r="R5937" t="s">
        <v>23</v>
      </c>
      <c r="S5937" t="s">
        <v>24</v>
      </c>
      <c r="T5937">
        <f>_xlfn.DAYS(Raw_data_US_healthcare[[#This Row],[Discharge Date]],Raw_data_US_healthcare[[#This Row],[Date of Admission]])</f>
        <v>12</v>
      </c>
    </row>
    <row r="5938" spans="1:20" x14ac:dyDescent="0.3">
      <c r="A5938" t="s">
        <v>26512</v>
      </c>
      <c r="B5938" t="s">
        <v>16332</v>
      </c>
      <c r="C5938">
        <v>76</v>
      </c>
      <c r="D5938" t="str">
        <f>IF(Raw_data_US_healthcare[[#This Row],[Age]]&lt;35,"Young",IF(Raw_data_US_healthcare[[#This Row],[Age]]&lt;60,"Middle","Senior"))</f>
        <v>Senior</v>
      </c>
      <c r="E5938" t="s">
        <v>26</v>
      </c>
      <c r="F5938" t="s">
        <v>17</v>
      </c>
      <c r="G5938" t="s">
        <v>17</v>
      </c>
      <c r="H5938" t="s">
        <v>69</v>
      </c>
      <c r="I5938" s="2">
        <v>44556</v>
      </c>
      <c r="J5938" t="s">
        <v>16333</v>
      </c>
      <c r="K5938" t="s">
        <v>16334</v>
      </c>
      <c r="L5938" t="s">
        <v>56</v>
      </c>
      <c r="M5938">
        <v>48136.890099999997</v>
      </c>
      <c r="N5938">
        <v>290</v>
      </c>
      <c r="O5938" t="s">
        <v>43</v>
      </c>
      <c r="P5938" t="s">
        <v>43</v>
      </c>
      <c r="Q5938" s="2">
        <v>44583</v>
      </c>
      <c r="R5938" t="s">
        <v>32</v>
      </c>
      <c r="S5938" t="s">
        <v>24</v>
      </c>
      <c r="T5938">
        <f>_xlfn.DAYS(Raw_data_US_healthcare[[#This Row],[Discharge Date]],Raw_data_US_healthcare[[#This Row],[Date of Admission]])</f>
        <v>27</v>
      </c>
    </row>
    <row r="5939" spans="1:20" x14ac:dyDescent="0.3">
      <c r="A5939" t="s">
        <v>26512</v>
      </c>
      <c r="B5939" t="s">
        <v>16335</v>
      </c>
      <c r="C5939">
        <v>81</v>
      </c>
      <c r="D5939" t="str">
        <f>IF(Raw_data_US_healthcare[[#This Row],[Age]]&lt;35,"Young",IF(Raw_data_US_healthcare[[#This Row],[Age]]&lt;60,"Middle","Senior"))</f>
        <v>Senior</v>
      </c>
      <c r="E5939" t="s">
        <v>26</v>
      </c>
      <c r="F5939" t="s">
        <v>49</v>
      </c>
      <c r="G5939" t="s">
        <v>49</v>
      </c>
      <c r="H5939" t="s">
        <v>18</v>
      </c>
      <c r="I5939" s="2">
        <v>43782</v>
      </c>
      <c r="J5939" t="s">
        <v>16336</v>
      </c>
      <c r="K5939" t="s">
        <v>16337</v>
      </c>
      <c r="L5939" t="s">
        <v>52</v>
      </c>
      <c r="M5939">
        <v>30915.430100000001</v>
      </c>
      <c r="N5939">
        <v>452</v>
      </c>
      <c r="O5939" t="s">
        <v>39</v>
      </c>
      <c r="P5939" t="s">
        <v>39</v>
      </c>
      <c r="Q5939" s="2">
        <v>43807</v>
      </c>
      <c r="R5939" t="s">
        <v>32</v>
      </c>
      <c r="S5939" t="s">
        <v>24</v>
      </c>
      <c r="T5939">
        <f>_xlfn.DAYS(Raw_data_US_healthcare[[#This Row],[Discharge Date]],Raw_data_US_healthcare[[#This Row],[Date of Admission]])</f>
        <v>25</v>
      </c>
    </row>
    <row r="5940" spans="1:20" x14ac:dyDescent="0.3">
      <c r="A5940" t="s">
        <v>26512</v>
      </c>
      <c r="B5940" t="s">
        <v>16338</v>
      </c>
      <c r="C5940">
        <v>55</v>
      </c>
      <c r="D5940" t="str">
        <f>IF(Raw_data_US_healthcare[[#This Row],[Age]]&lt;35,"Young",IF(Raw_data_US_healthcare[[#This Row],[Age]]&lt;60,"Middle","Senior"))</f>
        <v>Middle</v>
      </c>
      <c r="E5940" t="s">
        <v>26</v>
      </c>
      <c r="F5940" t="s">
        <v>62</v>
      </c>
      <c r="G5940" t="s">
        <v>62</v>
      </c>
      <c r="H5940" t="s">
        <v>26516</v>
      </c>
      <c r="I5940" s="2">
        <v>44600</v>
      </c>
      <c r="J5940" t="s">
        <v>16339</v>
      </c>
      <c r="K5940" t="s">
        <v>1017</v>
      </c>
      <c r="L5940" t="s">
        <v>31</v>
      </c>
      <c r="M5940">
        <v>20199.834999999999</v>
      </c>
      <c r="N5940">
        <v>436</v>
      </c>
      <c r="O5940" t="s">
        <v>43</v>
      </c>
      <c r="P5940" t="s">
        <v>43</v>
      </c>
      <c r="Q5940" s="2">
        <v>44609</v>
      </c>
      <c r="R5940" t="s">
        <v>32</v>
      </c>
      <c r="S5940" t="s">
        <v>24</v>
      </c>
      <c r="T5940">
        <f>_xlfn.DAYS(Raw_data_US_healthcare[[#This Row],[Discharge Date]],Raw_data_US_healthcare[[#This Row],[Date of Admission]])</f>
        <v>9</v>
      </c>
    </row>
    <row r="5941" spans="1:20" x14ac:dyDescent="0.3">
      <c r="A5941" t="s">
        <v>26512</v>
      </c>
      <c r="B5941" t="s">
        <v>16340</v>
      </c>
      <c r="C5941">
        <v>61</v>
      </c>
      <c r="D5941" t="str">
        <f>IF(Raw_data_US_healthcare[[#This Row],[Age]]&lt;35,"Young",IF(Raw_data_US_healthcare[[#This Row],[Age]]&lt;60,"Middle","Senior"))</f>
        <v>Senior</v>
      </c>
      <c r="E5941" t="s">
        <v>26</v>
      </c>
      <c r="F5941" t="s">
        <v>113</v>
      </c>
      <c r="G5941" t="s">
        <v>113</v>
      </c>
      <c r="H5941" t="s">
        <v>26516</v>
      </c>
      <c r="I5941" s="2">
        <v>45070</v>
      </c>
      <c r="J5941" t="s">
        <v>16341</v>
      </c>
      <c r="K5941" t="s">
        <v>16342</v>
      </c>
      <c r="L5941" t="s">
        <v>60</v>
      </c>
      <c r="M5941">
        <v>10760.6219</v>
      </c>
      <c r="N5941">
        <v>122</v>
      </c>
      <c r="O5941" t="s">
        <v>22</v>
      </c>
      <c r="P5941" t="s">
        <v>22</v>
      </c>
      <c r="Q5941" s="2">
        <v>45072</v>
      </c>
      <c r="R5941" t="s">
        <v>23</v>
      </c>
      <c r="S5941" t="s">
        <v>33</v>
      </c>
      <c r="T5941">
        <f>_xlfn.DAYS(Raw_data_US_healthcare[[#This Row],[Discharge Date]],Raw_data_US_healthcare[[#This Row],[Date of Admission]])</f>
        <v>2</v>
      </c>
    </row>
    <row r="5942" spans="1:20" x14ac:dyDescent="0.3">
      <c r="A5942" t="s">
        <v>26511</v>
      </c>
      <c r="B5942" t="s">
        <v>16343</v>
      </c>
      <c r="C5942">
        <v>70</v>
      </c>
      <c r="D5942" t="str">
        <f>IF(Raw_data_US_healthcare[[#This Row],[Age]]&lt;35,"Young",IF(Raw_data_US_healthcare[[#This Row],[Age]]&lt;60,"Middle","Senior"))</f>
        <v>Senior</v>
      </c>
      <c r="E5942" t="s">
        <v>16</v>
      </c>
      <c r="F5942" t="s">
        <v>35</v>
      </c>
      <c r="G5942" t="s">
        <v>35</v>
      </c>
      <c r="H5942" t="s">
        <v>18</v>
      </c>
      <c r="I5942" s="2">
        <v>44021</v>
      </c>
      <c r="J5942" t="s">
        <v>16344</v>
      </c>
      <c r="K5942" t="s">
        <v>16345</v>
      </c>
      <c r="L5942" t="s">
        <v>56</v>
      </c>
      <c r="M5942">
        <v>46866.885300000002</v>
      </c>
      <c r="N5942">
        <v>394</v>
      </c>
      <c r="O5942" t="s">
        <v>43</v>
      </c>
      <c r="P5942" t="s">
        <v>43</v>
      </c>
      <c r="Q5942" s="2">
        <v>44035</v>
      </c>
      <c r="R5942" t="s">
        <v>23</v>
      </c>
      <c r="S5942" t="s">
        <v>24</v>
      </c>
      <c r="T5942">
        <f>_xlfn.DAYS(Raw_data_US_healthcare[[#This Row],[Discharge Date]],Raw_data_US_healthcare[[#This Row],[Date of Admission]])</f>
        <v>14</v>
      </c>
    </row>
    <row r="5943" spans="1:20" x14ac:dyDescent="0.3">
      <c r="A5943" t="s">
        <v>26512</v>
      </c>
      <c r="B5943" t="s">
        <v>16346</v>
      </c>
      <c r="C5943">
        <v>66</v>
      </c>
      <c r="D5943" t="str">
        <f>IF(Raw_data_US_healthcare[[#This Row],[Age]]&lt;35,"Young",IF(Raw_data_US_healthcare[[#This Row],[Age]]&lt;60,"Middle","Senior"))</f>
        <v>Senior</v>
      </c>
      <c r="E5943" t="s">
        <v>26</v>
      </c>
      <c r="F5943" t="s">
        <v>17</v>
      </c>
      <c r="G5943" t="s">
        <v>17</v>
      </c>
      <c r="H5943" t="s">
        <v>18</v>
      </c>
      <c r="I5943" s="2">
        <v>44791</v>
      </c>
      <c r="J5943" t="s">
        <v>8524</v>
      </c>
      <c r="K5943" t="s">
        <v>16347</v>
      </c>
      <c r="L5943" t="s">
        <v>52</v>
      </c>
      <c r="M5943">
        <v>45683.710299999999</v>
      </c>
      <c r="N5943">
        <v>468</v>
      </c>
      <c r="O5943" t="s">
        <v>39</v>
      </c>
      <c r="P5943" t="s">
        <v>39</v>
      </c>
      <c r="Q5943" s="2">
        <v>44807</v>
      </c>
      <c r="R5943" t="s">
        <v>44</v>
      </c>
      <c r="S5943" t="s">
        <v>24</v>
      </c>
      <c r="T5943">
        <f>_xlfn.DAYS(Raw_data_US_healthcare[[#This Row],[Discharge Date]],Raw_data_US_healthcare[[#This Row],[Date of Admission]])</f>
        <v>16</v>
      </c>
    </row>
    <row r="5944" spans="1:20" x14ac:dyDescent="0.3">
      <c r="A5944" t="s">
        <v>26512</v>
      </c>
      <c r="B5944" t="s">
        <v>16348</v>
      </c>
      <c r="C5944">
        <v>38</v>
      </c>
      <c r="D5944" t="str">
        <f>IF(Raw_data_US_healthcare[[#This Row],[Age]]&lt;35,"Young",IF(Raw_data_US_healthcare[[#This Row],[Age]]&lt;60,"Middle","Senior"))</f>
        <v>Middle</v>
      </c>
      <c r="E5944" t="s">
        <v>26</v>
      </c>
      <c r="F5944" t="s">
        <v>27</v>
      </c>
      <c r="G5944" t="s">
        <v>27</v>
      </c>
      <c r="H5944" t="s">
        <v>26514</v>
      </c>
      <c r="I5944" s="2">
        <v>44996</v>
      </c>
      <c r="J5944" t="s">
        <v>16349</v>
      </c>
      <c r="K5944" t="s">
        <v>16350</v>
      </c>
      <c r="L5944" t="s">
        <v>31</v>
      </c>
      <c r="M5944">
        <v>36053.1486</v>
      </c>
      <c r="N5944">
        <v>449</v>
      </c>
      <c r="O5944" t="s">
        <v>39</v>
      </c>
      <c r="P5944" t="s">
        <v>39</v>
      </c>
      <c r="Q5944" s="2">
        <v>45013</v>
      </c>
      <c r="R5944" t="s">
        <v>44</v>
      </c>
      <c r="S5944" t="s">
        <v>33</v>
      </c>
      <c r="T5944">
        <f>_xlfn.DAYS(Raw_data_US_healthcare[[#This Row],[Discharge Date]],Raw_data_US_healthcare[[#This Row],[Date of Admission]])</f>
        <v>17</v>
      </c>
    </row>
    <row r="5945" spans="1:20" x14ac:dyDescent="0.3">
      <c r="A5945" t="s">
        <v>26511</v>
      </c>
      <c r="B5945" t="s">
        <v>16351</v>
      </c>
      <c r="C5945">
        <v>22</v>
      </c>
      <c r="D5945" t="str">
        <f>IF(Raw_data_US_healthcare[[#This Row],[Age]]&lt;35,"Young",IF(Raw_data_US_healthcare[[#This Row],[Age]]&lt;60,"Middle","Senior"))</f>
        <v>Young</v>
      </c>
      <c r="E5945" t="s">
        <v>16</v>
      </c>
      <c r="F5945" t="s">
        <v>49</v>
      </c>
      <c r="G5945" t="s">
        <v>49</v>
      </c>
      <c r="H5945" t="s">
        <v>36</v>
      </c>
      <c r="I5945" s="2">
        <v>44552</v>
      </c>
      <c r="J5945" t="s">
        <v>16352</v>
      </c>
      <c r="K5945" t="s">
        <v>16353</v>
      </c>
      <c r="L5945" t="s">
        <v>31</v>
      </c>
      <c r="M5945">
        <v>17510.078399999999</v>
      </c>
      <c r="N5945">
        <v>435</v>
      </c>
      <c r="O5945" t="s">
        <v>43</v>
      </c>
      <c r="P5945" t="s">
        <v>43</v>
      </c>
      <c r="Q5945" s="2">
        <v>44577</v>
      </c>
      <c r="R5945" t="s">
        <v>23</v>
      </c>
      <c r="S5945" t="s">
        <v>33</v>
      </c>
      <c r="T5945">
        <f>_xlfn.DAYS(Raw_data_US_healthcare[[#This Row],[Discharge Date]],Raw_data_US_healthcare[[#This Row],[Date of Admission]])</f>
        <v>25</v>
      </c>
    </row>
    <row r="5946" spans="1:20" x14ac:dyDescent="0.3">
      <c r="A5946" t="s">
        <v>26511</v>
      </c>
      <c r="B5946" t="s">
        <v>16354</v>
      </c>
      <c r="C5946">
        <v>41</v>
      </c>
      <c r="D5946" t="str">
        <f>IF(Raw_data_US_healthcare[[#This Row],[Age]]&lt;35,"Young",IF(Raw_data_US_healthcare[[#This Row],[Age]]&lt;60,"Middle","Senior"))</f>
        <v>Middle</v>
      </c>
      <c r="E5946" t="s">
        <v>16</v>
      </c>
      <c r="F5946" t="s">
        <v>88</v>
      </c>
      <c r="G5946" t="s">
        <v>88</v>
      </c>
      <c r="H5946" t="s">
        <v>26516</v>
      </c>
      <c r="I5946" s="2">
        <v>43648</v>
      </c>
      <c r="J5946" t="s">
        <v>16355</v>
      </c>
      <c r="K5946" t="s">
        <v>16356</v>
      </c>
      <c r="L5946" t="s">
        <v>21</v>
      </c>
      <c r="M5946">
        <v>22634.279299999998</v>
      </c>
      <c r="N5946">
        <v>136</v>
      </c>
      <c r="O5946" t="s">
        <v>22</v>
      </c>
      <c r="P5946" t="s">
        <v>22</v>
      </c>
      <c r="Q5946" s="2">
        <v>43653</v>
      </c>
      <c r="R5946" t="s">
        <v>23</v>
      </c>
      <c r="S5946" t="s">
        <v>33</v>
      </c>
      <c r="T5946">
        <f>_xlfn.DAYS(Raw_data_US_healthcare[[#This Row],[Discharge Date]],Raw_data_US_healthcare[[#This Row],[Date of Admission]])</f>
        <v>5</v>
      </c>
    </row>
    <row r="5947" spans="1:20" x14ac:dyDescent="0.3">
      <c r="A5947" t="s">
        <v>26511</v>
      </c>
      <c r="B5947" t="s">
        <v>16357</v>
      </c>
      <c r="C5947">
        <v>36</v>
      </c>
      <c r="D5947" t="str">
        <f>IF(Raw_data_US_healthcare[[#This Row],[Age]]&lt;35,"Young",IF(Raw_data_US_healthcare[[#This Row],[Age]]&lt;60,"Middle","Senior"))</f>
        <v>Middle</v>
      </c>
      <c r="E5947" t="s">
        <v>16</v>
      </c>
      <c r="F5947" t="s">
        <v>49</v>
      </c>
      <c r="G5947" t="s">
        <v>49</v>
      </c>
      <c r="H5947" t="s">
        <v>26514</v>
      </c>
      <c r="I5947" s="2">
        <v>44165</v>
      </c>
      <c r="J5947" t="s">
        <v>16358</v>
      </c>
      <c r="K5947" t="s">
        <v>16359</v>
      </c>
      <c r="L5947" t="s">
        <v>21</v>
      </c>
      <c r="M5947">
        <v>834.38499999999999</v>
      </c>
      <c r="N5947">
        <v>102</v>
      </c>
      <c r="O5947" t="s">
        <v>43</v>
      </c>
      <c r="P5947" t="s">
        <v>43</v>
      </c>
      <c r="Q5947" s="2">
        <v>44191</v>
      </c>
      <c r="R5947" t="s">
        <v>23</v>
      </c>
      <c r="S5947" t="s">
        <v>24</v>
      </c>
      <c r="T5947">
        <f>_xlfn.DAYS(Raw_data_US_healthcare[[#This Row],[Discharge Date]],Raw_data_US_healthcare[[#This Row],[Date of Admission]])</f>
        <v>26</v>
      </c>
    </row>
    <row r="5948" spans="1:20" x14ac:dyDescent="0.3">
      <c r="A5948" t="s">
        <v>26511</v>
      </c>
      <c r="B5948" t="s">
        <v>16360</v>
      </c>
      <c r="C5948">
        <v>65</v>
      </c>
      <c r="D5948" t="str">
        <f>IF(Raw_data_US_healthcare[[#This Row],[Age]]&lt;35,"Young",IF(Raw_data_US_healthcare[[#This Row],[Age]]&lt;60,"Middle","Senior"))</f>
        <v>Senior</v>
      </c>
      <c r="E5948" t="s">
        <v>16</v>
      </c>
      <c r="F5948" t="s">
        <v>88</v>
      </c>
      <c r="G5948" t="s">
        <v>88</v>
      </c>
      <c r="H5948" t="s">
        <v>36</v>
      </c>
      <c r="I5948" s="2">
        <v>44605</v>
      </c>
      <c r="J5948" t="s">
        <v>16361</v>
      </c>
      <c r="K5948" t="s">
        <v>16362</v>
      </c>
      <c r="L5948" t="s">
        <v>56</v>
      </c>
      <c r="M5948">
        <v>13796.6643</v>
      </c>
      <c r="N5948">
        <v>204</v>
      </c>
      <c r="O5948" t="s">
        <v>43</v>
      </c>
      <c r="P5948" t="s">
        <v>43</v>
      </c>
      <c r="Q5948" s="2">
        <v>44615</v>
      </c>
      <c r="R5948" t="s">
        <v>83</v>
      </c>
      <c r="S5948" t="s">
        <v>45</v>
      </c>
      <c r="T5948">
        <f>_xlfn.DAYS(Raw_data_US_healthcare[[#This Row],[Discharge Date]],Raw_data_US_healthcare[[#This Row],[Date of Admission]])</f>
        <v>10</v>
      </c>
    </row>
    <row r="5949" spans="1:20" x14ac:dyDescent="0.3">
      <c r="A5949" t="s">
        <v>26511</v>
      </c>
      <c r="B5949" t="s">
        <v>16363</v>
      </c>
      <c r="C5949">
        <v>19</v>
      </c>
      <c r="D5949" t="str">
        <f>IF(Raw_data_US_healthcare[[#This Row],[Age]]&lt;35,"Young",IF(Raw_data_US_healthcare[[#This Row],[Age]]&lt;60,"Middle","Senior"))</f>
        <v>Young</v>
      </c>
      <c r="E5949" t="s">
        <v>16</v>
      </c>
      <c r="F5949" t="s">
        <v>17</v>
      </c>
      <c r="G5949" t="s">
        <v>17</v>
      </c>
      <c r="H5949" t="s">
        <v>26514</v>
      </c>
      <c r="I5949" s="2">
        <v>43806</v>
      </c>
      <c r="J5949" t="s">
        <v>16364</v>
      </c>
      <c r="K5949" t="s">
        <v>16365</v>
      </c>
      <c r="L5949" t="s">
        <v>60</v>
      </c>
      <c r="M5949">
        <v>15435.1787</v>
      </c>
      <c r="N5949">
        <v>127</v>
      </c>
      <c r="O5949" t="s">
        <v>22</v>
      </c>
      <c r="P5949" t="s">
        <v>22</v>
      </c>
      <c r="Q5949" s="2">
        <v>43812</v>
      </c>
      <c r="R5949" t="s">
        <v>48</v>
      </c>
      <c r="S5949" t="s">
        <v>45</v>
      </c>
      <c r="T5949">
        <f>_xlfn.DAYS(Raw_data_US_healthcare[[#This Row],[Discharge Date]],Raw_data_US_healthcare[[#This Row],[Date of Admission]])</f>
        <v>6</v>
      </c>
    </row>
    <row r="5950" spans="1:20" x14ac:dyDescent="0.3">
      <c r="A5950" t="s">
        <v>26512</v>
      </c>
      <c r="B5950" t="s">
        <v>16366</v>
      </c>
      <c r="C5950">
        <v>76</v>
      </c>
      <c r="D5950" t="str">
        <f>IF(Raw_data_US_healthcare[[#This Row],[Age]]&lt;35,"Young",IF(Raw_data_US_healthcare[[#This Row],[Age]]&lt;60,"Middle","Senior"))</f>
        <v>Senior</v>
      </c>
      <c r="E5950" t="s">
        <v>26</v>
      </c>
      <c r="F5950" t="s">
        <v>113</v>
      </c>
      <c r="G5950" t="s">
        <v>113</v>
      </c>
      <c r="H5950" t="s">
        <v>26514</v>
      </c>
      <c r="I5950" s="2">
        <v>43632</v>
      </c>
      <c r="J5950" t="s">
        <v>16367</v>
      </c>
      <c r="K5950" t="s">
        <v>16368</v>
      </c>
      <c r="L5950" t="s">
        <v>60</v>
      </c>
      <c r="M5950">
        <v>13521.151400000001</v>
      </c>
      <c r="N5950">
        <v>357</v>
      </c>
      <c r="O5950" t="s">
        <v>22</v>
      </c>
      <c r="P5950" t="s">
        <v>22</v>
      </c>
      <c r="Q5950" s="2">
        <v>43645</v>
      </c>
      <c r="R5950" t="s">
        <v>83</v>
      </c>
      <c r="S5950" t="s">
        <v>24</v>
      </c>
      <c r="T5950">
        <f>_xlfn.DAYS(Raw_data_US_healthcare[[#This Row],[Discharge Date]],Raw_data_US_healthcare[[#This Row],[Date of Admission]])</f>
        <v>13</v>
      </c>
    </row>
    <row r="5951" spans="1:20" x14ac:dyDescent="0.3">
      <c r="A5951" t="s">
        <v>26511</v>
      </c>
      <c r="B5951" t="s">
        <v>16369</v>
      </c>
      <c r="C5951">
        <v>81</v>
      </c>
      <c r="D5951" t="str">
        <f>IF(Raw_data_US_healthcare[[#This Row],[Age]]&lt;35,"Young",IF(Raw_data_US_healthcare[[#This Row],[Age]]&lt;60,"Middle","Senior"))</f>
        <v>Senior</v>
      </c>
      <c r="E5951" t="s">
        <v>16</v>
      </c>
      <c r="F5951" t="s">
        <v>17</v>
      </c>
      <c r="G5951" t="s">
        <v>17</v>
      </c>
      <c r="H5951" t="s">
        <v>18</v>
      </c>
      <c r="I5951" s="2">
        <v>43886</v>
      </c>
      <c r="J5951" t="s">
        <v>16370</v>
      </c>
      <c r="K5951" t="s">
        <v>16371</v>
      </c>
      <c r="L5951" t="s">
        <v>52</v>
      </c>
      <c r="M5951">
        <v>54501.255299999997</v>
      </c>
      <c r="N5951">
        <v>472</v>
      </c>
      <c r="O5951" t="s">
        <v>39</v>
      </c>
      <c r="P5951" t="s">
        <v>39</v>
      </c>
      <c r="Q5951" s="2">
        <v>43899</v>
      </c>
      <c r="R5951" t="s">
        <v>48</v>
      </c>
      <c r="S5951" t="s">
        <v>24</v>
      </c>
      <c r="T5951">
        <f>_xlfn.DAYS(Raw_data_US_healthcare[[#This Row],[Discharge Date]],Raw_data_US_healthcare[[#This Row],[Date of Admission]])</f>
        <v>13</v>
      </c>
    </row>
    <row r="5952" spans="1:20" x14ac:dyDescent="0.3">
      <c r="A5952" t="s">
        <v>26512</v>
      </c>
      <c r="B5952" t="s">
        <v>16372</v>
      </c>
      <c r="C5952">
        <v>65</v>
      </c>
      <c r="D5952" t="str">
        <f>IF(Raw_data_US_healthcare[[#This Row],[Age]]&lt;35,"Young",IF(Raw_data_US_healthcare[[#This Row],[Age]]&lt;60,"Middle","Senior"))</f>
        <v>Senior</v>
      </c>
      <c r="E5952" t="s">
        <v>26</v>
      </c>
      <c r="F5952" t="s">
        <v>49</v>
      </c>
      <c r="G5952" t="s">
        <v>49</v>
      </c>
      <c r="H5952" t="s">
        <v>26516</v>
      </c>
      <c r="I5952" s="2">
        <v>43795</v>
      </c>
      <c r="J5952" t="s">
        <v>16373</v>
      </c>
      <c r="K5952" t="s">
        <v>16374</v>
      </c>
      <c r="L5952" t="s">
        <v>31</v>
      </c>
      <c r="M5952">
        <v>4467.3946999999998</v>
      </c>
      <c r="N5952">
        <v>466</v>
      </c>
      <c r="O5952" t="s">
        <v>43</v>
      </c>
      <c r="P5952" t="s">
        <v>43</v>
      </c>
      <c r="Q5952" s="2">
        <v>43815</v>
      </c>
      <c r="R5952" t="s">
        <v>44</v>
      </c>
      <c r="S5952" t="s">
        <v>45</v>
      </c>
      <c r="T5952">
        <f>_xlfn.DAYS(Raw_data_US_healthcare[[#This Row],[Discharge Date]],Raw_data_US_healthcare[[#This Row],[Date of Admission]])</f>
        <v>20</v>
      </c>
    </row>
    <row r="5953" spans="1:20" x14ac:dyDescent="0.3">
      <c r="A5953" t="s">
        <v>26511</v>
      </c>
      <c r="B5953" t="s">
        <v>16375</v>
      </c>
      <c r="C5953">
        <v>84</v>
      </c>
      <c r="D5953" t="str">
        <f>IF(Raw_data_US_healthcare[[#This Row],[Age]]&lt;35,"Young",IF(Raw_data_US_healthcare[[#This Row],[Age]]&lt;60,"Middle","Senior"))</f>
        <v>Senior</v>
      </c>
      <c r="E5953" t="s">
        <v>16</v>
      </c>
      <c r="F5953" t="s">
        <v>27</v>
      </c>
      <c r="G5953" t="s">
        <v>27</v>
      </c>
      <c r="H5953" t="s">
        <v>26514</v>
      </c>
      <c r="I5953" s="2">
        <v>44649</v>
      </c>
      <c r="J5953" t="s">
        <v>16376</v>
      </c>
      <c r="K5953" t="s">
        <v>16377</v>
      </c>
      <c r="L5953" t="s">
        <v>52</v>
      </c>
      <c r="M5953">
        <v>8803.5388000000003</v>
      </c>
      <c r="N5953">
        <v>179</v>
      </c>
      <c r="O5953" t="s">
        <v>39</v>
      </c>
      <c r="P5953" t="s">
        <v>39</v>
      </c>
      <c r="Q5953" s="2">
        <v>44672</v>
      </c>
      <c r="R5953" t="s">
        <v>23</v>
      </c>
      <c r="S5953" t="s">
        <v>24</v>
      </c>
      <c r="T5953">
        <f>_xlfn.DAYS(Raw_data_US_healthcare[[#This Row],[Discharge Date]],Raw_data_US_healthcare[[#This Row],[Date of Admission]])</f>
        <v>23</v>
      </c>
    </row>
    <row r="5954" spans="1:20" x14ac:dyDescent="0.3">
      <c r="A5954" t="s">
        <v>26511</v>
      </c>
      <c r="B5954" t="s">
        <v>7126</v>
      </c>
      <c r="C5954">
        <v>66</v>
      </c>
      <c r="D5954" t="str">
        <f>IF(Raw_data_US_healthcare[[#This Row],[Age]]&lt;35,"Young",IF(Raw_data_US_healthcare[[#This Row],[Age]]&lt;60,"Middle","Senior"))</f>
        <v>Senior</v>
      </c>
      <c r="E5954" t="s">
        <v>16</v>
      </c>
      <c r="F5954" t="s">
        <v>17</v>
      </c>
      <c r="G5954" t="s">
        <v>17</v>
      </c>
      <c r="H5954" t="s">
        <v>26516</v>
      </c>
      <c r="I5954" s="2">
        <v>44522</v>
      </c>
      <c r="J5954" t="s">
        <v>16378</v>
      </c>
      <c r="K5954" t="s">
        <v>11918</v>
      </c>
      <c r="L5954" t="s">
        <v>21</v>
      </c>
      <c r="M5954">
        <v>12805.2575</v>
      </c>
      <c r="N5954">
        <v>311</v>
      </c>
      <c r="O5954" t="s">
        <v>22</v>
      </c>
      <c r="P5954" t="s">
        <v>22</v>
      </c>
      <c r="Q5954" s="2">
        <v>44541</v>
      </c>
      <c r="R5954" t="s">
        <v>48</v>
      </c>
      <c r="S5954" t="s">
        <v>24</v>
      </c>
      <c r="T5954">
        <f>_xlfn.DAYS(Raw_data_US_healthcare[[#This Row],[Discharge Date]],Raw_data_US_healthcare[[#This Row],[Date of Admission]])</f>
        <v>19</v>
      </c>
    </row>
    <row r="5955" spans="1:20" x14ac:dyDescent="0.3">
      <c r="A5955" t="s">
        <v>26512</v>
      </c>
      <c r="B5955" t="s">
        <v>16379</v>
      </c>
      <c r="C5955">
        <v>77</v>
      </c>
      <c r="D5955" t="str">
        <f>IF(Raw_data_US_healthcare[[#This Row],[Age]]&lt;35,"Young",IF(Raw_data_US_healthcare[[#This Row],[Age]]&lt;60,"Middle","Senior"))</f>
        <v>Senior</v>
      </c>
      <c r="E5955" t="s">
        <v>26</v>
      </c>
      <c r="F5955" t="s">
        <v>17</v>
      </c>
      <c r="G5955" t="s">
        <v>17</v>
      </c>
      <c r="H5955" t="s">
        <v>26516</v>
      </c>
      <c r="I5955" s="2">
        <v>43756</v>
      </c>
      <c r="J5955" t="s">
        <v>16380</v>
      </c>
      <c r="K5955" t="s">
        <v>16381</v>
      </c>
      <c r="L5955" t="s">
        <v>31</v>
      </c>
      <c r="M5955">
        <v>6179.2325000000001</v>
      </c>
      <c r="N5955">
        <v>378</v>
      </c>
      <c r="O5955" t="s">
        <v>39</v>
      </c>
      <c r="P5955" t="s">
        <v>39</v>
      </c>
      <c r="Q5955" s="2">
        <v>43779</v>
      </c>
      <c r="R5955" t="s">
        <v>48</v>
      </c>
      <c r="S5955" t="s">
        <v>45</v>
      </c>
      <c r="T5955">
        <f>_xlfn.DAYS(Raw_data_US_healthcare[[#This Row],[Discharge Date]],Raw_data_US_healthcare[[#This Row],[Date of Admission]])</f>
        <v>23</v>
      </c>
    </row>
    <row r="5956" spans="1:20" x14ac:dyDescent="0.3">
      <c r="A5956" t="s">
        <v>26512</v>
      </c>
      <c r="B5956" t="s">
        <v>16382</v>
      </c>
      <c r="C5956">
        <v>47</v>
      </c>
      <c r="D5956" t="str">
        <f>IF(Raw_data_US_healthcare[[#This Row],[Age]]&lt;35,"Young",IF(Raw_data_US_healthcare[[#This Row],[Age]]&lt;60,"Middle","Senior"))</f>
        <v>Middle</v>
      </c>
      <c r="E5956" t="s">
        <v>26</v>
      </c>
      <c r="F5956" t="s">
        <v>49</v>
      </c>
      <c r="G5956" t="s">
        <v>49</v>
      </c>
      <c r="H5956" t="s">
        <v>69</v>
      </c>
      <c r="I5956" s="2">
        <v>45001</v>
      </c>
      <c r="J5956" t="s">
        <v>16383</v>
      </c>
      <c r="K5956" t="s">
        <v>16384</v>
      </c>
      <c r="L5956" t="s">
        <v>52</v>
      </c>
      <c r="M5956">
        <v>13115.696400000001</v>
      </c>
      <c r="N5956">
        <v>471</v>
      </c>
      <c r="O5956" t="s">
        <v>39</v>
      </c>
      <c r="P5956" t="s">
        <v>39</v>
      </c>
      <c r="Q5956" s="2">
        <v>45027</v>
      </c>
      <c r="R5956" t="s">
        <v>23</v>
      </c>
      <c r="S5956" t="s">
        <v>24</v>
      </c>
      <c r="T5956">
        <f>_xlfn.DAYS(Raw_data_US_healthcare[[#This Row],[Discharge Date]],Raw_data_US_healthcare[[#This Row],[Date of Admission]])</f>
        <v>26</v>
      </c>
    </row>
    <row r="5957" spans="1:20" x14ac:dyDescent="0.3">
      <c r="A5957" t="s">
        <v>26512</v>
      </c>
      <c r="B5957" t="s">
        <v>16385</v>
      </c>
      <c r="C5957">
        <v>23</v>
      </c>
      <c r="D5957" t="str">
        <f>IF(Raw_data_US_healthcare[[#This Row],[Age]]&lt;35,"Young",IF(Raw_data_US_healthcare[[#This Row],[Age]]&lt;60,"Middle","Senior"))</f>
        <v>Young</v>
      </c>
      <c r="E5957" t="s">
        <v>26</v>
      </c>
      <c r="F5957" t="s">
        <v>228</v>
      </c>
      <c r="G5957" t="s">
        <v>228</v>
      </c>
      <c r="H5957" t="s">
        <v>36</v>
      </c>
      <c r="I5957" s="2">
        <v>44080</v>
      </c>
      <c r="J5957" t="s">
        <v>16386</v>
      </c>
      <c r="K5957" t="s">
        <v>16387</v>
      </c>
      <c r="L5957" t="s">
        <v>31</v>
      </c>
      <c r="M5957">
        <v>17346.1211</v>
      </c>
      <c r="N5957">
        <v>173</v>
      </c>
      <c r="O5957" t="s">
        <v>22</v>
      </c>
      <c r="P5957" t="s">
        <v>22</v>
      </c>
      <c r="Q5957" s="2">
        <v>44087</v>
      </c>
      <c r="R5957" t="s">
        <v>48</v>
      </c>
      <c r="S5957" t="s">
        <v>24</v>
      </c>
      <c r="T5957">
        <f>_xlfn.DAYS(Raw_data_US_healthcare[[#This Row],[Discharge Date]],Raw_data_US_healthcare[[#This Row],[Date of Admission]])</f>
        <v>7</v>
      </c>
    </row>
    <row r="5958" spans="1:20" x14ac:dyDescent="0.3">
      <c r="A5958" t="s">
        <v>26511</v>
      </c>
      <c r="B5958" t="s">
        <v>11032</v>
      </c>
      <c r="C5958">
        <v>52</v>
      </c>
      <c r="D5958" t="str">
        <f>IF(Raw_data_US_healthcare[[#This Row],[Age]]&lt;35,"Young",IF(Raw_data_US_healthcare[[#This Row],[Age]]&lt;60,"Middle","Senior"))</f>
        <v>Middle</v>
      </c>
      <c r="E5958" t="s">
        <v>16</v>
      </c>
      <c r="F5958" t="s">
        <v>27</v>
      </c>
      <c r="G5958" t="s">
        <v>27</v>
      </c>
      <c r="H5958" t="s">
        <v>18</v>
      </c>
      <c r="I5958" s="2">
        <v>43415</v>
      </c>
      <c r="J5958" t="s">
        <v>16388</v>
      </c>
      <c r="K5958" t="s">
        <v>1763</v>
      </c>
      <c r="L5958" t="s">
        <v>21</v>
      </c>
      <c r="M5958">
        <v>32036.478200000001</v>
      </c>
      <c r="N5958">
        <v>390</v>
      </c>
      <c r="O5958" t="s">
        <v>39</v>
      </c>
      <c r="P5958" t="s">
        <v>39</v>
      </c>
      <c r="Q5958" s="2">
        <v>43429</v>
      </c>
      <c r="R5958" t="s">
        <v>44</v>
      </c>
      <c r="S5958" t="s">
        <v>45</v>
      </c>
      <c r="T5958">
        <f>_xlfn.DAYS(Raw_data_US_healthcare[[#This Row],[Discharge Date]],Raw_data_US_healthcare[[#This Row],[Date of Admission]])</f>
        <v>14</v>
      </c>
    </row>
    <row r="5959" spans="1:20" x14ac:dyDescent="0.3">
      <c r="A5959" t="s">
        <v>26511</v>
      </c>
      <c r="B5959" t="s">
        <v>16389</v>
      </c>
      <c r="C5959">
        <v>53</v>
      </c>
      <c r="D5959" t="str">
        <f>IF(Raw_data_US_healthcare[[#This Row],[Age]]&lt;35,"Young",IF(Raw_data_US_healthcare[[#This Row],[Age]]&lt;60,"Middle","Senior"))</f>
        <v>Middle</v>
      </c>
      <c r="E5959" t="s">
        <v>16</v>
      </c>
      <c r="F5959" t="s">
        <v>62</v>
      </c>
      <c r="G5959" t="s">
        <v>62</v>
      </c>
      <c r="H5959" t="s">
        <v>69</v>
      </c>
      <c r="I5959" s="2">
        <v>45073</v>
      </c>
      <c r="J5959" t="s">
        <v>16390</v>
      </c>
      <c r="K5959" t="s">
        <v>7263</v>
      </c>
      <c r="L5959" t="s">
        <v>21</v>
      </c>
      <c r="M5959">
        <v>64922.859799999998</v>
      </c>
      <c r="N5959">
        <v>402</v>
      </c>
      <c r="O5959" t="s">
        <v>39</v>
      </c>
      <c r="P5959" t="s">
        <v>39</v>
      </c>
      <c r="Q5959" s="2">
        <v>45083</v>
      </c>
      <c r="R5959" t="s">
        <v>48</v>
      </c>
      <c r="S5959" t="s">
        <v>24</v>
      </c>
      <c r="T5959">
        <f>_xlfn.DAYS(Raw_data_US_healthcare[[#This Row],[Discharge Date]],Raw_data_US_healthcare[[#This Row],[Date of Admission]])</f>
        <v>10</v>
      </c>
    </row>
    <row r="5960" spans="1:20" x14ac:dyDescent="0.3">
      <c r="A5960" t="s">
        <v>26512</v>
      </c>
      <c r="B5960" t="s">
        <v>16391</v>
      </c>
      <c r="C5960">
        <v>60</v>
      </c>
      <c r="D5960" t="str">
        <f>IF(Raw_data_US_healthcare[[#This Row],[Age]]&lt;35,"Young",IF(Raw_data_US_healthcare[[#This Row],[Age]]&lt;60,"Middle","Senior"))</f>
        <v>Senior</v>
      </c>
      <c r="E5960" t="s">
        <v>26</v>
      </c>
      <c r="F5960" t="s">
        <v>49</v>
      </c>
      <c r="G5960" t="s">
        <v>49</v>
      </c>
      <c r="H5960" t="s">
        <v>69</v>
      </c>
      <c r="I5960" s="2">
        <v>44564</v>
      </c>
      <c r="J5960" t="s">
        <v>16392</v>
      </c>
      <c r="K5960" t="s">
        <v>16393</v>
      </c>
      <c r="L5960" t="s">
        <v>52</v>
      </c>
      <c r="M5960">
        <v>61427.129300000001</v>
      </c>
      <c r="N5960">
        <v>268</v>
      </c>
      <c r="O5960" t="s">
        <v>22</v>
      </c>
      <c r="P5960" t="s">
        <v>22</v>
      </c>
      <c r="Q5960" s="2">
        <v>44568</v>
      </c>
      <c r="R5960" t="s">
        <v>23</v>
      </c>
      <c r="S5960" t="s">
        <v>33</v>
      </c>
      <c r="T5960">
        <f>_xlfn.DAYS(Raw_data_US_healthcare[[#This Row],[Discharge Date]],Raw_data_US_healthcare[[#This Row],[Date of Admission]])</f>
        <v>4</v>
      </c>
    </row>
    <row r="5961" spans="1:20" x14ac:dyDescent="0.3">
      <c r="A5961" t="s">
        <v>26511</v>
      </c>
      <c r="B5961" t="s">
        <v>16394</v>
      </c>
      <c r="C5961">
        <v>74</v>
      </c>
      <c r="D5961" t="str">
        <f>IF(Raw_data_US_healthcare[[#This Row],[Age]]&lt;35,"Young",IF(Raw_data_US_healthcare[[#This Row],[Age]]&lt;60,"Middle","Senior"))</f>
        <v>Senior</v>
      </c>
      <c r="E5961" t="s">
        <v>16</v>
      </c>
      <c r="F5961" t="s">
        <v>27</v>
      </c>
      <c r="G5961" t="s">
        <v>27</v>
      </c>
      <c r="H5961" t="s">
        <v>18</v>
      </c>
      <c r="I5961" s="2">
        <v>44425</v>
      </c>
      <c r="J5961" t="s">
        <v>16395</v>
      </c>
      <c r="K5961" t="s">
        <v>16396</v>
      </c>
      <c r="L5961" t="s">
        <v>60</v>
      </c>
      <c r="M5961">
        <v>42977.6855</v>
      </c>
      <c r="N5961">
        <v>406</v>
      </c>
      <c r="O5961" t="s">
        <v>39</v>
      </c>
      <c r="P5961" t="s">
        <v>39</v>
      </c>
      <c r="Q5961" s="2">
        <v>44445</v>
      </c>
      <c r="R5961" t="s">
        <v>32</v>
      </c>
      <c r="S5961" t="s">
        <v>24</v>
      </c>
      <c r="T5961">
        <f>_xlfn.DAYS(Raw_data_US_healthcare[[#This Row],[Discharge Date]],Raw_data_US_healthcare[[#This Row],[Date of Admission]])</f>
        <v>20</v>
      </c>
    </row>
    <row r="5962" spans="1:20" x14ac:dyDescent="0.3">
      <c r="A5962" t="s">
        <v>26511</v>
      </c>
      <c r="B5962" t="s">
        <v>2765</v>
      </c>
      <c r="C5962">
        <v>41</v>
      </c>
      <c r="D5962" t="str">
        <f>IF(Raw_data_US_healthcare[[#This Row],[Age]]&lt;35,"Young",IF(Raw_data_US_healthcare[[#This Row],[Age]]&lt;60,"Middle","Senior"))</f>
        <v>Middle</v>
      </c>
      <c r="E5962" t="s">
        <v>16</v>
      </c>
      <c r="F5962" t="s">
        <v>17</v>
      </c>
      <c r="G5962" t="s">
        <v>17</v>
      </c>
      <c r="H5962" t="s">
        <v>26516</v>
      </c>
      <c r="I5962" s="2">
        <v>43525</v>
      </c>
      <c r="J5962" t="s">
        <v>8994</v>
      </c>
      <c r="K5962" t="s">
        <v>16397</v>
      </c>
      <c r="L5962" t="s">
        <v>31</v>
      </c>
      <c r="M5962">
        <v>1285.3092999999999</v>
      </c>
      <c r="N5962">
        <v>423</v>
      </c>
      <c r="O5962" t="s">
        <v>43</v>
      </c>
      <c r="P5962" t="s">
        <v>43</v>
      </c>
      <c r="Q5962" s="2">
        <v>43543</v>
      </c>
      <c r="R5962" t="s">
        <v>83</v>
      </c>
      <c r="S5962" t="s">
        <v>33</v>
      </c>
      <c r="T5962">
        <f>_xlfn.DAYS(Raw_data_US_healthcare[[#This Row],[Discharge Date]],Raw_data_US_healthcare[[#This Row],[Date of Admission]])</f>
        <v>18</v>
      </c>
    </row>
    <row r="5963" spans="1:20" x14ac:dyDescent="0.3">
      <c r="A5963" t="s">
        <v>26511</v>
      </c>
      <c r="B5963" t="s">
        <v>4437</v>
      </c>
      <c r="C5963">
        <v>21</v>
      </c>
      <c r="D5963" t="str">
        <f>IF(Raw_data_US_healthcare[[#This Row],[Age]]&lt;35,"Young",IF(Raw_data_US_healthcare[[#This Row],[Age]]&lt;60,"Middle","Senior"))</f>
        <v>Young</v>
      </c>
      <c r="E5963" t="s">
        <v>16</v>
      </c>
      <c r="F5963" t="s">
        <v>35</v>
      </c>
      <c r="G5963" t="s">
        <v>35</v>
      </c>
      <c r="H5963" t="s">
        <v>36</v>
      </c>
      <c r="I5963" s="2">
        <v>44312</v>
      </c>
      <c r="J5963" t="s">
        <v>16398</v>
      </c>
      <c r="K5963" t="s">
        <v>7991</v>
      </c>
      <c r="L5963" t="s">
        <v>31</v>
      </c>
      <c r="M5963">
        <v>9338.8382000000001</v>
      </c>
      <c r="N5963">
        <v>366</v>
      </c>
      <c r="O5963" t="s">
        <v>22</v>
      </c>
      <c r="P5963" t="s">
        <v>22</v>
      </c>
      <c r="Q5963" s="2">
        <v>44332</v>
      </c>
      <c r="R5963" t="s">
        <v>23</v>
      </c>
      <c r="S5963" t="s">
        <v>33</v>
      </c>
      <c r="T5963">
        <f>_xlfn.DAYS(Raw_data_US_healthcare[[#This Row],[Discharge Date]],Raw_data_US_healthcare[[#This Row],[Date of Admission]])</f>
        <v>20</v>
      </c>
    </row>
    <row r="5964" spans="1:20" x14ac:dyDescent="0.3">
      <c r="A5964" t="s">
        <v>26512</v>
      </c>
      <c r="B5964" t="s">
        <v>16399</v>
      </c>
      <c r="C5964">
        <v>49</v>
      </c>
      <c r="D5964" t="str">
        <f>IF(Raw_data_US_healthcare[[#This Row],[Age]]&lt;35,"Young",IF(Raw_data_US_healthcare[[#This Row],[Age]]&lt;60,"Middle","Senior"))</f>
        <v>Middle</v>
      </c>
      <c r="E5964" t="s">
        <v>26</v>
      </c>
      <c r="F5964" t="s">
        <v>49</v>
      </c>
      <c r="G5964" t="s">
        <v>49</v>
      </c>
      <c r="H5964" t="s">
        <v>28</v>
      </c>
      <c r="I5964" s="2">
        <v>44411</v>
      </c>
      <c r="J5964" t="s">
        <v>16400</v>
      </c>
      <c r="K5964" t="s">
        <v>16401</v>
      </c>
      <c r="L5964" t="s">
        <v>56</v>
      </c>
      <c r="M5964">
        <v>26074.5792</v>
      </c>
      <c r="N5964">
        <v>458</v>
      </c>
      <c r="O5964" t="s">
        <v>43</v>
      </c>
      <c r="P5964" t="s">
        <v>43</v>
      </c>
      <c r="Q5964" s="2">
        <v>44425</v>
      </c>
      <c r="R5964" t="s">
        <v>32</v>
      </c>
      <c r="S5964" t="s">
        <v>45</v>
      </c>
      <c r="T5964">
        <f>_xlfn.DAYS(Raw_data_US_healthcare[[#This Row],[Discharge Date]],Raw_data_US_healthcare[[#This Row],[Date of Admission]])</f>
        <v>14</v>
      </c>
    </row>
    <row r="5965" spans="1:20" x14ac:dyDescent="0.3">
      <c r="A5965" t="s">
        <v>26512</v>
      </c>
      <c r="B5965" t="s">
        <v>16402</v>
      </c>
      <c r="C5965">
        <v>32</v>
      </c>
      <c r="D5965" t="str">
        <f>IF(Raw_data_US_healthcare[[#This Row],[Age]]&lt;35,"Young",IF(Raw_data_US_healthcare[[#This Row],[Age]]&lt;60,"Middle","Senior"))</f>
        <v>Young</v>
      </c>
      <c r="E5965" t="s">
        <v>26</v>
      </c>
      <c r="F5965" t="s">
        <v>49</v>
      </c>
      <c r="G5965" t="s">
        <v>49</v>
      </c>
      <c r="H5965" t="s">
        <v>26516</v>
      </c>
      <c r="I5965" s="2">
        <v>43524</v>
      </c>
      <c r="J5965" t="s">
        <v>16403</v>
      </c>
      <c r="K5965" t="s">
        <v>16404</v>
      </c>
      <c r="L5965" t="s">
        <v>60</v>
      </c>
      <c r="M5965">
        <v>24529.851299999998</v>
      </c>
      <c r="N5965">
        <v>149</v>
      </c>
      <c r="O5965" t="s">
        <v>43</v>
      </c>
      <c r="P5965" t="s">
        <v>43</v>
      </c>
      <c r="Q5965" s="2">
        <v>43535</v>
      </c>
      <c r="R5965" t="s">
        <v>44</v>
      </c>
      <c r="S5965" t="s">
        <v>24</v>
      </c>
      <c r="T5965">
        <f>_xlfn.DAYS(Raw_data_US_healthcare[[#This Row],[Discharge Date]],Raw_data_US_healthcare[[#This Row],[Date of Admission]])</f>
        <v>11</v>
      </c>
    </row>
    <row r="5966" spans="1:20" x14ac:dyDescent="0.3">
      <c r="A5966" t="s">
        <v>26511</v>
      </c>
      <c r="B5966" t="s">
        <v>16405</v>
      </c>
      <c r="C5966">
        <v>28</v>
      </c>
      <c r="D5966" t="str">
        <f>IF(Raw_data_US_healthcare[[#This Row],[Age]]&lt;35,"Young",IF(Raw_data_US_healthcare[[#This Row],[Age]]&lt;60,"Middle","Senior"))</f>
        <v>Young</v>
      </c>
      <c r="E5966" t="s">
        <v>16</v>
      </c>
      <c r="F5966" t="s">
        <v>228</v>
      </c>
      <c r="G5966" t="s">
        <v>228</v>
      </c>
      <c r="H5966" t="s">
        <v>26514</v>
      </c>
      <c r="I5966" s="2">
        <v>43504</v>
      </c>
      <c r="J5966" t="s">
        <v>2151</v>
      </c>
      <c r="K5966" t="s">
        <v>6440</v>
      </c>
      <c r="L5966" t="s">
        <v>56</v>
      </c>
      <c r="M5966">
        <v>2629.5153</v>
      </c>
      <c r="N5966">
        <v>139</v>
      </c>
      <c r="O5966" t="s">
        <v>22</v>
      </c>
      <c r="P5966" t="s">
        <v>22</v>
      </c>
      <c r="Q5966" s="2">
        <v>43514</v>
      </c>
      <c r="R5966" t="s">
        <v>44</v>
      </c>
      <c r="S5966" t="s">
        <v>33</v>
      </c>
      <c r="T5966">
        <f>_xlfn.DAYS(Raw_data_US_healthcare[[#This Row],[Discharge Date]],Raw_data_US_healthcare[[#This Row],[Date of Admission]])</f>
        <v>10</v>
      </c>
    </row>
    <row r="5967" spans="1:20" x14ac:dyDescent="0.3">
      <c r="A5967" t="s">
        <v>26511</v>
      </c>
      <c r="B5967" t="s">
        <v>16406</v>
      </c>
      <c r="C5967">
        <v>24</v>
      </c>
      <c r="D5967" t="str">
        <f>IF(Raw_data_US_healthcare[[#This Row],[Age]]&lt;35,"Young",IF(Raw_data_US_healthcare[[#This Row],[Age]]&lt;60,"Middle","Senior"))</f>
        <v>Young</v>
      </c>
      <c r="E5967" t="s">
        <v>16</v>
      </c>
      <c r="F5967" t="s">
        <v>49</v>
      </c>
      <c r="G5967" t="s">
        <v>49</v>
      </c>
      <c r="H5967" t="s">
        <v>26514</v>
      </c>
      <c r="I5967" s="2">
        <v>43915</v>
      </c>
      <c r="J5967" t="s">
        <v>16407</v>
      </c>
      <c r="K5967" t="s">
        <v>16408</v>
      </c>
      <c r="L5967" t="s">
        <v>60</v>
      </c>
      <c r="M5967">
        <v>15082.817800000001</v>
      </c>
      <c r="N5967">
        <v>301</v>
      </c>
      <c r="O5967" t="s">
        <v>39</v>
      </c>
      <c r="P5967" t="s">
        <v>39</v>
      </c>
      <c r="Q5967" s="2">
        <v>43917</v>
      </c>
      <c r="R5967" t="s">
        <v>44</v>
      </c>
      <c r="S5967" t="s">
        <v>24</v>
      </c>
      <c r="T5967">
        <f>_xlfn.DAYS(Raw_data_US_healthcare[[#This Row],[Discharge Date]],Raw_data_US_healthcare[[#This Row],[Date of Admission]])</f>
        <v>2</v>
      </c>
    </row>
    <row r="5968" spans="1:20" x14ac:dyDescent="0.3">
      <c r="A5968" t="s">
        <v>26511</v>
      </c>
      <c r="B5968" t="s">
        <v>16409</v>
      </c>
      <c r="C5968">
        <v>75</v>
      </c>
      <c r="D5968" t="str">
        <f>IF(Raw_data_US_healthcare[[#This Row],[Age]]&lt;35,"Young",IF(Raw_data_US_healthcare[[#This Row],[Age]]&lt;60,"Middle","Senior"))</f>
        <v>Senior</v>
      </c>
      <c r="E5968" t="s">
        <v>16</v>
      </c>
      <c r="F5968" t="s">
        <v>62</v>
      </c>
      <c r="G5968" t="s">
        <v>62</v>
      </c>
      <c r="H5968" t="s">
        <v>26516</v>
      </c>
      <c r="I5968" s="2">
        <v>43760</v>
      </c>
      <c r="J5968" t="s">
        <v>16410</v>
      </c>
      <c r="K5968" t="s">
        <v>16411</v>
      </c>
      <c r="L5968" t="s">
        <v>21</v>
      </c>
      <c r="M5968">
        <v>22912.604800000001</v>
      </c>
      <c r="N5968">
        <v>146</v>
      </c>
      <c r="O5968" t="s">
        <v>43</v>
      </c>
      <c r="P5968" t="s">
        <v>43</v>
      </c>
      <c r="Q5968" s="2">
        <v>43782</v>
      </c>
      <c r="R5968" t="s">
        <v>32</v>
      </c>
      <c r="S5968" t="s">
        <v>24</v>
      </c>
      <c r="T5968">
        <f>_xlfn.DAYS(Raw_data_US_healthcare[[#This Row],[Discharge Date]],Raw_data_US_healthcare[[#This Row],[Date of Admission]])</f>
        <v>22</v>
      </c>
    </row>
    <row r="5969" spans="1:20" x14ac:dyDescent="0.3">
      <c r="A5969" t="s">
        <v>26511</v>
      </c>
      <c r="B5969" t="s">
        <v>14825</v>
      </c>
      <c r="C5969">
        <v>71</v>
      </c>
      <c r="D5969" t="str">
        <f>IF(Raw_data_US_healthcare[[#This Row],[Age]]&lt;35,"Young",IF(Raw_data_US_healthcare[[#This Row],[Age]]&lt;60,"Middle","Senior"))</f>
        <v>Senior</v>
      </c>
      <c r="E5969" t="s">
        <v>16</v>
      </c>
      <c r="F5969" t="s">
        <v>88</v>
      </c>
      <c r="G5969" t="s">
        <v>88</v>
      </c>
      <c r="H5969" t="s">
        <v>36</v>
      </c>
      <c r="I5969" s="2">
        <v>44841</v>
      </c>
      <c r="J5969" t="s">
        <v>16412</v>
      </c>
      <c r="K5969" t="s">
        <v>16413</v>
      </c>
      <c r="L5969" t="s">
        <v>21</v>
      </c>
      <c r="M5969">
        <v>14455.910900000001</v>
      </c>
      <c r="N5969">
        <v>422</v>
      </c>
      <c r="O5969" t="s">
        <v>22</v>
      </c>
      <c r="P5969" t="s">
        <v>22</v>
      </c>
      <c r="Q5969" s="2">
        <v>44847</v>
      </c>
      <c r="R5969" t="s">
        <v>48</v>
      </c>
      <c r="S5969" t="s">
        <v>33</v>
      </c>
      <c r="T5969">
        <f>_xlfn.DAYS(Raw_data_US_healthcare[[#This Row],[Discharge Date]],Raw_data_US_healthcare[[#This Row],[Date of Admission]])</f>
        <v>6</v>
      </c>
    </row>
    <row r="5970" spans="1:20" x14ac:dyDescent="0.3">
      <c r="A5970" t="s">
        <v>26511</v>
      </c>
      <c r="B5970" t="s">
        <v>16414</v>
      </c>
      <c r="C5970">
        <v>78</v>
      </c>
      <c r="D5970" t="str">
        <f>IF(Raw_data_US_healthcare[[#This Row],[Age]]&lt;35,"Young",IF(Raw_data_US_healthcare[[#This Row],[Age]]&lt;60,"Middle","Senior"))</f>
        <v>Senior</v>
      </c>
      <c r="E5970" t="s">
        <v>16</v>
      </c>
      <c r="F5970" t="s">
        <v>17</v>
      </c>
      <c r="G5970" t="s">
        <v>17</v>
      </c>
      <c r="H5970" t="s">
        <v>69</v>
      </c>
      <c r="I5970" s="2">
        <v>45071</v>
      </c>
      <c r="J5970" t="s">
        <v>16415</v>
      </c>
      <c r="K5970" t="s">
        <v>16416</v>
      </c>
      <c r="L5970" t="s">
        <v>56</v>
      </c>
      <c r="M5970">
        <v>35833.664700000001</v>
      </c>
      <c r="N5970">
        <v>105</v>
      </c>
      <c r="O5970" t="s">
        <v>39</v>
      </c>
      <c r="P5970" t="s">
        <v>39</v>
      </c>
      <c r="Q5970" s="2">
        <v>45088</v>
      </c>
      <c r="R5970" t="s">
        <v>23</v>
      </c>
      <c r="S5970" t="s">
        <v>24</v>
      </c>
      <c r="T5970">
        <f>_xlfn.DAYS(Raw_data_US_healthcare[[#This Row],[Discharge Date]],Raw_data_US_healthcare[[#This Row],[Date of Admission]])</f>
        <v>17</v>
      </c>
    </row>
    <row r="5971" spans="1:20" x14ac:dyDescent="0.3">
      <c r="A5971" t="s">
        <v>26512</v>
      </c>
      <c r="B5971" t="s">
        <v>16417</v>
      </c>
      <c r="C5971">
        <v>22</v>
      </c>
      <c r="D5971" t="str">
        <f>IF(Raw_data_US_healthcare[[#This Row],[Age]]&lt;35,"Young",IF(Raw_data_US_healthcare[[#This Row],[Age]]&lt;60,"Middle","Senior"))</f>
        <v>Young</v>
      </c>
      <c r="E5971" t="s">
        <v>26</v>
      </c>
      <c r="F5971" t="s">
        <v>62</v>
      </c>
      <c r="G5971" t="s">
        <v>62</v>
      </c>
      <c r="H5971" t="s">
        <v>28</v>
      </c>
      <c r="I5971" s="2">
        <v>43593</v>
      </c>
      <c r="J5971" t="s">
        <v>16418</v>
      </c>
      <c r="K5971" t="s">
        <v>16419</v>
      </c>
      <c r="L5971" t="s">
        <v>52</v>
      </c>
      <c r="M5971">
        <v>15552.213</v>
      </c>
      <c r="N5971">
        <v>137</v>
      </c>
      <c r="O5971" t="s">
        <v>43</v>
      </c>
      <c r="P5971" t="s">
        <v>43</v>
      </c>
      <c r="Q5971" s="2">
        <v>43622</v>
      </c>
      <c r="R5971" t="s">
        <v>48</v>
      </c>
      <c r="S5971" t="s">
        <v>45</v>
      </c>
      <c r="T5971">
        <f>_xlfn.DAYS(Raw_data_US_healthcare[[#This Row],[Discharge Date]],Raw_data_US_healthcare[[#This Row],[Date of Admission]])</f>
        <v>29</v>
      </c>
    </row>
    <row r="5972" spans="1:20" x14ac:dyDescent="0.3">
      <c r="A5972" t="s">
        <v>26511</v>
      </c>
      <c r="B5972" t="s">
        <v>16420</v>
      </c>
      <c r="C5972">
        <v>61</v>
      </c>
      <c r="D5972" t="str">
        <f>IF(Raw_data_US_healthcare[[#This Row],[Age]]&lt;35,"Young",IF(Raw_data_US_healthcare[[#This Row],[Age]]&lt;60,"Middle","Senior"))</f>
        <v>Senior</v>
      </c>
      <c r="E5972" t="s">
        <v>16</v>
      </c>
      <c r="F5972" t="s">
        <v>228</v>
      </c>
      <c r="G5972" t="s">
        <v>228</v>
      </c>
      <c r="H5972" t="s">
        <v>26516</v>
      </c>
      <c r="I5972" s="2">
        <v>44155</v>
      </c>
      <c r="J5972" t="s">
        <v>16421</v>
      </c>
      <c r="K5972" t="s">
        <v>16422</v>
      </c>
      <c r="L5972" t="s">
        <v>60</v>
      </c>
      <c r="M5972">
        <v>13811.4612</v>
      </c>
      <c r="N5972">
        <v>412</v>
      </c>
      <c r="O5972" t="s">
        <v>39</v>
      </c>
      <c r="P5972" t="s">
        <v>39</v>
      </c>
      <c r="Q5972" s="2">
        <v>44181</v>
      </c>
      <c r="R5972" t="s">
        <v>32</v>
      </c>
      <c r="S5972" t="s">
        <v>45</v>
      </c>
      <c r="T5972">
        <f>_xlfn.DAYS(Raw_data_US_healthcare[[#This Row],[Discharge Date]],Raw_data_US_healthcare[[#This Row],[Date of Admission]])</f>
        <v>26</v>
      </c>
    </row>
    <row r="5973" spans="1:20" x14ac:dyDescent="0.3">
      <c r="A5973" t="s">
        <v>26511</v>
      </c>
      <c r="B5973" t="s">
        <v>16423</v>
      </c>
      <c r="C5973">
        <v>41</v>
      </c>
      <c r="D5973" t="str">
        <f>IF(Raw_data_US_healthcare[[#This Row],[Age]]&lt;35,"Young",IF(Raw_data_US_healthcare[[#This Row],[Age]]&lt;60,"Middle","Senior"))</f>
        <v>Middle</v>
      </c>
      <c r="E5973" t="s">
        <v>16</v>
      </c>
      <c r="F5973" t="s">
        <v>49</v>
      </c>
      <c r="G5973" t="s">
        <v>49</v>
      </c>
      <c r="H5973" t="s">
        <v>26516</v>
      </c>
      <c r="I5973" s="2">
        <v>44843</v>
      </c>
      <c r="J5973" t="s">
        <v>16424</v>
      </c>
      <c r="K5973" t="s">
        <v>16425</v>
      </c>
      <c r="L5973" t="s">
        <v>21</v>
      </c>
      <c r="M5973">
        <v>5858.1845999999996</v>
      </c>
      <c r="N5973">
        <v>198</v>
      </c>
      <c r="O5973" t="s">
        <v>39</v>
      </c>
      <c r="P5973" t="s">
        <v>39</v>
      </c>
      <c r="Q5973" s="2">
        <v>44867</v>
      </c>
      <c r="R5973" t="s">
        <v>32</v>
      </c>
      <c r="S5973" t="s">
        <v>24</v>
      </c>
      <c r="T5973">
        <f>_xlfn.DAYS(Raw_data_US_healthcare[[#This Row],[Discharge Date]],Raw_data_US_healthcare[[#This Row],[Date of Admission]])</f>
        <v>24</v>
      </c>
    </row>
    <row r="5974" spans="1:20" x14ac:dyDescent="0.3">
      <c r="A5974" t="s">
        <v>26512</v>
      </c>
      <c r="B5974" t="s">
        <v>16426</v>
      </c>
      <c r="C5974">
        <v>67</v>
      </c>
      <c r="D5974" t="str">
        <f>IF(Raw_data_US_healthcare[[#This Row],[Age]]&lt;35,"Young",IF(Raw_data_US_healthcare[[#This Row],[Age]]&lt;60,"Middle","Senior"))</f>
        <v>Senior</v>
      </c>
      <c r="E5974" t="s">
        <v>26</v>
      </c>
      <c r="F5974" t="s">
        <v>113</v>
      </c>
      <c r="G5974" t="s">
        <v>113</v>
      </c>
      <c r="H5974" t="s">
        <v>28</v>
      </c>
      <c r="I5974" s="2">
        <v>45117</v>
      </c>
      <c r="J5974" t="s">
        <v>16427</v>
      </c>
      <c r="K5974" t="s">
        <v>16428</v>
      </c>
      <c r="L5974" t="s">
        <v>52</v>
      </c>
      <c r="M5974">
        <v>7418.2736000000004</v>
      </c>
      <c r="N5974">
        <v>448</v>
      </c>
      <c r="O5974" t="s">
        <v>43</v>
      </c>
      <c r="P5974" t="s">
        <v>43</v>
      </c>
      <c r="Q5974" s="2">
        <v>45127</v>
      </c>
      <c r="R5974" t="s">
        <v>32</v>
      </c>
      <c r="S5974" t="s">
        <v>45</v>
      </c>
      <c r="T5974">
        <f>_xlfn.DAYS(Raw_data_US_healthcare[[#This Row],[Discharge Date]],Raw_data_US_healthcare[[#This Row],[Date of Admission]])</f>
        <v>10</v>
      </c>
    </row>
    <row r="5975" spans="1:20" x14ac:dyDescent="0.3">
      <c r="A5975" t="s">
        <v>26512</v>
      </c>
      <c r="B5975" t="s">
        <v>4592</v>
      </c>
      <c r="C5975">
        <v>44</v>
      </c>
      <c r="D5975" t="str">
        <f>IF(Raw_data_US_healthcare[[#This Row],[Age]]&lt;35,"Young",IF(Raw_data_US_healthcare[[#This Row],[Age]]&lt;60,"Middle","Senior"))</f>
        <v>Middle</v>
      </c>
      <c r="E5975" t="s">
        <v>26</v>
      </c>
      <c r="F5975" t="s">
        <v>27</v>
      </c>
      <c r="G5975" t="s">
        <v>27</v>
      </c>
      <c r="H5975" t="s">
        <v>26516</v>
      </c>
      <c r="I5975" s="2">
        <v>44250</v>
      </c>
      <c r="J5975" t="s">
        <v>16429</v>
      </c>
      <c r="K5975" t="s">
        <v>16430</v>
      </c>
      <c r="L5975" t="s">
        <v>31</v>
      </c>
      <c r="M5975">
        <v>19317.479200000002</v>
      </c>
      <c r="N5975">
        <v>426</v>
      </c>
      <c r="O5975" t="s">
        <v>39</v>
      </c>
      <c r="P5975" t="s">
        <v>39</v>
      </c>
      <c r="Q5975" s="2">
        <v>44279</v>
      </c>
      <c r="R5975" t="s">
        <v>44</v>
      </c>
      <c r="S5975" t="s">
        <v>45</v>
      </c>
      <c r="T5975">
        <f>_xlfn.DAYS(Raw_data_US_healthcare[[#This Row],[Discharge Date]],Raw_data_US_healthcare[[#This Row],[Date of Admission]])</f>
        <v>29</v>
      </c>
    </row>
    <row r="5976" spans="1:20" x14ac:dyDescent="0.3">
      <c r="A5976" t="s">
        <v>26512</v>
      </c>
      <c r="B5976" t="s">
        <v>16431</v>
      </c>
      <c r="C5976">
        <v>66</v>
      </c>
      <c r="D5976" t="str">
        <f>IF(Raw_data_US_healthcare[[#This Row],[Age]]&lt;35,"Young",IF(Raw_data_US_healthcare[[#This Row],[Age]]&lt;60,"Middle","Senior"))</f>
        <v>Senior</v>
      </c>
      <c r="E5976" t="s">
        <v>26</v>
      </c>
      <c r="F5976" t="s">
        <v>35</v>
      </c>
      <c r="G5976" t="s">
        <v>35</v>
      </c>
      <c r="H5976" t="s">
        <v>69</v>
      </c>
      <c r="I5976" s="2">
        <v>44375</v>
      </c>
      <c r="J5976" t="s">
        <v>16432</v>
      </c>
      <c r="K5976" t="s">
        <v>16433</v>
      </c>
      <c r="L5976" t="s">
        <v>21</v>
      </c>
      <c r="M5976">
        <v>25756.095099999999</v>
      </c>
      <c r="N5976">
        <v>204</v>
      </c>
      <c r="O5976" t="s">
        <v>22</v>
      </c>
      <c r="P5976" t="s">
        <v>22</v>
      </c>
      <c r="Q5976" s="2">
        <v>44385</v>
      </c>
      <c r="R5976" t="s">
        <v>44</v>
      </c>
      <c r="S5976" t="s">
        <v>24</v>
      </c>
      <c r="T5976">
        <f>_xlfn.DAYS(Raw_data_US_healthcare[[#This Row],[Discharge Date]],Raw_data_US_healthcare[[#This Row],[Date of Admission]])</f>
        <v>10</v>
      </c>
    </row>
    <row r="5977" spans="1:20" x14ac:dyDescent="0.3">
      <c r="A5977" t="s">
        <v>26512</v>
      </c>
      <c r="B5977" t="s">
        <v>16434</v>
      </c>
      <c r="C5977">
        <v>59</v>
      </c>
      <c r="D5977" t="str">
        <f>IF(Raw_data_US_healthcare[[#This Row],[Age]]&lt;35,"Young",IF(Raw_data_US_healthcare[[#This Row],[Age]]&lt;60,"Middle","Senior"))</f>
        <v>Middle</v>
      </c>
      <c r="E5977" t="s">
        <v>26</v>
      </c>
      <c r="F5977" t="s">
        <v>27</v>
      </c>
      <c r="G5977" t="s">
        <v>27</v>
      </c>
      <c r="H5977" t="s">
        <v>26516</v>
      </c>
      <c r="I5977" s="2">
        <v>44454</v>
      </c>
      <c r="J5977" t="s">
        <v>16435</v>
      </c>
      <c r="K5977" t="s">
        <v>16436</v>
      </c>
      <c r="L5977" t="s">
        <v>31</v>
      </c>
      <c r="M5977">
        <v>22462.8505</v>
      </c>
      <c r="N5977">
        <v>198</v>
      </c>
      <c r="O5977" t="s">
        <v>22</v>
      </c>
      <c r="P5977" t="s">
        <v>22</v>
      </c>
      <c r="Q5977" s="2">
        <v>44455</v>
      </c>
      <c r="R5977" t="s">
        <v>32</v>
      </c>
      <c r="S5977" t="s">
        <v>24</v>
      </c>
      <c r="T5977">
        <f>_xlfn.DAYS(Raw_data_US_healthcare[[#This Row],[Discharge Date]],Raw_data_US_healthcare[[#This Row],[Date of Admission]])</f>
        <v>1</v>
      </c>
    </row>
    <row r="5978" spans="1:20" x14ac:dyDescent="0.3">
      <c r="A5978" t="s">
        <v>26512</v>
      </c>
      <c r="B5978" t="s">
        <v>16437</v>
      </c>
      <c r="C5978">
        <v>75</v>
      </c>
      <c r="D5978" t="str">
        <f>IF(Raw_data_US_healthcare[[#This Row],[Age]]&lt;35,"Young",IF(Raw_data_US_healthcare[[#This Row],[Age]]&lt;60,"Middle","Senior"))</f>
        <v>Senior</v>
      </c>
      <c r="E5978" t="s">
        <v>26</v>
      </c>
      <c r="F5978" t="s">
        <v>113</v>
      </c>
      <c r="G5978" t="s">
        <v>113</v>
      </c>
      <c r="H5978" t="s">
        <v>26514</v>
      </c>
      <c r="I5978" s="2">
        <v>45153</v>
      </c>
      <c r="J5978" t="s">
        <v>16438</v>
      </c>
      <c r="K5978" t="s">
        <v>16439</v>
      </c>
      <c r="L5978" t="s">
        <v>31</v>
      </c>
      <c r="M5978">
        <v>26827.4</v>
      </c>
      <c r="N5978">
        <v>268</v>
      </c>
      <c r="O5978" t="s">
        <v>22</v>
      </c>
      <c r="P5978" t="s">
        <v>22</v>
      </c>
      <c r="Q5978" s="2">
        <v>45166</v>
      </c>
      <c r="R5978" t="s">
        <v>23</v>
      </c>
      <c r="S5978" t="s">
        <v>45</v>
      </c>
      <c r="T5978">
        <f>_xlfn.DAYS(Raw_data_US_healthcare[[#This Row],[Discharge Date]],Raw_data_US_healthcare[[#This Row],[Date of Admission]])</f>
        <v>13</v>
      </c>
    </row>
    <row r="5979" spans="1:20" x14ac:dyDescent="0.3">
      <c r="A5979" t="s">
        <v>26512</v>
      </c>
      <c r="B5979" t="s">
        <v>4422</v>
      </c>
      <c r="C5979">
        <v>78</v>
      </c>
      <c r="D5979" t="str">
        <f>IF(Raw_data_US_healthcare[[#This Row],[Age]]&lt;35,"Young",IF(Raw_data_US_healthcare[[#This Row],[Age]]&lt;60,"Middle","Senior"))</f>
        <v>Senior</v>
      </c>
      <c r="E5979" t="s">
        <v>26</v>
      </c>
      <c r="F5979" t="s">
        <v>228</v>
      </c>
      <c r="G5979" t="s">
        <v>228</v>
      </c>
      <c r="H5979" t="s">
        <v>69</v>
      </c>
      <c r="I5979" s="2">
        <v>43485</v>
      </c>
      <c r="J5979" t="s">
        <v>16440</v>
      </c>
      <c r="K5979" t="s">
        <v>12131</v>
      </c>
      <c r="L5979" t="s">
        <v>31</v>
      </c>
      <c r="M5979">
        <v>31073.522000000001</v>
      </c>
      <c r="N5979">
        <v>347</v>
      </c>
      <c r="O5979" t="s">
        <v>22</v>
      </c>
      <c r="P5979" t="s">
        <v>22</v>
      </c>
      <c r="Q5979" s="2">
        <v>43504</v>
      </c>
      <c r="R5979" t="s">
        <v>44</v>
      </c>
      <c r="S5979" t="s">
        <v>24</v>
      </c>
      <c r="T5979">
        <f>_xlfn.DAYS(Raw_data_US_healthcare[[#This Row],[Discharge Date]],Raw_data_US_healthcare[[#This Row],[Date of Admission]])</f>
        <v>19</v>
      </c>
    </row>
    <row r="5980" spans="1:20" x14ac:dyDescent="0.3">
      <c r="A5980" t="s">
        <v>26512</v>
      </c>
      <c r="B5980" t="s">
        <v>16441</v>
      </c>
      <c r="C5980">
        <v>27</v>
      </c>
      <c r="D5980" t="str">
        <f>IF(Raw_data_US_healthcare[[#This Row],[Age]]&lt;35,"Young",IF(Raw_data_US_healthcare[[#This Row],[Age]]&lt;60,"Middle","Senior"))</f>
        <v>Young</v>
      </c>
      <c r="E5980" t="s">
        <v>26</v>
      </c>
      <c r="F5980" t="s">
        <v>35</v>
      </c>
      <c r="G5980" t="s">
        <v>35</v>
      </c>
      <c r="H5980" t="s">
        <v>28</v>
      </c>
      <c r="I5980" s="2">
        <v>45226</v>
      </c>
      <c r="J5980" t="s">
        <v>16442</v>
      </c>
      <c r="K5980" t="s">
        <v>16443</v>
      </c>
      <c r="L5980" t="s">
        <v>31</v>
      </c>
      <c r="M5980">
        <v>4935.2250999999997</v>
      </c>
      <c r="N5980">
        <v>395</v>
      </c>
      <c r="O5980" t="s">
        <v>43</v>
      </c>
      <c r="P5980" t="s">
        <v>43</v>
      </c>
      <c r="Q5980" s="2">
        <v>45243</v>
      </c>
      <c r="R5980" t="s">
        <v>48</v>
      </c>
      <c r="S5980" t="s">
        <v>33</v>
      </c>
      <c r="T5980">
        <f>_xlfn.DAYS(Raw_data_US_healthcare[[#This Row],[Discharge Date]],Raw_data_US_healthcare[[#This Row],[Date of Admission]])</f>
        <v>17</v>
      </c>
    </row>
    <row r="5981" spans="1:20" x14ac:dyDescent="0.3">
      <c r="A5981" t="s">
        <v>26512</v>
      </c>
      <c r="B5981" t="s">
        <v>16444</v>
      </c>
      <c r="C5981">
        <v>22</v>
      </c>
      <c r="D5981" t="str">
        <f>IF(Raw_data_US_healthcare[[#This Row],[Age]]&lt;35,"Young",IF(Raw_data_US_healthcare[[#This Row],[Age]]&lt;60,"Middle","Senior"))</f>
        <v>Young</v>
      </c>
      <c r="E5981" t="s">
        <v>26</v>
      </c>
      <c r="F5981" t="s">
        <v>35</v>
      </c>
      <c r="G5981" t="s">
        <v>35</v>
      </c>
      <c r="H5981" t="s">
        <v>18</v>
      </c>
      <c r="I5981" s="2">
        <v>43716</v>
      </c>
      <c r="J5981" t="s">
        <v>16445</v>
      </c>
      <c r="K5981" t="s">
        <v>16446</v>
      </c>
      <c r="L5981" t="s">
        <v>52</v>
      </c>
      <c r="M5981">
        <v>1653.6012000000001</v>
      </c>
      <c r="N5981">
        <v>357</v>
      </c>
      <c r="O5981" t="s">
        <v>39</v>
      </c>
      <c r="P5981" t="s">
        <v>39</v>
      </c>
      <c r="Q5981" s="2">
        <v>43720</v>
      </c>
      <c r="R5981" t="s">
        <v>32</v>
      </c>
      <c r="S5981" t="s">
        <v>33</v>
      </c>
      <c r="T5981">
        <f>_xlfn.DAYS(Raw_data_US_healthcare[[#This Row],[Discharge Date]],Raw_data_US_healthcare[[#This Row],[Date of Admission]])</f>
        <v>4</v>
      </c>
    </row>
    <row r="5982" spans="1:20" x14ac:dyDescent="0.3">
      <c r="A5982" t="s">
        <v>26511</v>
      </c>
      <c r="B5982" t="s">
        <v>16447</v>
      </c>
      <c r="C5982">
        <v>78</v>
      </c>
      <c r="D5982" t="str">
        <f>IF(Raw_data_US_healthcare[[#This Row],[Age]]&lt;35,"Young",IF(Raw_data_US_healthcare[[#This Row],[Age]]&lt;60,"Middle","Senior"))</f>
        <v>Senior</v>
      </c>
      <c r="E5982" t="s">
        <v>16</v>
      </c>
      <c r="F5982" t="s">
        <v>27</v>
      </c>
      <c r="G5982" t="s">
        <v>27</v>
      </c>
      <c r="H5982" t="s">
        <v>28</v>
      </c>
      <c r="I5982" s="2">
        <v>44032</v>
      </c>
      <c r="J5982" t="s">
        <v>16448</v>
      </c>
      <c r="K5982" t="s">
        <v>8194</v>
      </c>
      <c r="L5982" t="s">
        <v>60</v>
      </c>
      <c r="M5982">
        <v>43051.053899999999</v>
      </c>
      <c r="N5982">
        <v>140</v>
      </c>
      <c r="O5982" t="s">
        <v>43</v>
      </c>
      <c r="P5982" t="s">
        <v>43</v>
      </c>
      <c r="Q5982" s="2">
        <v>44062</v>
      </c>
      <c r="R5982" t="s">
        <v>83</v>
      </c>
      <c r="S5982" t="s">
        <v>24</v>
      </c>
      <c r="T5982">
        <f>_xlfn.DAYS(Raw_data_US_healthcare[[#This Row],[Discharge Date]],Raw_data_US_healthcare[[#This Row],[Date of Admission]])</f>
        <v>30</v>
      </c>
    </row>
    <row r="5983" spans="1:20" x14ac:dyDescent="0.3">
      <c r="A5983" t="s">
        <v>26512</v>
      </c>
      <c r="B5983" t="s">
        <v>16449</v>
      </c>
      <c r="C5983">
        <v>46</v>
      </c>
      <c r="D5983" t="str">
        <f>IF(Raw_data_US_healthcare[[#This Row],[Age]]&lt;35,"Young",IF(Raw_data_US_healthcare[[#This Row],[Age]]&lt;60,"Middle","Senior"))</f>
        <v>Middle</v>
      </c>
      <c r="E5983" t="s">
        <v>26</v>
      </c>
      <c r="F5983" t="s">
        <v>228</v>
      </c>
      <c r="G5983" t="s">
        <v>228</v>
      </c>
      <c r="H5983" t="s">
        <v>69</v>
      </c>
      <c r="I5983" s="2">
        <v>44190</v>
      </c>
      <c r="J5983" t="s">
        <v>16450</v>
      </c>
      <c r="K5983" t="s">
        <v>16451</v>
      </c>
      <c r="L5983" t="s">
        <v>56</v>
      </c>
      <c r="M5983">
        <v>61605.308400000002</v>
      </c>
      <c r="N5983">
        <v>473</v>
      </c>
      <c r="O5983" t="s">
        <v>39</v>
      </c>
      <c r="P5983" t="s">
        <v>39</v>
      </c>
      <c r="Q5983" s="2">
        <v>44212</v>
      </c>
      <c r="R5983" t="s">
        <v>44</v>
      </c>
      <c r="S5983" t="s">
        <v>33</v>
      </c>
      <c r="T5983">
        <f>_xlfn.DAYS(Raw_data_US_healthcare[[#This Row],[Discharge Date]],Raw_data_US_healthcare[[#This Row],[Date of Admission]])</f>
        <v>22</v>
      </c>
    </row>
    <row r="5984" spans="1:20" x14ac:dyDescent="0.3">
      <c r="A5984" t="s">
        <v>26511</v>
      </c>
      <c r="B5984" t="s">
        <v>3886</v>
      </c>
      <c r="C5984">
        <v>36</v>
      </c>
      <c r="D5984" t="str">
        <f>IF(Raw_data_US_healthcare[[#This Row],[Age]]&lt;35,"Young",IF(Raw_data_US_healthcare[[#This Row],[Age]]&lt;60,"Middle","Senior"))</f>
        <v>Middle</v>
      </c>
      <c r="E5984" t="s">
        <v>16</v>
      </c>
      <c r="F5984" t="s">
        <v>88</v>
      </c>
      <c r="G5984" t="s">
        <v>88</v>
      </c>
      <c r="H5984" t="s">
        <v>69</v>
      </c>
      <c r="I5984" s="2">
        <v>43869</v>
      </c>
      <c r="J5984" t="s">
        <v>16452</v>
      </c>
      <c r="K5984" t="s">
        <v>16453</v>
      </c>
      <c r="L5984" t="s">
        <v>31</v>
      </c>
      <c r="M5984">
        <v>44365.706200000001</v>
      </c>
      <c r="N5984">
        <v>131</v>
      </c>
      <c r="O5984" t="s">
        <v>39</v>
      </c>
      <c r="P5984" t="s">
        <v>39</v>
      </c>
      <c r="Q5984" s="2">
        <v>43892</v>
      </c>
      <c r="R5984" t="s">
        <v>44</v>
      </c>
      <c r="S5984" t="s">
        <v>45</v>
      </c>
      <c r="T5984">
        <f>_xlfn.DAYS(Raw_data_US_healthcare[[#This Row],[Discharge Date]],Raw_data_US_healthcare[[#This Row],[Date of Admission]])</f>
        <v>23</v>
      </c>
    </row>
    <row r="5985" spans="1:20" x14ac:dyDescent="0.3">
      <c r="A5985" t="s">
        <v>26512</v>
      </c>
      <c r="B5985" t="s">
        <v>16454</v>
      </c>
      <c r="C5985">
        <v>63</v>
      </c>
      <c r="D5985" t="str">
        <f>IF(Raw_data_US_healthcare[[#This Row],[Age]]&lt;35,"Young",IF(Raw_data_US_healthcare[[#This Row],[Age]]&lt;60,"Middle","Senior"))</f>
        <v>Senior</v>
      </c>
      <c r="E5985" t="s">
        <v>26</v>
      </c>
      <c r="F5985" t="s">
        <v>27</v>
      </c>
      <c r="G5985" t="s">
        <v>27</v>
      </c>
      <c r="H5985" t="s">
        <v>28</v>
      </c>
      <c r="I5985" s="2">
        <v>44510</v>
      </c>
      <c r="J5985" t="s">
        <v>16455</v>
      </c>
      <c r="K5985" t="s">
        <v>16456</v>
      </c>
      <c r="L5985" t="s">
        <v>21</v>
      </c>
      <c r="M5985">
        <v>21203.864099999999</v>
      </c>
      <c r="N5985">
        <v>434</v>
      </c>
      <c r="O5985" t="s">
        <v>39</v>
      </c>
      <c r="P5985" t="s">
        <v>39</v>
      </c>
      <c r="Q5985" s="2">
        <v>44535</v>
      </c>
      <c r="R5985" t="s">
        <v>83</v>
      </c>
      <c r="S5985" t="s">
        <v>45</v>
      </c>
      <c r="T5985">
        <f>_xlfn.DAYS(Raw_data_US_healthcare[[#This Row],[Discharge Date]],Raw_data_US_healthcare[[#This Row],[Date of Admission]])</f>
        <v>25</v>
      </c>
    </row>
    <row r="5986" spans="1:20" x14ac:dyDescent="0.3">
      <c r="A5986" t="s">
        <v>26511</v>
      </c>
      <c r="B5986" t="s">
        <v>26578</v>
      </c>
      <c r="C5986">
        <v>23</v>
      </c>
      <c r="D5986" t="str">
        <f>IF(Raw_data_US_healthcare[[#This Row],[Age]]&lt;35,"Young",IF(Raw_data_US_healthcare[[#This Row],[Age]]&lt;60,"Middle","Senior"))</f>
        <v>Young</v>
      </c>
      <c r="E5986" t="s">
        <v>16</v>
      </c>
      <c r="F5986" t="s">
        <v>88</v>
      </c>
      <c r="G5986" t="s">
        <v>88</v>
      </c>
      <c r="H5986" t="s">
        <v>36</v>
      </c>
      <c r="I5986" s="2">
        <v>43431</v>
      </c>
      <c r="J5986" t="s">
        <v>16457</v>
      </c>
      <c r="K5986" t="s">
        <v>10621</v>
      </c>
      <c r="L5986" t="s">
        <v>31</v>
      </c>
      <c r="M5986">
        <v>20402.334999999999</v>
      </c>
      <c r="N5986">
        <v>491</v>
      </c>
      <c r="O5986" t="s">
        <v>39</v>
      </c>
      <c r="P5986" t="s">
        <v>39</v>
      </c>
      <c r="Q5986" s="2">
        <v>43441</v>
      </c>
      <c r="R5986" t="s">
        <v>48</v>
      </c>
      <c r="S5986" t="s">
        <v>45</v>
      </c>
      <c r="T5986">
        <f>_xlfn.DAYS(Raw_data_US_healthcare[[#This Row],[Discharge Date]],Raw_data_US_healthcare[[#This Row],[Date of Admission]])</f>
        <v>10</v>
      </c>
    </row>
    <row r="5987" spans="1:20" x14ac:dyDescent="0.3">
      <c r="A5987" t="s">
        <v>26511</v>
      </c>
      <c r="B5987" t="s">
        <v>7089</v>
      </c>
      <c r="C5987">
        <v>26</v>
      </c>
      <c r="D5987" t="str">
        <f>IF(Raw_data_US_healthcare[[#This Row],[Age]]&lt;35,"Young",IF(Raw_data_US_healthcare[[#This Row],[Age]]&lt;60,"Middle","Senior"))</f>
        <v>Young</v>
      </c>
      <c r="E5987" t="s">
        <v>16</v>
      </c>
      <c r="F5987" t="s">
        <v>49</v>
      </c>
      <c r="G5987" t="s">
        <v>49</v>
      </c>
      <c r="H5987" t="s">
        <v>18</v>
      </c>
      <c r="I5987" s="2">
        <v>43523</v>
      </c>
      <c r="J5987" t="s">
        <v>16458</v>
      </c>
      <c r="K5987" t="s">
        <v>16459</v>
      </c>
      <c r="L5987" t="s">
        <v>31</v>
      </c>
      <c r="M5987">
        <v>16591.935799999999</v>
      </c>
      <c r="N5987">
        <v>425</v>
      </c>
      <c r="O5987" t="s">
        <v>43</v>
      </c>
      <c r="P5987" t="s">
        <v>43</v>
      </c>
      <c r="Q5987" s="2">
        <v>43527</v>
      </c>
      <c r="R5987" t="s">
        <v>32</v>
      </c>
      <c r="S5987" t="s">
        <v>33</v>
      </c>
      <c r="T5987">
        <f>_xlfn.DAYS(Raw_data_US_healthcare[[#This Row],[Discharge Date]],Raw_data_US_healthcare[[#This Row],[Date of Admission]])</f>
        <v>4</v>
      </c>
    </row>
    <row r="5988" spans="1:20" x14ac:dyDescent="0.3">
      <c r="A5988" t="s">
        <v>26511</v>
      </c>
      <c r="B5988" t="s">
        <v>16460</v>
      </c>
      <c r="C5988">
        <v>20</v>
      </c>
      <c r="D5988" t="str">
        <f>IF(Raw_data_US_healthcare[[#This Row],[Age]]&lt;35,"Young",IF(Raw_data_US_healthcare[[#This Row],[Age]]&lt;60,"Middle","Senior"))</f>
        <v>Young</v>
      </c>
      <c r="E5988" t="s">
        <v>16</v>
      </c>
      <c r="F5988" t="s">
        <v>113</v>
      </c>
      <c r="G5988" t="s">
        <v>113</v>
      </c>
      <c r="H5988" t="s">
        <v>18</v>
      </c>
      <c r="I5988" s="2">
        <v>44284</v>
      </c>
      <c r="J5988" t="s">
        <v>16357</v>
      </c>
      <c r="K5988" t="s">
        <v>16461</v>
      </c>
      <c r="L5988" t="s">
        <v>56</v>
      </c>
      <c r="M5988">
        <v>3261.4467</v>
      </c>
      <c r="N5988">
        <v>473</v>
      </c>
      <c r="O5988" t="s">
        <v>43</v>
      </c>
      <c r="P5988" t="s">
        <v>43</v>
      </c>
      <c r="Q5988" s="2">
        <v>44299</v>
      </c>
      <c r="R5988" t="s">
        <v>83</v>
      </c>
      <c r="S5988" t="s">
        <v>33</v>
      </c>
      <c r="T5988">
        <f>_xlfn.DAYS(Raw_data_US_healthcare[[#This Row],[Discharge Date]],Raw_data_US_healthcare[[#This Row],[Date of Admission]])</f>
        <v>15</v>
      </c>
    </row>
    <row r="5989" spans="1:20" x14ac:dyDescent="0.3">
      <c r="A5989" t="s">
        <v>26511</v>
      </c>
      <c r="B5989" t="s">
        <v>16462</v>
      </c>
      <c r="C5989">
        <v>63</v>
      </c>
      <c r="D5989" t="str">
        <f>IF(Raw_data_US_healthcare[[#This Row],[Age]]&lt;35,"Young",IF(Raw_data_US_healthcare[[#This Row],[Age]]&lt;60,"Middle","Senior"))</f>
        <v>Senior</v>
      </c>
      <c r="E5989" t="s">
        <v>16</v>
      </c>
      <c r="F5989" t="s">
        <v>62</v>
      </c>
      <c r="G5989" t="s">
        <v>62</v>
      </c>
      <c r="H5989" t="s">
        <v>26514</v>
      </c>
      <c r="I5989" s="2">
        <v>45147</v>
      </c>
      <c r="J5989" t="s">
        <v>16463</v>
      </c>
      <c r="K5989" t="s">
        <v>16464</v>
      </c>
      <c r="L5989" t="s">
        <v>31</v>
      </c>
      <c r="M5989">
        <v>13753.755300000001</v>
      </c>
      <c r="N5989">
        <v>478</v>
      </c>
      <c r="O5989" t="s">
        <v>22</v>
      </c>
      <c r="P5989" t="s">
        <v>22</v>
      </c>
      <c r="Q5989" s="2">
        <v>45153</v>
      </c>
      <c r="R5989" t="s">
        <v>32</v>
      </c>
      <c r="S5989" t="s">
        <v>45</v>
      </c>
      <c r="T5989">
        <f>_xlfn.DAYS(Raw_data_US_healthcare[[#This Row],[Discharge Date]],Raw_data_US_healthcare[[#This Row],[Date of Admission]])</f>
        <v>6</v>
      </c>
    </row>
    <row r="5990" spans="1:20" x14ac:dyDescent="0.3">
      <c r="A5990" t="s">
        <v>26512</v>
      </c>
      <c r="B5990" t="s">
        <v>16465</v>
      </c>
      <c r="C5990">
        <v>58</v>
      </c>
      <c r="D5990" t="str">
        <f>IF(Raw_data_US_healthcare[[#This Row],[Age]]&lt;35,"Young",IF(Raw_data_US_healthcare[[#This Row],[Age]]&lt;60,"Middle","Senior"))</f>
        <v>Middle</v>
      </c>
      <c r="E5990" t="s">
        <v>26</v>
      </c>
      <c r="F5990" t="s">
        <v>228</v>
      </c>
      <c r="G5990" t="s">
        <v>228</v>
      </c>
      <c r="H5990" t="s">
        <v>26514</v>
      </c>
      <c r="I5990" s="2">
        <v>45212</v>
      </c>
      <c r="J5990" t="s">
        <v>9367</v>
      </c>
      <c r="K5990" t="s">
        <v>2866</v>
      </c>
      <c r="L5990" t="s">
        <v>56</v>
      </c>
      <c r="M5990">
        <v>11392.453299999999</v>
      </c>
      <c r="N5990">
        <v>259</v>
      </c>
      <c r="O5990" t="s">
        <v>39</v>
      </c>
      <c r="P5990" t="s">
        <v>39</v>
      </c>
      <c r="Q5990" s="2">
        <v>45218</v>
      </c>
      <c r="R5990" t="s">
        <v>44</v>
      </c>
      <c r="S5990" t="s">
        <v>45</v>
      </c>
      <c r="T5990">
        <f>_xlfn.DAYS(Raw_data_US_healthcare[[#This Row],[Discharge Date]],Raw_data_US_healthcare[[#This Row],[Date of Admission]])</f>
        <v>6</v>
      </c>
    </row>
    <row r="5991" spans="1:20" x14ac:dyDescent="0.3">
      <c r="A5991" t="s">
        <v>26511</v>
      </c>
      <c r="B5991" t="s">
        <v>16466</v>
      </c>
      <c r="C5991">
        <v>69</v>
      </c>
      <c r="D5991" t="str">
        <f>IF(Raw_data_US_healthcare[[#This Row],[Age]]&lt;35,"Young",IF(Raw_data_US_healthcare[[#This Row],[Age]]&lt;60,"Middle","Senior"))</f>
        <v>Senior</v>
      </c>
      <c r="E5991" t="s">
        <v>16</v>
      </c>
      <c r="F5991" t="s">
        <v>228</v>
      </c>
      <c r="G5991" t="s">
        <v>228</v>
      </c>
      <c r="H5991" t="s">
        <v>69</v>
      </c>
      <c r="I5991" s="2">
        <v>44705</v>
      </c>
      <c r="J5991" t="s">
        <v>16467</v>
      </c>
      <c r="K5991" t="s">
        <v>16468</v>
      </c>
      <c r="L5991" t="s">
        <v>21</v>
      </c>
      <c r="M5991">
        <v>24905.752700000001</v>
      </c>
      <c r="N5991">
        <v>377</v>
      </c>
      <c r="O5991" t="s">
        <v>39</v>
      </c>
      <c r="P5991" t="s">
        <v>39</v>
      </c>
      <c r="Q5991" s="2">
        <v>44723</v>
      </c>
      <c r="R5991" t="s">
        <v>44</v>
      </c>
      <c r="S5991" t="s">
        <v>33</v>
      </c>
      <c r="T5991">
        <f>_xlfn.DAYS(Raw_data_US_healthcare[[#This Row],[Discharge Date]],Raw_data_US_healthcare[[#This Row],[Date of Admission]])</f>
        <v>18</v>
      </c>
    </row>
    <row r="5992" spans="1:20" x14ac:dyDescent="0.3">
      <c r="A5992" t="s">
        <v>26512</v>
      </c>
      <c r="B5992" t="s">
        <v>16469</v>
      </c>
      <c r="C5992">
        <v>77</v>
      </c>
      <c r="D5992" t="str">
        <f>IF(Raw_data_US_healthcare[[#This Row],[Age]]&lt;35,"Young",IF(Raw_data_US_healthcare[[#This Row],[Age]]&lt;60,"Middle","Senior"))</f>
        <v>Senior</v>
      </c>
      <c r="E5992" t="s">
        <v>26</v>
      </c>
      <c r="F5992" t="s">
        <v>113</v>
      </c>
      <c r="G5992" t="s">
        <v>113</v>
      </c>
      <c r="H5992" t="s">
        <v>69</v>
      </c>
      <c r="I5992" s="2">
        <v>43764</v>
      </c>
      <c r="J5992" t="s">
        <v>16470</v>
      </c>
      <c r="K5992" t="s">
        <v>16471</v>
      </c>
      <c r="L5992" t="s">
        <v>60</v>
      </c>
      <c r="M5992">
        <v>51199.07</v>
      </c>
      <c r="N5992">
        <v>196</v>
      </c>
      <c r="O5992" t="s">
        <v>22</v>
      </c>
      <c r="P5992" t="s">
        <v>22</v>
      </c>
      <c r="Q5992" s="2">
        <v>43780</v>
      </c>
      <c r="R5992" t="s">
        <v>23</v>
      </c>
      <c r="S5992" t="s">
        <v>45</v>
      </c>
      <c r="T5992">
        <f>_xlfn.DAYS(Raw_data_US_healthcare[[#This Row],[Discharge Date]],Raw_data_US_healthcare[[#This Row],[Date of Admission]])</f>
        <v>16</v>
      </c>
    </row>
    <row r="5993" spans="1:20" x14ac:dyDescent="0.3">
      <c r="A5993" t="s">
        <v>26512</v>
      </c>
      <c r="B5993" t="s">
        <v>16472</v>
      </c>
      <c r="C5993">
        <v>74</v>
      </c>
      <c r="D5993" t="str">
        <f>IF(Raw_data_US_healthcare[[#This Row],[Age]]&lt;35,"Young",IF(Raw_data_US_healthcare[[#This Row],[Age]]&lt;60,"Middle","Senior"))</f>
        <v>Senior</v>
      </c>
      <c r="E5993" t="s">
        <v>26</v>
      </c>
      <c r="F5993" t="s">
        <v>27</v>
      </c>
      <c r="G5993" t="s">
        <v>27</v>
      </c>
      <c r="H5993" t="s">
        <v>26516</v>
      </c>
      <c r="I5993" s="2">
        <v>45068</v>
      </c>
      <c r="J5993" t="s">
        <v>16473</v>
      </c>
      <c r="K5993" t="s">
        <v>16474</v>
      </c>
      <c r="L5993" t="s">
        <v>60</v>
      </c>
      <c r="M5993">
        <v>12076.398800000001</v>
      </c>
      <c r="N5993">
        <v>235</v>
      </c>
      <c r="O5993" t="s">
        <v>39</v>
      </c>
      <c r="P5993" t="s">
        <v>39</v>
      </c>
      <c r="Q5993" s="2">
        <v>45079</v>
      </c>
      <c r="R5993" t="s">
        <v>83</v>
      </c>
      <c r="S5993" t="s">
        <v>33</v>
      </c>
      <c r="T5993">
        <f>_xlfn.DAYS(Raw_data_US_healthcare[[#This Row],[Discharge Date]],Raw_data_US_healthcare[[#This Row],[Date of Admission]])</f>
        <v>11</v>
      </c>
    </row>
    <row r="5994" spans="1:20" x14ac:dyDescent="0.3">
      <c r="A5994" t="s">
        <v>26511</v>
      </c>
      <c r="B5994" t="s">
        <v>16475</v>
      </c>
      <c r="C5994">
        <v>30</v>
      </c>
      <c r="D5994" t="str">
        <f>IF(Raw_data_US_healthcare[[#This Row],[Age]]&lt;35,"Young",IF(Raw_data_US_healthcare[[#This Row],[Age]]&lt;60,"Middle","Senior"))</f>
        <v>Young</v>
      </c>
      <c r="E5994" t="s">
        <v>16</v>
      </c>
      <c r="F5994" t="s">
        <v>35</v>
      </c>
      <c r="G5994" t="s">
        <v>35</v>
      </c>
      <c r="H5994" t="s">
        <v>28</v>
      </c>
      <c r="I5994" s="2">
        <v>44204</v>
      </c>
      <c r="J5994" t="s">
        <v>16476</v>
      </c>
      <c r="K5994" t="s">
        <v>16477</v>
      </c>
      <c r="L5994" t="s">
        <v>60</v>
      </c>
      <c r="M5994">
        <v>2842.7809000000002</v>
      </c>
      <c r="N5994">
        <v>152</v>
      </c>
      <c r="O5994" t="s">
        <v>43</v>
      </c>
      <c r="P5994" t="s">
        <v>43</v>
      </c>
      <c r="Q5994" s="2">
        <v>44232</v>
      </c>
      <c r="R5994" t="s">
        <v>83</v>
      </c>
      <c r="S5994" t="s">
        <v>24</v>
      </c>
      <c r="T5994">
        <f>_xlfn.DAYS(Raw_data_US_healthcare[[#This Row],[Discharge Date]],Raw_data_US_healthcare[[#This Row],[Date of Admission]])</f>
        <v>28</v>
      </c>
    </row>
    <row r="5995" spans="1:20" x14ac:dyDescent="0.3">
      <c r="A5995" t="s">
        <v>26512</v>
      </c>
      <c r="B5995" t="s">
        <v>16478</v>
      </c>
      <c r="C5995">
        <v>67</v>
      </c>
      <c r="D5995" t="str">
        <f>IF(Raw_data_US_healthcare[[#This Row],[Age]]&lt;35,"Young",IF(Raw_data_US_healthcare[[#This Row],[Age]]&lt;60,"Middle","Senior"))</f>
        <v>Senior</v>
      </c>
      <c r="E5995" t="s">
        <v>26</v>
      </c>
      <c r="F5995" t="s">
        <v>62</v>
      </c>
      <c r="G5995" t="s">
        <v>62</v>
      </c>
      <c r="H5995" t="s">
        <v>69</v>
      </c>
      <c r="I5995" s="2">
        <v>43685</v>
      </c>
      <c r="J5995" t="s">
        <v>16479</v>
      </c>
      <c r="K5995" t="s">
        <v>16480</v>
      </c>
      <c r="L5995" t="s">
        <v>56</v>
      </c>
      <c r="M5995">
        <v>37678.942600000002</v>
      </c>
      <c r="N5995">
        <v>219</v>
      </c>
      <c r="O5995" t="s">
        <v>39</v>
      </c>
      <c r="P5995" t="s">
        <v>39</v>
      </c>
      <c r="Q5995" s="2">
        <v>43708</v>
      </c>
      <c r="R5995" t="s">
        <v>44</v>
      </c>
      <c r="S5995" t="s">
        <v>33</v>
      </c>
      <c r="T5995">
        <f>_xlfn.DAYS(Raw_data_US_healthcare[[#This Row],[Discharge Date]],Raw_data_US_healthcare[[#This Row],[Date of Admission]])</f>
        <v>23</v>
      </c>
    </row>
    <row r="5996" spans="1:20" x14ac:dyDescent="0.3">
      <c r="A5996" t="s">
        <v>26511</v>
      </c>
      <c r="B5996" t="s">
        <v>16481</v>
      </c>
      <c r="C5996">
        <v>76</v>
      </c>
      <c r="D5996" t="str">
        <f>IF(Raw_data_US_healthcare[[#This Row],[Age]]&lt;35,"Young",IF(Raw_data_US_healthcare[[#This Row],[Age]]&lt;60,"Middle","Senior"))</f>
        <v>Senior</v>
      </c>
      <c r="E5996" t="s">
        <v>16</v>
      </c>
      <c r="F5996" t="s">
        <v>228</v>
      </c>
      <c r="G5996" t="s">
        <v>228</v>
      </c>
      <c r="H5996" t="s">
        <v>69</v>
      </c>
      <c r="I5996" s="2">
        <v>44480</v>
      </c>
      <c r="J5996" t="s">
        <v>16482</v>
      </c>
      <c r="K5996" t="s">
        <v>16483</v>
      </c>
      <c r="L5996" t="s">
        <v>56</v>
      </c>
      <c r="M5996">
        <v>4368.5105999999996</v>
      </c>
      <c r="N5996">
        <v>358</v>
      </c>
      <c r="O5996" t="s">
        <v>39</v>
      </c>
      <c r="P5996" t="s">
        <v>39</v>
      </c>
      <c r="Q5996" s="2">
        <v>44489</v>
      </c>
      <c r="R5996" t="s">
        <v>32</v>
      </c>
      <c r="S5996" t="s">
        <v>33</v>
      </c>
      <c r="T5996">
        <f>_xlfn.DAYS(Raw_data_US_healthcare[[#This Row],[Discharge Date]],Raw_data_US_healthcare[[#This Row],[Date of Admission]])</f>
        <v>9</v>
      </c>
    </row>
    <row r="5997" spans="1:20" x14ac:dyDescent="0.3">
      <c r="A5997" t="s">
        <v>26512</v>
      </c>
      <c r="B5997" t="s">
        <v>16484</v>
      </c>
      <c r="C5997">
        <v>25</v>
      </c>
      <c r="D5997" t="str">
        <f>IF(Raw_data_US_healthcare[[#This Row],[Age]]&lt;35,"Young",IF(Raw_data_US_healthcare[[#This Row],[Age]]&lt;60,"Middle","Senior"))</f>
        <v>Young</v>
      </c>
      <c r="E5997" t="s">
        <v>26</v>
      </c>
      <c r="F5997" t="s">
        <v>88</v>
      </c>
      <c r="G5997" t="s">
        <v>88</v>
      </c>
      <c r="H5997" t="s">
        <v>28</v>
      </c>
      <c r="I5997" s="2">
        <v>43787</v>
      </c>
      <c r="J5997" t="s">
        <v>16485</v>
      </c>
      <c r="K5997" t="s">
        <v>16486</v>
      </c>
      <c r="L5997" t="s">
        <v>31</v>
      </c>
      <c r="M5997">
        <v>20280.4251</v>
      </c>
      <c r="N5997">
        <v>124</v>
      </c>
      <c r="O5997" t="s">
        <v>39</v>
      </c>
      <c r="P5997" t="s">
        <v>39</v>
      </c>
      <c r="Q5997" s="2">
        <v>43806</v>
      </c>
      <c r="R5997" t="s">
        <v>44</v>
      </c>
      <c r="S5997" t="s">
        <v>45</v>
      </c>
      <c r="T5997">
        <f>_xlfn.DAYS(Raw_data_US_healthcare[[#This Row],[Discharge Date]],Raw_data_US_healthcare[[#This Row],[Date of Admission]])</f>
        <v>19</v>
      </c>
    </row>
    <row r="5998" spans="1:20" x14ac:dyDescent="0.3">
      <c r="A5998" t="s">
        <v>26511</v>
      </c>
      <c r="B5998" t="s">
        <v>16487</v>
      </c>
      <c r="C5998">
        <v>20</v>
      </c>
      <c r="D5998" t="str">
        <f>IF(Raw_data_US_healthcare[[#This Row],[Age]]&lt;35,"Young",IF(Raw_data_US_healthcare[[#This Row],[Age]]&lt;60,"Middle","Senior"))</f>
        <v>Young</v>
      </c>
      <c r="E5998" t="s">
        <v>16</v>
      </c>
      <c r="F5998" t="s">
        <v>35</v>
      </c>
      <c r="G5998" t="s">
        <v>35</v>
      </c>
      <c r="H5998" t="s">
        <v>36</v>
      </c>
      <c r="I5998" s="2">
        <v>45009</v>
      </c>
      <c r="J5998" t="s">
        <v>16488</v>
      </c>
      <c r="K5998" t="s">
        <v>16489</v>
      </c>
      <c r="L5998" t="s">
        <v>31</v>
      </c>
      <c r="M5998">
        <v>9110.3008000000009</v>
      </c>
      <c r="N5998">
        <v>158</v>
      </c>
      <c r="O5998" t="s">
        <v>43</v>
      </c>
      <c r="P5998" t="s">
        <v>43</v>
      </c>
      <c r="Q5998" s="2">
        <v>45035</v>
      </c>
      <c r="R5998" t="s">
        <v>83</v>
      </c>
      <c r="S5998" t="s">
        <v>45</v>
      </c>
      <c r="T5998">
        <f>_xlfn.DAYS(Raw_data_US_healthcare[[#This Row],[Discharge Date]],Raw_data_US_healthcare[[#This Row],[Date of Admission]])</f>
        <v>26</v>
      </c>
    </row>
    <row r="5999" spans="1:20" x14ac:dyDescent="0.3">
      <c r="A5999" t="s">
        <v>26512</v>
      </c>
      <c r="B5999" t="s">
        <v>16490</v>
      </c>
      <c r="C5999">
        <v>78</v>
      </c>
      <c r="D5999" t="str">
        <f>IF(Raw_data_US_healthcare[[#This Row],[Age]]&lt;35,"Young",IF(Raw_data_US_healthcare[[#This Row],[Age]]&lt;60,"Middle","Senior"))</f>
        <v>Senior</v>
      </c>
      <c r="E5999" t="s">
        <v>26</v>
      </c>
      <c r="F5999" t="s">
        <v>49</v>
      </c>
      <c r="G5999" t="s">
        <v>49</v>
      </c>
      <c r="H5999" t="s">
        <v>36</v>
      </c>
      <c r="I5999" s="2">
        <v>44109</v>
      </c>
      <c r="J5999" t="s">
        <v>16491</v>
      </c>
      <c r="K5999" t="s">
        <v>16492</v>
      </c>
      <c r="L5999" t="s">
        <v>21</v>
      </c>
      <c r="M5999">
        <v>2375.4463000000001</v>
      </c>
      <c r="N5999">
        <v>488</v>
      </c>
      <c r="O5999" t="s">
        <v>43</v>
      </c>
      <c r="P5999" t="s">
        <v>43</v>
      </c>
      <c r="Q5999" s="2">
        <v>44113</v>
      </c>
      <c r="R5999" t="s">
        <v>23</v>
      </c>
      <c r="S5999" t="s">
        <v>24</v>
      </c>
      <c r="T5999">
        <f>_xlfn.DAYS(Raw_data_US_healthcare[[#This Row],[Discharge Date]],Raw_data_US_healthcare[[#This Row],[Date of Admission]])</f>
        <v>4</v>
      </c>
    </row>
    <row r="6000" spans="1:20" x14ac:dyDescent="0.3">
      <c r="A6000" t="s">
        <v>26511</v>
      </c>
      <c r="B6000" t="s">
        <v>16493</v>
      </c>
      <c r="C6000">
        <v>57</v>
      </c>
      <c r="D6000" t="str">
        <f>IF(Raw_data_US_healthcare[[#This Row],[Age]]&lt;35,"Young",IF(Raw_data_US_healthcare[[#This Row],[Age]]&lt;60,"Middle","Senior"))</f>
        <v>Middle</v>
      </c>
      <c r="E6000" t="s">
        <v>16</v>
      </c>
      <c r="F6000" t="s">
        <v>228</v>
      </c>
      <c r="G6000" t="s">
        <v>228</v>
      </c>
      <c r="H6000" t="s">
        <v>28</v>
      </c>
      <c r="I6000" s="2">
        <v>44165</v>
      </c>
      <c r="J6000" t="s">
        <v>12904</v>
      </c>
      <c r="K6000" t="s">
        <v>16494</v>
      </c>
      <c r="L6000" t="s">
        <v>56</v>
      </c>
      <c r="M6000">
        <v>13673.8416</v>
      </c>
      <c r="N6000">
        <v>434</v>
      </c>
      <c r="O6000" t="s">
        <v>43</v>
      </c>
      <c r="P6000" t="s">
        <v>43</v>
      </c>
      <c r="Q6000" s="2">
        <v>44194</v>
      </c>
      <c r="R6000" t="s">
        <v>44</v>
      </c>
      <c r="S6000" t="s">
        <v>45</v>
      </c>
      <c r="T6000">
        <f>_xlfn.DAYS(Raw_data_US_healthcare[[#This Row],[Discharge Date]],Raw_data_US_healthcare[[#This Row],[Date of Admission]])</f>
        <v>29</v>
      </c>
    </row>
    <row r="6001" spans="1:20" x14ac:dyDescent="0.3">
      <c r="A6001" t="s">
        <v>26511</v>
      </c>
      <c r="B6001" t="s">
        <v>16495</v>
      </c>
      <c r="C6001">
        <v>50</v>
      </c>
      <c r="D6001" t="str">
        <f>IF(Raw_data_US_healthcare[[#This Row],[Age]]&lt;35,"Young",IF(Raw_data_US_healthcare[[#This Row],[Age]]&lt;60,"Middle","Senior"))</f>
        <v>Middle</v>
      </c>
      <c r="E6001" t="s">
        <v>16</v>
      </c>
      <c r="F6001" t="s">
        <v>27</v>
      </c>
      <c r="G6001" t="s">
        <v>27</v>
      </c>
      <c r="H6001" t="s">
        <v>26514</v>
      </c>
      <c r="I6001" s="2">
        <v>43625</v>
      </c>
      <c r="J6001" t="s">
        <v>16496</v>
      </c>
      <c r="K6001" t="s">
        <v>10638</v>
      </c>
      <c r="L6001" t="s">
        <v>56</v>
      </c>
      <c r="M6001">
        <v>34262.2402</v>
      </c>
      <c r="N6001">
        <v>402</v>
      </c>
      <c r="O6001" t="s">
        <v>43</v>
      </c>
      <c r="P6001" t="s">
        <v>43</v>
      </c>
      <c r="Q6001" s="2">
        <v>43643</v>
      </c>
      <c r="R6001" t="s">
        <v>44</v>
      </c>
      <c r="S6001" t="s">
        <v>33</v>
      </c>
      <c r="T6001">
        <f>_xlfn.DAYS(Raw_data_US_healthcare[[#This Row],[Discharge Date]],Raw_data_US_healthcare[[#This Row],[Date of Admission]])</f>
        <v>18</v>
      </c>
    </row>
    <row r="6002" spans="1:20" x14ac:dyDescent="0.3">
      <c r="A6002" t="s">
        <v>26511</v>
      </c>
      <c r="B6002" t="s">
        <v>16497</v>
      </c>
      <c r="C6002">
        <v>85</v>
      </c>
      <c r="D6002" t="str">
        <f>IF(Raw_data_US_healthcare[[#This Row],[Age]]&lt;35,"Young",IF(Raw_data_US_healthcare[[#This Row],[Age]]&lt;60,"Middle","Senior"))</f>
        <v>Senior</v>
      </c>
      <c r="E6002" t="s">
        <v>16</v>
      </c>
      <c r="F6002" t="s">
        <v>17</v>
      </c>
      <c r="G6002" t="s">
        <v>17</v>
      </c>
      <c r="H6002" t="s">
        <v>26516</v>
      </c>
      <c r="I6002" s="2">
        <v>44468</v>
      </c>
      <c r="J6002" t="s">
        <v>16498</v>
      </c>
      <c r="K6002" t="s">
        <v>16499</v>
      </c>
      <c r="L6002" t="s">
        <v>52</v>
      </c>
      <c r="M6002">
        <v>6279.0006999999996</v>
      </c>
      <c r="N6002">
        <v>341</v>
      </c>
      <c r="O6002" t="s">
        <v>43</v>
      </c>
      <c r="P6002" t="s">
        <v>43</v>
      </c>
      <c r="Q6002" s="2">
        <v>44489</v>
      </c>
      <c r="R6002" t="s">
        <v>23</v>
      </c>
      <c r="S6002" t="s">
        <v>24</v>
      </c>
      <c r="T6002">
        <f>_xlfn.DAYS(Raw_data_US_healthcare[[#This Row],[Discharge Date]],Raw_data_US_healthcare[[#This Row],[Date of Admission]])</f>
        <v>21</v>
      </c>
    </row>
    <row r="6003" spans="1:20" x14ac:dyDescent="0.3">
      <c r="A6003" t="s">
        <v>26512</v>
      </c>
      <c r="B6003" t="s">
        <v>16500</v>
      </c>
      <c r="C6003">
        <v>37</v>
      </c>
      <c r="D6003" t="str">
        <f>IF(Raw_data_US_healthcare[[#This Row],[Age]]&lt;35,"Young",IF(Raw_data_US_healthcare[[#This Row],[Age]]&lt;60,"Middle","Senior"))</f>
        <v>Middle</v>
      </c>
      <c r="E6003" t="s">
        <v>26</v>
      </c>
      <c r="F6003" t="s">
        <v>228</v>
      </c>
      <c r="G6003" t="s">
        <v>228</v>
      </c>
      <c r="H6003" t="s">
        <v>18</v>
      </c>
      <c r="I6003" s="2">
        <v>44782</v>
      </c>
      <c r="J6003" t="s">
        <v>16501</v>
      </c>
      <c r="K6003" t="s">
        <v>16502</v>
      </c>
      <c r="L6003" t="s">
        <v>21</v>
      </c>
      <c r="M6003">
        <v>11014.2862</v>
      </c>
      <c r="N6003">
        <v>256</v>
      </c>
      <c r="O6003" t="s">
        <v>43</v>
      </c>
      <c r="P6003" t="s">
        <v>43</v>
      </c>
      <c r="Q6003" s="2">
        <v>44788</v>
      </c>
      <c r="R6003" t="s">
        <v>83</v>
      </c>
      <c r="S6003" t="s">
        <v>24</v>
      </c>
      <c r="T6003">
        <f>_xlfn.DAYS(Raw_data_US_healthcare[[#This Row],[Discharge Date]],Raw_data_US_healthcare[[#This Row],[Date of Admission]])</f>
        <v>6</v>
      </c>
    </row>
    <row r="6004" spans="1:20" x14ac:dyDescent="0.3">
      <c r="A6004" t="s">
        <v>26511</v>
      </c>
      <c r="B6004" t="s">
        <v>16503</v>
      </c>
      <c r="C6004">
        <v>56</v>
      </c>
      <c r="D6004" t="str">
        <f>IF(Raw_data_US_healthcare[[#This Row],[Age]]&lt;35,"Young",IF(Raw_data_US_healthcare[[#This Row],[Age]]&lt;60,"Middle","Senior"))</f>
        <v>Middle</v>
      </c>
      <c r="E6004" t="s">
        <v>16</v>
      </c>
      <c r="F6004" t="s">
        <v>228</v>
      </c>
      <c r="G6004" t="s">
        <v>228</v>
      </c>
      <c r="H6004" t="s">
        <v>28</v>
      </c>
      <c r="I6004" s="2">
        <v>44352</v>
      </c>
      <c r="J6004" t="s">
        <v>16504</v>
      </c>
      <c r="K6004" t="s">
        <v>16505</v>
      </c>
      <c r="L6004" t="s">
        <v>21</v>
      </c>
      <c r="M6004">
        <v>35912.3007</v>
      </c>
      <c r="N6004">
        <v>439</v>
      </c>
      <c r="O6004" t="s">
        <v>43</v>
      </c>
      <c r="P6004" t="s">
        <v>43</v>
      </c>
      <c r="Q6004" s="2">
        <v>44360</v>
      </c>
      <c r="R6004" t="s">
        <v>23</v>
      </c>
      <c r="S6004" t="s">
        <v>24</v>
      </c>
      <c r="T6004">
        <f>_xlfn.DAYS(Raw_data_US_healthcare[[#This Row],[Discharge Date]],Raw_data_US_healthcare[[#This Row],[Date of Admission]])</f>
        <v>8</v>
      </c>
    </row>
    <row r="6005" spans="1:20" x14ac:dyDescent="0.3">
      <c r="A6005" t="s">
        <v>26511</v>
      </c>
      <c r="B6005" t="s">
        <v>16506</v>
      </c>
      <c r="C6005">
        <v>27</v>
      </c>
      <c r="D6005" t="str">
        <f>IF(Raw_data_US_healthcare[[#This Row],[Age]]&lt;35,"Young",IF(Raw_data_US_healthcare[[#This Row],[Age]]&lt;60,"Middle","Senior"))</f>
        <v>Young</v>
      </c>
      <c r="E6005" t="s">
        <v>16</v>
      </c>
      <c r="F6005" t="s">
        <v>113</v>
      </c>
      <c r="G6005" t="s">
        <v>113</v>
      </c>
      <c r="H6005" t="s">
        <v>26516</v>
      </c>
      <c r="I6005" s="2">
        <v>43528</v>
      </c>
      <c r="J6005" t="s">
        <v>16507</v>
      </c>
      <c r="K6005" t="s">
        <v>4252</v>
      </c>
      <c r="L6005" t="s">
        <v>31</v>
      </c>
      <c r="M6005">
        <v>8628.8624999999993</v>
      </c>
      <c r="N6005">
        <v>122</v>
      </c>
      <c r="O6005" t="s">
        <v>43</v>
      </c>
      <c r="P6005" t="s">
        <v>43</v>
      </c>
      <c r="Q6005" s="2">
        <v>43531</v>
      </c>
      <c r="R6005" t="s">
        <v>83</v>
      </c>
      <c r="S6005" t="s">
        <v>45</v>
      </c>
      <c r="T6005">
        <f>_xlfn.DAYS(Raw_data_US_healthcare[[#This Row],[Discharge Date]],Raw_data_US_healthcare[[#This Row],[Date of Admission]])</f>
        <v>3</v>
      </c>
    </row>
    <row r="6006" spans="1:20" x14ac:dyDescent="0.3">
      <c r="A6006" t="s">
        <v>26511</v>
      </c>
      <c r="B6006" t="s">
        <v>8069</v>
      </c>
      <c r="C6006">
        <v>25</v>
      </c>
      <c r="D6006" t="str">
        <f>IF(Raw_data_US_healthcare[[#This Row],[Age]]&lt;35,"Young",IF(Raw_data_US_healthcare[[#This Row],[Age]]&lt;60,"Middle","Senior"))</f>
        <v>Young</v>
      </c>
      <c r="E6006" t="s">
        <v>16</v>
      </c>
      <c r="F6006" t="s">
        <v>49</v>
      </c>
      <c r="G6006" t="s">
        <v>49</v>
      </c>
      <c r="H6006" t="s">
        <v>26516</v>
      </c>
      <c r="I6006" s="2">
        <v>44562</v>
      </c>
      <c r="J6006" t="s">
        <v>16508</v>
      </c>
      <c r="K6006" t="s">
        <v>2194</v>
      </c>
      <c r="L6006" t="s">
        <v>31</v>
      </c>
      <c r="M6006">
        <v>16025.427900000001</v>
      </c>
      <c r="N6006">
        <v>242</v>
      </c>
      <c r="O6006" t="s">
        <v>43</v>
      </c>
      <c r="P6006" t="s">
        <v>43</v>
      </c>
      <c r="Q6006" s="2">
        <v>44570</v>
      </c>
      <c r="R6006" t="s">
        <v>83</v>
      </c>
      <c r="S6006" t="s">
        <v>33</v>
      </c>
      <c r="T6006">
        <f>_xlfn.DAYS(Raw_data_US_healthcare[[#This Row],[Discharge Date]],Raw_data_US_healthcare[[#This Row],[Date of Admission]])</f>
        <v>8</v>
      </c>
    </row>
    <row r="6007" spans="1:20" x14ac:dyDescent="0.3">
      <c r="A6007" t="s">
        <v>26511</v>
      </c>
      <c r="B6007" t="s">
        <v>16509</v>
      </c>
      <c r="C6007">
        <v>34</v>
      </c>
      <c r="D6007" t="str">
        <f>IF(Raw_data_US_healthcare[[#This Row],[Age]]&lt;35,"Young",IF(Raw_data_US_healthcare[[#This Row],[Age]]&lt;60,"Middle","Senior"))</f>
        <v>Young</v>
      </c>
      <c r="E6007" t="s">
        <v>16</v>
      </c>
      <c r="F6007" t="s">
        <v>113</v>
      </c>
      <c r="G6007" t="s">
        <v>113</v>
      </c>
      <c r="H6007" t="s">
        <v>28</v>
      </c>
      <c r="I6007" s="2">
        <v>44557</v>
      </c>
      <c r="J6007" t="s">
        <v>16510</v>
      </c>
      <c r="K6007" t="s">
        <v>16511</v>
      </c>
      <c r="L6007" t="s">
        <v>31</v>
      </c>
      <c r="M6007">
        <v>29102.300599999999</v>
      </c>
      <c r="N6007">
        <v>441</v>
      </c>
      <c r="O6007" t="s">
        <v>39</v>
      </c>
      <c r="P6007" t="s">
        <v>39</v>
      </c>
      <c r="Q6007" s="2">
        <v>44560</v>
      </c>
      <c r="R6007" t="s">
        <v>83</v>
      </c>
      <c r="S6007" t="s">
        <v>45</v>
      </c>
      <c r="T6007">
        <f>_xlfn.DAYS(Raw_data_US_healthcare[[#This Row],[Discharge Date]],Raw_data_US_healthcare[[#This Row],[Date of Admission]])</f>
        <v>3</v>
      </c>
    </row>
    <row r="6008" spans="1:20" x14ac:dyDescent="0.3">
      <c r="A6008" t="s">
        <v>26512</v>
      </c>
      <c r="B6008" t="s">
        <v>16512</v>
      </c>
      <c r="C6008">
        <v>27</v>
      </c>
      <c r="D6008" t="str">
        <f>IF(Raw_data_US_healthcare[[#This Row],[Age]]&lt;35,"Young",IF(Raw_data_US_healthcare[[#This Row],[Age]]&lt;60,"Middle","Senior"))</f>
        <v>Young</v>
      </c>
      <c r="E6008" t="s">
        <v>26</v>
      </c>
      <c r="F6008" t="s">
        <v>17</v>
      </c>
      <c r="G6008" t="s">
        <v>17</v>
      </c>
      <c r="H6008" t="s">
        <v>28</v>
      </c>
      <c r="I6008" s="2">
        <v>43589</v>
      </c>
      <c r="J6008" t="s">
        <v>592</v>
      </c>
      <c r="K6008" t="s">
        <v>16513</v>
      </c>
      <c r="L6008" t="s">
        <v>52</v>
      </c>
      <c r="M6008">
        <v>35085.057200000003</v>
      </c>
      <c r="N6008">
        <v>333</v>
      </c>
      <c r="O6008" t="s">
        <v>43</v>
      </c>
      <c r="P6008" t="s">
        <v>43</v>
      </c>
      <c r="Q6008" s="2">
        <v>43607</v>
      </c>
      <c r="R6008" t="s">
        <v>48</v>
      </c>
      <c r="S6008" t="s">
        <v>33</v>
      </c>
      <c r="T6008">
        <f>_xlfn.DAYS(Raw_data_US_healthcare[[#This Row],[Discharge Date]],Raw_data_US_healthcare[[#This Row],[Date of Admission]])</f>
        <v>18</v>
      </c>
    </row>
    <row r="6009" spans="1:20" x14ac:dyDescent="0.3">
      <c r="A6009" t="s">
        <v>26511</v>
      </c>
      <c r="B6009" t="s">
        <v>16514</v>
      </c>
      <c r="C6009">
        <v>31</v>
      </c>
      <c r="D6009" t="str">
        <f>IF(Raw_data_US_healthcare[[#This Row],[Age]]&lt;35,"Young",IF(Raw_data_US_healthcare[[#This Row],[Age]]&lt;60,"Middle","Senior"))</f>
        <v>Young</v>
      </c>
      <c r="E6009" t="s">
        <v>16</v>
      </c>
      <c r="F6009" t="s">
        <v>113</v>
      </c>
      <c r="G6009" t="s">
        <v>113</v>
      </c>
      <c r="H6009" t="s">
        <v>28</v>
      </c>
      <c r="I6009" s="2">
        <v>45000</v>
      </c>
      <c r="J6009" t="s">
        <v>16515</v>
      </c>
      <c r="K6009" t="s">
        <v>1358</v>
      </c>
      <c r="L6009" t="s">
        <v>31</v>
      </c>
      <c r="M6009">
        <v>3657.4949999999999</v>
      </c>
      <c r="N6009">
        <v>332</v>
      </c>
      <c r="O6009" t="s">
        <v>39</v>
      </c>
      <c r="P6009" t="s">
        <v>39</v>
      </c>
      <c r="Q6009" s="2">
        <v>45027</v>
      </c>
      <c r="R6009" t="s">
        <v>44</v>
      </c>
      <c r="S6009" t="s">
        <v>45</v>
      </c>
      <c r="T6009">
        <f>_xlfn.DAYS(Raw_data_US_healthcare[[#This Row],[Discharge Date]],Raw_data_US_healthcare[[#This Row],[Date of Admission]])</f>
        <v>27</v>
      </c>
    </row>
    <row r="6010" spans="1:20" x14ac:dyDescent="0.3">
      <c r="A6010" t="s">
        <v>26511</v>
      </c>
      <c r="B6010" t="s">
        <v>15755</v>
      </c>
      <c r="C6010">
        <v>76</v>
      </c>
      <c r="D6010" t="str">
        <f>IF(Raw_data_US_healthcare[[#This Row],[Age]]&lt;35,"Young",IF(Raw_data_US_healthcare[[#This Row],[Age]]&lt;60,"Middle","Senior"))</f>
        <v>Senior</v>
      </c>
      <c r="E6010" t="s">
        <v>16</v>
      </c>
      <c r="F6010" t="s">
        <v>62</v>
      </c>
      <c r="G6010" t="s">
        <v>62</v>
      </c>
      <c r="H6010" t="s">
        <v>18</v>
      </c>
      <c r="I6010" s="2">
        <v>45016</v>
      </c>
      <c r="J6010" t="s">
        <v>16516</v>
      </c>
      <c r="K6010" t="s">
        <v>16517</v>
      </c>
      <c r="L6010" t="s">
        <v>52</v>
      </c>
      <c r="M6010">
        <v>46770.489300000001</v>
      </c>
      <c r="N6010">
        <v>330</v>
      </c>
      <c r="O6010" t="s">
        <v>39</v>
      </c>
      <c r="P6010" t="s">
        <v>39</v>
      </c>
      <c r="Q6010" s="2">
        <v>45042</v>
      </c>
      <c r="R6010" t="s">
        <v>32</v>
      </c>
      <c r="S6010" t="s">
        <v>33</v>
      </c>
      <c r="T6010">
        <f>_xlfn.DAYS(Raw_data_US_healthcare[[#This Row],[Discharge Date]],Raw_data_US_healthcare[[#This Row],[Date of Admission]])</f>
        <v>26</v>
      </c>
    </row>
    <row r="6011" spans="1:20" x14ac:dyDescent="0.3">
      <c r="A6011" t="s">
        <v>26512</v>
      </c>
      <c r="B6011" t="s">
        <v>16518</v>
      </c>
      <c r="C6011">
        <v>27</v>
      </c>
      <c r="D6011" t="str">
        <f>IF(Raw_data_US_healthcare[[#This Row],[Age]]&lt;35,"Young",IF(Raw_data_US_healthcare[[#This Row],[Age]]&lt;60,"Middle","Senior"))</f>
        <v>Young</v>
      </c>
      <c r="E6011" t="s">
        <v>26</v>
      </c>
      <c r="F6011" t="s">
        <v>88</v>
      </c>
      <c r="G6011" t="s">
        <v>88</v>
      </c>
      <c r="H6011" t="s">
        <v>28</v>
      </c>
      <c r="I6011" s="2">
        <v>45161</v>
      </c>
      <c r="J6011" t="s">
        <v>16519</v>
      </c>
      <c r="K6011" t="s">
        <v>16520</v>
      </c>
      <c r="L6011" t="s">
        <v>56</v>
      </c>
      <c r="M6011">
        <v>4357.7564000000002</v>
      </c>
      <c r="N6011">
        <v>297</v>
      </c>
      <c r="O6011" t="s">
        <v>39</v>
      </c>
      <c r="P6011" t="s">
        <v>39</v>
      </c>
      <c r="Q6011" s="2">
        <v>45179</v>
      </c>
      <c r="R6011" t="s">
        <v>44</v>
      </c>
      <c r="S6011" t="s">
        <v>33</v>
      </c>
      <c r="T6011">
        <f>_xlfn.DAYS(Raw_data_US_healthcare[[#This Row],[Discharge Date]],Raw_data_US_healthcare[[#This Row],[Date of Admission]])</f>
        <v>18</v>
      </c>
    </row>
    <row r="6012" spans="1:20" x14ac:dyDescent="0.3">
      <c r="A6012" t="s">
        <v>26512</v>
      </c>
      <c r="B6012" t="s">
        <v>16521</v>
      </c>
      <c r="C6012">
        <v>30</v>
      </c>
      <c r="D6012" t="str">
        <f>IF(Raw_data_US_healthcare[[#This Row],[Age]]&lt;35,"Young",IF(Raw_data_US_healthcare[[#This Row],[Age]]&lt;60,"Middle","Senior"))</f>
        <v>Young</v>
      </c>
      <c r="E6012" t="s">
        <v>26</v>
      </c>
      <c r="F6012" t="s">
        <v>27</v>
      </c>
      <c r="G6012" t="s">
        <v>27</v>
      </c>
      <c r="H6012" t="s">
        <v>26516</v>
      </c>
      <c r="I6012" s="2">
        <v>43827</v>
      </c>
      <c r="J6012" t="s">
        <v>16522</v>
      </c>
      <c r="K6012" t="s">
        <v>16523</v>
      </c>
      <c r="L6012" t="s">
        <v>31</v>
      </c>
      <c r="M6012">
        <v>9036.5084000000006</v>
      </c>
      <c r="N6012">
        <v>497</v>
      </c>
      <c r="O6012" t="s">
        <v>43</v>
      </c>
      <c r="P6012" t="s">
        <v>43</v>
      </c>
      <c r="Q6012" s="2">
        <v>43856</v>
      </c>
      <c r="R6012" t="s">
        <v>83</v>
      </c>
      <c r="S6012" t="s">
        <v>33</v>
      </c>
      <c r="T6012">
        <f>_xlfn.DAYS(Raw_data_US_healthcare[[#This Row],[Discharge Date]],Raw_data_US_healthcare[[#This Row],[Date of Admission]])</f>
        <v>29</v>
      </c>
    </row>
    <row r="6013" spans="1:20" x14ac:dyDescent="0.3">
      <c r="A6013" t="s">
        <v>26512</v>
      </c>
      <c r="B6013" t="s">
        <v>16524</v>
      </c>
      <c r="C6013">
        <v>30</v>
      </c>
      <c r="D6013" t="str">
        <f>IF(Raw_data_US_healthcare[[#This Row],[Age]]&lt;35,"Young",IF(Raw_data_US_healthcare[[#This Row],[Age]]&lt;60,"Middle","Senior"))</f>
        <v>Young</v>
      </c>
      <c r="E6013" t="s">
        <v>26</v>
      </c>
      <c r="F6013" t="s">
        <v>35</v>
      </c>
      <c r="G6013" t="s">
        <v>35</v>
      </c>
      <c r="H6013" t="s">
        <v>36</v>
      </c>
      <c r="I6013" s="2">
        <v>44852</v>
      </c>
      <c r="J6013" t="s">
        <v>16525</v>
      </c>
      <c r="K6013" t="s">
        <v>16526</v>
      </c>
      <c r="L6013" t="s">
        <v>31</v>
      </c>
      <c r="M6013">
        <v>5759.4264000000003</v>
      </c>
      <c r="N6013">
        <v>126</v>
      </c>
      <c r="O6013" t="s">
        <v>22</v>
      </c>
      <c r="P6013" t="s">
        <v>22</v>
      </c>
      <c r="Q6013" s="2">
        <v>44858</v>
      </c>
      <c r="R6013" t="s">
        <v>83</v>
      </c>
      <c r="S6013" t="s">
        <v>33</v>
      </c>
      <c r="T6013">
        <f>_xlfn.DAYS(Raw_data_US_healthcare[[#This Row],[Discharge Date]],Raw_data_US_healthcare[[#This Row],[Date of Admission]])</f>
        <v>6</v>
      </c>
    </row>
    <row r="6014" spans="1:20" x14ac:dyDescent="0.3">
      <c r="A6014" t="s">
        <v>26512</v>
      </c>
      <c r="B6014" t="s">
        <v>16527</v>
      </c>
      <c r="C6014">
        <v>39</v>
      </c>
      <c r="D6014" t="str">
        <f>IF(Raw_data_US_healthcare[[#This Row],[Age]]&lt;35,"Young",IF(Raw_data_US_healthcare[[#This Row],[Age]]&lt;60,"Middle","Senior"))</f>
        <v>Middle</v>
      </c>
      <c r="E6014" t="s">
        <v>26</v>
      </c>
      <c r="F6014" t="s">
        <v>49</v>
      </c>
      <c r="G6014" t="s">
        <v>49</v>
      </c>
      <c r="H6014" t="s">
        <v>26516</v>
      </c>
      <c r="I6014" s="2">
        <v>44489</v>
      </c>
      <c r="J6014" t="s">
        <v>16528</v>
      </c>
      <c r="K6014" t="s">
        <v>16529</v>
      </c>
      <c r="L6014" t="s">
        <v>52</v>
      </c>
      <c r="M6014">
        <v>32118.225699999999</v>
      </c>
      <c r="N6014">
        <v>405</v>
      </c>
      <c r="O6014" t="s">
        <v>39</v>
      </c>
      <c r="P6014" t="s">
        <v>39</v>
      </c>
      <c r="Q6014" s="2">
        <v>44501</v>
      </c>
      <c r="R6014" t="s">
        <v>23</v>
      </c>
      <c r="S6014" t="s">
        <v>33</v>
      </c>
      <c r="T6014">
        <f>_xlfn.DAYS(Raw_data_US_healthcare[[#This Row],[Discharge Date]],Raw_data_US_healthcare[[#This Row],[Date of Admission]])</f>
        <v>12</v>
      </c>
    </row>
    <row r="6015" spans="1:20" x14ac:dyDescent="0.3">
      <c r="A6015" t="s">
        <v>26512</v>
      </c>
      <c r="B6015" t="s">
        <v>16530</v>
      </c>
      <c r="C6015">
        <v>42</v>
      </c>
      <c r="D6015" t="str">
        <f>IF(Raw_data_US_healthcare[[#This Row],[Age]]&lt;35,"Young",IF(Raw_data_US_healthcare[[#This Row],[Age]]&lt;60,"Middle","Senior"))</f>
        <v>Middle</v>
      </c>
      <c r="E6015" t="s">
        <v>26</v>
      </c>
      <c r="F6015" t="s">
        <v>17</v>
      </c>
      <c r="G6015" t="s">
        <v>17</v>
      </c>
      <c r="H6015" t="s">
        <v>28</v>
      </c>
      <c r="I6015" s="2">
        <v>44001</v>
      </c>
      <c r="J6015" t="s">
        <v>16531</v>
      </c>
      <c r="K6015" t="s">
        <v>16532</v>
      </c>
      <c r="L6015" t="s">
        <v>60</v>
      </c>
      <c r="M6015">
        <v>14644.022199999999</v>
      </c>
      <c r="N6015">
        <v>298</v>
      </c>
      <c r="O6015" t="s">
        <v>22</v>
      </c>
      <c r="P6015" t="s">
        <v>22</v>
      </c>
      <c r="Q6015" s="2">
        <v>44012</v>
      </c>
      <c r="R6015" t="s">
        <v>44</v>
      </c>
      <c r="S6015" t="s">
        <v>45</v>
      </c>
      <c r="T6015">
        <f>_xlfn.DAYS(Raw_data_US_healthcare[[#This Row],[Discharge Date]],Raw_data_US_healthcare[[#This Row],[Date of Admission]])</f>
        <v>11</v>
      </c>
    </row>
    <row r="6016" spans="1:20" x14ac:dyDescent="0.3">
      <c r="A6016" t="s">
        <v>26512</v>
      </c>
      <c r="B6016" t="s">
        <v>16533</v>
      </c>
      <c r="C6016">
        <v>77</v>
      </c>
      <c r="D6016" t="str">
        <f>IF(Raw_data_US_healthcare[[#This Row],[Age]]&lt;35,"Young",IF(Raw_data_US_healthcare[[#This Row],[Age]]&lt;60,"Middle","Senior"))</f>
        <v>Senior</v>
      </c>
      <c r="E6016" t="s">
        <v>26</v>
      </c>
      <c r="F6016" t="s">
        <v>27</v>
      </c>
      <c r="G6016" t="s">
        <v>27</v>
      </c>
      <c r="H6016" t="s">
        <v>69</v>
      </c>
      <c r="I6016" s="2">
        <v>44388</v>
      </c>
      <c r="J6016" t="s">
        <v>16534</v>
      </c>
      <c r="K6016" t="s">
        <v>16535</v>
      </c>
      <c r="L6016" t="s">
        <v>52</v>
      </c>
      <c r="M6016">
        <v>48746.707900000001</v>
      </c>
      <c r="N6016">
        <v>199</v>
      </c>
      <c r="O6016" t="s">
        <v>22</v>
      </c>
      <c r="P6016" t="s">
        <v>22</v>
      </c>
      <c r="Q6016" s="2">
        <v>44398</v>
      </c>
      <c r="R6016" t="s">
        <v>83</v>
      </c>
      <c r="S6016" t="s">
        <v>45</v>
      </c>
      <c r="T6016">
        <f>_xlfn.DAYS(Raw_data_US_healthcare[[#This Row],[Discharge Date]],Raw_data_US_healthcare[[#This Row],[Date of Admission]])</f>
        <v>10</v>
      </c>
    </row>
    <row r="6017" spans="1:20" x14ac:dyDescent="0.3">
      <c r="A6017" t="s">
        <v>26512</v>
      </c>
      <c r="B6017" t="s">
        <v>16536</v>
      </c>
      <c r="C6017">
        <v>34</v>
      </c>
      <c r="D6017" t="str">
        <f>IF(Raw_data_US_healthcare[[#This Row],[Age]]&lt;35,"Young",IF(Raw_data_US_healthcare[[#This Row],[Age]]&lt;60,"Middle","Senior"))</f>
        <v>Young</v>
      </c>
      <c r="E6017" t="s">
        <v>26</v>
      </c>
      <c r="F6017" t="s">
        <v>27</v>
      </c>
      <c r="G6017" t="s">
        <v>27</v>
      </c>
      <c r="H6017" t="s">
        <v>26514</v>
      </c>
      <c r="I6017" s="2">
        <v>44910</v>
      </c>
      <c r="J6017" t="s">
        <v>1522</v>
      </c>
      <c r="K6017" t="s">
        <v>11788</v>
      </c>
      <c r="L6017" t="s">
        <v>56</v>
      </c>
      <c r="M6017">
        <v>32247.4918</v>
      </c>
      <c r="N6017">
        <v>497</v>
      </c>
      <c r="O6017" t="s">
        <v>22</v>
      </c>
      <c r="P6017" t="s">
        <v>22</v>
      </c>
      <c r="Q6017" s="2">
        <v>44914</v>
      </c>
      <c r="R6017" t="s">
        <v>44</v>
      </c>
      <c r="S6017" t="s">
        <v>45</v>
      </c>
      <c r="T6017">
        <f>_xlfn.DAYS(Raw_data_US_healthcare[[#This Row],[Discharge Date]],Raw_data_US_healthcare[[#This Row],[Date of Admission]])</f>
        <v>4</v>
      </c>
    </row>
    <row r="6018" spans="1:20" x14ac:dyDescent="0.3">
      <c r="A6018" t="s">
        <v>26512</v>
      </c>
      <c r="B6018" t="s">
        <v>16537</v>
      </c>
      <c r="C6018">
        <v>59</v>
      </c>
      <c r="D6018" t="str">
        <f>IF(Raw_data_US_healthcare[[#This Row],[Age]]&lt;35,"Young",IF(Raw_data_US_healthcare[[#This Row],[Age]]&lt;60,"Middle","Senior"))</f>
        <v>Middle</v>
      </c>
      <c r="E6018" t="s">
        <v>26</v>
      </c>
      <c r="F6018" t="s">
        <v>35</v>
      </c>
      <c r="G6018" t="s">
        <v>35</v>
      </c>
      <c r="H6018" t="s">
        <v>36</v>
      </c>
      <c r="I6018" s="2">
        <v>43669</v>
      </c>
      <c r="J6018" t="s">
        <v>16538</v>
      </c>
      <c r="K6018" t="s">
        <v>16539</v>
      </c>
      <c r="L6018" t="s">
        <v>21</v>
      </c>
      <c r="M6018">
        <v>23402.710500000001</v>
      </c>
      <c r="N6018">
        <v>320</v>
      </c>
      <c r="O6018" t="s">
        <v>39</v>
      </c>
      <c r="P6018" t="s">
        <v>39</v>
      </c>
      <c r="Q6018" s="2">
        <v>43678</v>
      </c>
      <c r="R6018" t="s">
        <v>44</v>
      </c>
      <c r="S6018" t="s">
        <v>24</v>
      </c>
      <c r="T6018">
        <f>_xlfn.DAYS(Raw_data_US_healthcare[[#This Row],[Discharge Date]],Raw_data_US_healthcare[[#This Row],[Date of Admission]])</f>
        <v>9</v>
      </c>
    </row>
    <row r="6019" spans="1:20" x14ac:dyDescent="0.3">
      <c r="A6019" t="s">
        <v>26511</v>
      </c>
      <c r="B6019" t="s">
        <v>16540</v>
      </c>
      <c r="C6019">
        <v>82</v>
      </c>
      <c r="D6019" t="str">
        <f>IF(Raw_data_US_healthcare[[#This Row],[Age]]&lt;35,"Young",IF(Raw_data_US_healthcare[[#This Row],[Age]]&lt;60,"Middle","Senior"))</f>
        <v>Senior</v>
      </c>
      <c r="E6019" t="s">
        <v>16</v>
      </c>
      <c r="F6019" t="s">
        <v>88</v>
      </c>
      <c r="G6019" t="s">
        <v>88</v>
      </c>
      <c r="H6019" t="s">
        <v>18</v>
      </c>
      <c r="I6019" s="2">
        <v>44612</v>
      </c>
      <c r="J6019" t="s">
        <v>16541</v>
      </c>
      <c r="K6019" t="s">
        <v>16542</v>
      </c>
      <c r="L6019" t="s">
        <v>56</v>
      </c>
      <c r="M6019">
        <v>3747.3654999999999</v>
      </c>
      <c r="N6019">
        <v>157</v>
      </c>
      <c r="O6019" t="s">
        <v>22</v>
      </c>
      <c r="P6019" t="s">
        <v>22</v>
      </c>
      <c r="Q6019" s="2">
        <v>44616</v>
      </c>
      <c r="R6019" t="s">
        <v>23</v>
      </c>
      <c r="S6019" t="s">
        <v>33</v>
      </c>
      <c r="T6019">
        <f>_xlfn.DAYS(Raw_data_US_healthcare[[#This Row],[Discharge Date]],Raw_data_US_healthcare[[#This Row],[Date of Admission]])</f>
        <v>4</v>
      </c>
    </row>
    <row r="6020" spans="1:20" x14ac:dyDescent="0.3">
      <c r="A6020" t="s">
        <v>26511</v>
      </c>
      <c r="B6020" t="s">
        <v>16543</v>
      </c>
      <c r="C6020">
        <v>79</v>
      </c>
      <c r="D6020" t="str">
        <f>IF(Raw_data_US_healthcare[[#This Row],[Age]]&lt;35,"Young",IF(Raw_data_US_healthcare[[#This Row],[Age]]&lt;60,"Middle","Senior"))</f>
        <v>Senior</v>
      </c>
      <c r="E6020" t="s">
        <v>16</v>
      </c>
      <c r="F6020" t="s">
        <v>113</v>
      </c>
      <c r="G6020" t="s">
        <v>113</v>
      </c>
      <c r="H6020" t="s">
        <v>36</v>
      </c>
      <c r="I6020" s="2">
        <v>44956</v>
      </c>
      <c r="J6020" t="s">
        <v>16544</v>
      </c>
      <c r="K6020" t="s">
        <v>16545</v>
      </c>
      <c r="L6020" t="s">
        <v>60</v>
      </c>
      <c r="M6020">
        <v>13154.7994</v>
      </c>
      <c r="N6020">
        <v>397</v>
      </c>
      <c r="O6020" t="s">
        <v>39</v>
      </c>
      <c r="P6020" t="s">
        <v>39</v>
      </c>
      <c r="Q6020" s="2">
        <v>44967</v>
      </c>
      <c r="R6020" t="s">
        <v>83</v>
      </c>
      <c r="S6020" t="s">
        <v>24</v>
      </c>
      <c r="T6020">
        <f>_xlfn.DAYS(Raw_data_US_healthcare[[#This Row],[Discharge Date]],Raw_data_US_healthcare[[#This Row],[Date of Admission]])</f>
        <v>11</v>
      </c>
    </row>
    <row r="6021" spans="1:20" x14ac:dyDescent="0.3">
      <c r="A6021" t="s">
        <v>26511</v>
      </c>
      <c r="B6021" t="s">
        <v>16546</v>
      </c>
      <c r="C6021">
        <v>19</v>
      </c>
      <c r="D6021" t="str">
        <f>IF(Raw_data_US_healthcare[[#This Row],[Age]]&lt;35,"Young",IF(Raw_data_US_healthcare[[#This Row],[Age]]&lt;60,"Middle","Senior"))</f>
        <v>Young</v>
      </c>
      <c r="E6021" t="s">
        <v>16</v>
      </c>
      <c r="F6021" t="s">
        <v>27</v>
      </c>
      <c r="G6021" t="s">
        <v>27</v>
      </c>
      <c r="H6021" t="s">
        <v>18</v>
      </c>
      <c r="I6021" s="2">
        <v>43876</v>
      </c>
      <c r="J6021" t="s">
        <v>16547</v>
      </c>
      <c r="K6021" t="s">
        <v>16548</v>
      </c>
      <c r="L6021" t="s">
        <v>56</v>
      </c>
      <c r="M6021">
        <v>9256.6785</v>
      </c>
      <c r="N6021">
        <v>386</v>
      </c>
      <c r="O6021" t="s">
        <v>39</v>
      </c>
      <c r="P6021" t="s">
        <v>39</v>
      </c>
      <c r="Q6021" s="2">
        <v>43901</v>
      </c>
      <c r="R6021" t="s">
        <v>48</v>
      </c>
      <c r="S6021" t="s">
        <v>45</v>
      </c>
      <c r="T6021">
        <f>_xlfn.DAYS(Raw_data_US_healthcare[[#This Row],[Discharge Date]],Raw_data_US_healthcare[[#This Row],[Date of Admission]])</f>
        <v>25</v>
      </c>
    </row>
    <row r="6022" spans="1:20" x14ac:dyDescent="0.3">
      <c r="A6022" t="s">
        <v>26512</v>
      </c>
      <c r="B6022" t="s">
        <v>4808</v>
      </c>
      <c r="C6022">
        <v>85</v>
      </c>
      <c r="D6022" t="str">
        <f>IF(Raw_data_US_healthcare[[#This Row],[Age]]&lt;35,"Young",IF(Raw_data_US_healthcare[[#This Row],[Age]]&lt;60,"Middle","Senior"))</f>
        <v>Senior</v>
      </c>
      <c r="E6022" t="s">
        <v>26</v>
      </c>
      <c r="F6022" t="s">
        <v>62</v>
      </c>
      <c r="G6022" t="s">
        <v>62</v>
      </c>
      <c r="H6022" t="s">
        <v>26514</v>
      </c>
      <c r="I6022" s="2">
        <v>44944</v>
      </c>
      <c r="J6022" t="s">
        <v>16549</v>
      </c>
      <c r="K6022" t="s">
        <v>16550</v>
      </c>
      <c r="L6022" t="s">
        <v>60</v>
      </c>
      <c r="M6022">
        <v>25967.1738</v>
      </c>
      <c r="N6022">
        <v>210</v>
      </c>
      <c r="O6022" t="s">
        <v>43</v>
      </c>
      <c r="P6022" t="s">
        <v>43</v>
      </c>
      <c r="Q6022" s="2">
        <v>44972</v>
      </c>
      <c r="R6022" t="s">
        <v>83</v>
      </c>
      <c r="S6022" t="s">
        <v>45</v>
      </c>
      <c r="T6022">
        <f>_xlfn.DAYS(Raw_data_US_healthcare[[#This Row],[Discharge Date]],Raw_data_US_healthcare[[#This Row],[Date of Admission]])</f>
        <v>28</v>
      </c>
    </row>
    <row r="6023" spans="1:20" x14ac:dyDescent="0.3">
      <c r="A6023" t="s">
        <v>26511</v>
      </c>
      <c r="B6023" t="s">
        <v>16551</v>
      </c>
      <c r="C6023">
        <v>83</v>
      </c>
      <c r="D6023" t="str">
        <f>IF(Raw_data_US_healthcare[[#This Row],[Age]]&lt;35,"Young",IF(Raw_data_US_healthcare[[#This Row],[Age]]&lt;60,"Middle","Senior"))</f>
        <v>Senior</v>
      </c>
      <c r="E6023" t="s">
        <v>16</v>
      </c>
      <c r="F6023" t="s">
        <v>49</v>
      </c>
      <c r="G6023" t="s">
        <v>49</v>
      </c>
      <c r="H6023" t="s">
        <v>26516</v>
      </c>
      <c r="I6023" s="2">
        <v>44193</v>
      </c>
      <c r="J6023" t="s">
        <v>7256</v>
      </c>
      <c r="K6023" t="s">
        <v>16552</v>
      </c>
      <c r="L6023" t="s">
        <v>56</v>
      </c>
      <c r="M6023">
        <v>12890.7837</v>
      </c>
      <c r="N6023">
        <v>291</v>
      </c>
      <c r="O6023" t="s">
        <v>22</v>
      </c>
      <c r="P6023" t="s">
        <v>22</v>
      </c>
      <c r="Q6023" s="2">
        <v>44196</v>
      </c>
      <c r="R6023" t="s">
        <v>23</v>
      </c>
      <c r="S6023" t="s">
        <v>33</v>
      </c>
      <c r="T6023">
        <f>_xlfn.DAYS(Raw_data_US_healthcare[[#This Row],[Discharge Date]],Raw_data_US_healthcare[[#This Row],[Date of Admission]])</f>
        <v>3</v>
      </c>
    </row>
    <row r="6024" spans="1:20" x14ac:dyDescent="0.3">
      <c r="A6024" t="s">
        <v>26512</v>
      </c>
      <c r="B6024" t="s">
        <v>16553</v>
      </c>
      <c r="C6024">
        <v>70</v>
      </c>
      <c r="D6024" t="str">
        <f>IF(Raw_data_US_healthcare[[#This Row],[Age]]&lt;35,"Young",IF(Raw_data_US_healthcare[[#This Row],[Age]]&lt;60,"Middle","Senior"))</f>
        <v>Senior</v>
      </c>
      <c r="E6024" t="s">
        <v>26</v>
      </c>
      <c r="F6024" t="s">
        <v>49</v>
      </c>
      <c r="G6024" t="s">
        <v>49</v>
      </c>
      <c r="H6024" t="s">
        <v>36</v>
      </c>
      <c r="I6024" s="2">
        <v>43569</v>
      </c>
      <c r="J6024" t="s">
        <v>16554</v>
      </c>
      <c r="K6024" t="s">
        <v>16555</v>
      </c>
      <c r="L6024" t="s">
        <v>21</v>
      </c>
      <c r="M6024">
        <v>11291.250899999999</v>
      </c>
      <c r="N6024">
        <v>368</v>
      </c>
      <c r="O6024" t="s">
        <v>39</v>
      </c>
      <c r="P6024" t="s">
        <v>39</v>
      </c>
      <c r="Q6024" s="2">
        <v>43572</v>
      </c>
      <c r="R6024" t="s">
        <v>23</v>
      </c>
      <c r="S6024" t="s">
        <v>45</v>
      </c>
      <c r="T6024">
        <f>_xlfn.DAYS(Raw_data_US_healthcare[[#This Row],[Discharge Date]],Raw_data_US_healthcare[[#This Row],[Date of Admission]])</f>
        <v>3</v>
      </c>
    </row>
    <row r="6025" spans="1:20" x14ac:dyDescent="0.3">
      <c r="A6025" t="s">
        <v>26511</v>
      </c>
      <c r="B6025" t="s">
        <v>16556</v>
      </c>
      <c r="C6025">
        <v>48</v>
      </c>
      <c r="D6025" t="str">
        <f>IF(Raw_data_US_healthcare[[#This Row],[Age]]&lt;35,"Young",IF(Raw_data_US_healthcare[[#This Row],[Age]]&lt;60,"Middle","Senior"))</f>
        <v>Middle</v>
      </c>
      <c r="E6025" t="s">
        <v>16</v>
      </c>
      <c r="F6025" t="s">
        <v>113</v>
      </c>
      <c r="G6025" t="s">
        <v>113</v>
      </c>
      <c r="H6025" t="s">
        <v>26514</v>
      </c>
      <c r="I6025" s="2">
        <v>43751</v>
      </c>
      <c r="J6025" t="s">
        <v>16557</v>
      </c>
      <c r="K6025" t="s">
        <v>16558</v>
      </c>
      <c r="L6025" t="s">
        <v>31</v>
      </c>
      <c r="M6025">
        <v>21281.330900000001</v>
      </c>
      <c r="N6025">
        <v>371</v>
      </c>
      <c r="O6025" t="s">
        <v>39</v>
      </c>
      <c r="P6025" t="s">
        <v>39</v>
      </c>
      <c r="Q6025" s="2">
        <v>43771</v>
      </c>
      <c r="R6025" t="s">
        <v>23</v>
      </c>
      <c r="S6025" t="s">
        <v>24</v>
      </c>
      <c r="T6025">
        <f>_xlfn.DAYS(Raw_data_US_healthcare[[#This Row],[Discharge Date]],Raw_data_US_healthcare[[#This Row],[Date of Admission]])</f>
        <v>20</v>
      </c>
    </row>
    <row r="6026" spans="1:20" x14ac:dyDescent="0.3">
      <c r="A6026" t="s">
        <v>26511</v>
      </c>
      <c r="B6026" t="s">
        <v>16559</v>
      </c>
      <c r="C6026">
        <v>63</v>
      </c>
      <c r="D6026" t="str">
        <f>IF(Raw_data_US_healthcare[[#This Row],[Age]]&lt;35,"Young",IF(Raw_data_US_healthcare[[#This Row],[Age]]&lt;60,"Middle","Senior"))</f>
        <v>Senior</v>
      </c>
      <c r="E6026" t="s">
        <v>16</v>
      </c>
      <c r="F6026" t="s">
        <v>49</v>
      </c>
      <c r="G6026" t="s">
        <v>49</v>
      </c>
      <c r="H6026" t="s">
        <v>26516</v>
      </c>
      <c r="I6026" s="2">
        <v>43788</v>
      </c>
      <c r="J6026" t="s">
        <v>16560</v>
      </c>
      <c r="K6026" t="s">
        <v>16561</v>
      </c>
      <c r="L6026" t="s">
        <v>21</v>
      </c>
      <c r="M6026">
        <v>12000.7621</v>
      </c>
      <c r="N6026">
        <v>248</v>
      </c>
      <c r="O6026" t="s">
        <v>39</v>
      </c>
      <c r="P6026" t="s">
        <v>39</v>
      </c>
      <c r="Q6026" s="2">
        <v>43818</v>
      </c>
      <c r="R6026" t="s">
        <v>32</v>
      </c>
      <c r="S6026" t="s">
        <v>33</v>
      </c>
      <c r="T6026">
        <f>_xlfn.DAYS(Raw_data_US_healthcare[[#This Row],[Discharge Date]],Raw_data_US_healthcare[[#This Row],[Date of Admission]])</f>
        <v>30</v>
      </c>
    </row>
    <row r="6027" spans="1:20" x14ac:dyDescent="0.3">
      <c r="A6027" t="s">
        <v>26512</v>
      </c>
      <c r="B6027" t="s">
        <v>16562</v>
      </c>
      <c r="C6027">
        <v>49</v>
      </c>
      <c r="D6027" t="str">
        <f>IF(Raw_data_US_healthcare[[#This Row],[Age]]&lt;35,"Young",IF(Raw_data_US_healthcare[[#This Row],[Age]]&lt;60,"Middle","Senior"))</f>
        <v>Middle</v>
      </c>
      <c r="E6027" t="s">
        <v>26</v>
      </c>
      <c r="F6027" t="s">
        <v>62</v>
      </c>
      <c r="G6027" t="s">
        <v>62</v>
      </c>
      <c r="H6027" t="s">
        <v>36</v>
      </c>
      <c r="I6027" s="2">
        <v>43796</v>
      </c>
      <c r="J6027" t="s">
        <v>16563</v>
      </c>
      <c r="K6027" t="s">
        <v>1405</v>
      </c>
      <c r="L6027" t="s">
        <v>56</v>
      </c>
      <c r="M6027">
        <v>20318.8776</v>
      </c>
      <c r="N6027">
        <v>462</v>
      </c>
      <c r="O6027" t="s">
        <v>22</v>
      </c>
      <c r="P6027" t="s">
        <v>22</v>
      </c>
      <c r="Q6027" s="2">
        <v>43800</v>
      </c>
      <c r="R6027" t="s">
        <v>23</v>
      </c>
      <c r="S6027" t="s">
        <v>45</v>
      </c>
      <c r="T6027">
        <f>_xlfn.DAYS(Raw_data_US_healthcare[[#This Row],[Discharge Date]],Raw_data_US_healthcare[[#This Row],[Date of Admission]])</f>
        <v>4</v>
      </c>
    </row>
    <row r="6028" spans="1:20" x14ac:dyDescent="0.3">
      <c r="A6028" t="s">
        <v>26512</v>
      </c>
      <c r="B6028" t="s">
        <v>16564</v>
      </c>
      <c r="C6028">
        <v>72</v>
      </c>
      <c r="D6028" t="str">
        <f>IF(Raw_data_US_healthcare[[#This Row],[Age]]&lt;35,"Young",IF(Raw_data_US_healthcare[[#This Row],[Age]]&lt;60,"Middle","Senior"))</f>
        <v>Senior</v>
      </c>
      <c r="E6028" t="s">
        <v>26</v>
      </c>
      <c r="F6028" t="s">
        <v>35</v>
      </c>
      <c r="G6028" t="s">
        <v>35</v>
      </c>
      <c r="H6028" t="s">
        <v>26516</v>
      </c>
      <c r="I6028" s="2">
        <v>44142</v>
      </c>
      <c r="J6028" t="s">
        <v>16565</v>
      </c>
      <c r="K6028" t="s">
        <v>16566</v>
      </c>
      <c r="L6028" t="s">
        <v>21</v>
      </c>
      <c r="M6028">
        <v>7612.5675000000001</v>
      </c>
      <c r="N6028">
        <v>179</v>
      </c>
      <c r="O6028" t="s">
        <v>43</v>
      </c>
      <c r="P6028" t="s">
        <v>43</v>
      </c>
      <c r="Q6028" s="2">
        <v>44172</v>
      </c>
      <c r="R6028" t="s">
        <v>44</v>
      </c>
      <c r="S6028" t="s">
        <v>45</v>
      </c>
      <c r="T6028">
        <f>_xlfn.DAYS(Raw_data_US_healthcare[[#This Row],[Discharge Date]],Raw_data_US_healthcare[[#This Row],[Date of Admission]])</f>
        <v>30</v>
      </c>
    </row>
    <row r="6029" spans="1:20" x14ac:dyDescent="0.3">
      <c r="A6029" t="s">
        <v>26512</v>
      </c>
      <c r="B6029" t="s">
        <v>4744</v>
      </c>
      <c r="C6029">
        <v>45</v>
      </c>
      <c r="D6029" t="str">
        <f>IF(Raw_data_US_healthcare[[#This Row],[Age]]&lt;35,"Young",IF(Raw_data_US_healthcare[[#This Row],[Age]]&lt;60,"Middle","Senior"))</f>
        <v>Middle</v>
      </c>
      <c r="E6029" t="s">
        <v>26</v>
      </c>
      <c r="F6029" t="s">
        <v>17</v>
      </c>
      <c r="G6029" t="s">
        <v>17</v>
      </c>
      <c r="H6029" t="s">
        <v>26516</v>
      </c>
      <c r="I6029" s="2">
        <v>45115</v>
      </c>
      <c r="J6029" t="s">
        <v>16567</v>
      </c>
      <c r="K6029" t="s">
        <v>16568</v>
      </c>
      <c r="L6029" t="s">
        <v>31</v>
      </c>
      <c r="M6029">
        <v>26799.754400000002</v>
      </c>
      <c r="N6029">
        <v>145</v>
      </c>
      <c r="O6029" t="s">
        <v>39</v>
      </c>
      <c r="P6029" t="s">
        <v>39</v>
      </c>
      <c r="Q6029" s="2">
        <v>45129</v>
      </c>
      <c r="R6029" t="s">
        <v>23</v>
      </c>
      <c r="S6029" t="s">
        <v>45</v>
      </c>
      <c r="T6029">
        <f>_xlfn.DAYS(Raw_data_US_healthcare[[#This Row],[Discharge Date]],Raw_data_US_healthcare[[#This Row],[Date of Admission]])</f>
        <v>14</v>
      </c>
    </row>
    <row r="6030" spans="1:20" x14ac:dyDescent="0.3">
      <c r="A6030" t="s">
        <v>26512</v>
      </c>
      <c r="B6030" t="s">
        <v>16569</v>
      </c>
      <c r="C6030">
        <v>60</v>
      </c>
      <c r="D6030" t="str">
        <f>IF(Raw_data_US_healthcare[[#This Row],[Age]]&lt;35,"Young",IF(Raw_data_US_healthcare[[#This Row],[Age]]&lt;60,"Middle","Senior"))</f>
        <v>Senior</v>
      </c>
      <c r="E6030" t="s">
        <v>26</v>
      </c>
      <c r="F6030" t="s">
        <v>88</v>
      </c>
      <c r="G6030" t="s">
        <v>88</v>
      </c>
      <c r="H6030" t="s">
        <v>36</v>
      </c>
      <c r="I6030" s="2">
        <v>44389</v>
      </c>
      <c r="J6030" t="s">
        <v>16570</v>
      </c>
      <c r="K6030" t="s">
        <v>6998</v>
      </c>
      <c r="L6030" t="s">
        <v>52</v>
      </c>
      <c r="M6030">
        <v>17007.3966</v>
      </c>
      <c r="N6030">
        <v>336</v>
      </c>
      <c r="O6030" t="s">
        <v>39</v>
      </c>
      <c r="P6030" t="s">
        <v>39</v>
      </c>
      <c r="Q6030" s="2">
        <v>44409</v>
      </c>
      <c r="R6030" t="s">
        <v>32</v>
      </c>
      <c r="S6030" t="s">
        <v>45</v>
      </c>
      <c r="T6030">
        <f>_xlfn.DAYS(Raw_data_US_healthcare[[#This Row],[Discharge Date]],Raw_data_US_healthcare[[#This Row],[Date of Admission]])</f>
        <v>20</v>
      </c>
    </row>
    <row r="6031" spans="1:20" x14ac:dyDescent="0.3">
      <c r="A6031" t="s">
        <v>26512</v>
      </c>
      <c r="B6031" t="s">
        <v>16571</v>
      </c>
      <c r="C6031">
        <v>81</v>
      </c>
      <c r="D6031" t="str">
        <f>IF(Raw_data_US_healthcare[[#This Row],[Age]]&lt;35,"Young",IF(Raw_data_US_healthcare[[#This Row],[Age]]&lt;60,"Middle","Senior"))</f>
        <v>Senior</v>
      </c>
      <c r="E6031" t="s">
        <v>26</v>
      </c>
      <c r="F6031" t="s">
        <v>49</v>
      </c>
      <c r="G6031" t="s">
        <v>49</v>
      </c>
      <c r="H6031" t="s">
        <v>36</v>
      </c>
      <c r="I6031" s="2">
        <v>43900</v>
      </c>
      <c r="J6031" t="s">
        <v>16572</v>
      </c>
      <c r="K6031" t="s">
        <v>16573</v>
      </c>
      <c r="L6031" t="s">
        <v>56</v>
      </c>
      <c r="M6031">
        <v>5958.4519</v>
      </c>
      <c r="N6031">
        <v>290</v>
      </c>
      <c r="O6031" t="s">
        <v>43</v>
      </c>
      <c r="P6031" t="s">
        <v>43</v>
      </c>
      <c r="Q6031" s="2">
        <v>43918</v>
      </c>
      <c r="R6031" t="s">
        <v>83</v>
      </c>
      <c r="S6031" t="s">
        <v>24</v>
      </c>
      <c r="T6031">
        <f>_xlfn.DAYS(Raw_data_US_healthcare[[#This Row],[Discharge Date]],Raw_data_US_healthcare[[#This Row],[Date of Admission]])</f>
        <v>18</v>
      </c>
    </row>
    <row r="6032" spans="1:20" x14ac:dyDescent="0.3">
      <c r="A6032" t="s">
        <v>26512</v>
      </c>
      <c r="B6032" t="s">
        <v>16574</v>
      </c>
      <c r="C6032">
        <v>41</v>
      </c>
      <c r="D6032" t="str">
        <f>IF(Raw_data_US_healthcare[[#This Row],[Age]]&lt;35,"Young",IF(Raw_data_US_healthcare[[#This Row],[Age]]&lt;60,"Middle","Senior"))</f>
        <v>Middle</v>
      </c>
      <c r="E6032" t="s">
        <v>26</v>
      </c>
      <c r="F6032" t="s">
        <v>17</v>
      </c>
      <c r="G6032" t="s">
        <v>17</v>
      </c>
      <c r="H6032" t="s">
        <v>36</v>
      </c>
      <c r="I6032" s="2">
        <v>44931</v>
      </c>
      <c r="J6032" t="s">
        <v>16575</v>
      </c>
      <c r="K6032" t="s">
        <v>16576</v>
      </c>
      <c r="L6032" t="s">
        <v>31</v>
      </c>
      <c r="M6032">
        <v>15049.4437</v>
      </c>
      <c r="N6032">
        <v>273</v>
      </c>
      <c r="O6032" t="s">
        <v>43</v>
      </c>
      <c r="P6032" t="s">
        <v>43</v>
      </c>
      <c r="Q6032" s="2">
        <v>44954</v>
      </c>
      <c r="R6032" t="s">
        <v>32</v>
      </c>
      <c r="S6032" t="s">
        <v>24</v>
      </c>
      <c r="T6032">
        <f>_xlfn.DAYS(Raw_data_US_healthcare[[#This Row],[Discharge Date]],Raw_data_US_healthcare[[#This Row],[Date of Admission]])</f>
        <v>23</v>
      </c>
    </row>
    <row r="6033" spans="1:20" x14ac:dyDescent="0.3">
      <c r="A6033" t="s">
        <v>26511</v>
      </c>
      <c r="B6033" t="s">
        <v>16577</v>
      </c>
      <c r="C6033">
        <v>66</v>
      </c>
      <c r="D6033" t="str">
        <f>IF(Raw_data_US_healthcare[[#This Row],[Age]]&lt;35,"Young",IF(Raw_data_US_healthcare[[#This Row],[Age]]&lt;60,"Middle","Senior"))</f>
        <v>Senior</v>
      </c>
      <c r="E6033" t="s">
        <v>16</v>
      </c>
      <c r="F6033" t="s">
        <v>113</v>
      </c>
      <c r="G6033" t="s">
        <v>113</v>
      </c>
      <c r="H6033" t="s">
        <v>26516</v>
      </c>
      <c r="I6033" s="2">
        <v>43772</v>
      </c>
      <c r="J6033" t="s">
        <v>16578</v>
      </c>
      <c r="K6033" t="s">
        <v>16579</v>
      </c>
      <c r="L6033" t="s">
        <v>21</v>
      </c>
      <c r="M6033">
        <v>8364.0040000000008</v>
      </c>
      <c r="N6033">
        <v>354</v>
      </c>
      <c r="O6033" t="s">
        <v>22</v>
      </c>
      <c r="P6033" t="s">
        <v>22</v>
      </c>
      <c r="Q6033" s="2">
        <v>43787</v>
      </c>
      <c r="R6033" t="s">
        <v>32</v>
      </c>
      <c r="S6033" t="s">
        <v>24</v>
      </c>
      <c r="T6033">
        <f>_xlfn.DAYS(Raw_data_US_healthcare[[#This Row],[Discharge Date]],Raw_data_US_healthcare[[#This Row],[Date of Admission]])</f>
        <v>15</v>
      </c>
    </row>
    <row r="6034" spans="1:20" x14ac:dyDescent="0.3">
      <c r="A6034" t="s">
        <v>26512</v>
      </c>
      <c r="B6034" t="s">
        <v>16580</v>
      </c>
      <c r="C6034">
        <v>31</v>
      </c>
      <c r="D6034" t="str">
        <f>IF(Raw_data_US_healthcare[[#This Row],[Age]]&lt;35,"Young",IF(Raw_data_US_healthcare[[#This Row],[Age]]&lt;60,"Middle","Senior"))</f>
        <v>Young</v>
      </c>
      <c r="E6034" t="s">
        <v>26</v>
      </c>
      <c r="F6034" t="s">
        <v>88</v>
      </c>
      <c r="G6034" t="s">
        <v>88</v>
      </c>
      <c r="H6034" t="s">
        <v>28</v>
      </c>
      <c r="I6034" s="2">
        <v>44994</v>
      </c>
      <c r="J6034" t="s">
        <v>16581</v>
      </c>
      <c r="K6034" t="s">
        <v>16582</v>
      </c>
      <c r="L6034" t="s">
        <v>60</v>
      </c>
      <c r="M6034">
        <v>23680.704600000001</v>
      </c>
      <c r="N6034">
        <v>283</v>
      </c>
      <c r="O6034" t="s">
        <v>39</v>
      </c>
      <c r="P6034" t="s">
        <v>39</v>
      </c>
      <c r="Q6034" s="2">
        <v>45004</v>
      </c>
      <c r="R6034" t="s">
        <v>83</v>
      </c>
      <c r="S6034" t="s">
        <v>24</v>
      </c>
      <c r="T6034">
        <f>_xlfn.DAYS(Raw_data_US_healthcare[[#This Row],[Discharge Date]],Raw_data_US_healthcare[[#This Row],[Date of Admission]])</f>
        <v>10</v>
      </c>
    </row>
    <row r="6035" spans="1:20" x14ac:dyDescent="0.3">
      <c r="A6035" t="s">
        <v>26512</v>
      </c>
      <c r="B6035" t="s">
        <v>16583</v>
      </c>
      <c r="C6035">
        <v>55</v>
      </c>
      <c r="D6035" t="str">
        <f>IF(Raw_data_US_healthcare[[#This Row],[Age]]&lt;35,"Young",IF(Raw_data_US_healthcare[[#This Row],[Age]]&lt;60,"Middle","Senior"))</f>
        <v>Middle</v>
      </c>
      <c r="E6035" t="s">
        <v>26</v>
      </c>
      <c r="F6035" t="s">
        <v>27</v>
      </c>
      <c r="G6035" t="s">
        <v>27</v>
      </c>
      <c r="H6035" t="s">
        <v>18</v>
      </c>
      <c r="I6035" s="2">
        <v>44389</v>
      </c>
      <c r="J6035" t="s">
        <v>16584</v>
      </c>
      <c r="K6035" t="s">
        <v>16585</v>
      </c>
      <c r="L6035" t="s">
        <v>60</v>
      </c>
      <c r="M6035">
        <v>46956.036200000002</v>
      </c>
      <c r="N6035">
        <v>129</v>
      </c>
      <c r="O6035" t="s">
        <v>22</v>
      </c>
      <c r="P6035" t="s">
        <v>22</v>
      </c>
      <c r="Q6035" s="2">
        <v>44402</v>
      </c>
      <c r="R6035" t="s">
        <v>23</v>
      </c>
      <c r="S6035" t="s">
        <v>24</v>
      </c>
      <c r="T6035">
        <f>_xlfn.DAYS(Raw_data_US_healthcare[[#This Row],[Discharge Date]],Raw_data_US_healthcare[[#This Row],[Date of Admission]])</f>
        <v>13</v>
      </c>
    </row>
    <row r="6036" spans="1:20" x14ac:dyDescent="0.3">
      <c r="A6036" t="s">
        <v>26512</v>
      </c>
      <c r="B6036" t="s">
        <v>16586</v>
      </c>
      <c r="C6036">
        <v>60</v>
      </c>
      <c r="D6036" t="str">
        <f>IF(Raw_data_US_healthcare[[#This Row],[Age]]&lt;35,"Young",IF(Raw_data_US_healthcare[[#This Row],[Age]]&lt;60,"Middle","Senior"))</f>
        <v>Senior</v>
      </c>
      <c r="E6036" t="s">
        <v>26</v>
      </c>
      <c r="F6036" t="s">
        <v>228</v>
      </c>
      <c r="G6036" t="s">
        <v>228</v>
      </c>
      <c r="H6036" t="s">
        <v>69</v>
      </c>
      <c r="I6036" s="2">
        <v>44285</v>
      </c>
      <c r="J6036" t="s">
        <v>16587</v>
      </c>
      <c r="K6036" t="s">
        <v>16588</v>
      </c>
      <c r="L6036" t="s">
        <v>56</v>
      </c>
      <c r="M6036">
        <v>59941.357499999998</v>
      </c>
      <c r="N6036">
        <v>257</v>
      </c>
      <c r="O6036" t="s">
        <v>39</v>
      </c>
      <c r="P6036" t="s">
        <v>39</v>
      </c>
      <c r="Q6036" s="2">
        <v>44305</v>
      </c>
      <c r="R6036" t="s">
        <v>48</v>
      </c>
      <c r="S6036" t="s">
        <v>33</v>
      </c>
      <c r="T6036">
        <f>_xlfn.DAYS(Raw_data_US_healthcare[[#This Row],[Discharge Date]],Raw_data_US_healthcare[[#This Row],[Date of Admission]])</f>
        <v>20</v>
      </c>
    </row>
    <row r="6037" spans="1:20" x14ac:dyDescent="0.3">
      <c r="A6037" t="s">
        <v>26512</v>
      </c>
      <c r="B6037" t="s">
        <v>15074</v>
      </c>
      <c r="C6037">
        <v>28</v>
      </c>
      <c r="D6037" t="str">
        <f>IF(Raw_data_US_healthcare[[#This Row],[Age]]&lt;35,"Young",IF(Raw_data_US_healthcare[[#This Row],[Age]]&lt;60,"Middle","Senior"))</f>
        <v>Young</v>
      </c>
      <c r="E6037" t="s">
        <v>26</v>
      </c>
      <c r="F6037" t="s">
        <v>88</v>
      </c>
      <c r="G6037" t="s">
        <v>88</v>
      </c>
      <c r="H6037" t="s">
        <v>36</v>
      </c>
      <c r="I6037" s="2">
        <v>44075</v>
      </c>
      <c r="J6037" t="s">
        <v>16589</v>
      </c>
      <c r="K6037" t="s">
        <v>16590</v>
      </c>
      <c r="L6037" t="s">
        <v>52</v>
      </c>
      <c r="M6037">
        <v>13126.4854</v>
      </c>
      <c r="N6037">
        <v>418</v>
      </c>
      <c r="O6037" t="s">
        <v>22</v>
      </c>
      <c r="P6037" t="s">
        <v>22</v>
      </c>
      <c r="Q6037" s="2">
        <v>44080</v>
      </c>
      <c r="R6037" t="s">
        <v>48</v>
      </c>
      <c r="S6037" t="s">
        <v>33</v>
      </c>
      <c r="T6037">
        <f>_xlfn.DAYS(Raw_data_US_healthcare[[#This Row],[Discharge Date]],Raw_data_US_healthcare[[#This Row],[Date of Admission]])</f>
        <v>5</v>
      </c>
    </row>
    <row r="6038" spans="1:20" x14ac:dyDescent="0.3">
      <c r="A6038" t="s">
        <v>26511</v>
      </c>
      <c r="B6038" t="s">
        <v>16591</v>
      </c>
      <c r="C6038">
        <v>73</v>
      </c>
      <c r="D6038" t="str">
        <f>IF(Raw_data_US_healthcare[[#This Row],[Age]]&lt;35,"Young",IF(Raw_data_US_healthcare[[#This Row],[Age]]&lt;60,"Middle","Senior"))</f>
        <v>Senior</v>
      </c>
      <c r="E6038" t="s">
        <v>16</v>
      </c>
      <c r="F6038" t="s">
        <v>35</v>
      </c>
      <c r="G6038" t="s">
        <v>35</v>
      </c>
      <c r="H6038" t="s">
        <v>36</v>
      </c>
      <c r="I6038" s="2">
        <v>44922</v>
      </c>
      <c r="J6038" t="s">
        <v>12866</v>
      </c>
      <c r="K6038" t="s">
        <v>16592</v>
      </c>
      <c r="L6038" t="s">
        <v>56</v>
      </c>
      <c r="M6038">
        <v>15426.676299999999</v>
      </c>
      <c r="N6038">
        <v>473</v>
      </c>
      <c r="O6038" t="s">
        <v>43</v>
      </c>
      <c r="P6038" t="s">
        <v>43</v>
      </c>
      <c r="Q6038" s="2">
        <v>44940</v>
      </c>
      <c r="R6038" t="s">
        <v>44</v>
      </c>
      <c r="S6038" t="s">
        <v>45</v>
      </c>
      <c r="T6038">
        <f>_xlfn.DAYS(Raw_data_US_healthcare[[#This Row],[Discharge Date]],Raw_data_US_healthcare[[#This Row],[Date of Admission]])</f>
        <v>18</v>
      </c>
    </row>
    <row r="6039" spans="1:20" x14ac:dyDescent="0.3">
      <c r="A6039" t="s">
        <v>26511</v>
      </c>
      <c r="B6039" t="s">
        <v>16593</v>
      </c>
      <c r="C6039">
        <v>67</v>
      </c>
      <c r="D6039" t="str">
        <f>IF(Raw_data_US_healthcare[[#This Row],[Age]]&lt;35,"Young",IF(Raw_data_US_healthcare[[#This Row],[Age]]&lt;60,"Middle","Senior"))</f>
        <v>Senior</v>
      </c>
      <c r="E6039" t="s">
        <v>16</v>
      </c>
      <c r="F6039" t="s">
        <v>228</v>
      </c>
      <c r="G6039" t="s">
        <v>228</v>
      </c>
      <c r="H6039" t="s">
        <v>18</v>
      </c>
      <c r="I6039" s="2">
        <v>44412</v>
      </c>
      <c r="J6039" t="s">
        <v>16594</v>
      </c>
      <c r="K6039" t="s">
        <v>16595</v>
      </c>
      <c r="L6039" t="s">
        <v>21</v>
      </c>
      <c r="M6039">
        <v>6093.4011</v>
      </c>
      <c r="N6039">
        <v>467</v>
      </c>
      <c r="O6039" t="s">
        <v>43</v>
      </c>
      <c r="P6039" t="s">
        <v>43</v>
      </c>
      <c r="Q6039" s="2">
        <v>44435</v>
      </c>
      <c r="R6039" t="s">
        <v>32</v>
      </c>
      <c r="S6039" t="s">
        <v>33</v>
      </c>
      <c r="T6039">
        <f>_xlfn.DAYS(Raw_data_US_healthcare[[#This Row],[Discharge Date]],Raw_data_US_healthcare[[#This Row],[Date of Admission]])</f>
        <v>23</v>
      </c>
    </row>
    <row r="6040" spans="1:20" x14ac:dyDescent="0.3">
      <c r="A6040" t="s">
        <v>26512</v>
      </c>
      <c r="B6040" t="s">
        <v>7602</v>
      </c>
      <c r="C6040">
        <v>59</v>
      </c>
      <c r="D6040" t="str">
        <f>IF(Raw_data_US_healthcare[[#This Row],[Age]]&lt;35,"Young",IF(Raw_data_US_healthcare[[#This Row],[Age]]&lt;60,"Middle","Senior"))</f>
        <v>Middle</v>
      </c>
      <c r="E6040" t="s">
        <v>26</v>
      </c>
      <c r="F6040" t="s">
        <v>49</v>
      </c>
      <c r="G6040" t="s">
        <v>49</v>
      </c>
      <c r="H6040" t="s">
        <v>36</v>
      </c>
      <c r="I6040" s="2">
        <v>44422</v>
      </c>
      <c r="J6040" t="s">
        <v>16596</v>
      </c>
      <c r="K6040" t="s">
        <v>16597</v>
      </c>
      <c r="L6040" t="s">
        <v>21</v>
      </c>
      <c r="M6040">
        <v>8329.8531999999996</v>
      </c>
      <c r="N6040">
        <v>229</v>
      </c>
      <c r="O6040" t="s">
        <v>22</v>
      </c>
      <c r="P6040" t="s">
        <v>22</v>
      </c>
      <c r="Q6040" s="2">
        <v>44432</v>
      </c>
      <c r="R6040" t="s">
        <v>32</v>
      </c>
      <c r="S6040" t="s">
        <v>45</v>
      </c>
      <c r="T6040">
        <f>_xlfn.DAYS(Raw_data_US_healthcare[[#This Row],[Discharge Date]],Raw_data_US_healthcare[[#This Row],[Date of Admission]])</f>
        <v>10</v>
      </c>
    </row>
    <row r="6041" spans="1:20" x14ac:dyDescent="0.3">
      <c r="A6041" t="s">
        <v>26512</v>
      </c>
      <c r="B6041" t="s">
        <v>16598</v>
      </c>
      <c r="C6041">
        <v>46</v>
      </c>
      <c r="D6041" t="str">
        <f>IF(Raw_data_US_healthcare[[#This Row],[Age]]&lt;35,"Young",IF(Raw_data_US_healthcare[[#This Row],[Age]]&lt;60,"Middle","Senior"))</f>
        <v>Middle</v>
      </c>
      <c r="E6041" t="s">
        <v>26</v>
      </c>
      <c r="F6041" t="s">
        <v>49</v>
      </c>
      <c r="G6041" t="s">
        <v>49</v>
      </c>
      <c r="H6041" t="s">
        <v>18</v>
      </c>
      <c r="I6041" s="2">
        <v>44197</v>
      </c>
      <c r="J6041" t="s">
        <v>16599</v>
      </c>
      <c r="K6041" t="s">
        <v>16600</v>
      </c>
      <c r="L6041" t="s">
        <v>60</v>
      </c>
      <c r="M6041">
        <v>49678.6993</v>
      </c>
      <c r="N6041">
        <v>174</v>
      </c>
      <c r="O6041" t="s">
        <v>43</v>
      </c>
      <c r="P6041" t="s">
        <v>43</v>
      </c>
      <c r="Q6041" s="2">
        <v>44204</v>
      </c>
      <c r="R6041" t="s">
        <v>83</v>
      </c>
      <c r="S6041" t="s">
        <v>24</v>
      </c>
      <c r="T6041">
        <f>_xlfn.DAYS(Raw_data_US_healthcare[[#This Row],[Discharge Date]],Raw_data_US_healthcare[[#This Row],[Date of Admission]])</f>
        <v>7</v>
      </c>
    </row>
    <row r="6042" spans="1:20" x14ac:dyDescent="0.3">
      <c r="A6042" t="s">
        <v>26511</v>
      </c>
      <c r="B6042" t="s">
        <v>16601</v>
      </c>
      <c r="C6042">
        <v>21</v>
      </c>
      <c r="D6042" t="str">
        <f>IF(Raw_data_US_healthcare[[#This Row],[Age]]&lt;35,"Young",IF(Raw_data_US_healthcare[[#This Row],[Age]]&lt;60,"Middle","Senior"))</f>
        <v>Young</v>
      </c>
      <c r="E6042" t="s">
        <v>16</v>
      </c>
      <c r="F6042" t="s">
        <v>88</v>
      </c>
      <c r="G6042" t="s">
        <v>88</v>
      </c>
      <c r="H6042" t="s">
        <v>26516</v>
      </c>
      <c r="I6042" s="2">
        <v>45033</v>
      </c>
      <c r="J6042" t="s">
        <v>16602</v>
      </c>
      <c r="K6042" t="s">
        <v>16603</v>
      </c>
      <c r="L6042" t="s">
        <v>52</v>
      </c>
      <c r="M6042">
        <v>20002.698899999999</v>
      </c>
      <c r="N6042">
        <v>215</v>
      </c>
      <c r="O6042" t="s">
        <v>43</v>
      </c>
      <c r="P6042" t="s">
        <v>43</v>
      </c>
      <c r="Q6042" s="2">
        <v>45034</v>
      </c>
      <c r="R6042" t="s">
        <v>32</v>
      </c>
      <c r="S6042" t="s">
        <v>24</v>
      </c>
      <c r="T6042">
        <f>_xlfn.DAYS(Raw_data_US_healthcare[[#This Row],[Discharge Date]],Raw_data_US_healthcare[[#This Row],[Date of Admission]])</f>
        <v>1</v>
      </c>
    </row>
    <row r="6043" spans="1:20" x14ac:dyDescent="0.3">
      <c r="A6043" t="s">
        <v>26512</v>
      </c>
      <c r="B6043" t="s">
        <v>10626</v>
      </c>
      <c r="C6043">
        <v>49</v>
      </c>
      <c r="D6043" t="str">
        <f>IF(Raw_data_US_healthcare[[#This Row],[Age]]&lt;35,"Young",IF(Raw_data_US_healthcare[[#This Row],[Age]]&lt;60,"Middle","Senior"))</f>
        <v>Middle</v>
      </c>
      <c r="E6043" t="s">
        <v>26</v>
      </c>
      <c r="F6043" t="s">
        <v>27</v>
      </c>
      <c r="G6043" t="s">
        <v>27</v>
      </c>
      <c r="H6043" t="s">
        <v>69</v>
      </c>
      <c r="I6043" s="2">
        <v>43853</v>
      </c>
      <c r="J6043" t="s">
        <v>16604</v>
      </c>
      <c r="K6043" t="s">
        <v>16605</v>
      </c>
      <c r="L6043" t="s">
        <v>52</v>
      </c>
      <c r="M6043">
        <v>11111.669900000001</v>
      </c>
      <c r="N6043">
        <v>270</v>
      </c>
      <c r="O6043" t="s">
        <v>39</v>
      </c>
      <c r="P6043" t="s">
        <v>39</v>
      </c>
      <c r="Q6043" s="2">
        <v>43860</v>
      </c>
      <c r="R6043" t="s">
        <v>48</v>
      </c>
      <c r="S6043" t="s">
        <v>33</v>
      </c>
      <c r="T6043">
        <f>_xlfn.DAYS(Raw_data_US_healthcare[[#This Row],[Discharge Date]],Raw_data_US_healthcare[[#This Row],[Date of Admission]])</f>
        <v>7</v>
      </c>
    </row>
    <row r="6044" spans="1:20" x14ac:dyDescent="0.3">
      <c r="A6044" t="s">
        <v>26511</v>
      </c>
      <c r="B6044" t="s">
        <v>12575</v>
      </c>
      <c r="C6044">
        <v>76</v>
      </c>
      <c r="D6044" t="str">
        <f>IF(Raw_data_US_healthcare[[#This Row],[Age]]&lt;35,"Young",IF(Raw_data_US_healthcare[[#This Row],[Age]]&lt;60,"Middle","Senior"))</f>
        <v>Senior</v>
      </c>
      <c r="E6044" t="s">
        <v>16</v>
      </c>
      <c r="F6044" t="s">
        <v>49</v>
      </c>
      <c r="G6044" t="s">
        <v>49</v>
      </c>
      <c r="H6044" t="s">
        <v>26516</v>
      </c>
      <c r="I6044" s="2">
        <v>44145</v>
      </c>
      <c r="J6044" t="s">
        <v>16606</v>
      </c>
      <c r="K6044" t="s">
        <v>9590</v>
      </c>
      <c r="L6044" t="s">
        <v>21</v>
      </c>
      <c r="M6044">
        <v>34103.347199999997</v>
      </c>
      <c r="N6044">
        <v>107</v>
      </c>
      <c r="O6044" t="s">
        <v>43</v>
      </c>
      <c r="P6044" t="s">
        <v>43</v>
      </c>
      <c r="Q6044" s="2">
        <v>44156</v>
      </c>
      <c r="R6044" t="s">
        <v>23</v>
      </c>
      <c r="S6044" t="s">
        <v>24</v>
      </c>
      <c r="T6044">
        <f>_xlfn.DAYS(Raw_data_US_healthcare[[#This Row],[Discharge Date]],Raw_data_US_healthcare[[#This Row],[Date of Admission]])</f>
        <v>11</v>
      </c>
    </row>
    <row r="6045" spans="1:20" x14ac:dyDescent="0.3">
      <c r="A6045" t="s">
        <v>26511</v>
      </c>
      <c r="B6045" t="s">
        <v>16607</v>
      </c>
      <c r="C6045">
        <v>43</v>
      </c>
      <c r="D6045" t="str">
        <f>IF(Raw_data_US_healthcare[[#This Row],[Age]]&lt;35,"Young",IF(Raw_data_US_healthcare[[#This Row],[Age]]&lt;60,"Middle","Senior"))</f>
        <v>Middle</v>
      </c>
      <c r="E6045" t="s">
        <v>16</v>
      </c>
      <c r="F6045" t="s">
        <v>49</v>
      </c>
      <c r="G6045" t="s">
        <v>49</v>
      </c>
      <c r="H6045" t="s">
        <v>36</v>
      </c>
      <c r="I6045" s="2">
        <v>44371</v>
      </c>
      <c r="J6045" t="s">
        <v>16608</v>
      </c>
      <c r="K6045" t="s">
        <v>16609</v>
      </c>
      <c r="L6045" t="s">
        <v>56</v>
      </c>
      <c r="M6045">
        <v>2371.7033000000001</v>
      </c>
      <c r="N6045">
        <v>417</v>
      </c>
      <c r="O6045" t="s">
        <v>22</v>
      </c>
      <c r="P6045" t="s">
        <v>22</v>
      </c>
      <c r="Q6045" s="2">
        <v>44389</v>
      </c>
      <c r="R6045" t="s">
        <v>32</v>
      </c>
      <c r="S6045" t="s">
        <v>24</v>
      </c>
      <c r="T6045">
        <f>_xlfn.DAYS(Raw_data_US_healthcare[[#This Row],[Discharge Date]],Raw_data_US_healthcare[[#This Row],[Date of Admission]])</f>
        <v>18</v>
      </c>
    </row>
    <row r="6046" spans="1:20" x14ac:dyDescent="0.3">
      <c r="A6046" t="s">
        <v>26512</v>
      </c>
      <c r="B6046" t="s">
        <v>16610</v>
      </c>
      <c r="C6046">
        <v>23</v>
      </c>
      <c r="D6046" t="str">
        <f>IF(Raw_data_US_healthcare[[#This Row],[Age]]&lt;35,"Young",IF(Raw_data_US_healthcare[[#This Row],[Age]]&lt;60,"Middle","Senior"))</f>
        <v>Young</v>
      </c>
      <c r="E6046" t="s">
        <v>26</v>
      </c>
      <c r="F6046" t="s">
        <v>35</v>
      </c>
      <c r="G6046" t="s">
        <v>35</v>
      </c>
      <c r="H6046" t="s">
        <v>36</v>
      </c>
      <c r="I6046" s="2">
        <v>43759</v>
      </c>
      <c r="J6046" t="s">
        <v>16611</v>
      </c>
      <c r="K6046" t="s">
        <v>16612</v>
      </c>
      <c r="L6046" t="s">
        <v>31</v>
      </c>
      <c r="M6046">
        <v>13130.1304</v>
      </c>
      <c r="N6046">
        <v>333</v>
      </c>
      <c r="O6046" t="s">
        <v>22</v>
      </c>
      <c r="P6046" t="s">
        <v>22</v>
      </c>
      <c r="Q6046" s="2">
        <v>43778</v>
      </c>
      <c r="R6046" t="s">
        <v>83</v>
      </c>
      <c r="S6046" t="s">
        <v>24</v>
      </c>
      <c r="T6046">
        <f>_xlfn.DAYS(Raw_data_US_healthcare[[#This Row],[Discharge Date]],Raw_data_US_healthcare[[#This Row],[Date of Admission]])</f>
        <v>19</v>
      </c>
    </row>
    <row r="6047" spans="1:20" x14ac:dyDescent="0.3">
      <c r="A6047" t="s">
        <v>26511</v>
      </c>
      <c r="B6047" t="s">
        <v>16613</v>
      </c>
      <c r="C6047">
        <v>18</v>
      </c>
      <c r="D6047" t="str">
        <f>IF(Raw_data_US_healthcare[[#This Row],[Age]]&lt;35,"Young",IF(Raw_data_US_healthcare[[#This Row],[Age]]&lt;60,"Middle","Senior"))</f>
        <v>Young</v>
      </c>
      <c r="E6047" t="s">
        <v>16</v>
      </c>
      <c r="F6047" t="s">
        <v>88</v>
      </c>
      <c r="G6047" t="s">
        <v>88</v>
      </c>
      <c r="H6047" t="s">
        <v>28</v>
      </c>
      <c r="I6047" s="2">
        <v>43454</v>
      </c>
      <c r="J6047" t="s">
        <v>16614</v>
      </c>
      <c r="K6047" t="s">
        <v>16615</v>
      </c>
      <c r="L6047" t="s">
        <v>60</v>
      </c>
      <c r="M6047">
        <v>31797.717000000001</v>
      </c>
      <c r="N6047">
        <v>115</v>
      </c>
      <c r="O6047" t="s">
        <v>43</v>
      </c>
      <c r="P6047" t="s">
        <v>43</v>
      </c>
      <c r="Q6047" s="2">
        <v>43477</v>
      </c>
      <c r="R6047" t="s">
        <v>23</v>
      </c>
      <c r="S6047" t="s">
        <v>45</v>
      </c>
      <c r="T6047">
        <f>_xlfn.DAYS(Raw_data_US_healthcare[[#This Row],[Discharge Date]],Raw_data_US_healthcare[[#This Row],[Date of Admission]])</f>
        <v>23</v>
      </c>
    </row>
    <row r="6048" spans="1:20" x14ac:dyDescent="0.3">
      <c r="A6048" t="s">
        <v>26512</v>
      </c>
      <c r="B6048" t="s">
        <v>16616</v>
      </c>
      <c r="C6048">
        <v>33</v>
      </c>
      <c r="D6048" t="str">
        <f>IF(Raw_data_US_healthcare[[#This Row],[Age]]&lt;35,"Young",IF(Raw_data_US_healthcare[[#This Row],[Age]]&lt;60,"Middle","Senior"))</f>
        <v>Young</v>
      </c>
      <c r="E6048" t="s">
        <v>26</v>
      </c>
      <c r="F6048" t="s">
        <v>228</v>
      </c>
      <c r="G6048" t="s">
        <v>228</v>
      </c>
      <c r="H6048" t="s">
        <v>18</v>
      </c>
      <c r="I6048" s="2">
        <v>45081</v>
      </c>
      <c r="J6048" t="s">
        <v>16617</v>
      </c>
      <c r="K6048" t="s">
        <v>16618</v>
      </c>
      <c r="L6048" t="s">
        <v>60</v>
      </c>
      <c r="M6048">
        <v>54776.338900000002</v>
      </c>
      <c r="N6048">
        <v>284</v>
      </c>
      <c r="O6048" t="s">
        <v>43</v>
      </c>
      <c r="P6048" t="s">
        <v>43</v>
      </c>
      <c r="Q6048" s="2">
        <v>45108</v>
      </c>
      <c r="R6048" t="s">
        <v>32</v>
      </c>
      <c r="S6048" t="s">
        <v>24</v>
      </c>
      <c r="T6048">
        <f>_xlfn.DAYS(Raw_data_US_healthcare[[#This Row],[Discharge Date]],Raw_data_US_healthcare[[#This Row],[Date of Admission]])</f>
        <v>27</v>
      </c>
    </row>
    <row r="6049" spans="1:20" x14ac:dyDescent="0.3">
      <c r="A6049" t="s">
        <v>26512</v>
      </c>
      <c r="B6049" t="s">
        <v>16619</v>
      </c>
      <c r="C6049">
        <v>78</v>
      </c>
      <c r="D6049" t="str">
        <f>IF(Raw_data_US_healthcare[[#This Row],[Age]]&lt;35,"Young",IF(Raw_data_US_healthcare[[#This Row],[Age]]&lt;60,"Middle","Senior"))</f>
        <v>Senior</v>
      </c>
      <c r="E6049" t="s">
        <v>26</v>
      </c>
      <c r="F6049" t="s">
        <v>17</v>
      </c>
      <c r="G6049" t="s">
        <v>17</v>
      </c>
      <c r="H6049" t="s">
        <v>26514</v>
      </c>
      <c r="I6049" s="2">
        <v>43868</v>
      </c>
      <c r="J6049" t="s">
        <v>16620</v>
      </c>
      <c r="K6049" t="s">
        <v>16621</v>
      </c>
      <c r="L6049" t="s">
        <v>21</v>
      </c>
      <c r="M6049">
        <v>19356.538199999999</v>
      </c>
      <c r="N6049">
        <v>155</v>
      </c>
      <c r="O6049" t="s">
        <v>43</v>
      </c>
      <c r="P6049" t="s">
        <v>43</v>
      </c>
      <c r="Q6049" s="2">
        <v>43894</v>
      </c>
      <c r="R6049" t="s">
        <v>48</v>
      </c>
      <c r="S6049" t="s">
        <v>45</v>
      </c>
      <c r="T6049">
        <f>_xlfn.DAYS(Raw_data_US_healthcare[[#This Row],[Discharge Date]],Raw_data_US_healthcare[[#This Row],[Date of Admission]])</f>
        <v>26</v>
      </c>
    </row>
    <row r="6050" spans="1:20" x14ac:dyDescent="0.3">
      <c r="A6050" t="s">
        <v>26511</v>
      </c>
      <c r="B6050" t="s">
        <v>16622</v>
      </c>
      <c r="C6050">
        <v>76</v>
      </c>
      <c r="D6050" t="str">
        <f>IF(Raw_data_US_healthcare[[#This Row],[Age]]&lt;35,"Young",IF(Raw_data_US_healthcare[[#This Row],[Age]]&lt;60,"Middle","Senior"))</f>
        <v>Senior</v>
      </c>
      <c r="E6050" t="s">
        <v>16</v>
      </c>
      <c r="F6050" t="s">
        <v>35</v>
      </c>
      <c r="G6050" t="s">
        <v>35</v>
      </c>
      <c r="H6050" t="s">
        <v>26514</v>
      </c>
      <c r="I6050" s="2">
        <v>43575</v>
      </c>
      <c r="J6050" t="s">
        <v>16623</v>
      </c>
      <c r="K6050" t="s">
        <v>16624</v>
      </c>
      <c r="L6050" t="s">
        <v>21</v>
      </c>
      <c r="M6050">
        <v>1633.4726000000001</v>
      </c>
      <c r="N6050">
        <v>495</v>
      </c>
      <c r="O6050" t="s">
        <v>22</v>
      </c>
      <c r="P6050" t="s">
        <v>22</v>
      </c>
      <c r="Q6050" s="2">
        <v>43582</v>
      </c>
      <c r="R6050" t="s">
        <v>23</v>
      </c>
      <c r="S6050" t="s">
        <v>45</v>
      </c>
      <c r="T6050">
        <f>_xlfn.DAYS(Raw_data_US_healthcare[[#This Row],[Discharge Date]],Raw_data_US_healthcare[[#This Row],[Date of Admission]])</f>
        <v>7</v>
      </c>
    </row>
    <row r="6051" spans="1:20" x14ac:dyDescent="0.3">
      <c r="A6051" t="s">
        <v>26511</v>
      </c>
      <c r="B6051" t="s">
        <v>16625</v>
      </c>
      <c r="C6051">
        <v>64</v>
      </c>
      <c r="D6051" t="str">
        <f>IF(Raw_data_US_healthcare[[#This Row],[Age]]&lt;35,"Young",IF(Raw_data_US_healthcare[[#This Row],[Age]]&lt;60,"Middle","Senior"))</f>
        <v>Senior</v>
      </c>
      <c r="E6051" t="s">
        <v>16</v>
      </c>
      <c r="F6051" t="s">
        <v>113</v>
      </c>
      <c r="G6051" t="s">
        <v>113</v>
      </c>
      <c r="H6051" t="s">
        <v>28</v>
      </c>
      <c r="I6051" s="2">
        <v>44027</v>
      </c>
      <c r="J6051" t="s">
        <v>16626</v>
      </c>
      <c r="K6051" t="s">
        <v>13233</v>
      </c>
      <c r="L6051" t="s">
        <v>21</v>
      </c>
      <c r="M6051">
        <v>16811.165799999999</v>
      </c>
      <c r="N6051">
        <v>304</v>
      </c>
      <c r="O6051" t="s">
        <v>39</v>
      </c>
      <c r="P6051" t="s">
        <v>39</v>
      </c>
      <c r="Q6051" s="2">
        <v>44053</v>
      </c>
      <c r="R6051" t="s">
        <v>23</v>
      </c>
      <c r="S6051" t="s">
        <v>45</v>
      </c>
      <c r="T6051">
        <f>_xlfn.DAYS(Raw_data_US_healthcare[[#This Row],[Discharge Date]],Raw_data_US_healthcare[[#This Row],[Date of Admission]])</f>
        <v>26</v>
      </c>
    </row>
    <row r="6052" spans="1:20" x14ac:dyDescent="0.3">
      <c r="A6052" t="s">
        <v>26512</v>
      </c>
      <c r="B6052" t="s">
        <v>16627</v>
      </c>
      <c r="C6052">
        <v>81</v>
      </c>
      <c r="D6052" t="str">
        <f>IF(Raw_data_US_healthcare[[#This Row],[Age]]&lt;35,"Young",IF(Raw_data_US_healthcare[[#This Row],[Age]]&lt;60,"Middle","Senior"))</f>
        <v>Senior</v>
      </c>
      <c r="E6052" t="s">
        <v>26</v>
      </c>
      <c r="F6052" t="s">
        <v>62</v>
      </c>
      <c r="G6052" t="s">
        <v>62</v>
      </c>
      <c r="H6052" t="s">
        <v>26514</v>
      </c>
      <c r="I6052" s="2">
        <v>44863</v>
      </c>
      <c r="J6052" t="s">
        <v>16628</v>
      </c>
      <c r="K6052" t="s">
        <v>16629</v>
      </c>
      <c r="L6052" t="s">
        <v>21</v>
      </c>
      <c r="M6052">
        <v>24126.179</v>
      </c>
      <c r="N6052">
        <v>116</v>
      </c>
      <c r="O6052" t="s">
        <v>39</v>
      </c>
      <c r="P6052" t="s">
        <v>39</v>
      </c>
      <c r="Q6052" s="2">
        <v>44881</v>
      </c>
      <c r="R6052" t="s">
        <v>48</v>
      </c>
      <c r="S6052" t="s">
        <v>24</v>
      </c>
      <c r="T6052">
        <f>_xlfn.DAYS(Raw_data_US_healthcare[[#This Row],[Discharge Date]],Raw_data_US_healthcare[[#This Row],[Date of Admission]])</f>
        <v>18</v>
      </c>
    </row>
    <row r="6053" spans="1:20" x14ac:dyDescent="0.3">
      <c r="A6053" t="s">
        <v>26511</v>
      </c>
      <c r="B6053" t="s">
        <v>5103</v>
      </c>
      <c r="C6053">
        <v>85</v>
      </c>
      <c r="D6053" t="str">
        <f>IF(Raw_data_US_healthcare[[#This Row],[Age]]&lt;35,"Young",IF(Raw_data_US_healthcare[[#This Row],[Age]]&lt;60,"Middle","Senior"))</f>
        <v>Senior</v>
      </c>
      <c r="E6053" t="s">
        <v>16</v>
      </c>
      <c r="F6053" t="s">
        <v>62</v>
      </c>
      <c r="G6053" t="s">
        <v>62</v>
      </c>
      <c r="H6053" t="s">
        <v>18</v>
      </c>
      <c r="I6053" s="2">
        <v>44764</v>
      </c>
      <c r="J6053" t="s">
        <v>16630</v>
      </c>
      <c r="K6053" t="s">
        <v>16631</v>
      </c>
      <c r="L6053" t="s">
        <v>21</v>
      </c>
      <c r="M6053">
        <v>50162.3122</v>
      </c>
      <c r="N6053">
        <v>239</v>
      </c>
      <c r="O6053" t="s">
        <v>43</v>
      </c>
      <c r="P6053" t="s">
        <v>43</v>
      </c>
      <c r="Q6053" s="2">
        <v>44790</v>
      </c>
      <c r="R6053" t="s">
        <v>48</v>
      </c>
      <c r="S6053" t="s">
        <v>33</v>
      </c>
      <c r="T6053">
        <f>_xlfn.DAYS(Raw_data_US_healthcare[[#This Row],[Discharge Date]],Raw_data_US_healthcare[[#This Row],[Date of Admission]])</f>
        <v>26</v>
      </c>
    </row>
    <row r="6054" spans="1:20" x14ac:dyDescent="0.3">
      <c r="A6054" t="s">
        <v>26512</v>
      </c>
      <c r="B6054" t="s">
        <v>16632</v>
      </c>
      <c r="C6054">
        <v>37</v>
      </c>
      <c r="D6054" t="str">
        <f>IF(Raw_data_US_healthcare[[#This Row],[Age]]&lt;35,"Young",IF(Raw_data_US_healthcare[[#This Row],[Age]]&lt;60,"Middle","Senior"))</f>
        <v>Middle</v>
      </c>
      <c r="E6054" t="s">
        <v>26</v>
      </c>
      <c r="F6054" t="s">
        <v>228</v>
      </c>
      <c r="G6054" t="s">
        <v>228</v>
      </c>
      <c r="H6054" t="s">
        <v>36</v>
      </c>
      <c r="I6054" s="2">
        <v>45190</v>
      </c>
      <c r="J6054" t="s">
        <v>16633</v>
      </c>
      <c r="K6054" t="s">
        <v>16634</v>
      </c>
      <c r="L6054" t="s">
        <v>52</v>
      </c>
      <c r="M6054">
        <v>7313.9979999999996</v>
      </c>
      <c r="N6054">
        <v>456</v>
      </c>
      <c r="O6054" t="s">
        <v>43</v>
      </c>
      <c r="P6054" t="s">
        <v>43</v>
      </c>
      <c r="Q6054" s="2">
        <v>45213</v>
      </c>
      <c r="R6054" t="s">
        <v>48</v>
      </c>
      <c r="S6054" t="s">
        <v>24</v>
      </c>
      <c r="T6054">
        <f>_xlfn.DAYS(Raw_data_US_healthcare[[#This Row],[Discharge Date]],Raw_data_US_healthcare[[#This Row],[Date of Admission]])</f>
        <v>23</v>
      </c>
    </row>
    <row r="6055" spans="1:20" x14ac:dyDescent="0.3">
      <c r="A6055" t="s">
        <v>26511</v>
      </c>
      <c r="B6055" t="s">
        <v>3056</v>
      </c>
      <c r="C6055">
        <v>62</v>
      </c>
      <c r="D6055" t="str">
        <f>IF(Raw_data_US_healthcare[[#This Row],[Age]]&lt;35,"Young",IF(Raw_data_US_healthcare[[#This Row],[Age]]&lt;60,"Middle","Senior"))</f>
        <v>Senior</v>
      </c>
      <c r="E6055" t="s">
        <v>16</v>
      </c>
      <c r="F6055" t="s">
        <v>35</v>
      </c>
      <c r="G6055" t="s">
        <v>35</v>
      </c>
      <c r="H6055" t="s">
        <v>36</v>
      </c>
      <c r="I6055" s="2">
        <v>43589</v>
      </c>
      <c r="J6055" t="s">
        <v>16635</v>
      </c>
      <c r="K6055" t="s">
        <v>16636</v>
      </c>
      <c r="L6055" t="s">
        <v>21</v>
      </c>
      <c r="M6055">
        <v>4182.4287999999997</v>
      </c>
      <c r="N6055">
        <v>375</v>
      </c>
      <c r="O6055" t="s">
        <v>22</v>
      </c>
      <c r="P6055" t="s">
        <v>22</v>
      </c>
      <c r="Q6055" s="2">
        <v>43592</v>
      </c>
      <c r="R6055" t="s">
        <v>23</v>
      </c>
      <c r="S6055" t="s">
        <v>24</v>
      </c>
      <c r="T6055">
        <f>_xlfn.DAYS(Raw_data_US_healthcare[[#This Row],[Discharge Date]],Raw_data_US_healthcare[[#This Row],[Date of Admission]])</f>
        <v>3</v>
      </c>
    </row>
    <row r="6056" spans="1:20" x14ac:dyDescent="0.3">
      <c r="A6056" t="s">
        <v>26511</v>
      </c>
      <c r="B6056" t="s">
        <v>16637</v>
      </c>
      <c r="C6056">
        <v>31</v>
      </c>
      <c r="D6056" t="str">
        <f>IF(Raw_data_US_healthcare[[#This Row],[Age]]&lt;35,"Young",IF(Raw_data_US_healthcare[[#This Row],[Age]]&lt;60,"Middle","Senior"))</f>
        <v>Young</v>
      </c>
      <c r="E6056" t="s">
        <v>16</v>
      </c>
      <c r="F6056" t="s">
        <v>113</v>
      </c>
      <c r="G6056" t="s">
        <v>113</v>
      </c>
      <c r="H6056" t="s">
        <v>26514</v>
      </c>
      <c r="I6056" s="2">
        <v>44648</v>
      </c>
      <c r="J6056" t="s">
        <v>16638</v>
      </c>
      <c r="K6056" t="s">
        <v>11356</v>
      </c>
      <c r="L6056" t="s">
        <v>31</v>
      </c>
      <c r="M6056">
        <v>8405.6142999999993</v>
      </c>
      <c r="N6056">
        <v>130</v>
      </c>
      <c r="O6056" t="s">
        <v>22</v>
      </c>
      <c r="P6056" t="s">
        <v>22</v>
      </c>
      <c r="Q6056" s="2">
        <v>44649</v>
      </c>
      <c r="R6056" t="s">
        <v>23</v>
      </c>
      <c r="S6056" t="s">
        <v>24</v>
      </c>
      <c r="T6056">
        <f>_xlfn.DAYS(Raw_data_US_healthcare[[#This Row],[Discharge Date]],Raw_data_US_healthcare[[#This Row],[Date of Admission]])</f>
        <v>1</v>
      </c>
    </row>
    <row r="6057" spans="1:20" x14ac:dyDescent="0.3">
      <c r="A6057" t="s">
        <v>26511</v>
      </c>
      <c r="B6057" t="s">
        <v>16639</v>
      </c>
      <c r="C6057">
        <v>35</v>
      </c>
      <c r="D6057" t="str">
        <f>IF(Raw_data_US_healthcare[[#This Row],[Age]]&lt;35,"Young",IF(Raw_data_US_healthcare[[#This Row],[Age]]&lt;60,"Middle","Senior"))</f>
        <v>Middle</v>
      </c>
      <c r="E6057" t="s">
        <v>16</v>
      </c>
      <c r="F6057" t="s">
        <v>49</v>
      </c>
      <c r="G6057" t="s">
        <v>49</v>
      </c>
      <c r="H6057" t="s">
        <v>26514</v>
      </c>
      <c r="I6057" s="2">
        <v>44789</v>
      </c>
      <c r="J6057" t="s">
        <v>16640</v>
      </c>
      <c r="K6057" t="s">
        <v>16641</v>
      </c>
      <c r="L6057" t="s">
        <v>52</v>
      </c>
      <c r="M6057">
        <v>1970.5133000000001</v>
      </c>
      <c r="N6057">
        <v>201</v>
      </c>
      <c r="O6057" t="s">
        <v>39</v>
      </c>
      <c r="P6057" t="s">
        <v>39</v>
      </c>
      <c r="Q6057" s="2">
        <v>44810</v>
      </c>
      <c r="R6057" t="s">
        <v>23</v>
      </c>
      <c r="S6057" t="s">
        <v>24</v>
      </c>
      <c r="T6057">
        <f>_xlfn.DAYS(Raw_data_US_healthcare[[#This Row],[Discharge Date]],Raw_data_US_healthcare[[#This Row],[Date of Admission]])</f>
        <v>21</v>
      </c>
    </row>
    <row r="6058" spans="1:20" x14ac:dyDescent="0.3">
      <c r="A6058" t="s">
        <v>26511</v>
      </c>
      <c r="B6058" t="s">
        <v>16642</v>
      </c>
      <c r="C6058">
        <v>81</v>
      </c>
      <c r="D6058" t="str">
        <f>IF(Raw_data_US_healthcare[[#This Row],[Age]]&lt;35,"Young",IF(Raw_data_US_healthcare[[#This Row],[Age]]&lt;60,"Middle","Senior"))</f>
        <v>Senior</v>
      </c>
      <c r="E6058" t="s">
        <v>16</v>
      </c>
      <c r="F6058" t="s">
        <v>49</v>
      </c>
      <c r="G6058" t="s">
        <v>49</v>
      </c>
      <c r="H6058" t="s">
        <v>26514</v>
      </c>
      <c r="I6058" s="2">
        <v>45184</v>
      </c>
      <c r="J6058" t="s">
        <v>10412</v>
      </c>
      <c r="K6058" t="s">
        <v>16643</v>
      </c>
      <c r="L6058" t="s">
        <v>21</v>
      </c>
      <c r="M6058">
        <v>34548.641199999998</v>
      </c>
      <c r="N6058">
        <v>405</v>
      </c>
      <c r="O6058" t="s">
        <v>43</v>
      </c>
      <c r="P6058" t="s">
        <v>43</v>
      </c>
      <c r="Q6058" s="2">
        <v>45186</v>
      </c>
      <c r="R6058" t="s">
        <v>83</v>
      </c>
      <c r="S6058" t="s">
        <v>45</v>
      </c>
      <c r="T6058">
        <f>_xlfn.DAYS(Raw_data_US_healthcare[[#This Row],[Discharge Date]],Raw_data_US_healthcare[[#This Row],[Date of Admission]])</f>
        <v>2</v>
      </c>
    </row>
    <row r="6059" spans="1:20" x14ac:dyDescent="0.3">
      <c r="A6059" t="s">
        <v>26512</v>
      </c>
      <c r="B6059" t="s">
        <v>15677</v>
      </c>
      <c r="C6059">
        <v>40</v>
      </c>
      <c r="D6059" t="str">
        <f>IF(Raw_data_US_healthcare[[#This Row],[Age]]&lt;35,"Young",IF(Raw_data_US_healthcare[[#This Row],[Age]]&lt;60,"Middle","Senior"))</f>
        <v>Middle</v>
      </c>
      <c r="E6059" t="s">
        <v>26</v>
      </c>
      <c r="F6059" t="s">
        <v>113</v>
      </c>
      <c r="G6059" t="s">
        <v>113</v>
      </c>
      <c r="H6059" t="s">
        <v>26514</v>
      </c>
      <c r="I6059" s="2">
        <v>43561</v>
      </c>
      <c r="J6059" t="s">
        <v>16644</v>
      </c>
      <c r="K6059" t="s">
        <v>16645</v>
      </c>
      <c r="L6059" t="s">
        <v>21</v>
      </c>
      <c r="M6059">
        <v>4931.4255000000003</v>
      </c>
      <c r="N6059">
        <v>369</v>
      </c>
      <c r="O6059" t="s">
        <v>43</v>
      </c>
      <c r="P6059" t="s">
        <v>43</v>
      </c>
      <c r="Q6059" s="2">
        <v>43591</v>
      </c>
      <c r="R6059" t="s">
        <v>48</v>
      </c>
      <c r="S6059" t="s">
        <v>45</v>
      </c>
      <c r="T6059">
        <f>_xlfn.DAYS(Raw_data_US_healthcare[[#This Row],[Discharge Date]],Raw_data_US_healthcare[[#This Row],[Date of Admission]])</f>
        <v>30</v>
      </c>
    </row>
    <row r="6060" spans="1:20" x14ac:dyDescent="0.3">
      <c r="A6060" t="s">
        <v>26511</v>
      </c>
      <c r="B6060" t="s">
        <v>16646</v>
      </c>
      <c r="C6060">
        <v>72</v>
      </c>
      <c r="D6060" t="str">
        <f>IF(Raw_data_US_healthcare[[#This Row],[Age]]&lt;35,"Young",IF(Raw_data_US_healthcare[[#This Row],[Age]]&lt;60,"Middle","Senior"))</f>
        <v>Senior</v>
      </c>
      <c r="E6060" t="s">
        <v>16</v>
      </c>
      <c r="F6060" t="s">
        <v>17</v>
      </c>
      <c r="G6060" t="s">
        <v>17</v>
      </c>
      <c r="H6060" t="s">
        <v>18</v>
      </c>
      <c r="I6060" s="2">
        <v>44677</v>
      </c>
      <c r="J6060" t="s">
        <v>16647</v>
      </c>
      <c r="K6060" t="s">
        <v>16648</v>
      </c>
      <c r="L6060" t="s">
        <v>21</v>
      </c>
      <c r="M6060">
        <v>23706.994699999999</v>
      </c>
      <c r="N6060">
        <v>449</v>
      </c>
      <c r="O6060" t="s">
        <v>39</v>
      </c>
      <c r="P6060" t="s">
        <v>39</v>
      </c>
      <c r="Q6060" s="2">
        <v>44682</v>
      </c>
      <c r="R6060" t="s">
        <v>44</v>
      </c>
      <c r="S6060" t="s">
        <v>24</v>
      </c>
      <c r="T6060">
        <f>_xlfn.DAYS(Raw_data_US_healthcare[[#This Row],[Discharge Date]],Raw_data_US_healthcare[[#This Row],[Date of Admission]])</f>
        <v>5</v>
      </c>
    </row>
    <row r="6061" spans="1:20" x14ac:dyDescent="0.3">
      <c r="A6061" t="s">
        <v>26511</v>
      </c>
      <c r="B6061" t="s">
        <v>16649</v>
      </c>
      <c r="C6061">
        <v>24</v>
      </c>
      <c r="D6061" t="str">
        <f>IF(Raw_data_US_healthcare[[#This Row],[Age]]&lt;35,"Young",IF(Raw_data_US_healthcare[[#This Row],[Age]]&lt;60,"Middle","Senior"))</f>
        <v>Young</v>
      </c>
      <c r="E6061" t="s">
        <v>16</v>
      </c>
      <c r="F6061" t="s">
        <v>88</v>
      </c>
      <c r="G6061" t="s">
        <v>88</v>
      </c>
      <c r="H6061" t="s">
        <v>36</v>
      </c>
      <c r="I6061" s="2">
        <v>45042</v>
      </c>
      <c r="J6061" t="s">
        <v>16650</v>
      </c>
      <c r="K6061" t="s">
        <v>16651</v>
      </c>
      <c r="L6061" t="s">
        <v>56</v>
      </c>
      <c r="M6061">
        <v>5643.6741000000002</v>
      </c>
      <c r="N6061">
        <v>193</v>
      </c>
      <c r="O6061" t="s">
        <v>22</v>
      </c>
      <c r="P6061" t="s">
        <v>22</v>
      </c>
      <c r="Q6061" s="2">
        <v>45042</v>
      </c>
      <c r="R6061" t="s">
        <v>44</v>
      </c>
      <c r="S6061" t="s">
        <v>33</v>
      </c>
      <c r="T6061">
        <f>_xlfn.DAYS(Raw_data_US_healthcare[[#This Row],[Discharge Date]],Raw_data_US_healthcare[[#This Row],[Date of Admission]])</f>
        <v>0</v>
      </c>
    </row>
    <row r="6062" spans="1:20" x14ac:dyDescent="0.3">
      <c r="A6062" t="s">
        <v>26511</v>
      </c>
      <c r="B6062" t="s">
        <v>16652</v>
      </c>
      <c r="C6062">
        <v>38</v>
      </c>
      <c r="D6062" t="str">
        <f>IF(Raw_data_US_healthcare[[#This Row],[Age]]&lt;35,"Young",IF(Raw_data_US_healthcare[[#This Row],[Age]]&lt;60,"Middle","Senior"))</f>
        <v>Middle</v>
      </c>
      <c r="E6062" t="s">
        <v>16</v>
      </c>
      <c r="F6062" t="s">
        <v>228</v>
      </c>
      <c r="G6062" t="s">
        <v>228</v>
      </c>
      <c r="H6062" t="s">
        <v>28</v>
      </c>
      <c r="I6062" s="2">
        <v>45123</v>
      </c>
      <c r="J6062" t="s">
        <v>16653</v>
      </c>
      <c r="K6062" t="s">
        <v>16654</v>
      </c>
      <c r="L6062" t="s">
        <v>31</v>
      </c>
      <c r="M6062">
        <v>37442.967499999999</v>
      </c>
      <c r="N6062">
        <v>128</v>
      </c>
      <c r="O6062" t="s">
        <v>22</v>
      </c>
      <c r="P6062" t="s">
        <v>22</v>
      </c>
      <c r="Q6062" s="2">
        <v>45129</v>
      </c>
      <c r="R6062" t="s">
        <v>83</v>
      </c>
      <c r="S6062" t="s">
        <v>45</v>
      </c>
      <c r="T6062">
        <f>_xlfn.DAYS(Raw_data_US_healthcare[[#This Row],[Discharge Date]],Raw_data_US_healthcare[[#This Row],[Date of Admission]])</f>
        <v>6</v>
      </c>
    </row>
    <row r="6063" spans="1:20" x14ac:dyDescent="0.3">
      <c r="A6063" t="s">
        <v>26511</v>
      </c>
      <c r="B6063" t="s">
        <v>16655</v>
      </c>
      <c r="C6063">
        <v>37</v>
      </c>
      <c r="D6063" t="str">
        <f>IF(Raw_data_US_healthcare[[#This Row],[Age]]&lt;35,"Young",IF(Raw_data_US_healthcare[[#This Row],[Age]]&lt;60,"Middle","Senior"))</f>
        <v>Middle</v>
      </c>
      <c r="E6063" t="s">
        <v>16</v>
      </c>
      <c r="F6063" t="s">
        <v>113</v>
      </c>
      <c r="G6063" t="s">
        <v>113</v>
      </c>
      <c r="H6063" t="s">
        <v>18</v>
      </c>
      <c r="I6063" s="2">
        <v>44858</v>
      </c>
      <c r="J6063" t="s">
        <v>16656</v>
      </c>
      <c r="K6063" t="s">
        <v>16657</v>
      </c>
      <c r="L6063" t="s">
        <v>31</v>
      </c>
      <c r="M6063">
        <v>40012.018400000001</v>
      </c>
      <c r="N6063">
        <v>372</v>
      </c>
      <c r="O6063" t="s">
        <v>39</v>
      </c>
      <c r="P6063" t="s">
        <v>39</v>
      </c>
      <c r="Q6063" s="2">
        <v>44868</v>
      </c>
      <c r="R6063" t="s">
        <v>83</v>
      </c>
      <c r="S6063" t="s">
        <v>33</v>
      </c>
      <c r="T6063">
        <f>_xlfn.DAYS(Raw_data_US_healthcare[[#This Row],[Discharge Date]],Raw_data_US_healthcare[[#This Row],[Date of Admission]])</f>
        <v>10</v>
      </c>
    </row>
    <row r="6064" spans="1:20" x14ac:dyDescent="0.3">
      <c r="A6064" t="s">
        <v>26511</v>
      </c>
      <c r="B6064" t="s">
        <v>16658</v>
      </c>
      <c r="C6064">
        <v>52</v>
      </c>
      <c r="D6064" t="str">
        <f>IF(Raw_data_US_healthcare[[#This Row],[Age]]&lt;35,"Young",IF(Raw_data_US_healthcare[[#This Row],[Age]]&lt;60,"Middle","Senior"))</f>
        <v>Middle</v>
      </c>
      <c r="E6064" t="s">
        <v>16</v>
      </c>
      <c r="F6064" t="s">
        <v>62</v>
      </c>
      <c r="G6064" t="s">
        <v>62</v>
      </c>
      <c r="H6064" t="s">
        <v>36</v>
      </c>
      <c r="I6064" s="2">
        <v>45131</v>
      </c>
      <c r="J6064" t="s">
        <v>16659</v>
      </c>
      <c r="K6064" t="s">
        <v>16660</v>
      </c>
      <c r="L6064" t="s">
        <v>56</v>
      </c>
      <c r="M6064">
        <v>20819.692500000001</v>
      </c>
      <c r="N6064">
        <v>327</v>
      </c>
      <c r="O6064" t="s">
        <v>22</v>
      </c>
      <c r="P6064" t="s">
        <v>22</v>
      </c>
      <c r="Q6064" s="2">
        <v>45146</v>
      </c>
      <c r="R6064" t="s">
        <v>32</v>
      </c>
      <c r="S6064" t="s">
        <v>33</v>
      </c>
      <c r="T6064">
        <f>_xlfn.DAYS(Raw_data_US_healthcare[[#This Row],[Discharge Date]],Raw_data_US_healthcare[[#This Row],[Date of Admission]])</f>
        <v>15</v>
      </c>
    </row>
    <row r="6065" spans="1:20" x14ac:dyDescent="0.3">
      <c r="A6065" t="s">
        <v>26512</v>
      </c>
      <c r="B6065" t="s">
        <v>12200</v>
      </c>
      <c r="C6065">
        <v>51</v>
      </c>
      <c r="D6065" t="str">
        <f>IF(Raw_data_US_healthcare[[#This Row],[Age]]&lt;35,"Young",IF(Raw_data_US_healthcare[[#This Row],[Age]]&lt;60,"Middle","Senior"))</f>
        <v>Middle</v>
      </c>
      <c r="E6065" t="s">
        <v>26</v>
      </c>
      <c r="F6065" t="s">
        <v>228</v>
      </c>
      <c r="G6065" t="s">
        <v>228</v>
      </c>
      <c r="H6065" t="s">
        <v>36</v>
      </c>
      <c r="I6065" s="2">
        <v>44942</v>
      </c>
      <c r="J6065" t="s">
        <v>16661</v>
      </c>
      <c r="K6065" t="s">
        <v>16662</v>
      </c>
      <c r="L6065" t="s">
        <v>60</v>
      </c>
      <c r="M6065">
        <v>15651.706200000001</v>
      </c>
      <c r="N6065">
        <v>399</v>
      </c>
      <c r="O6065" t="s">
        <v>22</v>
      </c>
      <c r="P6065" t="s">
        <v>22</v>
      </c>
      <c r="Q6065" s="2">
        <v>44960</v>
      </c>
      <c r="R6065" t="s">
        <v>23</v>
      </c>
      <c r="S6065" t="s">
        <v>45</v>
      </c>
      <c r="T6065">
        <f>_xlfn.DAYS(Raw_data_US_healthcare[[#This Row],[Discharge Date]],Raw_data_US_healthcare[[#This Row],[Date of Admission]])</f>
        <v>18</v>
      </c>
    </row>
    <row r="6066" spans="1:20" x14ac:dyDescent="0.3">
      <c r="A6066" t="s">
        <v>26512</v>
      </c>
      <c r="B6066" t="s">
        <v>16663</v>
      </c>
      <c r="C6066">
        <v>31</v>
      </c>
      <c r="D6066" t="str">
        <f>IF(Raw_data_US_healthcare[[#This Row],[Age]]&lt;35,"Young",IF(Raw_data_US_healthcare[[#This Row],[Age]]&lt;60,"Middle","Senior"))</f>
        <v>Young</v>
      </c>
      <c r="E6066" t="s">
        <v>26</v>
      </c>
      <c r="F6066" t="s">
        <v>17</v>
      </c>
      <c r="G6066" t="s">
        <v>17</v>
      </c>
      <c r="H6066" t="s">
        <v>26516</v>
      </c>
      <c r="I6066" s="2">
        <v>44428</v>
      </c>
      <c r="J6066" t="s">
        <v>16664</v>
      </c>
      <c r="K6066" t="s">
        <v>16665</v>
      </c>
      <c r="L6066" t="s">
        <v>60</v>
      </c>
      <c r="M6066">
        <v>16494.207600000002</v>
      </c>
      <c r="N6066">
        <v>460</v>
      </c>
      <c r="O6066" t="s">
        <v>39</v>
      </c>
      <c r="P6066" t="s">
        <v>39</v>
      </c>
      <c r="Q6066" s="2">
        <v>44430</v>
      </c>
      <c r="R6066" t="s">
        <v>83</v>
      </c>
      <c r="S6066" t="s">
        <v>45</v>
      </c>
      <c r="T6066">
        <f>_xlfn.DAYS(Raw_data_US_healthcare[[#This Row],[Discharge Date]],Raw_data_US_healthcare[[#This Row],[Date of Admission]])</f>
        <v>2</v>
      </c>
    </row>
    <row r="6067" spans="1:20" x14ac:dyDescent="0.3">
      <c r="A6067" t="s">
        <v>26511</v>
      </c>
      <c r="B6067" t="s">
        <v>4660</v>
      </c>
      <c r="C6067">
        <v>55</v>
      </c>
      <c r="D6067" t="str">
        <f>IF(Raw_data_US_healthcare[[#This Row],[Age]]&lt;35,"Young",IF(Raw_data_US_healthcare[[#This Row],[Age]]&lt;60,"Middle","Senior"))</f>
        <v>Middle</v>
      </c>
      <c r="E6067" t="s">
        <v>16</v>
      </c>
      <c r="F6067" t="s">
        <v>17</v>
      </c>
      <c r="G6067" t="s">
        <v>17</v>
      </c>
      <c r="H6067" t="s">
        <v>26514</v>
      </c>
      <c r="I6067" s="2">
        <v>44716</v>
      </c>
      <c r="J6067" t="s">
        <v>16666</v>
      </c>
      <c r="K6067" t="s">
        <v>16667</v>
      </c>
      <c r="L6067" t="s">
        <v>21</v>
      </c>
      <c r="M6067">
        <v>31251.202499999999</v>
      </c>
      <c r="N6067">
        <v>459</v>
      </c>
      <c r="O6067" t="s">
        <v>22</v>
      </c>
      <c r="P6067" t="s">
        <v>22</v>
      </c>
      <c r="Q6067" s="2">
        <v>44738</v>
      </c>
      <c r="R6067" t="s">
        <v>23</v>
      </c>
      <c r="S6067" t="s">
        <v>33</v>
      </c>
      <c r="T6067">
        <f>_xlfn.DAYS(Raw_data_US_healthcare[[#This Row],[Discharge Date]],Raw_data_US_healthcare[[#This Row],[Date of Admission]])</f>
        <v>22</v>
      </c>
    </row>
    <row r="6068" spans="1:20" x14ac:dyDescent="0.3">
      <c r="A6068" t="s">
        <v>26511</v>
      </c>
      <c r="B6068" t="s">
        <v>16668</v>
      </c>
      <c r="C6068">
        <v>70</v>
      </c>
      <c r="D6068" t="str">
        <f>IF(Raw_data_US_healthcare[[#This Row],[Age]]&lt;35,"Young",IF(Raw_data_US_healthcare[[#This Row],[Age]]&lt;60,"Middle","Senior"))</f>
        <v>Senior</v>
      </c>
      <c r="E6068" t="s">
        <v>16</v>
      </c>
      <c r="F6068" t="s">
        <v>49</v>
      </c>
      <c r="G6068" t="s">
        <v>49</v>
      </c>
      <c r="H6068" t="s">
        <v>28</v>
      </c>
      <c r="I6068" s="2">
        <v>43958</v>
      </c>
      <c r="J6068" t="s">
        <v>16669</v>
      </c>
      <c r="K6068" t="s">
        <v>16670</v>
      </c>
      <c r="L6068" t="s">
        <v>21</v>
      </c>
      <c r="M6068">
        <v>36590.753799999999</v>
      </c>
      <c r="N6068">
        <v>443</v>
      </c>
      <c r="O6068" t="s">
        <v>43</v>
      </c>
      <c r="P6068" t="s">
        <v>43</v>
      </c>
      <c r="Q6068" s="2">
        <v>43986</v>
      </c>
      <c r="R6068" t="s">
        <v>23</v>
      </c>
      <c r="S6068" t="s">
        <v>45</v>
      </c>
      <c r="T6068">
        <f>_xlfn.DAYS(Raw_data_US_healthcare[[#This Row],[Discharge Date]],Raw_data_US_healthcare[[#This Row],[Date of Admission]])</f>
        <v>28</v>
      </c>
    </row>
    <row r="6069" spans="1:20" x14ac:dyDescent="0.3">
      <c r="A6069" t="s">
        <v>26511</v>
      </c>
      <c r="B6069" t="s">
        <v>16671</v>
      </c>
      <c r="C6069">
        <v>20</v>
      </c>
      <c r="D6069" t="str">
        <f>IF(Raw_data_US_healthcare[[#This Row],[Age]]&lt;35,"Young",IF(Raw_data_US_healthcare[[#This Row],[Age]]&lt;60,"Middle","Senior"))</f>
        <v>Young</v>
      </c>
      <c r="E6069" t="s">
        <v>16</v>
      </c>
      <c r="F6069" t="s">
        <v>17</v>
      </c>
      <c r="G6069" t="s">
        <v>17</v>
      </c>
      <c r="H6069" t="s">
        <v>18</v>
      </c>
      <c r="I6069" s="2">
        <v>44965</v>
      </c>
      <c r="J6069" t="s">
        <v>16672</v>
      </c>
      <c r="K6069" t="s">
        <v>16673</v>
      </c>
      <c r="L6069" t="s">
        <v>31</v>
      </c>
      <c r="M6069">
        <v>1779.1269</v>
      </c>
      <c r="N6069">
        <v>332</v>
      </c>
      <c r="O6069" t="s">
        <v>43</v>
      </c>
      <c r="P6069" t="s">
        <v>43</v>
      </c>
      <c r="Q6069" s="2">
        <v>44984</v>
      </c>
      <c r="R6069" t="s">
        <v>48</v>
      </c>
      <c r="S6069" t="s">
        <v>45</v>
      </c>
      <c r="T6069">
        <f>_xlfn.DAYS(Raw_data_US_healthcare[[#This Row],[Discharge Date]],Raw_data_US_healthcare[[#This Row],[Date of Admission]])</f>
        <v>19</v>
      </c>
    </row>
    <row r="6070" spans="1:20" x14ac:dyDescent="0.3">
      <c r="A6070" t="s">
        <v>26512</v>
      </c>
      <c r="B6070" t="s">
        <v>16674</v>
      </c>
      <c r="C6070">
        <v>84</v>
      </c>
      <c r="D6070" t="str">
        <f>IF(Raw_data_US_healthcare[[#This Row],[Age]]&lt;35,"Young",IF(Raw_data_US_healthcare[[#This Row],[Age]]&lt;60,"Middle","Senior"))</f>
        <v>Senior</v>
      </c>
      <c r="E6070" t="s">
        <v>26</v>
      </c>
      <c r="F6070" t="s">
        <v>88</v>
      </c>
      <c r="G6070" t="s">
        <v>88</v>
      </c>
      <c r="H6070" t="s">
        <v>28</v>
      </c>
      <c r="I6070" s="2">
        <v>44675</v>
      </c>
      <c r="J6070" t="s">
        <v>16675</v>
      </c>
      <c r="K6070" t="s">
        <v>16676</v>
      </c>
      <c r="L6070" t="s">
        <v>21</v>
      </c>
      <c r="M6070">
        <v>24063.2628</v>
      </c>
      <c r="N6070">
        <v>311</v>
      </c>
      <c r="O6070" t="s">
        <v>43</v>
      </c>
      <c r="P6070" t="s">
        <v>43</v>
      </c>
      <c r="Q6070" s="2">
        <v>44682</v>
      </c>
      <c r="R6070" t="s">
        <v>83</v>
      </c>
      <c r="S6070" t="s">
        <v>45</v>
      </c>
      <c r="T6070">
        <f>_xlfn.DAYS(Raw_data_US_healthcare[[#This Row],[Discharge Date]],Raw_data_US_healthcare[[#This Row],[Date of Admission]])</f>
        <v>7</v>
      </c>
    </row>
    <row r="6071" spans="1:20" x14ac:dyDescent="0.3">
      <c r="A6071" t="s">
        <v>26512</v>
      </c>
      <c r="B6071" t="s">
        <v>16677</v>
      </c>
      <c r="C6071">
        <v>29</v>
      </c>
      <c r="D6071" t="str">
        <f>IF(Raw_data_US_healthcare[[#This Row],[Age]]&lt;35,"Young",IF(Raw_data_US_healthcare[[#This Row],[Age]]&lt;60,"Middle","Senior"))</f>
        <v>Young</v>
      </c>
      <c r="E6071" t="s">
        <v>26</v>
      </c>
      <c r="F6071" t="s">
        <v>27</v>
      </c>
      <c r="G6071" t="s">
        <v>27</v>
      </c>
      <c r="H6071" t="s">
        <v>69</v>
      </c>
      <c r="I6071" s="2">
        <v>44481</v>
      </c>
      <c r="J6071" t="s">
        <v>16678</v>
      </c>
      <c r="K6071" t="s">
        <v>16679</v>
      </c>
      <c r="L6071" t="s">
        <v>31</v>
      </c>
      <c r="M6071">
        <v>35974.423600000002</v>
      </c>
      <c r="N6071">
        <v>192</v>
      </c>
      <c r="O6071" t="s">
        <v>39</v>
      </c>
      <c r="P6071" t="s">
        <v>39</v>
      </c>
      <c r="Q6071" s="2">
        <v>44483</v>
      </c>
      <c r="R6071" t="s">
        <v>44</v>
      </c>
      <c r="S6071" t="s">
        <v>24</v>
      </c>
      <c r="T6071">
        <f>_xlfn.DAYS(Raw_data_US_healthcare[[#This Row],[Discharge Date]],Raw_data_US_healthcare[[#This Row],[Date of Admission]])</f>
        <v>2</v>
      </c>
    </row>
    <row r="6072" spans="1:20" x14ac:dyDescent="0.3">
      <c r="A6072" t="s">
        <v>26512</v>
      </c>
      <c r="B6072" t="s">
        <v>16680</v>
      </c>
      <c r="C6072">
        <v>38</v>
      </c>
      <c r="D6072" t="str">
        <f>IF(Raw_data_US_healthcare[[#This Row],[Age]]&lt;35,"Young",IF(Raw_data_US_healthcare[[#This Row],[Age]]&lt;60,"Middle","Senior"))</f>
        <v>Middle</v>
      </c>
      <c r="E6072" t="s">
        <v>26</v>
      </c>
      <c r="F6072" t="s">
        <v>88</v>
      </c>
      <c r="G6072" t="s">
        <v>88</v>
      </c>
      <c r="H6072" t="s">
        <v>28</v>
      </c>
      <c r="I6072" s="2">
        <v>43508</v>
      </c>
      <c r="J6072" t="s">
        <v>16681</v>
      </c>
      <c r="K6072" t="s">
        <v>16682</v>
      </c>
      <c r="L6072" t="s">
        <v>31</v>
      </c>
      <c r="M6072">
        <v>2632.0131000000001</v>
      </c>
      <c r="N6072">
        <v>136</v>
      </c>
      <c r="O6072" t="s">
        <v>39</v>
      </c>
      <c r="P6072" t="s">
        <v>39</v>
      </c>
      <c r="Q6072" s="2">
        <v>43536</v>
      </c>
      <c r="R6072" t="s">
        <v>23</v>
      </c>
      <c r="S6072" t="s">
        <v>24</v>
      </c>
      <c r="T6072">
        <f>_xlfn.DAYS(Raw_data_US_healthcare[[#This Row],[Discharge Date]],Raw_data_US_healthcare[[#This Row],[Date of Admission]])</f>
        <v>28</v>
      </c>
    </row>
    <row r="6073" spans="1:20" x14ac:dyDescent="0.3">
      <c r="A6073" t="s">
        <v>26511</v>
      </c>
      <c r="B6073" t="s">
        <v>16683</v>
      </c>
      <c r="C6073">
        <v>46</v>
      </c>
      <c r="D6073" t="str">
        <f>IF(Raw_data_US_healthcare[[#This Row],[Age]]&lt;35,"Young",IF(Raw_data_US_healthcare[[#This Row],[Age]]&lt;60,"Middle","Senior"))</f>
        <v>Middle</v>
      </c>
      <c r="E6073" t="s">
        <v>16</v>
      </c>
      <c r="F6073" t="s">
        <v>228</v>
      </c>
      <c r="G6073" t="s">
        <v>228</v>
      </c>
      <c r="H6073" t="s">
        <v>18</v>
      </c>
      <c r="I6073" s="2">
        <v>44651</v>
      </c>
      <c r="J6073" t="s">
        <v>16684</v>
      </c>
      <c r="K6073" t="s">
        <v>16685</v>
      </c>
      <c r="L6073" t="s">
        <v>21</v>
      </c>
      <c r="M6073">
        <v>50427.587500000001</v>
      </c>
      <c r="N6073">
        <v>255</v>
      </c>
      <c r="O6073" t="s">
        <v>43</v>
      </c>
      <c r="P6073" t="s">
        <v>43</v>
      </c>
      <c r="Q6073" s="2">
        <v>44675</v>
      </c>
      <c r="R6073" t="s">
        <v>48</v>
      </c>
      <c r="S6073" t="s">
        <v>24</v>
      </c>
      <c r="T6073">
        <f>_xlfn.DAYS(Raw_data_US_healthcare[[#This Row],[Discharge Date]],Raw_data_US_healthcare[[#This Row],[Date of Admission]])</f>
        <v>24</v>
      </c>
    </row>
    <row r="6074" spans="1:20" x14ac:dyDescent="0.3">
      <c r="A6074" t="s">
        <v>26512</v>
      </c>
      <c r="B6074" t="s">
        <v>7495</v>
      </c>
      <c r="C6074">
        <v>40</v>
      </c>
      <c r="D6074" t="str">
        <f>IF(Raw_data_US_healthcare[[#This Row],[Age]]&lt;35,"Young",IF(Raw_data_US_healthcare[[#This Row],[Age]]&lt;60,"Middle","Senior"))</f>
        <v>Middle</v>
      </c>
      <c r="E6074" t="s">
        <v>26</v>
      </c>
      <c r="F6074" t="s">
        <v>49</v>
      </c>
      <c r="G6074" t="s">
        <v>49</v>
      </c>
      <c r="H6074" t="s">
        <v>26514</v>
      </c>
      <c r="I6074" s="2">
        <v>44212</v>
      </c>
      <c r="J6074" t="s">
        <v>16686</v>
      </c>
      <c r="K6074" t="s">
        <v>16687</v>
      </c>
      <c r="L6074" t="s">
        <v>60</v>
      </c>
      <c r="M6074">
        <v>15333.998900000001</v>
      </c>
      <c r="N6074">
        <v>242</v>
      </c>
      <c r="O6074" t="s">
        <v>39</v>
      </c>
      <c r="P6074" t="s">
        <v>39</v>
      </c>
      <c r="Q6074" s="2">
        <v>44230</v>
      </c>
      <c r="R6074" t="s">
        <v>48</v>
      </c>
      <c r="S6074" t="s">
        <v>24</v>
      </c>
      <c r="T6074">
        <f>_xlfn.DAYS(Raw_data_US_healthcare[[#This Row],[Discharge Date]],Raw_data_US_healthcare[[#This Row],[Date of Admission]])</f>
        <v>18</v>
      </c>
    </row>
    <row r="6075" spans="1:20" x14ac:dyDescent="0.3">
      <c r="A6075" t="s">
        <v>26512</v>
      </c>
      <c r="B6075" t="s">
        <v>16688</v>
      </c>
      <c r="C6075">
        <v>74</v>
      </c>
      <c r="D6075" t="str">
        <f>IF(Raw_data_US_healthcare[[#This Row],[Age]]&lt;35,"Young",IF(Raw_data_US_healthcare[[#This Row],[Age]]&lt;60,"Middle","Senior"))</f>
        <v>Senior</v>
      </c>
      <c r="E6075" t="s">
        <v>26</v>
      </c>
      <c r="F6075" t="s">
        <v>88</v>
      </c>
      <c r="G6075" t="s">
        <v>88</v>
      </c>
      <c r="H6075" t="s">
        <v>69</v>
      </c>
      <c r="I6075" s="2">
        <v>43842</v>
      </c>
      <c r="J6075" t="s">
        <v>16689</v>
      </c>
      <c r="K6075" t="s">
        <v>16690</v>
      </c>
      <c r="L6075" t="s">
        <v>21</v>
      </c>
      <c r="M6075">
        <v>7767.7644</v>
      </c>
      <c r="N6075">
        <v>294</v>
      </c>
      <c r="O6075" t="s">
        <v>39</v>
      </c>
      <c r="P6075" t="s">
        <v>39</v>
      </c>
      <c r="Q6075" s="2">
        <v>43855</v>
      </c>
      <c r="R6075" t="s">
        <v>44</v>
      </c>
      <c r="S6075" t="s">
        <v>24</v>
      </c>
      <c r="T6075">
        <f>_xlfn.DAYS(Raw_data_US_healthcare[[#This Row],[Discharge Date]],Raw_data_US_healthcare[[#This Row],[Date of Admission]])</f>
        <v>13</v>
      </c>
    </row>
    <row r="6076" spans="1:20" x14ac:dyDescent="0.3">
      <c r="A6076" t="s">
        <v>26511</v>
      </c>
      <c r="B6076" t="s">
        <v>16691</v>
      </c>
      <c r="C6076">
        <v>65</v>
      </c>
      <c r="D6076" t="str">
        <f>IF(Raw_data_US_healthcare[[#This Row],[Age]]&lt;35,"Young",IF(Raw_data_US_healthcare[[#This Row],[Age]]&lt;60,"Middle","Senior"))</f>
        <v>Senior</v>
      </c>
      <c r="E6076" t="s">
        <v>16</v>
      </c>
      <c r="F6076" t="s">
        <v>17</v>
      </c>
      <c r="G6076" t="s">
        <v>17</v>
      </c>
      <c r="H6076" t="s">
        <v>69</v>
      </c>
      <c r="I6076" s="2">
        <v>45141</v>
      </c>
      <c r="J6076" t="s">
        <v>16692</v>
      </c>
      <c r="K6076" t="s">
        <v>16693</v>
      </c>
      <c r="L6076" t="s">
        <v>21</v>
      </c>
      <c r="M6076">
        <v>2930.3984</v>
      </c>
      <c r="N6076">
        <v>154</v>
      </c>
      <c r="O6076" t="s">
        <v>22</v>
      </c>
      <c r="P6076" t="s">
        <v>22</v>
      </c>
      <c r="Q6076" s="2">
        <v>45143</v>
      </c>
      <c r="R6076" t="s">
        <v>23</v>
      </c>
      <c r="S6076" t="s">
        <v>33</v>
      </c>
      <c r="T6076">
        <f>_xlfn.DAYS(Raw_data_US_healthcare[[#This Row],[Discharge Date]],Raw_data_US_healthcare[[#This Row],[Date of Admission]])</f>
        <v>2</v>
      </c>
    </row>
    <row r="6077" spans="1:20" x14ac:dyDescent="0.3">
      <c r="A6077" t="s">
        <v>26512</v>
      </c>
      <c r="B6077" t="s">
        <v>16694</v>
      </c>
      <c r="C6077">
        <v>80</v>
      </c>
      <c r="D6077" t="str">
        <f>IF(Raw_data_US_healthcare[[#This Row],[Age]]&lt;35,"Young",IF(Raw_data_US_healthcare[[#This Row],[Age]]&lt;60,"Middle","Senior"))</f>
        <v>Senior</v>
      </c>
      <c r="E6077" t="s">
        <v>26</v>
      </c>
      <c r="F6077" t="s">
        <v>228</v>
      </c>
      <c r="G6077" t="s">
        <v>228</v>
      </c>
      <c r="H6077" t="s">
        <v>26516</v>
      </c>
      <c r="I6077" s="2">
        <v>44757</v>
      </c>
      <c r="J6077" t="s">
        <v>16695</v>
      </c>
      <c r="K6077" t="s">
        <v>16696</v>
      </c>
      <c r="L6077" t="s">
        <v>21</v>
      </c>
      <c r="M6077">
        <v>6104.25</v>
      </c>
      <c r="N6077">
        <v>113</v>
      </c>
      <c r="O6077" t="s">
        <v>39</v>
      </c>
      <c r="P6077" t="s">
        <v>39</v>
      </c>
      <c r="Q6077" s="2">
        <v>44768</v>
      </c>
      <c r="R6077" t="s">
        <v>23</v>
      </c>
      <c r="S6077" t="s">
        <v>45</v>
      </c>
      <c r="T6077">
        <f>_xlfn.DAYS(Raw_data_US_healthcare[[#This Row],[Discharge Date]],Raw_data_US_healthcare[[#This Row],[Date of Admission]])</f>
        <v>11</v>
      </c>
    </row>
    <row r="6078" spans="1:20" x14ac:dyDescent="0.3">
      <c r="A6078" t="s">
        <v>26512</v>
      </c>
      <c r="B6078" t="s">
        <v>16697</v>
      </c>
      <c r="C6078">
        <v>60</v>
      </c>
      <c r="D6078" t="str">
        <f>IF(Raw_data_US_healthcare[[#This Row],[Age]]&lt;35,"Young",IF(Raw_data_US_healthcare[[#This Row],[Age]]&lt;60,"Middle","Senior"))</f>
        <v>Senior</v>
      </c>
      <c r="E6078" t="s">
        <v>26</v>
      </c>
      <c r="F6078" t="s">
        <v>17</v>
      </c>
      <c r="G6078" t="s">
        <v>17</v>
      </c>
      <c r="H6078" t="s">
        <v>69</v>
      </c>
      <c r="I6078" s="2">
        <v>44396</v>
      </c>
      <c r="J6078" t="s">
        <v>16698</v>
      </c>
      <c r="K6078" t="s">
        <v>16699</v>
      </c>
      <c r="L6078" t="s">
        <v>21</v>
      </c>
      <c r="M6078">
        <v>45338.4522</v>
      </c>
      <c r="N6078">
        <v>118</v>
      </c>
      <c r="O6078" t="s">
        <v>39</v>
      </c>
      <c r="P6078" t="s">
        <v>39</v>
      </c>
      <c r="Q6078" s="2">
        <v>44414</v>
      </c>
      <c r="R6078" t="s">
        <v>44</v>
      </c>
      <c r="S6078" t="s">
        <v>45</v>
      </c>
      <c r="T6078">
        <f>_xlfn.DAYS(Raw_data_US_healthcare[[#This Row],[Discharge Date]],Raw_data_US_healthcare[[#This Row],[Date of Admission]])</f>
        <v>18</v>
      </c>
    </row>
    <row r="6079" spans="1:20" x14ac:dyDescent="0.3">
      <c r="A6079" t="s">
        <v>26511</v>
      </c>
      <c r="B6079" t="s">
        <v>16700</v>
      </c>
      <c r="C6079">
        <v>80</v>
      </c>
      <c r="D6079" t="str">
        <f>IF(Raw_data_US_healthcare[[#This Row],[Age]]&lt;35,"Young",IF(Raw_data_US_healthcare[[#This Row],[Age]]&lt;60,"Middle","Senior"))</f>
        <v>Senior</v>
      </c>
      <c r="E6079" t="s">
        <v>16</v>
      </c>
      <c r="F6079" t="s">
        <v>113</v>
      </c>
      <c r="G6079" t="s">
        <v>113</v>
      </c>
      <c r="H6079" t="s">
        <v>69</v>
      </c>
      <c r="I6079" s="2">
        <v>43565</v>
      </c>
      <c r="J6079" t="s">
        <v>16701</v>
      </c>
      <c r="K6079" t="s">
        <v>16702</v>
      </c>
      <c r="L6079" t="s">
        <v>21</v>
      </c>
      <c r="M6079">
        <v>1991.2453</v>
      </c>
      <c r="N6079">
        <v>292</v>
      </c>
      <c r="O6079" t="s">
        <v>39</v>
      </c>
      <c r="P6079" t="s">
        <v>39</v>
      </c>
      <c r="Q6079" s="2">
        <v>43584</v>
      </c>
      <c r="R6079" t="s">
        <v>48</v>
      </c>
      <c r="S6079" t="s">
        <v>24</v>
      </c>
      <c r="T6079">
        <f>_xlfn.DAYS(Raw_data_US_healthcare[[#This Row],[Discharge Date]],Raw_data_US_healthcare[[#This Row],[Date of Admission]])</f>
        <v>19</v>
      </c>
    </row>
    <row r="6080" spans="1:20" x14ac:dyDescent="0.3">
      <c r="A6080" t="s">
        <v>26511</v>
      </c>
      <c r="B6080" t="s">
        <v>16703</v>
      </c>
      <c r="C6080">
        <v>23</v>
      </c>
      <c r="D6080" t="str">
        <f>IF(Raw_data_US_healthcare[[#This Row],[Age]]&lt;35,"Young",IF(Raw_data_US_healthcare[[#This Row],[Age]]&lt;60,"Middle","Senior"))</f>
        <v>Young</v>
      </c>
      <c r="E6080" t="s">
        <v>16</v>
      </c>
      <c r="F6080" t="s">
        <v>113</v>
      </c>
      <c r="G6080" t="s">
        <v>113</v>
      </c>
      <c r="H6080" t="s">
        <v>26516</v>
      </c>
      <c r="I6080" s="2">
        <v>44067</v>
      </c>
      <c r="J6080" t="s">
        <v>5368</v>
      </c>
      <c r="K6080" t="s">
        <v>16704</v>
      </c>
      <c r="L6080" t="s">
        <v>56</v>
      </c>
      <c r="M6080">
        <v>14748.0321</v>
      </c>
      <c r="N6080">
        <v>125</v>
      </c>
      <c r="O6080" t="s">
        <v>43</v>
      </c>
      <c r="P6080" t="s">
        <v>43</v>
      </c>
      <c r="Q6080" s="2">
        <v>44079</v>
      </c>
      <c r="R6080" t="s">
        <v>32</v>
      </c>
      <c r="S6080" t="s">
        <v>24</v>
      </c>
      <c r="T6080">
        <f>_xlfn.DAYS(Raw_data_US_healthcare[[#This Row],[Discharge Date]],Raw_data_US_healthcare[[#This Row],[Date of Admission]])</f>
        <v>12</v>
      </c>
    </row>
    <row r="6081" spans="1:20" x14ac:dyDescent="0.3">
      <c r="A6081" t="s">
        <v>26511</v>
      </c>
      <c r="B6081" t="s">
        <v>16705</v>
      </c>
      <c r="C6081">
        <v>70</v>
      </c>
      <c r="D6081" t="str">
        <f>IF(Raw_data_US_healthcare[[#This Row],[Age]]&lt;35,"Young",IF(Raw_data_US_healthcare[[#This Row],[Age]]&lt;60,"Middle","Senior"))</f>
        <v>Senior</v>
      </c>
      <c r="E6081" t="s">
        <v>16</v>
      </c>
      <c r="F6081" t="s">
        <v>49</v>
      </c>
      <c r="G6081" t="s">
        <v>49</v>
      </c>
      <c r="H6081" t="s">
        <v>18</v>
      </c>
      <c r="I6081" s="2">
        <v>43900</v>
      </c>
      <c r="J6081" t="s">
        <v>16706</v>
      </c>
      <c r="K6081" t="s">
        <v>16707</v>
      </c>
      <c r="L6081" t="s">
        <v>21</v>
      </c>
      <c r="M6081">
        <v>29172.305799999998</v>
      </c>
      <c r="N6081">
        <v>253</v>
      </c>
      <c r="O6081" t="s">
        <v>43</v>
      </c>
      <c r="P6081" t="s">
        <v>43</v>
      </c>
      <c r="Q6081" s="2">
        <v>43926</v>
      </c>
      <c r="R6081" t="s">
        <v>48</v>
      </c>
      <c r="S6081" t="s">
        <v>33</v>
      </c>
      <c r="T6081">
        <f>_xlfn.DAYS(Raw_data_US_healthcare[[#This Row],[Discharge Date]],Raw_data_US_healthcare[[#This Row],[Date of Admission]])</f>
        <v>26</v>
      </c>
    </row>
    <row r="6082" spans="1:20" x14ac:dyDescent="0.3">
      <c r="A6082" t="s">
        <v>26511</v>
      </c>
      <c r="B6082" t="s">
        <v>16708</v>
      </c>
      <c r="C6082">
        <v>63</v>
      </c>
      <c r="D6082" t="str">
        <f>IF(Raw_data_US_healthcare[[#This Row],[Age]]&lt;35,"Young",IF(Raw_data_US_healthcare[[#This Row],[Age]]&lt;60,"Middle","Senior"))</f>
        <v>Senior</v>
      </c>
      <c r="E6082" t="s">
        <v>16</v>
      </c>
      <c r="F6082" t="s">
        <v>228</v>
      </c>
      <c r="G6082" t="s">
        <v>228</v>
      </c>
      <c r="H6082" t="s">
        <v>69</v>
      </c>
      <c r="I6082" s="2">
        <v>45197</v>
      </c>
      <c r="J6082" t="s">
        <v>16709</v>
      </c>
      <c r="K6082" t="s">
        <v>16710</v>
      </c>
      <c r="L6082" t="s">
        <v>21</v>
      </c>
      <c r="M6082">
        <v>64687.716</v>
      </c>
      <c r="N6082">
        <v>252</v>
      </c>
      <c r="O6082" t="s">
        <v>39</v>
      </c>
      <c r="P6082" t="s">
        <v>39</v>
      </c>
      <c r="Q6082" s="2">
        <v>45204</v>
      </c>
      <c r="R6082" t="s">
        <v>83</v>
      </c>
      <c r="S6082" t="s">
        <v>24</v>
      </c>
      <c r="T6082">
        <f>_xlfn.DAYS(Raw_data_US_healthcare[[#This Row],[Discharge Date]],Raw_data_US_healthcare[[#This Row],[Date of Admission]])</f>
        <v>7</v>
      </c>
    </row>
    <row r="6083" spans="1:20" x14ac:dyDescent="0.3">
      <c r="A6083" t="s">
        <v>26512</v>
      </c>
      <c r="B6083" t="s">
        <v>16711</v>
      </c>
      <c r="C6083">
        <v>31</v>
      </c>
      <c r="D6083" t="str">
        <f>IF(Raw_data_US_healthcare[[#This Row],[Age]]&lt;35,"Young",IF(Raw_data_US_healthcare[[#This Row],[Age]]&lt;60,"Middle","Senior"))</f>
        <v>Young</v>
      </c>
      <c r="E6083" t="s">
        <v>26</v>
      </c>
      <c r="F6083" t="s">
        <v>113</v>
      </c>
      <c r="G6083" t="s">
        <v>113</v>
      </c>
      <c r="H6083" t="s">
        <v>26514</v>
      </c>
      <c r="I6083" s="2">
        <v>45083</v>
      </c>
      <c r="J6083" t="s">
        <v>11843</v>
      </c>
      <c r="K6083" t="s">
        <v>16712</v>
      </c>
      <c r="L6083" t="s">
        <v>60</v>
      </c>
      <c r="M6083">
        <v>35757.871200000001</v>
      </c>
      <c r="N6083">
        <v>394</v>
      </c>
      <c r="O6083" t="s">
        <v>22</v>
      </c>
      <c r="P6083" t="s">
        <v>22</v>
      </c>
      <c r="Q6083" s="2">
        <v>45091</v>
      </c>
      <c r="R6083" t="s">
        <v>32</v>
      </c>
      <c r="S6083" t="s">
        <v>24</v>
      </c>
      <c r="T6083">
        <f>_xlfn.DAYS(Raw_data_US_healthcare[[#This Row],[Discharge Date]],Raw_data_US_healthcare[[#This Row],[Date of Admission]])</f>
        <v>8</v>
      </c>
    </row>
    <row r="6084" spans="1:20" x14ac:dyDescent="0.3">
      <c r="A6084" t="s">
        <v>26512</v>
      </c>
      <c r="B6084" t="s">
        <v>16713</v>
      </c>
      <c r="C6084">
        <v>77</v>
      </c>
      <c r="D6084" t="str">
        <f>IF(Raw_data_US_healthcare[[#This Row],[Age]]&lt;35,"Young",IF(Raw_data_US_healthcare[[#This Row],[Age]]&lt;60,"Middle","Senior"))</f>
        <v>Senior</v>
      </c>
      <c r="E6084" t="s">
        <v>26</v>
      </c>
      <c r="F6084" t="s">
        <v>88</v>
      </c>
      <c r="G6084" t="s">
        <v>88</v>
      </c>
      <c r="H6084" t="s">
        <v>26514</v>
      </c>
      <c r="I6084" s="2">
        <v>44447</v>
      </c>
      <c r="J6084" t="s">
        <v>16714</v>
      </c>
      <c r="K6084" t="s">
        <v>16715</v>
      </c>
      <c r="L6084" t="s">
        <v>21</v>
      </c>
      <c r="M6084">
        <v>18892.8213</v>
      </c>
      <c r="N6084">
        <v>362</v>
      </c>
      <c r="O6084" t="s">
        <v>43</v>
      </c>
      <c r="P6084" t="s">
        <v>43</v>
      </c>
      <c r="Q6084" s="2">
        <v>44474</v>
      </c>
      <c r="R6084" t="s">
        <v>44</v>
      </c>
      <c r="S6084" t="s">
        <v>45</v>
      </c>
      <c r="T6084">
        <f>_xlfn.DAYS(Raw_data_US_healthcare[[#This Row],[Discharge Date]],Raw_data_US_healthcare[[#This Row],[Date of Admission]])</f>
        <v>27</v>
      </c>
    </row>
    <row r="6085" spans="1:20" x14ac:dyDescent="0.3">
      <c r="A6085" t="s">
        <v>26512</v>
      </c>
      <c r="B6085" t="s">
        <v>16716</v>
      </c>
      <c r="C6085">
        <v>53</v>
      </c>
      <c r="D6085" t="str">
        <f>IF(Raw_data_US_healthcare[[#This Row],[Age]]&lt;35,"Young",IF(Raw_data_US_healthcare[[#This Row],[Age]]&lt;60,"Middle","Senior"))</f>
        <v>Middle</v>
      </c>
      <c r="E6085" t="s">
        <v>26</v>
      </c>
      <c r="F6085" t="s">
        <v>17</v>
      </c>
      <c r="G6085" t="s">
        <v>17</v>
      </c>
      <c r="H6085" t="s">
        <v>26516</v>
      </c>
      <c r="I6085" s="2">
        <v>44170</v>
      </c>
      <c r="J6085" t="s">
        <v>10109</v>
      </c>
      <c r="K6085" t="s">
        <v>16717</v>
      </c>
      <c r="L6085" t="s">
        <v>31</v>
      </c>
      <c r="M6085">
        <v>34915.254800000002</v>
      </c>
      <c r="N6085">
        <v>372</v>
      </c>
      <c r="O6085" t="s">
        <v>43</v>
      </c>
      <c r="P6085" t="s">
        <v>43</v>
      </c>
      <c r="Q6085" s="2">
        <v>44181</v>
      </c>
      <c r="R6085" t="s">
        <v>83</v>
      </c>
      <c r="S6085" t="s">
        <v>45</v>
      </c>
      <c r="T6085">
        <f>_xlfn.DAYS(Raw_data_US_healthcare[[#This Row],[Discharge Date]],Raw_data_US_healthcare[[#This Row],[Date of Admission]])</f>
        <v>11</v>
      </c>
    </row>
    <row r="6086" spans="1:20" x14ac:dyDescent="0.3">
      <c r="A6086" t="s">
        <v>26511</v>
      </c>
      <c r="B6086" t="s">
        <v>16718</v>
      </c>
      <c r="C6086">
        <v>74</v>
      </c>
      <c r="D6086" t="str">
        <f>IF(Raw_data_US_healthcare[[#This Row],[Age]]&lt;35,"Young",IF(Raw_data_US_healthcare[[#This Row],[Age]]&lt;60,"Middle","Senior"))</f>
        <v>Senior</v>
      </c>
      <c r="E6086" t="s">
        <v>16</v>
      </c>
      <c r="F6086" t="s">
        <v>88</v>
      </c>
      <c r="G6086" t="s">
        <v>88</v>
      </c>
      <c r="H6086" t="s">
        <v>18</v>
      </c>
      <c r="I6086" s="2">
        <v>45161</v>
      </c>
      <c r="J6086" t="s">
        <v>16719</v>
      </c>
      <c r="K6086" t="s">
        <v>16720</v>
      </c>
      <c r="L6086" t="s">
        <v>21</v>
      </c>
      <c r="M6086">
        <v>15686.501399999999</v>
      </c>
      <c r="N6086">
        <v>457</v>
      </c>
      <c r="O6086" t="s">
        <v>43</v>
      </c>
      <c r="P6086" t="s">
        <v>43</v>
      </c>
      <c r="Q6086" s="2">
        <v>45170</v>
      </c>
      <c r="R6086" t="s">
        <v>32</v>
      </c>
      <c r="S6086" t="s">
        <v>45</v>
      </c>
      <c r="T6086">
        <f>_xlfn.DAYS(Raw_data_US_healthcare[[#This Row],[Discharge Date]],Raw_data_US_healthcare[[#This Row],[Date of Admission]])</f>
        <v>9</v>
      </c>
    </row>
    <row r="6087" spans="1:20" x14ac:dyDescent="0.3">
      <c r="A6087" t="s">
        <v>26512</v>
      </c>
      <c r="B6087" t="s">
        <v>16721</v>
      </c>
      <c r="C6087">
        <v>61</v>
      </c>
      <c r="D6087" t="str">
        <f>IF(Raw_data_US_healthcare[[#This Row],[Age]]&lt;35,"Young",IF(Raw_data_US_healthcare[[#This Row],[Age]]&lt;60,"Middle","Senior"))</f>
        <v>Senior</v>
      </c>
      <c r="E6087" t="s">
        <v>26</v>
      </c>
      <c r="F6087" t="s">
        <v>228</v>
      </c>
      <c r="G6087" t="s">
        <v>228</v>
      </c>
      <c r="H6087" t="s">
        <v>69</v>
      </c>
      <c r="I6087" s="2">
        <v>44650</v>
      </c>
      <c r="J6087" t="s">
        <v>16722</v>
      </c>
      <c r="K6087" t="s">
        <v>16723</v>
      </c>
      <c r="L6087" t="s">
        <v>21</v>
      </c>
      <c r="M6087">
        <v>27870.576400000002</v>
      </c>
      <c r="N6087">
        <v>257</v>
      </c>
      <c r="O6087" t="s">
        <v>43</v>
      </c>
      <c r="P6087" t="s">
        <v>43</v>
      </c>
      <c r="Q6087" s="2">
        <v>44652</v>
      </c>
      <c r="R6087" t="s">
        <v>83</v>
      </c>
      <c r="S6087" t="s">
        <v>45</v>
      </c>
      <c r="T6087">
        <f>_xlfn.DAYS(Raw_data_US_healthcare[[#This Row],[Discharge Date]],Raw_data_US_healthcare[[#This Row],[Date of Admission]])</f>
        <v>2</v>
      </c>
    </row>
    <row r="6088" spans="1:20" x14ac:dyDescent="0.3">
      <c r="A6088" t="s">
        <v>26512</v>
      </c>
      <c r="B6088" t="s">
        <v>16724</v>
      </c>
      <c r="C6088">
        <v>24</v>
      </c>
      <c r="D6088" t="str">
        <f>IF(Raw_data_US_healthcare[[#This Row],[Age]]&lt;35,"Young",IF(Raw_data_US_healthcare[[#This Row],[Age]]&lt;60,"Middle","Senior"))</f>
        <v>Young</v>
      </c>
      <c r="E6088" t="s">
        <v>26</v>
      </c>
      <c r="F6088" t="s">
        <v>27</v>
      </c>
      <c r="G6088" t="s">
        <v>27</v>
      </c>
      <c r="H6088" t="s">
        <v>36</v>
      </c>
      <c r="I6088" s="2">
        <v>45065</v>
      </c>
      <c r="J6088" t="s">
        <v>16725</v>
      </c>
      <c r="K6088" t="s">
        <v>16726</v>
      </c>
      <c r="L6088" t="s">
        <v>60</v>
      </c>
      <c r="M6088">
        <v>8548.9338000000007</v>
      </c>
      <c r="N6088">
        <v>175</v>
      </c>
      <c r="O6088" t="s">
        <v>22</v>
      </c>
      <c r="P6088" t="s">
        <v>22</v>
      </c>
      <c r="Q6088" s="2">
        <v>45082</v>
      </c>
      <c r="R6088" t="s">
        <v>23</v>
      </c>
      <c r="S6088" t="s">
        <v>33</v>
      </c>
      <c r="T6088">
        <f>_xlfn.DAYS(Raw_data_US_healthcare[[#This Row],[Discharge Date]],Raw_data_US_healthcare[[#This Row],[Date of Admission]])</f>
        <v>17</v>
      </c>
    </row>
    <row r="6089" spans="1:20" x14ac:dyDescent="0.3">
      <c r="A6089" t="s">
        <v>26511</v>
      </c>
      <c r="B6089" t="s">
        <v>13997</v>
      </c>
      <c r="C6089">
        <v>67</v>
      </c>
      <c r="D6089" t="str">
        <f>IF(Raw_data_US_healthcare[[#This Row],[Age]]&lt;35,"Young",IF(Raw_data_US_healthcare[[#This Row],[Age]]&lt;60,"Middle","Senior"))</f>
        <v>Senior</v>
      </c>
      <c r="E6089" t="s">
        <v>16</v>
      </c>
      <c r="F6089" t="s">
        <v>49</v>
      </c>
      <c r="G6089" t="s">
        <v>49</v>
      </c>
      <c r="H6089" t="s">
        <v>26516</v>
      </c>
      <c r="I6089" s="2">
        <v>43718</v>
      </c>
      <c r="J6089" t="s">
        <v>16727</v>
      </c>
      <c r="K6089" t="s">
        <v>16728</v>
      </c>
      <c r="L6089" t="s">
        <v>21</v>
      </c>
      <c r="M6089">
        <v>27309.912</v>
      </c>
      <c r="N6089">
        <v>283</v>
      </c>
      <c r="O6089" t="s">
        <v>43</v>
      </c>
      <c r="P6089" t="s">
        <v>43</v>
      </c>
      <c r="Q6089" s="2">
        <v>43733</v>
      </c>
      <c r="R6089" t="s">
        <v>23</v>
      </c>
      <c r="S6089" t="s">
        <v>45</v>
      </c>
      <c r="T6089">
        <f>_xlfn.DAYS(Raw_data_US_healthcare[[#This Row],[Discharge Date]],Raw_data_US_healthcare[[#This Row],[Date of Admission]])</f>
        <v>15</v>
      </c>
    </row>
    <row r="6090" spans="1:20" x14ac:dyDescent="0.3">
      <c r="A6090" t="s">
        <v>26511</v>
      </c>
      <c r="B6090" t="s">
        <v>16729</v>
      </c>
      <c r="C6090">
        <v>71</v>
      </c>
      <c r="D6090" t="str">
        <f>IF(Raw_data_US_healthcare[[#This Row],[Age]]&lt;35,"Young",IF(Raw_data_US_healthcare[[#This Row],[Age]]&lt;60,"Middle","Senior"))</f>
        <v>Senior</v>
      </c>
      <c r="E6090" t="s">
        <v>16</v>
      </c>
      <c r="F6090" t="s">
        <v>27</v>
      </c>
      <c r="G6090" t="s">
        <v>27</v>
      </c>
      <c r="H6090" t="s">
        <v>36</v>
      </c>
      <c r="I6090" s="2">
        <v>44222</v>
      </c>
      <c r="J6090" t="s">
        <v>16007</v>
      </c>
      <c r="K6090" t="s">
        <v>1588</v>
      </c>
      <c r="L6090" t="s">
        <v>21</v>
      </c>
      <c r="M6090">
        <v>8962.4300999999996</v>
      </c>
      <c r="N6090">
        <v>335</v>
      </c>
      <c r="O6090" t="s">
        <v>43</v>
      </c>
      <c r="P6090" t="s">
        <v>43</v>
      </c>
      <c r="Q6090" s="2">
        <v>44252</v>
      </c>
      <c r="R6090" t="s">
        <v>44</v>
      </c>
      <c r="S6090" t="s">
        <v>45</v>
      </c>
      <c r="T6090">
        <f>_xlfn.DAYS(Raw_data_US_healthcare[[#This Row],[Discharge Date]],Raw_data_US_healthcare[[#This Row],[Date of Admission]])</f>
        <v>30</v>
      </c>
    </row>
    <row r="6091" spans="1:20" x14ac:dyDescent="0.3">
      <c r="A6091" t="s">
        <v>26511</v>
      </c>
      <c r="B6091" t="s">
        <v>16730</v>
      </c>
      <c r="C6091">
        <v>22</v>
      </c>
      <c r="D6091" t="str">
        <f>IF(Raw_data_US_healthcare[[#This Row],[Age]]&lt;35,"Young",IF(Raw_data_US_healthcare[[#This Row],[Age]]&lt;60,"Middle","Senior"))</f>
        <v>Young</v>
      </c>
      <c r="E6091" t="s">
        <v>16</v>
      </c>
      <c r="F6091" t="s">
        <v>228</v>
      </c>
      <c r="G6091" t="s">
        <v>228</v>
      </c>
      <c r="H6091" t="s">
        <v>26516</v>
      </c>
      <c r="I6091" s="2">
        <v>43762</v>
      </c>
      <c r="J6091" t="s">
        <v>16731</v>
      </c>
      <c r="K6091" t="s">
        <v>16732</v>
      </c>
      <c r="L6091" t="s">
        <v>31</v>
      </c>
      <c r="M6091">
        <v>13290.4324</v>
      </c>
      <c r="N6091">
        <v>204</v>
      </c>
      <c r="O6091" t="s">
        <v>22</v>
      </c>
      <c r="P6091" t="s">
        <v>22</v>
      </c>
      <c r="Q6091" s="2">
        <v>43774</v>
      </c>
      <c r="R6091" t="s">
        <v>32</v>
      </c>
      <c r="S6091" t="s">
        <v>24</v>
      </c>
      <c r="T6091">
        <f>_xlfn.DAYS(Raw_data_US_healthcare[[#This Row],[Discharge Date]],Raw_data_US_healthcare[[#This Row],[Date of Admission]])</f>
        <v>12</v>
      </c>
    </row>
    <row r="6092" spans="1:20" x14ac:dyDescent="0.3">
      <c r="A6092" t="s">
        <v>26511</v>
      </c>
      <c r="B6092" t="s">
        <v>16733</v>
      </c>
      <c r="C6092">
        <v>71</v>
      </c>
      <c r="D6092" t="str">
        <f>IF(Raw_data_US_healthcare[[#This Row],[Age]]&lt;35,"Young",IF(Raw_data_US_healthcare[[#This Row],[Age]]&lt;60,"Middle","Senior"))</f>
        <v>Senior</v>
      </c>
      <c r="E6092" t="s">
        <v>16</v>
      </c>
      <c r="F6092" t="s">
        <v>88</v>
      </c>
      <c r="G6092" t="s">
        <v>88</v>
      </c>
      <c r="H6092" t="s">
        <v>69</v>
      </c>
      <c r="I6092" s="2">
        <v>44207</v>
      </c>
      <c r="J6092" t="s">
        <v>16734</v>
      </c>
      <c r="K6092" t="s">
        <v>16735</v>
      </c>
      <c r="L6092" t="s">
        <v>21</v>
      </c>
      <c r="M6092">
        <v>22138.108899999999</v>
      </c>
      <c r="N6092">
        <v>135</v>
      </c>
      <c r="O6092" t="s">
        <v>39</v>
      </c>
      <c r="P6092" t="s">
        <v>39</v>
      </c>
      <c r="Q6092" s="2">
        <v>44231</v>
      </c>
      <c r="R6092" t="s">
        <v>83</v>
      </c>
      <c r="S6092" t="s">
        <v>33</v>
      </c>
      <c r="T6092">
        <f>_xlfn.DAYS(Raw_data_US_healthcare[[#This Row],[Discharge Date]],Raw_data_US_healthcare[[#This Row],[Date of Admission]])</f>
        <v>24</v>
      </c>
    </row>
    <row r="6093" spans="1:20" x14ac:dyDescent="0.3">
      <c r="A6093" t="s">
        <v>26511</v>
      </c>
      <c r="B6093" t="s">
        <v>16736</v>
      </c>
      <c r="C6093">
        <v>79</v>
      </c>
      <c r="D6093" t="str">
        <f>IF(Raw_data_US_healthcare[[#This Row],[Age]]&lt;35,"Young",IF(Raw_data_US_healthcare[[#This Row],[Age]]&lt;60,"Middle","Senior"))</f>
        <v>Senior</v>
      </c>
      <c r="E6093" t="s">
        <v>16</v>
      </c>
      <c r="F6093" t="s">
        <v>17</v>
      </c>
      <c r="G6093" t="s">
        <v>17</v>
      </c>
      <c r="H6093" t="s">
        <v>26514</v>
      </c>
      <c r="I6093" s="2">
        <v>44239</v>
      </c>
      <c r="J6093" t="s">
        <v>16737</v>
      </c>
      <c r="K6093" t="s">
        <v>16738</v>
      </c>
      <c r="L6093" t="s">
        <v>21</v>
      </c>
      <c r="M6093">
        <v>4262.5259999999998</v>
      </c>
      <c r="N6093">
        <v>339</v>
      </c>
      <c r="O6093" t="s">
        <v>39</v>
      </c>
      <c r="P6093" t="s">
        <v>39</v>
      </c>
      <c r="Q6093" s="2">
        <v>44267</v>
      </c>
      <c r="R6093" t="s">
        <v>44</v>
      </c>
      <c r="S6093" t="s">
        <v>33</v>
      </c>
      <c r="T6093">
        <f>_xlfn.DAYS(Raw_data_US_healthcare[[#This Row],[Discharge Date]],Raw_data_US_healthcare[[#This Row],[Date of Admission]])</f>
        <v>28</v>
      </c>
    </row>
    <row r="6094" spans="1:20" x14ac:dyDescent="0.3">
      <c r="A6094" t="s">
        <v>26512</v>
      </c>
      <c r="B6094" t="s">
        <v>16739</v>
      </c>
      <c r="C6094">
        <v>23</v>
      </c>
      <c r="D6094" t="str">
        <f>IF(Raw_data_US_healthcare[[#This Row],[Age]]&lt;35,"Young",IF(Raw_data_US_healthcare[[#This Row],[Age]]&lt;60,"Middle","Senior"))</f>
        <v>Young</v>
      </c>
      <c r="E6094" t="s">
        <v>26</v>
      </c>
      <c r="F6094" t="s">
        <v>49</v>
      </c>
      <c r="G6094" t="s">
        <v>49</v>
      </c>
      <c r="H6094" t="s">
        <v>26516</v>
      </c>
      <c r="I6094" s="2">
        <v>44518</v>
      </c>
      <c r="J6094" t="s">
        <v>16740</v>
      </c>
      <c r="K6094" t="s">
        <v>16741</v>
      </c>
      <c r="L6094" t="s">
        <v>56</v>
      </c>
      <c r="M6094">
        <v>3290.1631000000002</v>
      </c>
      <c r="N6094">
        <v>122</v>
      </c>
      <c r="O6094" t="s">
        <v>39</v>
      </c>
      <c r="P6094" t="s">
        <v>39</v>
      </c>
      <c r="Q6094" s="2">
        <v>44528</v>
      </c>
      <c r="R6094" t="s">
        <v>48</v>
      </c>
      <c r="S6094" t="s">
        <v>45</v>
      </c>
      <c r="T6094">
        <f>_xlfn.DAYS(Raw_data_US_healthcare[[#This Row],[Discharge Date]],Raw_data_US_healthcare[[#This Row],[Date of Admission]])</f>
        <v>10</v>
      </c>
    </row>
    <row r="6095" spans="1:20" x14ac:dyDescent="0.3">
      <c r="A6095" t="s">
        <v>26511</v>
      </c>
      <c r="B6095" t="s">
        <v>2035</v>
      </c>
      <c r="C6095">
        <v>59</v>
      </c>
      <c r="D6095" t="str">
        <f>IF(Raw_data_US_healthcare[[#This Row],[Age]]&lt;35,"Young",IF(Raw_data_US_healthcare[[#This Row],[Age]]&lt;60,"Middle","Senior"))</f>
        <v>Middle</v>
      </c>
      <c r="E6095" t="s">
        <v>16</v>
      </c>
      <c r="F6095" t="s">
        <v>228</v>
      </c>
      <c r="G6095" t="s">
        <v>228</v>
      </c>
      <c r="H6095" t="s">
        <v>26516</v>
      </c>
      <c r="I6095" s="2">
        <v>43451</v>
      </c>
      <c r="J6095" t="s">
        <v>16742</v>
      </c>
      <c r="K6095" t="s">
        <v>16743</v>
      </c>
      <c r="L6095" t="s">
        <v>60</v>
      </c>
      <c r="M6095">
        <v>8961.7510000000002</v>
      </c>
      <c r="N6095">
        <v>397</v>
      </c>
      <c r="O6095" t="s">
        <v>43</v>
      </c>
      <c r="P6095" t="s">
        <v>43</v>
      </c>
      <c r="Q6095" s="2">
        <v>43456</v>
      </c>
      <c r="R6095" t="s">
        <v>32</v>
      </c>
      <c r="S6095" t="s">
        <v>45</v>
      </c>
      <c r="T6095">
        <f>_xlfn.DAYS(Raw_data_US_healthcare[[#This Row],[Discharge Date]],Raw_data_US_healthcare[[#This Row],[Date of Admission]])</f>
        <v>5</v>
      </c>
    </row>
    <row r="6096" spans="1:20" x14ac:dyDescent="0.3">
      <c r="A6096" t="s">
        <v>26512</v>
      </c>
      <c r="B6096" t="s">
        <v>16744</v>
      </c>
      <c r="C6096">
        <v>53</v>
      </c>
      <c r="D6096" t="str">
        <f>IF(Raw_data_US_healthcare[[#This Row],[Age]]&lt;35,"Young",IF(Raw_data_US_healthcare[[#This Row],[Age]]&lt;60,"Middle","Senior"))</f>
        <v>Middle</v>
      </c>
      <c r="E6096" t="s">
        <v>26</v>
      </c>
      <c r="F6096" t="s">
        <v>62</v>
      </c>
      <c r="G6096" t="s">
        <v>62</v>
      </c>
      <c r="H6096" t="s">
        <v>69</v>
      </c>
      <c r="I6096" s="2">
        <v>44254</v>
      </c>
      <c r="J6096" t="s">
        <v>16745</v>
      </c>
      <c r="K6096" t="s">
        <v>16746</v>
      </c>
      <c r="L6096" t="s">
        <v>31</v>
      </c>
      <c r="M6096">
        <v>73677.312300000005</v>
      </c>
      <c r="N6096">
        <v>131</v>
      </c>
      <c r="O6096" t="s">
        <v>39</v>
      </c>
      <c r="P6096" t="s">
        <v>39</v>
      </c>
      <c r="Q6096" s="2">
        <v>44278</v>
      </c>
      <c r="R6096" t="s">
        <v>48</v>
      </c>
      <c r="S6096" t="s">
        <v>24</v>
      </c>
      <c r="T6096">
        <f>_xlfn.DAYS(Raw_data_US_healthcare[[#This Row],[Discharge Date]],Raw_data_US_healthcare[[#This Row],[Date of Admission]])</f>
        <v>24</v>
      </c>
    </row>
    <row r="6097" spans="1:20" x14ac:dyDescent="0.3">
      <c r="A6097" t="s">
        <v>26511</v>
      </c>
      <c r="B6097" t="s">
        <v>16747</v>
      </c>
      <c r="C6097">
        <v>22</v>
      </c>
      <c r="D6097" t="str">
        <f>IF(Raw_data_US_healthcare[[#This Row],[Age]]&lt;35,"Young",IF(Raw_data_US_healthcare[[#This Row],[Age]]&lt;60,"Middle","Senior"))</f>
        <v>Young</v>
      </c>
      <c r="E6097" t="s">
        <v>16</v>
      </c>
      <c r="F6097" t="s">
        <v>62</v>
      </c>
      <c r="G6097" t="s">
        <v>62</v>
      </c>
      <c r="H6097" t="s">
        <v>28</v>
      </c>
      <c r="I6097" s="2">
        <v>45214</v>
      </c>
      <c r="J6097" t="s">
        <v>16748</v>
      </c>
      <c r="K6097" t="s">
        <v>16749</v>
      </c>
      <c r="L6097" t="s">
        <v>52</v>
      </c>
      <c r="M6097">
        <v>29612.901099999999</v>
      </c>
      <c r="N6097">
        <v>218</v>
      </c>
      <c r="O6097" t="s">
        <v>22</v>
      </c>
      <c r="P6097" t="s">
        <v>22</v>
      </c>
      <c r="Q6097" s="2">
        <v>45224</v>
      </c>
      <c r="R6097" t="s">
        <v>83</v>
      </c>
      <c r="S6097" t="s">
        <v>33</v>
      </c>
      <c r="T6097">
        <f>_xlfn.DAYS(Raw_data_US_healthcare[[#This Row],[Discharge Date]],Raw_data_US_healthcare[[#This Row],[Date of Admission]])</f>
        <v>10</v>
      </c>
    </row>
    <row r="6098" spans="1:20" x14ac:dyDescent="0.3">
      <c r="A6098" t="s">
        <v>26511</v>
      </c>
      <c r="B6098" t="s">
        <v>16750</v>
      </c>
      <c r="C6098">
        <v>84</v>
      </c>
      <c r="D6098" t="str">
        <f>IF(Raw_data_US_healthcare[[#This Row],[Age]]&lt;35,"Young",IF(Raw_data_US_healthcare[[#This Row],[Age]]&lt;60,"Middle","Senior"))</f>
        <v>Senior</v>
      </c>
      <c r="E6098" t="s">
        <v>16</v>
      </c>
      <c r="F6098" t="s">
        <v>88</v>
      </c>
      <c r="G6098" t="s">
        <v>88</v>
      </c>
      <c r="H6098" t="s">
        <v>69</v>
      </c>
      <c r="I6098" s="2">
        <v>43559</v>
      </c>
      <c r="J6098" t="s">
        <v>16751</v>
      </c>
      <c r="K6098" t="s">
        <v>13020</v>
      </c>
      <c r="L6098" t="s">
        <v>21</v>
      </c>
      <c r="M6098">
        <v>20280.4251</v>
      </c>
      <c r="N6098">
        <v>124</v>
      </c>
      <c r="O6098" t="s">
        <v>22</v>
      </c>
      <c r="P6098" t="s">
        <v>22</v>
      </c>
      <c r="Q6098" s="2">
        <v>43560</v>
      </c>
      <c r="R6098" t="s">
        <v>44</v>
      </c>
      <c r="S6098" t="s">
        <v>24</v>
      </c>
      <c r="T6098">
        <f>_xlfn.DAYS(Raw_data_US_healthcare[[#This Row],[Discharge Date]],Raw_data_US_healthcare[[#This Row],[Date of Admission]])</f>
        <v>1</v>
      </c>
    </row>
    <row r="6099" spans="1:20" x14ac:dyDescent="0.3">
      <c r="A6099" t="s">
        <v>26512</v>
      </c>
      <c r="B6099" t="s">
        <v>16752</v>
      </c>
      <c r="C6099">
        <v>64</v>
      </c>
      <c r="D6099" t="str">
        <f>IF(Raw_data_US_healthcare[[#This Row],[Age]]&lt;35,"Young",IF(Raw_data_US_healthcare[[#This Row],[Age]]&lt;60,"Middle","Senior"))</f>
        <v>Senior</v>
      </c>
      <c r="E6099" t="s">
        <v>26</v>
      </c>
      <c r="F6099" t="s">
        <v>35</v>
      </c>
      <c r="G6099" t="s">
        <v>35</v>
      </c>
      <c r="H6099" t="s">
        <v>28</v>
      </c>
      <c r="I6099" s="2">
        <v>44123</v>
      </c>
      <c r="J6099" t="s">
        <v>16753</v>
      </c>
      <c r="K6099" t="s">
        <v>16754</v>
      </c>
      <c r="L6099" t="s">
        <v>21</v>
      </c>
      <c r="M6099">
        <v>17542.064999999999</v>
      </c>
      <c r="N6099">
        <v>170</v>
      </c>
      <c r="O6099" t="s">
        <v>22</v>
      </c>
      <c r="P6099" t="s">
        <v>22</v>
      </c>
      <c r="Q6099" s="2">
        <v>44141</v>
      </c>
      <c r="R6099" t="s">
        <v>44</v>
      </c>
      <c r="S6099" t="s">
        <v>45</v>
      </c>
      <c r="T6099">
        <f>_xlfn.DAYS(Raw_data_US_healthcare[[#This Row],[Discharge Date]],Raw_data_US_healthcare[[#This Row],[Date of Admission]])</f>
        <v>18</v>
      </c>
    </row>
    <row r="6100" spans="1:20" x14ac:dyDescent="0.3">
      <c r="A6100" t="s">
        <v>26511</v>
      </c>
      <c r="B6100" t="s">
        <v>16755</v>
      </c>
      <c r="C6100">
        <v>67</v>
      </c>
      <c r="D6100" t="str">
        <f>IF(Raw_data_US_healthcare[[#This Row],[Age]]&lt;35,"Young",IF(Raw_data_US_healthcare[[#This Row],[Age]]&lt;60,"Middle","Senior"))</f>
        <v>Senior</v>
      </c>
      <c r="E6100" t="s">
        <v>16</v>
      </c>
      <c r="F6100" t="s">
        <v>62</v>
      </c>
      <c r="G6100" t="s">
        <v>62</v>
      </c>
      <c r="H6100" t="s">
        <v>36</v>
      </c>
      <c r="I6100" s="2">
        <v>43819</v>
      </c>
      <c r="J6100" t="s">
        <v>10011</v>
      </c>
      <c r="K6100" t="s">
        <v>16756</v>
      </c>
      <c r="L6100" t="s">
        <v>21</v>
      </c>
      <c r="M6100">
        <v>14569.4054</v>
      </c>
      <c r="N6100">
        <v>381</v>
      </c>
      <c r="O6100" t="s">
        <v>22</v>
      </c>
      <c r="P6100" t="s">
        <v>22</v>
      </c>
      <c r="Q6100" s="2">
        <v>43835</v>
      </c>
      <c r="R6100" t="s">
        <v>83</v>
      </c>
      <c r="S6100" t="s">
        <v>24</v>
      </c>
      <c r="T6100">
        <f>_xlfn.DAYS(Raw_data_US_healthcare[[#This Row],[Discharge Date]],Raw_data_US_healthcare[[#This Row],[Date of Admission]])</f>
        <v>16</v>
      </c>
    </row>
    <row r="6101" spans="1:20" x14ac:dyDescent="0.3">
      <c r="A6101" t="s">
        <v>26511</v>
      </c>
      <c r="B6101" t="s">
        <v>16757</v>
      </c>
      <c r="C6101">
        <v>51</v>
      </c>
      <c r="D6101" t="str">
        <f>IF(Raw_data_US_healthcare[[#This Row],[Age]]&lt;35,"Young",IF(Raw_data_US_healthcare[[#This Row],[Age]]&lt;60,"Middle","Senior"))</f>
        <v>Middle</v>
      </c>
      <c r="E6101" t="s">
        <v>16</v>
      </c>
      <c r="F6101" t="s">
        <v>113</v>
      </c>
      <c r="G6101" t="s">
        <v>113</v>
      </c>
      <c r="H6101" t="s">
        <v>26514</v>
      </c>
      <c r="I6101" s="2">
        <v>44155</v>
      </c>
      <c r="J6101" t="s">
        <v>3496</v>
      </c>
      <c r="K6101" t="s">
        <v>16758</v>
      </c>
      <c r="L6101" t="s">
        <v>31</v>
      </c>
      <c r="M6101">
        <v>24072.6911</v>
      </c>
      <c r="N6101">
        <v>300</v>
      </c>
      <c r="O6101" t="s">
        <v>22</v>
      </c>
      <c r="P6101" t="s">
        <v>22</v>
      </c>
      <c r="Q6101" s="2">
        <v>44160</v>
      </c>
      <c r="R6101" t="s">
        <v>44</v>
      </c>
      <c r="S6101" t="s">
        <v>45</v>
      </c>
      <c r="T6101">
        <f>_xlfn.DAYS(Raw_data_US_healthcare[[#This Row],[Discharge Date]],Raw_data_US_healthcare[[#This Row],[Date of Admission]])</f>
        <v>5</v>
      </c>
    </row>
    <row r="6102" spans="1:20" x14ac:dyDescent="0.3">
      <c r="A6102" t="s">
        <v>26511</v>
      </c>
      <c r="B6102" t="s">
        <v>16759</v>
      </c>
      <c r="C6102">
        <v>35</v>
      </c>
      <c r="D6102" t="str">
        <f>IF(Raw_data_US_healthcare[[#This Row],[Age]]&lt;35,"Young",IF(Raw_data_US_healthcare[[#This Row],[Age]]&lt;60,"Middle","Senior"))</f>
        <v>Middle</v>
      </c>
      <c r="E6102" t="s">
        <v>16</v>
      </c>
      <c r="F6102" t="s">
        <v>17</v>
      </c>
      <c r="G6102" t="s">
        <v>17</v>
      </c>
      <c r="H6102" t="s">
        <v>18</v>
      </c>
      <c r="I6102" s="2">
        <v>43542</v>
      </c>
      <c r="J6102" t="s">
        <v>16760</v>
      </c>
      <c r="K6102" t="s">
        <v>16761</v>
      </c>
      <c r="L6102" t="s">
        <v>31</v>
      </c>
      <c r="M6102">
        <v>20476.786</v>
      </c>
      <c r="N6102">
        <v>156</v>
      </c>
      <c r="O6102" t="s">
        <v>43</v>
      </c>
      <c r="P6102" t="s">
        <v>43</v>
      </c>
      <c r="Q6102" s="2">
        <v>43565</v>
      </c>
      <c r="R6102" t="s">
        <v>32</v>
      </c>
      <c r="S6102" t="s">
        <v>24</v>
      </c>
      <c r="T6102">
        <f>_xlfn.DAYS(Raw_data_US_healthcare[[#This Row],[Discharge Date]],Raw_data_US_healthcare[[#This Row],[Date of Admission]])</f>
        <v>23</v>
      </c>
    </row>
    <row r="6103" spans="1:20" x14ac:dyDescent="0.3">
      <c r="A6103" t="s">
        <v>26511</v>
      </c>
      <c r="B6103" t="s">
        <v>16762</v>
      </c>
      <c r="C6103">
        <v>67</v>
      </c>
      <c r="D6103" t="str">
        <f>IF(Raw_data_US_healthcare[[#This Row],[Age]]&lt;35,"Young",IF(Raw_data_US_healthcare[[#This Row],[Age]]&lt;60,"Middle","Senior"))</f>
        <v>Senior</v>
      </c>
      <c r="E6103" t="s">
        <v>16</v>
      </c>
      <c r="F6103" t="s">
        <v>62</v>
      </c>
      <c r="G6103" t="s">
        <v>62</v>
      </c>
      <c r="H6103" t="s">
        <v>18</v>
      </c>
      <c r="I6103" s="2">
        <v>44956</v>
      </c>
      <c r="J6103" t="s">
        <v>16763</v>
      </c>
      <c r="K6103" t="s">
        <v>16764</v>
      </c>
      <c r="L6103" t="s">
        <v>21</v>
      </c>
      <c r="M6103">
        <v>28788.746800000001</v>
      </c>
      <c r="N6103">
        <v>311</v>
      </c>
      <c r="O6103" t="s">
        <v>43</v>
      </c>
      <c r="P6103" t="s">
        <v>43</v>
      </c>
      <c r="Q6103" s="2">
        <v>44965</v>
      </c>
      <c r="R6103" t="s">
        <v>83</v>
      </c>
      <c r="S6103" t="s">
        <v>24</v>
      </c>
      <c r="T6103">
        <f>_xlfn.DAYS(Raw_data_US_healthcare[[#This Row],[Discharge Date]],Raw_data_US_healthcare[[#This Row],[Date of Admission]])</f>
        <v>9</v>
      </c>
    </row>
    <row r="6104" spans="1:20" x14ac:dyDescent="0.3">
      <c r="A6104" t="s">
        <v>26511</v>
      </c>
      <c r="B6104" t="s">
        <v>16765</v>
      </c>
      <c r="C6104">
        <v>51</v>
      </c>
      <c r="D6104" t="str">
        <f>IF(Raw_data_US_healthcare[[#This Row],[Age]]&lt;35,"Young",IF(Raw_data_US_healthcare[[#This Row],[Age]]&lt;60,"Middle","Senior"))</f>
        <v>Middle</v>
      </c>
      <c r="E6104" t="s">
        <v>16</v>
      </c>
      <c r="F6104" t="s">
        <v>49</v>
      </c>
      <c r="G6104" t="s">
        <v>49</v>
      </c>
      <c r="H6104" t="s">
        <v>26516</v>
      </c>
      <c r="I6104" s="2">
        <v>43962</v>
      </c>
      <c r="J6104" t="s">
        <v>16766</v>
      </c>
      <c r="K6104" t="s">
        <v>16767</v>
      </c>
      <c r="L6104" t="s">
        <v>52</v>
      </c>
      <c r="M6104">
        <v>30564.0285</v>
      </c>
      <c r="N6104">
        <v>392</v>
      </c>
      <c r="O6104" t="s">
        <v>39</v>
      </c>
      <c r="P6104" t="s">
        <v>39</v>
      </c>
      <c r="Q6104" s="2">
        <v>43965</v>
      </c>
      <c r="R6104" t="s">
        <v>44</v>
      </c>
      <c r="S6104" t="s">
        <v>45</v>
      </c>
      <c r="T6104">
        <f>_xlfn.DAYS(Raw_data_US_healthcare[[#This Row],[Discharge Date]],Raw_data_US_healthcare[[#This Row],[Date of Admission]])</f>
        <v>3</v>
      </c>
    </row>
    <row r="6105" spans="1:20" x14ac:dyDescent="0.3">
      <c r="A6105" t="s">
        <v>26511</v>
      </c>
      <c r="B6105" t="s">
        <v>16768</v>
      </c>
      <c r="C6105">
        <v>48</v>
      </c>
      <c r="D6105" t="str">
        <f>IF(Raw_data_US_healthcare[[#This Row],[Age]]&lt;35,"Young",IF(Raw_data_US_healthcare[[#This Row],[Age]]&lt;60,"Middle","Senior"))</f>
        <v>Middle</v>
      </c>
      <c r="E6105" t="s">
        <v>16</v>
      </c>
      <c r="F6105" t="s">
        <v>228</v>
      </c>
      <c r="G6105" t="s">
        <v>228</v>
      </c>
      <c r="H6105" t="s">
        <v>36</v>
      </c>
      <c r="I6105" s="2">
        <v>45012</v>
      </c>
      <c r="J6105" t="s">
        <v>16769</v>
      </c>
      <c r="K6105" t="s">
        <v>16770</v>
      </c>
      <c r="L6105" t="s">
        <v>56</v>
      </c>
      <c r="M6105">
        <v>23045.345300000001</v>
      </c>
      <c r="N6105">
        <v>209</v>
      </c>
      <c r="O6105" t="s">
        <v>43</v>
      </c>
      <c r="P6105" t="s">
        <v>43</v>
      </c>
      <c r="Q6105" s="2">
        <v>45024</v>
      </c>
      <c r="R6105" t="s">
        <v>83</v>
      </c>
      <c r="S6105" t="s">
        <v>33</v>
      </c>
      <c r="T6105">
        <f>_xlfn.DAYS(Raw_data_US_healthcare[[#This Row],[Discharge Date]],Raw_data_US_healthcare[[#This Row],[Date of Admission]])</f>
        <v>12</v>
      </c>
    </row>
    <row r="6106" spans="1:20" x14ac:dyDescent="0.3">
      <c r="A6106" t="s">
        <v>26511</v>
      </c>
      <c r="B6106" t="s">
        <v>8721</v>
      </c>
      <c r="C6106">
        <v>83</v>
      </c>
      <c r="D6106" t="str">
        <f>IF(Raw_data_US_healthcare[[#This Row],[Age]]&lt;35,"Young",IF(Raw_data_US_healthcare[[#This Row],[Age]]&lt;60,"Middle","Senior"))</f>
        <v>Senior</v>
      </c>
      <c r="E6106" t="s">
        <v>16</v>
      </c>
      <c r="F6106" t="s">
        <v>88</v>
      </c>
      <c r="G6106" t="s">
        <v>88</v>
      </c>
      <c r="H6106" t="s">
        <v>26516</v>
      </c>
      <c r="I6106" s="2">
        <v>43624</v>
      </c>
      <c r="J6106" t="s">
        <v>16771</v>
      </c>
      <c r="K6106" t="s">
        <v>2745</v>
      </c>
      <c r="L6106" t="s">
        <v>21</v>
      </c>
      <c r="M6106">
        <v>17782.420699999999</v>
      </c>
      <c r="N6106">
        <v>355</v>
      </c>
      <c r="O6106" t="s">
        <v>43</v>
      </c>
      <c r="P6106" t="s">
        <v>43</v>
      </c>
      <c r="Q6106" s="2">
        <v>43638</v>
      </c>
      <c r="R6106" t="s">
        <v>48</v>
      </c>
      <c r="S6106" t="s">
        <v>45</v>
      </c>
      <c r="T6106">
        <f>_xlfn.DAYS(Raw_data_US_healthcare[[#This Row],[Discharge Date]],Raw_data_US_healthcare[[#This Row],[Date of Admission]])</f>
        <v>14</v>
      </c>
    </row>
    <row r="6107" spans="1:20" x14ac:dyDescent="0.3">
      <c r="A6107" t="s">
        <v>26511</v>
      </c>
      <c r="B6107" t="s">
        <v>16772</v>
      </c>
      <c r="C6107">
        <v>73</v>
      </c>
      <c r="D6107" t="str">
        <f>IF(Raw_data_US_healthcare[[#This Row],[Age]]&lt;35,"Young",IF(Raw_data_US_healthcare[[#This Row],[Age]]&lt;60,"Middle","Senior"))</f>
        <v>Senior</v>
      </c>
      <c r="E6107" t="s">
        <v>16</v>
      </c>
      <c r="F6107" t="s">
        <v>35</v>
      </c>
      <c r="G6107" t="s">
        <v>35</v>
      </c>
      <c r="H6107" t="s">
        <v>28</v>
      </c>
      <c r="I6107" s="2">
        <v>44699</v>
      </c>
      <c r="J6107" t="s">
        <v>16773</v>
      </c>
      <c r="K6107" t="s">
        <v>16774</v>
      </c>
      <c r="L6107" t="s">
        <v>21</v>
      </c>
      <c r="M6107">
        <v>28423.543000000001</v>
      </c>
      <c r="N6107">
        <v>272</v>
      </c>
      <c r="O6107" t="s">
        <v>39</v>
      </c>
      <c r="P6107" t="s">
        <v>39</v>
      </c>
      <c r="Q6107" s="2">
        <v>44710</v>
      </c>
      <c r="R6107" t="s">
        <v>32</v>
      </c>
      <c r="S6107" t="s">
        <v>45</v>
      </c>
      <c r="T6107">
        <f>_xlfn.DAYS(Raw_data_US_healthcare[[#This Row],[Discharge Date]],Raw_data_US_healthcare[[#This Row],[Date of Admission]])</f>
        <v>11</v>
      </c>
    </row>
    <row r="6108" spans="1:20" x14ac:dyDescent="0.3">
      <c r="A6108" t="s">
        <v>26512</v>
      </c>
      <c r="B6108" t="s">
        <v>16775</v>
      </c>
      <c r="C6108">
        <v>74</v>
      </c>
      <c r="D6108" t="str">
        <f>IF(Raw_data_US_healthcare[[#This Row],[Age]]&lt;35,"Young",IF(Raw_data_US_healthcare[[#This Row],[Age]]&lt;60,"Middle","Senior"))</f>
        <v>Senior</v>
      </c>
      <c r="E6108" t="s">
        <v>26</v>
      </c>
      <c r="F6108" t="s">
        <v>88</v>
      </c>
      <c r="G6108" t="s">
        <v>88</v>
      </c>
      <c r="H6108" t="s">
        <v>26516</v>
      </c>
      <c r="I6108" s="2">
        <v>43891</v>
      </c>
      <c r="J6108" t="s">
        <v>273</v>
      </c>
      <c r="K6108" t="s">
        <v>16776</v>
      </c>
      <c r="L6108" t="s">
        <v>21</v>
      </c>
      <c r="M6108">
        <v>5193.5433000000003</v>
      </c>
      <c r="N6108">
        <v>363</v>
      </c>
      <c r="O6108" t="s">
        <v>22</v>
      </c>
      <c r="P6108" t="s">
        <v>22</v>
      </c>
      <c r="Q6108" s="2">
        <v>43893</v>
      </c>
      <c r="R6108" t="s">
        <v>83</v>
      </c>
      <c r="S6108" t="s">
        <v>45</v>
      </c>
      <c r="T6108">
        <f>_xlfn.DAYS(Raw_data_US_healthcare[[#This Row],[Discharge Date]],Raw_data_US_healthcare[[#This Row],[Date of Admission]])</f>
        <v>2</v>
      </c>
    </row>
    <row r="6109" spans="1:20" x14ac:dyDescent="0.3">
      <c r="A6109" t="s">
        <v>26512</v>
      </c>
      <c r="B6109" t="s">
        <v>16777</v>
      </c>
      <c r="C6109">
        <v>58</v>
      </c>
      <c r="D6109" t="str">
        <f>IF(Raw_data_US_healthcare[[#This Row],[Age]]&lt;35,"Young",IF(Raw_data_US_healthcare[[#This Row],[Age]]&lt;60,"Middle","Senior"))</f>
        <v>Middle</v>
      </c>
      <c r="E6109" t="s">
        <v>26</v>
      </c>
      <c r="F6109" t="s">
        <v>27</v>
      </c>
      <c r="G6109" t="s">
        <v>27</v>
      </c>
      <c r="H6109" t="s">
        <v>36</v>
      </c>
      <c r="I6109" s="2">
        <v>43710</v>
      </c>
      <c r="J6109" t="s">
        <v>16778</v>
      </c>
      <c r="K6109" t="s">
        <v>16779</v>
      </c>
      <c r="L6109" t="s">
        <v>60</v>
      </c>
      <c r="M6109">
        <v>1822.8865000000001</v>
      </c>
      <c r="N6109">
        <v>361</v>
      </c>
      <c r="O6109" t="s">
        <v>22</v>
      </c>
      <c r="P6109" t="s">
        <v>22</v>
      </c>
      <c r="Q6109" s="2">
        <v>43720</v>
      </c>
      <c r="R6109" t="s">
        <v>44</v>
      </c>
      <c r="S6109" t="s">
        <v>33</v>
      </c>
      <c r="T6109">
        <f>_xlfn.DAYS(Raw_data_US_healthcare[[#This Row],[Discharge Date]],Raw_data_US_healthcare[[#This Row],[Date of Admission]])</f>
        <v>10</v>
      </c>
    </row>
    <row r="6110" spans="1:20" x14ac:dyDescent="0.3">
      <c r="A6110" t="s">
        <v>26511</v>
      </c>
      <c r="B6110" t="s">
        <v>8600</v>
      </c>
      <c r="C6110">
        <v>62</v>
      </c>
      <c r="D6110" t="str">
        <f>IF(Raw_data_US_healthcare[[#This Row],[Age]]&lt;35,"Young",IF(Raw_data_US_healthcare[[#This Row],[Age]]&lt;60,"Middle","Senior"))</f>
        <v>Senior</v>
      </c>
      <c r="E6110" t="s">
        <v>16</v>
      </c>
      <c r="F6110" t="s">
        <v>49</v>
      </c>
      <c r="G6110" t="s">
        <v>49</v>
      </c>
      <c r="H6110" t="s">
        <v>36</v>
      </c>
      <c r="I6110" s="2">
        <v>43835</v>
      </c>
      <c r="J6110" t="s">
        <v>16780</v>
      </c>
      <c r="K6110" t="s">
        <v>3863</v>
      </c>
      <c r="L6110" t="s">
        <v>21</v>
      </c>
      <c r="M6110">
        <v>13054.1896</v>
      </c>
      <c r="N6110">
        <v>130</v>
      </c>
      <c r="O6110" t="s">
        <v>22</v>
      </c>
      <c r="P6110" t="s">
        <v>22</v>
      </c>
      <c r="Q6110" s="2">
        <v>43841</v>
      </c>
      <c r="R6110" t="s">
        <v>83</v>
      </c>
      <c r="S6110" t="s">
        <v>33</v>
      </c>
      <c r="T6110">
        <f>_xlfn.DAYS(Raw_data_US_healthcare[[#This Row],[Discharge Date]],Raw_data_US_healthcare[[#This Row],[Date of Admission]])</f>
        <v>6</v>
      </c>
    </row>
    <row r="6111" spans="1:20" x14ac:dyDescent="0.3">
      <c r="A6111" t="s">
        <v>26512</v>
      </c>
      <c r="B6111" t="s">
        <v>16781</v>
      </c>
      <c r="C6111">
        <v>37</v>
      </c>
      <c r="D6111" t="str">
        <f>IF(Raw_data_US_healthcare[[#This Row],[Age]]&lt;35,"Young",IF(Raw_data_US_healthcare[[#This Row],[Age]]&lt;60,"Middle","Senior"))</f>
        <v>Middle</v>
      </c>
      <c r="E6111" t="s">
        <v>26</v>
      </c>
      <c r="F6111" t="s">
        <v>62</v>
      </c>
      <c r="G6111" t="s">
        <v>62</v>
      </c>
      <c r="H6111" t="s">
        <v>69</v>
      </c>
      <c r="I6111" s="2">
        <v>43508</v>
      </c>
      <c r="J6111" t="s">
        <v>16782</v>
      </c>
      <c r="K6111" t="s">
        <v>16783</v>
      </c>
      <c r="L6111" t="s">
        <v>52</v>
      </c>
      <c r="M6111">
        <v>54043.7284</v>
      </c>
      <c r="N6111">
        <v>134</v>
      </c>
      <c r="O6111" t="s">
        <v>43</v>
      </c>
      <c r="P6111" t="s">
        <v>43</v>
      </c>
      <c r="Q6111" s="2">
        <v>43514</v>
      </c>
      <c r="R6111" t="s">
        <v>83</v>
      </c>
      <c r="S6111" t="s">
        <v>24</v>
      </c>
      <c r="T6111">
        <f>_xlfn.DAYS(Raw_data_US_healthcare[[#This Row],[Discharge Date]],Raw_data_US_healthcare[[#This Row],[Date of Admission]])</f>
        <v>6</v>
      </c>
    </row>
    <row r="6112" spans="1:20" x14ac:dyDescent="0.3">
      <c r="A6112" t="s">
        <v>26512</v>
      </c>
      <c r="B6112" t="s">
        <v>16784</v>
      </c>
      <c r="C6112">
        <v>38</v>
      </c>
      <c r="D6112" t="str">
        <f>IF(Raw_data_US_healthcare[[#This Row],[Age]]&lt;35,"Young",IF(Raw_data_US_healthcare[[#This Row],[Age]]&lt;60,"Middle","Senior"))</f>
        <v>Middle</v>
      </c>
      <c r="E6112" t="s">
        <v>26</v>
      </c>
      <c r="F6112" t="s">
        <v>35</v>
      </c>
      <c r="G6112" t="s">
        <v>35</v>
      </c>
      <c r="H6112" t="s">
        <v>28</v>
      </c>
      <c r="I6112" s="2">
        <v>43737</v>
      </c>
      <c r="J6112" t="s">
        <v>16785</v>
      </c>
      <c r="K6112" t="s">
        <v>16786</v>
      </c>
      <c r="L6112" t="s">
        <v>60</v>
      </c>
      <c r="M6112">
        <v>37966.619700000003</v>
      </c>
      <c r="N6112">
        <v>137</v>
      </c>
      <c r="O6112" t="s">
        <v>43</v>
      </c>
      <c r="P6112" t="s">
        <v>43</v>
      </c>
      <c r="Q6112" s="2">
        <v>43762</v>
      </c>
      <c r="R6112" t="s">
        <v>83</v>
      </c>
      <c r="S6112" t="s">
        <v>45</v>
      </c>
      <c r="T6112">
        <f>_xlfn.DAYS(Raw_data_US_healthcare[[#This Row],[Discharge Date]],Raw_data_US_healthcare[[#This Row],[Date of Admission]])</f>
        <v>25</v>
      </c>
    </row>
    <row r="6113" spans="1:20" x14ac:dyDescent="0.3">
      <c r="A6113" t="s">
        <v>26512</v>
      </c>
      <c r="B6113" t="s">
        <v>16787</v>
      </c>
      <c r="C6113">
        <v>66</v>
      </c>
      <c r="D6113" t="str">
        <f>IF(Raw_data_US_healthcare[[#This Row],[Age]]&lt;35,"Young",IF(Raw_data_US_healthcare[[#This Row],[Age]]&lt;60,"Middle","Senior"))</f>
        <v>Senior</v>
      </c>
      <c r="E6113" t="s">
        <v>26</v>
      </c>
      <c r="F6113" t="s">
        <v>113</v>
      </c>
      <c r="G6113" t="s">
        <v>113</v>
      </c>
      <c r="H6113" t="s">
        <v>36</v>
      </c>
      <c r="I6113" s="2">
        <v>44061</v>
      </c>
      <c r="J6113" t="s">
        <v>16788</v>
      </c>
      <c r="K6113" t="s">
        <v>16789</v>
      </c>
      <c r="L6113" t="s">
        <v>21</v>
      </c>
      <c r="M6113">
        <v>6621.0672000000004</v>
      </c>
      <c r="N6113">
        <v>372</v>
      </c>
      <c r="O6113" t="s">
        <v>43</v>
      </c>
      <c r="P6113" t="s">
        <v>43</v>
      </c>
      <c r="Q6113" s="2">
        <v>44089</v>
      </c>
      <c r="R6113" t="s">
        <v>23</v>
      </c>
      <c r="S6113" t="s">
        <v>24</v>
      </c>
      <c r="T6113">
        <f>_xlfn.DAYS(Raw_data_US_healthcare[[#This Row],[Discharge Date]],Raw_data_US_healthcare[[#This Row],[Date of Admission]])</f>
        <v>28</v>
      </c>
    </row>
    <row r="6114" spans="1:20" x14ac:dyDescent="0.3">
      <c r="A6114" t="s">
        <v>26511</v>
      </c>
      <c r="B6114" t="s">
        <v>12580</v>
      </c>
      <c r="C6114">
        <v>79</v>
      </c>
      <c r="D6114" t="str">
        <f>IF(Raw_data_US_healthcare[[#This Row],[Age]]&lt;35,"Young",IF(Raw_data_US_healthcare[[#This Row],[Age]]&lt;60,"Middle","Senior"))</f>
        <v>Senior</v>
      </c>
      <c r="E6114" t="s">
        <v>16</v>
      </c>
      <c r="F6114" t="s">
        <v>88</v>
      </c>
      <c r="G6114" t="s">
        <v>88</v>
      </c>
      <c r="H6114" t="s">
        <v>28</v>
      </c>
      <c r="I6114" s="2">
        <v>43741</v>
      </c>
      <c r="J6114" t="s">
        <v>16790</v>
      </c>
      <c r="K6114" t="s">
        <v>16791</v>
      </c>
      <c r="L6114" t="s">
        <v>21</v>
      </c>
      <c r="M6114">
        <v>16267.7124</v>
      </c>
      <c r="N6114">
        <v>136</v>
      </c>
      <c r="O6114" t="s">
        <v>43</v>
      </c>
      <c r="P6114" t="s">
        <v>43</v>
      </c>
      <c r="Q6114" s="2">
        <v>43751</v>
      </c>
      <c r="R6114" t="s">
        <v>48</v>
      </c>
      <c r="S6114" t="s">
        <v>45</v>
      </c>
      <c r="T6114">
        <f>_xlfn.DAYS(Raw_data_US_healthcare[[#This Row],[Discharge Date]],Raw_data_US_healthcare[[#This Row],[Date of Admission]])</f>
        <v>10</v>
      </c>
    </row>
    <row r="6115" spans="1:20" x14ac:dyDescent="0.3">
      <c r="A6115" t="s">
        <v>26512</v>
      </c>
      <c r="B6115" t="s">
        <v>16792</v>
      </c>
      <c r="C6115">
        <v>54</v>
      </c>
      <c r="D6115" t="str">
        <f>IF(Raw_data_US_healthcare[[#This Row],[Age]]&lt;35,"Young",IF(Raw_data_US_healthcare[[#This Row],[Age]]&lt;60,"Middle","Senior"))</f>
        <v>Middle</v>
      </c>
      <c r="E6115" t="s">
        <v>26</v>
      </c>
      <c r="F6115" t="s">
        <v>35</v>
      </c>
      <c r="G6115" t="s">
        <v>35</v>
      </c>
      <c r="H6115" t="s">
        <v>26516</v>
      </c>
      <c r="I6115" s="2">
        <v>43939</v>
      </c>
      <c r="J6115" t="s">
        <v>16793</v>
      </c>
      <c r="K6115" t="s">
        <v>16794</v>
      </c>
      <c r="L6115" t="s">
        <v>60</v>
      </c>
      <c r="M6115">
        <v>4716.8694999999998</v>
      </c>
      <c r="N6115">
        <v>228</v>
      </c>
      <c r="O6115" t="s">
        <v>22</v>
      </c>
      <c r="P6115" t="s">
        <v>22</v>
      </c>
      <c r="Q6115" s="2">
        <v>43962</v>
      </c>
      <c r="R6115" t="s">
        <v>83</v>
      </c>
      <c r="S6115" t="s">
        <v>33</v>
      </c>
      <c r="T6115">
        <f>_xlfn.DAYS(Raw_data_US_healthcare[[#This Row],[Discharge Date]],Raw_data_US_healthcare[[#This Row],[Date of Admission]])</f>
        <v>23</v>
      </c>
    </row>
    <row r="6116" spans="1:20" x14ac:dyDescent="0.3">
      <c r="A6116" t="s">
        <v>26512</v>
      </c>
      <c r="B6116" t="s">
        <v>16795</v>
      </c>
      <c r="C6116">
        <v>63</v>
      </c>
      <c r="D6116" t="str">
        <f>IF(Raw_data_US_healthcare[[#This Row],[Age]]&lt;35,"Young",IF(Raw_data_US_healthcare[[#This Row],[Age]]&lt;60,"Middle","Senior"))</f>
        <v>Senior</v>
      </c>
      <c r="E6116" t="s">
        <v>26</v>
      </c>
      <c r="F6116" t="s">
        <v>35</v>
      </c>
      <c r="G6116" t="s">
        <v>35</v>
      </c>
      <c r="H6116" t="s">
        <v>26514</v>
      </c>
      <c r="I6116" s="2">
        <v>44066</v>
      </c>
      <c r="J6116" t="s">
        <v>16796</v>
      </c>
      <c r="K6116" t="s">
        <v>16797</v>
      </c>
      <c r="L6116" t="s">
        <v>52</v>
      </c>
      <c r="M6116">
        <v>38433.305500000002</v>
      </c>
      <c r="N6116">
        <v>461</v>
      </c>
      <c r="O6116" t="s">
        <v>39</v>
      </c>
      <c r="P6116" t="s">
        <v>39</v>
      </c>
      <c r="Q6116" s="2">
        <v>44090</v>
      </c>
      <c r="R6116" t="s">
        <v>83</v>
      </c>
      <c r="S6116" t="s">
        <v>33</v>
      </c>
      <c r="T6116">
        <f>_xlfn.DAYS(Raw_data_US_healthcare[[#This Row],[Discharge Date]],Raw_data_US_healthcare[[#This Row],[Date of Admission]])</f>
        <v>24</v>
      </c>
    </row>
    <row r="6117" spans="1:20" x14ac:dyDescent="0.3">
      <c r="A6117" t="s">
        <v>26511</v>
      </c>
      <c r="B6117" t="s">
        <v>16798</v>
      </c>
      <c r="C6117">
        <v>59</v>
      </c>
      <c r="D6117" t="str">
        <f>IF(Raw_data_US_healthcare[[#This Row],[Age]]&lt;35,"Young",IF(Raw_data_US_healthcare[[#This Row],[Age]]&lt;60,"Middle","Senior"))</f>
        <v>Middle</v>
      </c>
      <c r="E6117" t="s">
        <v>16</v>
      </c>
      <c r="F6117" t="s">
        <v>62</v>
      </c>
      <c r="G6117" t="s">
        <v>62</v>
      </c>
      <c r="H6117" t="s">
        <v>36</v>
      </c>
      <c r="I6117" s="2">
        <v>44809</v>
      </c>
      <c r="J6117" t="s">
        <v>16799</v>
      </c>
      <c r="K6117" t="s">
        <v>16800</v>
      </c>
      <c r="L6117" t="s">
        <v>21</v>
      </c>
      <c r="M6117">
        <v>7798.5334000000003</v>
      </c>
      <c r="N6117">
        <v>364</v>
      </c>
      <c r="O6117" t="s">
        <v>22</v>
      </c>
      <c r="P6117" t="s">
        <v>22</v>
      </c>
      <c r="Q6117" s="2">
        <v>44828</v>
      </c>
      <c r="R6117" t="s">
        <v>83</v>
      </c>
      <c r="S6117" t="s">
        <v>45</v>
      </c>
      <c r="T6117">
        <f>_xlfn.DAYS(Raw_data_US_healthcare[[#This Row],[Discharge Date]],Raw_data_US_healthcare[[#This Row],[Date of Admission]])</f>
        <v>19</v>
      </c>
    </row>
    <row r="6118" spans="1:20" x14ac:dyDescent="0.3">
      <c r="A6118" t="s">
        <v>26511</v>
      </c>
      <c r="B6118" t="s">
        <v>16801</v>
      </c>
      <c r="C6118">
        <v>52</v>
      </c>
      <c r="D6118" t="str">
        <f>IF(Raw_data_US_healthcare[[#This Row],[Age]]&lt;35,"Young",IF(Raw_data_US_healthcare[[#This Row],[Age]]&lt;60,"Middle","Senior"))</f>
        <v>Middle</v>
      </c>
      <c r="E6118" t="s">
        <v>16</v>
      </c>
      <c r="F6118" t="s">
        <v>228</v>
      </c>
      <c r="G6118" t="s">
        <v>228</v>
      </c>
      <c r="H6118" t="s">
        <v>69</v>
      </c>
      <c r="I6118" s="2">
        <v>44834</v>
      </c>
      <c r="J6118" t="s">
        <v>16802</v>
      </c>
      <c r="K6118" t="s">
        <v>16803</v>
      </c>
      <c r="L6118" t="s">
        <v>56</v>
      </c>
      <c r="M6118">
        <v>75853.420400000003</v>
      </c>
      <c r="N6118">
        <v>329</v>
      </c>
      <c r="O6118" t="s">
        <v>39</v>
      </c>
      <c r="P6118" t="s">
        <v>39</v>
      </c>
      <c r="Q6118" s="2">
        <v>44857</v>
      </c>
      <c r="R6118" t="s">
        <v>48</v>
      </c>
      <c r="S6118" t="s">
        <v>24</v>
      </c>
      <c r="T6118">
        <f>_xlfn.DAYS(Raw_data_US_healthcare[[#This Row],[Discharge Date]],Raw_data_US_healthcare[[#This Row],[Date of Admission]])</f>
        <v>23</v>
      </c>
    </row>
    <row r="6119" spans="1:20" x14ac:dyDescent="0.3">
      <c r="A6119" t="s">
        <v>26511</v>
      </c>
      <c r="B6119" t="s">
        <v>16804</v>
      </c>
      <c r="C6119">
        <v>23</v>
      </c>
      <c r="D6119" t="str">
        <f>IF(Raw_data_US_healthcare[[#This Row],[Age]]&lt;35,"Young",IF(Raw_data_US_healthcare[[#This Row],[Age]]&lt;60,"Middle","Senior"))</f>
        <v>Young</v>
      </c>
      <c r="E6119" t="s">
        <v>16</v>
      </c>
      <c r="F6119" t="s">
        <v>228</v>
      </c>
      <c r="G6119" t="s">
        <v>228</v>
      </c>
      <c r="H6119" t="s">
        <v>26514</v>
      </c>
      <c r="I6119" s="2">
        <v>44199</v>
      </c>
      <c r="J6119" t="s">
        <v>1109</v>
      </c>
      <c r="K6119" t="s">
        <v>6321</v>
      </c>
      <c r="L6119" t="s">
        <v>31</v>
      </c>
      <c r="M6119">
        <v>31035.666000000001</v>
      </c>
      <c r="N6119">
        <v>171</v>
      </c>
      <c r="O6119" t="s">
        <v>22</v>
      </c>
      <c r="P6119" t="s">
        <v>22</v>
      </c>
      <c r="Q6119" s="2">
        <v>44217</v>
      </c>
      <c r="R6119" t="s">
        <v>32</v>
      </c>
      <c r="S6119" t="s">
        <v>24</v>
      </c>
      <c r="T6119">
        <f>_xlfn.DAYS(Raw_data_US_healthcare[[#This Row],[Discharge Date]],Raw_data_US_healthcare[[#This Row],[Date of Admission]])</f>
        <v>18</v>
      </c>
    </row>
    <row r="6120" spans="1:20" x14ac:dyDescent="0.3">
      <c r="A6120" t="s">
        <v>26511</v>
      </c>
      <c r="B6120" t="s">
        <v>6586</v>
      </c>
      <c r="C6120">
        <v>70</v>
      </c>
      <c r="D6120" t="str">
        <f>IF(Raw_data_US_healthcare[[#This Row],[Age]]&lt;35,"Young",IF(Raw_data_US_healthcare[[#This Row],[Age]]&lt;60,"Middle","Senior"))</f>
        <v>Senior</v>
      </c>
      <c r="E6120" t="s">
        <v>16</v>
      </c>
      <c r="F6120" t="s">
        <v>27</v>
      </c>
      <c r="G6120" t="s">
        <v>27</v>
      </c>
      <c r="H6120" t="s">
        <v>28</v>
      </c>
      <c r="I6120" s="2">
        <v>43895</v>
      </c>
      <c r="J6120" t="s">
        <v>16805</v>
      </c>
      <c r="K6120" t="s">
        <v>16806</v>
      </c>
      <c r="L6120" t="s">
        <v>60</v>
      </c>
      <c r="M6120">
        <v>42490.616699999999</v>
      </c>
      <c r="N6120">
        <v>131</v>
      </c>
      <c r="O6120" t="s">
        <v>43</v>
      </c>
      <c r="P6120" t="s">
        <v>43</v>
      </c>
      <c r="Q6120" s="2">
        <v>43908</v>
      </c>
      <c r="R6120" t="s">
        <v>32</v>
      </c>
      <c r="S6120" t="s">
        <v>24</v>
      </c>
      <c r="T6120">
        <f>_xlfn.DAYS(Raw_data_US_healthcare[[#This Row],[Discharge Date]],Raw_data_US_healthcare[[#This Row],[Date of Admission]])</f>
        <v>13</v>
      </c>
    </row>
    <row r="6121" spans="1:20" x14ac:dyDescent="0.3">
      <c r="A6121" t="s">
        <v>26511</v>
      </c>
      <c r="B6121" t="s">
        <v>16807</v>
      </c>
      <c r="C6121">
        <v>37</v>
      </c>
      <c r="D6121" t="str">
        <f>IF(Raw_data_US_healthcare[[#This Row],[Age]]&lt;35,"Young",IF(Raw_data_US_healthcare[[#This Row],[Age]]&lt;60,"Middle","Senior"))</f>
        <v>Middle</v>
      </c>
      <c r="E6121" t="s">
        <v>16</v>
      </c>
      <c r="F6121" t="s">
        <v>49</v>
      </c>
      <c r="G6121" t="s">
        <v>49</v>
      </c>
      <c r="H6121" t="s">
        <v>28</v>
      </c>
      <c r="I6121" s="2">
        <v>44522</v>
      </c>
      <c r="J6121" t="s">
        <v>16808</v>
      </c>
      <c r="K6121" t="s">
        <v>16809</v>
      </c>
      <c r="L6121" t="s">
        <v>31</v>
      </c>
      <c r="M6121">
        <v>22813.835299999999</v>
      </c>
      <c r="N6121">
        <v>387</v>
      </c>
      <c r="O6121" t="s">
        <v>39</v>
      </c>
      <c r="P6121" t="s">
        <v>39</v>
      </c>
      <c r="Q6121" s="2">
        <v>44528</v>
      </c>
      <c r="R6121" t="s">
        <v>83</v>
      </c>
      <c r="S6121" t="s">
        <v>33</v>
      </c>
      <c r="T6121">
        <f>_xlfn.DAYS(Raw_data_US_healthcare[[#This Row],[Discharge Date]],Raw_data_US_healthcare[[#This Row],[Date of Admission]])</f>
        <v>6</v>
      </c>
    </row>
    <row r="6122" spans="1:20" x14ac:dyDescent="0.3">
      <c r="A6122" t="s">
        <v>26511</v>
      </c>
      <c r="B6122" t="s">
        <v>16810</v>
      </c>
      <c r="C6122">
        <v>77</v>
      </c>
      <c r="D6122" t="str">
        <f>IF(Raw_data_US_healthcare[[#This Row],[Age]]&lt;35,"Young",IF(Raw_data_US_healthcare[[#This Row],[Age]]&lt;60,"Middle","Senior"))</f>
        <v>Senior</v>
      </c>
      <c r="E6122" t="s">
        <v>16</v>
      </c>
      <c r="F6122" t="s">
        <v>35</v>
      </c>
      <c r="G6122" t="s">
        <v>35</v>
      </c>
      <c r="H6122" t="s">
        <v>28</v>
      </c>
      <c r="I6122" s="2">
        <v>44920</v>
      </c>
      <c r="J6122" t="s">
        <v>16811</v>
      </c>
      <c r="K6122" t="s">
        <v>16812</v>
      </c>
      <c r="L6122" t="s">
        <v>52</v>
      </c>
      <c r="M6122">
        <v>27572.475600000002</v>
      </c>
      <c r="N6122">
        <v>172</v>
      </c>
      <c r="O6122" t="s">
        <v>22</v>
      </c>
      <c r="P6122" t="s">
        <v>22</v>
      </c>
      <c r="Q6122" s="2">
        <v>44939</v>
      </c>
      <c r="R6122" t="s">
        <v>44</v>
      </c>
      <c r="S6122" t="s">
        <v>45</v>
      </c>
      <c r="T6122">
        <f>_xlfn.DAYS(Raw_data_US_healthcare[[#This Row],[Discharge Date]],Raw_data_US_healthcare[[#This Row],[Date of Admission]])</f>
        <v>19</v>
      </c>
    </row>
    <row r="6123" spans="1:20" x14ac:dyDescent="0.3">
      <c r="A6123" t="s">
        <v>26511</v>
      </c>
      <c r="B6123" t="s">
        <v>16813</v>
      </c>
      <c r="C6123">
        <v>25</v>
      </c>
      <c r="D6123" t="str">
        <f>IF(Raw_data_US_healthcare[[#This Row],[Age]]&lt;35,"Young",IF(Raw_data_US_healthcare[[#This Row],[Age]]&lt;60,"Middle","Senior"))</f>
        <v>Young</v>
      </c>
      <c r="E6123" t="s">
        <v>16</v>
      </c>
      <c r="F6123" t="s">
        <v>228</v>
      </c>
      <c r="G6123" t="s">
        <v>228</v>
      </c>
      <c r="H6123" t="s">
        <v>18</v>
      </c>
      <c r="I6123" s="2">
        <v>44411</v>
      </c>
      <c r="J6123" t="s">
        <v>16814</v>
      </c>
      <c r="K6123" t="s">
        <v>16815</v>
      </c>
      <c r="L6123" t="s">
        <v>60</v>
      </c>
      <c r="M6123">
        <v>27281.995699999999</v>
      </c>
      <c r="N6123">
        <v>445</v>
      </c>
      <c r="O6123" t="s">
        <v>43</v>
      </c>
      <c r="P6123" t="s">
        <v>43</v>
      </c>
      <c r="Q6123" s="2">
        <v>44436</v>
      </c>
      <c r="R6123" t="s">
        <v>44</v>
      </c>
      <c r="S6123" t="s">
        <v>33</v>
      </c>
      <c r="T6123">
        <f>_xlfn.DAYS(Raw_data_US_healthcare[[#This Row],[Discharge Date]],Raw_data_US_healthcare[[#This Row],[Date of Admission]])</f>
        <v>25</v>
      </c>
    </row>
    <row r="6124" spans="1:20" x14ac:dyDescent="0.3">
      <c r="A6124" t="s">
        <v>26512</v>
      </c>
      <c r="B6124" t="s">
        <v>16816</v>
      </c>
      <c r="C6124">
        <v>51</v>
      </c>
      <c r="D6124" t="str">
        <f>IF(Raw_data_US_healthcare[[#This Row],[Age]]&lt;35,"Young",IF(Raw_data_US_healthcare[[#This Row],[Age]]&lt;60,"Middle","Senior"))</f>
        <v>Middle</v>
      </c>
      <c r="E6124" t="s">
        <v>26</v>
      </c>
      <c r="F6124" t="s">
        <v>49</v>
      </c>
      <c r="G6124" t="s">
        <v>49</v>
      </c>
      <c r="H6124" t="s">
        <v>69</v>
      </c>
      <c r="I6124" s="2">
        <v>43577</v>
      </c>
      <c r="J6124" t="s">
        <v>16817</v>
      </c>
      <c r="K6124" t="s">
        <v>16818</v>
      </c>
      <c r="L6124" t="s">
        <v>56</v>
      </c>
      <c r="M6124">
        <v>19841.433300000001</v>
      </c>
      <c r="N6124">
        <v>305</v>
      </c>
      <c r="O6124" t="s">
        <v>43</v>
      </c>
      <c r="P6124" t="s">
        <v>43</v>
      </c>
      <c r="Q6124" s="2">
        <v>43588</v>
      </c>
      <c r="R6124" t="s">
        <v>32</v>
      </c>
      <c r="S6124" t="s">
        <v>33</v>
      </c>
      <c r="T6124">
        <f>_xlfn.DAYS(Raw_data_US_healthcare[[#This Row],[Discharge Date]],Raw_data_US_healthcare[[#This Row],[Date of Admission]])</f>
        <v>11</v>
      </c>
    </row>
    <row r="6125" spans="1:20" x14ac:dyDescent="0.3">
      <c r="A6125" t="s">
        <v>26511</v>
      </c>
      <c r="B6125" t="s">
        <v>16819</v>
      </c>
      <c r="C6125">
        <v>41</v>
      </c>
      <c r="D6125" t="str">
        <f>IF(Raw_data_US_healthcare[[#This Row],[Age]]&lt;35,"Young",IF(Raw_data_US_healthcare[[#This Row],[Age]]&lt;60,"Middle","Senior"))</f>
        <v>Middle</v>
      </c>
      <c r="E6125" t="s">
        <v>16</v>
      </c>
      <c r="F6125" t="s">
        <v>35</v>
      </c>
      <c r="G6125" t="s">
        <v>35</v>
      </c>
      <c r="H6125" t="s">
        <v>18</v>
      </c>
      <c r="I6125" s="2">
        <v>43981</v>
      </c>
      <c r="J6125" t="s">
        <v>16820</v>
      </c>
      <c r="K6125" t="s">
        <v>16821</v>
      </c>
      <c r="L6125" t="s">
        <v>60</v>
      </c>
      <c r="M6125">
        <v>25928.8946</v>
      </c>
      <c r="N6125">
        <v>428</v>
      </c>
      <c r="O6125" t="s">
        <v>43</v>
      </c>
      <c r="P6125" t="s">
        <v>43</v>
      </c>
      <c r="Q6125" s="2">
        <v>43991</v>
      </c>
      <c r="R6125" t="s">
        <v>44</v>
      </c>
      <c r="S6125" t="s">
        <v>33</v>
      </c>
      <c r="T6125">
        <f>_xlfn.DAYS(Raw_data_US_healthcare[[#This Row],[Discharge Date]],Raw_data_US_healthcare[[#This Row],[Date of Admission]])</f>
        <v>10</v>
      </c>
    </row>
    <row r="6126" spans="1:20" x14ac:dyDescent="0.3">
      <c r="A6126" t="s">
        <v>26511</v>
      </c>
      <c r="B6126" t="s">
        <v>3897</v>
      </c>
      <c r="C6126">
        <v>65</v>
      </c>
      <c r="D6126" t="str">
        <f>IF(Raw_data_US_healthcare[[#This Row],[Age]]&lt;35,"Young",IF(Raw_data_US_healthcare[[#This Row],[Age]]&lt;60,"Middle","Senior"))</f>
        <v>Senior</v>
      </c>
      <c r="E6126" t="s">
        <v>16</v>
      </c>
      <c r="F6126" t="s">
        <v>49</v>
      </c>
      <c r="G6126" t="s">
        <v>49</v>
      </c>
      <c r="H6126" t="s">
        <v>18</v>
      </c>
      <c r="I6126" s="2">
        <v>43810</v>
      </c>
      <c r="J6126" t="s">
        <v>16822</v>
      </c>
      <c r="K6126" t="s">
        <v>16823</v>
      </c>
      <c r="L6126" t="s">
        <v>56</v>
      </c>
      <c r="M6126">
        <v>49638.1414</v>
      </c>
      <c r="N6126">
        <v>484</v>
      </c>
      <c r="O6126" t="s">
        <v>39</v>
      </c>
      <c r="P6126" t="s">
        <v>39</v>
      </c>
      <c r="Q6126" s="2">
        <v>43830</v>
      </c>
      <c r="R6126" t="s">
        <v>23</v>
      </c>
      <c r="S6126" t="s">
        <v>45</v>
      </c>
      <c r="T6126">
        <f>_xlfn.DAYS(Raw_data_US_healthcare[[#This Row],[Discharge Date]],Raw_data_US_healthcare[[#This Row],[Date of Admission]])</f>
        <v>20</v>
      </c>
    </row>
    <row r="6127" spans="1:20" x14ac:dyDescent="0.3">
      <c r="A6127" t="s">
        <v>26512</v>
      </c>
      <c r="B6127" t="s">
        <v>16824</v>
      </c>
      <c r="C6127">
        <v>37</v>
      </c>
      <c r="D6127" t="str">
        <f>IF(Raw_data_US_healthcare[[#This Row],[Age]]&lt;35,"Young",IF(Raw_data_US_healthcare[[#This Row],[Age]]&lt;60,"Middle","Senior"))</f>
        <v>Middle</v>
      </c>
      <c r="E6127" t="s">
        <v>26</v>
      </c>
      <c r="F6127" t="s">
        <v>228</v>
      </c>
      <c r="G6127" t="s">
        <v>228</v>
      </c>
      <c r="H6127" t="s">
        <v>26514</v>
      </c>
      <c r="I6127" s="2">
        <v>44371</v>
      </c>
      <c r="J6127" t="s">
        <v>1451</v>
      </c>
      <c r="K6127" t="s">
        <v>16825</v>
      </c>
      <c r="L6127" t="s">
        <v>60</v>
      </c>
      <c r="M6127">
        <v>16190.3953</v>
      </c>
      <c r="N6127">
        <v>262</v>
      </c>
      <c r="O6127" t="s">
        <v>39</v>
      </c>
      <c r="P6127" t="s">
        <v>39</v>
      </c>
      <c r="Q6127" s="2">
        <v>44378</v>
      </c>
      <c r="R6127" t="s">
        <v>32</v>
      </c>
      <c r="S6127" t="s">
        <v>45</v>
      </c>
      <c r="T6127">
        <f>_xlfn.DAYS(Raw_data_US_healthcare[[#This Row],[Discharge Date]],Raw_data_US_healthcare[[#This Row],[Date of Admission]])</f>
        <v>7</v>
      </c>
    </row>
    <row r="6128" spans="1:20" x14ac:dyDescent="0.3">
      <c r="A6128" t="s">
        <v>26512</v>
      </c>
      <c r="B6128" t="s">
        <v>16826</v>
      </c>
      <c r="C6128">
        <v>60</v>
      </c>
      <c r="D6128" t="str">
        <f>IF(Raw_data_US_healthcare[[#This Row],[Age]]&lt;35,"Young",IF(Raw_data_US_healthcare[[#This Row],[Age]]&lt;60,"Middle","Senior"))</f>
        <v>Senior</v>
      </c>
      <c r="E6128" t="s">
        <v>26</v>
      </c>
      <c r="F6128" t="s">
        <v>35</v>
      </c>
      <c r="G6128" t="s">
        <v>35</v>
      </c>
      <c r="H6128" t="s">
        <v>36</v>
      </c>
      <c r="I6128" s="2">
        <v>45062</v>
      </c>
      <c r="J6128" t="s">
        <v>16827</v>
      </c>
      <c r="K6128" t="s">
        <v>16828</v>
      </c>
      <c r="L6128" t="s">
        <v>52</v>
      </c>
      <c r="M6128">
        <v>8306.3330000000005</v>
      </c>
      <c r="N6128">
        <v>353</v>
      </c>
      <c r="O6128" t="s">
        <v>43</v>
      </c>
      <c r="P6128" t="s">
        <v>43</v>
      </c>
      <c r="Q6128" s="2">
        <v>45080</v>
      </c>
      <c r="R6128" t="s">
        <v>44</v>
      </c>
      <c r="S6128" t="s">
        <v>24</v>
      </c>
      <c r="T6128">
        <f>_xlfn.DAYS(Raw_data_US_healthcare[[#This Row],[Discharge Date]],Raw_data_US_healthcare[[#This Row],[Date of Admission]])</f>
        <v>18</v>
      </c>
    </row>
    <row r="6129" spans="1:20" x14ac:dyDescent="0.3">
      <c r="A6129" t="s">
        <v>26511</v>
      </c>
      <c r="B6129" t="s">
        <v>16829</v>
      </c>
      <c r="C6129">
        <v>31</v>
      </c>
      <c r="D6129" t="str">
        <f>IF(Raw_data_US_healthcare[[#This Row],[Age]]&lt;35,"Young",IF(Raw_data_US_healthcare[[#This Row],[Age]]&lt;60,"Middle","Senior"))</f>
        <v>Young</v>
      </c>
      <c r="E6129" t="s">
        <v>16</v>
      </c>
      <c r="F6129" t="s">
        <v>35</v>
      </c>
      <c r="G6129" t="s">
        <v>35</v>
      </c>
      <c r="H6129" t="s">
        <v>18</v>
      </c>
      <c r="I6129" s="2">
        <v>44097</v>
      </c>
      <c r="J6129" t="s">
        <v>16830</v>
      </c>
      <c r="K6129" t="s">
        <v>16831</v>
      </c>
      <c r="L6129" t="s">
        <v>31</v>
      </c>
      <c r="M6129">
        <v>24291.423599999998</v>
      </c>
      <c r="N6129">
        <v>370</v>
      </c>
      <c r="O6129" t="s">
        <v>43</v>
      </c>
      <c r="P6129" t="s">
        <v>43</v>
      </c>
      <c r="Q6129" s="2">
        <v>44098</v>
      </c>
      <c r="R6129" t="s">
        <v>48</v>
      </c>
      <c r="S6129" t="s">
        <v>24</v>
      </c>
      <c r="T6129">
        <f>_xlfn.DAYS(Raw_data_US_healthcare[[#This Row],[Discharge Date]],Raw_data_US_healthcare[[#This Row],[Date of Admission]])</f>
        <v>1</v>
      </c>
    </row>
    <row r="6130" spans="1:20" x14ac:dyDescent="0.3">
      <c r="A6130" t="s">
        <v>26512</v>
      </c>
      <c r="B6130" t="s">
        <v>16832</v>
      </c>
      <c r="C6130">
        <v>67</v>
      </c>
      <c r="D6130" t="str">
        <f>IF(Raw_data_US_healthcare[[#This Row],[Age]]&lt;35,"Young",IF(Raw_data_US_healthcare[[#This Row],[Age]]&lt;60,"Middle","Senior"))</f>
        <v>Senior</v>
      </c>
      <c r="E6130" t="s">
        <v>26</v>
      </c>
      <c r="F6130" t="s">
        <v>62</v>
      </c>
      <c r="G6130" t="s">
        <v>62</v>
      </c>
      <c r="H6130" t="s">
        <v>26514</v>
      </c>
      <c r="I6130" s="2">
        <v>45182</v>
      </c>
      <c r="J6130" t="s">
        <v>16833</v>
      </c>
      <c r="K6130" t="s">
        <v>16539</v>
      </c>
      <c r="L6130" t="s">
        <v>21</v>
      </c>
      <c r="M6130">
        <v>23618.178899999999</v>
      </c>
      <c r="N6130">
        <v>127</v>
      </c>
      <c r="O6130" t="s">
        <v>22</v>
      </c>
      <c r="P6130" t="s">
        <v>22</v>
      </c>
      <c r="Q6130" s="2">
        <v>45183</v>
      </c>
      <c r="R6130" t="s">
        <v>48</v>
      </c>
      <c r="S6130" t="s">
        <v>24</v>
      </c>
      <c r="T6130">
        <f>_xlfn.DAYS(Raw_data_US_healthcare[[#This Row],[Discharge Date]],Raw_data_US_healthcare[[#This Row],[Date of Admission]])</f>
        <v>1</v>
      </c>
    </row>
    <row r="6131" spans="1:20" x14ac:dyDescent="0.3">
      <c r="A6131" t="s">
        <v>26512</v>
      </c>
      <c r="B6131" t="s">
        <v>16834</v>
      </c>
      <c r="C6131">
        <v>54</v>
      </c>
      <c r="D6131" t="str">
        <f>IF(Raw_data_US_healthcare[[#This Row],[Age]]&lt;35,"Young",IF(Raw_data_US_healthcare[[#This Row],[Age]]&lt;60,"Middle","Senior"))</f>
        <v>Middle</v>
      </c>
      <c r="E6131" t="s">
        <v>26</v>
      </c>
      <c r="F6131" t="s">
        <v>228</v>
      </c>
      <c r="G6131" t="s">
        <v>228</v>
      </c>
      <c r="H6131" t="s">
        <v>26516</v>
      </c>
      <c r="I6131" s="2">
        <v>44935</v>
      </c>
      <c r="J6131" t="s">
        <v>16835</v>
      </c>
      <c r="K6131" t="s">
        <v>16836</v>
      </c>
      <c r="L6131" t="s">
        <v>21</v>
      </c>
      <c r="M6131">
        <v>18477.247800000001</v>
      </c>
      <c r="N6131">
        <v>239</v>
      </c>
      <c r="O6131" t="s">
        <v>43</v>
      </c>
      <c r="P6131" t="s">
        <v>43</v>
      </c>
      <c r="Q6131" s="2">
        <v>44942</v>
      </c>
      <c r="R6131" t="s">
        <v>44</v>
      </c>
      <c r="S6131" t="s">
        <v>33</v>
      </c>
      <c r="T6131">
        <f>_xlfn.DAYS(Raw_data_US_healthcare[[#This Row],[Discharge Date]],Raw_data_US_healthcare[[#This Row],[Date of Admission]])</f>
        <v>7</v>
      </c>
    </row>
    <row r="6132" spans="1:20" x14ac:dyDescent="0.3">
      <c r="A6132" t="s">
        <v>26512</v>
      </c>
      <c r="B6132" t="s">
        <v>16837</v>
      </c>
      <c r="C6132">
        <v>26</v>
      </c>
      <c r="D6132" t="str">
        <f>IF(Raw_data_US_healthcare[[#This Row],[Age]]&lt;35,"Young",IF(Raw_data_US_healthcare[[#This Row],[Age]]&lt;60,"Middle","Senior"))</f>
        <v>Young</v>
      </c>
      <c r="E6132" t="s">
        <v>26</v>
      </c>
      <c r="F6132" t="s">
        <v>113</v>
      </c>
      <c r="G6132" t="s">
        <v>113</v>
      </c>
      <c r="H6132" t="s">
        <v>28</v>
      </c>
      <c r="I6132" s="2">
        <v>44170</v>
      </c>
      <c r="J6132" t="s">
        <v>16838</v>
      </c>
      <c r="K6132" t="s">
        <v>16839</v>
      </c>
      <c r="L6132" t="s">
        <v>60</v>
      </c>
      <c r="M6132">
        <v>44410.135300000002</v>
      </c>
      <c r="N6132">
        <v>497</v>
      </c>
      <c r="O6132" t="s">
        <v>22</v>
      </c>
      <c r="P6132" t="s">
        <v>22</v>
      </c>
      <c r="Q6132" s="2">
        <v>44193</v>
      </c>
      <c r="R6132" t="s">
        <v>83</v>
      </c>
      <c r="S6132" t="s">
        <v>33</v>
      </c>
      <c r="T6132">
        <f>_xlfn.DAYS(Raw_data_US_healthcare[[#This Row],[Discharge Date]],Raw_data_US_healthcare[[#This Row],[Date of Admission]])</f>
        <v>23</v>
      </c>
    </row>
    <row r="6133" spans="1:20" x14ac:dyDescent="0.3">
      <c r="A6133" t="s">
        <v>26512</v>
      </c>
      <c r="B6133" t="s">
        <v>16840</v>
      </c>
      <c r="C6133">
        <v>76</v>
      </c>
      <c r="D6133" t="str">
        <f>IF(Raw_data_US_healthcare[[#This Row],[Age]]&lt;35,"Young",IF(Raw_data_US_healthcare[[#This Row],[Age]]&lt;60,"Middle","Senior"))</f>
        <v>Senior</v>
      </c>
      <c r="E6133" t="s">
        <v>26</v>
      </c>
      <c r="F6133" t="s">
        <v>88</v>
      </c>
      <c r="G6133" t="s">
        <v>88</v>
      </c>
      <c r="H6133" t="s">
        <v>26516</v>
      </c>
      <c r="I6133" s="2">
        <v>45134</v>
      </c>
      <c r="J6133" t="s">
        <v>16841</v>
      </c>
      <c r="K6133" t="s">
        <v>16842</v>
      </c>
      <c r="L6133" t="s">
        <v>21</v>
      </c>
      <c r="M6133">
        <v>12927.095499999999</v>
      </c>
      <c r="N6133">
        <v>285</v>
      </c>
      <c r="O6133" t="s">
        <v>22</v>
      </c>
      <c r="P6133" t="s">
        <v>22</v>
      </c>
      <c r="Q6133" s="2">
        <v>45144</v>
      </c>
      <c r="R6133" t="s">
        <v>44</v>
      </c>
      <c r="S6133" t="s">
        <v>24</v>
      </c>
      <c r="T6133">
        <f>_xlfn.DAYS(Raw_data_US_healthcare[[#This Row],[Discharge Date]],Raw_data_US_healthcare[[#This Row],[Date of Admission]])</f>
        <v>10</v>
      </c>
    </row>
    <row r="6134" spans="1:20" x14ac:dyDescent="0.3">
      <c r="A6134" t="s">
        <v>26511</v>
      </c>
      <c r="B6134" t="s">
        <v>16843</v>
      </c>
      <c r="C6134">
        <v>58</v>
      </c>
      <c r="D6134" t="str">
        <f>IF(Raw_data_US_healthcare[[#This Row],[Age]]&lt;35,"Young",IF(Raw_data_US_healthcare[[#This Row],[Age]]&lt;60,"Middle","Senior"))</f>
        <v>Middle</v>
      </c>
      <c r="E6134" t="s">
        <v>16</v>
      </c>
      <c r="F6134" t="s">
        <v>49</v>
      </c>
      <c r="G6134" t="s">
        <v>49</v>
      </c>
      <c r="H6134" t="s">
        <v>69</v>
      </c>
      <c r="I6134" s="2">
        <v>43562</v>
      </c>
      <c r="J6134" t="s">
        <v>4852</v>
      </c>
      <c r="K6134" t="s">
        <v>16844</v>
      </c>
      <c r="L6134" t="s">
        <v>21</v>
      </c>
      <c r="M6134">
        <v>34714.178800000002</v>
      </c>
      <c r="N6134">
        <v>364</v>
      </c>
      <c r="O6134" t="s">
        <v>43</v>
      </c>
      <c r="P6134" t="s">
        <v>43</v>
      </c>
      <c r="Q6134" s="2">
        <v>43587</v>
      </c>
      <c r="R6134" t="s">
        <v>32</v>
      </c>
      <c r="S6134" t="s">
        <v>33</v>
      </c>
      <c r="T6134">
        <f>_xlfn.DAYS(Raw_data_US_healthcare[[#This Row],[Discharge Date]],Raw_data_US_healthcare[[#This Row],[Date of Admission]])</f>
        <v>25</v>
      </c>
    </row>
    <row r="6135" spans="1:20" x14ac:dyDescent="0.3">
      <c r="A6135" t="s">
        <v>26511</v>
      </c>
      <c r="B6135" t="s">
        <v>13335</v>
      </c>
      <c r="C6135">
        <v>81</v>
      </c>
      <c r="D6135" t="str">
        <f>IF(Raw_data_US_healthcare[[#This Row],[Age]]&lt;35,"Young",IF(Raw_data_US_healthcare[[#This Row],[Age]]&lt;60,"Middle","Senior"))</f>
        <v>Senior</v>
      </c>
      <c r="E6135" t="s">
        <v>16</v>
      </c>
      <c r="F6135" t="s">
        <v>88</v>
      </c>
      <c r="G6135" t="s">
        <v>88</v>
      </c>
      <c r="H6135" t="s">
        <v>36</v>
      </c>
      <c r="I6135" s="2">
        <v>43907</v>
      </c>
      <c r="J6135" t="s">
        <v>16845</v>
      </c>
      <c r="K6135" t="s">
        <v>16846</v>
      </c>
      <c r="L6135" t="s">
        <v>52</v>
      </c>
      <c r="M6135">
        <v>18827.584900000002</v>
      </c>
      <c r="N6135">
        <v>426</v>
      </c>
      <c r="O6135" t="s">
        <v>22</v>
      </c>
      <c r="P6135" t="s">
        <v>22</v>
      </c>
      <c r="Q6135" s="2">
        <v>43913</v>
      </c>
      <c r="R6135" t="s">
        <v>23</v>
      </c>
      <c r="S6135" t="s">
        <v>33</v>
      </c>
      <c r="T6135">
        <f>_xlfn.DAYS(Raw_data_US_healthcare[[#This Row],[Discharge Date]],Raw_data_US_healthcare[[#This Row],[Date of Admission]])</f>
        <v>6</v>
      </c>
    </row>
    <row r="6136" spans="1:20" x14ac:dyDescent="0.3">
      <c r="A6136" t="s">
        <v>26511</v>
      </c>
      <c r="B6136" t="s">
        <v>16847</v>
      </c>
      <c r="C6136">
        <v>20</v>
      </c>
      <c r="D6136" t="str">
        <f>IF(Raw_data_US_healthcare[[#This Row],[Age]]&lt;35,"Young",IF(Raw_data_US_healthcare[[#This Row],[Age]]&lt;60,"Middle","Senior"))</f>
        <v>Young</v>
      </c>
      <c r="E6136" t="s">
        <v>16</v>
      </c>
      <c r="F6136" t="s">
        <v>27</v>
      </c>
      <c r="G6136" t="s">
        <v>27</v>
      </c>
      <c r="H6136" t="s">
        <v>36</v>
      </c>
      <c r="I6136" s="2">
        <v>43797</v>
      </c>
      <c r="J6136" t="s">
        <v>16848</v>
      </c>
      <c r="K6136" t="s">
        <v>11203</v>
      </c>
      <c r="L6136" t="s">
        <v>31</v>
      </c>
      <c r="M6136">
        <v>18761.088899999999</v>
      </c>
      <c r="N6136">
        <v>443</v>
      </c>
      <c r="O6136" t="s">
        <v>22</v>
      </c>
      <c r="P6136" t="s">
        <v>22</v>
      </c>
      <c r="Q6136" s="2">
        <v>43807</v>
      </c>
      <c r="R6136" t="s">
        <v>83</v>
      </c>
      <c r="S6136" t="s">
        <v>45</v>
      </c>
      <c r="T6136">
        <f>_xlfn.DAYS(Raw_data_US_healthcare[[#This Row],[Discharge Date]],Raw_data_US_healthcare[[#This Row],[Date of Admission]])</f>
        <v>10</v>
      </c>
    </row>
    <row r="6137" spans="1:20" x14ac:dyDescent="0.3">
      <c r="A6137" t="s">
        <v>26511</v>
      </c>
      <c r="B6137" t="s">
        <v>16849</v>
      </c>
      <c r="C6137">
        <v>68</v>
      </c>
      <c r="D6137" t="str">
        <f>IF(Raw_data_US_healthcare[[#This Row],[Age]]&lt;35,"Young",IF(Raw_data_US_healthcare[[#This Row],[Age]]&lt;60,"Middle","Senior"))</f>
        <v>Senior</v>
      </c>
      <c r="E6137" t="s">
        <v>16</v>
      </c>
      <c r="F6137" t="s">
        <v>35</v>
      </c>
      <c r="G6137" t="s">
        <v>35</v>
      </c>
      <c r="H6137" t="s">
        <v>26516</v>
      </c>
      <c r="I6137" s="2">
        <v>43721</v>
      </c>
      <c r="J6137" t="s">
        <v>16850</v>
      </c>
      <c r="K6137" t="s">
        <v>16851</v>
      </c>
      <c r="L6137" t="s">
        <v>21</v>
      </c>
      <c r="M6137">
        <v>10052.5754</v>
      </c>
      <c r="N6137">
        <v>460</v>
      </c>
      <c r="O6137" t="s">
        <v>43</v>
      </c>
      <c r="P6137" t="s">
        <v>43</v>
      </c>
      <c r="Q6137" s="2">
        <v>43747</v>
      </c>
      <c r="R6137" t="s">
        <v>32</v>
      </c>
      <c r="S6137" t="s">
        <v>33</v>
      </c>
      <c r="T6137">
        <f>_xlfn.DAYS(Raw_data_US_healthcare[[#This Row],[Discharge Date]],Raw_data_US_healthcare[[#This Row],[Date of Admission]])</f>
        <v>26</v>
      </c>
    </row>
    <row r="6138" spans="1:20" x14ac:dyDescent="0.3">
      <c r="A6138" t="s">
        <v>26512</v>
      </c>
      <c r="B6138" t="s">
        <v>16852</v>
      </c>
      <c r="C6138">
        <v>19</v>
      </c>
      <c r="D6138" t="str">
        <f>IF(Raw_data_US_healthcare[[#This Row],[Age]]&lt;35,"Young",IF(Raw_data_US_healthcare[[#This Row],[Age]]&lt;60,"Middle","Senior"))</f>
        <v>Young</v>
      </c>
      <c r="E6138" t="s">
        <v>26</v>
      </c>
      <c r="F6138" t="s">
        <v>62</v>
      </c>
      <c r="G6138" t="s">
        <v>62</v>
      </c>
      <c r="H6138" t="s">
        <v>69</v>
      </c>
      <c r="I6138" s="2">
        <v>44914</v>
      </c>
      <c r="J6138" t="s">
        <v>3161</v>
      </c>
      <c r="K6138" t="s">
        <v>16853</v>
      </c>
      <c r="L6138" t="s">
        <v>56</v>
      </c>
      <c r="M6138">
        <v>15562.5512</v>
      </c>
      <c r="N6138">
        <v>389</v>
      </c>
      <c r="O6138" t="s">
        <v>22</v>
      </c>
      <c r="P6138" t="s">
        <v>22</v>
      </c>
      <c r="Q6138" s="2">
        <v>44933</v>
      </c>
      <c r="R6138" t="s">
        <v>83</v>
      </c>
      <c r="S6138" t="s">
        <v>33</v>
      </c>
      <c r="T6138">
        <f>_xlfn.DAYS(Raw_data_US_healthcare[[#This Row],[Discharge Date]],Raw_data_US_healthcare[[#This Row],[Date of Admission]])</f>
        <v>19</v>
      </c>
    </row>
    <row r="6139" spans="1:20" x14ac:dyDescent="0.3">
      <c r="A6139" t="s">
        <v>26511</v>
      </c>
      <c r="B6139" t="s">
        <v>14614</v>
      </c>
      <c r="C6139">
        <v>68</v>
      </c>
      <c r="D6139" t="str">
        <f>IF(Raw_data_US_healthcare[[#This Row],[Age]]&lt;35,"Young",IF(Raw_data_US_healthcare[[#This Row],[Age]]&lt;60,"Middle","Senior"))</f>
        <v>Senior</v>
      </c>
      <c r="E6139" t="s">
        <v>16</v>
      </c>
      <c r="F6139" t="s">
        <v>17</v>
      </c>
      <c r="G6139" t="s">
        <v>17</v>
      </c>
      <c r="H6139" t="s">
        <v>18</v>
      </c>
      <c r="I6139" s="2">
        <v>44217</v>
      </c>
      <c r="J6139" t="s">
        <v>16854</v>
      </c>
      <c r="K6139" t="s">
        <v>16855</v>
      </c>
      <c r="L6139" t="s">
        <v>56</v>
      </c>
      <c r="M6139">
        <v>11697.365299999999</v>
      </c>
      <c r="N6139">
        <v>286</v>
      </c>
      <c r="O6139" t="s">
        <v>39</v>
      </c>
      <c r="P6139" t="s">
        <v>39</v>
      </c>
      <c r="Q6139" s="2">
        <v>44228</v>
      </c>
      <c r="R6139" t="s">
        <v>44</v>
      </c>
      <c r="S6139" t="s">
        <v>45</v>
      </c>
      <c r="T6139">
        <f>_xlfn.DAYS(Raw_data_US_healthcare[[#This Row],[Discharge Date]],Raw_data_US_healthcare[[#This Row],[Date of Admission]])</f>
        <v>11</v>
      </c>
    </row>
    <row r="6140" spans="1:20" x14ac:dyDescent="0.3">
      <c r="A6140" t="s">
        <v>26512</v>
      </c>
      <c r="B6140" t="s">
        <v>16856</v>
      </c>
      <c r="C6140">
        <v>76</v>
      </c>
      <c r="D6140" t="str">
        <f>IF(Raw_data_US_healthcare[[#This Row],[Age]]&lt;35,"Young",IF(Raw_data_US_healthcare[[#This Row],[Age]]&lt;60,"Middle","Senior"))</f>
        <v>Senior</v>
      </c>
      <c r="E6140" t="s">
        <v>26</v>
      </c>
      <c r="F6140" t="s">
        <v>35</v>
      </c>
      <c r="G6140" t="s">
        <v>35</v>
      </c>
      <c r="H6140" t="s">
        <v>36</v>
      </c>
      <c r="I6140" s="2">
        <v>44011</v>
      </c>
      <c r="J6140" t="s">
        <v>16857</v>
      </c>
      <c r="K6140" t="s">
        <v>16858</v>
      </c>
      <c r="L6140" t="s">
        <v>60</v>
      </c>
      <c r="M6140">
        <v>10387.7394</v>
      </c>
      <c r="N6140">
        <v>338</v>
      </c>
      <c r="O6140" t="s">
        <v>22</v>
      </c>
      <c r="P6140" t="s">
        <v>22</v>
      </c>
      <c r="Q6140" s="2">
        <v>44028</v>
      </c>
      <c r="R6140" t="s">
        <v>44</v>
      </c>
      <c r="S6140" t="s">
        <v>24</v>
      </c>
      <c r="T6140">
        <f>_xlfn.DAYS(Raw_data_US_healthcare[[#This Row],[Discharge Date]],Raw_data_US_healthcare[[#This Row],[Date of Admission]])</f>
        <v>17</v>
      </c>
    </row>
    <row r="6141" spans="1:20" x14ac:dyDescent="0.3">
      <c r="A6141" t="s">
        <v>26511</v>
      </c>
      <c r="B6141" t="s">
        <v>16859</v>
      </c>
      <c r="C6141">
        <v>62</v>
      </c>
      <c r="D6141" t="str">
        <f>IF(Raw_data_US_healthcare[[#This Row],[Age]]&lt;35,"Young",IF(Raw_data_US_healthcare[[#This Row],[Age]]&lt;60,"Middle","Senior"))</f>
        <v>Senior</v>
      </c>
      <c r="E6141" t="s">
        <v>16</v>
      </c>
      <c r="F6141" t="s">
        <v>88</v>
      </c>
      <c r="G6141" t="s">
        <v>88</v>
      </c>
      <c r="H6141" t="s">
        <v>26516</v>
      </c>
      <c r="I6141" s="2">
        <v>44857</v>
      </c>
      <c r="J6141" t="s">
        <v>16860</v>
      </c>
      <c r="K6141" t="s">
        <v>16861</v>
      </c>
      <c r="L6141" t="s">
        <v>60</v>
      </c>
      <c r="M6141">
        <v>28748.5933</v>
      </c>
      <c r="N6141">
        <v>492</v>
      </c>
      <c r="O6141" t="s">
        <v>43</v>
      </c>
      <c r="P6141" t="s">
        <v>43</v>
      </c>
      <c r="Q6141" s="2">
        <v>44858</v>
      </c>
      <c r="R6141" t="s">
        <v>48</v>
      </c>
      <c r="S6141" t="s">
        <v>45</v>
      </c>
      <c r="T6141">
        <f>_xlfn.DAYS(Raw_data_US_healthcare[[#This Row],[Discharge Date]],Raw_data_US_healthcare[[#This Row],[Date of Admission]])</f>
        <v>1</v>
      </c>
    </row>
    <row r="6142" spans="1:20" x14ac:dyDescent="0.3">
      <c r="A6142" t="s">
        <v>26512</v>
      </c>
      <c r="B6142" t="s">
        <v>16862</v>
      </c>
      <c r="C6142">
        <v>63</v>
      </c>
      <c r="D6142" t="str">
        <f>IF(Raw_data_US_healthcare[[#This Row],[Age]]&lt;35,"Young",IF(Raw_data_US_healthcare[[#This Row],[Age]]&lt;60,"Middle","Senior"))</f>
        <v>Senior</v>
      </c>
      <c r="E6142" t="s">
        <v>26</v>
      </c>
      <c r="F6142" t="s">
        <v>27</v>
      </c>
      <c r="G6142" t="s">
        <v>27</v>
      </c>
      <c r="H6142" t="s">
        <v>26516</v>
      </c>
      <c r="I6142" s="2">
        <v>44390</v>
      </c>
      <c r="J6142" t="s">
        <v>11364</v>
      </c>
      <c r="K6142" t="s">
        <v>16863</v>
      </c>
      <c r="L6142" t="s">
        <v>56</v>
      </c>
      <c r="M6142">
        <v>8878.2150999999994</v>
      </c>
      <c r="N6142">
        <v>474</v>
      </c>
      <c r="O6142" t="s">
        <v>43</v>
      </c>
      <c r="P6142" t="s">
        <v>43</v>
      </c>
      <c r="Q6142" s="2">
        <v>44395</v>
      </c>
      <c r="R6142" t="s">
        <v>83</v>
      </c>
      <c r="S6142" t="s">
        <v>45</v>
      </c>
      <c r="T6142">
        <f>_xlfn.DAYS(Raw_data_US_healthcare[[#This Row],[Discharge Date]],Raw_data_US_healthcare[[#This Row],[Date of Admission]])</f>
        <v>5</v>
      </c>
    </row>
    <row r="6143" spans="1:20" x14ac:dyDescent="0.3">
      <c r="A6143" t="s">
        <v>26512</v>
      </c>
      <c r="B6143" t="s">
        <v>6018</v>
      </c>
      <c r="C6143">
        <v>26</v>
      </c>
      <c r="D6143" t="str">
        <f>IF(Raw_data_US_healthcare[[#This Row],[Age]]&lt;35,"Young",IF(Raw_data_US_healthcare[[#This Row],[Age]]&lt;60,"Middle","Senior"))</f>
        <v>Young</v>
      </c>
      <c r="E6143" t="s">
        <v>26</v>
      </c>
      <c r="F6143" t="s">
        <v>49</v>
      </c>
      <c r="G6143" t="s">
        <v>49</v>
      </c>
      <c r="H6143" t="s">
        <v>69</v>
      </c>
      <c r="I6143" s="2">
        <v>44508</v>
      </c>
      <c r="J6143" t="s">
        <v>797</v>
      </c>
      <c r="K6143" t="s">
        <v>16864</v>
      </c>
      <c r="L6143" t="s">
        <v>52</v>
      </c>
      <c r="M6143">
        <v>46895.327799999999</v>
      </c>
      <c r="N6143">
        <v>241</v>
      </c>
      <c r="O6143" t="s">
        <v>39</v>
      </c>
      <c r="P6143" t="s">
        <v>39</v>
      </c>
      <c r="Q6143" s="2">
        <v>44520</v>
      </c>
      <c r="R6143" t="s">
        <v>32</v>
      </c>
      <c r="S6143" t="s">
        <v>45</v>
      </c>
      <c r="T6143">
        <f>_xlfn.DAYS(Raw_data_US_healthcare[[#This Row],[Discharge Date]],Raw_data_US_healthcare[[#This Row],[Date of Admission]])</f>
        <v>12</v>
      </c>
    </row>
    <row r="6144" spans="1:20" x14ac:dyDescent="0.3">
      <c r="A6144" t="s">
        <v>26511</v>
      </c>
      <c r="B6144" t="s">
        <v>16865</v>
      </c>
      <c r="C6144">
        <v>77</v>
      </c>
      <c r="D6144" t="str">
        <f>IF(Raw_data_US_healthcare[[#This Row],[Age]]&lt;35,"Young",IF(Raw_data_US_healthcare[[#This Row],[Age]]&lt;60,"Middle","Senior"))</f>
        <v>Senior</v>
      </c>
      <c r="E6144" t="s">
        <v>16</v>
      </c>
      <c r="F6144" t="s">
        <v>35</v>
      </c>
      <c r="G6144" t="s">
        <v>35</v>
      </c>
      <c r="H6144" t="s">
        <v>69</v>
      </c>
      <c r="I6144" s="2">
        <v>44964</v>
      </c>
      <c r="J6144" t="s">
        <v>16866</v>
      </c>
      <c r="K6144" t="s">
        <v>16867</v>
      </c>
      <c r="L6144" t="s">
        <v>56</v>
      </c>
      <c r="M6144">
        <v>73959.678</v>
      </c>
      <c r="N6144">
        <v>428</v>
      </c>
      <c r="O6144" t="s">
        <v>22</v>
      </c>
      <c r="P6144" t="s">
        <v>22</v>
      </c>
      <c r="Q6144" s="2">
        <v>44969</v>
      </c>
      <c r="R6144" t="s">
        <v>48</v>
      </c>
      <c r="S6144" t="s">
        <v>45</v>
      </c>
      <c r="T6144">
        <f>_xlfn.DAYS(Raw_data_US_healthcare[[#This Row],[Discharge Date]],Raw_data_US_healthcare[[#This Row],[Date of Admission]])</f>
        <v>5</v>
      </c>
    </row>
    <row r="6145" spans="1:20" x14ac:dyDescent="0.3">
      <c r="A6145" t="s">
        <v>26512</v>
      </c>
      <c r="B6145" t="s">
        <v>16868</v>
      </c>
      <c r="C6145">
        <v>50</v>
      </c>
      <c r="D6145" t="str">
        <f>IF(Raw_data_US_healthcare[[#This Row],[Age]]&lt;35,"Young",IF(Raw_data_US_healthcare[[#This Row],[Age]]&lt;60,"Middle","Senior"))</f>
        <v>Middle</v>
      </c>
      <c r="E6145" t="s">
        <v>26</v>
      </c>
      <c r="F6145" t="s">
        <v>35</v>
      </c>
      <c r="G6145" t="s">
        <v>35</v>
      </c>
      <c r="H6145" t="s">
        <v>26514</v>
      </c>
      <c r="I6145" s="2">
        <v>43500</v>
      </c>
      <c r="J6145" t="s">
        <v>16869</v>
      </c>
      <c r="K6145" t="s">
        <v>16870</v>
      </c>
      <c r="L6145" t="s">
        <v>60</v>
      </c>
      <c r="M6145">
        <v>34404.2546</v>
      </c>
      <c r="N6145">
        <v>489</v>
      </c>
      <c r="O6145" t="s">
        <v>43</v>
      </c>
      <c r="P6145" t="s">
        <v>43</v>
      </c>
      <c r="Q6145" s="2">
        <v>43528</v>
      </c>
      <c r="R6145" t="s">
        <v>83</v>
      </c>
      <c r="S6145" t="s">
        <v>45</v>
      </c>
      <c r="T6145">
        <f>_xlfn.DAYS(Raw_data_US_healthcare[[#This Row],[Discharge Date]],Raw_data_US_healthcare[[#This Row],[Date of Admission]])</f>
        <v>28</v>
      </c>
    </row>
    <row r="6146" spans="1:20" x14ac:dyDescent="0.3">
      <c r="A6146" t="s">
        <v>26512</v>
      </c>
      <c r="B6146" t="s">
        <v>16871</v>
      </c>
      <c r="C6146">
        <v>57</v>
      </c>
      <c r="D6146" t="str">
        <f>IF(Raw_data_US_healthcare[[#This Row],[Age]]&lt;35,"Young",IF(Raw_data_US_healthcare[[#This Row],[Age]]&lt;60,"Middle","Senior"))</f>
        <v>Middle</v>
      </c>
      <c r="E6146" t="s">
        <v>26</v>
      </c>
      <c r="F6146" t="s">
        <v>113</v>
      </c>
      <c r="G6146" t="s">
        <v>113</v>
      </c>
      <c r="H6146" t="s">
        <v>26514</v>
      </c>
      <c r="I6146" s="2">
        <v>43809</v>
      </c>
      <c r="J6146" t="s">
        <v>16872</v>
      </c>
      <c r="K6146" t="s">
        <v>16873</v>
      </c>
      <c r="L6146" t="s">
        <v>60</v>
      </c>
      <c r="M6146">
        <v>36345.851699999999</v>
      </c>
      <c r="N6146">
        <v>154</v>
      </c>
      <c r="O6146" t="s">
        <v>39</v>
      </c>
      <c r="P6146" t="s">
        <v>39</v>
      </c>
      <c r="Q6146" s="2">
        <v>43830</v>
      </c>
      <c r="R6146" t="s">
        <v>83</v>
      </c>
      <c r="S6146" t="s">
        <v>33</v>
      </c>
      <c r="T6146">
        <f>_xlfn.DAYS(Raw_data_US_healthcare[[#This Row],[Discharge Date]],Raw_data_US_healthcare[[#This Row],[Date of Admission]])</f>
        <v>21</v>
      </c>
    </row>
    <row r="6147" spans="1:20" x14ac:dyDescent="0.3">
      <c r="A6147" t="s">
        <v>26511</v>
      </c>
      <c r="B6147" t="s">
        <v>16874</v>
      </c>
      <c r="C6147">
        <v>18</v>
      </c>
      <c r="D6147" t="str">
        <f>IF(Raw_data_US_healthcare[[#This Row],[Age]]&lt;35,"Young",IF(Raw_data_US_healthcare[[#This Row],[Age]]&lt;60,"Middle","Senior"))</f>
        <v>Young</v>
      </c>
      <c r="E6147" t="s">
        <v>16</v>
      </c>
      <c r="F6147" t="s">
        <v>88</v>
      </c>
      <c r="G6147" t="s">
        <v>88</v>
      </c>
      <c r="H6147" t="s">
        <v>69</v>
      </c>
      <c r="I6147" s="2">
        <v>43937</v>
      </c>
      <c r="J6147" t="s">
        <v>16875</v>
      </c>
      <c r="K6147" t="s">
        <v>16876</v>
      </c>
      <c r="L6147" t="s">
        <v>60</v>
      </c>
      <c r="M6147">
        <v>14730.4869</v>
      </c>
      <c r="N6147">
        <v>398</v>
      </c>
      <c r="O6147" t="s">
        <v>22</v>
      </c>
      <c r="P6147" t="s">
        <v>22</v>
      </c>
      <c r="Q6147" s="2">
        <v>43958</v>
      </c>
      <c r="R6147" t="s">
        <v>23</v>
      </c>
      <c r="S6147" t="s">
        <v>33</v>
      </c>
      <c r="T6147">
        <f>_xlfn.DAYS(Raw_data_US_healthcare[[#This Row],[Discharge Date]],Raw_data_US_healthcare[[#This Row],[Date of Admission]])</f>
        <v>21</v>
      </c>
    </row>
    <row r="6148" spans="1:20" x14ac:dyDescent="0.3">
      <c r="A6148" t="s">
        <v>26511</v>
      </c>
      <c r="B6148" t="s">
        <v>16877</v>
      </c>
      <c r="C6148">
        <v>31</v>
      </c>
      <c r="D6148" t="str">
        <f>IF(Raw_data_US_healthcare[[#This Row],[Age]]&lt;35,"Young",IF(Raw_data_US_healthcare[[#This Row],[Age]]&lt;60,"Middle","Senior"))</f>
        <v>Young</v>
      </c>
      <c r="E6148" t="s">
        <v>16</v>
      </c>
      <c r="F6148" t="s">
        <v>88</v>
      </c>
      <c r="G6148" t="s">
        <v>88</v>
      </c>
      <c r="H6148" t="s">
        <v>26514</v>
      </c>
      <c r="I6148" s="2">
        <v>44264</v>
      </c>
      <c r="J6148" t="s">
        <v>16878</v>
      </c>
      <c r="K6148" t="s">
        <v>3399</v>
      </c>
      <c r="L6148" t="s">
        <v>56</v>
      </c>
      <c r="M6148">
        <v>1180.6386</v>
      </c>
      <c r="N6148">
        <v>370</v>
      </c>
      <c r="O6148" t="s">
        <v>43</v>
      </c>
      <c r="P6148" t="s">
        <v>43</v>
      </c>
      <c r="Q6148" s="2">
        <v>44274</v>
      </c>
      <c r="R6148" t="s">
        <v>23</v>
      </c>
      <c r="S6148" t="s">
        <v>33</v>
      </c>
      <c r="T6148">
        <f>_xlfn.DAYS(Raw_data_US_healthcare[[#This Row],[Discharge Date]],Raw_data_US_healthcare[[#This Row],[Date of Admission]])</f>
        <v>10</v>
      </c>
    </row>
    <row r="6149" spans="1:20" x14ac:dyDescent="0.3">
      <c r="A6149" t="s">
        <v>26512</v>
      </c>
      <c r="B6149" t="s">
        <v>16879</v>
      </c>
      <c r="C6149">
        <v>45</v>
      </c>
      <c r="D6149" t="str">
        <f>IF(Raw_data_US_healthcare[[#This Row],[Age]]&lt;35,"Young",IF(Raw_data_US_healthcare[[#This Row],[Age]]&lt;60,"Middle","Senior"))</f>
        <v>Middle</v>
      </c>
      <c r="E6149" t="s">
        <v>26</v>
      </c>
      <c r="F6149" t="s">
        <v>62</v>
      </c>
      <c r="G6149" t="s">
        <v>62</v>
      </c>
      <c r="H6149" t="s">
        <v>26516</v>
      </c>
      <c r="I6149" s="2">
        <v>44444</v>
      </c>
      <c r="J6149" t="s">
        <v>16880</v>
      </c>
      <c r="K6149" t="s">
        <v>16881</v>
      </c>
      <c r="L6149" t="s">
        <v>60</v>
      </c>
      <c r="M6149">
        <v>22806.416300000001</v>
      </c>
      <c r="N6149">
        <v>346</v>
      </c>
      <c r="O6149" t="s">
        <v>43</v>
      </c>
      <c r="P6149" t="s">
        <v>43</v>
      </c>
      <c r="Q6149" s="2">
        <v>44459</v>
      </c>
      <c r="R6149" t="s">
        <v>83</v>
      </c>
      <c r="S6149" t="s">
        <v>45</v>
      </c>
      <c r="T6149">
        <f>_xlfn.DAYS(Raw_data_US_healthcare[[#This Row],[Discharge Date]],Raw_data_US_healthcare[[#This Row],[Date of Admission]])</f>
        <v>15</v>
      </c>
    </row>
    <row r="6150" spans="1:20" x14ac:dyDescent="0.3">
      <c r="A6150" t="s">
        <v>26512</v>
      </c>
      <c r="B6150" t="s">
        <v>16882</v>
      </c>
      <c r="C6150">
        <v>84</v>
      </c>
      <c r="D6150" t="str">
        <f>IF(Raw_data_US_healthcare[[#This Row],[Age]]&lt;35,"Young",IF(Raw_data_US_healthcare[[#This Row],[Age]]&lt;60,"Middle","Senior"))</f>
        <v>Senior</v>
      </c>
      <c r="E6150" t="s">
        <v>26</v>
      </c>
      <c r="F6150" t="s">
        <v>17</v>
      </c>
      <c r="G6150" t="s">
        <v>17</v>
      </c>
      <c r="H6150" t="s">
        <v>26514</v>
      </c>
      <c r="I6150" s="2">
        <v>44945</v>
      </c>
      <c r="J6150" t="s">
        <v>16883</v>
      </c>
      <c r="K6150" t="s">
        <v>16884</v>
      </c>
      <c r="L6150" t="s">
        <v>60</v>
      </c>
      <c r="M6150">
        <v>2584.7955000000002</v>
      </c>
      <c r="N6150">
        <v>312</v>
      </c>
      <c r="O6150" t="s">
        <v>39</v>
      </c>
      <c r="P6150" t="s">
        <v>39</v>
      </c>
      <c r="Q6150" s="2">
        <v>44948</v>
      </c>
      <c r="R6150" t="s">
        <v>32</v>
      </c>
      <c r="S6150" t="s">
        <v>45</v>
      </c>
      <c r="T6150">
        <f>_xlfn.DAYS(Raw_data_US_healthcare[[#This Row],[Discharge Date]],Raw_data_US_healthcare[[#This Row],[Date of Admission]])</f>
        <v>3</v>
      </c>
    </row>
    <row r="6151" spans="1:20" x14ac:dyDescent="0.3">
      <c r="A6151" t="s">
        <v>26512</v>
      </c>
      <c r="B6151" t="s">
        <v>16885</v>
      </c>
      <c r="C6151">
        <v>28</v>
      </c>
      <c r="D6151" t="str">
        <f>IF(Raw_data_US_healthcare[[#This Row],[Age]]&lt;35,"Young",IF(Raw_data_US_healthcare[[#This Row],[Age]]&lt;60,"Middle","Senior"))</f>
        <v>Young</v>
      </c>
      <c r="E6151" t="s">
        <v>26</v>
      </c>
      <c r="F6151" t="s">
        <v>49</v>
      </c>
      <c r="G6151" t="s">
        <v>49</v>
      </c>
      <c r="H6151" t="s">
        <v>18</v>
      </c>
      <c r="I6151" s="2">
        <v>44613</v>
      </c>
      <c r="J6151" t="s">
        <v>15848</v>
      </c>
      <c r="K6151" t="s">
        <v>16886</v>
      </c>
      <c r="L6151" t="s">
        <v>52</v>
      </c>
      <c r="M6151">
        <v>46187.434099999999</v>
      </c>
      <c r="N6151">
        <v>345</v>
      </c>
      <c r="O6151" t="s">
        <v>39</v>
      </c>
      <c r="P6151" t="s">
        <v>39</v>
      </c>
      <c r="Q6151" s="2">
        <v>44632</v>
      </c>
      <c r="R6151" t="s">
        <v>44</v>
      </c>
      <c r="S6151" t="s">
        <v>33</v>
      </c>
      <c r="T6151">
        <f>_xlfn.DAYS(Raw_data_US_healthcare[[#This Row],[Discharge Date]],Raw_data_US_healthcare[[#This Row],[Date of Admission]])</f>
        <v>19</v>
      </c>
    </row>
    <row r="6152" spans="1:20" x14ac:dyDescent="0.3">
      <c r="A6152" t="s">
        <v>26511</v>
      </c>
      <c r="B6152" t="s">
        <v>16887</v>
      </c>
      <c r="C6152">
        <v>67</v>
      </c>
      <c r="D6152" t="str">
        <f>IF(Raw_data_US_healthcare[[#This Row],[Age]]&lt;35,"Young",IF(Raw_data_US_healthcare[[#This Row],[Age]]&lt;60,"Middle","Senior"))</f>
        <v>Senior</v>
      </c>
      <c r="E6152" t="s">
        <v>16</v>
      </c>
      <c r="F6152" t="s">
        <v>17</v>
      </c>
      <c r="G6152" t="s">
        <v>17</v>
      </c>
      <c r="H6152" t="s">
        <v>69</v>
      </c>
      <c r="I6152" s="2">
        <v>44893</v>
      </c>
      <c r="J6152" t="s">
        <v>16888</v>
      </c>
      <c r="K6152" t="s">
        <v>16889</v>
      </c>
      <c r="L6152" t="s">
        <v>31</v>
      </c>
      <c r="M6152">
        <v>75854.543300000005</v>
      </c>
      <c r="N6152">
        <v>302</v>
      </c>
      <c r="O6152" t="s">
        <v>22</v>
      </c>
      <c r="P6152" t="s">
        <v>22</v>
      </c>
      <c r="Q6152" s="2">
        <v>44902</v>
      </c>
      <c r="R6152" t="s">
        <v>83</v>
      </c>
      <c r="S6152" t="s">
        <v>33</v>
      </c>
      <c r="T6152">
        <f>_xlfn.DAYS(Raw_data_US_healthcare[[#This Row],[Discharge Date]],Raw_data_US_healthcare[[#This Row],[Date of Admission]])</f>
        <v>9</v>
      </c>
    </row>
    <row r="6153" spans="1:20" x14ac:dyDescent="0.3">
      <c r="A6153" t="s">
        <v>26511</v>
      </c>
      <c r="B6153" t="s">
        <v>16890</v>
      </c>
      <c r="C6153">
        <v>42</v>
      </c>
      <c r="D6153" t="str">
        <f>IF(Raw_data_US_healthcare[[#This Row],[Age]]&lt;35,"Young",IF(Raw_data_US_healthcare[[#This Row],[Age]]&lt;60,"Middle","Senior"))</f>
        <v>Middle</v>
      </c>
      <c r="E6153" t="s">
        <v>16</v>
      </c>
      <c r="F6153" t="s">
        <v>27</v>
      </c>
      <c r="G6153" t="s">
        <v>27</v>
      </c>
      <c r="H6153" t="s">
        <v>36</v>
      </c>
      <c r="I6153" s="2">
        <v>43504</v>
      </c>
      <c r="J6153" t="s">
        <v>16891</v>
      </c>
      <c r="K6153" t="s">
        <v>16892</v>
      </c>
      <c r="L6153" t="s">
        <v>21</v>
      </c>
      <c r="M6153">
        <v>20413.5069</v>
      </c>
      <c r="N6153">
        <v>105</v>
      </c>
      <c r="O6153" t="s">
        <v>43</v>
      </c>
      <c r="P6153" t="s">
        <v>43</v>
      </c>
      <c r="Q6153" s="2">
        <v>43528</v>
      </c>
      <c r="R6153" t="s">
        <v>44</v>
      </c>
      <c r="S6153" t="s">
        <v>33</v>
      </c>
      <c r="T6153">
        <f>_xlfn.DAYS(Raw_data_US_healthcare[[#This Row],[Discharge Date]],Raw_data_US_healthcare[[#This Row],[Date of Admission]])</f>
        <v>24</v>
      </c>
    </row>
    <row r="6154" spans="1:20" x14ac:dyDescent="0.3">
      <c r="A6154" t="s">
        <v>26511</v>
      </c>
      <c r="B6154" t="s">
        <v>16893</v>
      </c>
      <c r="C6154">
        <v>67</v>
      </c>
      <c r="D6154" t="str">
        <f>IF(Raw_data_US_healthcare[[#This Row],[Age]]&lt;35,"Young",IF(Raw_data_US_healthcare[[#This Row],[Age]]&lt;60,"Middle","Senior"))</f>
        <v>Senior</v>
      </c>
      <c r="E6154" t="s">
        <v>16</v>
      </c>
      <c r="F6154" t="s">
        <v>49</v>
      </c>
      <c r="G6154" t="s">
        <v>49</v>
      </c>
      <c r="H6154" t="s">
        <v>18</v>
      </c>
      <c r="I6154" s="2">
        <v>43981</v>
      </c>
      <c r="J6154" t="s">
        <v>16894</v>
      </c>
      <c r="K6154" t="s">
        <v>16895</v>
      </c>
      <c r="L6154" t="s">
        <v>56</v>
      </c>
      <c r="M6154">
        <v>58141.6636</v>
      </c>
      <c r="N6154">
        <v>321</v>
      </c>
      <c r="O6154" t="s">
        <v>43</v>
      </c>
      <c r="P6154" t="s">
        <v>43</v>
      </c>
      <c r="Q6154" s="2">
        <v>44008</v>
      </c>
      <c r="R6154" t="s">
        <v>83</v>
      </c>
      <c r="S6154" t="s">
        <v>33</v>
      </c>
      <c r="T6154">
        <f>_xlfn.DAYS(Raw_data_US_healthcare[[#This Row],[Discharge Date]],Raw_data_US_healthcare[[#This Row],[Date of Admission]])</f>
        <v>27</v>
      </c>
    </row>
    <row r="6155" spans="1:20" x14ac:dyDescent="0.3">
      <c r="A6155" t="s">
        <v>26511</v>
      </c>
      <c r="B6155" t="s">
        <v>16896</v>
      </c>
      <c r="C6155">
        <v>78</v>
      </c>
      <c r="D6155" t="str">
        <f>IF(Raw_data_US_healthcare[[#This Row],[Age]]&lt;35,"Young",IF(Raw_data_US_healthcare[[#This Row],[Age]]&lt;60,"Middle","Senior"))</f>
        <v>Senior</v>
      </c>
      <c r="E6155" t="s">
        <v>16</v>
      </c>
      <c r="F6155" t="s">
        <v>27</v>
      </c>
      <c r="G6155" t="s">
        <v>27</v>
      </c>
      <c r="H6155" t="s">
        <v>26514</v>
      </c>
      <c r="I6155" s="2">
        <v>43446</v>
      </c>
      <c r="J6155" t="s">
        <v>16897</v>
      </c>
      <c r="K6155" t="s">
        <v>16898</v>
      </c>
      <c r="L6155" t="s">
        <v>31</v>
      </c>
      <c r="M6155">
        <v>33824.490599999997</v>
      </c>
      <c r="N6155">
        <v>381</v>
      </c>
      <c r="O6155" t="s">
        <v>43</v>
      </c>
      <c r="P6155" t="s">
        <v>43</v>
      </c>
      <c r="Q6155" s="2">
        <v>43472</v>
      </c>
      <c r="R6155" t="s">
        <v>32</v>
      </c>
      <c r="S6155" t="s">
        <v>24</v>
      </c>
      <c r="T6155">
        <f>_xlfn.DAYS(Raw_data_US_healthcare[[#This Row],[Discharge Date]],Raw_data_US_healthcare[[#This Row],[Date of Admission]])</f>
        <v>26</v>
      </c>
    </row>
    <row r="6156" spans="1:20" x14ac:dyDescent="0.3">
      <c r="A6156" t="s">
        <v>26511</v>
      </c>
      <c r="B6156" t="s">
        <v>16899</v>
      </c>
      <c r="C6156">
        <v>78</v>
      </c>
      <c r="D6156" t="str">
        <f>IF(Raw_data_US_healthcare[[#This Row],[Age]]&lt;35,"Young",IF(Raw_data_US_healthcare[[#This Row],[Age]]&lt;60,"Middle","Senior"))</f>
        <v>Senior</v>
      </c>
      <c r="E6156" t="s">
        <v>16</v>
      </c>
      <c r="F6156" t="s">
        <v>228</v>
      </c>
      <c r="G6156" t="s">
        <v>228</v>
      </c>
      <c r="H6156" t="s">
        <v>26516</v>
      </c>
      <c r="I6156" s="2">
        <v>44124</v>
      </c>
      <c r="J6156" t="s">
        <v>16900</v>
      </c>
      <c r="K6156" t="s">
        <v>16901</v>
      </c>
      <c r="L6156" t="s">
        <v>56</v>
      </c>
      <c r="M6156">
        <v>7158.7659999999996</v>
      </c>
      <c r="N6156">
        <v>299</v>
      </c>
      <c r="O6156" t="s">
        <v>39</v>
      </c>
      <c r="P6156" t="s">
        <v>39</v>
      </c>
      <c r="Q6156" s="2">
        <v>44130</v>
      </c>
      <c r="R6156" t="s">
        <v>48</v>
      </c>
      <c r="S6156" t="s">
        <v>33</v>
      </c>
      <c r="T6156">
        <f>_xlfn.DAYS(Raw_data_US_healthcare[[#This Row],[Discharge Date]],Raw_data_US_healthcare[[#This Row],[Date of Admission]])</f>
        <v>6</v>
      </c>
    </row>
    <row r="6157" spans="1:20" x14ac:dyDescent="0.3">
      <c r="A6157" t="s">
        <v>26512</v>
      </c>
      <c r="B6157" t="s">
        <v>16902</v>
      </c>
      <c r="C6157">
        <v>44</v>
      </c>
      <c r="D6157" t="str">
        <f>IF(Raw_data_US_healthcare[[#This Row],[Age]]&lt;35,"Young",IF(Raw_data_US_healthcare[[#This Row],[Age]]&lt;60,"Middle","Senior"))</f>
        <v>Middle</v>
      </c>
      <c r="E6157" t="s">
        <v>26</v>
      </c>
      <c r="F6157" t="s">
        <v>35</v>
      </c>
      <c r="G6157" t="s">
        <v>35</v>
      </c>
      <c r="H6157" t="s">
        <v>69</v>
      </c>
      <c r="I6157" s="2">
        <v>43967</v>
      </c>
      <c r="J6157" t="s">
        <v>16903</v>
      </c>
      <c r="K6157" t="s">
        <v>16904</v>
      </c>
      <c r="L6157" t="s">
        <v>56</v>
      </c>
      <c r="M6157">
        <v>36277.054199999999</v>
      </c>
      <c r="N6157">
        <v>171</v>
      </c>
      <c r="O6157" t="s">
        <v>39</v>
      </c>
      <c r="P6157" t="s">
        <v>39</v>
      </c>
      <c r="Q6157" s="2">
        <v>43986</v>
      </c>
      <c r="R6157" t="s">
        <v>83</v>
      </c>
      <c r="S6157" t="s">
        <v>45</v>
      </c>
      <c r="T6157">
        <f>_xlfn.DAYS(Raw_data_US_healthcare[[#This Row],[Discharge Date]],Raw_data_US_healthcare[[#This Row],[Date of Admission]])</f>
        <v>19</v>
      </c>
    </row>
    <row r="6158" spans="1:20" x14ac:dyDescent="0.3">
      <c r="A6158" t="s">
        <v>26511</v>
      </c>
      <c r="B6158" t="s">
        <v>16905</v>
      </c>
      <c r="C6158">
        <v>52</v>
      </c>
      <c r="D6158" t="str">
        <f>IF(Raw_data_US_healthcare[[#This Row],[Age]]&lt;35,"Young",IF(Raw_data_US_healthcare[[#This Row],[Age]]&lt;60,"Middle","Senior"))</f>
        <v>Middle</v>
      </c>
      <c r="E6158" t="s">
        <v>16</v>
      </c>
      <c r="F6158" t="s">
        <v>49</v>
      </c>
      <c r="G6158" t="s">
        <v>49</v>
      </c>
      <c r="H6158" t="s">
        <v>26514</v>
      </c>
      <c r="I6158" s="2">
        <v>44734</v>
      </c>
      <c r="J6158" t="s">
        <v>16906</v>
      </c>
      <c r="K6158" t="s">
        <v>16907</v>
      </c>
      <c r="L6158" t="s">
        <v>31</v>
      </c>
      <c r="M6158">
        <v>9185.643</v>
      </c>
      <c r="N6158">
        <v>184</v>
      </c>
      <c r="O6158" t="s">
        <v>22</v>
      </c>
      <c r="P6158" t="s">
        <v>22</v>
      </c>
      <c r="Q6158" s="2">
        <v>44742</v>
      </c>
      <c r="R6158" t="s">
        <v>83</v>
      </c>
      <c r="S6158" t="s">
        <v>24</v>
      </c>
      <c r="T6158">
        <f>_xlfn.DAYS(Raw_data_US_healthcare[[#This Row],[Discharge Date]],Raw_data_US_healthcare[[#This Row],[Date of Admission]])</f>
        <v>8</v>
      </c>
    </row>
    <row r="6159" spans="1:20" x14ac:dyDescent="0.3">
      <c r="A6159" t="s">
        <v>26512</v>
      </c>
      <c r="B6159" t="s">
        <v>16908</v>
      </c>
      <c r="C6159">
        <v>81</v>
      </c>
      <c r="D6159" t="str">
        <f>IF(Raw_data_US_healthcare[[#This Row],[Age]]&lt;35,"Young",IF(Raw_data_US_healthcare[[#This Row],[Age]]&lt;60,"Middle","Senior"))</f>
        <v>Senior</v>
      </c>
      <c r="E6159" t="s">
        <v>26</v>
      </c>
      <c r="F6159" t="s">
        <v>88</v>
      </c>
      <c r="G6159" t="s">
        <v>88</v>
      </c>
      <c r="H6159" t="s">
        <v>26514</v>
      </c>
      <c r="I6159" s="2">
        <v>44673</v>
      </c>
      <c r="J6159" t="s">
        <v>16909</v>
      </c>
      <c r="K6159" t="s">
        <v>16910</v>
      </c>
      <c r="L6159" t="s">
        <v>21</v>
      </c>
      <c r="M6159">
        <v>1593.5467000000001</v>
      </c>
      <c r="N6159">
        <v>433</v>
      </c>
      <c r="O6159" t="s">
        <v>39</v>
      </c>
      <c r="P6159" t="s">
        <v>39</v>
      </c>
      <c r="Q6159" s="2">
        <v>44689</v>
      </c>
      <c r="R6159" t="s">
        <v>32</v>
      </c>
      <c r="S6159" t="s">
        <v>45</v>
      </c>
      <c r="T6159">
        <f>_xlfn.DAYS(Raw_data_US_healthcare[[#This Row],[Discharge Date]],Raw_data_US_healthcare[[#This Row],[Date of Admission]])</f>
        <v>16</v>
      </c>
    </row>
    <row r="6160" spans="1:20" x14ac:dyDescent="0.3">
      <c r="A6160" t="s">
        <v>26511</v>
      </c>
      <c r="B6160" t="s">
        <v>16911</v>
      </c>
      <c r="C6160">
        <v>64</v>
      </c>
      <c r="D6160" t="str">
        <f>IF(Raw_data_US_healthcare[[#This Row],[Age]]&lt;35,"Young",IF(Raw_data_US_healthcare[[#This Row],[Age]]&lt;60,"Middle","Senior"))</f>
        <v>Senior</v>
      </c>
      <c r="E6160" t="s">
        <v>16</v>
      </c>
      <c r="F6160" t="s">
        <v>228</v>
      </c>
      <c r="G6160" t="s">
        <v>228</v>
      </c>
      <c r="H6160" t="s">
        <v>26516</v>
      </c>
      <c r="I6160" s="2">
        <v>43843</v>
      </c>
      <c r="J6160" t="s">
        <v>16912</v>
      </c>
      <c r="K6160" t="s">
        <v>16913</v>
      </c>
      <c r="L6160" t="s">
        <v>56</v>
      </c>
      <c r="M6160">
        <v>11855.4372</v>
      </c>
      <c r="N6160">
        <v>105</v>
      </c>
      <c r="O6160" t="s">
        <v>39</v>
      </c>
      <c r="P6160" t="s">
        <v>39</v>
      </c>
      <c r="Q6160" s="2">
        <v>43848</v>
      </c>
      <c r="R6160" t="s">
        <v>23</v>
      </c>
      <c r="S6160" t="s">
        <v>24</v>
      </c>
      <c r="T6160">
        <f>_xlfn.DAYS(Raw_data_US_healthcare[[#This Row],[Discharge Date]],Raw_data_US_healthcare[[#This Row],[Date of Admission]])</f>
        <v>5</v>
      </c>
    </row>
    <row r="6161" spans="1:20" x14ac:dyDescent="0.3">
      <c r="A6161" t="s">
        <v>26512</v>
      </c>
      <c r="B6161" t="s">
        <v>16914</v>
      </c>
      <c r="C6161">
        <v>51</v>
      </c>
      <c r="D6161" t="str">
        <f>IF(Raw_data_US_healthcare[[#This Row],[Age]]&lt;35,"Young",IF(Raw_data_US_healthcare[[#This Row],[Age]]&lt;60,"Middle","Senior"))</f>
        <v>Middle</v>
      </c>
      <c r="E6161" t="s">
        <v>26</v>
      </c>
      <c r="F6161" t="s">
        <v>88</v>
      </c>
      <c r="G6161" t="s">
        <v>88</v>
      </c>
      <c r="H6161" t="s">
        <v>26514</v>
      </c>
      <c r="I6161" s="2">
        <v>45193</v>
      </c>
      <c r="J6161" t="s">
        <v>16915</v>
      </c>
      <c r="K6161" t="s">
        <v>16916</v>
      </c>
      <c r="L6161" t="s">
        <v>31</v>
      </c>
      <c r="M6161">
        <v>12919.5555</v>
      </c>
      <c r="N6161">
        <v>360</v>
      </c>
      <c r="O6161" t="s">
        <v>39</v>
      </c>
      <c r="P6161" t="s">
        <v>39</v>
      </c>
      <c r="Q6161" s="2">
        <v>45202</v>
      </c>
      <c r="R6161" t="s">
        <v>44</v>
      </c>
      <c r="S6161" t="s">
        <v>24</v>
      </c>
      <c r="T6161">
        <f>_xlfn.DAYS(Raw_data_US_healthcare[[#This Row],[Discharge Date]],Raw_data_US_healthcare[[#This Row],[Date of Admission]])</f>
        <v>9</v>
      </c>
    </row>
    <row r="6162" spans="1:20" x14ac:dyDescent="0.3">
      <c r="A6162" t="s">
        <v>26511</v>
      </c>
      <c r="B6162" t="s">
        <v>16917</v>
      </c>
      <c r="C6162">
        <v>41</v>
      </c>
      <c r="D6162" t="str">
        <f>IF(Raw_data_US_healthcare[[#This Row],[Age]]&lt;35,"Young",IF(Raw_data_US_healthcare[[#This Row],[Age]]&lt;60,"Middle","Senior"))</f>
        <v>Middle</v>
      </c>
      <c r="E6162" t="s">
        <v>16</v>
      </c>
      <c r="F6162" t="s">
        <v>17</v>
      </c>
      <c r="G6162" t="s">
        <v>17</v>
      </c>
      <c r="H6162" t="s">
        <v>28</v>
      </c>
      <c r="I6162" s="2">
        <v>43411</v>
      </c>
      <c r="J6162" t="s">
        <v>16918</v>
      </c>
      <c r="K6162" t="s">
        <v>16919</v>
      </c>
      <c r="L6162" t="s">
        <v>52</v>
      </c>
      <c r="M6162">
        <v>40626.662900000003</v>
      </c>
      <c r="N6162">
        <v>115</v>
      </c>
      <c r="O6162" t="s">
        <v>43</v>
      </c>
      <c r="P6162" t="s">
        <v>43</v>
      </c>
      <c r="Q6162" s="2">
        <v>43421</v>
      </c>
      <c r="R6162" t="s">
        <v>83</v>
      </c>
      <c r="S6162" t="s">
        <v>24</v>
      </c>
      <c r="T6162">
        <f>_xlfn.DAYS(Raw_data_US_healthcare[[#This Row],[Discharge Date]],Raw_data_US_healthcare[[#This Row],[Date of Admission]])</f>
        <v>10</v>
      </c>
    </row>
    <row r="6163" spans="1:20" x14ac:dyDescent="0.3">
      <c r="A6163" t="s">
        <v>26512</v>
      </c>
      <c r="B6163" t="s">
        <v>14340</v>
      </c>
      <c r="C6163">
        <v>80</v>
      </c>
      <c r="D6163" t="str">
        <f>IF(Raw_data_US_healthcare[[#This Row],[Age]]&lt;35,"Young",IF(Raw_data_US_healthcare[[#This Row],[Age]]&lt;60,"Middle","Senior"))</f>
        <v>Senior</v>
      </c>
      <c r="E6163" t="s">
        <v>26</v>
      </c>
      <c r="F6163" t="s">
        <v>228</v>
      </c>
      <c r="G6163" t="s">
        <v>228</v>
      </c>
      <c r="H6163" t="s">
        <v>26514</v>
      </c>
      <c r="I6163" s="2">
        <v>44307</v>
      </c>
      <c r="J6163" t="s">
        <v>16920</v>
      </c>
      <c r="K6163" t="s">
        <v>16921</v>
      </c>
      <c r="L6163" t="s">
        <v>56</v>
      </c>
      <c r="M6163">
        <v>16598.742399999999</v>
      </c>
      <c r="N6163">
        <v>235</v>
      </c>
      <c r="O6163" t="s">
        <v>43</v>
      </c>
      <c r="P6163" t="s">
        <v>43</v>
      </c>
      <c r="Q6163" s="2">
        <v>44318</v>
      </c>
      <c r="R6163" t="s">
        <v>44</v>
      </c>
      <c r="S6163" t="s">
        <v>24</v>
      </c>
      <c r="T6163">
        <f>_xlfn.DAYS(Raw_data_US_healthcare[[#This Row],[Discharge Date]],Raw_data_US_healthcare[[#This Row],[Date of Admission]])</f>
        <v>11</v>
      </c>
    </row>
    <row r="6164" spans="1:20" x14ac:dyDescent="0.3">
      <c r="A6164" t="s">
        <v>26512</v>
      </c>
      <c r="B6164" t="s">
        <v>16922</v>
      </c>
      <c r="C6164">
        <v>36</v>
      </c>
      <c r="D6164" t="str">
        <f>IF(Raw_data_US_healthcare[[#This Row],[Age]]&lt;35,"Young",IF(Raw_data_US_healthcare[[#This Row],[Age]]&lt;60,"Middle","Senior"))</f>
        <v>Middle</v>
      </c>
      <c r="E6164" t="s">
        <v>26</v>
      </c>
      <c r="F6164" t="s">
        <v>49</v>
      </c>
      <c r="G6164" t="s">
        <v>49</v>
      </c>
      <c r="H6164" t="s">
        <v>26514</v>
      </c>
      <c r="I6164" s="2">
        <v>45107</v>
      </c>
      <c r="J6164" t="s">
        <v>16923</v>
      </c>
      <c r="K6164" t="s">
        <v>16924</v>
      </c>
      <c r="L6164" t="s">
        <v>52</v>
      </c>
      <c r="M6164">
        <v>7920.1374999999998</v>
      </c>
      <c r="N6164">
        <v>405</v>
      </c>
      <c r="O6164" t="s">
        <v>22</v>
      </c>
      <c r="P6164" t="s">
        <v>22</v>
      </c>
      <c r="Q6164" s="2">
        <v>45114</v>
      </c>
      <c r="R6164" t="s">
        <v>44</v>
      </c>
      <c r="S6164" t="s">
        <v>45</v>
      </c>
      <c r="T6164">
        <f>_xlfn.DAYS(Raw_data_US_healthcare[[#This Row],[Discharge Date]],Raw_data_US_healthcare[[#This Row],[Date of Admission]])</f>
        <v>7</v>
      </c>
    </row>
    <row r="6165" spans="1:20" x14ac:dyDescent="0.3">
      <c r="A6165" t="s">
        <v>26511</v>
      </c>
      <c r="B6165" t="s">
        <v>16925</v>
      </c>
      <c r="C6165">
        <v>59</v>
      </c>
      <c r="D6165" t="str">
        <f>IF(Raw_data_US_healthcare[[#This Row],[Age]]&lt;35,"Young",IF(Raw_data_US_healthcare[[#This Row],[Age]]&lt;60,"Middle","Senior"))</f>
        <v>Middle</v>
      </c>
      <c r="E6165" t="s">
        <v>16</v>
      </c>
      <c r="F6165" t="s">
        <v>49</v>
      </c>
      <c r="G6165" t="s">
        <v>49</v>
      </c>
      <c r="H6165" t="s">
        <v>18</v>
      </c>
      <c r="I6165" s="2">
        <v>44124</v>
      </c>
      <c r="J6165" t="s">
        <v>16926</v>
      </c>
      <c r="K6165" t="s">
        <v>16927</v>
      </c>
      <c r="L6165" t="s">
        <v>56</v>
      </c>
      <c r="M6165">
        <v>20280.4251</v>
      </c>
      <c r="N6165">
        <v>124</v>
      </c>
      <c r="O6165" t="s">
        <v>39</v>
      </c>
      <c r="P6165" t="s">
        <v>39</v>
      </c>
      <c r="Q6165" s="2">
        <v>44152</v>
      </c>
      <c r="R6165" t="s">
        <v>23</v>
      </c>
      <c r="S6165" t="s">
        <v>45</v>
      </c>
      <c r="T6165">
        <f>_xlfn.DAYS(Raw_data_US_healthcare[[#This Row],[Discharge Date]],Raw_data_US_healthcare[[#This Row],[Date of Admission]])</f>
        <v>28</v>
      </c>
    </row>
    <row r="6166" spans="1:20" x14ac:dyDescent="0.3">
      <c r="A6166" t="s">
        <v>26511</v>
      </c>
      <c r="B6166" t="s">
        <v>11021</v>
      </c>
      <c r="C6166">
        <v>67</v>
      </c>
      <c r="D6166" t="str">
        <f>IF(Raw_data_US_healthcare[[#This Row],[Age]]&lt;35,"Young",IF(Raw_data_US_healthcare[[#This Row],[Age]]&lt;60,"Middle","Senior"))</f>
        <v>Senior</v>
      </c>
      <c r="E6166" t="s">
        <v>16</v>
      </c>
      <c r="F6166" t="s">
        <v>62</v>
      </c>
      <c r="G6166" t="s">
        <v>62</v>
      </c>
      <c r="H6166" t="s">
        <v>28</v>
      </c>
      <c r="I6166" s="2">
        <v>44816</v>
      </c>
      <c r="J6166" t="s">
        <v>1239</v>
      </c>
      <c r="K6166" t="s">
        <v>14226</v>
      </c>
      <c r="L6166" t="s">
        <v>56</v>
      </c>
      <c r="M6166">
        <v>6180.6821</v>
      </c>
      <c r="N6166">
        <v>323</v>
      </c>
      <c r="O6166" t="s">
        <v>43</v>
      </c>
      <c r="P6166" t="s">
        <v>43</v>
      </c>
      <c r="Q6166" s="2">
        <v>44844</v>
      </c>
      <c r="R6166" t="s">
        <v>44</v>
      </c>
      <c r="S6166" t="s">
        <v>24</v>
      </c>
      <c r="T6166">
        <f>_xlfn.DAYS(Raw_data_US_healthcare[[#This Row],[Discharge Date]],Raw_data_US_healthcare[[#This Row],[Date of Admission]])</f>
        <v>28</v>
      </c>
    </row>
    <row r="6167" spans="1:20" x14ac:dyDescent="0.3">
      <c r="A6167" t="s">
        <v>26512</v>
      </c>
      <c r="B6167" t="s">
        <v>16928</v>
      </c>
      <c r="C6167">
        <v>50</v>
      </c>
      <c r="D6167" t="str">
        <f>IF(Raw_data_US_healthcare[[#This Row],[Age]]&lt;35,"Young",IF(Raw_data_US_healthcare[[#This Row],[Age]]&lt;60,"Middle","Senior"))</f>
        <v>Middle</v>
      </c>
      <c r="E6167" t="s">
        <v>26</v>
      </c>
      <c r="F6167" t="s">
        <v>49</v>
      </c>
      <c r="G6167" t="s">
        <v>49</v>
      </c>
      <c r="H6167" t="s">
        <v>28</v>
      </c>
      <c r="I6167" s="2">
        <v>43903</v>
      </c>
      <c r="J6167" t="s">
        <v>16929</v>
      </c>
      <c r="K6167" t="s">
        <v>16930</v>
      </c>
      <c r="L6167" t="s">
        <v>60</v>
      </c>
      <c r="M6167">
        <v>37348.305200000003</v>
      </c>
      <c r="N6167">
        <v>170</v>
      </c>
      <c r="O6167" t="s">
        <v>43</v>
      </c>
      <c r="P6167" t="s">
        <v>43</v>
      </c>
      <c r="Q6167" s="2">
        <v>43926</v>
      </c>
      <c r="R6167" t="s">
        <v>48</v>
      </c>
      <c r="S6167" t="s">
        <v>45</v>
      </c>
      <c r="T6167">
        <f>_xlfn.DAYS(Raw_data_US_healthcare[[#This Row],[Discharge Date]],Raw_data_US_healthcare[[#This Row],[Date of Admission]])</f>
        <v>23</v>
      </c>
    </row>
    <row r="6168" spans="1:20" x14ac:dyDescent="0.3">
      <c r="A6168" t="s">
        <v>26512</v>
      </c>
      <c r="B6168" t="s">
        <v>16931</v>
      </c>
      <c r="C6168">
        <v>58</v>
      </c>
      <c r="D6168" t="str">
        <f>IF(Raw_data_US_healthcare[[#This Row],[Age]]&lt;35,"Young",IF(Raw_data_US_healthcare[[#This Row],[Age]]&lt;60,"Middle","Senior"))</f>
        <v>Middle</v>
      </c>
      <c r="E6168" t="s">
        <v>26</v>
      </c>
      <c r="F6168" t="s">
        <v>35</v>
      </c>
      <c r="G6168" t="s">
        <v>35</v>
      </c>
      <c r="H6168" t="s">
        <v>18</v>
      </c>
      <c r="I6168" s="2">
        <v>45167</v>
      </c>
      <c r="J6168" t="s">
        <v>16932</v>
      </c>
      <c r="K6168" t="s">
        <v>16933</v>
      </c>
      <c r="L6168" t="s">
        <v>56</v>
      </c>
      <c r="M6168">
        <v>35364.8298</v>
      </c>
      <c r="N6168">
        <v>311</v>
      </c>
      <c r="O6168" t="s">
        <v>39</v>
      </c>
      <c r="P6168" t="s">
        <v>39</v>
      </c>
      <c r="Q6168" s="2">
        <v>45176</v>
      </c>
      <c r="R6168" t="s">
        <v>32</v>
      </c>
      <c r="S6168" t="s">
        <v>24</v>
      </c>
      <c r="T6168">
        <f>_xlfn.DAYS(Raw_data_US_healthcare[[#This Row],[Discharge Date]],Raw_data_US_healthcare[[#This Row],[Date of Admission]])</f>
        <v>9</v>
      </c>
    </row>
    <row r="6169" spans="1:20" x14ac:dyDescent="0.3">
      <c r="A6169" t="s">
        <v>26512</v>
      </c>
      <c r="B6169" t="s">
        <v>16934</v>
      </c>
      <c r="C6169">
        <v>49</v>
      </c>
      <c r="D6169" t="str">
        <f>IF(Raw_data_US_healthcare[[#This Row],[Age]]&lt;35,"Young",IF(Raw_data_US_healthcare[[#This Row],[Age]]&lt;60,"Middle","Senior"))</f>
        <v>Middle</v>
      </c>
      <c r="E6169" t="s">
        <v>26</v>
      </c>
      <c r="F6169" t="s">
        <v>49</v>
      </c>
      <c r="G6169" t="s">
        <v>49</v>
      </c>
      <c r="H6169" t="s">
        <v>36</v>
      </c>
      <c r="I6169" s="2">
        <v>44188</v>
      </c>
      <c r="J6169" t="s">
        <v>16935</v>
      </c>
      <c r="K6169" t="s">
        <v>11030</v>
      </c>
      <c r="L6169" t="s">
        <v>31</v>
      </c>
      <c r="M6169">
        <v>15979.6939</v>
      </c>
      <c r="N6169">
        <v>467</v>
      </c>
      <c r="O6169" t="s">
        <v>43</v>
      </c>
      <c r="P6169" t="s">
        <v>43</v>
      </c>
      <c r="Q6169" s="2">
        <v>44207</v>
      </c>
      <c r="R6169" t="s">
        <v>83</v>
      </c>
      <c r="S6169" t="s">
        <v>45</v>
      </c>
      <c r="T6169">
        <f>_xlfn.DAYS(Raw_data_US_healthcare[[#This Row],[Discharge Date]],Raw_data_US_healthcare[[#This Row],[Date of Admission]])</f>
        <v>19</v>
      </c>
    </row>
    <row r="6170" spans="1:20" x14ac:dyDescent="0.3">
      <c r="A6170" t="s">
        <v>26512</v>
      </c>
      <c r="B6170" t="s">
        <v>16936</v>
      </c>
      <c r="C6170">
        <v>79</v>
      </c>
      <c r="D6170" t="str">
        <f>IF(Raw_data_US_healthcare[[#This Row],[Age]]&lt;35,"Young",IF(Raw_data_US_healthcare[[#This Row],[Age]]&lt;60,"Middle","Senior"))</f>
        <v>Senior</v>
      </c>
      <c r="E6170" t="s">
        <v>26</v>
      </c>
      <c r="F6170" t="s">
        <v>113</v>
      </c>
      <c r="G6170" t="s">
        <v>113</v>
      </c>
      <c r="H6170" t="s">
        <v>26514</v>
      </c>
      <c r="I6170" s="2">
        <v>43596</v>
      </c>
      <c r="J6170" t="s">
        <v>16937</v>
      </c>
      <c r="K6170" t="s">
        <v>16938</v>
      </c>
      <c r="L6170" t="s">
        <v>60</v>
      </c>
      <c r="M6170">
        <v>23373.785199999998</v>
      </c>
      <c r="N6170">
        <v>327</v>
      </c>
      <c r="O6170" t="s">
        <v>43</v>
      </c>
      <c r="P6170" t="s">
        <v>43</v>
      </c>
      <c r="Q6170" s="2">
        <v>43615</v>
      </c>
      <c r="R6170" t="s">
        <v>44</v>
      </c>
      <c r="S6170" t="s">
        <v>24</v>
      </c>
      <c r="T6170">
        <f>_xlfn.DAYS(Raw_data_US_healthcare[[#This Row],[Discharge Date]],Raw_data_US_healthcare[[#This Row],[Date of Admission]])</f>
        <v>19</v>
      </c>
    </row>
    <row r="6171" spans="1:20" x14ac:dyDescent="0.3">
      <c r="A6171" t="s">
        <v>26512</v>
      </c>
      <c r="B6171" t="s">
        <v>16939</v>
      </c>
      <c r="C6171">
        <v>81</v>
      </c>
      <c r="D6171" t="str">
        <f>IF(Raw_data_US_healthcare[[#This Row],[Age]]&lt;35,"Young",IF(Raw_data_US_healthcare[[#This Row],[Age]]&lt;60,"Middle","Senior"))</f>
        <v>Senior</v>
      </c>
      <c r="E6171" t="s">
        <v>26</v>
      </c>
      <c r="F6171" t="s">
        <v>62</v>
      </c>
      <c r="G6171" t="s">
        <v>62</v>
      </c>
      <c r="H6171" t="s">
        <v>26514</v>
      </c>
      <c r="I6171" s="2">
        <v>43493</v>
      </c>
      <c r="J6171" t="s">
        <v>16684</v>
      </c>
      <c r="K6171" t="s">
        <v>11644</v>
      </c>
      <c r="L6171" t="s">
        <v>60</v>
      </c>
      <c r="M6171">
        <v>16485.107499999998</v>
      </c>
      <c r="N6171">
        <v>195</v>
      </c>
      <c r="O6171" t="s">
        <v>43</v>
      </c>
      <c r="P6171" t="s">
        <v>43</v>
      </c>
      <c r="Q6171" s="2">
        <v>43502</v>
      </c>
      <c r="R6171" t="s">
        <v>44</v>
      </c>
      <c r="S6171" t="s">
        <v>33</v>
      </c>
      <c r="T6171">
        <f>_xlfn.DAYS(Raw_data_US_healthcare[[#This Row],[Discharge Date]],Raw_data_US_healthcare[[#This Row],[Date of Admission]])</f>
        <v>9</v>
      </c>
    </row>
    <row r="6172" spans="1:20" x14ac:dyDescent="0.3">
      <c r="A6172" t="s">
        <v>26512</v>
      </c>
      <c r="B6172" t="s">
        <v>16940</v>
      </c>
      <c r="C6172">
        <v>65</v>
      </c>
      <c r="D6172" t="str">
        <f>IF(Raw_data_US_healthcare[[#This Row],[Age]]&lt;35,"Young",IF(Raw_data_US_healthcare[[#This Row],[Age]]&lt;60,"Middle","Senior"))</f>
        <v>Senior</v>
      </c>
      <c r="E6172" t="s">
        <v>26</v>
      </c>
      <c r="F6172" t="s">
        <v>88</v>
      </c>
      <c r="G6172" t="s">
        <v>88</v>
      </c>
      <c r="H6172" t="s">
        <v>18</v>
      </c>
      <c r="I6172" s="2">
        <v>44827</v>
      </c>
      <c r="J6172" t="s">
        <v>16941</v>
      </c>
      <c r="K6172" t="s">
        <v>2335</v>
      </c>
      <c r="L6172" t="s">
        <v>31</v>
      </c>
      <c r="M6172">
        <v>38646.351999999999</v>
      </c>
      <c r="N6172">
        <v>437</v>
      </c>
      <c r="O6172" t="s">
        <v>43</v>
      </c>
      <c r="P6172" t="s">
        <v>43</v>
      </c>
      <c r="Q6172" s="2">
        <v>44852</v>
      </c>
      <c r="R6172" t="s">
        <v>83</v>
      </c>
      <c r="S6172" t="s">
        <v>33</v>
      </c>
      <c r="T6172">
        <f>_xlfn.DAYS(Raw_data_US_healthcare[[#This Row],[Discharge Date]],Raw_data_US_healthcare[[#This Row],[Date of Admission]])</f>
        <v>25</v>
      </c>
    </row>
    <row r="6173" spans="1:20" x14ac:dyDescent="0.3">
      <c r="A6173" t="s">
        <v>26511</v>
      </c>
      <c r="B6173" t="s">
        <v>16942</v>
      </c>
      <c r="C6173">
        <v>69</v>
      </c>
      <c r="D6173" t="str">
        <f>IF(Raw_data_US_healthcare[[#This Row],[Age]]&lt;35,"Young",IF(Raw_data_US_healthcare[[#This Row],[Age]]&lt;60,"Middle","Senior"))</f>
        <v>Senior</v>
      </c>
      <c r="E6173" t="s">
        <v>16</v>
      </c>
      <c r="F6173" t="s">
        <v>27</v>
      </c>
      <c r="G6173" t="s">
        <v>27</v>
      </c>
      <c r="H6173" t="s">
        <v>26514</v>
      </c>
      <c r="I6173" s="2">
        <v>44882</v>
      </c>
      <c r="J6173" t="s">
        <v>14560</v>
      </c>
      <c r="K6173" t="s">
        <v>16943</v>
      </c>
      <c r="L6173" t="s">
        <v>60</v>
      </c>
      <c r="M6173">
        <v>31854.0805</v>
      </c>
      <c r="N6173">
        <v>151</v>
      </c>
      <c r="O6173" t="s">
        <v>43</v>
      </c>
      <c r="P6173" t="s">
        <v>43</v>
      </c>
      <c r="Q6173" s="2">
        <v>44908</v>
      </c>
      <c r="R6173" t="s">
        <v>48</v>
      </c>
      <c r="S6173" t="s">
        <v>45</v>
      </c>
      <c r="T6173">
        <f>_xlfn.DAYS(Raw_data_US_healthcare[[#This Row],[Discharge Date]],Raw_data_US_healthcare[[#This Row],[Date of Admission]])</f>
        <v>26</v>
      </c>
    </row>
    <row r="6174" spans="1:20" x14ac:dyDescent="0.3">
      <c r="A6174" t="s">
        <v>26512</v>
      </c>
      <c r="B6174" t="s">
        <v>16944</v>
      </c>
      <c r="C6174">
        <v>60</v>
      </c>
      <c r="D6174" t="str">
        <f>IF(Raw_data_US_healthcare[[#This Row],[Age]]&lt;35,"Young",IF(Raw_data_US_healthcare[[#This Row],[Age]]&lt;60,"Middle","Senior"))</f>
        <v>Senior</v>
      </c>
      <c r="E6174" t="s">
        <v>26</v>
      </c>
      <c r="F6174" t="s">
        <v>27</v>
      </c>
      <c r="G6174" t="s">
        <v>27</v>
      </c>
      <c r="H6174" t="s">
        <v>36</v>
      </c>
      <c r="I6174" s="2">
        <v>44965</v>
      </c>
      <c r="J6174" t="s">
        <v>16945</v>
      </c>
      <c r="K6174" t="s">
        <v>16946</v>
      </c>
      <c r="L6174" t="s">
        <v>56</v>
      </c>
      <c r="M6174">
        <v>18672.707999999999</v>
      </c>
      <c r="N6174">
        <v>424</v>
      </c>
      <c r="O6174" t="s">
        <v>22</v>
      </c>
      <c r="P6174" t="s">
        <v>22</v>
      </c>
      <c r="Q6174" s="2">
        <v>44970</v>
      </c>
      <c r="R6174" t="s">
        <v>23</v>
      </c>
      <c r="S6174" t="s">
        <v>33</v>
      </c>
      <c r="T6174">
        <f>_xlfn.DAYS(Raw_data_US_healthcare[[#This Row],[Discharge Date]],Raw_data_US_healthcare[[#This Row],[Date of Admission]])</f>
        <v>5</v>
      </c>
    </row>
    <row r="6175" spans="1:20" x14ac:dyDescent="0.3">
      <c r="A6175" t="s">
        <v>26511</v>
      </c>
      <c r="B6175" t="s">
        <v>16947</v>
      </c>
      <c r="C6175">
        <v>78</v>
      </c>
      <c r="D6175" t="str">
        <f>IF(Raw_data_US_healthcare[[#This Row],[Age]]&lt;35,"Young",IF(Raw_data_US_healthcare[[#This Row],[Age]]&lt;60,"Middle","Senior"))</f>
        <v>Senior</v>
      </c>
      <c r="E6175" t="s">
        <v>16</v>
      </c>
      <c r="F6175" t="s">
        <v>35</v>
      </c>
      <c r="G6175" t="s">
        <v>35</v>
      </c>
      <c r="H6175" t="s">
        <v>69</v>
      </c>
      <c r="I6175" s="2">
        <v>43601</v>
      </c>
      <c r="J6175" t="s">
        <v>16948</v>
      </c>
      <c r="K6175" t="s">
        <v>16949</v>
      </c>
      <c r="L6175" t="s">
        <v>21</v>
      </c>
      <c r="M6175">
        <v>47138.968200000003</v>
      </c>
      <c r="N6175">
        <v>401</v>
      </c>
      <c r="O6175" t="s">
        <v>39</v>
      </c>
      <c r="P6175" t="s">
        <v>39</v>
      </c>
      <c r="Q6175" s="2">
        <v>43612</v>
      </c>
      <c r="R6175" t="s">
        <v>48</v>
      </c>
      <c r="S6175" t="s">
        <v>24</v>
      </c>
      <c r="T6175">
        <f>_xlfn.DAYS(Raw_data_US_healthcare[[#This Row],[Discharge Date]],Raw_data_US_healthcare[[#This Row],[Date of Admission]])</f>
        <v>11</v>
      </c>
    </row>
    <row r="6176" spans="1:20" x14ac:dyDescent="0.3">
      <c r="A6176" t="s">
        <v>26511</v>
      </c>
      <c r="B6176" t="s">
        <v>16950</v>
      </c>
      <c r="C6176">
        <v>21</v>
      </c>
      <c r="D6176" t="str">
        <f>IF(Raw_data_US_healthcare[[#This Row],[Age]]&lt;35,"Young",IF(Raw_data_US_healthcare[[#This Row],[Age]]&lt;60,"Middle","Senior"))</f>
        <v>Young</v>
      </c>
      <c r="E6176" t="s">
        <v>16</v>
      </c>
      <c r="F6176" t="s">
        <v>88</v>
      </c>
      <c r="G6176" t="s">
        <v>88</v>
      </c>
      <c r="H6176" t="s">
        <v>36</v>
      </c>
      <c r="I6176" s="2">
        <v>44185</v>
      </c>
      <c r="J6176" t="s">
        <v>16951</v>
      </c>
      <c r="K6176" t="s">
        <v>16952</v>
      </c>
      <c r="L6176" t="s">
        <v>31</v>
      </c>
      <c r="M6176">
        <v>2065.4346999999998</v>
      </c>
      <c r="N6176">
        <v>340</v>
      </c>
      <c r="O6176" t="s">
        <v>22</v>
      </c>
      <c r="P6176" t="s">
        <v>22</v>
      </c>
      <c r="Q6176" s="2">
        <v>44187</v>
      </c>
      <c r="R6176" t="s">
        <v>44</v>
      </c>
      <c r="S6176" t="s">
        <v>33</v>
      </c>
      <c r="T6176">
        <f>_xlfn.DAYS(Raw_data_US_healthcare[[#This Row],[Discharge Date]],Raw_data_US_healthcare[[#This Row],[Date of Admission]])</f>
        <v>2</v>
      </c>
    </row>
    <row r="6177" spans="1:20" x14ac:dyDescent="0.3">
      <c r="A6177" t="s">
        <v>26512</v>
      </c>
      <c r="B6177" t="s">
        <v>13682</v>
      </c>
      <c r="C6177">
        <v>84</v>
      </c>
      <c r="D6177" t="str">
        <f>IF(Raw_data_US_healthcare[[#This Row],[Age]]&lt;35,"Young",IF(Raw_data_US_healthcare[[#This Row],[Age]]&lt;60,"Middle","Senior"))</f>
        <v>Senior</v>
      </c>
      <c r="E6177" t="s">
        <v>26</v>
      </c>
      <c r="F6177" t="s">
        <v>228</v>
      </c>
      <c r="G6177" t="s">
        <v>228</v>
      </c>
      <c r="H6177" t="s">
        <v>36</v>
      </c>
      <c r="I6177" s="2">
        <v>44877</v>
      </c>
      <c r="J6177" t="s">
        <v>16953</v>
      </c>
      <c r="K6177" t="s">
        <v>16954</v>
      </c>
      <c r="L6177" t="s">
        <v>31</v>
      </c>
      <c r="M6177">
        <v>21963.325000000001</v>
      </c>
      <c r="N6177">
        <v>362</v>
      </c>
      <c r="O6177" t="s">
        <v>22</v>
      </c>
      <c r="P6177" t="s">
        <v>22</v>
      </c>
      <c r="Q6177" s="2">
        <v>44892</v>
      </c>
      <c r="R6177" t="s">
        <v>23</v>
      </c>
      <c r="S6177" t="s">
        <v>45</v>
      </c>
      <c r="T6177">
        <f>_xlfn.DAYS(Raw_data_US_healthcare[[#This Row],[Discharge Date]],Raw_data_US_healthcare[[#This Row],[Date of Admission]])</f>
        <v>15</v>
      </c>
    </row>
    <row r="6178" spans="1:20" x14ac:dyDescent="0.3">
      <c r="A6178" t="s">
        <v>26511</v>
      </c>
      <c r="B6178" t="s">
        <v>16955</v>
      </c>
      <c r="C6178">
        <v>18</v>
      </c>
      <c r="D6178" t="str">
        <f>IF(Raw_data_US_healthcare[[#This Row],[Age]]&lt;35,"Young",IF(Raw_data_US_healthcare[[#This Row],[Age]]&lt;60,"Middle","Senior"))</f>
        <v>Young</v>
      </c>
      <c r="E6178" t="s">
        <v>16</v>
      </c>
      <c r="F6178" t="s">
        <v>35</v>
      </c>
      <c r="G6178" t="s">
        <v>35</v>
      </c>
      <c r="H6178" t="s">
        <v>18</v>
      </c>
      <c r="I6178" s="2">
        <v>43969</v>
      </c>
      <c r="J6178" t="s">
        <v>16956</v>
      </c>
      <c r="K6178" t="s">
        <v>16957</v>
      </c>
      <c r="L6178" t="s">
        <v>31</v>
      </c>
      <c r="M6178">
        <v>32323.217700000001</v>
      </c>
      <c r="N6178">
        <v>201</v>
      </c>
      <c r="O6178" t="s">
        <v>43</v>
      </c>
      <c r="P6178" t="s">
        <v>43</v>
      </c>
      <c r="Q6178" s="2">
        <v>43996</v>
      </c>
      <c r="R6178" t="s">
        <v>44</v>
      </c>
      <c r="S6178" t="s">
        <v>45</v>
      </c>
      <c r="T6178">
        <f>_xlfn.DAYS(Raw_data_US_healthcare[[#This Row],[Discharge Date]],Raw_data_US_healthcare[[#This Row],[Date of Admission]])</f>
        <v>27</v>
      </c>
    </row>
    <row r="6179" spans="1:20" x14ac:dyDescent="0.3">
      <c r="A6179" t="s">
        <v>26512</v>
      </c>
      <c r="B6179" t="s">
        <v>16958</v>
      </c>
      <c r="C6179">
        <v>46</v>
      </c>
      <c r="D6179" t="str">
        <f>IF(Raw_data_US_healthcare[[#This Row],[Age]]&lt;35,"Young",IF(Raw_data_US_healthcare[[#This Row],[Age]]&lt;60,"Middle","Senior"))</f>
        <v>Middle</v>
      </c>
      <c r="E6179" t="s">
        <v>26</v>
      </c>
      <c r="F6179" t="s">
        <v>113</v>
      </c>
      <c r="G6179" t="s">
        <v>113</v>
      </c>
      <c r="H6179" t="s">
        <v>36</v>
      </c>
      <c r="I6179" s="2">
        <v>43966</v>
      </c>
      <c r="J6179" t="s">
        <v>12063</v>
      </c>
      <c r="K6179" t="s">
        <v>16959</v>
      </c>
      <c r="L6179" t="s">
        <v>21</v>
      </c>
      <c r="M6179">
        <v>19299.158500000001</v>
      </c>
      <c r="N6179">
        <v>407</v>
      </c>
      <c r="O6179" t="s">
        <v>22</v>
      </c>
      <c r="P6179" t="s">
        <v>22</v>
      </c>
      <c r="Q6179" s="2">
        <v>43979</v>
      </c>
      <c r="R6179" t="s">
        <v>32</v>
      </c>
      <c r="S6179" t="s">
        <v>33</v>
      </c>
      <c r="T6179">
        <f>_xlfn.DAYS(Raw_data_US_healthcare[[#This Row],[Discharge Date]],Raw_data_US_healthcare[[#This Row],[Date of Admission]])</f>
        <v>13</v>
      </c>
    </row>
    <row r="6180" spans="1:20" x14ac:dyDescent="0.3">
      <c r="A6180" t="s">
        <v>26511</v>
      </c>
      <c r="B6180" t="s">
        <v>16960</v>
      </c>
      <c r="C6180">
        <v>57</v>
      </c>
      <c r="D6180" t="str">
        <f>IF(Raw_data_US_healthcare[[#This Row],[Age]]&lt;35,"Young",IF(Raw_data_US_healthcare[[#This Row],[Age]]&lt;60,"Middle","Senior"))</f>
        <v>Middle</v>
      </c>
      <c r="E6180" t="s">
        <v>16</v>
      </c>
      <c r="F6180" t="s">
        <v>228</v>
      </c>
      <c r="G6180" t="s">
        <v>228</v>
      </c>
      <c r="H6180" t="s">
        <v>69</v>
      </c>
      <c r="I6180" s="2">
        <v>44215</v>
      </c>
      <c r="J6180" t="s">
        <v>100</v>
      </c>
      <c r="K6180" t="s">
        <v>16961</v>
      </c>
      <c r="L6180" t="s">
        <v>56</v>
      </c>
      <c r="M6180">
        <v>45716.7405</v>
      </c>
      <c r="N6180">
        <v>421</v>
      </c>
      <c r="O6180" t="s">
        <v>43</v>
      </c>
      <c r="P6180" t="s">
        <v>43</v>
      </c>
      <c r="Q6180" s="2">
        <v>44229</v>
      </c>
      <c r="R6180" t="s">
        <v>32</v>
      </c>
      <c r="S6180" t="s">
        <v>33</v>
      </c>
      <c r="T6180">
        <f>_xlfn.DAYS(Raw_data_US_healthcare[[#This Row],[Discharge Date]],Raw_data_US_healthcare[[#This Row],[Date of Admission]])</f>
        <v>14</v>
      </c>
    </row>
    <row r="6181" spans="1:20" x14ac:dyDescent="0.3">
      <c r="A6181" t="s">
        <v>26512</v>
      </c>
      <c r="B6181" t="s">
        <v>16962</v>
      </c>
      <c r="C6181">
        <v>28</v>
      </c>
      <c r="D6181" t="str">
        <f>IF(Raw_data_US_healthcare[[#This Row],[Age]]&lt;35,"Young",IF(Raw_data_US_healthcare[[#This Row],[Age]]&lt;60,"Middle","Senior"))</f>
        <v>Young</v>
      </c>
      <c r="E6181" t="s">
        <v>26</v>
      </c>
      <c r="F6181" t="s">
        <v>62</v>
      </c>
      <c r="G6181" t="s">
        <v>62</v>
      </c>
      <c r="H6181" t="s">
        <v>69</v>
      </c>
      <c r="I6181" s="2">
        <v>43610</v>
      </c>
      <c r="J6181" t="s">
        <v>16963</v>
      </c>
      <c r="K6181" t="s">
        <v>7528</v>
      </c>
      <c r="L6181" t="s">
        <v>52</v>
      </c>
      <c r="M6181">
        <v>79785.356700000004</v>
      </c>
      <c r="N6181">
        <v>374</v>
      </c>
      <c r="O6181" t="s">
        <v>39</v>
      </c>
      <c r="P6181" t="s">
        <v>39</v>
      </c>
      <c r="Q6181" s="2">
        <v>43627</v>
      </c>
      <c r="R6181" t="s">
        <v>48</v>
      </c>
      <c r="S6181" t="s">
        <v>45</v>
      </c>
      <c r="T6181">
        <f>_xlfn.DAYS(Raw_data_US_healthcare[[#This Row],[Discharge Date]],Raw_data_US_healthcare[[#This Row],[Date of Admission]])</f>
        <v>17</v>
      </c>
    </row>
    <row r="6182" spans="1:20" x14ac:dyDescent="0.3">
      <c r="A6182" t="s">
        <v>26511</v>
      </c>
      <c r="B6182" t="s">
        <v>6061</v>
      </c>
      <c r="C6182">
        <v>71</v>
      </c>
      <c r="D6182" t="str">
        <f>IF(Raw_data_US_healthcare[[#This Row],[Age]]&lt;35,"Young",IF(Raw_data_US_healthcare[[#This Row],[Age]]&lt;60,"Middle","Senior"))</f>
        <v>Senior</v>
      </c>
      <c r="E6182" t="s">
        <v>16</v>
      </c>
      <c r="F6182" t="s">
        <v>17</v>
      </c>
      <c r="G6182" t="s">
        <v>17</v>
      </c>
      <c r="H6182" t="s">
        <v>18</v>
      </c>
      <c r="I6182" s="2">
        <v>44161</v>
      </c>
      <c r="J6182" t="s">
        <v>16964</v>
      </c>
      <c r="K6182" t="s">
        <v>16965</v>
      </c>
      <c r="L6182" t="s">
        <v>52</v>
      </c>
      <c r="M6182">
        <v>40808.928699999997</v>
      </c>
      <c r="N6182">
        <v>342</v>
      </c>
      <c r="O6182" t="s">
        <v>39</v>
      </c>
      <c r="P6182" t="s">
        <v>39</v>
      </c>
      <c r="Q6182" s="2">
        <v>44181</v>
      </c>
      <c r="R6182" t="s">
        <v>83</v>
      </c>
      <c r="S6182" t="s">
        <v>33</v>
      </c>
      <c r="T6182">
        <f>_xlfn.DAYS(Raw_data_US_healthcare[[#This Row],[Discharge Date]],Raw_data_US_healthcare[[#This Row],[Date of Admission]])</f>
        <v>20</v>
      </c>
    </row>
    <row r="6183" spans="1:20" x14ac:dyDescent="0.3">
      <c r="A6183" t="s">
        <v>26511</v>
      </c>
      <c r="B6183" t="s">
        <v>16966</v>
      </c>
      <c r="C6183">
        <v>81</v>
      </c>
      <c r="D6183" t="str">
        <f>IF(Raw_data_US_healthcare[[#This Row],[Age]]&lt;35,"Young",IF(Raw_data_US_healthcare[[#This Row],[Age]]&lt;60,"Middle","Senior"))</f>
        <v>Senior</v>
      </c>
      <c r="E6183" t="s">
        <v>16</v>
      </c>
      <c r="F6183" t="s">
        <v>35</v>
      </c>
      <c r="G6183" t="s">
        <v>35</v>
      </c>
      <c r="H6183" t="s">
        <v>18</v>
      </c>
      <c r="I6183" s="2">
        <v>45079</v>
      </c>
      <c r="J6183" t="s">
        <v>16967</v>
      </c>
      <c r="K6183" t="s">
        <v>16968</v>
      </c>
      <c r="L6183" t="s">
        <v>31</v>
      </c>
      <c r="M6183">
        <v>5889.5792000000001</v>
      </c>
      <c r="N6183">
        <v>474</v>
      </c>
      <c r="O6183" t="s">
        <v>43</v>
      </c>
      <c r="P6183" t="s">
        <v>43</v>
      </c>
      <c r="Q6183" s="2">
        <v>45103</v>
      </c>
      <c r="R6183" t="s">
        <v>44</v>
      </c>
      <c r="S6183" t="s">
        <v>45</v>
      </c>
      <c r="T6183">
        <f>_xlfn.DAYS(Raw_data_US_healthcare[[#This Row],[Discharge Date]],Raw_data_US_healthcare[[#This Row],[Date of Admission]])</f>
        <v>24</v>
      </c>
    </row>
    <row r="6184" spans="1:20" x14ac:dyDescent="0.3">
      <c r="A6184" t="s">
        <v>26511</v>
      </c>
      <c r="B6184" t="s">
        <v>16969</v>
      </c>
      <c r="C6184">
        <v>41</v>
      </c>
      <c r="D6184" t="str">
        <f>IF(Raw_data_US_healthcare[[#This Row],[Age]]&lt;35,"Young",IF(Raw_data_US_healthcare[[#This Row],[Age]]&lt;60,"Middle","Senior"))</f>
        <v>Middle</v>
      </c>
      <c r="E6184" t="s">
        <v>16</v>
      </c>
      <c r="F6184" t="s">
        <v>17</v>
      </c>
      <c r="G6184" t="s">
        <v>17</v>
      </c>
      <c r="H6184" t="s">
        <v>36</v>
      </c>
      <c r="I6184" s="2">
        <v>44954</v>
      </c>
      <c r="J6184" t="s">
        <v>16970</v>
      </c>
      <c r="K6184" t="s">
        <v>16971</v>
      </c>
      <c r="L6184" t="s">
        <v>21</v>
      </c>
      <c r="M6184">
        <v>22980.563099999999</v>
      </c>
      <c r="N6184">
        <v>230</v>
      </c>
      <c r="O6184" t="s">
        <v>22</v>
      </c>
      <c r="P6184" t="s">
        <v>22</v>
      </c>
      <c r="Q6184" s="2">
        <v>44955</v>
      </c>
      <c r="R6184" t="s">
        <v>48</v>
      </c>
      <c r="S6184" t="s">
        <v>33</v>
      </c>
      <c r="T6184">
        <f>_xlfn.DAYS(Raw_data_US_healthcare[[#This Row],[Discharge Date]],Raw_data_US_healthcare[[#This Row],[Date of Admission]])</f>
        <v>1</v>
      </c>
    </row>
    <row r="6185" spans="1:20" x14ac:dyDescent="0.3">
      <c r="A6185" t="s">
        <v>26512</v>
      </c>
      <c r="B6185" t="s">
        <v>16972</v>
      </c>
      <c r="C6185">
        <v>69</v>
      </c>
      <c r="D6185" t="str">
        <f>IF(Raw_data_US_healthcare[[#This Row],[Age]]&lt;35,"Young",IF(Raw_data_US_healthcare[[#This Row],[Age]]&lt;60,"Middle","Senior"))</f>
        <v>Senior</v>
      </c>
      <c r="E6185" t="s">
        <v>26</v>
      </c>
      <c r="F6185" t="s">
        <v>62</v>
      </c>
      <c r="G6185" t="s">
        <v>62</v>
      </c>
      <c r="H6185" t="s">
        <v>69</v>
      </c>
      <c r="I6185" s="2">
        <v>43437</v>
      </c>
      <c r="J6185" t="s">
        <v>16973</v>
      </c>
      <c r="K6185" t="s">
        <v>2795</v>
      </c>
      <c r="L6185" t="s">
        <v>60</v>
      </c>
      <c r="M6185">
        <v>7101.2981</v>
      </c>
      <c r="N6185">
        <v>388</v>
      </c>
      <c r="O6185" t="s">
        <v>43</v>
      </c>
      <c r="P6185" t="s">
        <v>43</v>
      </c>
      <c r="Q6185" s="2">
        <v>43438</v>
      </c>
      <c r="R6185" t="s">
        <v>83</v>
      </c>
      <c r="S6185" t="s">
        <v>45</v>
      </c>
      <c r="T6185">
        <f>_xlfn.DAYS(Raw_data_US_healthcare[[#This Row],[Discharge Date]],Raw_data_US_healthcare[[#This Row],[Date of Admission]])</f>
        <v>1</v>
      </c>
    </row>
    <row r="6186" spans="1:20" x14ac:dyDescent="0.3">
      <c r="A6186" t="s">
        <v>26511</v>
      </c>
      <c r="B6186" t="s">
        <v>16974</v>
      </c>
      <c r="C6186">
        <v>28</v>
      </c>
      <c r="D6186" t="str">
        <f>IF(Raw_data_US_healthcare[[#This Row],[Age]]&lt;35,"Young",IF(Raw_data_US_healthcare[[#This Row],[Age]]&lt;60,"Middle","Senior"))</f>
        <v>Young</v>
      </c>
      <c r="E6186" t="s">
        <v>16</v>
      </c>
      <c r="F6186" t="s">
        <v>88</v>
      </c>
      <c r="G6186" t="s">
        <v>88</v>
      </c>
      <c r="H6186" t="s">
        <v>26516</v>
      </c>
      <c r="I6186" s="2">
        <v>44825</v>
      </c>
      <c r="J6186" t="s">
        <v>16975</v>
      </c>
      <c r="K6186" t="s">
        <v>16976</v>
      </c>
      <c r="L6186" t="s">
        <v>60</v>
      </c>
      <c r="M6186">
        <v>29776.5314</v>
      </c>
      <c r="N6186">
        <v>210</v>
      </c>
      <c r="O6186" t="s">
        <v>43</v>
      </c>
      <c r="P6186" t="s">
        <v>43</v>
      </c>
      <c r="Q6186" s="2">
        <v>44846</v>
      </c>
      <c r="R6186" t="s">
        <v>32</v>
      </c>
      <c r="S6186" t="s">
        <v>33</v>
      </c>
      <c r="T6186">
        <f>_xlfn.DAYS(Raw_data_US_healthcare[[#This Row],[Discharge Date]],Raw_data_US_healthcare[[#This Row],[Date of Admission]])</f>
        <v>21</v>
      </c>
    </row>
    <row r="6187" spans="1:20" x14ac:dyDescent="0.3">
      <c r="A6187" t="s">
        <v>26512</v>
      </c>
      <c r="B6187" t="s">
        <v>12556</v>
      </c>
      <c r="C6187">
        <v>35</v>
      </c>
      <c r="D6187" t="str">
        <f>IF(Raw_data_US_healthcare[[#This Row],[Age]]&lt;35,"Young",IF(Raw_data_US_healthcare[[#This Row],[Age]]&lt;60,"Middle","Senior"))</f>
        <v>Middle</v>
      </c>
      <c r="E6187" t="s">
        <v>26</v>
      </c>
      <c r="F6187" t="s">
        <v>88</v>
      </c>
      <c r="G6187" t="s">
        <v>88</v>
      </c>
      <c r="H6187" t="s">
        <v>26514</v>
      </c>
      <c r="I6187" s="2">
        <v>44040</v>
      </c>
      <c r="J6187" t="s">
        <v>16427</v>
      </c>
      <c r="K6187" t="s">
        <v>16977</v>
      </c>
      <c r="L6187" t="s">
        <v>56</v>
      </c>
      <c r="M6187">
        <v>32136.659</v>
      </c>
      <c r="N6187">
        <v>191</v>
      </c>
      <c r="O6187" t="s">
        <v>22</v>
      </c>
      <c r="P6187" t="s">
        <v>22</v>
      </c>
      <c r="Q6187" s="2">
        <v>44045</v>
      </c>
      <c r="R6187" t="s">
        <v>48</v>
      </c>
      <c r="S6187" t="s">
        <v>33</v>
      </c>
      <c r="T6187">
        <f>_xlfn.DAYS(Raw_data_US_healthcare[[#This Row],[Discharge Date]],Raw_data_US_healthcare[[#This Row],[Date of Admission]])</f>
        <v>5</v>
      </c>
    </row>
    <row r="6188" spans="1:20" x14ac:dyDescent="0.3">
      <c r="A6188" t="s">
        <v>26512</v>
      </c>
      <c r="B6188" t="s">
        <v>9169</v>
      </c>
      <c r="C6188">
        <v>29</v>
      </c>
      <c r="D6188" t="str">
        <f>IF(Raw_data_US_healthcare[[#This Row],[Age]]&lt;35,"Young",IF(Raw_data_US_healthcare[[#This Row],[Age]]&lt;60,"Middle","Senior"))</f>
        <v>Young</v>
      </c>
      <c r="E6188" t="s">
        <v>26</v>
      </c>
      <c r="F6188" t="s">
        <v>27</v>
      </c>
      <c r="G6188" t="s">
        <v>27</v>
      </c>
      <c r="H6188" t="s">
        <v>26514</v>
      </c>
      <c r="I6188" s="2">
        <v>44587</v>
      </c>
      <c r="J6188" t="s">
        <v>16978</v>
      </c>
      <c r="K6188" t="s">
        <v>2866</v>
      </c>
      <c r="L6188" t="s">
        <v>56</v>
      </c>
      <c r="M6188">
        <v>2420.1441</v>
      </c>
      <c r="N6188">
        <v>204</v>
      </c>
      <c r="O6188" t="s">
        <v>43</v>
      </c>
      <c r="P6188" t="s">
        <v>43</v>
      </c>
      <c r="Q6188" s="2">
        <v>44598</v>
      </c>
      <c r="R6188" t="s">
        <v>44</v>
      </c>
      <c r="S6188" t="s">
        <v>45</v>
      </c>
      <c r="T6188">
        <f>_xlfn.DAYS(Raw_data_US_healthcare[[#This Row],[Discharge Date]],Raw_data_US_healthcare[[#This Row],[Date of Admission]])</f>
        <v>11</v>
      </c>
    </row>
    <row r="6189" spans="1:20" x14ac:dyDescent="0.3">
      <c r="A6189" t="s">
        <v>26512</v>
      </c>
      <c r="B6189" t="s">
        <v>16979</v>
      </c>
      <c r="C6189">
        <v>27</v>
      </c>
      <c r="D6189" t="str">
        <f>IF(Raw_data_US_healthcare[[#This Row],[Age]]&lt;35,"Young",IF(Raw_data_US_healthcare[[#This Row],[Age]]&lt;60,"Middle","Senior"))</f>
        <v>Young</v>
      </c>
      <c r="E6189" t="s">
        <v>26</v>
      </c>
      <c r="F6189" t="s">
        <v>62</v>
      </c>
      <c r="G6189" t="s">
        <v>62</v>
      </c>
      <c r="H6189" t="s">
        <v>36</v>
      </c>
      <c r="I6189" s="2">
        <v>43490</v>
      </c>
      <c r="J6189" t="s">
        <v>16980</v>
      </c>
      <c r="K6189" t="s">
        <v>16981</v>
      </c>
      <c r="L6189" t="s">
        <v>31</v>
      </c>
      <c r="M6189">
        <v>7147.7249000000002</v>
      </c>
      <c r="N6189">
        <v>120</v>
      </c>
      <c r="O6189" t="s">
        <v>43</v>
      </c>
      <c r="P6189" t="s">
        <v>43</v>
      </c>
      <c r="Q6189" s="2">
        <v>43519</v>
      </c>
      <c r="R6189" t="s">
        <v>48</v>
      </c>
      <c r="S6189" t="s">
        <v>24</v>
      </c>
      <c r="T6189">
        <f>_xlfn.DAYS(Raw_data_US_healthcare[[#This Row],[Discharge Date]],Raw_data_US_healthcare[[#This Row],[Date of Admission]])</f>
        <v>29</v>
      </c>
    </row>
    <row r="6190" spans="1:20" x14ac:dyDescent="0.3">
      <c r="A6190" t="s">
        <v>26511</v>
      </c>
      <c r="B6190" t="s">
        <v>16982</v>
      </c>
      <c r="C6190">
        <v>57</v>
      </c>
      <c r="D6190" t="str">
        <f>IF(Raw_data_US_healthcare[[#This Row],[Age]]&lt;35,"Young",IF(Raw_data_US_healthcare[[#This Row],[Age]]&lt;60,"Middle","Senior"))</f>
        <v>Middle</v>
      </c>
      <c r="E6190" t="s">
        <v>16</v>
      </c>
      <c r="F6190" t="s">
        <v>49</v>
      </c>
      <c r="G6190" t="s">
        <v>49</v>
      </c>
      <c r="H6190" t="s">
        <v>36</v>
      </c>
      <c r="I6190" s="2">
        <v>43844</v>
      </c>
      <c r="J6190" t="s">
        <v>16983</v>
      </c>
      <c r="K6190" t="s">
        <v>16984</v>
      </c>
      <c r="L6190" t="s">
        <v>56</v>
      </c>
      <c r="M6190">
        <v>2765.4630999999999</v>
      </c>
      <c r="N6190">
        <v>241</v>
      </c>
      <c r="O6190" t="s">
        <v>22</v>
      </c>
      <c r="P6190" t="s">
        <v>22</v>
      </c>
      <c r="Q6190" s="2">
        <v>43864</v>
      </c>
      <c r="R6190" t="s">
        <v>23</v>
      </c>
      <c r="S6190" t="s">
        <v>33</v>
      </c>
      <c r="T6190">
        <f>_xlfn.DAYS(Raw_data_US_healthcare[[#This Row],[Discharge Date]],Raw_data_US_healthcare[[#This Row],[Date of Admission]])</f>
        <v>20</v>
      </c>
    </row>
    <row r="6191" spans="1:20" x14ac:dyDescent="0.3">
      <c r="A6191" t="s">
        <v>26511</v>
      </c>
      <c r="B6191" t="s">
        <v>16985</v>
      </c>
      <c r="C6191">
        <v>70</v>
      </c>
      <c r="D6191" t="str">
        <f>IF(Raw_data_US_healthcare[[#This Row],[Age]]&lt;35,"Young",IF(Raw_data_US_healthcare[[#This Row],[Age]]&lt;60,"Middle","Senior"))</f>
        <v>Senior</v>
      </c>
      <c r="E6191" t="s">
        <v>16</v>
      </c>
      <c r="F6191" t="s">
        <v>49</v>
      </c>
      <c r="G6191" t="s">
        <v>49</v>
      </c>
      <c r="H6191" t="s">
        <v>18</v>
      </c>
      <c r="I6191" s="2">
        <v>44450</v>
      </c>
      <c r="J6191" t="s">
        <v>12179</v>
      </c>
      <c r="K6191" t="s">
        <v>16986</v>
      </c>
      <c r="L6191" t="s">
        <v>52</v>
      </c>
      <c r="M6191">
        <v>57248.001900000003</v>
      </c>
      <c r="N6191">
        <v>230</v>
      </c>
      <c r="O6191" t="s">
        <v>43</v>
      </c>
      <c r="P6191" t="s">
        <v>43</v>
      </c>
      <c r="Q6191" s="2">
        <v>44457</v>
      </c>
      <c r="R6191" t="s">
        <v>23</v>
      </c>
      <c r="S6191" t="s">
        <v>33</v>
      </c>
      <c r="T6191">
        <f>_xlfn.DAYS(Raw_data_US_healthcare[[#This Row],[Discharge Date]],Raw_data_US_healthcare[[#This Row],[Date of Admission]])</f>
        <v>7</v>
      </c>
    </row>
    <row r="6192" spans="1:20" x14ac:dyDescent="0.3">
      <c r="A6192" t="s">
        <v>26512</v>
      </c>
      <c r="B6192" t="s">
        <v>16987</v>
      </c>
      <c r="C6192">
        <v>48</v>
      </c>
      <c r="D6192" t="str">
        <f>IF(Raw_data_US_healthcare[[#This Row],[Age]]&lt;35,"Young",IF(Raw_data_US_healthcare[[#This Row],[Age]]&lt;60,"Middle","Senior"))</f>
        <v>Middle</v>
      </c>
      <c r="E6192" t="s">
        <v>26</v>
      </c>
      <c r="F6192" t="s">
        <v>228</v>
      </c>
      <c r="G6192" t="s">
        <v>228</v>
      </c>
      <c r="H6192" t="s">
        <v>26514</v>
      </c>
      <c r="I6192" s="2">
        <v>43776</v>
      </c>
      <c r="J6192" t="s">
        <v>16988</v>
      </c>
      <c r="K6192" t="s">
        <v>16989</v>
      </c>
      <c r="L6192" t="s">
        <v>56</v>
      </c>
      <c r="M6192">
        <v>31450.398499999999</v>
      </c>
      <c r="N6192">
        <v>468</v>
      </c>
      <c r="O6192" t="s">
        <v>22</v>
      </c>
      <c r="P6192" t="s">
        <v>22</v>
      </c>
      <c r="Q6192" s="2">
        <v>43781</v>
      </c>
      <c r="R6192" t="s">
        <v>48</v>
      </c>
      <c r="S6192" t="s">
        <v>24</v>
      </c>
      <c r="T6192">
        <f>_xlfn.DAYS(Raw_data_US_healthcare[[#This Row],[Discharge Date]],Raw_data_US_healthcare[[#This Row],[Date of Admission]])</f>
        <v>5</v>
      </c>
    </row>
    <row r="6193" spans="1:20" x14ac:dyDescent="0.3">
      <c r="A6193" t="s">
        <v>26511</v>
      </c>
      <c r="B6193" t="s">
        <v>16990</v>
      </c>
      <c r="C6193">
        <v>43</v>
      </c>
      <c r="D6193" t="str">
        <f>IF(Raw_data_US_healthcare[[#This Row],[Age]]&lt;35,"Young",IF(Raw_data_US_healthcare[[#This Row],[Age]]&lt;60,"Middle","Senior"))</f>
        <v>Middle</v>
      </c>
      <c r="E6193" t="s">
        <v>16</v>
      </c>
      <c r="F6193" t="s">
        <v>62</v>
      </c>
      <c r="G6193" t="s">
        <v>62</v>
      </c>
      <c r="H6193" t="s">
        <v>69</v>
      </c>
      <c r="I6193" s="2">
        <v>44889</v>
      </c>
      <c r="J6193" t="s">
        <v>16991</v>
      </c>
      <c r="K6193" t="s">
        <v>16992</v>
      </c>
      <c r="L6193" t="s">
        <v>60</v>
      </c>
      <c r="M6193">
        <v>38841.074999999997</v>
      </c>
      <c r="N6193">
        <v>230</v>
      </c>
      <c r="O6193" t="s">
        <v>39</v>
      </c>
      <c r="P6193" t="s">
        <v>39</v>
      </c>
      <c r="Q6193" s="2">
        <v>44890</v>
      </c>
      <c r="R6193" t="s">
        <v>83</v>
      </c>
      <c r="S6193" t="s">
        <v>33</v>
      </c>
      <c r="T6193">
        <f>_xlfn.DAYS(Raw_data_US_healthcare[[#This Row],[Discharge Date]],Raw_data_US_healthcare[[#This Row],[Date of Admission]])</f>
        <v>1</v>
      </c>
    </row>
    <row r="6194" spans="1:20" x14ac:dyDescent="0.3">
      <c r="A6194" t="s">
        <v>26511</v>
      </c>
      <c r="B6194" t="s">
        <v>16993</v>
      </c>
      <c r="C6194">
        <v>64</v>
      </c>
      <c r="D6194" t="str">
        <f>IF(Raw_data_US_healthcare[[#This Row],[Age]]&lt;35,"Young",IF(Raw_data_US_healthcare[[#This Row],[Age]]&lt;60,"Middle","Senior"))</f>
        <v>Senior</v>
      </c>
      <c r="E6194" t="s">
        <v>16</v>
      </c>
      <c r="F6194" t="s">
        <v>49</v>
      </c>
      <c r="G6194" t="s">
        <v>49</v>
      </c>
      <c r="H6194" t="s">
        <v>28</v>
      </c>
      <c r="I6194" s="2">
        <v>44308</v>
      </c>
      <c r="J6194" t="s">
        <v>7167</v>
      </c>
      <c r="K6194" t="s">
        <v>16994</v>
      </c>
      <c r="L6194" t="s">
        <v>60</v>
      </c>
      <c r="M6194">
        <v>14503.1122</v>
      </c>
      <c r="N6194">
        <v>148</v>
      </c>
      <c r="O6194" t="s">
        <v>43</v>
      </c>
      <c r="P6194" t="s">
        <v>43</v>
      </c>
      <c r="Q6194" s="2">
        <v>44320</v>
      </c>
      <c r="R6194" t="s">
        <v>44</v>
      </c>
      <c r="S6194" t="s">
        <v>33</v>
      </c>
      <c r="T6194">
        <f>_xlfn.DAYS(Raw_data_US_healthcare[[#This Row],[Discharge Date]],Raw_data_US_healthcare[[#This Row],[Date of Admission]])</f>
        <v>12</v>
      </c>
    </row>
    <row r="6195" spans="1:20" x14ac:dyDescent="0.3">
      <c r="A6195" t="s">
        <v>26512</v>
      </c>
      <c r="B6195" t="s">
        <v>16995</v>
      </c>
      <c r="C6195">
        <v>83</v>
      </c>
      <c r="D6195" t="str">
        <f>IF(Raw_data_US_healthcare[[#This Row],[Age]]&lt;35,"Young",IF(Raw_data_US_healthcare[[#This Row],[Age]]&lt;60,"Middle","Senior"))</f>
        <v>Senior</v>
      </c>
      <c r="E6195" t="s">
        <v>26</v>
      </c>
      <c r="F6195" t="s">
        <v>49</v>
      </c>
      <c r="G6195" t="s">
        <v>49</v>
      </c>
      <c r="H6195" t="s">
        <v>26516</v>
      </c>
      <c r="I6195" s="2">
        <v>45177</v>
      </c>
      <c r="J6195" t="s">
        <v>16996</v>
      </c>
      <c r="K6195" t="s">
        <v>2329</v>
      </c>
      <c r="L6195" t="s">
        <v>56</v>
      </c>
      <c r="M6195">
        <v>32589.389599999999</v>
      </c>
      <c r="N6195">
        <v>377</v>
      </c>
      <c r="O6195" t="s">
        <v>43</v>
      </c>
      <c r="P6195" t="s">
        <v>43</v>
      </c>
      <c r="Q6195" s="2">
        <v>45178</v>
      </c>
      <c r="R6195" t="s">
        <v>32</v>
      </c>
      <c r="S6195" t="s">
        <v>24</v>
      </c>
      <c r="T6195">
        <f>_xlfn.DAYS(Raw_data_US_healthcare[[#This Row],[Discharge Date]],Raw_data_US_healthcare[[#This Row],[Date of Admission]])</f>
        <v>1</v>
      </c>
    </row>
    <row r="6196" spans="1:20" x14ac:dyDescent="0.3">
      <c r="A6196" t="s">
        <v>26512</v>
      </c>
      <c r="B6196" t="s">
        <v>16997</v>
      </c>
      <c r="C6196">
        <v>61</v>
      </c>
      <c r="D6196" t="str">
        <f>IF(Raw_data_US_healthcare[[#This Row],[Age]]&lt;35,"Young",IF(Raw_data_US_healthcare[[#This Row],[Age]]&lt;60,"Middle","Senior"))</f>
        <v>Senior</v>
      </c>
      <c r="E6196" t="s">
        <v>26</v>
      </c>
      <c r="F6196" t="s">
        <v>228</v>
      </c>
      <c r="G6196" t="s">
        <v>228</v>
      </c>
      <c r="H6196" t="s">
        <v>26516</v>
      </c>
      <c r="I6196" s="2">
        <v>43554</v>
      </c>
      <c r="J6196" t="s">
        <v>16998</v>
      </c>
      <c r="K6196" t="s">
        <v>16999</v>
      </c>
      <c r="L6196" t="s">
        <v>21</v>
      </c>
      <c r="M6196">
        <v>13539.171200000001</v>
      </c>
      <c r="N6196">
        <v>136</v>
      </c>
      <c r="O6196" t="s">
        <v>43</v>
      </c>
      <c r="P6196" t="s">
        <v>43</v>
      </c>
      <c r="Q6196" s="2">
        <v>43573</v>
      </c>
      <c r="R6196" t="s">
        <v>32</v>
      </c>
      <c r="S6196" t="s">
        <v>24</v>
      </c>
      <c r="T6196">
        <f>_xlfn.DAYS(Raw_data_US_healthcare[[#This Row],[Discharge Date]],Raw_data_US_healthcare[[#This Row],[Date of Admission]])</f>
        <v>19</v>
      </c>
    </row>
    <row r="6197" spans="1:20" x14ac:dyDescent="0.3">
      <c r="A6197" t="s">
        <v>26512</v>
      </c>
      <c r="B6197" t="s">
        <v>17000</v>
      </c>
      <c r="C6197">
        <v>21</v>
      </c>
      <c r="D6197" t="str">
        <f>IF(Raw_data_US_healthcare[[#This Row],[Age]]&lt;35,"Young",IF(Raw_data_US_healthcare[[#This Row],[Age]]&lt;60,"Middle","Senior"))</f>
        <v>Young</v>
      </c>
      <c r="E6197" t="s">
        <v>26</v>
      </c>
      <c r="F6197" t="s">
        <v>88</v>
      </c>
      <c r="G6197" t="s">
        <v>88</v>
      </c>
      <c r="H6197" t="s">
        <v>18</v>
      </c>
      <c r="I6197" s="2">
        <v>43483</v>
      </c>
      <c r="J6197" t="s">
        <v>12866</v>
      </c>
      <c r="K6197" t="s">
        <v>17001</v>
      </c>
      <c r="L6197" t="s">
        <v>56</v>
      </c>
      <c r="M6197">
        <v>33604.5887</v>
      </c>
      <c r="N6197">
        <v>117</v>
      </c>
      <c r="O6197" t="s">
        <v>43</v>
      </c>
      <c r="P6197" t="s">
        <v>43</v>
      </c>
      <c r="Q6197" s="2">
        <v>43497</v>
      </c>
      <c r="R6197" t="s">
        <v>32</v>
      </c>
      <c r="S6197" t="s">
        <v>45</v>
      </c>
      <c r="T6197">
        <f>_xlfn.DAYS(Raw_data_US_healthcare[[#This Row],[Discharge Date]],Raw_data_US_healthcare[[#This Row],[Date of Admission]])</f>
        <v>14</v>
      </c>
    </row>
    <row r="6198" spans="1:20" x14ac:dyDescent="0.3">
      <c r="A6198" t="s">
        <v>26511</v>
      </c>
      <c r="B6198" t="s">
        <v>17002</v>
      </c>
      <c r="C6198">
        <v>64</v>
      </c>
      <c r="D6198" t="str">
        <f>IF(Raw_data_US_healthcare[[#This Row],[Age]]&lt;35,"Young",IF(Raw_data_US_healthcare[[#This Row],[Age]]&lt;60,"Middle","Senior"))</f>
        <v>Senior</v>
      </c>
      <c r="E6198" t="s">
        <v>16</v>
      </c>
      <c r="F6198" t="s">
        <v>228</v>
      </c>
      <c r="G6198" t="s">
        <v>228</v>
      </c>
      <c r="H6198" t="s">
        <v>28</v>
      </c>
      <c r="I6198" s="2">
        <v>43935</v>
      </c>
      <c r="J6198" t="s">
        <v>17003</v>
      </c>
      <c r="K6198" t="s">
        <v>13056</v>
      </c>
      <c r="L6198" t="s">
        <v>21</v>
      </c>
      <c r="M6198">
        <v>6917.8977999999997</v>
      </c>
      <c r="N6198">
        <v>471</v>
      </c>
      <c r="O6198" t="s">
        <v>39</v>
      </c>
      <c r="P6198" t="s">
        <v>39</v>
      </c>
      <c r="Q6198" s="2">
        <v>43956</v>
      </c>
      <c r="R6198" t="s">
        <v>23</v>
      </c>
      <c r="S6198" t="s">
        <v>24</v>
      </c>
      <c r="T6198">
        <f>_xlfn.DAYS(Raw_data_US_healthcare[[#This Row],[Discharge Date]],Raw_data_US_healthcare[[#This Row],[Date of Admission]])</f>
        <v>21</v>
      </c>
    </row>
    <row r="6199" spans="1:20" x14ac:dyDescent="0.3">
      <c r="A6199" t="s">
        <v>26511</v>
      </c>
      <c r="B6199" t="s">
        <v>17004</v>
      </c>
      <c r="C6199">
        <v>84</v>
      </c>
      <c r="D6199" t="str">
        <f>IF(Raw_data_US_healthcare[[#This Row],[Age]]&lt;35,"Young",IF(Raw_data_US_healthcare[[#This Row],[Age]]&lt;60,"Middle","Senior"))</f>
        <v>Senior</v>
      </c>
      <c r="E6199" t="s">
        <v>16</v>
      </c>
      <c r="F6199" t="s">
        <v>113</v>
      </c>
      <c r="G6199" t="s">
        <v>113</v>
      </c>
      <c r="H6199" t="s">
        <v>18</v>
      </c>
      <c r="I6199" s="2">
        <v>44178</v>
      </c>
      <c r="J6199" t="s">
        <v>17005</v>
      </c>
      <c r="K6199" t="s">
        <v>17006</v>
      </c>
      <c r="L6199" t="s">
        <v>21</v>
      </c>
      <c r="M6199">
        <v>4612.2341999999999</v>
      </c>
      <c r="N6199">
        <v>301</v>
      </c>
      <c r="O6199" t="s">
        <v>39</v>
      </c>
      <c r="P6199" t="s">
        <v>39</v>
      </c>
      <c r="Q6199" s="2">
        <v>44193</v>
      </c>
      <c r="R6199" t="s">
        <v>48</v>
      </c>
      <c r="S6199" t="s">
        <v>24</v>
      </c>
      <c r="T6199">
        <f>_xlfn.DAYS(Raw_data_US_healthcare[[#This Row],[Discharge Date]],Raw_data_US_healthcare[[#This Row],[Date of Admission]])</f>
        <v>15</v>
      </c>
    </row>
    <row r="6200" spans="1:20" x14ac:dyDescent="0.3">
      <c r="A6200" t="s">
        <v>26511</v>
      </c>
      <c r="B6200" t="s">
        <v>17007</v>
      </c>
      <c r="C6200">
        <v>31</v>
      </c>
      <c r="D6200" t="str">
        <f>IF(Raw_data_US_healthcare[[#This Row],[Age]]&lt;35,"Young",IF(Raw_data_US_healthcare[[#This Row],[Age]]&lt;60,"Middle","Senior"))</f>
        <v>Young</v>
      </c>
      <c r="E6200" t="s">
        <v>16</v>
      </c>
      <c r="F6200" t="s">
        <v>228</v>
      </c>
      <c r="G6200" t="s">
        <v>228</v>
      </c>
      <c r="H6200" t="s">
        <v>26516</v>
      </c>
      <c r="I6200" s="2">
        <v>44298</v>
      </c>
      <c r="J6200" t="s">
        <v>17008</v>
      </c>
      <c r="K6200" t="s">
        <v>17009</v>
      </c>
      <c r="L6200" t="s">
        <v>31</v>
      </c>
      <c r="M6200">
        <v>22778.526000000002</v>
      </c>
      <c r="N6200">
        <v>491</v>
      </c>
      <c r="O6200" t="s">
        <v>39</v>
      </c>
      <c r="P6200" t="s">
        <v>39</v>
      </c>
      <c r="Q6200" s="2">
        <v>44327</v>
      </c>
      <c r="R6200" t="s">
        <v>32</v>
      </c>
      <c r="S6200" t="s">
        <v>45</v>
      </c>
      <c r="T6200">
        <f>_xlfn.DAYS(Raw_data_US_healthcare[[#This Row],[Discharge Date]],Raw_data_US_healthcare[[#This Row],[Date of Admission]])</f>
        <v>29</v>
      </c>
    </row>
    <row r="6201" spans="1:20" x14ac:dyDescent="0.3">
      <c r="A6201" t="s">
        <v>26511</v>
      </c>
      <c r="B6201" t="s">
        <v>17010</v>
      </c>
      <c r="C6201">
        <v>81</v>
      </c>
      <c r="D6201" t="str">
        <f>IF(Raw_data_US_healthcare[[#This Row],[Age]]&lt;35,"Young",IF(Raw_data_US_healthcare[[#This Row],[Age]]&lt;60,"Middle","Senior"))</f>
        <v>Senior</v>
      </c>
      <c r="E6201" t="s">
        <v>16</v>
      </c>
      <c r="F6201" t="s">
        <v>35</v>
      </c>
      <c r="G6201" t="s">
        <v>35</v>
      </c>
      <c r="H6201" t="s">
        <v>69</v>
      </c>
      <c r="I6201" s="2">
        <v>45117</v>
      </c>
      <c r="J6201" t="s">
        <v>17011</v>
      </c>
      <c r="K6201" t="s">
        <v>17012</v>
      </c>
      <c r="L6201" t="s">
        <v>21</v>
      </c>
      <c r="M6201">
        <v>29703.692999999999</v>
      </c>
      <c r="N6201">
        <v>206</v>
      </c>
      <c r="O6201" t="s">
        <v>43</v>
      </c>
      <c r="P6201" t="s">
        <v>43</v>
      </c>
      <c r="Q6201" s="2">
        <v>45142</v>
      </c>
      <c r="R6201" t="s">
        <v>83</v>
      </c>
      <c r="S6201" t="s">
        <v>33</v>
      </c>
      <c r="T6201">
        <f>_xlfn.DAYS(Raw_data_US_healthcare[[#This Row],[Discharge Date]],Raw_data_US_healthcare[[#This Row],[Date of Admission]])</f>
        <v>25</v>
      </c>
    </row>
    <row r="6202" spans="1:20" x14ac:dyDescent="0.3">
      <c r="A6202" t="s">
        <v>26511</v>
      </c>
      <c r="B6202" t="s">
        <v>17013</v>
      </c>
      <c r="C6202">
        <v>57</v>
      </c>
      <c r="D6202" t="str">
        <f>IF(Raw_data_US_healthcare[[#This Row],[Age]]&lt;35,"Young",IF(Raw_data_US_healthcare[[#This Row],[Age]]&lt;60,"Middle","Senior"))</f>
        <v>Middle</v>
      </c>
      <c r="E6202" t="s">
        <v>16</v>
      </c>
      <c r="F6202" t="s">
        <v>17</v>
      </c>
      <c r="G6202" t="s">
        <v>17</v>
      </c>
      <c r="H6202" t="s">
        <v>26516</v>
      </c>
      <c r="I6202" s="2">
        <v>43566</v>
      </c>
      <c r="J6202" t="s">
        <v>1310</v>
      </c>
      <c r="K6202" t="s">
        <v>3399</v>
      </c>
      <c r="L6202" t="s">
        <v>52</v>
      </c>
      <c r="M6202">
        <v>11069.171</v>
      </c>
      <c r="N6202">
        <v>115</v>
      </c>
      <c r="O6202" t="s">
        <v>39</v>
      </c>
      <c r="P6202" t="s">
        <v>39</v>
      </c>
      <c r="Q6202" s="2">
        <v>43567</v>
      </c>
      <c r="R6202" t="s">
        <v>44</v>
      </c>
      <c r="S6202" t="s">
        <v>24</v>
      </c>
      <c r="T6202">
        <f>_xlfn.DAYS(Raw_data_US_healthcare[[#This Row],[Discharge Date]],Raw_data_US_healthcare[[#This Row],[Date of Admission]])</f>
        <v>1</v>
      </c>
    </row>
    <row r="6203" spans="1:20" x14ac:dyDescent="0.3">
      <c r="A6203" t="s">
        <v>26511</v>
      </c>
      <c r="B6203" t="s">
        <v>17014</v>
      </c>
      <c r="C6203">
        <v>52</v>
      </c>
      <c r="D6203" t="str">
        <f>IF(Raw_data_US_healthcare[[#This Row],[Age]]&lt;35,"Young",IF(Raw_data_US_healthcare[[#This Row],[Age]]&lt;60,"Middle","Senior"))</f>
        <v>Middle</v>
      </c>
      <c r="E6203" t="s">
        <v>16</v>
      </c>
      <c r="F6203" t="s">
        <v>228</v>
      </c>
      <c r="G6203" t="s">
        <v>228</v>
      </c>
      <c r="H6203" t="s">
        <v>28</v>
      </c>
      <c r="I6203" s="2">
        <v>44307</v>
      </c>
      <c r="J6203" t="s">
        <v>17015</v>
      </c>
      <c r="K6203" t="s">
        <v>17016</v>
      </c>
      <c r="L6203" t="s">
        <v>31</v>
      </c>
      <c r="M6203">
        <v>13021.4262</v>
      </c>
      <c r="N6203">
        <v>349</v>
      </c>
      <c r="O6203" t="s">
        <v>43</v>
      </c>
      <c r="P6203" t="s">
        <v>43</v>
      </c>
      <c r="Q6203" s="2">
        <v>44337</v>
      </c>
      <c r="R6203" t="s">
        <v>32</v>
      </c>
      <c r="S6203" t="s">
        <v>24</v>
      </c>
      <c r="T6203">
        <f>_xlfn.DAYS(Raw_data_US_healthcare[[#This Row],[Discharge Date]],Raw_data_US_healthcare[[#This Row],[Date of Admission]])</f>
        <v>30</v>
      </c>
    </row>
    <row r="6204" spans="1:20" x14ac:dyDescent="0.3">
      <c r="A6204" t="s">
        <v>26512</v>
      </c>
      <c r="B6204" t="s">
        <v>17017</v>
      </c>
      <c r="C6204">
        <v>72</v>
      </c>
      <c r="D6204" t="str">
        <f>IF(Raw_data_US_healthcare[[#This Row],[Age]]&lt;35,"Young",IF(Raw_data_US_healthcare[[#This Row],[Age]]&lt;60,"Middle","Senior"))</f>
        <v>Senior</v>
      </c>
      <c r="E6204" t="s">
        <v>26</v>
      </c>
      <c r="F6204" t="s">
        <v>88</v>
      </c>
      <c r="G6204" t="s">
        <v>88</v>
      </c>
      <c r="H6204" t="s">
        <v>69</v>
      </c>
      <c r="I6204" s="2">
        <v>43908</v>
      </c>
      <c r="J6204" t="s">
        <v>17018</v>
      </c>
      <c r="K6204" t="s">
        <v>17019</v>
      </c>
      <c r="L6204" t="s">
        <v>21</v>
      </c>
      <c r="M6204">
        <v>5577.6161000000002</v>
      </c>
      <c r="N6204">
        <v>172</v>
      </c>
      <c r="O6204" t="s">
        <v>39</v>
      </c>
      <c r="P6204" t="s">
        <v>39</v>
      </c>
      <c r="Q6204" s="2">
        <v>43930</v>
      </c>
      <c r="R6204" t="s">
        <v>32</v>
      </c>
      <c r="S6204" t="s">
        <v>24</v>
      </c>
      <c r="T6204">
        <f>_xlfn.DAYS(Raw_data_US_healthcare[[#This Row],[Discharge Date]],Raw_data_US_healthcare[[#This Row],[Date of Admission]])</f>
        <v>22</v>
      </c>
    </row>
    <row r="6205" spans="1:20" x14ac:dyDescent="0.3">
      <c r="A6205" t="s">
        <v>26512</v>
      </c>
      <c r="B6205" t="s">
        <v>17020</v>
      </c>
      <c r="C6205">
        <v>81</v>
      </c>
      <c r="D6205" t="str">
        <f>IF(Raw_data_US_healthcare[[#This Row],[Age]]&lt;35,"Young",IF(Raw_data_US_healthcare[[#This Row],[Age]]&lt;60,"Middle","Senior"))</f>
        <v>Senior</v>
      </c>
      <c r="E6205" t="s">
        <v>26</v>
      </c>
      <c r="F6205" t="s">
        <v>17</v>
      </c>
      <c r="G6205" t="s">
        <v>17</v>
      </c>
      <c r="H6205" t="s">
        <v>69</v>
      </c>
      <c r="I6205" s="2">
        <v>45183</v>
      </c>
      <c r="J6205" t="s">
        <v>17021</v>
      </c>
      <c r="K6205" t="s">
        <v>17022</v>
      </c>
      <c r="L6205" t="s">
        <v>21</v>
      </c>
      <c r="M6205">
        <v>58696.570599999999</v>
      </c>
      <c r="N6205">
        <v>475</v>
      </c>
      <c r="O6205" t="s">
        <v>43</v>
      </c>
      <c r="P6205" t="s">
        <v>43</v>
      </c>
      <c r="Q6205" s="2">
        <v>45192</v>
      </c>
      <c r="R6205" t="s">
        <v>83</v>
      </c>
      <c r="S6205" t="s">
        <v>24</v>
      </c>
      <c r="T6205">
        <f>_xlfn.DAYS(Raw_data_US_healthcare[[#This Row],[Discharge Date]],Raw_data_US_healthcare[[#This Row],[Date of Admission]])</f>
        <v>9</v>
      </c>
    </row>
    <row r="6206" spans="1:20" x14ac:dyDescent="0.3">
      <c r="A6206" t="s">
        <v>26512</v>
      </c>
      <c r="B6206" t="s">
        <v>3460</v>
      </c>
      <c r="C6206">
        <v>82</v>
      </c>
      <c r="D6206" t="str">
        <f>IF(Raw_data_US_healthcare[[#This Row],[Age]]&lt;35,"Young",IF(Raw_data_US_healthcare[[#This Row],[Age]]&lt;60,"Middle","Senior"))</f>
        <v>Senior</v>
      </c>
      <c r="E6206" t="s">
        <v>26</v>
      </c>
      <c r="F6206" t="s">
        <v>35</v>
      </c>
      <c r="G6206" t="s">
        <v>35</v>
      </c>
      <c r="H6206" t="s">
        <v>26516</v>
      </c>
      <c r="I6206" s="2">
        <v>44261</v>
      </c>
      <c r="J6206" t="s">
        <v>17023</v>
      </c>
      <c r="K6206" t="s">
        <v>1763</v>
      </c>
      <c r="L6206" t="s">
        <v>21</v>
      </c>
      <c r="M6206">
        <v>12515.7541</v>
      </c>
      <c r="N6206">
        <v>188</v>
      </c>
      <c r="O6206" t="s">
        <v>43</v>
      </c>
      <c r="P6206" t="s">
        <v>43</v>
      </c>
      <c r="Q6206" s="2">
        <v>44264</v>
      </c>
      <c r="R6206" t="s">
        <v>32</v>
      </c>
      <c r="S6206" t="s">
        <v>33</v>
      </c>
      <c r="T6206">
        <f>_xlfn.DAYS(Raw_data_US_healthcare[[#This Row],[Discharge Date]],Raw_data_US_healthcare[[#This Row],[Date of Admission]])</f>
        <v>3</v>
      </c>
    </row>
    <row r="6207" spans="1:20" x14ac:dyDescent="0.3">
      <c r="A6207" t="s">
        <v>26512</v>
      </c>
      <c r="B6207" t="s">
        <v>17024</v>
      </c>
      <c r="C6207">
        <v>60</v>
      </c>
      <c r="D6207" t="str">
        <f>IF(Raw_data_US_healthcare[[#This Row],[Age]]&lt;35,"Young",IF(Raw_data_US_healthcare[[#This Row],[Age]]&lt;60,"Middle","Senior"))</f>
        <v>Senior</v>
      </c>
      <c r="E6207" t="s">
        <v>26</v>
      </c>
      <c r="F6207" t="s">
        <v>113</v>
      </c>
      <c r="G6207" t="s">
        <v>113</v>
      </c>
      <c r="H6207" t="s">
        <v>26516</v>
      </c>
      <c r="I6207" s="2">
        <v>44775</v>
      </c>
      <c r="J6207" t="s">
        <v>17025</v>
      </c>
      <c r="K6207" t="s">
        <v>17026</v>
      </c>
      <c r="L6207" t="s">
        <v>21</v>
      </c>
      <c r="M6207">
        <v>31747.965199999999</v>
      </c>
      <c r="N6207">
        <v>384</v>
      </c>
      <c r="O6207" t="s">
        <v>43</v>
      </c>
      <c r="P6207" t="s">
        <v>43</v>
      </c>
      <c r="Q6207" s="2">
        <v>44786</v>
      </c>
      <c r="R6207" t="s">
        <v>48</v>
      </c>
      <c r="S6207" t="s">
        <v>45</v>
      </c>
      <c r="T6207">
        <f>_xlfn.DAYS(Raw_data_US_healthcare[[#This Row],[Discharge Date]],Raw_data_US_healthcare[[#This Row],[Date of Admission]])</f>
        <v>11</v>
      </c>
    </row>
    <row r="6208" spans="1:20" x14ac:dyDescent="0.3">
      <c r="A6208" t="s">
        <v>26511</v>
      </c>
      <c r="B6208" t="s">
        <v>17027</v>
      </c>
      <c r="C6208">
        <v>53</v>
      </c>
      <c r="D6208" t="str">
        <f>IF(Raw_data_US_healthcare[[#This Row],[Age]]&lt;35,"Young",IF(Raw_data_US_healthcare[[#This Row],[Age]]&lt;60,"Middle","Senior"))</f>
        <v>Middle</v>
      </c>
      <c r="E6208" t="s">
        <v>16</v>
      </c>
      <c r="F6208" t="s">
        <v>49</v>
      </c>
      <c r="G6208" t="s">
        <v>49</v>
      </c>
      <c r="H6208" t="s">
        <v>36</v>
      </c>
      <c r="I6208" s="2">
        <v>44196</v>
      </c>
      <c r="J6208" t="s">
        <v>17028</v>
      </c>
      <c r="K6208" t="s">
        <v>17029</v>
      </c>
      <c r="L6208" t="s">
        <v>56</v>
      </c>
      <c r="M6208">
        <v>23531.649000000001</v>
      </c>
      <c r="N6208">
        <v>242</v>
      </c>
      <c r="O6208" t="s">
        <v>22</v>
      </c>
      <c r="P6208" t="s">
        <v>22</v>
      </c>
      <c r="Q6208" s="2">
        <v>44200</v>
      </c>
      <c r="R6208" t="s">
        <v>23</v>
      </c>
      <c r="S6208" t="s">
        <v>45</v>
      </c>
      <c r="T6208">
        <f>_xlfn.DAYS(Raw_data_US_healthcare[[#This Row],[Discharge Date]],Raw_data_US_healthcare[[#This Row],[Date of Admission]])</f>
        <v>4</v>
      </c>
    </row>
    <row r="6209" spans="1:20" x14ac:dyDescent="0.3">
      <c r="A6209" t="s">
        <v>26511</v>
      </c>
      <c r="B6209" t="s">
        <v>17030</v>
      </c>
      <c r="C6209">
        <v>30</v>
      </c>
      <c r="D6209" t="str">
        <f>IF(Raw_data_US_healthcare[[#This Row],[Age]]&lt;35,"Young",IF(Raw_data_US_healthcare[[#This Row],[Age]]&lt;60,"Middle","Senior"))</f>
        <v>Young</v>
      </c>
      <c r="E6209" t="s">
        <v>16</v>
      </c>
      <c r="F6209" t="s">
        <v>27</v>
      </c>
      <c r="G6209" t="s">
        <v>27</v>
      </c>
      <c r="H6209" t="s">
        <v>69</v>
      </c>
      <c r="I6209" s="2">
        <v>44692</v>
      </c>
      <c r="J6209" t="s">
        <v>17031</v>
      </c>
      <c r="K6209" t="s">
        <v>17032</v>
      </c>
      <c r="L6209" t="s">
        <v>60</v>
      </c>
      <c r="M6209">
        <v>48110.192600000002</v>
      </c>
      <c r="N6209">
        <v>398</v>
      </c>
      <c r="O6209" t="s">
        <v>43</v>
      </c>
      <c r="P6209" t="s">
        <v>43</v>
      </c>
      <c r="Q6209" s="2">
        <v>44713</v>
      </c>
      <c r="R6209" t="s">
        <v>83</v>
      </c>
      <c r="S6209" t="s">
        <v>24</v>
      </c>
      <c r="T6209">
        <f>_xlfn.DAYS(Raw_data_US_healthcare[[#This Row],[Discharge Date]],Raw_data_US_healthcare[[#This Row],[Date of Admission]])</f>
        <v>21</v>
      </c>
    </row>
    <row r="6210" spans="1:20" x14ac:dyDescent="0.3">
      <c r="A6210" t="s">
        <v>26511</v>
      </c>
      <c r="B6210" t="s">
        <v>17033</v>
      </c>
      <c r="C6210">
        <v>39</v>
      </c>
      <c r="D6210" t="str">
        <f>IF(Raw_data_US_healthcare[[#This Row],[Age]]&lt;35,"Young",IF(Raw_data_US_healthcare[[#This Row],[Age]]&lt;60,"Middle","Senior"))</f>
        <v>Middle</v>
      </c>
      <c r="E6210" t="s">
        <v>16</v>
      </c>
      <c r="F6210" t="s">
        <v>27</v>
      </c>
      <c r="G6210" t="s">
        <v>27</v>
      </c>
      <c r="H6210" t="s">
        <v>28</v>
      </c>
      <c r="I6210" s="2">
        <v>43901</v>
      </c>
      <c r="J6210" t="s">
        <v>17034</v>
      </c>
      <c r="K6210" t="s">
        <v>17035</v>
      </c>
      <c r="L6210" t="s">
        <v>60</v>
      </c>
      <c r="M6210">
        <v>32344.731</v>
      </c>
      <c r="N6210">
        <v>362</v>
      </c>
      <c r="O6210" t="s">
        <v>39</v>
      </c>
      <c r="P6210" t="s">
        <v>39</v>
      </c>
      <c r="Q6210" s="2">
        <v>43922</v>
      </c>
      <c r="R6210" t="s">
        <v>48</v>
      </c>
      <c r="S6210" t="s">
        <v>33</v>
      </c>
      <c r="T6210">
        <f>_xlfn.DAYS(Raw_data_US_healthcare[[#This Row],[Discharge Date]],Raw_data_US_healthcare[[#This Row],[Date of Admission]])</f>
        <v>21</v>
      </c>
    </row>
    <row r="6211" spans="1:20" x14ac:dyDescent="0.3">
      <c r="A6211" t="s">
        <v>26512</v>
      </c>
      <c r="B6211" t="s">
        <v>17036</v>
      </c>
      <c r="C6211">
        <v>58</v>
      </c>
      <c r="D6211" t="str">
        <f>IF(Raw_data_US_healthcare[[#This Row],[Age]]&lt;35,"Young",IF(Raw_data_US_healthcare[[#This Row],[Age]]&lt;60,"Middle","Senior"))</f>
        <v>Middle</v>
      </c>
      <c r="E6211" t="s">
        <v>26</v>
      </c>
      <c r="F6211" t="s">
        <v>17</v>
      </c>
      <c r="G6211" t="s">
        <v>17</v>
      </c>
      <c r="H6211" t="s">
        <v>26514</v>
      </c>
      <c r="I6211" s="2">
        <v>43764</v>
      </c>
      <c r="J6211" t="s">
        <v>17037</v>
      </c>
      <c r="K6211" t="s">
        <v>17038</v>
      </c>
      <c r="L6211" t="s">
        <v>60</v>
      </c>
      <c r="M6211">
        <v>12502.811100000001</v>
      </c>
      <c r="N6211">
        <v>427</v>
      </c>
      <c r="O6211" t="s">
        <v>22</v>
      </c>
      <c r="P6211" t="s">
        <v>22</v>
      </c>
      <c r="Q6211" s="2">
        <v>43766</v>
      </c>
      <c r="R6211" t="s">
        <v>48</v>
      </c>
      <c r="S6211" t="s">
        <v>45</v>
      </c>
      <c r="T6211">
        <f>_xlfn.DAYS(Raw_data_US_healthcare[[#This Row],[Discharge Date]],Raw_data_US_healthcare[[#This Row],[Date of Admission]])</f>
        <v>2</v>
      </c>
    </row>
    <row r="6212" spans="1:20" x14ac:dyDescent="0.3">
      <c r="A6212" t="s">
        <v>26511</v>
      </c>
      <c r="B6212" t="s">
        <v>17039</v>
      </c>
      <c r="C6212">
        <v>76</v>
      </c>
      <c r="D6212" t="str">
        <f>IF(Raw_data_US_healthcare[[#This Row],[Age]]&lt;35,"Young",IF(Raw_data_US_healthcare[[#This Row],[Age]]&lt;60,"Middle","Senior"))</f>
        <v>Senior</v>
      </c>
      <c r="E6212" t="s">
        <v>16</v>
      </c>
      <c r="F6212" t="s">
        <v>113</v>
      </c>
      <c r="G6212" t="s">
        <v>113</v>
      </c>
      <c r="H6212" t="s">
        <v>36</v>
      </c>
      <c r="I6212" s="2">
        <v>43799</v>
      </c>
      <c r="J6212" t="s">
        <v>17040</v>
      </c>
      <c r="K6212" t="s">
        <v>17041</v>
      </c>
      <c r="L6212" t="s">
        <v>21</v>
      </c>
      <c r="M6212">
        <v>19296.153999999999</v>
      </c>
      <c r="N6212">
        <v>106</v>
      </c>
      <c r="O6212" t="s">
        <v>22</v>
      </c>
      <c r="P6212" t="s">
        <v>22</v>
      </c>
      <c r="Q6212" s="2">
        <v>43809</v>
      </c>
      <c r="R6212" t="s">
        <v>32</v>
      </c>
      <c r="S6212" t="s">
        <v>24</v>
      </c>
      <c r="T6212">
        <f>_xlfn.DAYS(Raw_data_US_healthcare[[#This Row],[Discharge Date]],Raw_data_US_healthcare[[#This Row],[Date of Admission]])</f>
        <v>10</v>
      </c>
    </row>
    <row r="6213" spans="1:20" x14ac:dyDescent="0.3">
      <c r="A6213" t="s">
        <v>26512</v>
      </c>
      <c r="B6213" t="s">
        <v>17042</v>
      </c>
      <c r="C6213">
        <v>51</v>
      </c>
      <c r="D6213" t="str">
        <f>IF(Raw_data_US_healthcare[[#This Row],[Age]]&lt;35,"Young",IF(Raw_data_US_healthcare[[#This Row],[Age]]&lt;60,"Middle","Senior"))</f>
        <v>Middle</v>
      </c>
      <c r="E6213" t="s">
        <v>26</v>
      </c>
      <c r="F6213" t="s">
        <v>228</v>
      </c>
      <c r="G6213" t="s">
        <v>228</v>
      </c>
      <c r="H6213" t="s">
        <v>26514</v>
      </c>
      <c r="I6213" s="2">
        <v>43512</v>
      </c>
      <c r="J6213" t="s">
        <v>17043</v>
      </c>
      <c r="K6213" t="s">
        <v>17044</v>
      </c>
      <c r="L6213" t="s">
        <v>21</v>
      </c>
      <c r="M6213">
        <v>35138.9041</v>
      </c>
      <c r="N6213">
        <v>208</v>
      </c>
      <c r="O6213" t="s">
        <v>22</v>
      </c>
      <c r="P6213" t="s">
        <v>22</v>
      </c>
      <c r="Q6213" s="2">
        <v>43529</v>
      </c>
      <c r="R6213" t="s">
        <v>48</v>
      </c>
      <c r="S6213" t="s">
        <v>45</v>
      </c>
      <c r="T6213">
        <f>_xlfn.DAYS(Raw_data_US_healthcare[[#This Row],[Discharge Date]],Raw_data_US_healthcare[[#This Row],[Date of Admission]])</f>
        <v>17</v>
      </c>
    </row>
    <row r="6214" spans="1:20" x14ac:dyDescent="0.3">
      <c r="A6214" t="s">
        <v>26512</v>
      </c>
      <c r="B6214" t="s">
        <v>17045</v>
      </c>
      <c r="C6214">
        <v>36</v>
      </c>
      <c r="D6214" t="str">
        <f>IF(Raw_data_US_healthcare[[#This Row],[Age]]&lt;35,"Young",IF(Raw_data_US_healthcare[[#This Row],[Age]]&lt;60,"Middle","Senior"))</f>
        <v>Middle</v>
      </c>
      <c r="E6214" t="s">
        <v>26</v>
      </c>
      <c r="F6214" t="s">
        <v>113</v>
      </c>
      <c r="G6214" t="s">
        <v>113</v>
      </c>
      <c r="H6214" t="s">
        <v>36</v>
      </c>
      <c r="I6214" s="2">
        <v>44141</v>
      </c>
      <c r="J6214" t="s">
        <v>17046</v>
      </c>
      <c r="K6214" t="s">
        <v>17047</v>
      </c>
      <c r="L6214" t="s">
        <v>31</v>
      </c>
      <c r="M6214">
        <v>22584.239099999999</v>
      </c>
      <c r="N6214">
        <v>206</v>
      </c>
      <c r="O6214" t="s">
        <v>22</v>
      </c>
      <c r="P6214" t="s">
        <v>22</v>
      </c>
      <c r="Q6214" s="2">
        <v>44156</v>
      </c>
      <c r="R6214" t="s">
        <v>44</v>
      </c>
      <c r="S6214" t="s">
        <v>24</v>
      </c>
      <c r="T6214">
        <f>_xlfn.DAYS(Raw_data_US_healthcare[[#This Row],[Discharge Date]],Raw_data_US_healthcare[[#This Row],[Date of Admission]])</f>
        <v>15</v>
      </c>
    </row>
    <row r="6215" spans="1:20" x14ac:dyDescent="0.3">
      <c r="A6215" t="s">
        <v>26512</v>
      </c>
      <c r="B6215" t="s">
        <v>17048</v>
      </c>
      <c r="C6215">
        <v>81</v>
      </c>
      <c r="D6215" t="str">
        <f>IF(Raw_data_US_healthcare[[#This Row],[Age]]&lt;35,"Young",IF(Raw_data_US_healthcare[[#This Row],[Age]]&lt;60,"Middle","Senior"))</f>
        <v>Senior</v>
      </c>
      <c r="E6215" t="s">
        <v>26</v>
      </c>
      <c r="F6215" t="s">
        <v>27</v>
      </c>
      <c r="G6215" t="s">
        <v>27</v>
      </c>
      <c r="H6215" t="s">
        <v>26516</v>
      </c>
      <c r="I6215" s="2">
        <v>43901</v>
      </c>
      <c r="J6215" t="s">
        <v>17049</v>
      </c>
      <c r="K6215" t="s">
        <v>17050</v>
      </c>
      <c r="L6215" t="s">
        <v>21</v>
      </c>
      <c r="M6215">
        <v>18414.932100000002</v>
      </c>
      <c r="N6215">
        <v>200</v>
      </c>
      <c r="O6215" t="s">
        <v>39</v>
      </c>
      <c r="P6215" t="s">
        <v>39</v>
      </c>
      <c r="Q6215" s="2">
        <v>43915</v>
      </c>
      <c r="R6215" t="s">
        <v>48</v>
      </c>
      <c r="S6215" t="s">
        <v>33</v>
      </c>
      <c r="T6215">
        <f>_xlfn.DAYS(Raw_data_US_healthcare[[#This Row],[Discharge Date]],Raw_data_US_healthcare[[#This Row],[Date of Admission]])</f>
        <v>14</v>
      </c>
    </row>
    <row r="6216" spans="1:20" x14ac:dyDescent="0.3">
      <c r="A6216" t="s">
        <v>26511</v>
      </c>
      <c r="B6216" t="s">
        <v>17051</v>
      </c>
      <c r="C6216">
        <v>31</v>
      </c>
      <c r="D6216" t="str">
        <f>IF(Raw_data_US_healthcare[[#This Row],[Age]]&lt;35,"Young",IF(Raw_data_US_healthcare[[#This Row],[Age]]&lt;60,"Middle","Senior"))</f>
        <v>Young</v>
      </c>
      <c r="E6216" t="s">
        <v>16</v>
      </c>
      <c r="F6216" t="s">
        <v>62</v>
      </c>
      <c r="G6216" t="s">
        <v>62</v>
      </c>
      <c r="H6216" t="s">
        <v>69</v>
      </c>
      <c r="I6216" s="2">
        <v>44550</v>
      </c>
      <c r="J6216" t="s">
        <v>17052</v>
      </c>
      <c r="K6216" t="s">
        <v>13056</v>
      </c>
      <c r="L6216" t="s">
        <v>56</v>
      </c>
      <c r="M6216">
        <v>23415.455399999999</v>
      </c>
      <c r="N6216">
        <v>257</v>
      </c>
      <c r="O6216" t="s">
        <v>39</v>
      </c>
      <c r="P6216" t="s">
        <v>39</v>
      </c>
      <c r="Q6216" s="2">
        <v>44573</v>
      </c>
      <c r="R6216" t="s">
        <v>83</v>
      </c>
      <c r="S6216" t="s">
        <v>33</v>
      </c>
      <c r="T6216">
        <f>_xlfn.DAYS(Raw_data_US_healthcare[[#This Row],[Discharge Date]],Raw_data_US_healthcare[[#This Row],[Date of Admission]])</f>
        <v>23</v>
      </c>
    </row>
    <row r="6217" spans="1:20" x14ac:dyDescent="0.3">
      <c r="A6217" t="s">
        <v>26512</v>
      </c>
      <c r="B6217" t="s">
        <v>8752</v>
      </c>
      <c r="C6217">
        <v>49</v>
      </c>
      <c r="D6217" t="str">
        <f>IF(Raw_data_US_healthcare[[#This Row],[Age]]&lt;35,"Young",IF(Raw_data_US_healthcare[[#This Row],[Age]]&lt;60,"Middle","Senior"))</f>
        <v>Middle</v>
      </c>
      <c r="E6217" t="s">
        <v>26</v>
      </c>
      <c r="F6217" t="s">
        <v>113</v>
      </c>
      <c r="G6217" t="s">
        <v>113</v>
      </c>
      <c r="H6217" t="s">
        <v>18</v>
      </c>
      <c r="I6217" s="2">
        <v>44540</v>
      </c>
      <c r="J6217" t="s">
        <v>17053</v>
      </c>
      <c r="K6217" t="s">
        <v>17054</v>
      </c>
      <c r="L6217" t="s">
        <v>56</v>
      </c>
      <c r="M6217">
        <v>42312.970200000003</v>
      </c>
      <c r="N6217">
        <v>354</v>
      </c>
      <c r="O6217" t="s">
        <v>39</v>
      </c>
      <c r="P6217" t="s">
        <v>39</v>
      </c>
      <c r="Q6217" s="2">
        <v>44554</v>
      </c>
      <c r="R6217" t="s">
        <v>32</v>
      </c>
      <c r="S6217" t="s">
        <v>45</v>
      </c>
      <c r="T6217">
        <f>_xlfn.DAYS(Raw_data_US_healthcare[[#This Row],[Discharge Date]],Raw_data_US_healthcare[[#This Row],[Date of Admission]])</f>
        <v>14</v>
      </c>
    </row>
    <row r="6218" spans="1:20" x14ac:dyDescent="0.3">
      <c r="A6218" t="s">
        <v>26512</v>
      </c>
      <c r="B6218" t="s">
        <v>17055</v>
      </c>
      <c r="C6218">
        <v>68</v>
      </c>
      <c r="D6218" t="str">
        <f>IF(Raw_data_US_healthcare[[#This Row],[Age]]&lt;35,"Young",IF(Raw_data_US_healthcare[[#This Row],[Age]]&lt;60,"Middle","Senior"))</f>
        <v>Senior</v>
      </c>
      <c r="E6218" t="s">
        <v>26</v>
      </c>
      <c r="F6218" t="s">
        <v>113</v>
      </c>
      <c r="G6218" t="s">
        <v>113</v>
      </c>
      <c r="H6218" t="s">
        <v>69</v>
      </c>
      <c r="I6218" s="2">
        <v>44599</v>
      </c>
      <c r="J6218" t="s">
        <v>17056</v>
      </c>
      <c r="K6218" t="s">
        <v>4880</v>
      </c>
      <c r="L6218" t="s">
        <v>21</v>
      </c>
      <c r="M6218">
        <v>51421.0219</v>
      </c>
      <c r="N6218">
        <v>250</v>
      </c>
      <c r="O6218" t="s">
        <v>22</v>
      </c>
      <c r="P6218" t="s">
        <v>22</v>
      </c>
      <c r="Q6218" s="2">
        <v>44602</v>
      </c>
      <c r="R6218" t="s">
        <v>23</v>
      </c>
      <c r="S6218" t="s">
        <v>33</v>
      </c>
      <c r="T6218">
        <f>_xlfn.DAYS(Raw_data_US_healthcare[[#This Row],[Discharge Date]],Raw_data_US_healthcare[[#This Row],[Date of Admission]])</f>
        <v>3</v>
      </c>
    </row>
    <row r="6219" spans="1:20" x14ac:dyDescent="0.3">
      <c r="A6219" t="s">
        <v>26511</v>
      </c>
      <c r="B6219" t="s">
        <v>17057</v>
      </c>
      <c r="C6219">
        <v>77</v>
      </c>
      <c r="D6219" t="str">
        <f>IF(Raw_data_US_healthcare[[#This Row],[Age]]&lt;35,"Young",IF(Raw_data_US_healthcare[[#This Row],[Age]]&lt;60,"Middle","Senior"))</f>
        <v>Senior</v>
      </c>
      <c r="E6219" t="s">
        <v>16</v>
      </c>
      <c r="F6219" t="s">
        <v>88</v>
      </c>
      <c r="G6219" t="s">
        <v>88</v>
      </c>
      <c r="H6219" t="s">
        <v>26516</v>
      </c>
      <c r="I6219" s="2">
        <v>44662</v>
      </c>
      <c r="J6219" t="s">
        <v>17058</v>
      </c>
      <c r="K6219" t="s">
        <v>17059</v>
      </c>
      <c r="L6219" t="s">
        <v>21</v>
      </c>
      <c r="M6219">
        <v>7659.0842000000002</v>
      </c>
      <c r="N6219">
        <v>371</v>
      </c>
      <c r="O6219" t="s">
        <v>43</v>
      </c>
      <c r="P6219" t="s">
        <v>43</v>
      </c>
      <c r="Q6219" s="2">
        <v>44691</v>
      </c>
      <c r="R6219" t="s">
        <v>32</v>
      </c>
      <c r="S6219" t="s">
        <v>24</v>
      </c>
      <c r="T6219">
        <f>_xlfn.DAYS(Raw_data_US_healthcare[[#This Row],[Discharge Date]],Raw_data_US_healthcare[[#This Row],[Date of Admission]])</f>
        <v>29</v>
      </c>
    </row>
    <row r="6220" spans="1:20" x14ac:dyDescent="0.3">
      <c r="A6220" t="s">
        <v>26512</v>
      </c>
      <c r="B6220" t="s">
        <v>17060</v>
      </c>
      <c r="C6220">
        <v>57</v>
      </c>
      <c r="D6220" t="str">
        <f>IF(Raw_data_US_healthcare[[#This Row],[Age]]&lt;35,"Young",IF(Raw_data_US_healthcare[[#This Row],[Age]]&lt;60,"Middle","Senior"))</f>
        <v>Middle</v>
      </c>
      <c r="E6220" t="s">
        <v>26</v>
      </c>
      <c r="F6220" t="s">
        <v>228</v>
      </c>
      <c r="G6220" t="s">
        <v>228</v>
      </c>
      <c r="H6220" t="s">
        <v>69</v>
      </c>
      <c r="I6220" s="2">
        <v>44764</v>
      </c>
      <c r="J6220" t="s">
        <v>17061</v>
      </c>
      <c r="K6220" t="s">
        <v>17062</v>
      </c>
      <c r="L6220" t="s">
        <v>21</v>
      </c>
      <c r="M6220">
        <v>43791.097300000001</v>
      </c>
      <c r="N6220">
        <v>343</v>
      </c>
      <c r="O6220" t="s">
        <v>22</v>
      </c>
      <c r="P6220" t="s">
        <v>22</v>
      </c>
      <c r="Q6220" s="2">
        <v>44770</v>
      </c>
      <c r="R6220" t="s">
        <v>48</v>
      </c>
      <c r="S6220" t="s">
        <v>24</v>
      </c>
      <c r="T6220">
        <f>_xlfn.DAYS(Raw_data_US_healthcare[[#This Row],[Discharge Date]],Raw_data_US_healthcare[[#This Row],[Date of Admission]])</f>
        <v>6</v>
      </c>
    </row>
    <row r="6221" spans="1:20" x14ac:dyDescent="0.3">
      <c r="A6221" t="s">
        <v>26512</v>
      </c>
      <c r="B6221" t="s">
        <v>17063</v>
      </c>
      <c r="C6221">
        <v>43</v>
      </c>
      <c r="D6221" t="str">
        <f>IF(Raw_data_US_healthcare[[#This Row],[Age]]&lt;35,"Young",IF(Raw_data_US_healthcare[[#This Row],[Age]]&lt;60,"Middle","Senior"))</f>
        <v>Middle</v>
      </c>
      <c r="E6221" t="s">
        <v>26</v>
      </c>
      <c r="F6221" t="s">
        <v>113</v>
      </c>
      <c r="G6221" t="s">
        <v>113</v>
      </c>
      <c r="H6221" t="s">
        <v>18</v>
      </c>
      <c r="I6221" s="2">
        <v>44456</v>
      </c>
      <c r="J6221" t="s">
        <v>17064</v>
      </c>
      <c r="K6221" t="s">
        <v>17065</v>
      </c>
      <c r="L6221" t="s">
        <v>31</v>
      </c>
      <c r="M6221">
        <v>41172.834699999999</v>
      </c>
      <c r="N6221">
        <v>103</v>
      </c>
      <c r="O6221" t="s">
        <v>43</v>
      </c>
      <c r="P6221" t="s">
        <v>43</v>
      </c>
      <c r="Q6221" s="2">
        <v>44482</v>
      </c>
      <c r="R6221" t="s">
        <v>83</v>
      </c>
      <c r="S6221" t="s">
        <v>45</v>
      </c>
      <c r="T6221">
        <f>_xlfn.DAYS(Raw_data_US_healthcare[[#This Row],[Discharge Date]],Raw_data_US_healthcare[[#This Row],[Date of Admission]])</f>
        <v>26</v>
      </c>
    </row>
    <row r="6222" spans="1:20" x14ac:dyDescent="0.3">
      <c r="A6222" t="s">
        <v>26511</v>
      </c>
      <c r="B6222" t="s">
        <v>17066</v>
      </c>
      <c r="C6222">
        <v>38</v>
      </c>
      <c r="D6222" t="str">
        <f>IF(Raw_data_US_healthcare[[#This Row],[Age]]&lt;35,"Young",IF(Raw_data_US_healthcare[[#This Row],[Age]]&lt;60,"Middle","Senior"))</f>
        <v>Middle</v>
      </c>
      <c r="E6222" t="s">
        <v>16</v>
      </c>
      <c r="F6222" t="s">
        <v>35</v>
      </c>
      <c r="G6222" t="s">
        <v>35</v>
      </c>
      <c r="H6222" t="s">
        <v>69</v>
      </c>
      <c r="I6222" s="2">
        <v>44703</v>
      </c>
      <c r="J6222" t="s">
        <v>17067</v>
      </c>
      <c r="K6222" t="s">
        <v>17068</v>
      </c>
      <c r="L6222" t="s">
        <v>52</v>
      </c>
      <c r="M6222">
        <v>3154.3440000000001</v>
      </c>
      <c r="N6222">
        <v>391</v>
      </c>
      <c r="O6222" t="s">
        <v>43</v>
      </c>
      <c r="P6222" t="s">
        <v>43</v>
      </c>
      <c r="Q6222" s="2">
        <v>44715</v>
      </c>
      <c r="R6222" t="s">
        <v>44</v>
      </c>
      <c r="S6222" t="s">
        <v>45</v>
      </c>
      <c r="T6222">
        <f>_xlfn.DAYS(Raw_data_US_healthcare[[#This Row],[Discharge Date]],Raw_data_US_healthcare[[#This Row],[Date of Admission]])</f>
        <v>12</v>
      </c>
    </row>
    <row r="6223" spans="1:20" x14ac:dyDescent="0.3">
      <c r="A6223" t="s">
        <v>26511</v>
      </c>
      <c r="B6223" t="s">
        <v>17069</v>
      </c>
      <c r="C6223">
        <v>39</v>
      </c>
      <c r="D6223" t="str">
        <f>IF(Raw_data_US_healthcare[[#This Row],[Age]]&lt;35,"Young",IF(Raw_data_US_healthcare[[#This Row],[Age]]&lt;60,"Middle","Senior"))</f>
        <v>Middle</v>
      </c>
      <c r="E6223" t="s">
        <v>16</v>
      </c>
      <c r="F6223" t="s">
        <v>35</v>
      </c>
      <c r="G6223" t="s">
        <v>35</v>
      </c>
      <c r="H6223" t="s">
        <v>69</v>
      </c>
      <c r="I6223" s="2">
        <v>44732</v>
      </c>
      <c r="J6223" t="s">
        <v>17070</v>
      </c>
      <c r="K6223" t="s">
        <v>17071</v>
      </c>
      <c r="L6223" t="s">
        <v>56</v>
      </c>
      <c r="M6223">
        <v>7190.3536000000004</v>
      </c>
      <c r="N6223">
        <v>372</v>
      </c>
      <c r="O6223" t="s">
        <v>39</v>
      </c>
      <c r="P6223" t="s">
        <v>39</v>
      </c>
      <c r="Q6223" s="2">
        <v>44746</v>
      </c>
      <c r="R6223" t="s">
        <v>48</v>
      </c>
      <c r="S6223" t="s">
        <v>33</v>
      </c>
      <c r="T6223">
        <f>_xlfn.DAYS(Raw_data_US_healthcare[[#This Row],[Discharge Date]],Raw_data_US_healthcare[[#This Row],[Date of Admission]])</f>
        <v>14</v>
      </c>
    </row>
    <row r="6224" spans="1:20" x14ac:dyDescent="0.3">
      <c r="A6224" t="s">
        <v>26512</v>
      </c>
      <c r="B6224" t="s">
        <v>17072</v>
      </c>
      <c r="C6224">
        <v>74</v>
      </c>
      <c r="D6224" t="str">
        <f>IF(Raw_data_US_healthcare[[#This Row],[Age]]&lt;35,"Young",IF(Raw_data_US_healthcare[[#This Row],[Age]]&lt;60,"Middle","Senior"))</f>
        <v>Senior</v>
      </c>
      <c r="E6224" t="s">
        <v>26</v>
      </c>
      <c r="F6224" t="s">
        <v>17</v>
      </c>
      <c r="G6224" t="s">
        <v>17</v>
      </c>
      <c r="H6224" t="s">
        <v>26516</v>
      </c>
      <c r="I6224" s="2">
        <v>45181</v>
      </c>
      <c r="J6224" t="s">
        <v>17073</v>
      </c>
      <c r="K6224" t="s">
        <v>9687</v>
      </c>
      <c r="L6224" t="s">
        <v>21</v>
      </c>
      <c r="M6224">
        <v>17089.293900000001</v>
      </c>
      <c r="N6224">
        <v>116</v>
      </c>
      <c r="O6224" t="s">
        <v>43</v>
      </c>
      <c r="P6224" t="s">
        <v>43</v>
      </c>
      <c r="Q6224" s="2">
        <v>45208</v>
      </c>
      <c r="R6224" t="s">
        <v>83</v>
      </c>
      <c r="S6224" t="s">
        <v>45</v>
      </c>
      <c r="T6224">
        <f>_xlfn.DAYS(Raw_data_US_healthcare[[#This Row],[Discharge Date]],Raw_data_US_healthcare[[#This Row],[Date of Admission]])</f>
        <v>27</v>
      </c>
    </row>
    <row r="6225" spans="1:20" x14ac:dyDescent="0.3">
      <c r="A6225" t="s">
        <v>26511</v>
      </c>
      <c r="B6225" t="s">
        <v>14728</v>
      </c>
      <c r="C6225">
        <v>48</v>
      </c>
      <c r="D6225" t="str">
        <f>IF(Raw_data_US_healthcare[[#This Row],[Age]]&lt;35,"Young",IF(Raw_data_US_healthcare[[#This Row],[Age]]&lt;60,"Middle","Senior"))</f>
        <v>Middle</v>
      </c>
      <c r="E6225" t="s">
        <v>16</v>
      </c>
      <c r="F6225" t="s">
        <v>17</v>
      </c>
      <c r="G6225" t="s">
        <v>17</v>
      </c>
      <c r="H6225" t="s">
        <v>69</v>
      </c>
      <c r="I6225" s="2">
        <v>44209</v>
      </c>
      <c r="J6225" t="s">
        <v>17074</v>
      </c>
      <c r="K6225" t="s">
        <v>17075</v>
      </c>
      <c r="L6225" t="s">
        <v>52</v>
      </c>
      <c r="M6225">
        <v>16532.059499999999</v>
      </c>
      <c r="N6225">
        <v>136</v>
      </c>
      <c r="O6225" t="s">
        <v>43</v>
      </c>
      <c r="P6225" t="s">
        <v>43</v>
      </c>
      <c r="Q6225" s="2">
        <v>44223</v>
      </c>
      <c r="R6225" t="s">
        <v>83</v>
      </c>
      <c r="S6225" t="s">
        <v>45</v>
      </c>
      <c r="T6225">
        <f>_xlfn.DAYS(Raw_data_US_healthcare[[#This Row],[Discharge Date]],Raw_data_US_healthcare[[#This Row],[Date of Admission]])</f>
        <v>14</v>
      </c>
    </row>
    <row r="6226" spans="1:20" x14ac:dyDescent="0.3">
      <c r="A6226" t="s">
        <v>26512</v>
      </c>
      <c r="B6226" t="s">
        <v>17076</v>
      </c>
      <c r="C6226">
        <v>67</v>
      </c>
      <c r="D6226" t="str">
        <f>IF(Raw_data_US_healthcare[[#This Row],[Age]]&lt;35,"Young",IF(Raw_data_US_healthcare[[#This Row],[Age]]&lt;60,"Middle","Senior"))</f>
        <v>Senior</v>
      </c>
      <c r="E6226" t="s">
        <v>26</v>
      </c>
      <c r="F6226" t="s">
        <v>113</v>
      </c>
      <c r="G6226" t="s">
        <v>113</v>
      </c>
      <c r="H6226" t="s">
        <v>26514</v>
      </c>
      <c r="I6226" s="2">
        <v>43993</v>
      </c>
      <c r="J6226" t="s">
        <v>17077</v>
      </c>
      <c r="K6226" t="s">
        <v>17078</v>
      </c>
      <c r="L6226" t="s">
        <v>21</v>
      </c>
      <c r="M6226">
        <v>30844.344799999999</v>
      </c>
      <c r="N6226">
        <v>225</v>
      </c>
      <c r="O6226" t="s">
        <v>22</v>
      </c>
      <c r="P6226" t="s">
        <v>22</v>
      </c>
      <c r="Q6226" s="2">
        <v>43993</v>
      </c>
      <c r="R6226" t="s">
        <v>83</v>
      </c>
      <c r="S6226" t="s">
        <v>24</v>
      </c>
      <c r="T6226">
        <f>_xlfn.DAYS(Raw_data_US_healthcare[[#This Row],[Discharge Date]],Raw_data_US_healthcare[[#This Row],[Date of Admission]])</f>
        <v>0</v>
      </c>
    </row>
    <row r="6227" spans="1:20" x14ac:dyDescent="0.3">
      <c r="A6227" t="s">
        <v>26512</v>
      </c>
      <c r="B6227" t="s">
        <v>17079</v>
      </c>
      <c r="C6227">
        <v>57</v>
      </c>
      <c r="D6227" t="str">
        <f>IF(Raw_data_US_healthcare[[#This Row],[Age]]&lt;35,"Young",IF(Raw_data_US_healthcare[[#This Row],[Age]]&lt;60,"Middle","Senior"))</f>
        <v>Middle</v>
      </c>
      <c r="E6227" t="s">
        <v>26</v>
      </c>
      <c r="F6227" t="s">
        <v>17</v>
      </c>
      <c r="G6227" t="s">
        <v>17</v>
      </c>
      <c r="H6227" t="s">
        <v>26514</v>
      </c>
      <c r="I6227" s="2">
        <v>44502</v>
      </c>
      <c r="J6227" t="s">
        <v>14535</v>
      </c>
      <c r="K6227" t="s">
        <v>17080</v>
      </c>
      <c r="L6227" t="s">
        <v>60</v>
      </c>
      <c r="M6227">
        <v>4454.1063999999997</v>
      </c>
      <c r="N6227">
        <v>285</v>
      </c>
      <c r="O6227" t="s">
        <v>22</v>
      </c>
      <c r="P6227" t="s">
        <v>22</v>
      </c>
      <c r="Q6227" s="2">
        <v>44523</v>
      </c>
      <c r="R6227" t="s">
        <v>83</v>
      </c>
      <c r="S6227" t="s">
        <v>24</v>
      </c>
      <c r="T6227">
        <f>_xlfn.DAYS(Raw_data_US_healthcare[[#This Row],[Discharge Date]],Raw_data_US_healthcare[[#This Row],[Date of Admission]])</f>
        <v>21</v>
      </c>
    </row>
    <row r="6228" spans="1:20" x14ac:dyDescent="0.3">
      <c r="A6228" t="s">
        <v>26511</v>
      </c>
      <c r="B6228" t="s">
        <v>17081</v>
      </c>
      <c r="C6228">
        <v>51</v>
      </c>
      <c r="D6228" t="str">
        <f>IF(Raw_data_US_healthcare[[#This Row],[Age]]&lt;35,"Young",IF(Raw_data_US_healthcare[[#This Row],[Age]]&lt;60,"Middle","Senior"))</f>
        <v>Middle</v>
      </c>
      <c r="E6228" t="s">
        <v>16</v>
      </c>
      <c r="F6228" t="s">
        <v>228</v>
      </c>
      <c r="G6228" t="s">
        <v>228</v>
      </c>
      <c r="H6228" t="s">
        <v>28</v>
      </c>
      <c r="I6228" s="2">
        <v>44729</v>
      </c>
      <c r="J6228" t="s">
        <v>17082</v>
      </c>
      <c r="K6228" t="s">
        <v>17083</v>
      </c>
      <c r="L6228" t="s">
        <v>31</v>
      </c>
      <c r="M6228">
        <v>31110.224699999999</v>
      </c>
      <c r="N6228">
        <v>379</v>
      </c>
      <c r="O6228" t="s">
        <v>43</v>
      </c>
      <c r="P6228" t="s">
        <v>43</v>
      </c>
      <c r="Q6228" s="2">
        <v>44748</v>
      </c>
      <c r="R6228" t="s">
        <v>32</v>
      </c>
      <c r="S6228" t="s">
        <v>33</v>
      </c>
      <c r="T6228">
        <f>_xlfn.DAYS(Raw_data_US_healthcare[[#This Row],[Discharge Date]],Raw_data_US_healthcare[[#This Row],[Date of Admission]])</f>
        <v>19</v>
      </c>
    </row>
    <row r="6229" spans="1:20" x14ac:dyDescent="0.3">
      <c r="A6229" t="s">
        <v>26512</v>
      </c>
      <c r="B6229" t="s">
        <v>17084</v>
      </c>
      <c r="C6229">
        <v>69</v>
      </c>
      <c r="D6229" t="str">
        <f>IF(Raw_data_US_healthcare[[#This Row],[Age]]&lt;35,"Young",IF(Raw_data_US_healthcare[[#This Row],[Age]]&lt;60,"Middle","Senior"))</f>
        <v>Senior</v>
      </c>
      <c r="E6229" t="s">
        <v>26</v>
      </c>
      <c r="F6229" t="s">
        <v>62</v>
      </c>
      <c r="G6229" t="s">
        <v>62</v>
      </c>
      <c r="H6229" t="s">
        <v>69</v>
      </c>
      <c r="I6229" s="2">
        <v>43725</v>
      </c>
      <c r="J6229" t="s">
        <v>17085</v>
      </c>
      <c r="K6229" t="s">
        <v>17086</v>
      </c>
      <c r="L6229" t="s">
        <v>21</v>
      </c>
      <c r="M6229">
        <v>66590.032399999996</v>
      </c>
      <c r="N6229">
        <v>239</v>
      </c>
      <c r="O6229" t="s">
        <v>39</v>
      </c>
      <c r="P6229" t="s">
        <v>39</v>
      </c>
      <c r="Q6229" s="2">
        <v>43748</v>
      </c>
      <c r="R6229" t="s">
        <v>32</v>
      </c>
      <c r="S6229" t="s">
        <v>45</v>
      </c>
      <c r="T6229">
        <f>_xlfn.DAYS(Raw_data_US_healthcare[[#This Row],[Discharge Date]],Raw_data_US_healthcare[[#This Row],[Date of Admission]])</f>
        <v>23</v>
      </c>
    </row>
    <row r="6230" spans="1:20" x14ac:dyDescent="0.3">
      <c r="A6230" t="s">
        <v>26512</v>
      </c>
      <c r="B6230" t="s">
        <v>17087</v>
      </c>
      <c r="C6230">
        <v>78</v>
      </c>
      <c r="D6230" t="str">
        <f>IF(Raw_data_US_healthcare[[#This Row],[Age]]&lt;35,"Young",IF(Raw_data_US_healthcare[[#This Row],[Age]]&lt;60,"Middle","Senior"))</f>
        <v>Senior</v>
      </c>
      <c r="E6230" t="s">
        <v>26</v>
      </c>
      <c r="F6230" t="s">
        <v>88</v>
      </c>
      <c r="G6230" t="s">
        <v>88</v>
      </c>
      <c r="H6230" t="s">
        <v>26516</v>
      </c>
      <c r="I6230" s="2">
        <v>44665</v>
      </c>
      <c r="J6230" t="s">
        <v>17088</v>
      </c>
      <c r="K6230" t="s">
        <v>17089</v>
      </c>
      <c r="L6230" t="s">
        <v>21</v>
      </c>
      <c r="M6230">
        <v>12484.164199999999</v>
      </c>
      <c r="N6230">
        <v>115</v>
      </c>
      <c r="O6230" t="s">
        <v>39</v>
      </c>
      <c r="P6230" t="s">
        <v>39</v>
      </c>
      <c r="Q6230" s="2">
        <v>44693</v>
      </c>
      <c r="R6230" t="s">
        <v>44</v>
      </c>
      <c r="S6230" t="s">
        <v>24</v>
      </c>
      <c r="T6230">
        <f>_xlfn.DAYS(Raw_data_US_healthcare[[#This Row],[Discharge Date]],Raw_data_US_healthcare[[#This Row],[Date of Admission]])</f>
        <v>28</v>
      </c>
    </row>
    <row r="6231" spans="1:20" x14ac:dyDescent="0.3">
      <c r="A6231" t="s">
        <v>26512</v>
      </c>
      <c r="B6231" t="s">
        <v>16739</v>
      </c>
      <c r="C6231">
        <v>29</v>
      </c>
      <c r="D6231" t="str">
        <f>IF(Raw_data_US_healthcare[[#This Row],[Age]]&lt;35,"Young",IF(Raw_data_US_healthcare[[#This Row],[Age]]&lt;60,"Middle","Senior"))</f>
        <v>Young</v>
      </c>
      <c r="E6231" t="s">
        <v>26</v>
      </c>
      <c r="F6231" t="s">
        <v>27</v>
      </c>
      <c r="G6231" t="s">
        <v>27</v>
      </c>
      <c r="H6231" t="s">
        <v>18</v>
      </c>
      <c r="I6231" s="2">
        <v>44490</v>
      </c>
      <c r="J6231" t="s">
        <v>17090</v>
      </c>
      <c r="K6231" t="s">
        <v>17091</v>
      </c>
      <c r="L6231" t="s">
        <v>52</v>
      </c>
      <c r="M6231">
        <v>49185.6414</v>
      </c>
      <c r="N6231">
        <v>454</v>
      </c>
      <c r="O6231" t="s">
        <v>39</v>
      </c>
      <c r="P6231" t="s">
        <v>39</v>
      </c>
      <c r="Q6231" s="2">
        <v>44504</v>
      </c>
      <c r="R6231" t="s">
        <v>44</v>
      </c>
      <c r="S6231" t="s">
        <v>45</v>
      </c>
      <c r="T6231">
        <f>_xlfn.DAYS(Raw_data_US_healthcare[[#This Row],[Discharge Date]],Raw_data_US_healthcare[[#This Row],[Date of Admission]])</f>
        <v>14</v>
      </c>
    </row>
    <row r="6232" spans="1:20" x14ac:dyDescent="0.3">
      <c r="A6232" t="s">
        <v>26511</v>
      </c>
      <c r="B6232" t="s">
        <v>17092</v>
      </c>
      <c r="C6232">
        <v>74</v>
      </c>
      <c r="D6232" t="str">
        <f>IF(Raw_data_US_healthcare[[#This Row],[Age]]&lt;35,"Young",IF(Raw_data_US_healthcare[[#This Row],[Age]]&lt;60,"Middle","Senior"))</f>
        <v>Senior</v>
      </c>
      <c r="E6232" t="s">
        <v>16</v>
      </c>
      <c r="F6232" t="s">
        <v>88</v>
      </c>
      <c r="G6232" t="s">
        <v>88</v>
      </c>
      <c r="H6232" t="s">
        <v>36</v>
      </c>
      <c r="I6232" s="2">
        <v>44627</v>
      </c>
      <c r="J6232" t="s">
        <v>17093</v>
      </c>
      <c r="K6232" t="s">
        <v>17094</v>
      </c>
      <c r="L6232" t="s">
        <v>21</v>
      </c>
      <c r="M6232">
        <v>11085.566199999999</v>
      </c>
      <c r="N6232">
        <v>159</v>
      </c>
      <c r="O6232" t="s">
        <v>22</v>
      </c>
      <c r="P6232" t="s">
        <v>22</v>
      </c>
      <c r="Q6232" s="2">
        <v>44631</v>
      </c>
      <c r="R6232" t="s">
        <v>32</v>
      </c>
      <c r="S6232" t="s">
        <v>24</v>
      </c>
      <c r="T6232">
        <f>_xlfn.DAYS(Raw_data_US_healthcare[[#This Row],[Discharge Date]],Raw_data_US_healthcare[[#This Row],[Date of Admission]])</f>
        <v>4</v>
      </c>
    </row>
    <row r="6233" spans="1:20" x14ac:dyDescent="0.3">
      <c r="A6233" t="s">
        <v>26511</v>
      </c>
      <c r="B6233" t="s">
        <v>17095</v>
      </c>
      <c r="C6233">
        <v>31</v>
      </c>
      <c r="D6233" t="str">
        <f>IF(Raw_data_US_healthcare[[#This Row],[Age]]&lt;35,"Young",IF(Raw_data_US_healthcare[[#This Row],[Age]]&lt;60,"Middle","Senior"))</f>
        <v>Young</v>
      </c>
      <c r="E6233" t="s">
        <v>16</v>
      </c>
      <c r="F6233" t="s">
        <v>17</v>
      </c>
      <c r="G6233" t="s">
        <v>17</v>
      </c>
      <c r="H6233" t="s">
        <v>26516</v>
      </c>
      <c r="I6233" s="2">
        <v>44173</v>
      </c>
      <c r="J6233" t="s">
        <v>17096</v>
      </c>
      <c r="K6233" t="s">
        <v>17097</v>
      </c>
      <c r="L6233" t="s">
        <v>31</v>
      </c>
      <c r="M6233">
        <v>18881.5645</v>
      </c>
      <c r="N6233">
        <v>458</v>
      </c>
      <c r="O6233" t="s">
        <v>39</v>
      </c>
      <c r="P6233" t="s">
        <v>39</v>
      </c>
      <c r="Q6233" s="2">
        <v>44180</v>
      </c>
      <c r="R6233" t="s">
        <v>44</v>
      </c>
      <c r="S6233" t="s">
        <v>33</v>
      </c>
      <c r="T6233">
        <f>_xlfn.DAYS(Raw_data_US_healthcare[[#This Row],[Discharge Date]],Raw_data_US_healthcare[[#This Row],[Date of Admission]])</f>
        <v>7</v>
      </c>
    </row>
    <row r="6234" spans="1:20" x14ac:dyDescent="0.3">
      <c r="A6234" t="s">
        <v>26512</v>
      </c>
      <c r="B6234" t="s">
        <v>17098</v>
      </c>
      <c r="C6234">
        <v>57</v>
      </c>
      <c r="D6234" t="str">
        <f>IF(Raw_data_US_healthcare[[#This Row],[Age]]&lt;35,"Young",IF(Raw_data_US_healthcare[[#This Row],[Age]]&lt;60,"Middle","Senior"))</f>
        <v>Middle</v>
      </c>
      <c r="E6234" t="s">
        <v>26</v>
      </c>
      <c r="F6234" t="s">
        <v>228</v>
      </c>
      <c r="G6234" t="s">
        <v>228</v>
      </c>
      <c r="H6234" t="s">
        <v>36</v>
      </c>
      <c r="I6234" s="2">
        <v>45224</v>
      </c>
      <c r="J6234" t="s">
        <v>8539</v>
      </c>
      <c r="K6234" t="s">
        <v>17099</v>
      </c>
      <c r="L6234" t="s">
        <v>52</v>
      </c>
      <c r="M6234">
        <v>8872.3315000000002</v>
      </c>
      <c r="N6234">
        <v>409</v>
      </c>
      <c r="O6234" t="s">
        <v>43</v>
      </c>
      <c r="P6234" t="s">
        <v>43</v>
      </c>
      <c r="Q6234" s="2">
        <v>45229</v>
      </c>
      <c r="R6234" t="s">
        <v>48</v>
      </c>
      <c r="S6234" t="s">
        <v>33</v>
      </c>
      <c r="T6234">
        <f>_xlfn.DAYS(Raw_data_US_healthcare[[#This Row],[Discharge Date]],Raw_data_US_healthcare[[#This Row],[Date of Admission]])</f>
        <v>5</v>
      </c>
    </row>
    <row r="6235" spans="1:20" x14ac:dyDescent="0.3">
      <c r="A6235" t="s">
        <v>26512</v>
      </c>
      <c r="B6235" t="s">
        <v>17100</v>
      </c>
      <c r="C6235">
        <v>63</v>
      </c>
      <c r="D6235" t="str">
        <f>IF(Raw_data_US_healthcare[[#This Row],[Age]]&lt;35,"Young",IF(Raw_data_US_healthcare[[#This Row],[Age]]&lt;60,"Middle","Senior"))</f>
        <v>Senior</v>
      </c>
      <c r="E6235" t="s">
        <v>26</v>
      </c>
      <c r="F6235" t="s">
        <v>228</v>
      </c>
      <c r="G6235" t="s">
        <v>228</v>
      </c>
      <c r="H6235" t="s">
        <v>26516</v>
      </c>
      <c r="I6235" s="2">
        <v>45177</v>
      </c>
      <c r="J6235" t="s">
        <v>17101</v>
      </c>
      <c r="K6235" t="s">
        <v>17102</v>
      </c>
      <c r="L6235" t="s">
        <v>21</v>
      </c>
      <c r="M6235">
        <v>31217.7327</v>
      </c>
      <c r="N6235">
        <v>135</v>
      </c>
      <c r="O6235" t="s">
        <v>43</v>
      </c>
      <c r="P6235" t="s">
        <v>43</v>
      </c>
      <c r="Q6235" s="2">
        <v>45204</v>
      </c>
      <c r="R6235" t="s">
        <v>44</v>
      </c>
      <c r="S6235" t="s">
        <v>33</v>
      </c>
      <c r="T6235">
        <f>_xlfn.DAYS(Raw_data_US_healthcare[[#This Row],[Discharge Date]],Raw_data_US_healthcare[[#This Row],[Date of Admission]])</f>
        <v>27</v>
      </c>
    </row>
    <row r="6236" spans="1:20" x14ac:dyDescent="0.3">
      <c r="A6236" t="s">
        <v>26511</v>
      </c>
      <c r="B6236" t="s">
        <v>17103</v>
      </c>
      <c r="C6236">
        <v>28</v>
      </c>
      <c r="D6236" t="str">
        <f>IF(Raw_data_US_healthcare[[#This Row],[Age]]&lt;35,"Young",IF(Raw_data_US_healthcare[[#This Row],[Age]]&lt;60,"Middle","Senior"))</f>
        <v>Young</v>
      </c>
      <c r="E6236" t="s">
        <v>16</v>
      </c>
      <c r="F6236" t="s">
        <v>88</v>
      </c>
      <c r="G6236" t="s">
        <v>88</v>
      </c>
      <c r="H6236" t="s">
        <v>18</v>
      </c>
      <c r="I6236" s="2">
        <v>44633</v>
      </c>
      <c r="J6236" t="s">
        <v>17104</v>
      </c>
      <c r="K6236" t="s">
        <v>1736</v>
      </c>
      <c r="L6236" t="s">
        <v>31</v>
      </c>
      <c r="M6236">
        <v>14529.435299999999</v>
      </c>
      <c r="N6236">
        <v>461</v>
      </c>
      <c r="O6236" t="s">
        <v>39</v>
      </c>
      <c r="P6236" t="s">
        <v>39</v>
      </c>
      <c r="Q6236" s="2">
        <v>44639</v>
      </c>
      <c r="R6236" t="s">
        <v>48</v>
      </c>
      <c r="S6236" t="s">
        <v>33</v>
      </c>
      <c r="T6236">
        <f>_xlfn.DAYS(Raw_data_US_healthcare[[#This Row],[Discharge Date]],Raw_data_US_healthcare[[#This Row],[Date of Admission]])</f>
        <v>6</v>
      </c>
    </row>
    <row r="6237" spans="1:20" x14ac:dyDescent="0.3">
      <c r="A6237" t="s">
        <v>26511</v>
      </c>
      <c r="B6237" t="s">
        <v>17105</v>
      </c>
      <c r="C6237">
        <v>24</v>
      </c>
      <c r="D6237" t="str">
        <f>IF(Raw_data_US_healthcare[[#This Row],[Age]]&lt;35,"Young",IF(Raw_data_US_healthcare[[#This Row],[Age]]&lt;60,"Middle","Senior"))</f>
        <v>Young</v>
      </c>
      <c r="E6237" t="s">
        <v>16</v>
      </c>
      <c r="F6237" t="s">
        <v>27</v>
      </c>
      <c r="G6237" t="s">
        <v>27</v>
      </c>
      <c r="H6237" t="s">
        <v>18</v>
      </c>
      <c r="I6237" s="2">
        <v>44297</v>
      </c>
      <c r="J6237" t="s">
        <v>17106</v>
      </c>
      <c r="K6237" t="s">
        <v>17107</v>
      </c>
      <c r="L6237" t="s">
        <v>60</v>
      </c>
      <c r="M6237">
        <v>31770.86</v>
      </c>
      <c r="N6237">
        <v>425</v>
      </c>
      <c r="O6237" t="s">
        <v>43</v>
      </c>
      <c r="P6237" t="s">
        <v>43</v>
      </c>
      <c r="Q6237" s="2">
        <v>44311</v>
      </c>
      <c r="R6237" t="s">
        <v>48</v>
      </c>
      <c r="S6237" t="s">
        <v>24</v>
      </c>
      <c r="T6237">
        <f>_xlfn.DAYS(Raw_data_US_healthcare[[#This Row],[Discharge Date]],Raw_data_US_healthcare[[#This Row],[Date of Admission]])</f>
        <v>14</v>
      </c>
    </row>
    <row r="6238" spans="1:20" x14ac:dyDescent="0.3">
      <c r="A6238" t="s">
        <v>26512</v>
      </c>
      <c r="B6238" t="s">
        <v>17108</v>
      </c>
      <c r="C6238">
        <v>36</v>
      </c>
      <c r="D6238" t="str">
        <f>IF(Raw_data_US_healthcare[[#This Row],[Age]]&lt;35,"Young",IF(Raw_data_US_healthcare[[#This Row],[Age]]&lt;60,"Middle","Senior"))</f>
        <v>Middle</v>
      </c>
      <c r="E6238" t="s">
        <v>26</v>
      </c>
      <c r="F6238" t="s">
        <v>35</v>
      </c>
      <c r="G6238" t="s">
        <v>35</v>
      </c>
      <c r="H6238" t="s">
        <v>69</v>
      </c>
      <c r="I6238" s="2">
        <v>44618</v>
      </c>
      <c r="J6238" t="s">
        <v>17109</v>
      </c>
      <c r="K6238" t="s">
        <v>17110</v>
      </c>
      <c r="L6238" t="s">
        <v>56</v>
      </c>
      <c r="M6238">
        <v>43290.7961</v>
      </c>
      <c r="N6238">
        <v>433</v>
      </c>
      <c r="O6238" t="s">
        <v>22</v>
      </c>
      <c r="P6238" t="s">
        <v>22</v>
      </c>
      <c r="Q6238" s="2">
        <v>44621</v>
      </c>
      <c r="R6238" t="s">
        <v>32</v>
      </c>
      <c r="S6238" t="s">
        <v>24</v>
      </c>
      <c r="T6238">
        <f>_xlfn.DAYS(Raw_data_US_healthcare[[#This Row],[Discharge Date]],Raw_data_US_healthcare[[#This Row],[Date of Admission]])</f>
        <v>3</v>
      </c>
    </row>
    <row r="6239" spans="1:20" x14ac:dyDescent="0.3">
      <c r="A6239" t="s">
        <v>26512</v>
      </c>
      <c r="B6239" t="s">
        <v>17111</v>
      </c>
      <c r="C6239">
        <v>72</v>
      </c>
      <c r="D6239" t="str">
        <f>IF(Raw_data_US_healthcare[[#This Row],[Age]]&lt;35,"Young",IF(Raw_data_US_healthcare[[#This Row],[Age]]&lt;60,"Middle","Senior"))</f>
        <v>Senior</v>
      </c>
      <c r="E6239" t="s">
        <v>26</v>
      </c>
      <c r="F6239" t="s">
        <v>62</v>
      </c>
      <c r="G6239" t="s">
        <v>62</v>
      </c>
      <c r="H6239" t="s">
        <v>26516</v>
      </c>
      <c r="I6239" s="2">
        <v>44273</v>
      </c>
      <c r="J6239" t="s">
        <v>17112</v>
      </c>
      <c r="K6239" t="s">
        <v>17113</v>
      </c>
      <c r="L6239" t="s">
        <v>21</v>
      </c>
      <c r="M6239">
        <v>22949.120800000001</v>
      </c>
      <c r="N6239">
        <v>345</v>
      </c>
      <c r="O6239" t="s">
        <v>43</v>
      </c>
      <c r="P6239" t="s">
        <v>43</v>
      </c>
      <c r="Q6239" s="2">
        <v>44285</v>
      </c>
      <c r="R6239" t="s">
        <v>48</v>
      </c>
      <c r="S6239" t="s">
        <v>24</v>
      </c>
      <c r="T6239">
        <f>_xlfn.DAYS(Raw_data_US_healthcare[[#This Row],[Discharge Date]],Raw_data_US_healthcare[[#This Row],[Date of Admission]])</f>
        <v>12</v>
      </c>
    </row>
    <row r="6240" spans="1:20" x14ac:dyDescent="0.3">
      <c r="A6240" t="s">
        <v>26512</v>
      </c>
      <c r="B6240" t="s">
        <v>17114</v>
      </c>
      <c r="C6240">
        <v>64</v>
      </c>
      <c r="D6240" t="str">
        <f>IF(Raw_data_US_healthcare[[#This Row],[Age]]&lt;35,"Young",IF(Raw_data_US_healthcare[[#This Row],[Age]]&lt;60,"Middle","Senior"))</f>
        <v>Senior</v>
      </c>
      <c r="E6240" t="s">
        <v>26</v>
      </c>
      <c r="F6240" t="s">
        <v>35</v>
      </c>
      <c r="G6240" t="s">
        <v>35</v>
      </c>
      <c r="H6240" t="s">
        <v>26514</v>
      </c>
      <c r="I6240" s="2">
        <v>44186</v>
      </c>
      <c r="J6240" t="s">
        <v>17115</v>
      </c>
      <c r="K6240" t="s">
        <v>17116</v>
      </c>
      <c r="L6240" t="s">
        <v>21</v>
      </c>
      <c r="M6240">
        <v>36135.625599999999</v>
      </c>
      <c r="N6240">
        <v>308</v>
      </c>
      <c r="O6240" t="s">
        <v>22</v>
      </c>
      <c r="P6240" t="s">
        <v>22</v>
      </c>
      <c r="Q6240" s="2">
        <v>44192</v>
      </c>
      <c r="R6240" t="s">
        <v>83</v>
      </c>
      <c r="S6240" t="s">
        <v>24</v>
      </c>
      <c r="T6240">
        <f>_xlfn.DAYS(Raw_data_US_healthcare[[#This Row],[Discharge Date]],Raw_data_US_healthcare[[#This Row],[Date of Admission]])</f>
        <v>6</v>
      </c>
    </row>
    <row r="6241" spans="1:20" x14ac:dyDescent="0.3">
      <c r="A6241" t="s">
        <v>26511</v>
      </c>
      <c r="B6241" t="s">
        <v>10282</v>
      </c>
      <c r="C6241">
        <v>78</v>
      </c>
      <c r="D6241" t="str">
        <f>IF(Raw_data_US_healthcare[[#This Row],[Age]]&lt;35,"Young",IF(Raw_data_US_healthcare[[#This Row],[Age]]&lt;60,"Middle","Senior"))</f>
        <v>Senior</v>
      </c>
      <c r="E6241" t="s">
        <v>16</v>
      </c>
      <c r="F6241" t="s">
        <v>27</v>
      </c>
      <c r="G6241" t="s">
        <v>27</v>
      </c>
      <c r="H6241" t="s">
        <v>28</v>
      </c>
      <c r="I6241" s="2">
        <v>44671</v>
      </c>
      <c r="J6241" t="s">
        <v>17117</v>
      </c>
      <c r="K6241" t="s">
        <v>17118</v>
      </c>
      <c r="L6241" t="s">
        <v>21</v>
      </c>
      <c r="M6241">
        <v>38646.991600000001</v>
      </c>
      <c r="N6241">
        <v>437</v>
      </c>
      <c r="O6241" t="s">
        <v>43</v>
      </c>
      <c r="P6241" t="s">
        <v>43</v>
      </c>
      <c r="Q6241" s="2">
        <v>44672</v>
      </c>
      <c r="R6241" t="s">
        <v>83</v>
      </c>
      <c r="S6241" t="s">
        <v>45</v>
      </c>
      <c r="T6241">
        <f>_xlfn.DAYS(Raw_data_US_healthcare[[#This Row],[Discharge Date]],Raw_data_US_healthcare[[#This Row],[Date of Admission]])</f>
        <v>1</v>
      </c>
    </row>
    <row r="6242" spans="1:20" x14ac:dyDescent="0.3">
      <c r="A6242" t="s">
        <v>26512</v>
      </c>
      <c r="B6242" t="s">
        <v>17119</v>
      </c>
      <c r="C6242">
        <v>73</v>
      </c>
      <c r="D6242" t="str">
        <f>IF(Raw_data_US_healthcare[[#This Row],[Age]]&lt;35,"Young",IF(Raw_data_US_healthcare[[#This Row],[Age]]&lt;60,"Middle","Senior"))</f>
        <v>Senior</v>
      </c>
      <c r="E6242" t="s">
        <v>26</v>
      </c>
      <c r="F6242" t="s">
        <v>27</v>
      </c>
      <c r="G6242" t="s">
        <v>27</v>
      </c>
      <c r="H6242" t="s">
        <v>26514</v>
      </c>
      <c r="I6242" s="2">
        <v>43711</v>
      </c>
      <c r="J6242" t="s">
        <v>17120</v>
      </c>
      <c r="K6242" t="s">
        <v>17121</v>
      </c>
      <c r="L6242" t="s">
        <v>21</v>
      </c>
      <c r="M6242">
        <v>27761.1911</v>
      </c>
      <c r="N6242">
        <v>291</v>
      </c>
      <c r="O6242" t="s">
        <v>22</v>
      </c>
      <c r="P6242" t="s">
        <v>22</v>
      </c>
      <c r="Q6242" s="2">
        <v>43727</v>
      </c>
      <c r="R6242" t="s">
        <v>32</v>
      </c>
      <c r="S6242" t="s">
        <v>24</v>
      </c>
      <c r="T6242">
        <f>_xlfn.DAYS(Raw_data_US_healthcare[[#This Row],[Discharge Date]],Raw_data_US_healthcare[[#This Row],[Date of Admission]])</f>
        <v>16</v>
      </c>
    </row>
    <row r="6243" spans="1:20" x14ac:dyDescent="0.3">
      <c r="A6243" t="s">
        <v>26511</v>
      </c>
      <c r="B6243" t="s">
        <v>17122</v>
      </c>
      <c r="C6243">
        <v>48</v>
      </c>
      <c r="D6243" t="str">
        <f>IF(Raw_data_US_healthcare[[#This Row],[Age]]&lt;35,"Young",IF(Raw_data_US_healthcare[[#This Row],[Age]]&lt;60,"Middle","Senior"))</f>
        <v>Middle</v>
      </c>
      <c r="E6243" t="s">
        <v>16</v>
      </c>
      <c r="F6243" t="s">
        <v>49</v>
      </c>
      <c r="G6243" t="s">
        <v>49</v>
      </c>
      <c r="H6243" t="s">
        <v>36</v>
      </c>
      <c r="I6243" s="2">
        <v>43455</v>
      </c>
      <c r="J6243" t="s">
        <v>8844</v>
      </c>
      <c r="K6243" t="s">
        <v>17123</v>
      </c>
      <c r="L6243" t="s">
        <v>21</v>
      </c>
      <c r="M6243">
        <v>14842.540800000001</v>
      </c>
      <c r="N6243">
        <v>142</v>
      </c>
      <c r="O6243" t="s">
        <v>43</v>
      </c>
      <c r="P6243" t="s">
        <v>43</v>
      </c>
      <c r="Q6243" s="2">
        <v>43478</v>
      </c>
      <c r="R6243" t="s">
        <v>44</v>
      </c>
      <c r="S6243" t="s">
        <v>33</v>
      </c>
      <c r="T6243">
        <f>_xlfn.DAYS(Raw_data_US_healthcare[[#This Row],[Discharge Date]],Raw_data_US_healthcare[[#This Row],[Date of Admission]])</f>
        <v>23</v>
      </c>
    </row>
    <row r="6244" spans="1:20" x14ac:dyDescent="0.3">
      <c r="A6244" t="s">
        <v>26512</v>
      </c>
      <c r="B6244" t="s">
        <v>5429</v>
      </c>
      <c r="C6244">
        <v>27</v>
      </c>
      <c r="D6244" t="str">
        <f>IF(Raw_data_US_healthcare[[#This Row],[Age]]&lt;35,"Young",IF(Raw_data_US_healthcare[[#This Row],[Age]]&lt;60,"Middle","Senior"))</f>
        <v>Young</v>
      </c>
      <c r="E6244" t="s">
        <v>26</v>
      </c>
      <c r="F6244" t="s">
        <v>49</v>
      </c>
      <c r="G6244" t="s">
        <v>49</v>
      </c>
      <c r="H6244" t="s">
        <v>18</v>
      </c>
      <c r="I6244" s="2">
        <v>43794</v>
      </c>
      <c r="J6244" t="s">
        <v>17124</v>
      </c>
      <c r="K6244" t="s">
        <v>17125</v>
      </c>
      <c r="L6244" t="s">
        <v>31</v>
      </c>
      <c r="M6244">
        <v>5677.8707999999997</v>
      </c>
      <c r="N6244">
        <v>463</v>
      </c>
      <c r="O6244" t="s">
        <v>39</v>
      </c>
      <c r="P6244" t="s">
        <v>39</v>
      </c>
      <c r="Q6244" s="2">
        <v>43824</v>
      </c>
      <c r="R6244" t="s">
        <v>44</v>
      </c>
      <c r="S6244" t="s">
        <v>24</v>
      </c>
      <c r="T6244">
        <f>_xlfn.DAYS(Raw_data_US_healthcare[[#This Row],[Discharge Date]],Raw_data_US_healthcare[[#This Row],[Date of Admission]])</f>
        <v>30</v>
      </c>
    </row>
    <row r="6245" spans="1:20" x14ac:dyDescent="0.3">
      <c r="A6245" t="s">
        <v>26511</v>
      </c>
      <c r="B6245" t="s">
        <v>17126</v>
      </c>
      <c r="C6245">
        <v>84</v>
      </c>
      <c r="D6245" t="str">
        <f>IF(Raw_data_US_healthcare[[#This Row],[Age]]&lt;35,"Young",IF(Raw_data_US_healthcare[[#This Row],[Age]]&lt;60,"Middle","Senior"))</f>
        <v>Senior</v>
      </c>
      <c r="E6245" t="s">
        <v>16</v>
      </c>
      <c r="F6245" t="s">
        <v>113</v>
      </c>
      <c r="G6245" t="s">
        <v>113</v>
      </c>
      <c r="H6245" t="s">
        <v>26516</v>
      </c>
      <c r="I6245" s="2">
        <v>44973</v>
      </c>
      <c r="J6245" t="s">
        <v>17127</v>
      </c>
      <c r="K6245" t="s">
        <v>17128</v>
      </c>
      <c r="L6245" t="s">
        <v>21</v>
      </c>
      <c r="M6245">
        <v>33944.334900000002</v>
      </c>
      <c r="N6245">
        <v>154</v>
      </c>
      <c r="O6245" t="s">
        <v>39</v>
      </c>
      <c r="P6245" t="s">
        <v>39</v>
      </c>
      <c r="Q6245" s="2">
        <v>44975</v>
      </c>
      <c r="R6245" t="s">
        <v>44</v>
      </c>
      <c r="S6245" t="s">
        <v>45</v>
      </c>
      <c r="T6245">
        <f>_xlfn.DAYS(Raw_data_US_healthcare[[#This Row],[Discharge Date]],Raw_data_US_healthcare[[#This Row],[Date of Admission]])</f>
        <v>2</v>
      </c>
    </row>
    <row r="6246" spans="1:20" x14ac:dyDescent="0.3">
      <c r="A6246" t="s">
        <v>26512</v>
      </c>
      <c r="B6246" t="s">
        <v>17129</v>
      </c>
      <c r="C6246">
        <v>36</v>
      </c>
      <c r="D6246" t="str">
        <f>IF(Raw_data_US_healthcare[[#This Row],[Age]]&lt;35,"Young",IF(Raw_data_US_healthcare[[#This Row],[Age]]&lt;60,"Middle","Senior"))</f>
        <v>Middle</v>
      </c>
      <c r="E6246" t="s">
        <v>26</v>
      </c>
      <c r="F6246" t="s">
        <v>35</v>
      </c>
      <c r="G6246" t="s">
        <v>35</v>
      </c>
      <c r="H6246" t="s">
        <v>26516</v>
      </c>
      <c r="I6246" s="2">
        <v>45194</v>
      </c>
      <c r="J6246" t="s">
        <v>2021</v>
      </c>
      <c r="K6246" t="s">
        <v>17130</v>
      </c>
      <c r="L6246" t="s">
        <v>21</v>
      </c>
      <c r="M6246">
        <v>1594.1940999999999</v>
      </c>
      <c r="N6246">
        <v>133</v>
      </c>
      <c r="O6246" t="s">
        <v>39</v>
      </c>
      <c r="P6246" t="s">
        <v>39</v>
      </c>
      <c r="Q6246" s="2">
        <v>45210</v>
      </c>
      <c r="R6246" t="s">
        <v>32</v>
      </c>
      <c r="S6246" t="s">
        <v>33</v>
      </c>
      <c r="T6246">
        <f>_xlfn.DAYS(Raw_data_US_healthcare[[#This Row],[Discharge Date]],Raw_data_US_healthcare[[#This Row],[Date of Admission]])</f>
        <v>16</v>
      </c>
    </row>
    <row r="6247" spans="1:20" x14ac:dyDescent="0.3">
      <c r="A6247" t="s">
        <v>26512</v>
      </c>
      <c r="B6247" t="s">
        <v>17131</v>
      </c>
      <c r="C6247">
        <v>49</v>
      </c>
      <c r="D6247" t="str">
        <f>IF(Raw_data_US_healthcare[[#This Row],[Age]]&lt;35,"Young",IF(Raw_data_US_healthcare[[#This Row],[Age]]&lt;60,"Middle","Senior"))</f>
        <v>Middle</v>
      </c>
      <c r="E6247" t="s">
        <v>26</v>
      </c>
      <c r="F6247" t="s">
        <v>35</v>
      </c>
      <c r="G6247" t="s">
        <v>35</v>
      </c>
      <c r="H6247" t="s">
        <v>36</v>
      </c>
      <c r="I6247" s="2">
        <v>44420</v>
      </c>
      <c r="J6247" t="s">
        <v>17132</v>
      </c>
      <c r="K6247" t="s">
        <v>17133</v>
      </c>
      <c r="L6247" t="s">
        <v>21</v>
      </c>
      <c r="M6247">
        <v>21482.525600000001</v>
      </c>
      <c r="N6247">
        <v>394</v>
      </c>
      <c r="O6247" t="s">
        <v>43</v>
      </c>
      <c r="P6247" t="s">
        <v>43</v>
      </c>
      <c r="Q6247" s="2">
        <v>44424</v>
      </c>
      <c r="R6247" t="s">
        <v>32</v>
      </c>
      <c r="S6247" t="s">
        <v>24</v>
      </c>
      <c r="T6247">
        <f>_xlfn.DAYS(Raw_data_US_healthcare[[#This Row],[Discharge Date]],Raw_data_US_healthcare[[#This Row],[Date of Admission]])</f>
        <v>4</v>
      </c>
    </row>
    <row r="6248" spans="1:20" x14ac:dyDescent="0.3">
      <c r="A6248" t="s">
        <v>26512</v>
      </c>
      <c r="B6248" t="s">
        <v>17134</v>
      </c>
      <c r="C6248">
        <v>41</v>
      </c>
      <c r="D6248" t="str">
        <f>IF(Raw_data_US_healthcare[[#This Row],[Age]]&lt;35,"Young",IF(Raw_data_US_healthcare[[#This Row],[Age]]&lt;60,"Middle","Senior"))</f>
        <v>Middle</v>
      </c>
      <c r="E6248" t="s">
        <v>26</v>
      </c>
      <c r="F6248" t="s">
        <v>35</v>
      </c>
      <c r="G6248" t="s">
        <v>35</v>
      </c>
      <c r="H6248" t="s">
        <v>26516</v>
      </c>
      <c r="I6248" s="2">
        <v>45061</v>
      </c>
      <c r="J6248" t="s">
        <v>17135</v>
      </c>
      <c r="K6248" t="s">
        <v>3072</v>
      </c>
      <c r="L6248" t="s">
        <v>60</v>
      </c>
      <c r="M6248">
        <v>16119.7814</v>
      </c>
      <c r="N6248">
        <v>164</v>
      </c>
      <c r="O6248" t="s">
        <v>43</v>
      </c>
      <c r="P6248" t="s">
        <v>43</v>
      </c>
      <c r="Q6248" s="2">
        <v>45067</v>
      </c>
      <c r="R6248" t="s">
        <v>83</v>
      </c>
      <c r="S6248" t="s">
        <v>33</v>
      </c>
      <c r="T6248">
        <f>_xlfn.DAYS(Raw_data_US_healthcare[[#This Row],[Discharge Date]],Raw_data_US_healthcare[[#This Row],[Date of Admission]])</f>
        <v>6</v>
      </c>
    </row>
    <row r="6249" spans="1:20" x14ac:dyDescent="0.3">
      <c r="A6249" t="s">
        <v>26512</v>
      </c>
      <c r="B6249" t="s">
        <v>17136</v>
      </c>
      <c r="C6249">
        <v>66</v>
      </c>
      <c r="D6249" t="str">
        <f>IF(Raw_data_US_healthcare[[#This Row],[Age]]&lt;35,"Young",IF(Raw_data_US_healthcare[[#This Row],[Age]]&lt;60,"Middle","Senior"))</f>
        <v>Senior</v>
      </c>
      <c r="E6249" t="s">
        <v>26</v>
      </c>
      <c r="F6249" t="s">
        <v>88</v>
      </c>
      <c r="G6249" t="s">
        <v>88</v>
      </c>
      <c r="H6249" t="s">
        <v>26516</v>
      </c>
      <c r="I6249" s="2">
        <v>43560</v>
      </c>
      <c r="J6249" t="s">
        <v>5519</v>
      </c>
      <c r="K6249" t="s">
        <v>17137</v>
      </c>
      <c r="L6249" t="s">
        <v>21</v>
      </c>
      <c r="M6249">
        <v>25418.1276</v>
      </c>
      <c r="N6249">
        <v>339</v>
      </c>
      <c r="O6249" t="s">
        <v>43</v>
      </c>
      <c r="P6249" t="s">
        <v>43</v>
      </c>
      <c r="Q6249" s="2">
        <v>43563</v>
      </c>
      <c r="R6249" t="s">
        <v>48</v>
      </c>
      <c r="S6249" t="s">
        <v>24</v>
      </c>
      <c r="T6249">
        <f>_xlfn.DAYS(Raw_data_US_healthcare[[#This Row],[Discharge Date]],Raw_data_US_healthcare[[#This Row],[Date of Admission]])</f>
        <v>3</v>
      </c>
    </row>
    <row r="6250" spans="1:20" x14ac:dyDescent="0.3">
      <c r="A6250" t="s">
        <v>26512</v>
      </c>
      <c r="B6250" t="s">
        <v>17138</v>
      </c>
      <c r="C6250">
        <v>47</v>
      </c>
      <c r="D6250" t="str">
        <f>IF(Raw_data_US_healthcare[[#This Row],[Age]]&lt;35,"Young",IF(Raw_data_US_healthcare[[#This Row],[Age]]&lt;60,"Middle","Senior"))</f>
        <v>Middle</v>
      </c>
      <c r="E6250" t="s">
        <v>26</v>
      </c>
      <c r="F6250" t="s">
        <v>35</v>
      </c>
      <c r="G6250" t="s">
        <v>35</v>
      </c>
      <c r="H6250" t="s">
        <v>26516</v>
      </c>
      <c r="I6250" s="2">
        <v>45168</v>
      </c>
      <c r="J6250" t="s">
        <v>17139</v>
      </c>
      <c r="K6250" t="s">
        <v>17140</v>
      </c>
      <c r="L6250" t="s">
        <v>52</v>
      </c>
      <c r="M6250">
        <v>14421.1615</v>
      </c>
      <c r="N6250">
        <v>444</v>
      </c>
      <c r="O6250" t="s">
        <v>39</v>
      </c>
      <c r="P6250" t="s">
        <v>39</v>
      </c>
      <c r="Q6250" s="2">
        <v>45172</v>
      </c>
      <c r="R6250" t="s">
        <v>32</v>
      </c>
      <c r="S6250" t="s">
        <v>33</v>
      </c>
      <c r="T6250">
        <f>_xlfn.DAYS(Raw_data_US_healthcare[[#This Row],[Discharge Date]],Raw_data_US_healthcare[[#This Row],[Date of Admission]])</f>
        <v>4</v>
      </c>
    </row>
    <row r="6251" spans="1:20" x14ac:dyDescent="0.3">
      <c r="A6251" t="s">
        <v>26511</v>
      </c>
      <c r="B6251" t="s">
        <v>17141</v>
      </c>
      <c r="C6251">
        <v>43</v>
      </c>
      <c r="D6251" t="str">
        <f>IF(Raw_data_US_healthcare[[#This Row],[Age]]&lt;35,"Young",IF(Raw_data_US_healthcare[[#This Row],[Age]]&lt;60,"Middle","Senior"))</f>
        <v>Middle</v>
      </c>
      <c r="E6251" t="s">
        <v>16</v>
      </c>
      <c r="F6251" t="s">
        <v>62</v>
      </c>
      <c r="G6251" t="s">
        <v>62</v>
      </c>
      <c r="H6251" t="s">
        <v>69</v>
      </c>
      <c r="I6251" s="2">
        <v>44819</v>
      </c>
      <c r="J6251" t="s">
        <v>12013</v>
      </c>
      <c r="K6251" t="s">
        <v>17142</v>
      </c>
      <c r="L6251" t="s">
        <v>60</v>
      </c>
      <c r="M6251">
        <v>5107.4575999999997</v>
      </c>
      <c r="N6251">
        <v>271</v>
      </c>
      <c r="O6251" t="s">
        <v>22</v>
      </c>
      <c r="P6251" t="s">
        <v>22</v>
      </c>
      <c r="Q6251" s="2">
        <v>44832</v>
      </c>
      <c r="R6251" t="s">
        <v>32</v>
      </c>
      <c r="S6251" t="s">
        <v>33</v>
      </c>
      <c r="T6251">
        <f>_xlfn.DAYS(Raw_data_US_healthcare[[#This Row],[Discharge Date]],Raw_data_US_healthcare[[#This Row],[Date of Admission]])</f>
        <v>13</v>
      </c>
    </row>
    <row r="6252" spans="1:20" x14ac:dyDescent="0.3">
      <c r="A6252" t="s">
        <v>26511</v>
      </c>
      <c r="B6252" t="s">
        <v>26579</v>
      </c>
      <c r="C6252">
        <v>28</v>
      </c>
      <c r="D6252" t="str">
        <f>IF(Raw_data_US_healthcare[[#This Row],[Age]]&lt;35,"Young",IF(Raw_data_US_healthcare[[#This Row],[Age]]&lt;60,"Middle","Senior"))</f>
        <v>Young</v>
      </c>
      <c r="E6252" t="s">
        <v>16</v>
      </c>
      <c r="F6252" t="s">
        <v>88</v>
      </c>
      <c r="G6252" t="s">
        <v>88</v>
      </c>
      <c r="H6252" t="s">
        <v>26514</v>
      </c>
      <c r="I6252" s="2">
        <v>44857</v>
      </c>
      <c r="J6252" t="s">
        <v>17143</v>
      </c>
      <c r="K6252" t="s">
        <v>17144</v>
      </c>
      <c r="L6252" t="s">
        <v>52</v>
      </c>
      <c r="M6252">
        <v>20092.560399999998</v>
      </c>
      <c r="N6252">
        <v>308</v>
      </c>
      <c r="O6252" t="s">
        <v>22</v>
      </c>
      <c r="P6252" t="s">
        <v>22</v>
      </c>
      <c r="Q6252" s="2">
        <v>44871</v>
      </c>
      <c r="R6252" t="s">
        <v>44</v>
      </c>
      <c r="S6252" t="s">
        <v>24</v>
      </c>
      <c r="T6252">
        <f>_xlfn.DAYS(Raw_data_US_healthcare[[#This Row],[Discharge Date]],Raw_data_US_healthcare[[#This Row],[Date of Admission]])</f>
        <v>14</v>
      </c>
    </row>
    <row r="6253" spans="1:20" x14ac:dyDescent="0.3">
      <c r="A6253" t="s">
        <v>26512</v>
      </c>
      <c r="B6253" t="s">
        <v>17145</v>
      </c>
      <c r="C6253">
        <v>38</v>
      </c>
      <c r="D6253" t="str">
        <f>IF(Raw_data_US_healthcare[[#This Row],[Age]]&lt;35,"Young",IF(Raw_data_US_healthcare[[#This Row],[Age]]&lt;60,"Middle","Senior"))</f>
        <v>Middle</v>
      </c>
      <c r="E6253" t="s">
        <v>26</v>
      </c>
      <c r="F6253" t="s">
        <v>113</v>
      </c>
      <c r="G6253" t="s">
        <v>113</v>
      </c>
      <c r="H6253" t="s">
        <v>26516</v>
      </c>
      <c r="I6253" s="2">
        <v>44152</v>
      </c>
      <c r="J6253" t="s">
        <v>17146</v>
      </c>
      <c r="K6253" t="s">
        <v>17147</v>
      </c>
      <c r="L6253" t="s">
        <v>21</v>
      </c>
      <c r="M6253">
        <v>8552.6905999999999</v>
      </c>
      <c r="N6253">
        <v>178</v>
      </c>
      <c r="O6253" t="s">
        <v>43</v>
      </c>
      <c r="P6253" t="s">
        <v>43</v>
      </c>
      <c r="Q6253" s="2">
        <v>44157</v>
      </c>
      <c r="R6253" t="s">
        <v>48</v>
      </c>
      <c r="S6253" t="s">
        <v>45</v>
      </c>
      <c r="T6253">
        <f>_xlfn.DAYS(Raw_data_US_healthcare[[#This Row],[Discharge Date]],Raw_data_US_healthcare[[#This Row],[Date of Admission]])</f>
        <v>5</v>
      </c>
    </row>
    <row r="6254" spans="1:20" x14ac:dyDescent="0.3">
      <c r="A6254" t="s">
        <v>26512</v>
      </c>
      <c r="B6254" t="s">
        <v>17148</v>
      </c>
      <c r="C6254">
        <v>26</v>
      </c>
      <c r="D6254" t="str">
        <f>IF(Raw_data_US_healthcare[[#This Row],[Age]]&lt;35,"Young",IF(Raw_data_US_healthcare[[#This Row],[Age]]&lt;60,"Middle","Senior"))</f>
        <v>Young</v>
      </c>
      <c r="E6254" t="s">
        <v>26</v>
      </c>
      <c r="F6254" t="s">
        <v>49</v>
      </c>
      <c r="G6254" t="s">
        <v>49</v>
      </c>
      <c r="H6254" t="s">
        <v>26514</v>
      </c>
      <c r="I6254" s="2">
        <v>44039</v>
      </c>
      <c r="J6254" t="s">
        <v>17149</v>
      </c>
      <c r="K6254" t="s">
        <v>17150</v>
      </c>
      <c r="L6254" t="s">
        <v>52</v>
      </c>
      <c r="M6254">
        <v>38583.1702</v>
      </c>
      <c r="N6254">
        <v>134</v>
      </c>
      <c r="O6254" t="s">
        <v>22</v>
      </c>
      <c r="P6254" t="s">
        <v>22</v>
      </c>
      <c r="Q6254" s="2">
        <v>44045</v>
      </c>
      <c r="R6254" t="s">
        <v>83</v>
      </c>
      <c r="S6254" t="s">
        <v>24</v>
      </c>
      <c r="T6254">
        <f>_xlfn.DAYS(Raw_data_US_healthcare[[#This Row],[Discharge Date]],Raw_data_US_healthcare[[#This Row],[Date of Admission]])</f>
        <v>6</v>
      </c>
    </row>
    <row r="6255" spans="1:20" x14ac:dyDescent="0.3">
      <c r="A6255" t="s">
        <v>26511</v>
      </c>
      <c r="B6255" t="s">
        <v>17151</v>
      </c>
      <c r="C6255">
        <v>47</v>
      </c>
      <c r="D6255" t="str">
        <f>IF(Raw_data_US_healthcare[[#This Row],[Age]]&lt;35,"Young",IF(Raw_data_US_healthcare[[#This Row],[Age]]&lt;60,"Middle","Senior"))</f>
        <v>Middle</v>
      </c>
      <c r="E6255" t="s">
        <v>16</v>
      </c>
      <c r="F6255" t="s">
        <v>113</v>
      </c>
      <c r="G6255" t="s">
        <v>113</v>
      </c>
      <c r="H6255" t="s">
        <v>18</v>
      </c>
      <c r="I6255" s="2">
        <v>43539</v>
      </c>
      <c r="J6255" t="s">
        <v>11459</v>
      </c>
      <c r="K6255" t="s">
        <v>8915</v>
      </c>
      <c r="L6255" t="s">
        <v>21</v>
      </c>
      <c r="M6255">
        <v>21134.433199999999</v>
      </c>
      <c r="N6255">
        <v>311</v>
      </c>
      <c r="O6255" t="s">
        <v>39</v>
      </c>
      <c r="P6255" t="s">
        <v>39</v>
      </c>
      <c r="Q6255" s="2">
        <v>43548</v>
      </c>
      <c r="R6255" t="s">
        <v>44</v>
      </c>
      <c r="S6255" t="s">
        <v>33</v>
      </c>
      <c r="T6255">
        <f>_xlfn.DAYS(Raw_data_US_healthcare[[#This Row],[Discharge Date]],Raw_data_US_healthcare[[#This Row],[Date of Admission]])</f>
        <v>9</v>
      </c>
    </row>
    <row r="6256" spans="1:20" x14ac:dyDescent="0.3">
      <c r="A6256" t="s">
        <v>26512</v>
      </c>
      <c r="B6256" t="s">
        <v>17152</v>
      </c>
      <c r="C6256">
        <v>84</v>
      </c>
      <c r="D6256" t="str">
        <f>IF(Raw_data_US_healthcare[[#This Row],[Age]]&lt;35,"Young",IF(Raw_data_US_healthcare[[#This Row],[Age]]&lt;60,"Middle","Senior"))</f>
        <v>Senior</v>
      </c>
      <c r="E6256" t="s">
        <v>26</v>
      </c>
      <c r="F6256" t="s">
        <v>35</v>
      </c>
      <c r="G6256" t="s">
        <v>35</v>
      </c>
      <c r="H6256" t="s">
        <v>69</v>
      </c>
      <c r="I6256" s="2">
        <v>44251</v>
      </c>
      <c r="J6256" t="s">
        <v>17153</v>
      </c>
      <c r="K6256" t="s">
        <v>17154</v>
      </c>
      <c r="L6256" t="s">
        <v>21</v>
      </c>
      <c r="M6256">
        <v>24689.663</v>
      </c>
      <c r="N6256">
        <v>127</v>
      </c>
      <c r="O6256" t="s">
        <v>39</v>
      </c>
      <c r="P6256" t="s">
        <v>39</v>
      </c>
      <c r="Q6256" s="2">
        <v>44275</v>
      </c>
      <c r="R6256" t="s">
        <v>32</v>
      </c>
      <c r="S6256" t="s">
        <v>33</v>
      </c>
      <c r="T6256">
        <f>_xlfn.DAYS(Raw_data_US_healthcare[[#This Row],[Discharge Date]],Raw_data_US_healthcare[[#This Row],[Date of Admission]])</f>
        <v>24</v>
      </c>
    </row>
    <row r="6257" spans="1:20" x14ac:dyDescent="0.3">
      <c r="A6257" t="s">
        <v>26511</v>
      </c>
      <c r="B6257" t="s">
        <v>17155</v>
      </c>
      <c r="C6257">
        <v>48</v>
      </c>
      <c r="D6257" t="str">
        <f>IF(Raw_data_US_healthcare[[#This Row],[Age]]&lt;35,"Young",IF(Raw_data_US_healthcare[[#This Row],[Age]]&lt;60,"Middle","Senior"))</f>
        <v>Middle</v>
      </c>
      <c r="E6257" t="s">
        <v>16</v>
      </c>
      <c r="F6257" t="s">
        <v>62</v>
      </c>
      <c r="G6257" t="s">
        <v>62</v>
      </c>
      <c r="H6257" t="s">
        <v>36</v>
      </c>
      <c r="I6257" s="2">
        <v>43573</v>
      </c>
      <c r="J6257" t="s">
        <v>17156</v>
      </c>
      <c r="K6257" t="s">
        <v>17157</v>
      </c>
      <c r="L6257" t="s">
        <v>31</v>
      </c>
      <c r="M6257">
        <v>4638.2641000000003</v>
      </c>
      <c r="N6257">
        <v>261</v>
      </c>
      <c r="O6257" t="s">
        <v>22</v>
      </c>
      <c r="P6257" t="s">
        <v>22</v>
      </c>
      <c r="Q6257" s="2">
        <v>43579</v>
      </c>
      <c r="R6257" t="s">
        <v>48</v>
      </c>
      <c r="S6257" t="s">
        <v>33</v>
      </c>
      <c r="T6257">
        <f>_xlfn.DAYS(Raw_data_US_healthcare[[#This Row],[Discharge Date]],Raw_data_US_healthcare[[#This Row],[Date of Admission]])</f>
        <v>6</v>
      </c>
    </row>
    <row r="6258" spans="1:20" x14ac:dyDescent="0.3">
      <c r="A6258" t="s">
        <v>26512</v>
      </c>
      <c r="B6258" t="s">
        <v>17158</v>
      </c>
      <c r="C6258">
        <v>43</v>
      </c>
      <c r="D6258" t="str">
        <f>IF(Raw_data_US_healthcare[[#This Row],[Age]]&lt;35,"Young",IF(Raw_data_US_healthcare[[#This Row],[Age]]&lt;60,"Middle","Senior"))</f>
        <v>Middle</v>
      </c>
      <c r="E6258" t="s">
        <v>26</v>
      </c>
      <c r="F6258" t="s">
        <v>35</v>
      </c>
      <c r="G6258" t="s">
        <v>35</v>
      </c>
      <c r="H6258" t="s">
        <v>26516</v>
      </c>
      <c r="I6258" s="2">
        <v>44323</v>
      </c>
      <c r="J6258" t="s">
        <v>17159</v>
      </c>
      <c r="K6258" t="s">
        <v>567</v>
      </c>
      <c r="L6258" t="s">
        <v>21</v>
      </c>
      <c r="M6258">
        <v>31790.2657</v>
      </c>
      <c r="N6258">
        <v>399</v>
      </c>
      <c r="O6258" t="s">
        <v>43</v>
      </c>
      <c r="P6258" t="s">
        <v>43</v>
      </c>
      <c r="Q6258" s="2">
        <v>44337</v>
      </c>
      <c r="R6258" t="s">
        <v>32</v>
      </c>
      <c r="S6258" t="s">
        <v>45</v>
      </c>
      <c r="T6258">
        <f>_xlfn.DAYS(Raw_data_US_healthcare[[#This Row],[Discharge Date]],Raw_data_US_healthcare[[#This Row],[Date of Admission]])</f>
        <v>14</v>
      </c>
    </row>
    <row r="6259" spans="1:20" x14ac:dyDescent="0.3">
      <c r="A6259" t="s">
        <v>26511</v>
      </c>
      <c r="B6259" t="s">
        <v>17160</v>
      </c>
      <c r="C6259">
        <v>32</v>
      </c>
      <c r="D6259" t="str">
        <f>IF(Raw_data_US_healthcare[[#This Row],[Age]]&lt;35,"Young",IF(Raw_data_US_healthcare[[#This Row],[Age]]&lt;60,"Middle","Senior"))</f>
        <v>Young</v>
      </c>
      <c r="E6259" t="s">
        <v>16</v>
      </c>
      <c r="F6259" t="s">
        <v>62</v>
      </c>
      <c r="G6259" t="s">
        <v>62</v>
      </c>
      <c r="H6259" t="s">
        <v>26514</v>
      </c>
      <c r="I6259" s="2">
        <v>44656</v>
      </c>
      <c r="J6259" t="s">
        <v>17161</v>
      </c>
      <c r="K6259" t="s">
        <v>17162</v>
      </c>
      <c r="L6259" t="s">
        <v>52</v>
      </c>
      <c r="M6259">
        <v>7618.7681000000002</v>
      </c>
      <c r="N6259">
        <v>196</v>
      </c>
      <c r="O6259" t="s">
        <v>22</v>
      </c>
      <c r="P6259" t="s">
        <v>22</v>
      </c>
      <c r="Q6259" s="2">
        <v>44670</v>
      </c>
      <c r="R6259" t="s">
        <v>48</v>
      </c>
      <c r="S6259" t="s">
        <v>24</v>
      </c>
      <c r="T6259">
        <f>_xlfn.DAYS(Raw_data_US_healthcare[[#This Row],[Discharge Date]],Raw_data_US_healthcare[[#This Row],[Date of Admission]])</f>
        <v>14</v>
      </c>
    </row>
    <row r="6260" spans="1:20" x14ac:dyDescent="0.3">
      <c r="A6260" t="s">
        <v>26511</v>
      </c>
      <c r="B6260" t="s">
        <v>17163</v>
      </c>
      <c r="C6260">
        <v>33</v>
      </c>
      <c r="D6260" t="str">
        <f>IF(Raw_data_US_healthcare[[#This Row],[Age]]&lt;35,"Young",IF(Raw_data_US_healthcare[[#This Row],[Age]]&lt;60,"Middle","Senior"))</f>
        <v>Young</v>
      </c>
      <c r="E6260" t="s">
        <v>16</v>
      </c>
      <c r="F6260" t="s">
        <v>35</v>
      </c>
      <c r="G6260" t="s">
        <v>35</v>
      </c>
      <c r="H6260" t="s">
        <v>36</v>
      </c>
      <c r="I6260" s="2">
        <v>45197</v>
      </c>
      <c r="J6260" t="s">
        <v>17164</v>
      </c>
      <c r="K6260" t="s">
        <v>17165</v>
      </c>
      <c r="L6260" t="s">
        <v>56</v>
      </c>
      <c r="M6260">
        <v>23263.117999999999</v>
      </c>
      <c r="N6260">
        <v>275</v>
      </c>
      <c r="O6260" t="s">
        <v>43</v>
      </c>
      <c r="P6260" t="s">
        <v>43</v>
      </c>
      <c r="Q6260" s="2">
        <v>45208</v>
      </c>
      <c r="R6260" t="s">
        <v>44</v>
      </c>
      <c r="S6260" t="s">
        <v>33</v>
      </c>
      <c r="T6260">
        <f>_xlfn.DAYS(Raw_data_US_healthcare[[#This Row],[Discharge Date]],Raw_data_US_healthcare[[#This Row],[Date of Admission]])</f>
        <v>11</v>
      </c>
    </row>
    <row r="6261" spans="1:20" x14ac:dyDescent="0.3">
      <c r="A6261" t="s">
        <v>26512</v>
      </c>
      <c r="B6261" t="s">
        <v>17166</v>
      </c>
      <c r="C6261">
        <v>36</v>
      </c>
      <c r="D6261" t="str">
        <f>IF(Raw_data_US_healthcare[[#This Row],[Age]]&lt;35,"Young",IF(Raw_data_US_healthcare[[#This Row],[Age]]&lt;60,"Middle","Senior"))</f>
        <v>Middle</v>
      </c>
      <c r="E6261" t="s">
        <v>26</v>
      </c>
      <c r="F6261" t="s">
        <v>35</v>
      </c>
      <c r="G6261" t="s">
        <v>35</v>
      </c>
      <c r="H6261" t="s">
        <v>36</v>
      </c>
      <c r="I6261" s="2">
        <v>44316</v>
      </c>
      <c r="J6261" t="s">
        <v>17167</v>
      </c>
      <c r="K6261" t="s">
        <v>17168</v>
      </c>
      <c r="L6261" t="s">
        <v>21</v>
      </c>
      <c r="M6261">
        <v>9488.4853999999996</v>
      </c>
      <c r="N6261">
        <v>106</v>
      </c>
      <c r="O6261" t="s">
        <v>22</v>
      </c>
      <c r="P6261" t="s">
        <v>22</v>
      </c>
      <c r="Q6261" s="2">
        <v>44321</v>
      </c>
      <c r="R6261" t="s">
        <v>32</v>
      </c>
      <c r="S6261" t="s">
        <v>33</v>
      </c>
      <c r="T6261">
        <f>_xlfn.DAYS(Raw_data_US_healthcare[[#This Row],[Discharge Date]],Raw_data_US_healthcare[[#This Row],[Date of Admission]])</f>
        <v>5</v>
      </c>
    </row>
    <row r="6262" spans="1:20" x14ac:dyDescent="0.3">
      <c r="A6262" t="s">
        <v>26512</v>
      </c>
      <c r="B6262" t="s">
        <v>17169</v>
      </c>
      <c r="C6262">
        <v>33</v>
      </c>
      <c r="D6262" t="str">
        <f>IF(Raw_data_US_healthcare[[#This Row],[Age]]&lt;35,"Young",IF(Raw_data_US_healthcare[[#This Row],[Age]]&lt;60,"Middle","Senior"))</f>
        <v>Young</v>
      </c>
      <c r="E6262" t="s">
        <v>26</v>
      </c>
      <c r="F6262" t="s">
        <v>27</v>
      </c>
      <c r="G6262" t="s">
        <v>27</v>
      </c>
      <c r="H6262" t="s">
        <v>69</v>
      </c>
      <c r="I6262" s="2">
        <v>45199</v>
      </c>
      <c r="J6262" t="s">
        <v>17170</v>
      </c>
      <c r="K6262" t="s">
        <v>17171</v>
      </c>
      <c r="L6262" t="s">
        <v>60</v>
      </c>
      <c r="M6262">
        <v>6327.0304999999998</v>
      </c>
      <c r="N6262">
        <v>463</v>
      </c>
      <c r="O6262" t="s">
        <v>43</v>
      </c>
      <c r="P6262" t="s">
        <v>43</v>
      </c>
      <c r="Q6262" s="2">
        <v>45208</v>
      </c>
      <c r="R6262" t="s">
        <v>83</v>
      </c>
      <c r="S6262" t="s">
        <v>45</v>
      </c>
      <c r="T6262">
        <f>_xlfn.DAYS(Raw_data_US_healthcare[[#This Row],[Discharge Date]],Raw_data_US_healthcare[[#This Row],[Date of Admission]])</f>
        <v>9</v>
      </c>
    </row>
    <row r="6263" spans="1:20" x14ac:dyDescent="0.3">
      <c r="A6263" t="s">
        <v>26511</v>
      </c>
      <c r="B6263" t="s">
        <v>17172</v>
      </c>
      <c r="C6263">
        <v>30</v>
      </c>
      <c r="D6263" t="str">
        <f>IF(Raw_data_US_healthcare[[#This Row],[Age]]&lt;35,"Young",IF(Raw_data_US_healthcare[[#This Row],[Age]]&lt;60,"Middle","Senior"))</f>
        <v>Young</v>
      </c>
      <c r="E6263" t="s">
        <v>16</v>
      </c>
      <c r="F6263" t="s">
        <v>62</v>
      </c>
      <c r="G6263" t="s">
        <v>62</v>
      </c>
      <c r="H6263" t="s">
        <v>36</v>
      </c>
      <c r="I6263" s="2">
        <v>45041</v>
      </c>
      <c r="J6263" t="s">
        <v>17173</v>
      </c>
      <c r="K6263" t="s">
        <v>17174</v>
      </c>
      <c r="L6263" t="s">
        <v>31</v>
      </c>
      <c r="M6263">
        <v>17409.791799999999</v>
      </c>
      <c r="N6263">
        <v>413</v>
      </c>
      <c r="O6263" t="s">
        <v>43</v>
      </c>
      <c r="P6263" t="s">
        <v>43</v>
      </c>
      <c r="Q6263" s="2">
        <v>45053</v>
      </c>
      <c r="R6263" t="s">
        <v>83</v>
      </c>
      <c r="S6263" t="s">
        <v>45</v>
      </c>
      <c r="T6263">
        <f>_xlfn.DAYS(Raw_data_US_healthcare[[#This Row],[Discharge Date]],Raw_data_US_healthcare[[#This Row],[Date of Admission]])</f>
        <v>12</v>
      </c>
    </row>
    <row r="6264" spans="1:20" x14ac:dyDescent="0.3">
      <c r="A6264" t="s">
        <v>26511</v>
      </c>
      <c r="B6264" t="s">
        <v>17175</v>
      </c>
      <c r="C6264">
        <v>24</v>
      </c>
      <c r="D6264" t="str">
        <f>IF(Raw_data_US_healthcare[[#This Row],[Age]]&lt;35,"Young",IF(Raw_data_US_healthcare[[#This Row],[Age]]&lt;60,"Middle","Senior"))</f>
        <v>Young</v>
      </c>
      <c r="E6264" t="s">
        <v>16</v>
      </c>
      <c r="F6264" t="s">
        <v>62</v>
      </c>
      <c r="G6264" t="s">
        <v>62</v>
      </c>
      <c r="H6264" t="s">
        <v>28</v>
      </c>
      <c r="I6264" s="2">
        <v>44374</v>
      </c>
      <c r="J6264" t="s">
        <v>17176</v>
      </c>
      <c r="K6264" t="s">
        <v>1300</v>
      </c>
      <c r="L6264" t="s">
        <v>31</v>
      </c>
      <c r="M6264">
        <v>15472.401400000001</v>
      </c>
      <c r="N6264">
        <v>405</v>
      </c>
      <c r="O6264" t="s">
        <v>39</v>
      </c>
      <c r="P6264" t="s">
        <v>39</v>
      </c>
      <c r="Q6264" s="2">
        <v>44400</v>
      </c>
      <c r="R6264" t="s">
        <v>32</v>
      </c>
      <c r="S6264" t="s">
        <v>33</v>
      </c>
      <c r="T6264">
        <f>_xlfn.DAYS(Raw_data_US_healthcare[[#This Row],[Discharge Date]],Raw_data_US_healthcare[[#This Row],[Date of Admission]])</f>
        <v>26</v>
      </c>
    </row>
    <row r="6265" spans="1:20" x14ac:dyDescent="0.3">
      <c r="A6265" t="s">
        <v>26511</v>
      </c>
      <c r="B6265" t="s">
        <v>17177</v>
      </c>
      <c r="C6265">
        <v>49</v>
      </c>
      <c r="D6265" t="str">
        <f>IF(Raw_data_US_healthcare[[#This Row],[Age]]&lt;35,"Young",IF(Raw_data_US_healthcare[[#This Row],[Age]]&lt;60,"Middle","Senior"))</f>
        <v>Middle</v>
      </c>
      <c r="E6265" t="s">
        <v>16</v>
      </c>
      <c r="F6265" t="s">
        <v>27</v>
      </c>
      <c r="G6265" t="s">
        <v>27</v>
      </c>
      <c r="H6265" t="s">
        <v>26514</v>
      </c>
      <c r="I6265" s="2">
        <v>44350</v>
      </c>
      <c r="J6265" t="s">
        <v>17178</v>
      </c>
      <c r="K6265" t="s">
        <v>17179</v>
      </c>
      <c r="L6265" t="s">
        <v>21</v>
      </c>
      <c r="M6265">
        <v>21381.0782</v>
      </c>
      <c r="N6265">
        <v>327</v>
      </c>
      <c r="O6265" t="s">
        <v>22</v>
      </c>
      <c r="P6265" t="s">
        <v>22</v>
      </c>
      <c r="Q6265" s="2">
        <v>44366</v>
      </c>
      <c r="R6265" t="s">
        <v>44</v>
      </c>
      <c r="S6265" t="s">
        <v>45</v>
      </c>
      <c r="T6265">
        <f>_xlfn.DAYS(Raw_data_US_healthcare[[#This Row],[Discharge Date]],Raw_data_US_healthcare[[#This Row],[Date of Admission]])</f>
        <v>16</v>
      </c>
    </row>
    <row r="6266" spans="1:20" x14ac:dyDescent="0.3">
      <c r="A6266" t="s">
        <v>26512</v>
      </c>
      <c r="B6266" t="s">
        <v>17180</v>
      </c>
      <c r="C6266">
        <v>49</v>
      </c>
      <c r="D6266" t="str">
        <f>IF(Raw_data_US_healthcare[[#This Row],[Age]]&lt;35,"Young",IF(Raw_data_US_healthcare[[#This Row],[Age]]&lt;60,"Middle","Senior"))</f>
        <v>Middle</v>
      </c>
      <c r="E6266" t="s">
        <v>26</v>
      </c>
      <c r="F6266" t="s">
        <v>88</v>
      </c>
      <c r="G6266" t="s">
        <v>88</v>
      </c>
      <c r="H6266" t="s">
        <v>26516</v>
      </c>
      <c r="I6266" s="2">
        <v>43690</v>
      </c>
      <c r="J6266" t="s">
        <v>17181</v>
      </c>
      <c r="K6266" t="s">
        <v>17182</v>
      </c>
      <c r="L6266" t="s">
        <v>60</v>
      </c>
      <c r="M6266">
        <v>23708.528399999999</v>
      </c>
      <c r="N6266">
        <v>293</v>
      </c>
      <c r="O6266" t="s">
        <v>39</v>
      </c>
      <c r="P6266" t="s">
        <v>39</v>
      </c>
      <c r="Q6266" s="2">
        <v>43696</v>
      </c>
      <c r="R6266" t="s">
        <v>44</v>
      </c>
      <c r="S6266" t="s">
        <v>33</v>
      </c>
      <c r="T6266">
        <f>_xlfn.DAYS(Raw_data_US_healthcare[[#This Row],[Discharge Date]],Raw_data_US_healthcare[[#This Row],[Date of Admission]])</f>
        <v>6</v>
      </c>
    </row>
    <row r="6267" spans="1:20" x14ac:dyDescent="0.3">
      <c r="A6267" t="s">
        <v>26512</v>
      </c>
      <c r="B6267" t="s">
        <v>17183</v>
      </c>
      <c r="C6267">
        <v>47</v>
      </c>
      <c r="D6267" t="str">
        <f>IF(Raw_data_US_healthcare[[#This Row],[Age]]&lt;35,"Young",IF(Raw_data_US_healthcare[[#This Row],[Age]]&lt;60,"Middle","Senior"))</f>
        <v>Middle</v>
      </c>
      <c r="E6267" t="s">
        <v>26</v>
      </c>
      <c r="F6267" t="s">
        <v>113</v>
      </c>
      <c r="G6267" t="s">
        <v>113</v>
      </c>
      <c r="H6267" t="s">
        <v>26516</v>
      </c>
      <c r="I6267" s="2">
        <v>43857</v>
      </c>
      <c r="J6267" t="s">
        <v>17184</v>
      </c>
      <c r="K6267" t="s">
        <v>3869</v>
      </c>
      <c r="L6267" t="s">
        <v>31</v>
      </c>
      <c r="M6267">
        <v>14846.254499999999</v>
      </c>
      <c r="N6267">
        <v>206</v>
      </c>
      <c r="O6267" t="s">
        <v>39</v>
      </c>
      <c r="P6267" t="s">
        <v>39</v>
      </c>
      <c r="Q6267" s="2">
        <v>43860</v>
      </c>
      <c r="R6267" t="s">
        <v>32</v>
      </c>
      <c r="S6267" t="s">
        <v>45</v>
      </c>
      <c r="T6267">
        <f>_xlfn.DAYS(Raw_data_US_healthcare[[#This Row],[Discharge Date]],Raw_data_US_healthcare[[#This Row],[Date of Admission]])</f>
        <v>3</v>
      </c>
    </row>
    <row r="6268" spans="1:20" x14ac:dyDescent="0.3">
      <c r="A6268" t="s">
        <v>26512</v>
      </c>
      <c r="B6268" t="s">
        <v>17185</v>
      </c>
      <c r="C6268">
        <v>48</v>
      </c>
      <c r="D6268" t="str">
        <f>IF(Raw_data_US_healthcare[[#This Row],[Age]]&lt;35,"Young",IF(Raw_data_US_healthcare[[#This Row],[Age]]&lt;60,"Middle","Senior"))</f>
        <v>Middle</v>
      </c>
      <c r="E6268" t="s">
        <v>26</v>
      </c>
      <c r="F6268" t="s">
        <v>17</v>
      </c>
      <c r="G6268" t="s">
        <v>17</v>
      </c>
      <c r="H6268" t="s">
        <v>69</v>
      </c>
      <c r="I6268" s="2">
        <v>45118</v>
      </c>
      <c r="J6268" t="s">
        <v>17186</v>
      </c>
      <c r="K6268" t="s">
        <v>2905</v>
      </c>
      <c r="L6268" t="s">
        <v>31</v>
      </c>
      <c r="M6268">
        <v>58426.407299999999</v>
      </c>
      <c r="N6268">
        <v>421</v>
      </c>
      <c r="O6268" t="s">
        <v>39</v>
      </c>
      <c r="P6268" t="s">
        <v>39</v>
      </c>
      <c r="Q6268" s="2">
        <v>45148</v>
      </c>
      <c r="R6268" t="s">
        <v>83</v>
      </c>
      <c r="S6268" t="s">
        <v>33</v>
      </c>
      <c r="T6268">
        <f>_xlfn.DAYS(Raw_data_US_healthcare[[#This Row],[Discharge Date]],Raw_data_US_healthcare[[#This Row],[Date of Admission]])</f>
        <v>30</v>
      </c>
    </row>
    <row r="6269" spans="1:20" x14ac:dyDescent="0.3">
      <c r="A6269" t="s">
        <v>26511</v>
      </c>
      <c r="B6269" t="s">
        <v>17187</v>
      </c>
      <c r="C6269">
        <v>31</v>
      </c>
      <c r="D6269" t="str">
        <f>IF(Raw_data_US_healthcare[[#This Row],[Age]]&lt;35,"Young",IF(Raw_data_US_healthcare[[#This Row],[Age]]&lt;60,"Middle","Senior"))</f>
        <v>Young</v>
      </c>
      <c r="E6269" t="s">
        <v>16</v>
      </c>
      <c r="F6269" t="s">
        <v>27</v>
      </c>
      <c r="G6269" t="s">
        <v>27</v>
      </c>
      <c r="H6269" t="s">
        <v>28</v>
      </c>
      <c r="I6269" s="2">
        <v>44964</v>
      </c>
      <c r="J6269" t="s">
        <v>17188</v>
      </c>
      <c r="K6269" t="s">
        <v>6871</v>
      </c>
      <c r="L6269" t="s">
        <v>31</v>
      </c>
      <c r="M6269">
        <v>43468.972199999997</v>
      </c>
      <c r="N6269">
        <v>355</v>
      </c>
      <c r="O6269" t="s">
        <v>43</v>
      </c>
      <c r="P6269" t="s">
        <v>43</v>
      </c>
      <c r="Q6269" s="2">
        <v>44985</v>
      </c>
      <c r="R6269" t="s">
        <v>44</v>
      </c>
      <c r="S6269" t="s">
        <v>24</v>
      </c>
      <c r="T6269">
        <f>_xlfn.DAYS(Raw_data_US_healthcare[[#This Row],[Discharge Date]],Raw_data_US_healthcare[[#This Row],[Date of Admission]])</f>
        <v>21</v>
      </c>
    </row>
    <row r="6270" spans="1:20" x14ac:dyDescent="0.3">
      <c r="A6270" t="s">
        <v>26512</v>
      </c>
      <c r="B6270" t="s">
        <v>17189</v>
      </c>
      <c r="C6270">
        <v>74</v>
      </c>
      <c r="D6270" t="str">
        <f>IF(Raw_data_US_healthcare[[#This Row],[Age]]&lt;35,"Young",IF(Raw_data_US_healthcare[[#This Row],[Age]]&lt;60,"Middle","Senior"))</f>
        <v>Senior</v>
      </c>
      <c r="E6270" t="s">
        <v>26</v>
      </c>
      <c r="F6270" t="s">
        <v>27</v>
      </c>
      <c r="G6270" t="s">
        <v>27</v>
      </c>
      <c r="H6270" t="s">
        <v>26516</v>
      </c>
      <c r="I6270" s="2">
        <v>45050</v>
      </c>
      <c r="J6270" t="s">
        <v>17190</v>
      </c>
      <c r="K6270" t="s">
        <v>17191</v>
      </c>
      <c r="L6270" t="s">
        <v>21</v>
      </c>
      <c r="M6270">
        <v>8534.9799000000003</v>
      </c>
      <c r="N6270">
        <v>289</v>
      </c>
      <c r="O6270" t="s">
        <v>43</v>
      </c>
      <c r="P6270" t="s">
        <v>43</v>
      </c>
      <c r="Q6270" s="2">
        <v>45070</v>
      </c>
      <c r="R6270" t="s">
        <v>44</v>
      </c>
      <c r="S6270" t="s">
        <v>45</v>
      </c>
      <c r="T6270">
        <f>_xlfn.DAYS(Raw_data_US_healthcare[[#This Row],[Discharge Date]],Raw_data_US_healthcare[[#This Row],[Date of Admission]])</f>
        <v>20</v>
      </c>
    </row>
    <row r="6271" spans="1:20" x14ac:dyDescent="0.3">
      <c r="A6271" t="s">
        <v>26511</v>
      </c>
      <c r="B6271" t="s">
        <v>17192</v>
      </c>
      <c r="C6271">
        <v>25</v>
      </c>
      <c r="D6271" t="str">
        <f>IF(Raw_data_US_healthcare[[#This Row],[Age]]&lt;35,"Young",IF(Raw_data_US_healthcare[[#This Row],[Age]]&lt;60,"Middle","Senior"))</f>
        <v>Young</v>
      </c>
      <c r="E6271" t="s">
        <v>16</v>
      </c>
      <c r="F6271" t="s">
        <v>27</v>
      </c>
      <c r="G6271" t="s">
        <v>27</v>
      </c>
      <c r="H6271" t="s">
        <v>36</v>
      </c>
      <c r="I6271" s="2">
        <v>44723</v>
      </c>
      <c r="J6271" t="s">
        <v>17193</v>
      </c>
      <c r="K6271" t="s">
        <v>17194</v>
      </c>
      <c r="L6271" t="s">
        <v>31</v>
      </c>
      <c r="M6271">
        <v>18866.9699</v>
      </c>
      <c r="N6271">
        <v>149</v>
      </c>
      <c r="O6271" t="s">
        <v>43</v>
      </c>
      <c r="P6271" t="s">
        <v>43</v>
      </c>
      <c r="Q6271" s="2">
        <v>44725</v>
      </c>
      <c r="R6271" t="s">
        <v>83</v>
      </c>
      <c r="S6271" t="s">
        <v>33</v>
      </c>
      <c r="T6271">
        <f>_xlfn.DAYS(Raw_data_US_healthcare[[#This Row],[Discharge Date]],Raw_data_US_healthcare[[#This Row],[Date of Admission]])</f>
        <v>2</v>
      </c>
    </row>
    <row r="6272" spans="1:20" x14ac:dyDescent="0.3">
      <c r="A6272" t="s">
        <v>26512</v>
      </c>
      <c r="B6272" t="s">
        <v>17195</v>
      </c>
      <c r="C6272">
        <v>64</v>
      </c>
      <c r="D6272" t="str">
        <f>IF(Raw_data_US_healthcare[[#This Row],[Age]]&lt;35,"Young",IF(Raw_data_US_healthcare[[#This Row],[Age]]&lt;60,"Middle","Senior"))</f>
        <v>Senior</v>
      </c>
      <c r="E6272" t="s">
        <v>26</v>
      </c>
      <c r="F6272" t="s">
        <v>88</v>
      </c>
      <c r="G6272" t="s">
        <v>88</v>
      </c>
      <c r="H6272" t="s">
        <v>26516</v>
      </c>
      <c r="I6272" s="2">
        <v>44670</v>
      </c>
      <c r="J6272" t="s">
        <v>17196</v>
      </c>
      <c r="K6272" t="s">
        <v>933</v>
      </c>
      <c r="L6272" t="s">
        <v>21</v>
      </c>
      <c r="M6272">
        <v>14118.986500000001</v>
      </c>
      <c r="N6272">
        <v>118</v>
      </c>
      <c r="O6272" t="s">
        <v>39</v>
      </c>
      <c r="P6272" t="s">
        <v>39</v>
      </c>
      <c r="Q6272" s="2">
        <v>44679</v>
      </c>
      <c r="R6272" t="s">
        <v>48</v>
      </c>
      <c r="S6272" t="s">
        <v>33</v>
      </c>
      <c r="T6272">
        <f>_xlfn.DAYS(Raw_data_US_healthcare[[#This Row],[Discharge Date]],Raw_data_US_healthcare[[#This Row],[Date of Admission]])</f>
        <v>9</v>
      </c>
    </row>
    <row r="6273" spans="1:20" x14ac:dyDescent="0.3">
      <c r="A6273" t="s">
        <v>26512</v>
      </c>
      <c r="B6273" t="s">
        <v>17197</v>
      </c>
      <c r="C6273">
        <v>70</v>
      </c>
      <c r="D6273" t="str">
        <f>IF(Raw_data_US_healthcare[[#This Row],[Age]]&lt;35,"Young",IF(Raw_data_US_healthcare[[#This Row],[Age]]&lt;60,"Middle","Senior"))</f>
        <v>Senior</v>
      </c>
      <c r="E6273" t="s">
        <v>26</v>
      </c>
      <c r="F6273" t="s">
        <v>228</v>
      </c>
      <c r="G6273" t="s">
        <v>228</v>
      </c>
      <c r="H6273" t="s">
        <v>26514</v>
      </c>
      <c r="I6273" s="2">
        <v>43513</v>
      </c>
      <c r="J6273" t="s">
        <v>17198</v>
      </c>
      <c r="K6273" t="s">
        <v>17199</v>
      </c>
      <c r="L6273" t="s">
        <v>21</v>
      </c>
      <c r="M6273">
        <v>12482.3982</v>
      </c>
      <c r="N6273">
        <v>491</v>
      </c>
      <c r="O6273" t="s">
        <v>22</v>
      </c>
      <c r="P6273" t="s">
        <v>22</v>
      </c>
      <c r="Q6273" s="2">
        <v>43529</v>
      </c>
      <c r="R6273" t="s">
        <v>23</v>
      </c>
      <c r="S6273" t="s">
        <v>33</v>
      </c>
      <c r="T6273">
        <f>_xlfn.DAYS(Raw_data_US_healthcare[[#This Row],[Discharge Date]],Raw_data_US_healthcare[[#This Row],[Date of Admission]])</f>
        <v>16</v>
      </c>
    </row>
    <row r="6274" spans="1:20" x14ac:dyDescent="0.3">
      <c r="A6274" t="s">
        <v>26511</v>
      </c>
      <c r="B6274" t="s">
        <v>72</v>
      </c>
      <c r="C6274">
        <v>59</v>
      </c>
      <c r="D6274" t="str">
        <f>IF(Raw_data_US_healthcare[[#This Row],[Age]]&lt;35,"Young",IF(Raw_data_US_healthcare[[#This Row],[Age]]&lt;60,"Middle","Senior"))</f>
        <v>Middle</v>
      </c>
      <c r="E6274" t="s">
        <v>16</v>
      </c>
      <c r="F6274" t="s">
        <v>88</v>
      </c>
      <c r="G6274" t="s">
        <v>88</v>
      </c>
      <c r="H6274" t="s">
        <v>28</v>
      </c>
      <c r="I6274" s="2">
        <v>44559</v>
      </c>
      <c r="J6274" t="s">
        <v>17200</v>
      </c>
      <c r="K6274" t="s">
        <v>17201</v>
      </c>
      <c r="L6274" t="s">
        <v>56</v>
      </c>
      <c r="M6274">
        <v>40989.585599999999</v>
      </c>
      <c r="N6274">
        <v>257</v>
      </c>
      <c r="O6274" t="s">
        <v>39</v>
      </c>
      <c r="P6274" t="s">
        <v>39</v>
      </c>
      <c r="Q6274" s="2">
        <v>44576</v>
      </c>
      <c r="R6274" t="s">
        <v>48</v>
      </c>
      <c r="S6274" t="s">
        <v>33</v>
      </c>
      <c r="T6274">
        <f>_xlfn.DAYS(Raw_data_US_healthcare[[#This Row],[Discharge Date]],Raw_data_US_healthcare[[#This Row],[Date of Admission]])</f>
        <v>17</v>
      </c>
    </row>
    <row r="6275" spans="1:20" x14ac:dyDescent="0.3">
      <c r="A6275" t="s">
        <v>26511</v>
      </c>
      <c r="B6275" t="s">
        <v>11282</v>
      </c>
      <c r="C6275">
        <v>32</v>
      </c>
      <c r="D6275" t="str">
        <f>IF(Raw_data_US_healthcare[[#This Row],[Age]]&lt;35,"Young",IF(Raw_data_US_healthcare[[#This Row],[Age]]&lt;60,"Middle","Senior"))</f>
        <v>Young</v>
      </c>
      <c r="E6275" t="s">
        <v>16</v>
      </c>
      <c r="F6275" t="s">
        <v>49</v>
      </c>
      <c r="G6275" t="s">
        <v>49</v>
      </c>
      <c r="H6275" t="s">
        <v>69</v>
      </c>
      <c r="I6275" s="2">
        <v>45222</v>
      </c>
      <c r="J6275" t="s">
        <v>17202</v>
      </c>
      <c r="K6275" t="s">
        <v>17203</v>
      </c>
      <c r="L6275" t="s">
        <v>56</v>
      </c>
      <c r="M6275">
        <v>69787.490300000005</v>
      </c>
      <c r="N6275">
        <v>469</v>
      </c>
      <c r="O6275" t="s">
        <v>22</v>
      </c>
      <c r="P6275" t="s">
        <v>22</v>
      </c>
      <c r="Q6275" s="2">
        <v>45229</v>
      </c>
      <c r="R6275" t="s">
        <v>32</v>
      </c>
      <c r="S6275" t="s">
        <v>45</v>
      </c>
      <c r="T6275">
        <f>_xlfn.DAYS(Raw_data_US_healthcare[[#This Row],[Discharge Date]],Raw_data_US_healthcare[[#This Row],[Date of Admission]])</f>
        <v>7</v>
      </c>
    </row>
    <row r="6276" spans="1:20" x14ac:dyDescent="0.3">
      <c r="A6276" t="s">
        <v>26511</v>
      </c>
      <c r="B6276" t="s">
        <v>17204</v>
      </c>
      <c r="C6276">
        <v>78</v>
      </c>
      <c r="D6276" t="str">
        <f>IF(Raw_data_US_healthcare[[#This Row],[Age]]&lt;35,"Young",IF(Raw_data_US_healthcare[[#This Row],[Age]]&lt;60,"Middle","Senior"))</f>
        <v>Senior</v>
      </c>
      <c r="E6276" t="s">
        <v>16</v>
      </c>
      <c r="F6276" t="s">
        <v>228</v>
      </c>
      <c r="G6276" t="s">
        <v>228</v>
      </c>
      <c r="H6276" t="s">
        <v>26514</v>
      </c>
      <c r="I6276" s="2">
        <v>44477</v>
      </c>
      <c r="J6276" t="s">
        <v>17205</v>
      </c>
      <c r="K6276" t="s">
        <v>17206</v>
      </c>
      <c r="L6276" t="s">
        <v>21</v>
      </c>
      <c r="M6276">
        <v>23912.5893</v>
      </c>
      <c r="N6276">
        <v>229</v>
      </c>
      <c r="O6276" t="s">
        <v>22</v>
      </c>
      <c r="P6276" t="s">
        <v>22</v>
      </c>
      <c r="Q6276" s="2">
        <v>44485</v>
      </c>
      <c r="R6276" t="s">
        <v>23</v>
      </c>
      <c r="S6276" t="s">
        <v>45</v>
      </c>
      <c r="T6276">
        <f>_xlfn.DAYS(Raw_data_US_healthcare[[#This Row],[Discharge Date]],Raw_data_US_healthcare[[#This Row],[Date of Admission]])</f>
        <v>8</v>
      </c>
    </row>
    <row r="6277" spans="1:20" x14ac:dyDescent="0.3">
      <c r="A6277" t="s">
        <v>26512</v>
      </c>
      <c r="B6277" t="s">
        <v>17207</v>
      </c>
      <c r="C6277">
        <v>78</v>
      </c>
      <c r="D6277" t="str">
        <f>IF(Raw_data_US_healthcare[[#This Row],[Age]]&lt;35,"Young",IF(Raw_data_US_healthcare[[#This Row],[Age]]&lt;60,"Middle","Senior"))</f>
        <v>Senior</v>
      </c>
      <c r="E6277" t="s">
        <v>26</v>
      </c>
      <c r="F6277" t="s">
        <v>17</v>
      </c>
      <c r="G6277" t="s">
        <v>17</v>
      </c>
      <c r="H6277" t="s">
        <v>26516</v>
      </c>
      <c r="I6277" s="2">
        <v>45202</v>
      </c>
      <c r="J6277" t="s">
        <v>17208</v>
      </c>
      <c r="K6277" t="s">
        <v>17209</v>
      </c>
      <c r="L6277" t="s">
        <v>21</v>
      </c>
      <c r="M6277">
        <v>22918.648000000001</v>
      </c>
      <c r="N6277">
        <v>101</v>
      </c>
      <c r="O6277" t="s">
        <v>43</v>
      </c>
      <c r="P6277" t="s">
        <v>43</v>
      </c>
      <c r="Q6277" s="2">
        <v>45227</v>
      </c>
      <c r="R6277" t="s">
        <v>48</v>
      </c>
      <c r="S6277" t="s">
        <v>24</v>
      </c>
      <c r="T6277">
        <f>_xlfn.DAYS(Raw_data_US_healthcare[[#This Row],[Discharge Date]],Raw_data_US_healthcare[[#This Row],[Date of Admission]])</f>
        <v>25</v>
      </c>
    </row>
    <row r="6278" spans="1:20" x14ac:dyDescent="0.3">
      <c r="A6278" t="s">
        <v>26512</v>
      </c>
      <c r="B6278" t="s">
        <v>7330</v>
      </c>
      <c r="C6278">
        <v>33</v>
      </c>
      <c r="D6278" t="str">
        <f>IF(Raw_data_US_healthcare[[#This Row],[Age]]&lt;35,"Young",IF(Raw_data_US_healthcare[[#This Row],[Age]]&lt;60,"Middle","Senior"))</f>
        <v>Young</v>
      </c>
      <c r="E6278" t="s">
        <v>26</v>
      </c>
      <c r="F6278" t="s">
        <v>228</v>
      </c>
      <c r="G6278" t="s">
        <v>228</v>
      </c>
      <c r="H6278" t="s">
        <v>26516</v>
      </c>
      <c r="I6278" s="2">
        <v>44515</v>
      </c>
      <c r="J6278" t="s">
        <v>1211</v>
      </c>
      <c r="K6278" t="s">
        <v>17210</v>
      </c>
      <c r="L6278" t="s">
        <v>31</v>
      </c>
      <c r="M6278">
        <v>6639.1931000000004</v>
      </c>
      <c r="N6278">
        <v>347</v>
      </c>
      <c r="O6278" t="s">
        <v>39</v>
      </c>
      <c r="P6278" t="s">
        <v>39</v>
      </c>
      <c r="Q6278" s="2">
        <v>44537</v>
      </c>
      <c r="R6278" t="s">
        <v>48</v>
      </c>
      <c r="S6278" t="s">
        <v>33</v>
      </c>
      <c r="T6278">
        <f>_xlfn.DAYS(Raw_data_US_healthcare[[#This Row],[Discharge Date]],Raw_data_US_healthcare[[#This Row],[Date of Admission]])</f>
        <v>22</v>
      </c>
    </row>
    <row r="6279" spans="1:20" x14ac:dyDescent="0.3">
      <c r="A6279" t="s">
        <v>26511</v>
      </c>
      <c r="B6279" t="s">
        <v>17211</v>
      </c>
      <c r="C6279">
        <v>38</v>
      </c>
      <c r="D6279" t="str">
        <f>IF(Raw_data_US_healthcare[[#This Row],[Age]]&lt;35,"Young",IF(Raw_data_US_healthcare[[#This Row],[Age]]&lt;60,"Middle","Senior"))</f>
        <v>Middle</v>
      </c>
      <c r="E6279" t="s">
        <v>16</v>
      </c>
      <c r="F6279" t="s">
        <v>27</v>
      </c>
      <c r="G6279" t="s">
        <v>27</v>
      </c>
      <c r="H6279" t="s">
        <v>28</v>
      </c>
      <c r="I6279" s="2">
        <v>43670</v>
      </c>
      <c r="J6279" t="s">
        <v>17212</v>
      </c>
      <c r="K6279" t="s">
        <v>17213</v>
      </c>
      <c r="L6279" t="s">
        <v>21</v>
      </c>
      <c r="M6279">
        <v>19941.058799999999</v>
      </c>
      <c r="N6279">
        <v>310</v>
      </c>
      <c r="O6279" t="s">
        <v>39</v>
      </c>
      <c r="P6279" t="s">
        <v>39</v>
      </c>
      <c r="Q6279" s="2">
        <v>43691</v>
      </c>
      <c r="R6279" t="s">
        <v>83</v>
      </c>
      <c r="S6279" t="s">
        <v>24</v>
      </c>
      <c r="T6279">
        <f>_xlfn.DAYS(Raw_data_US_healthcare[[#This Row],[Discharge Date]],Raw_data_US_healthcare[[#This Row],[Date of Admission]])</f>
        <v>21</v>
      </c>
    </row>
    <row r="6280" spans="1:20" x14ac:dyDescent="0.3">
      <c r="A6280" t="s">
        <v>26511</v>
      </c>
      <c r="B6280" t="s">
        <v>17214</v>
      </c>
      <c r="C6280">
        <v>27</v>
      </c>
      <c r="D6280" t="str">
        <f>IF(Raw_data_US_healthcare[[#This Row],[Age]]&lt;35,"Young",IF(Raw_data_US_healthcare[[#This Row],[Age]]&lt;60,"Middle","Senior"))</f>
        <v>Young</v>
      </c>
      <c r="E6280" t="s">
        <v>16</v>
      </c>
      <c r="F6280" t="s">
        <v>228</v>
      </c>
      <c r="G6280" t="s">
        <v>228</v>
      </c>
      <c r="H6280" t="s">
        <v>26514</v>
      </c>
      <c r="I6280" s="2">
        <v>44835</v>
      </c>
      <c r="J6280" t="s">
        <v>17215</v>
      </c>
      <c r="K6280" t="s">
        <v>3791</v>
      </c>
      <c r="L6280" t="s">
        <v>31</v>
      </c>
      <c r="M6280">
        <v>22469.738600000001</v>
      </c>
      <c r="N6280">
        <v>299</v>
      </c>
      <c r="O6280" t="s">
        <v>22</v>
      </c>
      <c r="P6280" t="s">
        <v>22</v>
      </c>
      <c r="Q6280" s="2">
        <v>44840</v>
      </c>
      <c r="R6280" t="s">
        <v>83</v>
      </c>
      <c r="S6280" t="s">
        <v>24</v>
      </c>
      <c r="T6280">
        <f>_xlfn.DAYS(Raw_data_US_healthcare[[#This Row],[Discharge Date]],Raw_data_US_healthcare[[#This Row],[Date of Admission]])</f>
        <v>5</v>
      </c>
    </row>
    <row r="6281" spans="1:20" x14ac:dyDescent="0.3">
      <c r="A6281" t="s">
        <v>26512</v>
      </c>
      <c r="B6281" t="s">
        <v>17216</v>
      </c>
      <c r="C6281">
        <v>75</v>
      </c>
      <c r="D6281" t="str">
        <f>IF(Raw_data_US_healthcare[[#This Row],[Age]]&lt;35,"Young",IF(Raw_data_US_healthcare[[#This Row],[Age]]&lt;60,"Middle","Senior"))</f>
        <v>Senior</v>
      </c>
      <c r="E6281" t="s">
        <v>26</v>
      </c>
      <c r="F6281" t="s">
        <v>27</v>
      </c>
      <c r="G6281" t="s">
        <v>27</v>
      </c>
      <c r="H6281" t="s">
        <v>26516</v>
      </c>
      <c r="I6281" s="2">
        <v>43888</v>
      </c>
      <c r="J6281" t="s">
        <v>17217</v>
      </c>
      <c r="K6281" t="s">
        <v>2131</v>
      </c>
      <c r="L6281" t="s">
        <v>21</v>
      </c>
      <c r="M6281">
        <v>31821.829000000002</v>
      </c>
      <c r="N6281">
        <v>485</v>
      </c>
      <c r="O6281" t="s">
        <v>39</v>
      </c>
      <c r="P6281" t="s">
        <v>39</v>
      </c>
      <c r="Q6281" s="2">
        <v>43915</v>
      </c>
      <c r="R6281" t="s">
        <v>83</v>
      </c>
      <c r="S6281" t="s">
        <v>45</v>
      </c>
      <c r="T6281">
        <f>_xlfn.DAYS(Raw_data_US_healthcare[[#This Row],[Discharge Date]],Raw_data_US_healthcare[[#This Row],[Date of Admission]])</f>
        <v>27</v>
      </c>
    </row>
    <row r="6282" spans="1:20" x14ac:dyDescent="0.3">
      <c r="A6282" t="s">
        <v>26511</v>
      </c>
      <c r="B6282" t="s">
        <v>17218</v>
      </c>
      <c r="C6282">
        <v>62</v>
      </c>
      <c r="D6282" t="str">
        <f>IF(Raw_data_US_healthcare[[#This Row],[Age]]&lt;35,"Young",IF(Raw_data_US_healthcare[[#This Row],[Age]]&lt;60,"Middle","Senior"))</f>
        <v>Senior</v>
      </c>
      <c r="E6282" t="s">
        <v>16</v>
      </c>
      <c r="F6282" t="s">
        <v>27</v>
      </c>
      <c r="G6282" t="s">
        <v>27</v>
      </c>
      <c r="H6282" t="s">
        <v>36</v>
      </c>
      <c r="I6282" s="2">
        <v>44070</v>
      </c>
      <c r="J6282" t="s">
        <v>17219</v>
      </c>
      <c r="K6282" t="s">
        <v>17220</v>
      </c>
      <c r="L6282" t="s">
        <v>21</v>
      </c>
      <c r="M6282">
        <v>18250.985000000001</v>
      </c>
      <c r="N6282">
        <v>266</v>
      </c>
      <c r="O6282" t="s">
        <v>43</v>
      </c>
      <c r="P6282" t="s">
        <v>43</v>
      </c>
      <c r="Q6282" s="2">
        <v>44100</v>
      </c>
      <c r="R6282" t="s">
        <v>23</v>
      </c>
      <c r="S6282" t="s">
        <v>33</v>
      </c>
      <c r="T6282">
        <f>_xlfn.DAYS(Raw_data_US_healthcare[[#This Row],[Discharge Date]],Raw_data_US_healthcare[[#This Row],[Date of Admission]])</f>
        <v>30</v>
      </c>
    </row>
    <row r="6283" spans="1:20" x14ac:dyDescent="0.3">
      <c r="A6283" t="s">
        <v>26511</v>
      </c>
      <c r="B6283" t="s">
        <v>17221</v>
      </c>
      <c r="C6283">
        <v>40</v>
      </c>
      <c r="D6283" t="str">
        <f>IF(Raw_data_US_healthcare[[#This Row],[Age]]&lt;35,"Young",IF(Raw_data_US_healthcare[[#This Row],[Age]]&lt;60,"Middle","Senior"))</f>
        <v>Middle</v>
      </c>
      <c r="E6283" t="s">
        <v>16</v>
      </c>
      <c r="F6283" t="s">
        <v>49</v>
      </c>
      <c r="G6283" t="s">
        <v>49</v>
      </c>
      <c r="H6283" t="s">
        <v>18</v>
      </c>
      <c r="I6283" s="2">
        <v>43801</v>
      </c>
      <c r="J6283" t="s">
        <v>17222</v>
      </c>
      <c r="K6283" t="s">
        <v>17223</v>
      </c>
      <c r="L6283" t="s">
        <v>52</v>
      </c>
      <c r="M6283">
        <v>53727.830999999998</v>
      </c>
      <c r="N6283">
        <v>387</v>
      </c>
      <c r="O6283" t="s">
        <v>43</v>
      </c>
      <c r="P6283" t="s">
        <v>43</v>
      </c>
      <c r="Q6283" s="2">
        <v>43811</v>
      </c>
      <c r="R6283" t="s">
        <v>44</v>
      </c>
      <c r="S6283" t="s">
        <v>24</v>
      </c>
      <c r="T6283">
        <f>_xlfn.DAYS(Raw_data_US_healthcare[[#This Row],[Discharge Date]],Raw_data_US_healthcare[[#This Row],[Date of Admission]])</f>
        <v>10</v>
      </c>
    </row>
    <row r="6284" spans="1:20" x14ac:dyDescent="0.3">
      <c r="A6284" t="s">
        <v>26511</v>
      </c>
      <c r="B6284" t="s">
        <v>17224</v>
      </c>
      <c r="C6284">
        <v>54</v>
      </c>
      <c r="D6284" t="str">
        <f>IF(Raw_data_US_healthcare[[#This Row],[Age]]&lt;35,"Young",IF(Raw_data_US_healthcare[[#This Row],[Age]]&lt;60,"Middle","Senior"))</f>
        <v>Middle</v>
      </c>
      <c r="E6284" t="s">
        <v>16</v>
      </c>
      <c r="F6284" t="s">
        <v>62</v>
      </c>
      <c r="G6284" t="s">
        <v>62</v>
      </c>
      <c r="H6284" t="s">
        <v>69</v>
      </c>
      <c r="I6284" s="2">
        <v>44193</v>
      </c>
      <c r="J6284" t="s">
        <v>17225</v>
      </c>
      <c r="K6284" t="s">
        <v>17226</v>
      </c>
      <c r="L6284" t="s">
        <v>56</v>
      </c>
      <c r="M6284">
        <v>32955.730000000003</v>
      </c>
      <c r="N6284">
        <v>367</v>
      </c>
      <c r="O6284" t="s">
        <v>22</v>
      </c>
      <c r="P6284" t="s">
        <v>22</v>
      </c>
      <c r="Q6284" s="2">
        <v>44207</v>
      </c>
      <c r="R6284" t="s">
        <v>44</v>
      </c>
      <c r="S6284" t="s">
        <v>45</v>
      </c>
      <c r="T6284">
        <f>_xlfn.DAYS(Raw_data_US_healthcare[[#This Row],[Discharge Date]],Raw_data_US_healthcare[[#This Row],[Date of Admission]])</f>
        <v>14</v>
      </c>
    </row>
    <row r="6285" spans="1:20" x14ac:dyDescent="0.3">
      <c r="A6285" t="s">
        <v>26512</v>
      </c>
      <c r="B6285" t="s">
        <v>17227</v>
      </c>
      <c r="C6285">
        <v>35</v>
      </c>
      <c r="D6285" t="str">
        <f>IF(Raw_data_US_healthcare[[#This Row],[Age]]&lt;35,"Young",IF(Raw_data_US_healthcare[[#This Row],[Age]]&lt;60,"Middle","Senior"))</f>
        <v>Middle</v>
      </c>
      <c r="E6285" t="s">
        <v>26</v>
      </c>
      <c r="F6285" t="s">
        <v>228</v>
      </c>
      <c r="G6285" t="s">
        <v>228</v>
      </c>
      <c r="H6285" t="s">
        <v>36</v>
      </c>
      <c r="I6285" s="2">
        <v>44917</v>
      </c>
      <c r="J6285" t="s">
        <v>17228</v>
      </c>
      <c r="K6285" t="s">
        <v>17229</v>
      </c>
      <c r="L6285" t="s">
        <v>21</v>
      </c>
      <c r="M6285">
        <v>1388.3236999999999</v>
      </c>
      <c r="N6285">
        <v>191</v>
      </c>
      <c r="O6285" t="s">
        <v>22</v>
      </c>
      <c r="P6285" t="s">
        <v>22</v>
      </c>
      <c r="Q6285" s="2">
        <v>44923</v>
      </c>
      <c r="R6285" t="s">
        <v>44</v>
      </c>
      <c r="S6285" t="s">
        <v>33</v>
      </c>
      <c r="T6285">
        <f>_xlfn.DAYS(Raw_data_US_healthcare[[#This Row],[Discharge Date]],Raw_data_US_healthcare[[#This Row],[Date of Admission]])</f>
        <v>6</v>
      </c>
    </row>
    <row r="6286" spans="1:20" x14ac:dyDescent="0.3">
      <c r="A6286" t="s">
        <v>26511</v>
      </c>
      <c r="B6286" t="s">
        <v>17230</v>
      </c>
      <c r="C6286">
        <v>67</v>
      </c>
      <c r="D6286" t="str">
        <f>IF(Raw_data_US_healthcare[[#This Row],[Age]]&lt;35,"Young",IF(Raw_data_US_healthcare[[#This Row],[Age]]&lt;60,"Middle","Senior"))</f>
        <v>Senior</v>
      </c>
      <c r="E6286" t="s">
        <v>16</v>
      </c>
      <c r="F6286" t="s">
        <v>88</v>
      </c>
      <c r="G6286" t="s">
        <v>88</v>
      </c>
      <c r="H6286" t="s">
        <v>26514</v>
      </c>
      <c r="I6286" s="2">
        <v>43860</v>
      </c>
      <c r="J6286" t="s">
        <v>17231</v>
      </c>
      <c r="K6286" t="s">
        <v>17232</v>
      </c>
      <c r="L6286" t="s">
        <v>21</v>
      </c>
      <c r="M6286">
        <v>24849.903900000001</v>
      </c>
      <c r="N6286">
        <v>411</v>
      </c>
      <c r="O6286" t="s">
        <v>22</v>
      </c>
      <c r="P6286" t="s">
        <v>22</v>
      </c>
      <c r="Q6286" s="2">
        <v>43873</v>
      </c>
      <c r="R6286" t="s">
        <v>23</v>
      </c>
      <c r="S6286" t="s">
        <v>24</v>
      </c>
      <c r="T6286">
        <f>_xlfn.DAYS(Raw_data_US_healthcare[[#This Row],[Discharge Date]],Raw_data_US_healthcare[[#This Row],[Date of Admission]])</f>
        <v>13</v>
      </c>
    </row>
    <row r="6287" spans="1:20" x14ac:dyDescent="0.3">
      <c r="A6287" t="s">
        <v>26511</v>
      </c>
      <c r="B6287" t="s">
        <v>11079</v>
      </c>
      <c r="C6287">
        <v>82</v>
      </c>
      <c r="D6287" t="str">
        <f>IF(Raw_data_US_healthcare[[#This Row],[Age]]&lt;35,"Young",IF(Raw_data_US_healthcare[[#This Row],[Age]]&lt;60,"Middle","Senior"))</f>
        <v>Senior</v>
      </c>
      <c r="E6287" t="s">
        <v>16</v>
      </c>
      <c r="F6287" t="s">
        <v>35</v>
      </c>
      <c r="G6287" t="s">
        <v>35</v>
      </c>
      <c r="H6287" t="s">
        <v>69</v>
      </c>
      <c r="I6287" s="2">
        <v>44864</v>
      </c>
      <c r="J6287" t="s">
        <v>17233</v>
      </c>
      <c r="K6287" t="s">
        <v>17234</v>
      </c>
      <c r="L6287" t="s">
        <v>21</v>
      </c>
      <c r="M6287">
        <v>17002.134699999999</v>
      </c>
      <c r="N6287">
        <v>359</v>
      </c>
      <c r="O6287" t="s">
        <v>22</v>
      </c>
      <c r="P6287" t="s">
        <v>22</v>
      </c>
      <c r="Q6287" s="2">
        <v>44868</v>
      </c>
      <c r="R6287" t="s">
        <v>44</v>
      </c>
      <c r="S6287" t="s">
        <v>45</v>
      </c>
      <c r="T6287">
        <f>_xlfn.DAYS(Raw_data_US_healthcare[[#This Row],[Discharge Date]],Raw_data_US_healthcare[[#This Row],[Date of Admission]])</f>
        <v>4</v>
      </c>
    </row>
    <row r="6288" spans="1:20" x14ac:dyDescent="0.3">
      <c r="A6288" t="s">
        <v>26511</v>
      </c>
      <c r="B6288" t="s">
        <v>17235</v>
      </c>
      <c r="C6288">
        <v>61</v>
      </c>
      <c r="D6288" t="str">
        <f>IF(Raw_data_US_healthcare[[#This Row],[Age]]&lt;35,"Young",IF(Raw_data_US_healthcare[[#This Row],[Age]]&lt;60,"Middle","Senior"))</f>
        <v>Senior</v>
      </c>
      <c r="E6288" t="s">
        <v>16</v>
      </c>
      <c r="F6288" t="s">
        <v>17</v>
      </c>
      <c r="G6288" t="s">
        <v>17</v>
      </c>
      <c r="H6288" t="s">
        <v>18</v>
      </c>
      <c r="I6288" s="2">
        <v>44974</v>
      </c>
      <c r="J6288" t="s">
        <v>17236</v>
      </c>
      <c r="K6288" t="s">
        <v>17237</v>
      </c>
      <c r="L6288" t="s">
        <v>21</v>
      </c>
      <c r="M6288">
        <v>4374.1711999999998</v>
      </c>
      <c r="N6288">
        <v>153</v>
      </c>
      <c r="O6288" t="s">
        <v>43</v>
      </c>
      <c r="P6288" t="s">
        <v>43</v>
      </c>
      <c r="Q6288" s="2">
        <v>44985</v>
      </c>
      <c r="R6288" t="s">
        <v>32</v>
      </c>
      <c r="S6288" t="s">
        <v>45</v>
      </c>
      <c r="T6288">
        <f>_xlfn.DAYS(Raw_data_US_healthcare[[#This Row],[Discharge Date]],Raw_data_US_healthcare[[#This Row],[Date of Admission]])</f>
        <v>11</v>
      </c>
    </row>
    <row r="6289" spans="1:20" x14ac:dyDescent="0.3">
      <c r="A6289" t="s">
        <v>26512</v>
      </c>
      <c r="B6289" t="s">
        <v>17238</v>
      </c>
      <c r="C6289">
        <v>60</v>
      </c>
      <c r="D6289" t="str">
        <f>IF(Raw_data_US_healthcare[[#This Row],[Age]]&lt;35,"Young",IF(Raw_data_US_healthcare[[#This Row],[Age]]&lt;60,"Middle","Senior"))</f>
        <v>Senior</v>
      </c>
      <c r="E6289" t="s">
        <v>26</v>
      </c>
      <c r="F6289" t="s">
        <v>27</v>
      </c>
      <c r="G6289" t="s">
        <v>27</v>
      </c>
      <c r="H6289" t="s">
        <v>26514</v>
      </c>
      <c r="I6289" s="2">
        <v>43675</v>
      </c>
      <c r="J6289" t="s">
        <v>17239</v>
      </c>
      <c r="K6289" t="s">
        <v>17240</v>
      </c>
      <c r="L6289" t="s">
        <v>21</v>
      </c>
      <c r="M6289">
        <v>13027.4103</v>
      </c>
      <c r="N6289">
        <v>141</v>
      </c>
      <c r="O6289" t="s">
        <v>22</v>
      </c>
      <c r="P6289" t="s">
        <v>22</v>
      </c>
      <c r="Q6289" s="2">
        <v>43679</v>
      </c>
      <c r="R6289" t="s">
        <v>44</v>
      </c>
      <c r="S6289" t="s">
        <v>24</v>
      </c>
      <c r="T6289">
        <f>_xlfn.DAYS(Raw_data_US_healthcare[[#This Row],[Discharge Date]],Raw_data_US_healthcare[[#This Row],[Date of Admission]])</f>
        <v>4</v>
      </c>
    </row>
    <row r="6290" spans="1:20" x14ac:dyDescent="0.3">
      <c r="A6290" t="s">
        <v>26512</v>
      </c>
      <c r="B6290" t="s">
        <v>17241</v>
      </c>
      <c r="C6290">
        <v>35</v>
      </c>
      <c r="D6290" t="str">
        <f>IF(Raw_data_US_healthcare[[#This Row],[Age]]&lt;35,"Young",IF(Raw_data_US_healthcare[[#This Row],[Age]]&lt;60,"Middle","Senior"))</f>
        <v>Middle</v>
      </c>
      <c r="E6290" t="s">
        <v>26</v>
      </c>
      <c r="F6290" t="s">
        <v>113</v>
      </c>
      <c r="G6290" t="s">
        <v>113</v>
      </c>
      <c r="H6290" t="s">
        <v>28</v>
      </c>
      <c r="I6290" s="2">
        <v>44373</v>
      </c>
      <c r="J6290" t="s">
        <v>6635</v>
      </c>
      <c r="K6290" t="s">
        <v>5993</v>
      </c>
      <c r="L6290" t="s">
        <v>56</v>
      </c>
      <c r="M6290">
        <v>20068.415400000002</v>
      </c>
      <c r="N6290">
        <v>468</v>
      </c>
      <c r="O6290" t="s">
        <v>39</v>
      </c>
      <c r="P6290" t="s">
        <v>39</v>
      </c>
      <c r="Q6290" s="2">
        <v>44390</v>
      </c>
      <c r="R6290" t="s">
        <v>83</v>
      </c>
      <c r="S6290" t="s">
        <v>45</v>
      </c>
      <c r="T6290">
        <f>_xlfn.DAYS(Raw_data_US_healthcare[[#This Row],[Discharge Date]],Raw_data_US_healthcare[[#This Row],[Date of Admission]])</f>
        <v>17</v>
      </c>
    </row>
    <row r="6291" spans="1:20" x14ac:dyDescent="0.3">
      <c r="A6291" t="s">
        <v>26512</v>
      </c>
      <c r="B6291" t="s">
        <v>17242</v>
      </c>
      <c r="C6291">
        <v>25</v>
      </c>
      <c r="D6291" t="str">
        <f>IF(Raw_data_US_healthcare[[#This Row],[Age]]&lt;35,"Young",IF(Raw_data_US_healthcare[[#This Row],[Age]]&lt;60,"Middle","Senior"))</f>
        <v>Young</v>
      </c>
      <c r="E6291" t="s">
        <v>26</v>
      </c>
      <c r="F6291" t="s">
        <v>88</v>
      </c>
      <c r="G6291" t="s">
        <v>88</v>
      </c>
      <c r="H6291" t="s">
        <v>26516</v>
      </c>
      <c r="I6291" s="2">
        <v>44749</v>
      </c>
      <c r="J6291" t="s">
        <v>17243</v>
      </c>
      <c r="K6291" t="s">
        <v>17244</v>
      </c>
      <c r="L6291" t="s">
        <v>52</v>
      </c>
      <c r="M6291">
        <v>19756.776300000001</v>
      </c>
      <c r="N6291">
        <v>348</v>
      </c>
      <c r="O6291" t="s">
        <v>43</v>
      </c>
      <c r="P6291" t="s">
        <v>43</v>
      </c>
      <c r="Q6291" s="2">
        <v>44777</v>
      </c>
      <c r="R6291" t="s">
        <v>23</v>
      </c>
      <c r="S6291" t="s">
        <v>24</v>
      </c>
      <c r="T6291">
        <f>_xlfn.DAYS(Raw_data_US_healthcare[[#This Row],[Discharge Date]],Raw_data_US_healthcare[[#This Row],[Date of Admission]])</f>
        <v>28</v>
      </c>
    </row>
    <row r="6292" spans="1:20" x14ac:dyDescent="0.3">
      <c r="A6292" t="s">
        <v>26511</v>
      </c>
      <c r="B6292" t="s">
        <v>17245</v>
      </c>
      <c r="C6292">
        <v>35</v>
      </c>
      <c r="D6292" t="str">
        <f>IF(Raw_data_US_healthcare[[#This Row],[Age]]&lt;35,"Young",IF(Raw_data_US_healthcare[[#This Row],[Age]]&lt;60,"Middle","Senior"))</f>
        <v>Middle</v>
      </c>
      <c r="E6292" t="s">
        <v>16</v>
      </c>
      <c r="F6292" t="s">
        <v>62</v>
      </c>
      <c r="G6292" t="s">
        <v>62</v>
      </c>
      <c r="H6292" t="s">
        <v>18</v>
      </c>
      <c r="I6292" s="2">
        <v>43810</v>
      </c>
      <c r="J6292" t="s">
        <v>17246</v>
      </c>
      <c r="K6292" t="s">
        <v>17247</v>
      </c>
      <c r="L6292" t="s">
        <v>52</v>
      </c>
      <c r="M6292">
        <v>37977.362500000003</v>
      </c>
      <c r="N6292">
        <v>304</v>
      </c>
      <c r="O6292" t="s">
        <v>39</v>
      </c>
      <c r="P6292" t="s">
        <v>39</v>
      </c>
      <c r="Q6292" s="2">
        <v>43825</v>
      </c>
      <c r="R6292" t="s">
        <v>44</v>
      </c>
      <c r="S6292" t="s">
        <v>24</v>
      </c>
      <c r="T6292">
        <f>_xlfn.DAYS(Raw_data_US_healthcare[[#This Row],[Discharge Date]],Raw_data_US_healthcare[[#This Row],[Date of Admission]])</f>
        <v>15</v>
      </c>
    </row>
    <row r="6293" spans="1:20" x14ac:dyDescent="0.3">
      <c r="A6293" t="s">
        <v>26512</v>
      </c>
      <c r="B6293" t="s">
        <v>17248</v>
      </c>
      <c r="C6293">
        <v>78</v>
      </c>
      <c r="D6293" t="str">
        <f>IF(Raw_data_US_healthcare[[#This Row],[Age]]&lt;35,"Young",IF(Raw_data_US_healthcare[[#This Row],[Age]]&lt;60,"Middle","Senior"))</f>
        <v>Senior</v>
      </c>
      <c r="E6293" t="s">
        <v>26</v>
      </c>
      <c r="F6293" t="s">
        <v>62</v>
      </c>
      <c r="G6293" t="s">
        <v>62</v>
      </c>
      <c r="H6293" t="s">
        <v>69</v>
      </c>
      <c r="I6293" s="2">
        <v>44361</v>
      </c>
      <c r="J6293" t="s">
        <v>17249</v>
      </c>
      <c r="K6293" t="s">
        <v>17250</v>
      </c>
      <c r="L6293" t="s">
        <v>56</v>
      </c>
      <c r="M6293">
        <v>66271.619600000005</v>
      </c>
      <c r="N6293">
        <v>306</v>
      </c>
      <c r="O6293" t="s">
        <v>43</v>
      </c>
      <c r="P6293" t="s">
        <v>43</v>
      </c>
      <c r="Q6293" s="2">
        <v>44368</v>
      </c>
      <c r="R6293" t="s">
        <v>48</v>
      </c>
      <c r="S6293" t="s">
        <v>45</v>
      </c>
      <c r="T6293">
        <f>_xlfn.DAYS(Raw_data_US_healthcare[[#This Row],[Discharge Date]],Raw_data_US_healthcare[[#This Row],[Date of Admission]])</f>
        <v>7</v>
      </c>
    </row>
    <row r="6294" spans="1:20" x14ac:dyDescent="0.3">
      <c r="A6294" t="s">
        <v>26511</v>
      </c>
      <c r="B6294" t="s">
        <v>6529</v>
      </c>
      <c r="C6294">
        <v>66</v>
      </c>
      <c r="D6294" t="str">
        <f>IF(Raw_data_US_healthcare[[#This Row],[Age]]&lt;35,"Young",IF(Raw_data_US_healthcare[[#This Row],[Age]]&lt;60,"Middle","Senior"))</f>
        <v>Senior</v>
      </c>
      <c r="E6294" t="s">
        <v>16</v>
      </c>
      <c r="F6294" t="s">
        <v>62</v>
      </c>
      <c r="G6294" t="s">
        <v>62</v>
      </c>
      <c r="H6294" t="s">
        <v>18</v>
      </c>
      <c r="I6294" s="2">
        <v>44516</v>
      </c>
      <c r="J6294" t="s">
        <v>17251</v>
      </c>
      <c r="K6294" t="s">
        <v>17252</v>
      </c>
      <c r="L6294" t="s">
        <v>31</v>
      </c>
      <c r="M6294">
        <v>13065.9058</v>
      </c>
      <c r="N6294">
        <v>415</v>
      </c>
      <c r="O6294" t="s">
        <v>39</v>
      </c>
      <c r="P6294" t="s">
        <v>39</v>
      </c>
      <c r="Q6294" s="2">
        <v>44530</v>
      </c>
      <c r="R6294" t="s">
        <v>48</v>
      </c>
      <c r="S6294" t="s">
        <v>24</v>
      </c>
      <c r="T6294">
        <f>_xlfn.DAYS(Raw_data_US_healthcare[[#This Row],[Discharge Date]],Raw_data_US_healthcare[[#This Row],[Date of Admission]])</f>
        <v>14</v>
      </c>
    </row>
    <row r="6295" spans="1:20" x14ac:dyDescent="0.3">
      <c r="A6295" t="s">
        <v>26512</v>
      </c>
      <c r="B6295" t="s">
        <v>17253</v>
      </c>
      <c r="C6295">
        <v>53</v>
      </c>
      <c r="D6295" t="str">
        <f>IF(Raw_data_US_healthcare[[#This Row],[Age]]&lt;35,"Young",IF(Raw_data_US_healthcare[[#This Row],[Age]]&lt;60,"Middle","Senior"))</f>
        <v>Middle</v>
      </c>
      <c r="E6295" t="s">
        <v>26</v>
      </c>
      <c r="F6295" t="s">
        <v>228</v>
      </c>
      <c r="G6295" t="s">
        <v>228</v>
      </c>
      <c r="H6295" t="s">
        <v>28</v>
      </c>
      <c r="I6295" s="2">
        <v>45168</v>
      </c>
      <c r="J6295" t="s">
        <v>17254</v>
      </c>
      <c r="K6295" t="s">
        <v>10941</v>
      </c>
      <c r="L6295" t="s">
        <v>52</v>
      </c>
      <c r="M6295">
        <v>19256.083500000001</v>
      </c>
      <c r="N6295">
        <v>147</v>
      </c>
      <c r="O6295" t="s">
        <v>39</v>
      </c>
      <c r="P6295" t="s">
        <v>39</v>
      </c>
      <c r="Q6295" s="2">
        <v>45177</v>
      </c>
      <c r="R6295" t="s">
        <v>32</v>
      </c>
      <c r="S6295" t="s">
        <v>33</v>
      </c>
      <c r="T6295">
        <f>_xlfn.DAYS(Raw_data_US_healthcare[[#This Row],[Discharge Date]],Raw_data_US_healthcare[[#This Row],[Date of Admission]])</f>
        <v>9</v>
      </c>
    </row>
    <row r="6296" spans="1:20" x14ac:dyDescent="0.3">
      <c r="A6296" t="s">
        <v>26511</v>
      </c>
      <c r="B6296" t="s">
        <v>17255</v>
      </c>
      <c r="C6296">
        <v>46</v>
      </c>
      <c r="D6296" t="str">
        <f>IF(Raw_data_US_healthcare[[#This Row],[Age]]&lt;35,"Young",IF(Raw_data_US_healthcare[[#This Row],[Age]]&lt;60,"Middle","Senior"))</f>
        <v>Middle</v>
      </c>
      <c r="E6296" t="s">
        <v>16</v>
      </c>
      <c r="F6296" t="s">
        <v>35</v>
      </c>
      <c r="G6296" t="s">
        <v>35</v>
      </c>
      <c r="H6296" t="s">
        <v>18</v>
      </c>
      <c r="I6296" s="2">
        <v>44314</v>
      </c>
      <c r="J6296" t="s">
        <v>17256</v>
      </c>
      <c r="K6296" t="s">
        <v>17257</v>
      </c>
      <c r="L6296" t="s">
        <v>21</v>
      </c>
      <c r="M6296">
        <v>10058.005999999999</v>
      </c>
      <c r="N6296">
        <v>258</v>
      </c>
      <c r="O6296" t="s">
        <v>43</v>
      </c>
      <c r="P6296" t="s">
        <v>43</v>
      </c>
      <c r="Q6296" s="2">
        <v>44332</v>
      </c>
      <c r="R6296" t="s">
        <v>44</v>
      </c>
      <c r="S6296" t="s">
        <v>45</v>
      </c>
      <c r="T6296">
        <f>_xlfn.DAYS(Raw_data_US_healthcare[[#This Row],[Discharge Date]],Raw_data_US_healthcare[[#This Row],[Date of Admission]])</f>
        <v>18</v>
      </c>
    </row>
    <row r="6297" spans="1:20" x14ac:dyDescent="0.3">
      <c r="A6297" t="s">
        <v>26512</v>
      </c>
      <c r="B6297" t="s">
        <v>17258</v>
      </c>
      <c r="C6297">
        <v>50</v>
      </c>
      <c r="D6297" t="str">
        <f>IF(Raw_data_US_healthcare[[#This Row],[Age]]&lt;35,"Young",IF(Raw_data_US_healthcare[[#This Row],[Age]]&lt;60,"Middle","Senior"))</f>
        <v>Middle</v>
      </c>
      <c r="E6297" t="s">
        <v>26</v>
      </c>
      <c r="F6297" t="s">
        <v>27</v>
      </c>
      <c r="G6297" t="s">
        <v>27</v>
      </c>
      <c r="H6297" t="s">
        <v>28</v>
      </c>
      <c r="I6297" s="2">
        <v>44067</v>
      </c>
      <c r="J6297" t="s">
        <v>17259</v>
      </c>
      <c r="K6297" t="s">
        <v>17260</v>
      </c>
      <c r="L6297" t="s">
        <v>56</v>
      </c>
      <c r="M6297">
        <v>43538.48</v>
      </c>
      <c r="N6297">
        <v>188</v>
      </c>
      <c r="O6297" t="s">
        <v>43</v>
      </c>
      <c r="P6297" t="s">
        <v>43</v>
      </c>
      <c r="Q6297" s="2">
        <v>44080</v>
      </c>
      <c r="R6297" t="s">
        <v>83</v>
      </c>
      <c r="S6297" t="s">
        <v>33</v>
      </c>
      <c r="T6297">
        <f>_xlfn.DAYS(Raw_data_US_healthcare[[#This Row],[Discharge Date]],Raw_data_US_healthcare[[#This Row],[Date of Admission]])</f>
        <v>13</v>
      </c>
    </row>
    <row r="6298" spans="1:20" x14ac:dyDescent="0.3">
      <c r="A6298" t="s">
        <v>26511</v>
      </c>
      <c r="B6298" t="s">
        <v>3318</v>
      </c>
      <c r="C6298">
        <v>80</v>
      </c>
      <c r="D6298" t="str">
        <f>IF(Raw_data_US_healthcare[[#This Row],[Age]]&lt;35,"Young",IF(Raw_data_US_healthcare[[#This Row],[Age]]&lt;60,"Middle","Senior"))</f>
        <v>Senior</v>
      </c>
      <c r="E6298" t="s">
        <v>16</v>
      </c>
      <c r="F6298" t="s">
        <v>27</v>
      </c>
      <c r="G6298" t="s">
        <v>27</v>
      </c>
      <c r="H6298" t="s">
        <v>69</v>
      </c>
      <c r="I6298" s="2">
        <v>44288</v>
      </c>
      <c r="J6298" t="s">
        <v>17261</v>
      </c>
      <c r="K6298" t="s">
        <v>17262</v>
      </c>
      <c r="L6298" t="s">
        <v>56</v>
      </c>
      <c r="M6298">
        <v>25621.683400000002</v>
      </c>
      <c r="N6298">
        <v>411</v>
      </c>
      <c r="O6298" t="s">
        <v>22</v>
      </c>
      <c r="P6298" t="s">
        <v>22</v>
      </c>
      <c r="Q6298" s="2">
        <v>44291</v>
      </c>
      <c r="R6298" t="s">
        <v>23</v>
      </c>
      <c r="S6298" t="s">
        <v>33</v>
      </c>
      <c r="T6298">
        <f>_xlfn.DAYS(Raw_data_US_healthcare[[#This Row],[Discharge Date]],Raw_data_US_healthcare[[#This Row],[Date of Admission]])</f>
        <v>3</v>
      </c>
    </row>
    <row r="6299" spans="1:20" x14ac:dyDescent="0.3">
      <c r="A6299" t="s">
        <v>26512</v>
      </c>
      <c r="B6299" t="s">
        <v>7658</v>
      </c>
      <c r="C6299">
        <v>62</v>
      </c>
      <c r="D6299" t="str">
        <f>IF(Raw_data_US_healthcare[[#This Row],[Age]]&lt;35,"Young",IF(Raw_data_US_healthcare[[#This Row],[Age]]&lt;60,"Middle","Senior"))</f>
        <v>Senior</v>
      </c>
      <c r="E6299" t="s">
        <v>26</v>
      </c>
      <c r="F6299" t="s">
        <v>27</v>
      </c>
      <c r="G6299" t="s">
        <v>27</v>
      </c>
      <c r="H6299" t="s">
        <v>26516</v>
      </c>
      <c r="I6299" s="2">
        <v>44687</v>
      </c>
      <c r="J6299" t="s">
        <v>17263</v>
      </c>
      <c r="K6299" t="s">
        <v>17264</v>
      </c>
      <c r="L6299" t="s">
        <v>60</v>
      </c>
      <c r="M6299">
        <v>22765.749400000001</v>
      </c>
      <c r="N6299">
        <v>158</v>
      </c>
      <c r="O6299" t="s">
        <v>43</v>
      </c>
      <c r="P6299" t="s">
        <v>43</v>
      </c>
      <c r="Q6299" s="2">
        <v>44704</v>
      </c>
      <c r="R6299" t="s">
        <v>32</v>
      </c>
      <c r="S6299" t="s">
        <v>24</v>
      </c>
      <c r="T6299">
        <f>_xlfn.DAYS(Raw_data_US_healthcare[[#This Row],[Discharge Date]],Raw_data_US_healthcare[[#This Row],[Date of Admission]])</f>
        <v>17</v>
      </c>
    </row>
    <row r="6300" spans="1:20" x14ac:dyDescent="0.3">
      <c r="A6300" t="s">
        <v>26511</v>
      </c>
      <c r="B6300" t="s">
        <v>17265</v>
      </c>
      <c r="C6300">
        <v>32</v>
      </c>
      <c r="D6300" t="str">
        <f>IF(Raw_data_US_healthcare[[#This Row],[Age]]&lt;35,"Young",IF(Raw_data_US_healthcare[[#This Row],[Age]]&lt;60,"Middle","Senior"))</f>
        <v>Young</v>
      </c>
      <c r="E6300" t="s">
        <v>16</v>
      </c>
      <c r="F6300" t="s">
        <v>49</v>
      </c>
      <c r="G6300" t="s">
        <v>49</v>
      </c>
      <c r="H6300" t="s">
        <v>36</v>
      </c>
      <c r="I6300" s="2">
        <v>44327</v>
      </c>
      <c r="J6300" t="s">
        <v>17266</v>
      </c>
      <c r="K6300" t="s">
        <v>17267</v>
      </c>
      <c r="L6300" t="s">
        <v>31</v>
      </c>
      <c r="M6300">
        <v>18065.876899999999</v>
      </c>
      <c r="N6300">
        <v>378</v>
      </c>
      <c r="O6300" t="s">
        <v>22</v>
      </c>
      <c r="P6300" t="s">
        <v>22</v>
      </c>
      <c r="Q6300" s="2">
        <v>44342</v>
      </c>
      <c r="R6300" t="s">
        <v>48</v>
      </c>
      <c r="S6300" t="s">
        <v>33</v>
      </c>
      <c r="T6300">
        <f>_xlfn.DAYS(Raw_data_US_healthcare[[#This Row],[Discharge Date]],Raw_data_US_healthcare[[#This Row],[Date of Admission]])</f>
        <v>15</v>
      </c>
    </row>
    <row r="6301" spans="1:20" x14ac:dyDescent="0.3">
      <c r="A6301" t="s">
        <v>26512</v>
      </c>
      <c r="B6301" t="s">
        <v>17268</v>
      </c>
      <c r="C6301">
        <v>84</v>
      </c>
      <c r="D6301" t="str">
        <f>IF(Raw_data_US_healthcare[[#This Row],[Age]]&lt;35,"Young",IF(Raw_data_US_healthcare[[#This Row],[Age]]&lt;60,"Middle","Senior"))</f>
        <v>Senior</v>
      </c>
      <c r="E6301" t="s">
        <v>26</v>
      </c>
      <c r="F6301" t="s">
        <v>49</v>
      </c>
      <c r="G6301" t="s">
        <v>49</v>
      </c>
      <c r="H6301" t="s">
        <v>26516</v>
      </c>
      <c r="I6301" s="2">
        <v>43586</v>
      </c>
      <c r="J6301" t="s">
        <v>17269</v>
      </c>
      <c r="K6301" t="s">
        <v>17270</v>
      </c>
      <c r="L6301" t="s">
        <v>21</v>
      </c>
      <c r="M6301">
        <v>17273.323799999998</v>
      </c>
      <c r="N6301">
        <v>283</v>
      </c>
      <c r="O6301" t="s">
        <v>43</v>
      </c>
      <c r="P6301" t="s">
        <v>43</v>
      </c>
      <c r="Q6301" s="2">
        <v>43606</v>
      </c>
      <c r="R6301" t="s">
        <v>44</v>
      </c>
      <c r="S6301" t="s">
        <v>24</v>
      </c>
      <c r="T6301">
        <f>_xlfn.DAYS(Raw_data_US_healthcare[[#This Row],[Discharge Date]],Raw_data_US_healthcare[[#This Row],[Date of Admission]])</f>
        <v>20</v>
      </c>
    </row>
    <row r="6302" spans="1:20" x14ac:dyDescent="0.3">
      <c r="A6302" t="s">
        <v>26512</v>
      </c>
      <c r="B6302" t="s">
        <v>17271</v>
      </c>
      <c r="C6302">
        <v>78</v>
      </c>
      <c r="D6302" t="str">
        <f>IF(Raw_data_US_healthcare[[#This Row],[Age]]&lt;35,"Young",IF(Raw_data_US_healthcare[[#This Row],[Age]]&lt;60,"Middle","Senior"))</f>
        <v>Senior</v>
      </c>
      <c r="E6302" t="s">
        <v>26</v>
      </c>
      <c r="F6302" t="s">
        <v>113</v>
      </c>
      <c r="G6302" t="s">
        <v>113</v>
      </c>
      <c r="H6302" t="s">
        <v>26516</v>
      </c>
      <c r="I6302" s="2">
        <v>45088</v>
      </c>
      <c r="J6302" t="s">
        <v>17272</v>
      </c>
      <c r="K6302" t="s">
        <v>17273</v>
      </c>
      <c r="L6302" t="s">
        <v>21</v>
      </c>
      <c r="M6302">
        <v>10868.138199999999</v>
      </c>
      <c r="N6302">
        <v>332</v>
      </c>
      <c r="O6302" t="s">
        <v>39</v>
      </c>
      <c r="P6302" t="s">
        <v>39</v>
      </c>
      <c r="Q6302" s="2">
        <v>45107</v>
      </c>
      <c r="R6302" t="s">
        <v>44</v>
      </c>
      <c r="S6302" t="s">
        <v>33</v>
      </c>
      <c r="T6302">
        <f>_xlfn.DAYS(Raw_data_US_healthcare[[#This Row],[Discharge Date]],Raw_data_US_healthcare[[#This Row],[Date of Admission]])</f>
        <v>19</v>
      </c>
    </row>
    <row r="6303" spans="1:20" x14ac:dyDescent="0.3">
      <c r="A6303" t="s">
        <v>26511</v>
      </c>
      <c r="B6303" t="s">
        <v>17274</v>
      </c>
      <c r="C6303">
        <v>30</v>
      </c>
      <c r="D6303" t="str">
        <f>IF(Raw_data_US_healthcare[[#This Row],[Age]]&lt;35,"Young",IF(Raw_data_US_healthcare[[#This Row],[Age]]&lt;60,"Middle","Senior"))</f>
        <v>Young</v>
      </c>
      <c r="E6303" t="s">
        <v>16</v>
      </c>
      <c r="F6303" t="s">
        <v>49</v>
      </c>
      <c r="G6303" t="s">
        <v>49</v>
      </c>
      <c r="H6303" t="s">
        <v>36</v>
      </c>
      <c r="I6303" s="2">
        <v>43912</v>
      </c>
      <c r="J6303" t="s">
        <v>17275</v>
      </c>
      <c r="K6303" t="s">
        <v>17276</v>
      </c>
      <c r="L6303" t="s">
        <v>60</v>
      </c>
      <c r="M6303">
        <v>19062.578099999999</v>
      </c>
      <c r="N6303">
        <v>144</v>
      </c>
      <c r="O6303" t="s">
        <v>22</v>
      </c>
      <c r="P6303" t="s">
        <v>22</v>
      </c>
      <c r="Q6303" s="2">
        <v>43932</v>
      </c>
      <c r="R6303" t="s">
        <v>44</v>
      </c>
      <c r="S6303" t="s">
        <v>24</v>
      </c>
      <c r="T6303">
        <f>_xlfn.DAYS(Raw_data_US_healthcare[[#This Row],[Discharge Date]],Raw_data_US_healthcare[[#This Row],[Date of Admission]])</f>
        <v>20</v>
      </c>
    </row>
    <row r="6304" spans="1:20" x14ac:dyDescent="0.3">
      <c r="A6304" t="s">
        <v>26512</v>
      </c>
      <c r="B6304" t="s">
        <v>17277</v>
      </c>
      <c r="C6304">
        <v>70</v>
      </c>
      <c r="D6304" t="str">
        <f>IF(Raw_data_US_healthcare[[#This Row],[Age]]&lt;35,"Young",IF(Raw_data_US_healthcare[[#This Row],[Age]]&lt;60,"Middle","Senior"))</f>
        <v>Senior</v>
      </c>
      <c r="E6304" t="s">
        <v>26</v>
      </c>
      <c r="F6304" t="s">
        <v>35</v>
      </c>
      <c r="G6304" t="s">
        <v>35</v>
      </c>
      <c r="H6304" t="s">
        <v>18</v>
      </c>
      <c r="I6304" s="2">
        <v>44320</v>
      </c>
      <c r="J6304" t="s">
        <v>17278</v>
      </c>
      <c r="K6304" t="s">
        <v>12685</v>
      </c>
      <c r="L6304" t="s">
        <v>31</v>
      </c>
      <c r="M6304">
        <v>51100.835400000004</v>
      </c>
      <c r="N6304">
        <v>480</v>
      </c>
      <c r="O6304" t="s">
        <v>43</v>
      </c>
      <c r="P6304" t="s">
        <v>43</v>
      </c>
      <c r="Q6304" s="2">
        <v>44336</v>
      </c>
      <c r="R6304" t="s">
        <v>23</v>
      </c>
      <c r="S6304" t="s">
        <v>45</v>
      </c>
      <c r="T6304">
        <f>_xlfn.DAYS(Raw_data_US_healthcare[[#This Row],[Discharge Date]],Raw_data_US_healthcare[[#This Row],[Date of Admission]])</f>
        <v>16</v>
      </c>
    </row>
    <row r="6305" spans="1:20" x14ac:dyDescent="0.3">
      <c r="A6305" t="s">
        <v>26511</v>
      </c>
      <c r="B6305" t="s">
        <v>7142</v>
      </c>
      <c r="C6305">
        <v>44</v>
      </c>
      <c r="D6305" t="str">
        <f>IF(Raw_data_US_healthcare[[#This Row],[Age]]&lt;35,"Young",IF(Raw_data_US_healthcare[[#This Row],[Age]]&lt;60,"Middle","Senior"))</f>
        <v>Middle</v>
      </c>
      <c r="E6305" t="s">
        <v>16</v>
      </c>
      <c r="F6305" t="s">
        <v>49</v>
      </c>
      <c r="G6305" t="s">
        <v>49</v>
      </c>
      <c r="H6305" t="s">
        <v>26516</v>
      </c>
      <c r="I6305" s="2">
        <v>44878</v>
      </c>
      <c r="J6305" t="s">
        <v>17279</v>
      </c>
      <c r="K6305" t="s">
        <v>17280</v>
      </c>
      <c r="L6305" t="s">
        <v>52</v>
      </c>
      <c r="M6305">
        <v>9687.2918000000009</v>
      </c>
      <c r="N6305">
        <v>158</v>
      </c>
      <c r="O6305" t="s">
        <v>39</v>
      </c>
      <c r="P6305" t="s">
        <v>39</v>
      </c>
      <c r="Q6305" s="2">
        <v>44904</v>
      </c>
      <c r="R6305" t="s">
        <v>48</v>
      </c>
      <c r="S6305" t="s">
        <v>45</v>
      </c>
      <c r="T6305">
        <f>_xlfn.DAYS(Raw_data_US_healthcare[[#This Row],[Discharge Date]],Raw_data_US_healthcare[[#This Row],[Date of Admission]])</f>
        <v>26</v>
      </c>
    </row>
    <row r="6306" spans="1:20" x14ac:dyDescent="0.3">
      <c r="A6306" t="s">
        <v>26511</v>
      </c>
      <c r="B6306" t="s">
        <v>6264</v>
      </c>
      <c r="C6306">
        <v>44</v>
      </c>
      <c r="D6306" t="str">
        <f>IF(Raw_data_US_healthcare[[#This Row],[Age]]&lt;35,"Young",IF(Raw_data_US_healthcare[[#This Row],[Age]]&lt;60,"Middle","Senior"))</f>
        <v>Middle</v>
      </c>
      <c r="E6306" t="s">
        <v>16</v>
      </c>
      <c r="F6306" t="s">
        <v>113</v>
      </c>
      <c r="G6306" t="s">
        <v>113</v>
      </c>
      <c r="H6306" t="s">
        <v>69</v>
      </c>
      <c r="I6306" s="2">
        <v>44053</v>
      </c>
      <c r="J6306" t="s">
        <v>17281</v>
      </c>
      <c r="K6306" t="s">
        <v>7410</v>
      </c>
      <c r="L6306" t="s">
        <v>21</v>
      </c>
      <c r="M6306">
        <v>57841.734299999996</v>
      </c>
      <c r="N6306">
        <v>303</v>
      </c>
      <c r="O6306" t="s">
        <v>39</v>
      </c>
      <c r="P6306" t="s">
        <v>39</v>
      </c>
      <c r="Q6306" s="2">
        <v>44067</v>
      </c>
      <c r="R6306" t="s">
        <v>44</v>
      </c>
      <c r="S6306" t="s">
        <v>45</v>
      </c>
      <c r="T6306">
        <f>_xlfn.DAYS(Raw_data_US_healthcare[[#This Row],[Discharge Date]],Raw_data_US_healthcare[[#This Row],[Date of Admission]])</f>
        <v>14</v>
      </c>
    </row>
    <row r="6307" spans="1:20" x14ac:dyDescent="0.3">
      <c r="A6307" t="s">
        <v>26511</v>
      </c>
      <c r="B6307" t="s">
        <v>17282</v>
      </c>
      <c r="C6307">
        <v>79</v>
      </c>
      <c r="D6307" t="str">
        <f>IF(Raw_data_US_healthcare[[#This Row],[Age]]&lt;35,"Young",IF(Raw_data_US_healthcare[[#This Row],[Age]]&lt;60,"Middle","Senior"))</f>
        <v>Senior</v>
      </c>
      <c r="E6307" t="s">
        <v>16</v>
      </c>
      <c r="F6307" t="s">
        <v>17</v>
      </c>
      <c r="G6307" t="s">
        <v>17</v>
      </c>
      <c r="H6307" t="s">
        <v>26514</v>
      </c>
      <c r="I6307" s="2">
        <v>44209</v>
      </c>
      <c r="J6307" t="s">
        <v>17283</v>
      </c>
      <c r="K6307" t="s">
        <v>17284</v>
      </c>
      <c r="L6307" t="s">
        <v>21</v>
      </c>
      <c r="M6307">
        <v>4644.0784000000003</v>
      </c>
      <c r="N6307">
        <v>304</v>
      </c>
      <c r="O6307" t="s">
        <v>22</v>
      </c>
      <c r="P6307" t="s">
        <v>22</v>
      </c>
      <c r="Q6307" s="2">
        <v>44216</v>
      </c>
      <c r="R6307" t="s">
        <v>48</v>
      </c>
      <c r="S6307" t="s">
        <v>24</v>
      </c>
      <c r="T6307">
        <f>_xlfn.DAYS(Raw_data_US_healthcare[[#This Row],[Discharge Date]],Raw_data_US_healthcare[[#This Row],[Date of Admission]])</f>
        <v>7</v>
      </c>
    </row>
    <row r="6308" spans="1:20" x14ac:dyDescent="0.3">
      <c r="A6308" t="s">
        <v>26512</v>
      </c>
      <c r="B6308" t="s">
        <v>17285</v>
      </c>
      <c r="C6308">
        <v>20</v>
      </c>
      <c r="D6308" t="str">
        <f>IF(Raw_data_US_healthcare[[#This Row],[Age]]&lt;35,"Young",IF(Raw_data_US_healthcare[[#This Row],[Age]]&lt;60,"Middle","Senior"))</f>
        <v>Young</v>
      </c>
      <c r="E6308" t="s">
        <v>26</v>
      </c>
      <c r="F6308" t="s">
        <v>113</v>
      </c>
      <c r="G6308" t="s">
        <v>113</v>
      </c>
      <c r="H6308" t="s">
        <v>28</v>
      </c>
      <c r="I6308" s="2">
        <v>43970</v>
      </c>
      <c r="J6308" t="s">
        <v>17286</v>
      </c>
      <c r="K6308" t="s">
        <v>17287</v>
      </c>
      <c r="L6308" t="s">
        <v>60</v>
      </c>
      <c r="M6308">
        <v>42504.534599999999</v>
      </c>
      <c r="N6308">
        <v>240</v>
      </c>
      <c r="O6308" t="s">
        <v>39</v>
      </c>
      <c r="P6308" t="s">
        <v>39</v>
      </c>
      <c r="Q6308" s="2">
        <v>43994</v>
      </c>
      <c r="R6308" t="s">
        <v>44</v>
      </c>
      <c r="S6308" t="s">
        <v>45</v>
      </c>
      <c r="T6308">
        <f>_xlfn.DAYS(Raw_data_US_healthcare[[#This Row],[Discharge Date]],Raw_data_US_healthcare[[#This Row],[Date of Admission]])</f>
        <v>24</v>
      </c>
    </row>
    <row r="6309" spans="1:20" x14ac:dyDescent="0.3">
      <c r="A6309" t="s">
        <v>26511</v>
      </c>
      <c r="B6309" t="s">
        <v>17288</v>
      </c>
      <c r="C6309">
        <v>29</v>
      </c>
      <c r="D6309" t="str">
        <f>IF(Raw_data_US_healthcare[[#This Row],[Age]]&lt;35,"Young",IF(Raw_data_US_healthcare[[#This Row],[Age]]&lt;60,"Middle","Senior"))</f>
        <v>Young</v>
      </c>
      <c r="E6309" t="s">
        <v>16</v>
      </c>
      <c r="F6309" t="s">
        <v>113</v>
      </c>
      <c r="G6309" t="s">
        <v>113</v>
      </c>
      <c r="H6309" t="s">
        <v>26514</v>
      </c>
      <c r="I6309" s="2">
        <v>44400</v>
      </c>
      <c r="J6309" t="s">
        <v>17289</v>
      </c>
      <c r="K6309" t="s">
        <v>17290</v>
      </c>
      <c r="L6309" t="s">
        <v>56</v>
      </c>
      <c r="M6309">
        <v>23848.348300000001</v>
      </c>
      <c r="N6309">
        <v>278</v>
      </c>
      <c r="O6309" t="s">
        <v>22</v>
      </c>
      <c r="P6309" t="s">
        <v>22</v>
      </c>
      <c r="Q6309" s="2">
        <v>44406</v>
      </c>
      <c r="R6309" t="s">
        <v>44</v>
      </c>
      <c r="S6309" t="s">
        <v>24</v>
      </c>
      <c r="T6309">
        <f>_xlfn.DAYS(Raw_data_US_healthcare[[#This Row],[Discharge Date]],Raw_data_US_healthcare[[#This Row],[Date of Admission]])</f>
        <v>6</v>
      </c>
    </row>
    <row r="6310" spans="1:20" x14ac:dyDescent="0.3">
      <c r="A6310" t="s">
        <v>26512</v>
      </c>
      <c r="B6310" t="s">
        <v>17291</v>
      </c>
      <c r="C6310">
        <v>43</v>
      </c>
      <c r="D6310" t="str">
        <f>IF(Raw_data_US_healthcare[[#This Row],[Age]]&lt;35,"Young",IF(Raw_data_US_healthcare[[#This Row],[Age]]&lt;60,"Middle","Senior"))</f>
        <v>Middle</v>
      </c>
      <c r="E6310" t="s">
        <v>26</v>
      </c>
      <c r="F6310" t="s">
        <v>49</v>
      </c>
      <c r="G6310" t="s">
        <v>49</v>
      </c>
      <c r="H6310" t="s">
        <v>36</v>
      </c>
      <c r="I6310" s="2">
        <v>44871</v>
      </c>
      <c r="J6310" t="s">
        <v>17292</v>
      </c>
      <c r="K6310" t="s">
        <v>17293</v>
      </c>
      <c r="L6310" t="s">
        <v>56</v>
      </c>
      <c r="M6310">
        <v>22902.5982</v>
      </c>
      <c r="N6310">
        <v>384</v>
      </c>
      <c r="O6310" t="s">
        <v>22</v>
      </c>
      <c r="P6310" t="s">
        <v>22</v>
      </c>
      <c r="Q6310" s="2">
        <v>44876</v>
      </c>
      <c r="R6310" t="s">
        <v>23</v>
      </c>
      <c r="S6310" t="s">
        <v>24</v>
      </c>
      <c r="T6310">
        <f>_xlfn.DAYS(Raw_data_US_healthcare[[#This Row],[Discharge Date]],Raw_data_US_healthcare[[#This Row],[Date of Admission]])</f>
        <v>5</v>
      </c>
    </row>
    <row r="6311" spans="1:20" x14ac:dyDescent="0.3">
      <c r="A6311" t="s">
        <v>26512</v>
      </c>
      <c r="B6311" t="s">
        <v>17294</v>
      </c>
      <c r="C6311">
        <v>46</v>
      </c>
      <c r="D6311" t="str">
        <f>IF(Raw_data_US_healthcare[[#This Row],[Age]]&lt;35,"Young",IF(Raw_data_US_healthcare[[#This Row],[Age]]&lt;60,"Middle","Senior"))</f>
        <v>Middle</v>
      </c>
      <c r="E6311" t="s">
        <v>26</v>
      </c>
      <c r="F6311" t="s">
        <v>49</v>
      </c>
      <c r="G6311" t="s">
        <v>49</v>
      </c>
      <c r="H6311" t="s">
        <v>26516</v>
      </c>
      <c r="I6311" s="2">
        <v>45041</v>
      </c>
      <c r="J6311" t="s">
        <v>17295</v>
      </c>
      <c r="K6311" t="s">
        <v>17296</v>
      </c>
      <c r="L6311" t="s">
        <v>31</v>
      </c>
      <c r="M6311">
        <v>3438.9803999999999</v>
      </c>
      <c r="N6311">
        <v>173</v>
      </c>
      <c r="O6311" t="s">
        <v>39</v>
      </c>
      <c r="P6311" t="s">
        <v>39</v>
      </c>
      <c r="Q6311" s="2">
        <v>45065</v>
      </c>
      <c r="R6311" t="s">
        <v>32</v>
      </c>
      <c r="S6311" t="s">
        <v>45</v>
      </c>
      <c r="T6311">
        <f>_xlfn.DAYS(Raw_data_US_healthcare[[#This Row],[Discharge Date]],Raw_data_US_healthcare[[#This Row],[Date of Admission]])</f>
        <v>24</v>
      </c>
    </row>
    <row r="6312" spans="1:20" x14ac:dyDescent="0.3">
      <c r="A6312" t="s">
        <v>26511</v>
      </c>
      <c r="B6312" t="s">
        <v>17297</v>
      </c>
      <c r="C6312">
        <v>18</v>
      </c>
      <c r="D6312" t="str">
        <f>IF(Raw_data_US_healthcare[[#This Row],[Age]]&lt;35,"Young",IF(Raw_data_US_healthcare[[#This Row],[Age]]&lt;60,"Middle","Senior"))</f>
        <v>Young</v>
      </c>
      <c r="E6312" t="s">
        <v>16</v>
      </c>
      <c r="F6312" t="s">
        <v>62</v>
      </c>
      <c r="G6312" t="s">
        <v>62</v>
      </c>
      <c r="H6312" t="s">
        <v>18</v>
      </c>
      <c r="I6312" s="2">
        <v>44256</v>
      </c>
      <c r="J6312" t="s">
        <v>17298</v>
      </c>
      <c r="K6312" t="s">
        <v>17299</v>
      </c>
      <c r="L6312" t="s">
        <v>56</v>
      </c>
      <c r="M6312">
        <v>28253.8374</v>
      </c>
      <c r="N6312">
        <v>258</v>
      </c>
      <c r="O6312" t="s">
        <v>43</v>
      </c>
      <c r="P6312" t="s">
        <v>43</v>
      </c>
      <c r="Q6312" s="2">
        <v>44276</v>
      </c>
      <c r="R6312" t="s">
        <v>32</v>
      </c>
      <c r="S6312" t="s">
        <v>45</v>
      </c>
      <c r="T6312">
        <f>_xlfn.DAYS(Raw_data_US_healthcare[[#This Row],[Discharge Date]],Raw_data_US_healthcare[[#This Row],[Date of Admission]])</f>
        <v>20</v>
      </c>
    </row>
    <row r="6313" spans="1:20" x14ac:dyDescent="0.3">
      <c r="A6313" t="s">
        <v>26511</v>
      </c>
      <c r="B6313" t="s">
        <v>17300</v>
      </c>
      <c r="C6313">
        <v>33</v>
      </c>
      <c r="D6313" t="str">
        <f>IF(Raw_data_US_healthcare[[#This Row],[Age]]&lt;35,"Young",IF(Raw_data_US_healthcare[[#This Row],[Age]]&lt;60,"Middle","Senior"))</f>
        <v>Young</v>
      </c>
      <c r="E6313" t="s">
        <v>16</v>
      </c>
      <c r="F6313" t="s">
        <v>17</v>
      </c>
      <c r="G6313" t="s">
        <v>17</v>
      </c>
      <c r="H6313" t="s">
        <v>28</v>
      </c>
      <c r="I6313" s="2">
        <v>43714</v>
      </c>
      <c r="J6313" t="s">
        <v>17301</v>
      </c>
      <c r="K6313" t="s">
        <v>10894</v>
      </c>
      <c r="L6313" t="s">
        <v>56</v>
      </c>
      <c r="M6313">
        <v>31847.499599999999</v>
      </c>
      <c r="N6313">
        <v>320</v>
      </c>
      <c r="O6313" t="s">
        <v>43</v>
      </c>
      <c r="P6313" t="s">
        <v>43</v>
      </c>
      <c r="Q6313" s="2">
        <v>43736</v>
      </c>
      <c r="R6313" t="s">
        <v>23</v>
      </c>
      <c r="S6313" t="s">
        <v>45</v>
      </c>
      <c r="T6313">
        <f>_xlfn.DAYS(Raw_data_US_healthcare[[#This Row],[Discharge Date]],Raw_data_US_healthcare[[#This Row],[Date of Admission]])</f>
        <v>22</v>
      </c>
    </row>
    <row r="6314" spans="1:20" x14ac:dyDescent="0.3">
      <c r="A6314" t="s">
        <v>26511</v>
      </c>
      <c r="B6314" t="s">
        <v>12758</v>
      </c>
      <c r="C6314">
        <v>46</v>
      </c>
      <c r="D6314" t="str">
        <f>IF(Raw_data_US_healthcare[[#This Row],[Age]]&lt;35,"Young",IF(Raw_data_US_healthcare[[#This Row],[Age]]&lt;60,"Middle","Senior"))</f>
        <v>Middle</v>
      </c>
      <c r="E6314" t="s">
        <v>16</v>
      </c>
      <c r="F6314" t="s">
        <v>228</v>
      </c>
      <c r="G6314" t="s">
        <v>228</v>
      </c>
      <c r="H6314" t="s">
        <v>26514</v>
      </c>
      <c r="I6314" s="2">
        <v>44728</v>
      </c>
      <c r="J6314" t="s">
        <v>17302</v>
      </c>
      <c r="K6314" t="s">
        <v>17303</v>
      </c>
      <c r="L6314" t="s">
        <v>21</v>
      </c>
      <c r="M6314">
        <v>25934.636699999999</v>
      </c>
      <c r="N6314">
        <v>426</v>
      </c>
      <c r="O6314" t="s">
        <v>22</v>
      </c>
      <c r="P6314" t="s">
        <v>22</v>
      </c>
      <c r="Q6314" s="2">
        <v>44741</v>
      </c>
      <c r="R6314" t="s">
        <v>83</v>
      </c>
      <c r="S6314" t="s">
        <v>33</v>
      </c>
      <c r="T6314">
        <f>_xlfn.DAYS(Raw_data_US_healthcare[[#This Row],[Discharge Date]],Raw_data_US_healthcare[[#This Row],[Date of Admission]])</f>
        <v>13</v>
      </c>
    </row>
    <row r="6315" spans="1:20" x14ac:dyDescent="0.3">
      <c r="A6315" t="s">
        <v>26511</v>
      </c>
      <c r="B6315" t="s">
        <v>17304</v>
      </c>
      <c r="C6315">
        <v>43</v>
      </c>
      <c r="D6315" t="str">
        <f>IF(Raw_data_US_healthcare[[#This Row],[Age]]&lt;35,"Young",IF(Raw_data_US_healthcare[[#This Row],[Age]]&lt;60,"Middle","Senior"))</f>
        <v>Middle</v>
      </c>
      <c r="E6315" t="s">
        <v>16</v>
      </c>
      <c r="F6315" t="s">
        <v>49</v>
      </c>
      <c r="G6315" t="s">
        <v>49</v>
      </c>
      <c r="H6315" t="s">
        <v>18</v>
      </c>
      <c r="I6315" s="2">
        <v>44656</v>
      </c>
      <c r="J6315" t="s">
        <v>17305</v>
      </c>
      <c r="K6315" t="s">
        <v>17306</v>
      </c>
      <c r="L6315" t="s">
        <v>21</v>
      </c>
      <c r="M6315">
        <v>29786.7215</v>
      </c>
      <c r="N6315">
        <v>172</v>
      </c>
      <c r="O6315" t="s">
        <v>43</v>
      </c>
      <c r="P6315" t="s">
        <v>43</v>
      </c>
      <c r="Q6315" s="2">
        <v>44660</v>
      </c>
      <c r="R6315" t="s">
        <v>44</v>
      </c>
      <c r="S6315" t="s">
        <v>33</v>
      </c>
      <c r="T6315">
        <f>_xlfn.DAYS(Raw_data_US_healthcare[[#This Row],[Discharge Date]],Raw_data_US_healthcare[[#This Row],[Date of Admission]])</f>
        <v>4</v>
      </c>
    </row>
    <row r="6316" spans="1:20" x14ac:dyDescent="0.3">
      <c r="A6316" t="s">
        <v>26512</v>
      </c>
      <c r="B6316" t="s">
        <v>9997</v>
      </c>
      <c r="C6316">
        <v>60</v>
      </c>
      <c r="D6316" t="str">
        <f>IF(Raw_data_US_healthcare[[#This Row],[Age]]&lt;35,"Young",IF(Raw_data_US_healthcare[[#This Row],[Age]]&lt;60,"Middle","Senior"))</f>
        <v>Senior</v>
      </c>
      <c r="E6316" t="s">
        <v>26</v>
      </c>
      <c r="F6316" t="s">
        <v>228</v>
      </c>
      <c r="G6316" t="s">
        <v>228</v>
      </c>
      <c r="H6316" t="s">
        <v>69</v>
      </c>
      <c r="I6316" s="2">
        <v>43845</v>
      </c>
      <c r="J6316" t="s">
        <v>17307</v>
      </c>
      <c r="K6316" t="s">
        <v>17308</v>
      </c>
      <c r="L6316" t="s">
        <v>60</v>
      </c>
      <c r="M6316">
        <v>73128.007800000007</v>
      </c>
      <c r="N6316">
        <v>427</v>
      </c>
      <c r="O6316" t="s">
        <v>43</v>
      </c>
      <c r="P6316" t="s">
        <v>43</v>
      </c>
      <c r="Q6316" s="2">
        <v>43848</v>
      </c>
      <c r="R6316" t="s">
        <v>32</v>
      </c>
      <c r="S6316" t="s">
        <v>33</v>
      </c>
      <c r="T6316">
        <f>_xlfn.DAYS(Raw_data_US_healthcare[[#This Row],[Discharge Date]],Raw_data_US_healthcare[[#This Row],[Date of Admission]])</f>
        <v>3</v>
      </c>
    </row>
    <row r="6317" spans="1:20" x14ac:dyDescent="0.3">
      <c r="A6317" t="s">
        <v>26511</v>
      </c>
      <c r="B6317" t="s">
        <v>17309</v>
      </c>
      <c r="C6317">
        <v>53</v>
      </c>
      <c r="D6317" t="str">
        <f>IF(Raw_data_US_healthcare[[#This Row],[Age]]&lt;35,"Young",IF(Raw_data_US_healthcare[[#This Row],[Age]]&lt;60,"Middle","Senior"))</f>
        <v>Middle</v>
      </c>
      <c r="E6317" t="s">
        <v>16</v>
      </c>
      <c r="F6317" t="s">
        <v>113</v>
      </c>
      <c r="G6317" t="s">
        <v>113</v>
      </c>
      <c r="H6317" t="s">
        <v>28</v>
      </c>
      <c r="I6317" s="2">
        <v>44390</v>
      </c>
      <c r="J6317" t="s">
        <v>17310</v>
      </c>
      <c r="K6317" t="s">
        <v>17311</v>
      </c>
      <c r="L6317" t="s">
        <v>56</v>
      </c>
      <c r="M6317">
        <v>28460.387999999999</v>
      </c>
      <c r="N6317">
        <v>261</v>
      </c>
      <c r="O6317" t="s">
        <v>43</v>
      </c>
      <c r="P6317" t="s">
        <v>43</v>
      </c>
      <c r="Q6317" s="2">
        <v>44410</v>
      </c>
      <c r="R6317" t="s">
        <v>83</v>
      </c>
      <c r="S6317" t="s">
        <v>33</v>
      </c>
      <c r="T6317">
        <f>_xlfn.DAYS(Raw_data_US_healthcare[[#This Row],[Discharge Date]],Raw_data_US_healthcare[[#This Row],[Date of Admission]])</f>
        <v>20</v>
      </c>
    </row>
    <row r="6318" spans="1:20" x14ac:dyDescent="0.3">
      <c r="A6318" t="s">
        <v>26511</v>
      </c>
      <c r="B6318" t="s">
        <v>17312</v>
      </c>
      <c r="C6318">
        <v>66</v>
      </c>
      <c r="D6318" t="str">
        <f>IF(Raw_data_US_healthcare[[#This Row],[Age]]&lt;35,"Young",IF(Raw_data_US_healthcare[[#This Row],[Age]]&lt;60,"Middle","Senior"))</f>
        <v>Senior</v>
      </c>
      <c r="E6318" t="s">
        <v>16</v>
      </c>
      <c r="F6318" t="s">
        <v>113</v>
      </c>
      <c r="G6318" t="s">
        <v>113</v>
      </c>
      <c r="H6318" t="s">
        <v>36</v>
      </c>
      <c r="I6318" s="2">
        <v>44507</v>
      </c>
      <c r="J6318" t="s">
        <v>14910</v>
      </c>
      <c r="K6318" t="s">
        <v>17313</v>
      </c>
      <c r="L6318" t="s">
        <v>21</v>
      </c>
      <c r="M6318">
        <v>1307.0461</v>
      </c>
      <c r="N6318">
        <v>466</v>
      </c>
      <c r="O6318" t="s">
        <v>22</v>
      </c>
      <c r="P6318" t="s">
        <v>22</v>
      </c>
      <c r="Q6318" s="2">
        <v>44525</v>
      </c>
      <c r="R6318" t="s">
        <v>83</v>
      </c>
      <c r="S6318" t="s">
        <v>24</v>
      </c>
      <c r="T6318">
        <f>_xlfn.DAYS(Raw_data_US_healthcare[[#This Row],[Discharge Date]],Raw_data_US_healthcare[[#This Row],[Date of Admission]])</f>
        <v>18</v>
      </c>
    </row>
    <row r="6319" spans="1:20" x14ac:dyDescent="0.3">
      <c r="A6319" t="s">
        <v>26512</v>
      </c>
      <c r="B6319" t="s">
        <v>17314</v>
      </c>
      <c r="C6319">
        <v>52</v>
      </c>
      <c r="D6319" t="str">
        <f>IF(Raw_data_US_healthcare[[#This Row],[Age]]&lt;35,"Young",IF(Raw_data_US_healthcare[[#This Row],[Age]]&lt;60,"Middle","Senior"))</f>
        <v>Middle</v>
      </c>
      <c r="E6319" t="s">
        <v>26</v>
      </c>
      <c r="F6319" t="s">
        <v>27</v>
      </c>
      <c r="G6319" t="s">
        <v>27</v>
      </c>
      <c r="H6319" t="s">
        <v>18</v>
      </c>
      <c r="I6319" s="2">
        <v>43997</v>
      </c>
      <c r="J6319" t="s">
        <v>17315</v>
      </c>
      <c r="K6319" t="s">
        <v>17316</v>
      </c>
      <c r="L6319" t="s">
        <v>56</v>
      </c>
      <c r="M6319">
        <v>10993.2783</v>
      </c>
      <c r="N6319">
        <v>301</v>
      </c>
      <c r="O6319" t="s">
        <v>43</v>
      </c>
      <c r="P6319" t="s">
        <v>43</v>
      </c>
      <c r="Q6319" s="2">
        <v>43999</v>
      </c>
      <c r="R6319" t="s">
        <v>44</v>
      </c>
      <c r="S6319" t="s">
        <v>24</v>
      </c>
      <c r="T6319">
        <f>_xlfn.DAYS(Raw_data_US_healthcare[[#This Row],[Discharge Date]],Raw_data_US_healthcare[[#This Row],[Date of Admission]])</f>
        <v>2</v>
      </c>
    </row>
    <row r="6320" spans="1:20" x14ac:dyDescent="0.3">
      <c r="A6320" t="s">
        <v>26511</v>
      </c>
      <c r="B6320" t="s">
        <v>17317</v>
      </c>
      <c r="C6320">
        <v>83</v>
      </c>
      <c r="D6320" t="str">
        <f>IF(Raw_data_US_healthcare[[#This Row],[Age]]&lt;35,"Young",IF(Raw_data_US_healthcare[[#This Row],[Age]]&lt;60,"Middle","Senior"))</f>
        <v>Senior</v>
      </c>
      <c r="E6320" t="s">
        <v>16</v>
      </c>
      <c r="F6320" t="s">
        <v>49</v>
      </c>
      <c r="G6320" t="s">
        <v>49</v>
      </c>
      <c r="H6320" t="s">
        <v>69</v>
      </c>
      <c r="I6320" s="2">
        <v>44606</v>
      </c>
      <c r="J6320" t="s">
        <v>17318</v>
      </c>
      <c r="K6320" t="s">
        <v>829</v>
      </c>
      <c r="L6320" t="s">
        <v>31</v>
      </c>
      <c r="M6320">
        <v>62090.550999999999</v>
      </c>
      <c r="N6320">
        <v>418</v>
      </c>
      <c r="O6320" t="s">
        <v>39</v>
      </c>
      <c r="P6320" t="s">
        <v>39</v>
      </c>
      <c r="Q6320" s="2">
        <v>44620</v>
      </c>
      <c r="R6320" t="s">
        <v>44</v>
      </c>
      <c r="S6320" t="s">
        <v>24</v>
      </c>
      <c r="T6320">
        <f>_xlfn.DAYS(Raw_data_US_healthcare[[#This Row],[Discharge Date]],Raw_data_US_healthcare[[#This Row],[Date of Admission]])</f>
        <v>14</v>
      </c>
    </row>
    <row r="6321" spans="1:20" x14ac:dyDescent="0.3">
      <c r="A6321" t="s">
        <v>26512</v>
      </c>
      <c r="B6321" t="s">
        <v>17319</v>
      </c>
      <c r="C6321">
        <v>38</v>
      </c>
      <c r="D6321" t="str">
        <f>IF(Raw_data_US_healthcare[[#This Row],[Age]]&lt;35,"Young",IF(Raw_data_US_healthcare[[#This Row],[Age]]&lt;60,"Middle","Senior"))</f>
        <v>Middle</v>
      </c>
      <c r="E6321" t="s">
        <v>26</v>
      </c>
      <c r="F6321" t="s">
        <v>49</v>
      </c>
      <c r="G6321" t="s">
        <v>49</v>
      </c>
      <c r="H6321" t="s">
        <v>28</v>
      </c>
      <c r="I6321" s="2">
        <v>43904</v>
      </c>
      <c r="J6321" t="s">
        <v>17320</v>
      </c>
      <c r="K6321" t="s">
        <v>17321</v>
      </c>
      <c r="L6321" t="s">
        <v>31</v>
      </c>
      <c r="M6321">
        <v>14229.6541</v>
      </c>
      <c r="N6321">
        <v>472</v>
      </c>
      <c r="O6321" t="s">
        <v>43</v>
      </c>
      <c r="P6321" t="s">
        <v>43</v>
      </c>
      <c r="Q6321" s="2">
        <v>43905</v>
      </c>
      <c r="R6321" t="s">
        <v>23</v>
      </c>
      <c r="S6321" t="s">
        <v>24</v>
      </c>
      <c r="T6321">
        <f>_xlfn.DAYS(Raw_data_US_healthcare[[#This Row],[Discharge Date]],Raw_data_US_healthcare[[#This Row],[Date of Admission]])</f>
        <v>1</v>
      </c>
    </row>
    <row r="6322" spans="1:20" x14ac:dyDescent="0.3">
      <c r="A6322" t="s">
        <v>26511</v>
      </c>
      <c r="B6322" t="s">
        <v>17322</v>
      </c>
      <c r="C6322">
        <v>46</v>
      </c>
      <c r="D6322" t="str">
        <f>IF(Raw_data_US_healthcare[[#This Row],[Age]]&lt;35,"Young",IF(Raw_data_US_healthcare[[#This Row],[Age]]&lt;60,"Middle","Senior"))</f>
        <v>Middle</v>
      </c>
      <c r="E6322" t="s">
        <v>16</v>
      </c>
      <c r="F6322" t="s">
        <v>228</v>
      </c>
      <c r="G6322" t="s">
        <v>228</v>
      </c>
      <c r="H6322" t="s">
        <v>28</v>
      </c>
      <c r="I6322" s="2">
        <v>44836</v>
      </c>
      <c r="J6322" t="s">
        <v>17323</v>
      </c>
      <c r="K6322" t="s">
        <v>17324</v>
      </c>
      <c r="L6322" t="s">
        <v>60</v>
      </c>
      <c r="M6322">
        <v>20856.966199999999</v>
      </c>
      <c r="N6322">
        <v>379</v>
      </c>
      <c r="O6322" t="s">
        <v>43</v>
      </c>
      <c r="P6322" t="s">
        <v>43</v>
      </c>
      <c r="Q6322" s="2">
        <v>44843</v>
      </c>
      <c r="R6322" t="s">
        <v>48</v>
      </c>
      <c r="S6322" t="s">
        <v>24</v>
      </c>
      <c r="T6322">
        <f>_xlfn.DAYS(Raw_data_US_healthcare[[#This Row],[Discharge Date]],Raw_data_US_healthcare[[#This Row],[Date of Admission]])</f>
        <v>7</v>
      </c>
    </row>
    <row r="6323" spans="1:20" x14ac:dyDescent="0.3">
      <c r="A6323" t="s">
        <v>26511</v>
      </c>
      <c r="B6323" t="s">
        <v>17325</v>
      </c>
      <c r="C6323">
        <v>55</v>
      </c>
      <c r="D6323" t="str">
        <f>IF(Raw_data_US_healthcare[[#This Row],[Age]]&lt;35,"Young",IF(Raw_data_US_healthcare[[#This Row],[Age]]&lt;60,"Middle","Senior"))</f>
        <v>Middle</v>
      </c>
      <c r="E6323" t="s">
        <v>16</v>
      </c>
      <c r="F6323" t="s">
        <v>27</v>
      </c>
      <c r="G6323" t="s">
        <v>27</v>
      </c>
      <c r="H6323" t="s">
        <v>69</v>
      </c>
      <c r="I6323" s="2">
        <v>45117</v>
      </c>
      <c r="J6323" t="s">
        <v>17326</v>
      </c>
      <c r="K6323" t="s">
        <v>17327</v>
      </c>
      <c r="L6323" t="s">
        <v>56</v>
      </c>
      <c r="M6323">
        <v>15041.544400000001</v>
      </c>
      <c r="N6323">
        <v>254</v>
      </c>
      <c r="O6323" t="s">
        <v>22</v>
      </c>
      <c r="P6323" t="s">
        <v>22</v>
      </c>
      <c r="Q6323" s="2">
        <v>45120</v>
      </c>
      <c r="R6323" t="s">
        <v>32</v>
      </c>
      <c r="S6323" t="s">
        <v>33</v>
      </c>
      <c r="T6323">
        <f>_xlfn.DAYS(Raw_data_US_healthcare[[#This Row],[Discharge Date]],Raw_data_US_healthcare[[#This Row],[Date of Admission]])</f>
        <v>3</v>
      </c>
    </row>
    <row r="6324" spans="1:20" x14ac:dyDescent="0.3">
      <c r="A6324" t="s">
        <v>26512</v>
      </c>
      <c r="B6324" t="s">
        <v>24291</v>
      </c>
      <c r="C6324">
        <v>20</v>
      </c>
      <c r="D6324" t="str">
        <f>IF(Raw_data_US_healthcare[[#This Row],[Age]]&lt;35,"Young",IF(Raw_data_US_healthcare[[#This Row],[Age]]&lt;60,"Middle","Senior"))</f>
        <v>Young</v>
      </c>
      <c r="E6324" t="s">
        <v>26</v>
      </c>
      <c r="F6324" t="s">
        <v>113</v>
      </c>
      <c r="G6324" t="s">
        <v>113</v>
      </c>
      <c r="H6324" t="s">
        <v>26516</v>
      </c>
      <c r="I6324" s="2">
        <v>43825</v>
      </c>
      <c r="J6324" t="s">
        <v>17328</v>
      </c>
      <c r="K6324" t="s">
        <v>17329</v>
      </c>
      <c r="L6324" t="s">
        <v>56</v>
      </c>
      <c r="M6324">
        <v>19117.322800000002</v>
      </c>
      <c r="N6324">
        <v>350</v>
      </c>
      <c r="O6324" t="s">
        <v>43</v>
      </c>
      <c r="P6324" t="s">
        <v>43</v>
      </c>
      <c r="Q6324" s="2">
        <v>43841</v>
      </c>
      <c r="R6324" t="s">
        <v>23</v>
      </c>
      <c r="S6324" t="s">
        <v>33</v>
      </c>
      <c r="T6324">
        <f>_xlfn.DAYS(Raw_data_US_healthcare[[#This Row],[Discharge Date]],Raw_data_US_healthcare[[#This Row],[Date of Admission]])</f>
        <v>16</v>
      </c>
    </row>
    <row r="6325" spans="1:20" x14ac:dyDescent="0.3">
      <c r="A6325" t="s">
        <v>26512</v>
      </c>
      <c r="B6325" t="s">
        <v>17330</v>
      </c>
      <c r="C6325">
        <v>18</v>
      </c>
      <c r="D6325" t="str">
        <f>IF(Raw_data_US_healthcare[[#This Row],[Age]]&lt;35,"Young",IF(Raw_data_US_healthcare[[#This Row],[Age]]&lt;60,"Middle","Senior"))</f>
        <v>Young</v>
      </c>
      <c r="E6325" t="s">
        <v>26</v>
      </c>
      <c r="F6325" t="s">
        <v>88</v>
      </c>
      <c r="G6325" t="s">
        <v>88</v>
      </c>
      <c r="H6325" t="s">
        <v>26514</v>
      </c>
      <c r="I6325" s="2">
        <v>45047</v>
      </c>
      <c r="J6325" t="s">
        <v>17331</v>
      </c>
      <c r="K6325" t="s">
        <v>17332</v>
      </c>
      <c r="L6325" t="s">
        <v>52</v>
      </c>
      <c r="M6325">
        <v>37174.486700000001</v>
      </c>
      <c r="N6325">
        <v>489</v>
      </c>
      <c r="O6325" t="s">
        <v>22</v>
      </c>
      <c r="P6325" t="s">
        <v>22</v>
      </c>
      <c r="Q6325" s="2">
        <v>45053</v>
      </c>
      <c r="R6325" t="s">
        <v>32</v>
      </c>
      <c r="S6325" t="s">
        <v>24</v>
      </c>
      <c r="T6325">
        <f>_xlfn.DAYS(Raw_data_US_healthcare[[#This Row],[Discharge Date]],Raw_data_US_healthcare[[#This Row],[Date of Admission]])</f>
        <v>6</v>
      </c>
    </row>
    <row r="6326" spans="1:20" x14ac:dyDescent="0.3">
      <c r="A6326" t="s">
        <v>26512</v>
      </c>
      <c r="B6326" t="s">
        <v>17333</v>
      </c>
      <c r="C6326">
        <v>55</v>
      </c>
      <c r="D6326" t="str">
        <f>IF(Raw_data_US_healthcare[[#This Row],[Age]]&lt;35,"Young",IF(Raw_data_US_healthcare[[#This Row],[Age]]&lt;60,"Middle","Senior"))</f>
        <v>Middle</v>
      </c>
      <c r="E6326" t="s">
        <v>26</v>
      </c>
      <c r="F6326" t="s">
        <v>27</v>
      </c>
      <c r="G6326" t="s">
        <v>27</v>
      </c>
      <c r="H6326" t="s">
        <v>36</v>
      </c>
      <c r="I6326" s="2">
        <v>44523</v>
      </c>
      <c r="J6326" t="s">
        <v>17334</v>
      </c>
      <c r="K6326" t="s">
        <v>4794</v>
      </c>
      <c r="L6326" t="s">
        <v>31</v>
      </c>
      <c r="M6326">
        <v>20511.737499999999</v>
      </c>
      <c r="N6326">
        <v>332</v>
      </c>
      <c r="O6326" t="s">
        <v>22</v>
      </c>
      <c r="P6326" t="s">
        <v>22</v>
      </c>
      <c r="Q6326" s="2">
        <v>44525</v>
      </c>
      <c r="R6326" t="s">
        <v>32</v>
      </c>
      <c r="S6326" t="s">
        <v>45</v>
      </c>
      <c r="T6326">
        <f>_xlfn.DAYS(Raw_data_US_healthcare[[#This Row],[Discharge Date]],Raw_data_US_healthcare[[#This Row],[Date of Admission]])</f>
        <v>2</v>
      </c>
    </row>
    <row r="6327" spans="1:20" x14ac:dyDescent="0.3">
      <c r="A6327" t="s">
        <v>26511</v>
      </c>
      <c r="B6327" t="s">
        <v>17335</v>
      </c>
      <c r="C6327">
        <v>76</v>
      </c>
      <c r="D6327" t="str">
        <f>IF(Raw_data_US_healthcare[[#This Row],[Age]]&lt;35,"Young",IF(Raw_data_US_healthcare[[#This Row],[Age]]&lt;60,"Middle","Senior"))</f>
        <v>Senior</v>
      </c>
      <c r="E6327" t="s">
        <v>16</v>
      </c>
      <c r="F6327" t="s">
        <v>113</v>
      </c>
      <c r="G6327" t="s">
        <v>113</v>
      </c>
      <c r="H6327" t="s">
        <v>28</v>
      </c>
      <c r="I6327" s="2">
        <v>43487</v>
      </c>
      <c r="J6327" t="s">
        <v>17336</v>
      </c>
      <c r="K6327" t="s">
        <v>4632</v>
      </c>
      <c r="L6327" t="s">
        <v>52</v>
      </c>
      <c r="M6327">
        <v>10805.813599999999</v>
      </c>
      <c r="N6327">
        <v>134</v>
      </c>
      <c r="O6327" t="s">
        <v>43</v>
      </c>
      <c r="P6327" t="s">
        <v>43</v>
      </c>
      <c r="Q6327" s="2">
        <v>43517</v>
      </c>
      <c r="R6327" t="s">
        <v>44</v>
      </c>
      <c r="S6327" t="s">
        <v>33</v>
      </c>
      <c r="T6327">
        <f>_xlfn.DAYS(Raw_data_US_healthcare[[#This Row],[Discharge Date]],Raw_data_US_healthcare[[#This Row],[Date of Admission]])</f>
        <v>30</v>
      </c>
    </row>
    <row r="6328" spans="1:20" x14ac:dyDescent="0.3">
      <c r="A6328" t="s">
        <v>26511</v>
      </c>
      <c r="B6328" t="s">
        <v>17337</v>
      </c>
      <c r="C6328">
        <v>23</v>
      </c>
      <c r="D6328" t="str">
        <f>IF(Raw_data_US_healthcare[[#This Row],[Age]]&lt;35,"Young",IF(Raw_data_US_healthcare[[#This Row],[Age]]&lt;60,"Middle","Senior"))</f>
        <v>Young</v>
      </c>
      <c r="E6328" t="s">
        <v>16</v>
      </c>
      <c r="F6328" t="s">
        <v>49</v>
      </c>
      <c r="G6328" t="s">
        <v>49</v>
      </c>
      <c r="H6328" t="s">
        <v>28</v>
      </c>
      <c r="I6328" s="2">
        <v>43746</v>
      </c>
      <c r="J6328" t="s">
        <v>4250</v>
      </c>
      <c r="K6328" t="s">
        <v>17338</v>
      </c>
      <c r="L6328" t="s">
        <v>60</v>
      </c>
      <c r="M6328">
        <v>25714.309600000001</v>
      </c>
      <c r="N6328">
        <v>193</v>
      </c>
      <c r="O6328" t="s">
        <v>43</v>
      </c>
      <c r="P6328" t="s">
        <v>43</v>
      </c>
      <c r="Q6328" s="2">
        <v>43762</v>
      </c>
      <c r="R6328" t="s">
        <v>32</v>
      </c>
      <c r="S6328" t="s">
        <v>45</v>
      </c>
      <c r="T6328">
        <f>_xlfn.DAYS(Raw_data_US_healthcare[[#This Row],[Discharge Date]],Raw_data_US_healthcare[[#This Row],[Date of Admission]])</f>
        <v>16</v>
      </c>
    </row>
    <row r="6329" spans="1:20" x14ac:dyDescent="0.3">
      <c r="A6329" t="s">
        <v>26511</v>
      </c>
      <c r="B6329" t="s">
        <v>17339</v>
      </c>
      <c r="C6329">
        <v>85</v>
      </c>
      <c r="D6329" t="str">
        <f>IF(Raw_data_US_healthcare[[#This Row],[Age]]&lt;35,"Young",IF(Raw_data_US_healthcare[[#This Row],[Age]]&lt;60,"Middle","Senior"))</f>
        <v>Senior</v>
      </c>
      <c r="E6329" t="s">
        <v>16</v>
      </c>
      <c r="F6329" t="s">
        <v>62</v>
      </c>
      <c r="G6329" t="s">
        <v>62</v>
      </c>
      <c r="H6329" t="s">
        <v>36</v>
      </c>
      <c r="I6329" s="2">
        <v>44774</v>
      </c>
      <c r="J6329" t="s">
        <v>17340</v>
      </c>
      <c r="K6329" t="s">
        <v>17341</v>
      </c>
      <c r="L6329" t="s">
        <v>21</v>
      </c>
      <c r="M6329">
        <v>7129.5406999999996</v>
      </c>
      <c r="N6329">
        <v>286</v>
      </c>
      <c r="O6329" t="s">
        <v>22</v>
      </c>
      <c r="P6329" t="s">
        <v>22</v>
      </c>
      <c r="Q6329" s="2">
        <v>44790</v>
      </c>
      <c r="R6329" t="s">
        <v>83</v>
      </c>
      <c r="S6329" t="s">
        <v>24</v>
      </c>
      <c r="T6329">
        <f>_xlfn.DAYS(Raw_data_US_healthcare[[#This Row],[Discharge Date]],Raw_data_US_healthcare[[#This Row],[Date of Admission]])</f>
        <v>16</v>
      </c>
    </row>
    <row r="6330" spans="1:20" x14ac:dyDescent="0.3">
      <c r="A6330" t="s">
        <v>26511</v>
      </c>
      <c r="B6330" t="s">
        <v>17342</v>
      </c>
      <c r="C6330">
        <v>57</v>
      </c>
      <c r="D6330" t="str">
        <f>IF(Raw_data_US_healthcare[[#This Row],[Age]]&lt;35,"Young",IF(Raw_data_US_healthcare[[#This Row],[Age]]&lt;60,"Middle","Senior"))</f>
        <v>Middle</v>
      </c>
      <c r="E6330" t="s">
        <v>16</v>
      </c>
      <c r="F6330" t="s">
        <v>228</v>
      </c>
      <c r="G6330" t="s">
        <v>228</v>
      </c>
      <c r="H6330" t="s">
        <v>36</v>
      </c>
      <c r="I6330" s="2">
        <v>44188</v>
      </c>
      <c r="J6330" t="s">
        <v>17343</v>
      </c>
      <c r="K6330" t="s">
        <v>17344</v>
      </c>
      <c r="L6330" t="s">
        <v>56</v>
      </c>
      <c r="M6330">
        <v>2560.0893999999998</v>
      </c>
      <c r="N6330">
        <v>373</v>
      </c>
      <c r="O6330" t="s">
        <v>22</v>
      </c>
      <c r="P6330" t="s">
        <v>22</v>
      </c>
      <c r="Q6330" s="2">
        <v>44189</v>
      </c>
      <c r="R6330" t="s">
        <v>23</v>
      </c>
      <c r="S6330" t="s">
        <v>24</v>
      </c>
      <c r="T6330">
        <f>_xlfn.DAYS(Raw_data_US_healthcare[[#This Row],[Discharge Date]],Raw_data_US_healthcare[[#This Row],[Date of Admission]])</f>
        <v>1</v>
      </c>
    </row>
    <row r="6331" spans="1:20" x14ac:dyDescent="0.3">
      <c r="A6331" t="s">
        <v>26511</v>
      </c>
      <c r="B6331" t="s">
        <v>17345</v>
      </c>
      <c r="C6331">
        <v>68</v>
      </c>
      <c r="D6331" t="str">
        <f>IF(Raw_data_US_healthcare[[#This Row],[Age]]&lt;35,"Young",IF(Raw_data_US_healthcare[[#This Row],[Age]]&lt;60,"Middle","Senior"))</f>
        <v>Senior</v>
      </c>
      <c r="E6331" t="s">
        <v>16</v>
      </c>
      <c r="F6331" t="s">
        <v>113</v>
      </c>
      <c r="G6331" t="s">
        <v>113</v>
      </c>
      <c r="H6331" t="s">
        <v>26514</v>
      </c>
      <c r="I6331" s="2">
        <v>44978</v>
      </c>
      <c r="J6331" t="s">
        <v>17346</v>
      </c>
      <c r="K6331" t="s">
        <v>17347</v>
      </c>
      <c r="L6331" t="s">
        <v>21</v>
      </c>
      <c r="M6331">
        <v>28740.895799999998</v>
      </c>
      <c r="N6331">
        <v>168</v>
      </c>
      <c r="O6331" t="s">
        <v>43</v>
      </c>
      <c r="P6331" t="s">
        <v>43</v>
      </c>
      <c r="Q6331" s="2">
        <v>45007</v>
      </c>
      <c r="R6331" t="s">
        <v>83</v>
      </c>
      <c r="S6331" t="s">
        <v>45</v>
      </c>
      <c r="T6331">
        <f>_xlfn.DAYS(Raw_data_US_healthcare[[#This Row],[Discharge Date]],Raw_data_US_healthcare[[#This Row],[Date of Admission]])</f>
        <v>29</v>
      </c>
    </row>
    <row r="6332" spans="1:20" x14ac:dyDescent="0.3">
      <c r="A6332" t="s">
        <v>26511</v>
      </c>
      <c r="B6332" t="s">
        <v>17348</v>
      </c>
      <c r="C6332">
        <v>78</v>
      </c>
      <c r="D6332" t="str">
        <f>IF(Raw_data_US_healthcare[[#This Row],[Age]]&lt;35,"Young",IF(Raw_data_US_healthcare[[#This Row],[Age]]&lt;60,"Middle","Senior"))</f>
        <v>Senior</v>
      </c>
      <c r="E6332" t="s">
        <v>16</v>
      </c>
      <c r="F6332" t="s">
        <v>49</v>
      </c>
      <c r="G6332" t="s">
        <v>49</v>
      </c>
      <c r="H6332" t="s">
        <v>36</v>
      </c>
      <c r="I6332" s="2">
        <v>44860</v>
      </c>
      <c r="J6332" t="s">
        <v>3838</v>
      </c>
      <c r="K6332" t="s">
        <v>17349</v>
      </c>
      <c r="L6332" t="s">
        <v>31</v>
      </c>
      <c r="M6332">
        <v>21937.141199999998</v>
      </c>
      <c r="N6332">
        <v>274</v>
      </c>
      <c r="O6332" t="s">
        <v>22</v>
      </c>
      <c r="P6332" t="s">
        <v>22</v>
      </c>
      <c r="Q6332" s="2">
        <v>44881</v>
      </c>
      <c r="R6332" t="s">
        <v>48</v>
      </c>
      <c r="S6332" t="s">
        <v>24</v>
      </c>
      <c r="T6332">
        <f>_xlfn.DAYS(Raw_data_US_healthcare[[#This Row],[Discharge Date]],Raw_data_US_healthcare[[#This Row],[Date of Admission]])</f>
        <v>21</v>
      </c>
    </row>
    <row r="6333" spans="1:20" x14ac:dyDescent="0.3">
      <c r="A6333" t="s">
        <v>26511</v>
      </c>
      <c r="B6333" t="s">
        <v>17350</v>
      </c>
      <c r="C6333">
        <v>83</v>
      </c>
      <c r="D6333" t="str">
        <f>IF(Raw_data_US_healthcare[[#This Row],[Age]]&lt;35,"Young",IF(Raw_data_US_healthcare[[#This Row],[Age]]&lt;60,"Middle","Senior"))</f>
        <v>Senior</v>
      </c>
      <c r="E6333" t="s">
        <v>16</v>
      </c>
      <c r="F6333" t="s">
        <v>228</v>
      </c>
      <c r="G6333" t="s">
        <v>228</v>
      </c>
      <c r="H6333" t="s">
        <v>18</v>
      </c>
      <c r="I6333" s="2">
        <v>44082</v>
      </c>
      <c r="J6333" t="s">
        <v>17351</v>
      </c>
      <c r="K6333" t="s">
        <v>17352</v>
      </c>
      <c r="L6333" t="s">
        <v>56</v>
      </c>
      <c r="M6333">
        <v>23285.045600000001</v>
      </c>
      <c r="N6333">
        <v>313</v>
      </c>
      <c r="O6333" t="s">
        <v>43</v>
      </c>
      <c r="P6333" t="s">
        <v>43</v>
      </c>
      <c r="Q6333" s="2">
        <v>44087</v>
      </c>
      <c r="R6333" t="s">
        <v>48</v>
      </c>
      <c r="S6333" t="s">
        <v>33</v>
      </c>
      <c r="T6333">
        <f>_xlfn.DAYS(Raw_data_US_healthcare[[#This Row],[Discharge Date]],Raw_data_US_healthcare[[#This Row],[Date of Admission]])</f>
        <v>5</v>
      </c>
    </row>
    <row r="6334" spans="1:20" x14ac:dyDescent="0.3">
      <c r="A6334" t="s">
        <v>26511</v>
      </c>
      <c r="B6334" t="s">
        <v>17353</v>
      </c>
      <c r="C6334">
        <v>24</v>
      </c>
      <c r="D6334" t="str">
        <f>IF(Raw_data_US_healthcare[[#This Row],[Age]]&lt;35,"Young",IF(Raw_data_US_healthcare[[#This Row],[Age]]&lt;60,"Middle","Senior"))</f>
        <v>Young</v>
      </c>
      <c r="E6334" t="s">
        <v>16</v>
      </c>
      <c r="F6334" t="s">
        <v>88</v>
      </c>
      <c r="G6334" t="s">
        <v>88</v>
      </c>
      <c r="H6334" t="s">
        <v>36</v>
      </c>
      <c r="I6334" s="2">
        <v>44426</v>
      </c>
      <c r="J6334" t="s">
        <v>17354</v>
      </c>
      <c r="K6334" t="s">
        <v>17355</v>
      </c>
      <c r="L6334" t="s">
        <v>56</v>
      </c>
      <c r="M6334">
        <v>1251.4589000000001</v>
      </c>
      <c r="N6334">
        <v>421</v>
      </c>
      <c r="O6334" t="s">
        <v>22</v>
      </c>
      <c r="P6334" t="s">
        <v>22</v>
      </c>
      <c r="Q6334" s="2">
        <v>44430</v>
      </c>
      <c r="R6334" t="s">
        <v>44</v>
      </c>
      <c r="S6334" t="s">
        <v>45</v>
      </c>
      <c r="T6334">
        <f>_xlfn.DAYS(Raw_data_US_healthcare[[#This Row],[Discharge Date]],Raw_data_US_healthcare[[#This Row],[Date of Admission]])</f>
        <v>4</v>
      </c>
    </row>
    <row r="6335" spans="1:20" x14ac:dyDescent="0.3">
      <c r="A6335" t="s">
        <v>26512</v>
      </c>
      <c r="B6335" t="s">
        <v>17356</v>
      </c>
      <c r="C6335">
        <v>64</v>
      </c>
      <c r="D6335" t="str">
        <f>IF(Raw_data_US_healthcare[[#This Row],[Age]]&lt;35,"Young",IF(Raw_data_US_healthcare[[#This Row],[Age]]&lt;60,"Middle","Senior"))</f>
        <v>Senior</v>
      </c>
      <c r="E6335" t="s">
        <v>26</v>
      </c>
      <c r="F6335" t="s">
        <v>88</v>
      </c>
      <c r="G6335" t="s">
        <v>88</v>
      </c>
      <c r="H6335" t="s">
        <v>36</v>
      </c>
      <c r="I6335" s="2">
        <v>44655</v>
      </c>
      <c r="J6335" t="s">
        <v>17357</v>
      </c>
      <c r="K6335" t="s">
        <v>7858</v>
      </c>
      <c r="L6335" t="s">
        <v>31</v>
      </c>
      <c r="M6335">
        <v>13820.6193</v>
      </c>
      <c r="N6335">
        <v>336</v>
      </c>
      <c r="O6335" t="s">
        <v>22</v>
      </c>
      <c r="P6335" t="s">
        <v>22</v>
      </c>
      <c r="Q6335" s="2">
        <v>44657</v>
      </c>
      <c r="R6335" t="s">
        <v>83</v>
      </c>
      <c r="S6335" t="s">
        <v>33</v>
      </c>
      <c r="T6335">
        <f>_xlfn.DAYS(Raw_data_US_healthcare[[#This Row],[Discharge Date]],Raw_data_US_healthcare[[#This Row],[Date of Admission]])</f>
        <v>2</v>
      </c>
    </row>
    <row r="6336" spans="1:20" x14ac:dyDescent="0.3">
      <c r="A6336" t="s">
        <v>26511</v>
      </c>
      <c r="B6336" t="s">
        <v>17358</v>
      </c>
      <c r="C6336">
        <v>23</v>
      </c>
      <c r="D6336" t="str">
        <f>IF(Raw_data_US_healthcare[[#This Row],[Age]]&lt;35,"Young",IF(Raw_data_US_healthcare[[#This Row],[Age]]&lt;60,"Middle","Senior"))</f>
        <v>Young</v>
      </c>
      <c r="E6336" t="s">
        <v>16</v>
      </c>
      <c r="F6336" t="s">
        <v>62</v>
      </c>
      <c r="G6336" t="s">
        <v>62</v>
      </c>
      <c r="H6336" t="s">
        <v>28</v>
      </c>
      <c r="I6336" s="2">
        <v>43540</v>
      </c>
      <c r="J6336" t="s">
        <v>17359</v>
      </c>
      <c r="K6336" t="s">
        <v>17360</v>
      </c>
      <c r="L6336" t="s">
        <v>31</v>
      </c>
      <c r="M6336">
        <v>3729.4173999999998</v>
      </c>
      <c r="N6336">
        <v>338</v>
      </c>
      <c r="O6336" t="s">
        <v>43</v>
      </c>
      <c r="P6336" t="s">
        <v>43</v>
      </c>
      <c r="Q6336" s="2">
        <v>43553</v>
      </c>
      <c r="R6336" t="s">
        <v>32</v>
      </c>
      <c r="S6336" t="s">
        <v>33</v>
      </c>
      <c r="T6336">
        <f>_xlfn.DAYS(Raw_data_US_healthcare[[#This Row],[Discharge Date]],Raw_data_US_healthcare[[#This Row],[Date of Admission]])</f>
        <v>13</v>
      </c>
    </row>
    <row r="6337" spans="1:20" x14ac:dyDescent="0.3">
      <c r="A6337" t="s">
        <v>26511</v>
      </c>
      <c r="B6337" t="s">
        <v>17361</v>
      </c>
      <c r="C6337">
        <v>23</v>
      </c>
      <c r="D6337" t="str">
        <f>IF(Raw_data_US_healthcare[[#This Row],[Age]]&lt;35,"Young",IF(Raw_data_US_healthcare[[#This Row],[Age]]&lt;60,"Middle","Senior"))</f>
        <v>Young</v>
      </c>
      <c r="E6337" t="s">
        <v>16</v>
      </c>
      <c r="F6337" t="s">
        <v>88</v>
      </c>
      <c r="G6337" t="s">
        <v>88</v>
      </c>
      <c r="H6337" t="s">
        <v>69</v>
      </c>
      <c r="I6337" s="2">
        <v>44634</v>
      </c>
      <c r="J6337" t="s">
        <v>17362</v>
      </c>
      <c r="K6337" t="s">
        <v>17363</v>
      </c>
      <c r="L6337" t="s">
        <v>60</v>
      </c>
      <c r="M6337">
        <v>29766.803400000001</v>
      </c>
      <c r="N6337">
        <v>110</v>
      </c>
      <c r="O6337" t="s">
        <v>39</v>
      </c>
      <c r="P6337" t="s">
        <v>39</v>
      </c>
      <c r="Q6337" s="2">
        <v>44642</v>
      </c>
      <c r="R6337" t="s">
        <v>23</v>
      </c>
      <c r="S6337" t="s">
        <v>33</v>
      </c>
      <c r="T6337">
        <f>_xlfn.DAYS(Raw_data_US_healthcare[[#This Row],[Discharge Date]],Raw_data_US_healthcare[[#This Row],[Date of Admission]])</f>
        <v>8</v>
      </c>
    </row>
    <row r="6338" spans="1:20" x14ac:dyDescent="0.3">
      <c r="A6338" t="s">
        <v>26511</v>
      </c>
      <c r="B6338" t="s">
        <v>17364</v>
      </c>
      <c r="C6338">
        <v>62</v>
      </c>
      <c r="D6338" t="str">
        <f>IF(Raw_data_US_healthcare[[#This Row],[Age]]&lt;35,"Young",IF(Raw_data_US_healthcare[[#This Row],[Age]]&lt;60,"Middle","Senior"))</f>
        <v>Senior</v>
      </c>
      <c r="E6338" t="s">
        <v>16</v>
      </c>
      <c r="F6338" t="s">
        <v>228</v>
      </c>
      <c r="G6338" t="s">
        <v>228</v>
      </c>
      <c r="H6338" t="s">
        <v>18</v>
      </c>
      <c r="I6338" s="2">
        <v>44971</v>
      </c>
      <c r="J6338" t="s">
        <v>17365</v>
      </c>
      <c r="K6338" t="s">
        <v>17366</v>
      </c>
      <c r="L6338" t="s">
        <v>52</v>
      </c>
      <c r="M6338">
        <v>34625.609600000003</v>
      </c>
      <c r="N6338">
        <v>220</v>
      </c>
      <c r="O6338" t="s">
        <v>43</v>
      </c>
      <c r="P6338" t="s">
        <v>43</v>
      </c>
      <c r="Q6338" s="2">
        <v>44978</v>
      </c>
      <c r="R6338" t="s">
        <v>83</v>
      </c>
      <c r="S6338" t="s">
        <v>33</v>
      </c>
      <c r="T6338">
        <f>_xlfn.DAYS(Raw_data_US_healthcare[[#This Row],[Discharge Date]],Raw_data_US_healthcare[[#This Row],[Date of Admission]])</f>
        <v>7</v>
      </c>
    </row>
    <row r="6339" spans="1:20" x14ac:dyDescent="0.3">
      <c r="A6339" t="s">
        <v>26512</v>
      </c>
      <c r="B6339" t="s">
        <v>17367</v>
      </c>
      <c r="C6339">
        <v>73</v>
      </c>
      <c r="D6339" t="str">
        <f>IF(Raw_data_US_healthcare[[#This Row],[Age]]&lt;35,"Young",IF(Raw_data_US_healthcare[[#This Row],[Age]]&lt;60,"Middle","Senior"))</f>
        <v>Senior</v>
      </c>
      <c r="E6339" t="s">
        <v>26</v>
      </c>
      <c r="F6339" t="s">
        <v>17</v>
      </c>
      <c r="G6339" t="s">
        <v>17</v>
      </c>
      <c r="H6339" t="s">
        <v>18</v>
      </c>
      <c r="I6339" s="2">
        <v>44019</v>
      </c>
      <c r="J6339" t="s">
        <v>484</v>
      </c>
      <c r="K6339" t="s">
        <v>17368</v>
      </c>
      <c r="L6339" t="s">
        <v>52</v>
      </c>
      <c r="M6339">
        <v>38403.003799999999</v>
      </c>
      <c r="N6339">
        <v>187</v>
      </c>
      <c r="O6339" t="s">
        <v>43</v>
      </c>
      <c r="P6339" t="s">
        <v>43</v>
      </c>
      <c r="Q6339" s="2">
        <v>44036</v>
      </c>
      <c r="R6339" t="s">
        <v>48</v>
      </c>
      <c r="S6339" t="s">
        <v>33</v>
      </c>
      <c r="T6339">
        <f>_xlfn.DAYS(Raw_data_US_healthcare[[#This Row],[Discharge Date]],Raw_data_US_healthcare[[#This Row],[Date of Admission]])</f>
        <v>17</v>
      </c>
    </row>
    <row r="6340" spans="1:20" x14ac:dyDescent="0.3">
      <c r="A6340" t="s">
        <v>26511</v>
      </c>
      <c r="B6340" t="s">
        <v>17369</v>
      </c>
      <c r="C6340">
        <v>34</v>
      </c>
      <c r="D6340" t="str">
        <f>IF(Raw_data_US_healthcare[[#This Row],[Age]]&lt;35,"Young",IF(Raw_data_US_healthcare[[#This Row],[Age]]&lt;60,"Middle","Senior"))</f>
        <v>Young</v>
      </c>
      <c r="E6340" t="s">
        <v>16</v>
      </c>
      <c r="F6340" t="s">
        <v>228</v>
      </c>
      <c r="G6340" t="s">
        <v>228</v>
      </c>
      <c r="H6340" t="s">
        <v>28</v>
      </c>
      <c r="I6340" s="2">
        <v>43411</v>
      </c>
      <c r="J6340" t="s">
        <v>17370</v>
      </c>
      <c r="K6340" t="s">
        <v>11909</v>
      </c>
      <c r="L6340" t="s">
        <v>31</v>
      </c>
      <c r="M6340">
        <v>15318.8408</v>
      </c>
      <c r="N6340">
        <v>162</v>
      </c>
      <c r="O6340" t="s">
        <v>43</v>
      </c>
      <c r="P6340" t="s">
        <v>43</v>
      </c>
      <c r="Q6340" s="2">
        <v>43426</v>
      </c>
      <c r="R6340" t="s">
        <v>23</v>
      </c>
      <c r="S6340" t="s">
        <v>45</v>
      </c>
      <c r="T6340">
        <f>_xlfn.DAYS(Raw_data_US_healthcare[[#This Row],[Discharge Date]],Raw_data_US_healthcare[[#This Row],[Date of Admission]])</f>
        <v>15</v>
      </c>
    </row>
    <row r="6341" spans="1:20" x14ac:dyDescent="0.3">
      <c r="A6341" t="s">
        <v>26512</v>
      </c>
      <c r="B6341" t="s">
        <v>17371</v>
      </c>
      <c r="C6341">
        <v>19</v>
      </c>
      <c r="D6341" t="str">
        <f>IF(Raw_data_US_healthcare[[#This Row],[Age]]&lt;35,"Young",IF(Raw_data_US_healthcare[[#This Row],[Age]]&lt;60,"Middle","Senior"))</f>
        <v>Young</v>
      </c>
      <c r="E6341" t="s">
        <v>26</v>
      </c>
      <c r="F6341" t="s">
        <v>35</v>
      </c>
      <c r="G6341" t="s">
        <v>35</v>
      </c>
      <c r="H6341" t="s">
        <v>26516</v>
      </c>
      <c r="I6341" s="2">
        <v>44970</v>
      </c>
      <c r="J6341" t="s">
        <v>17372</v>
      </c>
      <c r="K6341" t="s">
        <v>17373</v>
      </c>
      <c r="L6341" t="s">
        <v>52</v>
      </c>
      <c r="M6341">
        <v>12081.0039</v>
      </c>
      <c r="N6341">
        <v>337</v>
      </c>
      <c r="O6341" t="s">
        <v>39</v>
      </c>
      <c r="P6341" t="s">
        <v>39</v>
      </c>
      <c r="Q6341" s="2">
        <v>44997</v>
      </c>
      <c r="R6341" t="s">
        <v>48</v>
      </c>
      <c r="S6341" t="s">
        <v>24</v>
      </c>
      <c r="T6341">
        <f>_xlfn.DAYS(Raw_data_US_healthcare[[#This Row],[Discharge Date]],Raw_data_US_healthcare[[#This Row],[Date of Admission]])</f>
        <v>27</v>
      </c>
    </row>
    <row r="6342" spans="1:20" x14ac:dyDescent="0.3">
      <c r="A6342" t="s">
        <v>26512</v>
      </c>
      <c r="B6342" t="s">
        <v>26580</v>
      </c>
      <c r="C6342">
        <v>80</v>
      </c>
      <c r="D6342" t="str">
        <f>IF(Raw_data_US_healthcare[[#This Row],[Age]]&lt;35,"Young",IF(Raw_data_US_healthcare[[#This Row],[Age]]&lt;60,"Middle","Senior"))</f>
        <v>Senior</v>
      </c>
      <c r="E6342" t="s">
        <v>26</v>
      </c>
      <c r="F6342" t="s">
        <v>113</v>
      </c>
      <c r="G6342" t="s">
        <v>113</v>
      </c>
      <c r="H6342" t="s">
        <v>26514</v>
      </c>
      <c r="I6342" s="2">
        <v>43604</v>
      </c>
      <c r="J6342" t="s">
        <v>17374</v>
      </c>
      <c r="K6342" t="s">
        <v>17375</v>
      </c>
      <c r="L6342" t="s">
        <v>56</v>
      </c>
      <c r="M6342">
        <v>35651.600100000003</v>
      </c>
      <c r="N6342">
        <v>367</v>
      </c>
      <c r="O6342" t="s">
        <v>43</v>
      </c>
      <c r="P6342" t="s">
        <v>43</v>
      </c>
      <c r="Q6342" s="2">
        <v>43632</v>
      </c>
      <c r="R6342" t="s">
        <v>32</v>
      </c>
      <c r="S6342" t="s">
        <v>45</v>
      </c>
      <c r="T6342">
        <f>_xlfn.DAYS(Raw_data_US_healthcare[[#This Row],[Discharge Date]],Raw_data_US_healthcare[[#This Row],[Date of Admission]])</f>
        <v>28</v>
      </c>
    </row>
    <row r="6343" spans="1:20" x14ac:dyDescent="0.3">
      <c r="A6343" t="s">
        <v>26512</v>
      </c>
      <c r="B6343" t="s">
        <v>17376</v>
      </c>
      <c r="C6343">
        <v>37</v>
      </c>
      <c r="D6343" t="str">
        <f>IF(Raw_data_US_healthcare[[#This Row],[Age]]&lt;35,"Young",IF(Raw_data_US_healthcare[[#This Row],[Age]]&lt;60,"Middle","Senior"))</f>
        <v>Middle</v>
      </c>
      <c r="E6343" t="s">
        <v>26</v>
      </c>
      <c r="F6343" t="s">
        <v>113</v>
      </c>
      <c r="G6343" t="s">
        <v>113</v>
      </c>
      <c r="H6343" t="s">
        <v>18</v>
      </c>
      <c r="I6343" s="2">
        <v>45159</v>
      </c>
      <c r="J6343" t="s">
        <v>17377</v>
      </c>
      <c r="K6343" t="s">
        <v>17378</v>
      </c>
      <c r="L6343" t="s">
        <v>56</v>
      </c>
      <c r="M6343">
        <v>7124.7073</v>
      </c>
      <c r="N6343">
        <v>228</v>
      </c>
      <c r="O6343" t="s">
        <v>43</v>
      </c>
      <c r="P6343" t="s">
        <v>43</v>
      </c>
      <c r="Q6343" s="2">
        <v>45165</v>
      </c>
      <c r="R6343" t="s">
        <v>32</v>
      </c>
      <c r="S6343" t="s">
        <v>45</v>
      </c>
      <c r="T6343">
        <f>_xlfn.DAYS(Raw_data_US_healthcare[[#This Row],[Discharge Date]],Raw_data_US_healthcare[[#This Row],[Date of Admission]])</f>
        <v>6</v>
      </c>
    </row>
    <row r="6344" spans="1:20" x14ac:dyDescent="0.3">
      <c r="A6344" t="s">
        <v>26512</v>
      </c>
      <c r="B6344" t="s">
        <v>17379</v>
      </c>
      <c r="C6344">
        <v>75</v>
      </c>
      <c r="D6344" t="str">
        <f>IF(Raw_data_US_healthcare[[#This Row],[Age]]&lt;35,"Young",IF(Raw_data_US_healthcare[[#This Row],[Age]]&lt;60,"Middle","Senior"))</f>
        <v>Senior</v>
      </c>
      <c r="E6344" t="s">
        <v>26</v>
      </c>
      <c r="F6344" t="s">
        <v>27</v>
      </c>
      <c r="G6344" t="s">
        <v>27</v>
      </c>
      <c r="H6344" t="s">
        <v>28</v>
      </c>
      <c r="I6344" s="2">
        <v>45077</v>
      </c>
      <c r="J6344" t="s">
        <v>17380</v>
      </c>
      <c r="K6344" t="s">
        <v>17381</v>
      </c>
      <c r="L6344" t="s">
        <v>31</v>
      </c>
      <c r="M6344">
        <v>9473.2284</v>
      </c>
      <c r="N6344">
        <v>294</v>
      </c>
      <c r="O6344" t="s">
        <v>39</v>
      </c>
      <c r="P6344" t="s">
        <v>39</v>
      </c>
      <c r="Q6344" s="2">
        <v>45081</v>
      </c>
      <c r="R6344" t="s">
        <v>48</v>
      </c>
      <c r="S6344" t="s">
        <v>24</v>
      </c>
      <c r="T6344">
        <f>_xlfn.DAYS(Raw_data_US_healthcare[[#This Row],[Discharge Date]],Raw_data_US_healthcare[[#This Row],[Date of Admission]])</f>
        <v>4</v>
      </c>
    </row>
    <row r="6345" spans="1:20" x14ac:dyDescent="0.3">
      <c r="A6345" t="s">
        <v>26512</v>
      </c>
      <c r="B6345" t="s">
        <v>17382</v>
      </c>
      <c r="C6345">
        <v>27</v>
      </c>
      <c r="D6345" t="str">
        <f>IF(Raw_data_US_healthcare[[#This Row],[Age]]&lt;35,"Young",IF(Raw_data_US_healthcare[[#This Row],[Age]]&lt;60,"Middle","Senior"))</f>
        <v>Young</v>
      </c>
      <c r="E6345" t="s">
        <v>26</v>
      </c>
      <c r="F6345" t="s">
        <v>49</v>
      </c>
      <c r="G6345" t="s">
        <v>49</v>
      </c>
      <c r="H6345" t="s">
        <v>28</v>
      </c>
      <c r="I6345" s="2">
        <v>43503</v>
      </c>
      <c r="J6345" t="s">
        <v>17383</v>
      </c>
      <c r="K6345" t="s">
        <v>17384</v>
      </c>
      <c r="L6345" t="s">
        <v>31</v>
      </c>
      <c r="M6345">
        <v>25282.255399999998</v>
      </c>
      <c r="N6345">
        <v>316</v>
      </c>
      <c r="O6345" t="s">
        <v>43</v>
      </c>
      <c r="P6345" t="s">
        <v>43</v>
      </c>
      <c r="Q6345" s="2">
        <v>43506</v>
      </c>
      <c r="R6345" t="s">
        <v>32</v>
      </c>
      <c r="S6345" t="s">
        <v>24</v>
      </c>
      <c r="T6345">
        <f>_xlfn.DAYS(Raw_data_US_healthcare[[#This Row],[Discharge Date]],Raw_data_US_healthcare[[#This Row],[Date of Admission]])</f>
        <v>3</v>
      </c>
    </row>
    <row r="6346" spans="1:20" x14ac:dyDescent="0.3">
      <c r="A6346" t="s">
        <v>26512</v>
      </c>
      <c r="B6346" t="s">
        <v>17385</v>
      </c>
      <c r="C6346">
        <v>44</v>
      </c>
      <c r="D6346" t="str">
        <f>IF(Raw_data_US_healthcare[[#This Row],[Age]]&lt;35,"Young",IF(Raw_data_US_healthcare[[#This Row],[Age]]&lt;60,"Middle","Senior"))</f>
        <v>Middle</v>
      </c>
      <c r="E6346" t="s">
        <v>26</v>
      </c>
      <c r="F6346" t="s">
        <v>113</v>
      </c>
      <c r="G6346" t="s">
        <v>113</v>
      </c>
      <c r="H6346" t="s">
        <v>18</v>
      </c>
      <c r="I6346" s="2">
        <v>44087</v>
      </c>
      <c r="J6346" t="s">
        <v>16503</v>
      </c>
      <c r="K6346" t="s">
        <v>1498</v>
      </c>
      <c r="L6346" t="s">
        <v>52</v>
      </c>
      <c r="M6346">
        <v>3012.0392999999999</v>
      </c>
      <c r="N6346">
        <v>425</v>
      </c>
      <c r="O6346" t="s">
        <v>43</v>
      </c>
      <c r="P6346" t="s">
        <v>43</v>
      </c>
      <c r="Q6346" s="2">
        <v>44098</v>
      </c>
      <c r="R6346" t="s">
        <v>32</v>
      </c>
      <c r="S6346" t="s">
        <v>24</v>
      </c>
      <c r="T6346">
        <f>_xlfn.DAYS(Raw_data_US_healthcare[[#This Row],[Discharge Date]],Raw_data_US_healthcare[[#This Row],[Date of Admission]])</f>
        <v>11</v>
      </c>
    </row>
    <row r="6347" spans="1:20" x14ac:dyDescent="0.3">
      <c r="A6347" t="s">
        <v>26512</v>
      </c>
      <c r="B6347" t="s">
        <v>17386</v>
      </c>
      <c r="C6347">
        <v>61</v>
      </c>
      <c r="D6347" t="str">
        <f>IF(Raw_data_US_healthcare[[#This Row],[Age]]&lt;35,"Young",IF(Raw_data_US_healthcare[[#This Row],[Age]]&lt;60,"Middle","Senior"))</f>
        <v>Senior</v>
      </c>
      <c r="E6347" t="s">
        <v>26</v>
      </c>
      <c r="F6347" t="s">
        <v>113</v>
      </c>
      <c r="G6347" t="s">
        <v>113</v>
      </c>
      <c r="H6347" t="s">
        <v>69</v>
      </c>
      <c r="I6347" s="2">
        <v>44258</v>
      </c>
      <c r="J6347" t="s">
        <v>17387</v>
      </c>
      <c r="K6347" t="s">
        <v>17388</v>
      </c>
      <c r="L6347" t="s">
        <v>52</v>
      </c>
      <c r="M6347">
        <v>63727.169300000001</v>
      </c>
      <c r="N6347">
        <v>159</v>
      </c>
      <c r="O6347" t="s">
        <v>22</v>
      </c>
      <c r="P6347" t="s">
        <v>22</v>
      </c>
      <c r="Q6347" s="2">
        <v>44268</v>
      </c>
      <c r="R6347" t="s">
        <v>32</v>
      </c>
      <c r="S6347" t="s">
        <v>24</v>
      </c>
      <c r="T6347">
        <f>_xlfn.DAYS(Raw_data_US_healthcare[[#This Row],[Discharge Date]],Raw_data_US_healthcare[[#This Row],[Date of Admission]])</f>
        <v>10</v>
      </c>
    </row>
    <row r="6348" spans="1:20" x14ac:dyDescent="0.3">
      <c r="A6348" t="s">
        <v>26512</v>
      </c>
      <c r="B6348" t="s">
        <v>17389</v>
      </c>
      <c r="C6348">
        <v>21</v>
      </c>
      <c r="D6348" t="str">
        <f>IF(Raw_data_US_healthcare[[#This Row],[Age]]&lt;35,"Young",IF(Raw_data_US_healthcare[[#This Row],[Age]]&lt;60,"Middle","Senior"))</f>
        <v>Young</v>
      </c>
      <c r="E6348" t="s">
        <v>26</v>
      </c>
      <c r="F6348" t="s">
        <v>113</v>
      </c>
      <c r="G6348" t="s">
        <v>113</v>
      </c>
      <c r="H6348" t="s">
        <v>26514</v>
      </c>
      <c r="I6348" s="2">
        <v>43931</v>
      </c>
      <c r="J6348" t="s">
        <v>17390</v>
      </c>
      <c r="K6348" t="s">
        <v>17391</v>
      </c>
      <c r="L6348" t="s">
        <v>56</v>
      </c>
      <c r="M6348">
        <v>30997.076300000001</v>
      </c>
      <c r="N6348">
        <v>451</v>
      </c>
      <c r="O6348" t="s">
        <v>39</v>
      </c>
      <c r="P6348" t="s">
        <v>39</v>
      </c>
      <c r="Q6348" s="2">
        <v>43937</v>
      </c>
      <c r="R6348" t="s">
        <v>32</v>
      </c>
      <c r="S6348" t="s">
        <v>45</v>
      </c>
      <c r="T6348">
        <f>_xlfn.DAYS(Raw_data_US_healthcare[[#This Row],[Discharge Date]],Raw_data_US_healthcare[[#This Row],[Date of Admission]])</f>
        <v>6</v>
      </c>
    </row>
    <row r="6349" spans="1:20" x14ac:dyDescent="0.3">
      <c r="A6349" t="s">
        <v>26511</v>
      </c>
      <c r="B6349" t="s">
        <v>17392</v>
      </c>
      <c r="C6349">
        <v>44</v>
      </c>
      <c r="D6349" t="str">
        <f>IF(Raw_data_US_healthcare[[#This Row],[Age]]&lt;35,"Young",IF(Raw_data_US_healthcare[[#This Row],[Age]]&lt;60,"Middle","Senior"))</f>
        <v>Middle</v>
      </c>
      <c r="E6349" t="s">
        <v>16</v>
      </c>
      <c r="F6349" t="s">
        <v>35</v>
      </c>
      <c r="G6349" t="s">
        <v>35</v>
      </c>
      <c r="H6349" t="s">
        <v>28</v>
      </c>
      <c r="I6349" s="2">
        <v>44584</v>
      </c>
      <c r="J6349" t="s">
        <v>17393</v>
      </c>
      <c r="K6349" t="s">
        <v>17394</v>
      </c>
      <c r="L6349" t="s">
        <v>56</v>
      </c>
      <c r="M6349">
        <v>34548.057699999998</v>
      </c>
      <c r="N6349">
        <v>468</v>
      </c>
      <c r="O6349" t="s">
        <v>43</v>
      </c>
      <c r="P6349" t="s">
        <v>43</v>
      </c>
      <c r="Q6349" s="2">
        <v>44604</v>
      </c>
      <c r="R6349" t="s">
        <v>32</v>
      </c>
      <c r="S6349" t="s">
        <v>24</v>
      </c>
      <c r="T6349">
        <f>_xlfn.DAYS(Raw_data_US_healthcare[[#This Row],[Discharge Date]],Raw_data_US_healthcare[[#This Row],[Date of Admission]])</f>
        <v>20</v>
      </c>
    </row>
    <row r="6350" spans="1:20" x14ac:dyDescent="0.3">
      <c r="A6350" t="s">
        <v>26512</v>
      </c>
      <c r="B6350" t="s">
        <v>17395</v>
      </c>
      <c r="C6350">
        <v>50</v>
      </c>
      <c r="D6350" t="str">
        <f>IF(Raw_data_US_healthcare[[#This Row],[Age]]&lt;35,"Young",IF(Raw_data_US_healthcare[[#This Row],[Age]]&lt;60,"Middle","Senior"))</f>
        <v>Middle</v>
      </c>
      <c r="E6350" t="s">
        <v>26</v>
      </c>
      <c r="F6350" t="s">
        <v>17</v>
      </c>
      <c r="G6350" t="s">
        <v>17</v>
      </c>
      <c r="H6350" t="s">
        <v>26516</v>
      </c>
      <c r="I6350" s="2">
        <v>44765</v>
      </c>
      <c r="J6350" t="s">
        <v>17396</v>
      </c>
      <c r="K6350" t="s">
        <v>17397</v>
      </c>
      <c r="L6350" t="s">
        <v>52</v>
      </c>
      <c r="M6350">
        <v>25472.873100000001</v>
      </c>
      <c r="N6350">
        <v>389</v>
      </c>
      <c r="O6350" t="s">
        <v>39</v>
      </c>
      <c r="P6350" t="s">
        <v>39</v>
      </c>
      <c r="Q6350" s="2">
        <v>44774</v>
      </c>
      <c r="R6350" t="s">
        <v>83</v>
      </c>
      <c r="S6350" t="s">
        <v>33</v>
      </c>
      <c r="T6350">
        <f>_xlfn.DAYS(Raw_data_US_healthcare[[#This Row],[Discharge Date]],Raw_data_US_healthcare[[#This Row],[Date of Admission]])</f>
        <v>9</v>
      </c>
    </row>
    <row r="6351" spans="1:20" x14ac:dyDescent="0.3">
      <c r="A6351" t="s">
        <v>26511</v>
      </c>
      <c r="B6351" t="s">
        <v>17398</v>
      </c>
      <c r="C6351">
        <v>53</v>
      </c>
      <c r="D6351" t="str">
        <f>IF(Raw_data_US_healthcare[[#This Row],[Age]]&lt;35,"Young",IF(Raw_data_US_healthcare[[#This Row],[Age]]&lt;60,"Middle","Senior"))</f>
        <v>Middle</v>
      </c>
      <c r="E6351" t="s">
        <v>16</v>
      </c>
      <c r="F6351" t="s">
        <v>88</v>
      </c>
      <c r="G6351" t="s">
        <v>88</v>
      </c>
      <c r="H6351" t="s">
        <v>36</v>
      </c>
      <c r="I6351" s="2">
        <v>43745</v>
      </c>
      <c r="J6351" t="s">
        <v>17399</v>
      </c>
      <c r="K6351" t="s">
        <v>4635</v>
      </c>
      <c r="L6351" t="s">
        <v>21</v>
      </c>
      <c r="M6351">
        <v>5745.6478999999999</v>
      </c>
      <c r="N6351">
        <v>296</v>
      </c>
      <c r="O6351" t="s">
        <v>22</v>
      </c>
      <c r="P6351" t="s">
        <v>22</v>
      </c>
      <c r="Q6351" s="2">
        <v>43748</v>
      </c>
      <c r="R6351" t="s">
        <v>44</v>
      </c>
      <c r="S6351" t="s">
        <v>33</v>
      </c>
      <c r="T6351">
        <f>_xlfn.DAYS(Raw_data_US_healthcare[[#This Row],[Discharge Date]],Raw_data_US_healthcare[[#This Row],[Date of Admission]])</f>
        <v>3</v>
      </c>
    </row>
    <row r="6352" spans="1:20" x14ac:dyDescent="0.3">
      <c r="A6352" t="s">
        <v>26512</v>
      </c>
      <c r="B6352" t="s">
        <v>17400</v>
      </c>
      <c r="C6352">
        <v>40</v>
      </c>
      <c r="D6352" t="str">
        <f>IF(Raw_data_US_healthcare[[#This Row],[Age]]&lt;35,"Young",IF(Raw_data_US_healthcare[[#This Row],[Age]]&lt;60,"Middle","Senior"))</f>
        <v>Middle</v>
      </c>
      <c r="E6352" t="s">
        <v>26</v>
      </c>
      <c r="F6352" t="s">
        <v>49</v>
      </c>
      <c r="G6352" t="s">
        <v>49</v>
      </c>
      <c r="H6352" t="s">
        <v>36</v>
      </c>
      <c r="I6352" s="2">
        <v>43563</v>
      </c>
      <c r="J6352" t="s">
        <v>17401</v>
      </c>
      <c r="K6352" t="s">
        <v>17402</v>
      </c>
      <c r="L6352" t="s">
        <v>56</v>
      </c>
      <c r="M6352">
        <v>22843.284599999999</v>
      </c>
      <c r="N6352">
        <v>498</v>
      </c>
      <c r="O6352" t="s">
        <v>22</v>
      </c>
      <c r="P6352" t="s">
        <v>22</v>
      </c>
      <c r="Q6352" s="2">
        <v>43577</v>
      </c>
      <c r="R6352" t="s">
        <v>23</v>
      </c>
      <c r="S6352" t="s">
        <v>45</v>
      </c>
      <c r="T6352">
        <f>_xlfn.DAYS(Raw_data_US_healthcare[[#This Row],[Discharge Date]],Raw_data_US_healthcare[[#This Row],[Date of Admission]])</f>
        <v>14</v>
      </c>
    </row>
    <row r="6353" spans="1:20" x14ac:dyDescent="0.3">
      <c r="A6353" t="s">
        <v>26511</v>
      </c>
      <c r="B6353" t="s">
        <v>17403</v>
      </c>
      <c r="C6353">
        <v>52</v>
      </c>
      <c r="D6353" t="str">
        <f>IF(Raw_data_US_healthcare[[#This Row],[Age]]&lt;35,"Young",IF(Raw_data_US_healthcare[[#This Row],[Age]]&lt;60,"Middle","Senior"))</f>
        <v>Middle</v>
      </c>
      <c r="E6353" t="s">
        <v>16</v>
      </c>
      <c r="F6353" t="s">
        <v>88</v>
      </c>
      <c r="G6353" t="s">
        <v>88</v>
      </c>
      <c r="H6353" t="s">
        <v>69</v>
      </c>
      <c r="I6353" s="2">
        <v>44720</v>
      </c>
      <c r="J6353" t="s">
        <v>17404</v>
      </c>
      <c r="K6353" t="s">
        <v>17405</v>
      </c>
      <c r="L6353" t="s">
        <v>52</v>
      </c>
      <c r="M6353">
        <v>43149.911200000002</v>
      </c>
      <c r="N6353">
        <v>362</v>
      </c>
      <c r="O6353" t="s">
        <v>22</v>
      </c>
      <c r="P6353" t="s">
        <v>22</v>
      </c>
      <c r="Q6353" s="2">
        <v>44721</v>
      </c>
      <c r="R6353" t="s">
        <v>83</v>
      </c>
      <c r="S6353" t="s">
        <v>45</v>
      </c>
      <c r="T6353">
        <f>_xlfn.DAYS(Raw_data_US_healthcare[[#This Row],[Discharge Date]],Raw_data_US_healthcare[[#This Row],[Date of Admission]])</f>
        <v>1</v>
      </c>
    </row>
    <row r="6354" spans="1:20" x14ac:dyDescent="0.3">
      <c r="A6354" t="s">
        <v>26511</v>
      </c>
      <c r="B6354" t="s">
        <v>17406</v>
      </c>
      <c r="C6354">
        <v>33</v>
      </c>
      <c r="D6354" t="str">
        <f>IF(Raw_data_US_healthcare[[#This Row],[Age]]&lt;35,"Young",IF(Raw_data_US_healthcare[[#This Row],[Age]]&lt;60,"Middle","Senior"))</f>
        <v>Young</v>
      </c>
      <c r="E6354" t="s">
        <v>16</v>
      </c>
      <c r="F6354" t="s">
        <v>17</v>
      </c>
      <c r="G6354" t="s">
        <v>17</v>
      </c>
      <c r="H6354" t="s">
        <v>36</v>
      </c>
      <c r="I6354" s="2">
        <v>45222</v>
      </c>
      <c r="J6354" t="s">
        <v>17407</v>
      </c>
      <c r="K6354" t="s">
        <v>17408</v>
      </c>
      <c r="L6354" t="s">
        <v>52</v>
      </c>
      <c r="M6354">
        <v>9863.3132000000005</v>
      </c>
      <c r="N6354">
        <v>179</v>
      </c>
      <c r="O6354" t="s">
        <v>22</v>
      </c>
      <c r="P6354" t="s">
        <v>22</v>
      </c>
      <c r="Q6354" s="2">
        <v>45238</v>
      </c>
      <c r="R6354" t="s">
        <v>32</v>
      </c>
      <c r="S6354" t="s">
        <v>45</v>
      </c>
      <c r="T6354">
        <f>_xlfn.DAYS(Raw_data_US_healthcare[[#This Row],[Discharge Date]],Raw_data_US_healthcare[[#This Row],[Date of Admission]])</f>
        <v>16</v>
      </c>
    </row>
    <row r="6355" spans="1:20" x14ac:dyDescent="0.3">
      <c r="A6355" t="s">
        <v>26511</v>
      </c>
      <c r="B6355" t="s">
        <v>17409</v>
      </c>
      <c r="C6355">
        <v>71</v>
      </c>
      <c r="D6355" t="str">
        <f>IF(Raw_data_US_healthcare[[#This Row],[Age]]&lt;35,"Young",IF(Raw_data_US_healthcare[[#This Row],[Age]]&lt;60,"Middle","Senior"))</f>
        <v>Senior</v>
      </c>
      <c r="E6355" t="s">
        <v>16</v>
      </c>
      <c r="F6355" t="s">
        <v>35</v>
      </c>
      <c r="G6355" t="s">
        <v>35</v>
      </c>
      <c r="H6355" t="s">
        <v>26516</v>
      </c>
      <c r="I6355" s="2">
        <v>44154</v>
      </c>
      <c r="J6355" t="s">
        <v>17410</v>
      </c>
      <c r="K6355" t="s">
        <v>17411</v>
      </c>
      <c r="L6355" t="s">
        <v>56</v>
      </c>
      <c r="M6355">
        <v>14640.154399999999</v>
      </c>
      <c r="N6355">
        <v>469</v>
      </c>
      <c r="O6355" t="s">
        <v>39</v>
      </c>
      <c r="P6355" t="s">
        <v>39</v>
      </c>
      <c r="Q6355" s="2">
        <v>44168</v>
      </c>
      <c r="R6355" t="s">
        <v>83</v>
      </c>
      <c r="S6355" t="s">
        <v>45</v>
      </c>
      <c r="T6355">
        <f>_xlfn.DAYS(Raw_data_US_healthcare[[#This Row],[Discharge Date]],Raw_data_US_healthcare[[#This Row],[Date of Admission]])</f>
        <v>14</v>
      </c>
    </row>
    <row r="6356" spans="1:20" x14ac:dyDescent="0.3">
      <c r="A6356" t="s">
        <v>26512</v>
      </c>
      <c r="B6356" t="s">
        <v>7113</v>
      </c>
      <c r="C6356">
        <v>57</v>
      </c>
      <c r="D6356" t="str">
        <f>IF(Raw_data_US_healthcare[[#This Row],[Age]]&lt;35,"Young",IF(Raw_data_US_healthcare[[#This Row],[Age]]&lt;60,"Middle","Senior"))</f>
        <v>Middle</v>
      </c>
      <c r="E6356" t="s">
        <v>26</v>
      </c>
      <c r="F6356" t="s">
        <v>49</v>
      </c>
      <c r="G6356" t="s">
        <v>49</v>
      </c>
      <c r="H6356" t="s">
        <v>18</v>
      </c>
      <c r="I6356" s="2">
        <v>43802</v>
      </c>
      <c r="J6356" t="s">
        <v>17412</v>
      </c>
      <c r="K6356" t="s">
        <v>17413</v>
      </c>
      <c r="L6356" t="s">
        <v>21</v>
      </c>
      <c r="M6356">
        <v>35768.270299999996</v>
      </c>
      <c r="N6356">
        <v>191</v>
      </c>
      <c r="O6356" t="s">
        <v>43</v>
      </c>
      <c r="P6356" t="s">
        <v>43</v>
      </c>
      <c r="Q6356" s="2">
        <v>43826</v>
      </c>
      <c r="R6356" t="s">
        <v>83</v>
      </c>
      <c r="S6356" t="s">
        <v>33</v>
      </c>
      <c r="T6356">
        <f>_xlfn.DAYS(Raw_data_US_healthcare[[#This Row],[Discharge Date]],Raw_data_US_healthcare[[#This Row],[Date of Admission]])</f>
        <v>24</v>
      </c>
    </row>
    <row r="6357" spans="1:20" x14ac:dyDescent="0.3">
      <c r="A6357" t="s">
        <v>26511</v>
      </c>
      <c r="B6357" t="s">
        <v>17414</v>
      </c>
      <c r="C6357">
        <v>25</v>
      </c>
      <c r="D6357" t="str">
        <f>IF(Raw_data_US_healthcare[[#This Row],[Age]]&lt;35,"Young",IF(Raw_data_US_healthcare[[#This Row],[Age]]&lt;60,"Middle","Senior"))</f>
        <v>Young</v>
      </c>
      <c r="E6357" t="s">
        <v>16</v>
      </c>
      <c r="F6357" t="s">
        <v>17</v>
      </c>
      <c r="G6357" t="s">
        <v>17</v>
      </c>
      <c r="H6357" t="s">
        <v>69</v>
      </c>
      <c r="I6357" s="2">
        <v>43519</v>
      </c>
      <c r="J6357" t="s">
        <v>17415</v>
      </c>
      <c r="K6357" t="s">
        <v>17416</v>
      </c>
      <c r="L6357" t="s">
        <v>31</v>
      </c>
      <c r="M6357">
        <v>70969.170899999997</v>
      </c>
      <c r="N6357">
        <v>450</v>
      </c>
      <c r="O6357" t="s">
        <v>43</v>
      </c>
      <c r="P6357" t="s">
        <v>43</v>
      </c>
      <c r="Q6357" s="2">
        <v>43529</v>
      </c>
      <c r="R6357" t="s">
        <v>48</v>
      </c>
      <c r="S6357" t="s">
        <v>24</v>
      </c>
      <c r="T6357">
        <f>_xlfn.DAYS(Raw_data_US_healthcare[[#This Row],[Discharge Date]],Raw_data_US_healthcare[[#This Row],[Date of Admission]])</f>
        <v>10</v>
      </c>
    </row>
    <row r="6358" spans="1:20" x14ac:dyDescent="0.3">
      <c r="A6358" t="s">
        <v>26512</v>
      </c>
      <c r="B6358" t="s">
        <v>17417</v>
      </c>
      <c r="C6358">
        <v>40</v>
      </c>
      <c r="D6358" t="str">
        <f>IF(Raw_data_US_healthcare[[#This Row],[Age]]&lt;35,"Young",IF(Raw_data_US_healthcare[[#This Row],[Age]]&lt;60,"Middle","Senior"))</f>
        <v>Middle</v>
      </c>
      <c r="E6358" t="s">
        <v>26</v>
      </c>
      <c r="F6358" t="s">
        <v>17</v>
      </c>
      <c r="G6358" t="s">
        <v>17</v>
      </c>
      <c r="H6358" t="s">
        <v>28</v>
      </c>
      <c r="I6358" s="2">
        <v>44358</v>
      </c>
      <c r="J6358" t="s">
        <v>17418</v>
      </c>
      <c r="K6358" t="s">
        <v>17419</v>
      </c>
      <c r="L6358" t="s">
        <v>52</v>
      </c>
      <c r="M6358">
        <v>8342.1208000000006</v>
      </c>
      <c r="N6358">
        <v>382</v>
      </c>
      <c r="O6358" t="s">
        <v>39</v>
      </c>
      <c r="P6358" t="s">
        <v>39</v>
      </c>
      <c r="Q6358" s="2">
        <v>44369</v>
      </c>
      <c r="R6358" t="s">
        <v>48</v>
      </c>
      <c r="S6358" t="s">
        <v>33</v>
      </c>
      <c r="T6358">
        <f>_xlfn.DAYS(Raw_data_US_healthcare[[#This Row],[Discharge Date]],Raw_data_US_healthcare[[#This Row],[Date of Admission]])</f>
        <v>11</v>
      </c>
    </row>
    <row r="6359" spans="1:20" x14ac:dyDescent="0.3">
      <c r="A6359" t="s">
        <v>26511</v>
      </c>
      <c r="B6359" t="s">
        <v>17420</v>
      </c>
      <c r="C6359">
        <v>45</v>
      </c>
      <c r="D6359" t="str">
        <f>IF(Raw_data_US_healthcare[[#This Row],[Age]]&lt;35,"Young",IF(Raw_data_US_healthcare[[#This Row],[Age]]&lt;60,"Middle","Senior"))</f>
        <v>Middle</v>
      </c>
      <c r="E6359" t="s">
        <v>16</v>
      </c>
      <c r="F6359" t="s">
        <v>35</v>
      </c>
      <c r="G6359" t="s">
        <v>35</v>
      </c>
      <c r="H6359" t="s">
        <v>69</v>
      </c>
      <c r="I6359" s="2">
        <v>43560</v>
      </c>
      <c r="J6359" t="s">
        <v>17421</v>
      </c>
      <c r="K6359" t="s">
        <v>17422</v>
      </c>
      <c r="L6359" t="s">
        <v>21</v>
      </c>
      <c r="M6359">
        <v>52852.164599999996</v>
      </c>
      <c r="N6359">
        <v>129</v>
      </c>
      <c r="O6359" t="s">
        <v>22</v>
      </c>
      <c r="P6359" t="s">
        <v>22</v>
      </c>
      <c r="Q6359" s="2">
        <v>43567</v>
      </c>
      <c r="R6359" t="s">
        <v>23</v>
      </c>
      <c r="S6359" t="s">
        <v>24</v>
      </c>
      <c r="T6359">
        <f>_xlfn.DAYS(Raw_data_US_healthcare[[#This Row],[Discharge Date]],Raw_data_US_healthcare[[#This Row],[Date of Admission]])</f>
        <v>7</v>
      </c>
    </row>
    <row r="6360" spans="1:20" x14ac:dyDescent="0.3">
      <c r="A6360" t="s">
        <v>26512</v>
      </c>
      <c r="B6360" t="s">
        <v>17423</v>
      </c>
      <c r="C6360">
        <v>26</v>
      </c>
      <c r="D6360" t="str">
        <f>IF(Raw_data_US_healthcare[[#This Row],[Age]]&lt;35,"Young",IF(Raw_data_US_healthcare[[#This Row],[Age]]&lt;60,"Middle","Senior"))</f>
        <v>Young</v>
      </c>
      <c r="E6360" t="s">
        <v>26</v>
      </c>
      <c r="F6360" t="s">
        <v>88</v>
      </c>
      <c r="G6360" t="s">
        <v>88</v>
      </c>
      <c r="H6360" t="s">
        <v>28</v>
      </c>
      <c r="I6360" s="2">
        <v>43739</v>
      </c>
      <c r="J6360" t="s">
        <v>17424</v>
      </c>
      <c r="K6360" t="s">
        <v>17425</v>
      </c>
      <c r="L6360" t="s">
        <v>60</v>
      </c>
      <c r="M6360">
        <v>8858.2577999999994</v>
      </c>
      <c r="N6360">
        <v>285</v>
      </c>
      <c r="O6360" t="s">
        <v>22</v>
      </c>
      <c r="P6360" t="s">
        <v>22</v>
      </c>
      <c r="Q6360" s="2">
        <v>43755</v>
      </c>
      <c r="R6360" t="s">
        <v>48</v>
      </c>
      <c r="S6360" t="s">
        <v>24</v>
      </c>
      <c r="T6360">
        <f>_xlfn.DAYS(Raw_data_US_healthcare[[#This Row],[Discharge Date]],Raw_data_US_healthcare[[#This Row],[Date of Admission]])</f>
        <v>16</v>
      </c>
    </row>
    <row r="6361" spans="1:20" x14ac:dyDescent="0.3">
      <c r="A6361" t="s">
        <v>26512</v>
      </c>
      <c r="B6361" t="s">
        <v>17426</v>
      </c>
      <c r="C6361">
        <v>22</v>
      </c>
      <c r="D6361" t="str">
        <f>IF(Raw_data_US_healthcare[[#This Row],[Age]]&lt;35,"Young",IF(Raw_data_US_healthcare[[#This Row],[Age]]&lt;60,"Middle","Senior"))</f>
        <v>Young</v>
      </c>
      <c r="E6361" t="s">
        <v>26</v>
      </c>
      <c r="F6361" t="s">
        <v>113</v>
      </c>
      <c r="G6361" t="s">
        <v>113</v>
      </c>
      <c r="H6361" t="s">
        <v>26514</v>
      </c>
      <c r="I6361" s="2">
        <v>44465</v>
      </c>
      <c r="J6361" t="s">
        <v>17427</v>
      </c>
      <c r="K6361" t="s">
        <v>17428</v>
      </c>
      <c r="L6361" t="s">
        <v>52</v>
      </c>
      <c r="M6361">
        <v>32698.1394</v>
      </c>
      <c r="N6361">
        <v>114</v>
      </c>
      <c r="O6361" t="s">
        <v>43</v>
      </c>
      <c r="P6361" t="s">
        <v>43</v>
      </c>
      <c r="Q6361" s="2">
        <v>44491</v>
      </c>
      <c r="R6361" t="s">
        <v>23</v>
      </c>
      <c r="S6361" t="s">
        <v>45</v>
      </c>
      <c r="T6361">
        <f>_xlfn.DAYS(Raw_data_US_healthcare[[#This Row],[Discharge Date]],Raw_data_US_healthcare[[#This Row],[Date of Admission]])</f>
        <v>26</v>
      </c>
    </row>
    <row r="6362" spans="1:20" x14ac:dyDescent="0.3">
      <c r="A6362" t="s">
        <v>26512</v>
      </c>
      <c r="B6362" t="s">
        <v>17429</v>
      </c>
      <c r="C6362">
        <v>52</v>
      </c>
      <c r="D6362" t="str">
        <f>IF(Raw_data_US_healthcare[[#This Row],[Age]]&lt;35,"Young",IF(Raw_data_US_healthcare[[#This Row],[Age]]&lt;60,"Middle","Senior"))</f>
        <v>Middle</v>
      </c>
      <c r="E6362" t="s">
        <v>26</v>
      </c>
      <c r="F6362" t="s">
        <v>228</v>
      </c>
      <c r="G6362" t="s">
        <v>228</v>
      </c>
      <c r="H6362" t="s">
        <v>69</v>
      </c>
      <c r="I6362" s="2">
        <v>43950</v>
      </c>
      <c r="J6362" t="s">
        <v>17430</v>
      </c>
      <c r="K6362" t="s">
        <v>17431</v>
      </c>
      <c r="L6362" t="s">
        <v>31</v>
      </c>
      <c r="M6362">
        <v>70568.6155</v>
      </c>
      <c r="N6362">
        <v>247</v>
      </c>
      <c r="O6362" t="s">
        <v>39</v>
      </c>
      <c r="P6362" t="s">
        <v>39</v>
      </c>
      <c r="Q6362" s="2">
        <v>43952</v>
      </c>
      <c r="R6362" t="s">
        <v>44</v>
      </c>
      <c r="S6362" t="s">
        <v>24</v>
      </c>
      <c r="T6362">
        <f>_xlfn.DAYS(Raw_data_US_healthcare[[#This Row],[Discharge Date]],Raw_data_US_healthcare[[#This Row],[Date of Admission]])</f>
        <v>2</v>
      </c>
    </row>
    <row r="6363" spans="1:20" x14ac:dyDescent="0.3">
      <c r="A6363" t="s">
        <v>26511</v>
      </c>
      <c r="B6363" t="s">
        <v>17432</v>
      </c>
      <c r="C6363">
        <v>49</v>
      </c>
      <c r="D6363" t="str">
        <f>IF(Raw_data_US_healthcare[[#This Row],[Age]]&lt;35,"Young",IF(Raw_data_US_healthcare[[#This Row],[Age]]&lt;60,"Middle","Senior"))</f>
        <v>Middle</v>
      </c>
      <c r="E6363" t="s">
        <v>16</v>
      </c>
      <c r="F6363" t="s">
        <v>62</v>
      </c>
      <c r="G6363" t="s">
        <v>62</v>
      </c>
      <c r="H6363" t="s">
        <v>28</v>
      </c>
      <c r="I6363" s="2">
        <v>44484</v>
      </c>
      <c r="J6363" t="s">
        <v>17433</v>
      </c>
      <c r="K6363" t="s">
        <v>17434</v>
      </c>
      <c r="L6363" t="s">
        <v>52</v>
      </c>
      <c r="M6363">
        <v>32327.245299999999</v>
      </c>
      <c r="N6363">
        <v>157</v>
      </c>
      <c r="O6363" t="s">
        <v>39</v>
      </c>
      <c r="P6363" t="s">
        <v>39</v>
      </c>
      <c r="Q6363" s="2">
        <v>44510</v>
      </c>
      <c r="R6363" t="s">
        <v>83</v>
      </c>
      <c r="S6363" t="s">
        <v>45</v>
      </c>
      <c r="T6363">
        <f>_xlfn.DAYS(Raw_data_US_healthcare[[#This Row],[Discharge Date]],Raw_data_US_healthcare[[#This Row],[Date of Admission]])</f>
        <v>26</v>
      </c>
    </row>
    <row r="6364" spans="1:20" x14ac:dyDescent="0.3">
      <c r="A6364" t="s">
        <v>26512</v>
      </c>
      <c r="B6364" t="s">
        <v>17435</v>
      </c>
      <c r="C6364">
        <v>61</v>
      </c>
      <c r="D6364" t="str">
        <f>IF(Raw_data_US_healthcare[[#This Row],[Age]]&lt;35,"Young",IF(Raw_data_US_healthcare[[#This Row],[Age]]&lt;60,"Middle","Senior"))</f>
        <v>Senior</v>
      </c>
      <c r="E6364" t="s">
        <v>26</v>
      </c>
      <c r="F6364" t="s">
        <v>228</v>
      </c>
      <c r="G6364" t="s">
        <v>228</v>
      </c>
      <c r="H6364" t="s">
        <v>36</v>
      </c>
      <c r="I6364" s="2">
        <v>44518</v>
      </c>
      <c r="J6364" t="s">
        <v>17436</v>
      </c>
      <c r="K6364" t="s">
        <v>17437</v>
      </c>
      <c r="L6364" t="s">
        <v>21</v>
      </c>
      <c r="M6364">
        <v>19040.0324</v>
      </c>
      <c r="N6364">
        <v>455</v>
      </c>
      <c r="O6364" t="s">
        <v>22</v>
      </c>
      <c r="P6364" t="s">
        <v>22</v>
      </c>
      <c r="Q6364" s="2">
        <v>44539</v>
      </c>
      <c r="R6364" t="s">
        <v>48</v>
      </c>
      <c r="S6364" t="s">
        <v>45</v>
      </c>
      <c r="T6364">
        <f>_xlfn.DAYS(Raw_data_US_healthcare[[#This Row],[Discharge Date]],Raw_data_US_healthcare[[#This Row],[Date of Admission]])</f>
        <v>21</v>
      </c>
    </row>
    <row r="6365" spans="1:20" x14ac:dyDescent="0.3">
      <c r="A6365" t="s">
        <v>26511</v>
      </c>
      <c r="B6365" t="s">
        <v>17438</v>
      </c>
      <c r="C6365">
        <v>41</v>
      </c>
      <c r="D6365" t="str">
        <f>IF(Raw_data_US_healthcare[[#This Row],[Age]]&lt;35,"Young",IF(Raw_data_US_healthcare[[#This Row],[Age]]&lt;60,"Middle","Senior"))</f>
        <v>Middle</v>
      </c>
      <c r="E6365" t="s">
        <v>16</v>
      </c>
      <c r="F6365" t="s">
        <v>62</v>
      </c>
      <c r="G6365" t="s">
        <v>62</v>
      </c>
      <c r="H6365" t="s">
        <v>69</v>
      </c>
      <c r="I6365" s="2">
        <v>43466</v>
      </c>
      <c r="J6365" t="s">
        <v>17439</v>
      </c>
      <c r="K6365" t="s">
        <v>17440</v>
      </c>
      <c r="L6365" t="s">
        <v>60</v>
      </c>
      <c r="M6365">
        <v>18295.629400000002</v>
      </c>
      <c r="N6365">
        <v>172</v>
      </c>
      <c r="O6365" t="s">
        <v>43</v>
      </c>
      <c r="P6365" t="s">
        <v>43</v>
      </c>
      <c r="Q6365" s="2">
        <v>43480</v>
      </c>
      <c r="R6365" t="s">
        <v>48</v>
      </c>
      <c r="S6365" t="s">
        <v>33</v>
      </c>
      <c r="T6365">
        <f>_xlfn.DAYS(Raw_data_US_healthcare[[#This Row],[Discharge Date]],Raw_data_US_healthcare[[#This Row],[Date of Admission]])</f>
        <v>14</v>
      </c>
    </row>
    <row r="6366" spans="1:20" x14ac:dyDescent="0.3">
      <c r="A6366" t="s">
        <v>26511</v>
      </c>
      <c r="B6366" t="s">
        <v>17441</v>
      </c>
      <c r="C6366">
        <v>81</v>
      </c>
      <c r="D6366" t="str">
        <f>IF(Raw_data_US_healthcare[[#This Row],[Age]]&lt;35,"Young",IF(Raw_data_US_healthcare[[#This Row],[Age]]&lt;60,"Middle","Senior"))</f>
        <v>Senior</v>
      </c>
      <c r="E6366" t="s">
        <v>16</v>
      </c>
      <c r="F6366" t="s">
        <v>228</v>
      </c>
      <c r="G6366" t="s">
        <v>228</v>
      </c>
      <c r="H6366" t="s">
        <v>26514</v>
      </c>
      <c r="I6366" s="2">
        <v>43535</v>
      </c>
      <c r="J6366" t="s">
        <v>17442</v>
      </c>
      <c r="K6366" t="s">
        <v>17443</v>
      </c>
      <c r="L6366" t="s">
        <v>56</v>
      </c>
      <c r="M6366">
        <v>2732.8303000000001</v>
      </c>
      <c r="N6366">
        <v>222</v>
      </c>
      <c r="O6366" t="s">
        <v>43</v>
      </c>
      <c r="P6366" t="s">
        <v>43</v>
      </c>
      <c r="Q6366" s="2">
        <v>43536</v>
      </c>
      <c r="R6366" t="s">
        <v>48</v>
      </c>
      <c r="S6366" t="s">
        <v>24</v>
      </c>
      <c r="T6366">
        <f>_xlfn.DAYS(Raw_data_US_healthcare[[#This Row],[Discharge Date]],Raw_data_US_healthcare[[#This Row],[Date of Admission]])</f>
        <v>1</v>
      </c>
    </row>
    <row r="6367" spans="1:20" x14ac:dyDescent="0.3">
      <c r="A6367" t="s">
        <v>26512</v>
      </c>
      <c r="B6367" t="s">
        <v>17444</v>
      </c>
      <c r="C6367">
        <v>78</v>
      </c>
      <c r="D6367" t="str">
        <f>IF(Raw_data_US_healthcare[[#This Row],[Age]]&lt;35,"Young",IF(Raw_data_US_healthcare[[#This Row],[Age]]&lt;60,"Middle","Senior"))</f>
        <v>Senior</v>
      </c>
      <c r="E6367" t="s">
        <v>26</v>
      </c>
      <c r="F6367" t="s">
        <v>62</v>
      </c>
      <c r="G6367" t="s">
        <v>62</v>
      </c>
      <c r="H6367" t="s">
        <v>26516</v>
      </c>
      <c r="I6367" s="2">
        <v>44916</v>
      </c>
      <c r="J6367" t="s">
        <v>17445</v>
      </c>
      <c r="K6367" t="s">
        <v>17446</v>
      </c>
      <c r="L6367" t="s">
        <v>21</v>
      </c>
      <c r="M6367">
        <v>14175.047699999999</v>
      </c>
      <c r="N6367">
        <v>203</v>
      </c>
      <c r="O6367" t="s">
        <v>39</v>
      </c>
      <c r="P6367" t="s">
        <v>39</v>
      </c>
      <c r="Q6367" s="2">
        <v>44944</v>
      </c>
      <c r="R6367" t="s">
        <v>44</v>
      </c>
      <c r="S6367" t="s">
        <v>33</v>
      </c>
      <c r="T6367">
        <f>_xlfn.DAYS(Raw_data_US_healthcare[[#This Row],[Discharge Date]],Raw_data_US_healthcare[[#This Row],[Date of Admission]])</f>
        <v>28</v>
      </c>
    </row>
    <row r="6368" spans="1:20" x14ac:dyDescent="0.3">
      <c r="A6368" t="s">
        <v>26512</v>
      </c>
      <c r="B6368" t="s">
        <v>17447</v>
      </c>
      <c r="C6368">
        <v>21</v>
      </c>
      <c r="D6368" t="str">
        <f>IF(Raw_data_US_healthcare[[#This Row],[Age]]&lt;35,"Young",IF(Raw_data_US_healthcare[[#This Row],[Age]]&lt;60,"Middle","Senior"))</f>
        <v>Young</v>
      </c>
      <c r="E6368" t="s">
        <v>26</v>
      </c>
      <c r="F6368" t="s">
        <v>228</v>
      </c>
      <c r="G6368" t="s">
        <v>228</v>
      </c>
      <c r="H6368" t="s">
        <v>69</v>
      </c>
      <c r="I6368" s="2">
        <v>43484</v>
      </c>
      <c r="J6368" t="s">
        <v>5097</v>
      </c>
      <c r="K6368" t="s">
        <v>17448</v>
      </c>
      <c r="L6368" t="s">
        <v>31</v>
      </c>
      <c r="M6368">
        <v>72579.522400000002</v>
      </c>
      <c r="N6368">
        <v>490</v>
      </c>
      <c r="O6368" t="s">
        <v>39</v>
      </c>
      <c r="P6368" t="s">
        <v>39</v>
      </c>
      <c r="Q6368" s="2">
        <v>43511</v>
      </c>
      <c r="R6368" t="s">
        <v>32</v>
      </c>
      <c r="S6368" t="s">
        <v>24</v>
      </c>
      <c r="T6368">
        <f>_xlfn.DAYS(Raw_data_US_healthcare[[#This Row],[Discharge Date]],Raw_data_US_healthcare[[#This Row],[Date of Admission]])</f>
        <v>27</v>
      </c>
    </row>
    <row r="6369" spans="1:20" x14ac:dyDescent="0.3">
      <c r="A6369" t="s">
        <v>26511</v>
      </c>
      <c r="B6369" t="s">
        <v>17449</v>
      </c>
      <c r="C6369">
        <v>32</v>
      </c>
      <c r="D6369" t="str">
        <f>IF(Raw_data_US_healthcare[[#This Row],[Age]]&lt;35,"Young",IF(Raw_data_US_healthcare[[#This Row],[Age]]&lt;60,"Middle","Senior"))</f>
        <v>Young</v>
      </c>
      <c r="E6369" t="s">
        <v>16</v>
      </c>
      <c r="F6369" t="s">
        <v>35</v>
      </c>
      <c r="G6369" t="s">
        <v>35</v>
      </c>
      <c r="H6369" t="s">
        <v>69</v>
      </c>
      <c r="I6369" s="2">
        <v>43799</v>
      </c>
      <c r="J6369" t="s">
        <v>17450</v>
      </c>
      <c r="K6369" t="s">
        <v>17451</v>
      </c>
      <c r="L6369" t="s">
        <v>31</v>
      </c>
      <c r="M6369">
        <v>13764.8838</v>
      </c>
      <c r="N6369">
        <v>310</v>
      </c>
      <c r="O6369" t="s">
        <v>39</v>
      </c>
      <c r="P6369" t="s">
        <v>39</v>
      </c>
      <c r="Q6369" s="2">
        <v>43824</v>
      </c>
      <c r="R6369" t="s">
        <v>44</v>
      </c>
      <c r="S6369" t="s">
        <v>33</v>
      </c>
      <c r="T6369">
        <f>_xlfn.DAYS(Raw_data_US_healthcare[[#This Row],[Discharge Date]],Raw_data_US_healthcare[[#This Row],[Date of Admission]])</f>
        <v>25</v>
      </c>
    </row>
    <row r="6370" spans="1:20" x14ac:dyDescent="0.3">
      <c r="A6370" t="s">
        <v>26511</v>
      </c>
      <c r="B6370" t="s">
        <v>17452</v>
      </c>
      <c r="C6370">
        <v>48</v>
      </c>
      <c r="D6370" t="str">
        <f>IF(Raw_data_US_healthcare[[#This Row],[Age]]&lt;35,"Young",IF(Raw_data_US_healthcare[[#This Row],[Age]]&lt;60,"Middle","Senior"))</f>
        <v>Middle</v>
      </c>
      <c r="E6370" t="s">
        <v>16</v>
      </c>
      <c r="F6370" t="s">
        <v>49</v>
      </c>
      <c r="G6370" t="s">
        <v>49</v>
      </c>
      <c r="H6370" t="s">
        <v>28</v>
      </c>
      <c r="I6370" s="2">
        <v>44742</v>
      </c>
      <c r="J6370" t="s">
        <v>17453</v>
      </c>
      <c r="K6370" t="s">
        <v>17443</v>
      </c>
      <c r="L6370" t="s">
        <v>31</v>
      </c>
      <c r="M6370">
        <v>18740.356100000001</v>
      </c>
      <c r="N6370">
        <v>153</v>
      </c>
      <c r="O6370" t="s">
        <v>43</v>
      </c>
      <c r="P6370" t="s">
        <v>43</v>
      </c>
      <c r="Q6370" s="2">
        <v>44753</v>
      </c>
      <c r="R6370" t="s">
        <v>48</v>
      </c>
      <c r="S6370" t="s">
        <v>24</v>
      </c>
      <c r="T6370">
        <f>_xlfn.DAYS(Raw_data_US_healthcare[[#This Row],[Discharge Date]],Raw_data_US_healthcare[[#This Row],[Date of Admission]])</f>
        <v>11</v>
      </c>
    </row>
    <row r="6371" spans="1:20" x14ac:dyDescent="0.3">
      <c r="A6371" t="s">
        <v>26511</v>
      </c>
      <c r="B6371" t="s">
        <v>17454</v>
      </c>
      <c r="C6371">
        <v>43</v>
      </c>
      <c r="D6371" t="str">
        <f>IF(Raw_data_US_healthcare[[#This Row],[Age]]&lt;35,"Young",IF(Raw_data_US_healthcare[[#This Row],[Age]]&lt;60,"Middle","Senior"))</f>
        <v>Middle</v>
      </c>
      <c r="E6371" t="s">
        <v>16</v>
      </c>
      <c r="F6371" t="s">
        <v>88</v>
      </c>
      <c r="G6371" t="s">
        <v>88</v>
      </c>
      <c r="H6371" t="s">
        <v>36</v>
      </c>
      <c r="I6371" s="2">
        <v>44491</v>
      </c>
      <c r="J6371" t="s">
        <v>17455</v>
      </c>
      <c r="K6371" t="s">
        <v>17456</v>
      </c>
      <c r="L6371" t="s">
        <v>52</v>
      </c>
      <c r="M6371">
        <v>21648.8668</v>
      </c>
      <c r="N6371">
        <v>486</v>
      </c>
      <c r="O6371" t="s">
        <v>22</v>
      </c>
      <c r="P6371" t="s">
        <v>22</v>
      </c>
      <c r="Q6371" s="2">
        <v>44506</v>
      </c>
      <c r="R6371" t="s">
        <v>83</v>
      </c>
      <c r="S6371" t="s">
        <v>45</v>
      </c>
      <c r="T6371">
        <f>_xlfn.DAYS(Raw_data_US_healthcare[[#This Row],[Discharge Date]],Raw_data_US_healthcare[[#This Row],[Date of Admission]])</f>
        <v>15</v>
      </c>
    </row>
    <row r="6372" spans="1:20" x14ac:dyDescent="0.3">
      <c r="A6372" t="s">
        <v>26512</v>
      </c>
      <c r="B6372" t="s">
        <v>7459</v>
      </c>
      <c r="C6372">
        <v>46</v>
      </c>
      <c r="D6372" t="str">
        <f>IF(Raw_data_US_healthcare[[#This Row],[Age]]&lt;35,"Young",IF(Raw_data_US_healthcare[[#This Row],[Age]]&lt;60,"Middle","Senior"))</f>
        <v>Middle</v>
      </c>
      <c r="E6372" t="s">
        <v>26</v>
      </c>
      <c r="F6372" t="s">
        <v>17</v>
      </c>
      <c r="G6372" t="s">
        <v>17</v>
      </c>
      <c r="H6372" t="s">
        <v>36</v>
      </c>
      <c r="I6372" s="2">
        <v>44364</v>
      </c>
      <c r="J6372" t="s">
        <v>4788</v>
      </c>
      <c r="K6372" t="s">
        <v>17457</v>
      </c>
      <c r="L6372" t="s">
        <v>31</v>
      </c>
      <c r="M6372">
        <v>24260.0664</v>
      </c>
      <c r="N6372">
        <v>142</v>
      </c>
      <c r="O6372" t="s">
        <v>22</v>
      </c>
      <c r="P6372" t="s">
        <v>22</v>
      </c>
      <c r="Q6372" s="2">
        <v>44371</v>
      </c>
      <c r="R6372" t="s">
        <v>23</v>
      </c>
      <c r="S6372" t="s">
        <v>33</v>
      </c>
      <c r="T6372">
        <f>_xlfn.DAYS(Raw_data_US_healthcare[[#This Row],[Discharge Date]],Raw_data_US_healthcare[[#This Row],[Date of Admission]])</f>
        <v>7</v>
      </c>
    </row>
    <row r="6373" spans="1:20" x14ac:dyDescent="0.3">
      <c r="A6373" t="s">
        <v>26512</v>
      </c>
      <c r="B6373" t="s">
        <v>17458</v>
      </c>
      <c r="C6373">
        <v>80</v>
      </c>
      <c r="D6373" t="str">
        <f>IF(Raw_data_US_healthcare[[#This Row],[Age]]&lt;35,"Young",IF(Raw_data_US_healthcare[[#This Row],[Age]]&lt;60,"Middle","Senior"))</f>
        <v>Senior</v>
      </c>
      <c r="E6373" t="s">
        <v>26</v>
      </c>
      <c r="F6373" t="s">
        <v>49</v>
      </c>
      <c r="G6373" t="s">
        <v>49</v>
      </c>
      <c r="H6373" t="s">
        <v>28</v>
      </c>
      <c r="I6373" s="2">
        <v>43979</v>
      </c>
      <c r="J6373" t="s">
        <v>17459</v>
      </c>
      <c r="K6373" t="s">
        <v>17460</v>
      </c>
      <c r="L6373" t="s">
        <v>52</v>
      </c>
      <c r="M6373">
        <v>13359.1638</v>
      </c>
      <c r="N6373">
        <v>406</v>
      </c>
      <c r="O6373" t="s">
        <v>39</v>
      </c>
      <c r="P6373" t="s">
        <v>39</v>
      </c>
      <c r="Q6373" s="2">
        <v>43999</v>
      </c>
      <c r="R6373" t="s">
        <v>23</v>
      </c>
      <c r="S6373" t="s">
        <v>33</v>
      </c>
      <c r="T6373">
        <f>_xlfn.DAYS(Raw_data_US_healthcare[[#This Row],[Discharge Date]],Raw_data_US_healthcare[[#This Row],[Date of Admission]])</f>
        <v>20</v>
      </c>
    </row>
    <row r="6374" spans="1:20" x14ac:dyDescent="0.3">
      <c r="A6374" t="s">
        <v>26512</v>
      </c>
      <c r="B6374" t="s">
        <v>17461</v>
      </c>
      <c r="C6374">
        <v>67</v>
      </c>
      <c r="D6374" t="str">
        <f>IF(Raw_data_US_healthcare[[#This Row],[Age]]&lt;35,"Young",IF(Raw_data_US_healthcare[[#This Row],[Age]]&lt;60,"Middle","Senior"))</f>
        <v>Senior</v>
      </c>
      <c r="E6374" t="s">
        <v>26</v>
      </c>
      <c r="F6374" t="s">
        <v>27</v>
      </c>
      <c r="G6374" t="s">
        <v>27</v>
      </c>
      <c r="H6374" t="s">
        <v>69</v>
      </c>
      <c r="I6374" s="2">
        <v>44698</v>
      </c>
      <c r="J6374" t="s">
        <v>17462</v>
      </c>
      <c r="K6374" t="s">
        <v>17463</v>
      </c>
      <c r="L6374" t="s">
        <v>52</v>
      </c>
      <c r="M6374">
        <v>66787.563599999994</v>
      </c>
      <c r="N6374">
        <v>208</v>
      </c>
      <c r="O6374" t="s">
        <v>22</v>
      </c>
      <c r="P6374" t="s">
        <v>22</v>
      </c>
      <c r="Q6374" s="2">
        <v>44700</v>
      </c>
      <c r="R6374" t="s">
        <v>48</v>
      </c>
      <c r="S6374" t="s">
        <v>24</v>
      </c>
      <c r="T6374">
        <f>_xlfn.DAYS(Raw_data_US_healthcare[[#This Row],[Discharge Date]],Raw_data_US_healthcare[[#This Row],[Date of Admission]])</f>
        <v>2</v>
      </c>
    </row>
    <row r="6375" spans="1:20" x14ac:dyDescent="0.3">
      <c r="A6375" t="s">
        <v>26511</v>
      </c>
      <c r="B6375" t="s">
        <v>17464</v>
      </c>
      <c r="C6375">
        <v>55</v>
      </c>
      <c r="D6375" t="str">
        <f>IF(Raw_data_US_healthcare[[#This Row],[Age]]&lt;35,"Young",IF(Raw_data_US_healthcare[[#This Row],[Age]]&lt;60,"Middle","Senior"))</f>
        <v>Middle</v>
      </c>
      <c r="E6375" t="s">
        <v>16</v>
      </c>
      <c r="F6375" t="s">
        <v>49</v>
      </c>
      <c r="G6375" t="s">
        <v>49</v>
      </c>
      <c r="H6375" t="s">
        <v>26514</v>
      </c>
      <c r="I6375" s="2">
        <v>43646</v>
      </c>
      <c r="J6375" t="s">
        <v>16817</v>
      </c>
      <c r="K6375" t="s">
        <v>17465</v>
      </c>
      <c r="L6375" t="s">
        <v>21</v>
      </c>
      <c r="M6375">
        <v>36090.018499999998</v>
      </c>
      <c r="N6375">
        <v>455</v>
      </c>
      <c r="O6375" t="s">
        <v>43</v>
      </c>
      <c r="P6375" t="s">
        <v>43</v>
      </c>
      <c r="Q6375" s="2">
        <v>43650</v>
      </c>
      <c r="R6375" t="s">
        <v>44</v>
      </c>
      <c r="S6375" t="s">
        <v>45</v>
      </c>
      <c r="T6375">
        <f>_xlfn.DAYS(Raw_data_US_healthcare[[#This Row],[Discharge Date]],Raw_data_US_healthcare[[#This Row],[Date of Admission]])</f>
        <v>4</v>
      </c>
    </row>
    <row r="6376" spans="1:20" x14ac:dyDescent="0.3">
      <c r="A6376" t="s">
        <v>26511</v>
      </c>
      <c r="B6376" t="s">
        <v>15991</v>
      </c>
      <c r="C6376">
        <v>77</v>
      </c>
      <c r="D6376" t="str">
        <f>IF(Raw_data_US_healthcare[[#This Row],[Age]]&lt;35,"Young",IF(Raw_data_US_healthcare[[#This Row],[Age]]&lt;60,"Middle","Senior"))</f>
        <v>Senior</v>
      </c>
      <c r="E6376" t="s">
        <v>16</v>
      </c>
      <c r="F6376" t="s">
        <v>113</v>
      </c>
      <c r="G6376" t="s">
        <v>113</v>
      </c>
      <c r="H6376" t="s">
        <v>28</v>
      </c>
      <c r="I6376" s="2">
        <v>44362</v>
      </c>
      <c r="J6376" t="s">
        <v>17466</v>
      </c>
      <c r="K6376" t="s">
        <v>17467</v>
      </c>
      <c r="L6376" t="s">
        <v>31</v>
      </c>
      <c r="M6376">
        <v>22146.299500000001</v>
      </c>
      <c r="N6376">
        <v>478</v>
      </c>
      <c r="O6376" t="s">
        <v>39</v>
      </c>
      <c r="P6376" t="s">
        <v>39</v>
      </c>
      <c r="Q6376" s="2">
        <v>44368</v>
      </c>
      <c r="R6376" t="s">
        <v>83</v>
      </c>
      <c r="S6376" t="s">
        <v>24</v>
      </c>
      <c r="T6376">
        <f>_xlfn.DAYS(Raw_data_US_healthcare[[#This Row],[Discharge Date]],Raw_data_US_healthcare[[#This Row],[Date of Admission]])</f>
        <v>6</v>
      </c>
    </row>
    <row r="6377" spans="1:20" x14ac:dyDescent="0.3">
      <c r="A6377" t="s">
        <v>26511</v>
      </c>
      <c r="B6377" t="s">
        <v>17468</v>
      </c>
      <c r="C6377">
        <v>39</v>
      </c>
      <c r="D6377" t="str">
        <f>IF(Raw_data_US_healthcare[[#This Row],[Age]]&lt;35,"Young",IF(Raw_data_US_healthcare[[#This Row],[Age]]&lt;60,"Middle","Senior"))</f>
        <v>Middle</v>
      </c>
      <c r="E6377" t="s">
        <v>16</v>
      </c>
      <c r="F6377" t="s">
        <v>62</v>
      </c>
      <c r="G6377" t="s">
        <v>62</v>
      </c>
      <c r="H6377" t="s">
        <v>18</v>
      </c>
      <c r="I6377" s="2">
        <v>44994</v>
      </c>
      <c r="J6377" t="s">
        <v>17469</v>
      </c>
      <c r="K6377" t="s">
        <v>17470</v>
      </c>
      <c r="L6377" t="s">
        <v>60</v>
      </c>
      <c r="M6377">
        <v>24949.3858</v>
      </c>
      <c r="N6377">
        <v>351</v>
      </c>
      <c r="O6377" t="s">
        <v>43</v>
      </c>
      <c r="P6377" t="s">
        <v>43</v>
      </c>
      <c r="Q6377" s="2">
        <v>45006</v>
      </c>
      <c r="R6377" t="s">
        <v>83</v>
      </c>
      <c r="S6377" t="s">
        <v>33</v>
      </c>
      <c r="T6377">
        <f>_xlfn.DAYS(Raw_data_US_healthcare[[#This Row],[Discharge Date]],Raw_data_US_healthcare[[#This Row],[Date of Admission]])</f>
        <v>12</v>
      </c>
    </row>
    <row r="6378" spans="1:20" x14ac:dyDescent="0.3">
      <c r="A6378" t="s">
        <v>26512</v>
      </c>
      <c r="B6378" t="s">
        <v>17471</v>
      </c>
      <c r="C6378">
        <v>64</v>
      </c>
      <c r="D6378" t="str">
        <f>IF(Raw_data_US_healthcare[[#This Row],[Age]]&lt;35,"Young",IF(Raw_data_US_healthcare[[#This Row],[Age]]&lt;60,"Middle","Senior"))</f>
        <v>Senior</v>
      </c>
      <c r="E6378" t="s">
        <v>26</v>
      </c>
      <c r="F6378" t="s">
        <v>49</v>
      </c>
      <c r="G6378" t="s">
        <v>49</v>
      </c>
      <c r="H6378" t="s">
        <v>36</v>
      </c>
      <c r="I6378" s="2">
        <v>44599</v>
      </c>
      <c r="J6378" t="s">
        <v>17472</v>
      </c>
      <c r="K6378" t="s">
        <v>17473</v>
      </c>
      <c r="L6378" t="s">
        <v>56</v>
      </c>
      <c r="M6378">
        <v>5362.3914000000004</v>
      </c>
      <c r="N6378">
        <v>145</v>
      </c>
      <c r="O6378" t="s">
        <v>22</v>
      </c>
      <c r="P6378" t="s">
        <v>22</v>
      </c>
      <c r="Q6378" s="2">
        <v>44609</v>
      </c>
      <c r="R6378" t="s">
        <v>23</v>
      </c>
      <c r="S6378" t="s">
        <v>24</v>
      </c>
      <c r="T6378">
        <f>_xlfn.DAYS(Raw_data_US_healthcare[[#This Row],[Discharge Date]],Raw_data_US_healthcare[[#This Row],[Date of Admission]])</f>
        <v>10</v>
      </c>
    </row>
    <row r="6379" spans="1:20" x14ac:dyDescent="0.3">
      <c r="A6379" t="s">
        <v>26511</v>
      </c>
      <c r="B6379" t="s">
        <v>17474</v>
      </c>
      <c r="C6379">
        <v>82</v>
      </c>
      <c r="D6379" t="str">
        <f>IF(Raw_data_US_healthcare[[#This Row],[Age]]&lt;35,"Young",IF(Raw_data_US_healthcare[[#This Row],[Age]]&lt;60,"Middle","Senior"))</f>
        <v>Senior</v>
      </c>
      <c r="E6379" t="s">
        <v>16</v>
      </c>
      <c r="F6379" t="s">
        <v>27</v>
      </c>
      <c r="G6379" t="s">
        <v>27</v>
      </c>
      <c r="H6379" t="s">
        <v>26514</v>
      </c>
      <c r="I6379" s="2">
        <v>44664</v>
      </c>
      <c r="J6379" t="s">
        <v>16885</v>
      </c>
      <c r="K6379" t="s">
        <v>17475</v>
      </c>
      <c r="L6379" t="s">
        <v>52</v>
      </c>
      <c r="M6379">
        <v>15598.834000000001</v>
      </c>
      <c r="N6379">
        <v>382</v>
      </c>
      <c r="O6379" t="s">
        <v>39</v>
      </c>
      <c r="P6379" t="s">
        <v>39</v>
      </c>
      <c r="Q6379" s="2">
        <v>44690</v>
      </c>
      <c r="R6379" t="s">
        <v>23</v>
      </c>
      <c r="S6379" t="s">
        <v>45</v>
      </c>
      <c r="T6379">
        <f>_xlfn.DAYS(Raw_data_US_healthcare[[#This Row],[Discharge Date]],Raw_data_US_healthcare[[#This Row],[Date of Admission]])</f>
        <v>26</v>
      </c>
    </row>
    <row r="6380" spans="1:20" x14ac:dyDescent="0.3">
      <c r="A6380" t="s">
        <v>26511</v>
      </c>
      <c r="B6380" t="s">
        <v>8606</v>
      </c>
      <c r="C6380">
        <v>31</v>
      </c>
      <c r="D6380" t="str">
        <f>IF(Raw_data_US_healthcare[[#This Row],[Age]]&lt;35,"Young",IF(Raw_data_US_healthcare[[#This Row],[Age]]&lt;60,"Middle","Senior"))</f>
        <v>Young</v>
      </c>
      <c r="E6380" t="s">
        <v>16</v>
      </c>
      <c r="F6380" t="s">
        <v>113</v>
      </c>
      <c r="G6380" t="s">
        <v>113</v>
      </c>
      <c r="H6380" t="s">
        <v>26516</v>
      </c>
      <c r="I6380" s="2">
        <v>43948</v>
      </c>
      <c r="J6380" t="s">
        <v>17476</v>
      </c>
      <c r="K6380" t="s">
        <v>17477</v>
      </c>
      <c r="L6380" t="s">
        <v>31</v>
      </c>
      <c r="M6380">
        <v>23117.2592</v>
      </c>
      <c r="N6380">
        <v>163</v>
      </c>
      <c r="O6380" t="s">
        <v>43</v>
      </c>
      <c r="P6380" t="s">
        <v>43</v>
      </c>
      <c r="Q6380" s="2">
        <v>43975</v>
      </c>
      <c r="R6380" t="s">
        <v>23</v>
      </c>
      <c r="S6380" t="s">
        <v>33</v>
      </c>
      <c r="T6380">
        <f>_xlfn.DAYS(Raw_data_US_healthcare[[#This Row],[Discharge Date]],Raw_data_US_healthcare[[#This Row],[Date of Admission]])</f>
        <v>27</v>
      </c>
    </row>
    <row r="6381" spans="1:20" x14ac:dyDescent="0.3">
      <c r="A6381" t="s">
        <v>26511</v>
      </c>
      <c r="B6381" t="s">
        <v>17478</v>
      </c>
      <c r="C6381">
        <v>78</v>
      </c>
      <c r="D6381" t="str">
        <f>IF(Raw_data_US_healthcare[[#This Row],[Age]]&lt;35,"Young",IF(Raw_data_US_healthcare[[#This Row],[Age]]&lt;60,"Middle","Senior"))</f>
        <v>Senior</v>
      </c>
      <c r="E6381" t="s">
        <v>16</v>
      </c>
      <c r="F6381" t="s">
        <v>62</v>
      </c>
      <c r="G6381" t="s">
        <v>62</v>
      </c>
      <c r="H6381" t="s">
        <v>69</v>
      </c>
      <c r="I6381" s="2">
        <v>44542</v>
      </c>
      <c r="J6381" t="s">
        <v>17479</v>
      </c>
      <c r="K6381" t="s">
        <v>17480</v>
      </c>
      <c r="L6381" t="s">
        <v>31</v>
      </c>
      <c r="M6381">
        <v>56570.310299999997</v>
      </c>
      <c r="N6381">
        <v>455</v>
      </c>
      <c r="O6381" t="s">
        <v>39</v>
      </c>
      <c r="P6381" t="s">
        <v>39</v>
      </c>
      <c r="Q6381" s="2">
        <v>44552</v>
      </c>
      <c r="R6381" t="s">
        <v>44</v>
      </c>
      <c r="S6381" t="s">
        <v>33</v>
      </c>
      <c r="T6381">
        <f>_xlfn.DAYS(Raw_data_US_healthcare[[#This Row],[Discharge Date]],Raw_data_US_healthcare[[#This Row],[Date of Admission]])</f>
        <v>10</v>
      </c>
    </row>
    <row r="6382" spans="1:20" x14ac:dyDescent="0.3">
      <c r="A6382" t="s">
        <v>26512</v>
      </c>
      <c r="B6382" t="s">
        <v>17481</v>
      </c>
      <c r="C6382">
        <v>19</v>
      </c>
      <c r="D6382" t="str">
        <f>IF(Raw_data_US_healthcare[[#This Row],[Age]]&lt;35,"Young",IF(Raw_data_US_healthcare[[#This Row],[Age]]&lt;60,"Middle","Senior"))</f>
        <v>Young</v>
      </c>
      <c r="E6382" t="s">
        <v>26</v>
      </c>
      <c r="F6382" t="s">
        <v>27</v>
      </c>
      <c r="G6382" t="s">
        <v>27</v>
      </c>
      <c r="H6382" t="s">
        <v>28</v>
      </c>
      <c r="I6382" s="2">
        <v>44398</v>
      </c>
      <c r="J6382" t="s">
        <v>17482</v>
      </c>
      <c r="K6382" t="s">
        <v>17483</v>
      </c>
      <c r="L6382" t="s">
        <v>56</v>
      </c>
      <c r="M6382">
        <v>14691.444799999999</v>
      </c>
      <c r="N6382">
        <v>125</v>
      </c>
      <c r="O6382" t="s">
        <v>43</v>
      </c>
      <c r="P6382" t="s">
        <v>43</v>
      </c>
      <c r="Q6382" s="2">
        <v>44422</v>
      </c>
      <c r="R6382" t="s">
        <v>23</v>
      </c>
      <c r="S6382" t="s">
        <v>24</v>
      </c>
      <c r="T6382">
        <f>_xlfn.DAYS(Raw_data_US_healthcare[[#This Row],[Discharge Date]],Raw_data_US_healthcare[[#This Row],[Date of Admission]])</f>
        <v>24</v>
      </c>
    </row>
    <row r="6383" spans="1:20" x14ac:dyDescent="0.3">
      <c r="A6383" t="s">
        <v>26512</v>
      </c>
      <c r="B6383" t="s">
        <v>17484</v>
      </c>
      <c r="C6383">
        <v>56</v>
      </c>
      <c r="D6383" t="str">
        <f>IF(Raw_data_US_healthcare[[#This Row],[Age]]&lt;35,"Young",IF(Raw_data_US_healthcare[[#This Row],[Age]]&lt;60,"Middle","Senior"))</f>
        <v>Middle</v>
      </c>
      <c r="E6383" t="s">
        <v>26</v>
      </c>
      <c r="F6383" t="s">
        <v>113</v>
      </c>
      <c r="G6383" t="s">
        <v>113</v>
      </c>
      <c r="H6383" t="s">
        <v>36</v>
      </c>
      <c r="I6383" s="2">
        <v>43984</v>
      </c>
      <c r="J6383" t="s">
        <v>15622</v>
      </c>
      <c r="K6383" t="s">
        <v>17485</v>
      </c>
      <c r="L6383" t="s">
        <v>60</v>
      </c>
      <c r="M6383">
        <v>10439.5049</v>
      </c>
      <c r="N6383">
        <v>140</v>
      </c>
      <c r="O6383" t="s">
        <v>22</v>
      </c>
      <c r="P6383" t="s">
        <v>22</v>
      </c>
      <c r="Q6383" s="2">
        <v>43993</v>
      </c>
      <c r="R6383" t="s">
        <v>83</v>
      </c>
      <c r="S6383" t="s">
        <v>33</v>
      </c>
      <c r="T6383">
        <f>_xlfn.DAYS(Raw_data_US_healthcare[[#This Row],[Discharge Date]],Raw_data_US_healthcare[[#This Row],[Date of Admission]])</f>
        <v>9</v>
      </c>
    </row>
    <row r="6384" spans="1:20" x14ac:dyDescent="0.3">
      <c r="A6384" t="s">
        <v>26511</v>
      </c>
      <c r="B6384" t="s">
        <v>17486</v>
      </c>
      <c r="C6384">
        <v>68</v>
      </c>
      <c r="D6384" t="str">
        <f>IF(Raw_data_US_healthcare[[#This Row],[Age]]&lt;35,"Young",IF(Raw_data_US_healthcare[[#This Row],[Age]]&lt;60,"Middle","Senior"))</f>
        <v>Senior</v>
      </c>
      <c r="E6384" t="s">
        <v>16</v>
      </c>
      <c r="F6384" t="s">
        <v>49</v>
      </c>
      <c r="G6384" t="s">
        <v>49</v>
      </c>
      <c r="H6384" t="s">
        <v>26514</v>
      </c>
      <c r="I6384" s="2">
        <v>44943</v>
      </c>
      <c r="J6384" t="s">
        <v>17487</v>
      </c>
      <c r="K6384" t="s">
        <v>17488</v>
      </c>
      <c r="L6384" t="s">
        <v>60</v>
      </c>
      <c r="M6384">
        <v>30463.798900000002</v>
      </c>
      <c r="N6384">
        <v>485</v>
      </c>
      <c r="O6384" t="s">
        <v>22</v>
      </c>
      <c r="P6384" t="s">
        <v>22</v>
      </c>
      <c r="Q6384" s="2">
        <v>44950</v>
      </c>
      <c r="R6384" t="s">
        <v>23</v>
      </c>
      <c r="S6384" t="s">
        <v>45</v>
      </c>
      <c r="T6384">
        <f>_xlfn.DAYS(Raw_data_US_healthcare[[#This Row],[Discharge Date]],Raw_data_US_healthcare[[#This Row],[Date of Admission]])</f>
        <v>7</v>
      </c>
    </row>
    <row r="6385" spans="1:20" x14ac:dyDescent="0.3">
      <c r="A6385" t="s">
        <v>26511</v>
      </c>
      <c r="B6385" t="s">
        <v>17489</v>
      </c>
      <c r="C6385">
        <v>21</v>
      </c>
      <c r="D6385" t="str">
        <f>IF(Raw_data_US_healthcare[[#This Row],[Age]]&lt;35,"Young",IF(Raw_data_US_healthcare[[#This Row],[Age]]&lt;60,"Middle","Senior"))</f>
        <v>Young</v>
      </c>
      <c r="E6385" t="s">
        <v>16</v>
      </c>
      <c r="F6385" t="s">
        <v>35</v>
      </c>
      <c r="G6385" t="s">
        <v>35</v>
      </c>
      <c r="H6385" t="s">
        <v>26516</v>
      </c>
      <c r="I6385" s="2">
        <v>44850</v>
      </c>
      <c r="J6385" t="s">
        <v>17490</v>
      </c>
      <c r="K6385" t="s">
        <v>17491</v>
      </c>
      <c r="L6385" t="s">
        <v>60</v>
      </c>
      <c r="M6385">
        <v>2276.8366999999998</v>
      </c>
      <c r="N6385">
        <v>145</v>
      </c>
      <c r="O6385" t="s">
        <v>43</v>
      </c>
      <c r="P6385" t="s">
        <v>43</v>
      </c>
      <c r="Q6385" s="2">
        <v>44854</v>
      </c>
      <c r="R6385" t="s">
        <v>83</v>
      </c>
      <c r="S6385" t="s">
        <v>24</v>
      </c>
      <c r="T6385">
        <f>_xlfn.DAYS(Raw_data_US_healthcare[[#This Row],[Discharge Date]],Raw_data_US_healthcare[[#This Row],[Date of Admission]])</f>
        <v>4</v>
      </c>
    </row>
    <row r="6386" spans="1:20" x14ac:dyDescent="0.3">
      <c r="A6386" t="s">
        <v>26512</v>
      </c>
      <c r="B6386" t="s">
        <v>17492</v>
      </c>
      <c r="C6386">
        <v>32</v>
      </c>
      <c r="D6386" t="str">
        <f>IF(Raw_data_US_healthcare[[#This Row],[Age]]&lt;35,"Young",IF(Raw_data_US_healthcare[[#This Row],[Age]]&lt;60,"Middle","Senior"))</f>
        <v>Young</v>
      </c>
      <c r="E6386" t="s">
        <v>26</v>
      </c>
      <c r="F6386" t="s">
        <v>228</v>
      </c>
      <c r="G6386" t="s">
        <v>228</v>
      </c>
      <c r="H6386" t="s">
        <v>26516</v>
      </c>
      <c r="I6386" s="2">
        <v>44127</v>
      </c>
      <c r="J6386" t="s">
        <v>17493</v>
      </c>
      <c r="K6386" t="s">
        <v>17494</v>
      </c>
      <c r="L6386" t="s">
        <v>31</v>
      </c>
      <c r="M6386">
        <v>9000.4953000000005</v>
      </c>
      <c r="N6386">
        <v>190</v>
      </c>
      <c r="O6386" t="s">
        <v>43</v>
      </c>
      <c r="P6386" t="s">
        <v>43</v>
      </c>
      <c r="Q6386" s="2">
        <v>44147</v>
      </c>
      <c r="R6386" t="s">
        <v>23</v>
      </c>
      <c r="S6386" t="s">
        <v>24</v>
      </c>
      <c r="T6386">
        <f>_xlfn.DAYS(Raw_data_US_healthcare[[#This Row],[Discharge Date]],Raw_data_US_healthcare[[#This Row],[Date of Admission]])</f>
        <v>20</v>
      </c>
    </row>
    <row r="6387" spans="1:20" x14ac:dyDescent="0.3">
      <c r="A6387" t="s">
        <v>26512</v>
      </c>
      <c r="B6387" t="s">
        <v>17495</v>
      </c>
      <c r="C6387">
        <v>37</v>
      </c>
      <c r="D6387" t="str">
        <f>IF(Raw_data_US_healthcare[[#This Row],[Age]]&lt;35,"Young",IF(Raw_data_US_healthcare[[#This Row],[Age]]&lt;60,"Middle","Senior"))</f>
        <v>Middle</v>
      </c>
      <c r="E6387" t="s">
        <v>26</v>
      </c>
      <c r="F6387" t="s">
        <v>62</v>
      </c>
      <c r="G6387" t="s">
        <v>62</v>
      </c>
      <c r="H6387" t="s">
        <v>69</v>
      </c>
      <c r="I6387" s="2">
        <v>45092</v>
      </c>
      <c r="J6387" t="s">
        <v>138</v>
      </c>
      <c r="K6387" t="s">
        <v>17496</v>
      </c>
      <c r="L6387" t="s">
        <v>52</v>
      </c>
      <c r="M6387">
        <v>10005.619699999999</v>
      </c>
      <c r="N6387">
        <v>143</v>
      </c>
      <c r="O6387" t="s">
        <v>43</v>
      </c>
      <c r="P6387" t="s">
        <v>43</v>
      </c>
      <c r="Q6387" s="2">
        <v>45110</v>
      </c>
      <c r="R6387" t="s">
        <v>48</v>
      </c>
      <c r="S6387" t="s">
        <v>24</v>
      </c>
      <c r="T6387">
        <f>_xlfn.DAYS(Raw_data_US_healthcare[[#This Row],[Discharge Date]],Raw_data_US_healthcare[[#This Row],[Date of Admission]])</f>
        <v>18</v>
      </c>
    </row>
    <row r="6388" spans="1:20" x14ac:dyDescent="0.3">
      <c r="A6388" t="s">
        <v>26512</v>
      </c>
      <c r="B6388" t="s">
        <v>17497</v>
      </c>
      <c r="C6388">
        <v>41</v>
      </c>
      <c r="D6388" t="str">
        <f>IF(Raw_data_US_healthcare[[#This Row],[Age]]&lt;35,"Young",IF(Raw_data_US_healthcare[[#This Row],[Age]]&lt;60,"Middle","Senior"))</f>
        <v>Middle</v>
      </c>
      <c r="E6388" t="s">
        <v>26</v>
      </c>
      <c r="F6388" t="s">
        <v>88</v>
      </c>
      <c r="G6388" t="s">
        <v>88</v>
      </c>
      <c r="H6388" t="s">
        <v>36</v>
      </c>
      <c r="I6388" s="2">
        <v>43610</v>
      </c>
      <c r="J6388" t="s">
        <v>17498</v>
      </c>
      <c r="K6388" t="s">
        <v>3232</v>
      </c>
      <c r="L6388" t="s">
        <v>21</v>
      </c>
      <c r="M6388">
        <v>1639.0877</v>
      </c>
      <c r="N6388">
        <v>396</v>
      </c>
      <c r="O6388" t="s">
        <v>22</v>
      </c>
      <c r="P6388" t="s">
        <v>22</v>
      </c>
      <c r="Q6388" s="2">
        <v>43614</v>
      </c>
      <c r="R6388" t="s">
        <v>32</v>
      </c>
      <c r="S6388" t="s">
        <v>33</v>
      </c>
      <c r="T6388">
        <f>_xlfn.DAYS(Raw_data_US_healthcare[[#This Row],[Discharge Date]],Raw_data_US_healthcare[[#This Row],[Date of Admission]])</f>
        <v>4</v>
      </c>
    </row>
    <row r="6389" spans="1:20" x14ac:dyDescent="0.3">
      <c r="A6389" t="s">
        <v>26511</v>
      </c>
      <c r="B6389" t="s">
        <v>17499</v>
      </c>
      <c r="C6389">
        <v>84</v>
      </c>
      <c r="D6389" t="str">
        <f>IF(Raw_data_US_healthcare[[#This Row],[Age]]&lt;35,"Young",IF(Raw_data_US_healthcare[[#This Row],[Age]]&lt;60,"Middle","Senior"))</f>
        <v>Senior</v>
      </c>
      <c r="E6389" t="s">
        <v>16</v>
      </c>
      <c r="F6389" t="s">
        <v>228</v>
      </c>
      <c r="G6389" t="s">
        <v>228</v>
      </c>
      <c r="H6389" t="s">
        <v>69</v>
      </c>
      <c r="I6389" s="2">
        <v>44888</v>
      </c>
      <c r="J6389" t="s">
        <v>17500</v>
      </c>
      <c r="K6389" t="s">
        <v>17501</v>
      </c>
      <c r="L6389" t="s">
        <v>31</v>
      </c>
      <c r="M6389">
        <v>77648.198699999994</v>
      </c>
      <c r="N6389">
        <v>447</v>
      </c>
      <c r="O6389" t="s">
        <v>22</v>
      </c>
      <c r="P6389" t="s">
        <v>22</v>
      </c>
      <c r="Q6389" s="2">
        <v>44897</v>
      </c>
      <c r="R6389" t="s">
        <v>32</v>
      </c>
      <c r="S6389" t="s">
        <v>45</v>
      </c>
      <c r="T6389">
        <f>_xlfn.DAYS(Raw_data_US_healthcare[[#This Row],[Discharge Date]],Raw_data_US_healthcare[[#This Row],[Date of Admission]])</f>
        <v>9</v>
      </c>
    </row>
    <row r="6390" spans="1:20" x14ac:dyDescent="0.3">
      <c r="A6390" t="s">
        <v>26511</v>
      </c>
      <c r="B6390" t="s">
        <v>15356</v>
      </c>
      <c r="C6390">
        <v>68</v>
      </c>
      <c r="D6390" t="str">
        <f>IF(Raw_data_US_healthcare[[#This Row],[Age]]&lt;35,"Young",IF(Raw_data_US_healthcare[[#This Row],[Age]]&lt;60,"Middle","Senior"))</f>
        <v>Senior</v>
      </c>
      <c r="E6390" t="s">
        <v>16</v>
      </c>
      <c r="F6390" t="s">
        <v>62</v>
      </c>
      <c r="G6390" t="s">
        <v>62</v>
      </c>
      <c r="H6390" t="s">
        <v>26516</v>
      </c>
      <c r="I6390" s="2">
        <v>44238</v>
      </c>
      <c r="J6390" t="s">
        <v>17502</v>
      </c>
      <c r="K6390" t="s">
        <v>17503</v>
      </c>
      <c r="L6390" t="s">
        <v>56</v>
      </c>
      <c r="M6390">
        <v>18712.077300000001</v>
      </c>
      <c r="N6390">
        <v>415</v>
      </c>
      <c r="O6390" t="s">
        <v>39</v>
      </c>
      <c r="P6390" t="s">
        <v>39</v>
      </c>
      <c r="Q6390" s="2">
        <v>44254</v>
      </c>
      <c r="R6390" t="s">
        <v>83</v>
      </c>
      <c r="S6390" t="s">
        <v>33</v>
      </c>
      <c r="T6390">
        <f>_xlfn.DAYS(Raw_data_US_healthcare[[#This Row],[Discharge Date]],Raw_data_US_healthcare[[#This Row],[Date of Admission]])</f>
        <v>16</v>
      </c>
    </row>
    <row r="6391" spans="1:20" x14ac:dyDescent="0.3">
      <c r="A6391" t="s">
        <v>26511</v>
      </c>
      <c r="B6391" t="s">
        <v>17504</v>
      </c>
      <c r="C6391">
        <v>77</v>
      </c>
      <c r="D6391" t="str">
        <f>IF(Raw_data_US_healthcare[[#This Row],[Age]]&lt;35,"Young",IF(Raw_data_US_healthcare[[#This Row],[Age]]&lt;60,"Middle","Senior"))</f>
        <v>Senior</v>
      </c>
      <c r="E6391" t="s">
        <v>16</v>
      </c>
      <c r="F6391" t="s">
        <v>17</v>
      </c>
      <c r="G6391" t="s">
        <v>17</v>
      </c>
      <c r="H6391" t="s">
        <v>18</v>
      </c>
      <c r="I6391" s="2">
        <v>45227</v>
      </c>
      <c r="J6391" t="s">
        <v>17505</v>
      </c>
      <c r="K6391" t="s">
        <v>17506</v>
      </c>
      <c r="L6391" t="s">
        <v>21</v>
      </c>
      <c r="M6391">
        <v>41475.354399999997</v>
      </c>
      <c r="N6391">
        <v>309</v>
      </c>
      <c r="O6391" t="s">
        <v>43</v>
      </c>
      <c r="P6391" t="s">
        <v>43</v>
      </c>
      <c r="Q6391" s="2">
        <v>45246</v>
      </c>
      <c r="R6391" t="s">
        <v>44</v>
      </c>
      <c r="S6391" t="s">
        <v>45</v>
      </c>
      <c r="T6391">
        <f>_xlfn.DAYS(Raw_data_US_healthcare[[#This Row],[Discharge Date]],Raw_data_US_healthcare[[#This Row],[Date of Admission]])</f>
        <v>19</v>
      </c>
    </row>
    <row r="6392" spans="1:20" x14ac:dyDescent="0.3">
      <c r="A6392" t="s">
        <v>26512</v>
      </c>
      <c r="B6392" t="s">
        <v>17507</v>
      </c>
      <c r="C6392">
        <v>71</v>
      </c>
      <c r="D6392" t="str">
        <f>IF(Raw_data_US_healthcare[[#This Row],[Age]]&lt;35,"Young",IF(Raw_data_US_healthcare[[#This Row],[Age]]&lt;60,"Middle","Senior"))</f>
        <v>Senior</v>
      </c>
      <c r="E6392" t="s">
        <v>26</v>
      </c>
      <c r="F6392" t="s">
        <v>62</v>
      </c>
      <c r="G6392" t="s">
        <v>62</v>
      </c>
      <c r="H6392" t="s">
        <v>18</v>
      </c>
      <c r="I6392" s="2">
        <v>44088</v>
      </c>
      <c r="J6392" t="s">
        <v>17508</v>
      </c>
      <c r="K6392" t="s">
        <v>17509</v>
      </c>
      <c r="L6392" t="s">
        <v>60</v>
      </c>
      <c r="M6392">
        <v>53383.720800000003</v>
      </c>
      <c r="N6392">
        <v>319</v>
      </c>
      <c r="O6392" t="s">
        <v>43</v>
      </c>
      <c r="P6392" t="s">
        <v>43</v>
      </c>
      <c r="Q6392" s="2">
        <v>44090</v>
      </c>
      <c r="R6392" t="s">
        <v>32</v>
      </c>
      <c r="S6392" t="s">
        <v>45</v>
      </c>
      <c r="T6392">
        <f>_xlfn.DAYS(Raw_data_US_healthcare[[#This Row],[Discharge Date]],Raw_data_US_healthcare[[#This Row],[Date of Admission]])</f>
        <v>2</v>
      </c>
    </row>
    <row r="6393" spans="1:20" x14ac:dyDescent="0.3">
      <c r="A6393" t="s">
        <v>26511</v>
      </c>
      <c r="B6393" t="s">
        <v>17510</v>
      </c>
      <c r="C6393">
        <v>74</v>
      </c>
      <c r="D6393" t="str">
        <f>IF(Raw_data_US_healthcare[[#This Row],[Age]]&lt;35,"Young",IF(Raw_data_US_healthcare[[#This Row],[Age]]&lt;60,"Middle","Senior"))</f>
        <v>Senior</v>
      </c>
      <c r="E6393" t="s">
        <v>16</v>
      </c>
      <c r="F6393" t="s">
        <v>49</v>
      </c>
      <c r="G6393" t="s">
        <v>49</v>
      </c>
      <c r="H6393" t="s">
        <v>26514</v>
      </c>
      <c r="I6393" s="2">
        <v>43991</v>
      </c>
      <c r="J6393" t="s">
        <v>11450</v>
      </c>
      <c r="K6393" t="s">
        <v>17511</v>
      </c>
      <c r="L6393" t="s">
        <v>21</v>
      </c>
      <c r="M6393">
        <v>18863.753100000002</v>
      </c>
      <c r="N6393">
        <v>458</v>
      </c>
      <c r="O6393" t="s">
        <v>22</v>
      </c>
      <c r="P6393" t="s">
        <v>22</v>
      </c>
      <c r="Q6393" s="2">
        <v>43994</v>
      </c>
      <c r="R6393" t="s">
        <v>48</v>
      </c>
      <c r="S6393" t="s">
        <v>45</v>
      </c>
      <c r="T6393">
        <f>_xlfn.DAYS(Raw_data_US_healthcare[[#This Row],[Discharge Date]],Raw_data_US_healthcare[[#This Row],[Date of Admission]])</f>
        <v>3</v>
      </c>
    </row>
    <row r="6394" spans="1:20" x14ac:dyDescent="0.3">
      <c r="A6394" t="s">
        <v>26511</v>
      </c>
      <c r="B6394" t="s">
        <v>17512</v>
      </c>
      <c r="C6394">
        <v>81</v>
      </c>
      <c r="D6394" t="str">
        <f>IF(Raw_data_US_healthcare[[#This Row],[Age]]&lt;35,"Young",IF(Raw_data_US_healthcare[[#This Row],[Age]]&lt;60,"Middle","Senior"))</f>
        <v>Senior</v>
      </c>
      <c r="E6394" t="s">
        <v>16</v>
      </c>
      <c r="F6394" t="s">
        <v>17</v>
      </c>
      <c r="G6394" t="s">
        <v>17</v>
      </c>
      <c r="H6394" t="s">
        <v>69</v>
      </c>
      <c r="I6394" s="2">
        <v>43784</v>
      </c>
      <c r="J6394" t="s">
        <v>17513</v>
      </c>
      <c r="K6394" t="s">
        <v>17514</v>
      </c>
      <c r="L6394" t="s">
        <v>21</v>
      </c>
      <c r="M6394">
        <v>15209.347599999999</v>
      </c>
      <c r="N6394">
        <v>227</v>
      </c>
      <c r="O6394" t="s">
        <v>39</v>
      </c>
      <c r="P6394" t="s">
        <v>39</v>
      </c>
      <c r="Q6394" s="2">
        <v>43814</v>
      </c>
      <c r="R6394" t="s">
        <v>23</v>
      </c>
      <c r="S6394" t="s">
        <v>33</v>
      </c>
      <c r="T6394">
        <f>_xlfn.DAYS(Raw_data_US_healthcare[[#This Row],[Discharge Date]],Raw_data_US_healthcare[[#This Row],[Date of Admission]])</f>
        <v>30</v>
      </c>
    </row>
    <row r="6395" spans="1:20" x14ac:dyDescent="0.3">
      <c r="A6395" t="s">
        <v>26512</v>
      </c>
      <c r="B6395" t="s">
        <v>17515</v>
      </c>
      <c r="C6395">
        <v>33</v>
      </c>
      <c r="D6395" t="str">
        <f>IF(Raw_data_US_healthcare[[#This Row],[Age]]&lt;35,"Young",IF(Raw_data_US_healthcare[[#This Row],[Age]]&lt;60,"Middle","Senior"))</f>
        <v>Young</v>
      </c>
      <c r="E6395" t="s">
        <v>26</v>
      </c>
      <c r="F6395" t="s">
        <v>35</v>
      </c>
      <c r="G6395" t="s">
        <v>35</v>
      </c>
      <c r="H6395" t="s">
        <v>28</v>
      </c>
      <c r="I6395" s="2">
        <v>45068</v>
      </c>
      <c r="J6395" t="s">
        <v>17516</v>
      </c>
      <c r="K6395" t="s">
        <v>17517</v>
      </c>
      <c r="L6395" t="s">
        <v>60</v>
      </c>
      <c r="M6395">
        <v>34356.533199999998</v>
      </c>
      <c r="N6395">
        <v>154</v>
      </c>
      <c r="O6395" t="s">
        <v>22</v>
      </c>
      <c r="P6395" t="s">
        <v>22</v>
      </c>
      <c r="Q6395" s="2">
        <v>45087</v>
      </c>
      <c r="R6395" t="s">
        <v>23</v>
      </c>
      <c r="S6395" t="s">
        <v>45</v>
      </c>
      <c r="T6395">
        <f>_xlfn.DAYS(Raw_data_US_healthcare[[#This Row],[Discharge Date]],Raw_data_US_healthcare[[#This Row],[Date of Admission]])</f>
        <v>19</v>
      </c>
    </row>
    <row r="6396" spans="1:20" x14ac:dyDescent="0.3">
      <c r="A6396" t="s">
        <v>26512</v>
      </c>
      <c r="B6396" t="s">
        <v>17518</v>
      </c>
      <c r="C6396">
        <v>40</v>
      </c>
      <c r="D6396" t="str">
        <f>IF(Raw_data_US_healthcare[[#This Row],[Age]]&lt;35,"Young",IF(Raw_data_US_healthcare[[#This Row],[Age]]&lt;60,"Middle","Senior"))</f>
        <v>Middle</v>
      </c>
      <c r="E6396" t="s">
        <v>26</v>
      </c>
      <c r="F6396" t="s">
        <v>62</v>
      </c>
      <c r="G6396" t="s">
        <v>62</v>
      </c>
      <c r="H6396" t="s">
        <v>18</v>
      </c>
      <c r="I6396" s="2">
        <v>43687</v>
      </c>
      <c r="J6396" t="s">
        <v>17519</v>
      </c>
      <c r="K6396" t="s">
        <v>17520</v>
      </c>
      <c r="L6396" t="s">
        <v>60</v>
      </c>
      <c r="M6396">
        <v>9873.2574000000004</v>
      </c>
      <c r="N6396">
        <v>416</v>
      </c>
      <c r="O6396" t="s">
        <v>43</v>
      </c>
      <c r="P6396" t="s">
        <v>43</v>
      </c>
      <c r="Q6396" s="2">
        <v>43703</v>
      </c>
      <c r="R6396" t="s">
        <v>44</v>
      </c>
      <c r="S6396" t="s">
        <v>24</v>
      </c>
      <c r="T6396">
        <f>_xlfn.DAYS(Raw_data_US_healthcare[[#This Row],[Discharge Date]],Raw_data_US_healthcare[[#This Row],[Date of Admission]])</f>
        <v>16</v>
      </c>
    </row>
    <row r="6397" spans="1:20" x14ac:dyDescent="0.3">
      <c r="A6397" t="s">
        <v>26512</v>
      </c>
      <c r="B6397" t="s">
        <v>17521</v>
      </c>
      <c r="C6397">
        <v>61</v>
      </c>
      <c r="D6397" t="str">
        <f>IF(Raw_data_US_healthcare[[#This Row],[Age]]&lt;35,"Young",IF(Raw_data_US_healthcare[[#This Row],[Age]]&lt;60,"Middle","Senior"))</f>
        <v>Senior</v>
      </c>
      <c r="E6397" t="s">
        <v>26</v>
      </c>
      <c r="F6397" t="s">
        <v>17</v>
      </c>
      <c r="G6397" t="s">
        <v>17</v>
      </c>
      <c r="H6397" t="s">
        <v>26514</v>
      </c>
      <c r="I6397" s="2">
        <v>44300</v>
      </c>
      <c r="J6397" t="s">
        <v>17522</v>
      </c>
      <c r="K6397" t="s">
        <v>17523</v>
      </c>
      <c r="L6397" t="s">
        <v>60</v>
      </c>
      <c r="M6397">
        <v>20926.717499999999</v>
      </c>
      <c r="N6397">
        <v>261</v>
      </c>
      <c r="O6397" t="s">
        <v>43</v>
      </c>
      <c r="P6397" t="s">
        <v>43</v>
      </c>
      <c r="Q6397" s="2">
        <v>44319</v>
      </c>
      <c r="R6397" t="s">
        <v>23</v>
      </c>
      <c r="S6397" t="s">
        <v>33</v>
      </c>
      <c r="T6397">
        <f>_xlfn.DAYS(Raw_data_US_healthcare[[#This Row],[Discharge Date]],Raw_data_US_healthcare[[#This Row],[Date of Admission]])</f>
        <v>19</v>
      </c>
    </row>
    <row r="6398" spans="1:20" x14ac:dyDescent="0.3">
      <c r="A6398" t="s">
        <v>26511</v>
      </c>
      <c r="B6398" t="s">
        <v>17524</v>
      </c>
      <c r="C6398">
        <v>49</v>
      </c>
      <c r="D6398" t="str">
        <f>IF(Raw_data_US_healthcare[[#This Row],[Age]]&lt;35,"Young",IF(Raw_data_US_healthcare[[#This Row],[Age]]&lt;60,"Middle","Senior"))</f>
        <v>Middle</v>
      </c>
      <c r="E6398" t="s">
        <v>16</v>
      </c>
      <c r="F6398" t="s">
        <v>62</v>
      </c>
      <c r="G6398" t="s">
        <v>62</v>
      </c>
      <c r="H6398" t="s">
        <v>69</v>
      </c>
      <c r="I6398" s="2">
        <v>44877</v>
      </c>
      <c r="J6398" t="s">
        <v>17525</v>
      </c>
      <c r="K6398" t="s">
        <v>17526</v>
      </c>
      <c r="L6398" t="s">
        <v>31</v>
      </c>
      <c r="M6398">
        <v>28703.265800000001</v>
      </c>
      <c r="N6398">
        <v>131</v>
      </c>
      <c r="O6398" t="s">
        <v>22</v>
      </c>
      <c r="P6398" t="s">
        <v>22</v>
      </c>
      <c r="Q6398" s="2">
        <v>44882</v>
      </c>
      <c r="R6398" t="s">
        <v>23</v>
      </c>
      <c r="S6398" t="s">
        <v>33</v>
      </c>
      <c r="T6398">
        <f>_xlfn.DAYS(Raw_data_US_healthcare[[#This Row],[Discharge Date]],Raw_data_US_healthcare[[#This Row],[Date of Admission]])</f>
        <v>5</v>
      </c>
    </row>
    <row r="6399" spans="1:20" x14ac:dyDescent="0.3">
      <c r="A6399" t="s">
        <v>26511</v>
      </c>
      <c r="B6399" t="s">
        <v>17527</v>
      </c>
      <c r="C6399">
        <v>59</v>
      </c>
      <c r="D6399" t="str">
        <f>IF(Raw_data_US_healthcare[[#This Row],[Age]]&lt;35,"Young",IF(Raw_data_US_healthcare[[#This Row],[Age]]&lt;60,"Middle","Senior"))</f>
        <v>Middle</v>
      </c>
      <c r="E6399" t="s">
        <v>16</v>
      </c>
      <c r="F6399" t="s">
        <v>88</v>
      </c>
      <c r="G6399" t="s">
        <v>88</v>
      </c>
      <c r="H6399" t="s">
        <v>18</v>
      </c>
      <c r="I6399" s="2">
        <v>44592</v>
      </c>
      <c r="J6399" t="s">
        <v>5429</v>
      </c>
      <c r="K6399" t="s">
        <v>17528</v>
      </c>
      <c r="L6399" t="s">
        <v>60</v>
      </c>
      <c r="M6399">
        <v>1714.3434</v>
      </c>
      <c r="N6399">
        <v>461</v>
      </c>
      <c r="O6399" t="s">
        <v>43</v>
      </c>
      <c r="P6399" t="s">
        <v>43</v>
      </c>
      <c r="Q6399" s="2">
        <v>44606</v>
      </c>
      <c r="R6399" t="s">
        <v>23</v>
      </c>
      <c r="S6399" t="s">
        <v>45</v>
      </c>
      <c r="T6399">
        <f>_xlfn.DAYS(Raw_data_US_healthcare[[#This Row],[Discharge Date]],Raw_data_US_healthcare[[#This Row],[Date of Admission]])</f>
        <v>14</v>
      </c>
    </row>
    <row r="6400" spans="1:20" x14ac:dyDescent="0.3">
      <c r="A6400" t="s">
        <v>26512</v>
      </c>
      <c r="B6400" t="s">
        <v>17529</v>
      </c>
      <c r="C6400">
        <v>58</v>
      </c>
      <c r="D6400" t="str">
        <f>IF(Raw_data_US_healthcare[[#This Row],[Age]]&lt;35,"Young",IF(Raw_data_US_healthcare[[#This Row],[Age]]&lt;60,"Middle","Senior"))</f>
        <v>Middle</v>
      </c>
      <c r="E6400" t="s">
        <v>26</v>
      </c>
      <c r="F6400" t="s">
        <v>113</v>
      </c>
      <c r="G6400" t="s">
        <v>113</v>
      </c>
      <c r="H6400" t="s">
        <v>28</v>
      </c>
      <c r="I6400" s="2">
        <v>44623</v>
      </c>
      <c r="J6400" t="s">
        <v>17530</v>
      </c>
      <c r="K6400" t="s">
        <v>17531</v>
      </c>
      <c r="L6400" t="s">
        <v>52</v>
      </c>
      <c r="M6400">
        <v>13781.162399999999</v>
      </c>
      <c r="N6400">
        <v>476</v>
      </c>
      <c r="O6400" t="s">
        <v>43</v>
      </c>
      <c r="P6400" t="s">
        <v>43</v>
      </c>
      <c r="Q6400" s="2">
        <v>44653</v>
      </c>
      <c r="R6400" t="s">
        <v>48</v>
      </c>
      <c r="S6400" t="s">
        <v>33</v>
      </c>
      <c r="T6400">
        <f>_xlfn.DAYS(Raw_data_US_healthcare[[#This Row],[Discharge Date]],Raw_data_US_healthcare[[#This Row],[Date of Admission]])</f>
        <v>30</v>
      </c>
    </row>
    <row r="6401" spans="1:20" x14ac:dyDescent="0.3">
      <c r="A6401" t="s">
        <v>26511</v>
      </c>
      <c r="B6401" t="s">
        <v>17532</v>
      </c>
      <c r="C6401">
        <v>51</v>
      </c>
      <c r="D6401" t="str">
        <f>IF(Raw_data_US_healthcare[[#This Row],[Age]]&lt;35,"Young",IF(Raw_data_US_healthcare[[#This Row],[Age]]&lt;60,"Middle","Senior"))</f>
        <v>Middle</v>
      </c>
      <c r="E6401" t="s">
        <v>16</v>
      </c>
      <c r="F6401" t="s">
        <v>62</v>
      </c>
      <c r="G6401" t="s">
        <v>62</v>
      </c>
      <c r="H6401" t="s">
        <v>18</v>
      </c>
      <c r="I6401" s="2">
        <v>44542</v>
      </c>
      <c r="J6401" t="s">
        <v>11701</v>
      </c>
      <c r="K6401" t="s">
        <v>17533</v>
      </c>
      <c r="L6401" t="s">
        <v>52</v>
      </c>
      <c r="M6401">
        <v>18733.230899999999</v>
      </c>
      <c r="N6401">
        <v>196</v>
      </c>
      <c r="O6401" t="s">
        <v>43</v>
      </c>
      <c r="P6401" t="s">
        <v>43</v>
      </c>
      <c r="Q6401" s="2">
        <v>44568</v>
      </c>
      <c r="R6401" t="s">
        <v>48</v>
      </c>
      <c r="S6401" t="s">
        <v>45</v>
      </c>
      <c r="T6401">
        <f>_xlfn.DAYS(Raw_data_US_healthcare[[#This Row],[Discharge Date]],Raw_data_US_healthcare[[#This Row],[Date of Admission]])</f>
        <v>26</v>
      </c>
    </row>
    <row r="6402" spans="1:20" x14ac:dyDescent="0.3">
      <c r="A6402" t="s">
        <v>26511</v>
      </c>
      <c r="B6402" t="s">
        <v>17534</v>
      </c>
      <c r="C6402">
        <v>30</v>
      </c>
      <c r="D6402" t="str">
        <f>IF(Raw_data_US_healthcare[[#This Row],[Age]]&lt;35,"Young",IF(Raw_data_US_healthcare[[#This Row],[Age]]&lt;60,"Middle","Senior"))</f>
        <v>Young</v>
      </c>
      <c r="E6402" t="s">
        <v>16</v>
      </c>
      <c r="F6402" t="s">
        <v>113</v>
      </c>
      <c r="G6402" t="s">
        <v>113</v>
      </c>
      <c r="H6402" t="s">
        <v>26516</v>
      </c>
      <c r="I6402" s="2">
        <v>45192</v>
      </c>
      <c r="J6402" t="s">
        <v>17535</v>
      </c>
      <c r="K6402" t="s">
        <v>17536</v>
      </c>
      <c r="L6402" t="s">
        <v>60</v>
      </c>
      <c r="M6402">
        <v>31403.980100000001</v>
      </c>
      <c r="N6402">
        <v>469</v>
      </c>
      <c r="O6402" t="s">
        <v>43</v>
      </c>
      <c r="P6402" t="s">
        <v>43</v>
      </c>
      <c r="Q6402" s="2">
        <v>45197</v>
      </c>
      <c r="R6402" t="s">
        <v>23</v>
      </c>
      <c r="S6402" t="s">
        <v>45</v>
      </c>
      <c r="T6402">
        <f>_xlfn.DAYS(Raw_data_US_healthcare[[#This Row],[Discharge Date]],Raw_data_US_healthcare[[#This Row],[Date of Admission]])</f>
        <v>5</v>
      </c>
    </row>
    <row r="6403" spans="1:20" x14ac:dyDescent="0.3">
      <c r="A6403" t="s">
        <v>26511</v>
      </c>
      <c r="B6403" t="s">
        <v>17537</v>
      </c>
      <c r="C6403">
        <v>45</v>
      </c>
      <c r="D6403" t="str">
        <f>IF(Raw_data_US_healthcare[[#This Row],[Age]]&lt;35,"Young",IF(Raw_data_US_healthcare[[#This Row],[Age]]&lt;60,"Middle","Senior"))</f>
        <v>Middle</v>
      </c>
      <c r="E6403" t="s">
        <v>16</v>
      </c>
      <c r="F6403" t="s">
        <v>49</v>
      </c>
      <c r="G6403" t="s">
        <v>49</v>
      </c>
      <c r="H6403" t="s">
        <v>28</v>
      </c>
      <c r="I6403" s="2">
        <v>44236</v>
      </c>
      <c r="J6403" t="s">
        <v>13177</v>
      </c>
      <c r="K6403" t="s">
        <v>17538</v>
      </c>
      <c r="L6403" t="s">
        <v>31</v>
      </c>
      <c r="M6403">
        <v>1359.0156999999999</v>
      </c>
      <c r="N6403">
        <v>307</v>
      </c>
      <c r="O6403" t="s">
        <v>43</v>
      </c>
      <c r="P6403" t="s">
        <v>43</v>
      </c>
      <c r="Q6403" s="2">
        <v>44266</v>
      </c>
      <c r="R6403" t="s">
        <v>44</v>
      </c>
      <c r="S6403" t="s">
        <v>45</v>
      </c>
      <c r="T6403">
        <f>_xlfn.DAYS(Raw_data_US_healthcare[[#This Row],[Discharge Date]],Raw_data_US_healthcare[[#This Row],[Date of Admission]])</f>
        <v>30</v>
      </c>
    </row>
    <row r="6404" spans="1:20" x14ac:dyDescent="0.3">
      <c r="A6404" t="s">
        <v>26512</v>
      </c>
      <c r="B6404" t="s">
        <v>17539</v>
      </c>
      <c r="C6404">
        <v>71</v>
      </c>
      <c r="D6404" t="str">
        <f>IF(Raw_data_US_healthcare[[#This Row],[Age]]&lt;35,"Young",IF(Raw_data_US_healthcare[[#This Row],[Age]]&lt;60,"Middle","Senior"))</f>
        <v>Senior</v>
      </c>
      <c r="E6404" t="s">
        <v>26</v>
      </c>
      <c r="F6404" t="s">
        <v>88</v>
      </c>
      <c r="G6404" t="s">
        <v>88</v>
      </c>
      <c r="H6404" t="s">
        <v>69</v>
      </c>
      <c r="I6404" s="2">
        <v>45140</v>
      </c>
      <c r="J6404" t="s">
        <v>17540</v>
      </c>
      <c r="K6404" t="s">
        <v>4563</v>
      </c>
      <c r="L6404" t="s">
        <v>31</v>
      </c>
      <c r="M6404">
        <v>34571.463199999998</v>
      </c>
      <c r="N6404">
        <v>291</v>
      </c>
      <c r="O6404" t="s">
        <v>43</v>
      </c>
      <c r="P6404" t="s">
        <v>43</v>
      </c>
      <c r="Q6404" s="2">
        <v>45159</v>
      </c>
      <c r="R6404" t="s">
        <v>23</v>
      </c>
      <c r="S6404" t="s">
        <v>45</v>
      </c>
      <c r="T6404">
        <f>_xlfn.DAYS(Raw_data_US_healthcare[[#This Row],[Discharge Date]],Raw_data_US_healthcare[[#This Row],[Date of Admission]])</f>
        <v>19</v>
      </c>
    </row>
    <row r="6405" spans="1:20" x14ac:dyDescent="0.3">
      <c r="A6405" t="s">
        <v>26511</v>
      </c>
      <c r="B6405" t="s">
        <v>17541</v>
      </c>
      <c r="C6405">
        <v>50</v>
      </c>
      <c r="D6405" t="str">
        <f>IF(Raw_data_US_healthcare[[#This Row],[Age]]&lt;35,"Young",IF(Raw_data_US_healthcare[[#This Row],[Age]]&lt;60,"Middle","Senior"))</f>
        <v>Middle</v>
      </c>
      <c r="E6405" t="s">
        <v>16</v>
      </c>
      <c r="F6405" t="s">
        <v>27</v>
      </c>
      <c r="G6405" t="s">
        <v>27</v>
      </c>
      <c r="H6405" t="s">
        <v>26514</v>
      </c>
      <c r="I6405" s="2">
        <v>44659</v>
      </c>
      <c r="J6405" t="s">
        <v>17542</v>
      </c>
      <c r="K6405" t="s">
        <v>17543</v>
      </c>
      <c r="L6405" t="s">
        <v>52</v>
      </c>
      <c r="M6405">
        <v>19405.4771</v>
      </c>
      <c r="N6405">
        <v>450</v>
      </c>
      <c r="O6405" t="s">
        <v>43</v>
      </c>
      <c r="P6405" t="s">
        <v>43</v>
      </c>
      <c r="Q6405" s="2">
        <v>44663</v>
      </c>
      <c r="R6405" t="s">
        <v>23</v>
      </c>
      <c r="S6405" t="s">
        <v>45</v>
      </c>
      <c r="T6405">
        <f>_xlfn.DAYS(Raw_data_US_healthcare[[#This Row],[Discharge Date]],Raw_data_US_healthcare[[#This Row],[Date of Admission]])</f>
        <v>4</v>
      </c>
    </row>
    <row r="6406" spans="1:20" x14ac:dyDescent="0.3">
      <c r="A6406" t="s">
        <v>26511</v>
      </c>
      <c r="B6406" t="s">
        <v>3781</v>
      </c>
      <c r="C6406">
        <v>57</v>
      </c>
      <c r="D6406" t="str">
        <f>IF(Raw_data_US_healthcare[[#This Row],[Age]]&lt;35,"Young",IF(Raw_data_US_healthcare[[#This Row],[Age]]&lt;60,"Middle","Senior"))</f>
        <v>Middle</v>
      </c>
      <c r="E6406" t="s">
        <v>16</v>
      </c>
      <c r="F6406" t="s">
        <v>49</v>
      </c>
      <c r="G6406" t="s">
        <v>49</v>
      </c>
      <c r="H6406" t="s">
        <v>18</v>
      </c>
      <c r="I6406" s="2">
        <v>44738</v>
      </c>
      <c r="J6406" t="s">
        <v>17544</v>
      </c>
      <c r="K6406" t="s">
        <v>12327</v>
      </c>
      <c r="L6406" t="s">
        <v>60</v>
      </c>
      <c r="M6406">
        <v>52959.577899999997</v>
      </c>
      <c r="N6406">
        <v>466</v>
      </c>
      <c r="O6406" t="s">
        <v>43</v>
      </c>
      <c r="P6406" t="s">
        <v>43</v>
      </c>
      <c r="Q6406" s="2">
        <v>44744</v>
      </c>
      <c r="R6406" t="s">
        <v>44</v>
      </c>
      <c r="S6406" t="s">
        <v>24</v>
      </c>
      <c r="T6406">
        <f>_xlfn.DAYS(Raw_data_US_healthcare[[#This Row],[Discharge Date]],Raw_data_US_healthcare[[#This Row],[Date of Admission]])</f>
        <v>6</v>
      </c>
    </row>
    <row r="6407" spans="1:20" x14ac:dyDescent="0.3">
      <c r="A6407" t="s">
        <v>26511</v>
      </c>
      <c r="B6407" t="s">
        <v>17545</v>
      </c>
      <c r="C6407">
        <v>62</v>
      </c>
      <c r="D6407" t="str">
        <f>IF(Raw_data_US_healthcare[[#This Row],[Age]]&lt;35,"Young",IF(Raw_data_US_healthcare[[#This Row],[Age]]&lt;60,"Middle","Senior"))</f>
        <v>Senior</v>
      </c>
      <c r="E6407" t="s">
        <v>16</v>
      </c>
      <c r="F6407" t="s">
        <v>113</v>
      </c>
      <c r="G6407" t="s">
        <v>113</v>
      </c>
      <c r="H6407" t="s">
        <v>26516</v>
      </c>
      <c r="I6407" s="2">
        <v>43522</v>
      </c>
      <c r="J6407" t="s">
        <v>17546</v>
      </c>
      <c r="K6407" t="s">
        <v>17547</v>
      </c>
      <c r="L6407" t="s">
        <v>56</v>
      </c>
      <c r="M6407">
        <v>25214.018199999999</v>
      </c>
      <c r="N6407">
        <v>409</v>
      </c>
      <c r="O6407" t="s">
        <v>39</v>
      </c>
      <c r="P6407" t="s">
        <v>39</v>
      </c>
      <c r="Q6407" s="2">
        <v>43548</v>
      </c>
      <c r="R6407" t="s">
        <v>83</v>
      </c>
      <c r="S6407" t="s">
        <v>33</v>
      </c>
      <c r="T6407">
        <f>_xlfn.DAYS(Raw_data_US_healthcare[[#This Row],[Discharge Date]],Raw_data_US_healthcare[[#This Row],[Date of Admission]])</f>
        <v>26</v>
      </c>
    </row>
    <row r="6408" spans="1:20" x14ac:dyDescent="0.3">
      <c r="A6408" t="s">
        <v>26511</v>
      </c>
      <c r="B6408" t="s">
        <v>17548</v>
      </c>
      <c r="C6408">
        <v>53</v>
      </c>
      <c r="D6408" t="str">
        <f>IF(Raw_data_US_healthcare[[#This Row],[Age]]&lt;35,"Young",IF(Raw_data_US_healthcare[[#This Row],[Age]]&lt;60,"Middle","Senior"))</f>
        <v>Middle</v>
      </c>
      <c r="E6408" t="s">
        <v>16</v>
      </c>
      <c r="F6408" t="s">
        <v>228</v>
      </c>
      <c r="G6408" t="s">
        <v>228</v>
      </c>
      <c r="H6408" t="s">
        <v>18</v>
      </c>
      <c r="I6408" s="2">
        <v>43832</v>
      </c>
      <c r="J6408" t="s">
        <v>15911</v>
      </c>
      <c r="K6408" t="s">
        <v>17549</v>
      </c>
      <c r="L6408" t="s">
        <v>56</v>
      </c>
      <c r="M6408">
        <v>1556.5518</v>
      </c>
      <c r="N6408">
        <v>146</v>
      </c>
      <c r="O6408" t="s">
        <v>43</v>
      </c>
      <c r="P6408" t="s">
        <v>43</v>
      </c>
      <c r="Q6408" s="2">
        <v>43835</v>
      </c>
      <c r="R6408" t="s">
        <v>23</v>
      </c>
      <c r="S6408" t="s">
        <v>45</v>
      </c>
      <c r="T6408">
        <f>_xlfn.DAYS(Raw_data_US_healthcare[[#This Row],[Discharge Date]],Raw_data_US_healthcare[[#This Row],[Date of Admission]])</f>
        <v>3</v>
      </c>
    </row>
    <row r="6409" spans="1:20" x14ac:dyDescent="0.3">
      <c r="A6409" t="s">
        <v>26511</v>
      </c>
      <c r="B6409" t="s">
        <v>5991</v>
      </c>
      <c r="C6409">
        <v>20</v>
      </c>
      <c r="D6409" t="str">
        <f>IF(Raw_data_US_healthcare[[#This Row],[Age]]&lt;35,"Young",IF(Raw_data_US_healthcare[[#This Row],[Age]]&lt;60,"Middle","Senior"))</f>
        <v>Young</v>
      </c>
      <c r="E6409" t="s">
        <v>16</v>
      </c>
      <c r="F6409" t="s">
        <v>49</v>
      </c>
      <c r="G6409" t="s">
        <v>49</v>
      </c>
      <c r="H6409" t="s">
        <v>28</v>
      </c>
      <c r="I6409" s="2">
        <v>43996</v>
      </c>
      <c r="J6409" t="s">
        <v>17550</v>
      </c>
      <c r="K6409" t="s">
        <v>17551</v>
      </c>
      <c r="L6409" t="s">
        <v>31</v>
      </c>
      <c r="M6409">
        <v>2216.7064999999998</v>
      </c>
      <c r="N6409">
        <v>234</v>
      </c>
      <c r="O6409" t="s">
        <v>43</v>
      </c>
      <c r="P6409" t="s">
        <v>43</v>
      </c>
      <c r="Q6409" s="2">
        <v>44020</v>
      </c>
      <c r="R6409" t="s">
        <v>32</v>
      </c>
      <c r="S6409" t="s">
        <v>24</v>
      </c>
      <c r="T6409">
        <f>_xlfn.DAYS(Raw_data_US_healthcare[[#This Row],[Discharge Date]],Raw_data_US_healthcare[[#This Row],[Date of Admission]])</f>
        <v>24</v>
      </c>
    </row>
    <row r="6410" spans="1:20" x14ac:dyDescent="0.3">
      <c r="A6410" t="s">
        <v>26512</v>
      </c>
      <c r="B6410" t="s">
        <v>17552</v>
      </c>
      <c r="C6410">
        <v>47</v>
      </c>
      <c r="D6410" t="str">
        <f>IF(Raw_data_US_healthcare[[#This Row],[Age]]&lt;35,"Young",IF(Raw_data_US_healthcare[[#This Row],[Age]]&lt;60,"Middle","Senior"))</f>
        <v>Middle</v>
      </c>
      <c r="E6410" t="s">
        <v>26</v>
      </c>
      <c r="F6410" t="s">
        <v>17</v>
      </c>
      <c r="G6410" t="s">
        <v>17</v>
      </c>
      <c r="H6410" t="s">
        <v>26514</v>
      </c>
      <c r="I6410" s="2">
        <v>44891</v>
      </c>
      <c r="J6410" t="s">
        <v>17553</v>
      </c>
      <c r="K6410" t="s">
        <v>11094</v>
      </c>
      <c r="L6410" t="s">
        <v>60</v>
      </c>
      <c r="M6410">
        <v>22016.587800000001</v>
      </c>
      <c r="N6410">
        <v>463</v>
      </c>
      <c r="O6410" t="s">
        <v>39</v>
      </c>
      <c r="P6410" t="s">
        <v>39</v>
      </c>
      <c r="Q6410" s="2">
        <v>44914</v>
      </c>
      <c r="R6410" t="s">
        <v>48</v>
      </c>
      <c r="S6410" t="s">
        <v>45</v>
      </c>
      <c r="T6410">
        <f>_xlfn.DAYS(Raw_data_US_healthcare[[#This Row],[Discharge Date]],Raw_data_US_healthcare[[#This Row],[Date of Admission]])</f>
        <v>23</v>
      </c>
    </row>
    <row r="6411" spans="1:20" x14ac:dyDescent="0.3">
      <c r="A6411" t="s">
        <v>26512</v>
      </c>
      <c r="B6411" t="s">
        <v>17554</v>
      </c>
      <c r="C6411">
        <v>26</v>
      </c>
      <c r="D6411" t="str">
        <f>IF(Raw_data_US_healthcare[[#This Row],[Age]]&lt;35,"Young",IF(Raw_data_US_healthcare[[#This Row],[Age]]&lt;60,"Middle","Senior"))</f>
        <v>Young</v>
      </c>
      <c r="E6411" t="s">
        <v>26</v>
      </c>
      <c r="F6411" t="s">
        <v>113</v>
      </c>
      <c r="G6411" t="s">
        <v>113</v>
      </c>
      <c r="H6411" t="s">
        <v>26514</v>
      </c>
      <c r="I6411" s="2">
        <v>44153</v>
      </c>
      <c r="J6411" t="s">
        <v>17555</v>
      </c>
      <c r="K6411" t="s">
        <v>17556</v>
      </c>
      <c r="L6411" t="s">
        <v>52</v>
      </c>
      <c r="M6411">
        <v>5987.0303999999996</v>
      </c>
      <c r="N6411">
        <v>105</v>
      </c>
      <c r="O6411" t="s">
        <v>22</v>
      </c>
      <c r="P6411" t="s">
        <v>22</v>
      </c>
      <c r="Q6411" s="2">
        <v>44168</v>
      </c>
      <c r="R6411" t="s">
        <v>48</v>
      </c>
      <c r="S6411" t="s">
        <v>24</v>
      </c>
      <c r="T6411">
        <f>_xlfn.DAYS(Raw_data_US_healthcare[[#This Row],[Discharge Date]],Raw_data_US_healthcare[[#This Row],[Date of Admission]])</f>
        <v>15</v>
      </c>
    </row>
    <row r="6412" spans="1:20" x14ac:dyDescent="0.3">
      <c r="A6412" t="s">
        <v>26511</v>
      </c>
      <c r="B6412" t="s">
        <v>72</v>
      </c>
      <c r="C6412">
        <v>51</v>
      </c>
      <c r="D6412" t="str">
        <f>IF(Raw_data_US_healthcare[[#This Row],[Age]]&lt;35,"Young",IF(Raw_data_US_healthcare[[#This Row],[Age]]&lt;60,"Middle","Senior"))</f>
        <v>Middle</v>
      </c>
      <c r="E6412" t="s">
        <v>16</v>
      </c>
      <c r="F6412" t="s">
        <v>17</v>
      </c>
      <c r="G6412" t="s">
        <v>17</v>
      </c>
      <c r="H6412" t="s">
        <v>18</v>
      </c>
      <c r="I6412" s="2">
        <v>43759</v>
      </c>
      <c r="J6412" t="s">
        <v>17557</v>
      </c>
      <c r="K6412" t="s">
        <v>17558</v>
      </c>
      <c r="L6412" t="s">
        <v>31</v>
      </c>
      <c r="M6412">
        <v>48948.704899999997</v>
      </c>
      <c r="N6412">
        <v>281</v>
      </c>
      <c r="O6412" t="s">
        <v>43</v>
      </c>
      <c r="P6412" t="s">
        <v>43</v>
      </c>
      <c r="Q6412" s="2">
        <v>43773</v>
      </c>
      <c r="R6412" t="s">
        <v>48</v>
      </c>
      <c r="S6412" t="s">
        <v>33</v>
      </c>
      <c r="T6412">
        <f>_xlfn.DAYS(Raw_data_US_healthcare[[#This Row],[Discharge Date]],Raw_data_US_healthcare[[#This Row],[Date of Admission]])</f>
        <v>14</v>
      </c>
    </row>
    <row r="6413" spans="1:20" x14ac:dyDescent="0.3">
      <c r="A6413" t="s">
        <v>26511</v>
      </c>
      <c r="B6413" t="s">
        <v>3518</v>
      </c>
      <c r="C6413">
        <v>78</v>
      </c>
      <c r="D6413" t="str">
        <f>IF(Raw_data_US_healthcare[[#This Row],[Age]]&lt;35,"Young",IF(Raw_data_US_healthcare[[#This Row],[Age]]&lt;60,"Middle","Senior"))</f>
        <v>Senior</v>
      </c>
      <c r="E6413" t="s">
        <v>16</v>
      </c>
      <c r="F6413" t="s">
        <v>62</v>
      </c>
      <c r="G6413" t="s">
        <v>62</v>
      </c>
      <c r="H6413" t="s">
        <v>36</v>
      </c>
      <c r="I6413" s="2">
        <v>43778</v>
      </c>
      <c r="J6413" t="s">
        <v>5429</v>
      </c>
      <c r="K6413" t="s">
        <v>17559</v>
      </c>
      <c r="L6413" t="s">
        <v>52</v>
      </c>
      <c r="M6413">
        <v>19155.142400000001</v>
      </c>
      <c r="N6413">
        <v>386</v>
      </c>
      <c r="O6413" t="s">
        <v>22</v>
      </c>
      <c r="P6413" t="s">
        <v>22</v>
      </c>
      <c r="Q6413" s="2">
        <v>43796</v>
      </c>
      <c r="R6413" t="s">
        <v>83</v>
      </c>
      <c r="S6413" t="s">
        <v>45</v>
      </c>
      <c r="T6413">
        <f>_xlfn.DAYS(Raw_data_US_healthcare[[#This Row],[Discharge Date]],Raw_data_US_healthcare[[#This Row],[Date of Admission]])</f>
        <v>18</v>
      </c>
    </row>
    <row r="6414" spans="1:20" x14ac:dyDescent="0.3">
      <c r="A6414" t="s">
        <v>26512</v>
      </c>
      <c r="B6414" t="s">
        <v>17560</v>
      </c>
      <c r="C6414">
        <v>20</v>
      </c>
      <c r="D6414" t="str">
        <f>IF(Raw_data_US_healthcare[[#This Row],[Age]]&lt;35,"Young",IF(Raw_data_US_healthcare[[#This Row],[Age]]&lt;60,"Middle","Senior"))</f>
        <v>Young</v>
      </c>
      <c r="E6414" t="s">
        <v>26</v>
      </c>
      <c r="F6414" t="s">
        <v>35</v>
      </c>
      <c r="G6414" t="s">
        <v>35</v>
      </c>
      <c r="H6414" t="s">
        <v>26516</v>
      </c>
      <c r="I6414" s="2">
        <v>45097</v>
      </c>
      <c r="J6414" t="s">
        <v>17561</v>
      </c>
      <c r="K6414" t="s">
        <v>17562</v>
      </c>
      <c r="L6414" t="s">
        <v>52</v>
      </c>
      <c r="M6414">
        <v>5488.4849000000004</v>
      </c>
      <c r="N6414">
        <v>469</v>
      </c>
      <c r="O6414" t="s">
        <v>43</v>
      </c>
      <c r="P6414" t="s">
        <v>43</v>
      </c>
      <c r="Q6414" s="2">
        <v>45103</v>
      </c>
      <c r="R6414" t="s">
        <v>32</v>
      </c>
      <c r="S6414" t="s">
        <v>24</v>
      </c>
      <c r="T6414">
        <f>_xlfn.DAYS(Raw_data_US_healthcare[[#This Row],[Discharge Date]],Raw_data_US_healthcare[[#This Row],[Date of Admission]])</f>
        <v>6</v>
      </c>
    </row>
    <row r="6415" spans="1:20" x14ac:dyDescent="0.3">
      <c r="A6415" t="s">
        <v>26512</v>
      </c>
      <c r="B6415" t="s">
        <v>17563</v>
      </c>
      <c r="C6415">
        <v>43</v>
      </c>
      <c r="D6415" t="str">
        <f>IF(Raw_data_US_healthcare[[#This Row],[Age]]&lt;35,"Young",IF(Raw_data_US_healthcare[[#This Row],[Age]]&lt;60,"Middle","Senior"))</f>
        <v>Middle</v>
      </c>
      <c r="E6415" t="s">
        <v>26</v>
      </c>
      <c r="F6415" t="s">
        <v>62</v>
      </c>
      <c r="G6415" t="s">
        <v>62</v>
      </c>
      <c r="H6415" t="s">
        <v>26516</v>
      </c>
      <c r="I6415" s="2">
        <v>43735</v>
      </c>
      <c r="J6415" t="s">
        <v>17564</v>
      </c>
      <c r="K6415" t="s">
        <v>17565</v>
      </c>
      <c r="L6415" t="s">
        <v>56</v>
      </c>
      <c r="M6415">
        <v>10132.4094</v>
      </c>
      <c r="N6415">
        <v>167</v>
      </c>
      <c r="O6415" t="s">
        <v>39</v>
      </c>
      <c r="P6415" t="s">
        <v>39</v>
      </c>
      <c r="Q6415" s="2">
        <v>43760</v>
      </c>
      <c r="R6415" t="s">
        <v>83</v>
      </c>
      <c r="S6415" t="s">
        <v>33</v>
      </c>
      <c r="T6415">
        <f>_xlfn.DAYS(Raw_data_US_healthcare[[#This Row],[Discharge Date]],Raw_data_US_healthcare[[#This Row],[Date of Admission]])</f>
        <v>25</v>
      </c>
    </row>
    <row r="6416" spans="1:20" x14ac:dyDescent="0.3">
      <c r="A6416" t="s">
        <v>26511</v>
      </c>
      <c r="B6416" t="s">
        <v>17566</v>
      </c>
      <c r="C6416">
        <v>52</v>
      </c>
      <c r="D6416" t="str">
        <f>IF(Raw_data_US_healthcare[[#This Row],[Age]]&lt;35,"Young",IF(Raw_data_US_healthcare[[#This Row],[Age]]&lt;60,"Middle","Senior"))</f>
        <v>Middle</v>
      </c>
      <c r="E6416" t="s">
        <v>16</v>
      </c>
      <c r="F6416" t="s">
        <v>228</v>
      </c>
      <c r="G6416" t="s">
        <v>228</v>
      </c>
      <c r="H6416" t="s">
        <v>26516</v>
      </c>
      <c r="I6416" s="2">
        <v>45030</v>
      </c>
      <c r="J6416" t="s">
        <v>17567</v>
      </c>
      <c r="K6416" t="s">
        <v>17568</v>
      </c>
      <c r="L6416" t="s">
        <v>60</v>
      </c>
      <c r="M6416">
        <v>26751.693599999999</v>
      </c>
      <c r="N6416">
        <v>455</v>
      </c>
      <c r="O6416" t="s">
        <v>39</v>
      </c>
      <c r="P6416" t="s">
        <v>39</v>
      </c>
      <c r="Q6416" s="2">
        <v>45038</v>
      </c>
      <c r="R6416" t="s">
        <v>44</v>
      </c>
      <c r="S6416" t="s">
        <v>24</v>
      </c>
      <c r="T6416">
        <f>_xlfn.DAYS(Raw_data_US_healthcare[[#This Row],[Discharge Date]],Raw_data_US_healthcare[[#This Row],[Date of Admission]])</f>
        <v>8</v>
      </c>
    </row>
    <row r="6417" spans="1:20" x14ac:dyDescent="0.3">
      <c r="A6417" t="s">
        <v>26511</v>
      </c>
      <c r="B6417" t="s">
        <v>17569</v>
      </c>
      <c r="C6417">
        <v>26</v>
      </c>
      <c r="D6417" t="str">
        <f>IF(Raw_data_US_healthcare[[#This Row],[Age]]&lt;35,"Young",IF(Raw_data_US_healthcare[[#This Row],[Age]]&lt;60,"Middle","Senior"))</f>
        <v>Young</v>
      </c>
      <c r="E6417" t="s">
        <v>16</v>
      </c>
      <c r="F6417" t="s">
        <v>49</v>
      </c>
      <c r="G6417" t="s">
        <v>49</v>
      </c>
      <c r="H6417" t="s">
        <v>28</v>
      </c>
      <c r="I6417" s="2">
        <v>44405</v>
      </c>
      <c r="J6417" t="s">
        <v>17570</v>
      </c>
      <c r="K6417" t="s">
        <v>17571</v>
      </c>
      <c r="L6417" t="s">
        <v>52</v>
      </c>
      <c r="M6417">
        <v>7822.4759999999997</v>
      </c>
      <c r="N6417">
        <v>444</v>
      </c>
      <c r="O6417" t="s">
        <v>43</v>
      </c>
      <c r="P6417" t="s">
        <v>43</v>
      </c>
      <c r="Q6417" s="2">
        <v>44411</v>
      </c>
      <c r="R6417" t="s">
        <v>83</v>
      </c>
      <c r="S6417" t="s">
        <v>33</v>
      </c>
      <c r="T6417">
        <f>_xlfn.DAYS(Raw_data_US_healthcare[[#This Row],[Discharge Date]],Raw_data_US_healthcare[[#This Row],[Date of Admission]])</f>
        <v>6</v>
      </c>
    </row>
    <row r="6418" spans="1:20" x14ac:dyDescent="0.3">
      <c r="A6418" t="s">
        <v>26512</v>
      </c>
      <c r="B6418" t="s">
        <v>17572</v>
      </c>
      <c r="C6418">
        <v>46</v>
      </c>
      <c r="D6418" t="str">
        <f>IF(Raw_data_US_healthcare[[#This Row],[Age]]&lt;35,"Young",IF(Raw_data_US_healthcare[[#This Row],[Age]]&lt;60,"Middle","Senior"))</f>
        <v>Middle</v>
      </c>
      <c r="E6418" t="s">
        <v>26</v>
      </c>
      <c r="F6418" t="s">
        <v>113</v>
      </c>
      <c r="G6418" t="s">
        <v>113</v>
      </c>
      <c r="H6418" t="s">
        <v>18</v>
      </c>
      <c r="I6418" s="2">
        <v>44274</v>
      </c>
      <c r="J6418" t="s">
        <v>9546</v>
      </c>
      <c r="K6418" t="s">
        <v>17573</v>
      </c>
      <c r="L6418" t="s">
        <v>56</v>
      </c>
      <c r="M6418">
        <v>32758.481199999998</v>
      </c>
      <c r="N6418">
        <v>405</v>
      </c>
      <c r="O6418" t="s">
        <v>43</v>
      </c>
      <c r="P6418" t="s">
        <v>43</v>
      </c>
      <c r="Q6418" s="2">
        <v>44277</v>
      </c>
      <c r="R6418" t="s">
        <v>44</v>
      </c>
      <c r="S6418" t="s">
        <v>24</v>
      </c>
      <c r="T6418">
        <f>_xlfn.DAYS(Raw_data_US_healthcare[[#This Row],[Discharge Date]],Raw_data_US_healthcare[[#This Row],[Date of Admission]])</f>
        <v>3</v>
      </c>
    </row>
    <row r="6419" spans="1:20" x14ac:dyDescent="0.3">
      <c r="A6419" t="s">
        <v>26511</v>
      </c>
      <c r="B6419" t="s">
        <v>17574</v>
      </c>
      <c r="C6419">
        <v>53</v>
      </c>
      <c r="D6419" t="str">
        <f>IF(Raw_data_US_healthcare[[#This Row],[Age]]&lt;35,"Young",IF(Raw_data_US_healthcare[[#This Row],[Age]]&lt;60,"Middle","Senior"))</f>
        <v>Middle</v>
      </c>
      <c r="E6419" t="s">
        <v>16</v>
      </c>
      <c r="F6419" t="s">
        <v>88</v>
      </c>
      <c r="G6419" t="s">
        <v>88</v>
      </c>
      <c r="H6419" t="s">
        <v>18</v>
      </c>
      <c r="I6419" s="2">
        <v>45031</v>
      </c>
      <c r="J6419" t="s">
        <v>17575</v>
      </c>
      <c r="K6419" t="s">
        <v>17576</v>
      </c>
      <c r="L6419" t="s">
        <v>60</v>
      </c>
      <c r="M6419">
        <v>23967.367999999999</v>
      </c>
      <c r="N6419">
        <v>155</v>
      </c>
      <c r="O6419" t="s">
        <v>39</v>
      </c>
      <c r="P6419" t="s">
        <v>39</v>
      </c>
      <c r="Q6419" s="2">
        <v>45048</v>
      </c>
      <c r="R6419" t="s">
        <v>32</v>
      </c>
      <c r="S6419" t="s">
        <v>33</v>
      </c>
      <c r="T6419">
        <f>_xlfn.DAYS(Raw_data_US_healthcare[[#This Row],[Discharge Date]],Raw_data_US_healthcare[[#This Row],[Date of Admission]])</f>
        <v>17</v>
      </c>
    </row>
    <row r="6420" spans="1:20" x14ac:dyDescent="0.3">
      <c r="A6420" t="s">
        <v>26511</v>
      </c>
      <c r="B6420" t="s">
        <v>17577</v>
      </c>
      <c r="C6420">
        <v>58</v>
      </c>
      <c r="D6420" t="str">
        <f>IF(Raw_data_US_healthcare[[#This Row],[Age]]&lt;35,"Young",IF(Raw_data_US_healthcare[[#This Row],[Age]]&lt;60,"Middle","Senior"))</f>
        <v>Middle</v>
      </c>
      <c r="E6420" t="s">
        <v>16</v>
      </c>
      <c r="F6420" t="s">
        <v>27</v>
      </c>
      <c r="G6420" t="s">
        <v>27</v>
      </c>
      <c r="H6420" t="s">
        <v>36</v>
      </c>
      <c r="I6420" s="2">
        <v>45224</v>
      </c>
      <c r="J6420" t="s">
        <v>17578</v>
      </c>
      <c r="K6420" t="s">
        <v>17579</v>
      </c>
      <c r="L6420" t="s">
        <v>52</v>
      </c>
      <c r="M6420">
        <v>15910.139800000001</v>
      </c>
      <c r="N6420">
        <v>432</v>
      </c>
      <c r="O6420" t="s">
        <v>22</v>
      </c>
      <c r="P6420" t="s">
        <v>22</v>
      </c>
      <c r="Q6420" s="2">
        <v>45235</v>
      </c>
      <c r="R6420" t="s">
        <v>83</v>
      </c>
      <c r="S6420" t="s">
        <v>24</v>
      </c>
      <c r="T6420">
        <f>_xlfn.DAYS(Raw_data_US_healthcare[[#This Row],[Discharge Date]],Raw_data_US_healthcare[[#This Row],[Date of Admission]])</f>
        <v>11</v>
      </c>
    </row>
    <row r="6421" spans="1:20" x14ac:dyDescent="0.3">
      <c r="A6421" t="s">
        <v>26512</v>
      </c>
      <c r="B6421" t="s">
        <v>17580</v>
      </c>
      <c r="C6421">
        <v>57</v>
      </c>
      <c r="D6421" t="str">
        <f>IF(Raw_data_US_healthcare[[#This Row],[Age]]&lt;35,"Young",IF(Raw_data_US_healthcare[[#This Row],[Age]]&lt;60,"Middle","Senior"))</f>
        <v>Middle</v>
      </c>
      <c r="E6421" t="s">
        <v>26</v>
      </c>
      <c r="F6421" t="s">
        <v>49</v>
      </c>
      <c r="G6421" t="s">
        <v>49</v>
      </c>
      <c r="H6421" t="s">
        <v>28</v>
      </c>
      <c r="I6421" s="2">
        <v>44907</v>
      </c>
      <c r="J6421" t="s">
        <v>17581</v>
      </c>
      <c r="K6421" t="s">
        <v>17582</v>
      </c>
      <c r="L6421" t="s">
        <v>21</v>
      </c>
      <c r="M6421">
        <v>29983.932400000002</v>
      </c>
      <c r="N6421">
        <v>135</v>
      </c>
      <c r="O6421" t="s">
        <v>39</v>
      </c>
      <c r="P6421" t="s">
        <v>39</v>
      </c>
      <c r="Q6421" s="2">
        <v>44924</v>
      </c>
      <c r="R6421" t="s">
        <v>44</v>
      </c>
      <c r="S6421" t="s">
        <v>33</v>
      </c>
      <c r="T6421">
        <f>_xlfn.DAYS(Raw_data_US_healthcare[[#This Row],[Discharge Date]],Raw_data_US_healthcare[[#This Row],[Date of Admission]])</f>
        <v>17</v>
      </c>
    </row>
    <row r="6422" spans="1:20" x14ac:dyDescent="0.3">
      <c r="A6422" t="s">
        <v>26512</v>
      </c>
      <c r="B6422" t="s">
        <v>17583</v>
      </c>
      <c r="C6422">
        <v>22</v>
      </c>
      <c r="D6422" t="str">
        <f>IF(Raw_data_US_healthcare[[#This Row],[Age]]&lt;35,"Young",IF(Raw_data_US_healthcare[[#This Row],[Age]]&lt;60,"Middle","Senior"))</f>
        <v>Young</v>
      </c>
      <c r="E6422" t="s">
        <v>26</v>
      </c>
      <c r="F6422" t="s">
        <v>27</v>
      </c>
      <c r="G6422" t="s">
        <v>27</v>
      </c>
      <c r="H6422" t="s">
        <v>26514</v>
      </c>
      <c r="I6422" s="2">
        <v>43490</v>
      </c>
      <c r="J6422" t="s">
        <v>17584</v>
      </c>
      <c r="K6422" t="s">
        <v>17585</v>
      </c>
      <c r="L6422" t="s">
        <v>31</v>
      </c>
      <c r="M6422">
        <v>21744.194899999999</v>
      </c>
      <c r="N6422">
        <v>138</v>
      </c>
      <c r="O6422" t="s">
        <v>43</v>
      </c>
      <c r="P6422" t="s">
        <v>43</v>
      </c>
      <c r="Q6422" s="2">
        <v>43516</v>
      </c>
      <c r="R6422" t="s">
        <v>83</v>
      </c>
      <c r="S6422" t="s">
        <v>45</v>
      </c>
      <c r="T6422">
        <f>_xlfn.DAYS(Raw_data_US_healthcare[[#This Row],[Discharge Date]],Raw_data_US_healthcare[[#This Row],[Date of Admission]])</f>
        <v>26</v>
      </c>
    </row>
    <row r="6423" spans="1:20" x14ac:dyDescent="0.3">
      <c r="A6423" t="s">
        <v>26512</v>
      </c>
      <c r="B6423" t="s">
        <v>17586</v>
      </c>
      <c r="C6423">
        <v>40</v>
      </c>
      <c r="D6423" t="str">
        <f>IF(Raw_data_US_healthcare[[#This Row],[Age]]&lt;35,"Young",IF(Raw_data_US_healthcare[[#This Row],[Age]]&lt;60,"Middle","Senior"))</f>
        <v>Middle</v>
      </c>
      <c r="E6423" t="s">
        <v>26</v>
      </c>
      <c r="F6423" t="s">
        <v>62</v>
      </c>
      <c r="G6423" t="s">
        <v>62</v>
      </c>
      <c r="H6423" t="s">
        <v>18</v>
      </c>
      <c r="I6423" s="2">
        <v>45182</v>
      </c>
      <c r="J6423" t="s">
        <v>17587</v>
      </c>
      <c r="K6423" t="s">
        <v>17588</v>
      </c>
      <c r="L6423" t="s">
        <v>60</v>
      </c>
      <c r="M6423">
        <v>52718.991699999999</v>
      </c>
      <c r="N6423">
        <v>488</v>
      </c>
      <c r="O6423" t="s">
        <v>43</v>
      </c>
      <c r="P6423" t="s">
        <v>43</v>
      </c>
      <c r="Q6423" s="2">
        <v>45201</v>
      </c>
      <c r="R6423" t="s">
        <v>32</v>
      </c>
      <c r="S6423" t="s">
        <v>45</v>
      </c>
      <c r="T6423">
        <f>_xlfn.DAYS(Raw_data_US_healthcare[[#This Row],[Discharge Date]],Raw_data_US_healthcare[[#This Row],[Date of Admission]])</f>
        <v>19</v>
      </c>
    </row>
    <row r="6424" spans="1:20" x14ac:dyDescent="0.3">
      <c r="A6424" t="s">
        <v>26511</v>
      </c>
      <c r="B6424" t="s">
        <v>17589</v>
      </c>
      <c r="C6424">
        <v>43</v>
      </c>
      <c r="D6424" t="str">
        <f>IF(Raw_data_US_healthcare[[#This Row],[Age]]&lt;35,"Young",IF(Raw_data_US_healthcare[[#This Row],[Age]]&lt;60,"Middle","Senior"))</f>
        <v>Middle</v>
      </c>
      <c r="E6424" t="s">
        <v>16</v>
      </c>
      <c r="F6424" t="s">
        <v>17</v>
      </c>
      <c r="G6424" t="s">
        <v>17</v>
      </c>
      <c r="H6424" t="s">
        <v>18</v>
      </c>
      <c r="I6424" s="2">
        <v>44717</v>
      </c>
      <c r="J6424" t="s">
        <v>17590</v>
      </c>
      <c r="K6424" t="s">
        <v>17591</v>
      </c>
      <c r="L6424" t="s">
        <v>31</v>
      </c>
      <c r="M6424">
        <v>2840.8323999999998</v>
      </c>
      <c r="N6424">
        <v>118</v>
      </c>
      <c r="O6424" t="s">
        <v>43</v>
      </c>
      <c r="P6424" t="s">
        <v>43</v>
      </c>
      <c r="Q6424" s="2">
        <v>44743</v>
      </c>
      <c r="R6424" t="s">
        <v>44</v>
      </c>
      <c r="S6424" t="s">
        <v>33</v>
      </c>
      <c r="T6424">
        <f>_xlfn.DAYS(Raw_data_US_healthcare[[#This Row],[Discharge Date]],Raw_data_US_healthcare[[#This Row],[Date of Admission]])</f>
        <v>26</v>
      </c>
    </row>
    <row r="6425" spans="1:20" x14ac:dyDescent="0.3">
      <c r="A6425" t="s">
        <v>26511</v>
      </c>
      <c r="B6425" t="s">
        <v>17592</v>
      </c>
      <c r="C6425">
        <v>68</v>
      </c>
      <c r="D6425" t="str">
        <f>IF(Raw_data_US_healthcare[[#This Row],[Age]]&lt;35,"Young",IF(Raw_data_US_healthcare[[#This Row],[Age]]&lt;60,"Middle","Senior"))</f>
        <v>Senior</v>
      </c>
      <c r="E6425" t="s">
        <v>16</v>
      </c>
      <c r="F6425" t="s">
        <v>113</v>
      </c>
      <c r="G6425" t="s">
        <v>113</v>
      </c>
      <c r="H6425" t="s">
        <v>36</v>
      </c>
      <c r="I6425" s="2">
        <v>44916</v>
      </c>
      <c r="J6425" t="s">
        <v>17593</v>
      </c>
      <c r="K6425" t="s">
        <v>17594</v>
      </c>
      <c r="L6425" t="s">
        <v>60</v>
      </c>
      <c r="M6425">
        <v>5350.6647000000003</v>
      </c>
      <c r="N6425">
        <v>141</v>
      </c>
      <c r="O6425" t="s">
        <v>22</v>
      </c>
      <c r="P6425" t="s">
        <v>22</v>
      </c>
      <c r="Q6425" s="2">
        <v>44919</v>
      </c>
      <c r="R6425" t="s">
        <v>48</v>
      </c>
      <c r="S6425" t="s">
        <v>33</v>
      </c>
      <c r="T6425">
        <f>_xlfn.DAYS(Raw_data_US_healthcare[[#This Row],[Discharge Date]],Raw_data_US_healthcare[[#This Row],[Date of Admission]])</f>
        <v>3</v>
      </c>
    </row>
    <row r="6426" spans="1:20" x14ac:dyDescent="0.3">
      <c r="A6426" t="s">
        <v>26512</v>
      </c>
      <c r="B6426" t="s">
        <v>17595</v>
      </c>
      <c r="C6426">
        <v>51</v>
      </c>
      <c r="D6426" t="str">
        <f>IF(Raw_data_US_healthcare[[#This Row],[Age]]&lt;35,"Young",IF(Raw_data_US_healthcare[[#This Row],[Age]]&lt;60,"Middle","Senior"))</f>
        <v>Middle</v>
      </c>
      <c r="E6426" t="s">
        <v>26</v>
      </c>
      <c r="F6426" t="s">
        <v>27</v>
      </c>
      <c r="G6426" t="s">
        <v>27</v>
      </c>
      <c r="H6426" t="s">
        <v>26514</v>
      </c>
      <c r="I6426" s="2">
        <v>43928</v>
      </c>
      <c r="J6426" t="s">
        <v>17596</v>
      </c>
      <c r="K6426" t="s">
        <v>17597</v>
      </c>
      <c r="L6426" t="s">
        <v>21</v>
      </c>
      <c r="M6426">
        <v>21203.339</v>
      </c>
      <c r="N6426">
        <v>229</v>
      </c>
      <c r="O6426" t="s">
        <v>43</v>
      </c>
      <c r="P6426" t="s">
        <v>43</v>
      </c>
      <c r="Q6426" s="2">
        <v>43941</v>
      </c>
      <c r="R6426" t="s">
        <v>48</v>
      </c>
      <c r="S6426" t="s">
        <v>45</v>
      </c>
      <c r="T6426">
        <f>_xlfn.DAYS(Raw_data_US_healthcare[[#This Row],[Discharge Date]],Raw_data_US_healthcare[[#This Row],[Date of Admission]])</f>
        <v>13</v>
      </c>
    </row>
    <row r="6427" spans="1:20" x14ac:dyDescent="0.3">
      <c r="A6427" t="s">
        <v>26511</v>
      </c>
      <c r="B6427" t="s">
        <v>17598</v>
      </c>
      <c r="C6427">
        <v>41</v>
      </c>
      <c r="D6427" t="str">
        <f>IF(Raw_data_US_healthcare[[#This Row],[Age]]&lt;35,"Young",IF(Raw_data_US_healthcare[[#This Row],[Age]]&lt;60,"Middle","Senior"))</f>
        <v>Middle</v>
      </c>
      <c r="E6427" t="s">
        <v>16</v>
      </c>
      <c r="F6427" t="s">
        <v>27</v>
      </c>
      <c r="G6427" t="s">
        <v>27</v>
      </c>
      <c r="H6427" t="s">
        <v>26516</v>
      </c>
      <c r="I6427" s="2">
        <v>44363</v>
      </c>
      <c r="J6427" t="s">
        <v>17599</v>
      </c>
      <c r="K6427" t="s">
        <v>17600</v>
      </c>
      <c r="L6427" t="s">
        <v>21</v>
      </c>
      <c r="M6427">
        <v>12938.7718</v>
      </c>
      <c r="N6427">
        <v>391</v>
      </c>
      <c r="O6427" t="s">
        <v>43</v>
      </c>
      <c r="P6427" t="s">
        <v>43</v>
      </c>
      <c r="Q6427" s="2">
        <v>44387</v>
      </c>
      <c r="R6427" t="s">
        <v>44</v>
      </c>
      <c r="S6427" t="s">
        <v>24</v>
      </c>
      <c r="T6427">
        <f>_xlfn.DAYS(Raw_data_US_healthcare[[#This Row],[Discharge Date]],Raw_data_US_healthcare[[#This Row],[Date of Admission]])</f>
        <v>24</v>
      </c>
    </row>
    <row r="6428" spans="1:20" x14ac:dyDescent="0.3">
      <c r="A6428" t="s">
        <v>26512</v>
      </c>
      <c r="B6428" t="s">
        <v>2945</v>
      </c>
      <c r="C6428">
        <v>77</v>
      </c>
      <c r="D6428" t="str">
        <f>IF(Raw_data_US_healthcare[[#This Row],[Age]]&lt;35,"Young",IF(Raw_data_US_healthcare[[#This Row],[Age]]&lt;60,"Middle","Senior"))</f>
        <v>Senior</v>
      </c>
      <c r="E6428" t="s">
        <v>26</v>
      </c>
      <c r="F6428" t="s">
        <v>27</v>
      </c>
      <c r="G6428" t="s">
        <v>27</v>
      </c>
      <c r="H6428" t="s">
        <v>36</v>
      </c>
      <c r="I6428" s="2">
        <v>43914</v>
      </c>
      <c r="J6428" t="s">
        <v>17601</v>
      </c>
      <c r="K6428" t="s">
        <v>17602</v>
      </c>
      <c r="L6428" t="s">
        <v>31</v>
      </c>
      <c r="M6428">
        <v>12924.197399999999</v>
      </c>
      <c r="N6428">
        <v>428</v>
      </c>
      <c r="O6428" t="s">
        <v>22</v>
      </c>
      <c r="P6428" t="s">
        <v>22</v>
      </c>
      <c r="Q6428" s="2">
        <v>43931</v>
      </c>
      <c r="R6428" t="s">
        <v>48</v>
      </c>
      <c r="S6428" t="s">
        <v>45</v>
      </c>
      <c r="T6428">
        <f>_xlfn.DAYS(Raw_data_US_healthcare[[#This Row],[Discharge Date]],Raw_data_US_healthcare[[#This Row],[Date of Admission]])</f>
        <v>17</v>
      </c>
    </row>
    <row r="6429" spans="1:20" x14ac:dyDescent="0.3">
      <c r="A6429" t="s">
        <v>26511</v>
      </c>
      <c r="B6429" t="s">
        <v>17603</v>
      </c>
      <c r="C6429">
        <v>59</v>
      </c>
      <c r="D6429" t="str">
        <f>IF(Raw_data_US_healthcare[[#This Row],[Age]]&lt;35,"Young",IF(Raw_data_US_healthcare[[#This Row],[Age]]&lt;60,"Middle","Senior"))</f>
        <v>Middle</v>
      </c>
      <c r="E6429" t="s">
        <v>16</v>
      </c>
      <c r="F6429" t="s">
        <v>49</v>
      </c>
      <c r="G6429" t="s">
        <v>49</v>
      </c>
      <c r="H6429" t="s">
        <v>18</v>
      </c>
      <c r="I6429" s="2">
        <v>43898</v>
      </c>
      <c r="J6429" t="s">
        <v>17604</v>
      </c>
      <c r="K6429" t="s">
        <v>17605</v>
      </c>
      <c r="L6429" t="s">
        <v>52</v>
      </c>
      <c r="M6429">
        <v>46240.109499999999</v>
      </c>
      <c r="N6429">
        <v>193</v>
      </c>
      <c r="O6429" t="s">
        <v>39</v>
      </c>
      <c r="P6429" t="s">
        <v>39</v>
      </c>
      <c r="Q6429" s="2">
        <v>43905</v>
      </c>
      <c r="R6429" t="s">
        <v>23</v>
      </c>
      <c r="S6429" t="s">
        <v>24</v>
      </c>
      <c r="T6429">
        <f>_xlfn.DAYS(Raw_data_US_healthcare[[#This Row],[Discharge Date]],Raw_data_US_healthcare[[#This Row],[Date of Admission]])</f>
        <v>7</v>
      </c>
    </row>
    <row r="6430" spans="1:20" x14ac:dyDescent="0.3">
      <c r="A6430" t="s">
        <v>26512</v>
      </c>
      <c r="B6430" t="s">
        <v>8243</v>
      </c>
      <c r="C6430">
        <v>39</v>
      </c>
      <c r="D6430" t="str">
        <f>IF(Raw_data_US_healthcare[[#This Row],[Age]]&lt;35,"Young",IF(Raw_data_US_healthcare[[#This Row],[Age]]&lt;60,"Middle","Senior"))</f>
        <v>Middle</v>
      </c>
      <c r="E6430" t="s">
        <v>26</v>
      </c>
      <c r="F6430" t="s">
        <v>17</v>
      </c>
      <c r="G6430" t="s">
        <v>17</v>
      </c>
      <c r="H6430" t="s">
        <v>26516</v>
      </c>
      <c r="I6430" s="2">
        <v>44406</v>
      </c>
      <c r="J6430" t="s">
        <v>17606</v>
      </c>
      <c r="K6430" t="s">
        <v>17607</v>
      </c>
      <c r="L6430" t="s">
        <v>21</v>
      </c>
      <c r="M6430">
        <v>18258.1086</v>
      </c>
      <c r="N6430">
        <v>414</v>
      </c>
      <c r="O6430" t="s">
        <v>43</v>
      </c>
      <c r="P6430" t="s">
        <v>43</v>
      </c>
      <c r="Q6430" s="2">
        <v>44414</v>
      </c>
      <c r="R6430" t="s">
        <v>23</v>
      </c>
      <c r="S6430" t="s">
        <v>33</v>
      </c>
      <c r="T6430">
        <f>_xlfn.DAYS(Raw_data_US_healthcare[[#This Row],[Discharge Date]],Raw_data_US_healthcare[[#This Row],[Date of Admission]])</f>
        <v>8</v>
      </c>
    </row>
    <row r="6431" spans="1:20" x14ac:dyDescent="0.3">
      <c r="A6431" t="s">
        <v>26512</v>
      </c>
      <c r="B6431" t="s">
        <v>17608</v>
      </c>
      <c r="C6431">
        <v>38</v>
      </c>
      <c r="D6431" t="str">
        <f>IF(Raw_data_US_healthcare[[#This Row],[Age]]&lt;35,"Young",IF(Raw_data_US_healthcare[[#This Row],[Age]]&lt;60,"Middle","Senior"))</f>
        <v>Middle</v>
      </c>
      <c r="E6431" t="s">
        <v>26</v>
      </c>
      <c r="F6431" t="s">
        <v>49</v>
      </c>
      <c r="G6431" t="s">
        <v>49</v>
      </c>
      <c r="H6431" t="s">
        <v>18</v>
      </c>
      <c r="I6431" s="2">
        <v>44581</v>
      </c>
      <c r="J6431" t="s">
        <v>17609</v>
      </c>
      <c r="K6431" t="s">
        <v>17610</v>
      </c>
      <c r="L6431" t="s">
        <v>56</v>
      </c>
      <c r="M6431">
        <v>13595.3241</v>
      </c>
      <c r="N6431">
        <v>294</v>
      </c>
      <c r="O6431" t="s">
        <v>43</v>
      </c>
      <c r="P6431" t="s">
        <v>43</v>
      </c>
      <c r="Q6431" s="2">
        <v>44610</v>
      </c>
      <c r="R6431" t="s">
        <v>32</v>
      </c>
      <c r="S6431" t="s">
        <v>45</v>
      </c>
      <c r="T6431">
        <f>_xlfn.DAYS(Raw_data_US_healthcare[[#This Row],[Discharge Date]],Raw_data_US_healthcare[[#This Row],[Date of Admission]])</f>
        <v>29</v>
      </c>
    </row>
    <row r="6432" spans="1:20" x14ac:dyDescent="0.3">
      <c r="A6432" t="s">
        <v>26512</v>
      </c>
      <c r="B6432" t="s">
        <v>15953</v>
      </c>
      <c r="C6432">
        <v>54</v>
      </c>
      <c r="D6432" t="str">
        <f>IF(Raw_data_US_healthcare[[#This Row],[Age]]&lt;35,"Young",IF(Raw_data_US_healthcare[[#This Row],[Age]]&lt;60,"Middle","Senior"))</f>
        <v>Middle</v>
      </c>
      <c r="E6432" t="s">
        <v>26</v>
      </c>
      <c r="F6432" t="s">
        <v>27</v>
      </c>
      <c r="G6432" t="s">
        <v>27</v>
      </c>
      <c r="H6432" t="s">
        <v>69</v>
      </c>
      <c r="I6432" s="2">
        <v>44084</v>
      </c>
      <c r="J6432" t="s">
        <v>17611</v>
      </c>
      <c r="K6432" t="s">
        <v>17612</v>
      </c>
      <c r="L6432" t="s">
        <v>56</v>
      </c>
      <c r="M6432">
        <v>19942.3881</v>
      </c>
      <c r="N6432">
        <v>294</v>
      </c>
      <c r="O6432" t="s">
        <v>39</v>
      </c>
      <c r="P6432" t="s">
        <v>39</v>
      </c>
      <c r="Q6432" s="2">
        <v>44110</v>
      </c>
      <c r="R6432" t="s">
        <v>48</v>
      </c>
      <c r="S6432" t="s">
        <v>33</v>
      </c>
      <c r="T6432">
        <f>_xlfn.DAYS(Raw_data_US_healthcare[[#This Row],[Discharge Date]],Raw_data_US_healthcare[[#This Row],[Date of Admission]])</f>
        <v>26</v>
      </c>
    </row>
    <row r="6433" spans="1:20" x14ac:dyDescent="0.3">
      <c r="A6433" t="s">
        <v>26511</v>
      </c>
      <c r="B6433" t="s">
        <v>17613</v>
      </c>
      <c r="C6433">
        <v>19</v>
      </c>
      <c r="D6433" t="str">
        <f>IF(Raw_data_US_healthcare[[#This Row],[Age]]&lt;35,"Young",IF(Raw_data_US_healthcare[[#This Row],[Age]]&lt;60,"Middle","Senior"))</f>
        <v>Young</v>
      </c>
      <c r="E6433" t="s">
        <v>16</v>
      </c>
      <c r="F6433" t="s">
        <v>35</v>
      </c>
      <c r="G6433" t="s">
        <v>35</v>
      </c>
      <c r="H6433" t="s">
        <v>28</v>
      </c>
      <c r="I6433" s="2">
        <v>45161</v>
      </c>
      <c r="J6433" t="s">
        <v>17614</v>
      </c>
      <c r="K6433" t="s">
        <v>17615</v>
      </c>
      <c r="L6433" t="s">
        <v>31</v>
      </c>
      <c r="M6433">
        <v>20948.115699999998</v>
      </c>
      <c r="N6433">
        <v>315</v>
      </c>
      <c r="O6433" t="s">
        <v>43</v>
      </c>
      <c r="P6433" t="s">
        <v>43</v>
      </c>
      <c r="Q6433" s="2">
        <v>45170</v>
      </c>
      <c r="R6433" t="s">
        <v>44</v>
      </c>
      <c r="S6433" t="s">
        <v>24</v>
      </c>
      <c r="T6433">
        <f>_xlfn.DAYS(Raw_data_US_healthcare[[#This Row],[Discharge Date]],Raw_data_US_healthcare[[#This Row],[Date of Admission]])</f>
        <v>9</v>
      </c>
    </row>
    <row r="6434" spans="1:20" x14ac:dyDescent="0.3">
      <c r="A6434" t="s">
        <v>26511</v>
      </c>
      <c r="B6434" t="s">
        <v>17616</v>
      </c>
      <c r="C6434">
        <v>56</v>
      </c>
      <c r="D6434" t="str">
        <f>IF(Raw_data_US_healthcare[[#This Row],[Age]]&lt;35,"Young",IF(Raw_data_US_healthcare[[#This Row],[Age]]&lt;60,"Middle","Senior"))</f>
        <v>Middle</v>
      </c>
      <c r="E6434" t="s">
        <v>16</v>
      </c>
      <c r="F6434" t="s">
        <v>228</v>
      </c>
      <c r="G6434" t="s">
        <v>228</v>
      </c>
      <c r="H6434" t="s">
        <v>69</v>
      </c>
      <c r="I6434" s="2">
        <v>44469</v>
      </c>
      <c r="J6434" t="s">
        <v>17617</v>
      </c>
      <c r="K6434" t="s">
        <v>17618</v>
      </c>
      <c r="L6434" t="s">
        <v>31</v>
      </c>
      <c r="M6434">
        <v>38652.969700000001</v>
      </c>
      <c r="N6434">
        <v>179</v>
      </c>
      <c r="O6434" t="s">
        <v>43</v>
      </c>
      <c r="P6434" t="s">
        <v>43</v>
      </c>
      <c r="Q6434" s="2">
        <v>44498</v>
      </c>
      <c r="R6434" t="s">
        <v>23</v>
      </c>
      <c r="S6434" t="s">
        <v>33</v>
      </c>
      <c r="T6434">
        <f>_xlfn.DAYS(Raw_data_US_healthcare[[#This Row],[Discharge Date]],Raw_data_US_healthcare[[#This Row],[Date of Admission]])</f>
        <v>29</v>
      </c>
    </row>
    <row r="6435" spans="1:20" x14ac:dyDescent="0.3">
      <c r="A6435" t="s">
        <v>26512</v>
      </c>
      <c r="B6435" t="s">
        <v>17619</v>
      </c>
      <c r="C6435">
        <v>67</v>
      </c>
      <c r="D6435" t="str">
        <f>IF(Raw_data_US_healthcare[[#This Row],[Age]]&lt;35,"Young",IF(Raw_data_US_healthcare[[#This Row],[Age]]&lt;60,"Middle","Senior"))</f>
        <v>Senior</v>
      </c>
      <c r="E6435" t="s">
        <v>26</v>
      </c>
      <c r="F6435" t="s">
        <v>228</v>
      </c>
      <c r="G6435" t="s">
        <v>228</v>
      </c>
      <c r="H6435" t="s">
        <v>18</v>
      </c>
      <c r="I6435" s="2">
        <v>44236</v>
      </c>
      <c r="J6435" t="s">
        <v>7928</v>
      </c>
      <c r="K6435" t="s">
        <v>17620</v>
      </c>
      <c r="L6435" t="s">
        <v>60</v>
      </c>
      <c r="M6435">
        <v>37022.866199999997</v>
      </c>
      <c r="N6435">
        <v>205</v>
      </c>
      <c r="O6435" t="s">
        <v>43</v>
      </c>
      <c r="P6435" t="s">
        <v>43</v>
      </c>
      <c r="Q6435" s="2">
        <v>44256</v>
      </c>
      <c r="R6435" t="s">
        <v>23</v>
      </c>
      <c r="S6435" t="s">
        <v>24</v>
      </c>
      <c r="T6435">
        <f>_xlfn.DAYS(Raw_data_US_healthcare[[#This Row],[Discharge Date]],Raw_data_US_healthcare[[#This Row],[Date of Admission]])</f>
        <v>20</v>
      </c>
    </row>
    <row r="6436" spans="1:20" x14ac:dyDescent="0.3">
      <c r="A6436" t="s">
        <v>26511</v>
      </c>
      <c r="B6436" t="s">
        <v>17621</v>
      </c>
      <c r="C6436">
        <v>32</v>
      </c>
      <c r="D6436" t="str">
        <f>IF(Raw_data_US_healthcare[[#This Row],[Age]]&lt;35,"Young",IF(Raw_data_US_healthcare[[#This Row],[Age]]&lt;60,"Middle","Senior"))</f>
        <v>Young</v>
      </c>
      <c r="E6436" t="s">
        <v>16</v>
      </c>
      <c r="F6436" t="s">
        <v>17</v>
      </c>
      <c r="G6436" t="s">
        <v>17</v>
      </c>
      <c r="H6436" t="s">
        <v>36</v>
      </c>
      <c r="I6436" s="2">
        <v>44240</v>
      </c>
      <c r="J6436" t="s">
        <v>17622</v>
      </c>
      <c r="K6436" t="s">
        <v>17623</v>
      </c>
      <c r="L6436" t="s">
        <v>60</v>
      </c>
      <c r="M6436">
        <v>987.25350000000003</v>
      </c>
      <c r="N6436">
        <v>392</v>
      </c>
      <c r="O6436" t="s">
        <v>22</v>
      </c>
      <c r="P6436" t="s">
        <v>22</v>
      </c>
      <c r="Q6436" s="2">
        <v>44240</v>
      </c>
      <c r="R6436" t="s">
        <v>44</v>
      </c>
      <c r="S6436" t="s">
        <v>45</v>
      </c>
      <c r="T6436">
        <f>_xlfn.DAYS(Raw_data_US_healthcare[[#This Row],[Discharge Date]],Raw_data_US_healthcare[[#This Row],[Date of Admission]])</f>
        <v>0</v>
      </c>
    </row>
    <row r="6437" spans="1:20" x14ac:dyDescent="0.3">
      <c r="A6437" t="s">
        <v>26511</v>
      </c>
      <c r="B6437" t="s">
        <v>17624</v>
      </c>
      <c r="C6437">
        <v>71</v>
      </c>
      <c r="D6437" t="str">
        <f>IF(Raw_data_US_healthcare[[#This Row],[Age]]&lt;35,"Young",IF(Raw_data_US_healthcare[[#This Row],[Age]]&lt;60,"Middle","Senior"))</f>
        <v>Senior</v>
      </c>
      <c r="E6437" t="s">
        <v>16</v>
      </c>
      <c r="F6437" t="s">
        <v>228</v>
      </c>
      <c r="G6437" t="s">
        <v>228</v>
      </c>
      <c r="H6437" t="s">
        <v>26514</v>
      </c>
      <c r="I6437" s="2">
        <v>43726</v>
      </c>
      <c r="J6437" t="s">
        <v>17625</v>
      </c>
      <c r="K6437" t="s">
        <v>17626</v>
      </c>
      <c r="L6437" t="s">
        <v>52</v>
      </c>
      <c r="M6437">
        <v>17711.16</v>
      </c>
      <c r="N6437">
        <v>331</v>
      </c>
      <c r="O6437" t="s">
        <v>39</v>
      </c>
      <c r="P6437" t="s">
        <v>39</v>
      </c>
      <c r="Q6437" s="2">
        <v>43750</v>
      </c>
      <c r="R6437" t="s">
        <v>48</v>
      </c>
      <c r="S6437" t="s">
        <v>45</v>
      </c>
      <c r="T6437">
        <f>_xlfn.DAYS(Raw_data_US_healthcare[[#This Row],[Discharge Date]],Raw_data_US_healthcare[[#This Row],[Date of Admission]])</f>
        <v>24</v>
      </c>
    </row>
    <row r="6438" spans="1:20" x14ac:dyDescent="0.3">
      <c r="A6438" t="s">
        <v>26512</v>
      </c>
      <c r="B6438" t="s">
        <v>3939</v>
      </c>
      <c r="C6438">
        <v>61</v>
      </c>
      <c r="D6438" t="str">
        <f>IF(Raw_data_US_healthcare[[#This Row],[Age]]&lt;35,"Young",IF(Raw_data_US_healthcare[[#This Row],[Age]]&lt;60,"Middle","Senior"))</f>
        <v>Senior</v>
      </c>
      <c r="E6438" t="s">
        <v>26</v>
      </c>
      <c r="F6438" t="s">
        <v>49</v>
      </c>
      <c r="G6438" t="s">
        <v>49</v>
      </c>
      <c r="H6438" t="s">
        <v>26514</v>
      </c>
      <c r="I6438" s="2">
        <v>44177</v>
      </c>
      <c r="J6438" t="s">
        <v>17627</v>
      </c>
      <c r="K6438" t="s">
        <v>12378</v>
      </c>
      <c r="L6438" t="s">
        <v>60</v>
      </c>
      <c r="M6438">
        <v>8527.7307000000001</v>
      </c>
      <c r="N6438">
        <v>134</v>
      </c>
      <c r="O6438" t="s">
        <v>39</v>
      </c>
      <c r="P6438" t="s">
        <v>39</v>
      </c>
      <c r="Q6438" s="2">
        <v>44194</v>
      </c>
      <c r="R6438" t="s">
        <v>44</v>
      </c>
      <c r="S6438" t="s">
        <v>45</v>
      </c>
      <c r="T6438">
        <f>_xlfn.DAYS(Raw_data_US_healthcare[[#This Row],[Discharge Date]],Raw_data_US_healthcare[[#This Row],[Date of Admission]])</f>
        <v>17</v>
      </c>
    </row>
    <row r="6439" spans="1:20" x14ac:dyDescent="0.3">
      <c r="A6439" t="s">
        <v>26512</v>
      </c>
      <c r="B6439" t="s">
        <v>17628</v>
      </c>
      <c r="C6439">
        <v>21</v>
      </c>
      <c r="D6439" t="str">
        <f>IF(Raw_data_US_healthcare[[#This Row],[Age]]&lt;35,"Young",IF(Raw_data_US_healthcare[[#This Row],[Age]]&lt;60,"Middle","Senior"))</f>
        <v>Young</v>
      </c>
      <c r="E6439" t="s">
        <v>26</v>
      </c>
      <c r="F6439" t="s">
        <v>113</v>
      </c>
      <c r="G6439" t="s">
        <v>113</v>
      </c>
      <c r="H6439" t="s">
        <v>26516</v>
      </c>
      <c r="I6439" s="2">
        <v>45217</v>
      </c>
      <c r="J6439" t="s">
        <v>17629</v>
      </c>
      <c r="K6439" t="s">
        <v>17630</v>
      </c>
      <c r="L6439" t="s">
        <v>31</v>
      </c>
      <c r="M6439">
        <v>5512.4548999999997</v>
      </c>
      <c r="N6439">
        <v>152</v>
      </c>
      <c r="O6439" t="s">
        <v>39</v>
      </c>
      <c r="P6439" t="s">
        <v>39</v>
      </c>
      <c r="Q6439" s="2">
        <v>45230</v>
      </c>
      <c r="R6439" t="s">
        <v>83</v>
      </c>
      <c r="S6439" t="s">
        <v>24</v>
      </c>
      <c r="T6439">
        <f>_xlfn.DAYS(Raw_data_US_healthcare[[#This Row],[Discharge Date]],Raw_data_US_healthcare[[#This Row],[Date of Admission]])</f>
        <v>13</v>
      </c>
    </row>
    <row r="6440" spans="1:20" x14ac:dyDescent="0.3">
      <c r="A6440" t="s">
        <v>26511</v>
      </c>
      <c r="B6440" t="s">
        <v>1974</v>
      </c>
      <c r="C6440">
        <v>66</v>
      </c>
      <c r="D6440" t="str">
        <f>IF(Raw_data_US_healthcare[[#This Row],[Age]]&lt;35,"Young",IF(Raw_data_US_healthcare[[#This Row],[Age]]&lt;60,"Middle","Senior"))</f>
        <v>Senior</v>
      </c>
      <c r="E6440" t="s">
        <v>16</v>
      </c>
      <c r="F6440" t="s">
        <v>17</v>
      </c>
      <c r="G6440" t="s">
        <v>17</v>
      </c>
      <c r="H6440" t="s">
        <v>18</v>
      </c>
      <c r="I6440" s="2">
        <v>44957</v>
      </c>
      <c r="J6440" t="s">
        <v>17631</v>
      </c>
      <c r="K6440" t="s">
        <v>17632</v>
      </c>
      <c r="L6440" t="s">
        <v>21</v>
      </c>
      <c r="M6440">
        <v>27945.9846</v>
      </c>
      <c r="N6440">
        <v>457</v>
      </c>
      <c r="O6440" t="s">
        <v>43</v>
      </c>
      <c r="P6440" t="s">
        <v>43</v>
      </c>
      <c r="Q6440" s="2">
        <v>44985</v>
      </c>
      <c r="R6440" t="s">
        <v>83</v>
      </c>
      <c r="S6440" t="s">
        <v>24</v>
      </c>
      <c r="T6440">
        <f>_xlfn.DAYS(Raw_data_US_healthcare[[#This Row],[Discharge Date]],Raw_data_US_healthcare[[#This Row],[Date of Admission]])</f>
        <v>28</v>
      </c>
    </row>
    <row r="6441" spans="1:20" x14ac:dyDescent="0.3">
      <c r="A6441" t="s">
        <v>26512</v>
      </c>
      <c r="B6441" t="s">
        <v>17633</v>
      </c>
      <c r="C6441">
        <v>21</v>
      </c>
      <c r="D6441" t="str">
        <f>IF(Raw_data_US_healthcare[[#This Row],[Age]]&lt;35,"Young",IF(Raw_data_US_healthcare[[#This Row],[Age]]&lt;60,"Middle","Senior"))</f>
        <v>Young</v>
      </c>
      <c r="E6441" t="s">
        <v>26</v>
      </c>
      <c r="F6441" t="s">
        <v>49</v>
      </c>
      <c r="G6441" t="s">
        <v>49</v>
      </c>
      <c r="H6441" t="s">
        <v>28</v>
      </c>
      <c r="I6441" s="2">
        <v>44133</v>
      </c>
      <c r="J6441" t="s">
        <v>17634</v>
      </c>
      <c r="K6441" t="s">
        <v>17635</v>
      </c>
      <c r="L6441" t="s">
        <v>52</v>
      </c>
      <c r="M6441">
        <v>20567.919699999999</v>
      </c>
      <c r="N6441">
        <v>165</v>
      </c>
      <c r="O6441" t="s">
        <v>43</v>
      </c>
      <c r="P6441" t="s">
        <v>43</v>
      </c>
      <c r="Q6441" s="2">
        <v>44153</v>
      </c>
      <c r="R6441" t="s">
        <v>23</v>
      </c>
      <c r="S6441" t="s">
        <v>33</v>
      </c>
      <c r="T6441">
        <f>_xlfn.DAYS(Raw_data_US_healthcare[[#This Row],[Discharge Date]],Raw_data_US_healthcare[[#This Row],[Date of Admission]])</f>
        <v>20</v>
      </c>
    </row>
    <row r="6442" spans="1:20" x14ac:dyDescent="0.3">
      <c r="A6442" t="s">
        <v>26511</v>
      </c>
      <c r="B6442" t="s">
        <v>6262</v>
      </c>
      <c r="C6442">
        <v>23</v>
      </c>
      <c r="D6442" t="str">
        <f>IF(Raw_data_US_healthcare[[#This Row],[Age]]&lt;35,"Young",IF(Raw_data_US_healthcare[[#This Row],[Age]]&lt;60,"Middle","Senior"))</f>
        <v>Young</v>
      </c>
      <c r="E6442" t="s">
        <v>16</v>
      </c>
      <c r="F6442" t="s">
        <v>17</v>
      </c>
      <c r="G6442" t="s">
        <v>17</v>
      </c>
      <c r="H6442" t="s">
        <v>36</v>
      </c>
      <c r="I6442" s="2">
        <v>43475</v>
      </c>
      <c r="J6442" t="s">
        <v>17636</v>
      </c>
      <c r="K6442" t="s">
        <v>17637</v>
      </c>
      <c r="L6442" t="s">
        <v>56</v>
      </c>
      <c r="M6442">
        <v>24736.9761</v>
      </c>
      <c r="N6442">
        <v>126</v>
      </c>
      <c r="O6442" t="s">
        <v>22</v>
      </c>
      <c r="P6442" t="s">
        <v>22</v>
      </c>
      <c r="Q6442" s="2">
        <v>43486</v>
      </c>
      <c r="R6442" t="s">
        <v>48</v>
      </c>
      <c r="S6442" t="s">
        <v>33</v>
      </c>
      <c r="T6442">
        <f>_xlfn.DAYS(Raw_data_US_healthcare[[#This Row],[Discharge Date]],Raw_data_US_healthcare[[#This Row],[Date of Admission]])</f>
        <v>11</v>
      </c>
    </row>
    <row r="6443" spans="1:20" x14ac:dyDescent="0.3">
      <c r="A6443" t="s">
        <v>26511</v>
      </c>
      <c r="B6443" t="s">
        <v>17638</v>
      </c>
      <c r="C6443">
        <v>20</v>
      </c>
      <c r="D6443" t="str">
        <f>IF(Raw_data_US_healthcare[[#This Row],[Age]]&lt;35,"Young",IF(Raw_data_US_healthcare[[#This Row],[Age]]&lt;60,"Middle","Senior"))</f>
        <v>Young</v>
      </c>
      <c r="E6443" t="s">
        <v>16</v>
      </c>
      <c r="F6443" t="s">
        <v>113</v>
      </c>
      <c r="G6443" t="s">
        <v>113</v>
      </c>
      <c r="H6443" t="s">
        <v>18</v>
      </c>
      <c r="I6443" s="2">
        <v>44243</v>
      </c>
      <c r="J6443" t="s">
        <v>13342</v>
      </c>
      <c r="K6443" t="s">
        <v>17639</v>
      </c>
      <c r="L6443" t="s">
        <v>60</v>
      </c>
      <c r="M6443">
        <v>21133.955099999999</v>
      </c>
      <c r="N6443">
        <v>329</v>
      </c>
      <c r="O6443" t="s">
        <v>39</v>
      </c>
      <c r="P6443" t="s">
        <v>39</v>
      </c>
      <c r="Q6443" s="2">
        <v>44273</v>
      </c>
      <c r="R6443" t="s">
        <v>48</v>
      </c>
      <c r="S6443" t="s">
        <v>33</v>
      </c>
      <c r="T6443">
        <f>_xlfn.DAYS(Raw_data_US_healthcare[[#This Row],[Discharge Date]],Raw_data_US_healthcare[[#This Row],[Date of Admission]])</f>
        <v>30</v>
      </c>
    </row>
    <row r="6444" spans="1:20" x14ac:dyDescent="0.3">
      <c r="A6444" t="s">
        <v>26512</v>
      </c>
      <c r="B6444" t="s">
        <v>17640</v>
      </c>
      <c r="C6444">
        <v>40</v>
      </c>
      <c r="D6444" t="str">
        <f>IF(Raw_data_US_healthcare[[#This Row],[Age]]&lt;35,"Young",IF(Raw_data_US_healthcare[[#This Row],[Age]]&lt;60,"Middle","Senior"))</f>
        <v>Middle</v>
      </c>
      <c r="E6444" t="s">
        <v>26</v>
      </c>
      <c r="F6444" t="s">
        <v>88</v>
      </c>
      <c r="G6444" t="s">
        <v>88</v>
      </c>
      <c r="H6444" t="s">
        <v>28</v>
      </c>
      <c r="I6444" s="2">
        <v>44705</v>
      </c>
      <c r="J6444" t="s">
        <v>17641</v>
      </c>
      <c r="K6444" t="s">
        <v>17642</v>
      </c>
      <c r="L6444" t="s">
        <v>60</v>
      </c>
      <c r="M6444">
        <v>39220.730000000003</v>
      </c>
      <c r="N6444">
        <v>406</v>
      </c>
      <c r="O6444" t="s">
        <v>39</v>
      </c>
      <c r="P6444" t="s">
        <v>39</v>
      </c>
      <c r="Q6444" s="2">
        <v>44719</v>
      </c>
      <c r="R6444" t="s">
        <v>32</v>
      </c>
      <c r="S6444" t="s">
        <v>45</v>
      </c>
      <c r="T6444">
        <f>_xlfn.DAYS(Raw_data_US_healthcare[[#This Row],[Discharge Date]],Raw_data_US_healthcare[[#This Row],[Date of Admission]])</f>
        <v>14</v>
      </c>
    </row>
    <row r="6445" spans="1:20" x14ac:dyDescent="0.3">
      <c r="A6445" t="s">
        <v>26511</v>
      </c>
      <c r="B6445" t="s">
        <v>17643</v>
      </c>
      <c r="C6445">
        <v>53</v>
      </c>
      <c r="D6445" t="str">
        <f>IF(Raw_data_US_healthcare[[#This Row],[Age]]&lt;35,"Young",IF(Raw_data_US_healthcare[[#This Row],[Age]]&lt;60,"Middle","Senior"))</f>
        <v>Middle</v>
      </c>
      <c r="E6445" t="s">
        <v>16</v>
      </c>
      <c r="F6445" t="s">
        <v>113</v>
      </c>
      <c r="G6445" t="s">
        <v>113</v>
      </c>
      <c r="H6445" t="s">
        <v>69</v>
      </c>
      <c r="I6445" s="2">
        <v>45152</v>
      </c>
      <c r="J6445" t="s">
        <v>17644</v>
      </c>
      <c r="K6445" t="s">
        <v>17645</v>
      </c>
      <c r="L6445" t="s">
        <v>31</v>
      </c>
      <c r="M6445">
        <v>32174.670399999999</v>
      </c>
      <c r="N6445">
        <v>374</v>
      </c>
      <c r="O6445" t="s">
        <v>22</v>
      </c>
      <c r="P6445" t="s">
        <v>22</v>
      </c>
      <c r="Q6445" s="2">
        <v>45153</v>
      </c>
      <c r="R6445" t="s">
        <v>23</v>
      </c>
      <c r="S6445" t="s">
        <v>45</v>
      </c>
      <c r="T6445">
        <f>_xlfn.DAYS(Raw_data_US_healthcare[[#This Row],[Discharge Date]],Raw_data_US_healthcare[[#This Row],[Date of Admission]])</f>
        <v>1</v>
      </c>
    </row>
    <row r="6446" spans="1:20" x14ac:dyDescent="0.3">
      <c r="A6446" t="s">
        <v>26512</v>
      </c>
      <c r="B6446" t="s">
        <v>17646</v>
      </c>
      <c r="C6446">
        <v>47</v>
      </c>
      <c r="D6446" t="str">
        <f>IF(Raw_data_US_healthcare[[#This Row],[Age]]&lt;35,"Young",IF(Raw_data_US_healthcare[[#This Row],[Age]]&lt;60,"Middle","Senior"))</f>
        <v>Middle</v>
      </c>
      <c r="E6446" t="s">
        <v>26</v>
      </c>
      <c r="F6446" t="s">
        <v>49</v>
      </c>
      <c r="G6446" t="s">
        <v>49</v>
      </c>
      <c r="H6446" t="s">
        <v>36</v>
      </c>
      <c r="I6446" s="2">
        <v>44875</v>
      </c>
      <c r="J6446" t="s">
        <v>17647</v>
      </c>
      <c r="K6446" t="s">
        <v>17648</v>
      </c>
      <c r="L6446" t="s">
        <v>21</v>
      </c>
      <c r="M6446">
        <v>17904.470700000002</v>
      </c>
      <c r="N6446">
        <v>297</v>
      </c>
      <c r="O6446" t="s">
        <v>39</v>
      </c>
      <c r="P6446" t="s">
        <v>39</v>
      </c>
      <c r="Q6446" s="2">
        <v>44889</v>
      </c>
      <c r="R6446" t="s">
        <v>44</v>
      </c>
      <c r="S6446" t="s">
        <v>24</v>
      </c>
      <c r="T6446">
        <f>_xlfn.DAYS(Raw_data_US_healthcare[[#This Row],[Discharge Date]],Raw_data_US_healthcare[[#This Row],[Date of Admission]])</f>
        <v>14</v>
      </c>
    </row>
    <row r="6447" spans="1:20" x14ac:dyDescent="0.3">
      <c r="A6447" t="s">
        <v>26511</v>
      </c>
      <c r="B6447" t="s">
        <v>17649</v>
      </c>
      <c r="C6447">
        <v>51</v>
      </c>
      <c r="D6447" t="str">
        <f>IF(Raw_data_US_healthcare[[#This Row],[Age]]&lt;35,"Young",IF(Raw_data_US_healthcare[[#This Row],[Age]]&lt;60,"Middle","Senior"))</f>
        <v>Middle</v>
      </c>
      <c r="E6447" t="s">
        <v>16</v>
      </c>
      <c r="F6447" t="s">
        <v>35</v>
      </c>
      <c r="G6447" t="s">
        <v>35</v>
      </c>
      <c r="H6447" t="s">
        <v>69</v>
      </c>
      <c r="I6447" s="2">
        <v>44923</v>
      </c>
      <c r="J6447" t="s">
        <v>17650</v>
      </c>
      <c r="K6447" t="s">
        <v>17651</v>
      </c>
      <c r="L6447" t="s">
        <v>52</v>
      </c>
      <c r="M6447">
        <v>76844.089600000007</v>
      </c>
      <c r="N6447">
        <v>216</v>
      </c>
      <c r="O6447" t="s">
        <v>39</v>
      </c>
      <c r="P6447" t="s">
        <v>39</v>
      </c>
      <c r="Q6447" s="2">
        <v>44941</v>
      </c>
      <c r="R6447" t="s">
        <v>32</v>
      </c>
      <c r="S6447" t="s">
        <v>33</v>
      </c>
      <c r="T6447">
        <f>_xlfn.DAYS(Raw_data_US_healthcare[[#This Row],[Discharge Date]],Raw_data_US_healthcare[[#This Row],[Date of Admission]])</f>
        <v>18</v>
      </c>
    </row>
    <row r="6448" spans="1:20" x14ac:dyDescent="0.3">
      <c r="A6448" t="s">
        <v>26512</v>
      </c>
      <c r="B6448" t="s">
        <v>17652</v>
      </c>
      <c r="C6448">
        <v>84</v>
      </c>
      <c r="D6448" t="str">
        <f>IF(Raw_data_US_healthcare[[#This Row],[Age]]&lt;35,"Young",IF(Raw_data_US_healthcare[[#This Row],[Age]]&lt;60,"Middle","Senior"))</f>
        <v>Senior</v>
      </c>
      <c r="E6448" t="s">
        <v>26</v>
      </c>
      <c r="F6448" t="s">
        <v>228</v>
      </c>
      <c r="G6448" t="s">
        <v>228</v>
      </c>
      <c r="H6448" t="s">
        <v>26514</v>
      </c>
      <c r="I6448" s="2">
        <v>45010</v>
      </c>
      <c r="J6448" t="s">
        <v>17653</v>
      </c>
      <c r="K6448" t="s">
        <v>17654</v>
      </c>
      <c r="L6448" t="s">
        <v>31</v>
      </c>
      <c r="M6448">
        <v>28067.440200000001</v>
      </c>
      <c r="N6448">
        <v>244</v>
      </c>
      <c r="O6448" t="s">
        <v>39</v>
      </c>
      <c r="P6448" t="s">
        <v>39</v>
      </c>
      <c r="Q6448" s="2">
        <v>45017</v>
      </c>
      <c r="R6448" t="s">
        <v>23</v>
      </c>
      <c r="S6448" t="s">
        <v>33</v>
      </c>
      <c r="T6448">
        <f>_xlfn.DAYS(Raw_data_US_healthcare[[#This Row],[Discharge Date]],Raw_data_US_healthcare[[#This Row],[Date of Admission]])</f>
        <v>7</v>
      </c>
    </row>
    <row r="6449" spans="1:20" x14ac:dyDescent="0.3">
      <c r="A6449" t="s">
        <v>26512</v>
      </c>
      <c r="B6449" t="s">
        <v>17655</v>
      </c>
      <c r="C6449">
        <v>32</v>
      </c>
      <c r="D6449" t="str">
        <f>IF(Raw_data_US_healthcare[[#This Row],[Age]]&lt;35,"Young",IF(Raw_data_US_healthcare[[#This Row],[Age]]&lt;60,"Middle","Senior"))</f>
        <v>Young</v>
      </c>
      <c r="E6449" t="s">
        <v>26</v>
      </c>
      <c r="F6449" t="s">
        <v>228</v>
      </c>
      <c r="G6449" t="s">
        <v>228</v>
      </c>
      <c r="H6449" t="s">
        <v>69</v>
      </c>
      <c r="I6449" s="2">
        <v>43672</v>
      </c>
      <c r="J6449" t="s">
        <v>17656</v>
      </c>
      <c r="K6449" t="s">
        <v>17657</v>
      </c>
      <c r="L6449" t="s">
        <v>31</v>
      </c>
      <c r="M6449">
        <v>41624.863599999997</v>
      </c>
      <c r="N6449">
        <v>167</v>
      </c>
      <c r="O6449" t="s">
        <v>39</v>
      </c>
      <c r="P6449" t="s">
        <v>39</v>
      </c>
      <c r="Q6449" s="2">
        <v>43694</v>
      </c>
      <c r="R6449" t="s">
        <v>44</v>
      </c>
      <c r="S6449" t="s">
        <v>24</v>
      </c>
      <c r="T6449">
        <f>_xlfn.DAYS(Raw_data_US_healthcare[[#This Row],[Discharge Date]],Raw_data_US_healthcare[[#This Row],[Date of Admission]])</f>
        <v>22</v>
      </c>
    </row>
    <row r="6450" spans="1:20" x14ac:dyDescent="0.3">
      <c r="A6450" t="s">
        <v>26511</v>
      </c>
      <c r="B6450" t="s">
        <v>17658</v>
      </c>
      <c r="C6450">
        <v>30</v>
      </c>
      <c r="D6450" t="str">
        <f>IF(Raw_data_US_healthcare[[#This Row],[Age]]&lt;35,"Young",IF(Raw_data_US_healthcare[[#This Row],[Age]]&lt;60,"Middle","Senior"))</f>
        <v>Young</v>
      </c>
      <c r="E6450" t="s">
        <v>16</v>
      </c>
      <c r="F6450" t="s">
        <v>62</v>
      </c>
      <c r="G6450" t="s">
        <v>62</v>
      </c>
      <c r="H6450" t="s">
        <v>28</v>
      </c>
      <c r="I6450" s="2">
        <v>43577</v>
      </c>
      <c r="J6450" t="s">
        <v>17659</v>
      </c>
      <c r="K6450" t="s">
        <v>2061</v>
      </c>
      <c r="L6450" t="s">
        <v>56</v>
      </c>
      <c r="M6450">
        <v>17805.785</v>
      </c>
      <c r="N6450">
        <v>103</v>
      </c>
      <c r="O6450" t="s">
        <v>39</v>
      </c>
      <c r="P6450" t="s">
        <v>39</v>
      </c>
      <c r="Q6450" s="2">
        <v>43594</v>
      </c>
      <c r="R6450" t="s">
        <v>48</v>
      </c>
      <c r="S6450" t="s">
        <v>45</v>
      </c>
      <c r="T6450">
        <f>_xlfn.DAYS(Raw_data_US_healthcare[[#This Row],[Discharge Date]],Raw_data_US_healthcare[[#This Row],[Date of Admission]])</f>
        <v>17</v>
      </c>
    </row>
    <row r="6451" spans="1:20" x14ac:dyDescent="0.3">
      <c r="A6451" t="s">
        <v>26512</v>
      </c>
      <c r="B6451" t="s">
        <v>17660</v>
      </c>
      <c r="C6451">
        <v>44</v>
      </c>
      <c r="D6451" t="str">
        <f>IF(Raw_data_US_healthcare[[#This Row],[Age]]&lt;35,"Young",IF(Raw_data_US_healthcare[[#This Row],[Age]]&lt;60,"Middle","Senior"))</f>
        <v>Middle</v>
      </c>
      <c r="E6451" t="s">
        <v>26</v>
      </c>
      <c r="F6451" t="s">
        <v>62</v>
      </c>
      <c r="G6451" t="s">
        <v>62</v>
      </c>
      <c r="H6451" t="s">
        <v>28</v>
      </c>
      <c r="I6451" s="2">
        <v>44840</v>
      </c>
      <c r="J6451" t="s">
        <v>17661</v>
      </c>
      <c r="K6451" t="s">
        <v>3158</v>
      </c>
      <c r="L6451" t="s">
        <v>31</v>
      </c>
      <c r="M6451">
        <v>11924.687</v>
      </c>
      <c r="N6451">
        <v>142</v>
      </c>
      <c r="O6451" t="s">
        <v>43</v>
      </c>
      <c r="P6451" t="s">
        <v>43</v>
      </c>
      <c r="Q6451" s="2">
        <v>44856</v>
      </c>
      <c r="R6451" t="s">
        <v>23</v>
      </c>
      <c r="S6451" t="s">
        <v>24</v>
      </c>
      <c r="T6451">
        <f>_xlfn.DAYS(Raw_data_US_healthcare[[#This Row],[Discharge Date]],Raw_data_US_healthcare[[#This Row],[Date of Admission]])</f>
        <v>16</v>
      </c>
    </row>
    <row r="6452" spans="1:20" x14ac:dyDescent="0.3">
      <c r="A6452" t="s">
        <v>26512</v>
      </c>
      <c r="B6452" t="s">
        <v>17662</v>
      </c>
      <c r="C6452">
        <v>70</v>
      </c>
      <c r="D6452" t="str">
        <f>IF(Raw_data_US_healthcare[[#This Row],[Age]]&lt;35,"Young",IF(Raw_data_US_healthcare[[#This Row],[Age]]&lt;60,"Middle","Senior"))</f>
        <v>Senior</v>
      </c>
      <c r="E6452" t="s">
        <v>26</v>
      </c>
      <c r="F6452" t="s">
        <v>17</v>
      </c>
      <c r="G6452" t="s">
        <v>17</v>
      </c>
      <c r="H6452" t="s">
        <v>26514</v>
      </c>
      <c r="I6452" s="2">
        <v>43539</v>
      </c>
      <c r="J6452" t="s">
        <v>17663</v>
      </c>
      <c r="K6452" t="s">
        <v>16863</v>
      </c>
      <c r="L6452" t="s">
        <v>60</v>
      </c>
      <c r="M6452">
        <v>14972.332399999999</v>
      </c>
      <c r="N6452">
        <v>385</v>
      </c>
      <c r="O6452" t="s">
        <v>39</v>
      </c>
      <c r="P6452" t="s">
        <v>39</v>
      </c>
      <c r="Q6452" s="2">
        <v>43568</v>
      </c>
      <c r="R6452" t="s">
        <v>32</v>
      </c>
      <c r="S6452" t="s">
        <v>45</v>
      </c>
      <c r="T6452">
        <f>_xlfn.DAYS(Raw_data_US_healthcare[[#This Row],[Discharge Date]],Raw_data_US_healthcare[[#This Row],[Date of Admission]])</f>
        <v>29</v>
      </c>
    </row>
    <row r="6453" spans="1:20" x14ac:dyDescent="0.3">
      <c r="A6453" t="s">
        <v>26512</v>
      </c>
      <c r="B6453" t="s">
        <v>17664</v>
      </c>
      <c r="C6453">
        <v>57</v>
      </c>
      <c r="D6453" t="str">
        <f>IF(Raw_data_US_healthcare[[#This Row],[Age]]&lt;35,"Young",IF(Raw_data_US_healthcare[[#This Row],[Age]]&lt;60,"Middle","Senior"))</f>
        <v>Middle</v>
      </c>
      <c r="E6453" t="s">
        <v>26</v>
      </c>
      <c r="F6453" t="s">
        <v>228</v>
      </c>
      <c r="G6453" t="s">
        <v>228</v>
      </c>
      <c r="H6453" t="s">
        <v>36</v>
      </c>
      <c r="I6453" s="2">
        <v>44396</v>
      </c>
      <c r="J6453" t="s">
        <v>17665</v>
      </c>
      <c r="K6453" t="s">
        <v>17666</v>
      </c>
      <c r="L6453" t="s">
        <v>31</v>
      </c>
      <c r="M6453">
        <v>9462.7785000000003</v>
      </c>
      <c r="N6453">
        <v>229</v>
      </c>
      <c r="O6453" t="s">
        <v>39</v>
      </c>
      <c r="P6453" t="s">
        <v>39</v>
      </c>
      <c r="Q6453" s="2">
        <v>44403</v>
      </c>
      <c r="R6453" t="s">
        <v>83</v>
      </c>
      <c r="S6453" t="s">
        <v>33</v>
      </c>
      <c r="T6453">
        <f>_xlfn.DAYS(Raw_data_US_healthcare[[#This Row],[Discharge Date]],Raw_data_US_healthcare[[#This Row],[Date of Admission]])</f>
        <v>7</v>
      </c>
    </row>
    <row r="6454" spans="1:20" x14ac:dyDescent="0.3">
      <c r="A6454" t="s">
        <v>26512</v>
      </c>
      <c r="B6454" t="s">
        <v>13568</v>
      </c>
      <c r="C6454">
        <v>50</v>
      </c>
      <c r="D6454" t="str">
        <f>IF(Raw_data_US_healthcare[[#This Row],[Age]]&lt;35,"Young",IF(Raw_data_US_healthcare[[#This Row],[Age]]&lt;60,"Middle","Senior"))</f>
        <v>Middle</v>
      </c>
      <c r="E6454" t="s">
        <v>26</v>
      </c>
      <c r="F6454" t="s">
        <v>17</v>
      </c>
      <c r="G6454" t="s">
        <v>17</v>
      </c>
      <c r="H6454" t="s">
        <v>26514</v>
      </c>
      <c r="I6454" s="2">
        <v>45020</v>
      </c>
      <c r="J6454" t="s">
        <v>17667</v>
      </c>
      <c r="K6454" t="s">
        <v>17668</v>
      </c>
      <c r="L6454" t="s">
        <v>60</v>
      </c>
      <c r="M6454">
        <v>3543.3998999999999</v>
      </c>
      <c r="N6454">
        <v>312</v>
      </c>
      <c r="O6454" t="s">
        <v>43</v>
      </c>
      <c r="P6454" t="s">
        <v>43</v>
      </c>
      <c r="Q6454" s="2">
        <v>45026</v>
      </c>
      <c r="R6454" t="s">
        <v>44</v>
      </c>
      <c r="S6454" t="s">
        <v>33</v>
      </c>
      <c r="T6454">
        <f>_xlfn.DAYS(Raw_data_US_healthcare[[#This Row],[Discharge Date]],Raw_data_US_healthcare[[#This Row],[Date of Admission]])</f>
        <v>6</v>
      </c>
    </row>
    <row r="6455" spans="1:20" x14ac:dyDescent="0.3">
      <c r="A6455" t="s">
        <v>26511</v>
      </c>
      <c r="B6455" t="s">
        <v>17669</v>
      </c>
      <c r="C6455">
        <v>45</v>
      </c>
      <c r="D6455" t="str">
        <f>IF(Raw_data_US_healthcare[[#This Row],[Age]]&lt;35,"Young",IF(Raw_data_US_healthcare[[#This Row],[Age]]&lt;60,"Middle","Senior"))</f>
        <v>Middle</v>
      </c>
      <c r="E6455" t="s">
        <v>16</v>
      </c>
      <c r="F6455" t="s">
        <v>35</v>
      </c>
      <c r="G6455" t="s">
        <v>35</v>
      </c>
      <c r="H6455" t="s">
        <v>36</v>
      </c>
      <c r="I6455" s="2">
        <v>44316</v>
      </c>
      <c r="J6455" t="s">
        <v>17670</v>
      </c>
      <c r="K6455" t="s">
        <v>17671</v>
      </c>
      <c r="L6455" t="s">
        <v>56</v>
      </c>
      <c r="M6455">
        <v>14403.6409</v>
      </c>
      <c r="N6455">
        <v>294</v>
      </c>
      <c r="O6455" t="s">
        <v>22</v>
      </c>
      <c r="P6455" t="s">
        <v>22</v>
      </c>
      <c r="Q6455" s="2">
        <v>44328</v>
      </c>
      <c r="R6455" t="s">
        <v>44</v>
      </c>
      <c r="S6455" t="s">
        <v>24</v>
      </c>
      <c r="T6455">
        <f>_xlfn.DAYS(Raw_data_US_healthcare[[#This Row],[Discharge Date]],Raw_data_US_healthcare[[#This Row],[Date of Admission]])</f>
        <v>12</v>
      </c>
    </row>
    <row r="6456" spans="1:20" x14ac:dyDescent="0.3">
      <c r="A6456" t="s">
        <v>26511</v>
      </c>
      <c r="B6456" t="s">
        <v>17672</v>
      </c>
      <c r="C6456">
        <v>66</v>
      </c>
      <c r="D6456" t="str">
        <f>IF(Raw_data_US_healthcare[[#This Row],[Age]]&lt;35,"Young",IF(Raw_data_US_healthcare[[#This Row],[Age]]&lt;60,"Middle","Senior"))</f>
        <v>Senior</v>
      </c>
      <c r="E6456" t="s">
        <v>16</v>
      </c>
      <c r="F6456" t="s">
        <v>27</v>
      </c>
      <c r="G6456" t="s">
        <v>27</v>
      </c>
      <c r="H6456" t="s">
        <v>36</v>
      </c>
      <c r="I6456" s="2">
        <v>44098</v>
      </c>
      <c r="J6456" t="s">
        <v>17673</v>
      </c>
      <c r="K6456" t="s">
        <v>17674</v>
      </c>
      <c r="L6456" t="s">
        <v>56</v>
      </c>
      <c r="M6456">
        <v>17586.7775</v>
      </c>
      <c r="N6456">
        <v>342</v>
      </c>
      <c r="O6456" t="s">
        <v>39</v>
      </c>
      <c r="P6456" t="s">
        <v>39</v>
      </c>
      <c r="Q6456" s="2">
        <v>44112</v>
      </c>
      <c r="R6456" t="s">
        <v>44</v>
      </c>
      <c r="S6456" t="s">
        <v>24</v>
      </c>
      <c r="T6456">
        <f>_xlfn.DAYS(Raw_data_US_healthcare[[#This Row],[Discharge Date]],Raw_data_US_healthcare[[#This Row],[Date of Admission]])</f>
        <v>14</v>
      </c>
    </row>
    <row r="6457" spans="1:20" x14ac:dyDescent="0.3">
      <c r="A6457" t="s">
        <v>26511</v>
      </c>
      <c r="B6457" t="s">
        <v>17675</v>
      </c>
      <c r="C6457">
        <v>47</v>
      </c>
      <c r="D6457" t="str">
        <f>IF(Raw_data_US_healthcare[[#This Row],[Age]]&lt;35,"Young",IF(Raw_data_US_healthcare[[#This Row],[Age]]&lt;60,"Middle","Senior"))</f>
        <v>Middle</v>
      </c>
      <c r="E6457" t="s">
        <v>16</v>
      </c>
      <c r="F6457" t="s">
        <v>88</v>
      </c>
      <c r="G6457" t="s">
        <v>88</v>
      </c>
      <c r="H6457" t="s">
        <v>26514</v>
      </c>
      <c r="I6457" s="2">
        <v>44358</v>
      </c>
      <c r="J6457" t="s">
        <v>15804</v>
      </c>
      <c r="K6457" t="s">
        <v>17676</v>
      </c>
      <c r="L6457" t="s">
        <v>60</v>
      </c>
      <c r="M6457">
        <v>15472.762699999999</v>
      </c>
      <c r="N6457">
        <v>102</v>
      </c>
      <c r="O6457" t="s">
        <v>39</v>
      </c>
      <c r="P6457" t="s">
        <v>39</v>
      </c>
      <c r="Q6457" s="2">
        <v>44382</v>
      </c>
      <c r="R6457" t="s">
        <v>44</v>
      </c>
      <c r="S6457" t="s">
        <v>33</v>
      </c>
      <c r="T6457">
        <f>_xlfn.DAYS(Raw_data_US_healthcare[[#This Row],[Discharge Date]],Raw_data_US_healthcare[[#This Row],[Date of Admission]])</f>
        <v>24</v>
      </c>
    </row>
    <row r="6458" spans="1:20" x14ac:dyDescent="0.3">
      <c r="A6458" t="s">
        <v>26512</v>
      </c>
      <c r="B6458" t="s">
        <v>12461</v>
      </c>
      <c r="C6458">
        <v>51</v>
      </c>
      <c r="D6458" t="str">
        <f>IF(Raw_data_US_healthcare[[#This Row],[Age]]&lt;35,"Young",IF(Raw_data_US_healthcare[[#This Row],[Age]]&lt;60,"Middle","Senior"))</f>
        <v>Middle</v>
      </c>
      <c r="E6458" t="s">
        <v>26</v>
      </c>
      <c r="F6458" t="s">
        <v>113</v>
      </c>
      <c r="G6458" t="s">
        <v>113</v>
      </c>
      <c r="H6458" t="s">
        <v>18</v>
      </c>
      <c r="I6458" s="2">
        <v>44400</v>
      </c>
      <c r="J6458" t="s">
        <v>17677</v>
      </c>
      <c r="K6458" t="s">
        <v>17678</v>
      </c>
      <c r="L6458" t="s">
        <v>60</v>
      </c>
      <c r="M6458">
        <v>39770.42</v>
      </c>
      <c r="N6458">
        <v>313</v>
      </c>
      <c r="O6458" t="s">
        <v>22</v>
      </c>
      <c r="P6458" t="s">
        <v>22</v>
      </c>
      <c r="Q6458" s="2">
        <v>44410</v>
      </c>
      <c r="R6458" t="s">
        <v>32</v>
      </c>
      <c r="S6458" t="s">
        <v>24</v>
      </c>
      <c r="T6458">
        <f>_xlfn.DAYS(Raw_data_US_healthcare[[#This Row],[Discharge Date]],Raw_data_US_healthcare[[#This Row],[Date of Admission]])</f>
        <v>10</v>
      </c>
    </row>
    <row r="6459" spans="1:20" x14ac:dyDescent="0.3">
      <c r="A6459" t="s">
        <v>26511</v>
      </c>
      <c r="B6459" t="s">
        <v>15848</v>
      </c>
      <c r="C6459">
        <v>72</v>
      </c>
      <c r="D6459" t="str">
        <f>IF(Raw_data_US_healthcare[[#This Row],[Age]]&lt;35,"Young",IF(Raw_data_US_healthcare[[#This Row],[Age]]&lt;60,"Middle","Senior"))</f>
        <v>Senior</v>
      </c>
      <c r="E6459" t="s">
        <v>16</v>
      </c>
      <c r="F6459" t="s">
        <v>228</v>
      </c>
      <c r="G6459" t="s">
        <v>228</v>
      </c>
      <c r="H6459" t="s">
        <v>26516</v>
      </c>
      <c r="I6459" s="2">
        <v>44674</v>
      </c>
      <c r="J6459" t="s">
        <v>17679</v>
      </c>
      <c r="K6459" t="s">
        <v>1556</v>
      </c>
      <c r="L6459" t="s">
        <v>31</v>
      </c>
      <c r="M6459">
        <v>2872.4938999999999</v>
      </c>
      <c r="N6459">
        <v>360</v>
      </c>
      <c r="O6459" t="s">
        <v>43</v>
      </c>
      <c r="P6459" t="s">
        <v>43</v>
      </c>
      <c r="Q6459" s="2">
        <v>44697</v>
      </c>
      <c r="R6459" t="s">
        <v>83</v>
      </c>
      <c r="S6459" t="s">
        <v>45</v>
      </c>
      <c r="T6459">
        <f>_xlfn.DAYS(Raw_data_US_healthcare[[#This Row],[Discharge Date]],Raw_data_US_healthcare[[#This Row],[Date of Admission]])</f>
        <v>23</v>
      </c>
    </row>
    <row r="6460" spans="1:20" x14ac:dyDescent="0.3">
      <c r="A6460" t="s">
        <v>26512</v>
      </c>
      <c r="B6460" t="s">
        <v>17680</v>
      </c>
      <c r="C6460">
        <v>27</v>
      </c>
      <c r="D6460" t="str">
        <f>IF(Raw_data_US_healthcare[[#This Row],[Age]]&lt;35,"Young",IF(Raw_data_US_healthcare[[#This Row],[Age]]&lt;60,"Middle","Senior"))</f>
        <v>Young</v>
      </c>
      <c r="E6460" t="s">
        <v>26</v>
      </c>
      <c r="F6460" t="s">
        <v>228</v>
      </c>
      <c r="G6460" t="s">
        <v>228</v>
      </c>
      <c r="H6460" t="s">
        <v>36</v>
      </c>
      <c r="I6460" s="2">
        <v>44865</v>
      </c>
      <c r="J6460" t="s">
        <v>10481</v>
      </c>
      <c r="K6460" t="s">
        <v>3205</v>
      </c>
      <c r="L6460" t="s">
        <v>52</v>
      </c>
      <c r="M6460">
        <v>22442.8616</v>
      </c>
      <c r="N6460">
        <v>482</v>
      </c>
      <c r="O6460" t="s">
        <v>22</v>
      </c>
      <c r="P6460" t="s">
        <v>22</v>
      </c>
      <c r="Q6460" s="2">
        <v>44870</v>
      </c>
      <c r="R6460" t="s">
        <v>23</v>
      </c>
      <c r="S6460" t="s">
        <v>24</v>
      </c>
      <c r="T6460">
        <f>_xlfn.DAYS(Raw_data_US_healthcare[[#This Row],[Discharge Date]],Raw_data_US_healthcare[[#This Row],[Date of Admission]])</f>
        <v>5</v>
      </c>
    </row>
    <row r="6461" spans="1:20" x14ac:dyDescent="0.3">
      <c r="A6461" t="s">
        <v>26512</v>
      </c>
      <c r="B6461" t="s">
        <v>17681</v>
      </c>
      <c r="C6461">
        <v>72</v>
      </c>
      <c r="D6461" t="str">
        <f>IF(Raw_data_US_healthcare[[#This Row],[Age]]&lt;35,"Young",IF(Raw_data_US_healthcare[[#This Row],[Age]]&lt;60,"Middle","Senior"))</f>
        <v>Senior</v>
      </c>
      <c r="E6461" t="s">
        <v>26</v>
      </c>
      <c r="F6461" t="s">
        <v>49</v>
      </c>
      <c r="G6461" t="s">
        <v>49</v>
      </c>
      <c r="H6461" t="s">
        <v>69</v>
      </c>
      <c r="I6461" s="2">
        <v>43970</v>
      </c>
      <c r="J6461" t="s">
        <v>17682</v>
      </c>
      <c r="K6461" t="s">
        <v>17683</v>
      </c>
      <c r="L6461" t="s">
        <v>60</v>
      </c>
      <c r="M6461">
        <v>65055.388899999998</v>
      </c>
      <c r="N6461">
        <v>316</v>
      </c>
      <c r="O6461" t="s">
        <v>22</v>
      </c>
      <c r="P6461" t="s">
        <v>22</v>
      </c>
      <c r="Q6461" s="2">
        <v>43987</v>
      </c>
      <c r="R6461" t="s">
        <v>83</v>
      </c>
      <c r="S6461" t="s">
        <v>24</v>
      </c>
      <c r="T6461">
        <f>_xlfn.DAYS(Raw_data_US_healthcare[[#This Row],[Discharge Date]],Raw_data_US_healthcare[[#This Row],[Date of Admission]])</f>
        <v>17</v>
      </c>
    </row>
    <row r="6462" spans="1:20" x14ac:dyDescent="0.3">
      <c r="A6462" t="s">
        <v>26512</v>
      </c>
      <c r="B6462" t="s">
        <v>17684</v>
      </c>
      <c r="C6462">
        <v>75</v>
      </c>
      <c r="D6462" t="str">
        <f>IF(Raw_data_US_healthcare[[#This Row],[Age]]&lt;35,"Young",IF(Raw_data_US_healthcare[[#This Row],[Age]]&lt;60,"Middle","Senior"))</f>
        <v>Senior</v>
      </c>
      <c r="E6462" t="s">
        <v>26</v>
      </c>
      <c r="F6462" t="s">
        <v>49</v>
      </c>
      <c r="G6462" t="s">
        <v>49</v>
      </c>
      <c r="H6462" t="s">
        <v>18</v>
      </c>
      <c r="I6462" s="2">
        <v>43438</v>
      </c>
      <c r="J6462" t="s">
        <v>17685</v>
      </c>
      <c r="K6462" t="s">
        <v>6931</v>
      </c>
      <c r="L6462" t="s">
        <v>56</v>
      </c>
      <c r="M6462">
        <v>45212.8249</v>
      </c>
      <c r="N6462">
        <v>313</v>
      </c>
      <c r="O6462" t="s">
        <v>43</v>
      </c>
      <c r="P6462" t="s">
        <v>43</v>
      </c>
      <c r="Q6462" s="2">
        <v>43453</v>
      </c>
      <c r="R6462" t="s">
        <v>32</v>
      </c>
      <c r="S6462" t="s">
        <v>45</v>
      </c>
      <c r="T6462">
        <f>_xlfn.DAYS(Raw_data_US_healthcare[[#This Row],[Discharge Date]],Raw_data_US_healthcare[[#This Row],[Date of Admission]])</f>
        <v>15</v>
      </c>
    </row>
    <row r="6463" spans="1:20" x14ac:dyDescent="0.3">
      <c r="A6463" t="s">
        <v>26512</v>
      </c>
      <c r="B6463" t="s">
        <v>17686</v>
      </c>
      <c r="C6463">
        <v>59</v>
      </c>
      <c r="D6463" t="str">
        <f>IF(Raw_data_US_healthcare[[#This Row],[Age]]&lt;35,"Young",IF(Raw_data_US_healthcare[[#This Row],[Age]]&lt;60,"Middle","Senior"))</f>
        <v>Middle</v>
      </c>
      <c r="E6463" t="s">
        <v>26</v>
      </c>
      <c r="F6463" t="s">
        <v>27</v>
      </c>
      <c r="G6463" t="s">
        <v>27</v>
      </c>
      <c r="H6463" t="s">
        <v>18</v>
      </c>
      <c r="I6463" s="2">
        <v>43973</v>
      </c>
      <c r="J6463" t="s">
        <v>17687</v>
      </c>
      <c r="K6463" t="s">
        <v>17688</v>
      </c>
      <c r="L6463" t="s">
        <v>60</v>
      </c>
      <c r="M6463">
        <v>14662.182699999999</v>
      </c>
      <c r="N6463">
        <v>434</v>
      </c>
      <c r="O6463" t="s">
        <v>39</v>
      </c>
      <c r="P6463" t="s">
        <v>39</v>
      </c>
      <c r="Q6463" s="2">
        <v>43993</v>
      </c>
      <c r="R6463" t="s">
        <v>44</v>
      </c>
      <c r="S6463" t="s">
        <v>45</v>
      </c>
      <c r="T6463">
        <f>_xlfn.DAYS(Raw_data_US_healthcare[[#This Row],[Discharge Date]],Raw_data_US_healthcare[[#This Row],[Date of Admission]])</f>
        <v>20</v>
      </c>
    </row>
    <row r="6464" spans="1:20" x14ac:dyDescent="0.3">
      <c r="A6464" t="s">
        <v>26512</v>
      </c>
      <c r="B6464" t="s">
        <v>17689</v>
      </c>
      <c r="C6464">
        <v>53</v>
      </c>
      <c r="D6464" t="str">
        <f>IF(Raw_data_US_healthcare[[#This Row],[Age]]&lt;35,"Young",IF(Raw_data_US_healthcare[[#This Row],[Age]]&lt;60,"Middle","Senior"))</f>
        <v>Middle</v>
      </c>
      <c r="E6464" t="s">
        <v>26</v>
      </c>
      <c r="F6464" t="s">
        <v>49</v>
      </c>
      <c r="G6464" t="s">
        <v>49</v>
      </c>
      <c r="H6464" t="s">
        <v>18</v>
      </c>
      <c r="I6464" s="2">
        <v>44726</v>
      </c>
      <c r="J6464" t="s">
        <v>17690</v>
      </c>
      <c r="K6464" t="s">
        <v>17691</v>
      </c>
      <c r="L6464" t="s">
        <v>56</v>
      </c>
      <c r="M6464">
        <v>30111.504099999998</v>
      </c>
      <c r="N6464">
        <v>382</v>
      </c>
      <c r="O6464" t="s">
        <v>43</v>
      </c>
      <c r="P6464" t="s">
        <v>43</v>
      </c>
      <c r="Q6464" s="2">
        <v>44755</v>
      </c>
      <c r="R6464" t="s">
        <v>44</v>
      </c>
      <c r="S6464" t="s">
        <v>45</v>
      </c>
      <c r="T6464">
        <f>_xlfn.DAYS(Raw_data_US_healthcare[[#This Row],[Discharge Date]],Raw_data_US_healthcare[[#This Row],[Date of Admission]])</f>
        <v>29</v>
      </c>
    </row>
    <row r="6465" spans="1:20" x14ac:dyDescent="0.3">
      <c r="A6465" t="s">
        <v>26511</v>
      </c>
      <c r="B6465" t="s">
        <v>17692</v>
      </c>
      <c r="C6465">
        <v>68</v>
      </c>
      <c r="D6465" t="str">
        <f>IF(Raw_data_US_healthcare[[#This Row],[Age]]&lt;35,"Young",IF(Raw_data_US_healthcare[[#This Row],[Age]]&lt;60,"Middle","Senior"))</f>
        <v>Senior</v>
      </c>
      <c r="E6465" t="s">
        <v>16</v>
      </c>
      <c r="F6465" t="s">
        <v>17</v>
      </c>
      <c r="G6465" t="s">
        <v>17</v>
      </c>
      <c r="H6465" t="s">
        <v>28</v>
      </c>
      <c r="I6465" s="2">
        <v>44267</v>
      </c>
      <c r="J6465" t="s">
        <v>17693</v>
      </c>
      <c r="K6465" t="s">
        <v>17694</v>
      </c>
      <c r="L6465" t="s">
        <v>60</v>
      </c>
      <c r="M6465">
        <v>42234.535499999998</v>
      </c>
      <c r="N6465">
        <v>429</v>
      </c>
      <c r="O6465" t="s">
        <v>39</v>
      </c>
      <c r="P6465" t="s">
        <v>39</v>
      </c>
      <c r="Q6465" s="2">
        <v>44292</v>
      </c>
      <c r="R6465" t="s">
        <v>32</v>
      </c>
      <c r="S6465" t="s">
        <v>45</v>
      </c>
      <c r="T6465">
        <f>_xlfn.DAYS(Raw_data_US_healthcare[[#This Row],[Discharge Date]],Raw_data_US_healthcare[[#This Row],[Date of Admission]])</f>
        <v>25</v>
      </c>
    </row>
    <row r="6466" spans="1:20" x14ac:dyDescent="0.3">
      <c r="A6466" t="s">
        <v>26512</v>
      </c>
      <c r="B6466" t="s">
        <v>17695</v>
      </c>
      <c r="C6466">
        <v>33</v>
      </c>
      <c r="D6466" t="str">
        <f>IF(Raw_data_US_healthcare[[#This Row],[Age]]&lt;35,"Young",IF(Raw_data_US_healthcare[[#This Row],[Age]]&lt;60,"Middle","Senior"))</f>
        <v>Young</v>
      </c>
      <c r="E6466" t="s">
        <v>26</v>
      </c>
      <c r="F6466" t="s">
        <v>49</v>
      </c>
      <c r="G6466" t="s">
        <v>49</v>
      </c>
      <c r="H6466" t="s">
        <v>18</v>
      </c>
      <c r="I6466" s="2">
        <v>44716</v>
      </c>
      <c r="J6466" t="s">
        <v>17696</v>
      </c>
      <c r="K6466" t="s">
        <v>17697</v>
      </c>
      <c r="L6466" t="s">
        <v>31</v>
      </c>
      <c r="M6466">
        <v>23395.9355</v>
      </c>
      <c r="N6466">
        <v>356</v>
      </c>
      <c r="O6466" t="s">
        <v>43</v>
      </c>
      <c r="P6466" t="s">
        <v>43</v>
      </c>
      <c r="Q6466" s="2">
        <v>44737</v>
      </c>
      <c r="R6466" t="s">
        <v>32</v>
      </c>
      <c r="S6466" t="s">
        <v>24</v>
      </c>
      <c r="T6466">
        <f>_xlfn.DAYS(Raw_data_US_healthcare[[#This Row],[Discharge Date]],Raw_data_US_healthcare[[#This Row],[Date of Admission]])</f>
        <v>21</v>
      </c>
    </row>
    <row r="6467" spans="1:20" x14ac:dyDescent="0.3">
      <c r="A6467" t="s">
        <v>26511</v>
      </c>
      <c r="B6467" t="s">
        <v>854</v>
      </c>
      <c r="C6467">
        <v>28</v>
      </c>
      <c r="D6467" t="str">
        <f>IF(Raw_data_US_healthcare[[#This Row],[Age]]&lt;35,"Young",IF(Raw_data_US_healthcare[[#This Row],[Age]]&lt;60,"Middle","Senior"))</f>
        <v>Young</v>
      </c>
      <c r="E6467" t="s">
        <v>16</v>
      </c>
      <c r="F6467" t="s">
        <v>113</v>
      </c>
      <c r="G6467" t="s">
        <v>113</v>
      </c>
      <c r="H6467" t="s">
        <v>28</v>
      </c>
      <c r="I6467" s="2">
        <v>44524</v>
      </c>
      <c r="J6467" t="s">
        <v>17698</v>
      </c>
      <c r="K6467" t="s">
        <v>17699</v>
      </c>
      <c r="L6467" t="s">
        <v>56</v>
      </c>
      <c r="M6467">
        <v>27778.9136</v>
      </c>
      <c r="N6467">
        <v>415</v>
      </c>
      <c r="O6467" t="s">
        <v>39</v>
      </c>
      <c r="P6467" t="s">
        <v>39</v>
      </c>
      <c r="Q6467" s="2">
        <v>44526</v>
      </c>
      <c r="R6467" t="s">
        <v>44</v>
      </c>
      <c r="S6467" t="s">
        <v>45</v>
      </c>
      <c r="T6467">
        <f>_xlfn.DAYS(Raw_data_US_healthcare[[#This Row],[Discharge Date]],Raw_data_US_healthcare[[#This Row],[Date of Admission]])</f>
        <v>2</v>
      </c>
    </row>
    <row r="6468" spans="1:20" x14ac:dyDescent="0.3">
      <c r="A6468" t="s">
        <v>26511</v>
      </c>
      <c r="B6468" t="s">
        <v>17700</v>
      </c>
      <c r="C6468">
        <v>37</v>
      </c>
      <c r="D6468" t="str">
        <f>IF(Raw_data_US_healthcare[[#This Row],[Age]]&lt;35,"Young",IF(Raw_data_US_healthcare[[#This Row],[Age]]&lt;60,"Middle","Senior"))</f>
        <v>Middle</v>
      </c>
      <c r="E6468" t="s">
        <v>16</v>
      </c>
      <c r="F6468" t="s">
        <v>27</v>
      </c>
      <c r="G6468" t="s">
        <v>27</v>
      </c>
      <c r="H6468" t="s">
        <v>26516</v>
      </c>
      <c r="I6468" s="2">
        <v>44760</v>
      </c>
      <c r="J6468" t="s">
        <v>2946</v>
      </c>
      <c r="K6468" t="s">
        <v>17701</v>
      </c>
      <c r="L6468" t="s">
        <v>56</v>
      </c>
      <c r="M6468">
        <v>6586.2830000000004</v>
      </c>
      <c r="N6468">
        <v>399</v>
      </c>
      <c r="O6468" t="s">
        <v>39</v>
      </c>
      <c r="P6468" t="s">
        <v>39</v>
      </c>
      <c r="Q6468" s="2">
        <v>44788</v>
      </c>
      <c r="R6468" t="s">
        <v>83</v>
      </c>
      <c r="S6468" t="s">
        <v>33</v>
      </c>
      <c r="T6468">
        <f>_xlfn.DAYS(Raw_data_US_healthcare[[#This Row],[Discharge Date]],Raw_data_US_healthcare[[#This Row],[Date of Admission]])</f>
        <v>28</v>
      </c>
    </row>
    <row r="6469" spans="1:20" x14ac:dyDescent="0.3">
      <c r="A6469" t="s">
        <v>26512</v>
      </c>
      <c r="B6469" t="s">
        <v>17702</v>
      </c>
      <c r="C6469">
        <v>49</v>
      </c>
      <c r="D6469" t="str">
        <f>IF(Raw_data_US_healthcare[[#This Row],[Age]]&lt;35,"Young",IF(Raw_data_US_healthcare[[#This Row],[Age]]&lt;60,"Middle","Senior"))</f>
        <v>Middle</v>
      </c>
      <c r="E6469" t="s">
        <v>26</v>
      </c>
      <c r="F6469" t="s">
        <v>88</v>
      </c>
      <c r="G6469" t="s">
        <v>88</v>
      </c>
      <c r="H6469" t="s">
        <v>26516</v>
      </c>
      <c r="I6469" s="2">
        <v>44043</v>
      </c>
      <c r="J6469" t="s">
        <v>17703</v>
      </c>
      <c r="K6469" t="s">
        <v>17704</v>
      </c>
      <c r="L6469" t="s">
        <v>56</v>
      </c>
      <c r="M6469">
        <v>2681.308</v>
      </c>
      <c r="N6469">
        <v>272</v>
      </c>
      <c r="O6469" t="s">
        <v>39</v>
      </c>
      <c r="P6469" t="s">
        <v>39</v>
      </c>
      <c r="Q6469" s="2">
        <v>44044</v>
      </c>
      <c r="R6469" t="s">
        <v>48</v>
      </c>
      <c r="S6469" t="s">
        <v>45</v>
      </c>
      <c r="T6469">
        <f>_xlfn.DAYS(Raw_data_US_healthcare[[#This Row],[Discharge Date]],Raw_data_US_healthcare[[#This Row],[Date of Admission]])</f>
        <v>1</v>
      </c>
    </row>
    <row r="6470" spans="1:20" x14ac:dyDescent="0.3">
      <c r="A6470" t="s">
        <v>26512</v>
      </c>
      <c r="B6470" t="s">
        <v>2281</v>
      </c>
      <c r="C6470">
        <v>75</v>
      </c>
      <c r="D6470" t="str">
        <f>IF(Raw_data_US_healthcare[[#This Row],[Age]]&lt;35,"Young",IF(Raw_data_US_healthcare[[#This Row],[Age]]&lt;60,"Middle","Senior"))</f>
        <v>Senior</v>
      </c>
      <c r="E6470" t="s">
        <v>26</v>
      </c>
      <c r="F6470" t="s">
        <v>35</v>
      </c>
      <c r="G6470" t="s">
        <v>35</v>
      </c>
      <c r="H6470" t="s">
        <v>36</v>
      </c>
      <c r="I6470" s="2">
        <v>44827</v>
      </c>
      <c r="J6470" t="s">
        <v>17705</v>
      </c>
      <c r="K6470" t="s">
        <v>17706</v>
      </c>
      <c r="L6470" t="s">
        <v>56</v>
      </c>
      <c r="M6470">
        <v>6055.1266999999998</v>
      </c>
      <c r="N6470">
        <v>169</v>
      </c>
      <c r="O6470" t="s">
        <v>22</v>
      </c>
      <c r="P6470" t="s">
        <v>22</v>
      </c>
      <c r="Q6470" s="2">
        <v>44841</v>
      </c>
      <c r="R6470" t="s">
        <v>32</v>
      </c>
      <c r="S6470" t="s">
        <v>33</v>
      </c>
      <c r="T6470">
        <f>_xlfn.DAYS(Raw_data_US_healthcare[[#This Row],[Discharge Date]],Raw_data_US_healthcare[[#This Row],[Date of Admission]])</f>
        <v>14</v>
      </c>
    </row>
    <row r="6471" spans="1:20" x14ac:dyDescent="0.3">
      <c r="A6471" t="s">
        <v>26511</v>
      </c>
      <c r="B6471" t="s">
        <v>17707</v>
      </c>
      <c r="C6471">
        <v>59</v>
      </c>
      <c r="D6471" t="str">
        <f>IF(Raw_data_US_healthcare[[#This Row],[Age]]&lt;35,"Young",IF(Raw_data_US_healthcare[[#This Row],[Age]]&lt;60,"Middle","Senior"))</f>
        <v>Middle</v>
      </c>
      <c r="E6471" t="s">
        <v>16</v>
      </c>
      <c r="F6471" t="s">
        <v>88</v>
      </c>
      <c r="G6471" t="s">
        <v>88</v>
      </c>
      <c r="H6471" t="s">
        <v>36</v>
      </c>
      <c r="I6471" s="2">
        <v>44024</v>
      </c>
      <c r="J6471" t="s">
        <v>14825</v>
      </c>
      <c r="K6471" t="s">
        <v>17708</v>
      </c>
      <c r="L6471" t="s">
        <v>52</v>
      </c>
      <c r="M6471">
        <v>4227.9665999999997</v>
      </c>
      <c r="N6471">
        <v>326</v>
      </c>
      <c r="O6471" t="s">
        <v>39</v>
      </c>
      <c r="P6471" t="s">
        <v>39</v>
      </c>
      <c r="Q6471" s="2">
        <v>44045</v>
      </c>
      <c r="R6471" t="s">
        <v>32</v>
      </c>
      <c r="S6471" t="s">
        <v>33</v>
      </c>
      <c r="T6471">
        <f>_xlfn.DAYS(Raw_data_US_healthcare[[#This Row],[Discharge Date]],Raw_data_US_healthcare[[#This Row],[Date of Admission]])</f>
        <v>21</v>
      </c>
    </row>
    <row r="6472" spans="1:20" x14ac:dyDescent="0.3">
      <c r="A6472" t="s">
        <v>26511</v>
      </c>
      <c r="B6472" t="s">
        <v>17709</v>
      </c>
      <c r="C6472">
        <v>26</v>
      </c>
      <c r="D6472" t="str">
        <f>IF(Raw_data_US_healthcare[[#This Row],[Age]]&lt;35,"Young",IF(Raw_data_US_healthcare[[#This Row],[Age]]&lt;60,"Middle","Senior"))</f>
        <v>Young</v>
      </c>
      <c r="E6472" t="s">
        <v>16</v>
      </c>
      <c r="F6472" t="s">
        <v>27</v>
      </c>
      <c r="G6472" t="s">
        <v>27</v>
      </c>
      <c r="H6472" t="s">
        <v>26516</v>
      </c>
      <c r="I6472" s="2">
        <v>44702</v>
      </c>
      <c r="J6472" t="s">
        <v>17710</v>
      </c>
      <c r="K6472" t="s">
        <v>17711</v>
      </c>
      <c r="L6472" t="s">
        <v>31</v>
      </c>
      <c r="M6472">
        <v>1477.2318</v>
      </c>
      <c r="N6472">
        <v>191</v>
      </c>
      <c r="O6472" t="s">
        <v>39</v>
      </c>
      <c r="P6472" t="s">
        <v>39</v>
      </c>
      <c r="Q6472" s="2">
        <v>44713</v>
      </c>
      <c r="R6472" t="s">
        <v>32</v>
      </c>
      <c r="S6472" t="s">
        <v>24</v>
      </c>
      <c r="T6472">
        <f>_xlfn.DAYS(Raw_data_US_healthcare[[#This Row],[Discharge Date]],Raw_data_US_healthcare[[#This Row],[Date of Admission]])</f>
        <v>11</v>
      </c>
    </row>
    <row r="6473" spans="1:20" x14ac:dyDescent="0.3">
      <c r="A6473" t="s">
        <v>26512</v>
      </c>
      <c r="B6473" t="s">
        <v>3086</v>
      </c>
      <c r="C6473">
        <v>21</v>
      </c>
      <c r="D6473" t="str">
        <f>IF(Raw_data_US_healthcare[[#This Row],[Age]]&lt;35,"Young",IF(Raw_data_US_healthcare[[#This Row],[Age]]&lt;60,"Middle","Senior"))</f>
        <v>Young</v>
      </c>
      <c r="E6473" t="s">
        <v>26</v>
      </c>
      <c r="F6473" t="s">
        <v>228</v>
      </c>
      <c r="G6473" t="s">
        <v>228</v>
      </c>
      <c r="H6473" t="s">
        <v>26516</v>
      </c>
      <c r="I6473" s="2">
        <v>44508</v>
      </c>
      <c r="J6473" t="s">
        <v>17712</v>
      </c>
      <c r="K6473" t="s">
        <v>17713</v>
      </c>
      <c r="L6473" t="s">
        <v>52</v>
      </c>
      <c r="M6473">
        <v>25211.856800000001</v>
      </c>
      <c r="N6473">
        <v>271</v>
      </c>
      <c r="O6473" t="s">
        <v>39</v>
      </c>
      <c r="P6473" t="s">
        <v>39</v>
      </c>
      <c r="Q6473" s="2">
        <v>44515</v>
      </c>
      <c r="R6473" t="s">
        <v>32</v>
      </c>
      <c r="S6473" t="s">
        <v>45</v>
      </c>
      <c r="T6473">
        <f>_xlfn.DAYS(Raw_data_US_healthcare[[#This Row],[Discharge Date]],Raw_data_US_healthcare[[#This Row],[Date of Admission]])</f>
        <v>7</v>
      </c>
    </row>
    <row r="6474" spans="1:20" x14ac:dyDescent="0.3">
      <c r="A6474" t="s">
        <v>26511</v>
      </c>
      <c r="B6474" t="s">
        <v>17714</v>
      </c>
      <c r="C6474">
        <v>29</v>
      </c>
      <c r="D6474" t="str">
        <f>IF(Raw_data_US_healthcare[[#This Row],[Age]]&lt;35,"Young",IF(Raw_data_US_healthcare[[#This Row],[Age]]&lt;60,"Middle","Senior"))</f>
        <v>Young</v>
      </c>
      <c r="E6474" t="s">
        <v>16</v>
      </c>
      <c r="F6474" t="s">
        <v>228</v>
      </c>
      <c r="G6474" t="s">
        <v>228</v>
      </c>
      <c r="H6474" t="s">
        <v>18</v>
      </c>
      <c r="I6474" s="2">
        <v>45071</v>
      </c>
      <c r="J6474" t="s">
        <v>17715</v>
      </c>
      <c r="K6474" t="s">
        <v>17716</v>
      </c>
      <c r="L6474" t="s">
        <v>52</v>
      </c>
      <c r="M6474">
        <v>56157.485399999998</v>
      </c>
      <c r="N6474">
        <v>427</v>
      </c>
      <c r="O6474" t="s">
        <v>39</v>
      </c>
      <c r="P6474" t="s">
        <v>39</v>
      </c>
      <c r="Q6474" s="2">
        <v>45088</v>
      </c>
      <c r="R6474" t="s">
        <v>32</v>
      </c>
      <c r="S6474" t="s">
        <v>45</v>
      </c>
      <c r="T6474">
        <f>_xlfn.DAYS(Raw_data_US_healthcare[[#This Row],[Discharge Date]],Raw_data_US_healthcare[[#This Row],[Date of Admission]])</f>
        <v>17</v>
      </c>
    </row>
    <row r="6475" spans="1:20" x14ac:dyDescent="0.3">
      <c r="A6475" t="s">
        <v>26512</v>
      </c>
      <c r="B6475" t="s">
        <v>17717</v>
      </c>
      <c r="C6475">
        <v>59</v>
      </c>
      <c r="D6475" t="str">
        <f>IF(Raw_data_US_healthcare[[#This Row],[Age]]&lt;35,"Young",IF(Raw_data_US_healthcare[[#This Row],[Age]]&lt;60,"Middle","Senior"))</f>
        <v>Middle</v>
      </c>
      <c r="E6475" t="s">
        <v>26</v>
      </c>
      <c r="F6475" t="s">
        <v>228</v>
      </c>
      <c r="G6475" t="s">
        <v>228</v>
      </c>
      <c r="H6475" t="s">
        <v>36</v>
      </c>
      <c r="I6475" s="2">
        <v>43840</v>
      </c>
      <c r="J6475" t="s">
        <v>17718</v>
      </c>
      <c r="K6475" t="s">
        <v>17719</v>
      </c>
      <c r="L6475" t="s">
        <v>31</v>
      </c>
      <c r="M6475">
        <v>5088.1190999999999</v>
      </c>
      <c r="N6475">
        <v>460</v>
      </c>
      <c r="O6475" t="s">
        <v>39</v>
      </c>
      <c r="P6475" t="s">
        <v>39</v>
      </c>
      <c r="Q6475" s="2">
        <v>43854</v>
      </c>
      <c r="R6475" t="s">
        <v>32</v>
      </c>
      <c r="S6475" t="s">
        <v>24</v>
      </c>
      <c r="T6475">
        <f>_xlfn.DAYS(Raw_data_US_healthcare[[#This Row],[Discharge Date]],Raw_data_US_healthcare[[#This Row],[Date of Admission]])</f>
        <v>14</v>
      </c>
    </row>
    <row r="6476" spans="1:20" x14ac:dyDescent="0.3">
      <c r="A6476" t="s">
        <v>26511</v>
      </c>
      <c r="B6476" t="s">
        <v>17720</v>
      </c>
      <c r="C6476">
        <v>49</v>
      </c>
      <c r="D6476" t="str">
        <f>IF(Raw_data_US_healthcare[[#This Row],[Age]]&lt;35,"Young",IF(Raw_data_US_healthcare[[#This Row],[Age]]&lt;60,"Middle","Senior"))</f>
        <v>Middle</v>
      </c>
      <c r="E6476" t="s">
        <v>16</v>
      </c>
      <c r="F6476" t="s">
        <v>88</v>
      </c>
      <c r="G6476" t="s">
        <v>88</v>
      </c>
      <c r="H6476" t="s">
        <v>36</v>
      </c>
      <c r="I6476" s="2">
        <v>44743</v>
      </c>
      <c r="J6476" t="s">
        <v>17721</v>
      </c>
      <c r="K6476" t="s">
        <v>2120</v>
      </c>
      <c r="L6476" t="s">
        <v>52</v>
      </c>
      <c r="M6476">
        <v>19448.368399999999</v>
      </c>
      <c r="N6476">
        <v>214</v>
      </c>
      <c r="O6476" t="s">
        <v>22</v>
      </c>
      <c r="P6476" t="s">
        <v>22</v>
      </c>
      <c r="Q6476" s="2">
        <v>44746</v>
      </c>
      <c r="R6476" t="s">
        <v>32</v>
      </c>
      <c r="S6476" t="s">
        <v>33</v>
      </c>
      <c r="T6476">
        <f>_xlfn.DAYS(Raw_data_US_healthcare[[#This Row],[Discharge Date]],Raw_data_US_healthcare[[#This Row],[Date of Admission]])</f>
        <v>3</v>
      </c>
    </row>
    <row r="6477" spans="1:20" x14ac:dyDescent="0.3">
      <c r="A6477" t="s">
        <v>26512</v>
      </c>
      <c r="B6477" t="s">
        <v>17722</v>
      </c>
      <c r="C6477">
        <v>57</v>
      </c>
      <c r="D6477" t="str">
        <f>IF(Raw_data_US_healthcare[[#This Row],[Age]]&lt;35,"Young",IF(Raw_data_US_healthcare[[#This Row],[Age]]&lt;60,"Middle","Senior"))</f>
        <v>Middle</v>
      </c>
      <c r="E6477" t="s">
        <v>26</v>
      </c>
      <c r="F6477" t="s">
        <v>113</v>
      </c>
      <c r="G6477" t="s">
        <v>113</v>
      </c>
      <c r="H6477" t="s">
        <v>69</v>
      </c>
      <c r="I6477" s="2">
        <v>44688</v>
      </c>
      <c r="J6477" t="s">
        <v>401</v>
      </c>
      <c r="K6477" t="s">
        <v>17723</v>
      </c>
      <c r="L6477" t="s">
        <v>31</v>
      </c>
      <c r="M6477">
        <v>75498.628800000006</v>
      </c>
      <c r="N6477">
        <v>144</v>
      </c>
      <c r="O6477" t="s">
        <v>22</v>
      </c>
      <c r="P6477" t="s">
        <v>22</v>
      </c>
      <c r="Q6477" s="2">
        <v>44691</v>
      </c>
      <c r="R6477" t="s">
        <v>32</v>
      </c>
      <c r="S6477" t="s">
        <v>33</v>
      </c>
      <c r="T6477">
        <f>_xlfn.DAYS(Raw_data_US_healthcare[[#This Row],[Discharge Date]],Raw_data_US_healthcare[[#This Row],[Date of Admission]])</f>
        <v>3</v>
      </c>
    </row>
    <row r="6478" spans="1:20" x14ac:dyDescent="0.3">
      <c r="A6478" t="s">
        <v>26512</v>
      </c>
      <c r="B6478" t="s">
        <v>17724</v>
      </c>
      <c r="C6478">
        <v>72</v>
      </c>
      <c r="D6478" t="str">
        <f>IF(Raw_data_US_healthcare[[#This Row],[Age]]&lt;35,"Young",IF(Raw_data_US_healthcare[[#This Row],[Age]]&lt;60,"Middle","Senior"))</f>
        <v>Senior</v>
      </c>
      <c r="E6478" t="s">
        <v>26</v>
      </c>
      <c r="F6478" t="s">
        <v>17</v>
      </c>
      <c r="G6478" t="s">
        <v>17</v>
      </c>
      <c r="H6478" t="s">
        <v>26514</v>
      </c>
      <c r="I6478" s="2">
        <v>44163</v>
      </c>
      <c r="J6478" t="s">
        <v>11693</v>
      </c>
      <c r="K6478" t="s">
        <v>17725</v>
      </c>
      <c r="L6478" t="s">
        <v>60</v>
      </c>
      <c r="M6478">
        <v>14969.2595</v>
      </c>
      <c r="N6478">
        <v>157</v>
      </c>
      <c r="O6478" t="s">
        <v>43</v>
      </c>
      <c r="P6478" t="s">
        <v>43</v>
      </c>
      <c r="Q6478" s="2">
        <v>44189</v>
      </c>
      <c r="R6478" t="s">
        <v>83</v>
      </c>
      <c r="S6478" t="s">
        <v>45</v>
      </c>
      <c r="T6478">
        <f>_xlfn.DAYS(Raw_data_US_healthcare[[#This Row],[Discharge Date]],Raw_data_US_healthcare[[#This Row],[Date of Admission]])</f>
        <v>26</v>
      </c>
    </row>
    <row r="6479" spans="1:20" x14ac:dyDescent="0.3">
      <c r="A6479" t="s">
        <v>26512</v>
      </c>
      <c r="B6479" t="s">
        <v>14173</v>
      </c>
      <c r="C6479">
        <v>79</v>
      </c>
      <c r="D6479" t="str">
        <f>IF(Raw_data_US_healthcare[[#This Row],[Age]]&lt;35,"Young",IF(Raw_data_US_healthcare[[#This Row],[Age]]&lt;60,"Middle","Senior"))</f>
        <v>Senior</v>
      </c>
      <c r="E6479" t="s">
        <v>26</v>
      </c>
      <c r="F6479" t="s">
        <v>49</v>
      </c>
      <c r="G6479" t="s">
        <v>49</v>
      </c>
      <c r="H6479" t="s">
        <v>36</v>
      </c>
      <c r="I6479" s="2">
        <v>43588</v>
      </c>
      <c r="J6479" t="s">
        <v>17726</v>
      </c>
      <c r="K6479" t="s">
        <v>17727</v>
      </c>
      <c r="L6479" t="s">
        <v>21</v>
      </c>
      <c r="M6479">
        <v>13045.875</v>
      </c>
      <c r="N6479">
        <v>305</v>
      </c>
      <c r="O6479" t="s">
        <v>22</v>
      </c>
      <c r="P6479" t="s">
        <v>22</v>
      </c>
      <c r="Q6479" s="2">
        <v>43589</v>
      </c>
      <c r="R6479" t="s">
        <v>32</v>
      </c>
      <c r="S6479" t="s">
        <v>33</v>
      </c>
      <c r="T6479">
        <f>_xlfn.DAYS(Raw_data_US_healthcare[[#This Row],[Discharge Date]],Raw_data_US_healthcare[[#This Row],[Date of Admission]])</f>
        <v>1</v>
      </c>
    </row>
    <row r="6480" spans="1:20" x14ac:dyDescent="0.3">
      <c r="A6480" t="s">
        <v>26512</v>
      </c>
      <c r="B6480" t="s">
        <v>17728</v>
      </c>
      <c r="C6480">
        <v>47</v>
      </c>
      <c r="D6480" t="str">
        <f>IF(Raw_data_US_healthcare[[#This Row],[Age]]&lt;35,"Young",IF(Raw_data_US_healthcare[[#This Row],[Age]]&lt;60,"Middle","Senior"))</f>
        <v>Middle</v>
      </c>
      <c r="E6480" t="s">
        <v>26</v>
      </c>
      <c r="F6480" t="s">
        <v>113</v>
      </c>
      <c r="G6480" t="s">
        <v>113</v>
      </c>
      <c r="H6480" t="s">
        <v>26516</v>
      </c>
      <c r="I6480" s="2">
        <v>43963</v>
      </c>
      <c r="J6480" t="s">
        <v>17729</v>
      </c>
      <c r="K6480" t="s">
        <v>17730</v>
      </c>
      <c r="L6480" t="s">
        <v>21</v>
      </c>
      <c r="M6480">
        <v>13522.697099999999</v>
      </c>
      <c r="N6480">
        <v>379</v>
      </c>
      <c r="O6480" t="s">
        <v>39</v>
      </c>
      <c r="P6480" t="s">
        <v>39</v>
      </c>
      <c r="Q6480" s="2">
        <v>43964</v>
      </c>
      <c r="R6480" t="s">
        <v>83</v>
      </c>
      <c r="S6480" t="s">
        <v>24</v>
      </c>
      <c r="T6480">
        <f>_xlfn.DAYS(Raw_data_US_healthcare[[#This Row],[Discharge Date]],Raw_data_US_healthcare[[#This Row],[Date of Admission]])</f>
        <v>1</v>
      </c>
    </row>
    <row r="6481" spans="1:20" x14ac:dyDescent="0.3">
      <c r="A6481" t="s">
        <v>26511</v>
      </c>
      <c r="B6481" t="s">
        <v>17731</v>
      </c>
      <c r="C6481">
        <v>83</v>
      </c>
      <c r="D6481" t="str">
        <f>IF(Raw_data_US_healthcare[[#This Row],[Age]]&lt;35,"Young",IF(Raw_data_US_healthcare[[#This Row],[Age]]&lt;60,"Middle","Senior"))</f>
        <v>Senior</v>
      </c>
      <c r="E6481" t="s">
        <v>16</v>
      </c>
      <c r="F6481" t="s">
        <v>88</v>
      </c>
      <c r="G6481" t="s">
        <v>88</v>
      </c>
      <c r="H6481" t="s">
        <v>26514</v>
      </c>
      <c r="I6481" s="2">
        <v>44603</v>
      </c>
      <c r="J6481" t="s">
        <v>17732</v>
      </c>
      <c r="K6481" t="s">
        <v>17733</v>
      </c>
      <c r="L6481" t="s">
        <v>21</v>
      </c>
      <c r="M6481">
        <v>38509.889199999998</v>
      </c>
      <c r="N6481">
        <v>427</v>
      </c>
      <c r="O6481" t="s">
        <v>22</v>
      </c>
      <c r="P6481" t="s">
        <v>22</v>
      </c>
      <c r="Q6481" s="2">
        <v>44609</v>
      </c>
      <c r="R6481" t="s">
        <v>32</v>
      </c>
      <c r="S6481" t="s">
        <v>24</v>
      </c>
      <c r="T6481">
        <f>_xlfn.DAYS(Raw_data_US_healthcare[[#This Row],[Discharge Date]],Raw_data_US_healthcare[[#This Row],[Date of Admission]])</f>
        <v>6</v>
      </c>
    </row>
    <row r="6482" spans="1:20" x14ac:dyDescent="0.3">
      <c r="A6482" t="s">
        <v>26511</v>
      </c>
      <c r="B6482" t="s">
        <v>17734</v>
      </c>
      <c r="C6482">
        <v>53</v>
      </c>
      <c r="D6482" t="str">
        <f>IF(Raw_data_US_healthcare[[#This Row],[Age]]&lt;35,"Young",IF(Raw_data_US_healthcare[[#This Row],[Age]]&lt;60,"Middle","Senior"))</f>
        <v>Middle</v>
      </c>
      <c r="E6482" t="s">
        <v>16</v>
      </c>
      <c r="F6482" t="s">
        <v>113</v>
      </c>
      <c r="G6482" t="s">
        <v>113</v>
      </c>
      <c r="H6482" t="s">
        <v>36</v>
      </c>
      <c r="I6482" s="2">
        <v>43976</v>
      </c>
      <c r="J6482" t="s">
        <v>17735</v>
      </c>
      <c r="K6482" t="s">
        <v>17736</v>
      </c>
      <c r="L6482" t="s">
        <v>60</v>
      </c>
      <c r="M6482">
        <v>10716.131299999999</v>
      </c>
      <c r="N6482">
        <v>135</v>
      </c>
      <c r="O6482" t="s">
        <v>39</v>
      </c>
      <c r="P6482" t="s">
        <v>39</v>
      </c>
      <c r="Q6482" s="2">
        <v>43999</v>
      </c>
      <c r="R6482" t="s">
        <v>83</v>
      </c>
      <c r="S6482" t="s">
        <v>24</v>
      </c>
      <c r="T6482">
        <f>_xlfn.DAYS(Raw_data_US_healthcare[[#This Row],[Discharge Date]],Raw_data_US_healthcare[[#This Row],[Date of Admission]])</f>
        <v>23</v>
      </c>
    </row>
    <row r="6483" spans="1:20" x14ac:dyDescent="0.3">
      <c r="A6483" t="s">
        <v>26512</v>
      </c>
      <c r="B6483" t="s">
        <v>17737</v>
      </c>
      <c r="C6483">
        <v>55</v>
      </c>
      <c r="D6483" t="str">
        <f>IF(Raw_data_US_healthcare[[#This Row],[Age]]&lt;35,"Young",IF(Raw_data_US_healthcare[[#This Row],[Age]]&lt;60,"Middle","Senior"))</f>
        <v>Middle</v>
      </c>
      <c r="E6483" t="s">
        <v>26</v>
      </c>
      <c r="F6483" t="s">
        <v>88</v>
      </c>
      <c r="G6483" t="s">
        <v>88</v>
      </c>
      <c r="H6483" t="s">
        <v>28</v>
      </c>
      <c r="I6483" s="2">
        <v>44517</v>
      </c>
      <c r="J6483" t="s">
        <v>13556</v>
      </c>
      <c r="K6483" t="s">
        <v>7950</v>
      </c>
      <c r="L6483" t="s">
        <v>60</v>
      </c>
      <c r="M6483">
        <v>31862.977200000001</v>
      </c>
      <c r="N6483">
        <v>219</v>
      </c>
      <c r="O6483" t="s">
        <v>43</v>
      </c>
      <c r="P6483" t="s">
        <v>43</v>
      </c>
      <c r="Q6483" s="2">
        <v>44537</v>
      </c>
      <c r="R6483" t="s">
        <v>83</v>
      </c>
      <c r="S6483" t="s">
        <v>33</v>
      </c>
      <c r="T6483">
        <f>_xlfn.DAYS(Raw_data_US_healthcare[[#This Row],[Discharge Date]],Raw_data_US_healthcare[[#This Row],[Date of Admission]])</f>
        <v>20</v>
      </c>
    </row>
    <row r="6484" spans="1:20" x14ac:dyDescent="0.3">
      <c r="A6484" t="s">
        <v>26512</v>
      </c>
      <c r="B6484" t="s">
        <v>17738</v>
      </c>
      <c r="C6484">
        <v>25</v>
      </c>
      <c r="D6484" t="str">
        <f>IF(Raw_data_US_healthcare[[#This Row],[Age]]&lt;35,"Young",IF(Raw_data_US_healthcare[[#This Row],[Age]]&lt;60,"Middle","Senior"))</f>
        <v>Young</v>
      </c>
      <c r="E6484" t="s">
        <v>26</v>
      </c>
      <c r="F6484" t="s">
        <v>17</v>
      </c>
      <c r="G6484" t="s">
        <v>17</v>
      </c>
      <c r="H6484" t="s">
        <v>28</v>
      </c>
      <c r="I6484" s="2">
        <v>43949</v>
      </c>
      <c r="J6484" t="s">
        <v>17739</v>
      </c>
      <c r="K6484" t="s">
        <v>17740</v>
      </c>
      <c r="L6484" t="s">
        <v>31</v>
      </c>
      <c r="M6484">
        <v>31951.890200000002</v>
      </c>
      <c r="N6484">
        <v>281</v>
      </c>
      <c r="O6484" t="s">
        <v>43</v>
      </c>
      <c r="P6484" t="s">
        <v>43</v>
      </c>
      <c r="Q6484" s="2">
        <v>43955</v>
      </c>
      <c r="R6484" t="s">
        <v>44</v>
      </c>
      <c r="S6484" t="s">
        <v>24</v>
      </c>
      <c r="T6484">
        <f>_xlfn.DAYS(Raw_data_US_healthcare[[#This Row],[Discharge Date]],Raw_data_US_healthcare[[#This Row],[Date of Admission]])</f>
        <v>6</v>
      </c>
    </row>
    <row r="6485" spans="1:20" x14ac:dyDescent="0.3">
      <c r="A6485" t="s">
        <v>26512</v>
      </c>
      <c r="B6485" t="s">
        <v>17741</v>
      </c>
      <c r="C6485">
        <v>63</v>
      </c>
      <c r="D6485" t="str">
        <f>IF(Raw_data_US_healthcare[[#This Row],[Age]]&lt;35,"Young",IF(Raw_data_US_healthcare[[#This Row],[Age]]&lt;60,"Middle","Senior"))</f>
        <v>Senior</v>
      </c>
      <c r="E6485" t="s">
        <v>26</v>
      </c>
      <c r="F6485" t="s">
        <v>88</v>
      </c>
      <c r="G6485" t="s">
        <v>88</v>
      </c>
      <c r="H6485" t="s">
        <v>69</v>
      </c>
      <c r="I6485" s="2">
        <v>44870</v>
      </c>
      <c r="J6485" t="s">
        <v>10471</v>
      </c>
      <c r="K6485" t="s">
        <v>17742</v>
      </c>
      <c r="L6485" t="s">
        <v>21</v>
      </c>
      <c r="M6485">
        <v>56774.3845</v>
      </c>
      <c r="N6485">
        <v>248</v>
      </c>
      <c r="O6485" t="s">
        <v>22</v>
      </c>
      <c r="P6485" t="s">
        <v>22</v>
      </c>
      <c r="Q6485" s="2">
        <v>44892</v>
      </c>
      <c r="R6485" t="s">
        <v>44</v>
      </c>
      <c r="S6485" t="s">
        <v>33</v>
      </c>
      <c r="T6485">
        <f>_xlfn.DAYS(Raw_data_US_healthcare[[#This Row],[Discharge Date]],Raw_data_US_healthcare[[#This Row],[Date of Admission]])</f>
        <v>22</v>
      </c>
    </row>
    <row r="6486" spans="1:20" x14ac:dyDescent="0.3">
      <c r="A6486" t="s">
        <v>26512</v>
      </c>
      <c r="B6486" t="s">
        <v>17743</v>
      </c>
      <c r="C6486">
        <v>82</v>
      </c>
      <c r="D6486" t="str">
        <f>IF(Raw_data_US_healthcare[[#This Row],[Age]]&lt;35,"Young",IF(Raw_data_US_healthcare[[#This Row],[Age]]&lt;60,"Middle","Senior"))</f>
        <v>Senior</v>
      </c>
      <c r="E6486" t="s">
        <v>26</v>
      </c>
      <c r="F6486" t="s">
        <v>113</v>
      </c>
      <c r="G6486" t="s">
        <v>113</v>
      </c>
      <c r="H6486" t="s">
        <v>36</v>
      </c>
      <c r="I6486" s="2">
        <v>45213</v>
      </c>
      <c r="J6486" t="s">
        <v>17744</v>
      </c>
      <c r="K6486" t="s">
        <v>17745</v>
      </c>
      <c r="L6486" t="s">
        <v>21</v>
      </c>
      <c r="M6486">
        <v>24080.4018</v>
      </c>
      <c r="N6486">
        <v>416</v>
      </c>
      <c r="O6486" t="s">
        <v>22</v>
      </c>
      <c r="P6486" t="s">
        <v>22</v>
      </c>
      <c r="Q6486" s="2">
        <v>45217</v>
      </c>
      <c r="R6486" t="s">
        <v>32</v>
      </c>
      <c r="S6486" t="s">
        <v>24</v>
      </c>
      <c r="T6486">
        <f>_xlfn.DAYS(Raw_data_US_healthcare[[#This Row],[Discharge Date]],Raw_data_US_healthcare[[#This Row],[Date of Admission]])</f>
        <v>4</v>
      </c>
    </row>
    <row r="6487" spans="1:20" x14ac:dyDescent="0.3">
      <c r="A6487" t="s">
        <v>26512</v>
      </c>
      <c r="B6487" t="s">
        <v>26581</v>
      </c>
      <c r="C6487">
        <v>68</v>
      </c>
      <c r="D6487" t="str">
        <f>IF(Raw_data_US_healthcare[[#This Row],[Age]]&lt;35,"Young",IF(Raw_data_US_healthcare[[#This Row],[Age]]&lt;60,"Middle","Senior"))</f>
        <v>Senior</v>
      </c>
      <c r="E6487" t="s">
        <v>26</v>
      </c>
      <c r="F6487" t="s">
        <v>27</v>
      </c>
      <c r="G6487" t="s">
        <v>27</v>
      </c>
      <c r="H6487" t="s">
        <v>26514</v>
      </c>
      <c r="I6487" s="2">
        <v>44563</v>
      </c>
      <c r="J6487" t="s">
        <v>17746</v>
      </c>
      <c r="K6487" t="s">
        <v>17747</v>
      </c>
      <c r="L6487" t="s">
        <v>21</v>
      </c>
      <c r="M6487">
        <v>8374.1749</v>
      </c>
      <c r="N6487">
        <v>168</v>
      </c>
      <c r="O6487" t="s">
        <v>22</v>
      </c>
      <c r="P6487" t="s">
        <v>22</v>
      </c>
      <c r="Q6487" s="2">
        <v>44565</v>
      </c>
      <c r="R6487" t="s">
        <v>83</v>
      </c>
      <c r="S6487" t="s">
        <v>33</v>
      </c>
      <c r="T6487">
        <f>_xlfn.DAYS(Raw_data_US_healthcare[[#This Row],[Discharge Date]],Raw_data_US_healthcare[[#This Row],[Date of Admission]])</f>
        <v>2</v>
      </c>
    </row>
    <row r="6488" spans="1:20" x14ac:dyDescent="0.3">
      <c r="A6488" t="s">
        <v>26511</v>
      </c>
      <c r="B6488" t="s">
        <v>17748</v>
      </c>
      <c r="C6488">
        <v>72</v>
      </c>
      <c r="D6488" t="str">
        <f>IF(Raw_data_US_healthcare[[#This Row],[Age]]&lt;35,"Young",IF(Raw_data_US_healthcare[[#This Row],[Age]]&lt;60,"Middle","Senior"))</f>
        <v>Senior</v>
      </c>
      <c r="E6488" t="s">
        <v>16</v>
      </c>
      <c r="F6488" t="s">
        <v>113</v>
      </c>
      <c r="G6488" t="s">
        <v>113</v>
      </c>
      <c r="H6488" t="s">
        <v>28</v>
      </c>
      <c r="I6488" s="2">
        <v>44455</v>
      </c>
      <c r="J6488" t="s">
        <v>17749</v>
      </c>
      <c r="K6488" t="s">
        <v>17750</v>
      </c>
      <c r="L6488" t="s">
        <v>21</v>
      </c>
      <c r="M6488">
        <v>24136.482</v>
      </c>
      <c r="N6488">
        <v>411</v>
      </c>
      <c r="O6488" t="s">
        <v>43</v>
      </c>
      <c r="P6488" t="s">
        <v>43</v>
      </c>
      <c r="Q6488" s="2">
        <v>44480</v>
      </c>
      <c r="R6488" t="s">
        <v>23</v>
      </c>
      <c r="S6488" t="s">
        <v>24</v>
      </c>
      <c r="T6488">
        <f>_xlfn.DAYS(Raw_data_US_healthcare[[#This Row],[Discharge Date]],Raw_data_US_healthcare[[#This Row],[Date of Admission]])</f>
        <v>25</v>
      </c>
    </row>
    <row r="6489" spans="1:20" x14ac:dyDescent="0.3">
      <c r="A6489" t="s">
        <v>26511</v>
      </c>
      <c r="B6489" t="s">
        <v>13289</v>
      </c>
      <c r="C6489">
        <v>40</v>
      </c>
      <c r="D6489" t="str">
        <f>IF(Raw_data_US_healthcare[[#This Row],[Age]]&lt;35,"Young",IF(Raw_data_US_healthcare[[#This Row],[Age]]&lt;60,"Middle","Senior"))</f>
        <v>Middle</v>
      </c>
      <c r="E6489" t="s">
        <v>16</v>
      </c>
      <c r="F6489" t="s">
        <v>62</v>
      </c>
      <c r="G6489" t="s">
        <v>62</v>
      </c>
      <c r="H6489" t="s">
        <v>69</v>
      </c>
      <c r="I6489" s="2">
        <v>44797</v>
      </c>
      <c r="J6489" t="s">
        <v>17751</v>
      </c>
      <c r="K6489" t="s">
        <v>17752</v>
      </c>
      <c r="L6489" t="s">
        <v>60</v>
      </c>
      <c r="M6489">
        <v>46549.472999999998</v>
      </c>
      <c r="N6489">
        <v>341</v>
      </c>
      <c r="O6489" t="s">
        <v>22</v>
      </c>
      <c r="P6489" t="s">
        <v>22</v>
      </c>
      <c r="Q6489" s="2">
        <v>44814</v>
      </c>
      <c r="R6489" t="s">
        <v>83</v>
      </c>
      <c r="S6489" t="s">
        <v>45</v>
      </c>
      <c r="T6489">
        <f>_xlfn.DAYS(Raw_data_US_healthcare[[#This Row],[Discharge Date]],Raw_data_US_healthcare[[#This Row],[Date of Admission]])</f>
        <v>17</v>
      </c>
    </row>
    <row r="6490" spans="1:20" x14ac:dyDescent="0.3">
      <c r="A6490" t="s">
        <v>26511</v>
      </c>
      <c r="B6490" t="s">
        <v>17753</v>
      </c>
      <c r="C6490">
        <v>67</v>
      </c>
      <c r="D6490" t="str">
        <f>IF(Raw_data_US_healthcare[[#This Row],[Age]]&lt;35,"Young",IF(Raw_data_US_healthcare[[#This Row],[Age]]&lt;60,"Middle","Senior"))</f>
        <v>Senior</v>
      </c>
      <c r="E6490" t="s">
        <v>16</v>
      </c>
      <c r="F6490" t="s">
        <v>113</v>
      </c>
      <c r="G6490" t="s">
        <v>113</v>
      </c>
      <c r="H6490" t="s">
        <v>36</v>
      </c>
      <c r="I6490" s="2">
        <v>44066</v>
      </c>
      <c r="J6490" t="s">
        <v>17754</v>
      </c>
      <c r="K6490" t="s">
        <v>17755</v>
      </c>
      <c r="L6490" t="s">
        <v>21</v>
      </c>
      <c r="M6490">
        <v>15658.014999999999</v>
      </c>
      <c r="N6490">
        <v>347</v>
      </c>
      <c r="O6490" t="s">
        <v>39</v>
      </c>
      <c r="P6490" t="s">
        <v>39</v>
      </c>
      <c r="Q6490" s="2">
        <v>44093</v>
      </c>
      <c r="R6490" t="s">
        <v>83</v>
      </c>
      <c r="S6490" t="s">
        <v>45</v>
      </c>
      <c r="T6490">
        <f>_xlfn.DAYS(Raw_data_US_healthcare[[#This Row],[Discharge Date]],Raw_data_US_healthcare[[#This Row],[Date of Admission]])</f>
        <v>27</v>
      </c>
    </row>
    <row r="6491" spans="1:20" x14ac:dyDescent="0.3">
      <c r="A6491" t="s">
        <v>26512</v>
      </c>
      <c r="B6491" t="s">
        <v>17756</v>
      </c>
      <c r="C6491">
        <v>28</v>
      </c>
      <c r="D6491" t="str">
        <f>IF(Raw_data_US_healthcare[[#This Row],[Age]]&lt;35,"Young",IF(Raw_data_US_healthcare[[#This Row],[Age]]&lt;60,"Middle","Senior"))</f>
        <v>Young</v>
      </c>
      <c r="E6491" t="s">
        <v>26</v>
      </c>
      <c r="F6491" t="s">
        <v>17</v>
      </c>
      <c r="G6491" t="s">
        <v>17</v>
      </c>
      <c r="H6491" t="s">
        <v>26516</v>
      </c>
      <c r="I6491" s="2">
        <v>43513</v>
      </c>
      <c r="J6491" t="s">
        <v>17757</v>
      </c>
      <c r="K6491" t="s">
        <v>17758</v>
      </c>
      <c r="L6491" t="s">
        <v>60</v>
      </c>
      <c r="M6491">
        <v>12676.868399999999</v>
      </c>
      <c r="N6491">
        <v>319</v>
      </c>
      <c r="O6491" t="s">
        <v>39</v>
      </c>
      <c r="P6491" t="s">
        <v>39</v>
      </c>
      <c r="Q6491" s="2">
        <v>43543</v>
      </c>
      <c r="R6491" t="s">
        <v>83</v>
      </c>
      <c r="S6491" t="s">
        <v>33</v>
      </c>
      <c r="T6491">
        <f>_xlfn.DAYS(Raw_data_US_healthcare[[#This Row],[Discharge Date]],Raw_data_US_healthcare[[#This Row],[Date of Admission]])</f>
        <v>30</v>
      </c>
    </row>
    <row r="6492" spans="1:20" x14ac:dyDescent="0.3">
      <c r="A6492" t="s">
        <v>26511</v>
      </c>
      <c r="B6492" t="s">
        <v>17759</v>
      </c>
      <c r="C6492">
        <v>47</v>
      </c>
      <c r="D6492" t="str">
        <f>IF(Raw_data_US_healthcare[[#This Row],[Age]]&lt;35,"Young",IF(Raw_data_US_healthcare[[#This Row],[Age]]&lt;60,"Middle","Senior"))</f>
        <v>Middle</v>
      </c>
      <c r="E6492" t="s">
        <v>16</v>
      </c>
      <c r="F6492" t="s">
        <v>27</v>
      </c>
      <c r="G6492" t="s">
        <v>27</v>
      </c>
      <c r="H6492" t="s">
        <v>18</v>
      </c>
      <c r="I6492" s="2">
        <v>44249</v>
      </c>
      <c r="J6492" t="s">
        <v>17760</v>
      </c>
      <c r="K6492" t="s">
        <v>17761</v>
      </c>
      <c r="L6492" t="s">
        <v>31</v>
      </c>
      <c r="M6492">
        <v>26625.693899999998</v>
      </c>
      <c r="N6492">
        <v>268</v>
      </c>
      <c r="O6492" t="s">
        <v>22</v>
      </c>
      <c r="P6492" t="s">
        <v>22</v>
      </c>
      <c r="Q6492" s="2">
        <v>44271</v>
      </c>
      <c r="R6492" t="s">
        <v>48</v>
      </c>
      <c r="S6492" t="s">
        <v>33</v>
      </c>
      <c r="T6492">
        <f>_xlfn.DAYS(Raw_data_US_healthcare[[#This Row],[Discharge Date]],Raw_data_US_healthcare[[#This Row],[Date of Admission]])</f>
        <v>22</v>
      </c>
    </row>
    <row r="6493" spans="1:20" x14ac:dyDescent="0.3">
      <c r="A6493" t="s">
        <v>26511</v>
      </c>
      <c r="B6493" t="s">
        <v>17762</v>
      </c>
      <c r="C6493">
        <v>51</v>
      </c>
      <c r="D6493" t="str">
        <f>IF(Raw_data_US_healthcare[[#This Row],[Age]]&lt;35,"Young",IF(Raw_data_US_healthcare[[#This Row],[Age]]&lt;60,"Middle","Senior"))</f>
        <v>Middle</v>
      </c>
      <c r="E6493" t="s">
        <v>16</v>
      </c>
      <c r="F6493" t="s">
        <v>113</v>
      </c>
      <c r="G6493" t="s">
        <v>113</v>
      </c>
      <c r="H6493" t="s">
        <v>69</v>
      </c>
      <c r="I6493" s="2">
        <v>44448</v>
      </c>
      <c r="J6493" t="s">
        <v>17763</v>
      </c>
      <c r="K6493" t="s">
        <v>17764</v>
      </c>
      <c r="L6493" t="s">
        <v>21</v>
      </c>
      <c r="M6493">
        <v>3275.9339</v>
      </c>
      <c r="N6493">
        <v>295</v>
      </c>
      <c r="O6493" t="s">
        <v>39</v>
      </c>
      <c r="P6493" t="s">
        <v>39</v>
      </c>
      <c r="Q6493" s="2">
        <v>44476</v>
      </c>
      <c r="R6493" t="s">
        <v>83</v>
      </c>
      <c r="S6493" t="s">
        <v>24</v>
      </c>
      <c r="T6493">
        <f>_xlfn.DAYS(Raw_data_US_healthcare[[#This Row],[Discharge Date]],Raw_data_US_healthcare[[#This Row],[Date of Admission]])</f>
        <v>28</v>
      </c>
    </row>
    <row r="6494" spans="1:20" x14ac:dyDescent="0.3">
      <c r="A6494" t="s">
        <v>26512</v>
      </c>
      <c r="B6494" t="s">
        <v>17765</v>
      </c>
      <c r="C6494">
        <v>22</v>
      </c>
      <c r="D6494" t="str">
        <f>IF(Raw_data_US_healthcare[[#This Row],[Age]]&lt;35,"Young",IF(Raw_data_US_healthcare[[#This Row],[Age]]&lt;60,"Middle","Senior"))</f>
        <v>Young</v>
      </c>
      <c r="E6494" t="s">
        <v>26</v>
      </c>
      <c r="F6494" t="s">
        <v>228</v>
      </c>
      <c r="G6494" t="s">
        <v>228</v>
      </c>
      <c r="H6494" t="s">
        <v>28</v>
      </c>
      <c r="I6494" s="2">
        <v>44133</v>
      </c>
      <c r="J6494" t="s">
        <v>17766</v>
      </c>
      <c r="K6494" t="s">
        <v>17767</v>
      </c>
      <c r="L6494" t="s">
        <v>60</v>
      </c>
      <c r="M6494">
        <v>36199.282899999998</v>
      </c>
      <c r="N6494">
        <v>102</v>
      </c>
      <c r="O6494" t="s">
        <v>43</v>
      </c>
      <c r="P6494" t="s">
        <v>43</v>
      </c>
      <c r="Q6494" s="2">
        <v>44144</v>
      </c>
      <c r="R6494" t="s">
        <v>23</v>
      </c>
      <c r="S6494" t="s">
        <v>45</v>
      </c>
      <c r="T6494">
        <f>_xlfn.DAYS(Raw_data_US_healthcare[[#This Row],[Discharge Date]],Raw_data_US_healthcare[[#This Row],[Date of Admission]])</f>
        <v>11</v>
      </c>
    </row>
    <row r="6495" spans="1:20" x14ac:dyDescent="0.3">
      <c r="A6495" t="s">
        <v>26512</v>
      </c>
      <c r="B6495" t="s">
        <v>17768</v>
      </c>
      <c r="C6495">
        <v>24</v>
      </c>
      <c r="D6495" t="str">
        <f>IF(Raw_data_US_healthcare[[#This Row],[Age]]&lt;35,"Young",IF(Raw_data_US_healthcare[[#This Row],[Age]]&lt;60,"Middle","Senior"))</f>
        <v>Young</v>
      </c>
      <c r="E6495" t="s">
        <v>26</v>
      </c>
      <c r="F6495" t="s">
        <v>228</v>
      </c>
      <c r="G6495" t="s">
        <v>228</v>
      </c>
      <c r="H6495" t="s">
        <v>36</v>
      </c>
      <c r="I6495" s="2">
        <v>43759</v>
      </c>
      <c r="J6495" t="s">
        <v>17769</v>
      </c>
      <c r="K6495" t="s">
        <v>17770</v>
      </c>
      <c r="L6495" t="s">
        <v>31</v>
      </c>
      <c r="M6495">
        <v>19843.204699999998</v>
      </c>
      <c r="N6495">
        <v>498</v>
      </c>
      <c r="O6495" t="s">
        <v>22</v>
      </c>
      <c r="P6495" t="s">
        <v>22</v>
      </c>
      <c r="Q6495" s="2">
        <v>43763</v>
      </c>
      <c r="R6495" t="s">
        <v>32</v>
      </c>
      <c r="S6495" t="s">
        <v>24</v>
      </c>
      <c r="T6495">
        <f>_xlfn.DAYS(Raw_data_US_healthcare[[#This Row],[Discharge Date]],Raw_data_US_healthcare[[#This Row],[Date of Admission]])</f>
        <v>4</v>
      </c>
    </row>
    <row r="6496" spans="1:20" x14ac:dyDescent="0.3">
      <c r="A6496" t="s">
        <v>26511</v>
      </c>
      <c r="B6496" t="s">
        <v>3392</v>
      </c>
      <c r="C6496">
        <v>43</v>
      </c>
      <c r="D6496" t="str">
        <f>IF(Raw_data_US_healthcare[[#This Row],[Age]]&lt;35,"Young",IF(Raw_data_US_healthcare[[#This Row],[Age]]&lt;60,"Middle","Senior"))</f>
        <v>Middle</v>
      </c>
      <c r="E6496" t="s">
        <v>16</v>
      </c>
      <c r="F6496" t="s">
        <v>35</v>
      </c>
      <c r="G6496" t="s">
        <v>35</v>
      </c>
      <c r="H6496" t="s">
        <v>26514</v>
      </c>
      <c r="I6496" s="2">
        <v>44373</v>
      </c>
      <c r="J6496" t="s">
        <v>17771</v>
      </c>
      <c r="K6496" t="s">
        <v>13401</v>
      </c>
      <c r="L6496" t="s">
        <v>21</v>
      </c>
      <c r="M6496">
        <v>9103.9789000000001</v>
      </c>
      <c r="N6496">
        <v>364</v>
      </c>
      <c r="O6496" t="s">
        <v>43</v>
      </c>
      <c r="P6496" t="s">
        <v>43</v>
      </c>
      <c r="Q6496" s="2">
        <v>44388</v>
      </c>
      <c r="R6496" t="s">
        <v>32</v>
      </c>
      <c r="S6496" t="s">
        <v>24</v>
      </c>
      <c r="T6496">
        <f>_xlfn.DAYS(Raw_data_US_healthcare[[#This Row],[Discharge Date]],Raw_data_US_healthcare[[#This Row],[Date of Admission]])</f>
        <v>15</v>
      </c>
    </row>
    <row r="6497" spans="1:20" x14ac:dyDescent="0.3">
      <c r="A6497" t="s">
        <v>26512</v>
      </c>
      <c r="B6497" t="s">
        <v>1280</v>
      </c>
      <c r="C6497">
        <v>22</v>
      </c>
      <c r="D6497" t="str">
        <f>IF(Raw_data_US_healthcare[[#This Row],[Age]]&lt;35,"Young",IF(Raw_data_US_healthcare[[#This Row],[Age]]&lt;60,"Middle","Senior"))</f>
        <v>Young</v>
      </c>
      <c r="E6497" t="s">
        <v>26</v>
      </c>
      <c r="F6497" t="s">
        <v>62</v>
      </c>
      <c r="G6497" t="s">
        <v>62</v>
      </c>
      <c r="H6497" t="s">
        <v>26514</v>
      </c>
      <c r="I6497" s="2">
        <v>43678</v>
      </c>
      <c r="J6497" t="s">
        <v>3101</v>
      </c>
      <c r="K6497" t="s">
        <v>11325</v>
      </c>
      <c r="L6497" t="s">
        <v>60</v>
      </c>
      <c r="M6497">
        <v>27442.1878</v>
      </c>
      <c r="N6497">
        <v>452</v>
      </c>
      <c r="O6497" t="s">
        <v>43</v>
      </c>
      <c r="P6497" t="s">
        <v>43</v>
      </c>
      <c r="Q6497" s="2">
        <v>43684</v>
      </c>
      <c r="R6497" t="s">
        <v>83</v>
      </c>
      <c r="S6497" t="s">
        <v>33</v>
      </c>
      <c r="T6497">
        <f>_xlfn.DAYS(Raw_data_US_healthcare[[#This Row],[Discharge Date]],Raw_data_US_healthcare[[#This Row],[Date of Admission]])</f>
        <v>6</v>
      </c>
    </row>
    <row r="6498" spans="1:20" x14ac:dyDescent="0.3">
      <c r="A6498" t="s">
        <v>26511</v>
      </c>
      <c r="B6498" t="s">
        <v>17772</v>
      </c>
      <c r="C6498">
        <v>58</v>
      </c>
      <c r="D6498" t="str">
        <f>IF(Raw_data_US_healthcare[[#This Row],[Age]]&lt;35,"Young",IF(Raw_data_US_healthcare[[#This Row],[Age]]&lt;60,"Middle","Senior"))</f>
        <v>Middle</v>
      </c>
      <c r="E6498" t="s">
        <v>16</v>
      </c>
      <c r="F6498" t="s">
        <v>49</v>
      </c>
      <c r="G6498" t="s">
        <v>49</v>
      </c>
      <c r="H6498" t="s">
        <v>36</v>
      </c>
      <c r="I6498" s="2">
        <v>45105</v>
      </c>
      <c r="J6498" t="s">
        <v>17773</v>
      </c>
      <c r="K6498" t="s">
        <v>17774</v>
      </c>
      <c r="L6498" t="s">
        <v>21</v>
      </c>
      <c r="M6498">
        <v>9466.9382000000005</v>
      </c>
      <c r="N6498">
        <v>370</v>
      </c>
      <c r="O6498" t="s">
        <v>39</v>
      </c>
      <c r="P6498" t="s">
        <v>39</v>
      </c>
      <c r="Q6498" s="2">
        <v>45133</v>
      </c>
      <c r="R6498" t="s">
        <v>48</v>
      </c>
      <c r="S6498" t="s">
        <v>33</v>
      </c>
      <c r="T6498">
        <f>_xlfn.DAYS(Raw_data_US_healthcare[[#This Row],[Discharge Date]],Raw_data_US_healthcare[[#This Row],[Date of Admission]])</f>
        <v>28</v>
      </c>
    </row>
    <row r="6499" spans="1:20" x14ac:dyDescent="0.3">
      <c r="A6499" t="s">
        <v>26512</v>
      </c>
      <c r="B6499" t="s">
        <v>17775</v>
      </c>
      <c r="C6499">
        <v>26</v>
      </c>
      <c r="D6499" t="str">
        <f>IF(Raw_data_US_healthcare[[#This Row],[Age]]&lt;35,"Young",IF(Raw_data_US_healthcare[[#This Row],[Age]]&lt;60,"Middle","Senior"))</f>
        <v>Young</v>
      </c>
      <c r="E6499" t="s">
        <v>26</v>
      </c>
      <c r="F6499" t="s">
        <v>35</v>
      </c>
      <c r="G6499" t="s">
        <v>35</v>
      </c>
      <c r="H6499" t="s">
        <v>18</v>
      </c>
      <c r="I6499" s="2">
        <v>44168</v>
      </c>
      <c r="J6499" t="s">
        <v>17776</v>
      </c>
      <c r="K6499" t="s">
        <v>9915</v>
      </c>
      <c r="L6499" t="s">
        <v>31</v>
      </c>
      <c r="M6499">
        <v>27542.208600000002</v>
      </c>
      <c r="N6499">
        <v>234</v>
      </c>
      <c r="O6499" t="s">
        <v>43</v>
      </c>
      <c r="P6499" t="s">
        <v>43</v>
      </c>
      <c r="Q6499" s="2">
        <v>44197</v>
      </c>
      <c r="R6499" t="s">
        <v>44</v>
      </c>
      <c r="S6499" t="s">
        <v>24</v>
      </c>
      <c r="T6499">
        <f>_xlfn.DAYS(Raw_data_US_healthcare[[#This Row],[Discharge Date]],Raw_data_US_healthcare[[#This Row],[Date of Admission]])</f>
        <v>29</v>
      </c>
    </row>
    <row r="6500" spans="1:20" x14ac:dyDescent="0.3">
      <c r="A6500" t="s">
        <v>26512</v>
      </c>
      <c r="B6500" t="s">
        <v>17777</v>
      </c>
      <c r="C6500">
        <v>50</v>
      </c>
      <c r="D6500" t="str">
        <f>IF(Raw_data_US_healthcare[[#This Row],[Age]]&lt;35,"Young",IF(Raw_data_US_healthcare[[#This Row],[Age]]&lt;60,"Middle","Senior"))</f>
        <v>Middle</v>
      </c>
      <c r="E6500" t="s">
        <v>26</v>
      </c>
      <c r="F6500" t="s">
        <v>62</v>
      </c>
      <c r="G6500" t="s">
        <v>62</v>
      </c>
      <c r="H6500" t="s">
        <v>36</v>
      </c>
      <c r="I6500" s="2">
        <v>44967</v>
      </c>
      <c r="J6500" t="s">
        <v>6190</v>
      </c>
      <c r="K6500" t="s">
        <v>17778</v>
      </c>
      <c r="L6500" t="s">
        <v>56</v>
      </c>
      <c r="M6500">
        <v>5651.8603000000003</v>
      </c>
      <c r="N6500">
        <v>219</v>
      </c>
      <c r="O6500" t="s">
        <v>39</v>
      </c>
      <c r="P6500" t="s">
        <v>39</v>
      </c>
      <c r="Q6500" s="2">
        <v>44982</v>
      </c>
      <c r="R6500" t="s">
        <v>44</v>
      </c>
      <c r="S6500" t="s">
        <v>33</v>
      </c>
      <c r="T6500">
        <f>_xlfn.DAYS(Raw_data_US_healthcare[[#This Row],[Discharge Date]],Raw_data_US_healthcare[[#This Row],[Date of Admission]])</f>
        <v>15</v>
      </c>
    </row>
    <row r="6501" spans="1:20" x14ac:dyDescent="0.3">
      <c r="A6501" t="s">
        <v>26511</v>
      </c>
      <c r="B6501" t="s">
        <v>17779</v>
      </c>
      <c r="C6501">
        <v>83</v>
      </c>
      <c r="D6501" t="str">
        <f>IF(Raw_data_US_healthcare[[#This Row],[Age]]&lt;35,"Young",IF(Raw_data_US_healthcare[[#This Row],[Age]]&lt;60,"Middle","Senior"))</f>
        <v>Senior</v>
      </c>
      <c r="E6501" t="s">
        <v>16</v>
      </c>
      <c r="F6501" t="s">
        <v>27</v>
      </c>
      <c r="G6501" t="s">
        <v>27</v>
      </c>
      <c r="H6501" t="s">
        <v>28</v>
      </c>
      <c r="I6501" s="2">
        <v>44900</v>
      </c>
      <c r="J6501" t="s">
        <v>17780</v>
      </c>
      <c r="K6501" t="s">
        <v>17781</v>
      </c>
      <c r="L6501" t="s">
        <v>21</v>
      </c>
      <c r="M6501">
        <v>20516.823899999999</v>
      </c>
      <c r="N6501">
        <v>358</v>
      </c>
      <c r="O6501" t="s">
        <v>43</v>
      </c>
      <c r="P6501" t="s">
        <v>43</v>
      </c>
      <c r="Q6501" s="2">
        <v>44915</v>
      </c>
      <c r="R6501" t="s">
        <v>44</v>
      </c>
      <c r="S6501" t="s">
        <v>45</v>
      </c>
      <c r="T6501">
        <f>_xlfn.DAYS(Raw_data_US_healthcare[[#This Row],[Discharge Date]],Raw_data_US_healthcare[[#This Row],[Date of Admission]])</f>
        <v>15</v>
      </c>
    </row>
    <row r="6502" spans="1:20" x14ac:dyDescent="0.3">
      <c r="A6502" t="s">
        <v>26512</v>
      </c>
      <c r="B6502" t="s">
        <v>17782</v>
      </c>
      <c r="C6502">
        <v>20</v>
      </c>
      <c r="D6502" t="str">
        <f>IF(Raw_data_US_healthcare[[#This Row],[Age]]&lt;35,"Young",IF(Raw_data_US_healthcare[[#This Row],[Age]]&lt;60,"Middle","Senior"))</f>
        <v>Young</v>
      </c>
      <c r="E6502" t="s">
        <v>26</v>
      </c>
      <c r="F6502" t="s">
        <v>113</v>
      </c>
      <c r="G6502" t="s">
        <v>113</v>
      </c>
      <c r="H6502" t="s">
        <v>69</v>
      </c>
      <c r="I6502" s="2">
        <v>44806</v>
      </c>
      <c r="J6502" t="s">
        <v>17783</v>
      </c>
      <c r="K6502" t="s">
        <v>17784</v>
      </c>
      <c r="L6502" t="s">
        <v>31</v>
      </c>
      <c r="M6502">
        <v>76715.884099999996</v>
      </c>
      <c r="N6502">
        <v>320</v>
      </c>
      <c r="O6502" t="s">
        <v>22</v>
      </c>
      <c r="P6502" t="s">
        <v>22</v>
      </c>
      <c r="Q6502" s="2">
        <v>44819</v>
      </c>
      <c r="R6502" t="s">
        <v>44</v>
      </c>
      <c r="S6502" t="s">
        <v>45</v>
      </c>
      <c r="T6502">
        <f>_xlfn.DAYS(Raw_data_US_healthcare[[#This Row],[Discharge Date]],Raw_data_US_healthcare[[#This Row],[Date of Admission]])</f>
        <v>13</v>
      </c>
    </row>
    <row r="6503" spans="1:20" x14ac:dyDescent="0.3">
      <c r="A6503" t="s">
        <v>26511</v>
      </c>
      <c r="B6503" t="s">
        <v>17785</v>
      </c>
      <c r="C6503">
        <v>72</v>
      </c>
      <c r="D6503" t="str">
        <f>IF(Raw_data_US_healthcare[[#This Row],[Age]]&lt;35,"Young",IF(Raw_data_US_healthcare[[#This Row],[Age]]&lt;60,"Middle","Senior"))</f>
        <v>Senior</v>
      </c>
      <c r="E6503" t="s">
        <v>16</v>
      </c>
      <c r="F6503" t="s">
        <v>88</v>
      </c>
      <c r="G6503" t="s">
        <v>88</v>
      </c>
      <c r="H6503" t="s">
        <v>26516</v>
      </c>
      <c r="I6503" s="2">
        <v>43580</v>
      </c>
      <c r="J6503" t="s">
        <v>17786</v>
      </c>
      <c r="K6503" t="s">
        <v>17787</v>
      </c>
      <c r="L6503" t="s">
        <v>21</v>
      </c>
      <c r="M6503">
        <v>8072.0151999999998</v>
      </c>
      <c r="N6503">
        <v>336</v>
      </c>
      <c r="O6503" t="s">
        <v>43</v>
      </c>
      <c r="P6503" t="s">
        <v>43</v>
      </c>
      <c r="Q6503" s="2">
        <v>43602</v>
      </c>
      <c r="R6503" t="s">
        <v>83</v>
      </c>
      <c r="S6503" t="s">
        <v>33</v>
      </c>
      <c r="T6503">
        <f>_xlfn.DAYS(Raw_data_US_healthcare[[#This Row],[Discharge Date]],Raw_data_US_healthcare[[#This Row],[Date of Admission]])</f>
        <v>22</v>
      </c>
    </row>
    <row r="6504" spans="1:20" x14ac:dyDescent="0.3">
      <c r="A6504" t="s">
        <v>26511</v>
      </c>
      <c r="B6504" t="s">
        <v>17788</v>
      </c>
      <c r="C6504">
        <v>26</v>
      </c>
      <c r="D6504" t="str">
        <f>IF(Raw_data_US_healthcare[[#This Row],[Age]]&lt;35,"Young",IF(Raw_data_US_healthcare[[#This Row],[Age]]&lt;60,"Middle","Senior"))</f>
        <v>Young</v>
      </c>
      <c r="E6504" t="s">
        <v>16</v>
      </c>
      <c r="F6504" t="s">
        <v>27</v>
      </c>
      <c r="G6504" t="s">
        <v>27</v>
      </c>
      <c r="H6504" t="s">
        <v>28</v>
      </c>
      <c r="I6504" s="2">
        <v>43569</v>
      </c>
      <c r="J6504" t="s">
        <v>17789</v>
      </c>
      <c r="K6504" t="s">
        <v>17790</v>
      </c>
      <c r="L6504" t="s">
        <v>31</v>
      </c>
      <c r="M6504">
        <v>1475.9431</v>
      </c>
      <c r="N6504">
        <v>329</v>
      </c>
      <c r="O6504" t="s">
        <v>39</v>
      </c>
      <c r="P6504" t="s">
        <v>39</v>
      </c>
      <c r="Q6504" s="2">
        <v>43579</v>
      </c>
      <c r="R6504" t="s">
        <v>48</v>
      </c>
      <c r="S6504" t="s">
        <v>24</v>
      </c>
      <c r="T6504">
        <f>_xlfn.DAYS(Raw_data_US_healthcare[[#This Row],[Discharge Date]],Raw_data_US_healthcare[[#This Row],[Date of Admission]])</f>
        <v>10</v>
      </c>
    </row>
    <row r="6505" spans="1:20" x14ac:dyDescent="0.3">
      <c r="A6505" t="s">
        <v>26511</v>
      </c>
      <c r="B6505" t="s">
        <v>17791</v>
      </c>
      <c r="C6505">
        <v>67</v>
      </c>
      <c r="D6505" t="str">
        <f>IF(Raw_data_US_healthcare[[#This Row],[Age]]&lt;35,"Young",IF(Raw_data_US_healthcare[[#This Row],[Age]]&lt;60,"Middle","Senior"))</f>
        <v>Senior</v>
      </c>
      <c r="E6505" t="s">
        <v>16</v>
      </c>
      <c r="F6505" t="s">
        <v>17</v>
      </c>
      <c r="G6505" t="s">
        <v>17</v>
      </c>
      <c r="H6505" t="s">
        <v>26514</v>
      </c>
      <c r="I6505" s="2">
        <v>44876</v>
      </c>
      <c r="J6505" t="s">
        <v>17792</v>
      </c>
      <c r="K6505" t="s">
        <v>11100</v>
      </c>
      <c r="L6505" t="s">
        <v>21</v>
      </c>
      <c r="M6505">
        <v>36125.632899999997</v>
      </c>
      <c r="N6505">
        <v>434</v>
      </c>
      <c r="O6505" t="s">
        <v>22</v>
      </c>
      <c r="P6505" t="s">
        <v>22</v>
      </c>
      <c r="Q6505" s="2">
        <v>44889</v>
      </c>
      <c r="R6505" t="s">
        <v>23</v>
      </c>
      <c r="S6505" t="s">
        <v>33</v>
      </c>
      <c r="T6505">
        <f>_xlfn.DAYS(Raw_data_US_healthcare[[#This Row],[Discharge Date]],Raw_data_US_healthcare[[#This Row],[Date of Admission]])</f>
        <v>13</v>
      </c>
    </row>
    <row r="6506" spans="1:20" x14ac:dyDescent="0.3">
      <c r="A6506" t="s">
        <v>26511</v>
      </c>
      <c r="B6506" t="s">
        <v>17793</v>
      </c>
      <c r="C6506">
        <v>37</v>
      </c>
      <c r="D6506" t="str">
        <f>IF(Raw_data_US_healthcare[[#This Row],[Age]]&lt;35,"Young",IF(Raw_data_US_healthcare[[#This Row],[Age]]&lt;60,"Middle","Senior"))</f>
        <v>Middle</v>
      </c>
      <c r="E6506" t="s">
        <v>16</v>
      </c>
      <c r="F6506" t="s">
        <v>27</v>
      </c>
      <c r="G6506" t="s">
        <v>27</v>
      </c>
      <c r="H6506" t="s">
        <v>69</v>
      </c>
      <c r="I6506" s="2">
        <v>44531</v>
      </c>
      <c r="J6506" t="s">
        <v>6912</v>
      </c>
      <c r="K6506" t="s">
        <v>17794</v>
      </c>
      <c r="L6506" t="s">
        <v>56</v>
      </c>
      <c r="M6506">
        <v>28514.1129</v>
      </c>
      <c r="N6506">
        <v>156</v>
      </c>
      <c r="O6506" t="s">
        <v>22</v>
      </c>
      <c r="P6506" t="s">
        <v>22</v>
      </c>
      <c r="Q6506" s="2">
        <v>44541</v>
      </c>
      <c r="R6506" t="s">
        <v>32</v>
      </c>
      <c r="S6506" t="s">
        <v>45</v>
      </c>
      <c r="T6506">
        <f>_xlfn.DAYS(Raw_data_US_healthcare[[#This Row],[Discharge Date]],Raw_data_US_healthcare[[#This Row],[Date of Admission]])</f>
        <v>10</v>
      </c>
    </row>
    <row r="6507" spans="1:20" x14ac:dyDescent="0.3">
      <c r="A6507" t="s">
        <v>26511</v>
      </c>
      <c r="B6507" t="s">
        <v>17795</v>
      </c>
      <c r="C6507">
        <v>38</v>
      </c>
      <c r="D6507" t="str">
        <f>IF(Raw_data_US_healthcare[[#This Row],[Age]]&lt;35,"Young",IF(Raw_data_US_healthcare[[#This Row],[Age]]&lt;60,"Middle","Senior"))</f>
        <v>Middle</v>
      </c>
      <c r="E6507" t="s">
        <v>16</v>
      </c>
      <c r="F6507" t="s">
        <v>17</v>
      </c>
      <c r="G6507" t="s">
        <v>17</v>
      </c>
      <c r="H6507" t="s">
        <v>26516</v>
      </c>
      <c r="I6507" s="2">
        <v>43754</v>
      </c>
      <c r="J6507" t="s">
        <v>17796</v>
      </c>
      <c r="K6507" t="s">
        <v>17797</v>
      </c>
      <c r="L6507" t="s">
        <v>56</v>
      </c>
      <c r="M6507">
        <v>4514.5118000000002</v>
      </c>
      <c r="N6507">
        <v>425</v>
      </c>
      <c r="O6507" t="s">
        <v>39</v>
      </c>
      <c r="P6507" t="s">
        <v>39</v>
      </c>
      <c r="Q6507" s="2">
        <v>43772</v>
      </c>
      <c r="R6507" t="s">
        <v>83</v>
      </c>
      <c r="S6507" t="s">
        <v>24</v>
      </c>
      <c r="T6507">
        <f>_xlfn.DAYS(Raw_data_US_healthcare[[#This Row],[Discharge Date]],Raw_data_US_healthcare[[#This Row],[Date of Admission]])</f>
        <v>18</v>
      </c>
    </row>
    <row r="6508" spans="1:20" x14ac:dyDescent="0.3">
      <c r="A6508" t="s">
        <v>26511</v>
      </c>
      <c r="B6508" t="s">
        <v>17798</v>
      </c>
      <c r="C6508">
        <v>25</v>
      </c>
      <c r="D6508" t="str">
        <f>IF(Raw_data_US_healthcare[[#This Row],[Age]]&lt;35,"Young",IF(Raw_data_US_healthcare[[#This Row],[Age]]&lt;60,"Middle","Senior"))</f>
        <v>Young</v>
      </c>
      <c r="E6508" t="s">
        <v>16</v>
      </c>
      <c r="F6508" t="s">
        <v>228</v>
      </c>
      <c r="G6508" t="s">
        <v>228</v>
      </c>
      <c r="H6508" t="s">
        <v>28</v>
      </c>
      <c r="I6508" s="2">
        <v>44084</v>
      </c>
      <c r="J6508" t="s">
        <v>8012</v>
      </c>
      <c r="K6508" t="s">
        <v>17799</v>
      </c>
      <c r="L6508" t="s">
        <v>52</v>
      </c>
      <c r="M6508">
        <v>10486.6903</v>
      </c>
      <c r="N6508">
        <v>195</v>
      </c>
      <c r="O6508" t="s">
        <v>39</v>
      </c>
      <c r="P6508" t="s">
        <v>39</v>
      </c>
      <c r="Q6508" s="2">
        <v>44102</v>
      </c>
      <c r="R6508" t="s">
        <v>32</v>
      </c>
      <c r="S6508" t="s">
        <v>33</v>
      </c>
      <c r="T6508">
        <f>_xlfn.DAYS(Raw_data_US_healthcare[[#This Row],[Discharge Date]],Raw_data_US_healthcare[[#This Row],[Date of Admission]])</f>
        <v>18</v>
      </c>
    </row>
    <row r="6509" spans="1:20" x14ac:dyDescent="0.3">
      <c r="A6509" t="s">
        <v>26511</v>
      </c>
      <c r="B6509" t="s">
        <v>17800</v>
      </c>
      <c r="C6509">
        <v>74</v>
      </c>
      <c r="D6509" t="str">
        <f>IF(Raw_data_US_healthcare[[#This Row],[Age]]&lt;35,"Young",IF(Raw_data_US_healthcare[[#This Row],[Age]]&lt;60,"Middle","Senior"))</f>
        <v>Senior</v>
      </c>
      <c r="E6509" t="s">
        <v>16</v>
      </c>
      <c r="F6509" t="s">
        <v>228</v>
      </c>
      <c r="G6509" t="s">
        <v>228</v>
      </c>
      <c r="H6509" t="s">
        <v>28</v>
      </c>
      <c r="I6509" s="2">
        <v>44517</v>
      </c>
      <c r="J6509" t="s">
        <v>17801</v>
      </c>
      <c r="K6509" t="s">
        <v>17802</v>
      </c>
      <c r="L6509" t="s">
        <v>21</v>
      </c>
      <c r="M6509">
        <v>11963.906300000001</v>
      </c>
      <c r="N6509">
        <v>303</v>
      </c>
      <c r="O6509" t="s">
        <v>43</v>
      </c>
      <c r="P6509" t="s">
        <v>43</v>
      </c>
      <c r="Q6509" s="2">
        <v>44527</v>
      </c>
      <c r="R6509" t="s">
        <v>32</v>
      </c>
      <c r="S6509" t="s">
        <v>45</v>
      </c>
      <c r="T6509">
        <f>_xlfn.DAYS(Raw_data_US_healthcare[[#This Row],[Discharge Date]],Raw_data_US_healthcare[[#This Row],[Date of Admission]])</f>
        <v>10</v>
      </c>
    </row>
    <row r="6510" spans="1:20" x14ac:dyDescent="0.3">
      <c r="A6510" t="s">
        <v>26511</v>
      </c>
      <c r="B6510" t="s">
        <v>17803</v>
      </c>
      <c r="C6510">
        <v>61</v>
      </c>
      <c r="D6510" t="str">
        <f>IF(Raw_data_US_healthcare[[#This Row],[Age]]&lt;35,"Young",IF(Raw_data_US_healthcare[[#This Row],[Age]]&lt;60,"Middle","Senior"))</f>
        <v>Senior</v>
      </c>
      <c r="E6510" t="s">
        <v>16</v>
      </c>
      <c r="F6510" t="s">
        <v>49</v>
      </c>
      <c r="G6510" t="s">
        <v>49</v>
      </c>
      <c r="H6510" t="s">
        <v>36</v>
      </c>
      <c r="I6510" s="2">
        <v>44695</v>
      </c>
      <c r="J6510" t="s">
        <v>17804</v>
      </c>
      <c r="K6510" t="s">
        <v>17805</v>
      </c>
      <c r="L6510" t="s">
        <v>60</v>
      </c>
      <c r="M6510">
        <v>17001.573</v>
      </c>
      <c r="N6510">
        <v>320</v>
      </c>
      <c r="O6510" t="s">
        <v>39</v>
      </c>
      <c r="P6510" t="s">
        <v>39</v>
      </c>
      <c r="Q6510" s="2">
        <v>44698</v>
      </c>
      <c r="R6510" t="s">
        <v>48</v>
      </c>
      <c r="S6510" t="s">
        <v>45</v>
      </c>
      <c r="T6510">
        <f>_xlfn.DAYS(Raw_data_US_healthcare[[#This Row],[Discharge Date]],Raw_data_US_healthcare[[#This Row],[Date of Admission]])</f>
        <v>3</v>
      </c>
    </row>
    <row r="6511" spans="1:20" x14ac:dyDescent="0.3">
      <c r="A6511" t="s">
        <v>26512</v>
      </c>
      <c r="B6511" t="s">
        <v>3321</v>
      </c>
      <c r="C6511">
        <v>19</v>
      </c>
      <c r="D6511" t="str">
        <f>IF(Raw_data_US_healthcare[[#This Row],[Age]]&lt;35,"Young",IF(Raw_data_US_healthcare[[#This Row],[Age]]&lt;60,"Middle","Senior"))</f>
        <v>Young</v>
      </c>
      <c r="E6511" t="s">
        <v>26</v>
      </c>
      <c r="F6511" t="s">
        <v>88</v>
      </c>
      <c r="G6511" t="s">
        <v>88</v>
      </c>
      <c r="H6511" t="s">
        <v>36</v>
      </c>
      <c r="I6511" s="2">
        <v>45081</v>
      </c>
      <c r="J6511" t="s">
        <v>17806</v>
      </c>
      <c r="K6511" t="s">
        <v>17807</v>
      </c>
      <c r="L6511" t="s">
        <v>52</v>
      </c>
      <c r="M6511">
        <v>12994.5764</v>
      </c>
      <c r="N6511">
        <v>219</v>
      </c>
      <c r="O6511" t="s">
        <v>22</v>
      </c>
      <c r="P6511" t="s">
        <v>22</v>
      </c>
      <c r="Q6511" s="2">
        <v>45085</v>
      </c>
      <c r="R6511" t="s">
        <v>83</v>
      </c>
      <c r="S6511" t="s">
        <v>45</v>
      </c>
      <c r="T6511">
        <f>_xlfn.DAYS(Raw_data_US_healthcare[[#This Row],[Discharge Date]],Raw_data_US_healthcare[[#This Row],[Date of Admission]])</f>
        <v>4</v>
      </c>
    </row>
    <row r="6512" spans="1:20" x14ac:dyDescent="0.3">
      <c r="A6512" t="s">
        <v>26511</v>
      </c>
      <c r="B6512" t="s">
        <v>17808</v>
      </c>
      <c r="C6512">
        <v>23</v>
      </c>
      <c r="D6512" t="str">
        <f>IF(Raw_data_US_healthcare[[#This Row],[Age]]&lt;35,"Young",IF(Raw_data_US_healthcare[[#This Row],[Age]]&lt;60,"Middle","Senior"))</f>
        <v>Young</v>
      </c>
      <c r="E6512" t="s">
        <v>16</v>
      </c>
      <c r="F6512" t="s">
        <v>113</v>
      </c>
      <c r="G6512" t="s">
        <v>113</v>
      </c>
      <c r="H6512" t="s">
        <v>28</v>
      </c>
      <c r="I6512" s="2">
        <v>44585</v>
      </c>
      <c r="J6512" t="s">
        <v>17809</v>
      </c>
      <c r="K6512" t="s">
        <v>17810</v>
      </c>
      <c r="L6512" t="s">
        <v>31</v>
      </c>
      <c r="M6512">
        <v>43945.289299999997</v>
      </c>
      <c r="N6512">
        <v>130</v>
      </c>
      <c r="O6512" t="s">
        <v>43</v>
      </c>
      <c r="P6512" t="s">
        <v>43</v>
      </c>
      <c r="Q6512" s="2">
        <v>44603</v>
      </c>
      <c r="R6512" t="s">
        <v>23</v>
      </c>
      <c r="S6512" t="s">
        <v>45</v>
      </c>
      <c r="T6512">
        <f>_xlfn.DAYS(Raw_data_US_healthcare[[#This Row],[Discharge Date]],Raw_data_US_healthcare[[#This Row],[Date of Admission]])</f>
        <v>18</v>
      </c>
    </row>
    <row r="6513" spans="1:20" x14ac:dyDescent="0.3">
      <c r="A6513" t="s">
        <v>26512</v>
      </c>
      <c r="B6513" t="s">
        <v>17811</v>
      </c>
      <c r="C6513">
        <v>56</v>
      </c>
      <c r="D6513" t="str">
        <f>IF(Raw_data_US_healthcare[[#This Row],[Age]]&lt;35,"Young",IF(Raw_data_US_healthcare[[#This Row],[Age]]&lt;60,"Middle","Senior"))</f>
        <v>Middle</v>
      </c>
      <c r="E6513" t="s">
        <v>26</v>
      </c>
      <c r="F6513" t="s">
        <v>228</v>
      </c>
      <c r="G6513" t="s">
        <v>228</v>
      </c>
      <c r="H6513" t="s">
        <v>28</v>
      </c>
      <c r="I6513" s="2">
        <v>45229</v>
      </c>
      <c r="J6513" t="s">
        <v>17812</v>
      </c>
      <c r="K6513" t="s">
        <v>17813</v>
      </c>
      <c r="L6513" t="s">
        <v>31</v>
      </c>
      <c r="M6513">
        <v>22576.149600000001</v>
      </c>
      <c r="N6513">
        <v>152</v>
      </c>
      <c r="O6513" t="s">
        <v>39</v>
      </c>
      <c r="P6513" t="s">
        <v>39</v>
      </c>
      <c r="Q6513" s="2">
        <v>45236</v>
      </c>
      <c r="R6513" t="s">
        <v>48</v>
      </c>
      <c r="S6513" t="s">
        <v>24</v>
      </c>
      <c r="T6513">
        <f>_xlfn.DAYS(Raw_data_US_healthcare[[#This Row],[Discharge Date]],Raw_data_US_healthcare[[#This Row],[Date of Admission]])</f>
        <v>7</v>
      </c>
    </row>
    <row r="6514" spans="1:20" x14ac:dyDescent="0.3">
      <c r="A6514" t="s">
        <v>26512</v>
      </c>
      <c r="B6514" t="s">
        <v>17814</v>
      </c>
      <c r="C6514">
        <v>65</v>
      </c>
      <c r="D6514" t="str">
        <f>IF(Raw_data_US_healthcare[[#This Row],[Age]]&lt;35,"Young",IF(Raw_data_US_healthcare[[#This Row],[Age]]&lt;60,"Middle","Senior"))</f>
        <v>Senior</v>
      </c>
      <c r="E6514" t="s">
        <v>26</v>
      </c>
      <c r="F6514" t="s">
        <v>113</v>
      </c>
      <c r="G6514" t="s">
        <v>113</v>
      </c>
      <c r="H6514" t="s">
        <v>69</v>
      </c>
      <c r="I6514" s="2">
        <v>44968</v>
      </c>
      <c r="J6514" t="s">
        <v>17815</v>
      </c>
      <c r="K6514" t="s">
        <v>17816</v>
      </c>
      <c r="L6514" t="s">
        <v>60</v>
      </c>
      <c r="M6514">
        <v>50557.878400000001</v>
      </c>
      <c r="N6514">
        <v>387</v>
      </c>
      <c r="O6514" t="s">
        <v>22</v>
      </c>
      <c r="P6514" t="s">
        <v>22</v>
      </c>
      <c r="Q6514" s="2">
        <v>44988</v>
      </c>
      <c r="R6514" t="s">
        <v>23</v>
      </c>
      <c r="S6514" t="s">
        <v>33</v>
      </c>
      <c r="T6514">
        <f>_xlfn.DAYS(Raw_data_US_healthcare[[#This Row],[Discharge Date]],Raw_data_US_healthcare[[#This Row],[Date of Admission]])</f>
        <v>20</v>
      </c>
    </row>
    <row r="6515" spans="1:20" x14ac:dyDescent="0.3">
      <c r="A6515" t="s">
        <v>26511</v>
      </c>
      <c r="B6515" t="s">
        <v>12377</v>
      </c>
      <c r="C6515">
        <v>35</v>
      </c>
      <c r="D6515" t="str">
        <f>IF(Raw_data_US_healthcare[[#This Row],[Age]]&lt;35,"Young",IF(Raw_data_US_healthcare[[#This Row],[Age]]&lt;60,"Middle","Senior"))</f>
        <v>Middle</v>
      </c>
      <c r="E6515" t="s">
        <v>16</v>
      </c>
      <c r="F6515" t="s">
        <v>27</v>
      </c>
      <c r="G6515" t="s">
        <v>27</v>
      </c>
      <c r="H6515" t="s">
        <v>26514</v>
      </c>
      <c r="I6515" s="2">
        <v>45221</v>
      </c>
      <c r="J6515" t="s">
        <v>17817</v>
      </c>
      <c r="K6515" t="s">
        <v>17818</v>
      </c>
      <c r="L6515" t="s">
        <v>52</v>
      </c>
      <c r="M6515">
        <v>8084.1659</v>
      </c>
      <c r="N6515">
        <v>111</v>
      </c>
      <c r="O6515" t="s">
        <v>22</v>
      </c>
      <c r="P6515" t="s">
        <v>22</v>
      </c>
      <c r="Q6515" s="2">
        <v>45226</v>
      </c>
      <c r="R6515" t="s">
        <v>32</v>
      </c>
      <c r="S6515" t="s">
        <v>45</v>
      </c>
      <c r="T6515">
        <f>_xlfn.DAYS(Raw_data_US_healthcare[[#This Row],[Discharge Date]],Raw_data_US_healthcare[[#This Row],[Date of Admission]])</f>
        <v>5</v>
      </c>
    </row>
    <row r="6516" spans="1:20" x14ac:dyDescent="0.3">
      <c r="A6516" t="s">
        <v>26512</v>
      </c>
      <c r="B6516" t="s">
        <v>17819</v>
      </c>
      <c r="C6516">
        <v>64</v>
      </c>
      <c r="D6516" t="str">
        <f>IF(Raw_data_US_healthcare[[#This Row],[Age]]&lt;35,"Young",IF(Raw_data_US_healthcare[[#This Row],[Age]]&lt;60,"Middle","Senior"))</f>
        <v>Senior</v>
      </c>
      <c r="E6516" t="s">
        <v>26</v>
      </c>
      <c r="F6516" t="s">
        <v>88</v>
      </c>
      <c r="G6516" t="s">
        <v>88</v>
      </c>
      <c r="H6516" t="s">
        <v>36</v>
      </c>
      <c r="I6516" s="2">
        <v>43552</v>
      </c>
      <c r="J6516" t="s">
        <v>17820</v>
      </c>
      <c r="K6516" t="s">
        <v>11051</v>
      </c>
      <c r="L6516" t="s">
        <v>52</v>
      </c>
      <c r="M6516">
        <v>18487.061799999999</v>
      </c>
      <c r="N6516">
        <v>460</v>
      </c>
      <c r="O6516" t="s">
        <v>22</v>
      </c>
      <c r="P6516" t="s">
        <v>22</v>
      </c>
      <c r="Q6516" s="2">
        <v>43570</v>
      </c>
      <c r="R6516" t="s">
        <v>48</v>
      </c>
      <c r="S6516" t="s">
        <v>24</v>
      </c>
      <c r="T6516">
        <f>_xlfn.DAYS(Raw_data_US_healthcare[[#This Row],[Discharge Date]],Raw_data_US_healthcare[[#This Row],[Date of Admission]])</f>
        <v>18</v>
      </c>
    </row>
    <row r="6517" spans="1:20" x14ac:dyDescent="0.3">
      <c r="A6517" t="s">
        <v>26512</v>
      </c>
      <c r="B6517" t="s">
        <v>17821</v>
      </c>
      <c r="C6517">
        <v>44</v>
      </c>
      <c r="D6517" t="str">
        <f>IF(Raw_data_US_healthcare[[#This Row],[Age]]&lt;35,"Young",IF(Raw_data_US_healthcare[[#This Row],[Age]]&lt;60,"Middle","Senior"))</f>
        <v>Middle</v>
      </c>
      <c r="E6517" t="s">
        <v>26</v>
      </c>
      <c r="F6517" t="s">
        <v>35</v>
      </c>
      <c r="G6517" t="s">
        <v>35</v>
      </c>
      <c r="H6517" t="s">
        <v>18</v>
      </c>
      <c r="I6517" s="2">
        <v>43602</v>
      </c>
      <c r="J6517" t="s">
        <v>17822</v>
      </c>
      <c r="K6517" t="s">
        <v>17823</v>
      </c>
      <c r="L6517" t="s">
        <v>52</v>
      </c>
      <c r="M6517">
        <v>28609.8416</v>
      </c>
      <c r="N6517">
        <v>495</v>
      </c>
      <c r="O6517" t="s">
        <v>43</v>
      </c>
      <c r="P6517" t="s">
        <v>43</v>
      </c>
      <c r="Q6517" s="2">
        <v>43629</v>
      </c>
      <c r="R6517" t="s">
        <v>48</v>
      </c>
      <c r="S6517" t="s">
        <v>33</v>
      </c>
      <c r="T6517">
        <f>_xlfn.DAYS(Raw_data_US_healthcare[[#This Row],[Discharge Date]],Raw_data_US_healthcare[[#This Row],[Date of Admission]])</f>
        <v>27</v>
      </c>
    </row>
    <row r="6518" spans="1:20" x14ac:dyDescent="0.3">
      <c r="A6518" t="s">
        <v>26512</v>
      </c>
      <c r="B6518" t="s">
        <v>17824</v>
      </c>
      <c r="C6518">
        <v>34</v>
      </c>
      <c r="D6518" t="str">
        <f>IF(Raw_data_US_healthcare[[#This Row],[Age]]&lt;35,"Young",IF(Raw_data_US_healthcare[[#This Row],[Age]]&lt;60,"Middle","Senior"))</f>
        <v>Young</v>
      </c>
      <c r="E6518" t="s">
        <v>26</v>
      </c>
      <c r="F6518" t="s">
        <v>62</v>
      </c>
      <c r="G6518" t="s">
        <v>62</v>
      </c>
      <c r="H6518" t="s">
        <v>18</v>
      </c>
      <c r="I6518" s="2">
        <v>44380</v>
      </c>
      <c r="J6518" t="s">
        <v>17825</v>
      </c>
      <c r="K6518" t="s">
        <v>17826</v>
      </c>
      <c r="L6518" t="s">
        <v>52</v>
      </c>
      <c r="M6518">
        <v>52930.8223</v>
      </c>
      <c r="N6518">
        <v>146</v>
      </c>
      <c r="O6518" t="s">
        <v>22</v>
      </c>
      <c r="P6518" t="s">
        <v>22</v>
      </c>
      <c r="Q6518" s="2">
        <v>44389</v>
      </c>
      <c r="R6518" t="s">
        <v>83</v>
      </c>
      <c r="S6518" t="s">
        <v>24</v>
      </c>
      <c r="T6518">
        <f>_xlfn.DAYS(Raw_data_US_healthcare[[#This Row],[Discharge Date]],Raw_data_US_healthcare[[#This Row],[Date of Admission]])</f>
        <v>9</v>
      </c>
    </row>
    <row r="6519" spans="1:20" x14ac:dyDescent="0.3">
      <c r="A6519" t="s">
        <v>26512</v>
      </c>
      <c r="B6519" t="s">
        <v>17827</v>
      </c>
      <c r="C6519">
        <v>27</v>
      </c>
      <c r="D6519" t="str">
        <f>IF(Raw_data_US_healthcare[[#This Row],[Age]]&lt;35,"Young",IF(Raw_data_US_healthcare[[#This Row],[Age]]&lt;60,"Middle","Senior"))</f>
        <v>Young</v>
      </c>
      <c r="E6519" t="s">
        <v>26</v>
      </c>
      <c r="F6519" t="s">
        <v>17</v>
      </c>
      <c r="G6519" t="s">
        <v>17</v>
      </c>
      <c r="H6519" t="s">
        <v>69</v>
      </c>
      <c r="I6519" s="2">
        <v>43458</v>
      </c>
      <c r="J6519" t="s">
        <v>17828</v>
      </c>
      <c r="K6519" t="s">
        <v>17829</v>
      </c>
      <c r="L6519" t="s">
        <v>60</v>
      </c>
      <c r="M6519">
        <v>21920.850600000002</v>
      </c>
      <c r="N6519">
        <v>140</v>
      </c>
      <c r="O6519" t="s">
        <v>39</v>
      </c>
      <c r="P6519" t="s">
        <v>39</v>
      </c>
      <c r="Q6519" s="2">
        <v>43466</v>
      </c>
      <c r="R6519" t="s">
        <v>48</v>
      </c>
      <c r="S6519" t="s">
        <v>24</v>
      </c>
      <c r="T6519">
        <f>_xlfn.DAYS(Raw_data_US_healthcare[[#This Row],[Discharge Date]],Raw_data_US_healthcare[[#This Row],[Date of Admission]])</f>
        <v>8</v>
      </c>
    </row>
    <row r="6520" spans="1:20" x14ac:dyDescent="0.3">
      <c r="A6520" t="s">
        <v>26512</v>
      </c>
      <c r="B6520" t="s">
        <v>17830</v>
      </c>
      <c r="C6520">
        <v>66</v>
      </c>
      <c r="D6520" t="str">
        <f>IF(Raw_data_US_healthcare[[#This Row],[Age]]&lt;35,"Young",IF(Raw_data_US_healthcare[[#This Row],[Age]]&lt;60,"Middle","Senior"))</f>
        <v>Senior</v>
      </c>
      <c r="E6520" t="s">
        <v>26</v>
      </c>
      <c r="F6520" t="s">
        <v>27</v>
      </c>
      <c r="G6520" t="s">
        <v>27</v>
      </c>
      <c r="H6520" t="s">
        <v>36</v>
      </c>
      <c r="I6520" s="2">
        <v>44342</v>
      </c>
      <c r="J6520" t="s">
        <v>16348</v>
      </c>
      <c r="K6520" t="s">
        <v>17831</v>
      </c>
      <c r="L6520" t="s">
        <v>21</v>
      </c>
      <c r="M6520">
        <v>21997.8164</v>
      </c>
      <c r="N6520">
        <v>369</v>
      </c>
      <c r="O6520" t="s">
        <v>22</v>
      </c>
      <c r="P6520" t="s">
        <v>22</v>
      </c>
      <c r="Q6520" s="2">
        <v>44348</v>
      </c>
      <c r="R6520" t="s">
        <v>23</v>
      </c>
      <c r="S6520" t="s">
        <v>45</v>
      </c>
      <c r="T6520">
        <f>_xlfn.DAYS(Raw_data_US_healthcare[[#This Row],[Discharge Date]],Raw_data_US_healthcare[[#This Row],[Date of Admission]])</f>
        <v>6</v>
      </c>
    </row>
    <row r="6521" spans="1:20" x14ac:dyDescent="0.3">
      <c r="A6521" t="s">
        <v>26512</v>
      </c>
      <c r="B6521" t="s">
        <v>17832</v>
      </c>
      <c r="C6521">
        <v>61</v>
      </c>
      <c r="D6521" t="str">
        <f>IF(Raw_data_US_healthcare[[#This Row],[Age]]&lt;35,"Young",IF(Raw_data_US_healthcare[[#This Row],[Age]]&lt;60,"Middle","Senior"))</f>
        <v>Senior</v>
      </c>
      <c r="E6521" t="s">
        <v>26</v>
      </c>
      <c r="F6521" t="s">
        <v>17</v>
      </c>
      <c r="G6521" t="s">
        <v>17</v>
      </c>
      <c r="H6521" t="s">
        <v>26516</v>
      </c>
      <c r="I6521" s="2">
        <v>44112</v>
      </c>
      <c r="J6521" t="s">
        <v>17833</v>
      </c>
      <c r="K6521" t="s">
        <v>17834</v>
      </c>
      <c r="L6521" t="s">
        <v>60</v>
      </c>
      <c r="M6521">
        <v>17417.225600000002</v>
      </c>
      <c r="N6521">
        <v>483</v>
      </c>
      <c r="O6521" t="s">
        <v>39</v>
      </c>
      <c r="P6521" t="s">
        <v>39</v>
      </c>
      <c r="Q6521" s="2">
        <v>44115</v>
      </c>
      <c r="R6521" t="s">
        <v>48</v>
      </c>
      <c r="S6521" t="s">
        <v>45</v>
      </c>
      <c r="T6521">
        <f>_xlfn.DAYS(Raw_data_US_healthcare[[#This Row],[Discharge Date]],Raw_data_US_healthcare[[#This Row],[Date of Admission]])</f>
        <v>3</v>
      </c>
    </row>
    <row r="6522" spans="1:20" x14ac:dyDescent="0.3">
      <c r="A6522" t="s">
        <v>26512</v>
      </c>
      <c r="B6522" t="s">
        <v>5224</v>
      </c>
      <c r="C6522">
        <v>26</v>
      </c>
      <c r="D6522" t="str">
        <f>IF(Raw_data_US_healthcare[[#This Row],[Age]]&lt;35,"Young",IF(Raw_data_US_healthcare[[#This Row],[Age]]&lt;60,"Middle","Senior"))</f>
        <v>Young</v>
      </c>
      <c r="E6522" t="s">
        <v>26</v>
      </c>
      <c r="F6522" t="s">
        <v>62</v>
      </c>
      <c r="G6522" t="s">
        <v>62</v>
      </c>
      <c r="H6522" t="s">
        <v>26516</v>
      </c>
      <c r="I6522" s="2">
        <v>44532</v>
      </c>
      <c r="J6522" t="s">
        <v>17835</v>
      </c>
      <c r="K6522" t="s">
        <v>1498</v>
      </c>
      <c r="L6522" t="s">
        <v>56</v>
      </c>
      <c r="M6522">
        <v>8757.5066999999999</v>
      </c>
      <c r="N6522">
        <v>432</v>
      </c>
      <c r="O6522" t="s">
        <v>43</v>
      </c>
      <c r="P6522" t="s">
        <v>43</v>
      </c>
      <c r="Q6522" s="2">
        <v>44547</v>
      </c>
      <c r="R6522" t="s">
        <v>83</v>
      </c>
      <c r="S6522" t="s">
        <v>33</v>
      </c>
      <c r="T6522">
        <f>_xlfn.DAYS(Raw_data_US_healthcare[[#This Row],[Discharge Date]],Raw_data_US_healthcare[[#This Row],[Date of Admission]])</f>
        <v>15</v>
      </c>
    </row>
    <row r="6523" spans="1:20" x14ac:dyDescent="0.3">
      <c r="A6523" t="s">
        <v>26512</v>
      </c>
      <c r="B6523" t="s">
        <v>17836</v>
      </c>
      <c r="C6523">
        <v>68</v>
      </c>
      <c r="D6523" t="str">
        <f>IF(Raw_data_US_healthcare[[#This Row],[Age]]&lt;35,"Young",IF(Raw_data_US_healthcare[[#This Row],[Age]]&lt;60,"Middle","Senior"))</f>
        <v>Senior</v>
      </c>
      <c r="E6523" t="s">
        <v>26</v>
      </c>
      <c r="F6523" t="s">
        <v>228</v>
      </c>
      <c r="G6523" t="s">
        <v>228</v>
      </c>
      <c r="H6523" t="s">
        <v>26514</v>
      </c>
      <c r="I6523" s="2">
        <v>44696</v>
      </c>
      <c r="J6523" t="s">
        <v>17837</v>
      </c>
      <c r="K6523" t="s">
        <v>17838</v>
      </c>
      <c r="L6523" t="s">
        <v>21</v>
      </c>
      <c r="M6523">
        <v>2009.1737000000001</v>
      </c>
      <c r="N6523">
        <v>107</v>
      </c>
      <c r="O6523" t="s">
        <v>22</v>
      </c>
      <c r="P6523" t="s">
        <v>22</v>
      </c>
      <c r="Q6523" s="2">
        <v>44714</v>
      </c>
      <c r="R6523" t="s">
        <v>48</v>
      </c>
      <c r="S6523" t="s">
        <v>45</v>
      </c>
      <c r="T6523">
        <f>_xlfn.DAYS(Raw_data_US_healthcare[[#This Row],[Discharge Date]],Raw_data_US_healthcare[[#This Row],[Date of Admission]])</f>
        <v>18</v>
      </c>
    </row>
    <row r="6524" spans="1:20" x14ac:dyDescent="0.3">
      <c r="A6524" t="s">
        <v>26511</v>
      </c>
      <c r="B6524" t="s">
        <v>17839</v>
      </c>
      <c r="C6524">
        <v>71</v>
      </c>
      <c r="D6524" t="str">
        <f>IF(Raw_data_US_healthcare[[#This Row],[Age]]&lt;35,"Young",IF(Raw_data_US_healthcare[[#This Row],[Age]]&lt;60,"Middle","Senior"))</f>
        <v>Senior</v>
      </c>
      <c r="E6524" t="s">
        <v>16</v>
      </c>
      <c r="F6524" t="s">
        <v>17</v>
      </c>
      <c r="G6524" t="s">
        <v>17</v>
      </c>
      <c r="H6524" t="s">
        <v>69</v>
      </c>
      <c r="I6524" s="2">
        <v>44988</v>
      </c>
      <c r="J6524" t="s">
        <v>17840</v>
      </c>
      <c r="K6524" t="s">
        <v>17841</v>
      </c>
      <c r="L6524" t="s">
        <v>52</v>
      </c>
      <c r="M6524">
        <v>75252.050099999993</v>
      </c>
      <c r="N6524">
        <v>325</v>
      </c>
      <c r="O6524" t="s">
        <v>22</v>
      </c>
      <c r="P6524" t="s">
        <v>22</v>
      </c>
      <c r="Q6524" s="2">
        <v>45001</v>
      </c>
      <c r="R6524" t="s">
        <v>32</v>
      </c>
      <c r="S6524" t="s">
        <v>45</v>
      </c>
      <c r="T6524">
        <f>_xlfn.DAYS(Raw_data_US_healthcare[[#This Row],[Discharge Date]],Raw_data_US_healthcare[[#This Row],[Date of Admission]])</f>
        <v>13</v>
      </c>
    </row>
    <row r="6525" spans="1:20" x14ac:dyDescent="0.3">
      <c r="A6525" t="s">
        <v>26512</v>
      </c>
      <c r="B6525" t="s">
        <v>17842</v>
      </c>
      <c r="C6525">
        <v>53</v>
      </c>
      <c r="D6525" t="str">
        <f>IF(Raw_data_US_healthcare[[#This Row],[Age]]&lt;35,"Young",IF(Raw_data_US_healthcare[[#This Row],[Age]]&lt;60,"Middle","Senior"))</f>
        <v>Middle</v>
      </c>
      <c r="E6525" t="s">
        <v>26</v>
      </c>
      <c r="F6525" t="s">
        <v>17</v>
      </c>
      <c r="G6525" t="s">
        <v>17</v>
      </c>
      <c r="H6525" t="s">
        <v>28</v>
      </c>
      <c r="I6525" s="2">
        <v>44352</v>
      </c>
      <c r="J6525" t="s">
        <v>9225</v>
      </c>
      <c r="K6525" t="s">
        <v>17843</v>
      </c>
      <c r="L6525" t="s">
        <v>52</v>
      </c>
      <c r="M6525">
        <v>26223.0229</v>
      </c>
      <c r="N6525">
        <v>426</v>
      </c>
      <c r="O6525" t="s">
        <v>43</v>
      </c>
      <c r="P6525" t="s">
        <v>43</v>
      </c>
      <c r="Q6525" s="2">
        <v>44365</v>
      </c>
      <c r="R6525" t="s">
        <v>32</v>
      </c>
      <c r="S6525" t="s">
        <v>45</v>
      </c>
      <c r="T6525">
        <f>_xlfn.DAYS(Raw_data_US_healthcare[[#This Row],[Discharge Date]],Raw_data_US_healthcare[[#This Row],[Date of Admission]])</f>
        <v>13</v>
      </c>
    </row>
    <row r="6526" spans="1:20" x14ac:dyDescent="0.3">
      <c r="A6526" t="s">
        <v>26512</v>
      </c>
      <c r="B6526" t="s">
        <v>17844</v>
      </c>
      <c r="C6526">
        <v>78</v>
      </c>
      <c r="D6526" t="str">
        <f>IF(Raw_data_US_healthcare[[#This Row],[Age]]&lt;35,"Young",IF(Raw_data_US_healthcare[[#This Row],[Age]]&lt;60,"Middle","Senior"))</f>
        <v>Senior</v>
      </c>
      <c r="E6526" t="s">
        <v>26</v>
      </c>
      <c r="F6526" t="s">
        <v>35</v>
      </c>
      <c r="G6526" t="s">
        <v>35</v>
      </c>
      <c r="H6526" t="s">
        <v>28</v>
      </c>
      <c r="I6526" s="2">
        <v>44442</v>
      </c>
      <c r="J6526" t="s">
        <v>17845</v>
      </c>
      <c r="K6526" t="s">
        <v>17846</v>
      </c>
      <c r="L6526" t="s">
        <v>31</v>
      </c>
      <c r="M6526">
        <v>25632.046999999999</v>
      </c>
      <c r="N6526">
        <v>358</v>
      </c>
      <c r="O6526" t="s">
        <v>43</v>
      </c>
      <c r="P6526" t="s">
        <v>43</v>
      </c>
      <c r="Q6526" s="2">
        <v>44449</v>
      </c>
      <c r="R6526" t="s">
        <v>83</v>
      </c>
      <c r="S6526" t="s">
        <v>24</v>
      </c>
      <c r="T6526">
        <f>_xlfn.DAYS(Raw_data_US_healthcare[[#This Row],[Discharge Date]],Raw_data_US_healthcare[[#This Row],[Date of Admission]])</f>
        <v>7</v>
      </c>
    </row>
    <row r="6527" spans="1:20" x14ac:dyDescent="0.3">
      <c r="A6527" t="s">
        <v>26511</v>
      </c>
      <c r="B6527" t="s">
        <v>17847</v>
      </c>
      <c r="C6527">
        <v>67</v>
      </c>
      <c r="D6527" t="str">
        <f>IF(Raw_data_US_healthcare[[#This Row],[Age]]&lt;35,"Young",IF(Raw_data_US_healthcare[[#This Row],[Age]]&lt;60,"Middle","Senior"))</f>
        <v>Senior</v>
      </c>
      <c r="E6527" t="s">
        <v>16</v>
      </c>
      <c r="F6527" t="s">
        <v>49</v>
      </c>
      <c r="G6527" t="s">
        <v>49</v>
      </c>
      <c r="H6527" t="s">
        <v>18</v>
      </c>
      <c r="I6527" s="2">
        <v>44846</v>
      </c>
      <c r="J6527" t="s">
        <v>17848</v>
      </c>
      <c r="K6527" t="s">
        <v>17849</v>
      </c>
      <c r="L6527" t="s">
        <v>52</v>
      </c>
      <c r="M6527">
        <v>44184.781300000002</v>
      </c>
      <c r="N6527">
        <v>428</v>
      </c>
      <c r="O6527" t="s">
        <v>39</v>
      </c>
      <c r="P6527" t="s">
        <v>39</v>
      </c>
      <c r="Q6527" s="2">
        <v>44849</v>
      </c>
      <c r="R6527" t="s">
        <v>23</v>
      </c>
      <c r="S6527" t="s">
        <v>33</v>
      </c>
      <c r="T6527">
        <f>_xlfn.DAYS(Raw_data_US_healthcare[[#This Row],[Discharge Date]],Raw_data_US_healthcare[[#This Row],[Date of Admission]])</f>
        <v>3</v>
      </c>
    </row>
    <row r="6528" spans="1:20" x14ac:dyDescent="0.3">
      <c r="A6528" t="s">
        <v>26511</v>
      </c>
      <c r="B6528" t="s">
        <v>17850</v>
      </c>
      <c r="C6528">
        <v>84</v>
      </c>
      <c r="D6528" t="str">
        <f>IF(Raw_data_US_healthcare[[#This Row],[Age]]&lt;35,"Young",IF(Raw_data_US_healthcare[[#This Row],[Age]]&lt;60,"Middle","Senior"))</f>
        <v>Senior</v>
      </c>
      <c r="E6528" t="s">
        <v>16</v>
      </c>
      <c r="F6528" t="s">
        <v>62</v>
      </c>
      <c r="G6528" t="s">
        <v>62</v>
      </c>
      <c r="H6528" t="s">
        <v>69</v>
      </c>
      <c r="I6528" s="2">
        <v>43585</v>
      </c>
      <c r="J6528" t="s">
        <v>17851</v>
      </c>
      <c r="K6528" t="s">
        <v>17852</v>
      </c>
      <c r="L6528" t="s">
        <v>52</v>
      </c>
      <c r="M6528">
        <v>32840.419800000003</v>
      </c>
      <c r="N6528">
        <v>140</v>
      </c>
      <c r="O6528" t="s">
        <v>39</v>
      </c>
      <c r="P6528" t="s">
        <v>39</v>
      </c>
      <c r="Q6528" s="2">
        <v>43606</v>
      </c>
      <c r="R6528" t="s">
        <v>83</v>
      </c>
      <c r="S6528" t="s">
        <v>45</v>
      </c>
      <c r="T6528">
        <f>_xlfn.DAYS(Raw_data_US_healthcare[[#This Row],[Discharge Date]],Raw_data_US_healthcare[[#This Row],[Date of Admission]])</f>
        <v>21</v>
      </c>
    </row>
    <row r="6529" spans="1:20" x14ac:dyDescent="0.3">
      <c r="A6529" t="s">
        <v>26511</v>
      </c>
      <c r="B6529" t="s">
        <v>17853</v>
      </c>
      <c r="C6529">
        <v>75</v>
      </c>
      <c r="D6529" t="str">
        <f>IF(Raw_data_US_healthcare[[#This Row],[Age]]&lt;35,"Young",IF(Raw_data_US_healthcare[[#This Row],[Age]]&lt;60,"Middle","Senior"))</f>
        <v>Senior</v>
      </c>
      <c r="E6529" t="s">
        <v>16</v>
      </c>
      <c r="F6529" t="s">
        <v>228</v>
      </c>
      <c r="G6529" t="s">
        <v>228</v>
      </c>
      <c r="H6529" t="s">
        <v>28</v>
      </c>
      <c r="I6529" s="2">
        <v>44153</v>
      </c>
      <c r="J6529" t="s">
        <v>17854</v>
      </c>
      <c r="K6529" t="s">
        <v>17855</v>
      </c>
      <c r="L6529" t="s">
        <v>31</v>
      </c>
      <c r="M6529">
        <v>17199.732400000001</v>
      </c>
      <c r="N6529">
        <v>249</v>
      </c>
      <c r="O6529" t="s">
        <v>43</v>
      </c>
      <c r="P6529" t="s">
        <v>43</v>
      </c>
      <c r="Q6529" s="2">
        <v>44154</v>
      </c>
      <c r="R6529" t="s">
        <v>44</v>
      </c>
      <c r="S6529" t="s">
        <v>45</v>
      </c>
      <c r="T6529">
        <f>_xlfn.DAYS(Raw_data_US_healthcare[[#This Row],[Discharge Date]],Raw_data_US_healthcare[[#This Row],[Date of Admission]])</f>
        <v>1</v>
      </c>
    </row>
    <row r="6530" spans="1:20" x14ac:dyDescent="0.3">
      <c r="A6530" t="s">
        <v>26512</v>
      </c>
      <c r="B6530" t="s">
        <v>17856</v>
      </c>
      <c r="C6530">
        <v>18</v>
      </c>
      <c r="D6530" t="str">
        <f>IF(Raw_data_US_healthcare[[#This Row],[Age]]&lt;35,"Young",IF(Raw_data_US_healthcare[[#This Row],[Age]]&lt;60,"Middle","Senior"))</f>
        <v>Young</v>
      </c>
      <c r="E6530" t="s">
        <v>26</v>
      </c>
      <c r="F6530" t="s">
        <v>27</v>
      </c>
      <c r="G6530" t="s">
        <v>27</v>
      </c>
      <c r="H6530" t="s">
        <v>26516</v>
      </c>
      <c r="I6530" s="2">
        <v>43449</v>
      </c>
      <c r="J6530" t="s">
        <v>9221</v>
      </c>
      <c r="K6530" t="s">
        <v>10186</v>
      </c>
      <c r="L6530" t="s">
        <v>31</v>
      </c>
      <c r="M6530">
        <v>7127.3810999999996</v>
      </c>
      <c r="N6530">
        <v>412</v>
      </c>
      <c r="O6530" t="s">
        <v>39</v>
      </c>
      <c r="P6530" t="s">
        <v>39</v>
      </c>
      <c r="Q6530" s="2">
        <v>43473</v>
      </c>
      <c r="R6530" t="s">
        <v>44</v>
      </c>
      <c r="S6530" t="s">
        <v>45</v>
      </c>
      <c r="T6530">
        <f>_xlfn.DAYS(Raw_data_US_healthcare[[#This Row],[Discharge Date]],Raw_data_US_healthcare[[#This Row],[Date of Admission]])</f>
        <v>24</v>
      </c>
    </row>
    <row r="6531" spans="1:20" x14ac:dyDescent="0.3">
      <c r="A6531" t="s">
        <v>26511</v>
      </c>
      <c r="B6531" t="s">
        <v>17857</v>
      </c>
      <c r="C6531">
        <v>57</v>
      </c>
      <c r="D6531" t="str">
        <f>IF(Raw_data_US_healthcare[[#This Row],[Age]]&lt;35,"Young",IF(Raw_data_US_healthcare[[#This Row],[Age]]&lt;60,"Middle","Senior"))</f>
        <v>Middle</v>
      </c>
      <c r="E6531" t="s">
        <v>16</v>
      </c>
      <c r="F6531" t="s">
        <v>49</v>
      </c>
      <c r="G6531" t="s">
        <v>49</v>
      </c>
      <c r="H6531" t="s">
        <v>69</v>
      </c>
      <c r="I6531" s="2">
        <v>44934</v>
      </c>
      <c r="J6531" t="s">
        <v>7674</v>
      </c>
      <c r="K6531" t="s">
        <v>17858</v>
      </c>
      <c r="L6531" t="s">
        <v>52</v>
      </c>
      <c r="M6531">
        <v>50226.199099999998</v>
      </c>
      <c r="N6531">
        <v>206</v>
      </c>
      <c r="O6531" t="s">
        <v>39</v>
      </c>
      <c r="P6531" t="s">
        <v>39</v>
      </c>
      <c r="Q6531" s="2">
        <v>44942</v>
      </c>
      <c r="R6531" t="s">
        <v>83</v>
      </c>
      <c r="S6531" t="s">
        <v>33</v>
      </c>
      <c r="T6531">
        <f>_xlfn.DAYS(Raw_data_US_healthcare[[#This Row],[Discharge Date]],Raw_data_US_healthcare[[#This Row],[Date of Admission]])</f>
        <v>8</v>
      </c>
    </row>
    <row r="6532" spans="1:20" x14ac:dyDescent="0.3">
      <c r="A6532" t="s">
        <v>26511</v>
      </c>
      <c r="B6532" t="s">
        <v>17859</v>
      </c>
      <c r="C6532">
        <v>65</v>
      </c>
      <c r="D6532" t="str">
        <f>IF(Raw_data_US_healthcare[[#This Row],[Age]]&lt;35,"Young",IF(Raw_data_US_healthcare[[#This Row],[Age]]&lt;60,"Middle","Senior"))</f>
        <v>Senior</v>
      </c>
      <c r="E6532" t="s">
        <v>16</v>
      </c>
      <c r="F6532" t="s">
        <v>88</v>
      </c>
      <c r="G6532" t="s">
        <v>88</v>
      </c>
      <c r="H6532" t="s">
        <v>26516</v>
      </c>
      <c r="I6532" s="2">
        <v>44331</v>
      </c>
      <c r="J6532" t="s">
        <v>17860</v>
      </c>
      <c r="K6532" t="s">
        <v>17861</v>
      </c>
      <c r="L6532" t="s">
        <v>21</v>
      </c>
      <c r="M6532">
        <v>23814.727999999999</v>
      </c>
      <c r="N6532">
        <v>408</v>
      </c>
      <c r="O6532" t="s">
        <v>39</v>
      </c>
      <c r="P6532" t="s">
        <v>39</v>
      </c>
      <c r="Q6532" s="2">
        <v>44361</v>
      </c>
      <c r="R6532" t="s">
        <v>48</v>
      </c>
      <c r="S6532" t="s">
        <v>33</v>
      </c>
      <c r="T6532">
        <f>_xlfn.DAYS(Raw_data_US_healthcare[[#This Row],[Discharge Date]],Raw_data_US_healthcare[[#This Row],[Date of Admission]])</f>
        <v>30</v>
      </c>
    </row>
    <row r="6533" spans="1:20" x14ac:dyDescent="0.3">
      <c r="A6533" t="s">
        <v>26512</v>
      </c>
      <c r="B6533" t="s">
        <v>17862</v>
      </c>
      <c r="C6533">
        <v>82</v>
      </c>
      <c r="D6533" t="str">
        <f>IF(Raw_data_US_healthcare[[#This Row],[Age]]&lt;35,"Young",IF(Raw_data_US_healthcare[[#This Row],[Age]]&lt;60,"Middle","Senior"))</f>
        <v>Senior</v>
      </c>
      <c r="E6533" t="s">
        <v>26</v>
      </c>
      <c r="F6533" t="s">
        <v>27</v>
      </c>
      <c r="G6533" t="s">
        <v>27</v>
      </c>
      <c r="H6533" t="s">
        <v>18</v>
      </c>
      <c r="I6533" s="2">
        <v>45108</v>
      </c>
      <c r="J6533" t="s">
        <v>17863</v>
      </c>
      <c r="K6533" t="s">
        <v>17864</v>
      </c>
      <c r="L6533" t="s">
        <v>31</v>
      </c>
      <c r="M6533">
        <v>43270.650199999996</v>
      </c>
      <c r="N6533">
        <v>402</v>
      </c>
      <c r="O6533" t="s">
        <v>22</v>
      </c>
      <c r="P6533" t="s">
        <v>22</v>
      </c>
      <c r="Q6533" s="2">
        <v>45113</v>
      </c>
      <c r="R6533" t="s">
        <v>44</v>
      </c>
      <c r="S6533" t="s">
        <v>33</v>
      </c>
      <c r="T6533">
        <f>_xlfn.DAYS(Raw_data_US_healthcare[[#This Row],[Discharge Date]],Raw_data_US_healthcare[[#This Row],[Date of Admission]])</f>
        <v>5</v>
      </c>
    </row>
    <row r="6534" spans="1:20" x14ac:dyDescent="0.3">
      <c r="A6534" t="s">
        <v>26512</v>
      </c>
      <c r="B6534" t="s">
        <v>17865</v>
      </c>
      <c r="C6534">
        <v>58</v>
      </c>
      <c r="D6534" t="str">
        <f>IF(Raw_data_US_healthcare[[#This Row],[Age]]&lt;35,"Young",IF(Raw_data_US_healthcare[[#This Row],[Age]]&lt;60,"Middle","Senior"))</f>
        <v>Middle</v>
      </c>
      <c r="E6534" t="s">
        <v>26</v>
      </c>
      <c r="F6534" t="s">
        <v>88</v>
      </c>
      <c r="G6534" t="s">
        <v>88</v>
      </c>
      <c r="H6534" t="s">
        <v>26514</v>
      </c>
      <c r="I6534" s="2">
        <v>45120</v>
      </c>
      <c r="J6534" t="s">
        <v>17866</v>
      </c>
      <c r="K6534" t="s">
        <v>6968</v>
      </c>
      <c r="L6534" t="s">
        <v>31</v>
      </c>
      <c r="M6534">
        <v>5350.5330000000004</v>
      </c>
      <c r="N6534">
        <v>246</v>
      </c>
      <c r="O6534" t="s">
        <v>39</v>
      </c>
      <c r="P6534" t="s">
        <v>39</v>
      </c>
      <c r="Q6534" s="2">
        <v>45139</v>
      </c>
      <c r="R6534" t="s">
        <v>32</v>
      </c>
      <c r="S6534" t="s">
        <v>24</v>
      </c>
      <c r="T6534">
        <f>_xlfn.DAYS(Raw_data_US_healthcare[[#This Row],[Discharge Date]],Raw_data_US_healthcare[[#This Row],[Date of Admission]])</f>
        <v>19</v>
      </c>
    </row>
    <row r="6535" spans="1:20" x14ac:dyDescent="0.3">
      <c r="A6535" t="s">
        <v>26512</v>
      </c>
      <c r="B6535" t="s">
        <v>17867</v>
      </c>
      <c r="C6535">
        <v>73</v>
      </c>
      <c r="D6535" t="str">
        <f>IF(Raw_data_US_healthcare[[#This Row],[Age]]&lt;35,"Young",IF(Raw_data_US_healthcare[[#This Row],[Age]]&lt;60,"Middle","Senior"))</f>
        <v>Senior</v>
      </c>
      <c r="E6535" t="s">
        <v>26</v>
      </c>
      <c r="F6535" t="s">
        <v>62</v>
      </c>
      <c r="G6535" t="s">
        <v>62</v>
      </c>
      <c r="H6535" t="s">
        <v>26514</v>
      </c>
      <c r="I6535" s="2">
        <v>43599</v>
      </c>
      <c r="J6535" t="s">
        <v>17868</v>
      </c>
      <c r="K6535" t="s">
        <v>5227</v>
      </c>
      <c r="L6535" t="s">
        <v>52</v>
      </c>
      <c r="M6535">
        <v>29347.057199999999</v>
      </c>
      <c r="N6535">
        <v>449</v>
      </c>
      <c r="O6535" t="s">
        <v>22</v>
      </c>
      <c r="P6535" t="s">
        <v>22</v>
      </c>
      <c r="Q6535" s="2">
        <v>43604</v>
      </c>
      <c r="R6535" t="s">
        <v>44</v>
      </c>
      <c r="S6535" t="s">
        <v>24</v>
      </c>
      <c r="T6535">
        <f>_xlfn.DAYS(Raw_data_US_healthcare[[#This Row],[Discharge Date]],Raw_data_US_healthcare[[#This Row],[Date of Admission]])</f>
        <v>5</v>
      </c>
    </row>
    <row r="6536" spans="1:20" x14ac:dyDescent="0.3">
      <c r="A6536" t="s">
        <v>26511</v>
      </c>
      <c r="B6536" t="s">
        <v>17869</v>
      </c>
      <c r="C6536">
        <v>52</v>
      </c>
      <c r="D6536" t="str">
        <f>IF(Raw_data_US_healthcare[[#This Row],[Age]]&lt;35,"Young",IF(Raw_data_US_healthcare[[#This Row],[Age]]&lt;60,"Middle","Senior"))</f>
        <v>Middle</v>
      </c>
      <c r="E6536" t="s">
        <v>16</v>
      </c>
      <c r="F6536" t="s">
        <v>35</v>
      </c>
      <c r="G6536" t="s">
        <v>35</v>
      </c>
      <c r="H6536" t="s">
        <v>26514</v>
      </c>
      <c r="I6536" s="2">
        <v>45201</v>
      </c>
      <c r="J6536" t="s">
        <v>17870</v>
      </c>
      <c r="K6536" t="s">
        <v>17871</v>
      </c>
      <c r="L6536" t="s">
        <v>56</v>
      </c>
      <c r="M6536">
        <v>24527.155999999999</v>
      </c>
      <c r="N6536">
        <v>216</v>
      </c>
      <c r="O6536" t="s">
        <v>43</v>
      </c>
      <c r="P6536" t="s">
        <v>43</v>
      </c>
      <c r="Q6536" s="2">
        <v>45224</v>
      </c>
      <c r="R6536" t="s">
        <v>23</v>
      </c>
      <c r="S6536" t="s">
        <v>33</v>
      </c>
      <c r="T6536">
        <f>_xlfn.DAYS(Raw_data_US_healthcare[[#This Row],[Discharge Date]],Raw_data_US_healthcare[[#This Row],[Date of Admission]])</f>
        <v>23</v>
      </c>
    </row>
    <row r="6537" spans="1:20" x14ac:dyDescent="0.3">
      <c r="A6537" t="s">
        <v>26512</v>
      </c>
      <c r="B6537" t="s">
        <v>17872</v>
      </c>
      <c r="C6537">
        <v>62</v>
      </c>
      <c r="D6537" t="str">
        <f>IF(Raw_data_US_healthcare[[#This Row],[Age]]&lt;35,"Young",IF(Raw_data_US_healthcare[[#This Row],[Age]]&lt;60,"Middle","Senior"))</f>
        <v>Senior</v>
      </c>
      <c r="E6537" t="s">
        <v>26</v>
      </c>
      <c r="F6537" t="s">
        <v>228</v>
      </c>
      <c r="G6537" t="s">
        <v>228</v>
      </c>
      <c r="H6537" t="s">
        <v>26514</v>
      </c>
      <c r="I6537" s="2">
        <v>44705</v>
      </c>
      <c r="J6537" t="s">
        <v>17873</v>
      </c>
      <c r="K6537" t="s">
        <v>17874</v>
      </c>
      <c r="L6537" t="s">
        <v>31</v>
      </c>
      <c r="M6537">
        <v>8680.9437999999991</v>
      </c>
      <c r="N6537">
        <v>406</v>
      </c>
      <c r="O6537" t="s">
        <v>22</v>
      </c>
      <c r="P6537" t="s">
        <v>22</v>
      </c>
      <c r="Q6537" s="2">
        <v>44710</v>
      </c>
      <c r="R6537" t="s">
        <v>48</v>
      </c>
      <c r="S6537" t="s">
        <v>24</v>
      </c>
      <c r="T6537">
        <f>_xlfn.DAYS(Raw_data_US_healthcare[[#This Row],[Discharge Date]],Raw_data_US_healthcare[[#This Row],[Date of Admission]])</f>
        <v>5</v>
      </c>
    </row>
    <row r="6538" spans="1:20" x14ac:dyDescent="0.3">
      <c r="A6538" t="s">
        <v>26511</v>
      </c>
      <c r="B6538" t="s">
        <v>7579</v>
      </c>
      <c r="C6538">
        <v>85</v>
      </c>
      <c r="D6538" t="str">
        <f>IF(Raw_data_US_healthcare[[#This Row],[Age]]&lt;35,"Young",IF(Raw_data_US_healthcare[[#This Row],[Age]]&lt;60,"Middle","Senior"))</f>
        <v>Senior</v>
      </c>
      <c r="E6538" t="s">
        <v>16</v>
      </c>
      <c r="F6538" t="s">
        <v>228</v>
      </c>
      <c r="G6538" t="s">
        <v>228</v>
      </c>
      <c r="H6538" t="s">
        <v>36</v>
      </c>
      <c r="I6538" s="2">
        <v>44067</v>
      </c>
      <c r="J6538" t="s">
        <v>17875</v>
      </c>
      <c r="K6538" t="s">
        <v>6931</v>
      </c>
      <c r="L6538" t="s">
        <v>31</v>
      </c>
      <c r="M6538">
        <v>19194.3619</v>
      </c>
      <c r="N6538">
        <v>226</v>
      </c>
      <c r="O6538" t="s">
        <v>22</v>
      </c>
      <c r="P6538" t="s">
        <v>22</v>
      </c>
      <c r="Q6538" s="2">
        <v>44079</v>
      </c>
      <c r="R6538" t="s">
        <v>83</v>
      </c>
      <c r="S6538" t="s">
        <v>33</v>
      </c>
      <c r="T6538">
        <f>_xlfn.DAYS(Raw_data_US_healthcare[[#This Row],[Discharge Date]],Raw_data_US_healthcare[[#This Row],[Date of Admission]])</f>
        <v>12</v>
      </c>
    </row>
    <row r="6539" spans="1:20" x14ac:dyDescent="0.3">
      <c r="A6539" t="s">
        <v>26511</v>
      </c>
      <c r="B6539" t="s">
        <v>3788</v>
      </c>
      <c r="C6539">
        <v>83</v>
      </c>
      <c r="D6539" t="str">
        <f>IF(Raw_data_US_healthcare[[#This Row],[Age]]&lt;35,"Young",IF(Raw_data_US_healthcare[[#This Row],[Age]]&lt;60,"Middle","Senior"))</f>
        <v>Senior</v>
      </c>
      <c r="E6539" t="s">
        <v>16</v>
      </c>
      <c r="F6539" t="s">
        <v>27</v>
      </c>
      <c r="G6539" t="s">
        <v>27</v>
      </c>
      <c r="H6539" t="s">
        <v>28</v>
      </c>
      <c r="I6539" s="2">
        <v>45146</v>
      </c>
      <c r="J6539" t="s">
        <v>17876</v>
      </c>
      <c r="K6539" t="s">
        <v>4794</v>
      </c>
      <c r="L6539" t="s">
        <v>52</v>
      </c>
      <c r="M6539">
        <v>10655.760700000001</v>
      </c>
      <c r="N6539">
        <v>405</v>
      </c>
      <c r="O6539" t="s">
        <v>43</v>
      </c>
      <c r="P6539" t="s">
        <v>43</v>
      </c>
      <c r="Q6539" s="2">
        <v>45172</v>
      </c>
      <c r="R6539" t="s">
        <v>83</v>
      </c>
      <c r="S6539" t="s">
        <v>24</v>
      </c>
      <c r="T6539">
        <f>_xlfn.DAYS(Raw_data_US_healthcare[[#This Row],[Discharge Date]],Raw_data_US_healthcare[[#This Row],[Date of Admission]])</f>
        <v>26</v>
      </c>
    </row>
    <row r="6540" spans="1:20" x14ac:dyDescent="0.3">
      <c r="A6540" t="s">
        <v>26512</v>
      </c>
      <c r="B6540" t="s">
        <v>17877</v>
      </c>
      <c r="C6540">
        <v>79</v>
      </c>
      <c r="D6540" t="str">
        <f>IF(Raw_data_US_healthcare[[#This Row],[Age]]&lt;35,"Young",IF(Raw_data_US_healthcare[[#This Row],[Age]]&lt;60,"Middle","Senior"))</f>
        <v>Senior</v>
      </c>
      <c r="E6540" t="s">
        <v>26</v>
      </c>
      <c r="F6540" t="s">
        <v>49</v>
      </c>
      <c r="G6540" t="s">
        <v>49</v>
      </c>
      <c r="H6540" t="s">
        <v>69</v>
      </c>
      <c r="I6540" s="2">
        <v>44924</v>
      </c>
      <c r="J6540" t="s">
        <v>17878</v>
      </c>
      <c r="K6540" t="s">
        <v>17879</v>
      </c>
      <c r="L6540" t="s">
        <v>60</v>
      </c>
      <c r="M6540">
        <v>17406.582399999999</v>
      </c>
      <c r="N6540">
        <v>260</v>
      </c>
      <c r="O6540" t="s">
        <v>39</v>
      </c>
      <c r="P6540" t="s">
        <v>39</v>
      </c>
      <c r="Q6540" s="2">
        <v>44953</v>
      </c>
      <c r="R6540" t="s">
        <v>44</v>
      </c>
      <c r="S6540" t="s">
        <v>33</v>
      </c>
      <c r="T6540">
        <f>_xlfn.DAYS(Raw_data_US_healthcare[[#This Row],[Discharge Date]],Raw_data_US_healthcare[[#This Row],[Date of Admission]])</f>
        <v>29</v>
      </c>
    </row>
    <row r="6541" spans="1:20" x14ac:dyDescent="0.3">
      <c r="A6541" t="s">
        <v>26512</v>
      </c>
      <c r="B6541" t="s">
        <v>17880</v>
      </c>
      <c r="C6541">
        <v>52</v>
      </c>
      <c r="D6541" t="str">
        <f>IF(Raw_data_US_healthcare[[#This Row],[Age]]&lt;35,"Young",IF(Raw_data_US_healthcare[[#This Row],[Age]]&lt;60,"Middle","Senior"))</f>
        <v>Middle</v>
      </c>
      <c r="E6541" t="s">
        <v>26</v>
      </c>
      <c r="F6541" t="s">
        <v>228</v>
      </c>
      <c r="G6541" t="s">
        <v>228</v>
      </c>
      <c r="H6541" t="s">
        <v>69</v>
      </c>
      <c r="I6541" s="2">
        <v>43943</v>
      </c>
      <c r="J6541" t="s">
        <v>17881</v>
      </c>
      <c r="K6541" t="s">
        <v>17882</v>
      </c>
      <c r="L6541" t="s">
        <v>56</v>
      </c>
      <c r="M6541">
        <v>55254.858099999998</v>
      </c>
      <c r="N6541">
        <v>458</v>
      </c>
      <c r="O6541" t="s">
        <v>22</v>
      </c>
      <c r="P6541" t="s">
        <v>22</v>
      </c>
      <c r="Q6541" s="2">
        <v>43955</v>
      </c>
      <c r="R6541" t="s">
        <v>83</v>
      </c>
      <c r="S6541" t="s">
        <v>24</v>
      </c>
      <c r="T6541">
        <f>_xlfn.DAYS(Raw_data_US_healthcare[[#This Row],[Discharge Date]],Raw_data_US_healthcare[[#This Row],[Date of Admission]])</f>
        <v>12</v>
      </c>
    </row>
    <row r="6542" spans="1:20" x14ac:dyDescent="0.3">
      <c r="A6542" t="s">
        <v>26511</v>
      </c>
      <c r="B6542" t="s">
        <v>17883</v>
      </c>
      <c r="C6542">
        <v>22</v>
      </c>
      <c r="D6542" t="str">
        <f>IF(Raw_data_US_healthcare[[#This Row],[Age]]&lt;35,"Young",IF(Raw_data_US_healthcare[[#This Row],[Age]]&lt;60,"Middle","Senior"))</f>
        <v>Young</v>
      </c>
      <c r="E6542" t="s">
        <v>16</v>
      </c>
      <c r="F6542" t="s">
        <v>62</v>
      </c>
      <c r="G6542" t="s">
        <v>62</v>
      </c>
      <c r="H6542" t="s">
        <v>69</v>
      </c>
      <c r="I6542" s="2">
        <v>44615</v>
      </c>
      <c r="J6542" t="s">
        <v>17884</v>
      </c>
      <c r="K6542" t="s">
        <v>17885</v>
      </c>
      <c r="L6542" t="s">
        <v>52</v>
      </c>
      <c r="M6542">
        <v>40421.735500000003</v>
      </c>
      <c r="N6542">
        <v>237</v>
      </c>
      <c r="O6542" t="s">
        <v>22</v>
      </c>
      <c r="P6542" t="s">
        <v>22</v>
      </c>
      <c r="Q6542" s="2">
        <v>44633</v>
      </c>
      <c r="R6542" t="s">
        <v>23</v>
      </c>
      <c r="S6542" t="s">
        <v>24</v>
      </c>
      <c r="T6542">
        <f>_xlfn.DAYS(Raw_data_US_healthcare[[#This Row],[Discharge Date]],Raw_data_US_healthcare[[#This Row],[Date of Admission]])</f>
        <v>18</v>
      </c>
    </row>
    <row r="6543" spans="1:20" x14ac:dyDescent="0.3">
      <c r="A6543" t="s">
        <v>26512</v>
      </c>
      <c r="B6543" t="s">
        <v>17886</v>
      </c>
      <c r="C6543">
        <v>56</v>
      </c>
      <c r="D6543" t="str">
        <f>IF(Raw_data_US_healthcare[[#This Row],[Age]]&lt;35,"Young",IF(Raw_data_US_healthcare[[#This Row],[Age]]&lt;60,"Middle","Senior"))</f>
        <v>Middle</v>
      </c>
      <c r="E6543" t="s">
        <v>26</v>
      </c>
      <c r="F6543" t="s">
        <v>17</v>
      </c>
      <c r="G6543" t="s">
        <v>17</v>
      </c>
      <c r="H6543" t="s">
        <v>26514</v>
      </c>
      <c r="I6543" s="2">
        <v>44380</v>
      </c>
      <c r="J6543" t="s">
        <v>17887</v>
      </c>
      <c r="K6543" t="s">
        <v>17888</v>
      </c>
      <c r="L6543" t="s">
        <v>31</v>
      </c>
      <c r="M6543">
        <v>36918.732900000003</v>
      </c>
      <c r="N6543">
        <v>242</v>
      </c>
      <c r="O6543" t="s">
        <v>22</v>
      </c>
      <c r="P6543" t="s">
        <v>22</v>
      </c>
      <c r="Q6543" s="2">
        <v>44393</v>
      </c>
      <c r="R6543" t="s">
        <v>48</v>
      </c>
      <c r="S6543" t="s">
        <v>33</v>
      </c>
      <c r="T6543">
        <f>_xlfn.DAYS(Raw_data_US_healthcare[[#This Row],[Discharge Date]],Raw_data_US_healthcare[[#This Row],[Date of Admission]])</f>
        <v>13</v>
      </c>
    </row>
    <row r="6544" spans="1:20" x14ac:dyDescent="0.3">
      <c r="A6544" t="s">
        <v>26512</v>
      </c>
      <c r="B6544" t="s">
        <v>17889</v>
      </c>
      <c r="C6544">
        <v>26</v>
      </c>
      <c r="D6544" t="str">
        <f>IF(Raw_data_US_healthcare[[#This Row],[Age]]&lt;35,"Young",IF(Raw_data_US_healthcare[[#This Row],[Age]]&lt;60,"Middle","Senior"))</f>
        <v>Young</v>
      </c>
      <c r="E6544" t="s">
        <v>26</v>
      </c>
      <c r="F6544" t="s">
        <v>113</v>
      </c>
      <c r="G6544" t="s">
        <v>113</v>
      </c>
      <c r="H6544" t="s">
        <v>18</v>
      </c>
      <c r="I6544" s="2">
        <v>43692</v>
      </c>
      <c r="J6544" t="s">
        <v>17890</v>
      </c>
      <c r="K6544" t="s">
        <v>17891</v>
      </c>
      <c r="L6544" t="s">
        <v>60</v>
      </c>
      <c r="M6544">
        <v>41911.7192</v>
      </c>
      <c r="N6544">
        <v>316</v>
      </c>
      <c r="O6544" t="s">
        <v>39</v>
      </c>
      <c r="P6544" t="s">
        <v>39</v>
      </c>
      <c r="Q6544" s="2">
        <v>43718</v>
      </c>
      <c r="R6544" t="s">
        <v>32</v>
      </c>
      <c r="S6544" t="s">
        <v>33</v>
      </c>
      <c r="T6544">
        <f>_xlfn.DAYS(Raw_data_US_healthcare[[#This Row],[Discharge Date]],Raw_data_US_healthcare[[#This Row],[Date of Admission]])</f>
        <v>26</v>
      </c>
    </row>
    <row r="6545" spans="1:20" x14ac:dyDescent="0.3">
      <c r="A6545" t="s">
        <v>26512</v>
      </c>
      <c r="B6545" t="s">
        <v>17892</v>
      </c>
      <c r="C6545">
        <v>77</v>
      </c>
      <c r="D6545" t="str">
        <f>IF(Raw_data_US_healthcare[[#This Row],[Age]]&lt;35,"Young",IF(Raw_data_US_healthcare[[#This Row],[Age]]&lt;60,"Middle","Senior"))</f>
        <v>Senior</v>
      </c>
      <c r="E6545" t="s">
        <v>26</v>
      </c>
      <c r="F6545" t="s">
        <v>49</v>
      </c>
      <c r="G6545" t="s">
        <v>49</v>
      </c>
      <c r="H6545" t="s">
        <v>69</v>
      </c>
      <c r="I6545" s="2">
        <v>44735</v>
      </c>
      <c r="J6545" t="s">
        <v>17893</v>
      </c>
      <c r="K6545" t="s">
        <v>17894</v>
      </c>
      <c r="L6545" t="s">
        <v>56</v>
      </c>
      <c r="M6545">
        <v>37678.719599999997</v>
      </c>
      <c r="N6545">
        <v>111</v>
      </c>
      <c r="O6545" t="s">
        <v>22</v>
      </c>
      <c r="P6545" t="s">
        <v>22</v>
      </c>
      <c r="Q6545" s="2">
        <v>44737</v>
      </c>
      <c r="R6545" t="s">
        <v>32</v>
      </c>
      <c r="S6545" t="s">
        <v>33</v>
      </c>
      <c r="T6545">
        <f>_xlfn.DAYS(Raw_data_US_healthcare[[#This Row],[Discharge Date]],Raw_data_US_healthcare[[#This Row],[Date of Admission]])</f>
        <v>2</v>
      </c>
    </row>
    <row r="6546" spans="1:20" x14ac:dyDescent="0.3">
      <c r="A6546" t="s">
        <v>26511</v>
      </c>
      <c r="B6546" t="s">
        <v>17895</v>
      </c>
      <c r="C6546">
        <v>21</v>
      </c>
      <c r="D6546" t="str">
        <f>IF(Raw_data_US_healthcare[[#This Row],[Age]]&lt;35,"Young",IF(Raw_data_US_healthcare[[#This Row],[Age]]&lt;60,"Middle","Senior"))</f>
        <v>Young</v>
      </c>
      <c r="E6546" t="s">
        <v>16</v>
      </c>
      <c r="F6546" t="s">
        <v>35</v>
      </c>
      <c r="G6546" t="s">
        <v>35</v>
      </c>
      <c r="H6546" t="s">
        <v>28</v>
      </c>
      <c r="I6546" s="2">
        <v>44209</v>
      </c>
      <c r="J6546" t="s">
        <v>17896</v>
      </c>
      <c r="K6546" t="s">
        <v>3232</v>
      </c>
      <c r="L6546" t="s">
        <v>52</v>
      </c>
      <c r="M6546">
        <v>40562.452700000002</v>
      </c>
      <c r="N6546">
        <v>265</v>
      </c>
      <c r="O6546" t="s">
        <v>43</v>
      </c>
      <c r="P6546" t="s">
        <v>43</v>
      </c>
      <c r="Q6546" s="2">
        <v>44232</v>
      </c>
      <c r="R6546" t="s">
        <v>32</v>
      </c>
      <c r="S6546" t="s">
        <v>24</v>
      </c>
      <c r="T6546">
        <f>_xlfn.DAYS(Raw_data_US_healthcare[[#This Row],[Discharge Date]],Raw_data_US_healthcare[[#This Row],[Date of Admission]])</f>
        <v>23</v>
      </c>
    </row>
    <row r="6547" spans="1:20" x14ac:dyDescent="0.3">
      <c r="A6547" t="s">
        <v>26511</v>
      </c>
      <c r="B6547" t="s">
        <v>17897</v>
      </c>
      <c r="C6547">
        <v>33</v>
      </c>
      <c r="D6547" t="str">
        <f>IF(Raw_data_US_healthcare[[#This Row],[Age]]&lt;35,"Young",IF(Raw_data_US_healthcare[[#This Row],[Age]]&lt;60,"Middle","Senior"))</f>
        <v>Young</v>
      </c>
      <c r="E6547" t="s">
        <v>16</v>
      </c>
      <c r="F6547" t="s">
        <v>27</v>
      </c>
      <c r="G6547" t="s">
        <v>27</v>
      </c>
      <c r="H6547" t="s">
        <v>36</v>
      </c>
      <c r="I6547" s="2">
        <v>43741</v>
      </c>
      <c r="J6547" t="s">
        <v>17898</v>
      </c>
      <c r="K6547" t="s">
        <v>17899</v>
      </c>
      <c r="L6547" t="s">
        <v>60</v>
      </c>
      <c r="M6547">
        <v>14152.8415</v>
      </c>
      <c r="N6547">
        <v>423</v>
      </c>
      <c r="O6547" t="s">
        <v>22</v>
      </c>
      <c r="P6547" t="s">
        <v>22</v>
      </c>
      <c r="Q6547" s="2">
        <v>43760</v>
      </c>
      <c r="R6547" t="s">
        <v>83</v>
      </c>
      <c r="S6547" t="s">
        <v>45</v>
      </c>
      <c r="T6547">
        <f>_xlfn.DAYS(Raw_data_US_healthcare[[#This Row],[Discharge Date]],Raw_data_US_healthcare[[#This Row],[Date of Admission]])</f>
        <v>19</v>
      </c>
    </row>
    <row r="6548" spans="1:20" x14ac:dyDescent="0.3">
      <c r="A6548" t="s">
        <v>26512</v>
      </c>
      <c r="B6548" t="s">
        <v>17900</v>
      </c>
      <c r="C6548">
        <v>61</v>
      </c>
      <c r="D6548" t="str">
        <f>IF(Raw_data_US_healthcare[[#This Row],[Age]]&lt;35,"Young",IF(Raw_data_US_healthcare[[#This Row],[Age]]&lt;60,"Middle","Senior"))</f>
        <v>Senior</v>
      </c>
      <c r="E6548" t="s">
        <v>26</v>
      </c>
      <c r="F6548" t="s">
        <v>113</v>
      </c>
      <c r="G6548" t="s">
        <v>113</v>
      </c>
      <c r="H6548" t="s">
        <v>26516</v>
      </c>
      <c r="I6548" s="2">
        <v>44252</v>
      </c>
      <c r="J6548" t="s">
        <v>17901</v>
      </c>
      <c r="K6548" t="s">
        <v>17902</v>
      </c>
      <c r="L6548" t="s">
        <v>56</v>
      </c>
      <c r="M6548">
        <v>12133.4028</v>
      </c>
      <c r="N6548">
        <v>312</v>
      </c>
      <c r="O6548" t="s">
        <v>43</v>
      </c>
      <c r="P6548" t="s">
        <v>43</v>
      </c>
      <c r="Q6548" s="2">
        <v>44276</v>
      </c>
      <c r="R6548" t="s">
        <v>83</v>
      </c>
      <c r="S6548" t="s">
        <v>33</v>
      </c>
      <c r="T6548">
        <f>_xlfn.DAYS(Raw_data_US_healthcare[[#This Row],[Discharge Date]],Raw_data_US_healthcare[[#This Row],[Date of Admission]])</f>
        <v>24</v>
      </c>
    </row>
    <row r="6549" spans="1:20" x14ac:dyDescent="0.3">
      <c r="A6549" t="s">
        <v>26512</v>
      </c>
      <c r="B6549" t="s">
        <v>11730</v>
      </c>
      <c r="C6549">
        <v>26</v>
      </c>
      <c r="D6549" t="str">
        <f>IF(Raw_data_US_healthcare[[#This Row],[Age]]&lt;35,"Young",IF(Raw_data_US_healthcare[[#This Row],[Age]]&lt;60,"Middle","Senior"))</f>
        <v>Young</v>
      </c>
      <c r="E6549" t="s">
        <v>26</v>
      </c>
      <c r="F6549" t="s">
        <v>88</v>
      </c>
      <c r="G6549" t="s">
        <v>88</v>
      </c>
      <c r="H6549" t="s">
        <v>26516</v>
      </c>
      <c r="I6549" s="2">
        <v>43782</v>
      </c>
      <c r="J6549" t="s">
        <v>17903</v>
      </c>
      <c r="K6549" t="s">
        <v>17904</v>
      </c>
      <c r="L6549" t="s">
        <v>60</v>
      </c>
      <c r="M6549">
        <v>6048.9256999999998</v>
      </c>
      <c r="N6549">
        <v>208</v>
      </c>
      <c r="O6549" t="s">
        <v>39</v>
      </c>
      <c r="P6549" t="s">
        <v>39</v>
      </c>
      <c r="Q6549" s="2">
        <v>43794</v>
      </c>
      <c r="R6549" t="s">
        <v>83</v>
      </c>
      <c r="S6549" t="s">
        <v>33</v>
      </c>
      <c r="T6549">
        <f>_xlfn.DAYS(Raw_data_US_healthcare[[#This Row],[Discharge Date]],Raw_data_US_healthcare[[#This Row],[Date of Admission]])</f>
        <v>12</v>
      </c>
    </row>
    <row r="6550" spans="1:20" x14ac:dyDescent="0.3">
      <c r="A6550" t="s">
        <v>26512</v>
      </c>
      <c r="B6550" t="s">
        <v>17905</v>
      </c>
      <c r="C6550">
        <v>31</v>
      </c>
      <c r="D6550" t="str">
        <f>IF(Raw_data_US_healthcare[[#This Row],[Age]]&lt;35,"Young",IF(Raw_data_US_healthcare[[#This Row],[Age]]&lt;60,"Middle","Senior"))</f>
        <v>Young</v>
      </c>
      <c r="E6550" t="s">
        <v>26</v>
      </c>
      <c r="F6550" t="s">
        <v>49</v>
      </c>
      <c r="G6550" t="s">
        <v>49</v>
      </c>
      <c r="H6550" t="s">
        <v>26514</v>
      </c>
      <c r="I6550" s="2">
        <v>44713</v>
      </c>
      <c r="J6550" t="s">
        <v>17906</v>
      </c>
      <c r="K6550" t="s">
        <v>13299</v>
      </c>
      <c r="L6550" t="s">
        <v>60</v>
      </c>
      <c r="M6550">
        <v>9567.0669999999991</v>
      </c>
      <c r="N6550">
        <v>161</v>
      </c>
      <c r="O6550" t="s">
        <v>22</v>
      </c>
      <c r="P6550" t="s">
        <v>22</v>
      </c>
      <c r="Q6550" s="2">
        <v>44731</v>
      </c>
      <c r="R6550" t="s">
        <v>44</v>
      </c>
      <c r="S6550" t="s">
        <v>33</v>
      </c>
      <c r="T6550">
        <f>_xlfn.DAYS(Raw_data_US_healthcare[[#This Row],[Discharge Date]],Raw_data_US_healthcare[[#This Row],[Date of Admission]])</f>
        <v>18</v>
      </c>
    </row>
    <row r="6551" spans="1:20" x14ac:dyDescent="0.3">
      <c r="A6551" t="s">
        <v>26511</v>
      </c>
      <c r="B6551" t="s">
        <v>17907</v>
      </c>
      <c r="C6551">
        <v>58</v>
      </c>
      <c r="D6551" t="str">
        <f>IF(Raw_data_US_healthcare[[#This Row],[Age]]&lt;35,"Young",IF(Raw_data_US_healthcare[[#This Row],[Age]]&lt;60,"Middle","Senior"))</f>
        <v>Middle</v>
      </c>
      <c r="E6551" t="s">
        <v>16</v>
      </c>
      <c r="F6551" t="s">
        <v>35</v>
      </c>
      <c r="G6551" t="s">
        <v>35</v>
      </c>
      <c r="H6551" t="s">
        <v>36</v>
      </c>
      <c r="I6551" s="2">
        <v>44805</v>
      </c>
      <c r="J6551" t="s">
        <v>12311</v>
      </c>
      <c r="K6551" t="s">
        <v>17908</v>
      </c>
      <c r="L6551" t="s">
        <v>31</v>
      </c>
      <c r="M6551">
        <v>13083.836799999999</v>
      </c>
      <c r="N6551">
        <v>307</v>
      </c>
      <c r="O6551" t="s">
        <v>22</v>
      </c>
      <c r="P6551" t="s">
        <v>22</v>
      </c>
      <c r="Q6551" s="2">
        <v>44819</v>
      </c>
      <c r="R6551" t="s">
        <v>32</v>
      </c>
      <c r="S6551" t="s">
        <v>45</v>
      </c>
      <c r="T6551">
        <f>_xlfn.DAYS(Raw_data_US_healthcare[[#This Row],[Discharge Date]],Raw_data_US_healthcare[[#This Row],[Date of Admission]])</f>
        <v>14</v>
      </c>
    </row>
    <row r="6552" spans="1:20" x14ac:dyDescent="0.3">
      <c r="A6552" t="s">
        <v>26512</v>
      </c>
      <c r="B6552" t="s">
        <v>17909</v>
      </c>
      <c r="C6552">
        <v>65</v>
      </c>
      <c r="D6552" t="str">
        <f>IF(Raw_data_US_healthcare[[#This Row],[Age]]&lt;35,"Young",IF(Raw_data_US_healthcare[[#This Row],[Age]]&lt;60,"Middle","Senior"))</f>
        <v>Senior</v>
      </c>
      <c r="E6552" t="s">
        <v>26</v>
      </c>
      <c r="F6552" t="s">
        <v>49</v>
      </c>
      <c r="G6552" t="s">
        <v>49</v>
      </c>
      <c r="H6552" t="s">
        <v>26514</v>
      </c>
      <c r="I6552" s="2">
        <v>45088</v>
      </c>
      <c r="J6552" t="s">
        <v>17910</v>
      </c>
      <c r="K6552" t="s">
        <v>17911</v>
      </c>
      <c r="L6552" t="s">
        <v>60</v>
      </c>
      <c r="M6552">
        <v>6858.8584000000001</v>
      </c>
      <c r="N6552">
        <v>478</v>
      </c>
      <c r="O6552" t="s">
        <v>22</v>
      </c>
      <c r="P6552" t="s">
        <v>22</v>
      </c>
      <c r="Q6552" s="2">
        <v>45106</v>
      </c>
      <c r="R6552" t="s">
        <v>32</v>
      </c>
      <c r="S6552" t="s">
        <v>33</v>
      </c>
      <c r="T6552">
        <f>_xlfn.DAYS(Raw_data_US_healthcare[[#This Row],[Discharge Date]],Raw_data_US_healthcare[[#This Row],[Date of Admission]])</f>
        <v>18</v>
      </c>
    </row>
    <row r="6553" spans="1:20" x14ac:dyDescent="0.3">
      <c r="A6553" t="s">
        <v>26512</v>
      </c>
      <c r="B6553" t="s">
        <v>17912</v>
      </c>
      <c r="C6553">
        <v>28</v>
      </c>
      <c r="D6553" t="str">
        <f>IF(Raw_data_US_healthcare[[#This Row],[Age]]&lt;35,"Young",IF(Raw_data_US_healthcare[[#This Row],[Age]]&lt;60,"Middle","Senior"))</f>
        <v>Young</v>
      </c>
      <c r="E6553" t="s">
        <v>26</v>
      </c>
      <c r="F6553" t="s">
        <v>27</v>
      </c>
      <c r="G6553" t="s">
        <v>27</v>
      </c>
      <c r="H6553" t="s">
        <v>26514</v>
      </c>
      <c r="I6553" s="2">
        <v>44142</v>
      </c>
      <c r="J6553" t="s">
        <v>17913</v>
      </c>
      <c r="K6553" t="s">
        <v>17914</v>
      </c>
      <c r="L6553" t="s">
        <v>52</v>
      </c>
      <c r="M6553">
        <v>4234.9962999999998</v>
      </c>
      <c r="N6553">
        <v>257</v>
      </c>
      <c r="O6553" t="s">
        <v>22</v>
      </c>
      <c r="P6553" t="s">
        <v>22</v>
      </c>
      <c r="Q6553" s="2">
        <v>44152</v>
      </c>
      <c r="R6553" t="s">
        <v>32</v>
      </c>
      <c r="S6553" t="s">
        <v>45</v>
      </c>
      <c r="T6553">
        <f>_xlfn.DAYS(Raw_data_US_healthcare[[#This Row],[Discharge Date]],Raw_data_US_healthcare[[#This Row],[Date of Admission]])</f>
        <v>10</v>
      </c>
    </row>
    <row r="6554" spans="1:20" x14ac:dyDescent="0.3">
      <c r="A6554" t="s">
        <v>26511</v>
      </c>
      <c r="B6554" t="s">
        <v>17915</v>
      </c>
      <c r="C6554">
        <v>60</v>
      </c>
      <c r="D6554" t="str">
        <f>IF(Raw_data_US_healthcare[[#This Row],[Age]]&lt;35,"Young",IF(Raw_data_US_healthcare[[#This Row],[Age]]&lt;60,"Middle","Senior"))</f>
        <v>Senior</v>
      </c>
      <c r="E6554" t="s">
        <v>16</v>
      </c>
      <c r="F6554" t="s">
        <v>62</v>
      </c>
      <c r="G6554" t="s">
        <v>62</v>
      </c>
      <c r="H6554" t="s">
        <v>28</v>
      </c>
      <c r="I6554" s="2">
        <v>45214</v>
      </c>
      <c r="J6554" t="s">
        <v>17916</v>
      </c>
      <c r="K6554" t="s">
        <v>6931</v>
      </c>
      <c r="L6554" t="s">
        <v>31</v>
      </c>
      <c r="M6554">
        <v>36215.950599999996</v>
      </c>
      <c r="N6554">
        <v>329</v>
      </c>
      <c r="O6554" t="s">
        <v>43</v>
      </c>
      <c r="P6554" t="s">
        <v>43</v>
      </c>
      <c r="Q6554" s="2">
        <v>45218</v>
      </c>
      <c r="R6554" t="s">
        <v>48</v>
      </c>
      <c r="S6554" t="s">
        <v>45</v>
      </c>
      <c r="T6554">
        <f>_xlfn.DAYS(Raw_data_US_healthcare[[#This Row],[Discharge Date]],Raw_data_US_healthcare[[#This Row],[Date of Admission]])</f>
        <v>4</v>
      </c>
    </row>
    <row r="6555" spans="1:20" x14ac:dyDescent="0.3">
      <c r="A6555" t="s">
        <v>26511</v>
      </c>
      <c r="B6555" t="s">
        <v>17917</v>
      </c>
      <c r="C6555">
        <v>61</v>
      </c>
      <c r="D6555" t="str">
        <f>IF(Raw_data_US_healthcare[[#This Row],[Age]]&lt;35,"Young",IF(Raw_data_US_healthcare[[#This Row],[Age]]&lt;60,"Middle","Senior"))</f>
        <v>Senior</v>
      </c>
      <c r="E6555" t="s">
        <v>16</v>
      </c>
      <c r="F6555" t="s">
        <v>228</v>
      </c>
      <c r="G6555" t="s">
        <v>228</v>
      </c>
      <c r="H6555" t="s">
        <v>18</v>
      </c>
      <c r="I6555" s="2">
        <v>44528</v>
      </c>
      <c r="J6555" t="s">
        <v>17918</v>
      </c>
      <c r="K6555" t="s">
        <v>14236</v>
      </c>
      <c r="L6555" t="s">
        <v>52</v>
      </c>
      <c r="M6555">
        <v>34421.101600000002</v>
      </c>
      <c r="N6555">
        <v>210</v>
      </c>
      <c r="O6555" t="s">
        <v>22</v>
      </c>
      <c r="P6555" t="s">
        <v>22</v>
      </c>
      <c r="Q6555" s="2">
        <v>44544</v>
      </c>
      <c r="R6555" t="s">
        <v>23</v>
      </c>
      <c r="S6555" t="s">
        <v>33</v>
      </c>
      <c r="T6555">
        <f>_xlfn.DAYS(Raw_data_US_healthcare[[#This Row],[Discharge Date]],Raw_data_US_healthcare[[#This Row],[Date of Admission]])</f>
        <v>16</v>
      </c>
    </row>
    <row r="6556" spans="1:20" x14ac:dyDescent="0.3">
      <c r="A6556" t="s">
        <v>26511</v>
      </c>
      <c r="B6556" t="s">
        <v>17919</v>
      </c>
      <c r="C6556">
        <v>19</v>
      </c>
      <c r="D6556" t="str">
        <f>IF(Raw_data_US_healthcare[[#This Row],[Age]]&lt;35,"Young",IF(Raw_data_US_healthcare[[#This Row],[Age]]&lt;60,"Middle","Senior"))</f>
        <v>Young</v>
      </c>
      <c r="E6556" t="s">
        <v>16</v>
      </c>
      <c r="F6556" t="s">
        <v>113</v>
      </c>
      <c r="G6556" t="s">
        <v>113</v>
      </c>
      <c r="H6556" t="s">
        <v>26516</v>
      </c>
      <c r="I6556" s="2">
        <v>43700</v>
      </c>
      <c r="J6556" t="s">
        <v>17920</v>
      </c>
      <c r="K6556" t="s">
        <v>17921</v>
      </c>
      <c r="L6556" t="s">
        <v>60</v>
      </c>
      <c r="M6556">
        <v>12360.1914</v>
      </c>
      <c r="N6556">
        <v>311</v>
      </c>
      <c r="O6556" t="s">
        <v>39</v>
      </c>
      <c r="P6556" t="s">
        <v>39</v>
      </c>
      <c r="Q6556" s="2">
        <v>43707</v>
      </c>
      <c r="R6556" t="s">
        <v>23</v>
      </c>
      <c r="S6556" t="s">
        <v>33</v>
      </c>
      <c r="T6556">
        <f>_xlfn.DAYS(Raw_data_US_healthcare[[#This Row],[Discharge Date]],Raw_data_US_healthcare[[#This Row],[Date of Admission]])</f>
        <v>7</v>
      </c>
    </row>
    <row r="6557" spans="1:20" x14ac:dyDescent="0.3">
      <c r="A6557" t="s">
        <v>26512</v>
      </c>
      <c r="B6557" t="s">
        <v>17922</v>
      </c>
      <c r="C6557">
        <v>83</v>
      </c>
      <c r="D6557" t="str">
        <f>IF(Raw_data_US_healthcare[[#This Row],[Age]]&lt;35,"Young",IF(Raw_data_US_healthcare[[#This Row],[Age]]&lt;60,"Middle","Senior"))</f>
        <v>Senior</v>
      </c>
      <c r="E6557" t="s">
        <v>26</v>
      </c>
      <c r="F6557" t="s">
        <v>27</v>
      </c>
      <c r="G6557" t="s">
        <v>27</v>
      </c>
      <c r="H6557" t="s">
        <v>69</v>
      </c>
      <c r="I6557" s="2">
        <v>43630</v>
      </c>
      <c r="J6557" t="s">
        <v>17923</v>
      </c>
      <c r="K6557" t="s">
        <v>17924</v>
      </c>
      <c r="L6557" t="s">
        <v>31</v>
      </c>
      <c r="M6557">
        <v>22405.224200000001</v>
      </c>
      <c r="N6557">
        <v>284</v>
      </c>
      <c r="O6557" t="s">
        <v>22</v>
      </c>
      <c r="P6557" t="s">
        <v>22</v>
      </c>
      <c r="Q6557" s="2">
        <v>43633</v>
      </c>
      <c r="R6557" t="s">
        <v>83</v>
      </c>
      <c r="S6557" t="s">
        <v>33</v>
      </c>
      <c r="T6557">
        <f>_xlfn.DAYS(Raw_data_US_healthcare[[#This Row],[Discharge Date]],Raw_data_US_healthcare[[#This Row],[Date of Admission]])</f>
        <v>3</v>
      </c>
    </row>
    <row r="6558" spans="1:20" x14ac:dyDescent="0.3">
      <c r="A6558" t="s">
        <v>26512</v>
      </c>
      <c r="B6558" t="s">
        <v>17925</v>
      </c>
      <c r="C6558">
        <v>49</v>
      </c>
      <c r="D6558" t="str">
        <f>IF(Raw_data_US_healthcare[[#This Row],[Age]]&lt;35,"Young",IF(Raw_data_US_healthcare[[#This Row],[Age]]&lt;60,"Middle","Senior"))</f>
        <v>Middle</v>
      </c>
      <c r="E6558" t="s">
        <v>26</v>
      </c>
      <c r="F6558" t="s">
        <v>17</v>
      </c>
      <c r="G6558" t="s">
        <v>17</v>
      </c>
      <c r="H6558" t="s">
        <v>26514</v>
      </c>
      <c r="I6558" s="2">
        <v>44222</v>
      </c>
      <c r="J6558" t="s">
        <v>17926</v>
      </c>
      <c r="K6558" t="s">
        <v>17927</v>
      </c>
      <c r="L6558" t="s">
        <v>31</v>
      </c>
      <c r="M6558">
        <v>31081.243200000001</v>
      </c>
      <c r="N6558">
        <v>333</v>
      </c>
      <c r="O6558" t="s">
        <v>22</v>
      </c>
      <c r="P6558" t="s">
        <v>22</v>
      </c>
      <c r="Q6558" s="2">
        <v>44226</v>
      </c>
      <c r="R6558" t="s">
        <v>83</v>
      </c>
      <c r="S6558" t="s">
        <v>24</v>
      </c>
      <c r="T6558">
        <f>_xlfn.DAYS(Raw_data_US_healthcare[[#This Row],[Discharge Date]],Raw_data_US_healthcare[[#This Row],[Date of Admission]])</f>
        <v>4</v>
      </c>
    </row>
    <row r="6559" spans="1:20" x14ac:dyDescent="0.3">
      <c r="A6559" t="s">
        <v>26511</v>
      </c>
      <c r="B6559" t="s">
        <v>17928</v>
      </c>
      <c r="C6559">
        <v>25</v>
      </c>
      <c r="D6559" t="str">
        <f>IF(Raw_data_US_healthcare[[#This Row],[Age]]&lt;35,"Young",IF(Raw_data_US_healthcare[[#This Row],[Age]]&lt;60,"Middle","Senior"))</f>
        <v>Young</v>
      </c>
      <c r="E6559" t="s">
        <v>16</v>
      </c>
      <c r="F6559" t="s">
        <v>49</v>
      </c>
      <c r="G6559" t="s">
        <v>49</v>
      </c>
      <c r="H6559" t="s">
        <v>26516</v>
      </c>
      <c r="I6559" s="2">
        <v>45217</v>
      </c>
      <c r="J6559" t="s">
        <v>17929</v>
      </c>
      <c r="K6559" t="s">
        <v>17930</v>
      </c>
      <c r="L6559" t="s">
        <v>56</v>
      </c>
      <c r="M6559">
        <v>19887.173200000001</v>
      </c>
      <c r="N6559">
        <v>469</v>
      </c>
      <c r="O6559" t="s">
        <v>39</v>
      </c>
      <c r="P6559" t="s">
        <v>39</v>
      </c>
      <c r="Q6559" s="2">
        <v>45223</v>
      </c>
      <c r="R6559" t="s">
        <v>23</v>
      </c>
      <c r="S6559" t="s">
        <v>33</v>
      </c>
      <c r="T6559">
        <f>_xlfn.DAYS(Raw_data_US_healthcare[[#This Row],[Discharge Date]],Raw_data_US_healthcare[[#This Row],[Date of Admission]])</f>
        <v>6</v>
      </c>
    </row>
    <row r="6560" spans="1:20" x14ac:dyDescent="0.3">
      <c r="A6560" t="s">
        <v>26511</v>
      </c>
      <c r="B6560" t="s">
        <v>17931</v>
      </c>
      <c r="C6560">
        <v>51</v>
      </c>
      <c r="D6560" t="str">
        <f>IF(Raw_data_US_healthcare[[#This Row],[Age]]&lt;35,"Young",IF(Raw_data_US_healthcare[[#This Row],[Age]]&lt;60,"Middle","Senior"))</f>
        <v>Middle</v>
      </c>
      <c r="E6560" t="s">
        <v>16</v>
      </c>
      <c r="F6560" t="s">
        <v>17</v>
      </c>
      <c r="G6560" t="s">
        <v>17</v>
      </c>
      <c r="H6560" t="s">
        <v>69</v>
      </c>
      <c r="I6560" s="2">
        <v>44902</v>
      </c>
      <c r="J6560" t="s">
        <v>17932</v>
      </c>
      <c r="K6560" t="s">
        <v>17933</v>
      </c>
      <c r="L6560" t="s">
        <v>21</v>
      </c>
      <c r="M6560">
        <v>66333.584799999997</v>
      </c>
      <c r="N6560">
        <v>450</v>
      </c>
      <c r="O6560" t="s">
        <v>22</v>
      </c>
      <c r="P6560" t="s">
        <v>22</v>
      </c>
      <c r="Q6560" s="2">
        <v>44904</v>
      </c>
      <c r="R6560" t="s">
        <v>32</v>
      </c>
      <c r="S6560" t="s">
        <v>24</v>
      </c>
      <c r="T6560">
        <f>_xlfn.DAYS(Raw_data_US_healthcare[[#This Row],[Discharge Date]],Raw_data_US_healthcare[[#This Row],[Date of Admission]])</f>
        <v>2</v>
      </c>
    </row>
    <row r="6561" spans="1:20" x14ac:dyDescent="0.3">
      <c r="A6561" t="s">
        <v>26511</v>
      </c>
      <c r="B6561" t="s">
        <v>17934</v>
      </c>
      <c r="C6561">
        <v>20</v>
      </c>
      <c r="D6561" t="str">
        <f>IF(Raw_data_US_healthcare[[#This Row],[Age]]&lt;35,"Young",IF(Raw_data_US_healthcare[[#This Row],[Age]]&lt;60,"Middle","Senior"))</f>
        <v>Young</v>
      </c>
      <c r="E6561" t="s">
        <v>16</v>
      </c>
      <c r="F6561" t="s">
        <v>62</v>
      </c>
      <c r="G6561" t="s">
        <v>62</v>
      </c>
      <c r="H6561" t="s">
        <v>28</v>
      </c>
      <c r="I6561" s="2">
        <v>44130</v>
      </c>
      <c r="J6561" t="s">
        <v>17935</v>
      </c>
      <c r="K6561" t="s">
        <v>4985</v>
      </c>
      <c r="L6561" t="s">
        <v>52</v>
      </c>
      <c r="M6561">
        <v>32642.7189</v>
      </c>
      <c r="N6561">
        <v>126</v>
      </c>
      <c r="O6561" t="s">
        <v>43</v>
      </c>
      <c r="P6561" t="s">
        <v>43</v>
      </c>
      <c r="Q6561" s="2">
        <v>44156</v>
      </c>
      <c r="R6561" t="s">
        <v>83</v>
      </c>
      <c r="S6561" t="s">
        <v>33</v>
      </c>
      <c r="T6561">
        <f>_xlfn.DAYS(Raw_data_US_healthcare[[#This Row],[Discharge Date]],Raw_data_US_healthcare[[#This Row],[Date of Admission]])</f>
        <v>26</v>
      </c>
    </row>
    <row r="6562" spans="1:20" x14ac:dyDescent="0.3">
      <c r="A6562" t="s">
        <v>26511</v>
      </c>
      <c r="B6562" t="s">
        <v>17936</v>
      </c>
      <c r="C6562">
        <v>29</v>
      </c>
      <c r="D6562" t="str">
        <f>IF(Raw_data_US_healthcare[[#This Row],[Age]]&lt;35,"Young",IF(Raw_data_US_healthcare[[#This Row],[Age]]&lt;60,"Middle","Senior"))</f>
        <v>Young</v>
      </c>
      <c r="E6562" t="s">
        <v>16</v>
      </c>
      <c r="F6562" t="s">
        <v>17</v>
      </c>
      <c r="G6562" t="s">
        <v>17</v>
      </c>
      <c r="H6562" t="s">
        <v>18</v>
      </c>
      <c r="I6562" s="2">
        <v>43458</v>
      </c>
      <c r="J6562" t="s">
        <v>17937</v>
      </c>
      <c r="K6562" t="s">
        <v>4626</v>
      </c>
      <c r="L6562" t="s">
        <v>56</v>
      </c>
      <c r="M6562">
        <v>42275.254500000003</v>
      </c>
      <c r="N6562">
        <v>289</v>
      </c>
      <c r="O6562" t="s">
        <v>39</v>
      </c>
      <c r="P6562" t="s">
        <v>39</v>
      </c>
      <c r="Q6562" s="2">
        <v>43477</v>
      </c>
      <c r="R6562" t="s">
        <v>48</v>
      </c>
      <c r="S6562" t="s">
        <v>24</v>
      </c>
      <c r="T6562">
        <f>_xlfn.DAYS(Raw_data_US_healthcare[[#This Row],[Discharge Date]],Raw_data_US_healthcare[[#This Row],[Date of Admission]])</f>
        <v>19</v>
      </c>
    </row>
    <row r="6563" spans="1:20" x14ac:dyDescent="0.3">
      <c r="A6563" t="s">
        <v>26512</v>
      </c>
      <c r="B6563" t="s">
        <v>17938</v>
      </c>
      <c r="C6563">
        <v>77</v>
      </c>
      <c r="D6563" t="str">
        <f>IF(Raw_data_US_healthcare[[#This Row],[Age]]&lt;35,"Young",IF(Raw_data_US_healthcare[[#This Row],[Age]]&lt;60,"Middle","Senior"))</f>
        <v>Senior</v>
      </c>
      <c r="E6563" t="s">
        <v>26</v>
      </c>
      <c r="F6563" t="s">
        <v>88</v>
      </c>
      <c r="G6563" t="s">
        <v>88</v>
      </c>
      <c r="H6563" t="s">
        <v>69</v>
      </c>
      <c r="I6563" s="2">
        <v>44327</v>
      </c>
      <c r="J6563" t="s">
        <v>17939</v>
      </c>
      <c r="K6563" t="s">
        <v>17940</v>
      </c>
      <c r="L6563" t="s">
        <v>52</v>
      </c>
      <c r="M6563">
        <v>70074.555300000007</v>
      </c>
      <c r="N6563">
        <v>346</v>
      </c>
      <c r="O6563" t="s">
        <v>22</v>
      </c>
      <c r="P6563" t="s">
        <v>22</v>
      </c>
      <c r="Q6563" s="2">
        <v>44339</v>
      </c>
      <c r="R6563" t="s">
        <v>32</v>
      </c>
      <c r="S6563" t="s">
        <v>33</v>
      </c>
      <c r="T6563">
        <f>_xlfn.DAYS(Raw_data_US_healthcare[[#This Row],[Discharge Date]],Raw_data_US_healthcare[[#This Row],[Date of Admission]])</f>
        <v>12</v>
      </c>
    </row>
    <row r="6564" spans="1:20" x14ac:dyDescent="0.3">
      <c r="A6564" t="s">
        <v>26511</v>
      </c>
      <c r="B6564" t="s">
        <v>17941</v>
      </c>
      <c r="C6564">
        <v>71</v>
      </c>
      <c r="D6564" t="str">
        <f>IF(Raw_data_US_healthcare[[#This Row],[Age]]&lt;35,"Young",IF(Raw_data_US_healthcare[[#This Row],[Age]]&lt;60,"Middle","Senior"))</f>
        <v>Senior</v>
      </c>
      <c r="E6564" t="s">
        <v>16</v>
      </c>
      <c r="F6564" t="s">
        <v>62</v>
      </c>
      <c r="G6564" t="s">
        <v>62</v>
      </c>
      <c r="H6564" t="s">
        <v>28</v>
      </c>
      <c r="I6564" s="2">
        <v>44071</v>
      </c>
      <c r="J6564" t="s">
        <v>17942</v>
      </c>
      <c r="K6564" t="s">
        <v>17943</v>
      </c>
      <c r="L6564" t="s">
        <v>60</v>
      </c>
      <c r="M6564">
        <v>31860.3043</v>
      </c>
      <c r="N6564">
        <v>267</v>
      </c>
      <c r="O6564" t="s">
        <v>43</v>
      </c>
      <c r="P6564" t="s">
        <v>43</v>
      </c>
      <c r="Q6564" s="2">
        <v>44099</v>
      </c>
      <c r="R6564" t="s">
        <v>83</v>
      </c>
      <c r="S6564" t="s">
        <v>24</v>
      </c>
      <c r="T6564">
        <f>_xlfn.DAYS(Raw_data_US_healthcare[[#This Row],[Discharge Date]],Raw_data_US_healthcare[[#This Row],[Date of Admission]])</f>
        <v>28</v>
      </c>
    </row>
    <row r="6565" spans="1:20" x14ac:dyDescent="0.3">
      <c r="A6565" t="s">
        <v>26511</v>
      </c>
      <c r="B6565" t="s">
        <v>17944</v>
      </c>
      <c r="C6565">
        <v>40</v>
      </c>
      <c r="D6565" t="str">
        <f>IF(Raw_data_US_healthcare[[#This Row],[Age]]&lt;35,"Young",IF(Raw_data_US_healthcare[[#This Row],[Age]]&lt;60,"Middle","Senior"))</f>
        <v>Middle</v>
      </c>
      <c r="E6565" t="s">
        <v>16</v>
      </c>
      <c r="F6565" t="s">
        <v>49</v>
      </c>
      <c r="G6565" t="s">
        <v>49</v>
      </c>
      <c r="H6565" t="s">
        <v>18</v>
      </c>
      <c r="I6565" s="2">
        <v>44517</v>
      </c>
      <c r="J6565" t="s">
        <v>17945</v>
      </c>
      <c r="K6565" t="s">
        <v>17946</v>
      </c>
      <c r="L6565" t="s">
        <v>31</v>
      </c>
      <c r="M6565">
        <v>8871.9081999999999</v>
      </c>
      <c r="N6565">
        <v>240</v>
      </c>
      <c r="O6565" t="s">
        <v>43</v>
      </c>
      <c r="P6565" t="s">
        <v>43</v>
      </c>
      <c r="Q6565" s="2">
        <v>44527</v>
      </c>
      <c r="R6565" t="s">
        <v>48</v>
      </c>
      <c r="S6565" t="s">
        <v>24</v>
      </c>
      <c r="T6565">
        <f>_xlfn.DAYS(Raw_data_US_healthcare[[#This Row],[Discharge Date]],Raw_data_US_healthcare[[#This Row],[Date of Admission]])</f>
        <v>10</v>
      </c>
    </row>
    <row r="6566" spans="1:20" x14ac:dyDescent="0.3">
      <c r="A6566" t="s">
        <v>26511</v>
      </c>
      <c r="B6566" t="s">
        <v>17947</v>
      </c>
      <c r="C6566">
        <v>81</v>
      </c>
      <c r="D6566" t="str">
        <f>IF(Raw_data_US_healthcare[[#This Row],[Age]]&lt;35,"Young",IF(Raw_data_US_healthcare[[#This Row],[Age]]&lt;60,"Middle","Senior"))</f>
        <v>Senior</v>
      </c>
      <c r="E6566" t="s">
        <v>16</v>
      </c>
      <c r="F6566" t="s">
        <v>62</v>
      </c>
      <c r="G6566" t="s">
        <v>62</v>
      </c>
      <c r="H6566" t="s">
        <v>36</v>
      </c>
      <c r="I6566" s="2">
        <v>44803</v>
      </c>
      <c r="J6566" t="s">
        <v>17948</v>
      </c>
      <c r="K6566" t="s">
        <v>17949</v>
      </c>
      <c r="L6566" t="s">
        <v>60</v>
      </c>
      <c r="M6566">
        <v>7197.5245000000004</v>
      </c>
      <c r="N6566">
        <v>188</v>
      </c>
      <c r="O6566" t="s">
        <v>22</v>
      </c>
      <c r="P6566" t="s">
        <v>22</v>
      </c>
      <c r="Q6566" s="2">
        <v>44804</v>
      </c>
      <c r="R6566" t="s">
        <v>48</v>
      </c>
      <c r="S6566" t="s">
        <v>33</v>
      </c>
      <c r="T6566">
        <f>_xlfn.DAYS(Raw_data_US_healthcare[[#This Row],[Discharge Date]],Raw_data_US_healthcare[[#This Row],[Date of Admission]])</f>
        <v>1</v>
      </c>
    </row>
    <row r="6567" spans="1:20" x14ac:dyDescent="0.3">
      <c r="A6567" t="s">
        <v>26512</v>
      </c>
      <c r="B6567" t="s">
        <v>17950</v>
      </c>
      <c r="C6567">
        <v>75</v>
      </c>
      <c r="D6567" t="str">
        <f>IF(Raw_data_US_healthcare[[#This Row],[Age]]&lt;35,"Young",IF(Raw_data_US_healthcare[[#This Row],[Age]]&lt;60,"Middle","Senior"))</f>
        <v>Senior</v>
      </c>
      <c r="E6567" t="s">
        <v>26</v>
      </c>
      <c r="F6567" t="s">
        <v>35</v>
      </c>
      <c r="G6567" t="s">
        <v>35</v>
      </c>
      <c r="H6567" t="s">
        <v>26514</v>
      </c>
      <c r="I6567" s="2">
        <v>43794</v>
      </c>
      <c r="J6567" t="s">
        <v>1335</v>
      </c>
      <c r="K6567" t="s">
        <v>17951</v>
      </c>
      <c r="L6567" t="s">
        <v>60</v>
      </c>
      <c r="M6567">
        <v>2255.4157</v>
      </c>
      <c r="N6567">
        <v>243</v>
      </c>
      <c r="O6567" t="s">
        <v>22</v>
      </c>
      <c r="P6567" t="s">
        <v>22</v>
      </c>
      <c r="Q6567" s="2">
        <v>43798</v>
      </c>
      <c r="R6567" t="s">
        <v>83</v>
      </c>
      <c r="S6567" t="s">
        <v>33</v>
      </c>
      <c r="T6567">
        <f>_xlfn.DAYS(Raw_data_US_healthcare[[#This Row],[Discharge Date]],Raw_data_US_healthcare[[#This Row],[Date of Admission]])</f>
        <v>4</v>
      </c>
    </row>
    <row r="6568" spans="1:20" x14ac:dyDescent="0.3">
      <c r="A6568" t="s">
        <v>26512</v>
      </c>
      <c r="B6568" t="s">
        <v>14902</v>
      </c>
      <c r="C6568">
        <v>28</v>
      </c>
      <c r="D6568" t="str">
        <f>IF(Raw_data_US_healthcare[[#This Row],[Age]]&lt;35,"Young",IF(Raw_data_US_healthcare[[#This Row],[Age]]&lt;60,"Middle","Senior"))</f>
        <v>Young</v>
      </c>
      <c r="E6568" t="s">
        <v>26</v>
      </c>
      <c r="F6568" t="s">
        <v>27</v>
      </c>
      <c r="G6568" t="s">
        <v>27</v>
      </c>
      <c r="H6568" t="s">
        <v>26514</v>
      </c>
      <c r="I6568" s="2">
        <v>43639</v>
      </c>
      <c r="J6568" t="s">
        <v>17952</v>
      </c>
      <c r="K6568" t="s">
        <v>17953</v>
      </c>
      <c r="L6568" t="s">
        <v>52</v>
      </c>
      <c r="M6568">
        <v>11923.579400000001</v>
      </c>
      <c r="N6568">
        <v>214</v>
      </c>
      <c r="O6568" t="s">
        <v>22</v>
      </c>
      <c r="P6568" t="s">
        <v>22</v>
      </c>
      <c r="Q6568" s="2">
        <v>43659</v>
      </c>
      <c r="R6568" t="s">
        <v>83</v>
      </c>
      <c r="S6568" t="s">
        <v>45</v>
      </c>
      <c r="T6568">
        <f>_xlfn.DAYS(Raw_data_US_healthcare[[#This Row],[Discharge Date]],Raw_data_US_healthcare[[#This Row],[Date of Admission]])</f>
        <v>20</v>
      </c>
    </row>
    <row r="6569" spans="1:20" x14ac:dyDescent="0.3">
      <c r="A6569" t="s">
        <v>26511</v>
      </c>
      <c r="B6569" t="s">
        <v>17954</v>
      </c>
      <c r="C6569">
        <v>51</v>
      </c>
      <c r="D6569" t="str">
        <f>IF(Raw_data_US_healthcare[[#This Row],[Age]]&lt;35,"Young",IF(Raw_data_US_healthcare[[#This Row],[Age]]&lt;60,"Middle","Senior"))</f>
        <v>Middle</v>
      </c>
      <c r="E6569" t="s">
        <v>16</v>
      </c>
      <c r="F6569" t="s">
        <v>35</v>
      </c>
      <c r="G6569" t="s">
        <v>35</v>
      </c>
      <c r="H6569" t="s">
        <v>26514</v>
      </c>
      <c r="I6569" s="2">
        <v>43706</v>
      </c>
      <c r="J6569" t="s">
        <v>17955</v>
      </c>
      <c r="K6569" t="s">
        <v>17956</v>
      </c>
      <c r="L6569" t="s">
        <v>21</v>
      </c>
      <c r="M6569">
        <v>4340.7483000000002</v>
      </c>
      <c r="N6569">
        <v>331</v>
      </c>
      <c r="O6569" t="s">
        <v>22</v>
      </c>
      <c r="P6569" t="s">
        <v>22</v>
      </c>
      <c r="Q6569" s="2">
        <v>43707</v>
      </c>
      <c r="R6569" t="s">
        <v>44</v>
      </c>
      <c r="S6569" t="s">
        <v>33</v>
      </c>
      <c r="T6569">
        <f>_xlfn.DAYS(Raw_data_US_healthcare[[#This Row],[Discharge Date]],Raw_data_US_healthcare[[#This Row],[Date of Admission]])</f>
        <v>1</v>
      </c>
    </row>
    <row r="6570" spans="1:20" x14ac:dyDescent="0.3">
      <c r="A6570" t="s">
        <v>26511</v>
      </c>
      <c r="B6570" t="s">
        <v>17957</v>
      </c>
      <c r="C6570">
        <v>20</v>
      </c>
      <c r="D6570" t="str">
        <f>IF(Raw_data_US_healthcare[[#This Row],[Age]]&lt;35,"Young",IF(Raw_data_US_healthcare[[#This Row],[Age]]&lt;60,"Middle","Senior"))</f>
        <v>Young</v>
      </c>
      <c r="E6570" t="s">
        <v>16</v>
      </c>
      <c r="F6570" t="s">
        <v>228</v>
      </c>
      <c r="G6570" t="s">
        <v>228</v>
      </c>
      <c r="H6570" t="s">
        <v>36</v>
      </c>
      <c r="I6570" s="2">
        <v>44380</v>
      </c>
      <c r="J6570" t="s">
        <v>17958</v>
      </c>
      <c r="K6570" t="s">
        <v>17959</v>
      </c>
      <c r="L6570" t="s">
        <v>56</v>
      </c>
      <c r="M6570">
        <v>22888.257600000001</v>
      </c>
      <c r="N6570">
        <v>420</v>
      </c>
      <c r="O6570" t="s">
        <v>22</v>
      </c>
      <c r="P6570" t="s">
        <v>22</v>
      </c>
      <c r="Q6570" s="2">
        <v>44384</v>
      </c>
      <c r="R6570" t="s">
        <v>83</v>
      </c>
      <c r="S6570" t="s">
        <v>24</v>
      </c>
      <c r="T6570">
        <f>_xlfn.DAYS(Raw_data_US_healthcare[[#This Row],[Discharge Date]],Raw_data_US_healthcare[[#This Row],[Date of Admission]])</f>
        <v>4</v>
      </c>
    </row>
    <row r="6571" spans="1:20" x14ac:dyDescent="0.3">
      <c r="A6571" t="s">
        <v>26511</v>
      </c>
      <c r="B6571" t="s">
        <v>17960</v>
      </c>
      <c r="C6571">
        <v>58</v>
      </c>
      <c r="D6571" t="str">
        <f>IF(Raw_data_US_healthcare[[#This Row],[Age]]&lt;35,"Young",IF(Raw_data_US_healthcare[[#This Row],[Age]]&lt;60,"Middle","Senior"))</f>
        <v>Middle</v>
      </c>
      <c r="E6571" t="s">
        <v>16</v>
      </c>
      <c r="F6571" t="s">
        <v>88</v>
      </c>
      <c r="G6571" t="s">
        <v>88</v>
      </c>
      <c r="H6571" t="s">
        <v>26516</v>
      </c>
      <c r="I6571" s="2">
        <v>44183</v>
      </c>
      <c r="J6571" t="s">
        <v>17961</v>
      </c>
      <c r="K6571" t="s">
        <v>17962</v>
      </c>
      <c r="L6571" t="s">
        <v>60</v>
      </c>
      <c r="M6571">
        <v>19382.960999999999</v>
      </c>
      <c r="N6571">
        <v>281</v>
      </c>
      <c r="O6571" t="s">
        <v>39</v>
      </c>
      <c r="P6571" t="s">
        <v>39</v>
      </c>
      <c r="Q6571" s="2">
        <v>44209</v>
      </c>
      <c r="R6571" t="s">
        <v>23</v>
      </c>
      <c r="S6571" t="s">
        <v>24</v>
      </c>
      <c r="T6571">
        <f>_xlfn.DAYS(Raw_data_US_healthcare[[#This Row],[Discharge Date]],Raw_data_US_healthcare[[#This Row],[Date of Admission]])</f>
        <v>26</v>
      </c>
    </row>
    <row r="6572" spans="1:20" x14ac:dyDescent="0.3">
      <c r="A6572" t="s">
        <v>26511</v>
      </c>
      <c r="B6572" t="s">
        <v>17963</v>
      </c>
      <c r="C6572">
        <v>57</v>
      </c>
      <c r="D6572" t="str">
        <f>IF(Raw_data_US_healthcare[[#This Row],[Age]]&lt;35,"Young",IF(Raw_data_US_healthcare[[#This Row],[Age]]&lt;60,"Middle","Senior"))</f>
        <v>Middle</v>
      </c>
      <c r="E6572" t="s">
        <v>16</v>
      </c>
      <c r="F6572" t="s">
        <v>88</v>
      </c>
      <c r="G6572" t="s">
        <v>88</v>
      </c>
      <c r="H6572" t="s">
        <v>26514</v>
      </c>
      <c r="I6572" s="2">
        <v>44978</v>
      </c>
      <c r="J6572" t="s">
        <v>17964</v>
      </c>
      <c r="K6572" t="s">
        <v>14068</v>
      </c>
      <c r="L6572" t="s">
        <v>56</v>
      </c>
      <c r="M6572">
        <v>11881.431500000001</v>
      </c>
      <c r="N6572">
        <v>471</v>
      </c>
      <c r="O6572" t="s">
        <v>22</v>
      </c>
      <c r="P6572" t="s">
        <v>22</v>
      </c>
      <c r="Q6572" s="2">
        <v>44995</v>
      </c>
      <c r="R6572" t="s">
        <v>83</v>
      </c>
      <c r="S6572" t="s">
        <v>45</v>
      </c>
      <c r="T6572">
        <f>_xlfn.DAYS(Raw_data_US_healthcare[[#This Row],[Discharge Date]],Raw_data_US_healthcare[[#This Row],[Date of Admission]])</f>
        <v>17</v>
      </c>
    </row>
    <row r="6573" spans="1:20" x14ac:dyDescent="0.3">
      <c r="A6573" t="s">
        <v>26511</v>
      </c>
      <c r="B6573" t="s">
        <v>17965</v>
      </c>
      <c r="C6573">
        <v>61</v>
      </c>
      <c r="D6573" t="str">
        <f>IF(Raw_data_US_healthcare[[#This Row],[Age]]&lt;35,"Young",IF(Raw_data_US_healthcare[[#This Row],[Age]]&lt;60,"Middle","Senior"))</f>
        <v>Senior</v>
      </c>
      <c r="E6573" t="s">
        <v>16</v>
      </c>
      <c r="F6573" t="s">
        <v>113</v>
      </c>
      <c r="G6573" t="s">
        <v>113</v>
      </c>
      <c r="H6573" t="s">
        <v>36</v>
      </c>
      <c r="I6573" s="2">
        <v>43678</v>
      </c>
      <c r="J6573" t="s">
        <v>17966</v>
      </c>
      <c r="K6573" t="s">
        <v>17967</v>
      </c>
      <c r="L6573" t="s">
        <v>31</v>
      </c>
      <c r="M6573">
        <v>15616.771000000001</v>
      </c>
      <c r="N6573">
        <v>334</v>
      </c>
      <c r="O6573" t="s">
        <v>22</v>
      </c>
      <c r="P6573" t="s">
        <v>22</v>
      </c>
      <c r="Q6573" s="2">
        <v>43687</v>
      </c>
      <c r="R6573" t="s">
        <v>83</v>
      </c>
      <c r="S6573" t="s">
        <v>45</v>
      </c>
      <c r="T6573">
        <f>_xlfn.DAYS(Raw_data_US_healthcare[[#This Row],[Discharge Date]],Raw_data_US_healthcare[[#This Row],[Date of Admission]])</f>
        <v>9</v>
      </c>
    </row>
    <row r="6574" spans="1:20" x14ac:dyDescent="0.3">
      <c r="A6574" t="s">
        <v>26511</v>
      </c>
      <c r="B6574" t="s">
        <v>17968</v>
      </c>
      <c r="C6574">
        <v>69</v>
      </c>
      <c r="D6574" t="str">
        <f>IF(Raw_data_US_healthcare[[#This Row],[Age]]&lt;35,"Young",IF(Raw_data_US_healthcare[[#This Row],[Age]]&lt;60,"Middle","Senior"))</f>
        <v>Senior</v>
      </c>
      <c r="E6574" t="s">
        <v>16</v>
      </c>
      <c r="F6574" t="s">
        <v>49</v>
      </c>
      <c r="G6574" t="s">
        <v>49</v>
      </c>
      <c r="H6574" t="s">
        <v>28</v>
      </c>
      <c r="I6574" s="2">
        <v>44486</v>
      </c>
      <c r="J6574" t="s">
        <v>17969</v>
      </c>
      <c r="K6574" t="s">
        <v>17970</v>
      </c>
      <c r="L6574" t="s">
        <v>52</v>
      </c>
      <c r="M6574">
        <v>8485.9572000000007</v>
      </c>
      <c r="N6574">
        <v>460</v>
      </c>
      <c r="O6574" t="s">
        <v>39</v>
      </c>
      <c r="P6574" t="s">
        <v>39</v>
      </c>
      <c r="Q6574" s="2">
        <v>44501</v>
      </c>
      <c r="R6574" t="s">
        <v>44</v>
      </c>
      <c r="S6574" t="s">
        <v>33</v>
      </c>
      <c r="T6574">
        <f>_xlfn.DAYS(Raw_data_US_healthcare[[#This Row],[Discharge Date]],Raw_data_US_healthcare[[#This Row],[Date of Admission]])</f>
        <v>15</v>
      </c>
    </row>
    <row r="6575" spans="1:20" x14ac:dyDescent="0.3">
      <c r="A6575" t="s">
        <v>26511</v>
      </c>
      <c r="B6575" t="s">
        <v>17971</v>
      </c>
      <c r="C6575">
        <v>22</v>
      </c>
      <c r="D6575" t="str">
        <f>IF(Raw_data_US_healthcare[[#This Row],[Age]]&lt;35,"Young",IF(Raw_data_US_healthcare[[#This Row],[Age]]&lt;60,"Middle","Senior"))</f>
        <v>Young</v>
      </c>
      <c r="E6575" t="s">
        <v>16</v>
      </c>
      <c r="F6575" t="s">
        <v>113</v>
      </c>
      <c r="G6575" t="s">
        <v>113</v>
      </c>
      <c r="H6575" t="s">
        <v>36</v>
      </c>
      <c r="I6575" s="2">
        <v>44786</v>
      </c>
      <c r="J6575" t="s">
        <v>17972</v>
      </c>
      <c r="K6575" t="s">
        <v>17973</v>
      </c>
      <c r="L6575" t="s">
        <v>56</v>
      </c>
      <c r="M6575">
        <v>2592.652</v>
      </c>
      <c r="N6575">
        <v>401</v>
      </c>
      <c r="O6575" t="s">
        <v>39</v>
      </c>
      <c r="P6575" t="s">
        <v>39</v>
      </c>
      <c r="Q6575" s="2">
        <v>44810</v>
      </c>
      <c r="R6575" t="s">
        <v>48</v>
      </c>
      <c r="S6575" t="s">
        <v>24</v>
      </c>
      <c r="T6575">
        <f>_xlfn.DAYS(Raw_data_US_healthcare[[#This Row],[Discharge Date]],Raw_data_US_healthcare[[#This Row],[Date of Admission]])</f>
        <v>24</v>
      </c>
    </row>
    <row r="6576" spans="1:20" x14ac:dyDescent="0.3">
      <c r="A6576" t="s">
        <v>26512</v>
      </c>
      <c r="B6576" t="s">
        <v>17974</v>
      </c>
      <c r="C6576">
        <v>30</v>
      </c>
      <c r="D6576" t="str">
        <f>IF(Raw_data_US_healthcare[[#This Row],[Age]]&lt;35,"Young",IF(Raw_data_US_healthcare[[#This Row],[Age]]&lt;60,"Middle","Senior"))</f>
        <v>Young</v>
      </c>
      <c r="E6576" t="s">
        <v>26</v>
      </c>
      <c r="F6576" t="s">
        <v>228</v>
      </c>
      <c r="G6576" t="s">
        <v>228</v>
      </c>
      <c r="H6576" t="s">
        <v>36</v>
      </c>
      <c r="I6576" s="2">
        <v>44842</v>
      </c>
      <c r="J6576" t="s">
        <v>17975</v>
      </c>
      <c r="K6576" t="s">
        <v>17976</v>
      </c>
      <c r="L6576" t="s">
        <v>31</v>
      </c>
      <c r="M6576">
        <v>10715.358899999999</v>
      </c>
      <c r="N6576">
        <v>181</v>
      </c>
      <c r="O6576" t="s">
        <v>22</v>
      </c>
      <c r="P6576" t="s">
        <v>22</v>
      </c>
      <c r="Q6576" s="2">
        <v>44849</v>
      </c>
      <c r="R6576" t="s">
        <v>32</v>
      </c>
      <c r="S6576" t="s">
        <v>24</v>
      </c>
      <c r="T6576">
        <f>_xlfn.DAYS(Raw_data_US_healthcare[[#This Row],[Discharge Date]],Raw_data_US_healthcare[[#This Row],[Date of Admission]])</f>
        <v>7</v>
      </c>
    </row>
    <row r="6577" spans="1:20" x14ac:dyDescent="0.3">
      <c r="A6577" t="s">
        <v>26512</v>
      </c>
      <c r="B6577" t="s">
        <v>17977</v>
      </c>
      <c r="C6577">
        <v>71</v>
      </c>
      <c r="D6577" t="str">
        <f>IF(Raw_data_US_healthcare[[#This Row],[Age]]&lt;35,"Young",IF(Raw_data_US_healthcare[[#This Row],[Age]]&lt;60,"Middle","Senior"))</f>
        <v>Senior</v>
      </c>
      <c r="E6577" t="s">
        <v>26</v>
      </c>
      <c r="F6577" t="s">
        <v>228</v>
      </c>
      <c r="G6577" t="s">
        <v>228</v>
      </c>
      <c r="H6577" t="s">
        <v>69</v>
      </c>
      <c r="I6577" s="2">
        <v>45135</v>
      </c>
      <c r="J6577" t="s">
        <v>17978</v>
      </c>
      <c r="K6577" t="s">
        <v>17979</v>
      </c>
      <c r="L6577" t="s">
        <v>21</v>
      </c>
      <c r="M6577">
        <v>42043.902900000001</v>
      </c>
      <c r="N6577">
        <v>428</v>
      </c>
      <c r="O6577" t="s">
        <v>39</v>
      </c>
      <c r="P6577" t="s">
        <v>39</v>
      </c>
      <c r="Q6577" s="2">
        <v>45160</v>
      </c>
      <c r="R6577" t="s">
        <v>32</v>
      </c>
      <c r="S6577" t="s">
        <v>33</v>
      </c>
      <c r="T6577">
        <f>_xlfn.DAYS(Raw_data_US_healthcare[[#This Row],[Discharge Date]],Raw_data_US_healthcare[[#This Row],[Date of Admission]])</f>
        <v>25</v>
      </c>
    </row>
    <row r="6578" spans="1:20" x14ac:dyDescent="0.3">
      <c r="A6578" t="s">
        <v>26512</v>
      </c>
      <c r="B6578" t="s">
        <v>17980</v>
      </c>
      <c r="C6578">
        <v>59</v>
      </c>
      <c r="D6578" t="str">
        <f>IF(Raw_data_US_healthcare[[#This Row],[Age]]&lt;35,"Young",IF(Raw_data_US_healthcare[[#This Row],[Age]]&lt;60,"Middle","Senior"))</f>
        <v>Middle</v>
      </c>
      <c r="E6578" t="s">
        <v>26</v>
      </c>
      <c r="F6578" t="s">
        <v>35</v>
      </c>
      <c r="G6578" t="s">
        <v>35</v>
      </c>
      <c r="H6578" t="s">
        <v>28</v>
      </c>
      <c r="I6578" s="2">
        <v>44226</v>
      </c>
      <c r="J6578" t="s">
        <v>17981</v>
      </c>
      <c r="K6578" t="s">
        <v>17982</v>
      </c>
      <c r="L6578" t="s">
        <v>21</v>
      </c>
      <c r="M6578">
        <v>27641.885300000002</v>
      </c>
      <c r="N6578">
        <v>227</v>
      </c>
      <c r="O6578" t="s">
        <v>39</v>
      </c>
      <c r="P6578" t="s">
        <v>39</v>
      </c>
      <c r="Q6578" s="2">
        <v>44243</v>
      </c>
      <c r="R6578" t="s">
        <v>83</v>
      </c>
      <c r="S6578" t="s">
        <v>24</v>
      </c>
      <c r="T6578">
        <f>_xlfn.DAYS(Raw_data_US_healthcare[[#This Row],[Discharge Date]],Raw_data_US_healthcare[[#This Row],[Date of Admission]])</f>
        <v>17</v>
      </c>
    </row>
    <row r="6579" spans="1:20" x14ac:dyDescent="0.3">
      <c r="A6579" t="s">
        <v>26511</v>
      </c>
      <c r="B6579" t="s">
        <v>17983</v>
      </c>
      <c r="C6579">
        <v>85</v>
      </c>
      <c r="D6579" t="str">
        <f>IF(Raw_data_US_healthcare[[#This Row],[Age]]&lt;35,"Young",IF(Raw_data_US_healthcare[[#This Row],[Age]]&lt;60,"Middle","Senior"))</f>
        <v>Senior</v>
      </c>
      <c r="E6579" t="s">
        <v>16</v>
      </c>
      <c r="F6579" t="s">
        <v>49</v>
      </c>
      <c r="G6579" t="s">
        <v>49</v>
      </c>
      <c r="H6579" t="s">
        <v>26514</v>
      </c>
      <c r="I6579" s="2">
        <v>43709</v>
      </c>
      <c r="J6579" t="s">
        <v>17984</v>
      </c>
      <c r="K6579" t="s">
        <v>17985</v>
      </c>
      <c r="L6579" t="s">
        <v>52</v>
      </c>
      <c r="M6579">
        <v>18387.592100000002</v>
      </c>
      <c r="N6579">
        <v>265</v>
      </c>
      <c r="O6579" t="s">
        <v>22</v>
      </c>
      <c r="P6579" t="s">
        <v>22</v>
      </c>
      <c r="Q6579" s="2">
        <v>43720</v>
      </c>
      <c r="R6579" t="s">
        <v>83</v>
      </c>
      <c r="S6579" t="s">
        <v>45</v>
      </c>
      <c r="T6579">
        <f>_xlfn.DAYS(Raw_data_US_healthcare[[#This Row],[Discharge Date]],Raw_data_US_healthcare[[#This Row],[Date of Admission]])</f>
        <v>11</v>
      </c>
    </row>
    <row r="6580" spans="1:20" x14ac:dyDescent="0.3">
      <c r="A6580" t="s">
        <v>26511</v>
      </c>
      <c r="B6580" t="s">
        <v>17986</v>
      </c>
      <c r="C6580">
        <v>65</v>
      </c>
      <c r="D6580" t="str">
        <f>IF(Raw_data_US_healthcare[[#This Row],[Age]]&lt;35,"Young",IF(Raw_data_US_healthcare[[#This Row],[Age]]&lt;60,"Middle","Senior"))</f>
        <v>Senior</v>
      </c>
      <c r="E6580" t="s">
        <v>16</v>
      </c>
      <c r="F6580" t="s">
        <v>62</v>
      </c>
      <c r="G6580" t="s">
        <v>62</v>
      </c>
      <c r="H6580" t="s">
        <v>36</v>
      </c>
      <c r="I6580" s="2">
        <v>44057</v>
      </c>
      <c r="J6580" t="s">
        <v>17987</v>
      </c>
      <c r="K6580" t="s">
        <v>17725</v>
      </c>
      <c r="L6580" t="s">
        <v>60</v>
      </c>
      <c r="M6580">
        <v>18337.789000000001</v>
      </c>
      <c r="N6580">
        <v>236</v>
      </c>
      <c r="O6580" t="s">
        <v>22</v>
      </c>
      <c r="P6580" t="s">
        <v>22</v>
      </c>
      <c r="Q6580" s="2">
        <v>44057</v>
      </c>
      <c r="R6580" t="s">
        <v>32</v>
      </c>
      <c r="S6580" t="s">
        <v>45</v>
      </c>
      <c r="T6580">
        <f>_xlfn.DAYS(Raw_data_US_healthcare[[#This Row],[Discharge Date]],Raw_data_US_healthcare[[#This Row],[Date of Admission]])</f>
        <v>0</v>
      </c>
    </row>
    <row r="6581" spans="1:20" x14ac:dyDescent="0.3">
      <c r="A6581" t="s">
        <v>26511</v>
      </c>
      <c r="B6581" t="s">
        <v>17988</v>
      </c>
      <c r="C6581">
        <v>32</v>
      </c>
      <c r="D6581" t="str">
        <f>IF(Raw_data_US_healthcare[[#This Row],[Age]]&lt;35,"Young",IF(Raw_data_US_healthcare[[#This Row],[Age]]&lt;60,"Middle","Senior"))</f>
        <v>Young</v>
      </c>
      <c r="E6581" t="s">
        <v>16</v>
      </c>
      <c r="F6581" t="s">
        <v>35</v>
      </c>
      <c r="G6581" t="s">
        <v>35</v>
      </c>
      <c r="H6581" t="s">
        <v>26516</v>
      </c>
      <c r="I6581" s="2">
        <v>43935</v>
      </c>
      <c r="J6581" t="s">
        <v>17989</v>
      </c>
      <c r="K6581" t="s">
        <v>17990</v>
      </c>
      <c r="L6581" t="s">
        <v>60</v>
      </c>
      <c r="M6581">
        <v>7807.6773000000003</v>
      </c>
      <c r="N6581">
        <v>347</v>
      </c>
      <c r="O6581" t="s">
        <v>39</v>
      </c>
      <c r="P6581" t="s">
        <v>39</v>
      </c>
      <c r="Q6581" s="2">
        <v>43945</v>
      </c>
      <c r="R6581" t="s">
        <v>83</v>
      </c>
      <c r="S6581" t="s">
        <v>45</v>
      </c>
      <c r="T6581">
        <f>_xlfn.DAYS(Raw_data_US_healthcare[[#This Row],[Discharge Date]],Raw_data_US_healthcare[[#This Row],[Date of Admission]])</f>
        <v>10</v>
      </c>
    </row>
    <row r="6582" spans="1:20" x14ac:dyDescent="0.3">
      <c r="A6582" t="s">
        <v>26512</v>
      </c>
      <c r="B6582" t="s">
        <v>17991</v>
      </c>
      <c r="C6582">
        <v>32</v>
      </c>
      <c r="D6582" t="str">
        <f>IF(Raw_data_US_healthcare[[#This Row],[Age]]&lt;35,"Young",IF(Raw_data_US_healthcare[[#This Row],[Age]]&lt;60,"Middle","Senior"))</f>
        <v>Young</v>
      </c>
      <c r="E6582" t="s">
        <v>26</v>
      </c>
      <c r="F6582" t="s">
        <v>27</v>
      </c>
      <c r="G6582" t="s">
        <v>27</v>
      </c>
      <c r="H6582" t="s">
        <v>28</v>
      </c>
      <c r="I6582" s="2">
        <v>43569</v>
      </c>
      <c r="J6582" t="s">
        <v>17992</v>
      </c>
      <c r="K6582" t="s">
        <v>17993</v>
      </c>
      <c r="L6582" t="s">
        <v>60</v>
      </c>
      <c r="M6582">
        <v>26338.362499999999</v>
      </c>
      <c r="N6582">
        <v>252</v>
      </c>
      <c r="O6582" t="s">
        <v>43</v>
      </c>
      <c r="P6582" t="s">
        <v>43</v>
      </c>
      <c r="Q6582" s="2">
        <v>43585</v>
      </c>
      <c r="R6582" t="s">
        <v>44</v>
      </c>
      <c r="S6582" t="s">
        <v>45</v>
      </c>
      <c r="T6582">
        <f>_xlfn.DAYS(Raw_data_US_healthcare[[#This Row],[Discharge Date]],Raw_data_US_healthcare[[#This Row],[Date of Admission]])</f>
        <v>16</v>
      </c>
    </row>
    <row r="6583" spans="1:20" x14ac:dyDescent="0.3">
      <c r="A6583" t="s">
        <v>26511</v>
      </c>
      <c r="B6583" t="s">
        <v>17994</v>
      </c>
      <c r="C6583">
        <v>44</v>
      </c>
      <c r="D6583" t="str">
        <f>IF(Raw_data_US_healthcare[[#This Row],[Age]]&lt;35,"Young",IF(Raw_data_US_healthcare[[#This Row],[Age]]&lt;60,"Middle","Senior"))</f>
        <v>Middle</v>
      </c>
      <c r="E6583" t="s">
        <v>16</v>
      </c>
      <c r="F6583" t="s">
        <v>27</v>
      </c>
      <c r="G6583" t="s">
        <v>27</v>
      </c>
      <c r="H6583" t="s">
        <v>36</v>
      </c>
      <c r="I6583" s="2">
        <v>44425</v>
      </c>
      <c r="J6583" t="s">
        <v>14766</v>
      </c>
      <c r="K6583" t="s">
        <v>17995</v>
      </c>
      <c r="L6583" t="s">
        <v>21</v>
      </c>
      <c r="M6583">
        <v>16668.625599999999</v>
      </c>
      <c r="N6583">
        <v>461</v>
      </c>
      <c r="O6583" t="s">
        <v>22</v>
      </c>
      <c r="P6583" t="s">
        <v>22</v>
      </c>
      <c r="Q6583" s="2">
        <v>44441</v>
      </c>
      <c r="R6583" t="s">
        <v>23</v>
      </c>
      <c r="S6583" t="s">
        <v>45</v>
      </c>
      <c r="T6583">
        <f>_xlfn.DAYS(Raw_data_US_healthcare[[#This Row],[Discharge Date]],Raw_data_US_healthcare[[#This Row],[Date of Admission]])</f>
        <v>16</v>
      </c>
    </row>
    <row r="6584" spans="1:20" x14ac:dyDescent="0.3">
      <c r="A6584" t="s">
        <v>26512</v>
      </c>
      <c r="B6584" t="s">
        <v>17996</v>
      </c>
      <c r="C6584">
        <v>22</v>
      </c>
      <c r="D6584" t="str">
        <f>IF(Raw_data_US_healthcare[[#This Row],[Age]]&lt;35,"Young",IF(Raw_data_US_healthcare[[#This Row],[Age]]&lt;60,"Middle","Senior"))</f>
        <v>Young</v>
      </c>
      <c r="E6584" t="s">
        <v>26</v>
      </c>
      <c r="F6584" t="s">
        <v>228</v>
      </c>
      <c r="G6584" t="s">
        <v>228</v>
      </c>
      <c r="H6584" t="s">
        <v>36</v>
      </c>
      <c r="I6584" s="2">
        <v>44980</v>
      </c>
      <c r="J6584" t="s">
        <v>17997</v>
      </c>
      <c r="K6584" t="s">
        <v>17998</v>
      </c>
      <c r="L6584" t="s">
        <v>31</v>
      </c>
      <c r="M6584">
        <v>21744.9077</v>
      </c>
      <c r="N6584">
        <v>249</v>
      </c>
      <c r="O6584" t="s">
        <v>22</v>
      </c>
      <c r="P6584" t="s">
        <v>22</v>
      </c>
      <c r="Q6584" s="2">
        <v>45003</v>
      </c>
      <c r="R6584" t="s">
        <v>83</v>
      </c>
      <c r="S6584" t="s">
        <v>33</v>
      </c>
      <c r="T6584">
        <f>_xlfn.DAYS(Raw_data_US_healthcare[[#This Row],[Discharge Date]],Raw_data_US_healthcare[[#This Row],[Date of Admission]])</f>
        <v>23</v>
      </c>
    </row>
    <row r="6585" spans="1:20" x14ac:dyDescent="0.3">
      <c r="A6585" t="s">
        <v>26511</v>
      </c>
      <c r="B6585" t="s">
        <v>17999</v>
      </c>
      <c r="C6585">
        <v>56</v>
      </c>
      <c r="D6585" t="str">
        <f>IF(Raw_data_US_healthcare[[#This Row],[Age]]&lt;35,"Young",IF(Raw_data_US_healthcare[[#This Row],[Age]]&lt;60,"Middle","Senior"))</f>
        <v>Middle</v>
      </c>
      <c r="E6585" t="s">
        <v>16</v>
      </c>
      <c r="F6585" t="s">
        <v>49</v>
      </c>
      <c r="G6585" t="s">
        <v>49</v>
      </c>
      <c r="H6585" t="s">
        <v>26514</v>
      </c>
      <c r="I6585" s="2">
        <v>45211</v>
      </c>
      <c r="J6585" t="s">
        <v>18000</v>
      </c>
      <c r="K6585" t="s">
        <v>18001</v>
      </c>
      <c r="L6585" t="s">
        <v>60</v>
      </c>
      <c r="M6585">
        <v>11556.134599999999</v>
      </c>
      <c r="N6585">
        <v>168</v>
      </c>
      <c r="O6585" t="s">
        <v>22</v>
      </c>
      <c r="P6585" t="s">
        <v>22</v>
      </c>
      <c r="Q6585" s="2">
        <v>45217</v>
      </c>
      <c r="R6585" t="s">
        <v>48</v>
      </c>
      <c r="S6585" t="s">
        <v>24</v>
      </c>
      <c r="T6585">
        <f>_xlfn.DAYS(Raw_data_US_healthcare[[#This Row],[Discharge Date]],Raw_data_US_healthcare[[#This Row],[Date of Admission]])</f>
        <v>6</v>
      </c>
    </row>
    <row r="6586" spans="1:20" x14ac:dyDescent="0.3">
      <c r="A6586" t="s">
        <v>26511</v>
      </c>
      <c r="B6586" t="s">
        <v>1861</v>
      </c>
      <c r="C6586">
        <v>40</v>
      </c>
      <c r="D6586" t="str">
        <f>IF(Raw_data_US_healthcare[[#This Row],[Age]]&lt;35,"Young",IF(Raw_data_US_healthcare[[#This Row],[Age]]&lt;60,"Middle","Senior"))</f>
        <v>Middle</v>
      </c>
      <c r="E6586" t="s">
        <v>16</v>
      </c>
      <c r="F6586" t="s">
        <v>35</v>
      </c>
      <c r="G6586" t="s">
        <v>35</v>
      </c>
      <c r="H6586" t="s">
        <v>36</v>
      </c>
      <c r="I6586" s="2">
        <v>43781</v>
      </c>
      <c r="J6586" t="s">
        <v>18002</v>
      </c>
      <c r="K6586" t="s">
        <v>18003</v>
      </c>
      <c r="L6586" t="s">
        <v>60</v>
      </c>
      <c r="M6586">
        <v>2445.3029000000001</v>
      </c>
      <c r="N6586">
        <v>346</v>
      </c>
      <c r="O6586" t="s">
        <v>39</v>
      </c>
      <c r="P6586" t="s">
        <v>39</v>
      </c>
      <c r="Q6586" s="2">
        <v>43786</v>
      </c>
      <c r="R6586" t="s">
        <v>44</v>
      </c>
      <c r="S6586" t="s">
        <v>24</v>
      </c>
      <c r="T6586">
        <f>_xlfn.DAYS(Raw_data_US_healthcare[[#This Row],[Discharge Date]],Raw_data_US_healthcare[[#This Row],[Date of Admission]])</f>
        <v>5</v>
      </c>
    </row>
    <row r="6587" spans="1:20" x14ac:dyDescent="0.3">
      <c r="A6587" t="s">
        <v>26511</v>
      </c>
      <c r="B6587" t="s">
        <v>18004</v>
      </c>
      <c r="C6587">
        <v>38</v>
      </c>
      <c r="D6587" t="str">
        <f>IF(Raw_data_US_healthcare[[#This Row],[Age]]&lt;35,"Young",IF(Raw_data_US_healthcare[[#This Row],[Age]]&lt;60,"Middle","Senior"))</f>
        <v>Middle</v>
      </c>
      <c r="E6587" t="s">
        <v>16</v>
      </c>
      <c r="F6587" t="s">
        <v>113</v>
      </c>
      <c r="G6587" t="s">
        <v>113</v>
      </c>
      <c r="H6587" t="s">
        <v>26516</v>
      </c>
      <c r="I6587" s="2">
        <v>44479</v>
      </c>
      <c r="J6587" t="s">
        <v>18005</v>
      </c>
      <c r="K6587" t="s">
        <v>18006</v>
      </c>
      <c r="L6587" t="s">
        <v>31</v>
      </c>
      <c r="M6587">
        <v>17679.798599999998</v>
      </c>
      <c r="N6587">
        <v>212</v>
      </c>
      <c r="O6587" t="s">
        <v>43</v>
      </c>
      <c r="P6587" t="s">
        <v>43</v>
      </c>
      <c r="Q6587" s="2">
        <v>44495</v>
      </c>
      <c r="R6587" t="s">
        <v>32</v>
      </c>
      <c r="S6587" t="s">
        <v>24</v>
      </c>
      <c r="T6587">
        <f>_xlfn.DAYS(Raw_data_US_healthcare[[#This Row],[Discharge Date]],Raw_data_US_healthcare[[#This Row],[Date of Admission]])</f>
        <v>16</v>
      </c>
    </row>
    <row r="6588" spans="1:20" x14ac:dyDescent="0.3">
      <c r="A6588" t="s">
        <v>26512</v>
      </c>
      <c r="B6588" t="s">
        <v>18007</v>
      </c>
      <c r="C6588">
        <v>74</v>
      </c>
      <c r="D6588" t="str">
        <f>IF(Raw_data_US_healthcare[[#This Row],[Age]]&lt;35,"Young",IF(Raw_data_US_healthcare[[#This Row],[Age]]&lt;60,"Middle","Senior"))</f>
        <v>Senior</v>
      </c>
      <c r="E6588" t="s">
        <v>26</v>
      </c>
      <c r="F6588" t="s">
        <v>88</v>
      </c>
      <c r="G6588" t="s">
        <v>88</v>
      </c>
      <c r="H6588" t="s">
        <v>69</v>
      </c>
      <c r="I6588" s="2">
        <v>44062</v>
      </c>
      <c r="J6588" t="s">
        <v>14099</v>
      </c>
      <c r="K6588" t="s">
        <v>18008</v>
      </c>
      <c r="L6588" t="s">
        <v>56</v>
      </c>
      <c r="M6588">
        <v>75481.189100000003</v>
      </c>
      <c r="N6588">
        <v>445</v>
      </c>
      <c r="O6588" t="s">
        <v>39</v>
      </c>
      <c r="P6588" t="s">
        <v>39</v>
      </c>
      <c r="Q6588" s="2">
        <v>44066</v>
      </c>
      <c r="R6588" t="s">
        <v>83</v>
      </c>
      <c r="S6588" t="s">
        <v>24</v>
      </c>
      <c r="T6588">
        <f>_xlfn.DAYS(Raw_data_US_healthcare[[#This Row],[Discharge Date]],Raw_data_US_healthcare[[#This Row],[Date of Admission]])</f>
        <v>4</v>
      </c>
    </row>
    <row r="6589" spans="1:20" x14ac:dyDescent="0.3">
      <c r="A6589" t="s">
        <v>26511</v>
      </c>
      <c r="B6589" t="s">
        <v>18009</v>
      </c>
      <c r="C6589">
        <v>45</v>
      </c>
      <c r="D6589" t="str">
        <f>IF(Raw_data_US_healthcare[[#This Row],[Age]]&lt;35,"Young",IF(Raw_data_US_healthcare[[#This Row],[Age]]&lt;60,"Middle","Senior"))</f>
        <v>Middle</v>
      </c>
      <c r="E6589" t="s">
        <v>16</v>
      </c>
      <c r="F6589" t="s">
        <v>17</v>
      </c>
      <c r="G6589" t="s">
        <v>17</v>
      </c>
      <c r="H6589" t="s">
        <v>26516</v>
      </c>
      <c r="I6589" s="2">
        <v>44309</v>
      </c>
      <c r="J6589" t="s">
        <v>18010</v>
      </c>
      <c r="K6589" t="s">
        <v>18011</v>
      </c>
      <c r="L6589" t="s">
        <v>56</v>
      </c>
      <c r="M6589">
        <v>27591.3305</v>
      </c>
      <c r="N6589">
        <v>227</v>
      </c>
      <c r="O6589" t="s">
        <v>39</v>
      </c>
      <c r="P6589" t="s">
        <v>39</v>
      </c>
      <c r="Q6589" s="2">
        <v>44326</v>
      </c>
      <c r="R6589" t="s">
        <v>48</v>
      </c>
      <c r="S6589" t="s">
        <v>33</v>
      </c>
      <c r="T6589">
        <f>_xlfn.DAYS(Raw_data_US_healthcare[[#This Row],[Discharge Date]],Raw_data_US_healthcare[[#This Row],[Date of Admission]])</f>
        <v>17</v>
      </c>
    </row>
    <row r="6590" spans="1:20" x14ac:dyDescent="0.3">
      <c r="A6590" t="s">
        <v>26511</v>
      </c>
      <c r="B6590" t="s">
        <v>18012</v>
      </c>
      <c r="C6590">
        <v>41</v>
      </c>
      <c r="D6590" t="str">
        <f>IF(Raw_data_US_healthcare[[#This Row],[Age]]&lt;35,"Young",IF(Raw_data_US_healthcare[[#This Row],[Age]]&lt;60,"Middle","Senior"))</f>
        <v>Middle</v>
      </c>
      <c r="E6590" t="s">
        <v>16</v>
      </c>
      <c r="F6590" t="s">
        <v>49</v>
      </c>
      <c r="G6590" t="s">
        <v>49</v>
      </c>
      <c r="H6590" t="s">
        <v>69</v>
      </c>
      <c r="I6590" s="2">
        <v>43751</v>
      </c>
      <c r="J6590" t="s">
        <v>18013</v>
      </c>
      <c r="K6590" t="s">
        <v>2615</v>
      </c>
      <c r="L6590" t="s">
        <v>52</v>
      </c>
      <c r="M6590">
        <v>67282.5383</v>
      </c>
      <c r="N6590">
        <v>386</v>
      </c>
      <c r="O6590" t="s">
        <v>39</v>
      </c>
      <c r="P6590" t="s">
        <v>39</v>
      </c>
      <c r="Q6590" s="2">
        <v>43758</v>
      </c>
      <c r="R6590" t="s">
        <v>83</v>
      </c>
      <c r="S6590" t="s">
        <v>45</v>
      </c>
      <c r="T6590">
        <f>_xlfn.DAYS(Raw_data_US_healthcare[[#This Row],[Discharge Date]],Raw_data_US_healthcare[[#This Row],[Date of Admission]])</f>
        <v>7</v>
      </c>
    </row>
    <row r="6591" spans="1:20" x14ac:dyDescent="0.3">
      <c r="A6591" t="s">
        <v>26512</v>
      </c>
      <c r="B6591" t="s">
        <v>18014</v>
      </c>
      <c r="C6591">
        <v>32</v>
      </c>
      <c r="D6591" t="str">
        <f>IF(Raw_data_US_healthcare[[#This Row],[Age]]&lt;35,"Young",IF(Raw_data_US_healthcare[[#This Row],[Age]]&lt;60,"Middle","Senior"))</f>
        <v>Young</v>
      </c>
      <c r="E6591" t="s">
        <v>26</v>
      </c>
      <c r="F6591" t="s">
        <v>62</v>
      </c>
      <c r="G6591" t="s">
        <v>62</v>
      </c>
      <c r="H6591" t="s">
        <v>36</v>
      </c>
      <c r="I6591" s="2">
        <v>43445</v>
      </c>
      <c r="J6591" t="s">
        <v>18015</v>
      </c>
      <c r="K6591" t="s">
        <v>18016</v>
      </c>
      <c r="L6591" t="s">
        <v>52</v>
      </c>
      <c r="M6591">
        <v>6363.9476000000004</v>
      </c>
      <c r="N6591">
        <v>374</v>
      </c>
      <c r="O6591" t="s">
        <v>22</v>
      </c>
      <c r="P6591" t="s">
        <v>22</v>
      </c>
      <c r="Q6591" s="2">
        <v>43459</v>
      </c>
      <c r="R6591" t="s">
        <v>83</v>
      </c>
      <c r="S6591" t="s">
        <v>45</v>
      </c>
      <c r="T6591">
        <f>_xlfn.DAYS(Raw_data_US_healthcare[[#This Row],[Discharge Date]],Raw_data_US_healthcare[[#This Row],[Date of Admission]])</f>
        <v>14</v>
      </c>
    </row>
    <row r="6592" spans="1:20" x14ac:dyDescent="0.3">
      <c r="A6592" t="s">
        <v>26512</v>
      </c>
      <c r="B6592" t="s">
        <v>18017</v>
      </c>
      <c r="C6592">
        <v>80</v>
      </c>
      <c r="D6592" t="str">
        <f>IF(Raw_data_US_healthcare[[#This Row],[Age]]&lt;35,"Young",IF(Raw_data_US_healthcare[[#This Row],[Age]]&lt;60,"Middle","Senior"))</f>
        <v>Senior</v>
      </c>
      <c r="E6592" t="s">
        <v>26</v>
      </c>
      <c r="F6592" t="s">
        <v>27</v>
      </c>
      <c r="G6592" t="s">
        <v>27</v>
      </c>
      <c r="H6592" t="s">
        <v>18</v>
      </c>
      <c r="I6592" s="2">
        <v>44130</v>
      </c>
      <c r="J6592" t="s">
        <v>18018</v>
      </c>
      <c r="K6592" t="s">
        <v>18019</v>
      </c>
      <c r="L6592" t="s">
        <v>56</v>
      </c>
      <c r="M6592">
        <v>40826.757799999999</v>
      </c>
      <c r="N6592">
        <v>329</v>
      </c>
      <c r="O6592" t="s">
        <v>43</v>
      </c>
      <c r="P6592" t="s">
        <v>43</v>
      </c>
      <c r="Q6592" s="2">
        <v>44158</v>
      </c>
      <c r="R6592" t="s">
        <v>23</v>
      </c>
      <c r="S6592" t="s">
        <v>24</v>
      </c>
      <c r="T6592">
        <f>_xlfn.DAYS(Raw_data_US_healthcare[[#This Row],[Discharge Date]],Raw_data_US_healthcare[[#This Row],[Date of Admission]])</f>
        <v>28</v>
      </c>
    </row>
    <row r="6593" spans="1:20" x14ac:dyDescent="0.3">
      <c r="A6593" t="s">
        <v>26511</v>
      </c>
      <c r="B6593" t="s">
        <v>18020</v>
      </c>
      <c r="C6593">
        <v>49</v>
      </c>
      <c r="D6593" t="str">
        <f>IF(Raw_data_US_healthcare[[#This Row],[Age]]&lt;35,"Young",IF(Raw_data_US_healthcare[[#This Row],[Age]]&lt;60,"Middle","Senior"))</f>
        <v>Middle</v>
      </c>
      <c r="E6593" t="s">
        <v>16</v>
      </c>
      <c r="F6593" t="s">
        <v>113</v>
      </c>
      <c r="G6593" t="s">
        <v>113</v>
      </c>
      <c r="H6593" t="s">
        <v>36</v>
      </c>
      <c r="I6593" s="2">
        <v>44250</v>
      </c>
      <c r="J6593" t="s">
        <v>18021</v>
      </c>
      <c r="K6593" t="s">
        <v>2932</v>
      </c>
      <c r="L6593" t="s">
        <v>56</v>
      </c>
      <c r="M6593">
        <v>22478.644799999998</v>
      </c>
      <c r="N6593">
        <v>169</v>
      </c>
      <c r="O6593" t="s">
        <v>22</v>
      </c>
      <c r="P6593" t="s">
        <v>22</v>
      </c>
      <c r="Q6593" s="2">
        <v>44267</v>
      </c>
      <c r="R6593" t="s">
        <v>23</v>
      </c>
      <c r="S6593" t="s">
        <v>45</v>
      </c>
      <c r="T6593">
        <f>_xlfn.DAYS(Raw_data_US_healthcare[[#This Row],[Discharge Date]],Raw_data_US_healthcare[[#This Row],[Date of Admission]])</f>
        <v>17</v>
      </c>
    </row>
    <row r="6594" spans="1:20" x14ac:dyDescent="0.3">
      <c r="A6594" t="s">
        <v>26511</v>
      </c>
      <c r="B6594" t="s">
        <v>18022</v>
      </c>
      <c r="C6594">
        <v>37</v>
      </c>
      <c r="D6594" t="str">
        <f>IF(Raw_data_US_healthcare[[#This Row],[Age]]&lt;35,"Young",IF(Raw_data_US_healthcare[[#This Row],[Age]]&lt;60,"Middle","Senior"))</f>
        <v>Middle</v>
      </c>
      <c r="E6594" t="s">
        <v>16</v>
      </c>
      <c r="F6594" t="s">
        <v>35</v>
      </c>
      <c r="G6594" t="s">
        <v>35</v>
      </c>
      <c r="H6594" t="s">
        <v>18</v>
      </c>
      <c r="I6594" s="2">
        <v>43907</v>
      </c>
      <c r="J6594" t="s">
        <v>9554</v>
      </c>
      <c r="K6594" t="s">
        <v>18023</v>
      </c>
      <c r="L6594" t="s">
        <v>52</v>
      </c>
      <c r="M6594">
        <v>51657.796399999999</v>
      </c>
      <c r="N6594">
        <v>208</v>
      </c>
      <c r="O6594" t="s">
        <v>22</v>
      </c>
      <c r="P6594" t="s">
        <v>22</v>
      </c>
      <c r="Q6594" s="2">
        <v>43926</v>
      </c>
      <c r="R6594" t="s">
        <v>48</v>
      </c>
      <c r="S6594" t="s">
        <v>24</v>
      </c>
      <c r="T6594">
        <f>_xlfn.DAYS(Raw_data_US_healthcare[[#This Row],[Discharge Date]],Raw_data_US_healthcare[[#This Row],[Date of Admission]])</f>
        <v>19</v>
      </c>
    </row>
    <row r="6595" spans="1:20" x14ac:dyDescent="0.3">
      <c r="A6595" t="s">
        <v>26511</v>
      </c>
      <c r="B6595" t="s">
        <v>18024</v>
      </c>
      <c r="C6595">
        <v>39</v>
      </c>
      <c r="D6595" t="str">
        <f>IF(Raw_data_US_healthcare[[#This Row],[Age]]&lt;35,"Young",IF(Raw_data_US_healthcare[[#This Row],[Age]]&lt;60,"Middle","Senior"))</f>
        <v>Middle</v>
      </c>
      <c r="E6595" t="s">
        <v>16</v>
      </c>
      <c r="F6595" t="s">
        <v>228</v>
      </c>
      <c r="G6595" t="s">
        <v>228</v>
      </c>
      <c r="H6595" t="s">
        <v>26514</v>
      </c>
      <c r="I6595" s="2">
        <v>43509</v>
      </c>
      <c r="J6595" t="s">
        <v>18025</v>
      </c>
      <c r="K6595" t="s">
        <v>18026</v>
      </c>
      <c r="L6595" t="s">
        <v>60</v>
      </c>
      <c r="M6595">
        <v>21261.413</v>
      </c>
      <c r="N6595">
        <v>414</v>
      </c>
      <c r="O6595" t="s">
        <v>43</v>
      </c>
      <c r="P6595" t="s">
        <v>43</v>
      </c>
      <c r="Q6595" s="2">
        <v>43534</v>
      </c>
      <c r="R6595" t="s">
        <v>48</v>
      </c>
      <c r="S6595" t="s">
        <v>45</v>
      </c>
      <c r="T6595">
        <f>_xlfn.DAYS(Raw_data_US_healthcare[[#This Row],[Discharge Date]],Raw_data_US_healthcare[[#This Row],[Date of Admission]])</f>
        <v>25</v>
      </c>
    </row>
    <row r="6596" spans="1:20" x14ac:dyDescent="0.3">
      <c r="A6596" t="s">
        <v>26511</v>
      </c>
      <c r="B6596" t="s">
        <v>18027</v>
      </c>
      <c r="C6596">
        <v>64</v>
      </c>
      <c r="D6596" t="str">
        <f>IF(Raw_data_US_healthcare[[#This Row],[Age]]&lt;35,"Young",IF(Raw_data_US_healthcare[[#This Row],[Age]]&lt;60,"Middle","Senior"))</f>
        <v>Senior</v>
      </c>
      <c r="E6596" t="s">
        <v>16</v>
      </c>
      <c r="F6596" t="s">
        <v>35</v>
      </c>
      <c r="G6596" t="s">
        <v>35</v>
      </c>
      <c r="H6596" t="s">
        <v>18</v>
      </c>
      <c r="I6596" s="2">
        <v>43986</v>
      </c>
      <c r="J6596" t="s">
        <v>18028</v>
      </c>
      <c r="K6596" t="s">
        <v>18029</v>
      </c>
      <c r="L6596" t="s">
        <v>60</v>
      </c>
      <c r="M6596">
        <v>10983.009400000001</v>
      </c>
      <c r="N6596">
        <v>241</v>
      </c>
      <c r="O6596" t="s">
        <v>22</v>
      </c>
      <c r="P6596" t="s">
        <v>22</v>
      </c>
      <c r="Q6596" s="2">
        <v>43988</v>
      </c>
      <c r="R6596" t="s">
        <v>32</v>
      </c>
      <c r="S6596" t="s">
        <v>24</v>
      </c>
      <c r="T6596">
        <f>_xlfn.DAYS(Raw_data_US_healthcare[[#This Row],[Discharge Date]],Raw_data_US_healthcare[[#This Row],[Date of Admission]])</f>
        <v>2</v>
      </c>
    </row>
    <row r="6597" spans="1:20" x14ac:dyDescent="0.3">
      <c r="A6597" t="s">
        <v>26512</v>
      </c>
      <c r="B6597" t="s">
        <v>18030</v>
      </c>
      <c r="C6597">
        <v>60</v>
      </c>
      <c r="D6597" t="str">
        <f>IF(Raw_data_US_healthcare[[#This Row],[Age]]&lt;35,"Young",IF(Raw_data_US_healthcare[[#This Row],[Age]]&lt;60,"Middle","Senior"))</f>
        <v>Senior</v>
      </c>
      <c r="E6597" t="s">
        <v>26</v>
      </c>
      <c r="F6597" t="s">
        <v>113</v>
      </c>
      <c r="G6597" t="s">
        <v>113</v>
      </c>
      <c r="H6597" t="s">
        <v>26516</v>
      </c>
      <c r="I6597" s="2">
        <v>45208</v>
      </c>
      <c r="J6597" t="s">
        <v>18031</v>
      </c>
      <c r="K6597" t="s">
        <v>18032</v>
      </c>
      <c r="L6597" t="s">
        <v>60</v>
      </c>
      <c r="M6597">
        <v>17456.333999999999</v>
      </c>
      <c r="N6597">
        <v>274</v>
      </c>
      <c r="O6597" t="s">
        <v>39</v>
      </c>
      <c r="P6597" t="s">
        <v>39</v>
      </c>
      <c r="Q6597" s="2">
        <v>45232</v>
      </c>
      <c r="R6597" t="s">
        <v>83</v>
      </c>
      <c r="S6597" t="s">
        <v>24</v>
      </c>
      <c r="T6597">
        <f>_xlfn.DAYS(Raw_data_US_healthcare[[#This Row],[Discharge Date]],Raw_data_US_healthcare[[#This Row],[Date of Admission]])</f>
        <v>24</v>
      </c>
    </row>
    <row r="6598" spans="1:20" x14ac:dyDescent="0.3">
      <c r="A6598" t="s">
        <v>26511</v>
      </c>
      <c r="B6598" t="s">
        <v>17578</v>
      </c>
      <c r="C6598">
        <v>43</v>
      </c>
      <c r="D6598" t="str">
        <f>IF(Raw_data_US_healthcare[[#This Row],[Age]]&lt;35,"Young",IF(Raw_data_US_healthcare[[#This Row],[Age]]&lt;60,"Middle","Senior"))</f>
        <v>Middle</v>
      </c>
      <c r="E6598" t="s">
        <v>16</v>
      </c>
      <c r="F6598" t="s">
        <v>49</v>
      </c>
      <c r="G6598" t="s">
        <v>49</v>
      </c>
      <c r="H6598" t="s">
        <v>26514</v>
      </c>
      <c r="I6598" s="2">
        <v>44121</v>
      </c>
      <c r="J6598" t="s">
        <v>18033</v>
      </c>
      <c r="K6598" t="s">
        <v>18034</v>
      </c>
      <c r="L6598" t="s">
        <v>56</v>
      </c>
      <c r="M6598">
        <v>23231.9434</v>
      </c>
      <c r="N6598">
        <v>237</v>
      </c>
      <c r="O6598" t="s">
        <v>39</v>
      </c>
      <c r="P6598" t="s">
        <v>39</v>
      </c>
      <c r="Q6598" s="2">
        <v>44137</v>
      </c>
      <c r="R6598" t="s">
        <v>23</v>
      </c>
      <c r="S6598" t="s">
        <v>45</v>
      </c>
      <c r="T6598">
        <f>_xlfn.DAYS(Raw_data_US_healthcare[[#This Row],[Discharge Date]],Raw_data_US_healthcare[[#This Row],[Date of Admission]])</f>
        <v>16</v>
      </c>
    </row>
    <row r="6599" spans="1:20" x14ac:dyDescent="0.3">
      <c r="A6599" t="s">
        <v>26511</v>
      </c>
      <c r="B6599" t="s">
        <v>18035</v>
      </c>
      <c r="C6599">
        <v>69</v>
      </c>
      <c r="D6599" t="str">
        <f>IF(Raw_data_US_healthcare[[#This Row],[Age]]&lt;35,"Young",IF(Raw_data_US_healthcare[[#This Row],[Age]]&lt;60,"Middle","Senior"))</f>
        <v>Senior</v>
      </c>
      <c r="E6599" t="s">
        <v>16</v>
      </c>
      <c r="F6599" t="s">
        <v>49</v>
      </c>
      <c r="G6599" t="s">
        <v>49</v>
      </c>
      <c r="H6599" t="s">
        <v>18</v>
      </c>
      <c r="I6599" s="2">
        <v>44790</v>
      </c>
      <c r="J6599" t="s">
        <v>18036</v>
      </c>
      <c r="K6599" t="s">
        <v>18037</v>
      </c>
      <c r="L6599" t="s">
        <v>60</v>
      </c>
      <c r="M6599">
        <v>13228.3104</v>
      </c>
      <c r="N6599">
        <v>349</v>
      </c>
      <c r="O6599" t="s">
        <v>39</v>
      </c>
      <c r="P6599" t="s">
        <v>39</v>
      </c>
      <c r="Q6599" s="2">
        <v>44794</v>
      </c>
      <c r="R6599" t="s">
        <v>48</v>
      </c>
      <c r="S6599" t="s">
        <v>33</v>
      </c>
      <c r="T6599">
        <f>_xlfn.DAYS(Raw_data_US_healthcare[[#This Row],[Discharge Date]],Raw_data_US_healthcare[[#This Row],[Date of Admission]])</f>
        <v>4</v>
      </c>
    </row>
    <row r="6600" spans="1:20" x14ac:dyDescent="0.3">
      <c r="A6600" t="s">
        <v>26512</v>
      </c>
      <c r="B6600" t="s">
        <v>18038</v>
      </c>
      <c r="C6600">
        <v>28</v>
      </c>
      <c r="D6600" t="str">
        <f>IF(Raw_data_US_healthcare[[#This Row],[Age]]&lt;35,"Young",IF(Raw_data_US_healthcare[[#This Row],[Age]]&lt;60,"Middle","Senior"))</f>
        <v>Young</v>
      </c>
      <c r="E6600" t="s">
        <v>26</v>
      </c>
      <c r="F6600" t="s">
        <v>62</v>
      </c>
      <c r="G6600" t="s">
        <v>62</v>
      </c>
      <c r="H6600" t="s">
        <v>26516</v>
      </c>
      <c r="I6600" s="2">
        <v>45091</v>
      </c>
      <c r="J6600" t="s">
        <v>18039</v>
      </c>
      <c r="K6600" t="s">
        <v>18040</v>
      </c>
      <c r="L6600" t="s">
        <v>52</v>
      </c>
      <c r="M6600">
        <v>7492.3936999999996</v>
      </c>
      <c r="N6600">
        <v>362</v>
      </c>
      <c r="O6600" t="s">
        <v>39</v>
      </c>
      <c r="P6600" t="s">
        <v>39</v>
      </c>
      <c r="Q6600" s="2">
        <v>45110</v>
      </c>
      <c r="R6600" t="s">
        <v>48</v>
      </c>
      <c r="S6600" t="s">
        <v>45</v>
      </c>
      <c r="T6600">
        <f>_xlfn.DAYS(Raw_data_US_healthcare[[#This Row],[Discharge Date]],Raw_data_US_healthcare[[#This Row],[Date of Admission]])</f>
        <v>19</v>
      </c>
    </row>
    <row r="6601" spans="1:20" x14ac:dyDescent="0.3">
      <c r="A6601" t="s">
        <v>26512</v>
      </c>
      <c r="B6601" t="s">
        <v>18041</v>
      </c>
      <c r="C6601">
        <v>71</v>
      </c>
      <c r="D6601" t="str">
        <f>IF(Raw_data_US_healthcare[[#This Row],[Age]]&lt;35,"Young",IF(Raw_data_US_healthcare[[#This Row],[Age]]&lt;60,"Middle","Senior"))</f>
        <v>Senior</v>
      </c>
      <c r="E6601" t="s">
        <v>26</v>
      </c>
      <c r="F6601" t="s">
        <v>17</v>
      </c>
      <c r="G6601" t="s">
        <v>17</v>
      </c>
      <c r="H6601" t="s">
        <v>28</v>
      </c>
      <c r="I6601" s="2">
        <v>44745</v>
      </c>
      <c r="J6601" t="s">
        <v>1936</v>
      </c>
      <c r="K6601" t="s">
        <v>18042</v>
      </c>
      <c r="L6601" t="s">
        <v>56</v>
      </c>
      <c r="M6601">
        <v>14496.249299999999</v>
      </c>
      <c r="N6601">
        <v>268</v>
      </c>
      <c r="O6601" t="s">
        <v>43</v>
      </c>
      <c r="P6601" t="s">
        <v>43</v>
      </c>
      <c r="Q6601" s="2">
        <v>44775</v>
      </c>
      <c r="R6601" t="s">
        <v>44</v>
      </c>
      <c r="S6601" t="s">
        <v>24</v>
      </c>
      <c r="T6601">
        <f>_xlfn.DAYS(Raw_data_US_healthcare[[#This Row],[Discharge Date]],Raw_data_US_healthcare[[#This Row],[Date of Admission]])</f>
        <v>30</v>
      </c>
    </row>
    <row r="6602" spans="1:20" x14ac:dyDescent="0.3">
      <c r="A6602" t="s">
        <v>26512</v>
      </c>
      <c r="B6602" t="s">
        <v>18043</v>
      </c>
      <c r="C6602">
        <v>77</v>
      </c>
      <c r="D6602" t="str">
        <f>IF(Raw_data_US_healthcare[[#This Row],[Age]]&lt;35,"Young",IF(Raw_data_US_healthcare[[#This Row],[Age]]&lt;60,"Middle","Senior"))</f>
        <v>Senior</v>
      </c>
      <c r="E6602" t="s">
        <v>26</v>
      </c>
      <c r="F6602" t="s">
        <v>113</v>
      </c>
      <c r="G6602" t="s">
        <v>113</v>
      </c>
      <c r="H6602" t="s">
        <v>18</v>
      </c>
      <c r="I6602" s="2">
        <v>43460</v>
      </c>
      <c r="J6602" t="s">
        <v>18044</v>
      </c>
      <c r="K6602" t="s">
        <v>18045</v>
      </c>
      <c r="L6602" t="s">
        <v>52</v>
      </c>
      <c r="M6602">
        <v>2429.7754</v>
      </c>
      <c r="N6602">
        <v>173</v>
      </c>
      <c r="O6602" t="s">
        <v>39</v>
      </c>
      <c r="P6602" t="s">
        <v>39</v>
      </c>
      <c r="Q6602" s="2">
        <v>43486</v>
      </c>
      <c r="R6602" t="s">
        <v>32</v>
      </c>
      <c r="S6602" t="s">
        <v>33</v>
      </c>
      <c r="T6602">
        <f>_xlfn.DAYS(Raw_data_US_healthcare[[#This Row],[Discharge Date]],Raw_data_US_healthcare[[#This Row],[Date of Admission]])</f>
        <v>26</v>
      </c>
    </row>
    <row r="6603" spans="1:20" x14ac:dyDescent="0.3">
      <c r="A6603" t="s">
        <v>26512</v>
      </c>
      <c r="B6603" t="s">
        <v>18046</v>
      </c>
      <c r="C6603">
        <v>64</v>
      </c>
      <c r="D6603" t="str">
        <f>IF(Raw_data_US_healthcare[[#This Row],[Age]]&lt;35,"Young",IF(Raw_data_US_healthcare[[#This Row],[Age]]&lt;60,"Middle","Senior"))</f>
        <v>Senior</v>
      </c>
      <c r="E6603" t="s">
        <v>26</v>
      </c>
      <c r="F6603" t="s">
        <v>49</v>
      </c>
      <c r="G6603" t="s">
        <v>49</v>
      </c>
      <c r="H6603" t="s">
        <v>36</v>
      </c>
      <c r="I6603" s="2">
        <v>44466</v>
      </c>
      <c r="J6603" t="s">
        <v>5821</v>
      </c>
      <c r="K6603" t="s">
        <v>18047</v>
      </c>
      <c r="L6603" t="s">
        <v>21</v>
      </c>
      <c r="M6603">
        <v>14601.6116</v>
      </c>
      <c r="N6603">
        <v>319</v>
      </c>
      <c r="O6603" t="s">
        <v>22</v>
      </c>
      <c r="P6603" t="s">
        <v>22</v>
      </c>
      <c r="Q6603" s="2">
        <v>44467</v>
      </c>
      <c r="R6603" t="s">
        <v>32</v>
      </c>
      <c r="S6603" t="s">
        <v>45</v>
      </c>
      <c r="T6603">
        <f>_xlfn.DAYS(Raw_data_US_healthcare[[#This Row],[Discharge Date]],Raw_data_US_healthcare[[#This Row],[Date of Admission]])</f>
        <v>1</v>
      </c>
    </row>
    <row r="6604" spans="1:20" x14ac:dyDescent="0.3">
      <c r="A6604" t="s">
        <v>26512</v>
      </c>
      <c r="B6604" t="s">
        <v>18048</v>
      </c>
      <c r="C6604">
        <v>66</v>
      </c>
      <c r="D6604" t="str">
        <f>IF(Raw_data_US_healthcare[[#This Row],[Age]]&lt;35,"Young",IF(Raw_data_US_healthcare[[#This Row],[Age]]&lt;60,"Middle","Senior"))</f>
        <v>Senior</v>
      </c>
      <c r="E6604" t="s">
        <v>26</v>
      </c>
      <c r="F6604" t="s">
        <v>27</v>
      </c>
      <c r="G6604" t="s">
        <v>27</v>
      </c>
      <c r="H6604" t="s">
        <v>28</v>
      </c>
      <c r="I6604" s="2">
        <v>44815</v>
      </c>
      <c r="J6604" t="s">
        <v>18049</v>
      </c>
      <c r="K6604" t="s">
        <v>18050</v>
      </c>
      <c r="L6604" t="s">
        <v>60</v>
      </c>
      <c r="M6604">
        <v>15273.6824</v>
      </c>
      <c r="N6604">
        <v>253</v>
      </c>
      <c r="O6604" t="s">
        <v>43</v>
      </c>
      <c r="P6604" t="s">
        <v>43</v>
      </c>
      <c r="Q6604" s="2">
        <v>44828</v>
      </c>
      <c r="R6604" t="s">
        <v>83</v>
      </c>
      <c r="S6604" t="s">
        <v>45</v>
      </c>
      <c r="T6604">
        <f>_xlfn.DAYS(Raw_data_US_healthcare[[#This Row],[Discharge Date]],Raw_data_US_healthcare[[#This Row],[Date of Admission]])</f>
        <v>13</v>
      </c>
    </row>
    <row r="6605" spans="1:20" x14ac:dyDescent="0.3">
      <c r="A6605" t="s">
        <v>26512</v>
      </c>
      <c r="B6605" t="s">
        <v>18051</v>
      </c>
      <c r="C6605">
        <v>33</v>
      </c>
      <c r="D6605" t="str">
        <f>IF(Raw_data_US_healthcare[[#This Row],[Age]]&lt;35,"Young",IF(Raw_data_US_healthcare[[#This Row],[Age]]&lt;60,"Middle","Senior"))</f>
        <v>Young</v>
      </c>
      <c r="E6605" t="s">
        <v>26</v>
      </c>
      <c r="F6605" t="s">
        <v>27</v>
      </c>
      <c r="G6605" t="s">
        <v>27</v>
      </c>
      <c r="H6605" t="s">
        <v>36</v>
      </c>
      <c r="I6605" s="2">
        <v>45048</v>
      </c>
      <c r="J6605" t="s">
        <v>18052</v>
      </c>
      <c r="K6605" t="s">
        <v>2185</v>
      </c>
      <c r="L6605" t="s">
        <v>52</v>
      </c>
      <c r="M6605">
        <v>15099.8042</v>
      </c>
      <c r="N6605">
        <v>212</v>
      </c>
      <c r="O6605" t="s">
        <v>22</v>
      </c>
      <c r="P6605" t="s">
        <v>22</v>
      </c>
      <c r="Q6605" s="2">
        <v>45052</v>
      </c>
      <c r="R6605" t="s">
        <v>23</v>
      </c>
      <c r="S6605" t="s">
        <v>33</v>
      </c>
      <c r="T6605">
        <f>_xlfn.DAYS(Raw_data_US_healthcare[[#This Row],[Discharge Date]],Raw_data_US_healthcare[[#This Row],[Date of Admission]])</f>
        <v>4</v>
      </c>
    </row>
    <row r="6606" spans="1:20" x14ac:dyDescent="0.3">
      <c r="A6606" t="s">
        <v>26511</v>
      </c>
      <c r="B6606" t="s">
        <v>18053</v>
      </c>
      <c r="C6606">
        <v>52</v>
      </c>
      <c r="D6606" t="str">
        <f>IF(Raw_data_US_healthcare[[#This Row],[Age]]&lt;35,"Young",IF(Raw_data_US_healthcare[[#This Row],[Age]]&lt;60,"Middle","Senior"))</f>
        <v>Middle</v>
      </c>
      <c r="E6606" t="s">
        <v>16</v>
      </c>
      <c r="F6606" t="s">
        <v>228</v>
      </c>
      <c r="G6606" t="s">
        <v>228</v>
      </c>
      <c r="H6606" t="s">
        <v>69</v>
      </c>
      <c r="I6606" s="2">
        <v>45159</v>
      </c>
      <c r="J6606" t="s">
        <v>18054</v>
      </c>
      <c r="K6606" t="s">
        <v>18055</v>
      </c>
      <c r="L6606" t="s">
        <v>52</v>
      </c>
      <c r="M6606">
        <v>26574.8266</v>
      </c>
      <c r="N6606">
        <v>386</v>
      </c>
      <c r="O6606" t="s">
        <v>39</v>
      </c>
      <c r="P6606" t="s">
        <v>39</v>
      </c>
      <c r="Q6606" s="2">
        <v>45160</v>
      </c>
      <c r="R6606" t="s">
        <v>48</v>
      </c>
      <c r="S6606" t="s">
        <v>24</v>
      </c>
      <c r="T6606">
        <f>_xlfn.DAYS(Raw_data_US_healthcare[[#This Row],[Discharge Date]],Raw_data_US_healthcare[[#This Row],[Date of Admission]])</f>
        <v>1</v>
      </c>
    </row>
    <row r="6607" spans="1:20" x14ac:dyDescent="0.3">
      <c r="A6607" t="s">
        <v>26511</v>
      </c>
      <c r="B6607" t="s">
        <v>6145</v>
      </c>
      <c r="C6607">
        <v>58</v>
      </c>
      <c r="D6607" t="str">
        <f>IF(Raw_data_US_healthcare[[#This Row],[Age]]&lt;35,"Young",IF(Raw_data_US_healthcare[[#This Row],[Age]]&lt;60,"Middle","Senior"))</f>
        <v>Middle</v>
      </c>
      <c r="E6607" t="s">
        <v>16</v>
      </c>
      <c r="F6607" t="s">
        <v>228</v>
      </c>
      <c r="G6607" t="s">
        <v>228</v>
      </c>
      <c r="H6607" t="s">
        <v>69</v>
      </c>
      <c r="I6607" s="2">
        <v>45030</v>
      </c>
      <c r="J6607" t="s">
        <v>17112</v>
      </c>
      <c r="K6607" t="s">
        <v>18056</v>
      </c>
      <c r="L6607" t="s">
        <v>60</v>
      </c>
      <c r="M6607">
        <v>21570.949799999999</v>
      </c>
      <c r="N6607">
        <v>470</v>
      </c>
      <c r="O6607" t="s">
        <v>22</v>
      </c>
      <c r="P6607" t="s">
        <v>22</v>
      </c>
      <c r="Q6607" s="2">
        <v>45046</v>
      </c>
      <c r="R6607" t="s">
        <v>83</v>
      </c>
      <c r="S6607" t="s">
        <v>45</v>
      </c>
      <c r="T6607">
        <f>_xlfn.DAYS(Raw_data_US_healthcare[[#This Row],[Discharge Date]],Raw_data_US_healthcare[[#This Row],[Date of Admission]])</f>
        <v>16</v>
      </c>
    </row>
    <row r="6608" spans="1:20" x14ac:dyDescent="0.3">
      <c r="A6608" t="s">
        <v>26511</v>
      </c>
      <c r="B6608" t="s">
        <v>18057</v>
      </c>
      <c r="C6608">
        <v>53</v>
      </c>
      <c r="D6608" t="str">
        <f>IF(Raw_data_US_healthcare[[#This Row],[Age]]&lt;35,"Young",IF(Raw_data_US_healthcare[[#This Row],[Age]]&lt;60,"Middle","Senior"))</f>
        <v>Middle</v>
      </c>
      <c r="E6608" t="s">
        <v>16</v>
      </c>
      <c r="F6608" t="s">
        <v>27</v>
      </c>
      <c r="G6608" t="s">
        <v>27</v>
      </c>
      <c r="H6608" t="s">
        <v>26516</v>
      </c>
      <c r="I6608" s="2">
        <v>44170</v>
      </c>
      <c r="J6608" t="s">
        <v>18058</v>
      </c>
      <c r="K6608" t="s">
        <v>18059</v>
      </c>
      <c r="L6608" t="s">
        <v>60</v>
      </c>
      <c r="M6608">
        <v>20814.911</v>
      </c>
      <c r="N6608">
        <v>386</v>
      </c>
      <c r="O6608" t="s">
        <v>43</v>
      </c>
      <c r="P6608" t="s">
        <v>43</v>
      </c>
      <c r="Q6608" s="2">
        <v>44186</v>
      </c>
      <c r="R6608" t="s">
        <v>44</v>
      </c>
      <c r="S6608" t="s">
        <v>45</v>
      </c>
      <c r="T6608">
        <f>_xlfn.DAYS(Raw_data_US_healthcare[[#This Row],[Discharge Date]],Raw_data_US_healthcare[[#This Row],[Date of Admission]])</f>
        <v>16</v>
      </c>
    </row>
    <row r="6609" spans="1:20" x14ac:dyDescent="0.3">
      <c r="A6609" t="s">
        <v>26512</v>
      </c>
      <c r="B6609" t="s">
        <v>18060</v>
      </c>
      <c r="C6609">
        <v>48</v>
      </c>
      <c r="D6609" t="str">
        <f>IF(Raw_data_US_healthcare[[#This Row],[Age]]&lt;35,"Young",IF(Raw_data_US_healthcare[[#This Row],[Age]]&lt;60,"Middle","Senior"))</f>
        <v>Middle</v>
      </c>
      <c r="E6609" t="s">
        <v>26</v>
      </c>
      <c r="F6609" t="s">
        <v>113</v>
      </c>
      <c r="G6609" t="s">
        <v>113</v>
      </c>
      <c r="H6609" t="s">
        <v>26514</v>
      </c>
      <c r="I6609" s="2">
        <v>45061</v>
      </c>
      <c r="J6609" t="s">
        <v>6021</v>
      </c>
      <c r="K6609" t="s">
        <v>18061</v>
      </c>
      <c r="L6609" t="s">
        <v>31</v>
      </c>
      <c r="M6609">
        <v>37477.020199999999</v>
      </c>
      <c r="N6609">
        <v>211</v>
      </c>
      <c r="O6609" t="s">
        <v>22</v>
      </c>
      <c r="P6609" t="s">
        <v>22</v>
      </c>
      <c r="Q6609" s="2">
        <v>45075</v>
      </c>
      <c r="R6609" t="s">
        <v>32</v>
      </c>
      <c r="S6609" t="s">
        <v>33</v>
      </c>
      <c r="T6609">
        <f>_xlfn.DAYS(Raw_data_US_healthcare[[#This Row],[Discharge Date]],Raw_data_US_healthcare[[#This Row],[Date of Admission]])</f>
        <v>14</v>
      </c>
    </row>
    <row r="6610" spans="1:20" x14ac:dyDescent="0.3">
      <c r="A6610" t="s">
        <v>26511</v>
      </c>
      <c r="B6610" t="s">
        <v>18062</v>
      </c>
      <c r="C6610">
        <v>60</v>
      </c>
      <c r="D6610" t="str">
        <f>IF(Raw_data_US_healthcare[[#This Row],[Age]]&lt;35,"Young",IF(Raw_data_US_healthcare[[#This Row],[Age]]&lt;60,"Middle","Senior"))</f>
        <v>Senior</v>
      </c>
      <c r="E6610" t="s">
        <v>16</v>
      </c>
      <c r="F6610" t="s">
        <v>27</v>
      </c>
      <c r="G6610" t="s">
        <v>27</v>
      </c>
      <c r="H6610" t="s">
        <v>69</v>
      </c>
      <c r="I6610" s="2">
        <v>43741</v>
      </c>
      <c r="J6610" t="s">
        <v>18063</v>
      </c>
      <c r="K6610" t="s">
        <v>6833</v>
      </c>
      <c r="L6610" t="s">
        <v>56</v>
      </c>
      <c r="M6610">
        <v>13097.4792</v>
      </c>
      <c r="N6610">
        <v>351</v>
      </c>
      <c r="O6610" t="s">
        <v>22</v>
      </c>
      <c r="P6610" t="s">
        <v>22</v>
      </c>
      <c r="Q6610" s="2">
        <v>43745</v>
      </c>
      <c r="R6610" t="s">
        <v>48</v>
      </c>
      <c r="S6610" t="s">
        <v>24</v>
      </c>
      <c r="T6610">
        <f>_xlfn.DAYS(Raw_data_US_healthcare[[#This Row],[Discharge Date]],Raw_data_US_healthcare[[#This Row],[Date of Admission]])</f>
        <v>4</v>
      </c>
    </row>
    <row r="6611" spans="1:20" x14ac:dyDescent="0.3">
      <c r="A6611" t="s">
        <v>26511</v>
      </c>
      <c r="B6611" t="s">
        <v>6332</v>
      </c>
      <c r="C6611">
        <v>82</v>
      </c>
      <c r="D6611" t="str">
        <f>IF(Raw_data_US_healthcare[[#This Row],[Age]]&lt;35,"Young",IF(Raw_data_US_healthcare[[#This Row],[Age]]&lt;60,"Middle","Senior"))</f>
        <v>Senior</v>
      </c>
      <c r="E6611" t="s">
        <v>16</v>
      </c>
      <c r="F6611" t="s">
        <v>49</v>
      </c>
      <c r="G6611" t="s">
        <v>49</v>
      </c>
      <c r="H6611" t="s">
        <v>36</v>
      </c>
      <c r="I6611" s="2">
        <v>43567</v>
      </c>
      <c r="J6611" t="s">
        <v>18064</v>
      </c>
      <c r="K6611" t="s">
        <v>8692</v>
      </c>
      <c r="L6611" t="s">
        <v>21</v>
      </c>
      <c r="M6611">
        <v>2248.7428</v>
      </c>
      <c r="N6611">
        <v>302</v>
      </c>
      <c r="O6611" t="s">
        <v>39</v>
      </c>
      <c r="P6611" t="s">
        <v>39</v>
      </c>
      <c r="Q6611" s="2">
        <v>43597</v>
      </c>
      <c r="R6611" t="s">
        <v>23</v>
      </c>
      <c r="S6611" t="s">
        <v>24</v>
      </c>
      <c r="T6611">
        <f>_xlfn.DAYS(Raw_data_US_healthcare[[#This Row],[Discharge Date]],Raw_data_US_healthcare[[#This Row],[Date of Admission]])</f>
        <v>30</v>
      </c>
    </row>
    <row r="6612" spans="1:20" x14ac:dyDescent="0.3">
      <c r="A6612" t="s">
        <v>26511</v>
      </c>
      <c r="B6612" t="s">
        <v>18065</v>
      </c>
      <c r="C6612">
        <v>23</v>
      </c>
      <c r="D6612" t="str">
        <f>IF(Raw_data_US_healthcare[[#This Row],[Age]]&lt;35,"Young",IF(Raw_data_US_healthcare[[#This Row],[Age]]&lt;60,"Middle","Senior"))</f>
        <v>Young</v>
      </c>
      <c r="E6612" t="s">
        <v>16</v>
      </c>
      <c r="F6612" t="s">
        <v>113</v>
      </c>
      <c r="G6612" t="s">
        <v>113</v>
      </c>
      <c r="H6612" t="s">
        <v>36</v>
      </c>
      <c r="I6612" s="2">
        <v>45090</v>
      </c>
      <c r="J6612" t="s">
        <v>18066</v>
      </c>
      <c r="K6612" t="s">
        <v>18067</v>
      </c>
      <c r="L6612" t="s">
        <v>31</v>
      </c>
      <c r="M6612">
        <v>20900.0569</v>
      </c>
      <c r="N6612">
        <v>494</v>
      </c>
      <c r="O6612" t="s">
        <v>39</v>
      </c>
      <c r="P6612" t="s">
        <v>39</v>
      </c>
      <c r="Q6612" s="2">
        <v>45095</v>
      </c>
      <c r="R6612" t="s">
        <v>23</v>
      </c>
      <c r="S6612" t="s">
        <v>45</v>
      </c>
      <c r="T6612">
        <f>_xlfn.DAYS(Raw_data_US_healthcare[[#This Row],[Discharge Date]],Raw_data_US_healthcare[[#This Row],[Date of Admission]])</f>
        <v>5</v>
      </c>
    </row>
    <row r="6613" spans="1:20" x14ac:dyDescent="0.3">
      <c r="A6613" t="s">
        <v>26512</v>
      </c>
      <c r="B6613" t="s">
        <v>18068</v>
      </c>
      <c r="C6613">
        <v>18</v>
      </c>
      <c r="D6613" t="str">
        <f>IF(Raw_data_US_healthcare[[#This Row],[Age]]&lt;35,"Young",IF(Raw_data_US_healthcare[[#This Row],[Age]]&lt;60,"Middle","Senior"))</f>
        <v>Young</v>
      </c>
      <c r="E6613" t="s">
        <v>26</v>
      </c>
      <c r="F6613" t="s">
        <v>17</v>
      </c>
      <c r="G6613" t="s">
        <v>17</v>
      </c>
      <c r="H6613" t="s">
        <v>28</v>
      </c>
      <c r="I6613" s="2">
        <v>43556</v>
      </c>
      <c r="J6613" t="s">
        <v>18069</v>
      </c>
      <c r="K6613" t="s">
        <v>18070</v>
      </c>
      <c r="L6613" t="s">
        <v>56</v>
      </c>
      <c r="M6613">
        <v>14025.111800000001</v>
      </c>
      <c r="N6613">
        <v>499</v>
      </c>
      <c r="O6613" t="s">
        <v>43</v>
      </c>
      <c r="P6613" t="s">
        <v>43</v>
      </c>
      <c r="Q6613" s="2">
        <v>43570</v>
      </c>
      <c r="R6613" t="s">
        <v>23</v>
      </c>
      <c r="S6613" t="s">
        <v>33</v>
      </c>
      <c r="T6613">
        <f>_xlfn.DAYS(Raw_data_US_healthcare[[#This Row],[Discharge Date]],Raw_data_US_healthcare[[#This Row],[Date of Admission]])</f>
        <v>14</v>
      </c>
    </row>
    <row r="6614" spans="1:20" x14ac:dyDescent="0.3">
      <c r="A6614" t="s">
        <v>26512</v>
      </c>
      <c r="B6614" t="s">
        <v>18071</v>
      </c>
      <c r="C6614">
        <v>40</v>
      </c>
      <c r="D6614" t="str">
        <f>IF(Raw_data_US_healthcare[[#This Row],[Age]]&lt;35,"Young",IF(Raw_data_US_healthcare[[#This Row],[Age]]&lt;60,"Middle","Senior"))</f>
        <v>Middle</v>
      </c>
      <c r="E6614" t="s">
        <v>26</v>
      </c>
      <c r="F6614" t="s">
        <v>35</v>
      </c>
      <c r="G6614" t="s">
        <v>35</v>
      </c>
      <c r="H6614" t="s">
        <v>18</v>
      </c>
      <c r="I6614" s="2">
        <v>44073</v>
      </c>
      <c r="J6614" t="s">
        <v>18072</v>
      </c>
      <c r="K6614" t="s">
        <v>18073</v>
      </c>
      <c r="L6614" t="s">
        <v>21</v>
      </c>
      <c r="M6614">
        <v>14919.184800000001</v>
      </c>
      <c r="N6614">
        <v>355</v>
      </c>
      <c r="O6614" t="s">
        <v>39</v>
      </c>
      <c r="P6614" t="s">
        <v>39</v>
      </c>
      <c r="Q6614" s="2">
        <v>44074</v>
      </c>
      <c r="R6614" t="s">
        <v>83</v>
      </c>
      <c r="S6614" t="s">
        <v>33</v>
      </c>
      <c r="T6614">
        <f>_xlfn.DAYS(Raw_data_US_healthcare[[#This Row],[Discharge Date]],Raw_data_US_healthcare[[#This Row],[Date of Admission]])</f>
        <v>1</v>
      </c>
    </row>
    <row r="6615" spans="1:20" x14ac:dyDescent="0.3">
      <c r="A6615" t="s">
        <v>26512</v>
      </c>
      <c r="B6615" t="s">
        <v>18074</v>
      </c>
      <c r="C6615">
        <v>25</v>
      </c>
      <c r="D6615" t="str">
        <f>IF(Raw_data_US_healthcare[[#This Row],[Age]]&lt;35,"Young",IF(Raw_data_US_healthcare[[#This Row],[Age]]&lt;60,"Middle","Senior"))</f>
        <v>Young</v>
      </c>
      <c r="E6615" t="s">
        <v>26</v>
      </c>
      <c r="F6615" t="s">
        <v>113</v>
      </c>
      <c r="G6615" t="s">
        <v>113</v>
      </c>
      <c r="H6615" t="s">
        <v>26516</v>
      </c>
      <c r="I6615" s="2">
        <v>43571</v>
      </c>
      <c r="J6615" t="s">
        <v>18075</v>
      </c>
      <c r="K6615" t="s">
        <v>18076</v>
      </c>
      <c r="L6615" t="s">
        <v>31</v>
      </c>
      <c r="M6615">
        <v>22152.5072</v>
      </c>
      <c r="N6615">
        <v>241</v>
      </c>
      <c r="O6615" t="s">
        <v>39</v>
      </c>
      <c r="P6615" t="s">
        <v>39</v>
      </c>
      <c r="Q6615" s="2">
        <v>43591</v>
      </c>
      <c r="R6615" t="s">
        <v>23</v>
      </c>
      <c r="S6615" t="s">
        <v>45</v>
      </c>
      <c r="T6615">
        <f>_xlfn.DAYS(Raw_data_US_healthcare[[#This Row],[Discharge Date]],Raw_data_US_healthcare[[#This Row],[Date of Admission]])</f>
        <v>20</v>
      </c>
    </row>
    <row r="6616" spans="1:20" x14ac:dyDescent="0.3">
      <c r="A6616" t="s">
        <v>26511</v>
      </c>
      <c r="B6616" t="s">
        <v>18077</v>
      </c>
      <c r="C6616">
        <v>83</v>
      </c>
      <c r="D6616" t="str">
        <f>IF(Raw_data_US_healthcare[[#This Row],[Age]]&lt;35,"Young",IF(Raw_data_US_healthcare[[#This Row],[Age]]&lt;60,"Middle","Senior"))</f>
        <v>Senior</v>
      </c>
      <c r="E6616" t="s">
        <v>16</v>
      </c>
      <c r="F6616" t="s">
        <v>49</v>
      </c>
      <c r="G6616" t="s">
        <v>49</v>
      </c>
      <c r="H6616" t="s">
        <v>26514</v>
      </c>
      <c r="I6616" s="2">
        <v>44153</v>
      </c>
      <c r="J6616" t="s">
        <v>18078</v>
      </c>
      <c r="K6616" t="s">
        <v>18079</v>
      </c>
      <c r="L6616" t="s">
        <v>31</v>
      </c>
      <c r="M6616">
        <v>21097.1695</v>
      </c>
      <c r="N6616">
        <v>224</v>
      </c>
      <c r="O6616" t="s">
        <v>39</v>
      </c>
      <c r="P6616" t="s">
        <v>39</v>
      </c>
      <c r="Q6616" s="2">
        <v>44176</v>
      </c>
      <c r="R6616" t="s">
        <v>44</v>
      </c>
      <c r="S6616" t="s">
        <v>33</v>
      </c>
      <c r="T6616">
        <f>_xlfn.DAYS(Raw_data_US_healthcare[[#This Row],[Discharge Date]],Raw_data_US_healthcare[[#This Row],[Date of Admission]])</f>
        <v>23</v>
      </c>
    </row>
    <row r="6617" spans="1:20" x14ac:dyDescent="0.3">
      <c r="A6617" t="s">
        <v>26511</v>
      </c>
      <c r="B6617" t="s">
        <v>18080</v>
      </c>
      <c r="C6617">
        <v>66</v>
      </c>
      <c r="D6617" t="str">
        <f>IF(Raw_data_US_healthcare[[#This Row],[Age]]&lt;35,"Young",IF(Raw_data_US_healthcare[[#This Row],[Age]]&lt;60,"Middle","Senior"))</f>
        <v>Senior</v>
      </c>
      <c r="E6617" t="s">
        <v>16</v>
      </c>
      <c r="F6617" t="s">
        <v>113</v>
      </c>
      <c r="G6617" t="s">
        <v>113</v>
      </c>
      <c r="H6617" t="s">
        <v>36</v>
      </c>
      <c r="I6617" s="2">
        <v>44602</v>
      </c>
      <c r="J6617" t="s">
        <v>18081</v>
      </c>
      <c r="K6617" t="s">
        <v>18082</v>
      </c>
      <c r="L6617" t="s">
        <v>52</v>
      </c>
      <c r="M6617">
        <v>17561.085999999999</v>
      </c>
      <c r="N6617">
        <v>333</v>
      </c>
      <c r="O6617" t="s">
        <v>22</v>
      </c>
      <c r="P6617" t="s">
        <v>22</v>
      </c>
      <c r="Q6617" s="2">
        <v>44606</v>
      </c>
      <c r="R6617" t="s">
        <v>48</v>
      </c>
      <c r="S6617" t="s">
        <v>33</v>
      </c>
      <c r="T6617">
        <f>_xlfn.DAYS(Raw_data_US_healthcare[[#This Row],[Discharge Date]],Raw_data_US_healthcare[[#This Row],[Date of Admission]])</f>
        <v>4</v>
      </c>
    </row>
    <row r="6618" spans="1:20" x14ac:dyDescent="0.3">
      <c r="A6618" t="s">
        <v>26512</v>
      </c>
      <c r="B6618" t="s">
        <v>5814</v>
      </c>
      <c r="C6618">
        <v>41</v>
      </c>
      <c r="D6618" t="str">
        <f>IF(Raw_data_US_healthcare[[#This Row],[Age]]&lt;35,"Young",IF(Raw_data_US_healthcare[[#This Row],[Age]]&lt;60,"Middle","Senior"))</f>
        <v>Middle</v>
      </c>
      <c r="E6618" t="s">
        <v>26</v>
      </c>
      <c r="F6618" t="s">
        <v>62</v>
      </c>
      <c r="G6618" t="s">
        <v>62</v>
      </c>
      <c r="H6618" t="s">
        <v>28</v>
      </c>
      <c r="I6618" s="2">
        <v>43561</v>
      </c>
      <c r="J6618" t="s">
        <v>18083</v>
      </c>
      <c r="K6618" t="s">
        <v>18084</v>
      </c>
      <c r="L6618" t="s">
        <v>56</v>
      </c>
      <c r="M6618">
        <v>43729.639000000003</v>
      </c>
      <c r="N6618">
        <v>443</v>
      </c>
      <c r="O6618" t="s">
        <v>43</v>
      </c>
      <c r="P6618" t="s">
        <v>43</v>
      </c>
      <c r="Q6618" s="2">
        <v>43573</v>
      </c>
      <c r="R6618" t="s">
        <v>32</v>
      </c>
      <c r="S6618" t="s">
        <v>33</v>
      </c>
      <c r="T6618">
        <f>_xlfn.DAYS(Raw_data_US_healthcare[[#This Row],[Discharge Date]],Raw_data_US_healthcare[[#This Row],[Date of Admission]])</f>
        <v>12</v>
      </c>
    </row>
    <row r="6619" spans="1:20" x14ac:dyDescent="0.3">
      <c r="A6619" t="s">
        <v>26511</v>
      </c>
      <c r="B6619" t="s">
        <v>18085</v>
      </c>
      <c r="C6619">
        <v>20</v>
      </c>
      <c r="D6619" t="str">
        <f>IF(Raw_data_US_healthcare[[#This Row],[Age]]&lt;35,"Young",IF(Raw_data_US_healthcare[[#This Row],[Age]]&lt;60,"Middle","Senior"))</f>
        <v>Young</v>
      </c>
      <c r="E6619" t="s">
        <v>16</v>
      </c>
      <c r="F6619" t="s">
        <v>17</v>
      </c>
      <c r="G6619" t="s">
        <v>17</v>
      </c>
      <c r="H6619" t="s">
        <v>26516</v>
      </c>
      <c r="I6619" s="2">
        <v>44738</v>
      </c>
      <c r="J6619" t="s">
        <v>18086</v>
      </c>
      <c r="K6619" t="s">
        <v>18087</v>
      </c>
      <c r="L6619" t="s">
        <v>60</v>
      </c>
      <c r="M6619">
        <v>4154.2443000000003</v>
      </c>
      <c r="N6619">
        <v>137</v>
      </c>
      <c r="O6619" t="s">
        <v>43</v>
      </c>
      <c r="P6619" t="s">
        <v>43</v>
      </c>
      <c r="Q6619" s="2">
        <v>44740</v>
      </c>
      <c r="R6619" t="s">
        <v>83</v>
      </c>
      <c r="S6619" t="s">
        <v>33</v>
      </c>
      <c r="T6619">
        <f>_xlfn.DAYS(Raw_data_US_healthcare[[#This Row],[Discharge Date]],Raw_data_US_healthcare[[#This Row],[Date of Admission]])</f>
        <v>2</v>
      </c>
    </row>
    <row r="6620" spans="1:20" x14ac:dyDescent="0.3">
      <c r="A6620" t="s">
        <v>26512</v>
      </c>
      <c r="B6620" t="s">
        <v>18088</v>
      </c>
      <c r="C6620">
        <v>67</v>
      </c>
      <c r="D6620" t="str">
        <f>IF(Raw_data_US_healthcare[[#This Row],[Age]]&lt;35,"Young",IF(Raw_data_US_healthcare[[#This Row],[Age]]&lt;60,"Middle","Senior"))</f>
        <v>Senior</v>
      </c>
      <c r="E6620" t="s">
        <v>26</v>
      </c>
      <c r="F6620" t="s">
        <v>27</v>
      </c>
      <c r="G6620" t="s">
        <v>27</v>
      </c>
      <c r="H6620" t="s">
        <v>18</v>
      </c>
      <c r="I6620" s="2">
        <v>44434</v>
      </c>
      <c r="J6620" t="s">
        <v>18089</v>
      </c>
      <c r="K6620" t="s">
        <v>18090</v>
      </c>
      <c r="L6620" t="s">
        <v>52</v>
      </c>
      <c r="M6620">
        <v>39568.818800000001</v>
      </c>
      <c r="N6620">
        <v>101</v>
      </c>
      <c r="O6620" t="s">
        <v>39</v>
      </c>
      <c r="P6620" t="s">
        <v>39</v>
      </c>
      <c r="Q6620" s="2">
        <v>44438</v>
      </c>
      <c r="R6620" t="s">
        <v>32</v>
      </c>
      <c r="S6620" t="s">
        <v>33</v>
      </c>
      <c r="T6620">
        <f>_xlfn.DAYS(Raw_data_US_healthcare[[#This Row],[Discharge Date]],Raw_data_US_healthcare[[#This Row],[Date of Admission]])</f>
        <v>4</v>
      </c>
    </row>
    <row r="6621" spans="1:20" x14ac:dyDescent="0.3">
      <c r="A6621" t="s">
        <v>26511</v>
      </c>
      <c r="B6621" t="s">
        <v>18091</v>
      </c>
      <c r="C6621">
        <v>28</v>
      </c>
      <c r="D6621" t="str">
        <f>IF(Raw_data_US_healthcare[[#This Row],[Age]]&lt;35,"Young",IF(Raw_data_US_healthcare[[#This Row],[Age]]&lt;60,"Middle","Senior"))</f>
        <v>Young</v>
      </c>
      <c r="E6621" t="s">
        <v>16</v>
      </c>
      <c r="F6621" t="s">
        <v>17</v>
      </c>
      <c r="G6621" t="s">
        <v>17</v>
      </c>
      <c r="H6621" t="s">
        <v>69</v>
      </c>
      <c r="I6621" s="2">
        <v>44538</v>
      </c>
      <c r="J6621" t="s">
        <v>18092</v>
      </c>
      <c r="K6621" t="s">
        <v>18093</v>
      </c>
      <c r="L6621" t="s">
        <v>56</v>
      </c>
      <c r="M6621">
        <v>76285.061799999996</v>
      </c>
      <c r="N6621">
        <v>476</v>
      </c>
      <c r="O6621" t="s">
        <v>39</v>
      </c>
      <c r="P6621" t="s">
        <v>39</v>
      </c>
      <c r="Q6621" s="2">
        <v>44558</v>
      </c>
      <c r="R6621" t="s">
        <v>23</v>
      </c>
      <c r="S6621" t="s">
        <v>24</v>
      </c>
      <c r="T6621">
        <f>_xlfn.DAYS(Raw_data_US_healthcare[[#This Row],[Discharge Date]],Raw_data_US_healthcare[[#This Row],[Date of Admission]])</f>
        <v>20</v>
      </c>
    </row>
    <row r="6622" spans="1:20" x14ac:dyDescent="0.3">
      <c r="A6622" t="s">
        <v>26512</v>
      </c>
      <c r="B6622" t="s">
        <v>18094</v>
      </c>
      <c r="C6622">
        <v>22</v>
      </c>
      <c r="D6622" t="str">
        <f>IF(Raw_data_US_healthcare[[#This Row],[Age]]&lt;35,"Young",IF(Raw_data_US_healthcare[[#This Row],[Age]]&lt;60,"Middle","Senior"))</f>
        <v>Young</v>
      </c>
      <c r="E6622" t="s">
        <v>26</v>
      </c>
      <c r="F6622" t="s">
        <v>17</v>
      </c>
      <c r="G6622" t="s">
        <v>17</v>
      </c>
      <c r="H6622" t="s">
        <v>28</v>
      </c>
      <c r="I6622" s="2">
        <v>44852</v>
      </c>
      <c r="J6622" t="s">
        <v>8662</v>
      </c>
      <c r="K6622" t="s">
        <v>18095</v>
      </c>
      <c r="L6622" t="s">
        <v>60</v>
      </c>
      <c r="M6622">
        <v>37926.8724</v>
      </c>
      <c r="N6622">
        <v>458</v>
      </c>
      <c r="O6622" t="s">
        <v>43</v>
      </c>
      <c r="P6622" t="s">
        <v>43</v>
      </c>
      <c r="Q6622" s="2">
        <v>44868</v>
      </c>
      <c r="R6622" t="s">
        <v>44</v>
      </c>
      <c r="S6622" t="s">
        <v>33</v>
      </c>
      <c r="T6622">
        <f>_xlfn.DAYS(Raw_data_US_healthcare[[#This Row],[Discharge Date]],Raw_data_US_healthcare[[#This Row],[Date of Admission]])</f>
        <v>16</v>
      </c>
    </row>
    <row r="6623" spans="1:20" x14ac:dyDescent="0.3">
      <c r="A6623" t="s">
        <v>26512</v>
      </c>
      <c r="B6623" t="s">
        <v>18096</v>
      </c>
      <c r="C6623">
        <v>35</v>
      </c>
      <c r="D6623" t="str">
        <f>IF(Raw_data_US_healthcare[[#This Row],[Age]]&lt;35,"Young",IF(Raw_data_US_healthcare[[#This Row],[Age]]&lt;60,"Middle","Senior"))</f>
        <v>Middle</v>
      </c>
      <c r="E6623" t="s">
        <v>26</v>
      </c>
      <c r="F6623" t="s">
        <v>62</v>
      </c>
      <c r="G6623" t="s">
        <v>62</v>
      </c>
      <c r="H6623" t="s">
        <v>28</v>
      </c>
      <c r="I6623" s="2">
        <v>43675</v>
      </c>
      <c r="J6623" t="s">
        <v>3902</v>
      </c>
      <c r="K6623" t="s">
        <v>18097</v>
      </c>
      <c r="L6623" t="s">
        <v>31</v>
      </c>
      <c r="M6623">
        <v>17392.349900000001</v>
      </c>
      <c r="N6623">
        <v>482</v>
      </c>
      <c r="O6623" t="s">
        <v>39</v>
      </c>
      <c r="P6623" t="s">
        <v>39</v>
      </c>
      <c r="Q6623" s="2">
        <v>43676</v>
      </c>
      <c r="R6623" t="s">
        <v>48</v>
      </c>
      <c r="S6623" t="s">
        <v>45</v>
      </c>
      <c r="T6623">
        <f>_xlfn.DAYS(Raw_data_US_healthcare[[#This Row],[Discharge Date]],Raw_data_US_healthcare[[#This Row],[Date of Admission]])</f>
        <v>1</v>
      </c>
    </row>
    <row r="6624" spans="1:20" x14ac:dyDescent="0.3">
      <c r="A6624" t="s">
        <v>26511</v>
      </c>
      <c r="B6624" t="s">
        <v>18098</v>
      </c>
      <c r="C6624">
        <v>67</v>
      </c>
      <c r="D6624" t="str">
        <f>IF(Raw_data_US_healthcare[[#This Row],[Age]]&lt;35,"Young",IF(Raw_data_US_healthcare[[#This Row],[Age]]&lt;60,"Middle","Senior"))</f>
        <v>Senior</v>
      </c>
      <c r="E6624" t="s">
        <v>16</v>
      </c>
      <c r="F6624" t="s">
        <v>113</v>
      </c>
      <c r="G6624" t="s">
        <v>113</v>
      </c>
      <c r="H6624" t="s">
        <v>18</v>
      </c>
      <c r="I6624" s="2">
        <v>43995</v>
      </c>
      <c r="J6624" t="s">
        <v>18099</v>
      </c>
      <c r="K6624" t="s">
        <v>7764</v>
      </c>
      <c r="L6624" t="s">
        <v>52</v>
      </c>
      <c r="M6624">
        <v>31478.659800000001</v>
      </c>
      <c r="N6624">
        <v>337</v>
      </c>
      <c r="O6624" t="s">
        <v>39</v>
      </c>
      <c r="P6624" t="s">
        <v>39</v>
      </c>
      <c r="Q6624" s="2">
        <v>43998</v>
      </c>
      <c r="R6624" t="s">
        <v>23</v>
      </c>
      <c r="S6624" t="s">
        <v>33</v>
      </c>
      <c r="T6624">
        <f>_xlfn.DAYS(Raw_data_US_healthcare[[#This Row],[Discharge Date]],Raw_data_US_healthcare[[#This Row],[Date of Admission]])</f>
        <v>3</v>
      </c>
    </row>
    <row r="6625" spans="1:20" x14ac:dyDescent="0.3">
      <c r="A6625" t="s">
        <v>26511</v>
      </c>
      <c r="B6625" t="s">
        <v>18100</v>
      </c>
      <c r="C6625">
        <v>20</v>
      </c>
      <c r="D6625" t="str">
        <f>IF(Raw_data_US_healthcare[[#This Row],[Age]]&lt;35,"Young",IF(Raw_data_US_healthcare[[#This Row],[Age]]&lt;60,"Middle","Senior"))</f>
        <v>Young</v>
      </c>
      <c r="E6625" t="s">
        <v>16</v>
      </c>
      <c r="F6625" t="s">
        <v>113</v>
      </c>
      <c r="G6625" t="s">
        <v>113</v>
      </c>
      <c r="H6625" t="s">
        <v>26516</v>
      </c>
      <c r="I6625" s="2">
        <v>44394</v>
      </c>
      <c r="J6625" t="s">
        <v>9076</v>
      </c>
      <c r="K6625" t="s">
        <v>18101</v>
      </c>
      <c r="L6625" t="s">
        <v>31</v>
      </c>
      <c r="M6625">
        <v>4948.5767999999998</v>
      </c>
      <c r="N6625">
        <v>376</v>
      </c>
      <c r="O6625" t="s">
        <v>43</v>
      </c>
      <c r="P6625" t="s">
        <v>43</v>
      </c>
      <c r="Q6625" s="2">
        <v>44415</v>
      </c>
      <c r="R6625" t="s">
        <v>48</v>
      </c>
      <c r="S6625" t="s">
        <v>33</v>
      </c>
      <c r="T6625">
        <f>_xlfn.DAYS(Raw_data_US_healthcare[[#This Row],[Discharge Date]],Raw_data_US_healthcare[[#This Row],[Date of Admission]])</f>
        <v>21</v>
      </c>
    </row>
    <row r="6626" spans="1:20" x14ac:dyDescent="0.3">
      <c r="A6626" t="s">
        <v>26511</v>
      </c>
      <c r="B6626" t="s">
        <v>18102</v>
      </c>
      <c r="C6626">
        <v>48</v>
      </c>
      <c r="D6626" t="str">
        <f>IF(Raw_data_US_healthcare[[#This Row],[Age]]&lt;35,"Young",IF(Raw_data_US_healthcare[[#This Row],[Age]]&lt;60,"Middle","Senior"))</f>
        <v>Middle</v>
      </c>
      <c r="E6626" t="s">
        <v>16</v>
      </c>
      <c r="F6626" t="s">
        <v>88</v>
      </c>
      <c r="G6626" t="s">
        <v>88</v>
      </c>
      <c r="H6626" t="s">
        <v>36</v>
      </c>
      <c r="I6626" s="2">
        <v>44493</v>
      </c>
      <c r="J6626" t="s">
        <v>1197</v>
      </c>
      <c r="K6626" t="s">
        <v>18103</v>
      </c>
      <c r="L6626" t="s">
        <v>60</v>
      </c>
      <c r="M6626">
        <v>7619.4713000000002</v>
      </c>
      <c r="N6626">
        <v>407</v>
      </c>
      <c r="O6626" t="s">
        <v>39</v>
      </c>
      <c r="P6626" t="s">
        <v>39</v>
      </c>
      <c r="Q6626" s="2">
        <v>44514</v>
      </c>
      <c r="R6626" t="s">
        <v>48</v>
      </c>
      <c r="S6626" t="s">
        <v>24</v>
      </c>
      <c r="T6626">
        <f>_xlfn.DAYS(Raw_data_US_healthcare[[#This Row],[Discharge Date]],Raw_data_US_healthcare[[#This Row],[Date of Admission]])</f>
        <v>21</v>
      </c>
    </row>
    <row r="6627" spans="1:20" x14ac:dyDescent="0.3">
      <c r="A6627" t="s">
        <v>26511</v>
      </c>
      <c r="B6627" t="s">
        <v>18104</v>
      </c>
      <c r="C6627">
        <v>54</v>
      </c>
      <c r="D6627" t="str">
        <f>IF(Raw_data_US_healthcare[[#This Row],[Age]]&lt;35,"Young",IF(Raw_data_US_healthcare[[#This Row],[Age]]&lt;60,"Middle","Senior"))</f>
        <v>Middle</v>
      </c>
      <c r="E6627" t="s">
        <v>16</v>
      </c>
      <c r="F6627" t="s">
        <v>113</v>
      </c>
      <c r="G6627" t="s">
        <v>113</v>
      </c>
      <c r="H6627" t="s">
        <v>69</v>
      </c>
      <c r="I6627" s="2">
        <v>44973</v>
      </c>
      <c r="J6627" t="s">
        <v>18105</v>
      </c>
      <c r="K6627" t="s">
        <v>13076</v>
      </c>
      <c r="L6627" t="s">
        <v>52</v>
      </c>
      <c r="M6627">
        <v>60210.775199999996</v>
      </c>
      <c r="N6627">
        <v>260</v>
      </c>
      <c r="O6627" t="s">
        <v>39</v>
      </c>
      <c r="P6627" t="s">
        <v>39</v>
      </c>
      <c r="Q6627" s="2">
        <v>45003</v>
      </c>
      <c r="R6627" t="s">
        <v>23</v>
      </c>
      <c r="S6627" t="s">
        <v>45</v>
      </c>
      <c r="T6627">
        <f>_xlfn.DAYS(Raw_data_US_healthcare[[#This Row],[Discharge Date]],Raw_data_US_healthcare[[#This Row],[Date of Admission]])</f>
        <v>30</v>
      </c>
    </row>
    <row r="6628" spans="1:20" x14ac:dyDescent="0.3">
      <c r="A6628" t="s">
        <v>26512</v>
      </c>
      <c r="B6628" t="s">
        <v>18106</v>
      </c>
      <c r="C6628">
        <v>47</v>
      </c>
      <c r="D6628" t="str">
        <f>IF(Raw_data_US_healthcare[[#This Row],[Age]]&lt;35,"Young",IF(Raw_data_US_healthcare[[#This Row],[Age]]&lt;60,"Middle","Senior"))</f>
        <v>Middle</v>
      </c>
      <c r="E6628" t="s">
        <v>26</v>
      </c>
      <c r="F6628" t="s">
        <v>113</v>
      </c>
      <c r="G6628" t="s">
        <v>113</v>
      </c>
      <c r="H6628" t="s">
        <v>28</v>
      </c>
      <c r="I6628" s="2">
        <v>44492</v>
      </c>
      <c r="J6628" t="s">
        <v>18107</v>
      </c>
      <c r="K6628" t="s">
        <v>18108</v>
      </c>
      <c r="L6628" t="s">
        <v>60</v>
      </c>
      <c r="M6628">
        <v>39243.738899999997</v>
      </c>
      <c r="N6628">
        <v>460</v>
      </c>
      <c r="O6628" t="s">
        <v>43</v>
      </c>
      <c r="P6628" t="s">
        <v>43</v>
      </c>
      <c r="Q6628" s="2">
        <v>44512</v>
      </c>
      <c r="R6628" t="s">
        <v>44</v>
      </c>
      <c r="S6628" t="s">
        <v>33</v>
      </c>
      <c r="T6628">
        <f>_xlfn.DAYS(Raw_data_US_healthcare[[#This Row],[Discharge Date]],Raw_data_US_healthcare[[#This Row],[Date of Admission]])</f>
        <v>20</v>
      </c>
    </row>
    <row r="6629" spans="1:20" x14ac:dyDescent="0.3">
      <c r="A6629" t="s">
        <v>26512</v>
      </c>
      <c r="B6629" t="s">
        <v>18109</v>
      </c>
      <c r="C6629">
        <v>29</v>
      </c>
      <c r="D6629" t="str">
        <f>IF(Raw_data_US_healthcare[[#This Row],[Age]]&lt;35,"Young",IF(Raw_data_US_healthcare[[#This Row],[Age]]&lt;60,"Middle","Senior"))</f>
        <v>Young</v>
      </c>
      <c r="E6629" t="s">
        <v>26</v>
      </c>
      <c r="F6629" t="s">
        <v>17</v>
      </c>
      <c r="G6629" t="s">
        <v>17</v>
      </c>
      <c r="H6629" t="s">
        <v>26516</v>
      </c>
      <c r="I6629" s="2">
        <v>44882</v>
      </c>
      <c r="J6629" t="s">
        <v>18110</v>
      </c>
      <c r="K6629" t="s">
        <v>18111</v>
      </c>
      <c r="L6629" t="s">
        <v>56</v>
      </c>
      <c r="M6629">
        <v>6185.7945</v>
      </c>
      <c r="N6629">
        <v>138</v>
      </c>
      <c r="O6629" t="s">
        <v>39</v>
      </c>
      <c r="P6629" t="s">
        <v>39</v>
      </c>
      <c r="Q6629" s="2">
        <v>44910</v>
      </c>
      <c r="R6629" t="s">
        <v>83</v>
      </c>
      <c r="S6629" t="s">
        <v>24</v>
      </c>
      <c r="T6629">
        <f>_xlfn.DAYS(Raw_data_US_healthcare[[#This Row],[Discharge Date]],Raw_data_US_healthcare[[#This Row],[Date of Admission]])</f>
        <v>28</v>
      </c>
    </row>
    <row r="6630" spans="1:20" x14ac:dyDescent="0.3">
      <c r="A6630" t="s">
        <v>26512</v>
      </c>
      <c r="B6630" t="s">
        <v>18112</v>
      </c>
      <c r="C6630">
        <v>56</v>
      </c>
      <c r="D6630" t="str">
        <f>IF(Raw_data_US_healthcare[[#This Row],[Age]]&lt;35,"Young",IF(Raw_data_US_healthcare[[#This Row],[Age]]&lt;60,"Middle","Senior"))</f>
        <v>Middle</v>
      </c>
      <c r="E6630" t="s">
        <v>26</v>
      </c>
      <c r="F6630" t="s">
        <v>35</v>
      </c>
      <c r="G6630" t="s">
        <v>35</v>
      </c>
      <c r="H6630" t="s">
        <v>28</v>
      </c>
      <c r="I6630" s="2">
        <v>44633</v>
      </c>
      <c r="J6630" t="s">
        <v>9015</v>
      </c>
      <c r="K6630" t="s">
        <v>18113</v>
      </c>
      <c r="L6630" t="s">
        <v>60</v>
      </c>
      <c r="M6630">
        <v>10975.441199999999</v>
      </c>
      <c r="N6630">
        <v>353</v>
      </c>
      <c r="O6630" t="s">
        <v>43</v>
      </c>
      <c r="P6630" t="s">
        <v>43</v>
      </c>
      <c r="Q6630" s="2">
        <v>44647</v>
      </c>
      <c r="R6630" t="s">
        <v>32</v>
      </c>
      <c r="S6630" t="s">
        <v>33</v>
      </c>
      <c r="T6630">
        <f>_xlfn.DAYS(Raw_data_US_healthcare[[#This Row],[Discharge Date]],Raw_data_US_healthcare[[#This Row],[Date of Admission]])</f>
        <v>14</v>
      </c>
    </row>
    <row r="6631" spans="1:20" x14ac:dyDescent="0.3">
      <c r="A6631" t="s">
        <v>26511</v>
      </c>
      <c r="B6631" t="s">
        <v>18114</v>
      </c>
      <c r="C6631">
        <v>19</v>
      </c>
      <c r="D6631" t="str">
        <f>IF(Raw_data_US_healthcare[[#This Row],[Age]]&lt;35,"Young",IF(Raw_data_US_healthcare[[#This Row],[Age]]&lt;60,"Middle","Senior"))</f>
        <v>Young</v>
      </c>
      <c r="E6631" t="s">
        <v>16</v>
      </c>
      <c r="F6631" t="s">
        <v>88</v>
      </c>
      <c r="G6631" t="s">
        <v>88</v>
      </c>
      <c r="H6631" t="s">
        <v>18</v>
      </c>
      <c r="I6631" s="2">
        <v>45148</v>
      </c>
      <c r="J6631" t="s">
        <v>18115</v>
      </c>
      <c r="K6631" t="s">
        <v>18116</v>
      </c>
      <c r="L6631" t="s">
        <v>52</v>
      </c>
      <c r="M6631">
        <v>5114.3927000000003</v>
      </c>
      <c r="N6631">
        <v>156</v>
      </c>
      <c r="O6631" t="s">
        <v>39</v>
      </c>
      <c r="P6631" t="s">
        <v>39</v>
      </c>
      <c r="Q6631" s="2">
        <v>45154</v>
      </c>
      <c r="R6631" t="s">
        <v>44</v>
      </c>
      <c r="S6631" t="s">
        <v>33</v>
      </c>
      <c r="T6631">
        <f>_xlfn.DAYS(Raw_data_US_healthcare[[#This Row],[Discharge Date]],Raw_data_US_healthcare[[#This Row],[Date of Admission]])</f>
        <v>6</v>
      </c>
    </row>
    <row r="6632" spans="1:20" x14ac:dyDescent="0.3">
      <c r="A6632" t="s">
        <v>26511</v>
      </c>
      <c r="B6632" t="s">
        <v>18117</v>
      </c>
      <c r="C6632">
        <v>34</v>
      </c>
      <c r="D6632" t="str">
        <f>IF(Raw_data_US_healthcare[[#This Row],[Age]]&lt;35,"Young",IF(Raw_data_US_healthcare[[#This Row],[Age]]&lt;60,"Middle","Senior"))</f>
        <v>Young</v>
      </c>
      <c r="E6632" t="s">
        <v>16</v>
      </c>
      <c r="F6632" t="s">
        <v>49</v>
      </c>
      <c r="G6632" t="s">
        <v>49</v>
      </c>
      <c r="H6632" t="s">
        <v>28</v>
      </c>
      <c r="I6632" s="2">
        <v>44181</v>
      </c>
      <c r="J6632" t="s">
        <v>18118</v>
      </c>
      <c r="K6632" t="s">
        <v>2514</v>
      </c>
      <c r="L6632" t="s">
        <v>56</v>
      </c>
      <c r="M6632">
        <v>16749.606500000002</v>
      </c>
      <c r="N6632">
        <v>181</v>
      </c>
      <c r="O6632" t="s">
        <v>39</v>
      </c>
      <c r="P6632" t="s">
        <v>39</v>
      </c>
      <c r="Q6632" s="2">
        <v>44193</v>
      </c>
      <c r="R6632" t="s">
        <v>44</v>
      </c>
      <c r="S6632" t="s">
        <v>33</v>
      </c>
      <c r="T6632">
        <f>_xlfn.DAYS(Raw_data_US_healthcare[[#This Row],[Discharge Date]],Raw_data_US_healthcare[[#This Row],[Date of Admission]])</f>
        <v>12</v>
      </c>
    </row>
    <row r="6633" spans="1:20" x14ac:dyDescent="0.3">
      <c r="A6633" t="s">
        <v>26511</v>
      </c>
      <c r="B6633" t="s">
        <v>18119</v>
      </c>
      <c r="C6633">
        <v>20</v>
      </c>
      <c r="D6633" t="str">
        <f>IF(Raw_data_US_healthcare[[#This Row],[Age]]&lt;35,"Young",IF(Raw_data_US_healthcare[[#This Row],[Age]]&lt;60,"Middle","Senior"))</f>
        <v>Young</v>
      </c>
      <c r="E6633" t="s">
        <v>16</v>
      </c>
      <c r="F6633" t="s">
        <v>49</v>
      </c>
      <c r="G6633" t="s">
        <v>49</v>
      </c>
      <c r="H6633" t="s">
        <v>26516</v>
      </c>
      <c r="I6633" s="2">
        <v>44650</v>
      </c>
      <c r="J6633" t="s">
        <v>18120</v>
      </c>
      <c r="K6633" t="s">
        <v>18121</v>
      </c>
      <c r="L6633" t="s">
        <v>60</v>
      </c>
      <c r="M6633">
        <v>1595.9069</v>
      </c>
      <c r="N6633">
        <v>127</v>
      </c>
      <c r="O6633" t="s">
        <v>39</v>
      </c>
      <c r="P6633" t="s">
        <v>39</v>
      </c>
      <c r="Q6633" s="2">
        <v>44671</v>
      </c>
      <c r="R6633" t="s">
        <v>32</v>
      </c>
      <c r="S6633" t="s">
        <v>33</v>
      </c>
      <c r="T6633">
        <f>_xlfn.DAYS(Raw_data_US_healthcare[[#This Row],[Discharge Date]],Raw_data_US_healthcare[[#This Row],[Date of Admission]])</f>
        <v>21</v>
      </c>
    </row>
    <row r="6634" spans="1:20" x14ac:dyDescent="0.3">
      <c r="A6634" t="s">
        <v>26512</v>
      </c>
      <c r="B6634" t="s">
        <v>18122</v>
      </c>
      <c r="C6634">
        <v>57</v>
      </c>
      <c r="D6634" t="str">
        <f>IF(Raw_data_US_healthcare[[#This Row],[Age]]&lt;35,"Young",IF(Raw_data_US_healthcare[[#This Row],[Age]]&lt;60,"Middle","Senior"))</f>
        <v>Middle</v>
      </c>
      <c r="E6634" t="s">
        <v>26</v>
      </c>
      <c r="F6634" t="s">
        <v>88</v>
      </c>
      <c r="G6634" t="s">
        <v>88</v>
      </c>
      <c r="H6634" t="s">
        <v>26516</v>
      </c>
      <c r="I6634" s="2">
        <v>45010</v>
      </c>
      <c r="J6634" t="s">
        <v>18123</v>
      </c>
      <c r="K6634" t="s">
        <v>18124</v>
      </c>
      <c r="L6634" t="s">
        <v>31</v>
      </c>
      <c r="M6634">
        <v>29484.5111</v>
      </c>
      <c r="N6634">
        <v>300</v>
      </c>
      <c r="O6634" t="s">
        <v>43</v>
      </c>
      <c r="P6634" t="s">
        <v>43</v>
      </c>
      <c r="Q6634" s="2">
        <v>45038</v>
      </c>
      <c r="R6634" t="s">
        <v>23</v>
      </c>
      <c r="S6634" t="s">
        <v>24</v>
      </c>
      <c r="T6634">
        <f>_xlfn.DAYS(Raw_data_US_healthcare[[#This Row],[Discharge Date]],Raw_data_US_healthcare[[#This Row],[Date of Admission]])</f>
        <v>28</v>
      </c>
    </row>
    <row r="6635" spans="1:20" x14ac:dyDescent="0.3">
      <c r="A6635" t="s">
        <v>26512</v>
      </c>
      <c r="B6635" t="s">
        <v>18125</v>
      </c>
      <c r="C6635">
        <v>21</v>
      </c>
      <c r="D6635" t="str">
        <f>IF(Raw_data_US_healthcare[[#This Row],[Age]]&lt;35,"Young",IF(Raw_data_US_healthcare[[#This Row],[Age]]&lt;60,"Middle","Senior"))</f>
        <v>Young</v>
      </c>
      <c r="E6635" t="s">
        <v>26</v>
      </c>
      <c r="F6635" t="s">
        <v>49</v>
      </c>
      <c r="G6635" t="s">
        <v>49</v>
      </c>
      <c r="H6635" t="s">
        <v>69</v>
      </c>
      <c r="I6635" s="2">
        <v>44219</v>
      </c>
      <c r="J6635" t="s">
        <v>18126</v>
      </c>
      <c r="K6635" t="s">
        <v>17723</v>
      </c>
      <c r="L6635" t="s">
        <v>56</v>
      </c>
      <c r="M6635">
        <v>12603.508</v>
      </c>
      <c r="N6635">
        <v>431</v>
      </c>
      <c r="O6635" t="s">
        <v>22</v>
      </c>
      <c r="P6635" t="s">
        <v>22</v>
      </c>
      <c r="Q6635" s="2">
        <v>44222</v>
      </c>
      <c r="R6635" t="s">
        <v>44</v>
      </c>
      <c r="S6635" t="s">
        <v>33</v>
      </c>
      <c r="T6635">
        <f>_xlfn.DAYS(Raw_data_US_healthcare[[#This Row],[Discharge Date]],Raw_data_US_healthcare[[#This Row],[Date of Admission]])</f>
        <v>3</v>
      </c>
    </row>
    <row r="6636" spans="1:20" x14ac:dyDescent="0.3">
      <c r="A6636" t="s">
        <v>26511</v>
      </c>
      <c r="B6636" t="s">
        <v>18127</v>
      </c>
      <c r="C6636">
        <v>47</v>
      </c>
      <c r="D6636" t="str">
        <f>IF(Raw_data_US_healthcare[[#This Row],[Age]]&lt;35,"Young",IF(Raw_data_US_healthcare[[#This Row],[Age]]&lt;60,"Middle","Senior"))</f>
        <v>Middle</v>
      </c>
      <c r="E6636" t="s">
        <v>16</v>
      </c>
      <c r="F6636" t="s">
        <v>27</v>
      </c>
      <c r="G6636" t="s">
        <v>27</v>
      </c>
      <c r="H6636" t="s">
        <v>26516</v>
      </c>
      <c r="I6636" s="2">
        <v>44151</v>
      </c>
      <c r="J6636" t="s">
        <v>18128</v>
      </c>
      <c r="K6636" t="s">
        <v>18129</v>
      </c>
      <c r="L6636" t="s">
        <v>31</v>
      </c>
      <c r="M6636">
        <v>7308.8315000000002</v>
      </c>
      <c r="N6636">
        <v>434</v>
      </c>
      <c r="O6636" t="s">
        <v>39</v>
      </c>
      <c r="P6636" t="s">
        <v>39</v>
      </c>
      <c r="Q6636" s="2">
        <v>44153</v>
      </c>
      <c r="R6636" t="s">
        <v>44</v>
      </c>
      <c r="S6636" t="s">
        <v>45</v>
      </c>
      <c r="T6636">
        <f>_xlfn.DAYS(Raw_data_US_healthcare[[#This Row],[Discharge Date]],Raw_data_US_healthcare[[#This Row],[Date of Admission]])</f>
        <v>2</v>
      </c>
    </row>
    <row r="6637" spans="1:20" x14ac:dyDescent="0.3">
      <c r="A6637" t="s">
        <v>26512</v>
      </c>
      <c r="B6637" t="s">
        <v>13977</v>
      </c>
      <c r="C6637">
        <v>79</v>
      </c>
      <c r="D6637" t="str">
        <f>IF(Raw_data_US_healthcare[[#This Row],[Age]]&lt;35,"Young",IF(Raw_data_US_healthcare[[#This Row],[Age]]&lt;60,"Middle","Senior"))</f>
        <v>Senior</v>
      </c>
      <c r="E6637" t="s">
        <v>26</v>
      </c>
      <c r="F6637" t="s">
        <v>49</v>
      </c>
      <c r="G6637" t="s">
        <v>49</v>
      </c>
      <c r="H6637" t="s">
        <v>69</v>
      </c>
      <c r="I6637" s="2">
        <v>44365</v>
      </c>
      <c r="J6637" t="s">
        <v>18130</v>
      </c>
      <c r="K6637" t="s">
        <v>18131</v>
      </c>
      <c r="L6637" t="s">
        <v>21</v>
      </c>
      <c r="M6637">
        <v>31566.9918</v>
      </c>
      <c r="N6637">
        <v>442</v>
      </c>
      <c r="O6637" t="s">
        <v>39</v>
      </c>
      <c r="P6637" t="s">
        <v>39</v>
      </c>
      <c r="Q6637" s="2">
        <v>44391</v>
      </c>
      <c r="R6637" t="s">
        <v>83</v>
      </c>
      <c r="S6637" t="s">
        <v>45</v>
      </c>
      <c r="T6637">
        <f>_xlfn.DAYS(Raw_data_US_healthcare[[#This Row],[Discharge Date]],Raw_data_US_healthcare[[#This Row],[Date of Admission]])</f>
        <v>26</v>
      </c>
    </row>
    <row r="6638" spans="1:20" x14ac:dyDescent="0.3">
      <c r="A6638" t="s">
        <v>26512</v>
      </c>
      <c r="B6638" t="s">
        <v>10886</v>
      </c>
      <c r="C6638">
        <v>32</v>
      </c>
      <c r="D6638" t="str">
        <f>IF(Raw_data_US_healthcare[[#This Row],[Age]]&lt;35,"Young",IF(Raw_data_US_healthcare[[#This Row],[Age]]&lt;60,"Middle","Senior"))</f>
        <v>Young</v>
      </c>
      <c r="E6638" t="s">
        <v>26</v>
      </c>
      <c r="F6638" t="s">
        <v>27</v>
      </c>
      <c r="G6638" t="s">
        <v>27</v>
      </c>
      <c r="H6638" t="s">
        <v>36</v>
      </c>
      <c r="I6638" s="2">
        <v>43959</v>
      </c>
      <c r="J6638" t="s">
        <v>18132</v>
      </c>
      <c r="K6638" t="s">
        <v>18133</v>
      </c>
      <c r="L6638" t="s">
        <v>60</v>
      </c>
      <c r="M6638">
        <v>9454.8968999999997</v>
      </c>
      <c r="N6638">
        <v>313</v>
      </c>
      <c r="O6638" t="s">
        <v>22</v>
      </c>
      <c r="P6638" t="s">
        <v>22</v>
      </c>
      <c r="Q6638" s="2">
        <v>43964</v>
      </c>
      <c r="R6638" t="s">
        <v>23</v>
      </c>
      <c r="S6638" t="s">
        <v>24</v>
      </c>
      <c r="T6638">
        <f>_xlfn.DAYS(Raw_data_US_healthcare[[#This Row],[Discharge Date]],Raw_data_US_healthcare[[#This Row],[Date of Admission]])</f>
        <v>5</v>
      </c>
    </row>
    <row r="6639" spans="1:20" x14ac:dyDescent="0.3">
      <c r="A6639" t="s">
        <v>26511</v>
      </c>
      <c r="B6639" t="s">
        <v>18134</v>
      </c>
      <c r="C6639">
        <v>28</v>
      </c>
      <c r="D6639" t="str">
        <f>IF(Raw_data_US_healthcare[[#This Row],[Age]]&lt;35,"Young",IF(Raw_data_US_healthcare[[#This Row],[Age]]&lt;60,"Middle","Senior"))</f>
        <v>Young</v>
      </c>
      <c r="E6639" t="s">
        <v>16</v>
      </c>
      <c r="F6639" t="s">
        <v>88</v>
      </c>
      <c r="G6639" t="s">
        <v>88</v>
      </c>
      <c r="H6639" t="s">
        <v>18</v>
      </c>
      <c r="I6639" s="2">
        <v>45046</v>
      </c>
      <c r="J6639" t="s">
        <v>18135</v>
      </c>
      <c r="K6639" t="s">
        <v>18136</v>
      </c>
      <c r="L6639" t="s">
        <v>31</v>
      </c>
      <c r="M6639">
        <v>30326.106400000001</v>
      </c>
      <c r="N6639">
        <v>269</v>
      </c>
      <c r="O6639" t="s">
        <v>22</v>
      </c>
      <c r="P6639" t="s">
        <v>22</v>
      </c>
      <c r="Q6639" s="2">
        <v>45053</v>
      </c>
      <c r="R6639" t="s">
        <v>48</v>
      </c>
      <c r="S6639" t="s">
        <v>33</v>
      </c>
      <c r="T6639">
        <f>_xlfn.DAYS(Raw_data_US_healthcare[[#This Row],[Discharge Date]],Raw_data_US_healthcare[[#This Row],[Date of Admission]])</f>
        <v>7</v>
      </c>
    </row>
    <row r="6640" spans="1:20" x14ac:dyDescent="0.3">
      <c r="A6640" t="s">
        <v>26511</v>
      </c>
      <c r="B6640" t="s">
        <v>18137</v>
      </c>
      <c r="C6640">
        <v>54</v>
      </c>
      <c r="D6640" t="str">
        <f>IF(Raw_data_US_healthcare[[#This Row],[Age]]&lt;35,"Young",IF(Raw_data_US_healthcare[[#This Row],[Age]]&lt;60,"Middle","Senior"))</f>
        <v>Middle</v>
      </c>
      <c r="E6640" t="s">
        <v>16</v>
      </c>
      <c r="F6640" t="s">
        <v>228</v>
      </c>
      <c r="G6640" t="s">
        <v>228</v>
      </c>
      <c r="H6640" t="s">
        <v>26514</v>
      </c>
      <c r="I6640" s="2">
        <v>43860</v>
      </c>
      <c r="J6640" t="s">
        <v>18138</v>
      </c>
      <c r="K6640" t="s">
        <v>18139</v>
      </c>
      <c r="L6640" t="s">
        <v>31</v>
      </c>
      <c r="M6640">
        <v>10189.7192</v>
      </c>
      <c r="N6640">
        <v>439</v>
      </c>
      <c r="O6640" t="s">
        <v>22</v>
      </c>
      <c r="P6640" t="s">
        <v>22</v>
      </c>
      <c r="Q6640" s="2">
        <v>43869</v>
      </c>
      <c r="R6640" t="s">
        <v>44</v>
      </c>
      <c r="S6640" t="s">
        <v>45</v>
      </c>
      <c r="T6640">
        <f>_xlfn.DAYS(Raw_data_US_healthcare[[#This Row],[Discharge Date]],Raw_data_US_healthcare[[#This Row],[Date of Admission]])</f>
        <v>9</v>
      </c>
    </row>
    <row r="6641" spans="1:20" x14ac:dyDescent="0.3">
      <c r="A6641" t="s">
        <v>26512</v>
      </c>
      <c r="B6641" t="s">
        <v>18140</v>
      </c>
      <c r="C6641">
        <v>36</v>
      </c>
      <c r="D6641" t="str">
        <f>IF(Raw_data_US_healthcare[[#This Row],[Age]]&lt;35,"Young",IF(Raw_data_US_healthcare[[#This Row],[Age]]&lt;60,"Middle","Senior"))</f>
        <v>Middle</v>
      </c>
      <c r="E6641" t="s">
        <v>26</v>
      </c>
      <c r="F6641" t="s">
        <v>49</v>
      </c>
      <c r="G6641" t="s">
        <v>49</v>
      </c>
      <c r="H6641" t="s">
        <v>26516</v>
      </c>
      <c r="I6641" s="2">
        <v>44978</v>
      </c>
      <c r="J6641" t="s">
        <v>18141</v>
      </c>
      <c r="K6641" t="s">
        <v>18142</v>
      </c>
      <c r="L6641" t="s">
        <v>21</v>
      </c>
      <c r="M6641">
        <v>8896.3528999999999</v>
      </c>
      <c r="N6641">
        <v>431</v>
      </c>
      <c r="O6641" t="s">
        <v>39</v>
      </c>
      <c r="P6641" t="s">
        <v>39</v>
      </c>
      <c r="Q6641" s="2">
        <v>44990</v>
      </c>
      <c r="R6641" t="s">
        <v>44</v>
      </c>
      <c r="S6641" t="s">
        <v>33</v>
      </c>
      <c r="T6641">
        <f>_xlfn.DAYS(Raw_data_US_healthcare[[#This Row],[Discharge Date]],Raw_data_US_healthcare[[#This Row],[Date of Admission]])</f>
        <v>12</v>
      </c>
    </row>
    <row r="6642" spans="1:20" x14ac:dyDescent="0.3">
      <c r="A6642" t="s">
        <v>26512</v>
      </c>
      <c r="B6642" t="s">
        <v>11553</v>
      </c>
      <c r="C6642">
        <v>65</v>
      </c>
      <c r="D6642" t="str">
        <f>IF(Raw_data_US_healthcare[[#This Row],[Age]]&lt;35,"Young",IF(Raw_data_US_healthcare[[#This Row],[Age]]&lt;60,"Middle","Senior"))</f>
        <v>Senior</v>
      </c>
      <c r="E6642" t="s">
        <v>26</v>
      </c>
      <c r="F6642" t="s">
        <v>17</v>
      </c>
      <c r="G6642" t="s">
        <v>17</v>
      </c>
      <c r="H6642" t="s">
        <v>28</v>
      </c>
      <c r="I6642" s="2">
        <v>44238</v>
      </c>
      <c r="J6642" t="s">
        <v>18143</v>
      </c>
      <c r="K6642" t="s">
        <v>18144</v>
      </c>
      <c r="L6642" t="s">
        <v>21</v>
      </c>
      <c r="M6642">
        <v>38349.120699999999</v>
      </c>
      <c r="N6642">
        <v>128</v>
      </c>
      <c r="O6642" t="s">
        <v>39</v>
      </c>
      <c r="P6642" t="s">
        <v>39</v>
      </c>
      <c r="Q6642" s="2">
        <v>44254</v>
      </c>
      <c r="R6642" t="s">
        <v>83</v>
      </c>
      <c r="S6642" t="s">
        <v>24</v>
      </c>
      <c r="T6642">
        <f>_xlfn.DAYS(Raw_data_US_healthcare[[#This Row],[Discharge Date]],Raw_data_US_healthcare[[#This Row],[Date of Admission]])</f>
        <v>16</v>
      </c>
    </row>
    <row r="6643" spans="1:20" x14ac:dyDescent="0.3">
      <c r="A6643" t="s">
        <v>26512</v>
      </c>
      <c r="B6643" t="s">
        <v>18145</v>
      </c>
      <c r="C6643">
        <v>18</v>
      </c>
      <c r="D6643" t="str">
        <f>IF(Raw_data_US_healthcare[[#This Row],[Age]]&lt;35,"Young",IF(Raw_data_US_healthcare[[#This Row],[Age]]&lt;60,"Middle","Senior"))</f>
        <v>Young</v>
      </c>
      <c r="E6643" t="s">
        <v>26</v>
      </c>
      <c r="F6643" t="s">
        <v>228</v>
      </c>
      <c r="G6643" t="s">
        <v>228</v>
      </c>
      <c r="H6643" t="s">
        <v>18</v>
      </c>
      <c r="I6643" s="2">
        <v>43948</v>
      </c>
      <c r="J6643" t="s">
        <v>18146</v>
      </c>
      <c r="K6643" t="s">
        <v>18147</v>
      </c>
      <c r="L6643" t="s">
        <v>56</v>
      </c>
      <c r="M6643">
        <v>45059.107000000004</v>
      </c>
      <c r="N6643">
        <v>285</v>
      </c>
      <c r="O6643" t="s">
        <v>39</v>
      </c>
      <c r="P6643" t="s">
        <v>39</v>
      </c>
      <c r="Q6643" s="2">
        <v>43977</v>
      </c>
      <c r="R6643" t="s">
        <v>23</v>
      </c>
      <c r="S6643" t="s">
        <v>24</v>
      </c>
      <c r="T6643">
        <f>_xlfn.DAYS(Raw_data_US_healthcare[[#This Row],[Discharge Date]],Raw_data_US_healthcare[[#This Row],[Date of Admission]])</f>
        <v>29</v>
      </c>
    </row>
    <row r="6644" spans="1:20" x14ac:dyDescent="0.3">
      <c r="A6644" t="s">
        <v>26511</v>
      </c>
      <c r="B6644" t="s">
        <v>18148</v>
      </c>
      <c r="C6644">
        <v>42</v>
      </c>
      <c r="D6644" t="str">
        <f>IF(Raw_data_US_healthcare[[#This Row],[Age]]&lt;35,"Young",IF(Raw_data_US_healthcare[[#This Row],[Age]]&lt;60,"Middle","Senior"))</f>
        <v>Middle</v>
      </c>
      <c r="E6644" t="s">
        <v>16</v>
      </c>
      <c r="F6644" t="s">
        <v>88</v>
      </c>
      <c r="G6644" t="s">
        <v>88</v>
      </c>
      <c r="H6644" t="s">
        <v>26514</v>
      </c>
      <c r="I6644" s="2">
        <v>44942</v>
      </c>
      <c r="J6644" t="s">
        <v>18149</v>
      </c>
      <c r="K6644" t="s">
        <v>18150</v>
      </c>
      <c r="L6644" t="s">
        <v>60</v>
      </c>
      <c r="M6644">
        <v>35086.061199999996</v>
      </c>
      <c r="N6644">
        <v>492</v>
      </c>
      <c r="O6644" t="s">
        <v>43</v>
      </c>
      <c r="P6644" t="s">
        <v>43</v>
      </c>
      <c r="Q6644" s="2">
        <v>44948</v>
      </c>
      <c r="R6644" t="s">
        <v>83</v>
      </c>
      <c r="S6644" t="s">
        <v>24</v>
      </c>
      <c r="T6644">
        <f>_xlfn.DAYS(Raw_data_US_healthcare[[#This Row],[Discharge Date]],Raw_data_US_healthcare[[#This Row],[Date of Admission]])</f>
        <v>6</v>
      </c>
    </row>
    <row r="6645" spans="1:20" x14ac:dyDescent="0.3">
      <c r="A6645" t="s">
        <v>26511</v>
      </c>
      <c r="B6645" t="s">
        <v>18151</v>
      </c>
      <c r="C6645">
        <v>22</v>
      </c>
      <c r="D6645" t="str">
        <f>IF(Raw_data_US_healthcare[[#This Row],[Age]]&lt;35,"Young",IF(Raw_data_US_healthcare[[#This Row],[Age]]&lt;60,"Middle","Senior"))</f>
        <v>Young</v>
      </c>
      <c r="E6645" t="s">
        <v>16</v>
      </c>
      <c r="F6645" t="s">
        <v>228</v>
      </c>
      <c r="G6645" t="s">
        <v>228</v>
      </c>
      <c r="H6645" t="s">
        <v>26514</v>
      </c>
      <c r="I6645" s="2">
        <v>44698</v>
      </c>
      <c r="J6645" t="s">
        <v>18152</v>
      </c>
      <c r="K6645" t="s">
        <v>18153</v>
      </c>
      <c r="L6645" t="s">
        <v>56</v>
      </c>
      <c r="M6645">
        <v>4363.1063000000004</v>
      </c>
      <c r="N6645">
        <v>128</v>
      </c>
      <c r="O6645" t="s">
        <v>43</v>
      </c>
      <c r="P6645" t="s">
        <v>43</v>
      </c>
      <c r="Q6645" s="2">
        <v>44721</v>
      </c>
      <c r="R6645" t="s">
        <v>83</v>
      </c>
      <c r="S6645" t="s">
        <v>45</v>
      </c>
      <c r="T6645">
        <f>_xlfn.DAYS(Raw_data_US_healthcare[[#This Row],[Discharge Date]],Raw_data_US_healthcare[[#This Row],[Date of Admission]])</f>
        <v>23</v>
      </c>
    </row>
    <row r="6646" spans="1:20" x14ac:dyDescent="0.3">
      <c r="A6646" t="s">
        <v>26511</v>
      </c>
      <c r="B6646" t="s">
        <v>18154</v>
      </c>
      <c r="C6646">
        <v>74</v>
      </c>
      <c r="D6646" t="str">
        <f>IF(Raw_data_US_healthcare[[#This Row],[Age]]&lt;35,"Young",IF(Raw_data_US_healthcare[[#This Row],[Age]]&lt;60,"Middle","Senior"))</f>
        <v>Senior</v>
      </c>
      <c r="E6646" t="s">
        <v>16</v>
      </c>
      <c r="F6646" t="s">
        <v>88</v>
      </c>
      <c r="G6646" t="s">
        <v>88</v>
      </c>
      <c r="H6646" t="s">
        <v>26514</v>
      </c>
      <c r="I6646" s="2">
        <v>44914</v>
      </c>
      <c r="J6646" t="s">
        <v>18155</v>
      </c>
      <c r="K6646" t="s">
        <v>18156</v>
      </c>
      <c r="L6646" t="s">
        <v>56</v>
      </c>
      <c r="M6646">
        <v>38440.487999999998</v>
      </c>
      <c r="N6646">
        <v>217</v>
      </c>
      <c r="O6646" t="s">
        <v>39</v>
      </c>
      <c r="P6646" t="s">
        <v>39</v>
      </c>
      <c r="Q6646" s="2">
        <v>44939</v>
      </c>
      <c r="R6646" t="s">
        <v>83</v>
      </c>
      <c r="S6646" t="s">
        <v>24</v>
      </c>
      <c r="T6646">
        <f>_xlfn.DAYS(Raw_data_US_healthcare[[#This Row],[Discharge Date]],Raw_data_US_healthcare[[#This Row],[Date of Admission]])</f>
        <v>25</v>
      </c>
    </row>
    <row r="6647" spans="1:20" x14ac:dyDescent="0.3">
      <c r="A6647" t="s">
        <v>26512</v>
      </c>
      <c r="B6647" t="s">
        <v>18157</v>
      </c>
      <c r="C6647">
        <v>60</v>
      </c>
      <c r="D6647" t="str">
        <f>IF(Raw_data_US_healthcare[[#This Row],[Age]]&lt;35,"Young",IF(Raw_data_US_healthcare[[#This Row],[Age]]&lt;60,"Middle","Senior"))</f>
        <v>Senior</v>
      </c>
      <c r="E6647" t="s">
        <v>26</v>
      </c>
      <c r="F6647" t="s">
        <v>228</v>
      </c>
      <c r="G6647" t="s">
        <v>228</v>
      </c>
      <c r="H6647" t="s">
        <v>26514</v>
      </c>
      <c r="I6647" s="2">
        <v>43423</v>
      </c>
      <c r="J6647" t="s">
        <v>18158</v>
      </c>
      <c r="K6647" t="s">
        <v>18159</v>
      </c>
      <c r="L6647" t="s">
        <v>52</v>
      </c>
      <c r="M6647">
        <v>21783.930400000001</v>
      </c>
      <c r="N6647">
        <v>301</v>
      </c>
      <c r="O6647" t="s">
        <v>43</v>
      </c>
      <c r="P6647" t="s">
        <v>43</v>
      </c>
      <c r="Q6647" s="2">
        <v>43429</v>
      </c>
      <c r="R6647" t="s">
        <v>48</v>
      </c>
      <c r="S6647" t="s">
        <v>33</v>
      </c>
      <c r="T6647">
        <f>_xlfn.DAYS(Raw_data_US_healthcare[[#This Row],[Discharge Date]],Raw_data_US_healthcare[[#This Row],[Date of Admission]])</f>
        <v>6</v>
      </c>
    </row>
    <row r="6648" spans="1:20" x14ac:dyDescent="0.3">
      <c r="A6648" t="s">
        <v>26512</v>
      </c>
      <c r="B6648" t="s">
        <v>18160</v>
      </c>
      <c r="C6648">
        <v>44</v>
      </c>
      <c r="D6648" t="str">
        <f>IF(Raw_data_US_healthcare[[#This Row],[Age]]&lt;35,"Young",IF(Raw_data_US_healthcare[[#This Row],[Age]]&lt;60,"Middle","Senior"))</f>
        <v>Middle</v>
      </c>
      <c r="E6648" t="s">
        <v>26</v>
      </c>
      <c r="F6648" t="s">
        <v>17</v>
      </c>
      <c r="G6648" t="s">
        <v>17</v>
      </c>
      <c r="H6648" t="s">
        <v>26516</v>
      </c>
      <c r="I6648" s="2">
        <v>44001</v>
      </c>
      <c r="J6648" t="s">
        <v>18161</v>
      </c>
      <c r="K6648" t="s">
        <v>3869</v>
      </c>
      <c r="L6648" t="s">
        <v>31</v>
      </c>
      <c r="M6648">
        <v>17141.493900000001</v>
      </c>
      <c r="N6648">
        <v>459</v>
      </c>
      <c r="O6648" t="s">
        <v>39</v>
      </c>
      <c r="P6648" t="s">
        <v>39</v>
      </c>
      <c r="Q6648" s="2">
        <v>44015</v>
      </c>
      <c r="R6648" t="s">
        <v>23</v>
      </c>
      <c r="S6648" t="s">
        <v>33</v>
      </c>
      <c r="T6648">
        <f>_xlfn.DAYS(Raw_data_US_healthcare[[#This Row],[Discharge Date]],Raw_data_US_healthcare[[#This Row],[Date of Admission]])</f>
        <v>14</v>
      </c>
    </row>
    <row r="6649" spans="1:20" x14ac:dyDescent="0.3">
      <c r="A6649" t="s">
        <v>26511</v>
      </c>
      <c r="B6649" t="s">
        <v>18162</v>
      </c>
      <c r="C6649">
        <v>59</v>
      </c>
      <c r="D6649" t="str">
        <f>IF(Raw_data_US_healthcare[[#This Row],[Age]]&lt;35,"Young",IF(Raw_data_US_healthcare[[#This Row],[Age]]&lt;60,"Middle","Senior"))</f>
        <v>Middle</v>
      </c>
      <c r="E6649" t="s">
        <v>16</v>
      </c>
      <c r="F6649" t="s">
        <v>49</v>
      </c>
      <c r="G6649" t="s">
        <v>49</v>
      </c>
      <c r="H6649" t="s">
        <v>69</v>
      </c>
      <c r="I6649" s="2">
        <v>45185</v>
      </c>
      <c r="J6649" t="s">
        <v>18163</v>
      </c>
      <c r="K6649" t="s">
        <v>18164</v>
      </c>
      <c r="L6649" t="s">
        <v>52</v>
      </c>
      <c r="M6649">
        <v>34514.248599999999</v>
      </c>
      <c r="N6649">
        <v>334</v>
      </c>
      <c r="O6649" t="s">
        <v>39</v>
      </c>
      <c r="P6649" t="s">
        <v>39</v>
      </c>
      <c r="Q6649" s="2">
        <v>45214</v>
      </c>
      <c r="R6649" t="s">
        <v>32</v>
      </c>
      <c r="S6649" t="s">
        <v>45</v>
      </c>
      <c r="T6649">
        <f>_xlfn.DAYS(Raw_data_US_healthcare[[#This Row],[Discharge Date]],Raw_data_US_healthcare[[#This Row],[Date of Admission]])</f>
        <v>29</v>
      </c>
    </row>
    <row r="6650" spans="1:20" x14ac:dyDescent="0.3">
      <c r="A6650" t="s">
        <v>26512</v>
      </c>
      <c r="B6650" t="s">
        <v>18165</v>
      </c>
      <c r="C6650">
        <v>36</v>
      </c>
      <c r="D6650" t="str">
        <f>IF(Raw_data_US_healthcare[[#This Row],[Age]]&lt;35,"Young",IF(Raw_data_US_healthcare[[#This Row],[Age]]&lt;60,"Middle","Senior"))</f>
        <v>Middle</v>
      </c>
      <c r="E6650" t="s">
        <v>26</v>
      </c>
      <c r="F6650" t="s">
        <v>35</v>
      </c>
      <c r="G6650" t="s">
        <v>35</v>
      </c>
      <c r="H6650" t="s">
        <v>26516</v>
      </c>
      <c r="I6650" s="2">
        <v>44924</v>
      </c>
      <c r="J6650" t="s">
        <v>18166</v>
      </c>
      <c r="K6650" t="s">
        <v>18167</v>
      </c>
      <c r="L6650" t="s">
        <v>31</v>
      </c>
      <c r="M6650">
        <v>12279.5589</v>
      </c>
      <c r="N6650">
        <v>400</v>
      </c>
      <c r="O6650" t="s">
        <v>43</v>
      </c>
      <c r="P6650" t="s">
        <v>43</v>
      </c>
      <c r="Q6650" s="2">
        <v>44953</v>
      </c>
      <c r="R6650" t="s">
        <v>83</v>
      </c>
      <c r="S6650" t="s">
        <v>45</v>
      </c>
      <c r="T6650">
        <f>_xlfn.DAYS(Raw_data_US_healthcare[[#This Row],[Discharge Date]],Raw_data_US_healthcare[[#This Row],[Date of Admission]])</f>
        <v>29</v>
      </c>
    </row>
    <row r="6651" spans="1:20" x14ac:dyDescent="0.3">
      <c r="A6651" t="s">
        <v>26511</v>
      </c>
      <c r="B6651" t="s">
        <v>18168</v>
      </c>
      <c r="C6651">
        <v>38</v>
      </c>
      <c r="D6651" t="str">
        <f>IF(Raw_data_US_healthcare[[#This Row],[Age]]&lt;35,"Young",IF(Raw_data_US_healthcare[[#This Row],[Age]]&lt;60,"Middle","Senior"))</f>
        <v>Middle</v>
      </c>
      <c r="E6651" t="s">
        <v>16</v>
      </c>
      <c r="F6651" t="s">
        <v>49</v>
      </c>
      <c r="G6651" t="s">
        <v>49</v>
      </c>
      <c r="H6651" t="s">
        <v>26514</v>
      </c>
      <c r="I6651" s="2">
        <v>44874</v>
      </c>
      <c r="J6651" t="s">
        <v>18169</v>
      </c>
      <c r="K6651" t="s">
        <v>2131</v>
      </c>
      <c r="L6651" t="s">
        <v>21</v>
      </c>
      <c r="M6651">
        <v>24987.630099999998</v>
      </c>
      <c r="N6651">
        <v>194</v>
      </c>
      <c r="O6651" t="s">
        <v>43</v>
      </c>
      <c r="P6651" t="s">
        <v>43</v>
      </c>
      <c r="Q6651" s="2">
        <v>44895</v>
      </c>
      <c r="R6651" t="s">
        <v>32</v>
      </c>
      <c r="S6651" t="s">
        <v>45</v>
      </c>
      <c r="T6651">
        <f>_xlfn.DAYS(Raw_data_US_healthcare[[#This Row],[Discharge Date]],Raw_data_US_healthcare[[#This Row],[Date of Admission]])</f>
        <v>21</v>
      </c>
    </row>
    <row r="6652" spans="1:20" x14ac:dyDescent="0.3">
      <c r="A6652" t="s">
        <v>26512</v>
      </c>
      <c r="B6652" t="s">
        <v>18170</v>
      </c>
      <c r="C6652">
        <v>36</v>
      </c>
      <c r="D6652" t="str">
        <f>IF(Raw_data_US_healthcare[[#This Row],[Age]]&lt;35,"Young",IF(Raw_data_US_healthcare[[#This Row],[Age]]&lt;60,"Middle","Senior"))</f>
        <v>Middle</v>
      </c>
      <c r="E6652" t="s">
        <v>26</v>
      </c>
      <c r="F6652" t="s">
        <v>49</v>
      </c>
      <c r="G6652" t="s">
        <v>49</v>
      </c>
      <c r="H6652" t="s">
        <v>26516</v>
      </c>
      <c r="I6652" s="2">
        <v>43695</v>
      </c>
      <c r="J6652" t="s">
        <v>18171</v>
      </c>
      <c r="K6652" t="s">
        <v>18172</v>
      </c>
      <c r="L6652" t="s">
        <v>31</v>
      </c>
      <c r="M6652">
        <v>11201.3194</v>
      </c>
      <c r="N6652">
        <v>361</v>
      </c>
      <c r="O6652" t="s">
        <v>43</v>
      </c>
      <c r="P6652" t="s">
        <v>43</v>
      </c>
      <c r="Q6652" s="2">
        <v>43708</v>
      </c>
      <c r="R6652" t="s">
        <v>48</v>
      </c>
      <c r="S6652" t="s">
        <v>24</v>
      </c>
      <c r="T6652">
        <f>_xlfn.DAYS(Raw_data_US_healthcare[[#This Row],[Discharge Date]],Raw_data_US_healthcare[[#This Row],[Date of Admission]])</f>
        <v>13</v>
      </c>
    </row>
    <row r="6653" spans="1:20" x14ac:dyDescent="0.3">
      <c r="A6653" t="s">
        <v>26512</v>
      </c>
      <c r="B6653" t="s">
        <v>18173</v>
      </c>
      <c r="C6653">
        <v>65</v>
      </c>
      <c r="D6653" t="str">
        <f>IF(Raw_data_US_healthcare[[#This Row],[Age]]&lt;35,"Young",IF(Raw_data_US_healthcare[[#This Row],[Age]]&lt;60,"Middle","Senior"))</f>
        <v>Senior</v>
      </c>
      <c r="E6653" t="s">
        <v>26</v>
      </c>
      <c r="F6653" t="s">
        <v>113</v>
      </c>
      <c r="G6653" t="s">
        <v>113</v>
      </c>
      <c r="H6653" t="s">
        <v>69</v>
      </c>
      <c r="I6653" s="2">
        <v>43567</v>
      </c>
      <c r="J6653" t="s">
        <v>18174</v>
      </c>
      <c r="K6653" t="s">
        <v>18175</v>
      </c>
      <c r="L6653" t="s">
        <v>31</v>
      </c>
      <c r="M6653">
        <v>55974.371200000001</v>
      </c>
      <c r="N6653">
        <v>380</v>
      </c>
      <c r="O6653" t="s">
        <v>39</v>
      </c>
      <c r="P6653" t="s">
        <v>39</v>
      </c>
      <c r="Q6653" s="2">
        <v>43590</v>
      </c>
      <c r="R6653" t="s">
        <v>32</v>
      </c>
      <c r="S6653" t="s">
        <v>24</v>
      </c>
      <c r="T6653">
        <f>_xlfn.DAYS(Raw_data_US_healthcare[[#This Row],[Discharge Date]],Raw_data_US_healthcare[[#This Row],[Date of Admission]])</f>
        <v>23</v>
      </c>
    </row>
    <row r="6654" spans="1:20" x14ac:dyDescent="0.3">
      <c r="A6654" t="s">
        <v>26512</v>
      </c>
      <c r="B6654" t="s">
        <v>18176</v>
      </c>
      <c r="C6654">
        <v>26</v>
      </c>
      <c r="D6654" t="str">
        <f>IF(Raw_data_US_healthcare[[#This Row],[Age]]&lt;35,"Young",IF(Raw_data_US_healthcare[[#This Row],[Age]]&lt;60,"Middle","Senior"))</f>
        <v>Young</v>
      </c>
      <c r="E6654" t="s">
        <v>26</v>
      </c>
      <c r="F6654" t="s">
        <v>88</v>
      </c>
      <c r="G6654" t="s">
        <v>88</v>
      </c>
      <c r="H6654" t="s">
        <v>36</v>
      </c>
      <c r="I6654" s="2">
        <v>44390</v>
      </c>
      <c r="J6654" t="s">
        <v>18177</v>
      </c>
      <c r="K6654" t="s">
        <v>18178</v>
      </c>
      <c r="L6654" t="s">
        <v>56</v>
      </c>
      <c r="M6654">
        <v>10658.956399999999</v>
      </c>
      <c r="N6654">
        <v>419</v>
      </c>
      <c r="O6654" t="s">
        <v>39</v>
      </c>
      <c r="P6654" t="s">
        <v>39</v>
      </c>
      <c r="Q6654" s="2">
        <v>44409</v>
      </c>
      <c r="R6654" t="s">
        <v>83</v>
      </c>
      <c r="S6654" t="s">
        <v>45</v>
      </c>
      <c r="T6654">
        <f>_xlfn.DAYS(Raw_data_US_healthcare[[#This Row],[Discharge Date]],Raw_data_US_healthcare[[#This Row],[Date of Admission]])</f>
        <v>19</v>
      </c>
    </row>
    <row r="6655" spans="1:20" x14ac:dyDescent="0.3">
      <c r="A6655" t="s">
        <v>26512</v>
      </c>
      <c r="B6655" t="s">
        <v>18179</v>
      </c>
      <c r="C6655">
        <v>33</v>
      </c>
      <c r="D6655" t="str">
        <f>IF(Raw_data_US_healthcare[[#This Row],[Age]]&lt;35,"Young",IF(Raw_data_US_healthcare[[#This Row],[Age]]&lt;60,"Middle","Senior"))</f>
        <v>Young</v>
      </c>
      <c r="E6655" t="s">
        <v>26</v>
      </c>
      <c r="F6655" t="s">
        <v>113</v>
      </c>
      <c r="G6655" t="s">
        <v>113</v>
      </c>
      <c r="H6655" t="s">
        <v>28</v>
      </c>
      <c r="I6655" s="2">
        <v>44534</v>
      </c>
      <c r="J6655" t="s">
        <v>18180</v>
      </c>
      <c r="K6655" t="s">
        <v>6574</v>
      </c>
      <c r="L6655" t="s">
        <v>56</v>
      </c>
      <c r="M6655">
        <v>17914.9159</v>
      </c>
      <c r="N6655">
        <v>453</v>
      </c>
      <c r="O6655" t="s">
        <v>43</v>
      </c>
      <c r="P6655" t="s">
        <v>43</v>
      </c>
      <c r="Q6655" s="2">
        <v>44560</v>
      </c>
      <c r="R6655" t="s">
        <v>23</v>
      </c>
      <c r="S6655" t="s">
        <v>45</v>
      </c>
      <c r="T6655">
        <f>_xlfn.DAYS(Raw_data_US_healthcare[[#This Row],[Discharge Date]],Raw_data_US_healthcare[[#This Row],[Date of Admission]])</f>
        <v>26</v>
      </c>
    </row>
    <row r="6656" spans="1:20" x14ac:dyDescent="0.3">
      <c r="A6656" t="s">
        <v>26512</v>
      </c>
      <c r="B6656" t="s">
        <v>26582</v>
      </c>
      <c r="C6656">
        <v>33</v>
      </c>
      <c r="D6656" t="str">
        <f>IF(Raw_data_US_healthcare[[#This Row],[Age]]&lt;35,"Young",IF(Raw_data_US_healthcare[[#This Row],[Age]]&lt;60,"Middle","Senior"))</f>
        <v>Young</v>
      </c>
      <c r="E6656" t="s">
        <v>26</v>
      </c>
      <c r="F6656" t="s">
        <v>62</v>
      </c>
      <c r="G6656" t="s">
        <v>62</v>
      </c>
      <c r="H6656" t="s">
        <v>69</v>
      </c>
      <c r="I6656" s="2">
        <v>43674</v>
      </c>
      <c r="J6656" t="s">
        <v>9821</v>
      </c>
      <c r="K6656" t="s">
        <v>18181</v>
      </c>
      <c r="L6656" t="s">
        <v>56</v>
      </c>
      <c r="M6656">
        <v>72237.776700000002</v>
      </c>
      <c r="N6656">
        <v>468</v>
      </c>
      <c r="O6656" t="s">
        <v>22</v>
      </c>
      <c r="P6656" t="s">
        <v>22</v>
      </c>
      <c r="Q6656" s="2">
        <v>43676</v>
      </c>
      <c r="R6656" t="s">
        <v>83</v>
      </c>
      <c r="S6656" t="s">
        <v>24</v>
      </c>
      <c r="T6656">
        <f>_xlfn.DAYS(Raw_data_US_healthcare[[#This Row],[Discharge Date]],Raw_data_US_healthcare[[#This Row],[Date of Admission]])</f>
        <v>2</v>
      </c>
    </row>
    <row r="6657" spans="1:20" x14ac:dyDescent="0.3">
      <c r="A6657" t="s">
        <v>26512</v>
      </c>
      <c r="B6657" t="s">
        <v>18182</v>
      </c>
      <c r="C6657">
        <v>23</v>
      </c>
      <c r="D6657" t="str">
        <f>IF(Raw_data_US_healthcare[[#This Row],[Age]]&lt;35,"Young",IF(Raw_data_US_healthcare[[#This Row],[Age]]&lt;60,"Middle","Senior"))</f>
        <v>Young</v>
      </c>
      <c r="E6657" t="s">
        <v>26</v>
      </c>
      <c r="F6657" t="s">
        <v>228</v>
      </c>
      <c r="G6657" t="s">
        <v>228</v>
      </c>
      <c r="H6657" t="s">
        <v>36</v>
      </c>
      <c r="I6657" s="2">
        <v>44057</v>
      </c>
      <c r="J6657" t="s">
        <v>18183</v>
      </c>
      <c r="K6657" t="s">
        <v>18184</v>
      </c>
      <c r="L6657" t="s">
        <v>31</v>
      </c>
      <c r="M6657">
        <v>19957.716199999999</v>
      </c>
      <c r="N6657">
        <v>182</v>
      </c>
      <c r="O6657" t="s">
        <v>39</v>
      </c>
      <c r="P6657" t="s">
        <v>39</v>
      </c>
      <c r="Q6657" s="2">
        <v>44076</v>
      </c>
      <c r="R6657" t="s">
        <v>32</v>
      </c>
      <c r="S6657" t="s">
        <v>24</v>
      </c>
      <c r="T6657">
        <f>_xlfn.DAYS(Raw_data_US_healthcare[[#This Row],[Discharge Date]],Raw_data_US_healthcare[[#This Row],[Date of Admission]])</f>
        <v>19</v>
      </c>
    </row>
    <row r="6658" spans="1:20" x14ac:dyDescent="0.3">
      <c r="A6658" t="s">
        <v>26511</v>
      </c>
      <c r="B6658" t="s">
        <v>18185</v>
      </c>
      <c r="C6658">
        <v>51</v>
      </c>
      <c r="D6658" t="str">
        <f>IF(Raw_data_US_healthcare[[#This Row],[Age]]&lt;35,"Young",IF(Raw_data_US_healthcare[[#This Row],[Age]]&lt;60,"Middle","Senior"))</f>
        <v>Middle</v>
      </c>
      <c r="E6658" t="s">
        <v>16</v>
      </c>
      <c r="F6658" t="s">
        <v>35</v>
      </c>
      <c r="G6658" t="s">
        <v>35</v>
      </c>
      <c r="H6658" t="s">
        <v>36</v>
      </c>
      <c r="I6658" s="2">
        <v>44814</v>
      </c>
      <c r="J6658" t="s">
        <v>18186</v>
      </c>
      <c r="K6658" t="s">
        <v>18187</v>
      </c>
      <c r="L6658" t="s">
        <v>21</v>
      </c>
      <c r="M6658">
        <v>19865.797600000002</v>
      </c>
      <c r="N6658">
        <v>279</v>
      </c>
      <c r="O6658" t="s">
        <v>22</v>
      </c>
      <c r="P6658" t="s">
        <v>22</v>
      </c>
      <c r="Q6658" s="2">
        <v>44828</v>
      </c>
      <c r="R6658" t="s">
        <v>32</v>
      </c>
      <c r="S6658" t="s">
        <v>45</v>
      </c>
      <c r="T6658">
        <f>_xlfn.DAYS(Raw_data_US_healthcare[[#This Row],[Discharge Date]],Raw_data_US_healthcare[[#This Row],[Date of Admission]])</f>
        <v>14</v>
      </c>
    </row>
    <row r="6659" spans="1:20" x14ac:dyDescent="0.3">
      <c r="A6659" t="s">
        <v>26511</v>
      </c>
      <c r="B6659" t="s">
        <v>18188</v>
      </c>
      <c r="C6659">
        <v>19</v>
      </c>
      <c r="D6659" t="str">
        <f>IF(Raw_data_US_healthcare[[#This Row],[Age]]&lt;35,"Young",IF(Raw_data_US_healthcare[[#This Row],[Age]]&lt;60,"Middle","Senior"))</f>
        <v>Young</v>
      </c>
      <c r="E6659" t="s">
        <v>16</v>
      </c>
      <c r="F6659" t="s">
        <v>27</v>
      </c>
      <c r="G6659" t="s">
        <v>27</v>
      </c>
      <c r="H6659" t="s">
        <v>28</v>
      </c>
      <c r="I6659" s="2">
        <v>44486</v>
      </c>
      <c r="J6659" t="s">
        <v>18189</v>
      </c>
      <c r="K6659" t="s">
        <v>11415</v>
      </c>
      <c r="L6659" t="s">
        <v>56</v>
      </c>
      <c r="M6659">
        <v>30884.8796</v>
      </c>
      <c r="N6659">
        <v>304</v>
      </c>
      <c r="O6659" t="s">
        <v>39</v>
      </c>
      <c r="P6659" t="s">
        <v>39</v>
      </c>
      <c r="Q6659" s="2">
        <v>44490</v>
      </c>
      <c r="R6659" t="s">
        <v>48</v>
      </c>
      <c r="S6659" t="s">
        <v>24</v>
      </c>
      <c r="T6659">
        <f>_xlfn.DAYS(Raw_data_US_healthcare[[#This Row],[Discharge Date]],Raw_data_US_healthcare[[#This Row],[Date of Admission]])</f>
        <v>4</v>
      </c>
    </row>
    <row r="6660" spans="1:20" x14ac:dyDescent="0.3">
      <c r="A6660" t="s">
        <v>26512</v>
      </c>
      <c r="B6660" t="s">
        <v>18190</v>
      </c>
      <c r="C6660">
        <v>60</v>
      </c>
      <c r="D6660" t="str">
        <f>IF(Raw_data_US_healthcare[[#This Row],[Age]]&lt;35,"Young",IF(Raw_data_US_healthcare[[#This Row],[Age]]&lt;60,"Middle","Senior"))</f>
        <v>Senior</v>
      </c>
      <c r="E6660" t="s">
        <v>26</v>
      </c>
      <c r="F6660" t="s">
        <v>228</v>
      </c>
      <c r="G6660" t="s">
        <v>228</v>
      </c>
      <c r="H6660" t="s">
        <v>26516</v>
      </c>
      <c r="I6660" s="2">
        <v>44046</v>
      </c>
      <c r="J6660" t="s">
        <v>18191</v>
      </c>
      <c r="K6660" t="s">
        <v>18192</v>
      </c>
      <c r="L6660" t="s">
        <v>31</v>
      </c>
      <c r="M6660">
        <v>25611.082900000001</v>
      </c>
      <c r="N6660">
        <v>398</v>
      </c>
      <c r="O6660" t="s">
        <v>43</v>
      </c>
      <c r="P6660" t="s">
        <v>43</v>
      </c>
      <c r="Q6660" s="2">
        <v>44050</v>
      </c>
      <c r="R6660" t="s">
        <v>48</v>
      </c>
      <c r="S6660" t="s">
        <v>45</v>
      </c>
      <c r="T6660">
        <f>_xlfn.DAYS(Raw_data_US_healthcare[[#This Row],[Discharge Date]],Raw_data_US_healthcare[[#This Row],[Date of Admission]])</f>
        <v>4</v>
      </c>
    </row>
    <row r="6661" spans="1:20" x14ac:dyDescent="0.3">
      <c r="A6661" t="s">
        <v>26511</v>
      </c>
      <c r="B6661" t="s">
        <v>18193</v>
      </c>
      <c r="C6661">
        <v>67</v>
      </c>
      <c r="D6661" t="str">
        <f>IF(Raw_data_US_healthcare[[#This Row],[Age]]&lt;35,"Young",IF(Raw_data_US_healthcare[[#This Row],[Age]]&lt;60,"Middle","Senior"))</f>
        <v>Senior</v>
      </c>
      <c r="E6661" t="s">
        <v>16</v>
      </c>
      <c r="F6661" t="s">
        <v>17</v>
      </c>
      <c r="G6661" t="s">
        <v>17</v>
      </c>
      <c r="H6661" t="s">
        <v>18</v>
      </c>
      <c r="I6661" s="2">
        <v>45134</v>
      </c>
      <c r="J6661" t="s">
        <v>18194</v>
      </c>
      <c r="K6661" t="s">
        <v>18195</v>
      </c>
      <c r="L6661" t="s">
        <v>21</v>
      </c>
      <c r="M6661">
        <v>34921.032700000003</v>
      </c>
      <c r="N6661">
        <v>138</v>
      </c>
      <c r="O6661" t="s">
        <v>39</v>
      </c>
      <c r="P6661" t="s">
        <v>39</v>
      </c>
      <c r="Q6661" s="2">
        <v>45148</v>
      </c>
      <c r="R6661" t="s">
        <v>48</v>
      </c>
      <c r="S6661" t="s">
        <v>33</v>
      </c>
      <c r="T6661">
        <f>_xlfn.DAYS(Raw_data_US_healthcare[[#This Row],[Discharge Date]],Raw_data_US_healthcare[[#This Row],[Date of Admission]])</f>
        <v>14</v>
      </c>
    </row>
    <row r="6662" spans="1:20" x14ac:dyDescent="0.3">
      <c r="A6662" t="s">
        <v>26511</v>
      </c>
      <c r="B6662" t="s">
        <v>18196</v>
      </c>
      <c r="C6662">
        <v>25</v>
      </c>
      <c r="D6662" t="str">
        <f>IF(Raw_data_US_healthcare[[#This Row],[Age]]&lt;35,"Young",IF(Raw_data_US_healthcare[[#This Row],[Age]]&lt;60,"Middle","Senior"))</f>
        <v>Young</v>
      </c>
      <c r="E6662" t="s">
        <v>16</v>
      </c>
      <c r="F6662" t="s">
        <v>27</v>
      </c>
      <c r="G6662" t="s">
        <v>27</v>
      </c>
      <c r="H6662" t="s">
        <v>26516</v>
      </c>
      <c r="I6662" s="2">
        <v>43980</v>
      </c>
      <c r="J6662" t="s">
        <v>10000</v>
      </c>
      <c r="K6662" t="s">
        <v>18197</v>
      </c>
      <c r="L6662" t="s">
        <v>60</v>
      </c>
      <c r="M6662">
        <v>14043.540999999999</v>
      </c>
      <c r="N6662">
        <v>239</v>
      </c>
      <c r="O6662" t="s">
        <v>43</v>
      </c>
      <c r="P6662" t="s">
        <v>43</v>
      </c>
      <c r="Q6662" s="2">
        <v>44010</v>
      </c>
      <c r="R6662" t="s">
        <v>23</v>
      </c>
      <c r="S6662" t="s">
        <v>45</v>
      </c>
      <c r="T6662">
        <f>_xlfn.DAYS(Raw_data_US_healthcare[[#This Row],[Discharge Date]],Raw_data_US_healthcare[[#This Row],[Date of Admission]])</f>
        <v>30</v>
      </c>
    </row>
    <row r="6663" spans="1:20" x14ac:dyDescent="0.3">
      <c r="A6663" t="s">
        <v>26512</v>
      </c>
      <c r="B6663" t="s">
        <v>18198</v>
      </c>
      <c r="C6663">
        <v>50</v>
      </c>
      <c r="D6663" t="str">
        <f>IF(Raw_data_US_healthcare[[#This Row],[Age]]&lt;35,"Young",IF(Raw_data_US_healthcare[[#This Row],[Age]]&lt;60,"Middle","Senior"))</f>
        <v>Middle</v>
      </c>
      <c r="E6663" t="s">
        <v>26</v>
      </c>
      <c r="F6663" t="s">
        <v>228</v>
      </c>
      <c r="G6663" t="s">
        <v>228</v>
      </c>
      <c r="H6663" t="s">
        <v>18</v>
      </c>
      <c r="I6663" s="2">
        <v>43690</v>
      </c>
      <c r="J6663" t="s">
        <v>18199</v>
      </c>
      <c r="K6663" t="s">
        <v>18200</v>
      </c>
      <c r="L6663" t="s">
        <v>21</v>
      </c>
      <c r="M6663">
        <v>10618.956</v>
      </c>
      <c r="N6663">
        <v>300</v>
      </c>
      <c r="O6663" t="s">
        <v>39</v>
      </c>
      <c r="P6663" t="s">
        <v>39</v>
      </c>
      <c r="Q6663" s="2">
        <v>43697</v>
      </c>
      <c r="R6663" t="s">
        <v>48</v>
      </c>
      <c r="S6663" t="s">
        <v>24</v>
      </c>
      <c r="T6663">
        <f>_xlfn.DAYS(Raw_data_US_healthcare[[#This Row],[Discharge Date]],Raw_data_US_healthcare[[#This Row],[Date of Admission]])</f>
        <v>7</v>
      </c>
    </row>
    <row r="6664" spans="1:20" x14ac:dyDescent="0.3">
      <c r="A6664" t="s">
        <v>26512</v>
      </c>
      <c r="B6664" t="s">
        <v>18201</v>
      </c>
      <c r="C6664">
        <v>80</v>
      </c>
      <c r="D6664" t="str">
        <f>IF(Raw_data_US_healthcare[[#This Row],[Age]]&lt;35,"Young",IF(Raw_data_US_healthcare[[#This Row],[Age]]&lt;60,"Middle","Senior"))</f>
        <v>Senior</v>
      </c>
      <c r="E6664" t="s">
        <v>26</v>
      </c>
      <c r="F6664" t="s">
        <v>35</v>
      </c>
      <c r="G6664" t="s">
        <v>35</v>
      </c>
      <c r="H6664" t="s">
        <v>18</v>
      </c>
      <c r="I6664" s="2">
        <v>44308</v>
      </c>
      <c r="J6664" t="s">
        <v>17963</v>
      </c>
      <c r="K6664" t="s">
        <v>18202</v>
      </c>
      <c r="L6664" t="s">
        <v>52</v>
      </c>
      <c r="M6664">
        <v>50080.963000000003</v>
      </c>
      <c r="N6664">
        <v>122</v>
      </c>
      <c r="O6664" t="s">
        <v>39</v>
      </c>
      <c r="P6664" t="s">
        <v>39</v>
      </c>
      <c r="Q6664" s="2">
        <v>44335</v>
      </c>
      <c r="R6664" t="s">
        <v>23</v>
      </c>
      <c r="S6664" t="s">
        <v>24</v>
      </c>
      <c r="T6664">
        <f>_xlfn.DAYS(Raw_data_US_healthcare[[#This Row],[Discharge Date]],Raw_data_US_healthcare[[#This Row],[Date of Admission]])</f>
        <v>27</v>
      </c>
    </row>
    <row r="6665" spans="1:20" x14ac:dyDescent="0.3">
      <c r="A6665" t="s">
        <v>26511</v>
      </c>
      <c r="B6665" t="s">
        <v>1451</v>
      </c>
      <c r="C6665">
        <v>52</v>
      </c>
      <c r="D6665" t="str">
        <f>IF(Raw_data_US_healthcare[[#This Row],[Age]]&lt;35,"Young",IF(Raw_data_US_healthcare[[#This Row],[Age]]&lt;60,"Middle","Senior"))</f>
        <v>Middle</v>
      </c>
      <c r="E6665" t="s">
        <v>16</v>
      </c>
      <c r="F6665" t="s">
        <v>35</v>
      </c>
      <c r="G6665" t="s">
        <v>35</v>
      </c>
      <c r="H6665" t="s">
        <v>36</v>
      </c>
      <c r="I6665" s="2">
        <v>44191</v>
      </c>
      <c r="J6665" t="s">
        <v>18203</v>
      </c>
      <c r="K6665" t="s">
        <v>18204</v>
      </c>
      <c r="L6665" t="s">
        <v>21</v>
      </c>
      <c r="M6665">
        <v>9583.2278000000006</v>
      </c>
      <c r="N6665">
        <v>220</v>
      </c>
      <c r="O6665" t="s">
        <v>22</v>
      </c>
      <c r="P6665" t="s">
        <v>22</v>
      </c>
      <c r="Q6665" s="2">
        <v>44193</v>
      </c>
      <c r="R6665" t="s">
        <v>23</v>
      </c>
      <c r="S6665" t="s">
        <v>33</v>
      </c>
      <c r="T6665">
        <f>_xlfn.DAYS(Raw_data_US_healthcare[[#This Row],[Discharge Date]],Raw_data_US_healthcare[[#This Row],[Date of Admission]])</f>
        <v>2</v>
      </c>
    </row>
    <row r="6666" spans="1:20" x14ac:dyDescent="0.3">
      <c r="A6666" t="s">
        <v>26512</v>
      </c>
      <c r="B6666" t="s">
        <v>18205</v>
      </c>
      <c r="C6666">
        <v>79</v>
      </c>
      <c r="D6666" t="str">
        <f>IF(Raw_data_US_healthcare[[#This Row],[Age]]&lt;35,"Young",IF(Raw_data_US_healthcare[[#This Row],[Age]]&lt;60,"Middle","Senior"))</f>
        <v>Senior</v>
      </c>
      <c r="E6666" t="s">
        <v>26</v>
      </c>
      <c r="F6666" t="s">
        <v>113</v>
      </c>
      <c r="G6666" t="s">
        <v>113</v>
      </c>
      <c r="H6666" t="s">
        <v>26514</v>
      </c>
      <c r="I6666" s="2">
        <v>43671</v>
      </c>
      <c r="J6666" t="s">
        <v>18206</v>
      </c>
      <c r="K6666" t="s">
        <v>18207</v>
      </c>
      <c r="L6666" t="s">
        <v>60</v>
      </c>
      <c r="M6666">
        <v>21316.270700000001</v>
      </c>
      <c r="N6666">
        <v>265</v>
      </c>
      <c r="O6666" t="s">
        <v>22</v>
      </c>
      <c r="P6666" t="s">
        <v>22</v>
      </c>
      <c r="Q6666" s="2">
        <v>43676</v>
      </c>
      <c r="R6666" t="s">
        <v>48</v>
      </c>
      <c r="S6666" t="s">
        <v>33</v>
      </c>
      <c r="T6666">
        <f>_xlfn.DAYS(Raw_data_US_healthcare[[#This Row],[Discharge Date]],Raw_data_US_healthcare[[#This Row],[Date of Admission]])</f>
        <v>5</v>
      </c>
    </row>
    <row r="6667" spans="1:20" x14ac:dyDescent="0.3">
      <c r="A6667" t="s">
        <v>26512</v>
      </c>
      <c r="B6667" t="s">
        <v>18208</v>
      </c>
      <c r="C6667">
        <v>77</v>
      </c>
      <c r="D6667" t="str">
        <f>IF(Raw_data_US_healthcare[[#This Row],[Age]]&lt;35,"Young",IF(Raw_data_US_healthcare[[#This Row],[Age]]&lt;60,"Middle","Senior"))</f>
        <v>Senior</v>
      </c>
      <c r="E6667" t="s">
        <v>26</v>
      </c>
      <c r="F6667" t="s">
        <v>62</v>
      </c>
      <c r="G6667" t="s">
        <v>62</v>
      </c>
      <c r="H6667" t="s">
        <v>69</v>
      </c>
      <c r="I6667" s="2">
        <v>44430</v>
      </c>
      <c r="J6667" t="s">
        <v>18209</v>
      </c>
      <c r="K6667" t="s">
        <v>18210</v>
      </c>
      <c r="L6667" t="s">
        <v>56</v>
      </c>
      <c r="M6667">
        <v>73166.994699999996</v>
      </c>
      <c r="N6667">
        <v>411</v>
      </c>
      <c r="O6667" t="s">
        <v>22</v>
      </c>
      <c r="P6667" t="s">
        <v>22</v>
      </c>
      <c r="Q6667" s="2">
        <v>44437</v>
      </c>
      <c r="R6667" t="s">
        <v>23</v>
      </c>
      <c r="S6667" t="s">
        <v>24</v>
      </c>
      <c r="T6667">
        <f>_xlfn.DAYS(Raw_data_US_healthcare[[#This Row],[Discharge Date]],Raw_data_US_healthcare[[#This Row],[Date of Admission]])</f>
        <v>7</v>
      </c>
    </row>
    <row r="6668" spans="1:20" x14ac:dyDescent="0.3">
      <c r="A6668" t="s">
        <v>26511</v>
      </c>
      <c r="B6668" t="s">
        <v>18211</v>
      </c>
      <c r="C6668">
        <v>77</v>
      </c>
      <c r="D6668" t="str">
        <f>IF(Raw_data_US_healthcare[[#This Row],[Age]]&lt;35,"Young",IF(Raw_data_US_healthcare[[#This Row],[Age]]&lt;60,"Middle","Senior"))</f>
        <v>Senior</v>
      </c>
      <c r="E6668" t="s">
        <v>16</v>
      </c>
      <c r="F6668" t="s">
        <v>113</v>
      </c>
      <c r="G6668" t="s">
        <v>113</v>
      </c>
      <c r="H6668" t="s">
        <v>26514</v>
      </c>
      <c r="I6668" s="2">
        <v>44419</v>
      </c>
      <c r="J6668" t="s">
        <v>18212</v>
      </c>
      <c r="K6668" t="s">
        <v>18213</v>
      </c>
      <c r="L6668" t="s">
        <v>56</v>
      </c>
      <c r="M6668">
        <v>16608.1976</v>
      </c>
      <c r="N6668">
        <v>232</v>
      </c>
      <c r="O6668" t="s">
        <v>43</v>
      </c>
      <c r="P6668" t="s">
        <v>43</v>
      </c>
      <c r="Q6668" s="2">
        <v>44424</v>
      </c>
      <c r="R6668" t="s">
        <v>48</v>
      </c>
      <c r="S6668" t="s">
        <v>24</v>
      </c>
      <c r="T6668">
        <f>_xlfn.DAYS(Raw_data_US_healthcare[[#This Row],[Discharge Date]],Raw_data_US_healthcare[[#This Row],[Date of Admission]])</f>
        <v>5</v>
      </c>
    </row>
    <row r="6669" spans="1:20" x14ac:dyDescent="0.3">
      <c r="A6669" t="s">
        <v>26511</v>
      </c>
      <c r="B6669" t="s">
        <v>18214</v>
      </c>
      <c r="C6669">
        <v>26</v>
      </c>
      <c r="D6669" t="str">
        <f>IF(Raw_data_US_healthcare[[#This Row],[Age]]&lt;35,"Young",IF(Raw_data_US_healthcare[[#This Row],[Age]]&lt;60,"Middle","Senior"))</f>
        <v>Young</v>
      </c>
      <c r="E6669" t="s">
        <v>16</v>
      </c>
      <c r="F6669" t="s">
        <v>49</v>
      </c>
      <c r="G6669" t="s">
        <v>49</v>
      </c>
      <c r="H6669" t="s">
        <v>26514</v>
      </c>
      <c r="I6669" s="2">
        <v>43451</v>
      </c>
      <c r="J6669" t="s">
        <v>18215</v>
      </c>
      <c r="K6669" t="s">
        <v>18216</v>
      </c>
      <c r="L6669" t="s">
        <v>31</v>
      </c>
      <c r="M6669">
        <v>34740.6368</v>
      </c>
      <c r="N6669">
        <v>489</v>
      </c>
      <c r="O6669" t="s">
        <v>43</v>
      </c>
      <c r="P6669" t="s">
        <v>43</v>
      </c>
      <c r="Q6669" s="2">
        <v>43464</v>
      </c>
      <c r="R6669" t="s">
        <v>23</v>
      </c>
      <c r="S6669" t="s">
        <v>24</v>
      </c>
      <c r="T6669">
        <f>_xlfn.DAYS(Raw_data_US_healthcare[[#This Row],[Discharge Date]],Raw_data_US_healthcare[[#This Row],[Date of Admission]])</f>
        <v>13</v>
      </c>
    </row>
    <row r="6670" spans="1:20" x14ac:dyDescent="0.3">
      <c r="A6670" t="s">
        <v>26511</v>
      </c>
      <c r="B6670" t="s">
        <v>18217</v>
      </c>
      <c r="C6670">
        <v>52</v>
      </c>
      <c r="D6670" t="str">
        <f>IF(Raw_data_US_healthcare[[#This Row],[Age]]&lt;35,"Young",IF(Raw_data_US_healthcare[[#This Row],[Age]]&lt;60,"Middle","Senior"))</f>
        <v>Middle</v>
      </c>
      <c r="E6670" t="s">
        <v>16</v>
      </c>
      <c r="F6670" t="s">
        <v>113</v>
      </c>
      <c r="G6670" t="s">
        <v>113</v>
      </c>
      <c r="H6670" t="s">
        <v>36</v>
      </c>
      <c r="I6670" s="2">
        <v>44499</v>
      </c>
      <c r="J6670" t="s">
        <v>18218</v>
      </c>
      <c r="K6670" t="s">
        <v>18219</v>
      </c>
      <c r="L6670" t="s">
        <v>60</v>
      </c>
      <c r="M6670">
        <v>3277.2483999999999</v>
      </c>
      <c r="N6670">
        <v>439</v>
      </c>
      <c r="O6670" t="s">
        <v>22</v>
      </c>
      <c r="P6670" t="s">
        <v>22</v>
      </c>
      <c r="Q6670" s="2">
        <v>44515</v>
      </c>
      <c r="R6670" t="s">
        <v>48</v>
      </c>
      <c r="S6670" t="s">
        <v>33</v>
      </c>
      <c r="T6670">
        <f>_xlfn.DAYS(Raw_data_US_healthcare[[#This Row],[Discharge Date]],Raw_data_US_healthcare[[#This Row],[Date of Admission]])</f>
        <v>16</v>
      </c>
    </row>
    <row r="6671" spans="1:20" x14ac:dyDescent="0.3">
      <c r="A6671" t="s">
        <v>26511</v>
      </c>
      <c r="B6671" t="s">
        <v>18220</v>
      </c>
      <c r="C6671">
        <v>38</v>
      </c>
      <c r="D6671" t="str">
        <f>IF(Raw_data_US_healthcare[[#This Row],[Age]]&lt;35,"Young",IF(Raw_data_US_healthcare[[#This Row],[Age]]&lt;60,"Middle","Senior"))</f>
        <v>Middle</v>
      </c>
      <c r="E6671" t="s">
        <v>16</v>
      </c>
      <c r="F6671" t="s">
        <v>17</v>
      </c>
      <c r="G6671" t="s">
        <v>17</v>
      </c>
      <c r="H6671" t="s">
        <v>26516</v>
      </c>
      <c r="I6671" s="2">
        <v>43843</v>
      </c>
      <c r="J6671" t="s">
        <v>18221</v>
      </c>
      <c r="K6671" t="s">
        <v>18222</v>
      </c>
      <c r="L6671" t="s">
        <v>21</v>
      </c>
      <c r="M6671">
        <v>33873.678399999997</v>
      </c>
      <c r="N6671">
        <v>491</v>
      </c>
      <c r="O6671" t="s">
        <v>43</v>
      </c>
      <c r="P6671" t="s">
        <v>43</v>
      </c>
      <c r="Q6671" s="2">
        <v>43855</v>
      </c>
      <c r="R6671" t="s">
        <v>44</v>
      </c>
      <c r="S6671" t="s">
        <v>33</v>
      </c>
      <c r="T6671">
        <f>_xlfn.DAYS(Raw_data_US_healthcare[[#This Row],[Discharge Date]],Raw_data_US_healthcare[[#This Row],[Date of Admission]])</f>
        <v>12</v>
      </c>
    </row>
    <row r="6672" spans="1:20" x14ac:dyDescent="0.3">
      <c r="A6672" t="s">
        <v>26512</v>
      </c>
      <c r="B6672" t="s">
        <v>10616</v>
      </c>
      <c r="C6672">
        <v>47</v>
      </c>
      <c r="D6672" t="str">
        <f>IF(Raw_data_US_healthcare[[#This Row],[Age]]&lt;35,"Young",IF(Raw_data_US_healthcare[[#This Row],[Age]]&lt;60,"Middle","Senior"))</f>
        <v>Middle</v>
      </c>
      <c r="E6672" t="s">
        <v>26</v>
      </c>
      <c r="F6672" t="s">
        <v>35</v>
      </c>
      <c r="G6672" t="s">
        <v>35</v>
      </c>
      <c r="H6672" t="s">
        <v>26514</v>
      </c>
      <c r="I6672" s="2">
        <v>44251</v>
      </c>
      <c r="J6672" t="s">
        <v>18223</v>
      </c>
      <c r="K6672" t="s">
        <v>18224</v>
      </c>
      <c r="L6672" t="s">
        <v>56</v>
      </c>
      <c r="M6672">
        <v>26666.0563</v>
      </c>
      <c r="N6672">
        <v>174</v>
      </c>
      <c r="O6672" t="s">
        <v>22</v>
      </c>
      <c r="P6672" t="s">
        <v>22</v>
      </c>
      <c r="Q6672" s="2">
        <v>44266</v>
      </c>
      <c r="R6672" t="s">
        <v>48</v>
      </c>
      <c r="S6672" t="s">
        <v>45</v>
      </c>
      <c r="T6672">
        <f>_xlfn.DAYS(Raw_data_US_healthcare[[#This Row],[Discharge Date]],Raw_data_US_healthcare[[#This Row],[Date of Admission]])</f>
        <v>15</v>
      </c>
    </row>
    <row r="6673" spans="1:20" x14ac:dyDescent="0.3">
      <c r="A6673" t="s">
        <v>26512</v>
      </c>
      <c r="B6673" t="s">
        <v>18225</v>
      </c>
      <c r="C6673">
        <v>62</v>
      </c>
      <c r="D6673" t="str">
        <f>IF(Raw_data_US_healthcare[[#This Row],[Age]]&lt;35,"Young",IF(Raw_data_US_healthcare[[#This Row],[Age]]&lt;60,"Middle","Senior"))</f>
        <v>Senior</v>
      </c>
      <c r="E6673" t="s">
        <v>26</v>
      </c>
      <c r="F6673" t="s">
        <v>49</v>
      </c>
      <c r="G6673" t="s">
        <v>49</v>
      </c>
      <c r="H6673" t="s">
        <v>28</v>
      </c>
      <c r="I6673" s="2">
        <v>44334</v>
      </c>
      <c r="J6673" t="s">
        <v>18226</v>
      </c>
      <c r="K6673" t="s">
        <v>18227</v>
      </c>
      <c r="L6673" t="s">
        <v>60</v>
      </c>
      <c r="M6673">
        <v>28431.440999999999</v>
      </c>
      <c r="N6673">
        <v>344</v>
      </c>
      <c r="O6673" t="s">
        <v>43</v>
      </c>
      <c r="P6673" t="s">
        <v>43</v>
      </c>
      <c r="Q6673" s="2">
        <v>44352</v>
      </c>
      <c r="R6673" t="s">
        <v>44</v>
      </c>
      <c r="S6673" t="s">
        <v>24</v>
      </c>
      <c r="T6673">
        <f>_xlfn.DAYS(Raw_data_US_healthcare[[#This Row],[Discharge Date]],Raw_data_US_healthcare[[#This Row],[Date of Admission]])</f>
        <v>18</v>
      </c>
    </row>
    <row r="6674" spans="1:20" x14ac:dyDescent="0.3">
      <c r="A6674" t="s">
        <v>26512</v>
      </c>
      <c r="B6674" t="s">
        <v>18228</v>
      </c>
      <c r="C6674">
        <v>50</v>
      </c>
      <c r="D6674" t="str">
        <f>IF(Raw_data_US_healthcare[[#This Row],[Age]]&lt;35,"Young",IF(Raw_data_US_healthcare[[#This Row],[Age]]&lt;60,"Middle","Senior"))</f>
        <v>Middle</v>
      </c>
      <c r="E6674" t="s">
        <v>26</v>
      </c>
      <c r="F6674" t="s">
        <v>49</v>
      </c>
      <c r="G6674" t="s">
        <v>49</v>
      </c>
      <c r="H6674" t="s">
        <v>18</v>
      </c>
      <c r="I6674" s="2">
        <v>44778</v>
      </c>
      <c r="J6674" t="s">
        <v>18229</v>
      </c>
      <c r="K6674" t="s">
        <v>1132</v>
      </c>
      <c r="L6674" t="s">
        <v>60</v>
      </c>
      <c r="M6674">
        <v>11044.4447</v>
      </c>
      <c r="N6674">
        <v>165</v>
      </c>
      <c r="O6674" t="s">
        <v>43</v>
      </c>
      <c r="P6674" t="s">
        <v>43</v>
      </c>
      <c r="Q6674" s="2">
        <v>44804</v>
      </c>
      <c r="R6674" t="s">
        <v>23</v>
      </c>
      <c r="S6674" t="s">
        <v>24</v>
      </c>
      <c r="T6674">
        <f>_xlfn.DAYS(Raw_data_US_healthcare[[#This Row],[Discharge Date]],Raw_data_US_healthcare[[#This Row],[Date of Admission]])</f>
        <v>26</v>
      </c>
    </row>
    <row r="6675" spans="1:20" x14ac:dyDescent="0.3">
      <c r="A6675" t="s">
        <v>26512</v>
      </c>
      <c r="B6675" t="s">
        <v>18230</v>
      </c>
      <c r="C6675">
        <v>26</v>
      </c>
      <c r="D6675" t="str">
        <f>IF(Raw_data_US_healthcare[[#This Row],[Age]]&lt;35,"Young",IF(Raw_data_US_healthcare[[#This Row],[Age]]&lt;60,"Middle","Senior"))</f>
        <v>Young</v>
      </c>
      <c r="E6675" t="s">
        <v>26</v>
      </c>
      <c r="F6675" t="s">
        <v>228</v>
      </c>
      <c r="G6675" t="s">
        <v>228</v>
      </c>
      <c r="H6675" t="s">
        <v>28</v>
      </c>
      <c r="I6675" s="2">
        <v>44895</v>
      </c>
      <c r="J6675" t="s">
        <v>16272</v>
      </c>
      <c r="K6675" t="s">
        <v>18231</v>
      </c>
      <c r="L6675" t="s">
        <v>56</v>
      </c>
      <c r="M6675">
        <v>15725.784</v>
      </c>
      <c r="N6675">
        <v>282</v>
      </c>
      <c r="O6675" t="s">
        <v>39</v>
      </c>
      <c r="P6675" t="s">
        <v>39</v>
      </c>
      <c r="Q6675" s="2">
        <v>44899</v>
      </c>
      <c r="R6675" t="s">
        <v>83</v>
      </c>
      <c r="S6675" t="s">
        <v>33</v>
      </c>
      <c r="T6675">
        <f>_xlfn.DAYS(Raw_data_US_healthcare[[#This Row],[Discharge Date]],Raw_data_US_healthcare[[#This Row],[Date of Admission]])</f>
        <v>4</v>
      </c>
    </row>
    <row r="6676" spans="1:20" x14ac:dyDescent="0.3">
      <c r="A6676" t="s">
        <v>26511</v>
      </c>
      <c r="B6676" t="s">
        <v>18232</v>
      </c>
      <c r="C6676">
        <v>78</v>
      </c>
      <c r="D6676" t="str">
        <f>IF(Raw_data_US_healthcare[[#This Row],[Age]]&lt;35,"Young",IF(Raw_data_US_healthcare[[#This Row],[Age]]&lt;60,"Middle","Senior"))</f>
        <v>Senior</v>
      </c>
      <c r="E6676" t="s">
        <v>16</v>
      </c>
      <c r="F6676" t="s">
        <v>62</v>
      </c>
      <c r="G6676" t="s">
        <v>62</v>
      </c>
      <c r="H6676" t="s">
        <v>36</v>
      </c>
      <c r="I6676" s="2">
        <v>44050</v>
      </c>
      <c r="J6676" t="s">
        <v>13568</v>
      </c>
      <c r="K6676" t="s">
        <v>18233</v>
      </c>
      <c r="L6676" t="s">
        <v>52</v>
      </c>
      <c r="M6676">
        <v>15558.090200000001</v>
      </c>
      <c r="N6676">
        <v>429</v>
      </c>
      <c r="O6676" t="s">
        <v>22</v>
      </c>
      <c r="P6676" t="s">
        <v>22</v>
      </c>
      <c r="Q6676" s="2">
        <v>44050</v>
      </c>
      <c r="R6676" t="s">
        <v>44</v>
      </c>
      <c r="S6676" t="s">
        <v>33</v>
      </c>
      <c r="T6676">
        <f>_xlfn.DAYS(Raw_data_US_healthcare[[#This Row],[Discharge Date]],Raw_data_US_healthcare[[#This Row],[Date of Admission]])</f>
        <v>0</v>
      </c>
    </row>
    <row r="6677" spans="1:20" x14ac:dyDescent="0.3">
      <c r="A6677" t="s">
        <v>26512</v>
      </c>
      <c r="B6677" t="s">
        <v>18234</v>
      </c>
      <c r="C6677">
        <v>82</v>
      </c>
      <c r="D6677" t="str">
        <f>IF(Raw_data_US_healthcare[[#This Row],[Age]]&lt;35,"Young",IF(Raw_data_US_healthcare[[#This Row],[Age]]&lt;60,"Middle","Senior"))</f>
        <v>Senior</v>
      </c>
      <c r="E6677" t="s">
        <v>26</v>
      </c>
      <c r="F6677" t="s">
        <v>88</v>
      </c>
      <c r="G6677" t="s">
        <v>88</v>
      </c>
      <c r="H6677" t="s">
        <v>69</v>
      </c>
      <c r="I6677" s="2">
        <v>44515</v>
      </c>
      <c r="J6677" t="s">
        <v>18235</v>
      </c>
      <c r="K6677" t="s">
        <v>18236</v>
      </c>
      <c r="L6677" t="s">
        <v>21</v>
      </c>
      <c r="M6677">
        <v>43214.632299999997</v>
      </c>
      <c r="N6677">
        <v>136</v>
      </c>
      <c r="O6677" t="s">
        <v>39</v>
      </c>
      <c r="P6677" t="s">
        <v>39</v>
      </c>
      <c r="Q6677" s="2">
        <v>44527</v>
      </c>
      <c r="R6677" t="s">
        <v>23</v>
      </c>
      <c r="S6677" t="s">
        <v>45</v>
      </c>
      <c r="T6677">
        <f>_xlfn.DAYS(Raw_data_US_healthcare[[#This Row],[Discharge Date]],Raw_data_US_healthcare[[#This Row],[Date of Admission]])</f>
        <v>12</v>
      </c>
    </row>
    <row r="6678" spans="1:20" x14ac:dyDescent="0.3">
      <c r="A6678" t="s">
        <v>26511</v>
      </c>
      <c r="B6678" t="s">
        <v>18237</v>
      </c>
      <c r="C6678">
        <v>57</v>
      </c>
      <c r="D6678" t="str">
        <f>IF(Raw_data_US_healthcare[[#This Row],[Age]]&lt;35,"Young",IF(Raw_data_US_healthcare[[#This Row],[Age]]&lt;60,"Middle","Senior"))</f>
        <v>Middle</v>
      </c>
      <c r="E6678" t="s">
        <v>16</v>
      </c>
      <c r="F6678" t="s">
        <v>27</v>
      </c>
      <c r="G6678" t="s">
        <v>27</v>
      </c>
      <c r="H6678" t="s">
        <v>26514</v>
      </c>
      <c r="I6678" s="2">
        <v>45091</v>
      </c>
      <c r="J6678" t="s">
        <v>10193</v>
      </c>
      <c r="K6678" t="s">
        <v>18238</v>
      </c>
      <c r="L6678" t="s">
        <v>31</v>
      </c>
      <c r="M6678">
        <v>3910.4771000000001</v>
      </c>
      <c r="N6678">
        <v>262</v>
      </c>
      <c r="O6678" t="s">
        <v>22</v>
      </c>
      <c r="P6678" t="s">
        <v>22</v>
      </c>
      <c r="Q6678" s="2">
        <v>45106</v>
      </c>
      <c r="R6678" t="s">
        <v>44</v>
      </c>
      <c r="S6678" t="s">
        <v>45</v>
      </c>
      <c r="T6678">
        <f>_xlfn.DAYS(Raw_data_US_healthcare[[#This Row],[Discharge Date]],Raw_data_US_healthcare[[#This Row],[Date of Admission]])</f>
        <v>15</v>
      </c>
    </row>
    <row r="6679" spans="1:20" x14ac:dyDescent="0.3">
      <c r="A6679" t="s">
        <v>26512</v>
      </c>
      <c r="B6679" t="s">
        <v>18239</v>
      </c>
      <c r="C6679">
        <v>39</v>
      </c>
      <c r="D6679" t="str">
        <f>IF(Raw_data_US_healthcare[[#This Row],[Age]]&lt;35,"Young",IF(Raw_data_US_healthcare[[#This Row],[Age]]&lt;60,"Middle","Senior"))</f>
        <v>Middle</v>
      </c>
      <c r="E6679" t="s">
        <v>26</v>
      </c>
      <c r="F6679" t="s">
        <v>62</v>
      </c>
      <c r="G6679" t="s">
        <v>62</v>
      </c>
      <c r="H6679" t="s">
        <v>28</v>
      </c>
      <c r="I6679" s="2">
        <v>45091</v>
      </c>
      <c r="J6679" t="s">
        <v>18240</v>
      </c>
      <c r="K6679" t="s">
        <v>18241</v>
      </c>
      <c r="L6679" t="s">
        <v>21</v>
      </c>
      <c r="M6679">
        <v>12209.9162</v>
      </c>
      <c r="N6679">
        <v>230</v>
      </c>
      <c r="O6679" t="s">
        <v>43</v>
      </c>
      <c r="P6679" t="s">
        <v>43</v>
      </c>
      <c r="Q6679" s="2">
        <v>45097</v>
      </c>
      <c r="R6679" t="s">
        <v>48</v>
      </c>
      <c r="S6679" t="s">
        <v>24</v>
      </c>
      <c r="T6679">
        <f>_xlfn.DAYS(Raw_data_US_healthcare[[#This Row],[Discharge Date]],Raw_data_US_healthcare[[#This Row],[Date of Admission]])</f>
        <v>6</v>
      </c>
    </row>
    <row r="6680" spans="1:20" x14ac:dyDescent="0.3">
      <c r="A6680" t="s">
        <v>26512</v>
      </c>
      <c r="B6680" t="s">
        <v>18242</v>
      </c>
      <c r="C6680">
        <v>34</v>
      </c>
      <c r="D6680" t="str">
        <f>IF(Raw_data_US_healthcare[[#This Row],[Age]]&lt;35,"Young",IF(Raw_data_US_healthcare[[#This Row],[Age]]&lt;60,"Middle","Senior"))</f>
        <v>Young</v>
      </c>
      <c r="E6680" t="s">
        <v>26</v>
      </c>
      <c r="F6680" t="s">
        <v>17</v>
      </c>
      <c r="G6680" t="s">
        <v>17</v>
      </c>
      <c r="H6680" t="s">
        <v>69</v>
      </c>
      <c r="I6680" s="2">
        <v>44515</v>
      </c>
      <c r="J6680" t="s">
        <v>16319</v>
      </c>
      <c r="K6680" t="s">
        <v>18243</v>
      </c>
      <c r="L6680" t="s">
        <v>31</v>
      </c>
      <c r="M6680">
        <v>15700.7624</v>
      </c>
      <c r="N6680">
        <v>279</v>
      </c>
      <c r="O6680" t="s">
        <v>39</v>
      </c>
      <c r="P6680" t="s">
        <v>39</v>
      </c>
      <c r="Q6680" s="2">
        <v>44525</v>
      </c>
      <c r="R6680" t="s">
        <v>48</v>
      </c>
      <c r="S6680" t="s">
        <v>33</v>
      </c>
      <c r="T6680">
        <f>_xlfn.DAYS(Raw_data_US_healthcare[[#This Row],[Discharge Date]],Raw_data_US_healthcare[[#This Row],[Date of Admission]])</f>
        <v>10</v>
      </c>
    </row>
    <row r="6681" spans="1:20" x14ac:dyDescent="0.3">
      <c r="A6681" t="s">
        <v>26511</v>
      </c>
      <c r="B6681" t="s">
        <v>18244</v>
      </c>
      <c r="C6681">
        <v>27</v>
      </c>
      <c r="D6681" t="str">
        <f>IF(Raw_data_US_healthcare[[#This Row],[Age]]&lt;35,"Young",IF(Raw_data_US_healthcare[[#This Row],[Age]]&lt;60,"Middle","Senior"))</f>
        <v>Young</v>
      </c>
      <c r="E6681" t="s">
        <v>16</v>
      </c>
      <c r="F6681" t="s">
        <v>62</v>
      </c>
      <c r="G6681" t="s">
        <v>62</v>
      </c>
      <c r="H6681" t="s">
        <v>18</v>
      </c>
      <c r="I6681" s="2">
        <v>44616</v>
      </c>
      <c r="J6681" t="s">
        <v>18245</v>
      </c>
      <c r="K6681" t="s">
        <v>18246</v>
      </c>
      <c r="L6681" t="s">
        <v>56</v>
      </c>
      <c r="M6681">
        <v>50450.198100000001</v>
      </c>
      <c r="N6681">
        <v>451</v>
      </c>
      <c r="O6681" t="s">
        <v>43</v>
      </c>
      <c r="P6681" t="s">
        <v>43</v>
      </c>
      <c r="Q6681" s="2">
        <v>44641</v>
      </c>
      <c r="R6681" t="s">
        <v>48</v>
      </c>
      <c r="S6681" t="s">
        <v>24</v>
      </c>
      <c r="T6681">
        <f>_xlfn.DAYS(Raw_data_US_healthcare[[#This Row],[Discharge Date]],Raw_data_US_healthcare[[#This Row],[Date of Admission]])</f>
        <v>25</v>
      </c>
    </row>
    <row r="6682" spans="1:20" x14ac:dyDescent="0.3">
      <c r="A6682" t="s">
        <v>26511</v>
      </c>
      <c r="B6682" t="s">
        <v>18247</v>
      </c>
      <c r="C6682">
        <v>69</v>
      </c>
      <c r="D6682" t="str">
        <f>IF(Raw_data_US_healthcare[[#This Row],[Age]]&lt;35,"Young",IF(Raw_data_US_healthcare[[#This Row],[Age]]&lt;60,"Middle","Senior"))</f>
        <v>Senior</v>
      </c>
      <c r="E6682" t="s">
        <v>16</v>
      </c>
      <c r="F6682" t="s">
        <v>35</v>
      </c>
      <c r="G6682" t="s">
        <v>35</v>
      </c>
      <c r="H6682" t="s">
        <v>36</v>
      </c>
      <c r="I6682" s="2">
        <v>43570</v>
      </c>
      <c r="J6682" t="s">
        <v>18248</v>
      </c>
      <c r="K6682" t="s">
        <v>4258</v>
      </c>
      <c r="L6682" t="s">
        <v>52</v>
      </c>
      <c r="M6682">
        <v>8922.8071</v>
      </c>
      <c r="N6682">
        <v>289</v>
      </c>
      <c r="O6682" t="s">
        <v>22</v>
      </c>
      <c r="P6682" t="s">
        <v>22</v>
      </c>
      <c r="Q6682" s="2">
        <v>43580</v>
      </c>
      <c r="R6682" t="s">
        <v>23</v>
      </c>
      <c r="S6682" t="s">
        <v>45</v>
      </c>
      <c r="T6682">
        <f>_xlfn.DAYS(Raw_data_US_healthcare[[#This Row],[Discharge Date]],Raw_data_US_healthcare[[#This Row],[Date of Admission]])</f>
        <v>10</v>
      </c>
    </row>
    <row r="6683" spans="1:20" x14ac:dyDescent="0.3">
      <c r="A6683" t="s">
        <v>26512</v>
      </c>
      <c r="B6683" t="s">
        <v>18249</v>
      </c>
      <c r="C6683">
        <v>44</v>
      </c>
      <c r="D6683" t="str">
        <f>IF(Raw_data_US_healthcare[[#This Row],[Age]]&lt;35,"Young",IF(Raw_data_US_healthcare[[#This Row],[Age]]&lt;60,"Middle","Senior"))</f>
        <v>Middle</v>
      </c>
      <c r="E6683" t="s">
        <v>26</v>
      </c>
      <c r="F6683" t="s">
        <v>88</v>
      </c>
      <c r="G6683" t="s">
        <v>88</v>
      </c>
      <c r="H6683" t="s">
        <v>69</v>
      </c>
      <c r="I6683" s="2">
        <v>44001</v>
      </c>
      <c r="J6683" t="s">
        <v>18250</v>
      </c>
      <c r="K6683" t="s">
        <v>18251</v>
      </c>
      <c r="L6683" t="s">
        <v>60</v>
      </c>
      <c r="M6683">
        <v>10571.9041</v>
      </c>
      <c r="N6683">
        <v>451</v>
      </c>
      <c r="O6683" t="s">
        <v>39</v>
      </c>
      <c r="P6683" t="s">
        <v>39</v>
      </c>
      <c r="Q6683" s="2">
        <v>44029</v>
      </c>
      <c r="R6683" t="s">
        <v>44</v>
      </c>
      <c r="S6683" t="s">
        <v>24</v>
      </c>
      <c r="T6683">
        <f>_xlfn.DAYS(Raw_data_US_healthcare[[#This Row],[Discharge Date]],Raw_data_US_healthcare[[#This Row],[Date of Admission]])</f>
        <v>28</v>
      </c>
    </row>
    <row r="6684" spans="1:20" x14ac:dyDescent="0.3">
      <c r="A6684" t="s">
        <v>26511</v>
      </c>
      <c r="B6684" t="s">
        <v>18252</v>
      </c>
      <c r="C6684">
        <v>18</v>
      </c>
      <c r="D6684" t="str">
        <f>IF(Raw_data_US_healthcare[[#This Row],[Age]]&lt;35,"Young",IF(Raw_data_US_healthcare[[#This Row],[Age]]&lt;60,"Middle","Senior"))</f>
        <v>Young</v>
      </c>
      <c r="E6684" t="s">
        <v>16</v>
      </c>
      <c r="F6684" t="s">
        <v>88</v>
      </c>
      <c r="G6684" t="s">
        <v>88</v>
      </c>
      <c r="H6684" t="s">
        <v>26514</v>
      </c>
      <c r="I6684" s="2">
        <v>44839</v>
      </c>
      <c r="J6684" t="s">
        <v>18253</v>
      </c>
      <c r="K6684" t="s">
        <v>18254</v>
      </c>
      <c r="L6684" t="s">
        <v>31</v>
      </c>
      <c r="M6684">
        <v>37046.325900000003</v>
      </c>
      <c r="N6684">
        <v>449</v>
      </c>
      <c r="O6684" t="s">
        <v>22</v>
      </c>
      <c r="P6684" t="s">
        <v>22</v>
      </c>
      <c r="Q6684" s="2">
        <v>44845</v>
      </c>
      <c r="R6684" t="s">
        <v>48</v>
      </c>
      <c r="S6684" t="s">
        <v>45</v>
      </c>
      <c r="T6684">
        <f>_xlfn.DAYS(Raw_data_US_healthcare[[#This Row],[Discharge Date]],Raw_data_US_healthcare[[#This Row],[Date of Admission]])</f>
        <v>6</v>
      </c>
    </row>
    <row r="6685" spans="1:20" x14ac:dyDescent="0.3">
      <c r="A6685" t="s">
        <v>26512</v>
      </c>
      <c r="B6685" t="s">
        <v>18255</v>
      </c>
      <c r="C6685">
        <v>53</v>
      </c>
      <c r="D6685" t="str">
        <f>IF(Raw_data_US_healthcare[[#This Row],[Age]]&lt;35,"Young",IF(Raw_data_US_healthcare[[#This Row],[Age]]&lt;60,"Middle","Senior"))</f>
        <v>Middle</v>
      </c>
      <c r="E6685" t="s">
        <v>26</v>
      </c>
      <c r="F6685" t="s">
        <v>62</v>
      </c>
      <c r="G6685" t="s">
        <v>62</v>
      </c>
      <c r="H6685" t="s">
        <v>28</v>
      </c>
      <c r="I6685" s="2">
        <v>43899</v>
      </c>
      <c r="J6685" t="s">
        <v>18256</v>
      </c>
      <c r="K6685" t="s">
        <v>18257</v>
      </c>
      <c r="L6685" t="s">
        <v>31</v>
      </c>
      <c r="M6685">
        <v>13497.537700000001</v>
      </c>
      <c r="N6685">
        <v>471</v>
      </c>
      <c r="O6685" t="s">
        <v>43</v>
      </c>
      <c r="P6685" t="s">
        <v>43</v>
      </c>
      <c r="Q6685" s="2">
        <v>43907</v>
      </c>
      <c r="R6685" t="s">
        <v>32</v>
      </c>
      <c r="S6685" t="s">
        <v>24</v>
      </c>
      <c r="T6685">
        <f>_xlfn.DAYS(Raw_data_US_healthcare[[#This Row],[Discharge Date]],Raw_data_US_healthcare[[#This Row],[Date of Admission]])</f>
        <v>8</v>
      </c>
    </row>
    <row r="6686" spans="1:20" x14ac:dyDescent="0.3">
      <c r="A6686" t="s">
        <v>26511</v>
      </c>
      <c r="B6686" t="s">
        <v>18258</v>
      </c>
      <c r="C6686">
        <v>45</v>
      </c>
      <c r="D6686" t="str">
        <f>IF(Raw_data_US_healthcare[[#This Row],[Age]]&lt;35,"Young",IF(Raw_data_US_healthcare[[#This Row],[Age]]&lt;60,"Middle","Senior"))</f>
        <v>Middle</v>
      </c>
      <c r="E6686" t="s">
        <v>16</v>
      </c>
      <c r="F6686" t="s">
        <v>113</v>
      </c>
      <c r="G6686" t="s">
        <v>113</v>
      </c>
      <c r="H6686" t="s">
        <v>26514</v>
      </c>
      <c r="I6686" s="2">
        <v>43998</v>
      </c>
      <c r="J6686" t="s">
        <v>18259</v>
      </c>
      <c r="K6686" t="s">
        <v>18260</v>
      </c>
      <c r="L6686" t="s">
        <v>31</v>
      </c>
      <c r="M6686">
        <v>27938.024600000001</v>
      </c>
      <c r="N6686">
        <v>262</v>
      </c>
      <c r="O6686" t="s">
        <v>22</v>
      </c>
      <c r="P6686" t="s">
        <v>22</v>
      </c>
      <c r="Q6686" s="2">
        <v>44013</v>
      </c>
      <c r="R6686" t="s">
        <v>23</v>
      </c>
      <c r="S6686" t="s">
        <v>33</v>
      </c>
      <c r="T6686">
        <f>_xlfn.DAYS(Raw_data_US_healthcare[[#This Row],[Discharge Date]],Raw_data_US_healthcare[[#This Row],[Date of Admission]])</f>
        <v>15</v>
      </c>
    </row>
    <row r="6687" spans="1:20" x14ac:dyDescent="0.3">
      <c r="A6687" t="s">
        <v>26511</v>
      </c>
      <c r="B6687" t="s">
        <v>18261</v>
      </c>
      <c r="C6687">
        <v>18</v>
      </c>
      <c r="D6687" t="str">
        <f>IF(Raw_data_US_healthcare[[#This Row],[Age]]&lt;35,"Young",IF(Raw_data_US_healthcare[[#This Row],[Age]]&lt;60,"Middle","Senior"))</f>
        <v>Young</v>
      </c>
      <c r="E6687" t="s">
        <v>16</v>
      </c>
      <c r="F6687" t="s">
        <v>49</v>
      </c>
      <c r="G6687" t="s">
        <v>49</v>
      </c>
      <c r="H6687" t="s">
        <v>26514</v>
      </c>
      <c r="I6687" s="2">
        <v>44635</v>
      </c>
      <c r="J6687" t="s">
        <v>18262</v>
      </c>
      <c r="K6687" t="s">
        <v>18263</v>
      </c>
      <c r="L6687" t="s">
        <v>31</v>
      </c>
      <c r="M6687">
        <v>32841.291499999999</v>
      </c>
      <c r="N6687">
        <v>198</v>
      </c>
      <c r="O6687" t="s">
        <v>22</v>
      </c>
      <c r="P6687" t="s">
        <v>22</v>
      </c>
      <c r="Q6687" s="2">
        <v>44636</v>
      </c>
      <c r="R6687" t="s">
        <v>44</v>
      </c>
      <c r="S6687" t="s">
        <v>45</v>
      </c>
      <c r="T6687">
        <f>_xlfn.DAYS(Raw_data_US_healthcare[[#This Row],[Discharge Date]],Raw_data_US_healthcare[[#This Row],[Date of Admission]])</f>
        <v>1</v>
      </c>
    </row>
    <row r="6688" spans="1:20" x14ac:dyDescent="0.3">
      <c r="A6688" t="s">
        <v>26511</v>
      </c>
      <c r="B6688" t="s">
        <v>18264</v>
      </c>
      <c r="C6688">
        <v>18</v>
      </c>
      <c r="D6688" t="str">
        <f>IF(Raw_data_US_healthcare[[#This Row],[Age]]&lt;35,"Young",IF(Raw_data_US_healthcare[[#This Row],[Age]]&lt;60,"Middle","Senior"))</f>
        <v>Young</v>
      </c>
      <c r="E6688" t="s">
        <v>16</v>
      </c>
      <c r="F6688" t="s">
        <v>27</v>
      </c>
      <c r="G6688" t="s">
        <v>27</v>
      </c>
      <c r="H6688" t="s">
        <v>28</v>
      </c>
      <c r="I6688" s="2">
        <v>43700</v>
      </c>
      <c r="J6688" t="s">
        <v>18265</v>
      </c>
      <c r="K6688" t="s">
        <v>18266</v>
      </c>
      <c r="L6688" t="s">
        <v>52</v>
      </c>
      <c r="M6688">
        <v>24585.8086</v>
      </c>
      <c r="N6688">
        <v>144</v>
      </c>
      <c r="O6688" t="s">
        <v>39</v>
      </c>
      <c r="P6688" t="s">
        <v>39</v>
      </c>
      <c r="Q6688" s="2">
        <v>43724</v>
      </c>
      <c r="R6688" t="s">
        <v>32</v>
      </c>
      <c r="S6688" t="s">
        <v>33</v>
      </c>
      <c r="T6688">
        <f>_xlfn.DAYS(Raw_data_US_healthcare[[#This Row],[Discharge Date]],Raw_data_US_healthcare[[#This Row],[Date of Admission]])</f>
        <v>24</v>
      </c>
    </row>
    <row r="6689" spans="1:20" x14ac:dyDescent="0.3">
      <c r="A6689" t="s">
        <v>26512</v>
      </c>
      <c r="B6689" t="s">
        <v>18267</v>
      </c>
      <c r="C6689">
        <v>66</v>
      </c>
      <c r="D6689" t="str">
        <f>IF(Raw_data_US_healthcare[[#This Row],[Age]]&lt;35,"Young",IF(Raw_data_US_healthcare[[#This Row],[Age]]&lt;60,"Middle","Senior"))</f>
        <v>Senior</v>
      </c>
      <c r="E6689" t="s">
        <v>26</v>
      </c>
      <c r="F6689" t="s">
        <v>113</v>
      </c>
      <c r="G6689" t="s">
        <v>113</v>
      </c>
      <c r="H6689" t="s">
        <v>18</v>
      </c>
      <c r="I6689" s="2">
        <v>45103</v>
      </c>
      <c r="J6689" t="s">
        <v>10841</v>
      </c>
      <c r="K6689" t="s">
        <v>18268</v>
      </c>
      <c r="L6689" t="s">
        <v>21</v>
      </c>
      <c r="M6689">
        <v>47930.416700000002</v>
      </c>
      <c r="N6689">
        <v>142</v>
      </c>
      <c r="O6689" t="s">
        <v>43</v>
      </c>
      <c r="P6689" t="s">
        <v>43</v>
      </c>
      <c r="Q6689" s="2">
        <v>45104</v>
      </c>
      <c r="R6689" t="s">
        <v>23</v>
      </c>
      <c r="S6689" t="s">
        <v>33</v>
      </c>
      <c r="T6689">
        <f>_xlfn.DAYS(Raw_data_US_healthcare[[#This Row],[Discharge Date]],Raw_data_US_healthcare[[#This Row],[Date of Admission]])</f>
        <v>1</v>
      </c>
    </row>
    <row r="6690" spans="1:20" x14ac:dyDescent="0.3">
      <c r="A6690" t="s">
        <v>26512</v>
      </c>
      <c r="B6690" t="s">
        <v>18269</v>
      </c>
      <c r="C6690">
        <v>33</v>
      </c>
      <c r="D6690" t="str">
        <f>IF(Raw_data_US_healthcare[[#This Row],[Age]]&lt;35,"Young",IF(Raw_data_US_healthcare[[#This Row],[Age]]&lt;60,"Middle","Senior"))</f>
        <v>Young</v>
      </c>
      <c r="E6690" t="s">
        <v>26</v>
      </c>
      <c r="F6690" t="s">
        <v>62</v>
      </c>
      <c r="G6690" t="s">
        <v>62</v>
      </c>
      <c r="H6690" t="s">
        <v>28</v>
      </c>
      <c r="I6690" s="2">
        <v>44155</v>
      </c>
      <c r="J6690" t="s">
        <v>18270</v>
      </c>
      <c r="K6690" t="s">
        <v>18271</v>
      </c>
      <c r="L6690" t="s">
        <v>60</v>
      </c>
      <c r="M6690">
        <v>30949.966400000001</v>
      </c>
      <c r="N6690">
        <v>233</v>
      </c>
      <c r="O6690" t="s">
        <v>43</v>
      </c>
      <c r="P6690" t="s">
        <v>43</v>
      </c>
      <c r="Q6690" s="2">
        <v>44157</v>
      </c>
      <c r="R6690" t="s">
        <v>48</v>
      </c>
      <c r="S6690" t="s">
        <v>45</v>
      </c>
      <c r="T6690">
        <f>_xlfn.DAYS(Raw_data_US_healthcare[[#This Row],[Discharge Date]],Raw_data_US_healthcare[[#This Row],[Date of Admission]])</f>
        <v>2</v>
      </c>
    </row>
    <row r="6691" spans="1:20" x14ac:dyDescent="0.3">
      <c r="A6691" t="s">
        <v>26512</v>
      </c>
      <c r="B6691" t="s">
        <v>18272</v>
      </c>
      <c r="C6691">
        <v>25</v>
      </c>
      <c r="D6691" t="str">
        <f>IF(Raw_data_US_healthcare[[#This Row],[Age]]&lt;35,"Young",IF(Raw_data_US_healthcare[[#This Row],[Age]]&lt;60,"Middle","Senior"))</f>
        <v>Young</v>
      </c>
      <c r="E6691" t="s">
        <v>26</v>
      </c>
      <c r="F6691" t="s">
        <v>27</v>
      </c>
      <c r="G6691" t="s">
        <v>27</v>
      </c>
      <c r="H6691" t="s">
        <v>36</v>
      </c>
      <c r="I6691" s="2">
        <v>44399</v>
      </c>
      <c r="J6691" t="s">
        <v>2180</v>
      </c>
      <c r="K6691" t="s">
        <v>18273</v>
      </c>
      <c r="L6691" t="s">
        <v>60</v>
      </c>
      <c r="M6691">
        <v>18291.948199999999</v>
      </c>
      <c r="N6691">
        <v>292</v>
      </c>
      <c r="O6691" t="s">
        <v>22</v>
      </c>
      <c r="P6691" t="s">
        <v>22</v>
      </c>
      <c r="Q6691" s="2">
        <v>44404</v>
      </c>
      <c r="R6691" t="s">
        <v>83</v>
      </c>
      <c r="S6691" t="s">
        <v>24</v>
      </c>
      <c r="T6691">
        <f>_xlfn.DAYS(Raw_data_US_healthcare[[#This Row],[Discharge Date]],Raw_data_US_healthcare[[#This Row],[Date of Admission]])</f>
        <v>5</v>
      </c>
    </row>
    <row r="6692" spans="1:20" x14ac:dyDescent="0.3">
      <c r="A6692" t="s">
        <v>26512</v>
      </c>
      <c r="B6692" t="s">
        <v>18274</v>
      </c>
      <c r="C6692">
        <v>85</v>
      </c>
      <c r="D6692" t="str">
        <f>IF(Raw_data_US_healthcare[[#This Row],[Age]]&lt;35,"Young",IF(Raw_data_US_healthcare[[#This Row],[Age]]&lt;60,"Middle","Senior"))</f>
        <v>Senior</v>
      </c>
      <c r="E6692" t="s">
        <v>26</v>
      </c>
      <c r="F6692" t="s">
        <v>228</v>
      </c>
      <c r="G6692" t="s">
        <v>228</v>
      </c>
      <c r="H6692" t="s">
        <v>18</v>
      </c>
      <c r="I6692" s="2">
        <v>44454</v>
      </c>
      <c r="J6692" t="s">
        <v>1901</v>
      </c>
      <c r="K6692" t="s">
        <v>18275</v>
      </c>
      <c r="L6692" t="s">
        <v>60</v>
      </c>
      <c r="M6692">
        <v>15515.6831</v>
      </c>
      <c r="N6692">
        <v>321</v>
      </c>
      <c r="O6692" t="s">
        <v>39</v>
      </c>
      <c r="P6692" t="s">
        <v>39</v>
      </c>
      <c r="Q6692" s="2">
        <v>44477</v>
      </c>
      <c r="R6692" t="s">
        <v>83</v>
      </c>
      <c r="S6692" t="s">
        <v>24</v>
      </c>
      <c r="T6692">
        <f>_xlfn.DAYS(Raw_data_US_healthcare[[#This Row],[Discharge Date]],Raw_data_US_healthcare[[#This Row],[Date of Admission]])</f>
        <v>23</v>
      </c>
    </row>
    <row r="6693" spans="1:20" x14ac:dyDescent="0.3">
      <c r="A6693" t="s">
        <v>26511</v>
      </c>
      <c r="B6693" t="s">
        <v>18276</v>
      </c>
      <c r="C6693">
        <v>22</v>
      </c>
      <c r="D6693" t="str">
        <f>IF(Raw_data_US_healthcare[[#This Row],[Age]]&lt;35,"Young",IF(Raw_data_US_healthcare[[#This Row],[Age]]&lt;60,"Middle","Senior"))</f>
        <v>Young</v>
      </c>
      <c r="E6693" t="s">
        <v>16</v>
      </c>
      <c r="F6693" t="s">
        <v>113</v>
      </c>
      <c r="G6693" t="s">
        <v>113</v>
      </c>
      <c r="H6693" t="s">
        <v>36</v>
      </c>
      <c r="I6693" s="2">
        <v>44123</v>
      </c>
      <c r="J6693" t="s">
        <v>10616</v>
      </c>
      <c r="K6693" t="s">
        <v>18277</v>
      </c>
      <c r="L6693" t="s">
        <v>56</v>
      </c>
      <c r="M6693">
        <v>6051.4562999999998</v>
      </c>
      <c r="N6693">
        <v>445</v>
      </c>
      <c r="O6693" t="s">
        <v>22</v>
      </c>
      <c r="P6693" t="s">
        <v>22</v>
      </c>
      <c r="Q6693" s="2">
        <v>44127</v>
      </c>
      <c r="R6693" t="s">
        <v>23</v>
      </c>
      <c r="S6693" t="s">
        <v>33</v>
      </c>
      <c r="T6693">
        <f>_xlfn.DAYS(Raw_data_US_healthcare[[#This Row],[Discharge Date]],Raw_data_US_healthcare[[#This Row],[Date of Admission]])</f>
        <v>4</v>
      </c>
    </row>
    <row r="6694" spans="1:20" x14ac:dyDescent="0.3">
      <c r="A6694" t="s">
        <v>26511</v>
      </c>
      <c r="B6694" t="s">
        <v>18278</v>
      </c>
      <c r="C6694">
        <v>28</v>
      </c>
      <c r="D6694" t="str">
        <f>IF(Raw_data_US_healthcare[[#This Row],[Age]]&lt;35,"Young",IF(Raw_data_US_healthcare[[#This Row],[Age]]&lt;60,"Middle","Senior"))</f>
        <v>Young</v>
      </c>
      <c r="E6694" t="s">
        <v>16</v>
      </c>
      <c r="F6694" t="s">
        <v>113</v>
      </c>
      <c r="G6694" t="s">
        <v>113</v>
      </c>
      <c r="H6694" t="s">
        <v>18</v>
      </c>
      <c r="I6694" s="2">
        <v>43781</v>
      </c>
      <c r="J6694" t="s">
        <v>18279</v>
      </c>
      <c r="K6694" t="s">
        <v>18280</v>
      </c>
      <c r="L6694" t="s">
        <v>56</v>
      </c>
      <c r="M6694">
        <v>31394.643899999999</v>
      </c>
      <c r="N6694">
        <v>203</v>
      </c>
      <c r="O6694" t="s">
        <v>39</v>
      </c>
      <c r="P6694" t="s">
        <v>39</v>
      </c>
      <c r="Q6694" s="2">
        <v>43787</v>
      </c>
      <c r="R6694" t="s">
        <v>44</v>
      </c>
      <c r="S6694" t="s">
        <v>24</v>
      </c>
      <c r="T6694">
        <f>_xlfn.DAYS(Raw_data_US_healthcare[[#This Row],[Discharge Date]],Raw_data_US_healthcare[[#This Row],[Date of Admission]])</f>
        <v>6</v>
      </c>
    </row>
    <row r="6695" spans="1:20" x14ac:dyDescent="0.3">
      <c r="A6695" t="s">
        <v>26511</v>
      </c>
      <c r="B6695" t="s">
        <v>18281</v>
      </c>
      <c r="C6695">
        <v>67</v>
      </c>
      <c r="D6695" t="str">
        <f>IF(Raw_data_US_healthcare[[#This Row],[Age]]&lt;35,"Young",IF(Raw_data_US_healthcare[[#This Row],[Age]]&lt;60,"Middle","Senior"))</f>
        <v>Senior</v>
      </c>
      <c r="E6695" t="s">
        <v>16</v>
      </c>
      <c r="F6695" t="s">
        <v>113</v>
      </c>
      <c r="G6695" t="s">
        <v>113</v>
      </c>
      <c r="H6695" t="s">
        <v>18</v>
      </c>
      <c r="I6695" s="2">
        <v>43708</v>
      </c>
      <c r="J6695" t="s">
        <v>18282</v>
      </c>
      <c r="K6695" t="s">
        <v>18283</v>
      </c>
      <c r="L6695" t="s">
        <v>31</v>
      </c>
      <c r="M6695">
        <v>26376.179800000002</v>
      </c>
      <c r="N6695">
        <v>395</v>
      </c>
      <c r="O6695" t="s">
        <v>39</v>
      </c>
      <c r="P6695" t="s">
        <v>39</v>
      </c>
      <c r="Q6695" s="2">
        <v>43727</v>
      </c>
      <c r="R6695" t="s">
        <v>23</v>
      </c>
      <c r="S6695" t="s">
        <v>33</v>
      </c>
      <c r="T6695">
        <f>_xlfn.DAYS(Raw_data_US_healthcare[[#This Row],[Discharge Date]],Raw_data_US_healthcare[[#This Row],[Date of Admission]])</f>
        <v>19</v>
      </c>
    </row>
    <row r="6696" spans="1:20" x14ac:dyDescent="0.3">
      <c r="A6696" t="s">
        <v>26512</v>
      </c>
      <c r="B6696" t="s">
        <v>18284</v>
      </c>
      <c r="C6696">
        <v>57</v>
      </c>
      <c r="D6696" t="str">
        <f>IF(Raw_data_US_healthcare[[#This Row],[Age]]&lt;35,"Young",IF(Raw_data_US_healthcare[[#This Row],[Age]]&lt;60,"Middle","Senior"))</f>
        <v>Middle</v>
      </c>
      <c r="E6696" t="s">
        <v>26</v>
      </c>
      <c r="F6696" t="s">
        <v>88</v>
      </c>
      <c r="G6696" t="s">
        <v>88</v>
      </c>
      <c r="H6696" t="s">
        <v>26514</v>
      </c>
      <c r="I6696" s="2">
        <v>44448</v>
      </c>
      <c r="J6696" t="s">
        <v>18285</v>
      </c>
      <c r="K6696" t="s">
        <v>18286</v>
      </c>
      <c r="L6696" t="s">
        <v>31</v>
      </c>
      <c r="M6696">
        <v>17420.044600000001</v>
      </c>
      <c r="N6696">
        <v>275</v>
      </c>
      <c r="O6696" t="s">
        <v>22</v>
      </c>
      <c r="P6696" t="s">
        <v>22</v>
      </c>
      <c r="Q6696" s="2">
        <v>44449</v>
      </c>
      <c r="R6696" t="s">
        <v>44</v>
      </c>
      <c r="S6696" t="s">
        <v>45</v>
      </c>
      <c r="T6696">
        <f>_xlfn.DAYS(Raw_data_US_healthcare[[#This Row],[Discharge Date]],Raw_data_US_healthcare[[#This Row],[Date of Admission]])</f>
        <v>1</v>
      </c>
    </row>
    <row r="6697" spans="1:20" x14ac:dyDescent="0.3">
      <c r="A6697" t="s">
        <v>26512</v>
      </c>
      <c r="B6697" t="s">
        <v>18287</v>
      </c>
      <c r="C6697">
        <v>84</v>
      </c>
      <c r="D6697" t="str">
        <f>IF(Raw_data_US_healthcare[[#This Row],[Age]]&lt;35,"Young",IF(Raw_data_US_healthcare[[#This Row],[Age]]&lt;60,"Middle","Senior"))</f>
        <v>Senior</v>
      </c>
      <c r="E6697" t="s">
        <v>26</v>
      </c>
      <c r="F6697" t="s">
        <v>228</v>
      </c>
      <c r="G6697" t="s">
        <v>228</v>
      </c>
      <c r="H6697" t="s">
        <v>28</v>
      </c>
      <c r="I6697" s="2">
        <v>44538</v>
      </c>
      <c r="J6697" t="s">
        <v>3021</v>
      </c>
      <c r="K6697" t="s">
        <v>18288</v>
      </c>
      <c r="L6697" t="s">
        <v>52</v>
      </c>
      <c r="M6697">
        <v>9750.2867999999999</v>
      </c>
      <c r="N6697">
        <v>117</v>
      </c>
      <c r="O6697" t="s">
        <v>43</v>
      </c>
      <c r="P6697" t="s">
        <v>43</v>
      </c>
      <c r="Q6697" s="2">
        <v>44566</v>
      </c>
      <c r="R6697" t="s">
        <v>44</v>
      </c>
      <c r="S6697" t="s">
        <v>45</v>
      </c>
      <c r="T6697">
        <f>_xlfn.DAYS(Raw_data_US_healthcare[[#This Row],[Discharge Date]],Raw_data_US_healthcare[[#This Row],[Date of Admission]])</f>
        <v>28</v>
      </c>
    </row>
    <row r="6698" spans="1:20" x14ac:dyDescent="0.3">
      <c r="A6698" t="s">
        <v>26512</v>
      </c>
      <c r="B6698" t="s">
        <v>18289</v>
      </c>
      <c r="C6698">
        <v>45</v>
      </c>
      <c r="D6698" t="str">
        <f>IF(Raw_data_US_healthcare[[#This Row],[Age]]&lt;35,"Young",IF(Raw_data_US_healthcare[[#This Row],[Age]]&lt;60,"Middle","Senior"))</f>
        <v>Middle</v>
      </c>
      <c r="E6698" t="s">
        <v>26</v>
      </c>
      <c r="F6698" t="s">
        <v>62</v>
      </c>
      <c r="G6698" t="s">
        <v>62</v>
      </c>
      <c r="H6698" t="s">
        <v>36</v>
      </c>
      <c r="I6698" s="2">
        <v>44356</v>
      </c>
      <c r="J6698" t="s">
        <v>12124</v>
      </c>
      <c r="K6698" t="s">
        <v>18290</v>
      </c>
      <c r="L6698" t="s">
        <v>60</v>
      </c>
      <c r="M6698">
        <v>12917.6806</v>
      </c>
      <c r="N6698">
        <v>333</v>
      </c>
      <c r="O6698" t="s">
        <v>22</v>
      </c>
      <c r="P6698" t="s">
        <v>22</v>
      </c>
      <c r="Q6698" s="2">
        <v>44364</v>
      </c>
      <c r="R6698" t="s">
        <v>48</v>
      </c>
      <c r="S6698" t="s">
        <v>24</v>
      </c>
      <c r="T6698">
        <f>_xlfn.DAYS(Raw_data_US_healthcare[[#This Row],[Discharge Date]],Raw_data_US_healthcare[[#This Row],[Date of Admission]])</f>
        <v>8</v>
      </c>
    </row>
    <row r="6699" spans="1:20" x14ac:dyDescent="0.3">
      <c r="A6699" t="s">
        <v>26511</v>
      </c>
      <c r="B6699" t="s">
        <v>18291</v>
      </c>
      <c r="C6699">
        <v>61</v>
      </c>
      <c r="D6699" t="str">
        <f>IF(Raw_data_US_healthcare[[#This Row],[Age]]&lt;35,"Young",IF(Raw_data_US_healthcare[[#This Row],[Age]]&lt;60,"Middle","Senior"))</f>
        <v>Senior</v>
      </c>
      <c r="E6699" t="s">
        <v>16</v>
      </c>
      <c r="F6699" t="s">
        <v>17</v>
      </c>
      <c r="G6699" t="s">
        <v>17</v>
      </c>
      <c r="H6699" t="s">
        <v>69</v>
      </c>
      <c r="I6699" s="2">
        <v>44062</v>
      </c>
      <c r="J6699" t="s">
        <v>18292</v>
      </c>
      <c r="K6699" t="s">
        <v>6350</v>
      </c>
      <c r="L6699" t="s">
        <v>56</v>
      </c>
      <c r="M6699">
        <v>61018.464999999997</v>
      </c>
      <c r="N6699">
        <v>218</v>
      </c>
      <c r="O6699" t="s">
        <v>22</v>
      </c>
      <c r="P6699" t="s">
        <v>22</v>
      </c>
      <c r="Q6699" s="2">
        <v>44068</v>
      </c>
      <c r="R6699" t="s">
        <v>23</v>
      </c>
      <c r="S6699" t="s">
        <v>45</v>
      </c>
      <c r="T6699">
        <f>_xlfn.DAYS(Raw_data_US_healthcare[[#This Row],[Discharge Date]],Raw_data_US_healthcare[[#This Row],[Date of Admission]])</f>
        <v>6</v>
      </c>
    </row>
    <row r="6700" spans="1:20" x14ac:dyDescent="0.3">
      <c r="A6700" t="s">
        <v>26512</v>
      </c>
      <c r="B6700" t="s">
        <v>6835</v>
      </c>
      <c r="C6700">
        <v>75</v>
      </c>
      <c r="D6700" t="str">
        <f>IF(Raw_data_US_healthcare[[#This Row],[Age]]&lt;35,"Young",IF(Raw_data_US_healthcare[[#This Row],[Age]]&lt;60,"Middle","Senior"))</f>
        <v>Senior</v>
      </c>
      <c r="E6700" t="s">
        <v>26</v>
      </c>
      <c r="F6700" t="s">
        <v>62</v>
      </c>
      <c r="G6700" t="s">
        <v>62</v>
      </c>
      <c r="H6700" t="s">
        <v>26516</v>
      </c>
      <c r="I6700" s="2">
        <v>43899</v>
      </c>
      <c r="J6700" t="s">
        <v>18293</v>
      </c>
      <c r="K6700" t="s">
        <v>18294</v>
      </c>
      <c r="L6700" t="s">
        <v>31</v>
      </c>
      <c r="M6700">
        <v>1966.9449999999999</v>
      </c>
      <c r="N6700">
        <v>256</v>
      </c>
      <c r="O6700" t="s">
        <v>39</v>
      </c>
      <c r="P6700" t="s">
        <v>39</v>
      </c>
      <c r="Q6700" s="2">
        <v>43921</v>
      </c>
      <c r="R6700" t="s">
        <v>83</v>
      </c>
      <c r="S6700" t="s">
        <v>45</v>
      </c>
      <c r="T6700">
        <f>_xlfn.DAYS(Raw_data_US_healthcare[[#This Row],[Discharge Date]],Raw_data_US_healthcare[[#This Row],[Date of Admission]])</f>
        <v>22</v>
      </c>
    </row>
    <row r="6701" spans="1:20" x14ac:dyDescent="0.3">
      <c r="A6701" t="s">
        <v>26511</v>
      </c>
      <c r="B6701" t="s">
        <v>18295</v>
      </c>
      <c r="C6701">
        <v>77</v>
      </c>
      <c r="D6701" t="str">
        <f>IF(Raw_data_US_healthcare[[#This Row],[Age]]&lt;35,"Young",IF(Raw_data_US_healthcare[[#This Row],[Age]]&lt;60,"Middle","Senior"))</f>
        <v>Senior</v>
      </c>
      <c r="E6701" t="s">
        <v>16</v>
      </c>
      <c r="F6701" t="s">
        <v>228</v>
      </c>
      <c r="G6701" t="s">
        <v>228</v>
      </c>
      <c r="H6701" t="s">
        <v>26514</v>
      </c>
      <c r="I6701" s="2">
        <v>44557</v>
      </c>
      <c r="J6701" t="s">
        <v>18296</v>
      </c>
      <c r="K6701" t="s">
        <v>520</v>
      </c>
      <c r="L6701" t="s">
        <v>21</v>
      </c>
      <c r="M6701">
        <v>2315.5169000000001</v>
      </c>
      <c r="N6701">
        <v>483</v>
      </c>
      <c r="O6701" t="s">
        <v>22</v>
      </c>
      <c r="P6701" t="s">
        <v>22</v>
      </c>
      <c r="Q6701" s="2">
        <v>44574</v>
      </c>
      <c r="R6701" t="s">
        <v>23</v>
      </c>
      <c r="S6701" t="s">
        <v>45</v>
      </c>
      <c r="T6701">
        <f>_xlfn.DAYS(Raw_data_US_healthcare[[#This Row],[Discharge Date]],Raw_data_US_healthcare[[#This Row],[Date of Admission]])</f>
        <v>17</v>
      </c>
    </row>
    <row r="6702" spans="1:20" x14ac:dyDescent="0.3">
      <c r="A6702" t="s">
        <v>26511</v>
      </c>
      <c r="B6702" t="s">
        <v>1607</v>
      </c>
      <c r="C6702">
        <v>68</v>
      </c>
      <c r="D6702" t="str">
        <f>IF(Raw_data_US_healthcare[[#This Row],[Age]]&lt;35,"Young",IF(Raw_data_US_healthcare[[#This Row],[Age]]&lt;60,"Middle","Senior"))</f>
        <v>Senior</v>
      </c>
      <c r="E6702" t="s">
        <v>16</v>
      </c>
      <c r="F6702" t="s">
        <v>49</v>
      </c>
      <c r="G6702" t="s">
        <v>49</v>
      </c>
      <c r="H6702" t="s">
        <v>69</v>
      </c>
      <c r="I6702" s="2">
        <v>45166</v>
      </c>
      <c r="J6702" t="s">
        <v>14084</v>
      </c>
      <c r="K6702" t="s">
        <v>18297</v>
      </c>
      <c r="L6702" t="s">
        <v>60</v>
      </c>
      <c r="M6702">
        <v>75724.612399999998</v>
      </c>
      <c r="N6702">
        <v>438</v>
      </c>
      <c r="O6702" t="s">
        <v>22</v>
      </c>
      <c r="P6702" t="s">
        <v>22</v>
      </c>
      <c r="Q6702" s="2">
        <v>45188</v>
      </c>
      <c r="R6702" t="s">
        <v>48</v>
      </c>
      <c r="S6702" t="s">
        <v>45</v>
      </c>
      <c r="T6702">
        <f>_xlfn.DAYS(Raw_data_US_healthcare[[#This Row],[Discharge Date]],Raw_data_US_healthcare[[#This Row],[Date of Admission]])</f>
        <v>22</v>
      </c>
    </row>
    <row r="6703" spans="1:20" x14ac:dyDescent="0.3">
      <c r="A6703" t="s">
        <v>26512</v>
      </c>
      <c r="B6703" t="s">
        <v>449</v>
      </c>
      <c r="C6703">
        <v>84</v>
      </c>
      <c r="D6703" t="str">
        <f>IF(Raw_data_US_healthcare[[#This Row],[Age]]&lt;35,"Young",IF(Raw_data_US_healthcare[[#This Row],[Age]]&lt;60,"Middle","Senior"))</f>
        <v>Senior</v>
      </c>
      <c r="E6703" t="s">
        <v>26</v>
      </c>
      <c r="F6703" t="s">
        <v>62</v>
      </c>
      <c r="G6703" t="s">
        <v>62</v>
      </c>
      <c r="H6703" t="s">
        <v>26514</v>
      </c>
      <c r="I6703" s="2">
        <v>43542</v>
      </c>
      <c r="J6703" t="s">
        <v>18298</v>
      </c>
      <c r="K6703" t="s">
        <v>18299</v>
      </c>
      <c r="L6703" t="s">
        <v>21</v>
      </c>
      <c r="M6703">
        <v>31308.8704</v>
      </c>
      <c r="N6703">
        <v>470</v>
      </c>
      <c r="O6703" t="s">
        <v>22</v>
      </c>
      <c r="P6703" t="s">
        <v>22</v>
      </c>
      <c r="Q6703" s="2">
        <v>43545</v>
      </c>
      <c r="R6703" t="s">
        <v>83</v>
      </c>
      <c r="S6703" t="s">
        <v>45</v>
      </c>
      <c r="T6703">
        <f>_xlfn.DAYS(Raw_data_US_healthcare[[#This Row],[Discharge Date]],Raw_data_US_healthcare[[#This Row],[Date of Admission]])</f>
        <v>3</v>
      </c>
    </row>
    <row r="6704" spans="1:20" x14ac:dyDescent="0.3">
      <c r="A6704" t="s">
        <v>26511</v>
      </c>
      <c r="B6704" t="s">
        <v>18300</v>
      </c>
      <c r="C6704">
        <v>23</v>
      </c>
      <c r="D6704" t="str">
        <f>IF(Raw_data_US_healthcare[[#This Row],[Age]]&lt;35,"Young",IF(Raw_data_US_healthcare[[#This Row],[Age]]&lt;60,"Middle","Senior"))</f>
        <v>Young</v>
      </c>
      <c r="E6704" t="s">
        <v>16</v>
      </c>
      <c r="F6704" t="s">
        <v>17</v>
      </c>
      <c r="G6704" t="s">
        <v>17</v>
      </c>
      <c r="H6704" t="s">
        <v>36</v>
      </c>
      <c r="I6704" s="2">
        <v>44471</v>
      </c>
      <c r="J6704" t="s">
        <v>7681</v>
      </c>
      <c r="K6704" t="s">
        <v>18301</v>
      </c>
      <c r="L6704" t="s">
        <v>60</v>
      </c>
      <c r="M6704">
        <v>13942.7183</v>
      </c>
      <c r="N6704">
        <v>161</v>
      </c>
      <c r="O6704" t="s">
        <v>22</v>
      </c>
      <c r="P6704" t="s">
        <v>22</v>
      </c>
      <c r="Q6704" s="2">
        <v>44473</v>
      </c>
      <c r="R6704" t="s">
        <v>48</v>
      </c>
      <c r="S6704" t="s">
        <v>24</v>
      </c>
      <c r="T6704">
        <f>_xlfn.DAYS(Raw_data_US_healthcare[[#This Row],[Discharge Date]],Raw_data_US_healthcare[[#This Row],[Date of Admission]])</f>
        <v>2</v>
      </c>
    </row>
    <row r="6705" spans="1:20" x14ac:dyDescent="0.3">
      <c r="A6705" t="s">
        <v>26512</v>
      </c>
      <c r="B6705" t="s">
        <v>18302</v>
      </c>
      <c r="C6705">
        <v>56</v>
      </c>
      <c r="D6705" t="str">
        <f>IF(Raw_data_US_healthcare[[#This Row],[Age]]&lt;35,"Young",IF(Raw_data_US_healthcare[[#This Row],[Age]]&lt;60,"Middle","Senior"))</f>
        <v>Middle</v>
      </c>
      <c r="E6705" t="s">
        <v>26</v>
      </c>
      <c r="F6705" t="s">
        <v>62</v>
      </c>
      <c r="G6705" t="s">
        <v>62</v>
      </c>
      <c r="H6705" t="s">
        <v>26514</v>
      </c>
      <c r="I6705" s="2">
        <v>43622</v>
      </c>
      <c r="J6705" t="s">
        <v>18303</v>
      </c>
      <c r="K6705" t="s">
        <v>18243</v>
      </c>
      <c r="L6705" t="s">
        <v>56</v>
      </c>
      <c r="M6705">
        <v>25271.854299999999</v>
      </c>
      <c r="N6705">
        <v>164</v>
      </c>
      <c r="O6705" t="s">
        <v>22</v>
      </c>
      <c r="P6705" t="s">
        <v>22</v>
      </c>
      <c r="Q6705" s="2">
        <v>43638</v>
      </c>
      <c r="R6705" t="s">
        <v>32</v>
      </c>
      <c r="S6705" t="s">
        <v>24</v>
      </c>
      <c r="T6705">
        <f>_xlfn.DAYS(Raw_data_US_healthcare[[#This Row],[Discharge Date]],Raw_data_US_healthcare[[#This Row],[Date of Admission]])</f>
        <v>16</v>
      </c>
    </row>
    <row r="6706" spans="1:20" x14ac:dyDescent="0.3">
      <c r="A6706" t="s">
        <v>26511</v>
      </c>
      <c r="B6706" t="s">
        <v>18304</v>
      </c>
      <c r="C6706">
        <v>81</v>
      </c>
      <c r="D6706" t="str">
        <f>IF(Raw_data_US_healthcare[[#This Row],[Age]]&lt;35,"Young",IF(Raw_data_US_healthcare[[#This Row],[Age]]&lt;60,"Middle","Senior"))</f>
        <v>Senior</v>
      </c>
      <c r="E6706" t="s">
        <v>16</v>
      </c>
      <c r="F6706" t="s">
        <v>49</v>
      </c>
      <c r="G6706" t="s">
        <v>49</v>
      </c>
      <c r="H6706" t="s">
        <v>36</v>
      </c>
      <c r="I6706" s="2">
        <v>44946</v>
      </c>
      <c r="J6706" t="s">
        <v>18305</v>
      </c>
      <c r="K6706" t="s">
        <v>9884</v>
      </c>
      <c r="L6706" t="s">
        <v>21</v>
      </c>
      <c r="M6706">
        <v>12302.441999999999</v>
      </c>
      <c r="N6706">
        <v>336</v>
      </c>
      <c r="O6706" t="s">
        <v>22</v>
      </c>
      <c r="P6706" t="s">
        <v>22</v>
      </c>
      <c r="Q6706" s="2">
        <v>44956</v>
      </c>
      <c r="R6706" t="s">
        <v>44</v>
      </c>
      <c r="S6706" t="s">
        <v>45</v>
      </c>
      <c r="T6706">
        <f>_xlfn.DAYS(Raw_data_US_healthcare[[#This Row],[Discharge Date]],Raw_data_US_healthcare[[#This Row],[Date of Admission]])</f>
        <v>10</v>
      </c>
    </row>
    <row r="6707" spans="1:20" x14ac:dyDescent="0.3">
      <c r="A6707" t="s">
        <v>26512</v>
      </c>
      <c r="B6707" t="s">
        <v>18306</v>
      </c>
      <c r="C6707">
        <v>19</v>
      </c>
      <c r="D6707" t="str">
        <f>IF(Raw_data_US_healthcare[[#This Row],[Age]]&lt;35,"Young",IF(Raw_data_US_healthcare[[#This Row],[Age]]&lt;60,"Middle","Senior"))</f>
        <v>Young</v>
      </c>
      <c r="E6707" t="s">
        <v>26</v>
      </c>
      <c r="F6707" t="s">
        <v>113</v>
      </c>
      <c r="G6707" t="s">
        <v>113</v>
      </c>
      <c r="H6707" t="s">
        <v>26516</v>
      </c>
      <c r="I6707" s="2">
        <v>44585</v>
      </c>
      <c r="J6707" t="s">
        <v>18307</v>
      </c>
      <c r="K6707" t="s">
        <v>18308</v>
      </c>
      <c r="L6707" t="s">
        <v>56</v>
      </c>
      <c r="M6707">
        <v>24837.233</v>
      </c>
      <c r="N6707">
        <v>224</v>
      </c>
      <c r="O6707" t="s">
        <v>39</v>
      </c>
      <c r="P6707" t="s">
        <v>39</v>
      </c>
      <c r="Q6707" s="2">
        <v>44603</v>
      </c>
      <c r="R6707" t="s">
        <v>83</v>
      </c>
      <c r="S6707" t="s">
        <v>33</v>
      </c>
      <c r="T6707">
        <f>_xlfn.DAYS(Raw_data_US_healthcare[[#This Row],[Discharge Date]],Raw_data_US_healthcare[[#This Row],[Date of Admission]])</f>
        <v>18</v>
      </c>
    </row>
    <row r="6708" spans="1:20" x14ac:dyDescent="0.3">
      <c r="A6708" t="s">
        <v>26512</v>
      </c>
      <c r="B6708" t="s">
        <v>18309</v>
      </c>
      <c r="C6708">
        <v>37</v>
      </c>
      <c r="D6708" t="str">
        <f>IF(Raw_data_US_healthcare[[#This Row],[Age]]&lt;35,"Young",IF(Raw_data_US_healthcare[[#This Row],[Age]]&lt;60,"Middle","Senior"))</f>
        <v>Middle</v>
      </c>
      <c r="E6708" t="s">
        <v>26</v>
      </c>
      <c r="F6708" t="s">
        <v>88</v>
      </c>
      <c r="G6708" t="s">
        <v>88</v>
      </c>
      <c r="H6708" t="s">
        <v>26514</v>
      </c>
      <c r="I6708" s="2">
        <v>43823</v>
      </c>
      <c r="J6708" t="s">
        <v>18310</v>
      </c>
      <c r="K6708" t="s">
        <v>18311</v>
      </c>
      <c r="L6708" t="s">
        <v>56</v>
      </c>
      <c r="M6708">
        <v>5801.43</v>
      </c>
      <c r="N6708">
        <v>192</v>
      </c>
      <c r="O6708" t="s">
        <v>22</v>
      </c>
      <c r="P6708" t="s">
        <v>22</v>
      </c>
      <c r="Q6708" s="2">
        <v>43834</v>
      </c>
      <c r="R6708" t="s">
        <v>23</v>
      </c>
      <c r="S6708" t="s">
        <v>24</v>
      </c>
      <c r="T6708">
        <f>_xlfn.DAYS(Raw_data_US_healthcare[[#This Row],[Discharge Date]],Raw_data_US_healthcare[[#This Row],[Date of Admission]])</f>
        <v>11</v>
      </c>
    </row>
    <row r="6709" spans="1:20" x14ac:dyDescent="0.3">
      <c r="A6709" t="s">
        <v>26511</v>
      </c>
      <c r="B6709" t="s">
        <v>18312</v>
      </c>
      <c r="C6709">
        <v>46</v>
      </c>
      <c r="D6709" t="str">
        <f>IF(Raw_data_US_healthcare[[#This Row],[Age]]&lt;35,"Young",IF(Raw_data_US_healthcare[[#This Row],[Age]]&lt;60,"Middle","Senior"))</f>
        <v>Middle</v>
      </c>
      <c r="E6709" t="s">
        <v>16</v>
      </c>
      <c r="F6709" t="s">
        <v>17</v>
      </c>
      <c r="G6709" t="s">
        <v>17</v>
      </c>
      <c r="H6709" t="s">
        <v>36</v>
      </c>
      <c r="I6709" s="2">
        <v>44066</v>
      </c>
      <c r="J6709" t="s">
        <v>18313</v>
      </c>
      <c r="K6709" t="s">
        <v>18314</v>
      </c>
      <c r="L6709" t="s">
        <v>60</v>
      </c>
      <c r="M6709">
        <v>6659.7619999999997</v>
      </c>
      <c r="N6709">
        <v>314</v>
      </c>
      <c r="O6709" t="s">
        <v>39</v>
      </c>
      <c r="P6709" t="s">
        <v>39</v>
      </c>
      <c r="Q6709" s="2">
        <v>44069</v>
      </c>
      <c r="R6709" t="s">
        <v>48</v>
      </c>
      <c r="S6709" t="s">
        <v>24</v>
      </c>
      <c r="T6709">
        <f>_xlfn.DAYS(Raw_data_US_healthcare[[#This Row],[Discharge Date]],Raw_data_US_healthcare[[#This Row],[Date of Admission]])</f>
        <v>3</v>
      </c>
    </row>
    <row r="6710" spans="1:20" x14ac:dyDescent="0.3">
      <c r="A6710" t="s">
        <v>26512</v>
      </c>
      <c r="B6710" t="s">
        <v>18315</v>
      </c>
      <c r="C6710">
        <v>47</v>
      </c>
      <c r="D6710" t="str">
        <f>IF(Raw_data_US_healthcare[[#This Row],[Age]]&lt;35,"Young",IF(Raw_data_US_healthcare[[#This Row],[Age]]&lt;60,"Middle","Senior"))</f>
        <v>Middle</v>
      </c>
      <c r="E6710" t="s">
        <v>26</v>
      </c>
      <c r="F6710" t="s">
        <v>88</v>
      </c>
      <c r="G6710" t="s">
        <v>88</v>
      </c>
      <c r="H6710" t="s">
        <v>28</v>
      </c>
      <c r="I6710" s="2">
        <v>43658</v>
      </c>
      <c r="J6710" t="s">
        <v>3312</v>
      </c>
      <c r="K6710" t="s">
        <v>18316</v>
      </c>
      <c r="L6710" t="s">
        <v>31</v>
      </c>
      <c r="M6710">
        <v>36123.637999999999</v>
      </c>
      <c r="N6710">
        <v>131</v>
      </c>
      <c r="O6710" t="s">
        <v>43</v>
      </c>
      <c r="P6710" t="s">
        <v>43</v>
      </c>
      <c r="Q6710" s="2">
        <v>43672</v>
      </c>
      <c r="R6710" t="s">
        <v>32</v>
      </c>
      <c r="S6710" t="s">
        <v>24</v>
      </c>
      <c r="T6710">
        <f>_xlfn.DAYS(Raw_data_US_healthcare[[#This Row],[Discharge Date]],Raw_data_US_healthcare[[#This Row],[Date of Admission]])</f>
        <v>14</v>
      </c>
    </row>
    <row r="6711" spans="1:20" x14ac:dyDescent="0.3">
      <c r="A6711" t="s">
        <v>26512</v>
      </c>
      <c r="B6711" t="s">
        <v>9724</v>
      </c>
      <c r="C6711">
        <v>22</v>
      </c>
      <c r="D6711" t="str">
        <f>IF(Raw_data_US_healthcare[[#This Row],[Age]]&lt;35,"Young",IF(Raw_data_US_healthcare[[#This Row],[Age]]&lt;60,"Middle","Senior"))</f>
        <v>Young</v>
      </c>
      <c r="E6711" t="s">
        <v>26</v>
      </c>
      <c r="F6711" t="s">
        <v>35</v>
      </c>
      <c r="G6711" t="s">
        <v>35</v>
      </c>
      <c r="H6711" t="s">
        <v>26514</v>
      </c>
      <c r="I6711" s="2">
        <v>43876</v>
      </c>
      <c r="J6711" t="s">
        <v>18317</v>
      </c>
      <c r="K6711" t="s">
        <v>1498</v>
      </c>
      <c r="L6711" t="s">
        <v>52</v>
      </c>
      <c r="M6711">
        <v>28982.8884</v>
      </c>
      <c r="N6711">
        <v>108</v>
      </c>
      <c r="O6711" t="s">
        <v>22</v>
      </c>
      <c r="P6711" t="s">
        <v>22</v>
      </c>
      <c r="Q6711" s="2">
        <v>43891</v>
      </c>
      <c r="R6711" t="s">
        <v>32</v>
      </c>
      <c r="S6711" t="s">
        <v>45</v>
      </c>
      <c r="T6711">
        <f>_xlfn.DAYS(Raw_data_US_healthcare[[#This Row],[Discharge Date]],Raw_data_US_healthcare[[#This Row],[Date of Admission]])</f>
        <v>15</v>
      </c>
    </row>
    <row r="6712" spans="1:20" x14ac:dyDescent="0.3">
      <c r="A6712" t="s">
        <v>26511</v>
      </c>
      <c r="B6712" t="s">
        <v>192</v>
      </c>
      <c r="C6712">
        <v>21</v>
      </c>
      <c r="D6712" t="str">
        <f>IF(Raw_data_US_healthcare[[#This Row],[Age]]&lt;35,"Young",IF(Raw_data_US_healthcare[[#This Row],[Age]]&lt;60,"Middle","Senior"))</f>
        <v>Young</v>
      </c>
      <c r="E6712" t="s">
        <v>16</v>
      </c>
      <c r="F6712" t="s">
        <v>113</v>
      </c>
      <c r="G6712" t="s">
        <v>113</v>
      </c>
      <c r="H6712" t="s">
        <v>69</v>
      </c>
      <c r="I6712" s="2">
        <v>43476</v>
      </c>
      <c r="J6712" t="s">
        <v>18318</v>
      </c>
      <c r="K6712" t="s">
        <v>18319</v>
      </c>
      <c r="L6712" t="s">
        <v>31</v>
      </c>
      <c r="M6712">
        <v>35577.499900000003</v>
      </c>
      <c r="N6712">
        <v>326</v>
      </c>
      <c r="O6712" t="s">
        <v>22</v>
      </c>
      <c r="P6712" t="s">
        <v>22</v>
      </c>
      <c r="Q6712" s="2">
        <v>43489</v>
      </c>
      <c r="R6712" t="s">
        <v>48</v>
      </c>
      <c r="S6712" t="s">
        <v>33</v>
      </c>
      <c r="T6712">
        <f>_xlfn.DAYS(Raw_data_US_healthcare[[#This Row],[Discharge Date]],Raw_data_US_healthcare[[#This Row],[Date of Admission]])</f>
        <v>13</v>
      </c>
    </row>
    <row r="6713" spans="1:20" x14ac:dyDescent="0.3">
      <c r="A6713" t="s">
        <v>26512</v>
      </c>
      <c r="B6713" t="s">
        <v>18320</v>
      </c>
      <c r="C6713">
        <v>68</v>
      </c>
      <c r="D6713" t="str">
        <f>IF(Raw_data_US_healthcare[[#This Row],[Age]]&lt;35,"Young",IF(Raw_data_US_healthcare[[#This Row],[Age]]&lt;60,"Middle","Senior"))</f>
        <v>Senior</v>
      </c>
      <c r="E6713" t="s">
        <v>26</v>
      </c>
      <c r="F6713" t="s">
        <v>35</v>
      </c>
      <c r="G6713" t="s">
        <v>35</v>
      </c>
      <c r="H6713" t="s">
        <v>26516</v>
      </c>
      <c r="I6713" s="2">
        <v>44203</v>
      </c>
      <c r="J6713" t="s">
        <v>14667</v>
      </c>
      <c r="K6713" t="s">
        <v>18321</v>
      </c>
      <c r="L6713" t="s">
        <v>21</v>
      </c>
      <c r="M6713">
        <v>7480.7407000000003</v>
      </c>
      <c r="N6713">
        <v>185</v>
      </c>
      <c r="O6713" t="s">
        <v>43</v>
      </c>
      <c r="P6713" t="s">
        <v>43</v>
      </c>
      <c r="Q6713" s="2">
        <v>44204</v>
      </c>
      <c r="R6713" t="s">
        <v>48</v>
      </c>
      <c r="S6713" t="s">
        <v>45</v>
      </c>
      <c r="T6713">
        <f>_xlfn.DAYS(Raw_data_US_healthcare[[#This Row],[Discharge Date]],Raw_data_US_healthcare[[#This Row],[Date of Admission]])</f>
        <v>1</v>
      </c>
    </row>
    <row r="6714" spans="1:20" x14ac:dyDescent="0.3">
      <c r="A6714" t="s">
        <v>26511</v>
      </c>
      <c r="B6714" t="s">
        <v>18322</v>
      </c>
      <c r="C6714">
        <v>19</v>
      </c>
      <c r="D6714" t="str">
        <f>IF(Raw_data_US_healthcare[[#This Row],[Age]]&lt;35,"Young",IF(Raw_data_US_healthcare[[#This Row],[Age]]&lt;60,"Middle","Senior"))</f>
        <v>Young</v>
      </c>
      <c r="E6714" t="s">
        <v>16</v>
      </c>
      <c r="F6714" t="s">
        <v>27</v>
      </c>
      <c r="G6714" t="s">
        <v>27</v>
      </c>
      <c r="H6714" t="s">
        <v>69</v>
      </c>
      <c r="I6714" s="2">
        <v>44910</v>
      </c>
      <c r="J6714" t="s">
        <v>18323</v>
      </c>
      <c r="K6714" t="s">
        <v>18324</v>
      </c>
      <c r="L6714" t="s">
        <v>52</v>
      </c>
      <c r="M6714">
        <v>41990.116699999999</v>
      </c>
      <c r="N6714">
        <v>237</v>
      </c>
      <c r="O6714" t="s">
        <v>39</v>
      </c>
      <c r="P6714" t="s">
        <v>39</v>
      </c>
      <c r="Q6714" s="2">
        <v>44912</v>
      </c>
      <c r="R6714" t="s">
        <v>32</v>
      </c>
      <c r="S6714" t="s">
        <v>45</v>
      </c>
      <c r="T6714">
        <f>_xlfn.DAYS(Raw_data_US_healthcare[[#This Row],[Discharge Date]],Raw_data_US_healthcare[[#This Row],[Date of Admission]])</f>
        <v>2</v>
      </c>
    </row>
    <row r="6715" spans="1:20" x14ac:dyDescent="0.3">
      <c r="A6715" t="s">
        <v>26511</v>
      </c>
      <c r="B6715" t="s">
        <v>18325</v>
      </c>
      <c r="C6715">
        <v>66</v>
      </c>
      <c r="D6715" t="str">
        <f>IF(Raw_data_US_healthcare[[#This Row],[Age]]&lt;35,"Young",IF(Raw_data_US_healthcare[[#This Row],[Age]]&lt;60,"Middle","Senior"))</f>
        <v>Senior</v>
      </c>
      <c r="E6715" t="s">
        <v>16</v>
      </c>
      <c r="F6715" t="s">
        <v>35</v>
      </c>
      <c r="G6715" t="s">
        <v>35</v>
      </c>
      <c r="H6715" t="s">
        <v>18</v>
      </c>
      <c r="I6715" s="2">
        <v>45214</v>
      </c>
      <c r="J6715" t="s">
        <v>18326</v>
      </c>
      <c r="K6715" t="s">
        <v>18327</v>
      </c>
      <c r="L6715" t="s">
        <v>21</v>
      </c>
      <c r="M6715">
        <v>49354.855600000003</v>
      </c>
      <c r="N6715">
        <v>377</v>
      </c>
      <c r="O6715" t="s">
        <v>39</v>
      </c>
      <c r="P6715" t="s">
        <v>39</v>
      </c>
      <c r="Q6715" s="2">
        <v>45243</v>
      </c>
      <c r="R6715" t="s">
        <v>32</v>
      </c>
      <c r="S6715" t="s">
        <v>45</v>
      </c>
      <c r="T6715">
        <f>_xlfn.DAYS(Raw_data_US_healthcare[[#This Row],[Discharge Date]],Raw_data_US_healthcare[[#This Row],[Date of Admission]])</f>
        <v>29</v>
      </c>
    </row>
    <row r="6716" spans="1:20" x14ac:dyDescent="0.3">
      <c r="A6716" t="s">
        <v>26511</v>
      </c>
      <c r="B6716" t="s">
        <v>18328</v>
      </c>
      <c r="C6716">
        <v>22</v>
      </c>
      <c r="D6716" t="str">
        <f>IF(Raw_data_US_healthcare[[#This Row],[Age]]&lt;35,"Young",IF(Raw_data_US_healthcare[[#This Row],[Age]]&lt;60,"Middle","Senior"))</f>
        <v>Young</v>
      </c>
      <c r="E6716" t="s">
        <v>16</v>
      </c>
      <c r="F6716" t="s">
        <v>88</v>
      </c>
      <c r="G6716" t="s">
        <v>88</v>
      </c>
      <c r="H6716" t="s">
        <v>18</v>
      </c>
      <c r="I6716" s="2">
        <v>44515</v>
      </c>
      <c r="J6716" t="s">
        <v>18329</v>
      </c>
      <c r="K6716" t="s">
        <v>18330</v>
      </c>
      <c r="L6716" t="s">
        <v>56</v>
      </c>
      <c r="M6716">
        <v>13074.0216</v>
      </c>
      <c r="N6716">
        <v>410</v>
      </c>
      <c r="O6716" t="s">
        <v>39</v>
      </c>
      <c r="P6716" t="s">
        <v>39</v>
      </c>
      <c r="Q6716" s="2">
        <v>44520</v>
      </c>
      <c r="R6716" t="s">
        <v>48</v>
      </c>
      <c r="S6716" t="s">
        <v>33</v>
      </c>
      <c r="T6716">
        <f>_xlfn.DAYS(Raw_data_US_healthcare[[#This Row],[Discharge Date]],Raw_data_US_healthcare[[#This Row],[Date of Admission]])</f>
        <v>5</v>
      </c>
    </row>
    <row r="6717" spans="1:20" x14ac:dyDescent="0.3">
      <c r="A6717" t="s">
        <v>26512</v>
      </c>
      <c r="B6717" t="s">
        <v>18331</v>
      </c>
      <c r="C6717">
        <v>29</v>
      </c>
      <c r="D6717" t="str">
        <f>IF(Raw_data_US_healthcare[[#This Row],[Age]]&lt;35,"Young",IF(Raw_data_US_healthcare[[#This Row],[Age]]&lt;60,"Middle","Senior"))</f>
        <v>Young</v>
      </c>
      <c r="E6717" t="s">
        <v>26</v>
      </c>
      <c r="F6717" t="s">
        <v>113</v>
      </c>
      <c r="G6717" t="s">
        <v>113</v>
      </c>
      <c r="H6717" t="s">
        <v>18</v>
      </c>
      <c r="I6717" s="2">
        <v>43903</v>
      </c>
      <c r="J6717" t="s">
        <v>18332</v>
      </c>
      <c r="K6717" t="s">
        <v>18333</v>
      </c>
      <c r="L6717" t="s">
        <v>56</v>
      </c>
      <c r="M6717">
        <v>43700.521200000003</v>
      </c>
      <c r="N6717">
        <v>183</v>
      </c>
      <c r="O6717" t="s">
        <v>43</v>
      </c>
      <c r="P6717" t="s">
        <v>43</v>
      </c>
      <c r="Q6717" s="2">
        <v>43921</v>
      </c>
      <c r="R6717" t="s">
        <v>23</v>
      </c>
      <c r="S6717" t="s">
        <v>33</v>
      </c>
      <c r="T6717">
        <f>_xlfn.DAYS(Raw_data_US_healthcare[[#This Row],[Discharge Date]],Raw_data_US_healthcare[[#This Row],[Date of Admission]])</f>
        <v>18</v>
      </c>
    </row>
    <row r="6718" spans="1:20" x14ac:dyDescent="0.3">
      <c r="A6718" t="s">
        <v>26511</v>
      </c>
      <c r="B6718" t="s">
        <v>18334</v>
      </c>
      <c r="C6718">
        <v>49</v>
      </c>
      <c r="D6718" t="str">
        <f>IF(Raw_data_US_healthcare[[#This Row],[Age]]&lt;35,"Young",IF(Raw_data_US_healthcare[[#This Row],[Age]]&lt;60,"Middle","Senior"))</f>
        <v>Middle</v>
      </c>
      <c r="E6718" t="s">
        <v>16</v>
      </c>
      <c r="F6718" t="s">
        <v>113</v>
      </c>
      <c r="G6718" t="s">
        <v>113</v>
      </c>
      <c r="H6718" t="s">
        <v>69</v>
      </c>
      <c r="I6718" s="2">
        <v>43964</v>
      </c>
      <c r="J6718" t="s">
        <v>18335</v>
      </c>
      <c r="K6718" t="s">
        <v>18336</v>
      </c>
      <c r="L6718" t="s">
        <v>56</v>
      </c>
      <c r="M6718">
        <v>21188.216899999999</v>
      </c>
      <c r="N6718">
        <v>139</v>
      </c>
      <c r="O6718" t="s">
        <v>39</v>
      </c>
      <c r="P6718" t="s">
        <v>39</v>
      </c>
      <c r="Q6718" s="2">
        <v>43971</v>
      </c>
      <c r="R6718" t="s">
        <v>48</v>
      </c>
      <c r="S6718" t="s">
        <v>45</v>
      </c>
      <c r="T6718">
        <f>_xlfn.DAYS(Raw_data_US_healthcare[[#This Row],[Discharge Date]],Raw_data_US_healthcare[[#This Row],[Date of Admission]])</f>
        <v>7</v>
      </c>
    </row>
    <row r="6719" spans="1:20" x14ac:dyDescent="0.3">
      <c r="A6719" t="s">
        <v>26512</v>
      </c>
      <c r="B6719" t="s">
        <v>18337</v>
      </c>
      <c r="C6719">
        <v>51</v>
      </c>
      <c r="D6719" t="str">
        <f>IF(Raw_data_US_healthcare[[#This Row],[Age]]&lt;35,"Young",IF(Raw_data_US_healthcare[[#This Row],[Age]]&lt;60,"Middle","Senior"))</f>
        <v>Middle</v>
      </c>
      <c r="E6719" t="s">
        <v>26</v>
      </c>
      <c r="F6719" t="s">
        <v>17</v>
      </c>
      <c r="G6719" t="s">
        <v>17</v>
      </c>
      <c r="H6719" t="s">
        <v>36</v>
      </c>
      <c r="I6719" s="2">
        <v>44817</v>
      </c>
      <c r="J6719" t="s">
        <v>18338</v>
      </c>
      <c r="K6719" t="s">
        <v>18339</v>
      </c>
      <c r="L6719" t="s">
        <v>21</v>
      </c>
      <c r="M6719">
        <v>2765.3588</v>
      </c>
      <c r="N6719">
        <v>461</v>
      </c>
      <c r="O6719" t="s">
        <v>39</v>
      </c>
      <c r="P6719" t="s">
        <v>39</v>
      </c>
      <c r="Q6719" s="2">
        <v>44823</v>
      </c>
      <c r="R6719" t="s">
        <v>23</v>
      </c>
      <c r="S6719" t="s">
        <v>33</v>
      </c>
      <c r="T6719">
        <f>_xlfn.DAYS(Raw_data_US_healthcare[[#This Row],[Discharge Date]],Raw_data_US_healthcare[[#This Row],[Date of Admission]])</f>
        <v>6</v>
      </c>
    </row>
    <row r="6720" spans="1:20" x14ac:dyDescent="0.3">
      <c r="A6720" t="s">
        <v>26512</v>
      </c>
      <c r="B6720" t="s">
        <v>18340</v>
      </c>
      <c r="C6720">
        <v>77</v>
      </c>
      <c r="D6720" t="str">
        <f>IF(Raw_data_US_healthcare[[#This Row],[Age]]&lt;35,"Young",IF(Raw_data_US_healthcare[[#This Row],[Age]]&lt;60,"Middle","Senior"))</f>
        <v>Senior</v>
      </c>
      <c r="E6720" t="s">
        <v>26</v>
      </c>
      <c r="F6720" t="s">
        <v>17</v>
      </c>
      <c r="G6720" t="s">
        <v>17</v>
      </c>
      <c r="H6720" t="s">
        <v>36</v>
      </c>
      <c r="I6720" s="2">
        <v>44818</v>
      </c>
      <c r="J6720" t="s">
        <v>18341</v>
      </c>
      <c r="K6720" t="s">
        <v>18342</v>
      </c>
      <c r="L6720" t="s">
        <v>21</v>
      </c>
      <c r="M6720">
        <v>7109.7407000000003</v>
      </c>
      <c r="N6720">
        <v>393</v>
      </c>
      <c r="O6720" t="s">
        <v>39</v>
      </c>
      <c r="P6720" t="s">
        <v>39</v>
      </c>
      <c r="Q6720" s="2">
        <v>44843</v>
      </c>
      <c r="R6720" t="s">
        <v>23</v>
      </c>
      <c r="S6720" t="s">
        <v>33</v>
      </c>
      <c r="T6720">
        <f>_xlfn.DAYS(Raw_data_US_healthcare[[#This Row],[Discharge Date]],Raw_data_US_healthcare[[#This Row],[Date of Admission]])</f>
        <v>25</v>
      </c>
    </row>
    <row r="6721" spans="1:20" x14ac:dyDescent="0.3">
      <c r="A6721" t="s">
        <v>26511</v>
      </c>
      <c r="B6721" t="s">
        <v>18343</v>
      </c>
      <c r="C6721">
        <v>33</v>
      </c>
      <c r="D6721" t="str">
        <f>IF(Raw_data_US_healthcare[[#This Row],[Age]]&lt;35,"Young",IF(Raw_data_US_healthcare[[#This Row],[Age]]&lt;60,"Middle","Senior"))</f>
        <v>Young</v>
      </c>
      <c r="E6721" t="s">
        <v>16</v>
      </c>
      <c r="F6721" t="s">
        <v>49</v>
      </c>
      <c r="G6721" t="s">
        <v>49</v>
      </c>
      <c r="H6721" t="s">
        <v>28</v>
      </c>
      <c r="I6721" s="2">
        <v>44052</v>
      </c>
      <c r="J6721" t="s">
        <v>18344</v>
      </c>
      <c r="K6721" t="s">
        <v>18345</v>
      </c>
      <c r="L6721" t="s">
        <v>60</v>
      </c>
      <c r="M6721">
        <v>43044.804199999999</v>
      </c>
      <c r="N6721">
        <v>429</v>
      </c>
      <c r="O6721" t="s">
        <v>39</v>
      </c>
      <c r="P6721" t="s">
        <v>39</v>
      </c>
      <c r="Q6721" s="2">
        <v>44058</v>
      </c>
      <c r="R6721" t="s">
        <v>83</v>
      </c>
      <c r="S6721" t="s">
        <v>24</v>
      </c>
      <c r="T6721">
        <f>_xlfn.DAYS(Raw_data_US_healthcare[[#This Row],[Discharge Date]],Raw_data_US_healthcare[[#This Row],[Date of Admission]])</f>
        <v>6</v>
      </c>
    </row>
    <row r="6722" spans="1:20" x14ac:dyDescent="0.3">
      <c r="A6722" t="s">
        <v>26511</v>
      </c>
      <c r="B6722" t="s">
        <v>18346</v>
      </c>
      <c r="C6722">
        <v>71</v>
      </c>
      <c r="D6722" t="str">
        <f>IF(Raw_data_US_healthcare[[#This Row],[Age]]&lt;35,"Young",IF(Raw_data_US_healthcare[[#This Row],[Age]]&lt;60,"Middle","Senior"))</f>
        <v>Senior</v>
      </c>
      <c r="E6722" t="s">
        <v>16</v>
      </c>
      <c r="F6722" t="s">
        <v>62</v>
      </c>
      <c r="G6722" t="s">
        <v>62</v>
      </c>
      <c r="H6722" t="s">
        <v>36</v>
      </c>
      <c r="I6722" s="2">
        <v>45059</v>
      </c>
      <c r="J6722" t="s">
        <v>18347</v>
      </c>
      <c r="K6722" t="s">
        <v>18348</v>
      </c>
      <c r="L6722" t="s">
        <v>21</v>
      </c>
      <c r="M6722">
        <v>5449.2781999999997</v>
      </c>
      <c r="N6722">
        <v>407</v>
      </c>
      <c r="O6722" t="s">
        <v>39</v>
      </c>
      <c r="P6722" t="s">
        <v>39</v>
      </c>
      <c r="Q6722" s="2">
        <v>45080</v>
      </c>
      <c r="R6722" t="s">
        <v>23</v>
      </c>
      <c r="S6722" t="s">
        <v>45</v>
      </c>
      <c r="T6722">
        <f>_xlfn.DAYS(Raw_data_US_healthcare[[#This Row],[Discharge Date]],Raw_data_US_healthcare[[#This Row],[Date of Admission]])</f>
        <v>21</v>
      </c>
    </row>
    <row r="6723" spans="1:20" x14ac:dyDescent="0.3">
      <c r="A6723" t="s">
        <v>26512</v>
      </c>
      <c r="B6723" t="s">
        <v>18349</v>
      </c>
      <c r="C6723">
        <v>40</v>
      </c>
      <c r="D6723" t="str">
        <f>IF(Raw_data_US_healthcare[[#This Row],[Age]]&lt;35,"Young",IF(Raw_data_US_healthcare[[#This Row],[Age]]&lt;60,"Middle","Senior"))</f>
        <v>Middle</v>
      </c>
      <c r="E6723" t="s">
        <v>26</v>
      </c>
      <c r="F6723" t="s">
        <v>27</v>
      </c>
      <c r="G6723" t="s">
        <v>27</v>
      </c>
      <c r="H6723" t="s">
        <v>28</v>
      </c>
      <c r="I6723" s="2">
        <v>43423</v>
      </c>
      <c r="J6723" t="s">
        <v>18350</v>
      </c>
      <c r="K6723" t="s">
        <v>18351</v>
      </c>
      <c r="L6723" t="s">
        <v>56</v>
      </c>
      <c r="M6723">
        <v>16269.125</v>
      </c>
      <c r="N6723">
        <v>269</v>
      </c>
      <c r="O6723" t="s">
        <v>43</v>
      </c>
      <c r="P6723" t="s">
        <v>43</v>
      </c>
      <c r="Q6723" s="2">
        <v>43435</v>
      </c>
      <c r="R6723" t="s">
        <v>23</v>
      </c>
      <c r="S6723" t="s">
        <v>24</v>
      </c>
      <c r="T6723">
        <f>_xlfn.DAYS(Raw_data_US_healthcare[[#This Row],[Discharge Date]],Raw_data_US_healthcare[[#This Row],[Date of Admission]])</f>
        <v>12</v>
      </c>
    </row>
    <row r="6724" spans="1:20" x14ac:dyDescent="0.3">
      <c r="A6724" t="s">
        <v>26512</v>
      </c>
      <c r="B6724" t="s">
        <v>7989</v>
      </c>
      <c r="C6724">
        <v>73</v>
      </c>
      <c r="D6724" t="str">
        <f>IF(Raw_data_US_healthcare[[#This Row],[Age]]&lt;35,"Young",IF(Raw_data_US_healthcare[[#This Row],[Age]]&lt;60,"Middle","Senior"))</f>
        <v>Senior</v>
      </c>
      <c r="E6724" t="s">
        <v>26</v>
      </c>
      <c r="F6724" t="s">
        <v>62</v>
      </c>
      <c r="G6724" t="s">
        <v>62</v>
      </c>
      <c r="H6724" t="s">
        <v>28</v>
      </c>
      <c r="I6724" s="2">
        <v>44584</v>
      </c>
      <c r="J6724" t="s">
        <v>18352</v>
      </c>
      <c r="K6724" t="s">
        <v>18353</v>
      </c>
      <c r="L6724" t="s">
        <v>21</v>
      </c>
      <c r="M6724">
        <v>39184.942199999998</v>
      </c>
      <c r="N6724">
        <v>184</v>
      </c>
      <c r="O6724" t="s">
        <v>39</v>
      </c>
      <c r="P6724" t="s">
        <v>39</v>
      </c>
      <c r="Q6724" s="2">
        <v>44610</v>
      </c>
      <c r="R6724" t="s">
        <v>32</v>
      </c>
      <c r="S6724" t="s">
        <v>33</v>
      </c>
      <c r="T6724">
        <f>_xlfn.DAYS(Raw_data_US_healthcare[[#This Row],[Discharge Date]],Raw_data_US_healthcare[[#This Row],[Date of Admission]])</f>
        <v>26</v>
      </c>
    </row>
    <row r="6725" spans="1:20" x14ac:dyDescent="0.3">
      <c r="A6725" t="s">
        <v>26511</v>
      </c>
      <c r="B6725" t="s">
        <v>18354</v>
      </c>
      <c r="C6725">
        <v>76</v>
      </c>
      <c r="D6725" t="str">
        <f>IF(Raw_data_US_healthcare[[#This Row],[Age]]&lt;35,"Young",IF(Raw_data_US_healthcare[[#This Row],[Age]]&lt;60,"Middle","Senior"))</f>
        <v>Senior</v>
      </c>
      <c r="E6725" t="s">
        <v>16</v>
      </c>
      <c r="F6725" t="s">
        <v>113</v>
      </c>
      <c r="G6725" t="s">
        <v>113</v>
      </c>
      <c r="H6725" t="s">
        <v>26516</v>
      </c>
      <c r="I6725" s="2">
        <v>43627</v>
      </c>
      <c r="J6725" t="s">
        <v>6970</v>
      </c>
      <c r="K6725" t="s">
        <v>18355</v>
      </c>
      <c r="L6725" t="s">
        <v>21</v>
      </c>
      <c r="M6725">
        <v>8052.2308000000003</v>
      </c>
      <c r="N6725">
        <v>368</v>
      </c>
      <c r="O6725" t="s">
        <v>43</v>
      </c>
      <c r="P6725" t="s">
        <v>43</v>
      </c>
      <c r="Q6725" s="2">
        <v>43650</v>
      </c>
      <c r="R6725" t="s">
        <v>44</v>
      </c>
      <c r="S6725" t="s">
        <v>45</v>
      </c>
      <c r="T6725">
        <f>_xlfn.DAYS(Raw_data_US_healthcare[[#This Row],[Discharge Date]],Raw_data_US_healthcare[[#This Row],[Date of Admission]])</f>
        <v>23</v>
      </c>
    </row>
    <row r="6726" spans="1:20" x14ac:dyDescent="0.3">
      <c r="A6726" t="s">
        <v>26512</v>
      </c>
      <c r="B6726" t="s">
        <v>5199</v>
      </c>
      <c r="C6726">
        <v>18</v>
      </c>
      <c r="D6726" t="str">
        <f>IF(Raw_data_US_healthcare[[#This Row],[Age]]&lt;35,"Young",IF(Raw_data_US_healthcare[[#This Row],[Age]]&lt;60,"Middle","Senior"))</f>
        <v>Young</v>
      </c>
      <c r="E6726" t="s">
        <v>26</v>
      </c>
      <c r="F6726" t="s">
        <v>17</v>
      </c>
      <c r="G6726" t="s">
        <v>17</v>
      </c>
      <c r="H6726" t="s">
        <v>18</v>
      </c>
      <c r="I6726" s="2">
        <v>44552</v>
      </c>
      <c r="J6726" t="s">
        <v>18356</v>
      </c>
      <c r="K6726" t="s">
        <v>18357</v>
      </c>
      <c r="L6726" t="s">
        <v>56</v>
      </c>
      <c r="M6726">
        <v>35165.0576</v>
      </c>
      <c r="N6726">
        <v>437</v>
      </c>
      <c r="O6726" t="s">
        <v>43</v>
      </c>
      <c r="P6726" t="s">
        <v>43</v>
      </c>
      <c r="Q6726" s="2">
        <v>44571</v>
      </c>
      <c r="R6726" t="s">
        <v>44</v>
      </c>
      <c r="S6726" t="s">
        <v>45</v>
      </c>
      <c r="T6726">
        <f>_xlfn.DAYS(Raw_data_US_healthcare[[#This Row],[Discharge Date]],Raw_data_US_healthcare[[#This Row],[Date of Admission]])</f>
        <v>19</v>
      </c>
    </row>
    <row r="6727" spans="1:20" x14ac:dyDescent="0.3">
      <c r="A6727" t="s">
        <v>26511</v>
      </c>
      <c r="B6727" t="s">
        <v>18358</v>
      </c>
      <c r="C6727">
        <v>21</v>
      </c>
      <c r="D6727" t="str">
        <f>IF(Raw_data_US_healthcare[[#This Row],[Age]]&lt;35,"Young",IF(Raw_data_US_healthcare[[#This Row],[Age]]&lt;60,"Middle","Senior"))</f>
        <v>Young</v>
      </c>
      <c r="E6727" t="s">
        <v>16</v>
      </c>
      <c r="F6727" t="s">
        <v>113</v>
      </c>
      <c r="G6727" t="s">
        <v>113</v>
      </c>
      <c r="H6727" t="s">
        <v>26516</v>
      </c>
      <c r="I6727" s="2">
        <v>44019</v>
      </c>
      <c r="J6727" t="s">
        <v>18359</v>
      </c>
      <c r="K6727" t="s">
        <v>18360</v>
      </c>
      <c r="L6727" t="s">
        <v>60</v>
      </c>
      <c r="M6727">
        <v>6577.4439000000002</v>
      </c>
      <c r="N6727">
        <v>135</v>
      </c>
      <c r="O6727" t="s">
        <v>43</v>
      </c>
      <c r="P6727" t="s">
        <v>43</v>
      </c>
      <c r="Q6727" s="2">
        <v>44022</v>
      </c>
      <c r="R6727" t="s">
        <v>32</v>
      </c>
      <c r="S6727" t="s">
        <v>24</v>
      </c>
      <c r="T6727">
        <f>_xlfn.DAYS(Raw_data_US_healthcare[[#This Row],[Discharge Date]],Raw_data_US_healthcare[[#This Row],[Date of Admission]])</f>
        <v>3</v>
      </c>
    </row>
    <row r="6728" spans="1:20" x14ac:dyDescent="0.3">
      <c r="A6728" t="s">
        <v>26511</v>
      </c>
      <c r="B6728" t="s">
        <v>18361</v>
      </c>
      <c r="C6728">
        <v>71</v>
      </c>
      <c r="D6728" t="str">
        <f>IF(Raw_data_US_healthcare[[#This Row],[Age]]&lt;35,"Young",IF(Raw_data_US_healthcare[[#This Row],[Age]]&lt;60,"Middle","Senior"))</f>
        <v>Senior</v>
      </c>
      <c r="E6728" t="s">
        <v>16</v>
      </c>
      <c r="F6728" t="s">
        <v>62</v>
      </c>
      <c r="G6728" t="s">
        <v>62</v>
      </c>
      <c r="H6728" t="s">
        <v>26514</v>
      </c>
      <c r="I6728" s="2">
        <v>43713</v>
      </c>
      <c r="J6728" t="s">
        <v>18362</v>
      </c>
      <c r="K6728" t="s">
        <v>18363</v>
      </c>
      <c r="L6728" t="s">
        <v>21</v>
      </c>
      <c r="M6728">
        <v>17579.797600000002</v>
      </c>
      <c r="N6728">
        <v>474</v>
      </c>
      <c r="O6728" t="s">
        <v>22</v>
      </c>
      <c r="P6728" t="s">
        <v>22</v>
      </c>
      <c r="Q6728" s="2">
        <v>43717</v>
      </c>
      <c r="R6728" t="s">
        <v>23</v>
      </c>
      <c r="S6728" t="s">
        <v>24</v>
      </c>
      <c r="T6728">
        <f>_xlfn.DAYS(Raw_data_US_healthcare[[#This Row],[Discharge Date]],Raw_data_US_healthcare[[#This Row],[Date of Admission]])</f>
        <v>4</v>
      </c>
    </row>
    <row r="6729" spans="1:20" x14ac:dyDescent="0.3">
      <c r="A6729" t="s">
        <v>26512</v>
      </c>
      <c r="B6729" t="s">
        <v>18364</v>
      </c>
      <c r="C6729">
        <v>79</v>
      </c>
      <c r="D6729" t="str">
        <f>IF(Raw_data_US_healthcare[[#This Row],[Age]]&lt;35,"Young",IF(Raw_data_US_healthcare[[#This Row],[Age]]&lt;60,"Middle","Senior"))</f>
        <v>Senior</v>
      </c>
      <c r="E6729" t="s">
        <v>26</v>
      </c>
      <c r="F6729" t="s">
        <v>113</v>
      </c>
      <c r="G6729" t="s">
        <v>113</v>
      </c>
      <c r="H6729" t="s">
        <v>26516</v>
      </c>
      <c r="I6729" s="2">
        <v>44059</v>
      </c>
      <c r="J6729" t="s">
        <v>18365</v>
      </c>
      <c r="K6729" t="s">
        <v>18366</v>
      </c>
      <c r="L6729" t="s">
        <v>21</v>
      </c>
      <c r="M6729">
        <v>12283.403700000001</v>
      </c>
      <c r="N6729">
        <v>268</v>
      </c>
      <c r="O6729" t="s">
        <v>39</v>
      </c>
      <c r="P6729" t="s">
        <v>39</v>
      </c>
      <c r="Q6729" s="2">
        <v>44067</v>
      </c>
      <c r="R6729" t="s">
        <v>48</v>
      </c>
      <c r="S6729" t="s">
        <v>24</v>
      </c>
      <c r="T6729">
        <f>_xlfn.DAYS(Raw_data_US_healthcare[[#This Row],[Discharge Date]],Raw_data_US_healthcare[[#This Row],[Date of Admission]])</f>
        <v>8</v>
      </c>
    </row>
    <row r="6730" spans="1:20" x14ac:dyDescent="0.3">
      <c r="A6730" t="s">
        <v>26511</v>
      </c>
      <c r="B6730" t="s">
        <v>18367</v>
      </c>
      <c r="C6730">
        <v>67</v>
      </c>
      <c r="D6730" t="str">
        <f>IF(Raw_data_US_healthcare[[#This Row],[Age]]&lt;35,"Young",IF(Raw_data_US_healthcare[[#This Row],[Age]]&lt;60,"Middle","Senior"))</f>
        <v>Senior</v>
      </c>
      <c r="E6730" t="s">
        <v>16</v>
      </c>
      <c r="F6730" t="s">
        <v>17</v>
      </c>
      <c r="G6730" t="s">
        <v>17</v>
      </c>
      <c r="H6730" t="s">
        <v>18</v>
      </c>
      <c r="I6730" s="2">
        <v>43534</v>
      </c>
      <c r="J6730" t="s">
        <v>18368</v>
      </c>
      <c r="K6730" t="s">
        <v>18369</v>
      </c>
      <c r="L6730" t="s">
        <v>21</v>
      </c>
      <c r="M6730">
        <v>46896.103499999997</v>
      </c>
      <c r="N6730">
        <v>111</v>
      </c>
      <c r="O6730" t="s">
        <v>39</v>
      </c>
      <c r="P6730" t="s">
        <v>39</v>
      </c>
      <c r="Q6730" s="2">
        <v>43545</v>
      </c>
      <c r="R6730" t="s">
        <v>48</v>
      </c>
      <c r="S6730" t="s">
        <v>33</v>
      </c>
      <c r="T6730">
        <f>_xlfn.DAYS(Raw_data_US_healthcare[[#This Row],[Discharge Date]],Raw_data_US_healthcare[[#This Row],[Date of Admission]])</f>
        <v>11</v>
      </c>
    </row>
    <row r="6731" spans="1:20" x14ac:dyDescent="0.3">
      <c r="A6731" t="s">
        <v>26511</v>
      </c>
      <c r="B6731" t="s">
        <v>15983</v>
      </c>
      <c r="C6731">
        <v>70</v>
      </c>
      <c r="D6731" t="str">
        <f>IF(Raw_data_US_healthcare[[#This Row],[Age]]&lt;35,"Young",IF(Raw_data_US_healthcare[[#This Row],[Age]]&lt;60,"Middle","Senior"))</f>
        <v>Senior</v>
      </c>
      <c r="E6731" t="s">
        <v>16</v>
      </c>
      <c r="F6731" t="s">
        <v>35</v>
      </c>
      <c r="G6731" t="s">
        <v>35</v>
      </c>
      <c r="H6731" t="s">
        <v>26514</v>
      </c>
      <c r="I6731" s="2">
        <v>44623</v>
      </c>
      <c r="J6731" t="s">
        <v>18370</v>
      </c>
      <c r="K6731" t="s">
        <v>17440</v>
      </c>
      <c r="L6731" t="s">
        <v>21</v>
      </c>
      <c r="M6731">
        <v>20683.4185</v>
      </c>
      <c r="N6731">
        <v>161</v>
      </c>
      <c r="O6731" t="s">
        <v>22</v>
      </c>
      <c r="P6731" t="s">
        <v>22</v>
      </c>
      <c r="Q6731" s="2">
        <v>44631</v>
      </c>
      <c r="R6731" t="s">
        <v>48</v>
      </c>
      <c r="S6731" t="s">
        <v>24</v>
      </c>
      <c r="T6731">
        <f>_xlfn.DAYS(Raw_data_US_healthcare[[#This Row],[Discharge Date]],Raw_data_US_healthcare[[#This Row],[Date of Admission]])</f>
        <v>8</v>
      </c>
    </row>
    <row r="6732" spans="1:20" x14ac:dyDescent="0.3">
      <c r="A6732" t="s">
        <v>26512</v>
      </c>
      <c r="B6732" t="s">
        <v>8995</v>
      </c>
      <c r="C6732">
        <v>34</v>
      </c>
      <c r="D6732" t="str">
        <f>IF(Raw_data_US_healthcare[[#This Row],[Age]]&lt;35,"Young",IF(Raw_data_US_healthcare[[#This Row],[Age]]&lt;60,"Middle","Senior"))</f>
        <v>Young</v>
      </c>
      <c r="E6732" t="s">
        <v>26</v>
      </c>
      <c r="F6732" t="s">
        <v>228</v>
      </c>
      <c r="G6732" t="s">
        <v>228</v>
      </c>
      <c r="H6732" t="s">
        <v>26516</v>
      </c>
      <c r="I6732" s="2">
        <v>43632</v>
      </c>
      <c r="J6732" t="s">
        <v>13168</v>
      </c>
      <c r="K6732" t="s">
        <v>15007</v>
      </c>
      <c r="L6732" t="s">
        <v>52</v>
      </c>
      <c r="M6732">
        <v>33651.883800000003</v>
      </c>
      <c r="N6732">
        <v>233</v>
      </c>
      <c r="O6732" t="s">
        <v>43</v>
      </c>
      <c r="P6732" t="s">
        <v>43</v>
      </c>
      <c r="Q6732" s="2">
        <v>43649</v>
      </c>
      <c r="R6732" t="s">
        <v>48</v>
      </c>
      <c r="S6732" t="s">
        <v>24</v>
      </c>
      <c r="T6732">
        <f>_xlfn.DAYS(Raw_data_US_healthcare[[#This Row],[Discharge Date]],Raw_data_US_healthcare[[#This Row],[Date of Admission]])</f>
        <v>17</v>
      </c>
    </row>
    <row r="6733" spans="1:20" x14ac:dyDescent="0.3">
      <c r="A6733" t="s">
        <v>26511</v>
      </c>
      <c r="B6733" t="s">
        <v>18371</v>
      </c>
      <c r="C6733">
        <v>43</v>
      </c>
      <c r="D6733" t="str">
        <f>IF(Raw_data_US_healthcare[[#This Row],[Age]]&lt;35,"Young",IF(Raw_data_US_healthcare[[#This Row],[Age]]&lt;60,"Middle","Senior"))</f>
        <v>Middle</v>
      </c>
      <c r="E6733" t="s">
        <v>16</v>
      </c>
      <c r="F6733" t="s">
        <v>228</v>
      </c>
      <c r="G6733" t="s">
        <v>228</v>
      </c>
      <c r="H6733" t="s">
        <v>69</v>
      </c>
      <c r="I6733" s="2">
        <v>44298</v>
      </c>
      <c r="J6733" t="s">
        <v>18372</v>
      </c>
      <c r="K6733" t="s">
        <v>18373</v>
      </c>
      <c r="L6733" t="s">
        <v>52</v>
      </c>
      <c r="M6733">
        <v>61103.607600000003</v>
      </c>
      <c r="N6733">
        <v>145</v>
      </c>
      <c r="O6733" t="s">
        <v>39</v>
      </c>
      <c r="P6733" t="s">
        <v>39</v>
      </c>
      <c r="Q6733" s="2">
        <v>44315</v>
      </c>
      <c r="R6733" t="s">
        <v>44</v>
      </c>
      <c r="S6733" t="s">
        <v>33</v>
      </c>
      <c r="T6733">
        <f>_xlfn.DAYS(Raw_data_US_healthcare[[#This Row],[Discharge Date]],Raw_data_US_healthcare[[#This Row],[Date of Admission]])</f>
        <v>17</v>
      </c>
    </row>
    <row r="6734" spans="1:20" x14ac:dyDescent="0.3">
      <c r="A6734" t="s">
        <v>26512</v>
      </c>
      <c r="B6734" t="s">
        <v>18374</v>
      </c>
      <c r="C6734">
        <v>57</v>
      </c>
      <c r="D6734" t="str">
        <f>IF(Raw_data_US_healthcare[[#This Row],[Age]]&lt;35,"Young",IF(Raw_data_US_healthcare[[#This Row],[Age]]&lt;60,"Middle","Senior"))</f>
        <v>Middle</v>
      </c>
      <c r="E6734" t="s">
        <v>26</v>
      </c>
      <c r="F6734" t="s">
        <v>35</v>
      </c>
      <c r="G6734" t="s">
        <v>35</v>
      </c>
      <c r="H6734" t="s">
        <v>26516</v>
      </c>
      <c r="I6734" s="2">
        <v>44618</v>
      </c>
      <c r="J6734" t="s">
        <v>18375</v>
      </c>
      <c r="K6734" t="s">
        <v>2191</v>
      </c>
      <c r="L6734" t="s">
        <v>52</v>
      </c>
      <c r="M6734">
        <v>3736.8811000000001</v>
      </c>
      <c r="N6734">
        <v>407</v>
      </c>
      <c r="O6734" t="s">
        <v>43</v>
      </c>
      <c r="P6734" t="s">
        <v>43</v>
      </c>
      <c r="Q6734" s="2">
        <v>44645</v>
      </c>
      <c r="R6734" t="s">
        <v>44</v>
      </c>
      <c r="S6734" t="s">
        <v>24</v>
      </c>
      <c r="T6734">
        <f>_xlfn.DAYS(Raw_data_US_healthcare[[#This Row],[Discharge Date]],Raw_data_US_healthcare[[#This Row],[Date of Admission]])</f>
        <v>27</v>
      </c>
    </row>
    <row r="6735" spans="1:20" x14ac:dyDescent="0.3">
      <c r="A6735" t="s">
        <v>26512</v>
      </c>
      <c r="B6735" t="s">
        <v>18376</v>
      </c>
      <c r="C6735">
        <v>28</v>
      </c>
      <c r="D6735" t="str">
        <f>IF(Raw_data_US_healthcare[[#This Row],[Age]]&lt;35,"Young",IF(Raw_data_US_healthcare[[#This Row],[Age]]&lt;60,"Middle","Senior"))</f>
        <v>Young</v>
      </c>
      <c r="E6735" t="s">
        <v>26</v>
      </c>
      <c r="F6735" t="s">
        <v>27</v>
      </c>
      <c r="G6735" t="s">
        <v>27</v>
      </c>
      <c r="H6735" t="s">
        <v>26514</v>
      </c>
      <c r="I6735" s="2">
        <v>44385</v>
      </c>
      <c r="J6735" t="s">
        <v>18377</v>
      </c>
      <c r="K6735" t="s">
        <v>18378</v>
      </c>
      <c r="L6735" t="s">
        <v>31</v>
      </c>
      <c r="M6735">
        <v>14130.963400000001</v>
      </c>
      <c r="N6735">
        <v>355</v>
      </c>
      <c r="O6735" t="s">
        <v>22</v>
      </c>
      <c r="P6735" t="s">
        <v>22</v>
      </c>
      <c r="Q6735" s="2">
        <v>44392</v>
      </c>
      <c r="R6735" t="s">
        <v>32</v>
      </c>
      <c r="S6735" t="s">
        <v>24</v>
      </c>
      <c r="T6735">
        <f>_xlfn.DAYS(Raw_data_US_healthcare[[#This Row],[Discharge Date]],Raw_data_US_healthcare[[#This Row],[Date of Admission]])</f>
        <v>7</v>
      </c>
    </row>
    <row r="6736" spans="1:20" x14ac:dyDescent="0.3">
      <c r="A6736" t="s">
        <v>26511</v>
      </c>
      <c r="B6736" t="s">
        <v>18379</v>
      </c>
      <c r="C6736">
        <v>58</v>
      </c>
      <c r="D6736" t="str">
        <f>IF(Raw_data_US_healthcare[[#This Row],[Age]]&lt;35,"Young",IF(Raw_data_US_healthcare[[#This Row],[Age]]&lt;60,"Middle","Senior"))</f>
        <v>Middle</v>
      </c>
      <c r="E6736" t="s">
        <v>16</v>
      </c>
      <c r="F6736" t="s">
        <v>62</v>
      </c>
      <c r="G6736" t="s">
        <v>62</v>
      </c>
      <c r="H6736" t="s">
        <v>69</v>
      </c>
      <c r="I6736" s="2">
        <v>44221</v>
      </c>
      <c r="J6736" t="s">
        <v>18380</v>
      </c>
      <c r="K6736" t="s">
        <v>4635</v>
      </c>
      <c r="L6736" t="s">
        <v>52</v>
      </c>
      <c r="M6736">
        <v>34461.518799999998</v>
      </c>
      <c r="N6736">
        <v>376</v>
      </c>
      <c r="O6736" t="s">
        <v>39</v>
      </c>
      <c r="P6736" t="s">
        <v>39</v>
      </c>
      <c r="Q6736" s="2">
        <v>44251</v>
      </c>
      <c r="R6736" t="s">
        <v>44</v>
      </c>
      <c r="S6736" t="s">
        <v>24</v>
      </c>
      <c r="T6736">
        <f>_xlfn.DAYS(Raw_data_US_healthcare[[#This Row],[Discharge Date]],Raw_data_US_healthcare[[#This Row],[Date of Admission]])</f>
        <v>30</v>
      </c>
    </row>
    <row r="6737" spans="1:20" x14ac:dyDescent="0.3">
      <c r="A6737" t="s">
        <v>26511</v>
      </c>
      <c r="B6737" t="s">
        <v>18381</v>
      </c>
      <c r="C6737">
        <v>74</v>
      </c>
      <c r="D6737" t="str">
        <f>IF(Raw_data_US_healthcare[[#This Row],[Age]]&lt;35,"Young",IF(Raw_data_US_healthcare[[#This Row],[Age]]&lt;60,"Middle","Senior"))</f>
        <v>Senior</v>
      </c>
      <c r="E6737" t="s">
        <v>16</v>
      </c>
      <c r="F6737" t="s">
        <v>62</v>
      </c>
      <c r="G6737" t="s">
        <v>62</v>
      </c>
      <c r="H6737" t="s">
        <v>18</v>
      </c>
      <c r="I6737" s="2">
        <v>43507</v>
      </c>
      <c r="J6737" t="s">
        <v>18382</v>
      </c>
      <c r="K6737" t="s">
        <v>18383</v>
      </c>
      <c r="L6737" t="s">
        <v>21</v>
      </c>
      <c r="M6737">
        <v>37198.464800000002</v>
      </c>
      <c r="N6737">
        <v>151</v>
      </c>
      <c r="O6737" t="s">
        <v>43</v>
      </c>
      <c r="P6737" t="s">
        <v>43</v>
      </c>
      <c r="Q6737" s="2">
        <v>43516</v>
      </c>
      <c r="R6737" t="s">
        <v>44</v>
      </c>
      <c r="S6737" t="s">
        <v>45</v>
      </c>
      <c r="T6737">
        <f>_xlfn.DAYS(Raw_data_US_healthcare[[#This Row],[Discharge Date]],Raw_data_US_healthcare[[#This Row],[Date of Admission]])</f>
        <v>9</v>
      </c>
    </row>
    <row r="6738" spans="1:20" x14ac:dyDescent="0.3">
      <c r="A6738" t="s">
        <v>26512</v>
      </c>
      <c r="B6738" t="s">
        <v>8293</v>
      </c>
      <c r="C6738">
        <v>30</v>
      </c>
      <c r="D6738" t="str">
        <f>IF(Raw_data_US_healthcare[[#This Row],[Age]]&lt;35,"Young",IF(Raw_data_US_healthcare[[#This Row],[Age]]&lt;60,"Middle","Senior"))</f>
        <v>Young</v>
      </c>
      <c r="E6738" t="s">
        <v>26</v>
      </c>
      <c r="F6738" t="s">
        <v>27</v>
      </c>
      <c r="G6738" t="s">
        <v>27</v>
      </c>
      <c r="H6738" t="s">
        <v>26516</v>
      </c>
      <c r="I6738" s="2">
        <v>43943</v>
      </c>
      <c r="J6738" t="s">
        <v>18384</v>
      </c>
      <c r="K6738" t="s">
        <v>18385</v>
      </c>
      <c r="L6738" t="s">
        <v>56</v>
      </c>
      <c r="M6738">
        <v>26356.439299999998</v>
      </c>
      <c r="N6738">
        <v>499</v>
      </c>
      <c r="O6738" t="s">
        <v>43</v>
      </c>
      <c r="P6738" t="s">
        <v>43</v>
      </c>
      <c r="Q6738" s="2">
        <v>43968</v>
      </c>
      <c r="R6738" t="s">
        <v>83</v>
      </c>
      <c r="S6738" t="s">
        <v>33</v>
      </c>
      <c r="T6738">
        <f>_xlfn.DAYS(Raw_data_US_healthcare[[#This Row],[Discharge Date]],Raw_data_US_healthcare[[#This Row],[Date of Admission]])</f>
        <v>25</v>
      </c>
    </row>
    <row r="6739" spans="1:20" x14ac:dyDescent="0.3">
      <c r="A6739" t="s">
        <v>26512</v>
      </c>
      <c r="B6739" t="s">
        <v>13033</v>
      </c>
      <c r="C6739">
        <v>81</v>
      </c>
      <c r="D6739" t="str">
        <f>IF(Raw_data_US_healthcare[[#This Row],[Age]]&lt;35,"Young",IF(Raw_data_US_healthcare[[#This Row],[Age]]&lt;60,"Middle","Senior"))</f>
        <v>Senior</v>
      </c>
      <c r="E6739" t="s">
        <v>26</v>
      </c>
      <c r="F6739" t="s">
        <v>228</v>
      </c>
      <c r="G6739" t="s">
        <v>228</v>
      </c>
      <c r="H6739" t="s">
        <v>69</v>
      </c>
      <c r="I6739" s="2">
        <v>44462</v>
      </c>
      <c r="J6739" t="s">
        <v>18386</v>
      </c>
      <c r="K6739" t="s">
        <v>7199</v>
      </c>
      <c r="L6739" t="s">
        <v>21</v>
      </c>
      <c r="M6739">
        <v>36485.541599999997</v>
      </c>
      <c r="N6739">
        <v>487</v>
      </c>
      <c r="O6739" t="s">
        <v>39</v>
      </c>
      <c r="P6739" t="s">
        <v>39</v>
      </c>
      <c r="Q6739" s="2">
        <v>44477</v>
      </c>
      <c r="R6739" t="s">
        <v>32</v>
      </c>
      <c r="S6739" t="s">
        <v>33</v>
      </c>
      <c r="T6739">
        <f>_xlfn.DAYS(Raw_data_US_healthcare[[#This Row],[Discharge Date]],Raw_data_US_healthcare[[#This Row],[Date of Admission]])</f>
        <v>15</v>
      </c>
    </row>
    <row r="6740" spans="1:20" x14ac:dyDescent="0.3">
      <c r="A6740" t="s">
        <v>26512</v>
      </c>
      <c r="B6740" t="s">
        <v>4260</v>
      </c>
      <c r="C6740">
        <v>28</v>
      </c>
      <c r="D6740" t="str">
        <f>IF(Raw_data_US_healthcare[[#This Row],[Age]]&lt;35,"Young",IF(Raw_data_US_healthcare[[#This Row],[Age]]&lt;60,"Middle","Senior"))</f>
        <v>Young</v>
      </c>
      <c r="E6740" t="s">
        <v>26</v>
      </c>
      <c r="F6740" t="s">
        <v>113</v>
      </c>
      <c r="G6740" t="s">
        <v>113</v>
      </c>
      <c r="H6740" t="s">
        <v>36</v>
      </c>
      <c r="I6740" s="2">
        <v>44371</v>
      </c>
      <c r="J6740" t="s">
        <v>18387</v>
      </c>
      <c r="K6740" t="s">
        <v>17725</v>
      </c>
      <c r="L6740" t="s">
        <v>56</v>
      </c>
      <c r="M6740">
        <v>20612.6175</v>
      </c>
      <c r="N6740">
        <v>249</v>
      </c>
      <c r="O6740" t="s">
        <v>39</v>
      </c>
      <c r="P6740" t="s">
        <v>39</v>
      </c>
      <c r="Q6740" s="2">
        <v>44373</v>
      </c>
      <c r="R6740" t="s">
        <v>23</v>
      </c>
      <c r="S6740" t="s">
        <v>45</v>
      </c>
      <c r="T6740">
        <f>_xlfn.DAYS(Raw_data_US_healthcare[[#This Row],[Discharge Date]],Raw_data_US_healthcare[[#This Row],[Date of Admission]])</f>
        <v>2</v>
      </c>
    </row>
    <row r="6741" spans="1:20" x14ac:dyDescent="0.3">
      <c r="A6741" t="s">
        <v>26511</v>
      </c>
      <c r="B6741" t="s">
        <v>18388</v>
      </c>
      <c r="C6741">
        <v>26</v>
      </c>
      <c r="D6741" t="str">
        <f>IF(Raw_data_US_healthcare[[#This Row],[Age]]&lt;35,"Young",IF(Raw_data_US_healthcare[[#This Row],[Age]]&lt;60,"Middle","Senior"))</f>
        <v>Young</v>
      </c>
      <c r="E6741" t="s">
        <v>16</v>
      </c>
      <c r="F6741" t="s">
        <v>49</v>
      </c>
      <c r="G6741" t="s">
        <v>49</v>
      </c>
      <c r="H6741" t="s">
        <v>69</v>
      </c>
      <c r="I6741" s="2">
        <v>43976</v>
      </c>
      <c r="J6741" t="s">
        <v>13286</v>
      </c>
      <c r="K6741" t="s">
        <v>18389</v>
      </c>
      <c r="L6741" t="s">
        <v>52</v>
      </c>
      <c r="M6741">
        <v>57173.036699999997</v>
      </c>
      <c r="N6741">
        <v>175</v>
      </c>
      <c r="O6741" t="s">
        <v>39</v>
      </c>
      <c r="P6741" t="s">
        <v>39</v>
      </c>
      <c r="Q6741" s="2">
        <v>43984</v>
      </c>
      <c r="R6741" t="s">
        <v>23</v>
      </c>
      <c r="S6741" t="s">
        <v>33</v>
      </c>
      <c r="T6741">
        <f>_xlfn.DAYS(Raw_data_US_healthcare[[#This Row],[Discharge Date]],Raw_data_US_healthcare[[#This Row],[Date of Admission]])</f>
        <v>8</v>
      </c>
    </row>
    <row r="6742" spans="1:20" x14ac:dyDescent="0.3">
      <c r="A6742" t="s">
        <v>26512</v>
      </c>
      <c r="B6742" t="s">
        <v>18390</v>
      </c>
      <c r="C6742">
        <v>40</v>
      </c>
      <c r="D6742" t="str">
        <f>IF(Raw_data_US_healthcare[[#This Row],[Age]]&lt;35,"Young",IF(Raw_data_US_healthcare[[#This Row],[Age]]&lt;60,"Middle","Senior"))</f>
        <v>Middle</v>
      </c>
      <c r="E6742" t="s">
        <v>26</v>
      </c>
      <c r="F6742" t="s">
        <v>17</v>
      </c>
      <c r="G6742" t="s">
        <v>17</v>
      </c>
      <c r="H6742" t="s">
        <v>69</v>
      </c>
      <c r="I6742" s="2">
        <v>44855</v>
      </c>
      <c r="J6742" t="s">
        <v>18391</v>
      </c>
      <c r="K6742" t="s">
        <v>18392</v>
      </c>
      <c r="L6742" t="s">
        <v>56</v>
      </c>
      <c r="M6742">
        <v>42214.377899999999</v>
      </c>
      <c r="N6742">
        <v>139</v>
      </c>
      <c r="O6742" t="s">
        <v>39</v>
      </c>
      <c r="P6742" t="s">
        <v>39</v>
      </c>
      <c r="Q6742" s="2">
        <v>44879</v>
      </c>
      <c r="R6742" t="s">
        <v>44</v>
      </c>
      <c r="S6742" t="s">
        <v>33</v>
      </c>
      <c r="T6742">
        <f>_xlfn.DAYS(Raw_data_US_healthcare[[#This Row],[Discharge Date]],Raw_data_US_healthcare[[#This Row],[Date of Admission]])</f>
        <v>24</v>
      </c>
    </row>
    <row r="6743" spans="1:20" x14ac:dyDescent="0.3">
      <c r="A6743" t="s">
        <v>26511</v>
      </c>
      <c r="B6743" t="s">
        <v>18393</v>
      </c>
      <c r="C6743">
        <v>22</v>
      </c>
      <c r="D6743" t="str">
        <f>IF(Raw_data_US_healthcare[[#This Row],[Age]]&lt;35,"Young",IF(Raw_data_US_healthcare[[#This Row],[Age]]&lt;60,"Middle","Senior"))</f>
        <v>Young</v>
      </c>
      <c r="E6743" t="s">
        <v>16</v>
      </c>
      <c r="F6743" t="s">
        <v>17</v>
      </c>
      <c r="G6743" t="s">
        <v>17</v>
      </c>
      <c r="H6743" t="s">
        <v>18</v>
      </c>
      <c r="I6743" s="2">
        <v>44850</v>
      </c>
      <c r="J6743" t="s">
        <v>18394</v>
      </c>
      <c r="K6743" t="s">
        <v>18395</v>
      </c>
      <c r="L6743" t="s">
        <v>56</v>
      </c>
      <c r="M6743">
        <v>39312.744100000004</v>
      </c>
      <c r="N6743">
        <v>214</v>
      </c>
      <c r="O6743" t="s">
        <v>39</v>
      </c>
      <c r="P6743" t="s">
        <v>39</v>
      </c>
      <c r="Q6743" s="2">
        <v>44861</v>
      </c>
      <c r="R6743" t="s">
        <v>48</v>
      </c>
      <c r="S6743" t="s">
        <v>33</v>
      </c>
      <c r="T6743">
        <f>_xlfn.DAYS(Raw_data_US_healthcare[[#This Row],[Discharge Date]],Raw_data_US_healthcare[[#This Row],[Date of Admission]])</f>
        <v>11</v>
      </c>
    </row>
    <row r="6744" spans="1:20" x14ac:dyDescent="0.3">
      <c r="A6744" t="s">
        <v>26511</v>
      </c>
      <c r="B6744" t="s">
        <v>9342</v>
      </c>
      <c r="C6744">
        <v>80</v>
      </c>
      <c r="D6744" t="str">
        <f>IF(Raw_data_US_healthcare[[#This Row],[Age]]&lt;35,"Young",IF(Raw_data_US_healthcare[[#This Row],[Age]]&lt;60,"Middle","Senior"))</f>
        <v>Senior</v>
      </c>
      <c r="E6744" t="s">
        <v>16</v>
      </c>
      <c r="F6744" t="s">
        <v>35</v>
      </c>
      <c r="G6744" t="s">
        <v>35</v>
      </c>
      <c r="H6744" t="s">
        <v>36</v>
      </c>
      <c r="I6744" s="2">
        <v>44569</v>
      </c>
      <c r="J6744" t="s">
        <v>18396</v>
      </c>
      <c r="K6744" t="s">
        <v>18397</v>
      </c>
      <c r="L6744" t="s">
        <v>60</v>
      </c>
      <c r="M6744">
        <v>999.64229999999998</v>
      </c>
      <c r="N6744">
        <v>470</v>
      </c>
      <c r="O6744" t="s">
        <v>39</v>
      </c>
      <c r="P6744" t="s">
        <v>39</v>
      </c>
      <c r="Q6744" s="2">
        <v>44597</v>
      </c>
      <c r="R6744" t="s">
        <v>32</v>
      </c>
      <c r="S6744" t="s">
        <v>45</v>
      </c>
      <c r="T6744">
        <f>_xlfn.DAYS(Raw_data_US_healthcare[[#This Row],[Discharge Date]],Raw_data_US_healthcare[[#This Row],[Date of Admission]])</f>
        <v>28</v>
      </c>
    </row>
    <row r="6745" spans="1:20" x14ac:dyDescent="0.3">
      <c r="A6745" t="s">
        <v>26512</v>
      </c>
      <c r="B6745" t="s">
        <v>18398</v>
      </c>
      <c r="C6745">
        <v>74</v>
      </c>
      <c r="D6745" t="str">
        <f>IF(Raw_data_US_healthcare[[#This Row],[Age]]&lt;35,"Young",IF(Raw_data_US_healthcare[[#This Row],[Age]]&lt;60,"Middle","Senior"))</f>
        <v>Senior</v>
      </c>
      <c r="E6745" t="s">
        <v>26</v>
      </c>
      <c r="F6745" t="s">
        <v>35</v>
      </c>
      <c r="G6745" t="s">
        <v>35</v>
      </c>
      <c r="H6745" t="s">
        <v>26514</v>
      </c>
      <c r="I6745" s="2">
        <v>44711</v>
      </c>
      <c r="J6745" t="s">
        <v>18399</v>
      </c>
      <c r="K6745" t="s">
        <v>18400</v>
      </c>
      <c r="L6745" t="s">
        <v>60</v>
      </c>
      <c r="M6745">
        <v>15762.3267</v>
      </c>
      <c r="N6745">
        <v>117</v>
      </c>
      <c r="O6745" t="s">
        <v>22</v>
      </c>
      <c r="P6745" t="s">
        <v>22</v>
      </c>
      <c r="Q6745" s="2">
        <v>44713</v>
      </c>
      <c r="R6745" t="s">
        <v>48</v>
      </c>
      <c r="S6745" t="s">
        <v>24</v>
      </c>
      <c r="T6745">
        <f>_xlfn.DAYS(Raw_data_US_healthcare[[#This Row],[Discharge Date]],Raw_data_US_healthcare[[#This Row],[Date of Admission]])</f>
        <v>2</v>
      </c>
    </row>
    <row r="6746" spans="1:20" x14ac:dyDescent="0.3">
      <c r="A6746" t="s">
        <v>26511</v>
      </c>
      <c r="B6746" t="s">
        <v>18401</v>
      </c>
      <c r="C6746">
        <v>19</v>
      </c>
      <c r="D6746" t="str">
        <f>IF(Raw_data_US_healthcare[[#This Row],[Age]]&lt;35,"Young",IF(Raw_data_US_healthcare[[#This Row],[Age]]&lt;60,"Middle","Senior"))</f>
        <v>Young</v>
      </c>
      <c r="E6746" t="s">
        <v>16</v>
      </c>
      <c r="F6746" t="s">
        <v>88</v>
      </c>
      <c r="G6746" t="s">
        <v>88</v>
      </c>
      <c r="H6746" t="s">
        <v>26514</v>
      </c>
      <c r="I6746" s="2">
        <v>44667</v>
      </c>
      <c r="J6746" t="s">
        <v>18402</v>
      </c>
      <c r="K6746" t="s">
        <v>4839</v>
      </c>
      <c r="L6746" t="s">
        <v>56</v>
      </c>
      <c r="M6746">
        <v>3166.63</v>
      </c>
      <c r="N6746">
        <v>389</v>
      </c>
      <c r="O6746" t="s">
        <v>22</v>
      </c>
      <c r="P6746" t="s">
        <v>22</v>
      </c>
      <c r="Q6746" s="2">
        <v>44679</v>
      </c>
      <c r="R6746" t="s">
        <v>44</v>
      </c>
      <c r="S6746" t="s">
        <v>45</v>
      </c>
      <c r="T6746">
        <f>_xlfn.DAYS(Raw_data_US_healthcare[[#This Row],[Discharge Date]],Raw_data_US_healthcare[[#This Row],[Date of Admission]])</f>
        <v>12</v>
      </c>
    </row>
    <row r="6747" spans="1:20" x14ac:dyDescent="0.3">
      <c r="A6747" t="s">
        <v>26511</v>
      </c>
      <c r="B6747" t="s">
        <v>18403</v>
      </c>
      <c r="C6747">
        <v>19</v>
      </c>
      <c r="D6747" t="str">
        <f>IF(Raw_data_US_healthcare[[#This Row],[Age]]&lt;35,"Young",IF(Raw_data_US_healthcare[[#This Row],[Age]]&lt;60,"Middle","Senior"))</f>
        <v>Young</v>
      </c>
      <c r="E6747" t="s">
        <v>16</v>
      </c>
      <c r="F6747" t="s">
        <v>228</v>
      </c>
      <c r="G6747" t="s">
        <v>228</v>
      </c>
      <c r="H6747" t="s">
        <v>26514</v>
      </c>
      <c r="I6747" s="2">
        <v>44921</v>
      </c>
      <c r="J6747" t="s">
        <v>18404</v>
      </c>
      <c r="K6747" t="s">
        <v>51</v>
      </c>
      <c r="L6747" t="s">
        <v>31</v>
      </c>
      <c r="M6747">
        <v>18709.749199999998</v>
      </c>
      <c r="N6747">
        <v>389</v>
      </c>
      <c r="O6747" t="s">
        <v>22</v>
      </c>
      <c r="P6747" t="s">
        <v>22</v>
      </c>
      <c r="Q6747" s="2">
        <v>44933</v>
      </c>
      <c r="R6747" t="s">
        <v>44</v>
      </c>
      <c r="S6747" t="s">
        <v>45</v>
      </c>
      <c r="T6747">
        <f>_xlfn.DAYS(Raw_data_US_healthcare[[#This Row],[Discharge Date]],Raw_data_US_healthcare[[#This Row],[Date of Admission]])</f>
        <v>12</v>
      </c>
    </row>
    <row r="6748" spans="1:20" x14ac:dyDescent="0.3">
      <c r="A6748" t="s">
        <v>26512</v>
      </c>
      <c r="B6748" t="s">
        <v>18405</v>
      </c>
      <c r="C6748">
        <v>44</v>
      </c>
      <c r="D6748" t="str">
        <f>IF(Raw_data_US_healthcare[[#This Row],[Age]]&lt;35,"Young",IF(Raw_data_US_healthcare[[#This Row],[Age]]&lt;60,"Middle","Senior"))</f>
        <v>Middle</v>
      </c>
      <c r="E6748" t="s">
        <v>26</v>
      </c>
      <c r="F6748" t="s">
        <v>88</v>
      </c>
      <c r="G6748" t="s">
        <v>88</v>
      </c>
      <c r="H6748" t="s">
        <v>18</v>
      </c>
      <c r="I6748" s="2">
        <v>43858</v>
      </c>
      <c r="J6748" t="s">
        <v>18406</v>
      </c>
      <c r="K6748" t="s">
        <v>18407</v>
      </c>
      <c r="L6748" t="s">
        <v>56</v>
      </c>
      <c r="M6748">
        <v>1999.0141000000001</v>
      </c>
      <c r="N6748">
        <v>158</v>
      </c>
      <c r="O6748" t="s">
        <v>43</v>
      </c>
      <c r="P6748" t="s">
        <v>43</v>
      </c>
      <c r="Q6748" s="2">
        <v>43876</v>
      </c>
      <c r="R6748" t="s">
        <v>32</v>
      </c>
      <c r="S6748" t="s">
        <v>45</v>
      </c>
      <c r="T6748">
        <f>_xlfn.DAYS(Raw_data_US_healthcare[[#This Row],[Discharge Date]],Raw_data_US_healthcare[[#This Row],[Date of Admission]])</f>
        <v>18</v>
      </c>
    </row>
    <row r="6749" spans="1:20" x14ac:dyDescent="0.3">
      <c r="A6749" t="s">
        <v>26512</v>
      </c>
      <c r="B6749" t="s">
        <v>5080</v>
      </c>
      <c r="C6749">
        <v>55</v>
      </c>
      <c r="D6749" t="str">
        <f>IF(Raw_data_US_healthcare[[#This Row],[Age]]&lt;35,"Young",IF(Raw_data_US_healthcare[[#This Row],[Age]]&lt;60,"Middle","Senior"))</f>
        <v>Middle</v>
      </c>
      <c r="E6749" t="s">
        <v>26</v>
      </c>
      <c r="F6749" t="s">
        <v>228</v>
      </c>
      <c r="G6749" t="s">
        <v>228</v>
      </c>
      <c r="H6749" t="s">
        <v>18</v>
      </c>
      <c r="I6749" s="2">
        <v>44336</v>
      </c>
      <c r="J6749" t="s">
        <v>3173</v>
      </c>
      <c r="K6749" t="s">
        <v>3952</v>
      </c>
      <c r="L6749" t="s">
        <v>56</v>
      </c>
      <c r="M6749">
        <v>7537.5240999999996</v>
      </c>
      <c r="N6749">
        <v>127</v>
      </c>
      <c r="O6749" t="s">
        <v>39</v>
      </c>
      <c r="P6749" t="s">
        <v>39</v>
      </c>
      <c r="Q6749" s="2">
        <v>44342</v>
      </c>
      <c r="R6749" t="s">
        <v>44</v>
      </c>
      <c r="S6749" t="s">
        <v>24</v>
      </c>
      <c r="T6749">
        <f>_xlfn.DAYS(Raw_data_US_healthcare[[#This Row],[Discharge Date]],Raw_data_US_healthcare[[#This Row],[Date of Admission]])</f>
        <v>6</v>
      </c>
    </row>
    <row r="6750" spans="1:20" x14ac:dyDescent="0.3">
      <c r="A6750" t="s">
        <v>26511</v>
      </c>
      <c r="B6750" t="s">
        <v>18408</v>
      </c>
      <c r="C6750">
        <v>23</v>
      </c>
      <c r="D6750" t="str">
        <f>IF(Raw_data_US_healthcare[[#This Row],[Age]]&lt;35,"Young",IF(Raw_data_US_healthcare[[#This Row],[Age]]&lt;60,"Middle","Senior"))</f>
        <v>Young</v>
      </c>
      <c r="E6750" t="s">
        <v>16</v>
      </c>
      <c r="F6750" t="s">
        <v>49</v>
      </c>
      <c r="G6750" t="s">
        <v>49</v>
      </c>
      <c r="H6750" t="s">
        <v>69</v>
      </c>
      <c r="I6750" s="2">
        <v>44526</v>
      </c>
      <c r="J6750" t="s">
        <v>18409</v>
      </c>
      <c r="K6750" t="s">
        <v>3988</v>
      </c>
      <c r="L6750" t="s">
        <v>56</v>
      </c>
      <c r="M6750">
        <v>17282.442200000001</v>
      </c>
      <c r="N6750">
        <v>140</v>
      </c>
      <c r="O6750" t="s">
        <v>39</v>
      </c>
      <c r="P6750" t="s">
        <v>39</v>
      </c>
      <c r="Q6750" s="2">
        <v>44529</v>
      </c>
      <c r="R6750" t="s">
        <v>83</v>
      </c>
      <c r="S6750" t="s">
        <v>45</v>
      </c>
      <c r="T6750">
        <f>_xlfn.DAYS(Raw_data_US_healthcare[[#This Row],[Discharge Date]],Raw_data_US_healthcare[[#This Row],[Date of Admission]])</f>
        <v>3</v>
      </c>
    </row>
    <row r="6751" spans="1:20" x14ac:dyDescent="0.3">
      <c r="A6751" t="s">
        <v>26512</v>
      </c>
      <c r="B6751" t="s">
        <v>18410</v>
      </c>
      <c r="C6751">
        <v>54</v>
      </c>
      <c r="D6751" t="str">
        <f>IF(Raw_data_US_healthcare[[#This Row],[Age]]&lt;35,"Young",IF(Raw_data_US_healthcare[[#This Row],[Age]]&lt;60,"Middle","Senior"))</f>
        <v>Middle</v>
      </c>
      <c r="E6751" t="s">
        <v>26</v>
      </c>
      <c r="F6751" t="s">
        <v>49</v>
      </c>
      <c r="G6751" t="s">
        <v>49</v>
      </c>
      <c r="H6751" t="s">
        <v>26516</v>
      </c>
      <c r="I6751" s="2">
        <v>44258</v>
      </c>
      <c r="J6751" t="s">
        <v>18411</v>
      </c>
      <c r="K6751" t="s">
        <v>18412</v>
      </c>
      <c r="L6751" t="s">
        <v>56</v>
      </c>
      <c r="M6751">
        <v>16207.2654</v>
      </c>
      <c r="N6751">
        <v>254</v>
      </c>
      <c r="O6751" t="s">
        <v>43</v>
      </c>
      <c r="P6751" t="s">
        <v>43</v>
      </c>
      <c r="Q6751" s="2">
        <v>44278</v>
      </c>
      <c r="R6751" t="s">
        <v>44</v>
      </c>
      <c r="S6751" t="s">
        <v>24</v>
      </c>
      <c r="T6751">
        <f>_xlfn.DAYS(Raw_data_US_healthcare[[#This Row],[Discharge Date]],Raw_data_US_healthcare[[#This Row],[Date of Admission]])</f>
        <v>20</v>
      </c>
    </row>
    <row r="6752" spans="1:20" x14ac:dyDescent="0.3">
      <c r="A6752" t="s">
        <v>26511</v>
      </c>
      <c r="B6752" t="s">
        <v>18413</v>
      </c>
      <c r="C6752">
        <v>33</v>
      </c>
      <c r="D6752" t="str">
        <f>IF(Raw_data_US_healthcare[[#This Row],[Age]]&lt;35,"Young",IF(Raw_data_US_healthcare[[#This Row],[Age]]&lt;60,"Middle","Senior"))</f>
        <v>Young</v>
      </c>
      <c r="E6752" t="s">
        <v>16</v>
      </c>
      <c r="F6752" t="s">
        <v>35</v>
      </c>
      <c r="G6752" t="s">
        <v>35</v>
      </c>
      <c r="H6752" t="s">
        <v>28</v>
      </c>
      <c r="I6752" s="2">
        <v>44726</v>
      </c>
      <c r="J6752" t="s">
        <v>18414</v>
      </c>
      <c r="K6752" t="s">
        <v>18415</v>
      </c>
      <c r="L6752" t="s">
        <v>56</v>
      </c>
      <c r="M6752">
        <v>11850.5514</v>
      </c>
      <c r="N6752">
        <v>465</v>
      </c>
      <c r="O6752" t="s">
        <v>43</v>
      </c>
      <c r="P6752" t="s">
        <v>43</v>
      </c>
      <c r="Q6752" s="2">
        <v>44733</v>
      </c>
      <c r="R6752" t="s">
        <v>44</v>
      </c>
      <c r="S6752" t="s">
        <v>33</v>
      </c>
      <c r="T6752">
        <f>_xlfn.DAYS(Raw_data_US_healthcare[[#This Row],[Discharge Date]],Raw_data_US_healthcare[[#This Row],[Date of Admission]])</f>
        <v>7</v>
      </c>
    </row>
    <row r="6753" spans="1:20" x14ac:dyDescent="0.3">
      <c r="A6753" t="s">
        <v>26512</v>
      </c>
      <c r="B6753" t="s">
        <v>4075</v>
      </c>
      <c r="C6753">
        <v>21</v>
      </c>
      <c r="D6753" t="str">
        <f>IF(Raw_data_US_healthcare[[#This Row],[Age]]&lt;35,"Young",IF(Raw_data_US_healthcare[[#This Row],[Age]]&lt;60,"Middle","Senior"))</f>
        <v>Young</v>
      </c>
      <c r="E6753" t="s">
        <v>26</v>
      </c>
      <c r="F6753" t="s">
        <v>113</v>
      </c>
      <c r="G6753" t="s">
        <v>113</v>
      </c>
      <c r="H6753" t="s">
        <v>26516</v>
      </c>
      <c r="I6753" s="2">
        <v>43921</v>
      </c>
      <c r="J6753" t="s">
        <v>18416</v>
      </c>
      <c r="K6753" t="s">
        <v>18417</v>
      </c>
      <c r="L6753" t="s">
        <v>31</v>
      </c>
      <c r="M6753">
        <v>16419.154299999998</v>
      </c>
      <c r="N6753">
        <v>309</v>
      </c>
      <c r="O6753" t="s">
        <v>43</v>
      </c>
      <c r="P6753" t="s">
        <v>43</v>
      </c>
      <c r="Q6753" s="2">
        <v>43941</v>
      </c>
      <c r="R6753" t="s">
        <v>83</v>
      </c>
      <c r="S6753" t="s">
        <v>33</v>
      </c>
      <c r="T6753">
        <f>_xlfn.DAYS(Raw_data_US_healthcare[[#This Row],[Discharge Date]],Raw_data_US_healthcare[[#This Row],[Date of Admission]])</f>
        <v>20</v>
      </c>
    </row>
    <row r="6754" spans="1:20" x14ac:dyDescent="0.3">
      <c r="A6754" t="s">
        <v>26511</v>
      </c>
      <c r="B6754" t="s">
        <v>18418</v>
      </c>
      <c r="C6754">
        <v>58</v>
      </c>
      <c r="D6754" t="str">
        <f>IF(Raw_data_US_healthcare[[#This Row],[Age]]&lt;35,"Young",IF(Raw_data_US_healthcare[[#This Row],[Age]]&lt;60,"Middle","Senior"))</f>
        <v>Middle</v>
      </c>
      <c r="E6754" t="s">
        <v>16</v>
      </c>
      <c r="F6754" t="s">
        <v>27</v>
      </c>
      <c r="G6754" t="s">
        <v>27</v>
      </c>
      <c r="H6754" t="s">
        <v>18</v>
      </c>
      <c r="I6754" s="2">
        <v>43934</v>
      </c>
      <c r="J6754" t="s">
        <v>18419</v>
      </c>
      <c r="K6754" t="s">
        <v>18420</v>
      </c>
      <c r="L6754" t="s">
        <v>21</v>
      </c>
      <c r="M6754">
        <v>51512.518300000003</v>
      </c>
      <c r="N6754">
        <v>134</v>
      </c>
      <c r="O6754" t="s">
        <v>39</v>
      </c>
      <c r="P6754" t="s">
        <v>39</v>
      </c>
      <c r="Q6754" s="2">
        <v>43959</v>
      </c>
      <c r="R6754" t="s">
        <v>83</v>
      </c>
      <c r="S6754" t="s">
        <v>45</v>
      </c>
      <c r="T6754">
        <f>_xlfn.DAYS(Raw_data_US_healthcare[[#This Row],[Discharge Date]],Raw_data_US_healthcare[[#This Row],[Date of Admission]])</f>
        <v>25</v>
      </c>
    </row>
    <row r="6755" spans="1:20" x14ac:dyDescent="0.3">
      <c r="A6755" t="s">
        <v>26511</v>
      </c>
      <c r="B6755" t="s">
        <v>18421</v>
      </c>
      <c r="C6755">
        <v>68</v>
      </c>
      <c r="D6755" t="str">
        <f>IF(Raw_data_US_healthcare[[#This Row],[Age]]&lt;35,"Young",IF(Raw_data_US_healthcare[[#This Row],[Age]]&lt;60,"Middle","Senior"))</f>
        <v>Senior</v>
      </c>
      <c r="E6755" t="s">
        <v>16</v>
      </c>
      <c r="F6755" t="s">
        <v>35</v>
      </c>
      <c r="G6755" t="s">
        <v>35</v>
      </c>
      <c r="H6755" t="s">
        <v>36</v>
      </c>
      <c r="I6755" s="2">
        <v>44120</v>
      </c>
      <c r="J6755" t="s">
        <v>3099</v>
      </c>
      <c r="K6755" t="s">
        <v>18422</v>
      </c>
      <c r="L6755" t="s">
        <v>31</v>
      </c>
      <c r="M6755">
        <v>23563.894899999999</v>
      </c>
      <c r="N6755">
        <v>111</v>
      </c>
      <c r="O6755" t="s">
        <v>22</v>
      </c>
      <c r="P6755" t="s">
        <v>22</v>
      </c>
      <c r="Q6755" s="2">
        <v>44129</v>
      </c>
      <c r="R6755" t="s">
        <v>83</v>
      </c>
      <c r="S6755" t="s">
        <v>45</v>
      </c>
      <c r="T6755">
        <f>_xlfn.DAYS(Raw_data_US_healthcare[[#This Row],[Discharge Date]],Raw_data_US_healthcare[[#This Row],[Date of Admission]])</f>
        <v>9</v>
      </c>
    </row>
    <row r="6756" spans="1:20" x14ac:dyDescent="0.3">
      <c r="A6756" t="s">
        <v>26512</v>
      </c>
      <c r="B6756" t="s">
        <v>18423</v>
      </c>
      <c r="C6756">
        <v>30</v>
      </c>
      <c r="D6756" t="str">
        <f>IF(Raw_data_US_healthcare[[#This Row],[Age]]&lt;35,"Young",IF(Raw_data_US_healthcare[[#This Row],[Age]]&lt;60,"Middle","Senior"))</f>
        <v>Young</v>
      </c>
      <c r="E6756" t="s">
        <v>26</v>
      </c>
      <c r="F6756" t="s">
        <v>35</v>
      </c>
      <c r="G6756" t="s">
        <v>35</v>
      </c>
      <c r="H6756" t="s">
        <v>28</v>
      </c>
      <c r="I6756" s="2">
        <v>44115</v>
      </c>
      <c r="J6756" t="s">
        <v>18424</v>
      </c>
      <c r="K6756" t="s">
        <v>18425</v>
      </c>
      <c r="L6756" t="s">
        <v>52</v>
      </c>
      <c r="M6756">
        <v>5119.9884000000002</v>
      </c>
      <c r="N6756">
        <v>359</v>
      </c>
      <c r="O6756" t="s">
        <v>39</v>
      </c>
      <c r="P6756" t="s">
        <v>39</v>
      </c>
      <c r="Q6756" s="2">
        <v>44122</v>
      </c>
      <c r="R6756" t="s">
        <v>48</v>
      </c>
      <c r="S6756" t="s">
        <v>33</v>
      </c>
      <c r="T6756">
        <f>_xlfn.DAYS(Raw_data_US_healthcare[[#This Row],[Discharge Date]],Raw_data_US_healthcare[[#This Row],[Date of Admission]])</f>
        <v>7</v>
      </c>
    </row>
    <row r="6757" spans="1:20" x14ac:dyDescent="0.3">
      <c r="A6757" t="s">
        <v>26511</v>
      </c>
      <c r="B6757" t="s">
        <v>18426</v>
      </c>
      <c r="C6757">
        <v>39</v>
      </c>
      <c r="D6757" t="str">
        <f>IF(Raw_data_US_healthcare[[#This Row],[Age]]&lt;35,"Young",IF(Raw_data_US_healthcare[[#This Row],[Age]]&lt;60,"Middle","Senior"))</f>
        <v>Middle</v>
      </c>
      <c r="E6757" t="s">
        <v>16</v>
      </c>
      <c r="F6757" t="s">
        <v>17</v>
      </c>
      <c r="G6757" t="s">
        <v>17</v>
      </c>
      <c r="H6757" t="s">
        <v>26514</v>
      </c>
      <c r="I6757" s="2">
        <v>44562</v>
      </c>
      <c r="J6757" t="s">
        <v>18427</v>
      </c>
      <c r="K6757" t="s">
        <v>18428</v>
      </c>
      <c r="L6757" t="s">
        <v>21</v>
      </c>
      <c r="M6757">
        <v>17344.890599999999</v>
      </c>
      <c r="N6757">
        <v>119</v>
      </c>
      <c r="O6757" t="s">
        <v>22</v>
      </c>
      <c r="P6757" t="s">
        <v>22</v>
      </c>
      <c r="Q6757" s="2">
        <v>44574</v>
      </c>
      <c r="R6757" t="s">
        <v>48</v>
      </c>
      <c r="S6757" t="s">
        <v>45</v>
      </c>
      <c r="T6757">
        <f>_xlfn.DAYS(Raw_data_US_healthcare[[#This Row],[Discharge Date]],Raw_data_US_healthcare[[#This Row],[Date of Admission]])</f>
        <v>12</v>
      </c>
    </row>
    <row r="6758" spans="1:20" x14ac:dyDescent="0.3">
      <c r="A6758" t="s">
        <v>26511</v>
      </c>
      <c r="B6758" t="s">
        <v>13721</v>
      </c>
      <c r="C6758">
        <v>42</v>
      </c>
      <c r="D6758" t="str">
        <f>IF(Raw_data_US_healthcare[[#This Row],[Age]]&lt;35,"Young",IF(Raw_data_US_healthcare[[#This Row],[Age]]&lt;60,"Middle","Senior"))</f>
        <v>Middle</v>
      </c>
      <c r="E6758" t="s">
        <v>16</v>
      </c>
      <c r="F6758" t="s">
        <v>228</v>
      </c>
      <c r="G6758" t="s">
        <v>228</v>
      </c>
      <c r="H6758" t="s">
        <v>26514</v>
      </c>
      <c r="I6758" s="2">
        <v>43441</v>
      </c>
      <c r="J6758" t="s">
        <v>18429</v>
      </c>
      <c r="K6758" t="s">
        <v>2923</v>
      </c>
      <c r="L6758" t="s">
        <v>60</v>
      </c>
      <c r="M6758">
        <v>4054.1347999999998</v>
      </c>
      <c r="N6758">
        <v>180</v>
      </c>
      <c r="O6758" t="s">
        <v>22</v>
      </c>
      <c r="P6758" t="s">
        <v>22</v>
      </c>
      <c r="Q6758" s="2">
        <v>43454</v>
      </c>
      <c r="R6758" t="s">
        <v>44</v>
      </c>
      <c r="S6758" t="s">
        <v>24</v>
      </c>
      <c r="T6758">
        <f>_xlfn.DAYS(Raw_data_US_healthcare[[#This Row],[Discharge Date]],Raw_data_US_healthcare[[#This Row],[Date of Admission]])</f>
        <v>13</v>
      </c>
    </row>
    <row r="6759" spans="1:20" x14ac:dyDescent="0.3">
      <c r="A6759" t="s">
        <v>26511</v>
      </c>
      <c r="B6759" t="s">
        <v>648</v>
      </c>
      <c r="C6759">
        <v>50</v>
      </c>
      <c r="D6759" t="str">
        <f>IF(Raw_data_US_healthcare[[#This Row],[Age]]&lt;35,"Young",IF(Raw_data_US_healthcare[[#This Row],[Age]]&lt;60,"Middle","Senior"))</f>
        <v>Middle</v>
      </c>
      <c r="E6759" t="s">
        <v>16</v>
      </c>
      <c r="F6759" t="s">
        <v>49</v>
      </c>
      <c r="G6759" t="s">
        <v>49</v>
      </c>
      <c r="H6759" t="s">
        <v>28</v>
      </c>
      <c r="I6759" s="2">
        <v>43630</v>
      </c>
      <c r="J6759" t="s">
        <v>13736</v>
      </c>
      <c r="K6759" t="s">
        <v>18430</v>
      </c>
      <c r="L6759" t="s">
        <v>31</v>
      </c>
      <c r="M6759">
        <v>37728.044699999999</v>
      </c>
      <c r="N6759">
        <v>152</v>
      </c>
      <c r="O6759" t="s">
        <v>43</v>
      </c>
      <c r="P6759" t="s">
        <v>43</v>
      </c>
      <c r="Q6759" s="2">
        <v>43654</v>
      </c>
      <c r="R6759" t="s">
        <v>23</v>
      </c>
      <c r="S6759" t="s">
        <v>33</v>
      </c>
      <c r="T6759">
        <f>_xlfn.DAYS(Raw_data_US_healthcare[[#This Row],[Discharge Date]],Raw_data_US_healthcare[[#This Row],[Date of Admission]])</f>
        <v>24</v>
      </c>
    </row>
    <row r="6760" spans="1:20" x14ac:dyDescent="0.3">
      <c r="A6760" t="s">
        <v>26512</v>
      </c>
      <c r="B6760" t="s">
        <v>18431</v>
      </c>
      <c r="C6760">
        <v>73</v>
      </c>
      <c r="D6760" t="str">
        <f>IF(Raw_data_US_healthcare[[#This Row],[Age]]&lt;35,"Young",IF(Raw_data_US_healthcare[[#This Row],[Age]]&lt;60,"Middle","Senior"))</f>
        <v>Senior</v>
      </c>
      <c r="E6760" t="s">
        <v>26</v>
      </c>
      <c r="F6760" t="s">
        <v>27</v>
      </c>
      <c r="G6760" t="s">
        <v>27</v>
      </c>
      <c r="H6760" t="s">
        <v>26514</v>
      </c>
      <c r="I6760" s="2">
        <v>44052</v>
      </c>
      <c r="J6760" t="s">
        <v>18432</v>
      </c>
      <c r="K6760" t="s">
        <v>17642</v>
      </c>
      <c r="L6760" t="s">
        <v>56</v>
      </c>
      <c r="M6760">
        <v>27530.054800000002</v>
      </c>
      <c r="N6760">
        <v>491</v>
      </c>
      <c r="O6760" t="s">
        <v>43</v>
      </c>
      <c r="P6760" t="s">
        <v>43</v>
      </c>
      <c r="Q6760" s="2">
        <v>44061</v>
      </c>
      <c r="R6760" t="s">
        <v>23</v>
      </c>
      <c r="S6760" t="s">
        <v>33</v>
      </c>
      <c r="T6760">
        <f>_xlfn.DAYS(Raw_data_US_healthcare[[#This Row],[Discharge Date]],Raw_data_US_healthcare[[#This Row],[Date of Admission]])</f>
        <v>9</v>
      </c>
    </row>
    <row r="6761" spans="1:20" x14ac:dyDescent="0.3">
      <c r="A6761" t="s">
        <v>26512</v>
      </c>
      <c r="B6761" t="s">
        <v>18433</v>
      </c>
      <c r="C6761">
        <v>39</v>
      </c>
      <c r="D6761" t="str">
        <f>IF(Raw_data_US_healthcare[[#This Row],[Age]]&lt;35,"Young",IF(Raw_data_US_healthcare[[#This Row],[Age]]&lt;60,"Middle","Senior"))</f>
        <v>Middle</v>
      </c>
      <c r="E6761" t="s">
        <v>26</v>
      </c>
      <c r="F6761" t="s">
        <v>113</v>
      </c>
      <c r="G6761" t="s">
        <v>113</v>
      </c>
      <c r="H6761" t="s">
        <v>26516</v>
      </c>
      <c r="I6761" s="2">
        <v>44087</v>
      </c>
      <c r="J6761" t="s">
        <v>18434</v>
      </c>
      <c r="K6761" t="s">
        <v>18435</v>
      </c>
      <c r="L6761" t="s">
        <v>31</v>
      </c>
      <c r="M6761">
        <v>27858.7844</v>
      </c>
      <c r="N6761">
        <v>219</v>
      </c>
      <c r="O6761" t="s">
        <v>39</v>
      </c>
      <c r="P6761" t="s">
        <v>39</v>
      </c>
      <c r="Q6761" s="2">
        <v>44089</v>
      </c>
      <c r="R6761" t="s">
        <v>48</v>
      </c>
      <c r="S6761" t="s">
        <v>24</v>
      </c>
      <c r="T6761">
        <f>_xlfn.DAYS(Raw_data_US_healthcare[[#This Row],[Discharge Date]],Raw_data_US_healthcare[[#This Row],[Date of Admission]])</f>
        <v>2</v>
      </c>
    </row>
    <row r="6762" spans="1:20" x14ac:dyDescent="0.3">
      <c r="A6762" t="s">
        <v>26511</v>
      </c>
      <c r="B6762" t="s">
        <v>18436</v>
      </c>
      <c r="C6762">
        <v>68</v>
      </c>
      <c r="D6762" t="str">
        <f>IF(Raw_data_US_healthcare[[#This Row],[Age]]&lt;35,"Young",IF(Raw_data_US_healthcare[[#This Row],[Age]]&lt;60,"Middle","Senior"))</f>
        <v>Senior</v>
      </c>
      <c r="E6762" t="s">
        <v>16</v>
      </c>
      <c r="F6762" t="s">
        <v>228</v>
      </c>
      <c r="G6762" t="s">
        <v>228</v>
      </c>
      <c r="H6762" t="s">
        <v>69</v>
      </c>
      <c r="I6762" s="2">
        <v>43535</v>
      </c>
      <c r="J6762" t="s">
        <v>18437</v>
      </c>
      <c r="K6762" t="s">
        <v>18438</v>
      </c>
      <c r="L6762" t="s">
        <v>21</v>
      </c>
      <c r="M6762">
        <v>62848.278100000003</v>
      </c>
      <c r="N6762">
        <v>115</v>
      </c>
      <c r="O6762" t="s">
        <v>39</v>
      </c>
      <c r="P6762" t="s">
        <v>39</v>
      </c>
      <c r="Q6762" s="2">
        <v>43547</v>
      </c>
      <c r="R6762" t="s">
        <v>48</v>
      </c>
      <c r="S6762" t="s">
        <v>33</v>
      </c>
      <c r="T6762">
        <f>_xlfn.DAYS(Raw_data_US_healthcare[[#This Row],[Discharge Date]],Raw_data_US_healthcare[[#This Row],[Date of Admission]])</f>
        <v>12</v>
      </c>
    </row>
    <row r="6763" spans="1:20" x14ac:dyDescent="0.3">
      <c r="A6763" t="s">
        <v>26512</v>
      </c>
      <c r="B6763" t="s">
        <v>18439</v>
      </c>
      <c r="C6763">
        <v>20</v>
      </c>
      <c r="D6763" t="str">
        <f>IF(Raw_data_US_healthcare[[#This Row],[Age]]&lt;35,"Young",IF(Raw_data_US_healthcare[[#This Row],[Age]]&lt;60,"Middle","Senior"))</f>
        <v>Young</v>
      </c>
      <c r="E6763" t="s">
        <v>26</v>
      </c>
      <c r="F6763" t="s">
        <v>113</v>
      </c>
      <c r="G6763" t="s">
        <v>113</v>
      </c>
      <c r="H6763" t="s">
        <v>26514</v>
      </c>
      <c r="I6763" s="2">
        <v>44145</v>
      </c>
      <c r="J6763" t="s">
        <v>18440</v>
      </c>
      <c r="K6763" t="s">
        <v>18441</v>
      </c>
      <c r="L6763" t="s">
        <v>56</v>
      </c>
      <c r="M6763">
        <v>12067.6404</v>
      </c>
      <c r="N6763">
        <v>301</v>
      </c>
      <c r="O6763" t="s">
        <v>39</v>
      </c>
      <c r="P6763" t="s">
        <v>39</v>
      </c>
      <c r="Q6763" s="2">
        <v>44173</v>
      </c>
      <c r="R6763" t="s">
        <v>83</v>
      </c>
      <c r="S6763" t="s">
        <v>33</v>
      </c>
      <c r="T6763">
        <f>_xlfn.DAYS(Raw_data_US_healthcare[[#This Row],[Discharge Date]],Raw_data_US_healthcare[[#This Row],[Date of Admission]])</f>
        <v>28</v>
      </c>
    </row>
    <row r="6764" spans="1:20" x14ac:dyDescent="0.3">
      <c r="A6764" t="s">
        <v>26511</v>
      </c>
      <c r="B6764" t="s">
        <v>18442</v>
      </c>
      <c r="C6764">
        <v>35</v>
      </c>
      <c r="D6764" t="str">
        <f>IF(Raw_data_US_healthcare[[#This Row],[Age]]&lt;35,"Young",IF(Raw_data_US_healthcare[[#This Row],[Age]]&lt;60,"Middle","Senior"))</f>
        <v>Middle</v>
      </c>
      <c r="E6764" t="s">
        <v>16</v>
      </c>
      <c r="F6764" t="s">
        <v>88</v>
      </c>
      <c r="G6764" t="s">
        <v>88</v>
      </c>
      <c r="H6764" t="s">
        <v>36</v>
      </c>
      <c r="I6764" s="2">
        <v>44969</v>
      </c>
      <c r="J6764" t="s">
        <v>18443</v>
      </c>
      <c r="K6764" t="s">
        <v>18444</v>
      </c>
      <c r="L6764" t="s">
        <v>21</v>
      </c>
      <c r="M6764">
        <v>16044.860699999999</v>
      </c>
      <c r="N6764">
        <v>384</v>
      </c>
      <c r="O6764" t="s">
        <v>22</v>
      </c>
      <c r="P6764" t="s">
        <v>22</v>
      </c>
      <c r="Q6764" s="2">
        <v>44976</v>
      </c>
      <c r="R6764" t="s">
        <v>32</v>
      </c>
      <c r="S6764" t="s">
        <v>45</v>
      </c>
      <c r="T6764">
        <f>_xlfn.DAYS(Raw_data_US_healthcare[[#This Row],[Discharge Date]],Raw_data_US_healthcare[[#This Row],[Date of Admission]])</f>
        <v>7</v>
      </c>
    </row>
    <row r="6765" spans="1:20" x14ac:dyDescent="0.3">
      <c r="A6765" t="s">
        <v>26512</v>
      </c>
      <c r="B6765" t="s">
        <v>18445</v>
      </c>
      <c r="C6765">
        <v>62</v>
      </c>
      <c r="D6765" t="str">
        <f>IF(Raw_data_US_healthcare[[#This Row],[Age]]&lt;35,"Young",IF(Raw_data_US_healthcare[[#This Row],[Age]]&lt;60,"Middle","Senior"))</f>
        <v>Senior</v>
      </c>
      <c r="E6765" t="s">
        <v>26</v>
      </c>
      <c r="F6765" t="s">
        <v>113</v>
      </c>
      <c r="G6765" t="s">
        <v>113</v>
      </c>
      <c r="H6765" t="s">
        <v>26514</v>
      </c>
      <c r="I6765" s="2">
        <v>43539</v>
      </c>
      <c r="J6765" t="s">
        <v>18446</v>
      </c>
      <c r="K6765" t="s">
        <v>14429</v>
      </c>
      <c r="L6765" t="s">
        <v>52</v>
      </c>
      <c r="M6765">
        <v>13263.887199999999</v>
      </c>
      <c r="N6765">
        <v>263</v>
      </c>
      <c r="O6765" t="s">
        <v>43</v>
      </c>
      <c r="P6765" t="s">
        <v>43</v>
      </c>
      <c r="Q6765" s="2">
        <v>43552</v>
      </c>
      <c r="R6765" t="s">
        <v>83</v>
      </c>
      <c r="S6765" t="s">
        <v>45</v>
      </c>
      <c r="T6765">
        <f>_xlfn.DAYS(Raw_data_US_healthcare[[#This Row],[Discharge Date]],Raw_data_US_healthcare[[#This Row],[Date of Admission]])</f>
        <v>13</v>
      </c>
    </row>
    <row r="6766" spans="1:20" x14ac:dyDescent="0.3">
      <c r="A6766" t="s">
        <v>26512</v>
      </c>
      <c r="B6766" t="s">
        <v>14487</v>
      </c>
      <c r="C6766">
        <v>37</v>
      </c>
      <c r="D6766" t="str">
        <f>IF(Raw_data_US_healthcare[[#This Row],[Age]]&lt;35,"Young",IF(Raw_data_US_healthcare[[#This Row],[Age]]&lt;60,"Middle","Senior"))</f>
        <v>Middle</v>
      </c>
      <c r="E6766" t="s">
        <v>26</v>
      </c>
      <c r="F6766" t="s">
        <v>62</v>
      </c>
      <c r="G6766" t="s">
        <v>62</v>
      </c>
      <c r="H6766" t="s">
        <v>26516</v>
      </c>
      <c r="I6766" s="2">
        <v>44996</v>
      </c>
      <c r="J6766" t="s">
        <v>18447</v>
      </c>
      <c r="K6766" t="s">
        <v>1396</v>
      </c>
      <c r="L6766" t="s">
        <v>52</v>
      </c>
      <c r="M6766">
        <v>2857.9034999999999</v>
      </c>
      <c r="N6766">
        <v>377</v>
      </c>
      <c r="O6766" t="s">
        <v>39</v>
      </c>
      <c r="P6766" t="s">
        <v>39</v>
      </c>
      <c r="Q6766" s="2">
        <v>45022</v>
      </c>
      <c r="R6766" t="s">
        <v>44</v>
      </c>
      <c r="S6766" t="s">
        <v>45</v>
      </c>
      <c r="T6766">
        <f>_xlfn.DAYS(Raw_data_US_healthcare[[#This Row],[Discharge Date]],Raw_data_US_healthcare[[#This Row],[Date of Admission]])</f>
        <v>26</v>
      </c>
    </row>
    <row r="6767" spans="1:20" x14ac:dyDescent="0.3">
      <c r="A6767" t="s">
        <v>26511</v>
      </c>
      <c r="B6767" t="s">
        <v>18448</v>
      </c>
      <c r="C6767">
        <v>64</v>
      </c>
      <c r="D6767" t="str">
        <f>IF(Raw_data_US_healthcare[[#This Row],[Age]]&lt;35,"Young",IF(Raw_data_US_healthcare[[#This Row],[Age]]&lt;60,"Middle","Senior"))</f>
        <v>Senior</v>
      </c>
      <c r="E6767" t="s">
        <v>16</v>
      </c>
      <c r="F6767" t="s">
        <v>49</v>
      </c>
      <c r="G6767" t="s">
        <v>49</v>
      </c>
      <c r="H6767" t="s">
        <v>26516</v>
      </c>
      <c r="I6767" s="2">
        <v>44874</v>
      </c>
      <c r="J6767" t="s">
        <v>18449</v>
      </c>
      <c r="K6767" t="s">
        <v>18450</v>
      </c>
      <c r="L6767" t="s">
        <v>31</v>
      </c>
      <c r="M6767">
        <v>6980.4687999999996</v>
      </c>
      <c r="N6767">
        <v>483</v>
      </c>
      <c r="O6767" t="s">
        <v>39</v>
      </c>
      <c r="P6767" t="s">
        <v>39</v>
      </c>
      <c r="Q6767" s="2">
        <v>44878</v>
      </c>
      <c r="R6767" t="s">
        <v>32</v>
      </c>
      <c r="S6767" t="s">
        <v>45</v>
      </c>
      <c r="T6767">
        <f>_xlfn.DAYS(Raw_data_US_healthcare[[#This Row],[Discharge Date]],Raw_data_US_healthcare[[#This Row],[Date of Admission]])</f>
        <v>4</v>
      </c>
    </row>
    <row r="6768" spans="1:20" x14ac:dyDescent="0.3">
      <c r="A6768" t="s">
        <v>26511</v>
      </c>
      <c r="B6768" t="s">
        <v>18451</v>
      </c>
      <c r="C6768">
        <v>83</v>
      </c>
      <c r="D6768" t="str">
        <f>IF(Raw_data_US_healthcare[[#This Row],[Age]]&lt;35,"Young",IF(Raw_data_US_healthcare[[#This Row],[Age]]&lt;60,"Middle","Senior"))</f>
        <v>Senior</v>
      </c>
      <c r="E6768" t="s">
        <v>16</v>
      </c>
      <c r="F6768" t="s">
        <v>62</v>
      </c>
      <c r="G6768" t="s">
        <v>62</v>
      </c>
      <c r="H6768" t="s">
        <v>69</v>
      </c>
      <c r="I6768" s="2">
        <v>44324</v>
      </c>
      <c r="J6768" t="s">
        <v>18452</v>
      </c>
      <c r="K6768" t="s">
        <v>18453</v>
      </c>
      <c r="L6768" t="s">
        <v>60</v>
      </c>
      <c r="M6768">
        <v>35253.550999999999</v>
      </c>
      <c r="N6768">
        <v>277</v>
      </c>
      <c r="O6768" t="s">
        <v>22</v>
      </c>
      <c r="P6768" t="s">
        <v>22</v>
      </c>
      <c r="Q6768" s="2">
        <v>44339</v>
      </c>
      <c r="R6768" t="s">
        <v>83</v>
      </c>
      <c r="S6768" t="s">
        <v>33</v>
      </c>
      <c r="T6768">
        <f>_xlfn.DAYS(Raw_data_US_healthcare[[#This Row],[Discharge Date]],Raw_data_US_healthcare[[#This Row],[Date of Admission]])</f>
        <v>15</v>
      </c>
    </row>
    <row r="6769" spans="1:20" x14ac:dyDescent="0.3">
      <c r="A6769" t="s">
        <v>26511</v>
      </c>
      <c r="B6769" t="s">
        <v>18454</v>
      </c>
      <c r="C6769">
        <v>59</v>
      </c>
      <c r="D6769" t="str">
        <f>IF(Raw_data_US_healthcare[[#This Row],[Age]]&lt;35,"Young",IF(Raw_data_US_healthcare[[#This Row],[Age]]&lt;60,"Middle","Senior"))</f>
        <v>Middle</v>
      </c>
      <c r="E6769" t="s">
        <v>16</v>
      </c>
      <c r="F6769" t="s">
        <v>113</v>
      </c>
      <c r="G6769" t="s">
        <v>113</v>
      </c>
      <c r="H6769" t="s">
        <v>69</v>
      </c>
      <c r="I6769" s="2">
        <v>44183</v>
      </c>
      <c r="J6769" t="s">
        <v>18455</v>
      </c>
      <c r="K6769" t="s">
        <v>2200</v>
      </c>
      <c r="L6769" t="s">
        <v>21</v>
      </c>
      <c r="M6769">
        <v>40770.7232</v>
      </c>
      <c r="N6769">
        <v>430</v>
      </c>
      <c r="O6769" t="s">
        <v>39</v>
      </c>
      <c r="P6769" t="s">
        <v>39</v>
      </c>
      <c r="Q6769" s="2">
        <v>44191</v>
      </c>
      <c r="R6769" t="s">
        <v>32</v>
      </c>
      <c r="S6769" t="s">
        <v>24</v>
      </c>
      <c r="T6769">
        <f>_xlfn.DAYS(Raw_data_US_healthcare[[#This Row],[Discharge Date]],Raw_data_US_healthcare[[#This Row],[Date of Admission]])</f>
        <v>8</v>
      </c>
    </row>
    <row r="6770" spans="1:20" x14ac:dyDescent="0.3">
      <c r="A6770" t="s">
        <v>26512</v>
      </c>
      <c r="B6770" t="s">
        <v>18456</v>
      </c>
      <c r="C6770">
        <v>36</v>
      </c>
      <c r="D6770" t="str">
        <f>IF(Raw_data_US_healthcare[[#This Row],[Age]]&lt;35,"Young",IF(Raw_data_US_healthcare[[#This Row],[Age]]&lt;60,"Middle","Senior"))</f>
        <v>Middle</v>
      </c>
      <c r="E6770" t="s">
        <v>26</v>
      </c>
      <c r="F6770" t="s">
        <v>88</v>
      </c>
      <c r="G6770" t="s">
        <v>88</v>
      </c>
      <c r="H6770" t="s">
        <v>26516</v>
      </c>
      <c r="I6770" s="2">
        <v>44337</v>
      </c>
      <c r="J6770" t="s">
        <v>18457</v>
      </c>
      <c r="K6770" t="s">
        <v>18458</v>
      </c>
      <c r="L6770" t="s">
        <v>52</v>
      </c>
      <c r="M6770">
        <v>6220.1315999999997</v>
      </c>
      <c r="N6770">
        <v>193</v>
      </c>
      <c r="O6770" t="s">
        <v>43</v>
      </c>
      <c r="P6770" t="s">
        <v>43</v>
      </c>
      <c r="Q6770" s="2">
        <v>44354</v>
      </c>
      <c r="R6770" t="s">
        <v>23</v>
      </c>
      <c r="S6770" t="s">
        <v>45</v>
      </c>
      <c r="T6770">
        <f>_xlfn.DAYS(Raw_data_US_healthcare[[#This Row],[Discharge Date]],Raw_data_US_healthcare[[#This Row],[Date of Admission]])</f>
        <v>17</v>
      </c>
    </row>
    <row r="6771" spans="1:20" x14ac:dyDescent="0.3">
      <c r="A6771" t="s">
        <v>26512</v>
      </c>
      <c r="B6771" t="s">
        <v>18459</v>
      </c>
      <c r="C6771">
        <v>71</v>
      </c>
      <c r="D6771" t="str">
        <f>IF(Raw_data_US_healthcare[[#This Row],[Age]]&lt;35,"Young",IF(Raw_data_US_healthcare[[#This Row],[Age]]&lt;60,"Middle","Senior"))</f>
        <v>Senior</v>
      </c>
      <c r="E6771" t="s">
        <v>26</v>
      </c>
      <c r="F6771" t="s">
        <v>27</v>
      </c>
      <c r="G6771" t="s">
        <v>27</v>
      </c>
      <c r="H6771" t="s">
        <v>28</v>
      </c>
      <c r="I6771" s="2">
        <v>43949</v>
      </c>
      <c r="J6771" t="s">
        <v>18460</v>
      </c>
      <c r="K6771" t="s">
        <v>14107</v>
      </c>
      <c r="L6771" t="s">
        <v>31</v>
      </c>
      <c r="M6771">
        <v>17000.016199999998</v>
      </c>
      <c r="N6771">
        <v>249</v>
      </c>
      <c r="O6771" t="s">
        <v>43</v>
      </c>
      <c r="P6771" t="s">
        <v>43</v>
      </c>
      <c r="Q6771" s="2">
        <v>43951</v>
      </c>
      <c r="R6771" t="s">
        <v>44</v>
      </c>
      <c r="S6771" t="s">
        <v>24</v>
      </c>
      <c r="T6771">
        <f>_xlfn.DAYS(Raw_data_US_healthcare[[#This Row],[Discharge Date]],Raw_data_US_healthcare[[#This Row],[Date of Admission]])</f>
        <v>2</v>
      </c>
    </row>
    <row r="6772" spans="1:20" x14ac:dyDescent="0.3">
      <c r="A6772" t="s">
        <v>26511</v>
      </c>
      <c r="B6772" t="s">
        <v>18461</v>
      </c>
      <c r="C6772">
        <v>41</v>
      </c>
      <c r="D6772" t="str">
        <f>IF(Raw_data_US_healthcare[[#This Row],[Age]]&lt;35,"Young",IF(Raw_data_US_healthcare[[#This Row],[Age]]&lt;60,"Middle","Senior"))</f>
        <v>Middle</v>
      </c>
      <c r="E6772" t="s">
        <v>16</v>
      </c>
      <c r="F6772" t="s">
        <v>88</v>
      </c>
      <c r="G6772" t="s">
        <v>88</v>
      </c>
      <c r="H6772" t="s">
        <v>36</v>
      </c>
      <c r="I6772" s="2">
        <v>44945</v>
      </c>
      <c r="J6772" t="s">
        <v>18462</v>
      </c>
      <c r="K6772" t="s">
        <v>18463</v>
      </c>
      <c r="L6772" t="s">
        <v>56</v>
      </c>
      <c r="M6772">
        <v>4153.9252999999999</v>
      </c>
      <c r="N6772">
        <v>187</v>
      </c>
      <c r="O6772" t="s">
        <v>39</v>
      </c>
      <c r="P6772" t="s">
        <v>39</v>
      </c>
      <c r="Q6772" s="2">
        <v>44973</v>
      </c>
      <c r="R6772" t="s">
        <v>44</v>
      </c>
      <c r="S6772" t="s">
        <v>33</v>
      </c>
      <c r="T6772">
        <f>_xlfn.DAYS(Raw_data_US_healthcare[[#This Row],[Discharge Date]],Raw_data_US_healthcare[[#This Row],[Date of Admission]])</f>
        <v>28</v>
      </c>
    </row>
    <row r="6773" spans="1:20" x14ac:dyDescent="0.3">
      <c r="A6773" t="s">
        <v>26511</v>
      </c>
      <c r="B6773" t="s">
        <v>18464</v>
      </c>
      <c r="C6773">
        <v>33</v>
      </c>
      <c r="D6773" t="str">
        <f>IF(Raw_data_US_healthcare[[#This Row],[Age]]&lt;35,"Young",IF(Raw_data_US_healthcare[[#This Row],[Age]]&lt;60,"Middle","Senior"))</f>
        <v>Young</v>
      </c>
      <c r="E6773" t="s">
        <v>16</v>
      </c>
      <c r="F6773" t="s">
        <v>17</v>
      </c>
      <c r="G6773" t="s">
        <v>17</v>
      </c>
      <c r="H6773" t="s">
        <v>28</v>
      </c>
      <c r="I6773" s="2">
        <v>44847</v>
      </c>
      <c r="J6773" t="s">
        <v>18465</v>
      </c>
      <c r="K6773" t="s">
        <v>18466</v>
      </c>
      <c r="L6773" t="s">
        <v>56</v>
      </c>
      <c r="M6773">
        <v>44902.262199999997</v>
      </c>
      <c r="N6773">
        <v>498</v>
      </c>
      <c r="O6773" t="s">
        <v>39</v>
      </c>
      <c r="P6773" t="s">
        <v>39</v>
      </c>
      <c r="Q6773" s="2">
        <v>44877</v>
      </c>
      <c r="R6773" t="s">
        <v>83</v>
      </c>
      <c r="S6773" t="s">
        <v>33</v>
      </c>
      <c r="T6773">
        <f>_xlfn.DAYS(Raw_data_US_healthcare[[#This Row],[Discharge Date]],Raw_data_US_healthcare[[#This Row],[Date of Admission]])</f>
        <v>30</v>
      </c>
    </row>
    <row r="6774" spans="1:20" x14ac:dyDescent="0.3">
      <c r="A6774" t="s">
        <v>26511</v>
      </c>
      <c r="B6774" t="s">
        <v>18467</v>
      </c>
      <c r="C6774">
        <v>33</v>
      </c>
      <c r="D6774" t="str">
        <f>IF(Raw_data_US_healthcare[[#This Row],[Age]]&lt;35,"Young",IF(Raw_data_US_healthcare[[#This Row],[Age]]&lt;60,"Middle","Senior"))</f>
        <v>Young</v>
      </c>
      <c r="E6774" t="s">
        <v>16</v>
      </c>
      <c r="F6774" t="s">
        <v>17</v>
      </c>
      <c r="G6774" t="s">
        <v>17</v>
      </c>
      <c r="H6774" t="s">
        <v>28</v>
      </c>
      <c r="I6774" s="2">
        <v>44294</v>
      </c>
      <c r="J6774" t="s">
        <v>13033</v>
      </c>
      <c r="K6774" t="s">
        <v>9590</v>
      </c>
      <c r="L6774" t="s">
        <v>60</v>
      </c>
      <c r="M6774">
        <v>25549.375899999999</v>
      </c>
      <c r="N6774">
        <v>247</v>
      </c>
      <c r="O6774" t="s">
        <v>43</v>
      </c>
      <c r="P6774" t="s">
        <v>43</v>
      </c>
      <c r="Q6774" s="2">
        <v>44307</v>
      </c>
      <c r="R6774" t="s">
        <v>48</v>
      </c>
      <c r="S6774" t="s">
        <v>33</v>
      </c>
      <c r="T6774">
        <f>_xlfn.DAYS(Raw_data_US_healthcare[[#This Row],[Discharge Date]],Raw_data_US_healthcare[[#This Row],[Date of Admission]])</f>
        <v>13</v>
      </c>
    </row>
    <row r="6775" spans="1:20" x14ac:dyDescent="0.3">
      <c r="A6775" t="s">
        <v>26512</v>
      </c>
      <c r="B6775" t="s">
        <v>176</v>
      </c>
      <c r="C6775">
        <v>68</v>
      </c>
      <c r="D6775" t="str">
        <f>IF(Raw_data_US_healthcare[[#This Row],[Age]]&lt;35,"Young",IF(Raw_data_US_healthcare[[#This Row],[Age]]&lt;60,"Middle","Senior"))</f>
        <v>Senior</v>
      </c>
      <c r="E6775" t="s">
        <v>26</v>
      </c>
      <c r="F6775" t="s">
        <v>88</v>
      </c>
      <c r="G6775" t="s">
        <v>88</v>
      </c>
      <c r="H6775" t="s">
        <v>26516</v>
      </c>
      <c r="I6775" s="2">
        <v>44483</v>
      </c>
      <c r="J6775" t="s">
        <v>18468</v>
      </c>
      <c r="K6775" t="s">
        <v>18469</v>
      </c>
      <c r="L6775" t="s">
        <v>52</v>
      </c>
      <c r="M6775">
        <v>6917.2655999999997</v>
      </c>
      <c r="N6775">
        <v>433</v>
      </c>
      <c r="O6775" t="s">
        <v>39</v>
      </c>
      <c r="P6775" t="s">
        <v>39</v>
      </c>
      <c r="Q6775" s="2">
        <v>44508</v>
      </c>
      <c r="R6775" t="s">
        <v>48</v>
      </c>
      <c r="S6775" t="s">
        <v>45</v>
      </c>
      <c r="T6775">
        <f>_xlfn.DAYS(Raw_data_US_healthcare[[#This Row],[Discharge Date]],Raw_data_US_healthcare[[#This Row],[Date of Admission]])</f>
        <v>25</v>
      </c>
    </row>
    <row r="6776" spans="1:20" x14ac:dyDescent="0.3">
      <c r="A6776" t="s">
        <v>26511</v>
      </c>
      <c r="B6776" t="s">
        <v>18470</v>
      </c>
      <c r="C6776">
        <v>74</v>
      </c>
      <c r="D6776" t="str">
        <f>IF(Raw_data_US_healthcare[[#This Row],[Age]]&lt;35,"Young",IF(Raw_data_US_healthcare[[#This Row],[Age]]&lt;60,"Middle","Senior"))</f>
        <v>Senior</v>
      </c>
      <c r="E6776" t="s">
        <v>16</v>
      </c>
      <c r="F6776" t="s">
        <v>228</v>
      </c>
      <c r="G6776" t="s">
        <v>228</v>
      </c>
      <c r="H6776" t="s">
        <v>26516</v>
      </c>
      <c r="I6776" s="2">
        <v>44044</v>
      </c>
      <c r="J6776" t="s">
        <v>18471</v>
      </c>
      <c r="K6776" t="s">
        <v>18472</v>
      </c>
      <c r="L6776" t="s">
        <v>60</v>
      </c>
      <c r="M6776">
        <v>29582.163700000001</v>
      </c>
      <c r="N6776">
        <v>111</v>
      </c>
      <c r="O6776" t="s">
        <v>43</v>
      </c>
      <c r="P6776" t="s">
        <v>43</v>
      </c>
      <c r="Q6776" s="2">
        <v>44058</v>
      </c>
      <c r="R6776" t="s">
        <v>83</v>
      </c>
      <c r="S6776" t="s">
        <v>24</v>
      </c>
      <c r="T6776">
        <f>_xlfn.DAYS(Raw_data_US_healthcare[[#This Row],[Discharge Date]],Raw_data_US_healthcare[[#This Row],[Date of Admission]])</f>
        <v>14</v>
      </c>
    </row>
    <row r="6777" spans="1:20" x14ac:dyDescent="0.3">
      <c r="A6777" t="s">
        <v>26511</v>
      </c>
      <c r="B6777" t="s">
        <v>562</v>
      </c>
      <c r="C6777">
        <v>71</v>
      </c>
      <c r="D6777" t="str">
        <f>IF(Raw_data_US_healthcare[[#This Row],[Age]]&lt;35,"Young",IF(Raw_data_US_healthcare[[#This Row],[Age]]&lt;60,"Middle","Senior"))</f>
        <v>Senior</v>
      </c>
      <c r="E6777" t="s">
        <v>16</v>
      </c>
      <c r="F6777" t="s">
        <v>88</v>
      </c>
      <c r="G6777" t="s">
        <v>88</v>
      </c>
      <c r="H6777" t="s">
        <v>26514</v>
      </c>
      <c r="I6777" s="2">
        <v>44224</v>
      </c>
      <c r="J6777" t="s">
        <v>18473</v>
      </c>
      <c r="K6777" t="s">
        <v>18474</v>
      </c>
      <c r="L6777" t="s">
        <v>21</v>
      </c>
      <c r="M6777">
        <v>8731.9557000000004</v>
      </c>
      <c r="N6777">
        <v>260</v>
      </c>
      <c r="O6777" t="s">
        <v>43</v>
      </c>
      <c r="P6777" t="s">
        <v>43</v>
      </c>
      <c r="Q6777" s="2">
        <v>44240</v>
      </c>
      <c r="R6777" t="s">
        <v>83</v>
      </c>
      <c r="S6777" t="s">
        <v>24</v>
      </c>
      <c r="T6777">
        <f>_xlfn.DAYS(Raw_data_US_healthcare[[#This Row],[Discharge Date]],Raw_data_US_healthcare[[#This Row],[Date of Admission]])</f>
        <v>16</v>
      </c>
    </row>
    <row r="6778" spans="1:20" x14ac:dyDescent="0.3">
      <c r="A6778" t="s">
        <v>26511</v>
      </c>
      <c r="B6778" t="s">
        <v>18475</v>
      </c>
      <c r="C6778">
        <v>69</v>
      </c>
      <c r="D6778" t="str">
        <f>IF(Raw_data_US_healthcare[[#This Row],[Age]]&lt;35,"Young",IF(Raw_data_US_healthcare[[#This Row],[Age]]&lt;60,"Middle","Senior"))</f>
        <v>Senior</v>
      </c>
      <c r="E6778" t="s">
        <v>16</v>
      </c>
      <c r="F6778" t="s">
        <v>88</v>
      </c>
      <c r="G6778" t="s">
        <v>88</v>
      </c>
      <c r="H6778" t="s">
        <v>26514</v>
      </c>
      <c r="I6778" s="2">
        <v>43602</v>
      </c>
      <c r="J6778" t="s">
        <v>18476</v>
      </c>
      <c r="K6778" t="s">
        <v>18477</v>
      </c>
      <c r="L6778" t="s">
        <v>60</v>
      </c>
      <c r="M6778">
        <v>18473.366300000002</v>
      </c>
      <c r="N6778">
        <v>453</v>
      </c>
      <c r="O6778" t="s">
        <v>39</v>
      </c>
      <c r="P6778" t="s">
        <v>39</v>
      </c>
      <c r="Q6778" s="2">
        <v>43624</v>
      </c>
      <c r="R6778" t="s">
        <v>48</v>
      </c>
      <c r="S6778" t="s">
        <v>45</v>
      </c>
      <c r="T6778">
        <f>_xlfn.DAYS(Raw_data_US_healthcare[[#This Row],[Discharge Date]],Raw_data_US_healthcare[[#This Row],[Date of Admission]])</f>
        <v>22</v>
      </c>
    </row>
    <row r="6779" spans="1:20" x14ac:dyDescent="0.3">
      <c r="A6779" t="s">
        <v>26511</v>
      </c>
      <c r="B6779" t="s">
        <v>18478</v>
      </c>
      <c r="C6779">
        <v>55</v>
      </c>
      <c r="D6779" t="str">
        <f>IF(Raw_data_US_healthcare[[#This Row],[Age]]&lt;35,"Young",IF(Raw_data_US_healthcare[[#This Row],[Age]]&lt;60,"Middle","Senior"))</f>
        <v>Middle</v>
      </c>
      <c r="E6779" t="s">
        <v>16</v>
      </c>
      <c r="F6779" t="s">
        <v>88</v>
      </c>
      <c r="G6779" t="s">
        <v>88</v>
      </c>
      <c r="H6779" t="s">
        <v>26514</v>
      </c>
      <c r="I6779" s="2">
        <v>45146</v>
      </c>
      <c r="J6779" t="s">
        <v>18479</v>
      </c>
      <c r="K6779" t="s">
        <v>18480</v>
      </c>
      <c r="L6779" t="s">
        <v>52</v>
      </c>
      <c r="M6779">
        <v>18739.048500000001</v>
      </c>
      <c r="N6779">
        <v>423</v>
      </c>
      <c r="O6779" t="s">
        <v>39</v>
      </c>
      <c r="P6779" t="s">
        <v>39</v>
      </c>
      <c r="Q6779" s="2">
        <v>45148</v>
      </c>
      <c r="R6779" t="s">
        <v>23</v>
      </c>
      <c r="S6779" t="s">
        <v>33</v>
      </c>
      <c r="T6779">
        <f>_xlfn.DAYS(Raw_data_US_healthcare[[#This Row],[Discharge Date]],Raw_data_US_healthcare[[#This Row],[Date of Admission]])</f>
        <v>2</v>
      </c>
    </row>
    <row r="6780" spans="1:20" x14ac:dyDescent="0.3">
      <c r="A6780" t="s">
        <v>26511</v>
      </c>
      <c r="B6780" t="s">
        <v>18481</v>
      </c>
      <c r="C6780">
        <v>24</v>
      </c>
      <c r="D6780" t="str">
        <f>IF(Raw_data_US_healthcare[[#This Row],[Age]]&lt;35,"Young",IF(Raw_data_US_healthcare[[#This Row],[Age]]&lt;60,"Middle","Senior"))</f>
        <v>Young</v>
      </c>
      <c r="E6780" t="s">
        <v>16</v>
      </c>
      <c r="F6780" t="s">
        <v>62</v>
      </c>
      <c r="G6780" t="s">
        <v>62</v>
      </c>
      <c r="H6780" t="s">
        <v>28</v>
      </c>
      <c r="I6780" s="2">
        <v>43997</v>
      </c>
      <c r="J6780" t="s">
        <v>18482</v>
      </c>
      <c r="K6780" t="s">
        <v>11613</v>
      </c>
      <c r="L6780" t="s">
        <v>52</v>
      </c>
      <c r="M6780">
        <v>26674.348999999998</v>
      </c>
      <c r="N6780">
        <v>200</v>
      </c>
      <c r="O6780" t="s">
        <v>43</v>
      </c>
      <c r="P6780" t="s">
        <v>43</v>
      </c>
      <c r="Q6780" s="2">
        <v>44022</v>
      </c>
      <c r="R6780" t="s">
        <v>32</v>
      </c>
      <c r="S6780" t="s">
        <v>45</v>
      </c>
      <c r="T6780">
        <f>_xlfn.DAYS(Raw_data_US_healthcare[[#This Row],[Discharge Date]],Raw_data_US_healthcare[[#This Row],[Date of Admission]])</f>
        <v>25</v>
      </c>
    </row>
    <row r="6781" spans="1:20" x14ac:dyDescent="0.3">
      <c r="A6781" t="s">
        <v>26512</v>
      </c>
      <c r="B6781" t="s">
        <v>18483</v>
      </c>
      <c r="C6781">
        <v>25</v>
      </c>
      <c r="D6781" t="str">
        <f>IF(Raw_data_US_healthcare[[#This Row],[Age]]&lt;35,"Young",IF(Raw_data_US_healthcare[[#This Row],[Age]]&lt;60,"Middle","Senior"))</f>
        <v>Young</v>
      </c>
      <c r="E6781" t="s">
        <v>26</v>
      </c>
      <c r="F6781" t="s">
        <v>62</v>
      </c>
      <c r="G6781" t="s">
        <v>62</v>
      </c>
      <c r="H6781" t="s">
        <v>26514</v>
      </c>
      <c r="I6781" s="2">
        <v>44259</v>
      </c>
      <c r="J6781" t="s">
        <v>18484</v>
      </c>
      <c r="K6781" t="s">
        <v>18485</v>
      </c>
      <c r="L6781" t="s">
        <v>31</v>
      </c>
      <c r="M6781">
        <v>2889.5358000000001</v>
      </c>
      <c r="N6781">
        <v>289</v>
      </c>
      <c r="O6781" t="s">
        <v>43</v>
      </c>
      <c r="P6781" t="s">
        <v>43</v>
      </c>
      <c r="Q6781" s="2">
        <v>44276</v>
      </c>
      <c r="R6781" t="s">
        <v>48</v>
      </c>
      <c r="S6781" t="s">
        <v>45</v>
      </c>
      <c r="T6781">
        <f>_xlfn.DAYS(Raw_data_US_healthcare[[#This Row],[Discharge Date]],Raw_data_US_healthcare[[#This Row],[Date of Admission]])</f>
        <v>17</v>
      </c>
    </row>
    <row r="6782" spans="1:20" x14ac:dyDescent="0.3">
      <c r="A6782" t="s">
        <v>26511</v>
      </c>
      <c r="B6782" t="s">
        <v>18486</v>
      </c>
      <c r="C6782">
        <v>43</v>
      </c>
      <c r="D6782" t="str">
        <f>IF(Raw_data_US_healthcare[[#This Row],[Age]]&lt;35,"Young",IF(Raw_data_US_healthcare[[#This Row],[Age]]&lt;60,"Middle","Senior"))</f>
        <v>Middle</v>
      </c>
      <c r="E6782" t="s">
        <v>16</v>
      </c>
      <c r="F6782" t="s">
        <v>27</v>
      </c>
      <c r="G6782" t="s">
        <v>27</v>
      </c>
      <c r="H6782" t="s">
        <v>69</v>
      </c>
      <c r="I6782" s="2">
        <v>44548</v>
      </c>
      <c r="J6782" t="s">
        <v>18487</v>
      </c>
      <c r="K6782" t="s">
        <v>18488</v>
      </c>
      <c r="L6782" t="s">
        <v>56</v>
      </c>
      <c r="M6782">
        <v>58888.430399999997</v>
      </c>
      <c r="N6782">
        <v>358</v>
      </c>
      <c r="O6782" t="s">
        <v>39</v>
      </c>
      <c r="P6782" t="s">
        <v>39</v>
      </c>
      <c r="Q6782" s="2">
        <v>44567</v>
      </c>
      <c r="R6782" t="s">
        <v>23</v>
      </c>
      <c r="S6782" t="s">
        <v>33</v>
      </c>
      <c r="T6782">
        <f>_xlfn.DAYS(Raw_data_US_healthcare[[#This Row],[Discharge Date]],Raw_data_US_healthcare[[#This Row],[Date of Admission]])</f>
        <v>19</v>
      </c>
    </row>
    <row r="6783" spans="1:20" x14ac:dyDescent="0.3">
      <c r="A6783" t="s">
        <v>26512</v>
      </c>
      <c r="B6783" t="s">
        <v>18489</v>
      </c>
      <c r="C6783">
        <v>37</v>
      </c>
      <c r="D6783" t="str">
        <f>IF(Raw_data_US_healthcare[[#This Row],[Age]]&lt;35,"Young",IF(Raw_data_US_healthcare[[#This Row],[Age]]&lt;60,"Middle","Senior"))</f>
        <v>Middle</v>
      </c>
      <c r="E6783" t="s">
        <v>26</v>
      </c>
      <c r="F6783" t="s">
        <v>49</v>
      </c>
      <c r="G6783" t="s">
        <v>49</v>
      </c>
      <c r="H6783" t="s">
        <v>26516</v>
      </c>
      <c r="I6783" s="2">
        <v>44250</v>
      </c>
      <c r="J6783" t="s">
        <v>18490</v>
      </c>
      <c r="K6783" t="s">
        <v>10393</v>
      </c>
      <c r="L6783" t="s">
        <v>60</v>
      </c>
      <c r="M6783">
        <v>19275.767400000001</v>
      </c>
      <c r="N6783">
        <v>191</v>
      </c>
      <c r="O6783" t="s">
        <v>39</v>
      </c>
      <c r="P6783" t="s">
        <v>39</v>
      </c>
      <c r="Q6783" s="2">
        <v>44271</v>
      </c>
      <c r="R6783" t="s">
        <v>83</v>
      </c>
      <c r="S6783" t="s">
        <v>24</v>
      </c>
      <c r="T6783">
        <f>_xlfn.DAYS(Raw_data_US_healthcare[[#This Row],[Discharge Date]],Raw_data_US_healthcare[[#This Row],[Date of Admission]])</f>
        <v>21</v>
      </c>
    </row>
    <row r="6784" spans="1:20" x14ac:dyDescent="0.3">
      <c r="A6784" t="s">
        <v>26512</v>
      </c>
      <c r="B6784" t="s">
        <v>18491</v>
      </c>
      <c r="C6784">
        <v>41</v>
      </c>
      <c r="D6784" t="str">
        <f>IF(Raw_data_US_healthcare[[#This Row],[Age]]&lt;35,"Young",IF(Raw_data_US_healthcare[[#This Row],[Age]]&lt;60,"Middle","Senior"))</f>
        <v>Middle</v>
      </c>
      <c r="E6784" t="s">
        <v>26</v>
      </c>
      <c r="F6784" t="s">
        <v>27</v>
      </c>
      <c r="G6784" t="s">
        <v>27</v>
      </c>
      <c r="H6784" t="s">
        <v>26516</v>
      </c>
      <c r="I6784" s="2">
        <v>44612</v>
      </c>
      <c r="J6784" t="s">
        <v>18492</v>
      </c>
      <c r="K6784" t="s">
        <v>18493</v>
      </c>
      <c r="L6784" t="s">
        <v>60</v>
      </c>
      <c r="M6784">
        <v>9693.6162000000004</v>
      </c>
      <c r="N6784">
        <v>179</v>
      </c>
      <c r="O6784" t="s">
        <v>43</v>
      </c>
      <c r="P6784" t="s">
        <v>43</v>
      </c>
      <c r="Q6784" s="2">
        <v>44617</v>
      </c>
      <c r="R6784" t="s">
        <v>83</v>
      </c>
      <c r="S6784" t="s">
        <v>24</v>
      </c>
      <c r="T6784">
        <f>_xlfn.DAYS(Raw_data_US_healthcare[[#This Row],[Discharge Date]],Raw_data_US_healthcare[[#This Row],[Date of Admission]])</f>
        <v>5</v>
      </c>
    </row>
    <row r="6785" spans="1:20" x14ac:dyDescent="0.3">
      <c r="A6785" t="s">
        <v>26511</v>
      </c>
      <c r="B6785" t="s">
        <v>8044</v>
      </c>
      <c r="C6785">
        <v>66</v>
      </c>
      <c r="D6785" t="str">
        <f>IF(Raw_data_US_healthcare[[#This Row],[Age]]&lt;35,"Young",IF(Raw_data_US_healthcare[[#This Row],[Age]]&lt;60,"Middle","Senior"))</f>
        <v>Senior</v>
      </c>
      <c r="E6785" t="s">
        <v>16</v>
      </c>
      <c r="F6785" t="s">
        <v>88</v>
      </c>
      <c r="G6785" t="s">
        <v>88</v>
      </c>
      <c r="H6785" t="s">
        <v>36</v>
      </c>
      <c r="I6785" s="2">
        <v>44726</v>
      </c>
      <c r="J6785" t="s">
        <v>18494</v>
      </c>
      <c r="K6785" t="s">
        <v>18495</v>
      </c>
      <c r="L6785" t="s">
        <v>56</v>
      </c>
      <c r="M6785">
        <v>6354.7012999999997</v>
      </c>
      <c r="N6785">
        <v>441</v>
      </c>
      <c r="O6785" t="s">
        <v>39</v>
      </c>
      <c r="P6785" t="s">
        <v>39</v>
      </c>
      <c r="Q6785" s="2">
        <v>44743</v>
      </c>
      <c r="R6785" t="s">
        <v>44</v>
      </c>
      <c r="S6785" t="s">
        <v>45</v>
      </c>
      <c r="T6785">
        <f>_xlfn.DAYS(Raw_data_US_healthcare[[#This Row],[Discharge Date]],Raw_data_US_healthcare[[#This Row],[Date of Admission]])</f>
        <v>17</v>
      </c>
    </row>
    <row r="6786" spans="1:20" x14ac:dyDescent="0.3">
      <c r="A6786" t="s">
        <v>26511</v>
      </c>
      <c r="B6786" t="s">
        <v>17837</v>
      </c>
      <c r="C6786">
        <v>49</v>
      </c>
      <c r="D6786" t="str">
        <f>IF(Raw_data_US_healthcare[[#This Row],[Age]]&lt;35,"Young",IF(Raw_data_US_healthcare[[#This Row],[Age]]&lt;60,"Middle","Senior"))</f>
        <v>Middle</v>
      </c>
      <c r="E6786" t="s">
        <v>16</v>
      </c>
      <c r="F6786" t="s">
        <v>62</v>
      </c>
      <c r="G6786" t="s">
        <v>62</v>
      </c>
      <c r="H6786" t="s">
        <v>69</v>
      </c>
      <c r="I6786" s="2">
        <v>44637</v>
      </c>
      <c r="J6786" t="s">
        <v>18496</v>
      </c>
      <c r="K6786" t="s">
        <v>4324</v>
      </c>
      <c r="L6786" t="s">
        <v>56</v>
      </c>
      <c r="M6786">
        <v>78854.136799999993</v>
      </c>
      <c r="N6786">
        <v>193</v>
      </c>
      <c r="O6786" t="s">
        <v>39</v>
      </c>
      <c r="P6786" t="s">
        <v>39</v>
      </c>
      <c r="Q6786" s="2">
        <v>44661</v>
      </c>
      <c r="R6786" t="s">
        <v>44</v>
      </c>
      <c r="S6786" t="s">
        <v>33</v>
      </c>
      <c r="T6786">
        <f>_xlfn.DAYS(Raw_data_US_healthcare[[#This Row],[Discharge Date]],Raw_data_US_healthcare[[#This Row],[Date of Admission]])</f>
        <v>24</v>
      </c>
    </row>
    <row r="6787" spans="1:20" x14ac:dyDescent="0.3">
      <c r="A6787" t="s">
        <v>26511</v>
      </c>
      <c r="B6787" t="s">
        <v>18497</v>
      </c>
      <c r="C6787">
        <v>74</v>
      </c>
      <c r="D6787" t="str">
        <f>IF(Raw_data_US_healthcare[[#This Row],[Age]]&lt;35,"Young",IF(Raw_data_US_healthcare[[#This Row],[Age]]&lt;60,"Middle","Senior"))</f>
        <v>Senior</v>
      </c>
      <c r="E6787" t="s">
        <v>16</v>
      </c>
      <c r="F6787" t="s">
        <v>228</v>
      </c>
      <c r="G6787" t="s">
        <v>228</v>
      </c>
      <c r="H6787" t="s">
        <v>26514</v>
      </c>
      <c r="I6787" s="2">
        <v>43827</v>
      </c>
      <c r="J6787" t="s">
        <v>18498</v>
      </c>
      <c r="K6787" t="s">
        <v>18499</v>
      </c>
      <c r="L6787" t="s">
        <v>31</v>
      </c>
      <c r="M6787">
        <v>17329.301800000001</v>
      </c>
      <c r="N6787">
        <v>394</v>
      </c>
      <c r="O6787" t="s">
        <v>22</v>
      </c>
      <c r="P6787" t="s">
        <v>22</v>
      </c>
      <c r="Q6787" s="2">
        <v>43836</v>
      </c>
      <c r="R6787" t="s">
        <v>83</v>
      </c>
      <c r="S6787" t="s">
        <v>33</v>
      </c>
      <c r="T6787">
        <f>_xlfn.DAYS(Raw_data_US_healthcare[[#This Row],[Discharge Date]],Raw_data_US_healthcare[[#This Row],[Date of Admission]])</f>
        <v>9</v>
      </c>
    </row>
    <row r="6788" spans="1:20" x14ac:dyDescent="0.3">
      <c r="A6788" t="s">
        <v>26511</v>
      </c>
      <c r="B6788" t="s">
        <v>18500</v>
      </c>
      <c r="C6788">
        <v>28</v>
      </c>
      <c r="D6788" t="str">
        <f>IF(Raw_data_US_healthcare[[#This Row],[Age]]&lt;35,"Young",IF(Raw_data_US_healthcare[[#This Row],[Age]]&lt;60,"Middle","Senior"))</f>
        <v>Young</v>
      </c>
      <c r="E6788" t="s">
        <v>16</v>
      </c>
      <c r="F6788" t="s">
        <v>228</v>
      </c>
      <c r="G6788" t="s">
        <v>228</v>
      </c>
      <c r="H6788" t="s">
        <v>26516</v>
      </c>
      <c r="I6788" s="2">
        <v>44414</v>
      </c>
      <c r="J6788" t="s">
        <v>18501</v>
      </c>
      <c r="K6788" t="s">
        <v>18502</v>
      </c>
      <c r="L6788" t="s">
        <v>56</v>
      </c>
      <c r="M6788">
        <v>26437.826000000001</v>
      </c>
      <c r="N6788">
        <v>339</v>
      </c>
      <c r="O6788" t="s">
        <v>43</v>
      </c>
      <c r="P6788" t="s">
        <v>43</v>
      </c>
      <c r="Q6788" s="2">
        <v>44429</v>
      </c>
      <c r="R6788" t="s">
        <v>23</v>
      </c>
      <c r="S6788" t="s">
        <v>24</v>
      </c>
      <c r="T6788">
        <f>_xlfn.DAYS(Raw_data_US_healthcare[[#This Row],[Discharge Date]],Raw_data_US_healthcare[[#This Row],[Date of Admission]])</f>
        <v>15</v>
      </c>
    </row>
    <row r="6789" spans="1:20" x14ac:dyDescent="0.3">
      <c r="A6789" t="s">
        <v>26511</v>
      </c>
      <c r="B6789" t="s">
        <v>18503</v>
      </c>
      <c r="C6789">
        <v>52</v>
      </c>
      <c r="D6789" t="str">
        <f>IF(Raw_data_US_healthcare[[#This Row],[Age]]&lt;35,"Young",IF(Raw_data_US_healthcare[[#This Row],[Age]]&lt;60,"Middle","Senior"))</f>
        <v>Middle</v>
      </c>
      <c r="E6789" t="s">
        <v>16</v>
      </c>
      <c r="F6789" t="s">
        <v>49</v>
      </c>
      <c r="G6789" t="s">
        <v>49</v>
      </c>
      <c r="H6789" t="s">
        <v>26516</v>
      </c>
      <c r="I6789" s="2">
        <v>43512</v>
      </c>
      <c r="J6789" t="s">
        <v>18504</v>
      </c>
      <c r="K6789" t="s">
        <v>18505</v>
      </c>
      <c r="L6789" t="s">
        <v>52</v>
      </c>
      <c r="M6789">
        <v>25644.615699999998</v>
      </c>
      <c r="N6789">
        <v>376</v>
      </c>
      <c r="O6789" t="s">
        <v>43</v>
      </c>
      <c r="P6789" t="s">
        <v>43</v>
      </c>
      <c r="Q6789" s="2">
        <v>43523</v>
      </c>
      <c r="R6789" t="s">
        <v>83</v>
      </c>
      <c r="S6789" t="s">
        <v>33</v>
      </c>
      <c r="T6789">
        <f>_xlfn.DAYS(Raw_data_US_healthcare[[#This Row],[Discharge Date]],Raw_data_US_healthcare[[#This Row],[Date of Admission]])</f>
        <v>11</v>
      </c>
    </row>
    <row r="6790" spans="1:20" x14ac:dyDescent="0.3">
      <c r="A6790" t="s">
        <v>26512</v>
      </c>
      <c r="B6790" t="s">
        <v>18506</v>
      </c>
      <c r="C6790">
        <v>57</v>
      </c>
      <c r="D6790" t="str">
        <f>IF(Raw_data_US_healthcare[[#This Row],[Age]]&lt;35,"Young",IF(Raw_data_US_healthcare[[#This Row],[Age]]&lt;60,"Middle","Senior"))</f>
        <v>Middle</v>
      </c>
      <c r="E6790" t="s">
        <v>26</v>
      </c>
      <c r="F6790" t="s">
        <v>228</v>
      </c>
      <c r="G6790" t="s">
        <v>228</v>
      </c>
      <c r="H6790" t="s">
        <v>26516</v>
      </c>
      <c r="I6790" s="2">
        <v>44630</v>
      </c>
      <c r="J6790" t="s">
        <v>324</v>
      </c>
      <c r="K6790" t="s">
        <v>18507</v>
      </c>
      <c r="L6790" t="s">
        <v>60</v>
      </c>
      <c r="M6790">
        <v>885.88509999999997</v>
      </c>
      <c r="N6790">
        <v>169</v>
      </c>
      <c r="O6790" t="s">
        <v>39</v>
      </c>
      <c r="P6790" t="s">
        <v>39</v>
      </c>
      <c r="Q6790" s="2">
        <v>44651</v>
      </c>
      <c r="R6790" t="s">
        <v>23</v>
      </c>
      <c r="S6790" t="s">
        <v>33</v>
      </c>
      <c r="T6790">
        <f>_xlfn.DAYS(Raw_data_US_healthcare[[#This Row],[Discharge Date]],Raw_data_US_healthcare[[#This Row],[Date of Admission]])</f>
        <v>21</v>
      </c>
    </row>
    <row r="6791" spans="1:20" x14ac:dyDescent="0.3">
      <c r="A6791" t="s">
        <v>26512</v>
      </c>
      <c r="B6791" t="s">
        <v>18508</v>
      </c>
      <c r="C6791">
        <v>23</v>
      </c>
      <c r="D6791" t="str">
        <f>IF(Raw_data_US_healthcare[[#This Row],[Age]]&lt;35,"Young",IF(Raw_data_US_healthcare[[#This Row],[Age]]&lt;60,"Middle","Senior"))</f>
        <v>Young</v>
      </c>
      <c r="E6791" t="s">
        <v>26</v>
      </c>
      <c r="F6791" t="s">
        <v>113</v>
      </c>
      <c r="G6791" t="s">
        <v>113</v>
      </c>
      <c r="H6791" t="s">
        <v>69</v>
      </c>
      <c r="I6791" s="2">
        <v>44726</v>
      </c>
      <c r="J6791" t="s">
        <v>18509</v>
      </c>
      <c r="K6791" t="s">
        <v>11903</v>
      </c>
      <c r="L6791" t="s">
        <v>60</v>
      </c>
      <c r="M6791">
        <v>41577.9568</v>
      </c>
      <c r="N6791">
        <v>424</v>
      </c>
      <c r="O6791" t="s">
        <v>39</v>
      </c>
      <c r="P6791" t="s">
        <v>39</v>
      </c>
      <c r="Q6791" s="2">
        <v>44727</v>
      </c>
      <c r="R6791" t="s">
        <v>32</v>
      </c>
      <c r="S6791" t="s">
        <v>24</v>
      </c>
      <c r="T6791">
        <f>_xlfn.DAYS(Raw_data_US_healthcare[[#This Row],[Discharge Date]],Raw_data_US_healthcare[[#This Row],[Date of Admission]])</f>
        <v>1</v>
      </c>
    </row>
    <row r="6792" spans="1:20" x14ac:dyDescent="0.3">
      <c r="A6792" t="s">
        <v>26511</v>
      </c>
      <c r="B6792" t="s">
        <v>18510</v>
      </c>
      <c r="C6792">
        <v>46</v>
      </c>
      <c r="D6792" t="str">
        <f>IF(Raw_data_US_healthcare[[#This Row],[Age]]&lt;35,"Young",IF(Raw_data_US_healthcare[[#This Row],[Age]]&lt;60,"Middle","Senior"))</f>
        <v>Middle</v>
      </c>
      <c r="E6792" t="s">
        <v>16</v>
      </c>
      <c r="F6792" t="s">
        <v>27</v>
      </c>
      <c r="G6792" t="s">
        <v>27</v>
      </c>
      <c r="H6792" t="s">
        <v>36</v>
      </c>
      <c r="I6792" s="2">
        <v>44243</v>
      </c>
      <c r="J6792" t="s">
        <v>18511</v>
      </c>
      <c r="K6792" t="s">
        <v>18512</v>
      </c>
      <c r="L6792" t="s">
        <v>60</v>
      </c>
      <c r="M6792">
        <v>4900.9834000000001</v>
      </c>
      <c r="N6792">
        <v>300</v>
      </c>
      <c r="O6792" t="s">
        <v>39</v>
      </c>
      <c r="P6792" t="s">
        <v>39</v>
      </c>
      <c r="Q6792" s="2">
        <v>44269</v>
      </c>
      <c r="R6792" t="s">
        <v>44</v>
      </c>
      <c r="S6792" t="s">
        <v>24</v>
      </c>
      <c r="T6792">
        <f>_xlfn.DAYS(Raw_data_US_healthcare[[#This Row],[Discharge Date]],Raw_data_US_healthcare[[#This Row],[Date of Admission]])</f>
        <v>26</v>
      </c>
    </row>
    <row r="6793" spans="1:20" x14ac:dyDescent="0.3">
      <c r="A6793" t="s">
        <v>26511</v>
      </c>
      <c r="B6793" t="s">
        <v>16199</v>
      </c>
      <c r="C6793">
        <v>71</v>
      </c>
      <c r="D6793" t="str">
        <f>IF(Raw_data_US_healthcare[[#This Row],[Age]]&lt;35,"Young",IF(Raw_data_US_healthcare[[#This Row],[Age]]&lt;60,"Middle","Senior"))</f>
        <v>Senior</v>
      </c>
      <c r="E6793" t="s">
        <v>16</v>
      </c>
      <c r="F6793" t="s">
        <v>228</v>
      </c>
      <c r="G6793" t="s">
        <v>228</v>
      </c>
      <c r="H6793" t="s">
        <v>69</v>
      </c>
      <c r="I6793" s="2">
        <v>43751</v>
      </c>
      <c r="J6793" t="s">
        <v>18513</v>
      </c>
      <c r="K6793" t="s">
        <v>18514</v>
      </c>
      <c r="L6793" t="s">
        <v>56</v>
      </c>
      <c r="M6793">
        <v>68848.848599999998</v>
      </c>
      <c r="N6793">
        <v>315</v>
      </c>
      <c r="O6793" t="s">
        <v>39</v>
      </c>
      <c r="P6793" t="s">
        <v>39</v>
      </c>
      <c r="Q6793" s="2">
        <v>43773</v>
      </c>
      <c r="R6793" t="s">
        <v>44</v>
      </c>
      <c r="S6793" t="s">
        <v>24</v>
      </c>
      <c r="T6793">
        <f>_xlfn.DAYS(Raw_data_US_healthcare[[#This Row],[Discharge Date]],Raw_data_US_healthcare[[#This Row],[Date of Admission]])</f>
        <v>22</v>
      </c>
    </row>
    <row r="6794" spans="1:20" x14ac:dyDescent="0.3">
      <c r="A6794" t="s">
        <v>26511</v>
      </c>
      <c r="B6794" t="s">
        <v>18515</v>
      </c>
      <c r="C6794">
        <v>31</v>
      </c>
      <c r="D6794" t="str">
        <f>IF(Raw_data_US_healthcare[[#This Row],[Age]]&lt;35,"Young",IF(Raw_data_US_healthcare[[#This Row],[Age]]&lt;60,"Middle","Senior"))</f>
        <v>Young</v>
      </c>
      <c r="E6794" t="s">
        <v>16</v>
      </c>
      <c r="F6794" t="s">
        <v>62</v>
      </c>
      <c r="G6794" t="s">
        <v>62</v>
      </c>
      <c r="H6794" t="s">
        <v>26516</v>
      </c>
      <c r="I6794" s="2">
        <v>44176</v>
      </c>
      <c r="J6794" t="s">
        <v>18516</v>
      </c>
      <c r="K6794" t="s">
        <v>3193</v>
      </c>
      <c r="L6794" t="s">
        <v>60</v>
      </c>
      <c r="M6794">
        <v>7507.3558999999996</v>
      </c>
      <c r="N6794">
        <v>193</v>
      </c>
      <c r="O6794" t="s">
        <v>43</v>
      </c>
      <c r="P6794" t="s">
        <v>43</v>
      </c>
      <c r="Q6794" s="2">
        <v>44184</v>
      </c>
      <c r="R6794" t="s">
        <v>83</v>
      </c>
      <c r="S6794" t="s">
        <v>33</v>
      </c>
      <c r="T6794">
        <f>_xlfn.DAYS(Raw_data_US_healthcare[[#This Row],[Discharge Date]],Raw_data_US_healthcare[[#This Row],[Date of Admission]])</f>
        <v>8</v>
      </c>
    </row>
    <row r="6795" spans="1:20" x14ac:dyDescent="0.3">
      <c r="A6795" t="s">
        <v>26511</v>
      </c>
      <c r="B6795" t="s">
        <v>18517</v>
      </c>
      <c r="C6795">
        <v>63</v>
      </c>
      <c r="D6795" t="str">
        <f>IF(Raw_data_US_healthcare[[#This Row],[Age]]&lt;35,"Young",IF(Raw_data_US_healthcare[[#This Row],[Age]]&lt;60,"Middle","Senior"))</f>
        <v>Senior</v>
      </c>
      <c r="E6795" t="s">
        <v>16</v>
      </c>
      <c r="F6795" t="s">
        <v>17</v>
      </c>
      <c r="G6795" t="s">
        <v>17</v>
      </c>
      <c r="H6795" t="s">
        <v>26516</v>
      </c>
      <c r="I6795" s="2">
        <v>44848</v>
      </c>
      <c r="J6795" t="s">
        <v>18518</v>
      </c>
      <c r="K6795" t="s">
        <v>18519</v>
      </c>
      <c r="L6795" t="s">
        <v>52</v>
      </c>
      <c r="M6795">
        <v>4224.0574999999999</v>
      </c>
      <c r="N6795">
        <v>106</v>
      </c>
      <c r="O6795" t="s">
        <v>39</v>
      </c>
      <c r="P6795" t="s">
        <v>39</v>
      </c>
      <c r="Q6795" s="2">
        <v>44850</v>
      </c>
      <c r="R6795" t="s">
        <v>44</v>
      </c>
      <c r="S6795" t="s">
        <v>24</v>
      </c>
      <c r="T6795">
        <f>_xlfn.DAYS(Raw_data_US_healthcare[[#This Row],[Discharge Date]],Raw_data_US_healthcare[[#This Row],[Date of Admission]])</f>
        <v>2</v>
      </c>
    </row>
    <row r="6796" spans="1:20" x14ac:dyDescent="0.3">
      <c r="A6796" t="s">
        <v>26511</v>
      </c>
      <c r="B6796" t="s">
        <v>18520</v>
      </c>
      <c r="C6796">
        <v>77</v>
      </c>
      <c r="D6796" t="str">
        <f>IF(Raw_data_US_healthcare[[#This Row],[Age]]&lt;35,"Young",IF(Raw_data_US_healthcare[[#This Row],[Age]]&lt;60,"Middle","Senior"))</f>
        <v>Senior</v>
      </c>
      <c r="E6796" t="s">
        <v>16</v>
      </c>
      <c r="F6796" t="s">
        <v>35</v>
      </c>
      <c r="G6796" t="s">
        <v>35</v>
      </c>
      <c r="H6796" t="s">
        <v>69</v>
      </c>
      <c r="I6796" s="2">
        <v>44420</v>
      </c>
      <c r="J6796" t="s">
        <v>3697</v>
      </c>
      <c r="K6796" t="s">
        <v>18521</v>
      </c>
      <c r="L6796" t="s">
        <v>31</v>
      </c>
      <c r="M6796">
        <v>55502.333700000003</v>
      </c>
      <c r="N6796">
        <v>214</v>
      </c>
      <c r="O6796" t="s">
        <v>39</v>
      </c>
      <c r="P6796" t="s">
        <v>39</v>
      </c>
      <c r="Q6796" s="2">
        <v>44449</v>
      </c>
      <c r="R6796" t="s">
        <v>83</v>
      </c>
      <c r="S6796" t="s">
        <v>45</v>
      </c>
      <c r="T6796">
        <f>_xlfn.DAYS(Raw_data_US_healthcare[[#This Row],[Discharge Date]],Raw_data_US_healthcare[[#This Row],[Date of Admission]])</f>
        <v>29</v>
      </c>
    </row>
    <row r="6797" spans="1:20" x14ac:dyDescent="0.3">
      <c r="A6797" t="s">
        <v>26511</v>
      </c>
      <c r="B6797" t="s">
        <v>85</v>
      </c>
      <c r="C6797">
        <v>48</v>
      </c>
      <c r="D6797" t="str">
        <f>IF(Raw_data_US_healthcare[[#This Row],[Age]]&lt;35,"Young",IF(Raw_data_US_healthcare[[#This Row],[Age]]&lt;60,"Middle","Senior"))</f>
        <v>Middle</v>
      </c>
      <c r="E6797" t="s">
        <v>16</v>
      </c>
      <c r="F6797" t="s">
        <v>17</v>
      </c>
      <c r="G6797" t="s">
        <v>17</v>
      </c>
      <c r="H6797" t="s">
        <v>36</v>
      </c>
      <c r="I6797" s="2">
        <v>44538</v>
      </c>
      <c r="J6797" t="s">
        <v>18522</v>
      </c>
      <c r="K6797" t="s">
        <v>18523</v>
      </c>
      <c r="L6797" t="s">
        <v>21</v>
      </c>
      <c r="M6797">
        <v>23586.013599999998</v>
      </c>
      <c r="N6797">
        <v>468</v>
      </c>
      <c r="O6797" t="s">
        <v>22</v>
      </c>
      <c r="P6797" t="s">
        <v>22</v>
      </c>
      <c r="Q6797" s="2">
        <v>44539</v>
      </c>
      <c r="R6797" t="s">
        <v>48</v>
      </c>
      <c r="S6797" t="s">
        <v>45</v>
      </c>
      <c r="T6797">
        <f>_xlfn.DAYS(Raw_data_US_healthcare[[#This Row],[Discharge Date]],Raw_data_US_healthcare[[#This Row],[Date of Admission]])</f>
        <v>1</v>
      </c>
    </row>
    <row r="6798" spans="1:20" x14ac:dyDescent="0.3">
      <c r="A6798" t="s">
        <v>26512</v>
      </c>
      <c r="B6798" t="s">
        <v>18524</v>
      </c>
      <c r="C6798">
        <v>59</v>
      </c>
      <c r="D6798" t="str">
        <f>IF(Raw_data_US_healthcare[[#This Row],[Age]]&lt;35,"Young",IF(Raw_data_US_healthcare[[#This Row],[Age]]&lt;60,"Middle","Senior"))</f>
        <v>Middle</v>
      </c>
      <c r="E6798" t="s">
        <v>26</v>
      </c>
      <c r="F6798" t="s">
        <v>228</v>
      </c>
      <c r="G6798" t="s">
        <v>228</v>
      </c>
      <c r="H6798" t="s">
        <v>26516</v>
      </c>
      <c r="I6798" s="2">
        <v>43697</v>
      </c>
      <c r="J6798" t="s">
        <v>18525</v>
      </c>
      <c r="K6798" t="s">
        <v>18526</v>
      </c>
      <c r="L6798" t="s">
        <v>21</v>
      </c>
      <c r="M6798">
        <v>11055.204599999999</v>
      </c>
      <c r="N6798">
        <v>448</v>
      </c>
      <c r="O6798" t="s">
        <v>43</v>
      </c>
      <c r="P6798" t="s">
        <v>43</v>
      </c>
      <c r="Q6798" s="2">
        <v>43724</v>
      </c>
      <c r="R6798" t="s">
        <v>44</v>
      </c>
      <c r="S6798" t="s">
        <v>45</v>
      </c>
      <c r="T6798">
        <f>_xlfn.DAYS(Raw_data_US_healthcare[[#This Row],[Discharge Date]],Raw_data_US_healthcare[[#This Row],[Date of Admission]])</f>
        <v>27</v>
      </c>
    </row>
    <row r="6799" spans="1:20" x14ac:dyDescent="0.3">
      <c r="A6799" t="s">
        <v>26511</v>
      </c>
      <c r="B6799" t="s">
        <v>18527</v>
      </c>
      <c r="C6799">
        <v>37</v>
      </c>
      <c r="D6799" t="str">
        <f>IF(Raw_data_US_healthcare[[#This Row],[Age]]&lt;35,"Young",IF(Raw_data_US_healthcare[[#This Row],[Age]]&lt;60,"Middle","Senior"))</f>
        <v>Middle</v>
      </c>
      <c r="E6799" t="s">
        <v>16</v>
      </c>
      <c r="F6799" t="s">
        <v>35</v>
      </c>
      <c r="G6799" t="s">
        <v>35</v>
      </c>
      <c r="H6799" t="s">
        <v>26514</v>
      </c>
      <c r="I6799" s="2">
        <v>44394</v>
      </c>
      <c r="J6799" t="s">
        <v>18528</v>
      </c>
      <c r="K6799" t="s">
        <v>18529</v>
      </c>
      <c r="L6799" t="s">
        <v>21</v>
      </c>
      <c r="M6799">
        <v>18582.576499999999</v>
      </c>
      <c r="N6799">
        <v>338</v>
      </c>
      <c r="O6799" t="s">
        <v>43</v>
      </c>
      <c r="P6799" t="s">
        <v>43</v>
      </c>
      <c r="Q6799" s="2">
        <v>44417</v>
      </c>
      <c r="R6799" t="s">
        <v>48</v>
      </c>
      <c r="S6799" t="s">
        <v>33</v>
      </c>
      <c r="T6799">
        <f>_xlfn.DAYS(Raw_data_US_healthcare[[#This Row],[Discharge Date]],Raw_data_US_healthcare[[#This Row],[Date of Admission]])</f>
        <v>23</v>
      </c>
    </row>
    <row r="6800" spans="1:20" x14ac:dyDescent="0.3">
      <c r="A6800" t="s">
        <v>26511</v>
      </c>
      <c r="B6800" t="s">
        <v>18530</v>
      </c>
      <c r="C6800">
        <v>40</v>
      </c>
      <c r="D6800" t="str">
        <f>IF(Raw_data_US_healthcare[[#This Row],[Age]]&lt;35,"Young",IF(Raw_data_US_healthcare[[#This Row],[Age]]&lt;60,"Middle","Senior"))</f>
        <v>Middle</v>
      </c>
      <c r="E6800" t="s">
        <v>16</v>
      </c>
      <c r="F6800" t="s">
        <v>113</v>
      </c>
      <c r="G6800" t="s">
        <v>113</v>
      </c>
      <c r="H6800" t="s">
        <v>26514</v>
      </c>
      <c r="I6800" s="2">
        <v>44307</v>
      </c>
      <c r="J6800" t="s">
        <v>18531</v>
      </c>
      <c r="K6800" t="s">
        <v>18532</v>
      </c>
      <c r="L6800" t="s">
        <v>52</v>
      </c>
      <c r="M6800">
        <v>12391.872499999999</v>
      </c>
      <c r="N6800">
        <v>240</v>
      </c>
      <c r="O6800" t="s">
        <v>22</v>
      </c>
      <c r="P6800" t="s">
        <v>22</v>
      </c>
      <c r="Q6800" s="2">
        <v>44325</v>
      </c>
      <c r="R6800" t="s">
        <v>44</v>
      </c>
      <c r="S6800" t="s">
        <v>24</v>
      </c>
      <c r="T6800">
        <f>_xlfn.DAYS(Raw_data_US_healthcare[[#This Row],[Discharge Date]],Raw_data_US_healthcare[[#This Row],[Date of Admission]])</f>
        <v>18</v>
      </c>
    </row>
    <row r="6801" spans="1:20" x14ac:dyDescent="0.3">
      <c r="A6801" t="s">
        <v>26512</v>
      </c>
      <c r="B6801" t="s">
        <v>18533</v>
      </c>
      <c r="C6801">
        <v>26</v>
      </c>
      <c r="D6801" t="str">
        <f>IF(Raw_data_US_healthcare[[#This Row],[Age]]&lt;35,"Young",IF(Raw_data_US_healthcare[[#This Row],[Age]]&lt;60,"Middle","Senior"))</f>
        <v>Young</v>
      </c>
      <c r="E6801" t="s">
        <v>26</v>
      </c>
      <c r="F6801" t="s">
        <v>35</v>
      </c>
      <c r="G6801" t="s">
        <v>35</v>
      </c>
      <c r="H6801" t="s">
        <v>26516</v>
      </c>
      <c r="I6801" s="2">
        <v>43743</v>
      </c>
      <c r="J6801" t="s">
        <v>18534</v>
      </c>
      <c r="K6801" t="s">
        <v>18535</v>
      </c>
      <c r="L6801" t="s">
        <v>52</v>
      </c>
      <c r="M6801">
        <v>16696.293799999999</v>
      </c>
      <c r="N6801">
        <v>488</v>
      </c>
      <c r="O6801" t="s">
        <v>43</v>
      </c>
      <c r="P6801" t="s">
        <v>43</v>
      </c>
      <c r="Q6801" s="2">
        <v>43756</v>
      </c>
      <c r="R6801" t="s">
        <v>48</v>
      </c>
      <c r="S6801" t="s">
        <v>45</v>
      </c>
      <c r="T6801">
        <f>_xlfn.DAYS(Raw_data_US_healthcare[[#This Row],[Discharge Date]],Raw_data_US_healthcare[[#This Row],[Date of Admission]])</f>
        <v>13</v>
      </c>
    </row>
    <row r="6802" spans="1:20" x14ac:dyDescent="0.3">
      <c r="A6802" t="s">
        <v>26512</v>
      </c>
      <c r="B6802" t="s">
        <v>18536</v>
      </c>
      <c r="C6802">
        <v>73</v>
      </c>
      <c r="D6802" t="str">
        <f>IF(Raw_data_US_healthcare[[#This Row],[Age]]&lt;35,"Young",IF(Raw_data_US_healthcare[[#This Row],[Age]]&lt;60,"Middle","Senior"))</f>
        <v>Senior</v>
      </c>
      <c r="E6802" t="s">
        <v>26</v>
      </c>
      <c r="F6802" t="s">
        <v>35</v>
      </c>
      <c r="G6802" t="s">
        <v>35</v>
      </c>
      <c r="H6802" t="s">
        <v>26514</v>
      </c>
      <c r="I6802" s="2">
        <v>44740</v>
      </c>
      <c r="J6802" t="s">
        <v>18537</v>
      </c>
      <c r="K6802" t="s">
        <v>18538</v>
      </c>
      <c r="L6802" t="s">
        <v>60</v>
      </c>
      <c r="M6802">
        <v>39307.561500000003</v>
      </c>
      <c r="N6802">
        <v>305</v>
      </c>
      <c r="O6802" t="s">
        <v>22</v>
      </c>
      <c r="P6802" t="s">
        <v>22</v>
      </c>
      <c r="Q6802" s="2">
        <v>44756</v>
      </c>
      <c r="R6802" t="s">
        <v>44</v>
      </c>
      <c r="S6802" t="s">
        <v>45</v>
      </c>
      <c r="T6802">
        <f>_xlfn.DAYS(Raw_data_US_healthcare[[#This Row],[Discharge Date]],Raw_data_US_healthcare[[#This Row],[Date of Admission]])</f>
        <v>16</v>
      </c>
    </row>
    <row r="6803" spans="1:20" x14ac:dyDescent="0.3">
      <c r="A6803" t="s">
        <v>26511</v>
      </c>
      <c r="B6803" t="s">
        <v>18539</v>
      </c>
      <c r="C6803">
        <v>84</v>
      </c>
      <c r="D6803" t="str">
        <f>IF(Raw_data_US_healthcare[[#This Row],[Age]]&lt;35,"Young",IF(Raw_data_US_healthcare[[#This Row],[Age]]&lt;60,"Middle","Senior"))</f>
        <v>Senior</v>
      </c>
      <c r="E6803" t="s">
        <v>16</v>
      </c>
      <c r="F6803" t="s">
        <v>228</v>
      </c>
      <c r="G6803" t="s">
        <v>228</v>
      </c>
      <c r="H6803" t="s">
        <v>26514</v>
      </c>
      <c r="I6803" s="2">
        <v>43924</v>
      </c>
      <c r="J6803" t="s">
        <v>18540</v>
      </c>
      <c r="K6803" t="s">
        <v>2131</v>
      </c>
      <c r="L6803" t="s">
        <v>31</v>
      </c>
      <c r="M6803">
        <v>16512.393100000001</v>
      </c>
      <c r="N6803">
        <v>450</v>
      </c>
      <c r="O6803" t="s">
        <v>22</v>
      </c>
      <c r="P6803" t="s">
        <v>22</v>
      </c>
      <c r="Q6803" s="2">
        <v>43939</v>
      </c>
      <c r="R6803" t="s">
        <v>83</v>
      </c>
      <c r="S6803" t="s">
        <v>33</v>
      </c>
      <c r="T6803">
        <f>_xlfn.DAYS(Raw_data_US_healthcare[[#This Row],[Discharge Date]],Raw_data_US_healthcare[[#This Row],[Date of Admission]])</f>
        <v>15</v>
      </c>
    </row>
    <row r="6804" spans="1:20" x14ac:dyDescent="0.3">
      <c r="A6804" t="s">
        <v>26511</v>
      </c>
      <c r="B6804" t="s">
        <v>18541</v>
      </c>
      <c r="C6804">
        <v>22</v>
      </c>
      <c r="D6804" t="str">
        <f>IF(Raw_data_US_healthcare[[#This Row],[Age]]&lt;35,"Young",IF(Raw_data_US_healthcare[[#This Row],[Age]]&lt;60,"Middle","Senior"))</f>
        <v>Young</v>
      </c>
      <c r="E6804" t="s">
        <v>16</v>
      </c>
      <c r="F6804" t="s">
        <v>62</v>
      </c>
      <c r="G6804" t="s">
        <v>62</v>
      </c>
      <c r="H6804" t="s">
        <v>28</v>
      </c>
      <c r="I6804" s="2">
        <v>44827</v>
      </c>
      <c r="J6804" t="s">
        <v>18542</v>
      </c>
      <c r="K6804" t="s">
        <v>18543</v>
      </c>
      <c r="L6804" t="s">
        <v>56</v>
      </c>
      <c r="M6804">
        <v>24230.548999999999</v>
      </c>
      <c r="N6804">
        <v>451</v>
      </c>
      <c r="O6804" t="s">
        <v>43</v>
      </c>
      <c r="P6804" t="s">
        <v>43</v>
      </c>
      <c r="Q6804" s="2">
        <v>44845</v>
      </c>
      <c r="R6804" t="s">
        <v>83</v>
      </c>
      <c r="S6804" t="s">
        <v>24</v>
      </c>
      <c r="T6804">
        <f>_xlfn.DAYS(Raw_data_US_healthcare[[#This Row],[Discharge Date]],Raw_data_US_healthcare[[#This Row],[Date of Admission]])</f>
        <v>18</v>
      </c>
    </row>
    <row r="6805" spans="1:20" x14ac:dyDescent="0.3">
      <c r="A6805" t="s">
        <v>26512</v>
      </c>
      <c r="B6805" t="s">
        <v>18544</v>
      </c>
      <c r="C6805">
        <v>74</v>
      </c>
      <c r="D6805" t="str">
        <f>IF(Raw_data_US_healthcare[[#This Row],[Age]]&lt;35,"Young",IF(Raw_data_US_healthcare[[#This Row],[Age]]&lt;60,"Middle","Senior"))</f>
        <v>Senior</v>
      </c>
      <c r="E6805" t="s">
        <v>26</v>
      </c>
      <c r="F6805" t="s">
        <v>88</v>
      </c>
      <c r="G6805" t="s">
        <v>88</v>
      </c>
      <c r="H6805" t="s">
        <v>28</v>
      </c>
      <c r="I6805" s="2">
        <v>43640</v>
      </c>
      <c r="J6805" t="s">
        <v>18545</v>
      </c>
      <c r="K6805" t="s">
        <v>18546</v>
      </c>
      <c r="L6805" t="s">
        <v>21</v>
      </c>
      <c r="M6805">
        <v>8602.1869999999999</v>
      </c>
      <c r="N6805">
        <v>347</v>
      </c>
      <c r="O6805" t="s">
        <v>39</v>
      </c>
      <c r="P6805" t="s">
        <v>39</v>
      </c>
      <c r="Q6805" s="2">
        <v>43659</v>
      </c>
      <c r="R6805" t="s">
        <v>32</v>
      </c>
      <c r="S6805" t="s">
        <v>33</v>
      </c>
      <c r="T6805">
        <f>_xlfn.DAYS(Raw_data_US_healthcare[[#This Row],[Discharge Date]],Raw_data_US_healthcare[[#This Row],[Date of Admission]])</f>
        <v>19</v>
      </c>
    </row>
    <row r="6806" spans="1:20" x14ac:dyDescent="0.3">
      <c r="A6806" t="s">
        <v>26511</v>
      </c>
      <c r="B6806" t="s">
        <v>18547</v>
      </c>
      <c r="C6806">
        <v>81</v>
      </c>
      <c r="D6806" t="str">
        <f>IF(Raw_data_US_healthcare[[#This Row],[Age]]&lt;35,"Young",IF(Raw_data_US_healthcare[[#This Row],[Age]]&lt;60,"Middle","Senior"))</f>
        <v>Senior</v>
      </c>
      <c r="E6806" t="s">
        <v>16</v>
      </c>
      <c r="F6806" t="s">
        <v>113</v>
      </c>
      <c r="G6806" t="s">
        <v>113</v>
      </c>
      <c r="H6806" t="s">
        <v>18</v>
      </c>
      <c r="I6806" s="2">
        <v>44453</v>
      </c>
      <c r="J6806" t="s">
        <v>18548</v>
      </c>
      <c r="K6806" t="s">
        <v>18549</v>
      </c>
      <c r="L6806" t="s">
        <v>52</v>
      </c>
      <c r="M6806">
        <v>40477.790200000003</v>
      </c>
      <c r="N6806">
        <v>444</v>
      </c>
      <c r="O6806" t="s">
        <v>43</v>
      </c>
      <c r="P6806" t="s">
        <v>43</v>
      </c>
      <c r="Q6806" s="2">
        <v>44467</v>
      </c>
      <c r="R6806" t="s">
        <v>48</v>
      </c>
      <c r="S6806" t="s">
        <v>24</v>
      </c>
      <c r="T6806">
        <f>_xlfn.DAYS(Raw_data_US_healthcare[[#This Row],[Discharge Date]],Raw_data_US_healthcare[[#This Row],[Date of Admission]])</f>
        <v>14</v>
      </c>
    </row>
    <row r="6807" spans="1:20" x14ac:dyDescent="0.3">
      <c r="A6807" t="s">
        <v>26512</v>
      </c>
      <c r="B6807" t="s">
        <v>18550</v>
      </c>
      <c r="C6807">
        <v>80</v>
      </c>
      <c r="D6807" t="str">
        <f>IF(Raw_data_US_healthcare[[#This Row],[Age]]&lt;35,"Young",IF(Raw_data_US_healthcare[[#This Row],[Age]]&lt;60,"Middle","Senior"))</f>
        <v>Senior</v>
      </c>
      <c r="E6807" t="s">
        <v>26</v>
      </c>
      <c r="F6807" t="s">
        <v>35</v>
      </c>
      <c r="G6807" t="s">
        <v>35</v>
      </c>
      <c r="H6807" t="s">
        <v>28</v>
      </c>
      <c r="I6807" s="2">
        <v>43603</v>
      </c>
      <c r="J6807" t="s">
        <v>2486</v>
      </c>
      <c r="K6807" t="s">
        <v>18551</v>
      </c>
      <c r="L6807" t="s">
        <v>52</v>
      </c>
      <c r="M6807">
        <v>5314.7303000000002</v>
      </c>
      <c r="N6807">
        <v>105</v>
      </c>
      <c r="O6807" t="s">
        <v>43</v>
      </c>
      <c r="P6807" t="s">
        <v>43</v>
      </c>
      <c r="Q6807" s="2">
        <v>43630</v>
      </c>
      <c r="R6807" t="s">
        <v>83</v>
      </c>
      <c r="S6807" t="s">
        <v>33</v>
      </c>
      <c r="T6807">
        <f>_xlfn.DAYS(Raw_data_US_healthcare[[#This Row],[Discharge Date]],Raw_data_US_healthcare[[#This Row],[Date of Admission]])</f>
        <v>27</v>
      </c>
    </row>
    <row r="6808" spans="1:20" x14ac:dyDescent="0.3">
      <c r="A6808" t="s">
        <v>26511</v>
      </c>
      <c r="B6808" t="s">
        <v>18552</v>
      </c>
      <c r="C6808">
        <v>77</v>
      </c>
      <c r="D6808" t="str">
        <f>IF(Raw_data_US_healthcare[[#This Row],[Age]]&lt;35,"Young",IF(Raw_data_US_healthcare[[#This Row],[Age]]&lt;60,"Middle","Senior"))</f>
        <v>Senior</v>
      </c>
      <c r="E6808" t="s">
        <v>16</v>
      </c>
      <c r="F6808" t="s">
        <v>35</v>
      </c>
      <c r="G6808" t="s">
        <v>35</v>
      </c>
      <c r="H6808" t="s">
        <v>69</v>
      </c>
      <c r="I6808" s="2">
        <v>44359</v>
      </c>
      <c r="J6808" t="s">
        <v>18553</v>
      </c>
      <c r="K6808" t="s">
        <v>18554</v>
      </c>
      <c r="L6808" t="s">
        <v>52</v>
      </c>
      <c r="M6808">
        <v>60533.888700000003</v>
      </c>
      <c r="N6808">
        <v>468</v>
      </c>
      <c r="O6808" t="s">
        <v>39</v>
      </c>
      <c r="P6808" t="s">
        <v>39</v>
      </c>
      <c r="Q6808" s="2">
        <v>44381</v>
      </c>
      <c r="R6808" t="s">
        <v>23</v>
      </c>
      <c r="S6808" t="s">
        <v>45</v>
      </c>
      <c r="T6808">
        <f>_xlfn.DAYS(Raw_data_US_healthcare[[#This Row],[Discharge Date]],Raw_data_US_healthcare[[#This Row],[Date of Admission]])</f>
        <v>22</v>
      </c>
    </row>
    <row r="6809" spans="1:20" x14ac:dyDescent="0.3">
      <c r="A6809" t="s">
        <v>26511</v>
      </c>
      <c r="B6809" t="s">
        <v>18555</v>
      </c>
      <c r="C6809">
        <v>38</v>
      </c>
      <c r="D6809" t="str">
        <f>IF(Raw_data_US_healthcare[[#This Row],[Age]]&lt;35,"Young",IF(Raw_data_US_healthcare[[#This Row],[Age]]&lt;60,"Middle","Senior"))</f>
        <v>Middle</v>
      </c>
      <c r="E6809" t="s">
        <v>16</v>
      </c>
      <c r="F6809" t="s">
        <v>27</v>
      </c>
      <c r="G6809" t="s">
        <v>27</v>
      </c>
      <c r="H6809" t="s">
        <v>28</v>
      </c>
      <c r="I6809" s="2">
        <v>44297</v>
      </c>
      <c r="J6809" t="s">
        <v>18556</v>
      </c>
      <c r="K6809" t="s">
        <v>18557</v>
      </c>
      <c r="L6809" t="s">
        <v>21</v>
      </c>
      <c r="M6809">
        <v>33516.104899999998</v>
      </c>
      <c r="N6809">
        <v>133</v>
      </c>
      <c r="O6809" t="s">
        <v>43</v>
      </c>
      <c r="P6809" t="s">
        <v>43</v>
      </c>
      <c r="Q6809" s="2">
        <v>44306</v>
      </c>
      <c r="R6809" t="s">
        <v>23</v>
      </c>
      <c r="S6809" t="s">
        <v>33</v>
      </c>
      <c r="T6809">
        <f>_xlfn.DAYS(Raw_data_US_healthcare[[#This Row],[Discharge Date]],Raw_data_US_healthcare[[#This Row],[Date of Admission]])</f>
        <v>9</v>
      </c>
    </row>
    <row r="6810" spans="1:20" x14ac:dyDescent="0.3">
      <c r="A6810" t="s">
        <v>26511</v>
      </c>
      <c r="B6810" t="s">
        <v>18558</v>
      </c>
      <c r="C6810">
        <v>85</v>
      </c>
      <c r="D6810" t="str">
        <f>IF(Raw_data_US_healthcare[[#This Row],[Age]]&lt;35,"Young",IF(Raw_data_US_healthcare[[#This Row],[Age]]&lt;60,"Middle","Senior"))</f>
        <v>Senior</v>
      </c>
      <c r="E6810" t="s">
        <v>16</v>
      </c>
      <c r="F6810" t="s">
        <v>27</v>
      </c>
      <c r="G6810" t="s">
        <v>27</v>
      </c>
      <c r="H6810" t="s">
        <v>26516</v>
      </c>
      <c r="I6810" s="2">
        <v>45199</v>
      </c>
      <c r="J6810" t="s">
        <v>2065</v>
      </c>
      <c r="K6810" t="s">
        <v>4231</v>
      </c>
      <c r="L6810" t="s">
        <v>56</v>
      </c>
      <c r="M6810">
        <v>13893.5252</v>
      </c>
      <c r="N6810">
        <v>364</v>
      </c>
      <c r="O6810" t="s">
        <v>43</v>
      </c>
      <c r="P6810" t="s">
        <v>43</v>
      </c>
      <c r="Q6810" s="2">
        <v>45220</v>
      </c>
      <c r="R6810" t="s">
        <v>48</v>
      </c>
      <c r="S6810" t="s">
        <v>24</v>
      </c>
      <c r="T6810">
        <f>_xlfn.DAYS(Raw_data_US_healthcare[[#This Row],[Discharge Date]],Raw_data_US_healthcare[[#This Row],[Date of Admission]])</f>
        <v>21</v>
      </c>
    </row>
    <row r="6811" spans="1:20" x14ac:dyDescent="0.3">
      <c r="A6811" t="s">
        <v>26512</v>
      </c>
      <c r="B6811" t="s">
        <v>18559</v>
      </c>
      <c r="C6811">
        <v>23</v>
      </c>
      <c r="D6811" t="str">
        <f>IF(Raw_data_US_healthcare[[#This Row],[Age]]&lt;35,"Young",IF(Raw_data_US_healthcare[[#This Row],[Age]]&lt;60,"Middle","Senior"))</f>
        <v>Young</v>
      </c>
      <c r="E6811" t="s">
        <v>26</v>
      </c>
      <c r="F6811" t="s">
        <v>27</v>
      </c>
      <c r="G6811" t="s">
        <v>27</v>
      </c>
      <c r="H6811" t="s">
        <v>36</v>
      </c>
      <c r="I6811" s="2">
        <v>43641</v>
      </c>
      <c r="J6811" t="s">
        <v>18560</v>
      </c>
      <c r="K6811" t="s">
        <v>18561</v>
      </c>
      <c r="L6811" t="s">
        <v>31</v>
      </c>
      <c r="M6811">
        <v>20639.229800000001</v>
      </c>
      <c r="N6811">
        <v>278</v>
      </c>
      <c r="O6811" t="s">
        <v>22</v>
      </c>
      <c r="P6811" t="s">
        <v>22</v>
      </c>
      <c r="Q6811" s="2">
        <v>43658</v>
      </c>
      <c r="R6811" t="s">
        <v>23</v>
      </c>
      <c r="S6811" t="s">
        <v>33</v>
      </c>
      <c r="T6811">
        <f>_xlfn.DAYS(Raw_data_US_healthcare[[#This Row],[Discharge Date]],Raw_data_US_healthcare[[#This Row],[Date of Admission]])</f>
        <v>17</v>
      </c>
    </row>
    <row r="6812" spans="1:20" x14ac:dyDescent="0.3">
      <c r="A6812" t="s">
        <v>26511</v>
      </c>
      <c r="B6812" t="s">
        <v>18562</v>
      </c>
      <c r="C6812">
        <v>54</v>
      </c>
      <c r="D6812" t="str">
        <f>IF(Raw_data_US_healthcare[[#This Row],[Age]]&lt;35,"Young",IF(Raw_data_US_healthcare[[#This Row],[Age]]&lt;60,"Middle","Senior"))</f>
        <v>Middle</v>
      </c>
      <c r="E6812" t="s">
        <v>16</v>
      </c>
      <c r="F6812" t="s">
        <v>35</v>
      </c>
      <c r="G6812" t="s">
        <v>35</v>
      </c>
      <c r="H6812" t="s">
        <v>26516</v>
      </c>
      <c r="I6812" s="2">
        <v>45214</v>
      </c>
      <c r="J6812" t="s">
        <v>18563</v>
      </c>
      <c r="K6812" t="s">
        <v>18564</v>
      </c>
      <c r="L6812" t="s">
        <v>60</v>
      </c>
      <c r="M6812">
        <v>8043.0947999999999</v>
      </c>
      <c r="N6812">
        <v>290</v>
      </c>
      <c r="O6812" t="s">
        <v>43</v>
      </c>
      <c r="P6812" t="s">
        <v>43</v>
      </c>
      <c r="Q6812" s="2">
        <v>45233</v>
      </c>
      <c r="R6812" t="s">
        <v>44</v>
      </c>
      <c r="S6812" t="s">
        <v>33</v>
      </c>
      <c r="T6812">
        <f>_xlfn.DAYS(Raw_data_US_healthcare[[#This Row],[Discharge Date]],Raw_data_US_healthcare[[#This Row],[Date of Admission]])</f>
        <v>19</v>
      </c>
    </row>
    <row r="6813" spans="1:20" x14ac:dyDescent="0.3">
      <c r="A6813" t="s">
        <v>26511</v>
      </c>
      <c r="B6813" t="s">
        <v>18565</v>
      </c>
      <c r="C6813">
        <v>75</v>
      </c>
      <c r="D6813" t="str">
        <f>IF(Raw_data_US_healthcare[[#This Row],[Age]]&lt;35,"Young",IF(Raw_data_US_healthcare[[#This Row],[Age]]&lt;60,"Middle","Senior"))</f>
        <v>Senior</v>
      </c>
      <c r="E6813" t="s">
        <v>16</v>
      </c>
      <c r="F6813" t="s">
        <v>88</v>
      </c>
      <c r="G6813" t="s">
        <v>88</v>
      </c>
      <c r="H6813" t="s">
        <v>36</v>
      </c>
      <c r="I6813" s="2">
        <v>45179</v>
      </c>
      <c r="J6813" t="s">
        <v>18566</v>
      </c>
      <c r="K6813" t="s">
        <v>18567</v>
      </c>
      <c r="L6813" t="s">
        <v>52</v>
      </c>
      <c r="M6813">
        <v>20310.724200000001</v>
      </c>
      <c r="N6813">
        <v>242</v>
      </c>
      <c r="O6813" t="s">
        <v>39</v>
      </c>
      <c r="P6813" t="s">
        <v>39</v>
      </c>
      <c r="Q6813" s="2">
        <v>45188</v>
      </c>
      <c r="R6813" t="s">
        <v>32</v>
      </c>
      <c r="S6813" t="s">
        <v>45</v>
      </c>
      <c r="T6813">
        <f>_xlfn.DAYS(Raw_data_US_healthcare[[#This Row],[Discharge Date]],Raw_data_US_healthcare[[#This Row],[Date of Admission]])</f>
        <v>9</v>
      </c>
    </row>
    <row r="6814" spans="1:20" x14ac:dyDescent="0.3">
      <c r="A6814" t="s">
        <v>26511</v>
      </c>
      <c r="B6814" t="s">
        <v>18568</v>
      </c>
      <c r="C6814">
        <v>46</v>
      </c>
      <c r="D6814" t="str">
        <f>IF(Raw_data_US_healthcare[[#This Row],[Age]]&lt;35,"Young",IF(Raw_data_US_healthcare[[#This Row],[Age]]&lt;60,"Middle","Senior"))</f>
        <v>Middle</v>
      </c>
      <c r="E6814" t="s">
        <v>16</v>
      </c>
      <c r="F6814" t="s">
        <v>17</v>
      </c>
      <c r="G6814" t="s">
        <v>17</v>
      </c>
      <c r="H6814" t="s">
        <v>69</v>
      </c>
      <c r="I6814" s="2">
        <v>45000</v>
      </c>
      <c r="J6814" t="s">
        <v>18569</v>
      </c>
      <c r="K6814" t="s">
        <v>18570</v>
      </c>
      <c r="L6814" t="s">
        <v>21</v>
      </c>
      <c r="M6814">
        <v>12212.0098</v>
      </c>
      <c r="N6814">
        <v>444</v>
      </c>
      <c r="O6814" t="s">
        <v>39</v>
      </c>
      <c r="P6814" t="s">
        <v>39</v>
      </c>
      <c r="Q6814" s="2">
        <v>45025</v>
      </c>
      <c r="R6814" t="s">
        <v>83</v>
      </c>
      <c r="S6814" t="s">
        <v>45</v>
      </c>
      <c r="T6814">
        <f>_xlfn.DAYS(Raw_data_US_healthcare[[#This Row],[Discharge Date]],Raw_data_US_healthcare[[#This Row],[Date of Admission]])</f>
        <v>25</v>
      </c>
    </row>
    <row r="6815" spans="1:20" x14ac:dyDescent="0.3">
      <c r="A6815" t="s">
        <v>26511</v>
      </c>
      <c r="B6815" t="s">
        <v>18571</v>
      </c>
      <c r="C6815">
        <v>49</v>
      </c>
      <c r="D6815" t="str">
        <f>IF(Raw_data_US_healthcare[[#This Row],[Age]]&lt;35,"Young",IF(Raw_data_US_healthcare[[#This Row],[Age]]&lt;60,"Middle","Senior"))</f>
        <v>Middle</v>
      </c>
      <c r="E6815" t="s">
        <v>16</v>
      </c>
      <c r="F6815" t="s">
        <v>27</v>
      </c>
      <c r="G6815" t="s">
        <v>27</v>
      </c>
      <c r="H6815" t="s">
        <v>26516</v>
      </c>
      <c r="I6815" s="2">
        <v>45222</v>
      </c>
      <c r="J6815" t="s">
        <v>4311</v>
      </c>
      <c r="K6815" t="s">
        <v>18572</v>
      </c>
      <c r="L6815" t="s">
        <v>56</v>
      </c>
      <c r="M6815">
        <v>26792.3586</v>
      </c>
      <c r="N6815">
        <v>425</v>
      </c>
      <c r="O6815" t="s">
        <v>43</v>
      </c>
      <c r="P6815" t="s">
        <v>43</v>
      </c>
      <c r="Q6815" s="2">
        <v>45235</v>
      </c>
      <c r="R6815" t="s">
        <v>83</v>
      </c>
      <c r="S6815" t="s">
        <v>24</v>
      </c>
      <c r="T6815">
        <f>_xlfn.DAYS(Raw_data_US_healthcare[[#This Row],[Discharge Date]],Raw_data_US_healthcare[[#This Row],[Date of Admission]])</f>
        <v>13</v>
      </c>
    </row>
    <row r="6816" spans="1:20" x14ac:dyDescent="0.3">
      <c r="A6816" t="s">
        <v>26511</v>
      </c>
      <c r="B6816" t="s">
        <v>18573</v>
      </c>
      <c r="C6816">
        <v>23</v>
      </c>
      <c r="D6816" t="str">
        <f>IF(Raw_data_US_healthcare[[#This Row],[Age]]&lt;35,"Young",IF(Raw_data_US_healthcare[[#This Row],[Age]]&lt;60,"Middle","Senior"))</f>
        <v>Young</v>
      </c>
      <c r="E6816" t="s">
        <v>16</v>
      </c>
      <c r="F6816" t="s">
        <v>49</v>
      </c>
      <c r="G6816" t="s">
        <v>49</v>
      </c>
      <c r="H6816" t="s">
        <v>69</v>
      </c>
      <c r="I6816" s="2">
        <v>45212</v>
      </c>
      <c r="J6816" t="s">
        <v>18574</v>
      </c>
      <c r="K6816" t="s">
        <v>18575</v>
      </c>
      <c r="L6816" t="s">
        <v>31</v>
      </c>
      <c r="M6816">
        <v>79287.968099999998</v>
      </c>
      <c r="N6816">
        <v>450</v>
      </c>
      <c r="O6816" t="s">
        <v>39</v>
      </c>
      <c r="P6816" t="s">
        <v>39</v>
      </c>
      <c r="Q6816" s="2">
        <v>45242</v>
      </c>
      <c r="R6816" t="s">
        <v>44</v>
      </c>
      <c r="S6816" t="s">
        <v>45</v>
      </c>
      <c r="T6816">
        <f>_xlfn.DAYS(Raw_data_US_healthcare[[#This Row],[Discharge Date]],Raw_data_US_healthcare[[#This Row],[Date of Admission]])</f>
        <v>30</v>
      </c>
    </row>
    <row r="6817" spans="1:20" x14ac:dyDescent="0.3">
      <c r="A6817" t="s">
        <v>26511</v>
      </c>
      <c r="B6817" t="s">
        <v>18576</v>
      </c>
      <c r="C6817">
        <v>52</v>
      </c>
      <c r="D6817" t="str">
        <f>IF(Raw_data_US_healthcare[[#This Row],[Age]]&lt;35,"Young",IF(Raw_data_US_healthcare[[#This Row],[Age]]&lt;60,"Middle","Senior"))</f>
        <v>Middle</v>
      </c>
      <c r="E6817" t="s">
        <v>16</v>
      </c>
      <c r="F6817" t="s">
        <v>62</v>
      </c>
      <c r="G6817" t="s">
        <v>62</v>
      </c>
      <c r="H6817" t="s">
        <v>36</v>
      </c>
      <c r="I6817" s="2">
        <v>44511</v>
      </c>
      <c r="J6817" t="s">
        <v>16114</v>
      </c>
      <c r="K6817" t="s">
        <v>18577</v>
      </c>
      <c r="L6817" t="s">
        <v>31</v>
      </c>
      <c r="M6817">
        <v>23033.5586</v>
      </c>
      <c r="N6817">
        <v>496</v>
      </c>
      <c r="O6817" t="s">
        <v>39</v>
      </c>
      <c r="P6817" t="s">
        <v>39</v>
      </c>
      <c r="Q6817" s="2">
        <v>44541</v>
      </c>
      <c r="R6817" t="s">
        <v>44</v>
      </c>
      <c r="S6817" t="s">
        <v>45</v>
      </c>
      <c r="T6817">
        <f>_xlfn.DAYS(Raw_data_US_healthcare[[#This Row],[Discharge Date]],Raw_data_US_healthcare[[#This Row],[Date of Admission]])</f>
        <v>30</v>
      </c>
    </row>
    <row r="6818" spans="1:20" x14ac:dyDescent="0.3">
      <c r="A6818" t="s">
        <v>26512</v>
      </c>
      <c r="B6818" t="s">
        <v>9743</v>
      </c>
      <c r="C6818">
        <v>56</v>
      </c>
      <c r="D6818" t="str">
        <f>IF(Raw_data_US_healthcare[[#This Row],[Age]]&lt;35,"Young",IF(Raw_data_US_healthcare[[#This Row],[Age]]&lt;60,"Middle","Senior"))</f>
        <v>Middle</v>
      </c>
      <c r="E6818" t="s">
        <v>26</v>
      </c>
      <c r="F6818" t="s">
        <v>62</v>
      </c>
      <c r="G6818" t="s">
        <v>62</v>
      </c>
      <c r="H6818" t="s">
        <v>18</v>
      </c>
      <c r="I6818" s="2">
        <v>44149</v>
      </c>
      <c r="J6818" t="s">
        <v>18578</v>
      </c>
      <c r="K6818" t="s">
        <v>18579</v>
      </c>
      <c r="L6818" t="s">
        <v>52</v>
      </c>
      <c r="M6818">
        <v>24725.679800000002</v>
      </c>
      <c r="N6818">
        <v>310</v>
      </c>
      <c r="O6818" t="s">
        <v>43</v>
      </c>
      <c r="P6818" t="s">
        <v>43</v>
      </c>
      <c r="Q6818" s="2">
        <v>44150</v>
      </c>
      <c r="R6818" t="s">
        <v>32</v>
      </c>
      <c r="S6818" t="s">
        <v>33</v>
      </c>
      <c r="T6818">
        <f>_xlfn.DAYS(Raw_data_US_healthcare[[#This Row],[Discharge Date]],Raw_data_US_healthcare[[#This Row],[Date of Admission]])</f>
        <v>1</v>
      </c>
    </row>
    <row r="6819" spans="1:20" x14ac:dyDescent="0.3">
      <c r="A6819" t="s">
        <v>26511</v>
      </c>
      <c r="B6819" t="s">
        <v>18580</v>
      </c>
      <c r="C6819">
        <v>48</v>
      </c>
      <c r="D6819" t="str">
        <f>IF(Raw_data_US_healthcare[[#This Row],[Age]]&lt;35,"Young",IF(Raw_data_US_healthcare[[#This Row],[Age]]&lt;60,"Middle","Senior"))</f>
        <v>Middle</v>
      </c>
      <c r="E6819" t="s">
        <v>16</v>
      </c>
      <c r="F6819" t="s">
        <v>62</v>
      </c>
      <c r="G6819" t="s">
        <v>62</v>
      </c>
      <c r="H6819" t="s">
        <v>18</v>
      </c>
      <c r="I6819" s="2">
        <v>43995</v>
      </c>
      <c r="J6819" t="s">
        <v>18581</v>
      </c>
      <c r="K6819" t="s">
        <v>4566</v>
      </c>
      <c r="L6819" t="s">
        <v>52</v>
      </c>
      <c r="M6819">
        <v>14518.7423</v>
      </c>
      <c r="N6819">
        <v>399</v>
      </c>
      <c r="O6819" t="s">
        <v>43</v>
      </c>
      <c r="P6819" t="s">
        <v>43</v>
      </c>
      <c r="Q6819" s="2">
        <v>44020</v>
      </c>
      <c r="R6819" t="s">
        <v>23</v>
      </c>
      <c r="S6819" t="s">
        <v>33</v>
      </c>
      <c r="T6819">
        <f>_xlfn.DAYS(Raw_data_US_healthcare[[#This Row],[Discharge Date]],Raw_data_US_healthcare[[#This Row],[Date of Admission]])</f>
        <v>25</v>
      </c>
    </row>
    <row r="6820" spans="1:20" x14ac:dyDescent="0.3">
      <c r="A6820" t="s">
        <v>26511</v>
      </c>
      <c r="B6820" t="s">
        <v>18582</v>
      </c>
      <c r="C6820">
        <v>50</v>
      </c>
      <c r="D6820" t="str">
        <f>IF(Raw_data_US_healthcare[[#This Row],[Age]]&lt;35,"Young",IF(Raw_data_US_healthcare[[#This Row],[Age]]&lt;60,"Middle","Senior"))</f>
        <v>Middle</v>
      </c>
      <c r="E6820" t="s">
        <v>16</v>
      </c>
      <c r="F6820" t="s">
        <v>88</v>
      </c>
      <c r="G6820" t="s">
        <v>88</v>
      </c>
      <c r="H6820" t="s">
        <v>26516</v>
      </c>
      <c r="I6820" s="2">
        <v>45151</v>
      </c>
      <c r="J6820" t="s">
        <v>18583</v>
      </c>
      <c r="K6820" t="s">
        <v>18584</v>
      </c>
      <c r="L6820" t="s">
        <v>21</v>
      </c>
      <c r="M6820">
        <v>2291.3375000000001</v>
      </c>
      <c r="N6820">
        <v>444</v>
      </c>
      <c r="O6820" t="s">
        <v>43</v>
      </c>
      <c r="P6820" t="s">
        <v>43</v>
      </c>
      <c r="Q6820" s="2">
        <v>45175</v>
      </c>
      <c r="R6820" t="s">
        <v>48</v>
      </c>
      <c r="S6820" t="s">
        <v>45</v>
      </c>
      <c r="T6820">
        <f>_xlfn.DAYS(Raw_data_US_healthcare[[#This Row],[Discharge Date]],Raw_data_US_healthcare[[#This Row],[Date of Admission]])</f>
        <v>24</v>
      </c>
    </row>
    <row r="6821" spans="1:20" x14ac:dyDescent="0.3">
      <c r="A6821" t="s">
        <v>26512</v>
      </c>
      <c r="B6821" t="s">
        <v>18585</v>
      </c>
      <c r="C6821">
        <v>77</v>
      </c>
      <c r="D6821" t="str">
        <f>IF(Raw_data_US_healthcare[[#This Row],[Age]]&lt;35,"Young",IF(Raw_data_US_healthcare[[#This Row],[Age]]&lt;60,"Middle","Senior"))</f>
        <v>Senior</v>
      </c>
      <c r="E6821" t="s">
        <v>26</v>
      </c>
      <c r="F6821" t="s">
        <v>113</v>
      </c>
      <c r="G6821" t="s">
        <v>113</v>
      </c>
      <c r="H6821" t="s">
        <v>28</v>
      </c>
      <c r="I6821" s="2">
        <v>44835</v>
      </c>
      <c r="J6821" t="s">
        <v>18586</v>
      </c>
      <c r="K6821" t="s">
        <v>18587</v>
      </c>
      <c r="L6821" t="s">
        <v>60</v>
      </c>
      <c r="M6821">
        <v>22723.250899999999</v>
      </c>
      <c r="N6821">
        <v>388</v>
      </c>
      <c r="O6821" t="s">
        <v>43</v>
      </c>
      <c r="P6821" t="s">
        <v>43</v>
      </c>
      <c r="Q6821" s="2">
        <v>44864</v>
      </c>
      <c r="R6821" t="s">
        <v>83</v>
      </c>
      <c r="S6821" t="s">
        <v>24</v>
      </c>
      <c r="T6821">
        <f>_xlfn.DAYS(Raw_data_US_healthcare[[#This Row],[Discharge Date]],Raw_data_US_healthcare[[#This Row],[Date of Admission]])</f>
        <v>29</v>
      </c>
    </row>
    <row r="6822" spans="1:20" x14ac:dyDescent="0.3">
      <c r="A6822" t="s">
        <v>26512</v>
      </c>
      <c r="B6822" t="s">
        <v>18588</v>
      </c>
      <c r="C6822">
        <v>28</v>
      </c>
      <c r="D6822" t="str">
        <f>IF(Raw_data_US_healthcare[[#This Row],[Age]]&lt;35,"Young",IF(Raw_data_US_healthcare[[#This Row],[Age]]&lt;60,"Middle","Senior"))</f>
        <v>Young</v>
      </c>
      <c r="E6822" t="s">
        <v>26</v>
      </c>
      <c r="F6822" t="s">
        <v>27</v>
      </c>
      <c r="G6822" t="s">
        <v>27</v>
      </c>
      <c r="H6822" t="s">
        <v>69</v>
      </c>
      <c r="I6822" s="2">
        <v>43612</v>
      </c>
      <c r="J6822" t="s">
        <v>18589</v>
      </c>
      <c r="K6822" t="s">
        <v>18590</v>
      </c>
      <c r="L6822" t="s">
        <v>31</v>
      </c>
      <c r="M6822">
        <v>44057.220500000003</v>
      </c>
      <c r="N6822">
        <v>425</v>
      </c>
      <c r="O6822" t="s">
        <v>39</v>
      </c>
      <c r="P6822" t="s">
        <v>39</v>
      </c>
      <c r="Q6822" s="2">
        <v>43626</v>
      </c>
      <c r="R6822" t="s">
        <v>48</v>
      </c>
      <c r="S6822" t="s">
        <v>24</v>
      </c>
      <c r="T6822">
        <f>_xlfn.DAYS(Raw_data_US_healthcare[[#This Row],[Discharge Date]],Raw_data_US_healthcare[[#This Row],[Date of Admission]])</f>
        <v>14</v>
      </c>
    </row>
    <row r="6823" spans="1:20" x14ac:dyDescent="0.3">
      <c r="A6823" t="s">
        <v>26511</v>
      </c>
      <c r="B6823" t="s">
        <v>18591</v>
      </c>
      <c r="C6823">
        <v>31</v>
      </c>
      <c r="D6823" t="str">
        <f>IF(Raw_data_US_healthcare[[#This Row],[Age]]&lt;35,"Young",IF(Raw_data_US_healthcare[[#This Row],[Age]]&lt;60,"Middle","Senior"))</f>
        <v>Young</v>
      </c>
      <c r="E6823" t="s">
        <v>16</v>
      </c>
      <c r="F6823" t="s">
        <v>113</v>
      </c>
      <c r="G6823" t="s">
        <v>113</v>
      </c>
      <c r="H6823" t="s">
        <v>36</v>
      </c>
      <c r="I6823" s="2">
        <v>43692</v>
      </c>
      <c r="J6823" t="s">
        <v>18592</v>
      </c>
      <c r="K6823" t="s">
        <v>18593</v>
      </c>
      <c r="L6823" t="s">
        <v>52</v>
      </c>
      <c r="M6823">
        <v>16676.245599999998</v>
      </c>
      <c r="N6823">
        <v>277</v>
      </c>
      <c r="O6823" t="s">
        <v>39</v>
      </c>
      <c r="P6823" t="s">
        <v>39</v>
      </c>
      <c r="Q6823" s="2">
        <v>43695</v>
      </c>
      <c r="R6823" t="s">
        <v>48</v>
      </c>
      <c r="S6823" t="s">
        <v>33</v>
      </c>
      <c r="T6823">
        <f>_xlfn.DAYS(Raw_data_US_healthcare[[#This Row],[Discharge Date]],Raw_data_US_healthcare[[#This Row],[Date of Admission]])</f>
        <v>3</v>
      </c>
    </row>
    <row r="6824" spans="1:20" x14ac:dyDescent="0.3">
      <c r="A6824" t="s">
        <v>26512</v>
      </c>
      <c r="B6824" t="s">
        <v>18594</v>
      </c>
      <c r="C6824">
        <v>44</v>
      </c>
      <c r="D6824" t="str">
        <f>IF(Raw_data_US_healthcare[[#This Row],[Age]]&lt;35,"Young",IF(Raw_data_US_healthcare[[#This Row],[Age]]&lt;60,"Middle","Senior"))</f>
        <v>Middle</v>
      </c>
      <c r="E6824" t="s">
        <v>26</v>
      </c>
      <c r="F6824" t="s">
        <v>113</v>
      </c>
      <c r="G6824" t="s">
        <v>113</v>
      </c>
      <c r="H6824" t="s">
        <v>36</v>
      </c>
      <c r="I6824" s="2">
        <v>45219</v>
      </c>
      <c r="J6824" t="s">
        <v>15139</v>
      </c>
      <c r="K6824" t="s">
        <v>18595</v>
      </c>
      <c r="L6824" t="s">
        <v>31</v>
      </c>
      <c r="M6824">
        <v>23459.5864</v>
      </c>
      <c r="N6824">
        <v>443</v>
      </c>
      <c r="O6824" t="s">
        <v>22</v>
      </c>
      <c r="P6824" t="s">
        <v>22</v>
      </c>
      <c r="Q6824" s="2">
        <v>45219</v>
      </c>
      <c r="R6824" t="s">
        <v>44</v>
      </c>
      <c r="S6824" t="s">
        <v>45</v>
      </c>
      <c r="T6824">
        <f>_xlfn.DAYS(Raw_data_US_healthcare[[#This Row],[Discharge Date]],Raw_data_US_healthcare[[#This Row],[Date of Admission]])</f>
        <v>0</v>
      </c>
    </row>
    <row r="6825" spans="1:20" x14ac:dyDescent="0.3">
      <c r="A6825" t="s">
        <v>26512</v>
      </c>
      <c r="B6825" t="s">
        <v>18596</v>
      </c>
      <c r="C6825">
        <v>71</v>
      </c>
      <c r="D6825" t="str">
        <f>IF(Raw_data_US_healthcare[[#This Row],[Age]]&lt;35,"Young",IF(Raw_data_US_healthcare[[#This Row],[Age]]&lt;60,"Middle","Senior"))</f>
        <v>Senior</v>
      </c>
      <c r="E6825" t="s">
        <v>26</v>
      </c>
      <c r="F6825" t="s">
        <v>62</v>
      </c>
      <c r="G6825" t="s">
        <v>62</v>
      </c>
      <c r="H6825" t="s">
        <v>69</v>
      </c>
      <c r="I6825" s="2">
        <v>43915</v>
      </c>
      <c r="J6825" t="s">
        <v>18597</v>
      </c>
      <c r="K6825" t="s">
        <v>18598</v>
      </c>
      <c r="L6825" t="s">
        <v>52</v>
      </c>
      <c r="M6825">
        <v>78932.541500000007</v>
      </c>
      <c r="N6825">
        <v>456</v>
      </c>
      <c r="O6825" t="s">
        <v>39</v>
      </c>
      <c r="P6825" t="s">
        <v>39</v>
      </c>
      <c r="Q6825" s="2">
        <v>43917</v>
      </c>
      <c r="R6825" t="s">
        <v>44</v>
      </c>
      <c r="S6825" t="s">
        <v>33</v>
      </c>
      <c r="T6825">
        <f>_xlfn.DAYS(Raw_data_US_healthcare[[#This Row],[Discharge Date]],Raw_data_US_healthcare[[#This Row],[Date of Admission]])</f>
        <v>2</v>
      </c>
    </row>
    <row r="6826" spans="1:20" x14ac:dyDescent="0.3">
      <c r="A6826" t="s">
        <v>26511</v>
      </c>
      <c r="B6826" t="s">
        <v>18599</v>
      </c>
      <c r="C6826">
        <v>39</v>
      </c>
      <c r="D6826" t="str">
        <f>IF(Raw_data_US_healthcare[[#This Row],[Age]]&lt;35,"Young",IF(Raw_data_US_healthcare[[#This Row],[Age]]&lt;60,"Middle","Senior"))</f>
        <v>Middle</v>
      </c>
      <c r="E6826" t="s">
        <v>16</v>
      </c>
      <c r="F6826" t="s">
        <v>49</v>
      </c>
      <c r="G6826" t="s">
        <v>49</v>
      </c>
      <c r="H6826" t="s">
        <v>28</v>
      </c>
      <c r="I6826" s="2">
        <v>45106</v>
      </c>
      <c r="J6826" t="s">
        <v>18600</v>
      </c>
      <c r="K6826" t="s">
        <v>18601</v>
      </c>
      <c r="L6826" t="s">
        <v>31</v>
      </c>
      <c r="M6826">
        <v>28747.244999999999</v>
      </c>
      <c r="N6826">
        <v>353</v>
      </c>
      <c r="O6826" t="s">
        <v>39</v>
      </c>
      <c r="P6826" t="s">
        <v>39</v>
      </c>
      <c r="Q6826" s="2">
        <v>45135</v>
      </c>
      <c r="R6826" t="s">
        <v>32</v>
      </c>
      <c r="S6826" t="s">
        <v>33</v>
      </c>
      <c r="T6826">
        <f>_xlfn.DAYS(Raw_data_US_healthcare[[#This Row],[Discharge Date]],Raw_data_US_healthcare[[#This Row],[Date of Admission]])</f>
        <v>29</v>
      </c>
    </row>
    <row r="6827" spans="1:20" x14ac:dyDescent="0.3">
      <c r="A6827" t="s">
        <v>26512</v>
      </c>
      <c r="B6827" t="s">
        <v>18602</v>
      </c>
      <c r="C6827">
        <v>69</v>
      </c>
      <c r="D6827" t="str">
        <f>IF(Raw_data_US_healthcare[[#This Row],[Age]]&lt;35,"Young",IF(Raw_data_US_healthcare[[#This Row],[Age]]&lt;60,"Middle","Senior"))</f>
        <v>Senior</v>
      </c>
      <c r="E6827" t="s">
        <v>26</v>
      </c>
      <c r="F6827" t="s">
        <v>27</v>
      </c>
      <c r="G6827" t="s">
        <v>27</v>
      </c>
      <c r="H6827" t="s">
        <v>26514</v>
      </c>
      <c r="I6827" s="2">
        <v>43852</v>
      </c>
      <c r="J6827" t="s">
        <v>18603</v>
      </c>
      <c r="K6827" t="s">
        <v>18604</v>
      </c>
      <c r="L6827" t="s">
        <v>21</v>
      </c>
      <c r="M6827">
        <v>31407.956600000001</v>
      </c>
      <c r="N6827">
        <v>456</v>
      </c>
      <c r="O6827" t="s">
        <v>22</v>
      </c>
      <c r="P6827" t="s">
        <v>22</v>
      </c>
      <c r="Q6827" s="2">
        <v>43854</v>
      </c>
      <c r="R6827" t="s">
        <v>23</v>
      </c>
      <c r="S6827" t="s">
        <v>45</v>
      </c>
      <c r="T6827">
        <f>_xlfn.DAYS(Raw_data_US_healthcare[[#This Row],[Discharge Date]],Raw_data_US_healthcare[[#This Row],[Date of Admission]])</f>
        <v>2</v>
      </c>
    </row>
    <row r="6828" spans="1:20" x14ac:dyDescent="0.3">
      <c r="A6828" t="s">
        <v>26511</v>
      </c>
      <c r="B6828" t="s">
        <v>18605</v>
      </c>
      <c r="C6828">
        <v>52</v>
      </c>
      <c r="D6828" t="str">
        <f>IF(Raw_data_US_healthcare[[#This Row],[Age]]&lt;35,"Young",IF(Raw_data_US_healthcare[[#This Row],[Age]]&lt;60,"Middle","Senior"))</f>
        <v>Middle</v>
      </c>
      <c r="E6828" t="s">
        <v>16</v>
      </c>
      <c r="F6828" t="s">
        <v>35</v>
      </c>
      <c r="G6828" t="s">
        <v>35</v>
      </c>
      <c r="H6828" t="s">
        <v>26514</v>
      </c>
      <c r="I6828" s="2">
        <v>44500</v>
      </c>
      <c r="J6828" t="s">
        <v>18606</v>
      </c>
      <c r="K6828" t="s">
        <v>18607</v>
      </c>
      <c r="L6828" t="s">
        <v>31</v>
      </c>
      <c r="M6828">
        <v>34339.189700000003</v>
      </c>
      <c r="N6828">
        <v>337</v>
      </c>
      <c r="O6828" t="s">
        <v>22</v>
      </c>
      <c r="P6828" t="s">
        <v>22</v>
      </c>
      <c r="Q6828" s="2">
        <v>44521</v>
      </c>
      <c r="R6828" t="s">
        <v>44</v>
      </c>
      <c r="S6828" t="s">
        <v>45</v>
      </c>
      <c r="T6828">
        <f>_xlfn.DAYS(Raw_data_US_healthcare[[#This Row],[Discharge Date]],Raw_data_US_healthcare[[#This Row],[Date of Admission]])</f>
        <v>21</v>
      </c>
    </row>
    <row r="6829" spans="1:20" x14ac:dyDescent="0.3">
      <c r="A6829" t="s">
        <v>26512</v>
      </c>
      <c r="B6829" t="s">
        <v>18608</v>
      </c>
      <c r="C6829">
        <v>75</v>
      </c>
      <c r="D6829" t="str">
        <f>IF(Raw_data_US_healthcare[[#This Row],[Age]]&lt;35,"Young",IF(Raw_data_US_healthcare[[#This Row],[Age]]&lt;60,"Middle","Senior"))</f>
        <v>Senior</v>
      </c>
      <c r="E6829" t="s">
        <v>26</v>
      </c>
      <c r="F6829" t="s">
        <v>35</v>
      </c>
      <c r="G6829" t="s">
        <v>35</v>
      </c>
      <c r="H6829" t="s">
        <v>28</v>
      </c>
      <c r="I6829" s="2">
        <v>45154</v>
      </c>
      <c r="J6829" t="s">
        <v>18609</v>
      </c>
      <c r="K6829" t="s">
        <v>18610</v>
      </c>
      <c r="L6829" t="s">
        <v>52</v>
      </c>
      <c r="M6829">
        <v>20032.320199999998</v>
      </c>
      <c r="N6829">
        <v>281</v>
      </c>
      <c r="O6829" t="s">
        <v>39</v>
      </c>
      <c r="P6829" t="s">
        <v>39</v>
      </c>
      <c r="Q6829" s="2">
        <v>45171</v>
      </c>
      <c r="R6829" t="s">
        <v>32</v>
      </c>
      <c r="S6829" t="s">
        <v>24</v>
      </c>
      <c r="T6829">
        <f>_xlfn.DAYS(Raw_data_US_healthcare[[#This Row],[Discharge Date]],Raw_data_US_healthcare[[#This Row],[Date of Admission]])</f>
        <v>17</v>
      </c>
    </row>
    <row r="6830" spans="1:20" x14ac:dyDescent="0.3">
      <c r="A6830" t="s">
        <v>26511</v>
      </c>
      <c r="B6830" t="s">
        <v>18611</v>
      </c>
      <c r="C6830">
        <v>80</v>
      </c>
      <c r="D6830" t="str">
        <f>IF(Raw_data_US_healthcare[[#This Row],[Age]]&lt;35,"Young",IF(Raw_data_US_healthcare[[#This Row],[Age]]&lt;60,"Middle","Senior"))</f>
        <v>Senior</v>
      </c>
      <c r="E6830" t="s">
        <v>16</v>
      </c>
      <c r="F6830" t="s">
        <v>17</v>
      </c>
      <c r="G6830" t="s">
        <v>17</v>
      </c>
      <c r="H6830" t="s">
        <v>26516</v>
      </c>
      <c r="I6830" s="2">
        <v>44913</v>
      </c>
      <c r="J6830" t="s">
        <v>18612</v>
      </c>
      <c r="K6830" t="s">
        <v>18613</v>
      </c>
      <c r="L6830" t="s">
        <v>31</v>
      </c>
      <c r="M6830">
        <v>27926.131700000002</v>
      </c>
      <c r="N6830">
        <v>215</v>
      </c>
      <c r="O6830" t="s">
        <v>39</v>
      </c>
      <c r="P6830" t="s">
        <v>39</v>
      </c>
      <c r="Q6830" s="2">
        <v>44932</v>
      </c>
      <c r="R6830" t="s">
        <v>32</v>
      </c>
      <c r="S6830" t="s">
        <v>24</v>
      </c>
      <c r="T6830">
        <f>_xlfn.DAYS(Raw_data_US_healthcare[[#This Row],[Discharge Date]],Raw_data_US_healthcare[[#This Row],[Date of Admission]])</f>
        <v>19</v>
      </c>
    </row>
    <row r="6831" spans="1:20" x14ac:dyDescent="0.3">
      <c r="A6831" t="s">
        <v>26512</v>
      </c>
      <c r="B6831" t="s">
        <v>18470</v>
      </c>
      <c r="C6831">
        <v>25</v>
      </c>
      <c r="D6831" t="str">
        <f>IF(Raw_data_US_healthcare[[#This Row],[Age]]&lt;35,"Young",IF(Raw_data_US_healthcare[[#This Row],[Age]]&lt;60,"Middle","Senior"))</f>
        <v>Young</v>
      </c>
      <c r="E6831" t="s">
        <v>26</v>
      </c>
      <c r="F6831" t="s">
        <v>49</v>
      </c>
      <c r="G6831" t="s">
        <v>49</v>
      </c>
      <c r="H6831" t="s">
        <v>36</v>
      </c>
      <c r="I6831" s="2">
        <v>43480</v>
      </c>
      <c r="J6831" t="s">
        <v>18614</v>
      </c>
      <c r="K6831" t="s">
        <v>18615</v>
      </c>
      <c r="L6831" t="s">
        <v>31</v>
      </c>
      <c r="M6831">
        <v>18958.954399999999</v>
      </c>
      <c r="N6831">
        <v>413</v>
      </c>
      <c r="O6831" t="s">
        <v>39</v>
      </c>
      <c r="P6831" t="s">
        <v>39</v>
      </c>
      <c r="Q6831" s="2">
        <v>43486</v>
      </c>
      <c r="R6831" t="s">
        <v>48</v>
      </c>
      <c r="S6831" t="s">
        <v>33</v>
      </c>
      <c r="T6831">
        <f>_xlfn.DAYS(Raw_data_US_healthcare[[#This Row],[Discharge Date]],Raw_data_US_healthcare[[#This Row],[Date of Admission]])</f>
        <v>6</v>
      </c>
    </row>
    <row r="6832" spans="1:20" x14ac:dyDescent="0.3">
      <c r="A6832" t="s">
        <v>26512</v>
      </c>
      <c r="B6832" t="s">
        <v>18616</v>
      </c>
      <c r="C6832">
        <v>33</v>
      </c>
      <c r="D6832" t="str">
        <f>IF(Raw_data_US_healthcare[[#This Row],[Age]]&lt;35,"Young",IF(Raw_data_US_healthcare[[#This Row],[Age]]&lt;60,"Middle","Senior"))</f>
        <v>Young</v>
      </c>
      <c r="E6832" t="s">
        <v>26</v>
      </c>
      <c r="F6832" t="s">
        <v>113</v>
      </c>
      <c r="G6832" t="s">
        <v>113</v>
      </c>
      <c r="H6832" t="s">
        <v>28</v>
      </c>
      <c r="I6832" s="2">
        <v>44615</v>
      </c>
      <c r="J6832" t="s">
        <v>18617</v>
      </c>
      <c r="K6832" t="s">
        <v>18618</v>
      </c>
      <c r="L6832" t="s">
        <v>60</v>
      </c>
      <c r="M6832">
        <v>32904.947</v>
      </c>
      <c r="N6832">
        <v>296</v>
      </c>
      <c r="O6832" t="s">
        <v>43</v>
      </c>
      <c r="P6832" t="s">
        <v>43</v>
      </c>
      <c r="Q6832" s="2">
        <v>44622</v>
      </c>
      <c r="R6832" t="s">
        <v>44</v>
      </c>
      <c r="S6832" t="s">
        <v>24</v>
      </c>
      <c r="T6832">
        <f>_xlfn.DAYS(Raw_data_US_healthcare[[#This Row],[Discharge Date]],Raw_data_US_healthcare[[#This Row],[Date of Admission]])</f>
        <v>7</v>
      </c>
    </row>
    <row r="6833" spans="1:20" x14ac:dyDescent="0.3">
      <c r="A6833" t="s">
        <v>26511</v>
      </c>
      <c r="B6833" t="s">
        <v>18619</v>
      </c>
      <c r="C6833">
        <v>85</v>
      </c>
      <c r="D6833" t="str">
        <f>IF(Raw_data_US_healthcare[[#This Row],[Age]]&lt;35,"Young",IF(Raw_data_US_healthcare[[#This Row],[Age]]&lt;60,"Middle","Senior"))</f>
        <v>Senior</v>
      </c>
      <c r="E6833" t="s">
        <v>16</v>
      </c>
      <c r="F6833" t="s">
        <v>113</v>
      </c>
      <c r="G6833" t="s">
        <v>113</v>
      </c>
      <c r="H6833" t="s">
        <v>18</v>
      </c>
      <c r="I6833" s="2">
        <v>43698</v>
      </c>
      <c r="J6833" t="s">
        <v>18620</v>
      </c>
      <c r="K6833" t="s">
        <v>18621</v>
      </c>
      <c r="L6833" t="s">
        <v>21</v>
      </c>
      <c r="M6833">
        <v>4451.5622000000003</v>
      </c>
      <c r="N6833">
        <v>469</v>
      </c>
      <c r="O6833" t="s">
        <v>39</v>
      </c>
      <c r="P6833" t="s">
        <v>39</v>
      </c>
      <c r="Q6833" s="2">
        <v>43719</v>
      </c>
      <c r="R6833" t="s">
        <v>83</v>
      </c>
      <c r="S6833" t="s">
        <v>45</v>
      </c>
      <c r="T6833">
        <f>_xlfn.DAYS(Raw_data_US_healthcare[[#This Row],[Discharge Date]],Raw_data_US_healthcare[[#This Row],[Date of Admission]])</f>
        <v>21</v>
      </c>
    </row>
    <row r="6834" spans="1:20" x14ac:dyDescent="0.3">
      <c r="A6834" t="s">
        <v>26512</v>
      </c>
      <c r="B6834" t="s">
        <v>18622</v>
      </c>
      <c r="C6834">
        <v>65</v>
      </c>
      <c r="D6834" t="str">
        <f>IF(Raw_data_US_healthcare[[#This Row],[Age]]&lt;35,"Young",IF(Raw_data_US_healthcare[[#This Row],[Age]]&lt;60,"Middle","Senior"))</f>
        <v>Senior</v>
      </c>
      <c r="E6834" t="s">
        <v>26</v>
      </c>
      <c r="F6834" t="s">
        <v>17</v>
      </c>
      <c r="G6834" t="s">
        <v>17</v>
      </c>
      <c r="H6834" t="s">
        <v>36</v>
      </c>
      <c r="I6834" s="2">
        <v>44276</v>
      </c>
      <c r="J6834" t="s">
        <v>18623</v>
      </c>
      <c r="K6834" t="s">
        <v>18624</v>
      </c>
      <c r="L6834" t="s">
        <v>21</v>
      </c>
      <c r="M6834">
        <v>22097.857199999999</v>
      </c>
      <c r="N6834">
        <v>153</v>
      </c>
      <c r="O6834" t="s">
        <v>22</v>
      </c>
      <c r="P6834" t="s">
        <v>22</v>
      </c>
      <c r="Q6834" s="2">
        <v>44277</v>
      </c>
      <c r="R6834" t="s">
        <v>83</v>
      </c>
      <c r="S6834" t="s">
        <v>45</v>
      </c>
      <c r="T6834">
        <f>_xlfn.DAYS(Raw_data_US_healthcare[[#This Row],[Discharge Date]],Raw_data_US_healthcare[[#This Row],[Date of Admission]])</f>
        <v>1</v>
      </c>
    </row>
    <row r="6835" spans="1:20" x14ac:dyDescent="0.3">
      <c r="A6835" t="s">
        <v>26512</v>
      </c>
      <c r="B6835" t="s">
        <v>18625</v>
      </c>
      <c r="C6835">
        <v>39</v>
      </c>
      <c r="D6835" t="str">
        <f>IF(Raw_data_US_healthcare[[#This Row],[Age]]&lt;35,"Young",IF(Raw_data_US_healthcare[[#This Row],[Age]]&lt;60,"Middle","Senior"))</f>
        <v>Middle</v>
      </c>
      <c r="E6835" t="s">
        <v>26</v>
      </c>
      <c r="F6835" t="s">
        <v>35</v>
      </c>
      <c r="G6835" t="s">
        <v>35</v>
      </c>
      <c r="H6835" t="s">
        <v>18</v>
      </c>
      <c r="I6835" s="2">
        <v>43766</v>
      </c>
      <c r="J6835" t="s">
        <v>18626</v>
      </c>
      <c r="K6835" t="s">
        <v>18627</v>
      </c>
      <c r="L6835" t="s">
        <v>60</v>
      </c>
      <c r="M6835">
        <v>4645.2258000000002</v>
      </c>
      <c r="N6835">
        <v>442</v>
      </c>
      <c r="O6835" t="s">
        <v>39</v>
      </c>
      <c r="P6835" t="s">
        <v>39</v>
      </c>
      <c r="Q6835" s="2">
        <v>43771</v>
      </c>
      <c r="R6835" t="s">
        <v>83</v>
      </c>
      <c r="S6835" t="s">
        <v>33</v>
      </c>
      <c r="T6835">
        <f>_xlfn.DAYS(Raw_data_US_healthcare[[#This Row],[Discharge Date]],Raw_data_US_healthcare[[#This Row],[Date of Admission]])</f>
        <v>5</v>
      </c>
    </row>
    <row r="6836" spans="1:20" x14ac:dyDescent="0.3">
      <c r="A6836" t="s">
        <v>26511</v>
      </c>
      <c r="B6836" t="s">
        <v>18628</v>
      </c>
      <c r="C6836">
        <v>43</v>
      </c>
      <c r="D6836" t="str">
        <f>IF(Raw_data_US_healthcare[[#This Row],[Age]]&lt;35,"Young",IF(Raw_data_US_healthcare[[#This Row],[Age]]&lt;60,"Middle","Senior"))</f>
        <v>Middle</v>
      </c>
      <c r="E6836" t="s">
        <v>16</v>
      </c>
      <c r="F6836" t="s">
        <v>62</v>
      </c>
      <c r="G6836" t="s">
        <v>62</v>
      </c>
      <c r="H6836" t="s">
        <v>18</v>
      </c>
      <c r="I6836" s="2">
        <v>43447</v>
      </c>
      <c r="J6836" t="s">
        <v>18629</v>
      </c>
      <c r="K6836" t="s">
        <v>3913</v>
      </c>
      <c r="L6836" t="s">
        <v>56</v>
      </c>
      <c r="M6836">
        <v>18396.453399999999</v>
      </c>
      <c r="N6836">
        <v>495</v>
      </c>
      <c r="O6836" t="s">
        <v>39</v>
      </c>
      <c r="P6836" t="s">
        <v>39</v>
      </c>
      <c r="Q6836" s="2">
        <v>43472</v>
      </c>
      <c r="R6836" t="s">
        <v>23</v>
      </c>
      <c r="S6836" t="s">
        <v>24</v>
      </c>
      <c r="T6836">
        <f>_xlfn.DAYS(Raw_data_US_healthcare[[#This Row],[Discharge Date]],Raw_data_US_healthcare[[#This Row],[Date of Admission]])</f>
        <v>25</v>
      </c>
    </row>
    <row r="6837" spans="1:20" x14ac:dyDescent="0.3">
      <c r="A6837" t="s">
        <v>26511</v>
      </c>
      <c r="B6837" t="s">
        <v>18630</v>
      </c>
      <c r="C6837">
        <v>69</v>
      </c>
      <c r="D6837" t="str">
        <f>IF(Raw_data_US_healthcare[[#This Row],[Age]]&lt;35,"Young",IF(Raw_data_US_healthcare[[#This Row],[Age]]&lt;60,"Middle","Senior"))</f>
        <v>Senior</v>
      </c>
      <c r="E6837" t="s">
        <v>16</v>
      </c>
      <c r="F6837" t="s">
        <v>49</v>
      </c>
      <c r="G6837" t="s">
        <v>49</v>
      </c>
      <c r="H6837" t="s">
        <v>18</v>
      </c>
      <c r="I6837" s="2">
        <v>44695</v>
      </c>
      <c r="J6837" t="s">
        <v>18631</v>
      </c>
      <c r="K6837" t="s">
        <v>13307</v>
      </c>
      <c r="L6837" t="s">
        <v>60</v>
      </c>
      <c r="M6837">
        <v>4251.0695999999998</v>
      </c>
      <c r="N6837">
        <v>450</v>
      </c>
      <c r="O6837" t="s">
        <v>39</v>
      </c>
      <c r="P6837" t="s">
        <v>39</v>
      </c>
      <c r="Q6837" s="2">
        <v>44711</v>
      </c>
      <c r="R6837" t="s">
        <v>32</v>
      </c>
      <c r="S6837" t="s">
        <v>33</v>
      </c>
      <c r="T6837">
        <f>_xlfn.DAYS(Raw_data_US_healthcare[[#This Row],[Discharge Date]],Raw_data_US_healthcare[[#This Row],[Date of Admission]])</f>
        <v>16</v>
      </c>
    </row>
    <row r="6838" spans="1:20" x14ac:dyDescent="0.3">
      <c r="A6838" t="s">
        <v>26512</v>
      </c>
      <c r="B6838" t="s">
        <v>18632</v>
      </c>
      <c r="C6838">
        <v>29</v>
      </c>
      <c r="D6838" t="str">
        <f>IF(Raw_data_US_healthcare[[#This Row],[Age]]&lt;35,"Young",IF(Raw_data_US_healthcare[[#This Row],[Age]]&lt;60,"Middle","Senior"))</f>
        <v>Young</v>
      </c>
      <c r="E6838" t="s">
        <v>26</v>
      </c>
      <c r="F6838" t="s">
        <v>88</v>
      </c>
      <c r="G6838" t="s">
        <v>88</v>
      </c>
      <c r="H6838" t="s">
        <v>26516</v>
      </c>
      <c r="I6838" s="2">
        <v>44077</v>
      </c>
      <c r="J6838" t="s">
        <v>18633</v>
      </c>
      <c r="K6838" t="s">
        <v>1926</v>
      </c>
      <c r="L6838" t="s">
        <v>31</v>
      </c>
      <c r="M6838">
        <v>8147.3861999999999</v>
      </c>
      <c r="N6838">
        <v>457</v>
      </c>
      <c r="O6838" t="s">
        <v>43</v>
      </c>
      <c r="P6838" t="s">
        <v>43</v>
      </c>
      <c r="Q6838" s="2">
        <v>44099</v>
      </c>
      <c r="R6838" t="s">
        <v>44</v>
      </c>
      <c r="S6838" t="s">
        <v>33</v>
      </c>
      <c r="T6838">
        <f>_xlfn.DAYS(Raw_data_US_healthcare[[#This Row],[Discharge Date]],Raw_data_US_healthcare[[#This Row],[Date of Admission]])</f>
        <v>22</v>
      </c>
    </row>
    <row r="6839" spans="1:20" x14ac:dyDescent="0.3">
      <c r="A6839" t="s">
        <v>26512</v>
      </c>
      <c r="B6839" t="s">
        <v>18634</v>
      </c>
      <c r="C6839">
        <v>85</v>
      </c>
      <c r="D6839" t="str">
        <f>IF(Raw_data_US_healthcare[[#This Row],[Age]]&lt;35,"Young",IF(Raw_data_US_healthcare[[#This Row],[Age]]&lt;60,"Middle","Senior"))</f>
        <v>Senior</v>
      </c>
      <c r="E6839" t="s">
        <v>26</v>
      </c>
      <c r="F6839" t="s">
        <v>35</v>
      </c>
      <c r="G6839" t="s">
        <v>35</v>
      </c>
      <c r="H6839" t="s">
        <v>26514</v>
      </c>
      <c r="I6839" s="2">
        <v>43999</v>
      </c>
      <c r="J6839" t="s">
        <v>18635</v>
      </c>
      <c r="K6839" t="s">
        <v>18636</v>
      </c>
      <c r="L6839" t="s">
        <v>31</v>
      </c>
      <c r="M6839">
        <v>9777.6947999999993</v>
      </c>
      <c r="N6839">
        <v>305</v>
      </c>
      <c r="O6839" t="s">
        <v>22</v>
      </c>
      <c r="P6839" t="s">
        <v>22</v>
      </c>
      <c r="Q6839" s="2">
        <v>44018</v>
      </c>
      <c r="R6839" t="s">
        <v>83</v>
      </c>
      <c r="S6839" t="s">
        <v>24</v>
      </c>
      <c r="T6839">
        <f>_xlfn.DAYS(Raw_data_US_healthcare[[#This Row],[Discharge Date]],Raw_data_US_healthcare[[#This Row],[Date of Admission]])</f>
        <v>19</v>
      </c>
    </row>
    <row r="6840" spans="1:20" x14ac:dyDescent="0.3">
      <c r="A6840" t="s">
        <v>26512</v>
      </c>
      <c r="B6840" t="s">
        <v>18637</v>
      </c>
      <c r="C6840">
        <v>80</v>
      </c>
      <c r="D6840" t="str">
        <f>IF(Raw_data_US_healthcare[[#This Row],[Age]]&lt;35,"Young",IF(Raw_data_US_healthcare[[#This Row],[Age]]&lt;60,"Middle","Senior"))</f>
        <v>Senior</v>
      </c>
      <c r="E6840" t="s">
        <v>26</v>
      </c>
      <c r="F6840" t="s">
        <v>88</v>
      </c>
      <c r="G6840" t="s">
        <v>88</v>
      </c>
      <c r="H6840" t="s">
        <v>69</v>
      </c>
      <c r="I6840" s="2">
        <v>45105</v>
      </c>
      <c r="J6840" t="s">
        <v>18638</v>
      </c>
      <c r="K6840" t="s">
        <v>18639</v>
      </c>
      <c r="L6840" t="s">
        <v>52</v>
      </c>
      <c r="M6840">
        <v>55674.081700000002</v>
      </c>
      <c r="N6840">
        <v>497</v>
      </c>
      <c r="O6840" t="s">
        <v>39</v>
      </c>
      <c r="P6840" t="s">
        <v>39</v>
      </c>
      <c r="Q6840" s="2">
        <v>45125</v>
      </c>
      <c r="R6840" t="s">
        <v>44</v>
      </c>
      <c r="S6840" t="s">
        <v>33</v>
      </c>
      <c r="T6840">
        <f>_xlfn.DAYS(Raw_data_US_healthcare[[#This Row],[Discharge Date]],Raw_data_US_healthcare[[#This Row],[Date of Admission]])</f>
        <v>20</v>
      </c>
    </row>
    <row r="6841" spans="1:20" x14ac:dyDescent="0.3">
      <c r="A6841" t="s">
        <v>26511</v>
      </c>
      <c r="B6841" t="s">
        <v>18640</v>
      </c>
      <c r="C6841">
        <v>41</v>
      </c>
      <c r="D6841" t="str">
        <f>IF(Raw_data_US_healthcare[[#This Row],[Age]]&lt;35,"Young",IF(Raw_data_US_healthcare[[#This Row],[Age]]&lt;60,"Middle","Senior"))</f>
        <v>Middle</v>
      </c>
      <c r="E6841" t="s">
        <v>16</v>
      </c>
      <c r="F6841" t="s">
        <v>17</v>
      </c>
      <c r="G6841" t="s">
        <v>17</v>
      </c>
      <c r="H6841" t="s">
        <v>69</v>
      </c>
      <c r="I6841" s="2">
        <v>44545</v>
      </c>
      <c r="J6841" t="s">
        <v>18641</v>
      </c>
      <c r="K6841" t="s">
        <v>18642</v>
      </c>
      <c r="L6841" t="s">
        <v>56</v>
      </c>
      <c r="M6841">
        <v>62117.604700000004</v>
      </c>
      <c r="N6841">
        <v>115</v>
      </c>
      <c r="O6841" t="s">
        <v>22</v>
      </c>
      <c r="P6841" t="s">
        <v>22</v>
      </c>
      <c r="Q6841" s="2">
        <v>44547</v>
      </c>
      <c r="R6841" t="s">
        <v>83</v>
      </c>
      <c r="S6841" t="s">
        <v>45</v>
      </c>
      <c r="T6841">
        <f>_xlfn.DAYS(Raw_data_US_healthcare[[#This Row],[Discharge Date]],Raw_data_US_healthcare[[#This Row],[Date of Admission]])</f>
        <v>2</v>
      </c>
    </row>
    <row r="6842" spans="1:20" x14ac:dyDescent="0.3">
      <c r="A6842" t="s">
        <v>26511</v>
      </c>
      <c r="B6842" t="s">
        <v>18643</v>
      </c>
      <c r="C6842">
        <v>60</v>
      </c>
      <c r="D6842" t="str">
        <f>IF(Raw_data_US_healthcare[[#This Row],[Age]]&lt;35,"Young",IF(Raw_data_US_healthcare[[#This Row],[Age]]&lt;60,"Middle","Senior"))</f>
        <v>Senior</v>
      </c>
      <c r="E6842" t="s">
        <v>16</v>
      </c>
      <c r="F6842" t="s">
        <v>17</v>
      </c>
      <c r="G6842" t="s">
        <v>17</v>
      </c>
      <c r="H6842" t="s">
        <v>69</v>
      </c>
      <c r="I6842" s="2">
        <v>44297</v>
      </c>
      <c r="J6842" t="s">
        <v>18644</v>
      </c>
      <c r="K6842" t="s">
        <v>18645</v>
      </c>
      <c r="L6842" t="s">
        <v>21</v>
      </c>
      <c r="M6842">
        <v>5780.973</v>
      </c>
      <c r="N6842">
        <v>226</v>
      </c>
      <c r="O6842" t="s">
        <v>22</v>
      </c>
      <c r="P6842" t="s">
        <v>22</v>
      </c>
      <c r="Q6842" s="2">
        <v>44300</v>
      </c>
      <c r="R6842" t="s">
        <v>23</v>
      </c>
      <c r="S6842" t="s">
        <v>24</v>
      </c>
      <c r="T6842">
        <f>_xlfn.DAYS(Raw_data_US_healthcare[[#This Row],[Discharge Date]],Raw_data_US_healthcare[[#This Row],[Date of Admission]])</f>
        <v>3</v>
      </c>
    </row>
    <row r="6843" spans="1:20" x14ac:dyDescent="0.3">
      <c r="A6843" t="s">
        <v>26512</v>
      </c>
      <c r="B6843" t="s">
        <v>18646</v>
      </c>
      <c r="C6843">
        <v>74</v>
      </c>
      <c r="D6843" t="str">
        <f>IF(Raw_data_US_healthcare[[#This Row],[Age]]&lt;35,"Young",IF(Raw_data_US_healthcare[[#This Row],[Age]]&lt;60,"Middle","Senior"))</f>
        <v>Senior</v>
      </c>
      <c r="E6843" t="s">
        <v>26</v>
      </c>
      <c r="F6843" t="s">
        <v>88</v>
      </c>
      <c r="G6843" t="s">
        <v>88</v>
      </c>
      <c r="H6843" t="s">
        <v>26516</v>
      </c>
      <c r="I6843" s="2">
        <v>44639</v>
      </c>
      <c r="J6843" t="s">
        <v>1513</v>
      </c>
      <c r="K6843" t="s">
        <v>18647</v>
      </c>
      <c r="L6843" t="s">
        <v>60</v>
      </c>
      <c r="M6843">
        <v>13859.927</v>
      </c>
      <c r="N6843">
        <v>486</v>
      </c>
      <c r="O6843" t="s">
        <v>43</v>
      </c>
      <c r="P6843" t="s">
        <v>43</v>
      </c>
      <c r="Q6843" s="2">
        <v>44669</v>
      </c>
      <c r="R6843" t="s">
        <v>44</v>
      </c>
      <c r="S6843" t="s">
        <v>33</v>
      </c>
      <c r="T6843">
        <f>_xlfn.DAYS(Raw_data_US_healthcare[[#This Row],[Discharge Date]],Raw_data_US_healthcare[[#This Row],[Date of Admission]])</f>
        <v>30</v>
      </c>
    </row>
    <row r="6844" spans="1:20" x14ac:dyDescent="0.3">
      <c r="A6844" t="s">
        <v>26512</v>
      </c>
      <c r="B6844" t="s">
        <v>18648</v>
      </c>
      <c r="C6844">
        <v>21</v>
      </c>
      <c r="D6844" t="str">
        <f>IF(Raw_data_US_healthcare[[#This Row],[Age]]&lt;35,"Young",IF(Raw_data_US_healthcare[[#This Row],[Age]]&lt;60,"Middle","Senior"))</f>
        <v>Young</v>
      </c>
      <c r="E6844" t="s">
        <v>26</v>
      </c>
      <c r="F6844" t="s">
        <v>35</v>
      </c>
      <c r="G6844" t="s">
        <v>35</v>
      </c>
      <c r="H6844" t="s">
        <v>28</v>
      </c>
      <c r="I6844" s="2">
        <v>44873</v>
      </c>
      <c r="J6844" t="s">
        <v>18649</v>
      </c>
      <c r="K6844" t="s">
        <v>18650</v>
      </c>
      <c r="L6844" t="s">
        <v>31</v>
      </c>
      <c r="M6844">
        <v>18488.986400000002</v>
      </c>
      <c r="N6844">
        <v>361</v>
      </c>
      <c r="O6844" t="s">
        <v>39</v>
      </c>
      <c r="P6844" t="s">
        <v>39</v>
      </c>
      <c r="Q6844" s="2">
        <v>44878</v>
      </c>
      <c r="R6844" t="s">
        <v>32</v>
      </c>
      <c r="S6844" t="s">
        <v>24</v>
      </c>
      <c r="T6844">
        <f>_xlfn.DAYS(Raw_data_US_healthcare[[#This Row],[Discharge Date]],Raw_data_US_healthcare[[#This Row],[Date of Admission]])</f>
        <v>5</v>
      </c>
    </row>
    <row r="6845" spans="1:20" x14ac:dyDescent="0.3">
      <c r="A6845" t="s">
        <v>26511</v>
      </c>
      <c r="B6845" t="s">
        <v>18651</v>
      </c>
      <c r="C6845">
        <v>22</v>
      </c>
      <c r="D6845" t="str">
        <f>IF(Raw_data_US_healthcare[[#This Row],[Age]]&lt;35,"Young",IF(Raw_data_US_healthcare[[#This Row],[Age]]&lt;60,"Middle","Senior"))</f>
        <v>Young</v>
      </c>
      <c r="E6845" t="s">
        <v>16</v>
      </c>
      <c r="F6845" t="s">
        <v>113</v>
      </c>
      <c r="G6845" t="s">
        <v>113</v>
      </c>
      <c r="H6845" t="s">
        <v>28</v>
      </c>
      <c r="I6845" s="2">
        <v>45188</v>
      </c>
      <c r="J6845" t="s">
        <v>3099</v>
      </c>
      <c r="K6845" t="s">
        <v>18652</v>
      </c>
      <c r="L6845" t="s">
        <v>60</v>
      </c>
      <c r="M6845">
        <v>38759.580399999999</v>
      </c>
      <c r="N6845">
        <v>419</v>
      </c>
      <c r="O6845" t="s">
        <v>43</v>
      </c>
      <c r="P6845" t="s">
        <v>43</v>
      </c>
      <c r="Q6845" s="2">
        <v>45201</v>
      </c>
      <c r="R6845" t="s">
        <v>32</v>
      </c>
      <c r="S6845" t="s">
        <v>45</v>
      </c>
      <c r="T6845">
        <f>_xlfn.DAYS(Raw_data_US_healthcare[[#This Row],[Discharge Date]],Raw_data_US_healthcare[[#This Row],[Date of Admission]])</f>
        <v>13</v>
      </c>
    </row>
    <row r="6846" spans="1:20" x14ac:dyDescent="0.3">
      <c r="A6846" t="s">
        <v>26512</v>
      </c>
      <c r="B6846" t="s">
        <v>18653</v>
      </c>
      <c r="C6846">
        <v>49</v>
      </c>
      <c r="D6846" t="str">
        <f>IF(Raw_data_US_healthcare[[#This Row],[Age]]&lt;35,"Young",IF(Raw_data_US_healthcare[[#This Row],[Age]]&lt;60,"Middle","Senior"))</f>
        <v>Middle</v>
      </c>
      <c r="E6846" t="s">
        <v>26</v>
      </c>
      <c r="F6846" t="s">
        <v>113</v>
      </c>
      <c r="G6846" t="s">
        <v>113</v>
      </c>
      <c r="H6846" t="s">
        <v>26514</v>
      </c>
      <c r="I6846" s="2">
        <v>44231</v>
      </c>
      <c r="J6846" t="s">
        <v>18654</v>
      </c>
      <c r="K6846" t="s">
        <v>4231</v>
      </c>
      <c r="L6846" t="s">
        <v>21</v>
      </c>
      <c r="M6846">
        <v>12709.210999999999</v>
      </c>
      <c r="N6846">
        <v>485</v>
      </c>
      <c r="O6846" t="s">
        <v>22</v>
      </c>
      <c r="P6846" t="s">
        <v>22</v>
      </c>
      <c r="Q6846" s="2">
        <v>44251</v>
      </c>
      <c r="R6846" t="s">
        <v>23</v>
      </c>
      <c r="S6846" t="s">
        <v>33</v>
      </c>
      <c r="T6846">
        <f>_xlfn.DAYS(Raw_data_US_healthcare[[#This Row],[Discharge Date]],Raw_data_US_healthcare[[#This Row],[Date of Admission]])</f>
        <v>20</v>
      </c>
    </row>
    <row r="6847" spans="1:20" x14ac:dyDescent="0.3">
      <c r="A6847" t="s">
        <v>26512</v>
      </c>
      <c r="B6847" t="s">
        <v>18655</v>
      </c>
      <c r="C6847">
        <v>52</v>
      </c>
      <c r="D6847" t="str">
        <f>IF(Raw_data_US_healthcare[[#This Row],[Age]]&lt;35,"Young",IF(Raw_data_US_healthcare[[#This Row],[Age]]&lt;60,"Middle","Senior"))</f>
        <v>Middle</v>
      </c>
      <c r="E6847" t="s">
        <v>26</v>
      </c>
      <c r="F6847" t="s">
        <v>88</v>
      </c>
      <c r="G6847" t="s">
        <v>88</v>
      </c>
      <c r="H6847" t="s">
        <v>36</v>
      </c>
      <c r="I6847" s="2">
        <v>44433</v>
      </c>
      <c r="J6847" t="s">
        <v>18656</v>
      </c>
      <c r="K6847" t="s">
        <v>18657</v>
      </c>
      <c r="L6847" t="s">
        <v>52</v>
      </c>
      <c r="M6847">
        <v>12239.295</v>
      </c>
      <c r="N6847">
        <v>443</v>
      </c>
      <c r="O6847" t="s">
        <v>43</v>
      </c>
      <c r="P6847" t="s">
        <v>43</v>
      </c>
      <c r="Q6847" s="2">
        <v>44438</v>
      </c>
      <c r="R6847" t="s">
        <v>32</v>
      </c>
      <c r="S6847" t="s">
        <v>33</v>
      </c>
      <c r="T6847">
        <f>_xlfn.DAYS(Raw_data_US_healthcare[[#This Row],[Discharge Date]],Raw_data_US_healthcare[[#This Row],[Date of Admission]])</f>
        <v>5</v>
      </c>
    </row>
    <row r="6848" spans="1:20" x14ac:dyDescent="0.3">
      <c r="A6848" t="s">
        <v>26511</v>
      </c>
      <c r="B6848" t="s">
        <v>18658</v>
      </c>
      <c r="C6848">
        <v>70</v>
      </c>
      <c r="D6848" t="str">
        <f>IF(Raw_data_US_healthcare[[#This Row],[Age]]&lt;35,"Young",IF(Raw_data_US_healthcare[[#This Row],[Age]]&lt;60,"Middle","Senior"))</f>
        <v>Senior</v>
      </c>
      <c r="E6848" t="s">
        <v>16</v>
      </c>
      <c r="F6848" t="s">
        <v>35</v>
      </c>
      <c r="G6848" t="s">
        <v>35</v>
      </c>
      <c r="H6848" t="s">
        <v>18</v>
      </c>
      <c r="I6848" s="2">
        <v>44003</v>
      </c>
      <c r="J6848" t="s">
        <v>18659</v>
      </c>
      <c r="K6848" t="s">
        <v>18660</v>
      </c>
      <c r="L6848" t="s">
        <v>31</v>
      </c>
      <c r="M6848">
        <v>30651.626</v>
      </c>
      <c r="N6848">
        <v>254</v>
      </c>
      <c r="O6848" t="s">
        <v>39</v>
      </c>
      <c r="P6848" t="s">
        <v>39</v>
      </c>
      <c r="Q6848" s="2">
        <v>44015</v>
      </c>
      <c r="R6848" t="s">
        <v>32</v>
      </c>
      <c r="S6848" t="s">
        <v>24</v>
      </c>
      <c r="T6848">
        <f>_xlfn.DAYS(Raw_data_US_healthcare[[#This Row],[Discharge Date]],Raw_data_US_healthcare[[#This Row],[Date of Admission]])</f>
        <v>12</v>
      </c>
    </row>
    <row r="6849" spans="1:20" x14ac:dyDescent="0.3">
      <c r="A6849" t="s">
        <v>26511</v>
      </c>
      <c r="B6849" t="s">
        <v>18661</v>
      </c>
      <c r="C6849">
        <v>79</v>
      </c>
      <c r="D6849" t="str">
        <f>IF(Raw_data_US_healthcare[[#This Row],[Age]]&lt;35,"Young",IF(Raw_data_US_healthcare[[#This Row],[Age]]&lt;60,"Middle","Senior"))</f>
        <v>Senior</v>
      </c>
      <c r="E6849" t="s">
        <v>16</v>
      </c>
      <c r="F6849" t="s">
        <v>35</v>
      </c>
      <c r="G6849" t="s">
        <v>35</v>
      </c>
      <c r="H6849" t="s">
        <v>26516</v>
      </c>
      <c r="I6849" s="2">
        <v>43828</v>
      </c>
      <c r="J6849" t="s">
        <v>18662</v>
      </c>
      <c r="K6849" t="s">
        <v>18663</v>
      </c>
      <c r="L6849" t="s">
        <v>31</v>
      </c>
      <c r="M6849">
        <v>28365.9372</v>
      </c>
      <c r="N6849">
        <v>493</v>
      </c>
      <c r="O6849" t="s">
        <v>39</v>
      </c>
      <c r="P6849" t="s">
        <v>39</v>
      </c>
      <c r="Q6849" s="2">
        <v>43839</v>
      </c>
      <c r="R6849" t="s">
        <v>48</v>
      </c>
      <c r="S6849" t="s">
        <v>45</v>
      </c>
      <c r="T6849">
        <f>_xlfn.DAYS(Raw_data_US_healthcare[[#This Row],[Discharge Date]],Raw_data_US_healthcare[[#This Row],[Date of Admission]])</f>
        <v>11</v>
      </c>
    </row>
    <row r="6850" spans="1:20" x14ac:dyDescent="0.3">
      <c r="A6850" t="s">
        <v>26512</v>
      </c>
      <c r="B6850" t="s">
        <v>18664</v>
      </c>
      <c r="C6850">
        <v>54</v>
      </c>
      <c r="D6850" t="str">
        <f>IF(Raw_data_US_healthcare[[#This Row],[Age]]&lt;35,"Young",IF(Raw_data_US_healthcare[[#This Row],[Age]]&lt;60,"Middle","Senior"))</f>
        <v>Middle</v>
      </c>
      <c r="E6850" t="s">
        <v>26</v>
      </c>
      <c r="F6850" t="s">
        <v>27</v>
      </c>
      <c r="G6850" t="s">
        <v>27</v>
      </c>
      <c r="H6850" t="s">
        <v>36</v>
      </c>
      <c r="I6850" s="2">
        <v>45047</v>
      </c>
      <c r="J6850" t="s">
        <v>18665</v>
      </c>
      <c r="K6850" t="s">
        <v>7808</v>
      </c>
      <c r="L6850" t="s">
        <v>21</v>
      </c>
      <c r="M6850">
        <v>20014.065200000001</v>
      </c>
      <c r="N6850">
        <v>180</v>
      </c>
      <c r="O6850" t="s">
        <v>22</v>
      </c>
      <c r="P6850" t="s">
        <v>22</v>
      </c>
      <c r="Q6850" s="2">
        <v>45050</v>
      </c>
      <c r="R6850" t="s">
        <v>32</v>
      </c>
      <c r="S6850" t="s">
        <v>45</v>
      </c>
      <c r="T6850">
        <f>_xlfn.DAYS(Raw_data_US_healthcare[[#This Row],[Discharge Date]],Raw_data_US_healthcare[[#This Row],[Date of Admission]])</f>
        <v>3</v>
      </c>
    </row>
    <row r="6851" spans="1:20" x14ac:dyDescent="0.3">
      <c r="A6851" t="s">
        <v>26511</v>
      </c>
      <c r="B6851" t="s">
        <v>1071</v>
      </c>
      <c r="C6851">
        <v>56</v>
      </c>
      <c r="D6851" t="str">
        <f>IF(Raw_data_US_healthcare[[#This Row],[Age]]&lt;35,"Young",IF(Raw_data_US_healthcare[[#This Row],[Age]]&lt;60,"Middle","Senior"))</f>
        <v>Middle</v>
      </c>
      <c r="E6851" t="s">
        <v>16</v>
      </c>
      <c r="F6851" t="s">
        <v>17</v>
      </c>
      <c r="G6851" t="s">
        <v>17</v>
      </c>
      <c r="H6851" t="s">
        <v>69</v>
      </c>
      <c r="I6851" s="2">
        <v>44161</v>
      </c>
      <c r="J6851" t="s">
        <v>18666</v>
      </c>
      <c r="K6851" t="s">
        <v>18667</v>
      </c>
      <c r="L6851" t="s">
        <v>56</v>
      </c>
      <c r="M6851">
        <v>17770.825799999999</v>
      </c>
      <c r="N6851">
        <v>218</v>
      </c>
      <c r="O6851" t="s">
        <v>39</v>
      </c>
      <c r="P6851" t="s">
        <v>39</v>
      </c>
      <c r="Q6851" s="2">
        <v>44178</v>
      </c>
      <c r="R6851" t="s">
        <v>83</v>
      </c>
      <c r="S6851" t="s">
        <v>24</v>
      </c>
      <c r="T6851">
        <f>_xlfn.DAYS(Raw_data_US_healthcare[[#This Row],[Discharge Date]],Raw_data_US_healthcare[[#This Row],[Date of Admission]])</f>
        <v>17</v>
      </c>
    </row>
    <row r="6852" spans="1:20" x14ac:dyDescent="0.3">
      <c r="A6852" t="s">
        <v>26511</v>
      </c>
      <c r="B6852" t="s">
        <v>18668</v>
      </c>
      <c r="C6852">
        <v>20</v>
      </c>
      <c r="D6852" t="str">
        <f>IF(Raw_data_US_healthcare[[#This Row],[Age]]&lt;35,"Young",IF(Raw_data_US_healthcare[[#This Row],[Age]]&lt;60,"Middle","Senior"))</f>
        <v>Young</v>
      </c>
      <c r="E6852" t="s">
        <v>16</v>
      </c>
      <c r="F6852" t="s">
        <v>27</v>
      </c>
      <c r="G6852" t="s">
        <v>27</v>
      </c>
      <c r="H6852" t="s">
        <v>26516</v>
      </c>
      <c r="I6852" s="2">
        <v>43647</v>
      </c>
      <c r="J6852" t="s">
        <v>9519</v>
      </c>
      <c r="K6852" t="s">
        <v>18669</v>
      </c>
      <c r="L6852" t="s">
        <v>56</v>
      </c>
      <c r="M6852">
        <v>29289.232800000002</v>
      </c>
      <c r="N6852">
        <v>257</v>
      </c>
      <c r="O6852" t="s">
        <v>43</v>
      </c>
      <c r="P6852" t="s">
        <v>43</v>
      </c>
      <c r="Q6852" s="2">
        <v>43659</v>
      </c>
      <c r="R6852" t="s">
        <v>83</v>
      </c>
      <c r="S6852" t="s">
        <v>33</v>
      </c>
      <c r="T6852">
        <f>_xlfn.DAYS(Raw_data_US_healthcare[[#This Row],[Discharge Date]],Raw_data_US_healthcare[[#This Row],[Date of Admission]])</f>
        <v>12</v>
      </c>
    </row>
    <row r="6853" spans="1:20" x14ac:dyDescent="0.3">
      <c r="A6853" t="s">
        <v>26512</v>
      </c>
      <c r="B6853" t="s">
        <v>18670</v>
      </c>
      <c r="C6853">
        <v>62</v>
      </c>
      <c r="D6853" t="str">
        <f>IF(Raw_data_US_healthcare[[#This Row],[Age]]&lt;35,"Young",IF(Raw_data_US_healthcare[[#This Row],[Age]]&lt;60,"Middle","Senior"))</f>
        <v>Senior</v>
      </c>
      <c r="E6853" t="s">
        <v>26</v>
      </c>
      <c r="F6853" t="s">
        <v>17</v>
      </c>
      <c r="G6853" t="s">
        <v>17</v>
      </c>
      <c r="H6853" t="s">
        <v>26516</v>
      </c>
      <c r="I6853" s="2">
        <v>43814</v>
      </c>
      <c r="J6853" t="s">
        <v>18671</v>
      </c>
      <c r="K6853" t="s">
        <v>18672</v>
      </c>
      <c r="L6853" t="s">
        <v>60</v>
      </c>
      <c r="M6853">
        <v>34725.945200000002</v>
      </c>
      <c r="N6853">
        <v>460</v>
      </c>
      <c r="O6853" t="s">
        <v>39</v>
      </c>
      <c r="P6853" t="s">
        <v>39</v>
      </c>
      <c r="Q6853" s="2">
        <v>43844</v>
      </c>
      <c r="R6853" t="s">
        <v>23</v>
      </c>
      <c r="S6853" t="s">
        <v>45</v>
      </c>
      <c r="T6853">
        <f>_xlfn.DAYS(Raw_data_US_healthcare[[#This Row],[Discharge Date]],Raw_data_US_healthcare[[#This Row],[Date of Admission]])</f>
        <v>30</v>
      </c>
    </row>
    <row r="6854" spans="1:20" x14ac:dyDescent="0.3">
      <c r="A6854" t="s">
        <v>26511</v>
      </c>
      <c r="B6854" t="s">
        <v>18673</v>
      </c>
      <c r="C6854">
        <v>70</v>
      </c>
      <c r="D6854" t="str">
        <f>IF(Raw_data_US_healthcare[[#This Row],[Age]]&lt;35,"Young",IF(Raw_data_US_healthcare[[#This Row],[Age]]&lt;60,"Middle","Senior"))</f>
        <v>Senior</v>
      </c>
      <c r="E6854" t="s">
        <v>16</v>
      </c>
      <c r="F6854" t="s">
        <v>27</v>
      </c>
      <c r="G6854" t="s">
        <v>27</v>
      </c>
      <c r="H6854" t="s">
        <v>18</v>
      </c>
      <c r="I6854" s="2">
        <v>43750</v>
      </c>
      <c r="J6854" t="s">
        <v>18674</v>
      </c>
      <c r="K6854" t="s">
        <v>11420</v>
      </c>
      <c r="L6854" t="s">
        <v>21</v>
      </c>
      <c r="M6854">
        <v>45910.691500000001</v>
      </c>
      <c r="N6854">
        <v>153</v>
      </c>
      <c r="O6854" t="s">
        <v>39</v>
      </c>
      <c r="P6854" t="s">
        <v>39</v>
      </c>
      <c r="Q6854" s="2">
        <v>43762</v>
      </c>
      <c r="R6854" t="s">
        <v>48</v>
      </c>
      <c r="S6854" t="s">
        <v>33</v>
      </c>
      <c r="T6854">
        <f>_xlfn.DAYS(Raw_data_US_healthcare[[#This Row],[Discharge Date]],Raw_data_US_healthcare[[#This Row],[Date of Admission]])</f>
        <v>12</v>
      </c>
    </row>
    <row r="6855" spans="1:20" x14ac:dyDescent="0.3">
      <c r="A6855" t="s">
        <v>26511</v>
      </c>
      <c r="B6855" t="s">
        <v>14139</v>
      </c>
      <c r="C6855">
        <v>39</v>
      </c>
      <c r="D6855" t="str">
        <f>IF(Raw_data_US_healthcare[[#This Row],[Age]]&lt;35,"Young",IF(Raw_data_US_healthcare[[#This Row],[Age]]&lt;60,"Middle","Senior"))</f>
        <v>Middle</v>
      </c>
      <c r="E6855" t="s">
        <v>16</v>
      </c>
      <c r="F6855" t="s">
        <v>113</v>
      </c>
      <c r="G6855" t="s">
        <v>113</v>
      </c>
      <c r="H6855" t="s">
        <v>26516</v>
      </c>
      <c r="I6855" s="2">
        <v>44983</v>
      </c>
      <c r="J6855" t="s">
        <v>18675</v>
      </c>
      <c r="K6855" t="s">
        <v>2520</v>
      </c>
      <c r="L6855" t="s">
        <v>21</v>
      </c>
      <c r="M6855">
        <v>9843.7612000000008</v>
      </c>
      <c r="N6855">
        <v>339</v>
      </c>
      <c r="O6855" t="s">
        <v>39</v>
      </c>
      <c r="P6855" t="s">
        <v>39</v>
      </c>
      <c r="Q6855" s="2">
        <v>45005</v>
      </c>
      <c r="R6855" t="s">
        <v>23</v>
      </c>
      <c r="S6855" t="s">
        <v>33</v>
      </c>
      <c r="T6855">
        <f>_xlfn.DAYS(Raw_data_US_healthcare[[#This Row],[Discharge Date]],Raw_data_US_healthcare[[#This Row],[Date of Admission]])</f>
        <v>22</v>
      </c>
    </row>
    <row r="6856" spans="1:20" x14ac:dyDescent="0.3">
      <c r="A6856" t="s">
        <v>26512</v>
      </c>
      <c r="B6856" t="s">
        <v>18676</v>
      </c>
      <c r="C6856">
        <v>77</v>
      </c>
      <c r="D6856" t="str">
        <f>IF(Raw_data_US_healthcare[[#This Row],[Age]]&lt;35,"Young",IF(Raw_data_US_healthcare[[#This Row],[Age]]&lt;60,"Middle","Senior"))</f>
        <v>Senior</v>
      </c>
      <c r="E6856" t="s">
        <v>26</v>
      </c>
      <c r="F6856" t="s">
        <v>35</v>
      </c>
      <c r="G6856" t="s">
        <v>35</v>
      </c>
      <c r="H6856" t="s">
        <v>26516</v>
      </c>
      <c r="I6856" s="2">
        <v>44590</v>
      </c>
      <c r="J6856" t="s">
        <v>18677</v>
      </c>
      <c r="K6856" t="s">
        <v>18678</v>
      </c>
      <c r="L6856" t="s">
        <v>60</v>
      </c>
      <c r="M6856">
        <v>21372.852200000001</v>
      </c>
      <c r="N6856">
        <v>332</v>
      </c>
      <c r="O6856" t="s">
        <v>39</v>
      </c>
      <c r="P6856" t="s">
        <v>39</v>
      </c>
      <c r="Q6856" s="2">
        <v>44612</v>
      </c>
      <c r="R6856" t="s">
        <v>23</v>
      </c>
      <c r="S6856" t="s">
        <v>24</v>
      </c>
      <c r="T6856">
        <f>_xlfn.DAYS(Raw_data_US_healthcare[[#This Row],[Discharge Date]],Raw_data_US_healthcare[[#This Row],[Date of Admission]])</f>
        <v>22</v>
      </c>
    </row>
    <row r="6857" spans="1:20" x14ac:dyDescent="0.3">
      <c r="A6857" t="s">
        <v>26512</v>
      </c>
      <c r="B6857" t="s">
        <v>18679</v>
      </c>
      <c r="C6857">
        <v>59</v>
      </c>
      <c r="D6857" t="str">
        <f>IF(Raw_data_US_healthcare[[#This Row],[Age]]&lt;35,"Young",IF(Raw_data_US_healthcare[[#This Row],[Age]]&lt;60,"Middle","Senior"))</f>
        <v>Middle</v>
      </c>
      <c r="E6857" t="s">
        <v>26</v>
      </c>
      <c r="F6857" t="s">
        <v>88</v>
      </c>
      <c r="G6857" t="s">
        <v>88</v>
      </c>
      <c r="H6857" t="s">
        <v>26514</v>
      </c>
      <c r="I6857" s="2">
        <v>44260</v>
      </c>
      <c r="J6857" t="s">
        <v>17950</v>
      </c>
      <c r="K6857" t="s">
        <v>11050</v>
      </c>
      <c r="L6857" t="s">
        <v>31</v>
      </c>
      <c r="M6857">
        <v>23213.784500000002</v>
      </c>
      <c r="N6857">
        <v>356</v>
      </c>
      <c r="O6857" t="s">
        <v>22</v>
      </c>
      <c r="P6857" t="s">
        <v>22</v>
      </c>
      <c r="Q6857" s="2">
        <v>44263</v>
      </c>
      <c r="R6857" t="s">
        <v>48</v>
      </c>
      <c r="S6857" t="s">
        <v>33</v>
      </c>
      <c r="T6857">
        <f>_xlfn.DAYS(Raw_data_US_healthcare[[#This Row],[Discharge Date]],Raw_data_US_healthcare[[#This Row],[Date of Admission]])</f>
        <v>3</v>
      </c>
    </row>
    <row r="6858" spans="1:20" x14ac:dyDescent="0.3">
      <c r="A6858" t="s">
        <v>26512</v>
      </c>
      <c r="B6858" t="s">
        <v>11347</v>
      </c>
      <c r="C6858">
        <v>39</v>
      </c>
      <c r="D6858" t="str">
        <f>IF(Raw_data_US_healthcare[[#This Row],[Age]]&lt;35,"Young",IF(Raw_data_US_healthcare[[#This Row],[Age]]&lt;60,"Middle","Senior"))</f>
        <v>Middle</v>
      </c>
      <c r="E6858" t="s">
        <v>26</v>
      </c>
      <c r="F6858" t="s">
        <v>113</v>
      </c>
      <c r="G6858" t="s">
        <v>113</v>
      </c>
      <c r="H6858" t="s">
        <v>36</v>
      </c>
      <c r="I6858" s="2">
        <v>43999</v>
      </c>
      <c r="J6858" t="s">
        <v>18680</v>
      </c>
      <c r="K6858" t="s">
        <v>18681</v>
      </c>
      <c r="L6858" t="s">
        <v>56</v>
      </c>
      <c r="M6858">
        <v>20560.855800000001</v>
      </c>
      <c r="N6858">
        <v>366</v>
      </c>
      <c r="O6858" t="s">
        <v>22</v>
      </c>
      <c r="P6858" t="s">
        <v>22</v>
      </c>
      <c r="Q6858" s="2">
        <v>44002</v>
      </c>
      <c r="R6858" t="s">
        <v>48</v>
      </c>
      <c r="S6858" t="s">
        <v>24</v>
      </c>
      <c r="T6858">
        <f>_xlfn.DAYS(Raw_data_US_healthcare[[#This Row],[Discharge Date]],Raw_data_US_healthcare[[#This Row],[Date of Admission]])</f>
        <v>3</v>
      </c>
    </row>
    <row r="6859" spans="1:20" x14ac:dyDescent="0.3">
      <c r="A6859" t="s">
        <v>26511</v>
      </c>
      <c r="B6859" t="s">
        <v>18682</v>
      </c>
      <c r="C6859">
        <v>28</v>
      </c>
      <c r="D6859" t="str">
        <f>IF(Raw_data_US_healthcare[[#This Row],[Age]]&lt;35,"Young",IF(Raw_data_US_healthcare[[#This Row],[Age]]&lt;60,"Middle","Senior"))</f>
        <v>Young</v>
      </c>
      <c r="E6859" t="s">
        <v>16</v>
      </c>
      <c r="F6859" t="s">
        <v>228</v>
      </c>
      <c r="G6859" t="s">
        <v>228</v>
      </c>
      <c r="H6859" t="s">
        <v>28</v>
      </c>
      <c r="I6859" s="2">
        <v>44368</v>
      </c>
      <c r="J6859" t="s">
        <v>18683</v>
      </c>
      <c r="K6859" t="s">
        <v>18684</v>
      </c>
      <c r="L6859" t="s">
        <v>52</v>
      </c>
      <c r="M6859">
        <v>16232.945100000001</v>
      </c>
      <c r="N6859">
        <v>324</v>
      </c>
      <c r="O6859" t="s">
        <v>43</v>
      </c>
      <c r="P6859" t="s">
        <v>43</v>
      </c>
      <c r="Q6859" s="2">
        <v>44395</v>
      </c>
      <c r="R6859" t="s">
        <v>32</v>
      </c>
      <c r="S6859" t="s">
        <v>24</v>
      </c>
      <c r="T6859">
        <f>_xlfn.DAYS(Raw_data_US_healthcare[[#This Row],[Discharge Date]],Raw_data_US_healthcare[[#This Row],[Date of Admission]])</f>
        <v>27</v>
      </c>
    </row>
    <row r="6860" spans="1:20" x14ac:dyDescent="0.3">
      <c r="A6860" t="s">
        <v>26511</v>
      </c>
      <c r="B6860" t="s">
        <v>18685</v>
      </c>
      <c r="C6860">
        <v>75</v>
      </c>
      <c r="D6860" t="str">
        <f>IF(Raw_data_US_healthcare[[#This Row],[Age]]&lt;35,"Young",IF(Raw_data_US_healthcare[[#This Row],[Age]]&lt;60,"Middle","Senior"))</f>
        <v>Senior</v>
      </c>
      <c r="E6860" t="s">
        <v>16</v>
      </c>
      <c r="F6860" t="s">
        <v>62</v>
      </c>
      <c r="G6860" t="s">
        <v>62</v>
      </c>
      <c r="H6860" t="s">
        <v>26516</v>
      </c>
      <c r="I6860" s="2">
        <v>43749</v>
      </c>
      <c r="J6860" t="s">
        <v>18686</v>
      </c>
      <c r="K6860" t="s">
        <v>18687</v>
      </c>
      <c r="L6860" t="s">
        <v>60</v>
      </c>
      <c r="M6860">
        <v>21642.2163</v>
      </c>
      <c r="N6860">
        <v>109</v>
      </c>
      <c r="O6860" t="s">
        <v>43</v>
      </c>
      <c r="P6860" t="s">
        <v>43</v>
      </c>
      <c r="Q6860" s="2">
        <v>43753</v>
      </c>
      <c r="R6860" t="s">
        <v>48</v>
      </c>
      <c r="S6860" t="s">
        <v>33</v>
      </c>
      <c r="T6860">
        <f>_xlfn.DAYS(Raw_data_US_healthcare[[#This Row],[Discharge Date]],Raw_data_US_healthcare[[#This Row],[Date of Admission]])</f>
        <v>4</v>
      </c>
    </row>
    <row r="6861" spans="1:20" x14ac:dyDescent="0.3">
      <c r="A6861" t="s">
        <v>26511</v>
      </c>
      <c r="B6861" t="s">
        <v>4484</v>
      </c>
      <c r="C6861">
        <v>35</v>
      </c>
      <c r="D6861" t="str">
        <f>IF(Raw_data_US_healthcare[[#This Row],[Age]]&lt;35,"Young",IF(Raw_data_US_healthcare[[#This Row],[Age]]&lt;60,"Middle","Senior"))</f>
        <v>Middle</v>
      </c>
      <c r="E6861" t="s">
        <v>16</v>
      </c>
      <c r="F6861" t="s">
        <v>62</v>
      </c>
      <c r="G6861" t="s">
        <v>62</v>
      </c>
      <c r="H6861" t="s">
        <v>26516</v>
      </c>
      <c r="I6861" s="2">
        <v>44691</v>
      </c>
      <c r="J6861" t="s">
        <v>18688</v>
      </c>
      <c r="K6861" t="s">
        <v>18689</v>
      </c>
      <c r="L6861" t="s">
        <v>52</v>
      </c>
      <c r="M6861">
        <v>5931.1054000000004</v>
      </c>
      <c r="N6861">
        <v>179</v>
      </c>
      <c r="O6861" t="s">
        <v>43</v>
      </c>
      <c r="P6861" t="s">
        <v>43</v>
      </c>
      <c r="Q6861" s="2">
        <v>44708</v>
      </c>
      <c r="R6861" t="s">
        <v>48</v>
      </c>
      <c r="S6861" t="s">
        <v>33</v>
      </c>
      <c r="T6861">
        <f>_xlfn.DAYS(Raw_data_US_healthcare[[#This Row],[Discharge Date]],Raw_data_US_healthcare[[#This Row],[Date of Admission]])</f>
        <v>17</v>
      </c>
    </row>
    <row r="6862" spans="1:20" x14ac:dyDescent="0.3">
      <c r="A6862" t="s">
        <v>26512</v>
      </c>
      <c r="B6862" t="s">
        <v>18690</v>
      </c>
      <c r="C6862">
        <v>72</v>
      </c>
      <c r="D6862" t="str">
        <f>IF(Raw_data_US_healthcare[[#This Row],[Age]]&lt;35,"Young",IF(Raw_data_US_healthcare[[#This Row],[Age]]&lt;60,"Middle","Senior"))</f>
        <v>Senior</v>
      </c>
      <c r="E6862" t="s">
        <v>26</v>
      </c>
      <c r="F6862" t="s">
        <v>35</v>
      </c>
      <c r="G6862" t="s">
        <v>35</v>
      </c>
      <c r="H6862" t="s">
        <v>26516</v>
      </c>
      <c r="I6862" s="2">
        <v>44486</v>
      </c>
      <c r="J6862" t="s">
        <v>18691</v>
      </c>
      <c r="K6862" t="s">
        <v>12362</v>
      </c>
      <c r="L6862" t="s">
        <v>60</v>
      </c>
      <c r="M6862">
        <v>1810.5132000000001</v>
      </c>
      <c r="N6862">
        <v>388</v>
      </c>
      <c r="O6862" t="s">
        <v>43</v>
      </c>
      <c r="P6862" t="s">
        <v>43</v>
      </c>
      <c r="Q6862" s="2">
        <v>44494</v>
      </c>
      <c r="R6862" t="s">
        <v>32</v>
      </c>
      <c r="S6862" t="s">
        <v>45</v>
      </c>
      <c r="T6862">
        <f>_xlfn.DAYS(Raw_data_US_healthcare[[#This Row],[Discharge Date]],Raw_data_US_healthcare[[#This Row],[Date of Admission]])</f>
        <v>8</v>
      </c>
    </row>
    <row r="6863" spans="1:20" x14ac:dyDescent="0.3">
      <c r="A6863" t="s">
        <v>26512</v>
      </c>
      <c r="B6863" t="s">
        <v>18692</v>
      </c>
      <c r="C6863">
        <v>84</v>
      </c>
      <c r="D6863" t="str">
        <f>IF(Raw_data_US_healthcare[[#This Row],[Age]]&lt;35,"Young",IF(Raw_data_US_healthcare[[#This Row],[Age]]&lt;60,"Middle","Senior"))</f>
        <v>Senior</v>
      </c>
      <c r="E6863" t="s">
        <v>26</v>
      </c>
      <c r="F6863" t="s">
        <v>113</v>
      </c>
      <c r="G6863" t="s">
        <v>113</v>
      </c>
      <c r="H6863" t="s">
        <v>26514</v>
      </c>
      <c r="I6863" s="2">
        <v>44549</v>
      </c>
      <c r="J6863" t="s">
        <v>18693</v>
      </c>
      <c r="K6863" t="s">
        <v>18694</v>
      </c>
      <c r="L6863" t="s">
        <v>31</v>
      </c>
      <c r="M6863">
        <v>28838.9827</v>
      </c>
      <c r="N6863">
        <v>174</v>
      </c>
      <c r="O6863" t="s">
        <v>22</v>
      </c>
      <c r="P6863" t="s">
        <v>22</v>
      </c>
      <c r="Q6863" s="2">
        <v>44555</v>
      </c>
      <c r="R6863" t="s">
        <v>32</v>
      </c>
      <c r="S6863" t="s">
        <v>45</v>
      </c>
      <c r="T6863">
        <f>_xlfn.DAYS(Raw_data_US_healthcare[[#This Row],[Discharge Date]],Raw_data_US_healthcare[[#This Row],[Date of Admission]])</f>
        <v>6</v>
      </c>
    </row>
    <row r="6864" spans="1:20" x14ac:dyDescent="0.3">
      <c r="A6864" t="s">
        <v>26512</v>
      </c>
      <c r="B6864" t="s">
        <v>1022</v>
      </c>
      <c r="C6864">
        <v>52</v>
      </c>
      <c r="D6864" t="str">
        <f>IF(Raw_data_US_healthcare[[#This Row],[Age]]&lt;35,"Young",IF(Raw_data_US_healthcare[[#This Row],[Age]]&lt;60,"Middle","Senior"))</f>
        <v>Middle</v>
      </c>
      <c r="E6864" t="s">
        <v>26</v>
      </c>
      <c r="F6864" t="s">
        <v>228</v>
      </c>
      <c r="G6864" t="s">
        <v>228</v>
      </c>
      <c r="H6864" t="s">
        <v>28</v>
      </c>
      <c r="I6864" s="2">
        <v>43886</v>
      </c>
      <c r="J6864" t="s">
        <v>12317</v>
      </c>
      <c r="K6864" t="s">
        <v>18695</v>
      </c>
      <c r="L6864" t="s">
        <v>21</v>
      </c>
      <c r="M6864">
        <v>33872.057099999998</v>
      </c>
      <c r="N6864">
        <v>359</v>
      </c>
      <c r="O6864" t="s">
        <v>43</v>
      </c>
      <c r="P6864" t="s">
        <v>43</v>
      </c>
      <c r="Q6864" s="2">
        <v>43903</v>
      </c>
      <c r="R6864" t="s">
        <v>48</v>
      </c>
      <c r="S6864" t="s">
        <v>33</v>
      </c>
      <c r="T6864">
        <f>_xlfn.DAYS(Raw_data_US_healthcare[[#This Row],[Discharge Date]],Raw_data_US_healthcare[[#This Row],[Date of Admission]])</f>
        <v>17</v>
      </c>
    </row>
    <row r="6865" spans="1:20" x14ac:dyDescent="0.3">
      <c r="A6865" t="s">
        <v>26511</v>
      </c>
      <c r="B6865" t="s">
        <v>18696</v>
      </c>
      <c r="C6865">
        <v>53</v>
      </c>
      <c r="D6865" t="str">
        <f>IF(Raw_data_US_healthcare[[#This Row],[Age]]&lt;35,"Young",IF(Raw_data_US_healthcare[[#This Row],[Age]]&lt;60,"Middle","Senior"))</f>
        <v>Middle</v>
      </c>
      <c r="E6865" t="s">
        <v>16</v>
      </c>
      <c r="F6865" t="s">
        <v>27</v>
      </c>
      <c r="G6865" t="s">
        <v>27</v>
      </c>
      <c r="H6865" t="s">
        <v>26516</v>
      </c>
      <c r="I6865" s="2">
        <v>44577</v>
      </c>
      <c r="J6865" t="s">
        <v>18697</v>
      </c>
      <c r="K6865" t="s">
        <v>18698</v>
      </c>
      <c r="L6865" t="s">
        <v>21</v>
      </c>
      <c r="M6865">
        <v>33842.382100000003</v>
      </c>
      <c r="N6865">
        <v>171</v>
      </c>
      <c r="O6865" t="s">
        <v>39</v>
      </c>
      <c r="P6865" t="s">
        <v>39</v>
      </c>
      <c r="Q6865" s="2">
        <v>44600</v>
      </c>
      <c r="R6865" t="s">
        <v>83</v>
      </c>
      <c r="S6865" t="s">
        <v>24</v>
      </c>
      <c r="T6865">
        <f>_xlfn.DAYS(Raw_data_US_healthcare[[#This Row],[Discharge Date]],Raw_data_US_healthcare[[#This Row],[Date of Admission]])</f>
        <v>23</v>
      </c>
    </row>
    <row r="6866" spans="1:20" x14ac:dyDescent="0.3">
      <c r="A6866" t="s">
        <v>26512</v>
      </c>
      <c r="B6866" t="s">
        <v>18699</v>
      </c>
      <c r="C6866">
        <v>21</v>
      </c>
      <c r="D6866" t="str">
        <f>IF(Raw_data_US_healthcare[[#This Row],[Age]]&lt;35,"Young",IF(Raw_data_US_healthcare[[#This Row],[Age]]&lt;60,"Middle","Senior"))</f>
        <v>Young</v>
      </c>
      <c r="E6866" t="s">
        <v>26</v>
      </c>
      <c r="F6866" t="s">
        <v>17</v>
      </c>
      <c r="G6866" t="s">
        <v>17</v>
      </c>
      <c r="H6866" t="s">
        <v>69</v>
      </c>
      <c r="I6866" s="2">
        <v>43705</v>
      </c>
      <c r="J6866" t="s">
        <v>18700</v>
      </c>
      <c r="K6866" t="s">
        <v>18701</v>
      </c>
      <c r="L6866" t="s">
        <v>60</v>
      </c>
      <c r="M6866">
        <v>20659.667399999998</v>
      </c>
      <c r="N6866">
        <v>140</v>
      </c>
      <c r="O6866" t="s">
        <v>22</v>
      </c>
      <c r="P6866" t="s">
        <v>22</v>
      </c>
      <c r="Q6866" s="2">
        <v>43706</v>
      </c>
      <c r="R6866" t="s">
        <v>83</v>
      </c>
      <c r="S6866" t="s">
        <v>24</v>
      </c>
      <c r="T6866">
        <f>_xlfn.DAYS(Raw_data_US_healthcare[[#This Row],[Discharge Date]],Raw_data_US_healthcare[[#This Row],[Date of Admission]])</f>
        <v>1</v>
      </c>
    </row>
    <row r="6867" spans="1:20" x14ac:dyDescent="0.3">
      <c r="A6867" t="s">
        <v>26511</v>
      </c>
      <c r="B6867" t="s">
        <v>18702</v>
      </c>
      <c r="C6867">
        <v>18</v>
      </c>
      <c r="D6867" t="str">
        <f>IF(Raw_data_US_healthcare[[#This Row],[Age]]&lt;35,"Young",IF(Raw_data_US_healthcare[[#This Row],[Age]]&lt;60,"Middle","Senior"))</f>
        <v>Young</v>
      </c>
      <c r="E6867" t="s">
        <v>16</v>
      </c>
      <c r="F6867" t="s">
        <v>27</v>
      </c>
      <c r="G6867" t="s">
        <v>27</v>
      </c>
      <c r="H6867" t="s">
        <v>26516</v>
      </c>
      <c r="I6867" s="2">
        <v>44776</v>
      </c>
      <c r="J6867" t="s">
        <v>18703</v>
      </c>
      <c r="K6867" t="s">
        <v>18704</v>
      </c>
      <c r="L6867" t="s">
        <v>60</v>
      </c>
      <c r="M6867">
        <v>18887.7624</v>
      </c>
      <c r="N6867">
        <v>114</v>
      </c>
      <c r="O6867" t="s">
        <v>43</v>
      </c>
      <c r="P6867" t="s">
        <v>43</v>
      </c>
      <c r="Q6867" s="2">
        <v>44790</v>
      </c>
      <c r="R6867" t="s">
        <v>83</v>
      </c>
      <c r="S6867" t="s">
        <v>24</v>
      </c>
      <c r="T6867">
        <f>_xlfn.DAYS(Raw_data_US_healthcare[[#This Row],[Discharge Date]],Raw_data_US_healthcare[[#This Row],[Date of Admission]])</f>
        <v>14</v>
      </c>
    </row>
    <row r="6868" spans="1:20" x14ac:dyDescent="0.3">
      <c r="A6868" t="s">
        <v>26511</v>
      </c>
      <c r="B6868" t="s">
        <v>18705</v>
      </c>
      <c r="C6868">
        <v>78</v>
      </c>
      <c r="D6868" t="str">
        <f>IF(Raw_data_US_healthcare[[#This Row],[Age]]&lt;35,"Young",IF(Raw_data_US_healthcare[[#This Row],[Age]]&lt;60,"Middle","Senior"))</f>
        <v>Senior</v>
      </c>
      <c r="E6868" t="s">
        <v>16</v>
      </c>
      <c r="F6868" t="s">
        <v>35</v>
      </c>
      <c r="G6868" t="s">
        <v>35</v>
      </c>
      <c r="H6868" t="s">
        <v>69</v>
      </c>
      <c r="I6868" s="2">
        <v>43900</v>
      </c>
      <c r="J6868" t="s">
        <v>18706</v>
      </c>
      <c r="K6868" t="s">
        <v>18707</v>
      </c>
      <c r="L6868" t="s">
        <v>31</v>
      </c>
      <c r="M6868">
        <v>11846.7246</v>
      </c>
      <c r="N6868">
        <v>209</v>
      </c>
      <c r="O6868" t="s">
        <v>39</v>
      </c>
      <c r="P6868" t="s">
        <v>39</v>
      </c>
      <c r="Q6868" s="2">
        <v>43922</v>
      </c>
      <c r="R6868" t="s">
        <v>44</v>
      </c>
      <c r="S6868" t="s">
        <v>45</v>
      </c>
      <c r="T6868">
        <f>_xlfn.DAYS(Raw_data_US_healthcare[[#This Row],[Discharge Date]],Raw_data_US_healthcare[[#This Row],[Date of Admission]])</f>
        <v>22</v>
      </c>
    </row>
    <row r="6869" spans="1:20" x14ac:dyDescent="0.3">
      <c r="A6869" t="s">
        <v>26511</v>
      </c>
      <c r="B6869" t="s">
        <v>18708</v>
      </c>
      <c r="C6869">
        <v>68</v>
      </c>
      <c r="D6869" t="str">
        <f>IF(Raw_data_US_healthcare[[#This Row],[Age]]&lt;35,"Young",IF(Raw_data_US_healthcare[[#This Row],[Age]]&lt;60,"Middle","Senior"))</f>
        <v>Senior</v>
      </c>
      <c r="E6869" t="s">
        <v>16</v>
      </c>
      <c r="F6869" t="s">
        <v>88</v>
      </c>
      <c r="G6869" t="s">
        <v>88</v>
      </c>
      <c r="H6869" t="s">
        <v>69</v>
      </c>
      <c r="I6869" s="2">
        <v>44667</v>
      </c>
      <c r="J6869" t="s">
        <v>18709</v>
      </c>
      <c r="K6869" t="s">
        <v>18710</v>
      </c>
      <c r="L6869" t="s">
        <v>21</v>
      </c>
      <c r="M6869">
        <v>61002.511700000003</v>
      </c>
      <c r="N6869">
        <v>183</v>
      </c>
      <c r="O6869" t="s">
        <v>39</v>
      </c>
      <c r="P6869" t="s">
        <v>39</v>
      </c>
      <c r="Q6869" s="2">
        <v>44669</v>
      </c>
      <c r="R6869" t="s">
        <v>44</v>
      </c>
      <c r="S6869" t="s">
        <v>45</v>
      </c>
      <c r="T6869">
        <f>_xlfn.DAYS(Raw_data_US_healthcare[[#This Row],[Discharge Date]],Raw_data_US_healthcare[[#This Row],[Date of Admission]])</f>
        <v>2</v>
      </c>
    </row>
    <row r="6870" spans="1:20" x14ac:dyDescent="0.3">
      <c r="A6870" t="s">
        <v>26512</v>
      </c>
      <c r="B6870" t="s">
        <v>18711</v>
      </c>
      <c r="C6870">
        <v>63</v>
      </c>
      <c r="D6870" t="str">
        <f>IF(Raw_data_US_healthcare[[#This Row],[Age]]&lt;35,"Young",IF(Raw_data_US_healthcare[[#This Row],[Age]]&lt;60,"Middle","Senior"))</f>
        <v>Senior</v>
      </c>
      <c r="E6870" t="s">
        <v>26</v>
      </c>
      <c r="F6870" t="s">
        <v>27</v>
      </c>
      <c r="G6870" t="s">
        <v>27</v>
      </c>
      <c r="H6870" t="s">
        <v>69</v>
      </c>
      <c r="I6870" s="2">
        <v>44145</v>
      </c>
      <c r="J6870" t="s">
        <v>18712</v>
      </c>
      <c r="K6870" t="s">
        <v>18713</v>
      </c>
      <c r="L6870" t="s">
        <v>56</v>
      </c>
      <c r="M6870">
        <v>57692.611100000002</v>
      </c>
      <c r="N6870">
        <v>439</v>
      </c>
      <c r="O6870" t="s">
        <v>22</v>
      </c>
      <c r="P6870" t="s">
        <v>22</v>
      </c>
      <c r="Q6870" s="2">
        <v>44147</v>
      </c>
      <c r="R6870" t="s">
        <v>23</v>
      </c>
      <c r="S6870" t="s">
        <v>33</v>
      </c>
      <c r="T6870">
        <f>_xlfn.DAYS(Raw_data_US_healthcare[[#This Row],[Discharge Date]],Raw_data_US_healthcare[[#This Row],[Date of Admission]])</f>
        <v>2</v>
      </c>
    </row>
    <row r="6871" spans="1:20" x14ac:dyDescent="0.3">
      <c r="A6871" t="s">
        <v>26511</v>
      </c>
      <c r="B6871" t="s">
        <v>18714</v>
      </c>
      <c r="C6871">
        <v>18</v>
      </c>
      <c r="D6871" t="str">
        <f>IF(Raw_data_US_healthcare[[#This Row],[Age]]&lt;35,"Young",IF(Raw_data_US_healthcare[[#This Row],[Age]]&lt;60,"Middle","Senior"))</f>
        <v>Young</v>
      </c>
      <c r="E6871" t="s">
        <v>16</v>
      </c>
      <c r="F6871" t="s">
        <v>88</v>
      </c>
      <c r="G6871" t="s">
        <v>88</v>
      </c>
      <c r="H6871" t="s">
        <v>28</v>
      </c>
      <c r="I6871" s="2">
        <v>44033</v>
      </c>
      <c r="J6871" t="s">
        <v>18715</v>
      </c>
      <c r="K6871" t="s">
        <v>947</v>
      </c>
      <c r="L6871" t="s">
        <v>31</v>
      </c>
      <c r="M6871">
        <v>16212.5774</v>
      </c>
      <c r="N6871">
        <v>441</v>
      </c>
      <c r="O6871" t="s">
        <v>43</v>
      </c>
      <c r="P6871" t="s">
        <v>43</v>
      </c>
      <c r="Q6871" s="2">
        <v>44046</v>
      </c>
      <c r="R6871" t="s">
        <v>48</v>
      </c>
      <c r="S6871" t="s">
        <v>33</v>
      </c>
      <c r="T6871">
        <f>_xlfn.DAYS(Raw_data_US_healthcare[[#This Row],[Discharge Date]],Raw_data_US_healthcare[[#This Row],[Date of Admission]])</f>
        <v>13</v>
      </c>
    </row>
    <row r="6872" spans="1:20" x14ac:dyDescent="0.3">
      <c r="A6872" t="s">
        <v>26512</v>
      </c>
      <c r="B6872" t="s">
        <v>18716</v>
      </c>
      <c r="C6872">
        <v>78</v>
      </c>
      <c r="D6872" t="str">
        <f>IF(Raw_data_US_healthcare[[#This Row],[Age]]&lt;35,"Young",IF(Raw_data_US_healthcare[[#This Row],[Age]]&lt;60,"Middle","Senior"))</f>
        <v>Senior</v>
      </c>
      <c r="E6872" t="s">
        <v>26</v>
      </c>
      <c r="F6872" t="s">
        <v>17</v>
      </c>
      <c r="G6872" t="s">
        <v>17</v>
      </c>
      <c r="H6872" t="s">
        <v>26514</v>
      </c>
      <c r="I6872" s="2">
        <v>43652</v>
      </c>
      <c r="J6872" t="s">
        <v>7365</v>
      </c>
      <c r="K6872" t="s">
        <v>18717</v>
      </c>
      <c r="L6872" t="s">
        <v>52</v>
      </c>
      <c r="M6872">
        <v>17333.242300000002</v>
      </c>
      <c r="N6872">
        <v>336</v>
      </c>
      <c r="O6872" t="s">
        <v>22</v>
      </c>
      <c r="P6872" t="s">
        <v>22</v>
      </c>
      <c r="Q6872" s="2">
        <v>43666</v>
      </c>
      <c r="R6872" t="s">
        <v>32</v>
      </c>
      <c r="S6872" t="s">
        <v>24</v>
      </c>
      <c r="T6872">
        <f>_xlfn.DAYS(Raw_data_US_healthcare[[#This Row],[Discharge Date]],Raw_data_US_healthcare[[#This Row],[Date of Admission]])</f>
        <v>14</v>
      </c>
    </row>
    <row r="6873" spans="1:20" x14ac:dyDescent="0.3">
      <c r="A6873" t="s">
        <v>26511</v>
      </c>
      <c r="B6873" t="s">
        <v>533</v>
      </c>
      <c r="C6873">
        <v>28</v>
      </c>
      <c r="D6873" t="str">
        <f>IF(Raw_data_US_healthcare[[#This Row],[Age]]&lt;35,"Young",IF(Raw_data_US_healthcare[[#This Row],[Age]]&lt;60,"Middle","Senior"))</f>
        <v>Young</v>
      </c>
      <c r="E6873" t="s">
        <v>16</v>
      </c>
      <c r="F6873" t="s">
        <v>88</v>
      </c>
      <c r="G6873" t="s">
        <v>88</v>
      </c>
      <c r="H6873" t="s">
        <v>26514</v>
      </c>
      <c r="I6873" s="2">
        <v>43863</v>
      </c>
      <c r="J6873" t="s">
        <v>11229</v>
      </c>
      <c r="K6873" t="s">
        <v>18718</v>
      </c>
      <c r="L6873" t="s">
        <v>52</v>
      </c>
      <c r="M6873">
        <v>31177.7644</v>
      </c>
      <c r="N6873">
        <v>312</v>
      </c>
      <c r="O6873" t="s">
        <v>22</v>
      </c>
      <c r="P6873" t="s">
        <v>22</v>
      </c>
      <c r="Q6873" s="2">
        <v>43865</v>
      </c>
      <c r="R6873" t="s">
        <v>32</v>
      </c>
      <c r="S6873" t="s">
        <v>33</v>
      </c>
      <c r="T6873">
        <f>_xlfn.DAYS(Raw_data_US_healthcare[[#This Row],[Discharge Date]],Raw_data_US_healthcare[[#This Row],[Date of Admission]])</f>
        <v>2</v>
      </c>
    </row>
    <row r="6874" spans="1:20" x14ac:dyDescent="0.3">
      <c r="A6874" t="s">
        <v>26511</v>
      </c>
      <c r="B6874" t="s">
        <v>18719</v>
      </c>
      <c r="C6874">
        <v>65</v>
      </c>
      <c r="D6874" t="str">
        <f>IF(Raw_data_US_healthcare[[#This Row],[Age]]&lt;35,"Young",IF(Raw_data_US_healthcare[[#This Row],[Age]]&lt;60,"Middle","Senior"))</f>
        <v>Senior</v>
      </c>
      <c r="E6874" t="s">
        <v>16</v>
      </c>
      <c r="F6874" t="s">
        <v>49</v>
      </c>
      <c r="G6874" t="s">
        <v>49</v>
      </c>
      <c r="H6874" t="s">
        <v>18</v>
      </c>
      <c r="I6874" s="2">
        <v>44909</v>
      </c>
      <c r="J6874" t="s">
        <v>18720</v>
      </c>
      <c r="K6874" t="s">
        <v>18721</v>
      </c>
      <c r="L6874" t="s">
        <v>60</v>
      </c>
      <c r="M6874">
        <v>24605.306199999999</v>
      </c>
      <c r="N6874">
        <v>195</v>
      </c>
      <c r="O6874" t="s">
        <v>39</v>
      </c>
      <c r="P6874" t="s">
        <v>39</v>
      </c>
      <c r="Q6874" s="2">
        <v>44932</v>
      </c>
      <c r="R6874" t="s">
        <v>32</v>
      </c>
      <c r="S6874" t="s">
        <v>24</v>
      </c>
      <c r="T6874">
        <f>_xlfn.DAYS(Raw_data_US_healthcare[[#This Row],[Discharge Date]],Raw_data_US_healthcare[[#This Row],[Date of Admission]])</f>
        <v>23</v>
      </c>
    </row>
    <row r="6875" spans="1:20" x14ac:dyDescent="0.3">
      <c r="A6875" t="s">
        <v>26511</v>
      </c>
      <c r="B6875" t="s">
        <v>18722</v>
      </c>
      <c r="C6875">
        <v>45</v>
      </c>
      <c r="D6875" t="str">
        <f>IF(Raw_data_US_healthcare[[#This Row],[Age]]&lt;35,"Young",IF(Raw_data_US_healthcare[[#This Row],[Age]]&lt;60,"Middle","Senior"))</f>
        <v>Middle</v>
      </c>
      <c r="E6875" t="s">
        <v>16</v>
      </c>
      <c r="F6875" t="s">
        <v>18723</v>
      </c>
      <c r="G6875" t="s">
        <v>17</v>
      </c>
      <c r="H6875" t="s">
        <v>36</v>
      </c>
      <c r="I6875" s="2">
        <v>44475</v>
      </c>
      <c r="J6875" t="s">
        <v>18724</v>
      </c>
      <c r="K6875" t="s">
        <v>2591</v>
      </c>
      <c r="L6875" t="s">
        <v>60</v>
      </c>
      <c r="M6875">
        <v>10370.400299999999</v>
      </c>
      <c r="N6875">
        <v>209</v>
      </c>
      <c r="O6875" t="s">
        <v>22</v>
      </c>
      <c r="P6875" t="s">
        <v>22</v>
      </c>
      <c r="Q6875" s="2">
        <v>44497</v>
      </c>
      <c r="R6875" t="s">
        <v>23</v>
      </c>
      <c r="S6875" t="s">
        <v>24</v>
      </c>
      <c r="T6875">
        <f>_xlfn.DAYS(Raw_data_US_healthcare[[#This Row],[Discharge Date]],Raw_data_US_healthcare[[#This Row],[Date of Admission]])</f>
        <v>22</v>
      </c>
    </row>
    <row r="6876" spans="1:20" x14ac:dyDescent="0.3">
      <c r="A6876" t="s">
        <v>26512</v>
      </c>
      <c r="B6876" t="s">
        <v>18725</v>
      </c>
      <c r="C6876">
        <v>59</v>
      </c>
      <c r="D6876" t="str">
        <f>IF(Raw_data_US_healthcare[[#This Row],[Age]]&lt;35,"Young",IF(Raw_data_US_healthcare[[#This Row],[Age]]&lt;60,"Middle","Senior"))</f>
        <v>Middle</v>
      </c>
      <c r="E6876" t="s">
        <v>26</v>
      </c>
      <c r="F6876" t="s">
        <v>35</v>
      </c>
      <c r="G6876" t="s">
        <v>35</v>
      </c>
      <c r="H6876" t="s">
        <v>36</v>
      </c>
      <c r="I6876" s="2">
        <v>44431</v>
      </c>
      <c r="J6876" t="s">
        <v>18726</v>
      </c>
      <c r="K6876" t="s">
        <v>18727</v>
      </c>
      <c r="L6876" t="s">
        <v>56</v>
      </c>
      <c r="M6876">
        <v>16360.817499999999</v>
      </c>
      <c r="N6876">
        <v>384</v>
      </c>
      <c r="O6876" t="s">
        <v>39</v>
      </c>
      <c r="P6876" t="s">
        <v>39</v>
      </c>
      <c r="Q6876" s="2">
        <v>44443</v>
      </c>
      <c r="R6876" t="s">
        <v>83</v>
      </c>
      <c r="S6876" t="s">
        <v>33</v>
      </c>
      <c r="T6876">
        <f>_xlfn.DAYS(Raw_data_US_healthcare[[#This Row],[Discharge Date]],Raw_data_US_healthcare[[#This Row],[Date of Admission]])</f>
        <v>12</v>
      </c>
    </row>
    <row r="6877" spans="1:20" x14ac:dyDescent="0.3">
      <c r="A6877" t="s">
        <v>26511</v>
      </c>
      <c r="B6877" t="s">
        <v>18728</v>
      </c>
      <c r="C6877">
        <v>45</v>
      </c>
      <c r="D6877" t="str">
        <f>IF(Raw_data_US_healthcare[[#This Row],[Age]]&lt;35,"Young",IF(Raw_data_US_healthcare[[#This Row],[Age]]&lt;60,"Middle","Senior"))</f>
        <v>Middle</v>
      </c>
      <c r="E6877" t="s">
        <v>16</v>
      </c>
      <c r="F6877" t="s">
        <v>27</v>
      </c>
      <c r="G6877" t="s">
        <v>27</v>
      </c>
      <c r="H6877" t="s">
        <v>69</v>
      </c>
      <c r="I6877" s="2">
        <v>44471</v>
      </c>
      <c r="J6877" t="s">
        <v>5429</v>
      </c>
      <c r="K6877" t="s">
        <v>18729</v>
      </c>
      <c r="L6877" t="s">
        <v>31</v>
      </c>
      <c r="M6877">
        <v>5886.0604000000003</v>
      </c>
      <c r="N6877">
        <v>457</v>
      </c>
      <c r="O6877" t="s">
        <v>22</v>
      </c>
      <c r="P6877" t="s">
        <v>22</v>
      </c>
      <c r="Q6877" s="2">
        <v>44472</v>
      </c>
      <c r="R6877" t="s">
        <v>48</v>
      </c>
      <c r="S6877" t="s">
        <v>24</v>
      </c>
      <c r="T6877">
        <f>_xlfn.DAYS(Raw_data_US_healthcare[[#This Row],[Discharge Date]],Raw_data_US_healthcare[[#This Row],[Date of Admission]])</f>
        <v>1</v>
      </c>
    </row>
    <row r="6878" spans="1:20" x14ac:dyDescent="0.3">
      <c r="A6878" t="s">
        <v>26512</v>
      </c>
      <c r="B6878" t="s">
        <v>18730</v>
      </c>
      <c r="C6878">
        <v>39</v>
      </c>
      <c r="D6878" t="str">
        <f>IF(Raw_data_US_healthcare[[#This Row],[Age]]&lt;35,"Young",IF(Raw_data_US_healthcare[[#This Row],[Age]]&lt;60,"Middle","Senior"))</f>
        <v>Middle</v>
      </c>
      <c r="E6878" t="s">
        <v>26</v>
      </c>
      <c r="F6878" t="s">
        <v>18723</v>
      </c>
      <c r="G6878" t="s">
        <v>17</v>
      </c>
      <c r="H6878" t="s">
        <v>18</v>
      </c>
      <c r="I6878" s="2">
        <v>44186</v>
      </c>
      <c r="J6878" t="s">
        <v>18731</v>
      </c>
      <c r="K6878" t="s">
        <v>18732</v>
      </c>
      <c r="L6878" t="s">
        <v>56</v>
      </c>
      <c r="M6878">
        <v>59588.144899999999</v>
      </c>
      <c r="N6878">
        <v>466</v>
      </c>
      <c r="O6878" t="s">
        <v>43</v>
      </c>
      <c r="P6878" t="s">
        <v>43</v>
      </c>
      <c r="Q6878" s="2">
        <v>44194</v>
      </c>
      <c r="R6878" t="s">
        <v>83</v>
      </c>
      <c r="S6878" t="s">
        <v>24</v>
      </c>
      <c r="T6878">
        <f>_xlfn.DAYS(Raw_data_US_healthcare[[#This Row],[Discharge Date]],Raw_data_US_healthcare[[#This Row],[Date of Admission]])</f>
        <v>8</v>
      </c>
    </row>
    <row r="6879" spans="1:20" x14ac:dyDescent="0.3">
      <c r="A6879" t="s">
        <v>26511</v>
      </c>
      <c r="B6879" t="s">
        <v>18733</v>
      </c>
      <c r="C6879">
        <v>37</v>
      </c>
      <c r="D6879" t="str">
        <f>IF(Raw_data_US_healthcare[[#This Row],[Age]]&lt;35,"Young",IF(Raw_data_US_healthcare[[#This Row],[Age]]&lt;60,"Middle","Senior"))</f>
        <v>Middle</v>
      </c>
      <c r="E6879" t="s">
        <v>16</v>
      </c>
      <c r="F6879" t="s">
        <v>18723</v>
      </c>
      <c r="G6879" t="s">
        <v>17</v>
      </c>
      <c r="H6879" t="s">
        <v>28</v>
      </c>
      <c r="I6879" s="2">
        <v>44298</v>
      </c>
      <c r="J6879" t="s">
        <v>18734</v>
      </c>
      <c r="K6879" t="s">
        <v>18735</v>
      </c>
      <c r="L6879" t="s">
        <v>52</v>
      </c>
      <c r="M6879">
        <v>16028.3465</v>
      </c>
      <c r="N6879">
        <v>137</v>
      </c>
      <c r="O6879" t="s">
        <v>43</v>
      </c>
      <c r="P6879" t="s">
        <v>43</v>
      </c>
      <c r="Q6879" s="2">
        <v>44300</v>
      </c>
      <c r="R6879" t="s">
        <v>44</v>
      </c>
      <c r="S6879" t="s">
        <v>24</v>
      </c>
      <c r="T6879">
        <f>_xlfn.DAYS(Raw_data_US_healthcare[[#This Row],[Discharge Date]],Raw_data_US_healthcare[[#This Row],[Date of Admission]])</f>
        <v>2</v>
      </c>
    </row>
    <row r="6880" spans="1:20" x14ac:dyDescent="0.3">
      <c r="A6880" t="s">
        <v>26512</v>
      </c>
      <c r="B6880" t="s">
        <v>18736</v>
      </c>
      <c r="C6880">
        <v>80</v>
      </c>
      <c r="D6880" t="str">
        <f>IF(Raw_data_US_healthcare[[#This Row],[Age]]&lt;35,"Young",IF(Raw_data_US_healthcare[[#This Row],[Age]]&lt;60,"Middle","Senior"))</f>
        <v>Senior</v>
      </c>
      <c r="E6880" t="s">
        <v>26</v>
      </c>
      <c r="F6880" t="s">
        <v>62</v>
      </c>
      <c r="G6880" t="s">
        <v>62</v>
      </c>
      <c r="H6880" t="s">
        <v>69</v>
      </c>
      <c r="I6880" s="2">
        <v>45157</v>
      </c>
      <c r="J6880" t="s">
        <v>18737</v>
      </c>
      <c r="K6880" t="s">
        <v>2499</v>
      </c>
      <c r="L6880" t="s">
        <v>60</v>
      </c>
      <c r="M6880">
        <v>8352.1183999999994</v>
      </c>
      <c r="N6880">
        <v>285</v>
      </c>
      <c r="O6880" t="s">
        <v>39</v>
      </c>
      <c r="P6880" t="s">
        <v>39</v>
      </c>
      <c r="Q6880" s="2">
        <v>45170</v>
      </c>
      <c r="R6880" t="s">
        <v>23</v>
      </c>
      <c r="S6880" t="s">
        <v>45</v>
      </c>
      <c r="T6880">
        <f>_xlfn.DAYS(Raw_data_US_healthcare[[#This Row],[Discharge Date]],Raw_data_US_healthcare[[#This Row],[Date of Admission]])</f>
        <v>13</v>
      </c>
    </row>
    <row r="6881" spans="1:20" x14ac:dyDescent="0.3">
      <c r="A6881" t="s">
        <v>26512</v>
      </c>
      <c r="B6881" t="s">
        <v>18738</v>
      </c>
      <c r="C6881">
        <v>77</v>
      </c>
      <c r="D6881" t="str">
        <f>IF(Raw_data_US_healthcare[[#This Row],[Age]]&lt;35,"Young",IF(Raw_data_US_healthcare[[#This Row],[Age]]&lt;60,"Middle","Senior"))</f>
        <v>Senior</v>
      </c>
      <c r="E6881" t="s">
        <v>26</v>
      </c>
      <c r="F6881" t="s">
        <v>228</v>
      </c>
      <c r="G6881" t="s">
        <v>228</v>
      </c>
      <c r="H6881" t="s">
        <v>26516</v>
      </c>
      <c r="I6881" s="2">
        <v>44437</v>
      </c>
      <c r="J6881" t="s">
        <v>18739</v>
      </c>
      <c r="K6881" t="s">
        <v>18740</v>
      </c>
      <c r="L6881" t="s">
        <v>52</v>
      </c>
      <c r="M6881">
        <v>12156.904699999999</v>
      </c>
      <c r="N6881">
        <v>465</v>
      </c>
      <c r="O6881" t="s">
        <v>39</v>
      </c>
      <c r="P6881" t="s">
        <v>39</v>
      </c>
      <c r="Q6881" s="2">
        <v>44452</v>
      </c>
      <c r="R6881" t="s">
        <v>44</v>
      </c>
      <c r="S6881" t="s">
        <v>33</v>
      </c>
      <c r="T6881">
        <f>_xlfn.DAYS(Raw_data_US_healthcare[[#This Row],[Discharge Date]],Raw_data_US_healthcare[[#This Row],[Date of Admission]])</f>
        <v>15</v>
      </c>
    </row>
    <row r="6882" spans="1:20" x14ac:dyDescent="0.3">
      <c r="A6882" t="s">
        <v>26511</v>
      </c>
      <c r="B6882" t="s">
        <v>18741</v>
      </c>
      <c r="C6882">
        <v>27</v>
      </c>
      <c r="D6882" t="str">
        <f>IF(Raw_data_US_healthcare[[#This Row],[Age]]&lt;35,"Young",IF(Raw_data_US_healthcare[[#This Row],[Age]]&lt;60,"Middle","Senior"))</f>
        <v>Young</v>
      </c>
      <c r="E6882" t="s">
        <v>16</v>
      </c>
      <c r="F6882" t="s">
        <v>35</v>
      </c>
      <c r="G6882" t="s">
        <v>35</v>
      </c>
      <c r="H6882" t="s">
        <v>26514</v>
      </c>
      <c r="I6882" s="2">
        <v>43617</v>
      </c>
      <c r="J6882" t="s">
        <v>18742</v>
      </c>
      <c r="K6882" t="s">
        <v>18743</v>
      </c>
      <c r="L6882" t="s">
        <v>60</v>
      </c>
      <c r="M6882">
        <v>6675.8976000000002</v>
      </c>
      <c r="N6882">
        <v>459</v>
      </c>
      <c r="O6882" t="s">
        <v>22</v>
      </c>
      <c r="P6882" t="s">
        <v>22</v>
      </c>
      <c r="Q6882" s="2">
        <v>43620</v>
      </c>
      <c r="R6882" t="s">
        <v>44</v>
      </c>
      <c r="S6882" t="s">
        <v>24</v>
      </c>
      <c r="T6882">
        <f>_xlfn.DAYS(Raw_data_US_healthcare[[#This Row],[Discharge Date]],Raw_data_US_healthcare[[#This Row],[Date of Admission]])</f>
        <v>3</v>
      </c>
    </row>
    <row r="6883" spans="1:20" x14ac:dyDescent="0.3">
      <c r="A6883" t="s">
        <v>26512</v>
      </c>
      <c r="B6883" t="s">
        <v>18744</v>
      </c>
      <c r="C6883">
        <v>67</v>
      </c>
      <c r="D6883" t="str">
        <f>IF(Raw_data_US_healthcare[[#This Row],[Age]]&lt;35,"Young",IF(Raw_data_US_healthcare[[#This Row],[Age]]&lt;60,"Middle","Senior"))</f>
        <v>Senior</v>
      </c>
      <c r="E6883" t="s">
        <v>26</v>
      </c>
      <c r="F6883" t="s">
        <v>88</v>
      </c>
      <c r="G6883" t="s">
        <v>88</v>
      </c>
      <c r="H6883" t="s">
        <v>26516</v>
      </c>
      <c r="I6883" s="2">
        <v>44181</v>
      </c>
      <c r="J6883" t="s">
        <v>18745</v>
      </c>
      <c r="K6883" t="s">
        <v>18746</v>
      </c>
      <c r="L6883" t="s">
        <v>56</v>
      </c>
      <c r="M6883">
        <v>16856.819200000002</v>
      </c>
      <c r="N6883">
        <v>109</v>
      </c>
      <c r="O6883" t="s">
        <v>43</v>
      </c>
      <c r="P6883" t="s">
        <v>43</v>
      </c>
      <c r="Q6883" s="2">
        <v>44188</v>
      </c>
      <c r="R6883" t="s">
        <v>83</v>
      </c>
      <c r="S6883" t="s">
        <v>33</v>
      </c>
      <c r="T6883">
        <f>_xlfn.DAYS(Raw_data_US_healthcare[[#This Row],[Discharge Date]],Raw_data_US_healthcare[[#This Row],[Date of Admission]])</f>
        <v>7</v>
      </c>
    </row>
    <row r="6884" spans="1:20" x14ac:dyDescent="0.3">
      <c r="A6884" t="s">
        <v>26511</v>
      </c>
      <c r="B6884" t="s">
        <v>18747</v>
      </c>
      <c r="C6884">
        <v>19</v>
      </c>
      <c r="D6884" t="str">
        <f>IF(Raw_data_US_healthcare[[#This Row],[Age]]&lt;35,"Young",IF(Raw_data_US_healthcare[[#This Row],[Age]]&lt;60,"Middle","Senior"))</f>
        <v>Young</v>
      </c>
      <c r="E6884" t="s">
        <v>16</v>
      </c>
      <c r="F6884" t="s">
        <v>62</v>
      </c>
      <c r="G6884" t="s">
        <v>62</v>
      </c>
      <c r="H6884" t="s">
        <v>36</v>
      </c>
      <c r="I6884" s="2">
        <v>44828</v>
      </c>
      <c r="J6884" t="s">
        <v>10170</v>
      </c>
      <c r="K6884" t="s">
        <v>18748</v>
      </c>
      <c r="L6884" t="s">
        <v>56</v>
      </c>
      <c r="M6884">
        <v>20756.328399999999</v>
      </c>
      <c r="N6884">
        <v>479</v>
      </c>
      <c r="O6884" t="s">
        <v>43</v>
      </c>
      <c r="P6884" t="s">
        <v>43</v>
      </c>
      <c r="Q6884" s="2">
        <v>44848</v>
      </c>
      <c r="R6884" t="s">
        <v>83</v>
      </c>
      <c r="S6884" t="s">
        <v>45</v>
      </c>
      <c r="T6884">
        <f>_xlfn.DAYS(Raw_data_US_healthcare[[#This Row],[Discharge Date]],Raw_data_US_healthcare[[#This Row],[Date of Admission]])</f>
        <v>20</v>
      </c>
    </row>
    <row r="6885" spans="1:20" x14ac:dyDescent="0.3">
      <c r="A6885" t="s">
        <v>26512</v>
      </c>
      <c r="B6885" t="s">
        <v>18749</v>
      </c>
      <c r="C6885">
        <v>43</v>
      </c>
      <c r="D6885" t="str">
        <f>IF(Raw_data_US_healthcare[[#This Row],[Age]]&lt;35,"Young",IF(Raw_data_US_healthcare[[#This Row],[Age]]&lt;60,"Middle","Senior"))</f>
        <v>Middle</v>
      </c>
      <c r="E6885" t="s">
        <v>26</v>
      </c>
      <c r="F6885" t="s">
        <v>113</v>
      </c>
      <c r="G6885" t="s">
        <v>113</v>
      </c>
      <c r="H6885" t="s">
        <v>26516</v>
      </c>
      <c r="I6885" s="2">
        <v>44590</v>
      </c>
      <c r="J6885" t="s">
        <v>18750</v>
      </c>
      <c r="K6885" t="s">
        <v>18751</v>
      </c>
      <c r="L6885" t="s">
        <v>60</v>
      </c>
      <c r="M6885">
        <v>24210.0445</v>
      </c>
      <c r="N6885">
        <v>363</v>
      </c>
      <c r="O6885" t="s">
        <v>39</v>
      </c>
      <c r="P6885" t="s">
        <v>39</v>
      </c>
      <c r="Q6885" s="2">
        <v>44615</v>
      </c>
      <c r="R6885" t="s">
        <v>44</v>
      </c>
      <c r="S6885" t="s">
        <v>45</v>
      </c>
      <c r="T6885">
        <f>_xlfn.DAYS(Raw_data_US_healthcare[[#This Row],[Discharge Date]],Raw_data_US_healthcare[[#This Row],[Date of Admission]])</f>
        <v>25</v>
      </c>
    </row>
    <row r="6886" spans="1:20" x14ac:dyDescent="0.3">
      <c r="A6886" t="s">
        <v>26512</v>
      </c>
      <c r="B6886" t="s">
        <v>18752</v>
      </c>
      <c r="C6886">
        <v>26</v>
      </c>
      <c r="D6886" t="str">
        <f>IF(Raw_data_US_healthcare[[#This Row],[Age]]&lt;35,"Young",IF(Raw_data_US_healthcare[[#This Row],[Age]]&lt;60,"Middle","Senior"))</f>
        <v>Young</v>
      </c>
      <c r="E6886" t="s">
        <v>26</v>
      </c>
      <c r="F6886" t="s">
        <v>228</v>
      </c>
      <c r="G6886" t="s">
        <v>228</v>
      </c>
      <c r="H6886" t="s">
        <v>36</v>
      </c>
      <c r="I6886" s="2">
        <v>43453</v>
      </c>
      <c r="J6886" t="s">
        <v>18753</v>
      </c>
      <c r="K6886" t="s">
        <v>18754</v>
      </c>
      <c r="L6886" t="s">
        <v>31</v>
      </c>
      <c r="M6886">
        <v>18089.911100000001</v>
      </c>
      <c r="N6886">
        <v>141</v>
      </c>
      <c r="O6886" t="s">
        <v>22</v>
      </c>
      <c r="P6886" t="s">
        <v>22</v>
      </c>
      <c r="Q6886" s="2">
        <v>43454</v>
      </c>
      <c r="R6886" t="s">
        <v>32</v>
      </c>
      <c r="S6886" t="s">
        <v>24</v>
      </c>
      <c r="T6886">
        <f>_xlfn.DAYS(Raw_data_US_healthcare[[#This Row],[Discharge Date]],Raw_data_US_healthcare[[#This Row],[Date of Admission]])</f>
        <v>1</v>
      </c>
    </row>
    <row r="6887" spans="1:20" x14ac:dyDescent="0.3">
      <c r="A6887" t="s">
        <v>26511</v>
      </c>
      <c r="B6887" t="s">
        <v>3584</v>
      </c>
      <c r="C6887">
        <v>74</v>
      </c>
      <c r="D6887" t="str">
        <f>IF(Raw_data_US_healthcare[[#This Row],[Age]]&lt;35,"Young",IF(Raw_data_US_healthcare[[#This Row],[Age]]&lt;60,"Middle","Senior"))</f>
        <v>Senior</v>
      </c>
      <c r="E6887" t="s">
        <v>16</v>
      </c>
      <c r="F6887" t="s">
        <v>49</v>
      </c>
      <c r="G6887" t="s">
        <v>49</v>
      </c>
      <c r="H6887" t="s">
        <v>26514</v>
      </c>
      <c r="I6887" s="2">
        <v>43497</v>
      </c>
      <c r="J6887" t="s">
        <v>18755</v>
      </c>
      <c r="K6887" t="s">
        <v>18756</v>
      </c>
      <c r="L6887" t="s">
        <v>56</v>
      </c>
      <c r="M6887">
        <v>33648.433499999999</v>
      </c>
      <c r="N6887">
        <v>396</v>
      </c>
      <c r="O6887" t="s">
        <v>22</v>
      </c>
      <c r="P6887" t="s">
        <v>22</v>
      </c>
      <c r="Q6887" s="2">
        <v>43507</v>
      </c>
      <c r="R6887" t="s">
        <v>32</v>
      </c>
      <c r="S6887" t="s">
        <v>24</v>
      </c>
      <c r="T6887">
        <f>_xlfn.DAYS(Raw_data_US_healthcare[[#This Row],[Discharge Date]],Raw_data_US_healthcare[[#This Row],[Date of Admission]])</f>
        <v>10</v>
      </c>
    </row>
    <row r="6888" spans="1:20" x14ac:dyDescent="0.3">
      <c r="A6888" t="s">
        <v>26512</v>
      </c>
      <c r="B6888" t="s">
        <v>18757</v>
      </c>
      <c r="C6888">
        <v>66</v>
      </c>
      <c r="D6888" t="str">
        <f>IF(Raw_data_US_healthcare[[#This Row],[Age]]&lt;35,"Young",IF(Raw_data_US_healthcare[[#This Row],[Age]]&lt;60,"Middle","Senior"))</f>
        <v>Senior</v>
      </c>
      <c r="E6888" t="s">
        <v>26</v>
      </c>
      <c r="F6888" t="s">
        <v>88</v>
      </c>
      <c r="G6888" t="s">
        <v>88</v>
      </c>
      <c r="H6888" t="s">
        <v>26516</v>
      </c>
      <c r="I6888" s="2">
        <v>44615</v>
      </c>
      <c r="J6888" t="s">
        <v>18758</v>
      </c>
      <c r="K6888" t="s">
        <v>1477</v>
      </c>
      <c r="L6888" t="s">
        <v>52</v>
      </c>
      <c r="M6888">
        <v>15869.418</v>
      </c>
      <c r="N6888">
        <v>393</v>
      </c>
      <c r="O6888" t="s">
        <v>39</v>
      </c>
      <c r="P6888" t="s">
        <v>39</v>
      </c>
      <c r="Q6888" s="2">
        <v>44629</v>
      </c>
      <c r="R6888" t="s">
        <v>83</v>
      </c>
      <c r="S6888" t="s">
        <v>33</v>
      </c>
      <c r="T6888">
        <f>_xlfn.DAYS(Raw_data_US_healthcare[[#This Row],[Discharge Date]],Raw_data_US_healthcare[[#This Row],[Date of Admission]])</f>
        <v>14</v>
      </c>
    </row>
    <row r="6889" spans="1:20" x14ac:dyDescent="0.3">
      <c r="A6889" t="s">
        <v>26511</v>
      </c>
      <c r="B6889" t="s">
        <v>18759</v>
      </c>
      <c r="C6889">
        <v>51</v>
      </c>
      <c r="D6889" t="str">
        <f>IF(Raw_data_US_healthcare[[#This Row],[Age]]&lt;35,"Young",IF(Raw_data_US_healthcare[[#This Row],[Age]]&lt;60,"Middle","Senior"))</f>
        <v>Middle</v>
      </c>
      <c r="E6889" t="s">
        <v>16</v>
      </c>
      <c r="F6889" t="s">
        <v>35</v>
      </c>
      <c r="G6889" t="s">
        <v>35</v>
      </c>
      <c r="H6889" t="s">
        <v>28</v>
      </c>
      <c r="I6889" s="2">
        <v>45072</v>
      </c>
      <c r="J6889" t="s">
        <v>18760</v>
      </c>
      <c r="K6889" t="s">
        <v>18761</v>
      </c>
      <c r="L6889" t="s">
        <v>52</v>
      </c>
      <c r="M6889">
        <v>37118.862099999998</v>
      </c>
      <c r="N6889">
        <v>235</v>
      </c>
      <c r="O6889" t="s">
        <v>43</v>
      </c>
      <c r="P6889" t="s">
        <v>43</v>
      </c>
      <c r="Q6889" s="2">
        <v>45075</v>
      </c>
      <c r="R6889" t="s">
        <v>83</v>
      </c>
      <c r="S6889" t="s">
        <v>45</v>
      </c>
      <c r="T6889">
        <f>_xlfn.DAYS(Raw_data_US_healthcare[[#This Row],[Discharge Date]],Raw_data_US_healthcare[[#This Row],[Date of Admission]])</f>
        <v>3</v>
      </c>
    </row>
    <row r="6890" spans="1:20" x14ac:dyDescent="0.3">
      <c r="A6890" t="s">
        <v>26512</v>
      </c>
      <c r="B6890" t="s">
        <v>18762</v>
      </c>
      <c r="C6890">
        <v>67</v>
      </c>
      <c r="D6890" t="str">
        <f>IF(Raw_data_US_healthcare[[#This Row],[Age]]&lt;35,"Young",IF(Raw_data_US_healthcare[[#This Row],[Age]]&lt;60,"Middle","Senior"))</f>
        <v>Senior</v>
      </c>
      <c r="E6890" t="s">
        <v>26</v>
      </c>
      <c r="F6890" t="s">
        <v>27</v>
      </c>
      <c r="G6890" t="s">
        <v>27</v>
      </c>
      <c r="H6890" t="s">
        <v>26514</v>
      </c>
      <c r="I6890" s="2">
        <v>44565</v>
      </c>
      <c r="J6890" t="s">
        <v>18763</v>
      </c>
      <c r="K6890" t="s">
        <v>18764</v>
      </c>
      <c r="L6890" t="s">
        <v>31</v>
      </c>
      <c r="M6890">
        <v>23008.579000000002</v>
      </c>
      <c r="N6890">
        <v>401</v>
      </c>
      <c r="O6890" t="s">
        <v>22</v>
      </c>
      <c r="P6890" t="s">
        <v>22</v>
      </c>
      <c r="Q6890" s="2">
        <v>44585</v>
      </c>
      <c r="R6890" t="s">
        <v>48</v>
      </c>
      <c r="S6890" t="s">
        <v>33</v>
      </c>
      <c r="T6890">
        <f>_xlfn.DAYS(Raw_data_US_healthcare[[#This Row],[Discharge Date]],Raw_data_US_healthcare[[#This Row],[Date of Admission]])</f>
        <v>20</v>
      </c>
    </row>
    <row r="6891" spans="1:20" x14ac:dyDescent="0.3">
      <c r="A6891" t="s">
        <v>26512</v>
      </c>
      <c r="B6891" t="s">
        <v>18765</v>
      </c>
      <c r="C6891">
        <v>35</v>
      </c>
      <c r="D6891" t="str">
        <f>IF(Raw_data_US_healthcare[[#This Row],[Age]]&lt;35,"Young",IF(Raw_data_US_healthcare[[#This Row],[Age]]&lt;60,"Middle","Senior"))</f>
        <v>Middle</v>
      </c>
      <c r="E6891" t="s">
        <v>26</v>
      </c>
      <c r="F6891" t="s">
        <v>35</v>
      </c>
      <c r="G6891" t="s">
        <v>35</v>
      </c>
      <c r="H6891" t="s">
        <v>28</v>
      </c>
      <c r="I6891" s="2">
        <v>45181</v>
      </c>
      <c r="J6891" t="s">
        <v>18766</v>
      </c>
      <c r="K6891" t="s">
        <v>18767</v>
      </c>
      <c r="L6891" t="s">
        <v>31</v>
      </c>
      <c r="M6891">
        <v>27605.4018</v>
      </c>
      <c r="N6891">
        <v>189</v>
      </c>
      <c r="O6891" t="s">
        <v>39</v>
      </c>
      <c r="P6891" t="s">
        <v>39</v>
      </c>
      <c r="Q6891" s="2">
        <v>45206</v>
      </c>
      <c r="R6891" t="s">
        <v>23</v>
      </c>
      <c r="S6891" t="s">
        <v>33</v>
      </c>
      <c r="T6891">
        <f>_xlfn.DAYS(Raw_data_US_healthcare[[#This Row],[Discharge Date]],Raw_data_US_healthcare[[#This Row],[Date of Admission]])</f>
        <v>25</v>
      </c>
    </row>
    <row r="6892" spans="1:20" x14ac:dyDescent="0.3">
      <c r="A6892" t="s">
        <v>26512</v>
      </c>
      <c r="B6892" t="s">
        <v>18768</v>
      </c>
      <c r="C6892">
        <v>24</v>
      </c>
      <c r="D6892" t="str">
        <f>IF(Raw_data_US_healthcare[[#This Row],[Age]]&lt;35,"Young",IF(Raw_data_US_healthcare[[#This Row],[Age]]&lt;60,"Middle","Senior"))</f>
        <v>Young</v>
      </c>
      <c r="E6892" t="s">
        <v>26</v>
      </c>
      <c r="F6892" t="s">
        <v>49</v>
      </c>
      <c r="G6892" t="s">
        <v>49</v>
      </c>
      <c r="H6892" t="s">
        <v>26516</v>
      </c>
      <c r="I6892" s="2">
        <v>45073</v>
      </c>
      <c r="J6892" t="s">
        <v>18769</v>
      </c>
      <c r="K6892" t="s">
        <v>18770</v>
      </c>
      <c r="L6892" t="s">
        <v>52</v>
      </c>
      <c r="M6892">
        <v>22787.566699999999</v>
      </c>
      <c r="N6892">
        <v>336</v>
      </c>
      <c r="O6892" t="s">
        <v>43</v>
      </c>
      <c r="P6892" t="s">
        <v>43</v>
      </c>
      <c r="Q6892" s="2">
        <v>45095</v>
      </c>
      <c r="R6892" t="s">
        <v>44</v>
      </c>
      <c r="S6892" t="s">
        <v>24</v>
      </c>
      <c r="T6892">
        <f>_xlfn.DAYS(Raw_data_US_healthcare[[#This Row],[Discharge Date]],Raw_data_US_healthcare[[#This Row],[Date of Admission]])</f>
        <v>22</v>
      </c>
    </row>
    <row r="6893" spans="1:20" x14ac:dyDescent="0.3">
      <c r="A6893" t="s">
        <v>26512</v>
      </c>
      <c r="B6893" t="s">
        <v>18771</v>
      </c>
      <c r="C6893">
        <v>76</v>
      </c>
      <c r="D6893" t="str">
        <f>IF(Raw_data_US_healthcare[[#This Row],[Age]]&lt;35,"Young",IF(Raw_data_US_healthcare[[#This Row],[Age]]&lt;60,"Middle","Senior"))</f>
        <v>Senior</v>
      </c>
      <c r="E6893" t="s">
        <v>26</v>
      </c>
      <c r="F6893" t="s">
        <v>88</v>
      </c>
      <c r="G6893" t="s">
        <v>88</v>
      </c>
      <c r="H6893" t="s">
        <v>26516</v>
      </c>
      <c r="I6893" s="2">
        <v>43452</v>
      </c>
      <c r="J6893" t="s">
        <v>18772</v>
      </c>
      <c r="K6893" t="s">
        <v>18773</v>
      </c>
      <c r="L6893" t="s">
        <v>31</v>
      </c>
      <c r="M6893">
        <v>28028.606400000001</v>
      </c>
      <c r="N6893">
        <v>151</v>
      </c>
      <c r="O6893" t="s">
        <v>39</v>
      </c>
      <c r="P6893" t="s">
        <v>39</v>
      </c>
      <c r="Q6893" s="2">
        <v>43474</v>
      </c>
      <c r="R6893" t="s">
        <v>32</v>
      </c>
      <c r="S6893" t="s">
        <v>33</v>
      </c>
      <c r="T6893">
        <f>_xlfn.DAYS(Raw_data_US_healthcare[[#This Row],[Discharge Date]],Raw_data_US_healthcare[[#This Row],[Date of Admission]])</f>
        <v>22</v>
      </c>
    </row>
    <row r="6894" spans="1:20" x14ac:dyDescent="0.3">
      <c r="A6894" t="s">
        <v>26511</v>
      </c>
      <c r="B6894" t="s">
        <v>18774</v>
      </c>
      <c r="C6894">
        <v>42</v>
      </c>
      <c r="D6894" t="str">
        <f>IF(Raw_data_US_healthcare[[#This Row],[Age]]&lt;35,"Young",IF(Raw_data_US_healthcare[[#This Row],[Age]]&lt;60,"Middle","Senior"))</f>
        <v>Middle</v>
      </c>
      <c r="E6894" t="s">
        <v>16</v>
      </c>
      <c r="F6894" t="s">
        <v>27</v>
      </c>
      <c r="G6894" t="s">
        <v>27</v>
      </c>
      <c r="H6894" t="s">
        <v>36</v>
      </c>
      <c r="I6894" s="2">
        <v>44817</v>
      </c>
      <c r="J6894" t="s">
        <v>18775</v>
      </c>
      <c r="K6894" t="s">
        <v>18776</v>
      </c>
      <c r="L6894" t="s">
        <v>52</v>
      </c>
      <c r="M6894">
        <v>24599.873</v>
      </c>
      <c r="N6894">
        <v>493</v>
      </c>
      <c r="O6894" t="s">
        <v>22</v>
      </c>
      <c r="P6894" t="s">
        <v>22</v>
      </c>
      <c r="Q6894" s="2">
        <v>44818</v>
      </c>
      <c r="R6894" t="s">
        <v>44</v>
      </c>
      <c r="S6894" t="s">
        <v>45</v>
      </c>
      <c r="T6894">
        <f>_xlfn.DAYS(Raw_data_US_healthcare[[#This Row],[Discharge Date]],Raw_data_US_healthcare[[#This Row],[Date of Admission]])</f>
        <v>1</v>
      </c>
    </row>
    <row r="6895" spans="1:20" x14ac:dyDescent="0.3">
      <c r="A6895" t="s">
        <v>26511</v>
      </c>
      <c r="B6895" t="s">
        <v>18777</v>
      </c>
      <c r="C6895">
        <v>80</v>
      </c>
      <c r="D6895" t="str">
        <f>IF(Raw_data_US_healthcare[[#This Row],[Age]]&lt;35,"Young",IF(Raw_data_US_healthcare[[#This Row],[Age]]&lt;60,"Middle","Senior"))</f>
        <v>Senior</v>
      </c>
      <c r="E6895" t="s">
        <v>16</v>
      </c>
      <c r="F6895" t="s">
        <v>62</v>
      </c>
      <c r="G6895" t="s">
        <v>62</v>
      </c>
      <c r="H6895" t="s">
        <v>26514</v>
      </c>
      <c r="I6895" s="2">
        <v>43494</v>
      </c>
      <c r="J6895" t="s">
        <v>18778</v>
      </c>
      <c r="K6895" t="s">
        <v>611</v>
      </c>
      <c r="L6895" t="s">
        <v>56</v>
      </c>
      <c r="M6895">
        <v>16898.207600000002</v>
      </c>
      <c r="N6895">
        <v>342</v>
      </c>
      <c r="O6895" t="s">
        <v>22</v>
      </c>
      <c r="P6895" t="s">
        <v>22</v>
      </c>
      <c r="Q6895" s="2">
        <v>43496</v>
      </c>
      <c r="R6895" t="s">
        <v>44</v>
      </c>
      <c r="S6895" t="s">
        <v>33</v>
      </c>
      <c r="T6895">
        <f>_xlfn.DAYS(Raw_data_US_healthcare[[#This Row],[Discharge Date]],Raw_data_US_healthcare[[#This Row],[Date of Admission]])</f>
        <v>2</v>
      </c>
    </row>
    <row r="6896" spans="1:20" x14ac:dyDescent="0.3">
      <c r="A6896" t="s">
        <v>26511</v>
      </c>
      <c r="B6896" t="s">
        <v>18779</v>
      </c>
      <c r="C6896">
        <v>81</v>
      </c>
      <c r="D6896" t="str">
        <f>IF(Raw_data_US_healthcare[[#This Row],[Age]]&lt;35,"Young",IF(Raw_data_US_healthcare[[#This Row],[Age]]&lt;60,"Middle","Senior"))</f>
        <v>Senior</v>
      </c>
      <c r="E6896" t="s">
        <v>16</v>
      </c>
      <c r="F6896" t="s">
        <v>62</v>
      </c>
      <c r="G6896" t="s">
        <v>62</v>
      </c>
      <c r="H6896" t="s">
        <v>69</v>
      </c>
      <c r="I6896" s="2">
        <v>43614</v>
      </c>
      <c r="J6896" t="s">
        <v>18780</v>
      </c>
      <c r="K6896" t="s">
        <v>18781</v>
      </c>
      <c r="L6896" t="s">
        <v>60</v>
      </c>
      <c r="M6896">
        <v>38327.808299999997</v>
      </c>
      <c r="N6896">
        <v>245</v>
      </c>
      <c r="O6896" t="s">
        <v>39</v>
      </c>
      <c r="P6896" t="s">
        <v>39</v>
      </c>
      <c r="Q6896" s="2">
        <v>43615</v>
      </c>
      <c r="R6896" t="s">
        <v>48</v>
      </c>
      <c r="S6896" t="s">
        <v>33</v>
      </c>
      <c r="T6896">
        <f>_xlfn.DAYS(Raw_data_US_healthcare[[#This Row],[Discharge Date]],Raw_data_US_healthcare[[#This Row],[Date of Admission]])</f>
        <v>1</v>
      </c>
    </row>
    <row r="6897" spans="1:20" x14ac:dyDescent="0.3">
      <c r="A6897" t="s">
        <v>26512</v>
      </c>
      <c r="B6897" t="s">
        <v>8196</v>
      </c>
      <c r="C6897">
        <v>35</v>
      </c>
      <c r="D6897" t="str">
        <f>IF(Raw_data_US_healthcare[[#This Row],[Age]]&lt;35,"Young",IF(Raw_data_US_healthcare[[#This Row],[Age]]&lt;60,"Middle","Senior"))</f>
        <v>Middle</v>
      </c>
      <c r="E6897" t="s">
        <v>26</v>
      </c>
      <c r="F6897" t="s">
        <v>27</v>
      </c>
      <c r="G6897" t="s">
        <v>27</v>
      </c>
      <c r="H6897" t="s">
        <v>18</v>
      </c>
      <c r="I6897" s="2">
        <v>45003</v>
      </c>
      <c r="J6897" t="s">
        <v>18782</v>
      </c>
      <c r="K6897" t="s">
        <v>18783</v>
      </c>
      <c r="L6897" t="s">
        <v>52</v>
      </c>
      <c r="M6897">
        <v>43509.880700000002</v>
      </c>
      <c r="N6897">
        <v>145</v>
      </c>
      <c r="O6897" t="s">
        <v>43</v>
      </c>
      <c r="P6897" t="s">
        <v>43</v>
      </c>
      <c r="Q6897" s="2">
        <v>45013</v>
      </c>
      <c r="R6897" t="s">
        <v>44</v>
      </c>
      <c r="S6897" t="s">
        <v>45</v>
      </c>
      <c r="T6897">
        <f>_xlfn.DAYS(Raw_data_US_healthcare[[#This Row],[Discharge Date]],Raw_data_US_healthcare[[#This Row],[Date of Admission]])</f>
        <v>10</v>
      </c>
    </row>
    <row r="6898" spans="1:20" x14ac:dyDescent="0.3">
      <c r="A6898" t="s">
        <v>26512</v>
      </c>
      <c r="B6898" t="s">
        <v>18784</v>
      </c>
      <c r="C6898">
        <v>52</v>
      </c>
      <c r="D6898" t="str">
        <f>IF(Raw_data_US_healthcare[[#This Row],[Age]]&lt;35,"Young",IF(Raw_data_US_healthcare[[#This Row],[Age]]&lt;60,"Middle","Senior"))</f>
        <v>Middle</v>
      </c>
      <c r="E6898" t="s">
        <v>26</v>
      </c>
      <c r="F6898" t="s">
        <v>49</v>
      </c>
      <c r="G6898" t="s">
        <v>49</v>
      </c>
      <c r="H6898" t="s">
        <v>69</v>
      </c>
      <c r="I6898" s="2">
        <v>44561</v>
      </c>
      <c r="J6898" t="s">
        <v>10433</v>
      </c>
      <c r="K6898" t="s">
        <v>18785</v>
      </c>
      <c r="L6898" t="s">
        <v>56</v>
      </c>
      <c r="M6898">
        <v>43216.918599999997</v>
      </c>
      <c r="N6898">
        <v>114</v>
      </c>
      <c r="O6898" t="s">
        <v>22</v>
      </c>
      <c r="P6898" t="s">
        <v>22</v>
      </c>
      <c r="Q6898" s="2">
        <v>44567</v>
      </c>
      <c r="R6898" t="s">
        <v>23</v>
      </c>
      <c r="S6898" t="s">
        <v>45</v>
      </c>
      <c r="T6898">
        <f>_xlfn.DAYS(Raw_data_US_healthcare[[#This Row],[Discharge Date]],Raw_data_US_healthcare[[#This Row],[Date of Admission]])</f>
        <v>6</v>
      </c>
    </row>
    <row r="6899" spans="1:20" x14ac:dyDescent="0.3">
      <c r="A6899" t="s">
        <v>26511</v>
      </c>
      <c r="B6899" t="s">
        <v>18786</v>
      </c>
      <c r="C6899">
        <v>21</v>
      </c>
      <c r="D6899" t="str">
        <f>IF(Raw_data_US_healthcare[[#This Row],[Age]]&lt;35,"Young",IF(Raw_data_US_healthcare[[#This Row],[Age]]&lt;60,"Middle","Senior"))</f>
        <v>Young</v>
      </c>
      <c r="E6899" t="s">
        <v>16</v>
      </c>
      <c r="F6899" t="s">
        <v>27</v>
      </c>
      <c r="G6899" t="s">
        <v>27</v>
      </c>
      <c r="H6899" t="s">
        <v>18</v>
      </c>
      <c r="I6899" s="2">
        <v>44408</v>
      </c>
      <c r="J6899" t="s">
        <v>18787</v>
      </c>
      <c r="K6899" t="s">
        <v>18788</v>
      </c>
      <c r="L6899" t="s">
        <v>31</v>
      </c>
      <c r="M6899">
        <v>19424.367900000001</v>
      </c>
      <c r="N6899">
        <v>181</v>
      </c>
      <c r="O6899" t="s">
        <v>39</v>
      </c>
      <c r="P6899" t="s">
        <v>39</v>
      </c>
      <c r="Q6899" s="2">
        <v>44431</v>
      </c>
      <c r="R6899" t="s">
        <v>48</v>
      </c>
      <c r="S6899" t="s">
        <v>45</v>
      </c>
      <c r="T6899">
        <f>_xlfn.DAYS(Raw_data_US_healthcare[[#This Row],[Discharge Date]],Raw_data_US_healthcare[[#This Row],[Date of Admission]])</f>
        <v>23</v>
      </c>
    </row>
    <row r="6900" spans="1:20" x14ac:dyDescent="0.3">
      <c r="A6900" t="s">
        <v>26511</v>
      </c>
      <c r="B6900" t="s">
        <v>18789</v>
      </c>
      <c r="C6900">
        <v>29</v>
      </c>
      <c r="D6900" t="str">
        <f>IF(Raw_data_US_healthcare[[#This Row],[Age]]&lt;35,"Young",IF(Raw_data_US_healthcare[[#This Row],[Age]]&lt;60,"Middle","Senior"))</f>
        <v>Young</v>
      </c>
      <c r="E6900" t="s">
        <v>16</v>
      </c>
      <c r="F6900" t="s">
        <v>62</v>
      </c>
      <c r="G6900" t="s">
        <v>62</v>
      </c>
      <c r="H6900" t="s">
        <v>69</v>
      </c>
      <c r="I6900" s="2">
        <v>45184</v>
      </c>
      <c r="J6900" t="s">
        <v>18790</v>
      </c>
      <c r="K6900" t="s">
        <v>18791</v>
      </c>
      <c r="L6900" t="s">
        <v>52</v>
      </c>
      <c r="M6900">
        <v>62407.037199999999</v>
      </c>
      <c r="N6900">
        <v>176</v>
      </c>
      <c r="O6900" t="s">
        <v>39</v>
      </c>
      <c r="P6900" t="s">
        <v>39</v>
      </c>
      <c r="Q6900" s="2">
        <v>45195</v>
      </c>
      <c r="R6900" t="s">
        <v>48</v>
      </c>
      <c r="S6900" t="s">
        <v>45</v>
      </c>
      <c r="T6900">
        <f>_xlfn.DAYS(Raw_data_US_healthcare[[#This Row],[Discharge Date]],Raw_data_US_healthcare[[#This Row],[Date of Admission]])</f>
        <v>11</v>
      </c>
    </row>
    <row r="6901" spans="1:20" x14ac:dyDescent="0.3">
      <c r="A6901" t="s">
        <v>26512</v>
      </c>
      <c r="B6901" t="s">
        <v>18792</v>
      </c>
      <c r="C6901">
        <v>47</v>
      </c>
      <c r="D6901" t="str">
        <f>IF(Raw_data_US_healthcare[[#This Row],[Age]]&lt;35,"Young",IF(Raw_data_US_healthcare[[#This Row],[Age]]&lt;60,"Middle","Senior"))</f>
        <v>Middle</v>
      </c>
      <c r="E6901" t="s">
        <v>26</v>
      </c>
      <c r="F6901" t="s">
        <v>228</v>
      </c>
      <c r="G6901" t="s">
        <v>228</v>
      </c>
      <c r="H6901" t="s">
        <v>69</v>
      </c>
      <c r="I6901" s="2">
        <v>44391</v>
      </c>
      <c r="J6901" t="s">
        <v>18793</v>
      </c>
      <c r="K6901" t="s">
        <v>18794</v>
      </c>
      <c r="L6901" t="s">
        <v>60</v>
      </c>
      <c r="M6901">
        <v>15654.8055</v>
      </c>
      <c r="N6901">
        <v>272</v>
      </c>
      <c r="O6901" t="s">
        <v>39</v>
      </c>
      <c r="P6901" t="s">
        <v>39</v>
      </c>
      <c r="Q6901" s="2">
        <v>44407</v>
      </c>
      <c r="R6901" t="s">
        <v>44</v>
      </c>
      <c r="S6901" t="s">
        <v>33</v>
      </c>
      <c r="T6901">
        <f>_xlfn.DAYS(Raw_data_US_healthcare[[#This Row],[Discharge Date]],Raw_data_US_healthcare[[#This Row],[Date of Admission]])</f>
        <v>16</v>
      </c>
    </row>
    <row r="6902" spans="1:20" x14ac:dyDescent="0.3">
      <c r="A6902" t="s">
        <v>26511</v>
      </c>
      <c r="B6902" t="s">
        <v>18795</v>
      </c>
      <c r="C6902">
        <v>72</v>
      </c>
      <c r="D6902" t="str">
        <f>IF(Raw_data_US_healthcare[[#This Row],[Age]]&lt;35,"Young",IF(Raw_data_US_healthcare[[#This Row],[Age]]&lt;60,"Middle","Senior"))</f>
        <v>Senior</v>
      </c>
      <c r="E6902" t="s">
        <v>16</v>
      </c>
      <c r="F6902" t="s">
        <v>228</v>
      </c>
      <c r="G6902" t="s">
        <v>228</v>
      </c>
      <c r="H6902" t="s">
        <v>26516</v>
      </c>
      <c r="I6902" s="2">
        <v>44069</v>
      </c>
      <c r="J6902" t="s">
        <v>18796</v>
      </c>
      <c r="K6902" t="s">
        <v>1553</v>
      </c>
      <c r="L6902" t="s">
        <v>31</v>
      </c>
      <c r="M6902">
        <v>1533.4293</v>
      </c>
      <c r="N6902">
        <v>122</v>
      </c>
      <c r="O6902" t="s">
        <v>43</v>
      </c>
      <c r="P6902" t="s">
        <v>43</v>
      </c>
      <c r="Q6902" s="2">
        <v>44094</v>
      </c>
      <c r="R6902" t="s">
        <v>32</v>
      </c>
      <c r="S6902" t="s">
        <v>45</v>
      </c>
      <c r="T6902">
        <f>_xlfn.DAYS(Raw_data_US_healthcare[[#This Row],[Discharge Date]],Raw_data_US_healthcare[[#This Row],[Date of Admission]])</f>
        <v>25</v>
      </c>
    </row>
    <row r="6903" spans="1:20" x14ac:dyDescent="0.3">
      <c r="A6903" t="s">
        <v>26512</v>
      </c>
      <c r="B6903" t="s">
        <v>18797</v>
      </c>
      <c r="C6903">
        <v>61</v>
      </c>
      <c r="D6903" t="str">
        <f>IF(Raw_data_US_healthcare[[#This Row],[Age]]&lt;35,"Young",IF(Raw_data_US_healthcare[[#This Row],[Age]]&lt;60,"Middle","Senior"))</f>
        <v>Senior</v>
      </c>
      <c r="E6903" t="s">
        <v>26</v>
      </c>
      <c r="F6903" t="s">
        <v>228</v>
      </c>
      <c r="G6903" t="s">
        <v>228</v>
      </c>
      <c r="H6903" t="s">
        <v>26516</v>
      </c>
      <c r="I6903" s="2">
        <v>45039</v>
      </c>
      <c r="J6903" t="s">
        <v>18798</v>
      </c>
      <c r="K6903" t="s">
        <v>18799</v>
      </c>
      <c r="L6903" t="s">
        <v>21</v>
      </c>
      <c r="M6903">
        <v>14132.550999999999</v>
      </c>
      <c r="N6903">
        <v>468</v>
      </c>
      <c r="O6903" t="s">
        <v>39</v>
      </c>
      <c r="P6903" t="s">
        <v>39</v>
      </c>
      <c r="Q6903" s="2">
        <v>45048</v>
      </c>
      <c r="R6903" t="s">
        <v>44</v>
      </c>
      <c r="S6903" t="s">
        <v>45</v>
      </c>
      <c r="T6903">
        <f>_xlfn.DAYS(Raw_data_US_healthcare[[#This Row],[Discharge Date]],Raw_data_US_healthcare[[#This Row],[Date of Admission]])</f>
        <v>9</v>
      </c>
    </row>
    <row r="6904" spans="1:20" x14ac:dyDescent="0.3">
      <c r="A6904" t="s">
        <v>26511</v>
      </c>
      <c r="B6904" t="s">
        <v>18800</v>
      </c>
      <c r="C6904">
        <v>21</v>
      </c>
      <c r="D6904" t="str">
        <f>IF(Raw_data_US_healthcare[[#This Row],[Age]]&lt;35,"Young",IF(Raw_data_US_healthcare[[#This Row],[Age]]&lt;60,"Middle","Senior"))</f>
        <v>Young</v>
      </c>
      <c r="E6904" t="s">
        <v>16</v>
      </c>
      <c r="F6904" t="s">
        <v>35</v>
      </c>
      <c r="G6904" t="s">
        <v>35</v>
      </c>
      <c r="H6904" t="s">
        <v>26516</v>
      </c>
      <c r="I6904" s="2">
        <v>44553</v>
      </c>
      <c r="J6904" t="s">
        <v>18801</v>
      </c>
      <c r="K6904" t="s">
        <v>18802</v>
      </c>
      <c r="L6904" t="s">
        <v>31</v>
      </c>
      <c r="M6904">
        <v>34805.042500000003</v>
      </c>
      <c r="N6904">
        <v>341</v>
      </c>
      <c r="O6904" t="s">
        <v>43</v>
      </c>
      <c r="P6904" t="s">
        <v>43</v>
      </c>
      <c r="Q6904" s="2">
        <v>44556</v>
      </c>
      <c r="R6904" t="s">
        <v>32</v>
      </c>
      <c r="S6904" t="s">
        <v>24</v>
      </c>
      <c r="T6904">
        <f>_xlfn.DAYS(Raw_data_US_healthcare[[#This Row],[Discharge Date]],Raw_data_US_healthcare[[#This Row],[Date of Admission]])</f>
        <v>3</v>
      </c>
    </row>
    <row r="6905" spans="1:20" x14ac:dyDescent="0.3">
      <c r="A6905" t="s">
        <v>26511</v>
      </c>
      <c r="B6905" t="s">
        <v>18803</v>
      </c>
      <c r="C6905">
        <v>67</v>
      </c>
      <c r="D6905" t="str">
        <f>IF(Raw_data_US_healthcare[[#This Row],[Age]]&lt;35,"Young",IF(Raw_data_US_healthcare[[#This Row],[Age]]&lt;60,"Middle","Senior"))</f>
        <v>Senior</v>
      </c>
      <c r="E6905" t="s">
        <v>16</v>
      </c>
      <c r="F6905" t="s">
        <v>18723</v>
      </c>
      <c r="G6905" t="s">
        <v>17</v>
      </c>
      <c r="H6905" t="s">
        <v>18</v>
      </c>
      <c r="I6905" s="2">
        <v>45070</v>
      </c>
      <c r="J6905" t="s">
        <v>18804</v>
      </c>
      <c r="K6905" t="s">
        <v>18805</v>
      </c>
      <c r="L6905" t="s">
        <v>52</v>
      </c>
      <c r="M6905">
        <v>57587.801500000001</v>
      </c>
      <c r="N6905">
        <v>358</v>
      </c>
      <c r="O6905" t="s">
        <v>39</v>
      </c>
      <c r="P6905" t="s">
        <v>39</v>
      </c>
      <c r="Q6905" s="2">
        <v>45089</v>
      </c>
      <c r="R6905" t="s">
        <v>83</v>
      </c>
      <c r="S6905" t="s">
        <v>24</v>
      </c>
      <c r="T6905">
        <f>_xlfn.DAYS(Raw_data_US_healthcare[[#This Row],[Discharge Date]],Raw_data_US_healthcare[[#This Row],[Date of Admission]])</f>
        <v>19</v>
      </c>
    </row>
    <row r="6906" spans="1:20" x14ac:dyDescent="0.3">
      <c r="A6906" t="s">
        <v>26511</v>
      </c>
      <c r="B6906" t="s">
        <v>18806</v>
      </c>
      <c r="C6906">
        <v>78</v>
      </c>
      <c r="D6906" t="str">
        <f>IF(Raw_data_US_healthcare[[#This Row],[Age]]&lt;35,"Young",IF(Raw_data_US_healthcare[[#This Row],[Age]]&lt;60,"Middle","Senior"))</f>
        <v>Senior</v>
      </c>
      <c r="E6906" t="s">
        <v>16</v>
      </c>
      <c r="F6906" t="s">
        <v>62</v>
      </c>
      <c r="G6906" t="s">
        <v>62</v>
      </c>
      <c r="H6906" t="s">
        <v>26516</v>
      </c>
      <c r="I6906" s="2">
        <v>43661</v>
      </c>
      <c r="J6906" t="s">
        <v>10408</v>
      </c>
      <c r="K6906" t="s">
        <v>4697</v>
      </c>
      <c r="L6906" t="s">
        <v>52</v>
      </c>
      <c r="M6906">
        <v>6803.33</v>
      </c>
      <c r="N6906">
        <v>112</v>
      </c>
      <c r="O6906" t="s">
        <v>39</v>
      </c>
      <c r="P6906" t="s">
        <v>39</v>
      </c>
      <c r="Q6906" s="2">
        <v>43678</v>
      </c>
      <c r="R6906" t="s">
        <v>44</v>
      </c>
      <c r="S6906" t="s">
        <v>45</v>
      </c>
      <c r="T6906">
        <f>_xlfn.DAYS(Raw_data_US_healthcare[[#This Row],[Discharge Date]],Raw_data_US_healthcare[[#This Row],[Date of Admission]])</f>
        <v>17</v>
      </c>
    </row>
    <row r="6907" spans="1:20" x14ac:dyDescent="0.3">
      <c r="A6907" t="s">
        <v>26511</v>
      </c>
      <c r="B6907" t="s">
        <v>18807</v>
      </c>
      <c r="C6907">
        <v>25</v>
      </c>
      <c r="D6907" t="str">
        <f>IF(Raw_data_US_healthcare[[#This Row],[Age]]&lt;35,"Young",IF(Raw_data_US_healthcare[[#This Row],[Age]]&lt;60,"Middle","Senior"))</f>
        <v>Young</v>
      </c>
      <c r="E6907" t="s">
        <v>16</v>
      </c>
      <c r="F6907" t="s">
        <v>35</v>
      </c>
      <c r="G6907" t="s">
        <v>35</v>
      </c>
      <c r="H6907" t="s">
        <v>69</v>
      </c>
      <c r="I6907" s="2">
        <v>44275</v>
      </c>
      <c r="J6907" t="s">
        <v>18808</v>
      </c>
      <c r="K6907" t="s">
        <v>18809</v>
      </c>
      <c r="L6907" t="s">
        <v>56</v>
      </c>
      <c r="M6907">
        <v>39129.1584</v>
      </c>
      <c r="N6907">
        <v>115</v>
      </c>
      <c r="O6907" t="s">
        <v>22</v>
      </c>
      <c r="P6907" t="s">
        <v>22</v>
      </c>
      <c r="Q6907" s="2">
        <v>44280</v>
      </c>
      <c r="R6907" t="s">
        <v>32</v>
      </c>
      <c r="S6907" t="s">
        <v>33</v>
      </c>
      <c r="T6907">
        <f>_xlfn.DAYS(Raw_data_US_healthcare[[#This Row],[Discharge Date]],Raw_data_US_healthcare[[#This Row],[Date of Admission]])</f>
        <v>5</v>
      </c>
    </row>
    <row r="6908" spans="1:20" x14ac:dyDescent="0.3">
      <c r="A6908" t="s">
        <v>26512</v>
      </c>
      <c r="B6908" t="s">
        <v>18810</v>
      </c>
      <c r="C6908">
        <v>27</v>
      </c>
      <c r="D6908" t="str">
        <f>IF(Raw_data_US_healthcare[[#This Row],[Age]]&lt;35,"Young",IF(Raw_data_US_healthcare[[#This Row],[Age]]&lt;60,"Middle","Senior"))</f>
        <v>Young</v>
      </c>
      <c r="E6908" t="s">
        <v>26</v>
      </c>
      <c r="F6908" t="s">
        <v>18723</v>
      </c>
      <c r="G6908" t="s">
        <v>17</v>
      </c>
      <c r="H6908" t="s">
        <v>26516</v>
      </c>
      <c r="I6908" s="2">
        <v>44574</v>
      </c>
      <c r="J6908" t="s">
        <v>18811</v>
      </c>
      <c r="K6908" t="s">
        <v>18812</v>
      </c>
      <c r="L6908" t="s">
        <v>52</v>
      </c>
      <c r="M6908">
        <v>20404.034100000001</v>
      </c>
      <c r="N6908">
        <v>242</v>
      </c>
      <c r="O6908" t="s">
        <v>43</v>
      </c>
      <c r="P6908" t="s">
        <v>43</v>
      </c>
      <c r="Q6908" s="2">
        <v>44594</v>
      </c>
      <c r="R6908" t="s">
        <v>48</v>
      </c>
      <c r="S6908" t="s">
        <v>24</v>
      </c>
      <c r="T6908">
        <f>_xlfn.DAYS(Raw_data_US_healthcare[[#This Row],[Discharge Date]],Raw_data_US_healthcare[[#This Row],[Date of Admission]])</f>
        <v>20</v>
      </c>
    </row>
    <row r="6909" spans="1:20" x14ac:dyDescent="0.3">
      <c r="A6909" t="s">
        <v>26511</v>
      </c>
      <c r="B6909" t="s">
        <v>18813</v>
      </c>
      <c r="C6909">
        <v>28</v>
      </c>
      <c r="D6909" t="str">
        <f>IF(Raw_data_US_healthcare[[#This Row],[Age]]&lt;35,"Young",IF(Raw_data_US_healthcare[[#This Row],[Age]]&lt;60,"Middle","Senior"))</f>
        <v>Young</v>
      </c>
      <c r="E6909" t="s">
        <v>16</v>
      </c>
      <c r="F6909" t="s">
        <v>27</v>
      </c>
      <c r="G6909" t="s">
        <v>27</v>
      </c>
      <c r="H6909" t="s">
        <v>26516</v>
      </c>
      <c r="I6909" s="2">
        <v>43782</v>
      </c>
      <c r="J6909" t="s">
        <v>13476</v>
      </c>
      <c r="K6909" t="s">
        <v>18814</v>
      </c>
      <c r="L6909" t="s">
        <v>52</v>
      </c>
      <c r="M6909">
        <v>23124.528399999999</v>
      </c>
      <c r="N6909">
        <v>389</v>
      </c>
      <c r="O6909" t="s">
        <v>39</v>
      </c>
      <c r="P6909" t="s">
        <v>39</v>
      </c>
      <c r="Q6909" s="2">
        <v>43800</v>
      </c>
      <c r="R6909" t="s">
        <v>83</v>
      </c>
      <c r="S6909" t="s">
        <v>45</v>
      </c>
      <c r="T6909">
        <f>_xlfn.DAYS(Raw_data_US_healthcare[[#This Row],[Discharge Date]],Raw_data_US_healthcare[[#This Row],[Date of Admission]])</f>
        <v>18</v>
      </c>
    </row>
    <row r="6910" spans="1:20" x14ac:dyDescent="0.3">
      <c r="A6910" t="s">
        <v>26512</v>
      </c>
      <c r="B6910" t="s">
        <v>18815</v>
      </c>
      <c r="C6910">
        <v>28</v>
      </c>
      <c r="D6910" t="str">
        <f>IF(Raw_data_US_healthcare[[#This Row],[Age]]&lt;35,"Young",IF(Raw_data_US_healthcare[[#This Row],[Age]]&lt;60,"Middle","Senior"))</f>
        <v>Young</v>
      </c>
      <c r="E6910" t="s">
        <v>26</v>
      </c>
      <c r="F6910" t="s">
        <v>113</v>
      </c>
      <c r="G6910" t="s">
        <v>113</v>
      </c>
      <c r="H6910" t="s">
        <v>26516</v>
      </c>
      <c r="I6910" s="2">
        <v>44234</v>
      </c>
      <c r="J6910" t="s">
        <v>18816</v>
      </c>
      <c r="K6910" t="s">
        <v>18817</v>
      </c>
      <c r="L6910" t="s">
        <v>60</v>
      </c>
      <c r="M6910">
        <v>15192.8866</v>
      </c>
      <c r="N6910">
        <v>177</v>
      </c>
      <c r="O6910" t="s">
        <v>43</v>
      </c>
      <c r="P6910" t="s">
        <v>43</v>
      </c>
      <c r="Q6910" s="2">
        <v>44248</v>
      </c>
      <c r="R6910" t="s">
        <v>83</v>
      </c>
      <c r="S6910" t="s">
        <v>33</v>
      </c>
      <c r="T6910">
        <f>_xlfn.DAYS(Raw_data_US_healthcare[[#This Row],[Discharge Date]],Raw_data_US_healthcare[[#This Row],[Date of Admission]])</f>
        <v>14</v>
      </c>
    </row>
    <row r="6911" spans="1:20" x14ac:dyDescent="0.3">
      <c r="A6911" t="s">
        <v>26511</v>
      </c>
      <c r="B6911" t="s">
        <v>18818</v>
      </c>
      <c r="C6911">
        <v>18</v>
      </c>
      <c r="D6911" t="str">
        <f>IF(Raw_data_US_healthcare[[#This Row],[Age]]&lt;35,"Young",IF(Raw_data_US_healthcare[[#This Row],[Age]]&lt;60,"Middle","Senior"))</f>
        <v>Young</v>
      </c>
      <c r="E6911" t="s">
        <v>16</v>
      </c>
      <c r="F6911" t="s">
        <v>27</v>
      </c>
      <c r="G6911" t="s">
        <v>27</v>
      </c>
      <c r="H6911" t="s">
        <v>26516</v>
      </c>
      <c r="I6911" s="2">
        <v>43450</v>
      </c>
      <c r="J6911" t="s">
        <v>18819</v>
      </c>
      <c r="K6911" t="s">
        <v>18820</v>
      </c>
      <c r="L6911" t="s">
        <v>56</v>
      </c>
      <c r="M6911">
        <v>3277.3995</v>
      </c>
      <c r="N6911">
        <v>203</v>
      </c>
      <c r="O6911" t="s">
        <v>43</v>
      </c>
      <c r="P6911" t="s">
        <v>43</v>
      </c>
      <c r="Q6911" s="2">
        <v>43476</v>
      </c>
      <c r="R6911" t="s">
        <v>83</v>
      </c>
      <c r="S6911" t="s">
        <v>33</v>
      </c>
      <c r="T6911">
        <f>_xlfn.DAYS(Raw_data_US_healthcare[[#This Row],[Discharge Date]],Raw_data_US_healthcare[[#This Row],[Date of Admission]])</f>
        <v>26</v>
      </c>
    </row>
    <row r="6912" spans="1:20" x14ac:dyDescent="0.3">
      <c r="A6912" t="s">
        <v>26511</v>
      </c>
      <c r="B6912" t="s">
        <v>18821</v>
      </c>
      <c r="C6912">
        <v>23</v>
      </c>
      <c r="D6912" t="str">
        <f>IF(Raw_data_US_healthcare[[#This Row],[Age]]&lt;35,"Young",IF(Raw_data_US_healthcare[[#This Row],[Age]]&lt;60,"Middle","Senior"))</f>
        <v>Young</v>
      </c>
      <c r="E6912" t="s">
        <v>16</v>
      </c>
      <c r="F6912" t="s">
        <v>62</v>
      </c>
      <c r="G6912" t="s">
        <v>62</v>
      </c>
      <c r="H6912" t="s">
        <v>18</v>
      </c>
      <c r="I6912" s="2">
        <v>44288</v>
      </c>
      <c r="J6912" t="s">
        <v>18822</v>
      </c>
      <c r="K6912" t="s">
        <v>16919</v>
      </c>
      <c r="L6912" t="s">
        <v>52</v>
      </c>
      <c r="M6912">
        <v>16657.250599999999</v>
      </c>
      <c r="N6912">
        <v>360</v>
      </c>
      <c r="O6912" t="s">
        <v>43</v>
      </c>
      <c r="P6912" t="s">
        <v>43</v>
      </c>
      <c r="Q6912" s="2">
        <v>44306</v>
      </c>
      <c r="R6912" t="s">
        <v>44</v>
      </c>
      <c r="S6912" t="s">
        <v>33</v>
      </c>
      <c r="T6912">
        <f>_xlfn.DAYS(Raw_data_US_healthcare[[#This Row],[Discharge Date]],Raw_data_US_healthcare[[#This Row],[Date of Admission]])</f>
        <v>18</v>
      </c>
    </row>
    <row r="6913" spans="1:20" x14ac:dyDescent="0.3">
      <c r="A6913" t="s">
        <v>26511</v>
      </c>
      <c r="B6913" t="s">
        <v>18823</v>
      </c>
      <c r="C6913">
        <v>83</v>
      </c>
      <c r="D6913" t="str">
        <f>IF(Raw_data_US_healthcare[[#This Row],[Age]]&lt;35,"Young",IF(Raw_data_US_healthcare[[#This Row],[Age]]&lt;60,"Middle","Senior"))</f>
        <v>Senior</v>
      </c>
      <c r="E6913" t="s">
        <v>16</v>
      </c>
      <c r="F6913" t="s">
        <v>113</v>
      </c>
      <c r="G6913" t="s">
        <v>113</v>
      </c>
      <c r="H6913" t="s">
        <v>36</v>
      </c>
      <c r="I6913" s="2">
        <v>44398</v>
      </c>
      <c r="J6913" t="s">
        <v>18824</v>
      </c>
      <c r="K6913" t="s">
        <v>18825</v>
      </c>
      <c r="L6913" t="s">
        <v>60</v>
      </c>
      <c r="M6913">
        <v>9259.8328000000001</v>
      </c>
      <c r="N6913">
        <v>229</v>
      </c>
      <c r="O6913" t="s">
        <v>22</v>
      </c>
      <c r="P6913" t="s">
        <v>22</v>
      </c>
      <c r="Q6913" s="2">
        <v>44404</v>
      </c>
      <c r="R6913" t="s">
        <v>83</v>
      </c>
      <c r="S6913" t="s">
        <v>45</v>
      </c>
      <c r="T6913">
        <f>_xlfn.DAYS(Raw_data_US_healthcare[[#This Row],[Discharge Date]],Raw_data_US_healthcare[[#This Row],[Date of Admission]])</f>
        <v>6</v>
      </c>
    </row>
    <row r="6914" spans="1:20" x14ac:dyDescent="0.3">
      <c r="A6914" t="s">
        <v>26511</v>
      </c>
      <c r="B6914" t="s">
        <v>18826</v>
      </c>
      <c r="C6914">
        <v>52</v>
      </c>
      <c r="D6914" t="str">
        <f>IF(Raw_data_US_healthcare[[#This Row],[Age]]&lt;35,"Young",IF(Raw_data_US_healthcare[[#This Row],[Age]]&lt;60,"Middle","Senior"))</f>
        <v>Middle</v>
      </c>
      <c r="E6914" t="s">
        <v>16</v>
      </c>
      <c r="F6914" t="s">
        <v>18723</v>
      </c>
      <c r="G6914" t="s">
        <v>17</v>
      </c>
      <c r="H6914" t="s">
        <v>26516</v>
      </c>
      <c r="I6914" s="2">
        <v>45090</v>
      </c>
      <c r="J6914" t="s">
        <v>5786</v>
      </c>
      <c r="K6914" t="s">
        <v>18827</v>
      </c>
      <c r="L6914" t="s">
        <v>60</v>
      </c>
      <c r="M6914">
        <v>23353.965800000002</v>
      </c>
      <c r="N6914">
        <v>406</v>
      </c>
      <c r="O6914" t="s">
        <v>43</v>
      </c>
      <c r="P6914" t="s">
        <v>43</v>
      </c>
      <c r="Q6914" s="2">
        <v>45119</v>
      </c>
      <c r="R6914" t="s">
        <v>23</v>
      </c>
      <c r="S6914" t="s">
        <v>45</v>
      </c>
      <c r="T6914">
        <f>_xlfn.DAYS(Raw_data_US_healthcare[[#This Row],[Discharge Date]],Raw_data_US_healthcare[[#This Row],[Date of Admission]])</f>
        <v>29</v>
      </c>
    </row>
    <row r="6915" spans="1:20" x14ac:dyDescent="0.3">
      <c r="A6915" t="s">
        <v>26512</v>
      </c>
      <c r="B6915" t="s">
        <v>10202</v>
      </c>
      <c r="C6915">
        <v>50</v>
      </c>
      <c r="D6915" t="str">
        <f>IF(Raw_data_US_healthcare[[#This Row],[Age]]&lt;35,"Young",IF(Raw_data_US_healthcare[[#This Row],[Age]]&lt;60,"Middle","Senior"))</f>
        <v>Middle</v>
      </c>
      <c r="E6915" t="s">
        <v>26</v>
      </c>
      <c r="F6915" t="s">
        <v>27</v>
      </c>
      <c r="G6915" t="s">
        <v>27</v>
      </c>
      <c r="H6915" t="s">
        <v>28</v>
      </c>
      <c r="I6915" s="2">
        <v>44694</v>
      </c>
      <c r="J6915" t="s">
        <v>18828</v>
      </c>
      <c r="K6915" t="s">
        <v>18829</v>
      </c>
      <c r="L6915" t="s">
        <v>21</v>
      </c>
      <c r="M6915">
        <v>9814.5663000000004</v>
      </c>
      <c r="N6915">
        <v>214</v>
      </c>
      <c r="O6915" t="s">
        <v>39</v>
      </c>
      <c r="P6915" t="s">
        <v>39</v>
      </c>
      <c r="Q6915" s="2">
        <v>44719</v>
      </c>
      <c r="R6915" t="s">
        <v>44</v>
      </c>
      <c r="S6915" t="s">
        <v>24</v>
      </c>
      <c r="T6915">
        <f>_xlfn.DAYS(Raw_data_US_healthcare[[#This Row],[Discharge Date]],Raw_data_US_healthcare[[#This Row],[Date of Admission]])</f>
        <v>25</v>
      </c>
    </row>
    <row r="6916" spans="1:20" x14ac:dyDescent="0.3">
      <c r="A6916" t="s">
        <v>26511</v>
      </c>
      <c r="B6916" t="s">
        <v>18830</v>
      </c>
      <c r="C6916">
        <v>20</v>
      </c>
      <c r="D6916" t="str">
        <f>IF(Raw_data_US_healthcare[[#This Row],[Age]]&lt;35,"Young",IF(Raw_data_US_healthcare[[#This Row],[Age]]&lt;60,"Middle","Senior"))</f>
        <v>Young</v>
      </c>
      <c r="E6916" t="s">
        <v>16</v>
      </c>
      <c r="F6916" t="s">
        <v>113</v>
      </c>
      <c r="G6916" t="s">
        <v>113</v>
      </c>
      <c r="H6916" t="s">
        <v>18</v>
      </c>
      <c r="I6916" s="2">
        <v>44785</v>
      </c>
      <c r="J6916" t="s">
        <v>18831</v>
      </c>
      <c r="K6916" t="s">
        <v>18832</v>
      </c>
      <c r="L6916" t="s">
        <v>31</v>
      </c>
      <c r="M6916">
        <v>43484.928800000002</v>
      </c>
      <c r="N6916">
        <v>250</v>
      </c>
      <c r="O6916" t="s">
        <v>39</v>
      </c>
      <c r="P6916" t="s">
        <v>39</v>
      </c>
      <c r="Q6916" s="2">
        <v>44809</v>
      </c>
      <c r="R6916" t="s">
        <v>44</v>
      </c>
      <c r="S6916" t="s">
        <v>45</v>
      </c>
      <c r="T6916">
        <f>_xlfn.DAYS(Raw_data_US_healthcare[[#This Row],[Discharge Date]],Raw_data_US_healthcare[[#This Row],[Date of Admission]])</f>
        <v>24</v>
      </c>
    </row>
    <row r="6917" spans="1:20" x14ac:dyDescent="0.3">
      <c r="A6917" t="s">
        <v>26511</v>
      </c>
      <c r="B6917" t="s">
        <v>18833</v>
      </c>
      <c r="C6917">
        <v>44</v>
      </c>
      <c r="D6917" t="str">
        <f>IF(Raw_data_US_healthcare[[#This Row],[Age]]&lt;35,"Young",IF(Raw_data_US_healthcare[[#This Row],[Age]]&lt;60,"Middle","Senior"))</f>
        <v>Middle</v>
      </c>
      <c r="E6917" t="s">
        <v>16</v>
      </c>
      <c r="F6917" t="s">
        <v>35</v>
      </c>
      <c r="G6917" t="s">
        <v>35</v>
      </c>
      <c r="H6917" t="s">
        <v>26516</v>
      </c>
      <c r="I6917" s="2">
        <v>43655</v>
      </c>
      <c r="J6917" t="s">
        <v>18834</v>
      </c>
      <c r="K6917" t="s">
        <v>18835</v>
      </c>
      <c r="L6917" t="s">
        <v>52</v>
      </c>
      <c r="M6917">
        <v>13211.337</v>
      </c>
      <c r="N6917">
        <v>104</v>
      </c>
      <c r="O6917" t="s">
        <v>43</v>
      </c>
      <c r="P6917" t="s">
        <v>43</v>
      </c>
      <c r="Q6917" s="2">
        <v>43679</v>
      </c>
      <c r="R6917" t="s">
        <v>83</v>
      </c>
      <c r="S6917" t="s">
        <v>45</v>
      </c>
      <c r="T6917">
        <f>_xlfn.DAYS(Raw_data_US_healthcare[[#This Row],[Discharge Date]],Raw_data_US_healthcare[[#This Row],[Date of Admission]])</f>
        <v>24</v>
      </c>
    </row>
    <row r="6918" spans="1:20" x14ac:dyDescent="0.3">
      <c r="A6918" t="s">
        <v>26512</v>
      </c>
      <c r="B6918" t="s">
        <v>18836</v>
      </c>
      <c r="C6918">
        <v>53</v>
      </c>
      <c r="D6918" t="str">
        <f>IF(Raw_data_US_healthcare[[#This Row],[Age]]&lt;35,"Young",IF(Raw_data_US_healthcare[[#This Row],[Age]]&lt;60,"Middle","Senior"))</f>
        <v>Middle</v>
      </c>
      <c r="E6918" t="s">
        <v>26</v>
      </c>
      <c r="F6918" t="s">
        <v>228</v>
      </c>
      <c r="G6918" t="s">
        <v>228</v>
      </c>
      <c r="H6918" t="s">
        <v>36</v>
      </c>
      <c r="I6918" s="2">
        <v>43510</v>
      </c>
      <c r="J6918" t="s">
        <v>18837</v>
      </c>
      <c r="K6918" t="s">
        <v>18838</v>
      </c>
      <c r="L6918" t="s">
        <v>21</v>
      </c>
      <c r="M6918">
        <v>14991.8334</v>
      </c>
      <c r="N6918">
        <v>374</v>
      </c>
      <c r="O6918" t="s">
        <v>43</v>
      </c>
      <c r="P6918" t="s">
        <v>43</v>
      </c>
      <c r="Q6918" s="2">
        <v>43537</v>
      </c>
      <c r="R6918" t="s">
        <v>32</v>
      </c>
      <c r="S6918" t="s">
        <v>33</v>
      </c>
      <c r="T6918">
        <f>_xlfn.DAYS(Raw_data_US_healthcare[[#This Row],[Discharge Date]],Raw_data_US_healthcare[[#This Row],[Date of Admission]])</f>
        <v>27</v>
      </c>
    </row>
    <row r="6919" spans="1:20" x14ac:dyDescent="0.3">
      <c r="A6919" t="s">
        <v>26512</v>
      </c>
      <c r="B6919" t="s">
        <v>18839</v>
      </c>
      <c r="C6919">
        <v>35</v>
      </c>
      <c r="D6919" t="str">
        <f>IF(Raw_data_US_healthcare[[#This Row],[Age]]&lt;35,"Young",IF(Raw_data_US_healthcare[[#This Row],[Age]]&lt;60,"Middle","Senior"))</f>
        <v>Middle</v>
      </c>
      <c r="E6919" t="s">
        <v>26</v>
      </c>
      <c r="F6919" t="s">
        <v>62</v>
      </c>
      <c r="G6919" t="s">
        <v>62</v>
      </c>
      <c r="H6919" t="s">
        <v>36</v>
      </c>
      <c r="I6919" s="2">
        <v>44980</v>
      </c>
      <c r="J6919" t="s">
        <v>18840</v>
      </c>
      <c r="K6919" t="s">
        <v>18841</v>
      </c>
      <c r="L6919" t="s">
        <v>31</v>
      </c>
      <c r="M6919">
        <v>6285.9399000000003</v>
      </c>
      <c r="N6919">
        <v>211</v>
      </c>
      <c r="O6919" t="s">
        <v>39</v>
      </c>
      <c r="P6919" t="s">
        <v>39</v>
      </c>
      <c r="Q6919" s="2">
        <v>44997</v>
      </c>
      <c r="R6919" t="s">
        <v>23</v>
      </c>
      <c r="S6919" t="s">
        <v>45</v>
      </c>
      <c r="T6919">
        <f>_xlfn.DAYS(Raw_data_US_healthcare[[#This Row],[Discharge Date]],Raw_data_US_healthcare[[#This Row],[Date of Admission]])</f>
        <v>17</v>
      </c>
    </row>
    <row r="6920" spans="1:20" x14ac:dyDescent="0.3">
      <c r="A6920" t="s">
        <v>26512</v>
      </c>
      <c r="B6920" t="s">
        <v>18842</v>
      </c>
      <c r="C6920">
        <v>82</v>
      </c>
      <c r="D6920" t="str">
        <f>IF(Raw_data_US_healthcare[[#This Row],[Age]]&lt;35,"Young",IF(Raw_data_US_healthcare[[#This Row],[Age]]&lt;60,"Middle","Senior"))</f>
        <v>Senior</v>
      </c>
      <c r="E6920" t="s">
        <v>26</v>
      </c>
      <c r="F6920" t="s">
        <v>35</v>
      </c>
      <c r="G6920" t="s">
        <v>35</v>
      </c>
      <c r="H6920" t="s">
        <v>36</v>
      </c>
      <c r="I6920" s="2">
        <v>44564</v>
      </c>
      <c r="J6920" t="s">
        <v>18843</v>
      </c>
      <c r="K6920" t="s">
        <v>18844</v>
      </c>
      <c r="L6920" t="s">
        <v>31</v>
      </c>
      <c r="M6920">
        <v>8299.6438999999991</v>
      </c>
      <c r="N6920">
        <v>276</v>
      </c>
      <c r="O6920" t="s">
        <v>22</v>
      </c>
      <c r="P6920" t="s">
        <v>22</v>
      </c>
      <c r="Q6920" s="2">
        <v>44572</v>
      </c>
      <c r="R6920" t="s">
        <v>83</v>
      </c>
      <c r="S6920" t="s">
        <v>33</v>
      </c>
      <c r="T6920">
        <f>_xlfn.DAYS(Raw_data_US_healthcare[[#This Row],[Discharge Date]],Raw_data_US_healthcare[[#This Row],[Date of Admission]])</f>
        <v>8</v>
      </c>
    </row>
    <row r="6921" spans="1:20" x14ac:dyDescent="0.3">
      <c r="A6921" t="s">
        <v>26512</v>
      </c>
      <c r="B6921" t="s">
        <v>18845</v>
      </c>
      <c r="C6921">
        <v>76</v>
      </c>
      <c r="D6921" t="str">
        <f>IF(Raw_data_US_healthcare[[#This Row],[Age]]&lt;35,"Young",IF(Raw_data_US_healthcare[[#This Row],[Age]]&lt;60,"Middle","Senior"))</f>
        <v>Senior</v>
      </c>
      <c r="E6921" t="s">
        <v>26</v>
      </c>
      <c r="F6921" t="s">
        <v>27</v>
      </c>
      <c r="G6921" t="s">
        <v>27</v>
      </c>
      <c r="H6921" t="s">
        <v>69</v>
      </c>
      <c r="I6921" s="2">
        <v>44042</v>
      </c>
      <c r="J6921" t="s">
        <v>18846</v>
      </c>
      <c r="K6921" t="s">
        <v>18847</v>
      </c>
      <c r="L6921" t="s">
        <v>56</v>
      </c>
      <c r="M6921">
        <v>38601.104800000001</v>
      </c>
      <c r="N6921">
        <v>476</v>
      </c>
      <c r="O6921" t="s">
        <v>39</v>
      </c>
      <c r="P6921" t="s">
        <v>39</v>
      </c>
      <c r="Q6921" s="2">
        <v>44064</v>
      </c>
      <c r="R6921" t="s">
        <v>48</v>
      </c>
      <c r="S6921" t="s">
        <v>45</v>
      </c>
      <c r="T6921">
        <f>_xlfn.DAYS(Raw_data_US_healthcare[[#This Row],[Discharge Date]],Raw_data_US_healthcare[[#This Row],[Date of Admission]])</f>
        <v>22</v>
      </c>
    </row>
    <row r="6922" spans="1:20" x14ac:dyDescent="0.3">
      <c r="A6922" t="s">
        <v>26512</v>
      </c>
      <c r="B6922" t="s">
        <v>1242</v>
      </c>
      <c r="C6922">
        <v>29</v>
      </c>
      <c r="D6922" t="str">
        <f>IF(Raw_data_US_healthcare[[#This Row],[Age]]&lt;35,"Young",IF(Raw_data_US_healthcare[[#This Row],[Age]]&lt;60,"Middle","Senior"))</f>
        <v>Young</v>
      </c>
      <c r="E6922" t="s">
        <v>26</v>
      </c>
      <c r="F6922" t="s">
        <v>88</v>
      </c>
      <c r="G6922" t="s">
        <v>88</v>
      </c>
      <c r="H6922" t="s">
        <v>26516</v>
      </c>
      <c r="I6922" s="2">
        <v>44813</v>
      </c>
      <c r="J6922" t="s">
        <v>1941</v>
      </c>
      <c r="K6922" t="s">
        <v>18848</v>
      </c>
      <c r="L6922" t="s">
        <v>60</v>
      </c>
      <c r="M6922">
        <v>2083.7208000000001</v>
      </c>
      <c r="N6922">
        <v>441</v>
      </c>
      <c r="O6922" t="s">
        <v>43</v>
      </c>
      <c r="P6922" t="s">
        <v>43</v>
      </c>
      <c r="Q6922" s="2">
        <v>44820</v>
      </c>
      <c r="R6922" t="s">
        <v>23</v>
      </c>
      <c r="S6922" t="s">
        <v>45</v>
      </c>
      <c r="T6922">
        <f>_xlfn.DAYS(Raw_data_US_healthcare[[#This Row],[Discharge Date]],Raw_data_US_healthcare[[#This Row],[Date of Admission]])</f>
        <v>7</v>
      </c>
    </row>
    <row r="6923" spans="1:20" x14ac:dyDescent="0.3">
      <c r="A6923" t="s">
        <v>26512</v>
      </c>
      <c r="B6923" t="s">
        <v>18849</v>
      </c>
      <c r="C6923">
        <v>20</v>
      </c>
      <c r="D6923" t="str">
        <f>IF(Raw_data_US_healthcare[[#This Row],[Age]]&lt;35,"Young",IF(Raw_data_US_healthcare[[#This Row],[Age]]&lt;60,"Middle","Senior"))</f>
        <v>Young</v>
      </c>
      <c r="E6923" t="s">
        <v>26</v>
      </c>
      <c r="F6923" t="s">
        <v>35</v>
      </c>
      <c r="G6923" t="s">
        <v>35</v>
      </c>
      <c r="H6923" t="s">
        <v>36</v>
      </c>
      <c r="I6923" s="2">
        <v>44172</v>
      </c>
      <c r="J6923" t="s">
        <v>18850</v>
      </c>
      <c r="K6923" t="s">
        <v>18851</v>
      </c>
      <c r="L6923" t="s">
        <v>60</v>
      </c>
      <c r="M6923">
        <v>13930.1193</v>
      </c>
      <c r="N6923">
        <v>375</v>
      </c>
      <c r="O6923" t="s">
        <v>43</v>
      </c>
      <c r="P6923" t="s">
        <v>43</v>
      </c>
      <c r="Q6923" s="2">
        <v>44190</v>
      </c>
      <c r="R6923" t="s">
        <v>32</v>
      </c>
      <c r="S6923" t="s">
        <v>45</v>
      </c>
      <c r="T6923">
        <f>_xlfn.DAYS(Raw_data_US_healthcare[[#This Row],[Discharge Date]],Raw_data_US_healthcare[[#This Row],[Date of Admission]])</f>
        <v>18</v>
      </c>
    </row>
    <row r="6924" spans="1:20" x14ac:dyDescent="0.3">
      <c r="A6924" t="s">
        <v>26511</v>
      </c>
      <c r="B6924" t="s">
        <v>18852</v>
      </c>
      <c r="C6924">
        <v>77</v>
      </c>
      <c r="D6924" t="str">
        <f>IF(Raw_data_US_healthcare[[#This Row],[Age]]&lt;35,"Young",IF(Raw_data_US_healthcare[[#This Row],[Age]]&lt;60,"Middle","Senior"))</f>
        <v>Senior</v>
      </c>
      <c r="E6924" t="s">
        <v>16</v>
      </c>
      <c r="F6924" t="s">
        <v>228</v>
      </c>
      <c r="G6924" t="s">
        <v>228</v>
      </c>
      <c r="H6924" t="s">
        <v>69</v>
      </c>
      <c r="I6924" s="2">
        <v>44800</v>
      </c>
      <c r="J6924" t="s">
        <v>18853</v>
      </c>
      <c r="K6924" t="s">
        <v>18854</v>
      </c>
      <c r="L6924" t="s">
        <v>52</v>
      </c>
      <c r="M6924">
        <v>9413.0534000000007</v>
      </c>
      <c r="N6924">
        <v>220</v>
      </c>
      <c r="O6924" t="s">
        <v>22</v>
      </c>
      <c r="P6924" t="s">
        <v>22</v>
      </c>
      <c r="Q6924" s="2">
        <v>44818</v>
      </c>
      <c r="R6924" t="s">
        <v>23</v>
      </c>
      <c r="S6924" t="s">
        <v>33</v>
      </c>
      <c r="T6924">
        <f>_xlfn.DAYS(Raw_data_US_healthcare[[#This Row],[Discharge Date]],Raw_data_US_healthcare[[#This Row],[Date of Admission]])</f>
        <v>18</v>
      </c>
    </row>
    <row r="6925" spans="1:20" x14ac:dyDescent="0.3">
      <c r="A6925" t="s">
        <v>26512</v>
      </c>
      <c r="B6925" t="s">
        <v>18855</v>
      </c>
      <c r="C6925">
        <v>71</v>
      </c>
      <c r="D6925" t="str">
        <f>IF(Raw_data_US_healthcare[[#This Row],[Age]]&lt;35,"Young",IF(Raw_data_US_healthcare[[#This Row],[Age]]&lt;60,"Middle","Senior"))</f>
        <v>Senior</v>
      </c>
      <c r="E6925" t="s">
        <v>26</v>
      </c>
      <c r="F6925" t="s">
        <v>27</v>
      </c>
      <c r="G6925" t="s">
        <v>27</v>
      </c>
      <c r="H6925" t="s">
        <v>69</v>
      </c>
      <c r="I6925" s="2">
        <v>43945</v>
      </c>
      <c r="J6925" t="s">
        <v>18856</v>
      </c>
      <c r="K6925" t="s">
        <v>18857</v>
      </c>
      <c r="L6925" t="s">
        <v>52</v>
      </c>
      <c r="M6925">
        <v>20825.885200000001</v>
      </c>
      <c r="N6925">
        <v>426</v>
      </c>
      <c r="O6925" t="s">
        <v>22</v>
      </c>
      <c r="P6925" t="s">
        <v>22</v>
      </c>
      <c r="Q6925" s="2">
        <v>43963</v>
      </c>
      <c r="R6925" t="s">
        <v>48</v>
      </c>
      <c r="S6925" t="s">
        <v>33</v>
      </c>
      <c r="T6925">
        <f>_xlfn.DAYS(Raw_data_US_healthcare[[#This Row],[Discharge Date]],Raw_data_US_healthcare[[#This Row],[Date of Admission]])</f>
        <v>18</v>
      </c>
    </row>
    <row r="6926" spans="1:20" x14ac:dyDescent="0.3">
      <c r="A6926" t="s">
        <v>26511</v>
      </c>
      <c r="B6926" t="s">
        <v>18858</v>
      </c>
      <c r="C6926">
        <v>47</v>
      </c>
      <c r="D6926" t="str">
        <f>IF(Raw_data_US_healthcare[[#This Row],[Age]]&lt;35,"Young",IF(Raw_data_US_healthcare[[#This Row],[Age]]&lt;60,"Middle","Senior"))</f>
        <v>Middle</v>
      </c>
      <c r="E6926" t="s">
        <v>16</v>
      </c>
      <c r="F6926" t="s">
        <v>18723</v>
      </c>
      <c r="G6926" t="s">
        <v>17</v>
      </c>
      <c r="H6926" t="s">
        <v>26514</v>
      </c>
      <c r="I6926" s="2">
        <v>44761</v>
      </c>
      <c r="J6926" t="s">
        <v>18859</v>
      </c>
      <c r="K6926" t="s">
        <v>18860</v>
      </c>
      <c r="L6926" t="s">
        <v>21</v>
      </c>
      <c r="M6926">
        <v>3669.6626999999999</v>
      </c>
      <c r="N6926">
        <v>264</v>
      </c>
      <c r="O6926" t="s">
        <v>22</v>
      </c>
      <c r="P6926" t="s">
        <v>22</v>
      </c>
      <c r="Q6926" s="2">
        <v>44764</v>
      </c>
      <c r="R6926" t="s">
        <v>32</v>
      </c>
      <c r="S6926" t="s">
        <v>24</v>
      </c>
      <c r="T6926">
        <f>_xlfn.DAYS(Raw_data_US_healthcare[[#This Row],[Discharge Date]],Raw_data_US_healthcare[[#This Row],[Date of Admission]])</f>
        <v>3</v>
      </c>
    </row>
    <row r="6927" spans="1:20" x14ac:dyDescent="0.3">
      <c r="A6927" t="s">
        <v>26512</v>
      </c>
      <c r="B6927" t="s">
        <v>18861</v>
      </c>
      <c r="C6927">
        <v>21</v>
      </c>
      <c r="D6927" t="str">
        <f>IF(Raw_data_US_healthcare[[#This Row],[Age]]&lt;35,"Young",IF(Raw_data_US_healthcare[[#This Row],[Age]]&lt;60,"Middle","Senior"))</f>
        <v>Young</v>
      </c>
      <c r="E6927" t="s">
        <v>26</v>
      </c>
      <c r="F6927" t="s">
        <v>228</v>
      </c>
      <c r="G6927" t="s">
        <v>228</v>
      </c>
      <c r="H6927" t="s">
        <v>69</v>
      </c>
      <c r="I6927" s="2">
        <v>44880</v>
      </c>
      <c r="J6927" t="s">
        <v>18862</v>
      </c>
      <c r="K6927" t="s">
        <v>18863</v>
      </c>
      <c r="L6927" t="s">
        <v>56</v>
      </c>
      <c r="M6927">
        <v>46002.104500000001</v>
      </c>
      <c r="N6927">
        <v>109</v>
      </c>
      <c r="O6927" t="s">
        <v>22</v>
      </c>
      <c r="P6927" t="s">
        <v>22</v>
      </c>
      <c r="Q6927" s="2">
        <v>44902</v>
      </c>
      <c r="R6927" t="s">
        <v>44</v>
      </c>
      <c r="S6927" t="s">
        <v>24</v>
      </c>
      <c r="T6927">
        <f>_xlfn.DAYS(Raw_data_US_healthcare[[#This Row],[Discharge Date]],Raw_data_US_healthcare[[#This Row],[Date of Admission]])</f>
        <v>22</v>
      </c>
    </row>
    <row r="6928" spans="1:20" x14ac:dyDescent="0.3">
      <c r="A6928" t="s">
        <v>26512</v>
      </c>
      <c r="B6928" t="s">
        <v>18864</v>
      </c>
      <c r="C6928">
        <v>53</v>
      </c>
      <c r="D6928" t="str">
        <f>IF(Raw_data_US_healthcare[[#This Row],[Age]]&lt;35,"Young",IF(Raw_data_US_healthcare[[#This Row],[Age]]&lt;60,"Middle","Senior"))</f>
        <v>Middle</v>
      </c>
      <c r="E6928" t="s">
        <v>26</v>
      </c>
      <c r="F6928" t="s">
        <v>35</v>
      </c>
      <c r="G6928" t="s">
        <v>35</v>
      </c>
      <c r="H6928" t="s">
        <v>28</v>
      </c>
      <c r="I6928" s="2">
        <v>43599</v>
      </c>
      <c r="J6928" t="s">
        <v>15459</v>
      </c>
      <c r="K6928" t="s">
        <v>18865</v>
      </c>
      <c r="L6928" t="s">
        <v>60</v>
      </c>
      <c r="M6928">
        <v>34458.864600000001</v>
      </c>
      <c r="N6928">
        <v>476</v>
      </c>
      <c r="O6928" t="s">
        <v>43</v>
      </c>
      <c r="P6928" t="s">
        <v>43</v>
      </c>
      <c r="Q6928" s="2">
        <v>43625</v>
      </c>
      <c r="R6928" t="s">
        <v>23</v>
      </c>
      <c r="S6928" t="s">
        <v>45</v>
      </c>
      <c r="T6928">
        <f>_xlfn.DAYS(Raw_data_US_healthcare[[#This Row],[Discharge Date]],Raw_data_US_healthcare[[#This Row],[Date of Admission]])</f>
        <v>26</v>
      </c>
    </row>
    <row r="6929" spans="1:20" x14ac:dyDescent="0.3">
      <c r="A6929" t="s">
        <v>26511</v>
      </c>
      <c r="B6929" t="s">
        <v>18866</v>
      </c>
      <c r="C6929">
        <v>21</v>
      </c>
      <c r="D6929" t="str">
        <f>IF(Raw_data_US_healthcare[[#This Row],[Age]]&lt;35,"Young",IF(Raw_data_US_healthcare[[#This Row],[Age]]&lt;60,"Middle","Senior"))</f>
        <v>Young</v>
      </c>
      <c r="E6929" t="s">
        <v>16</v>
      </c>
      <c r="F6929" t="s">
        <v>27</v>
      </c>
      <c r="G6929" t="s">
        <v>27</v>
      </c>
      <c r="H6929" t="s">
        <v>36</v>
      </c>
      <c r="I6929" s="2">
        <v>44924</v>
      </c>
      <c r="J6929" t="s">
        <v>18867</v>
      </c>
      <c r="K6929" t="s">
        <v>18868</v>
      </c>
      <c r="L6929" t="s">
        <v>52</v>
      </c>
      <c r="M6929">
        <v>922.33270000000005</v>
      </c>
      <c r="N6929">
        <v>329</v>
      </c>
      <c r="O6929" t="s">
        <v>43</v>
      </c>
      <c r="P6929" t="s">
        <v>43</v>
      </c>
      <c r="Q6929" s="2">
        <v>44940</v>
      </c>
      <c r="R6929" t="s">
        <v>32</v>
      </c>
      <c r="S6929" t="s">
        <v>33</v>
      </c>
      <c r="T6929">
        <f>_xlfn.DAYS(Raw_data_US_healthcare[[#This Row],[Discharge Date]],Raw_data_US_healthcare[[#This Row],[Date of Admission]])</f>
        <v>16</v>
      </c>
    </row>
    <row r="6930" spans="1:20" x14ac:dyDescent="0.3">
      <c r="A6930" t="s">
        <v>26512</v>
      </c>
      <c r="B6930" t="s">
        <v>18869</v>
      </c>
      <c r="C6930">
        <v>27</v>
      </c>
      <c r="D6930" t="str">
        <f>IF(Raw_data_US_healthcare[[#This Row],[Age]]&lt;35,"Young",IF(Raw_data_US_healthcare[[#This Row],[Age]]&lt;60,"Middle","Senior"))</f>
        <v>Young</v>
      </c>
      <c r="E6930" t="s">
        <v>26</v>
      </c>
      <c r="F6930" t="s">
        <v>27</v>
      </c>
      <c r="G6930" t="s">
        <v>27</v>
      </c>
      <c r="H6930" t="s">
        <v>26516</v>
      </c>
      <c r="I6930" s="2">
        <v>43810</v>
      </c>
      <c r="J6930" t="s">
        <v>18870</v>
      </c>
      <c r="K6930" t="s">
        <v>2290</v>
      </c>
      <c r="L6930" t="s">
        <v>56</v>
      </c>
      <c r="M6930">
        <v>14995.950199999999</v>
      </c>
      <c r="N6930">
        <v>317</v>
      </c>
      <c r="O6930" t="s">
        <v>39</v>
      </c>
      <c r="P6930" t="s">
        <v>39</v>
      </c>
      <c r="Q6930" s="2">
        <v>43811</v>
      </c>
      <c r="R6930" t="s">
        <v>23</v>
      </c>
      <c r="S6930" t="s">
        <v>24</v>
      </c>
      <c r="T6930">
        <f>_xlfn.DAYS(Raw_data_US_healthcare[[#This Row],[Discharge Date]],Raw_data_US_healthcare[[#This Row],[Date of Admission]])</f>
        <v>1</v>
      </c>
    </row>
    <row r="6931" spans="1:20" x14ac:dyDescent="0.3">
      <c r="A6931" t="s">
        <v>26512</v>
      </c>
      <c r="B6931" t="s">
        <v>7865</v>
      </c>
      <c r="C6931">
        <v>30</v>
      </c>
      <c r="D6931" t="str">
        <f>IF(Raw_data_US_healthcare[[#This Row],[Age]]&lt;35,"Young",IF(Raw_data_US_healthcare[[#This Row],[Age]]&lt;60,"Middle","Senior"))</f>
        <v>Young</v>
      </c>
      <c r="E6931" t="s">
        <v>26</v>
      </c>
      <c r="F6931" t="s">
        <v>113</v>
      </c>
      <c r="G6931" t="s">
        <v>113</v>
      </c>
      <c r="H6931" t="s">
        <v>36</v>
      </c>
      <c r="I6931" s="2">
        <v>44593</v>
      </c>
      <c r="J6931" t="s">
        <v>18871</v>
      </c>
      <c r="K6931" t="s">
        <v>18872</v>
      </c>
      <c r="L6931" t="s">
        <v>60</v>
      </c>
      <c r="M6931">
        <v>13844.873900000001</v>
      </c>
      <c r="N6931">
        <v>455</v>
      </c>
      <c r="O6931" t="s">
        <v>22</v>
      </c>
      <c r="P6931" t="s">
        <v>22</v>
      </c>
      <c r="Q6931" s="2">
        <v>44594</v>
      </c>
      <c r="R6931" t="s">
        <v>83</v>
      </c>
      <c r="S6931" t="s">
        <v>24</v>
      </c>
      <c r="T6931">
        <f>_xlfn.DAYS(Raw_data_US_healthcare[[#This Row],[Discharge Date]],Raw_data_US_healthcare[[#This Row],[Date of Admission]])</f>
        <v>1</v>
      </c>
    </row>
    <row r="6932" spans="1:20" x14ac:dyDescent="0.3">
      <c r="A6932" t="s">
        <v>26511</v>
      </c>
      <c r="B6932" t="s">
        <v>18873</v>
      </c>
      <c r="C6932">
        <v>46</v>
      </c>
      <c r="D6932" t="str">
        <f>IF(Raw_data_US_healthcare[[#This Row],[Age]]&lt;35,"Young",IF(Raw_data_US_healthcare[[#This Row],[Age]]&lt;60,"Middle","Senior"))</f>
        <v>Middle</v>
      </c>
      <c r="E6932" t="s">
        <v>16</v>
      </c>
      <c r="F6932" t="s">
        <v>228</v>
      </c>
      <c r="G6932" t="s">
        <v>228</v>
      </c>
      <c r="H6932" t="s">
        <v>26514</v>
      </c>
      <c r="I6932" s="2">
        <v>43437</v>
      </c>
      <c r="J6932" t="s">
        <v>18874</v>
      </c>
      <c r="K6932" t="s">
        <v>18875</v>
      </c>
      <c r="L6932" t="s">
        <v>60</v>
      </c>
      <c r="M6932">
        <v>34421.145100000002</v>
      </c>
      <c r="N6932">
        <v>386</v>
      </c>
      <c r="O6932" t="s">
        <v>22</v>
      </c>
      <c r="P6932" t="s">
        <v>22</v>
      </c>
      <c r="Q6932" s="2">
        <v>43439</v>
      </c>
      <c r="R6932" t="s">
        <v>44</v>
      </c>
      <c r="S6932" t="s">
        <v>33</v>
      </c>
      <c r="T6932">
        <f>_xlfn.DAYS(Raw_data_US_healthcare[[#This Row],[Discharge Date]],Raw_data_US_healthcare[[#This Row],[Date of Admission]])</f>
        <v>2</v>
      </c>
    </row>
    <row r="6933" spans="1:20" x14ac:dyDescent="0.3">
      <c r="A6933" t="s">
        <v>26512</v>
      </c>
      <c r="B6933" t="s">
        <v>2842</v>
      </c>
      <c r="C6933">
        <v>85</v>
      </c>
      <c r="D6933" t="str">
        <f>IF(Raw_data_US_healthcare[[#This Row],[Age]]&lt;35,"Young",IF(Raw_data_US_healthcare[[#This Row],[Age]]&lt;60,"Middle","Senior"))</f>
        <v>Senior</v>
      </c>
      <c r="E6933" t="s">
        <v>26</v>
      </c>
      <c r="F6933" t="s">
        <v>18723</v>
      </c>
      <c r="G6933" t="s">
        <v>17</v>
      </c>
      <c r="H6933" t="s">
        <v>69</v>
      </c>
      <c r="I6933" s="2">
        <v>44803</v>
      </c>
      <c r="J6933" t="s">
        <v>18876</v>
      </c>
      <c r="K6933" t="s">
        <v>18877</v>
      </c>
      <c r="L6933" t="s">
        <v>21</v>
      </c>
      <c r="M6933">
        <v>63013.848599999998</v>
      </c>
      <c r="N6933">
        <v>311</v>
      </c>
      <c r="O6933" t="s">
        <v>22</v>
      </c>
      <c r="P6933" t="s">
        <v>22</v>
      </c>
      <c r="Q6933" s="2">
        <v>44807</v>
      </c>
      <c r="R6933" t="s">
        <v>44</v>
      </c>
      <c r="S6933" t="s">
        <v>33</v>
      </c>
      <c r="T6933">
        <f>_xlfn.DAYS(Raw_data_US_healthcare[[#This Row],[Discharge Date]],Raw_data_US_healthcare[[#This Row],[Date of Admission]])</f>
        <v>4</v>
      </c>
    </row>
    <row r="6934" spans="1:20" x14ac:dyDescent="0.3">
      <c r="A6934" t="s">
        <v>26511</v>
      </c>
      <c r="B6934" t="s">
        <v>18878</v>
      </c>
      <c r="C6934">
        <v>59</v>
      </c>
      <c r="D6934" t="str">
        <f>IF(Raw_data_US_healthcare[[#This Row],[Age]]&lt;35,"Young",IF(Raw_data_US_healthcare[[#This Row],[Age]]&lt;60,"Middle","Senior"))</f>
        <v>Middle</v>
      </c>
      <c r="E6934" t="s">
        <v>16</v>
      </c>
      <c r="F6934" t="s">
        <v>27</v>
      </c>
      <c r="G6934" t="s">
        <v>27</v>
      </c>
      <c r="H6934" t="s">
        <v>26514</v>
      </c>
      <c r="I6934" s="2">
        <v>44329</v>
      </c>
      <c r="J6934" t="s">
        <v>18879</v>
      </c>
      <c r="K6934" t="s">
        <v>18880</v>
      </c>
      <c r="L6934" t="s">
        <v>60</v>
      </c>
      <c r="M6934">
        <v>1017.1464</v>
      </c>
      <c r="N6934">
        <v>499</v>
      </c>
      <c r="O6934" t="s">
        <v>22</v>
      </c>
      <c r="P6934" t="s">
        <v>22</v>
      </c>
      <c r="Q6934" s="2">
        <v>44345</v>
      </c>
      <c r="R6934" t="s">
        <v>83</v>
      </c>
      <c r="S6934" t="s">
        <v>45</v>
      </c>
      <c r="T6934">
        <f>_xlfn.DAYS(Raw_data_US_healthcare[[#This Row],[Discharge Date]],Raw_data_US_healthcare[[#This Row],[Date of Admission]])</f>
        <v>16</v>
      </c>
    </row>
    <row r="6935" spans="1:20" x14ac:dyDescent="0.3">
      <c r="A6935" t="s">
        <v>26511</v>
      </c>
      <c r="B6935" t="s">
        <v>18881</v>
      </c>
      <c r="C6935">
        <v>42</v>
      </c>
      <c r="D6935" t="str">
        <f>IF(Raw_data_US_healthcare[[#This Row],[Age]]&lt;35,"Young",IF(Raw_data_US_healthcare[[#This Row],[Age]]&lt;60,"Middle","Senior"))</f>
        <v>Middle</v>
      </c>
      <c r="E6935" t="s">
        <v>16</v>
      </c>
      <c r="F6935" t="s">
        <v>27</v>
      </c>
      <c r="G6935" t="s">
        <v>27</v>
      </c>
      <c r="H6935" t="s">
        <v>18</v>
      </c>
      <c r="I6935" s="2">
        <v>43656</v>
      </c>
      <c r="J6935" t="s">
        <v>18882</v>
      </c>
      <c r="K6935" t="s">
        <v>5993</v>
      </c>
      <c r="L6935" t="s">
        <v>21</v>
      </c>
      <c r="M6935">
        <v>50357.929499999998</v>
      </c>
      <c r="N6935">
        <v>447</v>
      </c>
      <c r="O6935" t="s">
        <v>39</v>
      </c>
      <c r="P6935" t="s">
        <v>39</v>
      </c>
      <c r="Q6935" s="2">
        <v>43678</v>
      </c>
      <c r="R6935" t="s">
        <v>23</v>
      </c>
      <c r="S6935" t="s">
        <v>33</v>
      </c>
      <c r="T6935">
        <f>_xlfn.DAYS(Raw_data_US_healthcare[[#This Row],[Discharge Date]],Raw_data_US_healthcare[[#This Row],[Date of Admission]])</f>
        <v>22</v>
      </c>
    </row>
    <row r="6936" spans="1:20" x14ac:dyDescent="0.3">
      <c r="A6936" t="s">
        <v>26512</v>
      </c>
      <c r="B6936" t="s">
        <v>18883</v>
      </c>
      <c r="C6936">
        <v>38</v>
      </c>
      <c r="D6936" t="str">
        <f>IF(Raw_data_US_healthcare[[#This Row],[Age]]&lt;35,"Young",IF(Raw_data_US_healthcare[[#This Row],[Age]]&lt;60,"Middle","Senior"))</f>
        <v>Middle</v>
      </c>
      <c r="E6936" t="s">
        <v>26</v>
      </c>
      <c r="F6936" t="s">
        <v>27</v>
      </c>
      <c r="G6936" t="s">
        <v>27</v>
      </c>
      <c r="H6936" t="s">
        <v>28</v>
      </c>
      <c r="I6936" s="2">
        <v>44773</v>
      </c>
      <c r="J6936" t="s">
        <v>18884</v>
      </c>
      <c r="K6936" t="s">
        <v>18885</v>
      </c>
      <c r="L6936" t="s">
        <v>60</v>
      </c>
      <c r="M6936">
        <v>38635.2673</v>
      </c>
      <c r="N6936">
        <v>244</v>
      </c>
      <c r="O6936" t="s">
        <v>39</v>
      </c>
      <c r="P6936" t="s">
        <v>39</v>
      </c>
      <c r="Q6936" s="2">
        <v>44801</v>
      </c>
      <c r="R6936" t="s">
        <v>32</v>
      </c>
      <c r="S6936" t="s">
        <v>33</v>
      </c>
      <c r="T6936">
        <f>_xlfn.DAYS(Raw_data_US_healthcare[[#This Row],[Discharge Date]],Raw_data_US_healthcare[[#This Row],[Date of Admission]])</f>
        <v>28</v>
      </c>
    </row>
    <row r="6937" spans="1:20" x14ac:dyDescent="0.3">
      <c r="A6937" t="s">
        <v>26511</v>
      </c>
      <c r="B6937" t="s">
        <v>18886</v>
      </c>
      <c r="C6937">
        <v>62</v>
      </c>
      <c r="D6937" t="str">
        <f>IF(Raw_data_US_healthcare[[#This Row],[Age]]&lt;35,"Young",IF(Raw_data_US_healthcare[[#This Row],[Age]]&lt;60,"Middle","Senior"))</f>
        <v>Senior</v>
      </c>
      <c r="E6937" t="s">
        <v>16</v>
      </c>
      <c r="F6937" t="s">
        <v>88</v>
      </c>
      <c r="G6937" t="s">
        <v>88</v>
      </c>
      <c r="H6937" t="s">
        <v>69</v>
      </c>
      <c r="I6937" s="2">
        <v>43555</v>
      </c>
      <c r="J6937" t="s">
        <v>18887</v>
      </c>
      <c r="K6937" t="s">
        <v>18888</v>
      </c>
      <c r="L6937" t="s">
        <v>52</v>
      </c>
      <c r="M6937">
        <v>32651.210999999999</v>
      </c>
      <c r="N6937">
        <v>396</v>
      </c>
      <c r="O6937" t="s">
        <v>39</v>
      </c>
      <c r="P6937" t="s">
        <v>39</v>
      </c>
      <c r="Q6937" s="2">
        <v>43565</v>
      </c>
      <c r="R6937" t="s">
        <v>83</v>
      </c>
      <c r="S6937" t="s">
        <v>33</v>
      </c>
      <c r="T6937">
        <f>_xlfn.DAYS(Raw_data_US_healthcare[[#This Row],[Discharge Date]],Raw_data_US_healthcare[[#This Row],[Date of Admission]])</f>
        <v>10</v>
      </c>
    </row>
    <row r="6938" spans="1:20" x14ac:dyDescent="0.3">
      <c r="A6938" t="s">
        <v>26511</v>
      </c>
      <c r="B6938" t="s">
        <v>18889</v>
      </c>
      <c r="C6938">
        <v>81</v>
      </c>
      <c r="D6938" t="str">
        <f>IF(Raw_data_US_healthcare[[#This Row],[Age]]&lt;35,"Young",IF(Raw_data_US_healthcare[[#This Row],[Age]]&lt;60,"Middle","Senior"))</f>
        <v>Senior</v>
      </c>
      <c r="E6938" t="s">
        <v>16</v>
      </c>
      <c r="F6938" t="s">
        <v>113</v>
      </c>
      <c r="G6938" t="s">
        <v>113</v>
      </c>
      <c r="H6938" t="s">
        <v>69</v>
      </c>
      <c r="I6938" s="2">
        <v>44678</v>
      </c>
      <c r="J6938" t="s">
        <v>18890</v>
      </c>
      <c r="K6938" t="s">
        <v>18891</v>
      </c>
      <c r="L6938" t="s">
        <v>56</v>
      </c>
      <c r="M6938">
        <v>21053</v>
      </c>
      <c r="N6938">
        <v>166</v>
      </c>
      <c r="O6938" t="s">
        <v>22</v>
      </c>
      <c r="P6938" t="s">
        <v>22</v>
      </c>
      <c r="Q6938" s="2">
        <v>44700</v>
      </c>
      <c r="R6938" t="s">
        <v>23</v>
      </c>
      <c r="S6938" t="s">
        <v>45</v>
      </c>
      <c r="T6938">
        <f>_xlfn.DAYS(Raw_data_US_healthcare[[#This Row],[Discharge Date]],Raw_data_US_healthcare[[#This Row],[Date of Admission]])</f>
        <v>22</v>
      </c>
    </row>
    <row r="6939" spans="1:20" x14ac:dyDescent="0.3">
      <c r="A6939" t="s">
        <v>26512</v>
      </c>
      <c r="B6939" t="s">
        <v>18892</v>
      </c>
      <c r="C6939">
        <v>46</v>
      </c>
      <c r="D6939" t="str">
        <f>IF(Raw_data_US_healthcare[[#This Row],[Age]]&lt;35,"Young",IF(Raw_data_US_healthcare[[#This Row],[Age]]&lt;60,"Middle","Senior"))</f>
        <v>Middle</v>
      </c>
      <c r="E6939" t="s">
        <v>26</v>
      </c>
      <c r="F6939" t="s">
        <v>62</v>
      </c>
      <c r="G6939" t="s">
        <v>62</v>
      </c>
      <c r="H6939" t="s">
        <v>28</v>
      </c>
      <c r="I6939" s="2">
        <v>45144</v>
      </c>
      <c r="J6939" t="s">
        <v>15249</v>
      </c>
      <c r="K6939" t="s">
        <v>18893</v>
      </c>
      <c r="L6939" t="s">
        <v>21</v>
      </c>
      <c r="M6939">
        <v>2795.4391000000001</v>
      </c>
      <c r="N6939">
        <v>105</v>
      </c>
      <c r="O6939" t="s">
        <v>43</v>
      </c>
      <c r="P6939" t="s">
        <v>43</v>
      </c>
      <c r="Q6939" s="2">
        <v>45169</v>
      </c>
      <c r="R6939" t="s">
        <v>44</v>
      </c>
      <c r="S6939" t="s">
        <v>33</v>
      </c>
      <c r="T6939">
        <f>_xlfn.DAYS(Raw_data_US_healthcare[[#This Row],[Discharge Date]],Raw_data_US_healthcare[[#This Row],[Date of Admission]])</f>
        <v>25</v>
      </c>
    </row>
    <row r="6940" spans="1:20" x14ac:dyDescent="0.3">
      <c r="A6940" t="s">
        <v>26512</v>
      </c>
      <c r="B6940" t="s">
        <v>18894</v>
      </c>
      <c r="C6940">
        <v>22</v>
      </c>
      <c r="D6940" t="str">
        <f>IF(Raw_data_US_healthcare[[#This Row],[Age]]&lt;35,"Young",IF(Raw_data_US_healthcare[[#This Row],[Age]]&lt;60,"Middle","Senior"))</f>
        <v>Young</v>
      </c>
      <c r="E6940" t="s">
        <v>26</v>
      </c>
      <c r="F6940" t="s">
        <v>113</v>
      </c>
      <c r="G6940" t="s">
        <v>113</v>
      </c>
      <c r="H6940" t="s">
        <v>28</v>
      </c>
      <c r="I6940" s="2">
        <v>43727</v>
      </c>
      <c r="J6940" t="s">
        <v>18895</v>
      </c>
      <c r="K6940" t="s">
        <v>18896</v>
      </c>
      <c r="L6940" t="s">
        <v>56</v>
      </c>
      <c r="M6940">
        <v>44886.916799999999</v>
      </c>
      <c r="N6940">
        <v>207</v>
      </c>
      <c r="O6940" t="s">
        <v>43</v>
      </c>
      <c r="P6940" t="s">
        <v>43</v>
      </c>
      <c r="Q6940" s="2">
        <v>43735</v>
      </c>
      <c r="R6940" t="s">
        <v>32</v>
      </c>
      <c r="S6940" t="s">
        <v>45</v>
      </c>
      <c r="T6940">
        <f>_xlfn.DAYS(Raw_data_US_healthcare[[#This Row],[Discharge Date]],Raw_data_US_healthcare[[#This Row],[Date of Admission]])</f>
        <v>8</v>
      </c>
    </row>
    <row r="6941" spans="1:20" x14ac:dyDescent="0.3">
      <c r="A6941" t="s">
        <v>26512</v>
      </c>
      <c r="B6941" t="s">
        <v>18897</v>
      </c>
      <c r="C6941">
        <v>85</v>
      </c>
      <c r="D6941" t="str">
        <f>IF(Raw_data_US_healthcare[[#This Row],[Age]]&lt;35,"Young",IF(Raw_data_US_healthcare[[#This Row],[Age]]&lt;60,"Middle","Senior"))</f>
        <v>Senior</v>
      </c>
      <c r="E6941" t="s">
        <v>26</v>
      </c>
      <c r="F6941" t="s">
        <v>62</v>
      </c>
      <c r="G6941" t="s">
        <v>62</v>
      </c>
      <c r="H6941" t="s">
        <v>18</v>
      </c>
      <c r="I6941" s="2">
        <v>43809</v>
      </c>
      <c r="J6941" t="s">
        <v>18898</v>
      </c>
      <c r="K6941" t="s">
        <v>18899</v>
      </c>
      <c r="L6941" t="s">
        <v>21</v>
      </c>
      <c r="M6941">
        <v>41322.008600000001</v>
      </c>
      <c r="N6941">
        <v>284</v>
      </c>
      <c r="O6941" t="s">
        <v>39</v>
      </c>
      <c r="P6941" t="s">
        <v>39</v>
      </c>
      <c r="Q6941" s="2">
        <v>43836</v>
      </c>
      <c r="R6941" t="s">
        <v>44</v>
      </c>
      <c r="S6941" t="s">
        <v>24</v>
      </c>
      <c r="T6941">
        <f>_xlfn.DAYS(Raw_data_US_healthcare[[#This Row],[Discharge Date]],Raw_data_US_healthcare[[#This Row],[Date of Admission]])</f>
        <v>27</v>
      </c>
    </row>
    <row r="6942" spans="1:20" x14ac:dyDescent="0.3">
      <c r="A6942" t="s">
        <v>26511</v>
      </c>
      <c r="B6942" t="s">
        <v>18900</v>
      </c>
      <c r="C6942">
        <v>74</v>
      </c>
      <c r="D6942" t="str">
        <f>IF(Raw_data_US_healthcare[[#This Row],[Age]]&lt;35,"Young",IF(Raw_data_US_healthcare[[#This Row],[Age]]&lt;60,"Middle","Senior"))</f>
        <v>Senior</v>
      </c>
      <c r="E6942" t="s">
        <v>16</v>
      </c>
      <c r="F6942" t="s">
        <v>49</v>
      </c>
      <c r="G6942" t="s">
        <v>49</v>
      </c>
      <c r="H6942" t="s">
        <v>26516</v>
      </c>
      <c r="I6942" s="2">
        <v>44538</v>
      </c>
      <c r="J6942" t="s">
        <v>18901</v>
      </c>
      <c r="K6942" t="s">
        <v>18902</v>
      </c>
      <c r="L6942" t="s">
        <v>52</v>
      </c>
      <c r="M6942">
        <v>29382.0167</v>
      </c>
      <c r="N6942">
        <v>495</v>
      </c>
      <c r="O6942" t="s">
        <v>43</v>
      </c>
      <c r="P6942" t="s">
        <v>43</v>
      </c>
      <c r="Q6942" s="2">
        <v>44545</v>
      </c>
      <c r="R6942" t="s">
        <v>32</v>
      </c>
      <c r="S6942" t="s">
        <v>45</v>
      </c>
      <c r="T6942">
        <f>_xlfn.DAYS(Raw_data_US_healthcare[[#This Row],[Discharge Date]],Raw_data_US_healthcare[[#This Row],[Date of Admission]])</f>
        <v>7</v>
      </c>
    </row>
    <row r="6943" spans="1:20" x14ac:dyDescent="0.3">
      <c r="A6943" t="s">
        <v>26512</v>
      </c>
      <c r="B6943" t="s">
        <v>18903</v>
      </c>
      <c r="C6943">
        <v>80</v>
      </c>
      <c r="D6943" t="str">
        <f>IF(Raw_data_US_healthcare[[#This Row],[Age]]&lt;35,"Young",IF(Raw_data_US_healthcare[[#This Row],[Age]]&lt;60,"Middle","Senior"))</f>
        <v>Senior</v>
      </c>
      <c r="E6943" t="s">
        <v>26</v>
      </c>
      <c r="F6943" t="s">
        <v>228</v>
      </c>
      <c r="G6943" t="s">
        <v>228</v>
      </c>
      <c r="H6943" t="s">
        <v>28</v>
      </c>
      <c r="I6943" s="2">
        <v>44072</v>
      </c>
      <c r="J6943" t="s">
        <v>18904</v>
      </c>
      <c r="K6943" t="s">
        <v>18905</v>
      </c>
      <c r="L6943" t="s">
        <v>52</v>
      </c>
      <c r="M6943">
        <v>5256.6857</v>
      </c>
      <c r="N6943">
        <v>319</v>
      </c>
      <c r="O6943" t="s">
        <v>43</v>
      </c>
      <c r="P6943" t="s">
        <v>43</v>
      </c>
      <c r="Q6943" s="2">
        <v>44101</v>
      </c>
      <c r="R6943" t="s">
        <v>44</v>
      </c>
      <c r="S6943" t="s">
        <v>33</v>
      </c>
      <c r="T6943">
        <f>_xlfn.DAYS(Raw_data_US_healthcare[[#This Row],[Discharge Date]],Raw_data_US_healthcare[[#This Row],[Date of Admission]])</f>
        <v>29</v>
      </c>
    </row>
    <row r="6944" spans="1:20" x14ac:dyDescent="0.3">
      <c r="A6944" t="s">
        <v>26512</v>
      </c>
      <c r="B6944" t="s">
        <v>18906</v>
      </c>
      <c r="C6944">
        <v>29</v>
      </c>
      <c r="D6944" t="str">
        <f>IF(Raw_data_US_healthcare[[#This Row],[Age]]&lt;35,"Young",IF(Raw_data_US_healthcare[[#This Row],[Age]]&lt;60,"Middle","Senior"))</f>
        <v>Young</v>
      </c>
      <c r="E6944" t="s">
        <v>26</v>
      </c>
      <c r="F6944" t="s">
        <v>27</v>
      </c>
      <c r="G6944" t="s">
        <v>27</v>
      </c>
      <c r="H6944" t="s">
        <v>26516</v>
      </c>
      <c r="I6944" s="2">
        <v>44656</v>
      </c>
      <c r="J6944" t="s">
        <v>18907</v>
      </c>
      <c r="K6944" t="s">
        <v>18908</v>
      </c>
      <c r="L6944" t="s">
        <v>31</v>
      </c>
      <c r="M6944">
        <v>13180.289500000001</v>
      </c>
      <c r="N6944">
        <v>174</v>
      </c>
      <c r="O6944" t="s">
        <v>43</v>
      </c>
      <c r="P6944" t="s">
        <v>43</v>
      </c>
      <c r="Q6944" s="2">
        <v>44666</v>
      </c>
      <c r="R6944" t="s">
        <v>32</v>
      </c>
      <c r="S6944" t="s">
        <v>45</v>
      </c>
      <c r="T6944">
        <f>_xlfn.DAYS(Raw_data_US_healthcare[[#This Row],[Discharge Date]],Raw_data_US_healthcare[[#This Row],[Date of Admission]])</f>
        <v>10</v>
      </c>
    </row>
    <row r="6945" spans="1:20" x14ac:dyDescent="0.3">
      <c r="A6945" t="s">
        <v>26512</v>
      </c>
      <c r="B6945" t="s">
        <v>18909</v>
      </c>
      <c r="C6945">
        <v>39</v>
      </c>
      <c r="D6945" t="str">
        <f>IF(Raw_data_US_healthcare[[#This Row],[Age]]&lt;35,"Young",IF(Raw_data_US_healthcare[[#This Row],[Age]]&lt;60,"Middle","Senior"))</f>
        <v>Middle</v>
      </c>
      <c r="E6945" t="s">
        <v>26</v>
      </c>
      <c r="F6945" t="s">
        <v>113</v>
      </c>
      <c r="G6945" t="s">
        <v>113</v>
      </c>
      <c r="H6945" t="s">
        <v>28</v>
      </c>
      <c r="I6945" s="2">
        <v>44299</v>
      </c>
      <c r="J6945" t="s">
        <v>18910</v>
      </c>
      <c r="K6945" t="s">
        <v>8683</v>
      </c>
      <c r="L6945" t="s">
        <v>31</v>
      </c>
      <c r="M6945">
        <v>26119.377400000001</v>
      </c>
      <c r="N6945">
        <v>345</v>
      </c>
      <c r="O6945" t="s">
        <v>39</v>
      </c>
      <c r="P6945" t="s">
        <v>39</v>
      </c>
      <c r="Q6945" s="2">
        <v>44304</v>
      </c>
      <c r="R6945" t="s">
        <v>83</v>
      </c>
      <c r="S6945" t="s">
        <v>24</v>
      </c>
      <c r="T6945">
        <f>_xlfn.DAYS(Raw_data_US_healthcare[[#This Row],[Discharge Date]],Raw_data_US_healthcare[[#This Row],[Date of Admission]])</f>
        <v>5</v>
      </c>
    </row>
    <row r="6946" spans="1:20" x14ac:dyDescent="0.3">
      <c r="A6946" t="s">
        <v>26512</v>
      </c>
      <c r="B6946" t="s">
        <v>18911</v>
      </c>
      <c r="C6946">
        <v>52</v>
      </c>
      <c r="D6946" t="str">
        <f>IF(Raw_data_US_healthcare[[#This Row],[Age]]&lt;35,"Young",IF(Raw_data_US_healthcare[[#This Row],[Age]]&lt;60,"Middle","Senior"))</f>
        <v>Middle</v>
      </c>
      <c r="E6946" t="s">
        <v>26</v>
      </c>
      <c r="F6946" t="s">
        <v>88</v>
      </c>
      <c r="G6946" t="s">
        <v>88</v>
      </c>
      <c r="H6946" t="s">
        <v>69</v>
      </c>
      <c r="I6946" s="2">
        <v>44093</v>
      </c>
      <c r="J6946" t="s">
        <v>18912</v>
      </c>
      <c r="K6946" t="s">
        <v>18913</v>
      </c>
      <c r="L6946" t="s">
        <v>21</v>
      </c>
      <c r="M6946">
        <v>54415.767</v>
      </c>
      <c r="N6946">
        <v>415</v>
      </c>
      <c r="O6946" t="s">
        <v>22</v>
      </c>
      <c r="P6946" t="s">
        <v>22</v>
      </c>
      <c r="Q6946" s="2">
        <v>44099</v>
      </c>
      <c r="R6946" t="s">
        <v>44</v>
      </c>
      <c r="S6946" t="s">
        <v>33</v>
      </c>
      <c r="T6946">
        <f>_xlfn.DAYS(Raw_data_US_healthcare[[#This Row],[Discharge Date]],Raw_data_US_healthcare[[#This Row],[Date of Admission]])</f>
        <v>6</v>
      </c>
    </row>
    <row r="6947" spans="1:20" x14ac:dyDescent="0.3">
      <c r="A6947" t="s">
        <v>26511</v>
      </c>
      <c r="B6947" t="s">
        <v>18914</v>
      </c>
      <c r="C6947">
        <v>33</v>
      </c>
      <c r="D6947" t="str">
        <f>IF(Raw_data_US_healthcare[[#This Row],[Age]]&lt;35,"Young",IF(Raw_data_US_healthcare[[#This Row],[Age]]&lt;60,"Middle","Senior"))</f>
        <v>Young</v>
      </c>
      <c r="E6947" t="s">
        <v>16</v>
      </c>
      <c r="F6947" t="s">
        <v>18723</v>
      </c>
      <c r="G6947" t="s">
        <v>17</v>
      </c>
      <c r="H6947" t="s">
        <v>26514</v>
      </c>
      <c r="I6947" s="2">
        <v>43614</v>
      </c>
      <c r="J6947" t="s">
        <v>18915</v>
      </c>
      <c r="K6947" t="s">
        <v>18916</v>
      </c>
      <c r="L6947" t="s">
        <v>31</v>
      </c>
      <c r="M6947">
        <v>5769.6760999999997</v>
      </c>
      <c r="N6947">
        <v>193</v>
      </c>
      <c r="O6947" t="s">
        <v>22</v>
      </c>
      <c r="P6947" t="s">
        <v>22</v>
      </c>
      <c r="Q6947" s="2">
        <v>43633</v>
      </c>
      <c r="R6947" t="s">
        <v>44</v>
      </c>
      <c r="S6947" t="s">
        <v>24</v>
      </c>
      <c r="T6947">
        <f>_xlfn.DAYS(Raw_data_US_healthcare[[#This Row],[Discharge Date]],Raw_data_US_healthcare[[#This Row],[Date of Admission]])</f>
        <v>19</v>
      </c>
    </row>
    <row r="6948" spans="1:20" x14ac:dyDescent="0.3">
      <c r="A6948" t="s">
        <v>26512</v>
      </c>
      <c r="B6948" t="s">
        <v>18917</v>
      </c>
      <c r="C6948">
        <v>45</v>
      </c>
      <c r="D6948" t="str">
        <f>IF(Raw_data_US_healthcare[[#This Row],[Age]]&lt;35,"Young",IF(Raw_data_US_healthcare[[#This Row],[Age]]&lt;60,"Middle","Senior"))</f>
        <v>Middle</v>
      </c>
      <c r="E6948" t="s">
        <v>26</v>
      </c>
      <c r="F6948" t="s">
        <v>18723</v>
      </c>
      <c r="G6948" t="s">
        <v>17</v>
      </c>
      <c r="H6948" t="s">
        <v>69</v>
      </c>
      <c r="I6948" s="2">
        <v>44133</v>
      </c>
      <c r="J6948" t="s">
        <v>18918</v>
      </c>
      <c r="K6948" t="s">
        <v>10192</v>
      </c>
      <c r="L6948" t="s">
        <v>31</v>
      </c>
      <c r="M6948">
        <v>72200.849499999997</v>
      </c>
      <c r="N6948">
        <v>126</v>
      </c>
      <c r="O6948" t="s">
        <v>22</v>
      </c>
      <c r="P6948" t="s">
        <v>22</v>
      </c>
      <c r="Q6948" s="2">
        <v>44135</v>
      </c>
      <c r="R6948" t="s">
        <v>83</v>
      </c>
      <c r="S6948" t="s">
        <v>24</v>
      </c>
      <c r="T6948">
        <f>_xlfn.DAYS(Raw_data_US_healthcare[[#This Row],[Discharge Date]],Raw_data_US_healthcare[[#This Row],[Date of Admission]])</f>
        <v>2</v>
      </c>
    </row>
    <row r="6949" spans="1:20" x14ac:dyDescent="0.3">
      <c r="A6949" t="s">
        <v>26511</v>
      </c>
      <c r="B6949" t="s">
        <v>18919</v>
      </c>
      <c r="C6949">
        <v>20</v>
      </c>
      <c r="D6949" t="str">
        <f>IF(Raw_data_US_healthcare[[#This Row],[Age]]&lt;35,"Young",IF(Raw_data_US_healthcare[[#This Row],[Age]]&lt;60,"Middle","Senior"))</f>
        <v>Young</v>
      </c>
      <c r="E6949" t="s">
        <v>16</v>
      </c>
      <c r="F6949" t="s">
        <v>27</v>
      </c>
      <c r="G6949" t="s">
        <v>27</v>
      </c>
      <c r="H6949" t="s">
        <v>36</v>
      </c>
      <c r="I6949" s="2">
        <v>43779</v>
      </c>
      <c r="J6949" t="s">
        <v>18920</v>
      </c>
      <c r="K6949" t="s">
        <v>18921</v>
      </c>
      <c r="L6949" t="s">
        <v>60</v>
      </c>
      <c r="M6949">
        <v>8993.3929000000007</v>
      </c>
      <c r="N6949">
        <v>244</v>
      </c>
      <c r="O6949" t="s">
        <v>39</v>
      </c>
      <c r="P6949" t="s">
        <v>39</v>
      </c>
      <c r="Q6949" s="2">
        <v>43809</v>
      </c>
      <c r="R6949" t="s">
        <v>83</v>
      </c>
      <c r="S6949" t="s">
        <v>24</v>
      </c>
      <c r="T6949">
        <f>_xlfn.DAYS(Raw_data_US_healthcare[[#This Row],[Discharge Date]],Raw_data_US_healthcare[[#This Row],[Date of Admission]])</f>
        <v>30</v>
      </c>
    </row>
    <row r="6950" spans="1:20" x14ac:dyDescent="0.3">
      <c r="A6950" t="s">
        <v>26511</v>
      </c>
      <c r="B6950" t="s">
        <v>18922</v>
      </c>
      <c r="C6950">
        <v>23</v>
      </c>
      <c r="D6950" t="str">
        <f>IF(Raw_data_US_healthcare[[#This Row],[Age]]&lt;35,"Young",IF(Raw_data_US_healthcare[[#This Row],[Age]]&lt;60,"Middle","Senior"))</f>
        <v>Young</v>
      </c>
      <c r="E6950" t="s">
        <v>16</v>
      </c>
      <c r="F6950" t="s">
        <v>228</v>
      </c>
      <c r="G6950" t="s">
        <v>228</v>
      </c>
      <c r="H6950" t="s">
        <v>18</v>
      </c>
      <c r="I6950" s="2">
        <v>43482</v>
      </c>
      <c r="J6950" t="s">
        <v>18923</v>
      </c>
      <c r="K6950" t="s">
        <v>18924</v>
      </c>
      <c r="L6950" t="s">
        <v>52</v>
      </c>
      <c r="M6950">
        <v>11701.507299999999</v>
      </c>
      <c r="N6950">
        <v>312</v>
      </c>
      <c r="O6950" t="s">
        <v>39</v>
      </c>
      <c r="P6950" t="s">
        <v>39</v>
      </c>
      <c r="Q6950" s="2">
        <v>43494</v>
      </c>
      <c r="R6950" t="s">
        <v>32</v>
      </c>
      <c r="S6950" t="s">
        <v>45</v>
      </c>
      <c r="T6950">
        <f>_xlfn.DAYS(Raw_data_US_healthcare[[#This Row],[Discharge Date]],Raw_data_US_healthcare[[#This Row],[Date of Admission]])</f>
        <v>12</v>
      </c>
    </row>
    <row r="6951" spans="1:20" x14ac:dyDescent="0.3">
      <c r="A6951" t="s">
        <v>26512</v>
      </c>
      <c r="B6951" t="s">
        <v>18925</v>
      </c>
      <c r="C6951">
        <v>24</v>
      </c>
      <c r="D6951" t="str">
        <f>IF(Raw_data_US_healthcare[[#This Row],[Age]]&lt;35,"Young",IF(Raw_data_US_healthcare[[#This Row],[Age]]&lt;60,"Middle","Senior"))</f>
        <v>Young</v>
      </c>
      <c r="E6951" t="s">
        <v>26</v>
      </c>
      <c r="F6951" t="s">
        <v>228</v>
      </c>
      <c r="G6951" t="s">
        <v>228</v>
      </c>
      <c r="H6951" t="s">
        <v>26516</v>
      </c>
      <c r="I6951" s="2">
        <v>44727</v>
      </c>
      <c r="J6951" t="s">
        <v>18926</v>
      </c>
      <c r="K6951" t="s">
        <v>18927</v>
      </c>
      <c r="L6951" t="s">
        <v>60</v>
      </c>
      <c r="M6951">
        <v>10178.6968</v>
      </c>
      <c r="N6951">
        <v>123</v>
      </c>
      <c r="O6951" t="s">
        <v>43</v>
      </c>
      <c r="P6951" t="s">
        <v>43</v>
      </c>
      <c r="Q6951" s="2">
        <v>44733</v>
      </c>
      <c r="R6951" t="s">
        <v>44</v>
      </c>
      <c r="S6951" t="s">
        <v>33</v>
      </c>
      <c r="T6951">
        <f>_xlfn.DAYS(Raw_data_US_healthcare[[#This Row],[Discharge Date]],Raw_data_US_healthcare[[#This Row],[Date of Admission]])</f>
        <v>6</v>
      </c>
    </row>
    <row r="6952" spans="1:20" x14ac:dyDescent="0.3">
      <c r="A6952" t="s">
        <v>26511</v>
      </c>
      <c r="B6952" t="s">
        <v>18928</v>
      </c>
      <c r="C6952">
        <v>72</v>
      </c>
      <c r="D6952" t="str">
        <f>IF(Raw_data_US_healthcare[[#This Row],[Age]]&lt;35,"Young",IF(Raw_data_US_healthcare[[#This Row],[Age]]&lt;60,"Middle","Senior"))</f>
        <v>Senior</v>
      </c>
      <c r="E6952" t="s">
        <v>16</v>
      </c>
      <c r="F6952" t="s">
        <v>35</v>
      </c>
      <c r="G6952" t="s">
        <v>35</v>
      </c>
      <c r="H6952" t="s">
        <v>26514</v>
      </c>
      <c r="I6952" s="2">
        <v>43817</v>
      </c>
      <c r="J6952" t="s">
        <v>18929</v>
      </c>
      <c r="K6952" t="s">
        <v>18930</v>
      </c>
      <c r="L6952" t="s">
        <v>21</v>
      </c>
      <c r="M6952">
        <v>7514.7073</v>
      </c>
      <c r="N6952">
        <v>369</v>
      </c>
      <c r="O6952" t="s">
        <v>43</v>
      </c>
      <c r="P6952" t="s">
        <v>43</v>
      </c>
      <c r="Q6952" s="2">
        <v>43841</v>
      </c>
      <c r="R6952" t="s">
        <v>32</v>
      </c>
      <c r="S6952" t="s">
        <v>33</v>
      </c>
      <c r="T6952">
        <f>_xlfn.DAYS(Raw_data_US_healthcare[[#This Row],[Discharge Date]],Raw_data_US_healthcare[[#This Row],[Date of Admission]])</f>
        <v>24</v>
      </c>
    </row>
    <row r="6953" spans="1:20" x14ac:dyDescent="0.3">
      <c r="A6953" t="s">
        <v>26511</v>
      </c>
      <c r="B6953" t="s">
        <v>18931</v>
      </c>
      <c r="C6953">
        <v>22</v>
      </c>
      <c r="D6953" t="str">
        <f>IF(Raw_data_US_healthcare[[#This Row],[Age]]&lt;35,"Young",IF(Raw_data_US_healthcare[[#This Row],[Age]]&lt;60,"Middle","Senior"))</f>
        <v>Young</v>
      </c>
      <c r="E6953" t="s">
        <v>16</v>
      </c>
      <c r="F6953" t="s">
        <v>228</v>
      </c>
      <c r="G6953" t="s">
        <v>228</v>
      </c>
      <c r="H6953" t="s">
        <v>69</v>
      </c>
      <c r="I6953" s="2">
        <v>44341</v>
      </c>
      <c r="J6953" t="s">
        <v>18932</v>
      </c>
      <c r="K6953" t="s">
        <v>18933</v>
      </c>
      <c r="L6953" t="s">
        <v>52</v>
      </c>
      <c r="M6953">
        <v>27817.110799999999</v>
      </c>
      <c r="N6953">
        <v>247</v>
      </c>
      <c r="O6953" t="s">
        <v>39</v>
      </c>
      <c r="P6953" t="s">
        <v>39</v>
      </c>
      <c r="Q6953" s="2">
        <v>44353</v>
      </c>
      <c r="R6953" t="s">
        <v>48</v>
      </c>
      <c r="S6953" t="s">
        <v>24</v>
      </c>
      <c r="T6953">
        <f>_xlfn.DAYS(Raw_data_US_healthcare[[#This Row],[Discharge Date]],Raw_data_US_healthcare[[#This Row],[Date of Admission]])</f>
        <v>12</v>
      </c>
    </row>
    <row r="6954" spans="1:20" x14ac:dyDescent="0.3">
      <c r="A6954" t="s">
        <v>26511</v>
      </c>
      <c r="B6954" t="s">
        <v>18934</v>
      </c>
      <c r="C6954">
        <v>73</v>
      </c>
      <c r="D6954" t="str">
        <f>IF(Raw_data_US_healthcare[[#This Row],[Age]]&lt;35,"Young",IF(Raw_data_US_healthcare[[#This Row],[Age]]&lt;60,"Middle","Senior"))</f>
        <v>Senior</v>
      </c>
      <c r="E6954" t="s">
        <v>16</v>
      </c>
      <c r="F6954" t="s">
        <v>27</v>
      </c>
      <c r="G6954" t="s">
        <v>27</v>
      </c>
      <c r="H6954" t="s">
        <v>26514</v>
      </c>
      <c r="I6954" s="2">
        <v>44678</v>
      </c>
      <c r="J6954" t="s">
        <v>18935</v>
      </c>
      <c r="K6954" t="s">
        <v>18936</v>
      </c>
      <c r="L6954" t="s">
        <v>21</v>
      </c>
      <c r="M6954">
        <v>18553.192800000001</v>
      </c>
      <c r="N6954">
        <v>288</v>
      </c>
      <c r="O6954" t="s">
        <v>43</v>
      </c>
      <c r="P6954" t="s">
        <v>43</v>
      </c>
      <c r="Q6954" s="2">
        <v>44679</v>
      </c>
      <c r="R6954" t="s">
        <v>23</v>
      </c>
      <c r="S6954" t="s">
        <v>33</v>
      </c>
      <c r="T6954">
        <f>_xlfn.DAYS(Raw_data_US_healthcare[[#This Row],[Discharge Date]],Raw_data_US_healthcare[[#This Row],[Date of Admission]])</f>
        <v>1</v>
      </c>
    </row>
    <row r="6955" spans="1:20" x14ac:dyDescent="0.3">
      <c r="A6955" t="s">
        <v>26511</v>
      </c>
      <c r="B6955" t="s">
        <v>18937</v>
      </c>
      <c r="C6955">
        <v>39</v>
      </c>
      <c r="D6955" t="str">
        <f>IF(Raw_data_US_healthcare[[#This Row],[Age]]&lt;35,"Young",IF(Raw_data_US_healthcare[[#This Row],[Age]]&lt;60,"Middle","Senior"))</f>
        <v>Middle</v>
      </c>
      <c r="E6955" t="s">
        <v>16</v>
      </c>
      <c r="F6955" t="s">
        <v>88</v>
      </c>
      <c r="G6955" t="s">
        <v>88</v>
      </c>
      <c r="H6955" t="s">
        <v>26514</v>
      </c>
      <c r="I6955" s="2">
        <v>44429</v>
      </c>
      <c r="J6955" t="s">
        <v>18938</v>
      </c>
      <c r="K6955" t="s">
        <v>18939</v>
      </c>
      <c r="L6955" t="s">
        <v>60</v>
      </c>
      <c r="M6955">
        <v>7005.9555</v>
      </c>
      <c r="N6955">
        <v>340</v>
      </c>
      <c r="O6955" t="s">
        <v>39</v>
      </c>
      <c r="P6955" t="s">
        <v>39</v>
      </c>
      <c r="Q6955" s="2">
        <v>44442</v>
      </c>
      <c r="R6955" t="s">
        <v>44</v>
      </c>
      <c r="S6955" t="s">
        <v>45</v>
      </c>
      <c r="T6955">
        <f>_xlfn.DAYS(Raw_data_US_healthcare[[#This Row],[Discharge Date]],Raw_data_US_healthcare[[#This Row],[Date of Admission]])</f>
        <v>13</v>
      </c>
    </row>
    <row r="6956" spans="1:20" x14ac:dyDescent="0.3">
      <c r="A6956" t="s">
        <v>26512</v>
      </c>
      <c r="B6956" t="s">
        <v>18940</v>
      </c>
      <c r="C6956">
        <v>83</v>
      </c>
      <c r="D6956" t="str">
        <f>IF(Raw_data_US_healthcare[[#This Row],[Age]]&lt;35,"Young",IF(Raw_data_US_healthcare[[#This Row],[Age]]&lt;60,"Middle","Senior"))</f>
        <v>Senior</v>
      </c>
      <c r="E6956" t="s">
        <v>26</v>
      </c>
      <c r="F6956" t="s">
        <v>62</v>
      </c>
      <c r="G6956" t="s">
        <v>62</v>
      </c>
      <c r="H6956" t="s">
        <v>36</v>
      </c>
      <c r="I6956" s="2">
        <v>44309</v>
      </c>
      <c r="J6956" t="s">
        <v>18941</v>
      </c>
      <c r="K6956" t="s">
        <v>18942</v>
      </c>
      <c r="L6956" t="s">
        <v>21</v>
      </c>
      <c r="M6956">
        <v>7559.6318000000001</v>
      </c>
      <c r="N6956">
        <v>249</v>
      </c>
      <c r="O6956" t="s">
        <v>22</v>
      </c>
      <c r="P6956" t="s">
        <v>22</v>
      </c>
      <c r="Q6956" s="2">
        <v>44315</v>
      </c>
      <c r="R6956" t="s">
        <v>44</v>
      </c>
      <c r="S6956" t="s">
        <v>45</v>
      </c>
      <c r="T6956">
        <f>_xlfn.DAYS(Raw_data_US_healthcare[[#This Row],[Discharge Date]],Raw_data_US_healthcare[[#This Row],[Date of Admission]])</f>
        <v>6</v>
      </c>
    </row>
    <row r="6957" spans="1:20" x14ac:dyDescent="0.3">
      <c r="A6957" t="s">
        <v>26511</v>
      </c>
      <c r="B6957" t="s">
        <v>18943</v>
      </c>
      <c r="C6957">
        <v>53</v>
      </c>
      <c r="D6957" t="str">
        <f>IF(Raw_data_US_healthcare[[#This Row],[Age]]&lt;35,"Young",IF(Raw_data_US_healthcare[[#This Row],[Age]]&lt;60,"Middle","Senior"))</f>
        <v>Middle</v>
      </c>
      <c r="E6957" t="s">
        <v>16</v>
      </c>
      <c r="F6957" t="s">
        <v>27</v>
      </c>
      <c r="G6957" t="s">
        <v>27</v>
      </c>
      <c r="H6957" t="s">
        <v>28</v>
      </c>
      <c r="I6957" s="2">
        <v>43914</v>
      </c>
      <c r="J6957" t="s">
        <v>18944</v>
      </c>
      <c r="K6957" t="s">
        <v>18945</v>
      </c>
      <c r="L6957" t="s">
        <v>56</v>
      </c>
      <c r="M6957">
        <v>29788.630300000001</v>
      </c>
      <c r="N6957">
        <v>200</v>
      </c>
      <c r="O6957" t="s">
        <v>39</v>
      </c>
      <c r="P6957" t="s">
        <v>39</v>
      </c>
      <c r="Q6957" s="2">
        <v>43938</v>
      </c>
      <c r="R6957" t="s">
        <v>23</v>
      </c>
      <c r="S6957" t="s">
        <v>45</v>
      </c>
      <c r="T6957">
        <f>_xlfn.DAYS(Raw_data_US_healthcare[[#This Row],[Discharge Date]],Raw_data_US_healthcare[[#This Row],[Date of Admission]])</f>
        <v>24</v>
      </c>
    </row>
    <row r="6958" spans="1:20" x14ac:dyDescent="0.3">
      <c r="A6958" t="s">
        <v>26512</v>
      </c>
      <c r="B6958" t="s">
        <v>18946</v>
      </c>
      <c r="C6958">
        <v>81</v>
      </c>
      <c r="D6958" t="str">
        <f>IF(Raw_data_US_healthcare[[#This Row],[Age]]&lt;35,"Young",IF(Raw_data_US_healthcare[[#This Row],[Age]]&lt;60,"Middle","Senior"))</f>
        <v>Senior</v>
      </c>
      <c r="E6958" t="s">
        <v>26</v>
      </c>
      <c r="F6958" t="s">
        <v>27</v>
      </c>
      <c r="G6958" t="s">
        <v>27</v>
      </c>
      <c r="H6958" t="s">
        <v>18</v>
      </c>
      <c r="I6958" s="2">
        <v>44012</v>
      </c>
      <c r="J6958" t="s">
        <v>18947</v>
      </c>
      <c r="K6958" t="s">
        <v>18948</v>
      </c>
      <c r="L6958" t="s">
        <v>21</v>
      </c>
      <c r="M6958">
        <v>33842.429600000003</v>
      </c>
      <c r="N6958">
        <v>392</v>
      </c>
      <c r="O6958" t="s">
        <v>39</v>
      </c>
      <c r="P6958" t="s">
        <v>39</v>
      </c>
      <c r="Q6958" s="2">
        <v>44032</v>
      </c>
      <c r="R6958" t="s">
        <v>23</v>
      </c>
      <c r="S6958" t="s">
        <v>24</v>
      </c>
      <c r="T6958">
        <f>_xlfn.DAYS(Raw_data_US_healthcare[[#This Row],[Discharge Date]],Raw_data_US_healthcare[[#This Row],[Date of Admission]])</f>
        <v>20</v>
      </c>
    </row>
    <row r="6959" spans="1:20" x14ac:dyDescent="0.3">
      <c r="A6959" t="s">
        <v>26511</v>
      </c>
      <c r="B6959" t="s">
        <v>18949</v>
      </c>
      <c r="C6959">
        <v>41</v>
      </c>
      <c r="D6959" t="str">
        <f>IF(Raw_data_US_healthcare[[#This Row],[Age]]&lt;35,"Young",IF(Raw_data_US_healthcare[[#This Row],[Age]]&lt;60,"Middle","Senior"))</f>
        <v>Middle</v>
      </c>
      <c r="E6959" t="s">
        <v>16</v>
      </c>
      <c r="F6959" t="s">
        <v>49</v>
      </c>
      <c r="G6959" t="s">
        <v>49</v>
      </c>
      <c r="H6959" t="s">
        <v>26516</v>
      </c>
      <c r="I6959" s="2">
        <v>44743</v>
      </c>
      <c r="J6959" t="s">
        <v>18950</v>
      </c>
      <c r="K6959" t="s">
        <v>18951</v>
      </c>
      <c r="L6959" t="s">
        <v>21</v>
      </c>
      <c r="M6959">
        <v>2744.8888999999999</v>
      </c>
      <c r="N6959">
        <v>153</v>
      </c>
      <c r="O6959" t="s">
        <v>43</v>
      </c>
      <c r="P6959" t="s">
        <v>43</v>
      </c>
      <c r="Q6959" s="2">
        <v>44751</v>
      </c>
      <c r="R6959" t="s">
        <v>48</v>
      </c>
      <c r="S6959" t="s">
        <v>33</v>
      </c>
      <c r="T6959">
        <f>_xlfn.DAYS(Raw_data_US_healthcare[[#This Row],[Discharge Date]],Raw_data_US_healthcare[[#This Row],[Date of Admission]])</f>
        <v>8</v>
      </c>
    </row>
    <row r="6960" spans="1:20" x14ac:dyDescent="0.3">
      <c r="A6960" t="s">
        <v>26512</v>
      </c>
      <c r="B6960" t="s">
        <v>18952</v>
      </c>
      <c r="C6960">
        <v>81</v>
      </c>
      <c r="D6960" t="str">
        <f>IF(Raw_data_US_healthcare[[#This Row],[Age]]&lt;35,"Young",IF(Raw_data_US_healthcare[[#This Row],[Age]]&lt;60,"Middle","Senior"))</f>
        <v>Senior</v>
      </c>
      <c r="E6960" t="s">
        <v>26</v>
      </c>
      <c r="F6960" t="s">
        <v>113</v>
      </c>
      <c r="G6960" t="s">
        <v>113</v>
      </c>
      <c r="H6960" t="s">
        <v>26516</v>
      </c>
      <c r="I6960" s="2">
        <v>44298</v>
      </c>
      <c r="J6960" t="s">
        <v>18953</v>
      </c>
      <c r="K6960" t="s">
        <v>18954</v>
      </c>
      <c r="L6960" t="s">
        <v>21</v>
      </c>
      <c r="M6960">
        <v>4020.6565000000001</v>
      </c>
      <c r="N6960">
        <v>366</v>
      </c>
      <c r="O6960" t="s">
        <v>43</v>
      </c>
      <c r="P6960" t="s">
        <v>43</v>
      </c>
      <c r="Q6960" s="2">
        <v>44312</v>
      </c>
      <c r="R6960" t="s">
        <v>32</v>
      </c>
      <c r="S6960" t="s">
        <v>24</v>
      </c>
      <c r="T6960">
        <f>_xlfn.DAYS(Raw_data_US_healthcare[[#This Row],[Discharge Date]],Raw_data_US_healthcare[[#This Row],[Date of Admission]])</f>
        <v>14</v>
      </c>
    </row>
    <row r="6961" spans="1:20" x14ac:dyDescent="0.3">
      <c r="A6961" t="s">
        <v>26511</v>
      </c>
      <c r="B6961" t="s">
        <v>18955</v>
      </c>
      <c r="C6961">
        <v>78</v>
      </c>
      <c r="D6961" t="str">
        <f>IF(Raw_data_US_healthcare[[#This Row],[Age]]&lt;35,"Young",IF(Raw_data_US_healthcare[[#This Row],[Age]]&lt;60,"Middle","Senior"))</f>
        <v>Senior</v>
      </c>
      <c r="E6961" t="s">
        <v>16</v>
      </c>
      <c r="F6961" t="s">
        <v>62</v>
      </c>
      <c r="G6961" t="s">
        <v>62</v>
      </c>
      <c r="H6961" t="s">
        <v>26514</v>
      </c>
      <c r="I6961" s="2">
        <v>43891</v>
      </c>
      <c r="J6961" t="s">
        <v>18956</v>
      </c>
      <c r="K6961" t="s">
        <v>18957</v>
      </c>
      <c r="L6961" t="s">
        <v>21</v>
      </c>
      <c r="M6961">
        <v>24984.117200000001</v>
      </c>
      <c r="N6961">
        <v>114</v>
      </c>
      <c r="O6961" t="s">
        <v>43</v>
      </c>
      <c r="P6961" t="s">
        <v>43</v>
      </c>
      <c r="Q6961" s="2">
        <v>43898</v>
      </c>
      <c r="R6961" t="s">
        <v>83</v>
      </c>
      <c r="S6961" t="s">
        <v>33</v>
      </c>
      <c r="T6961">
        <f>_xlfn.DAYS(Raw_data_US_healthcare[[#This Row],[Discharge Date]],Raw_data_US_healthcare[[#This Row],[Date of Admission]])</f>
        <v>7</v>
      </c>
    </row>
    <row r="6962" spans="1:20" x14ac:dyDescent="0.3">
      <c r="A6962" t="s">
        <v>26511</v>
      </c>
      <c r="B6962" t="s">
        <v>18958</v>
      </c>
      <c r="C6962">
        <v>22</v>
      </c>
      <c r="D6962" t="str">
        <f>IF(Raw_data_US_healthcare[[#This Row],[Age]]&lt;35,"Young",IF(Raw_data_US_healthcare[[#This Row],[Age]]&lt;60,"Middle","Senior"))</f>
        <v>Young</v>
      </c>
      <c r="E6962" t="s">
        <v>16</v>
      </c>
      <c r="F6962" t="s">
        <v>88</v>
      </c>
      <c r="G6962" t="s">
        <v>88</v>
      </c>
      <c r="H6962" t="s">
        <v>28</v>
      </c>
      <c r="I6962" s="2">
        <v>43423</v>
      </c>
      <c r="J6962" t="s">
        <v>18959</v>
      </c>
      <c r="K6962" t="s">
        <v>18960</v>
      </c>
      <c r="L6962" t="s">
        <v>60</v>
      </c>
      <c r="M6962">
        <v>40135.059399999998</v>
      </c>
      <c r="N6962">
        <v>444</v>
      </c>
      <c r="O6962" t="s">
        <v>43</v>
      </c>
      <c r="P6962" t="s">
        <v>43</v>
      </c>
      <c r="Q6962" s="2">
        <v>43430</v>
      </c>
      <c r="R6962" t="s">
        <v>32</v>
      </c>
      <c r="S6962" t="s">
        <v>45</v>
      </c>
      <c r="T6962">
        <f>_xlfn.DAYS(Raw_data_US_healthcare[[#This Row],[Discharge Date]],Raw_data_US_healthcare[[#This Row],[Date of Admission]])</f>
        <v>7</v>
      </c>
    </row>
    <row r="6963" spans="1:20" x14ac:dyDescent="0.3">
      <c r="A6963" t="s">
        <v>26511</v>
      </c>
      <c r="B6963" t="s">
        <v>18961</v>
      </c>
      <c r="C6963">
        <v>21</v>
      </c>
      <c r="D6963" t="str">
        <f>IF(Raw_data_US_healthcare[[#This Row],[Age]]&lt;35,"Young",IF(Raw_data_US_healthcare[[#This Row],[Age]]&lt;60,"Middle","Senior"))</f>
        <v>Young</v>
      </c>
      <c r="E6963" t="s">
        <v>16</v>
      </c>
      <c r="F6963" t="s">
        <v>49</v>
      </c>
      <c r="G6963" t="s">
        <v>49</v>
      </c>
      <c r="H6963" t="s">
        <v>28</v>
      </c>
      <c r="I6963" s="2">
        <v>43539</v>
      </c>
      <c r="J6963" t="s">
        <v>12602</v>
      </c>
      <c r="K6963" t="s">
        <v>18962</v>
      </c>
      <c r="L6963" t="s">
        <v>52</v>
      </c>
      <c r="M6963">
        <v>16845.575000000001</v>
      </c>
      <c r="N6963">
        <v>379</v>
      </c>
      <c r="O6963" t="s">
        <v>39</v>
      </c>
      <c r="P6963" t="s">
        <v>39</v>
      </c>
      <c r="Q6963" s="2">
        <v>43568</v>
      </c>
      <c r="R6963" t="s">
        <v>48</v>
      </c>
      <c r="S6963" t="s">
        <v>33</v>
      </c>
      <c r="T6963">
        <f>_xlfn.DAYS(Raw_data_US_healthcare[[#This Row],[Discharge Date]],Raw_data_US_healthcare[[#This Row],[Date of Admission]])</f>
        <v>29</v>
      </c>
    </row>
    <row r="6964" spans="1:20" x14ac:dyDescent="0.3">
      <c r="A6964" t="s">
        <v>26512</v>
      </c>
      <c r="B6964" t="s">
        <v>18963</v>
      </c>
      <c r="C6964">
        <v>50</v>
      </c>
      <c r="D6964" t="str">
        <f>IF(Raw_data_US_healthcare[[#This Row],[Age]]&lt;35,"Young",IF(Raw_data_US_healthcare[[#This Row],[Age]]&lt;60,"Middle","Senior"))</f>
        <v>Middle</v>
      </c>
      <c r="E6964" t="s">
        <v>26</v>
      </c>
      <c r="F6964" t="s">
        <v>18964</v>
      </c>
      <c r="G6964" t="s">
        <v>88</v>
      </c>
      <c r="H6964" t="s">
        <v>18</v>
      </c>
      <c r="I6964" s="2">
        <v>44981</v>
      </c>
      <c r="J6964" t="s">
        <v>18965</v>
      </c>
      <c r="K6964" t="s">
        <v>7705</v>
      </c>
      <c r="L6964" t="s">
        <v>56</v>
      </c>
      <c r="M6964">
        <v>35963.173000000003</v>
      </c>
      <c r="N6964">
        <v>287</v>
      </c>
      <c r="O6964" t="s">
        <v>39</v>
      </c>
      <c r="P6964" t="s">
        <v>39</v>
      </c>
      <c r="Q6964" s="2">
        <v>45008</v>
      </c>
      <c r="R6964" t="s">
        <v>23</v>
      </c>
      <c r="S6964" t="s">
        <v>33</v>
      </c>
      <c r="T6964">
        <f>_xlfn.DAYS(Raw_data_US_healthcare[[#This Row],[Discharge Date]],Raw_data_US_healthcare[[#This Row],[Date of Admission]])</f>
        <v>27</v>
      </c>
    </row>
    <row r="6965" spans="1:20" x14ac:dyDescent="0.3">
      <c r="A6965" t="s">
        <v>26511</v>
      </c>
      <c r="B6965" t="s">
        <v>18966</v>
      </c>
      <c r="C6965">
        <v>60</v>
      </c>
      <c r="D6965" t="str">
        <f>IF(Raw_data_US_healthcare[[#This Row],[Age]]&lt;35,"Young",IF(Raw_data_US_healthcare[[#This Row],[Age]]&lt;60,"Middle","Senior"))</f>
        <v>Senior</v>
      </c>
      <c r="E6965" t="s">
        <v>16</v>
      </c>
      <c r="F6965" t="s">
        <v>49</v>
      </c>
      <c r="G6965" t="s">
        <v>49</v>
      </c>
      <c r="H6965" t="s">
        <v>26516</v>
      </c>
      <c r="I6965" s="2">
        <v>45128</v>
      </c>
      <c r="J6965" t="s">
        <v>18967</v>
      </c>
      <c r="K6965" t="s">
        <v>18968</v>
      </c>
      <c r="L6965" t="s">
        <v>21</v>
      </c>
      <c r="M6965">
        <v>10869.144200000001</v>
      </c>
      <c r="N6965">
        <v>370</v>
      </c>
      <c r="O6965" t="s">
        <v>39</v>
      </c>
      <c r="P6965" t="s">
        <v>39</v>
      </c>
      <c r="Q6965" s="2">
        <v>45138</v>
      </c>
      <c r="R6965" t="s">
        <v>23</v>
      </c>
      <c r="S6965" t="s">
        <v>33</v>
      </c>
      <c r="T6965">
        <f>_xlfn.DAYS(Raw_data_US_healthcare[[#This Row],[Discharge Date]],Raw_data_US_healthcare[[#This Row],[Date of Admission]])</f>
        <v>10</v>
      </c>
    </row>
    <row r="6966" spans="1:20" x14ac:dyDescent="0.3">
      <c r="A6966" t="s">
        <v>26511</v>
      </c>
      <c r="B6966" t="s">
        <v>18969</v>
      </c>
      <c r="C6966">
        <v>45</v>
      </c>
      <c r="D6966" t="str">
        <f>IF(Raw_data_US_healthcare[[#This Row],[Age]]&lt;35,"Young",IF(Raw_data_US_healthcare[[#This Row],[Age]]&lt;60,"Middle","Senior"))</f>
        <v>Middle</v>
      </c>
      <c r="E6966" t="s">
        <v>16</v>
      </c>
      <c r="F6966" t="s">
        <v>27</v>
      </c>
      <c r="G6966" t="s">
        <v>27</v>
      </c>
      <c r="H6966" t="s">
        <v>69</v>
      </c>
      <c r="I6966" s="2">
        <v>45156</v>
      </c>
      <c r="J6966" t="s">
        <v>13271</v>
      </c>
      <c r="K6966" t="s">
        <v>18970</v>
      </c>
      <c r="L6966" t="s">
        <v>52</v>
      </c>
      <c r="M6966">
        <v>12183.205599999999</v>
      </c>
      <c r="N6966">
        <v>237</v>
      </c>
      <c r="O6966" t="s">
        <v>22</v>
      </c>
      <c r="P6966" t="s">
        <v>22</v>
      </c>
      <c r="Q6966" s="2">
        <v>45179</v>
      </c>
      <c r="R6966" t="s">
        <v>83</v>
      </c>
      <c r="S6966" t="s">
        <v>45</v>
      </c>
      <c r="T6966">
        <f>_xlfn.DAYS(Raw_data_US_healthcare[[#This Row],[Discharge Date]],Raw_data_US_healthcare[[#This Row],[Date of Admission]])</f>
        <v>23</v>
      </c>
    </row>
    <row r="6967" spans="1:20" x14ac:dyDescent="0.3">
      <c r="A6967" t="s">
        <v>26511</v>
      </c>
      <c r="B6967" t="s">
        <v>11102</v>
      </c>
      <c r="C6967">
        <v>26</v>
      </c>
      <c r="D6967" t="str">
        <f>IF(Raw_data_US_healthcare[[#This Row],[Age]]&lt;35,"Young",IF(Raw_data_US_healthcare[[#This Row],[Age]]&lt;60,"Middle","Senior"))</f>
        <v>Young</v>
      </c>
      <c r="E6967" t="s">
        <v>16</v>
      </c>
      <c r="F6967" t="s">
        <v>62</v>
      </c>
      <c r="G6967" t="s">
        <v>62</v>
      </c>
      <c r="H6967" t="s">
        <v>28</v>
      </c>
      <c r="I6967" s="2">
        <v>43495</v>
      </c>
      <c r="J6967" t="s">
        <v>18971</v>
      </c>
      <c r="K6967" t="s">
        <v>18972</v>
      </c>
      <c r="L6967" t="s">
        <v>52</v>
      </c>
      <c r="M6967">
        <v>32247.785400000001</v>
      </c>
      <c r="N6967">
        <v>441</v>
      </c>
      <c r="O6967" t="s">
        <v>43</v>
      </c>
      <c r="P6967" t="s">
        <v>43</v>
      </c>
      <c r="Q6967" s="2">
        <v>43498</v>
      </c>
      <c r="R6967" t="s">
        <v>44</v>
      </c>
      <c r="S6967" t="s">
        <v>33</v>
      </c>
      <c r="T6967">
        <f>_xlfn.DAYS(Raw_data_US_healthcare[[#This Row],[Discharge Date]],Raw_data_US_healthcare[[#This Row],[Date of Admission]])</f>
        <v>3</v>
      </c>
    </row>
    <row r="6968" spans="1:20" x14ac:dyDescent="0.3">
      <c r="A6968" t="s">
        <v>26511</v>
      </c>
      <c r="B6968" t="s">
        <v>18973</v>
      </c>
      <c r="C6968">
        <v>46</v>
      </c>
      <c r="D6968" t="str">
        <f>IF(Raw_data_US_healthcare[[#This Row],[Age]]&lt;35,"Young",IF(Raw_data_US_healthcare[[#This Row],[Age]]&lt;60,"Middle","Senior"))</f>
        <v>Middle</v>
      </c>
      <c r="E6968" t="s">
        <v>16</v>
      </c>
      <c r="F6968" t="s">
        <v>27</v>
      </c>
      <c r="G6968" t="s">
        <v>27</v>
      </c>
      <c r="H6968" t="s">
        <v>26514</v>
      </c>
      <c r="I6968" s="2">
        <v>44268</v>
      </c>
      <c r="J6968" t="s">
        <v>18974</v>
      </c>
      <c r="K6968" t="s">
        <v>18975</v>
      </c>
      <c r="L6968" t="s">
        <v>52</v>
      </c>
      <c r="M6968">
        <v>2658.5194999999999</v>
      </c>
      <c r="N6968">
        <v>337</v>
      </c>
      <c r="O6968" t="s">
        <v>39</v>
      </c>
      <c r="P6968" t="s">
        <v>39</v>
      </c>
      <c r="Q6968" s="2">
        <v>44291</v>
      </c>
      <c r="R6968" t="s">
        <v>23</v>
      </c>
      <c r="S6968" t="s">
        <v>24</v>
      </c>
      <c r="T6968">
        <f>_xlfn.DAYS(Raw_data_US_healthcare[[#This Row],[Discharge Date]],Raw_data_US_healthcare[[#This Row],[Date of Admission]])</f>
        <v>23</v>
      </c>
    </row>
    <row r="6969" spans="1:20" x14ac:dyDescent="0.3">
      <c r="A6969" t="s">
        <v>26512</v>
      </c>
      <c r="B6969" t="s">
        <v>18976</v>
      </c>
      <c r="C6969">
        <v>68</v>
      </c>
      <c r="D6969" t="str">
        <f>IF(Raw_data_US_healthcare[[#This Row],[Age]]&lt;35,"Young",IF(Raw_data_US_healthcare[[#This Row],[Age]]&lt;60,"Middle","Senior"))</f>
        <v>Senior</v>
      </c>
      <c r="E6969" t="s">
        <v>26</v>
      </c>
      <c r="F6969" t="s">
        <v>18723</v>
      </c>
      <c r="G6969" t="s">
        <v>17</v>
      </c>
      <c r="H6969" t="s">
        <v>26514</v>
      </c>
      <c r="I6969" s="2">
        <v>43485</v>
      </c>
      <c r="J6969" t="s">
        <v>8421</v>
      </c>
      <c r="K6969" t="s">
        <v>18977</v>
      </c>
      <c r="L6969" t="s">
        <v>21</v>
      </c>
      <c r="M6969">
        <v>15332.764999999999</v>
      </c>
      <c r="N6969">
        <v>411</v>
      </c>
      <c r="O6969" t="s">
        <v>22</v>
      </c>
      <c r="P6969" t="s">
        <v>22</v>
      </c>
      <c r="Q6969" s="2">
        <v>43506</v>
      </c>
      <c r="R6969" t="s">
        <v>44</v>
      </c>
      <c r="S6969" t="s">
        <v>24</v>
      </c>
      <c r="T6969">
        <f>_xlfn.DAYS(Raw_data_US_healthcare[[#This Row],[Discharge Date]],Raw_data_US_healthcare[[#This Row],[Date of Admission]])</f>
        <v>21</v>
      </c>
    </row>
    <row r="6970" spans="1:20" x14ac:dyDescent="0.3">
      <c r="A6970" t="s">
        <v>26511</v>
      </c>
      <c r="B6970" t="s">
        <v>18978</v>
      </c>
      <c r="C6970">
        <v>40</v>
      </c>
      <c r="D6970" t="str">
        <f>IF(Raw_data_US_healthcare[[#This Row],[Age]]&lt;35,"Young",IF(Raw_data_US_healthcare[[#This Row],[Age]]&lt;60,"Middle","Senior"))</f>
        <v>Middle</v>
      </c>
      <c r="E6970" t="s">
        <v>16</v>
      </c>
      <c r="F6970" t="s">
        <v>18964</v>
      </c>
      <c r="G6970" t="s">
        <v>88</v>
      </c>
      <c r="H6970" t="s">
        <v>36</v>
      </c>
      <c r="I6970" s="2">
        <v>44976</v>
      </c>
      <c r="J6970" t="s">
        <v>18979</v>
      </c>
      <c r="K6970" t="s">
        <v>18980</v>
      </c>
      <c r="L6970" t="s">
        <v>31</v>
      </c>
      <c r="M6970">
        <v>18461.204000000002</v>
      </c>
      <c r="N6970">
        <v>318</v>
      </c>
      <c r="O6970" t="s">
        <v>43</v>
      </c>
      <c r="P6970" t="s">
        <v>43</v>
      </c>
      <c r="Q6970" s="2">
        <v>44983</v>
      </c>
      <c r="R6970" t="s">
        <v>32</v>
      </c>
      <c r="S6970" t="s">
        <v>33</v>
      </c>
      <c r="T6970">
        <f>_xlfn.DAYS(Raw_data_US_healthcare[[#This Row],[Discharge Date]],Raw_data_US_healthcare[[#This Row],[Date of Admission]])</f>
        <v>7</v>
      </c>
    </row>
    <row r="6971" spans="1:20" x14ac:dyDescent="0.3">
      <c r="A6971" t="s">
        <v>26511</v>
      </c>
      <c r="B6971" t="s">
        <v>18981</v>
      </c>
      <c r="C6971">
        <v>43</v>
      </c>
      <c r="D6971" t="str">
        <f>IF(Raw_data_US_healthcare[[#This Row],[Age]]&lt;35,"Young",IF(Raw_data_US_healthcare[[#This Row],[Age]]&lt;60,"Middle","Senior"))</f>
        <v>Middle</v>
      </c>
      <c r="E6971" t="s">
        <v>16</v>
      </c>
      <c r="F6971" t="s">
        <v>27</v>
      </c>
      <c r="G6971" t="s">
        <v>27</v>
      </c>
      <c r="H6971" t="s">
        <v>28</v>
      </c>
      <c r="I6971" s="2">
        <v>45015</v>
      </c>
      <c r="J6971" t="s">
        <v>18982</v>
      </c>
      <c r="K6971" t="s">
        <v>18983</v>
      </c>
      <c r="L6971" t="s">
        <v>52</v>
      </c>
      <c r="M6971">
        <v>38658.015599999999</v>
      </c>
      <c r="N6971">
        <v>311</v>
      </c>
      <c r="O6971" t="s">
        <v>39</v>
      </c>
      <c r="P6971" t="s">
        <v>39</v>
      </c>
      <c r="Q6971" s="2">
        <v>45044</v>
      </c>
      <c r="R6971" t="s">
        <v>23</v>
      </c>
      <c r="S6971" t="s">
        <v>33</v>
      </c>
      <c r="T6971">
        <f>_xlfn.DAYS(Raw_data_US_healthcare[[#This Row],[Discharge Date]],Raw_data_US_healthcare[[#This Row],[Date of Admission]])</f>
        <v>29</v>
      </c>
    </row>
    <row r="6972" spans="1:20" x14ac:dyDescent="0.3">
      <c r="A6972" t="s">
        <v>26511</v>
      </c>
      <c r="B6972" t="s">
        <v>18984</v>
      </c>
      <c r="C6972">
        <v>85</v>
      </c>
      <c r="D6972" t="str">
        <f>IF(Raw_data_US_healthcare[[#This Row],[Age]]&lt;35,"Young",IF(Raw_data_US_healthcare[[#This Row],[Age]]&lt;60,"Middle","Senior"))</f>
        <v>Senior</v>
      </c>
      <c r="E6972" t="s">
        <v>16</v>
      </c>
      <c r="F6972" t="s">
        <v>27</v>
      </c>
      <c r="G6972" t="s">
        <v>27</v>
      </c>
      <c r="H6972" t="s">
        <v>26514</v>
      </c>
      <c r="I6972" s="2">
        <v>44100</v>
      </c>
      <c r="J6972" t="s">
        <v>18985</v>
      </c>
      <c r="K6972" t="s">
        <v>18986</v>
      </c>
      <c r="L6972" t="s">
        <v>21</v>
      </c>
      <c r="M6972">
        <v>19702.911</v>
      </c>
      <c r="N6972">
        <v>370</v>
      </c>
      <c r="O6972" t="s">
        <v>43</v>
      </c>
      <c r="P6972" t="s">
        <v>43</v>
      </c>
      <c r="Q6972" s="2">
        <v>44113</v>
      </c>
      <c r="R6972" t="s">
        <v>23</v>
      </c>
      <c r="S6972" t="s">
        <v>24</v>
      </c>
      <c r="T6972">
        <f>_xlfn.DAYS(Raw_data_US_healthcare[[#This Row],[Discharge Date]],Raw_data_US_healthcare[[#This Row],[Date of Admission]])</f>
        <v>13</v>
      </c>
    </row>
    <row r="6973" spans="1:20" x14ac:dyDescent="0.3">
      <c r="A6973" t="s">
        <v>26511</v>
      </c>
      <c r="B6973" t="s">
        <v>18987</v>
      </c>
      <c r="C6973">
        <v>59</v>
      </c>
      <c r="D6973" t="str">
        <f>IF(Raw_data_US_healthcare[[#This Row],[Age]]&lt;35,"Young",IF(Raw_data_US_healthcare[[#This Row],[Age]]&lt;60,"Middle","Senior"))</f>
        <v>Middle</v>
      </c>
      <c r="E6973" t="s">
        <v>16</v>
      </c>
      <c r="F6973" t="s">
        <v>27</v>
      </c>
      <c r="G6973" t="s">
        <v>27</v>
      </c>
      <c r="H6973" t="s">
        <v>26516</v>
      </c>
      <c r="I6973" s="2">
        <v>44236</v>
      </c>
      <c r="J6973" t="s">
        <v>18988</v>
      </c>
      <c r="K6973" t="s">
        <v>18989</v>
      </c>
      <c r="L6973" t="s">
        <v>60</v>
      </c>
      <c r="M6973">
        <v>27403.4179</v>
      </c>
      <c r="N6973">
        <v>415</v>
      </c>
      <c r="O6973" t="s">
        <v>43</v>
      </c>
      <c r="P6973" t="s">
        <v>43</v>
      </c>
      <c r="Q6973" s="2">
        <v>44250</v>
      </c>
      <c r="R6973" t="s">
        <v>32</v>
      </c>
      <c r="S6973" t="s">
        <v>45</v>
      </c>
      <c r="T6973">
        <f>_xlfn.DAYS(Raw_data_US_healthcare[[#This Row],[Discharge Date]],Raw_data_US_healthcare[[#This Row],[Date of Admission]])</f>
        <v>14</v>
      </c>
    </row>
    <row r="6974" spans="1:20" x14ac:dyDescent="0.3">
      <c r="A6974" t="s">
        <v>26512</v>
      </c>
      <c r="B6974" t="s">
        <v>18990</v>
      </c>
      <c r="C6974">
        <v>40</v>
      </c>
      <c r="D6974" t="str">
        <f>IF(Raw_data_US_healthcare[[#This Row],[Age]]&lt;35,"Young",IF(Raw_data_US_healthcare[[#This Row],[Age]]&lt;60,"Middle","Senior"))</f>
        <v>Middle</v>
      </c>
      <c r="E6974" t="s">
        <v>26</v>
      </c>
      <c r="F6974" t="s">
        <v>18723</v>
      </c>
      <c r="G6974" t="s">
        <v>17</v>
      </c>
      <c r="H6974" t="s">
        <v>28</v>
      </c>
      <c r="I6974" s="2">
        <v>44538</v>
      </c>
      <c r="J6974" t="s">
        <v>18991</v>
      </c>
      <c r="K6974" t="s">
        <v>18992</v>
      </c>
      <c r="L6974" t="s">
        <v>52</v>
      </c>
      <c r="M6974">
        <v>3314.9697000000001</v>
      </c>
      <c r="N6974">
        <v>370</v>
      </c>
      <c r="O6974" t="s">
        <v>43</v>
      </c>
      <c r="P6974" t="s">
        <v>43</v>
      </c>
      <c r="Q6974" s="2">
        <v>44555</v>
      </c>
      <c r="R6974" t="s">
        <v>23</v>
      </c>
      <c r="S6974" t="s">
        <v>45</v>
      </c>
      <c r="T6974">
        <f>_xlfn.DAYS(Raw_data_US_healthcare[[#This Row],[Discharge Date]],Raw_data_US_healthcare[[#This Row],[Date of Admission]])</f>
        <v>17</v>
      </c>
    </row>
    <row r="6975" spans="1:20" x14ac:dyDescent="0.3">
      <c r="A6975" t="s">
        <v>26512</v>
      </c>
      <c r="B6975" t="s">
        <v>18993</v>
      </c>
      <c r="C6975">
        <v>67</v>
      </c>
      <c r="D6975" t="str">
        <f>IF(Raw_data_US_healthcare[[#This Row],[Age]]&lt;35,"Young",IF(Raw_data_US_healthcare[[#This Row],[Age]]&lt;60,"Middle","Senior"))</f>
        <v>Senior</v>
      </c>
      <c r="E6975" t="s">
        <v>26</v>
      </c>
      <c r="F6975" t="s">
        <v>18964</v>
      </c>
      <c r="G6975" t="s">
        <v>88</v>
      </c>
      <c r="H6975" t="s">
        <v>28</v>
      </c>
      <c r="I6975" s="2">
        <v>43503</v>
      </c>
      <c r="J6975" t="s">
        <v>18994</v>
      </c>
      <c r="K6975" t="s">
        <v>18995</v>
      </c>
      <c r="L6975" t="s">
        <v>21</v>
      </c>
      <c r="M6975">
        <v>15326.859399999999</v>
      </c>
      <c r="N6975">
        <v>118</v>
      </c>
      <c r="O6975" t="s">
        <v>43</v>
      </c>
      <c r="P6975" t="s">
        <v>43</v>
      </c>
      <c r="Q6975" s="2">
        <v>43531</v>
      </c>
      <c r="R6975" t="s">
        <v>48</v>
      </c>
      <c r="S6975" t="s">
        <v>45</v>
      </c>
      <c r="T6975">
        <f>_xlfn.DAYS(Raw_data_US_healthcare[[#This Row],[Discharge Date]],Raw_data_US_healthcare[[#This Row],[Date of Admission]])</f>
        <v>28</v>
      </c>
    </row>
    <row r="6976" spans="1:20" x14ac:dyDescent="0.3">
      <c r="A6976" t="s">
        <v>26511</v>
      </c>
      <c r="B6976" t="s">
        <v>18996</v>
      </c>
      <c r="C6976">
        <v>71</v>
      </c>
      <c r="D6976" t="str">
        <f>IF(Raw_data_US_healthcare[[#This Row],[Age]]&lt;35,"Young",IF(Raw_data_US_healthcare[[#This Row],[Age]]&lt;60,"Middle","Senior"))</f>
        <v>Senior</v>
      </c>
      <c r="E6976" t="s">
        <v>16</v>
      </c>
      <c r="F6976" t="s">
        <v>18964</v>
      </c>
      <c r="G6976" t="s">
        <v>88</v>
      </c>
      <c r="H6976" t="s">
        <v>26514</v>
      </c>
      <c r="I6976" s="2">
        <v>44051</v>
      </c>
      <c r="J6976" t="s">
        <v>18997</v>
      </c>
      <c r="K6976" t="s">
        <v>18998</v>
      </c>
      <c r="L6976" t="s">
        <v>21</v>
      </c>
      <c r="M6976">
        <v>26035.398700000002</v>
      </c>
      <c r="N6976">
        <v>448</v>
      </c>
      <c r="O6976" t="s">
        <v>22</v>
      </c>
      <c r="P6976" t="s">
        <v>22</v>
      </c>
      <c r="Q6976" s="2">
        <v>44065</v>
      </c>
      <c r="R6976" t="s">
        <v>32</v>
      </c>
      <c r="S6976" t="s">
        <v>33</v>
      </c>
      <c r="T6976">
        <f>_xlfn.DAYS(Raw_data_US_healthcare[[#This Row],[Discharge Date]],Raw_data_US_healthcare[[#This Row],[Date of Admission]])</f>
        <v>14</v>
      </c>
    </row>
    <row r="6977" spans="1:20" x14ac:dyDescent="0.3">
      <c r="A6977" t="s">
        <v>26512</v>
      </c>
      <c r="B6977" t="s">
        <v>18999</v>
      </c>
      <c r="C6977">
        <v>24</v>
      </c>
      <c r="D6977" t="str">
        <f>IF(Raw_data_US_healthcare[[#This Row],[Age]]&lt;35,"Young",IF(Raw_data_US_healthcare[[#This Row],[Age]]&lt;60,"Middle","Senior"))</f>
        <v>Young</v>
      </c>
      <c r="E6977" t="s">
        <v>26</v>
      </c>
      <c r="F6977" t="s">
        <v>228</v>
      </c>
      <c r="G6977" t="s">
        <v>228</v>
      </c>
      <c r="H6977" t="s">
        <v>28</v>
      </c>
      <c r="I6977" s="2">
        <v>45120</v>
      </c>
      <c r="J6977" t="s">
        <v>19000</v>
      </c>
      <c r="K6977" t="s">
        <v>19001</v>
      </c>
      <c r="L6977" t="s">
        <v>60</v>
      </c>
      <c r="M6977">
        <v>33467.554799999998</v>
      </c>
      <c r="N6977">
        <v>295</v>
      </c>
      <c r="O6977" t="s">
        <v>43</v>
      </c>
      <c r="P6977" t="s">
        <v>43</v>
      </c>
      <c r="Q6977" s="2">
        <v>45136</v>
      </c>
      <c r="R6977" t="s">
        <v>32</v>
      </c>
      <c r="S6977" t="s">
        <v>24</v>
      </c>
      <c r="T6977">
        <f>_xlfn.DAYS(Raw_data_US_healthcare[[#This Row],[Discharge Date]],Raw_data_US_healthcare[[#This Row],[Date of Admission]])</f>
        <v>16</v>
      </c>
    </row>
    <row r="6978" spans="1:20" x14ac:dyDescent="0.3">
      <c r="A6978" t="s">
        <v>26511</v>
      </c>
      <c r="B6978" t="s">
        <v>19002</v>
      </c>
      <c r="C6978">
        <v>34</v>
      </c>
      <c r="D6978" t="str">
        <f>IF(Raw_data_US_healthcare[[#This Row],[Age]]&lt;35,"Young",IF(Raw_data_US_healthcare[[#This Row],[Age]]&lt;60,"Middle","Senior"))</f>
        <v>Young</v>
      </c>
      <c r="E6978" t="s">
        <v>16</v>
      </c>
      <c r="F6978" t="s">
        <v>27</v>
      </c>
      <c r="G6978" t="s">
        <v>27</v>
      </c>
      <c r="H6978" t="s">
        <v>69</v>
      </c>
      <c r="I6978" s="2">
        <v>44524</v>
      </c>
      <c r="J6978" t="s">
        <v>19003</v>
      </c>
      <c r="K6978" t="s">
        <v>19004</v>
      </c>
      <c r="L6978" t="s">
        <v>56</v>
      </c>
      <c r="M6978">
        <v>33256.192600000002</v>
      </c>
      <c r="N6978">
        <v>383</v>
      </c>
      <c r="O6978" t="s">
        <v>22</v>
      </c>
      <c r="P6978" t="s">
        <v>22</v>
      </c>
      <c r="Q6978" s="2">
        <v>44529</v>
      </c>
      <c r="R6978" t="s">
        <v>44</v>
      </c>
      <c r="S6978" t="s">
        <v>45</v>
      </c>
      <c r="T6978">
        <f>_xlfn.DAYS(Raw_data_US_healthcare[[#This Row],[Discharge Date]],Raw_data_US_healthcare[[#This Row],[Date of Admission]])</f>
        <v>5</v>
      </c>
    </row>
    <row r="6979" spans="1:20" x14ac:dyDescent="0.3">
      <c r="A6979" t="s">
        <v>26511</v>
      </c>
      <c r="B6979" t="s">
        <v>19005</v>
      </c>
      <c r="C6979">
        <v>55</v>
      </c>
      <c r="D6979" t="str">
        <f>IF(Raw_data_US_healthcare[[#This Row],[Age]]&lt;35,"Young",IF(Raw_data_US_healthcare[[#This Row],[Age]]&lt;60,"Middle","Senior"))</f>
        <v>Middle</v>
      </c>
      <c r="E6979" t="s">
        <v>16</v>
      </c>
      <c r="F6979" t="s">
        <v>62</v>
      </c>
      <c r="G6979" t="s">
        <v>62</v>
      </c>
      <c r="H6979" t="s">
        <v>26516</v>
      </c>
      <c r="I6979" s="2">
        <v>44004</v>
      </c>
      <c r="J6979" t="s">
        <v>19006</v>
      </c>
      <c r="K6979" t="s">
        <v>19007</v>
      </c>
      <c r="L6979" t="s">
        <v>31</v>
      </c>
      <c r="M6979">
        <v>16234.1875</v>
      </c>
      <c r="N6979">
        <v>355</v>
      </c>
      <c r="O6979" t="s">
        <v>39</v>
      </c>
      <c r="P6979" t="s">
        <v>39</v>
      </c>
      <c r="Q6979" s="2">
        <v>44019</v>
      </c>
      <c r="R6979" t="s">
        <v>44</v>
      </c>
      <c r="S6979" t="s">
        <v>24</v>
      </c>
      <c r="T6979">
        <f>_xlfn.DAYS(Raw_data_US_healthcare[[#This Row],[Discharge Date]],Raw_data_US_healthcare[[#This Row],[Date of Admission]])</f>
        <v>15</v>
      </c>
    </row>
    <row r="6980" spans="1:20" x14ac:dyDescent="0.3">
      <c r="A6980" t="s">
        <v>26511</v>
      </c>
      <c r="B6980" t="s">
        <v>19008</v>
      </c>
      <c r="C6980">
        <v>61</v>
      </c>
      <c r="D6980" t="str">
        <f>IF(Raw_data_US_healthcare[[#This Row],[Age]]&lt;35,"Young",IF(Raw_data_US_healthcare[[#This Row],[Age]]&lt;60,"Middle","Senior"))</f>
        <v>Senior</v>
      </c>
      <c r="E6980" t="s">
        <v>16</v>
      </c>
      <c r="F6980" t="s">
        <v>49</v>
      </c>
      <c r="G6980" t="s">
        <v>49</v>
      </c>
      <c r="H6980" t="s">
        <v>36</v>
      </c>
      <c r="I6980" s="2">
        <v>44709</v>
      </c>
      <c r="J6980" t="s">
        <v>19009</v>
      </c>
      <c r="K6980" t="s">
        <v>19010</v>
      </c>
      <c r="L6980" t="s">
        <v>21</v>
      </c>
      <c r="M6980">
        <v>3210.3319999999999</v>
      </c>
      <c r="N6980">
        <v>147</v>
      </c>
      <c r="O6980" t="s">
        <v>39</v>
      </c>
      <c r="P6980" t="s">
        <v>39</v>
      </c>
      <c r="Q6980" s="2">
        <v>44734</v>
      </c>
      <c r="R6980" t="s">
        <v>83</v>
      </c>
      <c r="S6980" t="s">
        <v>33</v>
      </c>
      <c r="T6980">
        <f>_xlfn.DAYS(Raw_data_US_healthcare[[#This Row],[Discharge Date]],Raw_data_US_healthcare[[#This Row],[Date of Admission]])</f>
        <v>25</v>
      </c>
    </row>
    <row r="6981" spans="1:20" x14ac:dyDescent="0.3">
      <c r="A6981" t="s">
        <v>26511</v>
      </c>
      <c r="B6981" t="s">
        <v>19011</v>
      </c>
      <c r="C6981">
        <v>60</v>
      </c>
      <c r="D6981" t="str">
        <f>IF(Raw_data_US_healthcare[[#This Row],[Age]]&lt;35,"Young",IF(Raw_data_US_healthcare[[#This Row],[Age]]&lt;60,"Middle","Senior"))</f>
        <v>Senior</v>
      </c>
      <c r="E6981" t="s">
        <v>16</v>
      </c>
      <c r="F6981" t="s">
        <v>228</v>
      </c>
      <c r="G6981" t="s">
        <v>228</v>
      </c>
      <c r="H6981" t="s">
        <v>28</v>
      </c>
      <c r="I6981" s="2">
        <v>44393</v>
      </c>
      <c r="J6981" t="s">
        <v>19012</v>
      </c>
      <c r="K6981" t="s">
        <v>19013</v>
      </c>
      <c r="L6981" t="s">
        <v>21</v>
      </c>
      <c r="M6981">
        <v>19732.365099999999</v>
      </c>
      <c r="N6981">
        <v>388</v>
      </c>
      <c r="O6981" t="s">
        <v>43</v>
      </c>
      <c r="P6981" t="s">
        <v>43</v>
      </c>
      <c r="Q6981" s="2">
        <v>44394</v>
      </c>
      <c r="R6981" t="s">
        <v>32</v>
      </c>
      <c r="S6981" t="s">
        <v>33</v>
      </c>
      <c r="T6981">
        <f>_xlfn.DAYS(Raw_data_US_healthcare[[#This Row],[Discharge Date]],Raw_data_US_healthcare[[#This Row],[Date of Admission]])</f>
        <v>1</v>
      </c>
    </row>
    <row r="6982" spans="1:20" x14ac:dyDescent="0.3">
      <c r="A6982" t="s">
        <v>26512</v>
      </c>
      <c r="B6982" t="s">
        <v>19014</v>
      </c>
      <c r="C6982">
        <v>56</v>
      </c>
      <c r="D6982" t="str">
        <f>IF(Raw_data_US_healthcare[[#This Row],[Age]]&lt;35,"Young",IF(Raw_data_US_healthcare[[#This Row],[Age]]&lt;60,"Middle","Senior"))</f>
        <v>Middle</v>
      </c>
      <c r="E6982" t="s">
        <v>26</v>
      </c>
      <c r="F6982" t="s">
        <v>62</v>
      </c>
      <c r="G6982" t="s">
        <v>62</v>
      </c>
      <c r="H6982" t="s">
        <v>18</v>
      </c>
      <c r="I6982" s="2">
        <v>43935</v>
      </c>
      <c r="J6982" t="s">
        <v>19015</v>
      </c>
      <c r="K6982" t="s">
        <v>19016</v>
      </c>
      <c r="L6982" t="s">
        <v>21</v>
      </c>
      <c r="M6982">
        <v>54712.862300000001</v>
      </c>
      <c r="N6982">
        <v>267</v>
      </c>
      <c r="O6982" t="s">
        <v>39</v>
      </c>
      <c r="P6982" t="s">
        <v>39</v>
      </c>
      <c r="Q6982" s="2">
        <v>43944</v>
      </c>
      <c r="R6982" t="s">
        <v>44</v>
      </c>
      <c r="S6982" t="s">
        <v>24</v>
      </c>
      <c r="T6982">
        <f>_xlfn.DAYS(Raw_data_US_healthcare[[#This Row],[Discharge Date]],Raw_data_US_healthcare[[#This Row],[Date of Admission]])</f>
        <v>9</v>
      </c>
    </row>
    <row r="6983" spans="1:20" x14ac:dyDescent="0.3">
      <c r="A6983" t="s">
        <v>26512</v>
      </c>
      <c r="B6983" t="s">
        <v>10508</v>
      </c>
      <c r="C6983">
        <v>44</v>
      </c>
      <c r="D6983" t="str">
        <f>IF(Raw_data_US_healthcare[[#This Row],[Age]]&lt;35,"Young",IF(Raw_data_US_healthcare[[#This Row],[Age]]&lt;60,"Middle","Senior"))</f>
        <v>Middle</v>
      </c>
      <c r="E6983" t="s">
        <v>26</v>
      </c>
      <c r="F6983" t="s">
        <v>62</v>
      </c>
      <c r="G6983" t="s">
        <v>62</v>
      </c>
      <c r="H6983" t="s">
        <v>26516</v>
      </c>
      <c r="I6983" s="2">
        <v>43794</v>
      </c>
      <c r="J6983" t="s">
        <v>19017</v>
      </c>
      <c r="K6983" t="s">
        <v>12429</v>
      </c>
      <c r="L6983" t="s">
        <v>56</v>
      </c>
      <c r="M6983">
        <v>16104.628199999999</v>
      </c>
      <c r="N6983">
        <v>250</v>
      </c>
      <c r="O6983" t="s">
        <v>43</v>
      </c>
      <c r="P6983" t="s">
        <v>43</v>
      </c>
      <c r="Q6983" s="2">
        <v>43816</v>
      </c>
      <c r="R6983" t="s">
        <v>32</v>
      </c>
      <c r="S6983" t="s">
        <v>45</v>
      </c>
      <c r="T6983">
        <f>_xlfn.DAYS(Raw_data_US_healthcare[[#This Row],[Discharge Date]],Raw_data_US_healthcare[[#This Row],[Date of Admission]])</f>
        <v>22</v>
      </c>
    </row>
    <row r="6984" spans="1:20" x14ac:dyDescent="0.3">
      <c r="A6984" t="s">
        <v>26512</v>
      </c>
      <c r="B6984" t="s">
        <v>19018</v>
      </c>
      <c r="C6984">
        <v>18</v>
      </c>
      <c r="D6984" t="str">
        <f>IF(Raw_data_US_healthcare[[#This Row],[Age]]&lt;35,"Young",IF(Raw_data_US_healthcare[[#This Row],[Age]]&lt;60,"Middle","Senior"))</f>
        <v>Young</v>
      </c>
      <c r="E6984" t="s">
        <v>26</v>
      </c>
      <c r="F6984" t="s">
        <v>35</v>
      </c>
      <c r="G6984" t="s">
        <v>35</v>
      </c>
      <c r="H6984" t="s">
        <v>26516</v>
      </c>
      <c r="I6984" s="2">
        <v>44936</v>
      </c>
      <c r="J6984" t="s">
        <v>19019</v>
      </c>
      <c r="K6984" t="s">
        <v>13285</v>
      </c>
      <c r="L6984" t="s">
        <v>52</v>
      </c>
      <c r="M6984">
        <v>6297.4535999999998</v>
      </c>
      <c r="N6984">
        <v>500</v>
      </c>
      <c r="O6984" t="s">
        <v>22</v>
      </c>
      <c r="P6984" t="s">
        <v>22</v>
      </c>
      <c r="Q6984" s="2">
        <v>44939</v>
      </c>
      <c r="R6984" t="s">
        <v>48</v>
      </c>
      <c r="S6984" t="s">
        <v>45</v>
      </c>
      <c r="T6984">
        <f>_xlfn.DAYS(Raw_data_US_healthcare[[#This Row],[Discharge Date]],Raw_data_US_healthcare[[#This Row],[Date of Admission]])</f>
        <v>3</v>
      </c>
    </row>
    <row r="6985" spans="1:20" x14ac:dyDescent="0.3">
      <c r="A6985" t="s">
        <v>26512</v>
      </c>
      <c r="B6985" t="s">
        <v>19020</v>
      </c>
      <c r="C6985">
        <v>32</v>
      </c>
      <c r="D6985" t="str">
        <f>IF(Raw_data_US_healthcare[[#This Row],[Age]]&lt;35,"Young",IF(Raw_data_US_healthcare[[#This Row],[Age]]&lt;60,"Middle","Senior"))</f>
        <v>Young</v>
      </c>
      <c r="E6985" t="s">
        <v>26</v>
      </c>
      <c r="F6985" t="s">
        <v>35</v>
      </c>
      <c r="G6985" t="s">
        <v>35</v>
      </c>
      <c r="H6985" t="s">
        <v>26516</v>
      </c>
      <c r="I6985" s="2">
        <v>43842</v>
      </c>
      <c r="J6985" t="s">
        <v>19021</v>
      </c>
      <c r="K6985" t="s">
        <v>19022</v>
      </c>
      <c r="L6985" t="s">
        <v>56</v>
      </c>
      <c r="M6985">
        <v>27140.606299999999</v>
      </c>
      <c r="N6985">
        <v>307</v>
      </c>
      <c r="O6985" t="s">
        <v>43</v>
      </c>
      <c r="P6985" t="s">
        <v>43</v>
      </c>
      <c r="Q6985" s="2">
        <v>43844</v>
      </c>
      <c r="R6985" t="s">
        <v>23</v>
      </c>
      <c r="S6985" t="s">
        <v>33</v>
      </c>
      <c r="T6985">
        <f>_xlfn.DAYS(Raw_data_US_healthcare[[#This Row],[Discharge Date]],Raw_data_US_healthcare[[#This Row],[Date of Admission]])</f>
        <v>2</v>
      </c>
    </row>
    <row r="6986" spans="1:20" x14ac:dyDescent="0.3">
      <c r="A6986" t="s">
        <v>26512</v>
      </c>
      <c r="B6986" t="s">
        <v>12027</v>
      </c>
      <c r="C6986">
        <v>83</v>
      </c>
      <c r="D6986" t="str">
        <f>IF(Raw_data_US_healthcare[[#This Row],[Age]]&lt;35,"Young",IF(Raw_data_US_healthcare[[#This Row],[Age]]&lt;60,"Middle","Senior"))</f>
        <v>Senior</v>
      </c>
      <c r="E6986" t="s">
        <v>26</v>
      </c>
      <c r="F6986" t="s">
        <v>49</v>
      </c>
      <c r="G6986" t="s">
        <v>49</v>
      </c>
      <c r="H6986" t="s">
        <v>69</v>
      </c>
      <c r="I6986" s="2">
        <v>43515</v>
      </c>
      <c r="J6986" t="s">
        <v>19023</v>
      </c>
      <c r="K6986" t="s">
        <v>19024</v>
      </c>
      <c r="L6986" t="s">
        <v>21</v>
      </c>
      <c r="M6986">
        <v>48833.556799999998</v>
      </c>
      <c r="N6986">
        <v>245</v>
      </c>
      <c r="O6986" t="s">
        <v>22</v>
      </c>
      <c r="P6986" t="s">
        <v>22</v>
      </c>
      <c r="Q6986" s="2">
        <v>43531</v>
      </c>
      <c r="R6986" t="s">
        <v>44</v>
      </c>
      <c r="S6986" t="s">
        <v>45</v>
      </c>
      <c r="T6986">
        <f>_xlfn.DAYS(Raw_data_US_healthcare[[#This Row],[Discharge Date]],Raw_data_US_healthcare[[#This Row],[Date of Admission]])</f>
        <v>16</v>
      </c>
    </row>
    <row r="6987" spans="1:20" x14ac:dyDescent="0.3">
      <c r="A6987" t="s">
        <v>26511</v>
      </c>
      <c r="B6987" t="s">
        <v>19025</v>
      </c>
      <c r="C6987">
        <v>75</v>
      </c>
      <c r="D6987" t="str">
        <f>IF(Raw_data_US_healthcare[[#This Row],[Age]]&lt;35,"Young",IF(Raw_data_US_healthcare[[#This Row],[Age]]&lt;60,"Middle","Senior"))</f>
        <v>Senior</v>
      </c>
      <c r="E6987" t="s">
        <v>16</v>
      </c>
      <c r="F6987" t="s">
        <v>18964</v>
      </c>
      <c r="G6987" t="s">
        <v>88</v>
      </c>
      <c r="H6987" t="s">
        <v>26516</v>
      </c>
      <c r="I6987" s="2">
        <v>44082</v>
      </c>
      <c r="J6987" t="s">
        <v>19026</v>
      </c>
      <c r="K6987" t="s">
        <v>19027</v>
      </c>
      <c r="L6987" t="s">
        <v>21</v>
      </c>
      <c r="M6987">
        <v>13163.6471</v>
      </c>
      <c r="N6987">
        <v>434</v>
      </c>
      <c r="O6987" t="s">
        <v>22</v>
      </c>
      <c r="P6987" t="s">
        <v>22</v>
      </c>
      <c r="Q6987" s="2">
        <v>44090</v>
      </c>
      <c r="R6987" t="s">
        <v>44</v>
      </c>
      <c r="S6987" t="s">
        <v>33</v>
      </c>
      <c r="T6987">
        <f>_xlfn.DAYS(Raw_data_US_healthcare[[#This Row],[Discharge Date]],Raw_data_US_healthcare[[#This Row],[Date of Admission]])</f>
        <v>8</v>
      </c>
    </row>
    <row r="6988" spans="1:20" x14ac:dyDescent="0.3">
      <c r="A6988" t="s">
        <v>26512</v>
      </c>
      <c r="B6988" t="s">
        <v>19028</v>
      </c>
      <c r="C6988">
        <v>22</v>
      </c>
      <c r="D6988" t="str">
        <f>IF(Raw_data_US_healthcare[[#This Row],[Age]]&lt;35,"Young",IF(Raw_data_US_healthcare[[#This Row],[Age]]&lt;60,"Middle","Senior"))</f>
        <v>Young</v>
      </c>
      <c r="E6988" t="s">
        <v>26</v>
      </c>
      <c r="F6988" t="s">
        <v>18964</v>
      </c>
      <c r="G6988" t="s">
        <v>88</v>
      </c>
      <c r="H6988" t="s">
        <v>36</v>
      </c>
      <c r="I6988" s="2">
        <v>44521</v>
      </c>
      <c r="J6988" t="s">
        <v>19029</v>
      </c>
      <c r="K6988" t="s">
        <v>19030</v>
      </c>
      <c r="L6988" t="s">
        <v>52</v>
      </c>
      <c r="M6988">
        <v>5289.4670999999998</v>
      </c>
      <c r="N6988">
        <v>300</v>
      </c>
      <c r="O6988" t="s">
        <v>39</v>
      </c>
      <c r="P6988" t="s">
        <v>39</v>
      </c>
      <c r="Q6988" s="2">
        <v>44543</v>
      </c>
      <c r="R6988" t="s">
        <v>48</v>
      </c>
      <c r="S6988" t="s">
        <v>24</v>
      </c>
      <c r="T6988">
        <f>_xlfn.DAYS(Raw_data_US_healthcare[[#This Row],[Discharge Date]],Raw_data_US_healthcare[[#This Row],[Date of Admission]])</f>
        <v>22</v>
      </c>
    </row>
    <row r="6989" spans="1:20" x14ac:dyDescent="0.3">
      <c r="A6989" t="s">
        <v>26512</v>
      </c>
      <c r="B6989" t="s">
        <v>19031</v>
      </c>
      <c r="C6989">
        <v>63</v>
      </c>
      <c r="D6989" t="str">
        <f>IF(Raw_data_US_healthcare[[#This Row],[Age]]&lt;35,"Young",IF(Raw_data_US_healthcare[[#This Row],[Age]]&lt;60,"Middle","Senior"))</f>
        <v>Senior</v>
      </c>
      <c r="E6989" t="s">
        <v>26</v>
      </c>
      <c r="F6989" t="s">
        <v>228</v>
      </c>
      <c r="G6989" t="s">
        <v>228</v>
      </c>
      <c r="H6989" t="s">
        <v>69</v>
      </c>
      <c r="I6989" s="2">
        <v>43810</v>
      </c>
      <c r="J6989" t="s">
        <v>137</v>
      </c>
      <c r="K6989" t="s">
        <v>184</v>
      </c>
      <c r="L6989" t="s">
        <v>21</v>
      </c>
      <c r="M6989">
        <v>55962.673900000002</v>
      </c>
      <c r="N6989">
        <v>379</v>
      </c>
      <c r="O6989" t="s">
        <v>22</v>
      </c>
      <c r="P6989" t="s">
        <v>22</v>
      </c>
      <c r="Q6989" s="2">
        <v>43832</v>
      </c>
      <c r="R6989" t="s">
        <v>83</v>
      </c>
      <c r="S6989" t="s">
        <v>45</v>
      </c>
      <c r="T6989">
        <f>_xlfn.DAYS(Raw_data_US_healthcare[[#This Row],[Discharge Date]],Raw_data_US_healthcare[[#This Row],[Date of Admission]])</f>
        <v>22</v>
      </c>
    </row>
    <row r="6990" spans="1:20" x14ac:dyDescent="0.3">
      <c r="A6990" t="s">
        <v>26511</v>
      </c>
      <c r="B6990" t="s">
        <v>19032</v>
      </c>
      <c r="C6990">
        <v>63</v>
      </c>
      <c r="D6990" t="str">
        <f>IF(Raw_data_US_healthcare[[#This Row],[Age]]&lt;35,"Young",IF(Raw_data_US_healthcare[[#This Row],[Age]]&lt;60,"Middle","Senior"))</f>
        <v>Senior</v>
      </c>
      <c r="E6990" t="s">
        <v>16</v>
      </c>
      <c r="F6990" t="s">
        <v>35</v>
      </c>
      <c r="G6990" t="s">
        <v>35</v>
      </c>
      <c r="H6990" t="s">
        <v>18</v>
      </c>
      <c r="I6990" s="2">
        <v>44388</v>
      </c>
      <c r="J6990" t="s">
        <v>19033</v>
      </c>
      <c r="K6990" t="s">
        <v>19034</v>
      </c>
      <c r="L6990" t="s">
        <v>21</v>
      </c>
      <c r="M6990">
        <v>22578.584599999998</v>
      </c>
      <c r="N6990">
        <v>142</v>
      </c>
      <c r="O6990" t="s">
        <v>43</v>
      </c>
      <c r="P6990" t="s">
        <v>43</v>
      </c>
      <c r="Q6990" s="2">
        <v>44402</v>
      </c>
      <c r="R6990" t="s">
        <v>48</v>
      </c>
      <c r="S6990" t="s">
        <v>24</v>
      </c>
      <c r="T6990">
        <f>_xlfn.DAYS(Raw_data_US_healthcare[[#This Row],[Discharge Date]],Raw_data_US_healthcare[[#This Row],[Date of Admission]])</f>
        <v>14</v>
      </c>
    </row>
    <row r="6991" spans="1:20" x14ac:dyDescent="0.3">
      <c r="A6991" t="s">
        <v>26512</v>
      </c>
      <c r="B6991" t="s">
        <v>19035</v>
      </c>
      <c r="C6991">
        <v>34</v>
      </c>
      <c r="D6991" t="str">
        <f>IF(Raw_data_US_healthcare[[#This Row],[Age]]&lt;35,"Young",IF(Raw_data_US_healthcare[[#This Row],[Age]]&lt;60,"Middle","Senior"))</f>
        <v>Young</v>
      </c>
      <c r="E6991" t="s">
        <v>26</v>
      </c>
      <c r="F6991" t="s">
        <v>62</v>
      </c>
      <c r="G6991" t="s">
        <v>62</v>
      </c>
      <c r="H6991" t="s">
        <v>28</v>
      </c>
      <c r="I6991" s="2">
        <v>44023</v>
      </c>
      <c r="J6991" t="s">
        <v>19036</v>
      </c>
      <c r="K6991" t="s">
        <v>19037</v>
      </c>
      <c r="L6991" t="s">
        <v>56</v>
      </c>
      <c r="M6991">
        <v>39780.886599999998</v>
      </c>
      <c r="N6991">
        <v>342</v>
      </c>
      <c r="O6991" t="s">
        <v>39</v>
      </c>
      <c r="P6991" t="s">
        <v>39</v>
      </c>
      <c r="Q6991" s="2">
        <v>44038</v>
      </c>
      <c r="R6991" t="s">
        <v>48</v>
      </c>
      <c r="S6991" t="s">
        <v>45</v>
      </c>
      <c r="T6991">
        <f>_xlfn.DAYS(Raw_data_US_healthcare[[#This Row],[Discharge Date]],Raw_data_US_healthcare[[#This Row],[Date of Admission]])</f>
        <v>15</v>
      </c>
    </row>
    <row r="6992" spans="1:20" x14ac:dyDescent="0.3">
      <c r="A6992" t="s">
        <v>26511</v>
      </c>
      <c r="B6992" t="s">
        <v>3995</v>
      </c>
      <c r="C6992">
        <v>67</v>
      </c>
      <c r="D6992" t="str">
        <f>IF(Raw_data_US_healthcare[[#This Row],[Age]]&lt;35,"Young",IF(Raw_data_US_healthcare[[#This Row],[Age]]&lt;60,"Middle","Senior"))</f>
        <v>Senior</v>
      </c>
      <c r="E6992" t="s">
        <v>16</v>
      </c>
      <c r="F6992" t="s">
        <v>18964</v>
      </c>
      <c r="G6992" t="s">
        <v>88</v>
      </c>
      <c r="H6992" t="s">
        <v>26514</v>
      </c>
      <c r="I6992" s="2">
        <v>43607</v>
      </c>
      <c r="J6992" t="s">
        <v>19038</v>
      </c>
      <c r="K6992" t="s">
        <v>19039</v>
      </c>
      <c r="L6992" t="s">
        <v>21</v>
      </c>
      <c r="M6992">
        <v>22457.181700000001</v>
      </c>
      <c r="N6992">
        <v>319</v>
      </c>
      <c r="O6992" t="s">
        <v>39</v>
      </c>
      <c r="P6992" t="s">
        <v>39</v>
      </c>
      <c r="Q6992" s="2">
        <v>43613</v>
      </c>
      <c r="R6992" t="s">
        <v>44</v>
      </c>
      <c r="S6992" t="s">
        <v>33</v>
      </c>
      <c r="T6992">
        <f>_xlfn.DAYS(Raw_data_US_healthcare[[#This Row],[Discharge Date]],Raw_data_US_healthcare[[#This Row],[Date of Admission]])</f>
        <v>6</v>
      </c>
    </row>
    <row r="6993" spans="1:20" x14ac:dyDescent="0.3">
      <c r="A6993" t="s">
        <v>26512</v>
      </c>
      <c r="B6993" t="s">
        <v>19040</v>
      </c>
      <c r="C6993">
        <v>31</v>
      </c>
      <c r="D6993" t="str">
        <f>IF(Raw_data_US_healthcare[[#This Row],[Age]]&lt;35,"Young",IF(Raw_data_US_healthcare[[#This Row],[Age]]&lt;60,"Middle","Senior"))</f>
        <v>Young</v>
      </c>
      <c r="E6993" t="s">
        <v>26</v>
      </c>
      <c r="F6993" t="s">
        <v>27</v>
      </c>
      <c r="G6993" t="s">
        <v>27</v>
      </c>
      <c r="H6993" t="s">
        <v>28</v>
      </c>
      <c r="I6993" s="2">
        <v>44844</v>
      </c>
      <c r="J6993" t="s">
        <v>19041</v>
      </c>
      <c r="K6993" t="s">
        <v>19042</v>
      </c>
      <c r="L6993" t="s">
        <v>52</v>
      </c>
      <c r="M6993">
        <v>29179.269499999999</v>
      </c>
      <c r="N6993">
        <v>409</v>
      </c>
      <c r="O6993" t="s">
        <v>39</v>
      </c>
      <c r="P6993" t="s">
        <v>39</v>
      </c>
      <c r="Q6993" s="2">
        <v>44862</v>
      </c>
      <c r="R6993" t="s">
        <v>44</v>
      </c>
      <c r="S6993" t="s">
        <v>33</v>
      </c>
      <c r="T6993">
        <f>_xlfn.DAYS(Raw_data_US_healthcare[[#This Row],[Discharge Date]],Raw_data_US_healthcare[[#This Row],[Date of Admission]])</f>
        <v>18</v>
      </c>
    </row>
    <row r="6994" spans="1:20" x14ac:dyDescent="0.3">
      <c r="A6994" t="s">
        <v>26512</v>
      </c>
      <c r="B6994" t="s">
        <v>19043</v>
      </c>
      <c r="C6994">
        <v>55</v>
      </c>
      <c r="D6994" t="str">
        <f>IF(Raw_data_US_healthcare[[#This Row],[Age]]&lt;35,"Young",IF(Raw_data_US_healthcare[[#This Row],[Age]]&lt;60,"Middle","Senior"))</f>
        <v>Middle</v>
      </c>
      <c r="E6994" t="s">
        <v>26</v>
      </c>
      <c r="F6994" t="s">
        <v>113</v>
      </c>
      <c r="G6994" t="s">
        <v>113</v>
      </c>
      <c r="H6994" t="s">
        <v>18</v>
      </c>
      <c r="I6994" s="2">
        <v>44738</v>
      </c>
      <c r="J6994" t="s">
        <v>19044</v>
      </c>
      <c r="K6994" t="s">
        <v>13864</v>
      </c>
      <c r="L6994" t="s">
        <v>56</v>
      </c>
      <c r="M6994">
        <v>53209.094299999997</v>
      </c>
      <c r="N6994">
        <v>345</v>
      </c>
      <c r="O6994" t="s">
        <v>39</v>
      </c>
      <c r="P6994" t="s">
        <v>39</v>
      </c>
      <c r="Q6994" s="2">
        <v>44763</v>
      </c>
      <c r="R6994" t="s">
        <v>48</v>
      </c>
      <c r="S6994" t="s">
        <v>45</v>
      </c>
      <c r="T6994">
        <f>_xlfn.DAYS(Raw_data_US_healthcare[[#This Row],[Discharge Date]],Raw_data_US_healthcare[[#This Row],[Date of Admission]])</f>
        <v>25</v>
      </c>
    </row>
    <row r="6995" spans="1:20" x14ac:dyDescent="0.3">
      <c r="A6995" t="s">
        <v>26512</v>
      </c>
      <c r="B6995" t="s">
        <v>19045</v>
      </c>
      <c r="C6995">
        <v>38</v>
      </c>
      <c r="D6995" t="str">
        <f>IF(Raw_data_US_healthcare[[#This Row],[Age]]&lt;35,"Young",IF(Raw_data_US_healthcare[[#This Row],[Age]]&lt;60,"Middle","Senior"))</f>
        <v>Middle</v>
      </c>
      <c r="E6995" t="s">
        <v>26</v>
      </c>
      <c r="F6995" t="s">
        <v>113</v>
      </c>
      <c r="G6995" t="s">
        <v>113</v>
      </c>
      <c r="H6995" t="s">
        <v>26514</v>
      </c>
      <c r="I6995" s="2">
        <v>44970</v>
      </c>
      <c r="J6995" t="s">
        <v>19046</v>
      </c>
      <c r="K6995" t="s">
        <v>19047</v>
      </c>
      <c r="L6995" t="s">
        <v>31</v>
      </c>
      <c r="M6995">
        <v>23157.916300000001</v>
      </c>
      <c r="N6995">
        <v>183</v>
      </c>
      <c r="O6995" t="s">
        <v>43</v>
      </c>
      <c r="P6995" t="s">
        <v>43</v>
      </c>
      <c r="Q6995" s="2">
        <v>44993</v>
      </c>
      <c r="R6995" t="s">
        <v>48</v>
      </c>
      <c r="S6995" t="s">
        <v>33</v>
      </c>
      <c r="T6995">
        <f>_xlfn.DAYS(Raw_data_US_healthcare[[#This Row],[Discharge Date]],Raw_data_US_healthcare[[#This Row],[Date of Admission]])</f>
        <v>23</v>
      </c>
    </row>
    <row r="6996" spans="1:20" x14ac:dyDescent="0.3">
      <c r="A6996" t="s">
        <v>26512</v>
      </c>
      <c r="B6996" t="s">
        <v>19048</v>
      </c>
      <c r="C6996">
        <v>34</v>
      </c>
      <c r="D6996" t="str">
        <f>IF(Raw_data_US_healthcare[[#This Row],[Age]]&lt;35,"Young",IF(Raw_data_US_healthcare[[#This Row],[Age]]&lt;60,"Middle","Senior"))</f>
        <v>Young</v>
      </c>
      <c r="E6996" t="s">
        <v>26</v>
      </c>
      <c r="F6996" t="s">
        <v>228</v>
      </c>
      <c r="G6996" t="s">
        <v>228</v>
      </c>
      <c r="H6996" t="s">
        <v>28</v>
      </c>
      <c r="I6996" s="2">
        <v>45072</v>
      </c>
      <c r="J6996" t="s">
        <v>19049</v>
      </c>
      <c r="K6996" t="s">
        <v>19050</v>
      </c>
      <c r="L6996" t="s">
        <v>52</v>
      </c>
      <c r="M6996">
        <v>11392.941800000001</v>
      </c>
      <c r="N6996">
        <v>491</v>
      </c>
      <c r="O6996" t="s">
        <v>39</v>
      </c>
      <c r="P6996" t="s">
        <v>39</v>
      </c>
      <c r="Q6996" s="2">
        <v>45073</v>
      </c>
      <c r="R6996" t="s">
        <v>83</v>
      </c>
      <c r="S6996" t="s">
        <v>33</v>
      </c>
      <c r="T6996">
        <f>_xlfn.DAYS(Raw_data_US_healthcare[[#This Row],[Discharge Date]],Raw_data_US_healthcare[[#This Row],[Date of Admission]])</f>
        <v>1</v>
      </c>
    </row>
    <row r="6997" spans="1:20" x14ac:dyDescent="0.3">
      <c r="A6997" t="s">
        <v>26511</v>
      </c>
      <c r="B6997" t="s">
        <v>4055</v>
      </c>
      <c r="C6997">
        <v>27</v>
      </c>
      <c r="D6997" t="str">
        <f>IF(Raw_data_US_healthcare[[#This Row],[Age]]&lt;35,"Young",IF(Raw_data_US_healthcare[[#This Row],[Age]]&lt;60,"Middle","Senior"))</f>
        <v>Young</v>
      </c>
      <c r="E6997" t="s">
        <v>16</v>
      </c>
      <c r="F6997" t="s">
        <v>35</v>
      </c>
      <c r="G6997" t="s">
        <v>35</v>
      </c>
      <c r="H6997" t="s">
        <v>18</v>
      </c>
      <c r="I6997" s="2">
        <v>45076</v>
      </c>
      <c r="J6997" t="s">
        <v>14535</v>
      </c>
      <c r="K6997" t="s">
        <v>19051</v>
      </c>
      <c r="L6997" t="s">
        <v>56</v>
      </c>
      <c r="M6997">
        <v>36679.777699999999</v>
      </c>
      <c r="N6997">
        <v>131</v>
      </c>
      <c r="O6997" t="s">
        <v>39</v>
      </c>
      <c r="P6997" t="s">
        <v>39</v>
      </c>
      <c r="Q6997" s="2">
        <v>45106</v>
      </c>
      <c r="R6997" t="s">
        <v>44</v>
      </c>
      <c r="S6997" t="s">
        <v>45</v>
      </c>
      <c r="T6997">
        <f>_xlfn.DAYS(Raw_data_US_healthcare[[#This Row],[Discharge Date]],Raw_data_US_healthcare[[#This Row],[Date of Admission]])</f>
        <v>30</v>
      </c>
    </row>
    <row r="6998" spans="1:20" x14ac:dyDescent="0.3">
      <c r="A6998" t="s">
        <v>26511</v>
      </c>
      <c r="B6998" t="s">
        <v>19052</v>
      </c>
      <c r="C6998">
        <v>82</v>
      </c>
      <c r="D6998" t="str">
        <f>IF(Raw_data_US_healthcare[[#This Row],[Age]]&lt;35,"Young",IF(Raw_data_US_healthcare[[#This Row],[Age]]&lt;60,"Middle","Senior"))</f>
        <v>Senior</v>
      </c>
      <c r="E6998" t="s">
        <v>16</v>
      </c>
      <c r="F6998" t="s">
        <v>27</v>
      </c>
      <c r="G6998" t="s">
        <v>27</v>
      </c>
      <c r="H6998" t="s">
        <v>28</v>
      </c>
      <c r="I6998" s="2">
        <v>43574</v>
      </c>
      <c r="J6998" t="s">
        <v>19053</v>
      </c>
      <c r="K6998" t="s">
        <v>8931</v>
      </c>
      <c r="L6998" t="s">
        <v>21</v>
      </c>
      <c r="M6998">
        <v>20804.396199999999</v>
      </c>
      <c r="N6998">
        <v>358</v>
      </c>
      <c r="O6998" t="s">
        <v>39</v>
      </c>
      <c r="P6998" t="s">
        <v>39</v>
      </c>
      <c r="Q6998" s="2">
        <v>43576</v>
      </c>
      <c r="R6998" t="s">
        <v>44</v>
      </c>
      <c r="S6998" t="s">
        <v>33</v>
      </c>
      <c r="T6998">
        <f>_xlfn.DAYS(Raw_data_US_healthcare[[#This Row],[Discharge Date]],Raw_data_US_healthcare[[#This Row],[Date of Admission]])</f>
        <v>2</v>
      </c>
    </row>
    <row r="6999" spans="1:20" x14ac:dyDescent="0.3">
      <c r="A6999" t="s">
        <v>26512</v>
      </c>
      <c r="B6999" t="s">
        <v>19054</v>
      </c>
      <c r="C6999">
        <v>73</v>
      </c>
      <c r="D6999" t="str">
        <f>IF(Raw_data_US_healthcare[[#This Row],[Age]]&lt;35,"Young",IF(Raw_data_US_healthcare[[#This Row],[Age]]&lt;60,"Middle","Senior"))</f>
        <v>Senior</v>
      </c>
      <c r="E6999" t="s">
        <v>26</v>
      </c>
      <c r="F6999" t="s">
        <v>113</v>
      </c>
      <c r="G6999" t="s">
        <v>113</v>
      </c>
      <c r="H6999" t="s">
        <v>26516</v>
      </c>
      <c r="I6999" s="2">
        <v>44760</v>
      </c>
      <c r="J6999" t="s">
        <v>19055</v>
      </c>
      <c r="K6999" t="s">
        <v>19056</v>
      </c>
      <c r="L6999" t="s">
        <v>21</v>
      </c>
      <c r="M6999">
        <v>26428.2762</v>
      </c>
      <c r="N6999">
        <v>433</v>
      </c>
      <c r="O6999" t="s">
        <v>39</v>
      </c>
      <c r="P6999" t="s">
        <v>39</v>
      </c>
      <c r="Q6999" s="2">
        <v>44782</v>
      </c>
      <c r="R6999" t="s">
        <v>83</v>
      </c>
      <c r="S6999" t="s">
        <v>45</v>
      </c>
      <c r="T6999">
        <f>_xlfn.DAYS(Raw_data_US_healthcare[[#This Row],[Discharge Date]],Raw_data_US_healthcare[[#This Row],[Date of Admission]])</f>
        <v>22</v>
      </c>
    </row>
    <row r="7000" spans="1:20" x14ac:dyDescent="0.3">
      <c r="A7000" t="s">
        <v>26512</v>
      </c>
      <c r="B7000" t="s">
        <v>19057</v>
      </c>
      <c r="C7000">
        <v>77</v>
      </c>
      <c r="D7000" t="str">
        <f>IF(Raw_data_US_healthcare[[#This Row],[Age]]&lt;35,"Young",IF(Raw_data_US_healthcare[[#This Row],[Age]]&lt;60,"Middle","Senior"))</f>
        <v>Senior</v>
      </c>
      <c r="E7000" t="s">
        <v>26</v>
      </c>
      <c r="F7000" t="s">
        <v>49</v>
      </c>
      <c r="G7000" t="s">
        <v>49</v>
      </c>
      <c r="H7000" t="s">
        <v>18</v>
      </c>
      <c r="I7000" s="2">
        <v>43534</v>
      </c>
      <c r="J7000" t="s">
        <v>19058</v>
      </c>
      <c r="K7000" t="s">
        <v>19059</v>
      </c>
      <c r="L7000" t="s">
        <v>60</v>
      </c>
      <c r="M7000">
        <v>39658.3289</v>
      </c>
      <c r="N7000">
        <v>108</v>
      </c>
      <c r="O7000" t="s">
        <v>39</v>
      </c>
      <c r="P7000" t="s">
        <v>39</v>
      </c>
      <c r="Q7000" s="2">
        <v>43542</v>
      </c>
      <c r="R7000" t="s">
        <v>83</v>
      </c>
      <c r="S7000" t="s">
        <v>24</v>
      </c>
      <c r="T7000">
        <f>_xlfn.DAYS(Raw_data_US_healthcare[[#This Row],[Discharge Date]],Raw_data_US_healthcare[[#This Row],[Date of Admission]])</f>
        <v>8</v>
      </c>
    </row>
    <row r="7001" spans="1:20" x14ac:dyDescent="0.3">
      <c r="A7001" t="s">
        <v>26512</v>
      </c>
      <c r="B7001" t="s">
        <v>19060</v>
      </c>
      <c r="C7001">
        <v>54</v>
      </c>
      <c r="D7001" t="str">
        <f>IF(Raw_data_US_healthcare[[#This Row],[Age]]&lt;35,"Young",IF(Raw_data_US_healthcare[[#This Row],[Age]]&lt;60,"Middle","Senior"))</f>
        <v>Middle</v>
      </c>
      <c r="E7001" t="s">
        <v>26</v>
      </c>
      <c r="F7001" t="s">
        <v>27</v>
      </c>
      <c r="G7001" t="s">
        <v>27</v>
      </c>
      <c r="H7001" t="s">
        <v>28</v>
      </c>
      <c r="I7001" s="2">
        <v>44544</v>
      </c>
      <c r="J7001" t="s">
        <v>19061</v>
      </c>
      <c r="K7001" t="s">
        <v>19062</v>
      </c>
      <c r="L7001" t="s">
        <v>52</v>
      </c>
      <c r="M7001">
        <v>25260.165300000001</v>
      </c>
      <c r="N7001">
        <v>469</v>
      </c>
      <c r="O7001" t="s">
        <v>39</v>
      </c>
      <c r="P7001" t="s">
        <v>39</v>
      </c>
      <c r="Q7001" s="2">
        <v>44556</v>
      </c>
      <c r="R7001" t="s">
        <v>48</v>
      </c>
      <c r="S7001" t="s">
        <v>24</v>
      </c>
      <c r="T7001">
        <f>_xlfn.DAYS(Raw_data_US_healthcare[[#This Row],[Discharge Date]],Raw_data_US_healthcare[[#This Row],[Date of Admission]])</f>
        <v>12</v>
      </c>
    </row>
    <row r="7002" spans="1:20" x14ac:dyDescent="0.3">
      <c r="A7002" t="s">
        <v>26512</v>
      </c>
      <c r="B7002" t="s">
        <v>19063</v>
      </c>
      <c r="C7002">
        <v>39</v>
      </c>
      <c r="D7002" t="str">
        <f>IF(Raw_data_US_healthcare[[#This Row],[Age]]&lt;35,"Young",IF(Raw_data_US_healthcare[[#This Row],[Age]]&lt;60,"Middle","Senior"))</f>
        <v>Middle</v>
      </c>
      <c r="E7002" t="s">
        <v>26</v>
      </c>
      <c r="F7002" t="s">
        <v>35</v>
      </c>
      <c r="G7002" t="s">
        <v>35</v>
      </c>
      <c r="H7002" t="s">
        <v>26516</v>
      </c>
      <c r="I7002" s="2">
        <v>43802</v>
      </c>
      <c r="J7002" t="s">
        <v>19064</v>
      </c>
      <c r="K7002" t="s">
        <v>19065</v>
      </c>
      <c r="L7002" t="s">
        <v>31</v>
      </c>
      <c r="M7002">
        <v>19615.454000000002</v>
      </c>
      <c r="N7002">
        <v>318</v>
      </c>
      <c r="O7002" t="s">
        <v>43</v>
      </c>
      <c r="P7002" t="s">
        <v>43</v>
      </c>
      <c r="Q7002" s="2">
        <v>43803</v>
      </c>
      <c r="R7002" t="s">
        <v>44</v>
      </c>
      <c r="S7002" t="s">
        <v>33</v>
      </c>
      <c r="T7002">
        <f>_xlfn.DAYS(Raw_data_US_healthcare[[#This Row],[Discharge Date]],Raw_data_US_healthcare[[#This Row],[Date of Admission]])</f>
        <v>1</v>
      </c>
    </row>
    <row r="7003" spans="1:20" x14ac:dyDescent="0.3">
      <c r="A7003" t="s">
        <v>26512</v>
      </c>
      <c r="B7003" t="s">
        <v>19066</v>
      </c>
      <c r="C7003">
        <v>35</v>
      </c>
      <c r="D7003" t="str">
        <f>IF(Raw_data_US_healthcare[[#This Row],[Age]]&lt;35,"Young",IF(Raw_data_US_healthcare[[#This Row],[Age]]&lt;60,"Middle","Senior"))</f>
        <v>Middle</v>
      </c>
      <c r="E7003" t="s">
        <v>26</v>
      </c>
      <c r="F7003" t="s">
        <v>18723</v>
      </c>
      <c r="G7003" t="s">
        <v>17</v>
      </c>
      <c r="H7003" t="s">
        <v>26514</v>
      </c>
      <c r="I7003" s="2">
        <v>43813</v>
      </c>
      <c r="J7003" t="s">
        <v>19067</v>
      </c>
      <c r="K7003" t="s">
        <v>19068</v>
      </c>
      <c r="L7003" t="s">
        <v>52</v>
      </c>
      <c r="M7003">
        <v>34914.5749</v>
      </c>
      <c r="N7003">
        <v>276</v>
      </c>
      <c r="O7003" t="s">
        <v>22</v>
      </c>
      <c r="P7003" t="s">
        <v>22</v>
      </c>
      <c r="Q7003" s="2">
        <v>43830</v>
      </c>
      <c r="R7003" t="s">
        <v>23</v>
      </c>
      <c r="S7003" t="s">
        <v>45</v>
      </c>
      <c r="T7003">
        <f>_xlfn.DAYS(Raw_data_US_healthcare[[#This Row],[Discharge Date]],Raw_data_US_healthcare[[#This Row],[Date of Admission]])</f>
        <v>17</v>
      </c>
    </row>
    <row r="7004" spans="1:20" x14ac:dyDescent="0.3">
      <c r="A7004" t="s">
        <v>26511</v>
      </c>
      <c r="B7004" t="s">
        <v>19069</v>
      </c>
      <c r="C7004">
        <v>28</v>
      </c>
      <c r="D7004" t="str">
        <f>IF(Raw_data_US_healthcare[[#This Row],[Age]]&lt;35,"Young",IF(Raw_data_US_healthcare[[#This Row],[Age]]&lt;60,"Middle","Senior"))</f>
        <v>Young</v>
      </c>
      <c r="E7004" t="s">
        <v>16</v>
      </c>
      <c r="F7004" t="s">
        <v>49</v>
      </c>
      <c r="G7004" t="s">
        <v>49</v>
      </c>
      <c r="H7004" t="s">
        <v>26514</v>
      </c>
      <c r="I7004" s="2">
        <v>43539</v>
      </c>
      <c r="J7004" t="s">
        <v>19070</v>
      </c>
      <c r="K7004" t="s">
        <v>19071</v>
      </c>
      <c r="L7004" t="s">
        <v>52</v>
      </c>
      <c r="M7004">
        <v>8132.5005000000001</v>
      </c>
      <c r="N7004">
        <v>312</v>
      </c>
      <c r="O7004" t="s">
        <v>39</v>
      </c>
      <c r="P7004" t="s">
        <v>39</v>
      </c>
      <c r="Q7004" s="2">
        <v>43547</v>
      </c>
      <c r="R7004" t="s">
        <v>83</v>
      </c>
      <c r="S7004" t="s">
        <v>33</v>
      </c>
      <c r="T7004">
        <f>_xlfn.DAYS(Raw_data_US_healthcare[[#This Row],[Discharge Date]],Raw_data_US_healthcare[[#This Row],[Date of Admission]])</f>
        <v>8</v>
      </c>
    </row>
    <row r="7005" spans="1:20" x14ac:dyDescent="0.3">
      <c r="A7005" t="s">
        <v>26512</v>
      </c>
      <c r="B7005" t="s">
        <v>19072</v>
      </c>
      <c r="C7005">
        <v>27</v>
      </c>
      <c r="D7005" t="str">
        <f>IF(Raw_data_US_healthcare[[#This Row],[Age]]&lt;35,"Young",IF(Raw_data_US_healthcare[[#This Row],[Age]]&lt;60,"Middle","Senior"))</f>
        <v>Young</v>
      </c>
      <c r="E7005" t="s">
        <v>26</v>
      </c>
      <c r="F7005" t="s">
        <v>113</v>
      </c>
      <c r="G7005" t="s">
        <v>113</v>
      </c>
      <c r="H7005" t="s">
        <v>36</v>
      </c>
      <c r="I7005" s="2">
        <v>44340</v>
      </c>
      <c r="J7005" t="s">
        <v>19073</v>
      </c>
      <c r="K7005" t="s">
        <v>4563</v>
      </c>
      <c r="L7005" t="s">
        <v>52</v>
      </c>
      <c r="M7005">
        <v>8887.5355999999992</v>
      </c>
      <c r="N7005">
        <v>215</v>
      </c>
      <c r="O7005" t="s">
        <v>43</v>
      </c>
      <c r="P7005" t="s">
        <v>43</v>
      </c>
      <c r="Q7005" s="2">
        <v>44344</v>
      </c>
      <c r="R7005" t="s">
        <v>23</v>
      </c>
      <c r="S7005" t="s">
        <v>24</v>
      </c>
      <c r="T7005">
        <f>_xlfn.DAYS(Raw_data_US_healthcare[[#This Row],[Discharge Date]],Raw_data_US_healthcare[[#This Row],[Date of Admission]])</f>
        <v>4</v>
      </c>
    </row>
    <row r="7006" spans="1:20" x14ac:dyDescent="0.3">
      <c r="A7006" t="s">
        <v>26511</v>
      </c>
      <c r="B7006" t="s">
        <v>19074</v>
      </c>
      <c r="C7006">
        <v>53</v>
      </c>
      <c r="D7006" t="str">
        <f>IF(Raw_data_US_healthcare[[#This Row],[Age]]&lt;35,"Young",IF(Raw_data_US_healthcare[[#This Row],[Age]]&lt;60,"Middle","Senior"))</f>
        <v>Middle</v>
      </c>
      <c r="E7006" t="s">
        <v>16</v>
      </c>
      <c r="F7006" t="s">
        <v>49</v>
      </c>
      <c r="G7006" t="s">
        <v>49</v>
      </c>
      <c r="H7006" t="s">
        <v>26514</v>
      </c>
      <c r="I7006" s="2">
        <v>44416</v>
      </c>
      <c r="J7006" t="s">
        <v>19075</v>
      </c>
      <c r="K7006" t="s">
        <v>19076</v>
      </c>
      <c r="L7006" t="s">
        <v>52</v>
      </c>
      <c r="M7006">
        <v>13431.901599999999</v>
      </c>
      <c r="N7006">
        <v>497</v>
      </c>
      <c r="O7006" t="s">
        <v>22</v>
      </c>
      <c r="P7006" t="s">
        <v>22</v>
      </c>
      <c r="Q7006" s="2">
        <v>44430</v>
      </c>
      <c r="R7006" t="s">
        <v>32</v>
      </c>
      <c r="S7006" t="s">
        <v>33</v>
      </c>
      <c r="T7006">
        <f>_xlfn.DAYS(Raw_data_US_healthcare[[#This Row],[Discharge Date]],Raw_data_US_healthcare[[#This Row],[Date of Admission]])</f>
        <v>14</v>
      </c>
    </row>
    <row r="7007" spans="1:20" x14ac:dyDescent="0.3">
      <c r="A7007" t="s">
        <v>26512</v>
      </c>
      <c r="B7007" t="s">
        <v>19077</v>
      </c>
      <c r="C7007">
        <v>60</v>
      </c>
      <c r="D7007" t="str">
        <f>IF(Raw_data_US_healthcare[[#This Row],[Age]]&lt;35,"Young",IF(Raw_data_US_healthcare[[#This Row],[Age]]&lt;60,"Middle","Senior"))</f>
        <v>Senior</v>
      </c>
      <c r="E7007" t="s">
        <v>26</v>
      </c>
      <c r="F7007" t="s">
        <v>27</v>
      </c>
      <c r="G7007" t="s">
        <v>27</v>
      </c>
      <c r="H7007" t="s">
        <v>26516</v>
      </c>
      <c r="I7007" s="2">
        <v>44398</v>
      </c>
      <c r="J7007" t="s">
        <v>19078</v>
      </c>
      <c r="K7007" t="s">
        <v>19079</v>
      </c>
      <c r="L7007" t="s">
        <v>31</v>
      </c>
      <c r="M7007">
        <v>1137.0391999999999</v>
      </c>
      <c r="N7007">
        <v>393</v>
      </c>
      <c r="O7007" t="s">
        <v>39</v>
      </c>
      <c r="P7007" t="s">
        <v>39</v>
      </c>
      <c r="Q7007" s="2">
        <v>44421</v>
      </c>
      <c r="R7007" t="s">
        <v>83</v>
      </c>
      <c r="S7007" t="s">
        <v>33</v>
      </c>
      <c r="T7007">
        <f>_xlfn.DAYS(Raw_data_US_healthcare[[#This Row],[Discharge Date]],Raw_data_US_healthcare[[#This Row],[Date of Admission]])</f>
        <v>23</v>
      </c>
    </row>
    <row r="7008" spans="1:20" x14ac:dyDescent="0.3">
      <c r="A7008" t="s">
        <v>26511</v>
      </c>
      <c r="B7008" t="s">
        <v>19080</v>
      </c>
      <c r="C7008">
        <v>38</v>
      </c>
      <c r="D7008" t="str">
        <f>IF(Raw_data_US_healthcare[[#This Row],[Age]]&lt;35,"Young",IF(Raw_data_US_healthcare[[#This Row],[Age]]&lt;60,"Middle","Senior"))</f>
        <v>Middle</v>
      </c>
      <c r="E7008" t="s">
        <v>16</v>
      </c>
      <c r="F7008" t="s">
        <v>113</v>
      </c>
      <c r="G7008" t="s">
        <v>113</v>
      </c>
      <c r="H7008" t="s">
        <v>26514</v>
      </c>
      <c r="I7008" s="2">
        <v>44393</v>
      </c>
      <c r="J7008" t="s">
        <v>19081</v>
      </c>
      <c r="K7008" t="s">
        <v>7609</v>
      </c>
      <c r="L7008" t="s">
        <v>31</v>
      </c>
      <c r="M7008">
        <v>15288.863300000001</v>
      </c>
      <c r="N7008">
        <v>346</v>
      </c>
      <c r="O7008" t="s">
        <v>22</v>
      </c>
      <c r="P7008" t="s">
        <v>22</v>
      </c>
      <c r="Q7008" s="2">
        <v>44414</v>
      </c>
      <c r="R7008" t="s">
        <v>44</v>
      </c>
      <c r="S7008" t="s">
        <v>33</v>
      </c>
      <c r="T7008">
        <f>_xlfn.DAYS(Raw_data_US_healthcare[[#This Row],[Discharge Date]],Raw_data_US_healthcare[[#This Row],[Date of Admission]])</f>
        <v>21</v>
      </c>
    </row>
    <row r="7009" spans="1:20" x14ac:dyDescent="0.3">
      <c r="A7009" t="s">
        <v>26511</v>
      </c>
      <c r="B7009" t="s">
        <v>19082</v>
      </c>
      <c r="C7009">
        <v>31</v>
      </c>
      <c r="D7009" t="str">
        <f>IF(Raw_data_US_healthcare[[#This Row],[Age]]&lt;35,"Young",IF(Raw_data_US_healthcare[[#This Row],[Age]]&lt;60,"Middle","Senior"))</f>
        <v>Young</v>
      </c>
      <c r="E7009" t="s">
        <v>16</v>
      </c>
      <c r="F7009" t="s">
        <v>62</v>
      </c>
      <c r="G7009" t="s">
        <v>62</v>
      </c>
      <c r="H7009" t="s">
        <v>26516</v>
      </c>
      <c r="I7009" s="2">
        <v>44857</v>
      </c>
      <c r="J7009" t="s">
        <v>19083</v>
      </c>
      <c r="K7009" t="s">
        <v>19084</v>
      </c>
      <c r="L7009" t="s">
        <v>31</v>
      </c>
      <c r="M7009">
        <v>31044.276600000001</v>
      </c>
      <c r="N7009">
        <v>469</v>
      </c>
      <c r="O7009" t="s">
        <v>43</v>
      </c>
      <c r="P7009" t="s">
        <v>43</v>
      </c>
      <c r="Q7009" s="2">
        <v>44873</v>
      </c>
      <c r="R7009" t="s">
        <v>83</v>
      </c>
      <c r="S7009" t="s">
        <v>33</v>
      </c>
      <c r="T7009">
        <f>_xlfn.DAYS(Raw_data_US_healthcare[[#This Row],[Discharge Date]],Raw_data_US_healthcare[[#This Row],[Date of Admission]])</f>
        <v>16</v>
      </c>
    </row>
    <row r="7010" spans="1:20" x14ac:dyDescent="0.3">
      <c r="A7010" t="s">
        <v>26512</v>
      </c>
      <c r="B7010" t="s">
        <v>19085</v>
      </c>
      <c r="C7010">
        <v>57</v>
      </c>
      <c r="D7010" t="str">
        <f>IF(Raw_data_US_healthcare[[#This Row],[Age]]&lt;35,"Young",IF(Raw_data_US_healthcare[[#This Row],[Age]]&lt;60,"Middle","Senior"))</f>
        <v>Middle</v>
      </c>
      <c r="E7010" t="s">
        <v>26</v>
      </c>
      <c r="F7010" t="s">
        <v>49</v>
      </c>
      <c r="G7010" t="s">
        <v>49</v>
      </c>
      <c r="H7010" t="s">
        <v>36</v>
      </c>
      <c r="I7010" s="2">
        <v>44169</v>
      </c>
      <c r="J7010" t="s">
        <v>19086</v>
      </c>
      <c r="K7010" t="s">
        <v>19087</v>
      </c>
      <c r="L7010" t="s">
        <v>52</v>
      </c>
      <c r="M7010">
        <v>2426.4706999999999</v>
      </c>
      <c r="N7010">
        <v>221</v>
      </c>
      <c r="O7010" t="s">
        <v>43</v>
      </c>
      <c r="P7010" t="s">
        <v>43</v>
      </c>
      <c r="Q7010" s="2">
        <v>44184</v>
      </c>
      <c r="R7010" t="s">
        <v>23</v>
      </c>
      <c r="S7010" t="s">
        <v>33</v>
      </c>
      <c r="T7010">
        <f>_xlfn.DAYS(Raw_data_US_healthcare[[#This Row],[Discharge Date]],Raw_data_US_healthcare[[#This Row],[Date of Admission]])</f>
        <v>15</v>
      </c>
    </row>
    <row r="7011" spans="1:20" x14ac:dyDescent="0.3">
      <c r="A7011" t="s">
        <v>26512</v>
      </c>
      <c r="B7011" t="s">
        <v>14560</v>
      </c>
      <c r="C7011">
        <v>75</v>
      </c>
      <c r="D7011" t="str">
        <f>IF(Raw_data_US_healthcare[[#This Row],[Age]]&lt;35,"Young",IF(Raw_data_US_healthcare[[#This Row],[Age]]&lt;60,"Middle","Senior"))</f>
        <v>Senior</v>
      </c>
      <c r="E7011" t="s">
        <v>26</v>
      </c>
      <c r="F7011" t="s">
        <v>49</v>
      </c>
      <c r="G7011" t="s">
        <v>49</v>
      </c>
      <c r="H7011" t="s">
        <v>28</v>
      </c>
      <c r="I7011" s="2">
        <v>44219</v>
      </c>
      <c r="J7011" t="s">
        <v>5104</v>
      </c>
      <c r="K7011" t="s">
        <v>19088</v>
      </c>
      <c r="L7011" t="s">
        <v>60</v>
      </c>
      <c r="M7011">
        <v>8148.6509999999998</v>
      </c>
      <c r="N7011">
        <v>294</v>
      </c>
      <c r="O7011" t="s">
        <v>39</v>
      </c>
      <c r="P7011" t="s">
        <v>39</v>
      </c>
      <c r="Q7011" s="2">
        <v>44233</v>
      </c>
      <c r="R7011" t="s">
        <v>44</v>
      </c>
      <c r="S7011" t="s">
        <v>24</v>
      </c>
      <c r="T7011">
        <f>_xlfn.DAYS(Raw_data_US_healthcare[[#This Row],[Discharge Date]],Raw_data_US_healthcare[[#This Row],[Date of Admission]])</f>
        <v>14</v>
      </c>
    </row>
    <row r="7012" spans="1:20" x14ac:dyDescent="0.3">
      <c r="A7012" t="s">
        <v>26512</v>
      </c>
      <c r="B7012" t="s">
        <v>19089</v>
      </c>
      <c r="C7012">
        <v>42</v>
      </c>
      <c r="D7012" t="str">
        <f>IF(Raw_data_US_healthcare[[#This Row],[Age]]&lt;35,"Young",IF(Raw_data_US_healthcare[[#This Row],[Age]]&lt;60,"Middle","Senior"))</f>
        <v>Middle</v>
      </c>
      <c r="E7012" t="s">
        <v>26</v>
      </c>
      <c r="F7012" t="s">
        <v>113</v>
      </c>
      <c r="G7012" t="s">
        <v>113</v>
      </c>
      <c r="H7012" t="s">
        <v>18</v>
      </c>
      <c r="I7012" s="2">
        <v>44324</v>
      </c>
      <c r="J7012" t="s">
        <v>19090</v>
      </c>
      <c r="K7012" t="s">
        <v>19091</v>
      </c>
      <c r="L7012" t="s">
        <v>56</v>
      </c>
      <c r="M7012">
        <v>3585.6988000000001</v>
      </c>
      <c r="N7012">
        <v>314</v>
      </c>
      <c r="O7012" t="s">
        <v>39</v>
      </c>
      <c r="P7012" t="s">
        <v>39</v>
      </c>
      <c r="Q7012" s="2">
        <v>44341</v>
      </c>
      <c r="R7012" t="s">
        <v>83</v>
      </c>
      <c r="S7012" t="s">
        <v>45</v>
      </c>
      <c r="T7012">
        <f>_xlfn.DAYS(Raw_data_US_healthcare[[#This Row],[Discharge Date]],Raw_data_US_healthcare[[#This Row],[Date of Admission]])</f>
        <v>17</v>
      </c>
    </row>
    <row r="7013" spans="1:20" x14ac:dyDescent="0.3">
      <c r="A7013" t="s">
        <v>26512</v>
      </c>
      <c r="B7013" t="s">
        <v>19092</v>
      </c>
      <c r="C7013">
        <v>56</v>
      </c>
      <c r="D7013" t="str">
        <f>IF(Raw_data_US_healthcare[[#This Row],[Age]]&lt;35,"Young",IF(Raw_data_US_healthcare[[#This Row],[Age]]&lt;60,"Middle","Senior"))</f>
        <v>Middle</v>
      </c>
      <c r="E7013" t="s">
        <v>26</v>
      </c>
      <c r="F7013" t="s">
        <v>49</v>
      </c>
      <c r="G7013" t="s">
        <v>49</v>
      </c>
      <c r="H7013" t="s">
        <v>26516</v>
      </c>
      <c r="I7013" s="2">
        <v>43668</v>
      </c>
      <c r="J7013" t="s">
        <v>19093</v>
      </c>
      <c r="K7013" t="s">
        <v>19094</v>
      </c>
      <c r="L7013" t="s">
        <v>56</v>
      </c>
      <c r="M7013">
        <v>4399.6912000000002</v>
      </c>
      <c r="N7013">
        <v>235</v>
      </c>
      <c r="O7013" t="s">
        <v>39</v>
      </c>
      <c r="P7013" t="s">
        <v>39</v>
      </c>
      <c r="Q7013" s="2">
        <v>43672</v>
      </c>
      <c r="R7013" t="s">
        <v>32</v>
      </c>
      <c r="S7013" t="s">
        <v>45</v>
      </c>
      <c r="T7013">
        <f>_xlfn.DAYS(Raw_data_US_healthcare[[#This Row],[Discharge Date]],Raw_data_US_healthcare[[#This Row],[Date of Admission]])</f>
        <v>4</v>
      </c>
    </row>
    <row r="7014" spans="1:20" x14ac:dyDescent="0.3">
      <c r="A7014" t="s">
        <v>26512</v>
      </c>
      <c r="B7014" t="s">
        <v>19095</v>
      </c>
      <c r="C7014">
        <v>21</v>
      </c>
      <c r="D7014" t="str">
        <f>IF(Raw_data_US_healthcare[[#This Row],[Age]]&lt;35,"Young",IF(Raw_data_US_healthcare[[#This Row],[Age]]&lt;60,"Middle","Senior"))</f>
        <v>Young</v>
      </c>
      <c r="E7014" t="s">
        <v>26</v>
      </c>
      <c r="F7014" t="s">
        <v>88</v>
      </c>
      <c r="G7014" t="s">
        <v>88</v>
      </c>
      <c r="H7014" t="s">
        <v>36</v>
      </c>
      <c r="I7014" s="2">
        <v>43743</v>
      </c>
      <c r="J7014" t="s">
        <v>19096</v>
      </c>
      <c r="K7014" t="s">
        <v>19097</v>
      </c>
      <c r="L7014" t="s">
        <v>60</v>
      </c>
      <c r="M7014">
        <v>21429.057799999999</v>
      </c>
      <c r="N7014">
        <v>308</v>
      </c>
      <c r="O7014" t="s">
        <v>22</v>
      </c>
      <c r="P7014" t="s">
        <v>22</v>
      </c>
      <c r="Q7014" s="2">
        <v>43760</v>
      </c>
      <c r="R7014" t="s">
        <v>48</v>
      </c>
      <c r="S7014" t="s">
        <v>24</v>
      </c>
      <c r="T7014">
        <f>_xlfn.DAYS(Raw_data_US_healthcare[[#This Row],[Discharge Date]],Raw_data_US_healthcare[[#This Row],[Date of Admission]])</f>
        <v>17</v>
      </c>
    </row>
    <row r="7015" spans="1:20" x14ac:dyDescent="0.3">
      <c r="A7015" t="s">
        <v>26511</v>
      </c>
      <c r="B7015" t="s">
        <v>19098</v>
      </c>
      <c r="C7015">
        <v>76</v>
      </c>
      <c r="D7015" t="str">
        <f>IF(Raw_data_US_healthcare[[#This Row],[Age]]&lt;35,"Young",IF(Raw_data_US_healthcare[[#This Row],[Age]]&lt;60,"Middle","Senior"))</f>
        <v>Senior</v>
      </c>
      <c r="E7015" t="s">
        <v>16</v>
      </c>
      <c r="F7015" t="s">
        <v>27</v>
      </c>
      <c r="G7015" t="s">
        <v>27</v>
      </c>
      <c r="H7015" t="s">
        <v>69</v>
      </c>
      <c r="I7015" s="2">
        <v>43464</v>
      </c>
      <c r="J7015" t="s">
        <v>19099</v>
      </c>
      <c r="K7015" t="s">
        <v>19100</v>
      </c>
      <c r="L7015" t="s">
        <v>31</v>
      </c>
      <c r="M7015">
        <v>72988.162400000001</v>
      </c>
      <c r="N7015">
        <v>112</v>
      </c>
      <c r="O7015" t="s">
        <v>22</v>
      </c>
      <c r="P7015" t="s">
        <v>22</v>
      </c>
      <c r="Q7015" s="2">
        <v>43477</v>
      </c>
      <c r="R7015" t="s">
        <v>48</v>
      </c>
      <c r="S7015" t="s">
        <v>24</v>
      </c>
      <c r="T7015">
        <f>_xlfn.DAYS(Raw_data_US_healthcare[[#This Row],[Discharge Date]],Raw_data_US_healthcare[[#This Row],[Date of Admission]])</f>
        <v>13</v>
      </c>
    </row>
    <row r="7016" spans="1:20" x14ac:dyDescent="0.3">
      <c r="A7016" t="s">
        <v>26511</v>
      </c>
      <c r="B7016" t="s">
        <v>19101</v>
      </c>
      <c r="C7016">
        <v>81</v>
      </c>
      <c r="D7016" t="str">
        <f>IF(Raw_data_US_healthcare[[#This Row],[Age]]&lt;35,"Young",IF(Raw_data_US_healthcare[[#This Row],[Age]]&lt;60,"Middle","Senior"))</f>
        <v>Senior</v>
      </c>
      <c r="E7016" t="s">
        <v>16</v>
      </c>
      <c r="F7016" t="s">
        <v>35</v>
      </c>
      <c r="G7016" t="s">
        <v>35</v>
      </c>
      <c r="H7016" t="s">
        <v>69</v>
      </c>
      <c r="I7016" s="2">
        <v>44237</v>
      </c>
      <c r="J7016" t="s">
        <v>19102</v>
      </c>
      <c r="K7016" t="s">
        <v>19103</v>
      </c>
      <c r="L7016" t="s">
        <v>60</v>
      </c>
      <c r="M7016">
        <v>19955.6826</v>
      </c>
      <c r="N7016">
        <v>378</v>
      </c>
      <c r="O7016" t="s">
        <v>39</v>
      </c>
      <c r="P7016" t="s">
        <v>39</v>
      </c>
      <c r="Q7016" s="2">
        <v>44249</v>
      </c>
      <c r="R7016" t="s">
        <v>48</v>
      </c>
      <c r="S7016" t="s">
        <v>24</v>
      </c>
      <c r="T7016">
        <f>_xlfn.DAYS(Raw_data_US_healthcare[[#This Row],[Discharge Date]],Raw_data_US_healthcare[[#This Row],[Date of Admission]])</f>
        <v>12</v>
      </c>
    </row>
    <row r="7017" spans="1:20" x14ac:dyDescent="0.3">
      <c r="A7017" t="s">
        <v>26512</v>
      </c>
      <c r="B7017" t="s">
        <v>19104</v>
      </c>
      <c r="C7017">
        <v>44</v>
      </c>
      <c r="D7017" t="str">
        <f>IF(Raw_data_US_healthcare[[#This Row],[Age]]&lt;35,"Young",IF(Raw_data_US_healthcare[[#This Row],[Age]]&lt;60,"Middle","Senior"))</f>
        <v>Middle</v>
      </c>
      <c r="E7017" t="s">
        <v>26</v>
      </c>
      <c r="F7017" t="s">
        <v>88</v>
      </c>
      <c r="G7017" t="s">
        <v>88</v>
      </c>
      <c r="H7017" t="s">
        <v>36</v>
      </c>
      <c r="I7017" s="2">
        <v>43974</v>
      </c>
      <c r="J7017" t="s">
        <v>19105</v>
      </c>
      <c r="K7017" t="s">
        <v>19106</v>
      </c>
      <c r="L7017" t="s">
        <v>56</v>
      </c>
      <c r="M7017">
        <v>779.03470000000004</v>
      </c>
      <c r="N7017">
        <v>181</v>
      </c>
      <c r="O7017" t="s">
        <v>39</v>
      </c>
      <c r="P7017" t="s">
        <v>39</v>
      </c>
      <c r="Q7017" s="2">
        <v>43989</v>
      </c>
      <c r="R7017" t="s">
        <v>23</v>
      </c>
      <c r="S7017" t="s">
        <v>45</v>
      </c>
      <c r="T7017">
        <f>_xlfn.DAYS(Raw_data_US_healthcare[[#This Row],[Discharge Date]],Raw_data_US_healthcare[[#This Row],[Date of Admission]])</f>
        <v>15</v>
      </c>
    </row>
    <row r="7018" spans="1:20" x14ac:dyDescent="0.3">
      <c r="A7018" t="s">
        <v>26512</v>
      </c>
      <c r="B7018" t="s">
        <v>19107</v>
      </c>
      <c r="C7018">
        <v>48</v>
      </c>
      <c r="D7018" t="str">
        <f>IF(Raw_data_US_healthcare[[#This Row],[Age]]&lt;35,"Young",IF(Raw_data_US_healthcare[[#This Row],[Age]]&lt;60,"Middle","Senior"))</f>
        <v>Middle</v>
      </c>
      <c r="E7018" t="s">
        <v>26</v>
      </c>
      <c r="F7018" t="s">
        <v>228</v>
      </c>
      <c r="G7018" t="s">
        <v>228</v>
      </c>
      <c r="H7018" t="s">
        <v>18</v>
      </c>
      <c r="I7018" s="2">
        <v>44187</v>
      </c>
      <c r="J7018" t="s">
        <v>19108</v>
      </c>
      <c r="K7018" t="s">
        <v>3152</v>
      </c>
      <c r="L7018" t="s">
        <v>31</v>
      </c>
      <c r="M7018">
        <v>49929.839899999999</v>
      </c>
      <c r="N7018">
        <v>417</v>
      </c>
      <c r="O7018" t="s">
        <v>43</v>
      </c>
      <c r="P7018" t="s">
        <v>43</v>
      </c>
      <c r="Q7018" s="2">
        <v>44212</v>
      </c>
      <c r="R7018" t="s">
        <v>32</v>
      </c>
      <c r="S7018" t="s">
        <v>45</v>
      </c>
      <c r="T7018">
        <f>_xlfn.DAYS(Raw_data_US_healthcare[[#This Row],[Discharge Date]],Raw_data_US_healthcare[[#This Row],[Date of Admission]])</f>
        <v>25</v>
      </c>
    </row>
    <row r="7019" spans="1:20" x14ac:dyDescent="0.3">
      <c r="A7019" t="s">
        <v>26511</v>
      </c>
      <c r="B7019" t="s">
        <v>9746</v>
      </c>
      <c r="C7019">
        <v>42</v>
      </c>
      <c r="D7019" t="str">
        <f>IF(Raw_data_US_healthcare[[#This Row],[Age]]&lt;35,"Young",IF(Raw_data_US_healthcare[[#This Row],[Age]]&lt;60,"Middle","Senior"))</f>
        <v>Middle</v>
      </c>
      <c r="E7019" t="s">
        <v>16</v>
      </c>
      <c r="F7019" t="s">
        <v>113</v>
      </c>
      <c r="G7019" t="s">
        <v>113</v>
      </c>
      <c r="H7019" t="s">
        <v>69</v>
      </c>
      <c r="I7019" s="2">
        <v>44346</v>
      </c>
      <c r="J7019" t="s">
        <v>19109</v>
      </c>
      <c r="K7019" t="s">
        <v>19110</v>
      </c>
      <c r="L7019" t="s">
        <v>52</v>
      </c>
      <c r="M7019">
        <v>75683.634099999996</v>
      </c>
      <c r="N7019">
        <v>170</v>
      </c>
      <c r="O7019" t="s">
        <v>22</v>
      </c>
      <c r="P7019" t="s">
        <v>22</v>
      </c>
      <c r="Q7019" s="2">
        <v>44356</v>
      </c>
      <c r="R7019" t="s">
        <v>48</v>
      </c>
      <c r="S7019" t="s">
        <v>45</v>
      </c>
      <c r="T7019">
        <f>_xlfn.DAYS(Raw_data_US_healthcare[[#This Row],[Discharge Date]],Raw_data_US_healthcare[[#This Row],[Date of Admission]])</f>
        <v>10</v>
      </c>
    </row>
    <row r="7020" spans="1:20" x14ac:dyDescent="0.3">
      <c r="A7020" t="s">
        <v>26511</v>
      </c>
      <c r="B7020" t="s">
        <v>19111</v>
      </c>
      <c r="C7020">
        <v>69</v>
      </c>
      <c r="D7020" t="str">
        <f>IF(Raw_data_US_healthcare[[#This Row],[Age]]&lt;35,"Young",IF(Raw_data_US_healthcare[[#This Row],[Age]]&lt;60,"Middle","Senior"))</f>
        <v>Senior</v>
      </c>
      <c r="E7020" t="s">
        <v>16</v>
      </c>
      <c r="F7020" t="s">
        <v>113</v>
      </c>
      <c r="G7020" t="s">
        <v>113</v>
      </c>
      <c r="H7020" t="s">
        <v>26516</v>
      </c>
      <c r="I7020" s="2">
        <v>43507</v>
      </c>
      <c r="J7020" t="s">
        <v>12639</v>
      </c>
      <c r="K7020" t="s">
        <v>19112</v>
      </c>
      <c r="L7020" t="s">
        <v>52</v>
      </c>
      <c r="M7020">
        <v>4915.1435000000001</v>
      </c>
      <c r="N7020">
        <v>285</v>
      </c>
      <c r="O7020" t="s">
        <v>39</v>
      </c>
      <c r="P7020" t="s">
        <v>39</v>
      </c>
      <c r="Q7020" s="2">
        <v>43511</v>
      </c>
      <c r="R7020" t="s">
        <v>48</v>
      </c>
      <c r="S7020" t="s">
        <v>33</v>
      </c>
      <c r="T7020">
        <f>_xlfn.DAYS(Raw_data_US_healthcare[[#This Row],[Discharge Date]],Raw_data_US_healthcare[[#This Row],[Date of Admission]])</f>
        <v>4</v>
      </c>
    </row>
    <row r="7021" spans="1:20" x14ac:dyDescent="0.3">
      <c r="A7021" t="s">
        <v>26512</v>
      </c>
      <c r="B7021" t="s">
        <v>19113</v>
      </c>
      <c r="C7021">
        <v>26</v>
      </c>
      <c r="D7021" t="str">
        <f>IF(Raw_data_US_healthcare[[#This Row],[Age]]&lt;35,"Young",IF(Raw_data_US_healthcare[[#This Row],[Age]]&lt;60,"Middle","Senior"))</f>
        <v>Young</v>
      </c>
      <c r="E7021" t="s">
        <v>26</v>
      </c>
      <c r="F7021" t="s">
        <v>27</v>
      </c>
      <c r="G7021" t="s">
        <v>27</v>
      </c>
      <c r="H7021" t="s">
        <v>26516</v>
      </c>
      <c r="I7021" s="2">
        <v>44061</v>
      </c>
      <c r="J7021" t="s">
        <v>3697</v>
      </c>
      <c r="K7021" t="s">
        <v>19114</v>
      </c>
      <c r="L7021" t="s">
        <v>52</v>
      </c>
      <c r="M7021">
        <v>29455.96</v>
      </c>
      <c r="N7021">
        <v>262</v>
      </c>
      <c r="O7021" t="s">
        <v>43</v>
      </c>
      <c r="P7021" t="s">
        <v>43</v>
      </c>
      <c r="Q7021" s="2">
        <v>44084</v>
      </c>
      <c r="R7021" t="s">
        <v>48</v>
      </c>
      <c r="S7021" t="s">
        <v>45</v>
      </c>
      <c r="T7021">
        <f>_xlfn.DAYS(Raw_data_US_healthcare[[#This Row],[Discharge Date]],Raw_data_US_healthcare[[#This Row],[Date of Admission]])</f>
        <v>23</v>
      </c>
    </row>
    <row r="7022" spans="1:20" x14ac:dyDescent="0.3">
      <c r="A7022" t="s">
        <v>26512</v>
      </c>
      <c r="B7022" t="s">
        <v>19115</v>
      </c>
      <c r="C7022">
        <v>75</v>
      </c>
      <c r="D7022" t="str">
        <f>IF(Raw_data_US_healthcare[[#This Row],[Age]]&lt;35,"Young",IF(Raw_data_US_healthcare[[#This Row],[Age]]&lt;60,"Middle","Senior"))</f>
        <v>Senior</v>
      </c>
      <c r="E7022" t="s">
        <v>26</v>
      </c>
      <c r="F7022" t="s">
        <v>18723</v>
      </c>
      <c r="G7022" t="s">
        <v>17</v>
      </c>
      <c r="H7022" t="s">
        <v>28</v>
      </c>
      <c r="I7022" s="2">
        <v>44683</v>
      </c>
      <c r="J7022" t="s">
        <v>19116</v>
      </c>
      <c r="K7022" t="s">
        <v>19117</v>
      </c>
      <c r="L7022" t="s">
        <v>21</v>
      </c>
      <c r="M7022">
        <v>41536.153200000001</v>
      </c>
      <c r="N7022">
        <v>496</v>
      </c>
      <c r="O7022" t="s">
        <v>43</v>
      </c>
      <c r="P7022" t="s">
        <v>43</v>
      </c>
      <c r="Q7022" s="2">
        <v>44687</v>
      </c>
      <c r="R7022" t="s">
        <v>23</v>
      </c>
      <c r="S7022" t="s">
        <v>33</v>
      </c>
      <c r="T7022">
        <f>_xlfn.DAYS(Raw_data_US_healthcare[[#This Row],[Discharge Date]],Raw_data_US_healthcare[[#This Row],[Date of Admission]])</f>
        <v>4</v>
      </c>
    </row>
    <row r="7023" spans="1:20" x14ac:dyDescent="0.3">
      <c r="A7023" t="s">
        <v>26511</v>
      </c>
      <c r="B7023" t="s">
        <v>19118</v>
      </c>
      <c r="C7023">
        <v>72</v>
      </c>
      <c r="D7023" t="str">
        <f>IF(Raw_data_US_healthcare[[#This Row],[Age]]&lt;35,"Young",IF(Raw_data_US_healthcare[[#This Row],[Age]]&lt;60,"Middle","Senior"))</f>
        <v>Senior</v>
      </c>
      <c r="E7023" t="s">
        <v>16</v>
      </c>
      <c r="F7023" t="s">
        <v>17</v>
      </c>
      <c r="G7023" t="s">
        <v>17</v>
      </c>
      <c r="H7023" t="s">
        <v>69</v>
      </c>
      <c r="I7023" s="2">
        <v>43653</v>
      </c>
      <c r="J7023" t="s">
        <v>19119</v>
      </c>
      <c r="K7023" t="s">
        <v>19120</v>
      </c>
      <c r="L7023" t="s">
        <v>21</v>
      </c>
      <c r="M7023">
        <v>20921.581399999999</v>
      </c>
      <c r="N7023">
        <v>498</v>
      </c>
      <c r="O7023" t="s">
        <v>22</v>
      </c>
      <c r="P7023" t="s">
        <v>22</v>
      </c>
      <c r="Q7023" s="2">
        <v>43654</v>
      </c>
      <c r="R7023" t="s">
        <v>32</v>
      </c>
      <c r="S7023" t="s">
        <v>24</v>
      </c>
      <c r="T7023">
        <f>_xlfn.DAYS(Raw_data_US_healthcare[[#This Row],[Discharge Date]],Raw_data_US_healthcare[[#This Row],[Date of Admission]])</f>
        <v>1</v>
      </c>
    </row>
    <row r="7024" spans="1:20" x14ac:dyDescent="0.3">
      <c r="A7024" t="s">
        <v>26511</v>
      </c>
      <c r="B7024" t="s">
        <v>19121</v>
      </c>
      <c r="C7024">
        <v>74</v>
      </c>
      <c r="D7024" t="str">
        <f>IF(Raw_data_US_healthcare[[#This Row],[Age]]&lt;35,"Young",IF(Raw_data_US_healthcare[[#This Row],[Age]]&lt;60,"Middle","Senior"))</f>
        <v>Senior</v>
      </c>
      <c r="E7024" t="s">
        <v>16</v>
      </c>
      <c r="F7024" t="s">
        <v>88</v>
      </c>
      <c r="G7024" t="s">
        <v>88</v>
      </c>
      <c r="H7024" t="s">
        <v>69</v>
      </c>
      <c r="I7024" s="2">
        <v>44753</v>
      </c>
      <c r="J7024" t="s">
        <v>19122</v>
      </c>
      <c r="K7024" t="s">
        <v>19123</v>
      </c>
      <c r="L7024" t="s">
        <v>21</v>
      </c>
      <c r="M7024">
        <v>25204.475399999999</v>
      </c>
      <c r="N7024">
        <v>468</v>
      </c>
      <c r="O7024" t="s">
        <v>39</v>
      </c>
      <c r="P7024" t="s">
        <v>39</v>
      </c>
      <c r="Q7024" s="2">
        <v>44783</v>
      </c>
      <c r="R7024" t="s">
        <v>48</v>
      </c>
      <c r="S7024" t="s">
        <v>33</v>
      </c>
      <c r="T7024">
        <f>_xlfn.DAYS(Raw_data_US_healthcare[[#This Row],[Discharge Date]],Raw_data_US_healthcare[[#This Row],[Date of Admission]])</f>
        <v>30</v>
      </c>
    </row>
    <row r="7025" spans="1:20" x14ac:dyDescent="0.3">
      <c r="A7025" t="s">
        <v>26512</v>
      </c>
      <c r="B7025" t="s">
        <v>5639</v>
      </c>
      <c r="C7025">
        <v>32</v>
      </c>
      <c r="D7025" t="str">
        <f>IF(Raw_data_US_healthcare[[#This Row],[Age]]&lt;35,"Young",IF(Raw_data_US_healthcare[[#This Row],[Age]]&lt;60,"Middle","Senior"))</f>
        <v>Young</v>
      </c>
      <c r="E7025" t="s">
        <v>26</v>
      </c>
      <c r="F7025" t="s">
        <v>17</v>
      </c>
      <c r="G7025" t="s">
        <v>17</v>
      </c>
      <c r="H7025" t="s">
        <v>28</v>
      </c>
      <c r="I7025" s="2">
        <v>45148</v>
      </c>
      <c r="J7025" t="s">
        <v>19124</v>
      </c>
      <c r="K7025" t="s">
        <v>19125</v>
      </c>
      <c r="L7025" t="s">
        <v>52</v>
      </c>
      <c r="M7025">
        <v>11659.966700000001</v>
      </c>
      <c r="N7025">
        <v>423</v>
      </c>
      <c r="O7025" t="s">
        <v>39</v>
      </c>
      <c r="P7025" t="s">
        <v>39</v>
      </c>
      <c r="Q7025" s="2">
        <v>45168</v>
      </c>
      <c r="R7025" t="s">
        <v>48</v>
      </c>
      <c r="S7025" t="s">
        <v>45</v>
      </c>
      <c r="T7025">
        <f>_xlfn.DAYS(Raw_data_US_healthcare[[#This Row],[Discharge Date]],Raw_data_US_healthcare[[#This Row],[Date of Admission]])</f>
        <v>20</v>
      </c>
    </row>
    <row r="7026" spans="1:20" x14ac:dyDescent="0.3">
      <c r="A7026" t="s">
        <v>26511</v>
      </c>
      <c r="B7026" t="s">
        <v>19126</v>
      </c>
      <c r="C7026">
        <v>39</v>
      </c>
      <c r="D7026" t="str">
        <f>IF(Raw_data_US_healthcare[[#This Row],[Age]]&lt;35,"Young",IF(Raw_data_US_healthcare[[#This Row],[Age]]&lt;60,"Middle","Senior"))</f>
        <v>Middle</v>
      </c>
      <c r="E7026" t="s">
        <v>16</v>
      </c>
      <c r="F7026" t="s">
        <v>27</v>
      </c>
      <c r="G7026" t="s">
        <v>27</v>
      </c>
      <c r="H7026" t="s">
        <v>26514</v>
      </c>
      <c r="I7026" s="2">
        <v>44728</v>
      </c>
      <c r="J7026" t="s">
        <v>19127</v>
      </c>
      <c r="K7026" t="s">
        <v>19128</v>
      </c>
      <c r="L7026" t="s">
        <v>21</v>
      </c>
      <c r="M7026">
        <v>6677.9642000000003</v>
      </c>
      <c r="N7026">
        <v>142</v>
      </c>
      <c r="O7026" t="s">
        <v>39</v>
      </c>
      <c r="P7026" t="s">
        <v>39</v>
      </c>
      <c r="Q7026" s="2">
        <v>44729</v>
      </c>
      <c r="R7026" t="s">
        <v>83</v>
      </c>
      <c r="S7026" t="s">
        <v>24</v>
      </c>
      <c r="T7026">
        <f>_xlfn.DAYS(Raw_data_US_healthcare[[#This Row],[Discharge Date]],Raw_data_US_healthcare[[#This Row],[Date of Admission]])</f>
        <v>1</v>
      </c>
    </row>
    <row r="7027" spans="1:20" x14ac:dyDescent="0.3">
      <c r="A7027" t="s">
        <v>26511</v>
      </c>
      <c r="B7027" t="s">
        <v>12856</v>
      </c>
      <c r="C7027">
        <v>67</v>
      </c>
      <c r="D7027" t="str">
        <f>IF(Raw_data_US_healthcare[[#This Row],[Age]]&lt;35,"Young",IF(Raw_data_US_healthcare[[#This Row],[Age]]&lt;60,"Middle","Senior"))</f>
        <v>Senior</v>
      </c>
      <c r="E7027" t="s">
        <v>16</v>
      </c>
      <c r="F7027" t="s">
        <v>113</v>
      </c>
      <c r="G7027" t="s">
        <v>113</v>
      </c>
      <c r="H7027" t="s">
        <v>26514</v>
      </c>
      <c r="I7027" s="2">
        <v>45147</v>
      </c>
      <c r="J7027" t="s">
        <v>19129</v>
      </c>
      <c r="K7027" t="s">
        <v>19130</v>
      </c>
      <c r="L7027" t="s">
        <v>52</v>
      </c>
      <c r="M7027">
        <v>2561.4746</v>
      </c>
      <c r="N7027">
        <v>246</v>
      </c>
      <c r="O7027" t="s">
        <v>39</v>
      </c>
      <c r="P7027" t="s">
        <v>39</v>
      </c>
      <c r="Q7027" s="2">
        <v>45175</v>
      </c>
      <c r="R7027" t="s">
        <v>44</v>
      </c>
      <c r="S7027" t="s">
        <v>33</v>
      </c>
      <c r="T7027">
        <f>_xlfn.DAYS(Raw_data_US_healthcare[[#This Row],[Discharge Date]],Raw_data_US_healthcare[[#This Row],[Date of Admission]])</f>
        <v>28</v>
      </c>
    </row>
    <row r="7028" spans="1:20" x14ac:dyDescent="0.3">
      <c r="A7028" t="s">
        <v>26512</v>
      </c>
      <c r="B7028" t="s">
        <v>19131</v>
      </c>
      <c r="C7028">
        <v>53</v>
      </c>
      <c r="D7028" t="str">
        <f>IF(Raw_data_US_healthcare[[#This Row],[Age]]&lt;35,"Young",IF(Raw_data_US_healthcare[[#This Row],[Age]]&lt;60,"Middle","Senior"))</f>
        <v>Middle</v>
      </c>
      <c r="E7028" t="s">
        <v>26</v>
      </c>
      <c r="F7028" t="s">
        <v>27</v>
      </c>
      <c r="G7028" t="s">
        <v>27</v>
      </c>
      <c r="H7028" t="s">
        <v>36</v>
      </c>
      <c r="I7028" s="2">
        <v>44731</v>
      </c>
      <c r="J7028" t="s">
        <v>19132</v>
      </c>
      <c r="K7028" t="s">
        <v>19133</v>
      </c>
      <c r="L7028" t="s">
        <v>21</v>
      </c>
      <c r="M7028">
        <v>4821.7602999999999</v>
      </c>
      <c r="N7028">
        <v>360</v>
      </c>
      <c r="O7028" t="s">
        <v>39</v>
      </c>
      <c r="P7028" t="s">
        <v>39</v>
      </c>
      <c r="Q7028" s="2">
        <v>44761</v>
      </c>
      <c r="R7028" t="s">
        <v>23</v>
      </c>
      <c r="S7028" t="s">
        <v>45</v>
      </c>
      <c r="T7028">
        <f>_xlfn.DAYS(Raw_data_US_healthcare[[#This Row],[Discharge Date]],Raw_data_US_healthcare[[#This Row],[Date of Admission]])</f>
        <v>30</v>
      </c>
    </row>
    <row r="7029" spans="1:20" x14ac:dyDescent="0.3">
      <c r="A7029" t="s">
        <v>26511</v>
      </c>
      <c r="B7029" t="s">
        <v>5085</v>
      </c>
      <c r="C7029">
        <v>48</v>
      </c>
      <c r="D7029" t="str">
        <f>IF(Raw_data_US_healthcare[[#This Row],[Age]]&lt;35,"Young",IF(Raw_data_US_healthcare[[#This Row],[Age]]&lt;60,"Middle","Senior"))</f>
        <v>Middle</v>
      </c>
      <c r="E7029" t="s">
        <v>16</v>
      </c>
      <c r="F7029" t="s">
        <v>35</v>
      </c>
      <c r="G7029" t="s">
        <v>35</v>
      </c>
      <c r="H7029" t="s">
        <v>69</v>
      </c>
      <c r="I7029" s="2">
        <v>44592</v>
      </c>
      <c r="J7029" t="s">
        <v>19134</v>
      </c>
      <c r="K7029" t="s">
        <v>19135</v>
      </c>
      <c r="L7029" t="s">
        <v>31</v>
      </c>
      <c r="M7029">
        <v>73970.371700000003</v>
      </c>
      <c r="N7029">
        <v>167</v>
      </c>
      <c r="O7029" t="s">
        <v>22</v>
      </c>
      <c r="P7029" t="s">
        <v>22</v>
      </c>
      <c r="Q7029" s="2">
        <v>44614</v>
      </c>
      <c r="R7029" t="s">
        <v>32</v>
      </c>
      <c r="S7029" t="s">
        <v>33</v>
      </c>
      <c r="T7029">
        <f>_xlfn.DAYS(Raw_data_US_healthcare[[#This Row],[Discharge Date]],Raw_data_US_healthcare[[#This Row],[Date of Admission]])</f>
        <v>22</v>
      </c>
    </row>
    <row r="7030" spans="1:20" x14ac:dyDescent="0.3">
      <c r="A7030" t="s">
        <v>26512</v>
      </c>
      <c r="B7030" t="s">
        <v>18046</v>
      </c>
      <c r="C7030">
        <v>79</v>
      </c>
      <c r="D7030" t="str">
        <f>IF(Raw_data_US_healthcare[[#This Row],[Age]]&lt;35,"Young",IF(Raw_data_US_healthcare[[#This Row],[Age]]&lt;60,"Middle","Senior"))</f>
        <v>Senior</v>
      </c>
      <c r="E7030" t="s">
        <v>26</v>
      </c>
      <c r="F7030" t="s">
        <v>62</v>
      </c>
      <c r="G7030" t="s">
        <v>62</v>
      </c>
      <c r="H7030" t="s">
        <v>26516</v>
      </c>
      <c r="I7030" s="2">
        <v>44464</v>
      </c>
      <c r="J7030" t="s">
        <v>19136</v>
      </c>
      <c r="K7030" t="s">
        <v>19137</v>
      </c>
      <c r="L7030" t="s">
        <v>31</v>
      </c>
      <c r="M7030">
        <v>25450.695299999999</v>
      </c>
      <c r="N7030">
        <v>466</v>
      </c>
      <c r="O7030" t="s">
        <v>39</v>
      </c>
      <c r="P7030" t="s">
        <v>39</v>
      </c>
      <c r="Q7030" s="2">
        <v>44472</v>
      </c>
      <c r="R7030" t="s">
        <v>23</v>
      </c>
      <c r="S7030" t="s">
        <v>45</v>
      </c>
      <c r="T7030">
        <f>_xlfn.DAYS(Raw_data_US_healthcare[[#This Row],[Discharge Date]],Raw_data_US_healthcare[[#This Row],[Date of Admission]])</f>
        <v>8</v>
      </c>
    </row>
    <row r="7031" spans="1:20" x14ac:dyDescent="0.3">
      <c r="A7031" t="s">
        <v>26512</v>
      </c>
      <c r="B7031" t="s">
        <v>19138</v>
      </c>
      <c r="C7031">
        <v>68</v>
      </c>
      <c r="D7031" t="str">
        <f>IF(Raw_data_US_healthcare[[#This Row],[Age]]&lt;35,"Young",IF(Raw_data_US_healthcare[[#This Row],[Age]]&lt;60,"Middle","Senior"))</f>
        <v>Senior</v>
      </c>
      <c r="E7031" t="s">
        <v>26</v>
      </c>
      <c r="F7031" t="s">
        <v>49</v>
      </c>
      <c r="G7031" t="s">
        <v>49</v>
      </c>
      <c r="H7031" t="s">
        <v>18</v>
      </c>
      <c r="I7031" s="2">
        <v>44923</v>
      </c>
      <c r="J7031" t="s">
        <v>12456</v>
      </c>
      <c r="K7031" t="s">
        <v>19139</v>
      </c>
      <c r="L7031" t="s">
        <v>56</v>
      </c>
      <c r="M7031">
        <v>12864.640600000001</v>
      </c>
      <c r="N7031">
        <v>462</v>
      </c>
      <c r="O7031" t="s">
        <v>43</v>
      </c>
      <c r="P7031" t="s">
        <v>43</v>
      </c>
      <c r="Q7031" s="2">
        <v>44951</v>
      </c>
      <c r="R7031" t="s">
        <v>83</v>
      </c>
      <c r="S7031" t="s">
        <v>45</v>
      </c>
      <c r="T7031">
        <f>_xlfn.DAYS(Raw_data_US_healthcare[[#This Row],[Discharge Date]],Raw_data_US_healthcare[[#This Row],[Date of Admission]])</f>
        <v>28</v>
      </c>
    </row>
    <row r="7032" spans="1:20" x14ac:dyDescent="0.3">
      <c r="A7032" t="s">
        <v>26512</v>
      </c>
      <c r="B7032" t="s">
        <v>19140</v>
      </c>
      <c r="C7032">
        <v>46</v>
      </c>
      <c r="D7032" t="str">
        <f>IF(Raw_data_US_healthcare[[#This Row],[Age]]&lt;35,"Young",IF(Raw_data_US_healthcare[[#This Row],[Age]]&lt;60,"Middle","Senior"))</f>
        <v>Middle</v>
      </c>
      <c r="E7032" t="s">
        <v>26</v>
      </c>
      <c r="F7032" t="s">
        <v>49</v>
      </c>
      <c r="G7032" t="s">
        <v>49</v>
      </c>
      <c r="H7032" t="s">
        <v>69</v>
      </c>
      <c r="I7032" s="2">
        <v>45063</v>
      </c>
      <c r="J7032" t="s">
        <v>19141</v>
      </c>
      <c r="K7032" t="s">
        <v>19142</v>
      </c>
      <c r="L7032" t="s">
        <v>56</v>
      </c>
      <c r="M7032">
        <v>76279.2932</v>
      </c>
      <c r="N7032">
        <v>217</v>
      </c>
      <c r="O7032" t="s">
        <v>39</v>
      </c>
      <c r="P7032" t="s">
        <v>39</v>
      </c>
      <c r="Q7032" s="2">
        <v>45071</v>
      </c>
      <c r="R7032" t="s">
        <v>44</v>
      </c>
      <c r="S7032" t="s">
        <v>24</v>
      </c>
      <c r="T7032">
        <f>_xlfn.DAYS(Raw_data_US_healthcare[[#This Row],[Discharge Date]],Raw_data_US_healthcare[[#This Row],[Date of Admission]])</f>
        <v>8</v>
      </c>
    </row>
    <row r="7033" spans="1:20" x14ac:dyDescent="0.3">
      <c r="A7033" t="s">
        <v>26511</v>
      </c>
      <c r="B7033" t="s">
        <v>19143</v>
      </c>
      <c r="C7033">
        <v>80</v>
      </c>
      <c r="D7033" t="str">
        <f>IF(Raw_data_US_healthcare[[#This Row],[Age]]&lt;35,"Young",IF(Raw_data_US_healthcare[[#This Row],[Age]]&lt;60,"Middle","Senior"))</f>
        <v>Senior</v>
      </c>
      <c r="E7033" t="s">
        <v>16</v>
      </c>
      <c r="F7033" t="s">
        <v>35</v>
      </c>
      <c r="G7033" t="s">
        <v>35</v>
      </c>
      <c r="H7033" t="s">
        <v>69</v>
      </c>
      <c r="I7033" s="2">
        <v>44329</v>
      </c>
      <c r="J7033" t="s">
        <v>17224</v>
      </c>
      <c r="K7033" t="s">
        <v>19144</v>
      </c>
      <c r="L7033" t="s">
        <v>21</v>
      </c>
      <c r="M7033">
        <v>67436.085500000001</v>
      </c>
      <c r="N7033">
        <v>495</v>
      </c>
      <c r="O7033" t="s">
        <v>22</v>
      </c>
      <c r="P7033" t="s">
        <v>22</v>
      </c>
      <c r="Q7033" s="2">
        <v>44352</v>
      </c>
      <c r="R7033" t="s">
        <v>48</v>
      </c>
      <c r="S7033" t="s">
        <v>24</v>
      </c>
      <c r="T7033">
        <f>_xlfn.DAYS(Raw_data_US_healthcare[[#This Row],[Discharge Date]],Raw_data_US_healthcare[[#This Row],[Date of Admission]])</f>
        <v>23</v>
      </c>
    </row>
    <row r="7034" spans="1:20" x14ac:dyDescent="0.3">
      <c r="A7034" t="s">
        <v>26512</v>
      </c>
      <c r="B7034" t="s">
        <v>19145</v>
      </c>
      <c r="C7034">
        <v>81</v>
      </c>
      <c r="D7034" t="str">
        <f>IF(Raw_data_US_healthcare[[#This Row],[Age]]&lt;35,"Young",IF(Raw_data_US_healthcare[[#This Row],[Age]]&lt;60,"Middle","Senior"))</f>
        <v>Senior</v>
      </c>
      <c r="E7034" t="s">
        <v>26</v>
      </c>
      <c r="F7034" t="s">
        <v>49</v>
      </c>
      <c r="G7034" t="s">
        <v>49</v>
      </c>
      <c r="H7034" t="s">
        <v>69</v>
      </c>
      <c r="I7034" s="2">
        <v>44181</v>
      </c>
      <c r="J7034" t="s">
        <v>11309</v>
      </c>
      <c r="K7034" t="s">
        <v>19146</v>
      </c>
      <c r="L7034" t="s">
        <v>31</v>
      </c>
      <c r="M7034">
        <v>51407.723299999998</v>
      </c>
      <c r="N7034">
        <v>240</v>
      </c>
      <c r="O7034" t="s">
        <v>22</v>
      </c>
      <c r="P7034" t="s">
        <v>22</v>
      </c>
      <c r="Q7034" s="2">
        <v>44198</v>
      </c>
      <c r="R7034" t="s">
        <v>32</v>
      </c>
      <c r="S7034" t="s">
        <v>24</v>
      </c>
      <c r="T7034">
        <f>_xlfn.DAYS(Raw_data_US_healthcare[[#This Row],[Discharge Date]],Raw_data_US_healthcare[[#This Row],[Date of Admission]])</f>
        <v>17</v>
      </c>
    </row>
    <row r="7035" spans="1:20" x14ac:dyDescent="0.3">
      <c r="A7035" t="s">
        <v>26511</v>
      </c>
      <c r="B7035" t="s">
        <v>19147</v>
      </c>
      <c r="C7035">
        <v>71</v>
      </c>
      <c r="D7035" t="str">
        <f>IF(Raw_data_US_healthcare[[#This Row],[Age]]&lt;35,"Young",IF(Raw_data_US_healthcare[[#This Row],[Age]]&lt;60,"Middle","Senior"))</f>
        <v>Senior</v>
      </c>
      <c r="E7035" t="s">
        <v>16</v>
      </c>
      <c r="F7035" t="s">
        <v>62</v>
      </c>
      <c r="G7035" t="s">
        <v>62</v>
      </c>
      <c r="H7035" t="s">
        <v>26516</v>
      </c>
      <c r="I7035" s="2">
        <v>43976</v>
      </c>
      <c r="J7035" t="s">
        <v>19148</v>
      </c>
      <c r="K7035" t="s">
        <v>19149</v>
      </c>
      <c r="L7035" t="s">
        <v>56</v>
      </c>
      <c r="M7035">
        <v>25803.558199999999</v>
      </c>
      <c r="N7035">
        <v>197</v>
      </c>
      <c r="O7035" t="s">
        <v>39</v>
      </c>
      <c r="P7035" t="s">
        <v>39</v>
      </c>
      <c r="Q7035" s="2">
        <v>43983</v>
      </c>
      <c r="R7035" t="s">
        <v>44</v>
      </c>
      <c r="S7035" t="s">
        <v>45</v>
      </c>
      <c r="T7035">
        <f>_xlfn.DAYS(Raw_data_US_healthcare[[#This Row],[Discharge Date]],Raw_data_US_healthcare[[#This Row],[Date of Admission]])</f>
        <v>7</v>
      </c>
    </row>
    <row r="7036" spans="1:20" x14ac:dyDescent="0.3">
      <c r="A7036" t="s">
        <v>26512</v>
      </c>
      <c r="B7036" t="s">
        <v>19150</v>
      </c>
      <c r="C7036">
        <v>18</v>
      </c>
      <c r="D7036" t="str">
        <f>IF(Raw_data_US_healthcare[[#This Row],[Age]]&lt;35,"Young",IF(Raw_data_US_healthcare[[#This Row],[Age]]&lt;60,"Middle","Senior"))</f>
        <v>Young</v>
      </c>
      <c r="E7036" t="s">
        <v>26</v>
      </c>
      <c r="F7036" t="s">
        <v>35</v>
      </c>
      <c r="G7036" t="s">
        <v>35</v>
      </c>
      <c r="H7036" t="s">
        <v>28</v>
      </c>
      <c r="I7036" s="2">
        <v>43544</v>
      </c>
      <c r="J7036" t="s">
        <v>19151</v>
      </c>
      <c r="K7036" t="s">
        <v>19152</v>
      </c>
      <c r="L7036" t="s">
        <v>31</v>
      </c>
      <c r="M7036">
        <v>6902.1248999999998</v>
      </c>
      <c r="N7036">
        <v>147</v>
      </c>
      <c r="O7036" t="s">
        <v>43</v>
      </c>
      <c r="P7036" t="s">
        <v>43</v>
      </c>
      <c r="Q7036" s="2">
        <v>43552</v>
      </c>
      <c r="R7036" t="s">
        <v>44</v>
      </c>
      <c r="S7036" t="s">
        <v>33</v>
      </c>
      <c r="T7036">
        <f>_xlfn.DAYS(Raw_data_US_healthcare[[#This Row],[Discharge Date]],Raw_data_US_healthcare[[#This Row],[Date of Admission]])</f>
        <v>8</v>
      </c>
    </row>
    <row r="7037" spans="1:20" x14ac:dyDescent="0.3">
      <c r="A7037" t="s">
        <v>26511</v>
      </c>
      <c r="B7037" t="s">
        <v>19153</v>
      </c>
      <c r="C7037">
        <v>55</v>
      </c>
      <c r="D7037" t="str">
        <f>IF(Raw_data_US_healthcare[[#This Row],[Age]]&lt;35,"Young",IF(Raw_data_US_healthcare[[#This Row],[Age]]&lt;60,"Middle","Senior"))</f>
        <v>Middle</v>
      </c>
      <c r="E7037" t="s">
        <v>16</v>
      </c>
      <c r="F7037" t="s">
        <v>113</v>
      </c>
      <c r="G7037" t="s">
        <v>113</v>
      </c>
      <c r="H7037" t="s">
        <v>26514</v>
      </c>
      <c r="I7037" s="2">
        <v>44112</v>
      </c>
      <c r="J7037" t="s">
        <v>19154</v>
      </c>
      <c r="K7037" t="s">
        <v>19155</v>
      </c>
      <c r="L7037" t="s">
        <v>60</v>
      </c>
      <c r="M7037">
        <v>26707.914499999999</v>
      </c>
      <c r="N7037">
        <v>387</v>
      </c>
      <c r="O7037" t="s">
        <v>43</v>
      </c>
      <c r="P7037" t="s">
        <v>43</v>
      </c>
      <c r="Q7037" s="2">
        <v>44142</v>
      </c>
      <c r="R7037" t="s">
        <v>83</v>
      </c>
      <c r="S7037" t="s">
        <v>33</v>
      </c>
      <c r="T7037">
        <f>_xlfn.DAYS(Raw_data_US_healthcare[[#This Row],[Discharge Date]],Raw_data_US_healthcare[[#This Row],[Date of Admission]])</f>
        <v>30</v>
      </c>
    </row>
    <row r="7038" spans="1:20" x14ac:dyDescent="0.3">
      <c r="A7038" t="s">
        <v>26511</v>
      </c>
      <c r="B7038" t="s">
        <v>8228</v>
      </c>
      <c r="C7038">
        <v>22</v>
      </c>
      <c r="D7038" t="str">
        <f>IF(Raw_data_US_healthcare[[#This Row],[Age]]&lt;35,"Young",IF(Raw_data_US_healthcare[[#This Row],[Age]]&lt;60,"Middle","Senior"))</f>
        <v>Young</v>
      </c>
      <c r="E7038" t="s">
        <v>16</v>
      </c>
      <c r="F7038" t="s">
        <v>35</v>
      </c>
      <c r="G7038" t="s">
        <v>35</v>
      </c>
      <c r="H7038" t="s">
        <v>28</v>
      </c>
      <c r="I7038" s="2">
        <v>44483</v>
      </c>
      <c r="J7038" t="s">
        <v>19156</v>
      </c>
      <c r="K7038" t="s">
        <v>19157</v>
      </c>
      <c r="L7038" t="s">
        <v>31</v>
      </c>
      <c r="M7038">
        <v>25861.622100000001</v>
      </c>
      <c r="N7038">
        <v>169</v>
      </c>
      <c r="O7038" t="s">
        <v>43</v>
      </c>
      <c r="P7038" t="s">
        <v>43</v>
      </c>
      <c r="Q7038" s="2">
        <v>44507</v>
      </c>
      <c r="R7038" t="s">
        <v>83</v>
      </c>
      <c r="S7038" t="s">
        <v>33</v>
      </c>
      <c r="T7038">
        <f>_xlfn.DAYS(Raw_data_US_healthcare[[#This Row],[Discharge Date]],Raw_data_US_healthcare[[#This Row],[Date of Admission]])</f>
        <v>24</v>
      </c>
    </row>
    <row r="7039" spans="1:20" x14ac:dyDescent="0.3">
      <c r="A7039" t="s">
        <v>26512</v>
      </c>
      <c r="B7039" t="s">
        <v>19158</v>
      </c>
      <c r="C7039">
        <v>39</v>
      </c>
      <c r="D7039" t="str">
        <f>IF(Raw_data_US_healthcare[[#This Row],[Age]]&lt;35,"Young",IF(Raw_data_US_healthcare[[#This Row],[Age]]&lt;60,"Middle","Senior"))</f>
        <v>Middle</v>
      </c>
      <c r="E7039" t="s">
        <v>26</v>
      </c>
      <c r="F7039" t="s">
        <v>17</v>
      </c>
      <c r="G7039" t="s">
        <v>17</v>
      </c>
      <c r="H7039" t="s">
        <v>18</v>
      </c>
      <c r="I7039" s="2">
        <v>43961</v>
      </c>
      <c r="J7039" t="s">
        <v>19159</v>
      </c>
      <c r="K7039" t="s">
        <v>19160</v>
      </c>
      <c r="L7039" t="s">
        <v>31</v>
      </c>
      <c r="M7039">
        <v>17714.241600000001</v>
      </c>
      <c r="N7039">
        <v>163</v>
      </c>
      <c r="O7039" t="s">
        <v>39</v>
      </c>
      <c r="P7039" t="s">
        <v>39</v>
      </c>
      <c r="Q7039" s="2">
        <v>43967</v>
      </c>
      <c r="R7039" t="s">
        <v>44</v>
      </c>
      <c r="S7039" t="s">
        <v>33</v>
      </c>
      <c r="T7039">
        <f>_xlfn.DAYS(Raw_data_US_healthcare[[#This Row],[Discharge Date]],Raw_data_US_healthcare[[#This Row],[Date of Admission]])</f>
        <v>6</v>
      </c>
    </row>
    <row r="7040" spans="1:20" x14ac:dyDescent="0.3">
      <c r="A7040" t="s">
        <v>26511</v>
      </c>
      <c r="B7040" t="s">
        <v>14674</v>
      </c>
      <c r="C7040">
        <v>76</v>
      </c>
      <c r="D7040" t="str">
        <f>IF(Raw_data_US_healthcare[[#This Row],[Age]]&lt;35,"Young",IF(Raw_data_US_healthcare[[#This Row],[Age]]&lt;60,"Middle","Senior"))</f>
        <v>Senior</v>
      </c>
      <c r="E7040" t="s">
        <v>16</v>
      </c>
      <c r="F7040" t="s">
        <v>228</v>
      </c>
      <c r="G7040" t="s">
        <v>228</v>
      </c>
      <c r="H7040" t="s">
        <v>26516</v>
      </c>
      <c r="I7040" s="2">
        <v>44393</v>
      </c>
      <c r="J7040" t="s">
        <v>19161</v>
      </c>
      <c r="K7040" t="s">
        <v>19162</v>
      </c>
      <c r="L7040" t="s">
        <v>56</v>
      </c>
      <c r="M7040">
        <v>4720.5109000000002</v>
      </c>
      <c r="N7040">
        <v>350</v>
      </c>
      <c r="O7040" t="s">
        <v>39</v>
      </c>
      <c r="P7040" t="s">
        <v>39</v>
      </c>
      <c r="Q7040" s="2">
        <v>44423</v>
      </c>
      <c r="R7040" t="s">
        <v>48</v>
      </c>
      <c r="S7040" t="s">
        <v>24</v>
      </c>
      <c r="T7040">
        <f>_xlfn.DAYS(Raw_data_US_healthcare[[#This Row],[Discharge Date]],Raw_data_US_healthcare[[#This Row],[Date of Admission]])</f>
        <v>30</v>
      </c>
    </row>
    <row r="7041" spans="1:20" x14ac:dyDescent="0.3">
      <c r="A7041" t="s">
        <v>26512</v>
      </c>
      <c r="B7041" t="s">
        <v>19163</v>
      </c>
      <c r="C7041">
        <v>30</v>
      </c>
      <c r="D7041" t="str">
        <f>IF(Raw_data_US_healthcare[[#This Row],[Age]]&lt;35,"Young",IF(Raw_data_US_healthcare[[#This Row],[Age]]&lt;60,"Middle","Senior"))</f>
        <v>Young</v>
      </c>
      <c r="E7041" t="s">
        <v>26</v>
      </c>
      <c r="F7041" t="s">
        <v>62</v>
      </c>
      <c r="G7041" t="s">
        <v>62</v>
      </c>
      <c r="H7041" t="s">
        <v>26516</v>
      </c>
      <c r="I7041" s="2">
        <v>44093</v>
      </c>
      <c r="J7041" t="s">
        <v>19164</v>
      </c>
      <c r="K7041" t="s">
        <v>19165</v>
      </c>
      <c r="L7041" t="s">
        <v>60</v>
      </c>
      <c r="M7041">
        <v>10480.2521</v>
      </c>
      <c r="N7041">
        <v>343</v>
      </c>
      <c r="O7041" t="s">
        <v>43</v>
      </c>
      <c r="P7041" t="s">
        <v>43</v>
      </c>
      <c r="Q7041" s="2">
        <v>44122</v>
      </c>
      <c r="R7041" t="s">
        <v>23</v>
      </c>
      <c r="S7041" t="s">
        <v>45</v>
      </c>
      <c r="T7041">
        <f>_xlfn.DAYS(Raw_data_US_healthcare[[#This Row],[Discharge Date]],Raw_data_US_healthcare[[#This Row],[Date of Admission]])</f>
        <v>29</v>
      </c>
    </row>
    <row r="7042" spans="1:20" x14ac:dyDescent="0.3">
      <c r="A7042" t="s">
        <v>26511</v>
      </c>
      <c r="B7042" t="s">
        <v>19166</v>
      </c>
      <c r="C7042">
        <v>33</v>
      </c>
      <c r="D7042" t="str">
        <f>IF(Raw_data_US_healthcare[[#This Row],[Age]]&lt;35,"Young",IF(Raw_data_US_healthcare[[#This Row],[Age]]&lt;60,"Middle","Senior"))</f>
        <v>Young</v>
      </c>
      <c r="E7042" t="s">
        <v>16</v>
      </c>
      <c r="F7042" t="s">
        <v>113</v>
      </c>
      <c r="G7042" t="s">
        <v>113</v>
      </c>
      <c r="H7042" t="s">
        <v>26516</v>
      </c>
      <c r="I7042" s="2">
        <v>43753</v>
      </c>
      <c r="J7042" t="s">
        <v>19167</v>
      </c>
      <c r="K7042" t="s">
        <v>19168</v>
      </c>
      <c r="L7042" t="s">
        <v>56</v>
      </c>
      <c r="M7042">
        <v>7872.3549000000003</v>
      </c>
      <c r="N7042">
        <v>165</v>
      </c>
      <c r="O7042" t="s">
        <v>39</v>
      </c>
      <c r="P7042" t="s">
        <v>39</v>
      </c>
      <c r="Q7042" s="2">
        <v>43765</v>
      </c>
      <c r="R7042" t="s">
        <v>83</v>
      </c>
      <c r="S7042" t="s">
        <v>45</v>
      </c>
      <c r="T7042">
        <f>_xlfn.DAYS(Raw_data_US_healthcare[[#This Row],[Discharge Date]],Raw_data_US_healthcare[[#This Row],[Date of Admission]])</f>
        <v>12</v>
      </c>
    </row>
    <row r="7043" spans="1:20" x14ac:dyDescent="0.3">
      <c r="A7043" t="s">
        <v>26511</v>
      </c>
      <c r="B7043" t="s">
        <v>19169</v>
      </c>
      <c r="C7043">
        <v>75</v>
      </c>
      <c r="D7043" t="str">
        <f>IF(Raw_data_US_healthcare[[#This Row],[Age]]&lt;35,"Young",IF(Raw_data_US_healthcare[[#This Row],[Age]]&lt;60,"Middle","Senior"))</f>
        <v>Senior</v>
      </c>
      <c r="E7043" t="s">
        <v>16</v>
      </c>
      <c r="F7043" t="s">
        <v>27</v>
      </c>
      <c r="G7043" t="s">
        <v>27</v>
      </c>
      <c r="H7043" t="s">
        <v>18</v>
      </c>
      <c r="I7043" s="2">
        <v>43942</v>
      </c>
      <c r="J7043" t="s">
        <v>16905</v>
      </c>
      <c r="K7043" t="s">
        <v>19170</v>
      </c>
      <c r="L7043" t="s">
        <v>52</v>
      </c>
      <c r="M7043">
        <v>26446.649000000001</v>
      </c>
      <c r="N7043">
        <v>111</v>
      </c>
      <c r="O7043" t="s">
        <v>43</v>
      </c>
      <c r="P7043" t="s">
        <v>43</v>
      </c>
      <c r="Q7043" s="2">
        <v>43957</v>
      </c>
      <c r="R7043" t="s">
        <v>32</v>
      </c>
      <c r="S7043" t="s">
        <v>33</v>
      </c>
      <c r="T7043">
        <f>_xlfn.DAYS(Raw_data_US_healthcare[[#This Row],[Discharge Date]],Raw_data_US_healthcare[[#This Row],[Date of Admission]])</f>
        <v>15</v>
      </c>
    </row>
    <row r="7044" spans="1:20" x14ac:dyDescent="0.3">
      <c r="A7044" t="s">
        <v>26511</v>
      </c>
      <c r="B7044" t="s">
        <v>19171</v>
      </c>
      <c r="C7044">
        <v>28</v>
      </c>
      <c r="D7044" t="str">
        <f>IF(Raw_data_US_healthcare[[#This Row],[Age]]&lt;35,"Young",IF(Raw_data_US_healthcare[[#This Row],[Age]]&lt;60,"Middle","Senior"))</f>
        <v>Young</v>
      </c>
      <c r="E7044" t="s">
        <v>16</v>
      </c>
      <c r="F7044" t="s">
        <v>17</v>
      </c>
      <c r="G7044" t="s">
        <v>17</v>
      </c>
      <c r="H7044" t="s">
        <v>26514</v>
      </c>
      <c r="I7044" s="2">
        <v>43855</v>
      </c>
      <c r="J7044" t="s">
        <v>19172</v>
      </c>
      <c r="K7044" t="s">
        <v>19173</v>
      </c>
      <c r="L7044" t="s">
        <v>52</v>
      </c>
      <c r="M7044">
        <v>34098.207499999997</v>
      </c>
      <c r="N7044">
        <v>386</v>
      </c>
      <c r="O7044" t="s">
        <v>39</v>
      </c>
      <c r="P7044" t="s">
        <v>39</v>
      </c>
      <c r="Q7044" s="2">
        <v>43884</v>
      </c>
      <c r="R7044" t="s">
        <v>83</v>
      </c>
      <c r="S7044" t="s">
        <v>33</v>
      </c>
      <c r="T7044">
        <f>_xlfn.DAYS(Raw_data_US_healthcare[[#This Row],[Discharge Date]],Raw_data_US_healthcare[[#This Row],[Date of Admission]])</f>
        <v>29</v>
      </c>
    </row>
    <row r="7045" spans="1:20" x14ac:dyDescent="0.3">
      <c r="A7045" t="s">
        <v>26511</v>
      </c>
      <c r="B7045" t="s">
        <v>26583</v>
      </c>
      <c r="C7045">
        <v>24</v>
      </c>
      <c r="D7045" t="str">
        <f>IF(Raw_data_US_healthcare[[#This Row],[Age]]&lt;35,"Young",IF(Raw_data_US_healthcare[[#This Row],[Age]]&lt;60,"Middle","Senior"))</f>
        <v>Young</v>
      </c>
      <c r="E7045" t="s">
        <v>16</v>
      </c>
      <c r="F7045" t="s">
        <v>88</v>
      </c>
      <c r="G7045" t="s">
        <v>88</v>
      </c>
      <c r="H7045" t="s">
        <v>28</v>
      </c>
      <c r="I7045" s="2">
        <v>43978</v>
      </c>
      <c r="J7045" t="s">
        <v>8260</v>
      </c>
      <c r="K7045" t="s">
        <v>19174</v>
      </c>
      <c r="L7045" t="s">
        <v>52</v>
      </c>
      <c r="M7045">
        <v>27176.433000000001</v>
      </c>
      <c r="N7045">
        <v>284</v>
      </c>
      <c r="O7045" t="s">
        <v>43</v>
      </c>
      <c r="P7045" t="s">
        <v>43</v>
      </c>
      <c r="Q7045" s="2">
        <v>43984</v>
      </c>
      <c r="R7045" t="s">
        <v>48</v>
      </c>
      <c r="S7045" t="s">
        <v>45</v>
      </c>
      <c r="T7045">
        <f>_xlfn.DAYS(Raw_data_US_healthcare[[#This Row],[Discharge Date]],Raw_data_US_healthcare[[#This Row],[Date of Admission]])</f>
        <v>6</v>
      </c>
    </row>
    <row r="7046" spans="1:20" x14ac:dyDescent="0.3">
      <c r="A7046" t="s">
        <v>26511</v>
      </c>
      <c r="B7046" t="s">
        <v>19175</v>
      </c>
      <c r="C7046">
        <v>34</v>
      </c>
      <c r="D7046" t="str">
        <f>IF(Raw_data_US_healthcare[[#This Row],[Age]]&lt;35,"Young",IF(Raw_data_US_healthcare[[#This Row],[Age]]&lt;60,"Middle","Senior"))</f>
        <v>Young</v>
      </c>
      <c r="E7046" t="s">
        <v>16</v>
      </c>
      <c r="F7046" t="s">
        <v>27</v>
      </c>
      <c r="G7046" t="s">
        <v>27</v>
      </c>
      <c r="H7046" t="s">
        <v>36</v>
      </c>
      <c r="I7046" s="2">
        <v>44001</v>
      </c>
      <c r="J7046" t="s">
        <v>19176</v>
      </c>
      <c r="K7046" t="s">
        <v>19177</v>
      </c>
      <c r="L7046" t="s">
        <v>52</v>
      </c>
      <c r="M7046">
        <v>24308.7356</v>
      </c>
      <c r="N7046">
        <v>123</v>
      </c>
      <c r="O7046" t="s">
        <v>22</v>
      </c>
      <c r="P7046" t="s">
        <v>22</v>
      </c>
      <c r="Q7046" s="2">
        <v>44004</v>
      </c>
      <c r="R7046" t="s">
        <v>23</v>
      </c>
      <c r="S7046" t="s">
        <v>45</v>
      </c>
      <c r="T7046">
        <f>_xlfn.DAYS(Raw_data_US_healthcare[[#This Row],[Discharge Date]],Raw_data_US_healthcare[[#This Row],[Date of Admission]])</f>
        <v>3</v>
      </c>
    </row>
    <row r="7047" spans="1:20" x14ac:dyDescent="0.3">
      <c r="A7047" t="s">
        <v>26511</v>
      </c>
      <c r="B7047" t="s">
        <v>19178</v>
      </c>
      <c r="C7047">
        <v>84</v>
      </c>
      <c r="D7047" t="str">
        <f>IF(Raw_data_US_healthcare[[#This Row],[Age]]&lt;35,"Young",IF(Raw_data_US_healthcare[[#This Row],[Age]]&lt;60,"Middle","Senior"))</f>
        <v>Senior</v>
      </c>
      <c r="E7047" t="s">
        <v>16</v>
      </c>
      <c r="F7047" t="s">
        <v>17</v>
      </c>
      <c r="G7047" t="s">
        <v>17</v>
      </c>
      <c r="H7047" t="s">
        <v>18</v>
      </c>
      <c r="I7047" s="2">
        <v>44663</v>
      </c>
      <c r="J7047" t="s">
        <v>19179</v>
      </c>
      <c r="K7047" t="s">
        <v>19180</v>
      </c>
      <c r="L7047" t="s">
        <v>52</v>
      </c>
      <c r="M7047">
        <v>16324.600399999999</v>
      </c>
      <c r="N7047">
        <v>435</v>
      </c>
      <c r="O7047" t="s">
        <v>39</v>
      </c>
      <c r="P7047" t="s">
        <v>39</v>
      </c>
      <c r="Q7047" s="2">
        <v>44667</v>
      </c>
      <c r="R7047" t="s">
        <v>48</v>
      </c>
      <c r="S7047" t="s">
        <v>24</v>
      </c>
      <c r="T7047">
        <f>_xlfn.DAYS(Raw_data_US_healthcare[[#This Row],[Discharge Date]],Raw_data_US_healthcare[[#This Row],[Date of Admission]])</f>
        <v>4</v>
      </c>
    </row>
    <row r="7048" spans="1:20" x14ac:dyDescent="0.3">
      <c r="A7048" t="s">
        <v>26512</v>
      </c>
      <c r="B7048" t="s">
        <v>19181</v>
      </c>
      <c r="C7048">
        <v>28</v>
      </c>
      <c r="D7048" t="str">
        <f>IF(Raw_data_US_healthcare[[#This Row],[Age]]&lt;35,"Young",IF(Raw_data_US_healthcare[[#This Row],[Age]]&lt;60,"Middle","Senior"))</f>
        <v>Young</v>
      </c>
      <c r="E7048" t="s">
        <v>26</v>
      </c>
      <c r="F7048" t="s">
        <v>88</v>
      </c>
      <c r="G7048" t="s">
        <v>88</v>
      </c>
      <c r="H7048" t="s">
        <v>26516</v>
      </c>
      <c r="I7048" s="2">
        <v>45183</v>
      </c>
      <c r="J7048" t="s">
        <v>19182</v>
      </c>
      <c r="K7048" t="s">
        <v>19183</v>
      </c>
      <c r="L7048" t="s">
        <v>31</v>
      </c>
      <c r="M7048">
        <v>12874.3298</v>
      </c>
      <c r="N7048">
        <v>359</v>
      </c>
      <c r="O7048" t="s">
        <v>39</v>
      </c>
      <c r="P7048" t="s">
        <v>39</v>
      </c>
      <c r="Q7048" s="2">
        <v>45186</v>
      </c>
      <c r="R7048" t="s">
        <v>44</v>
      </c>
      <c r="S7048" t="s">
        <v>45</v>
      </c>
      <c r="T7048">
        <f>_xlfn.DAYS(Raw_data_US_healthcare[[#This Row],[Discharge Date]],Raw_data_US_healthcare[[#This Row],[Date of Admission]])</f>
        <v>3</v>
      </c>
    </row>
    <row r="7049" spans="1:20" x14ac:dyDescent="0.3">
      <c r="A7049" t="s">
        <v>26512</v>
      </c>
      <c r="B7049" t="s">
        <v>19184</v>
      </c>
      <c r="C7049">
        <v>50</v>
      </c>
      <c r="D7049" t="str">
        <f>IF(Raw_data_US_healthcare[[#This Row],[Age]]&lt;35,"Young",IF(Raw_data_US_healthcare[[#This Row],[Age]]&lt;60,"Middle","Senior"))</f>
        <v>Middle</v>
      </c>
      <c r="E7049" t="s">
        <v>26</v>
      </c>
      <c r="F7049" t="s">
        <v>228</v>
      </c>
      <c r="G7049" t="s">
        <v>228</v>
      </c>
      <c r="H7049" t="s">
        <v>26516</v>
      </c>
      <c r="I7049" s="2">
        <v>44635</v>
      </c>
      <c r="J7049" t="s">
        <v>19185</v>
      </c>
      <c r="K7049" t="s">
        <v>19186</v>
      </c>
      <c r="L7049" t="s">
        <v>56</v>
      </c>
      <c r="M7049">
        <v>15793.000099999999</v>
      </c>
      <c r="N7049">
        <v>295</v>
      </c>
      <c r="O7049" t="s">
        <v>39</v>
      </c>
      <c r="P7049" t="s">
        <v>39</v>
      </c>
      <c r="Q7049" s="2">
        <v>44653</v>
      </c>
      <c r="R7049" t="s">
        <v>32</v>
      </c>
      <c r="S7049" t="s">
        <v>45</v>
      </c>
      <c r="T7049">
        <f>_xlfn.DAYS(Raw_data_US_healthcare[[#This Row],[Discharge Date]],Raw_data_US_healthcare[[#This Row],[Date of Admission]])</f>
        <v>18</v>
      </c>
    </row>
    <row r="7050" spans="1:20" x14ac:dyDescent="0.3">
      <c r="A7050" t="s">
        <v>26511</v>
      </c>
      <c r="B7050" t="s">
        <v>19187</v>
      </c>
      <c r="C7050">
        <v>35</v>
      </c>
      <c r="D7050" t="str">
        <f>IF(Raw_data_US_healthcare[[#This Row],[Age]]&lt;35,"Young",IF(Raw_data_US_healthcare[[#This Row],[Age]]&lt;60,"Middle","Senior"))</f>
        <v>Middle</v>
      </c>
      <c r="E7050" t="s">
        <v>16</v>
      </c>
      <c r="F7050" t="s">
        <v>228</v>
      </c>
      <c r="G7050" t="s">
        <v>228</v>
      </c>
      <c r="H7050" t="s">
        <v>28</v>
      </c>
      <c r="I7050" s="2">
        <v>44510</v>
      </c>
      <c r="J7050" t="s">
        <v>19188</v>
      </c>
      <c r="K7050" t="s">
        <v>19189</v>
      </c>
      <c r="L7050" t="s">
        <v>60</v>
      </c>
      <c r="M7050">
        <v>26644.622800000001</v>
      </c>
      <c r="N7050">
        <v>367</v>
      </c>
      <c r="O7050" t="s">
        <v>39</v>
      </c>
      <c r="P7050" t="s">
        <v>39</v>
      </c>
      <c r="Q7050" s="2">
        <v>44537</v>
      </c>
      <c r="R7050" t="s">
        <v>48</v>
      </c>
      <c r="S7050" t="s">
        <v>45</v>
      </c>
      <c r="T7050">
        <f>_xlfn.DAYS(Raw_data_US_healthcare[[#This Row],[Discharge Date]],Raw_data_US_healthcare[[#This Row],[Date of Admission]])</f>
        <v>27</v>
      </c>
    </row>
    <row r="7051" spans="1:20" x14ac:dyDescent="0.3">
      <c r="A7051" t="s">
        <v>26511</v>
      </c>
      <c r="B7051" t="s">
        <v>19190</v>
      </c>
      <c r="C7051">
        <v>24</v>
      </c>
      <c r="D7051" t="str">
        <f>IF(Raw_data_US_healthcare[[#This Row],[Age]]&lt;35,"Young",IF(Raw_data_US_healthcare[[#This Row],[Age]]&lt;60,"Middle","Senior"))</f>
        <v>Young</v>
      </c>
      <c r="E7051" t="s">
        <v>16</v>
      </c>
      <c r="F7051" t="s">
        <v>49</v>
      </c>
      <c r="G7051" t="s">
        <v>49</v>
      </c>
      <c r="H7051" t="s">
        <v>36</v>
      </c>
      <c r="I7051" s="2">
        <v>43967</v>
      </c>
      <c r="J7051" t="s">
        <v>19191</v>
      </c>
      <c r="K7051" t="s">
        <v>19192</v>
      </c>
      <c r="L7051" t="s">
        <v>56</v>
      </c>
      <c r="M7051">
        <v>3556.7384999999999</v>
      </c>
      <c r="N7051">
        <v>213</v>
      </c>
      <c r="O7051" t="s">
        <v>39</v>
      </c>
      <c r="P7051" t="s">
        <v>39</v>
      </c>
      <c r="Q7051" s="2">
        <v>43969</v>
      </c>
      <c r="R7051" t="s">
        <v>32</v>
      </c>
      <c r="S7051" t="s">
        <v>24</v>
      </c>
      <c r="T7051">
        <f>_xlfn.DAYS(Raw_data_US_healthcare[[#This Row],[Discharge Date]],Raw_data_US_healthcare[[#This Row],[Date of Admission]])</f>
        <v>2</v>
      </c>
    </row>
    <row r="7052" spans="1:20" x14ac:dyDescent="0.3">
      <c r="A7052" t="s">
        <v>26512</v>
      </c>
      <c r="B7052" t="s">
        <v>19193</v>
      </c>
      <c r="C7052">
        <v>65</v>
      </c>
      <c r="D7052" t="str">
        <f>IF(Raw_data_US_healthcare[[#This Row],[Age]]&lt;35,"Young",IF(Raw_data_US_healthcare[[#This Row],[Age]]&lt;60,"Middle","Senior"))</f>
        <v>Senior</v>
      </c>
      <c r="E7052" t="s">
        <v>26</v>
      </c>
      <c r="F7052" t="s">
        <v>228</v>
      </c>
      <c r="G7052" t="s">
        <v>228</v>
      </c>
      <c r="H7052" t="s">
        <v>69</v>
      </c>
      <c r="I7052" s="2">
        <v>44598</v>
      </c>
      <c r="J7052" t="s">
        <v>19194</v>
      </c>
      <c r="K7052" t="s">
        <v>19195</v>
      </c>
      <c r="L7052" t="s">
        <v>31</v>
      </c>
      <c r="M7052">
        <v>57064.6489</v>
      </c>
      <c r="N7052">
        <v>312</v>
      </c>
      <c r="O7052" t="s">
        <v>22</v>
      </c>
      <c r="P7052" t="s">
        <v>22</v>
      </c>
      <c r="Q7052" s="2">
        <v>44603</v>
      </c>
      <c r="R7052" t="s">
        <v>32</v>
      </c>
      <c r="S7052" t="s">
        <v>33</v>
      </c>
      <c r="T7052">
        <f>_xlfn.DAYS(Raw_data_US_healthcare[[#This Row],[Discharge Date]],Raw_data_US_healthcare[[#This Row],[Date of Admission]])</f>
        <v>5</v>
      </c>
    </row>
    <row r="7053" spans="1:20" x14ac:dyDescent="0.3">
      <c r="A7053" t="s">
        <v>26511</v>
      </c>
      <c r="B7053" t="s">
        <v>19196</v>
      </c>
      <c r="C7053">
        <v>76</v>
      </c>
      <c r="D7053" t="str">
        <f>IF(Raw_data_US_healthcare[[#This Row],[Age]]&lt;35,"Young",IF(Raw_data_US_healthcare[[#This Row],[Age]]&lt;60,"Middle","Senior"))</f>
        <v>Senior</v>
      </c>
      <c r="E7053" t="s">
        <v>16</v>
      </c>
      <c r="F7053" t="s">
        <v>35</v>
      </c>
      <c r="G7053" t="s">
        <v>35</v>
      </c>
      <c r="H7053" t="s">
        <v>28</v>
      </c>
      <c r="I7053" s="2">
        <v>45138</v>
      </c>
      <c r="J7053" t="s">
        <v>4550</v>
      </c>
      <c r="K7053" t="s">
        <v>19197</v>
      </c>
      <c r="L7053" t="s">
        <v>21</v>
      </c>
      <c r="M7053">
        <v>30034.9548</v>
      </c>
      <c r="N7053">
        <v>193</v>
      </c>
      <c r="O7053" t="s">
        <v>43</v>
      </c>
      <c r="P7053" t="s">
        <v>43</v>
      </c>
      <c r="Q7053" s="2">
        <v>45154</v>
      </c>
      <c r="R7053" t="s">
        <v>32</v>
      </c>
      <c r="S7053" t="s">
        <v>45</v>
      </c>
      <c r="T7053">
        <f>_xlfn.DAYS(Raw_data_US_healthcare[[#This Row],[Discharge Date]],Raw_data_US_healthcare[[#This Row],[Date of Admission]])</f>
        <v>16</v>
      </c>
    </row>
    <row r="7054" spans="1:20" x14ac:dyDescent="0.3">
      <c r="A7054" t="s">
        <v>26511</v>
      </c>
      <c r="B7054" t="s">
        <v>19198</v>
      </c>
      <c r="C7054">
        <v>51</v>
      </c>
      <c r="D7054" t="str">
        <f>IF(Raw_data_US_healthcare[[#This Row],[Age]]&lt;35,"Young",IF(Raw_data_US_healthcare[[#This Row],[Age]]&lt;60,"Middle","Senior"))</f>
        <v>Middle</v>
      </c>
      <c r="E7054" t="s">
        <v>16</v>
      </c>
      <c r="F7054" t="s">
        <v>228</v>
      </c>
      <c r="G7054" t="s">
        <v>228</v>
      </c>
      <c r="H7054" t="s">
        <v>28</v>
      </c>
      <c r="I7054" s="2">
        <v>44186</v>
      </c>
      <c r="J7054" t="s">
        <v>17901</v>
      </c>
      <c r="K7054" t="s">
        <v>19199</v>
      </c>
      <c r="L7054" t="s">
        <v>52</v>
      </c>
      <c r="M7054">
        <v>5396.7493999999997</v>
      </c>
      <c r="N7054">
        <v>214</v>
      </c>
      <c r="O7054" t="s">
        <v>43</v>
      </c>
      <c r="P7054" t="s">
        <v>43</v>
      </c>
      <c r="Q7054" s="2">
        <v>44210</v>
      </c>
      <c r="R7054" t="s">
        <v>23</v>
      </c>
      <c r="S7054" t="s">
        <v>45</v>
      </c>
      <c r="T7054">
        <f>_xlfn.DAYS(Raw_data_US_healthcare[[#This Row],[Discharge Date]],Raw_data_US_healthcare[[#This Row],[Date of Admission]])</f>
        <v>24</v>
      </c>
    </row>
    <row r="7055" spans="1:20" x14ac:dyDescent="0.3">
      <c r="A7055" t="s">
        <v>26511</v>
      </c>
      <c r="B7055" t="s">
        <v>19200</v>
      </c>
      <c r="C7055">
        <v>47</v>
      </c>
      <c r="D7055" t="str">
        <f>IF(Raw_data_US_healthcare[[#This Row],[Age]]&lt;35,"Young",IF(Raw_data_US_healthcare[[#This Row],[Age]]&lt;60,"Middle","Senior"))</f>
        <v>Middle</v>
      </c>
      <c r="E7055" t="s">
        <v>16</v>
      </c>
      <c r="F7055" t="s">
        <v>228</v>
      </c>
      <c r="G7055" t="s">
        <v>228</v>
      </c>
      <c r="H7055" t="s">
        <v>18</v>
      </c>
      <c r="I7055" s="2">
        <v>45041</v>
      </c>
      <c r="J7055" t="s">
        <v>16810</v>
      </c>
      <c r="K7055" t="s">
        <v>19201</v>
      </c>
      <c r="L7055" t="s">
        <v>31</v>
      </c>
      <c r="M7055">
        <v>24654.035</v>
      </c>
      <c r="N7055">
        <v>165</v>
      </c>
      <c r="O7055" t="s">
        <v>39</v>
      </c>
      <c r="P7055" t="s">
        <v>39</v>
      </c>
      <c r="Q7055" s="2">
        <v>45051</v>
      </c>
      <c r="R7055" t="s">
        <v>32</v>
      </c>
      <c r="S7055" t="s">
        <v>33</v>
      </c>
      <c r="T7055">
        <f>_xlfn.DAYS(Raw_data_US_healthcare[[#This Row],[Discharge Date]],Raw_data_US_healthcare[[#This Row],[Date of Admission]])</f>
        <v>10</v>
      </c>
    </row>
    <row r="7056" spans="1:20" x14ac:dyDescent="0.3">
      <c r="A7056" t="s">
        <v>26512</v>
      </c>
      <c r="B7056" t="s">
        <v>19202</v>
      </c>
      <c r="C7056">
        <v>36</v>
      </c>
      <c r="D7056" t="str">
        <f>IF(Raw_data_US_healthcare[[#This Row],[Age]]&lt;35,"Young",IF(Raw_data_US_healthcare[[#This Row],[Age]]&lt;60,"Middle","Senior"))</f>
        <v>Middle</v>
      </c>
      <c r="E7056" t="s">
        <v>26</v>
      </c>
      <c r="F7056" t="s">
        <v>113</v>
      </c>
      <c r="G7056" t="s">
        <v>113</v>
      </c>
      <c r="H7056" t="s">
        <v>26516</v>
      </c>
      <c r="I7056" s="2">
        <v>44448</v>
      </c>
      <c r="J7056" t="s">
        <v>19203</v>
      </c>
      <c r="K7056" t="s">
        <v>19204</v>
      </c>
      <c r="L7056" t="s">
        <v>56</v>
      </c>
      <c r="M7056">
        <v>1043.9982</v>
      </c>
      <c r="N7056">
        <v>367</v>
      </c>
      <c r="O7056" t="s">
        <v>39</v>
      </c>
      <c r="P7056" t="s">
        <v>39</v>
      </c>
      <c r="Q7056" s="2">
        <v>44456</v>
      </c>
      <c r="R7056" t="s">
        <v>83</v>
      </c>
      <c r="S7056" t="s">
        <v>33</v>
      </c>
      <c r="T7056">
        <f>_xlfn.DAYS(Raw_data_US_healthcare[[#This Row],[Discharge Date]],Raw_data_US_healthcare[[#This Row],[Date of Admission]])</f>
        <v>8</v>
      </c>
    </row>
    <row r="7057" spans="1:20" x14ac:dyDescent="0.3">
      <c r="A7057" t="s">
        <v>26512</v>
      </c>
      <c r="B7057" t="s">
        <v>19205</v>
      </c>
      <c r="C7057">
        <v>41</v>
      </c>
      <c r="D7057" t="str">
        <f>IF(Raw_data_US_healthcare[[#This Row],[Age]]&lt;35,"Young",IF(Raw_data_US_healthcare[[#This Row],[Age]]&lt;60,"Middle","Senior"))</f>
        <v>Middle</v>
      </c>
      <c r="E7057" t="s">
        <v>26</v>
      </c>
      <c r="F7057" t="s">
        <v>35</v>
      </c>
      <c r="G7057" t="s">
        <v>35</v>
      </c>
      <c r="H7057" t="s">
        <v>26516</v>
      </c>
      <c r="I7057" s="2">
        <v>43758</v>
      </c>
      <c r="J7057" t="s">
        <v>19206</v>
      </c>
      <c r="K7057" t="s">
        <v>19207</v>
      </c>
      <c r="L7057" t="s">
        <v>21</v>
      </c>
      <c r="M7057">
        <v>34277.390700000004</v>
      </c>
      <c r="N7057">
        <v>172</v>
      </c>
      <c r="O7057" t="s">
        <v>39</v>
      </c>
      <c r="P7057" t="s">
        <v>39</v>
      </c>
      <c r="Q7057" s="2">
        <v>43778</v>
      </c>
      <c r="R7057" t="s">
        <v>44</v>
      </c>
      <c r="S7057" t="s">
        <v>33</v>
      </c>
      <c r="T7057">
        <f>_xlfn.DAYS(Raw_data_US_healthcare[[#This Row],[Discharge Date]],Raw_data_US_healthcare[[#This Row],[Date of Admission]])</f>
        <v>20</v>
      </c>
    </row>
    <row r="7058" spans="1:20" x14ac:dyDescent="0.3">
      <c r="A7058" t="s">
        <v>26511</v>
      </c>
      <c r="B7058" t="s">
        <v>19208</v>
      </c>
      <c r="C7058">
        <v>20</v>
      </c>
      <c r="D7058" t="str">
        <f>IF(Raw_data_US_healthcare[[#This Row],[Age]]&lt;35,"Young",IF(Raw_data_US_healthcare[[#This Row],[Age]]&lt;60,"Middle","Senior"))</f>
        <v>Young</v>
      </c>
      <c r="E7058" t="s">
        <v>16</v>
      </c>
      <c r="F7058" t="s">
        <v>113</v>
      </c>
      <c r="G7058" t="s">
        <v>113</v>
      </c>
      <c r="H7058" t="s">
        <v>36</v>
      </c>
      <c r="I7058" s="2">
        <v>45160</v>
      </c>
      <c r="J7058" t="s">
        <v>5856</v>
      </c>
      <c r="K7058" t="s">
        <v>19209</v>
      </c>
      <c r="L7058" t="s">
        <v>60</v>
      </c>
      <c r="M7058">
        <v>14290.626099999999</v>
      </c>
      <c r="N7058">
        <v>346</v>
      </c>
      <c r="O7058" t="s">
        <v>43</v>
      </c>
      <c r="P7058" t="s">
        <v>43</v>
      </c>
      <c r="Q7058" s="2">
        <v>45169</v>
      </c>
      <c r="R7058" t="s">
        <v>44</v>
      </c>
      <c r="S7058" t="s">
        <v>45</v>
      </c>
      <c r="T7058">
        <f>_xlfn.DAYS(Raw_data_US_healthcare[[#This Row],[Discharge Date]],Raw_data_US_healthcare[[#This Row],[Date of Admission]])</f>
        <v>9</v>
      </c>
    </row>
    <row r="7059" spans="1:20" x14ac:dyDescent="0.3">
      <c r="A7059" t="s">
        <v>26512</v>
      </c>
      <c r="B7059" t="s">
        <v>19210</v>
      </c>
      <c r="C7059">
        <v>33</v>
      </c>
      <c r="D7059" t="str">
        <f>IF(Raw_data_US_healthcare[[#This Row],[Age]]&lt;35,"Young",IF(Raw_data_US_healthcare[[#This Row],[Age]]&lt;60,"Middle","Senior"))</f>
        <v>Young</v>
      </c>
      <c r="E7059" t="s">
        <v>26</v>
      </c>
      <c r="F7059" t="s">
        <v>62</v>
      </c>
      <c r="G7059" t="s">
        <v>62</v>
      </c>
      <c r="H7059" t="s">
        <v>36</v>
      </c>
      <c r="I7059" s="2">
        <v>44035</v>
      </c>
      <c r="J7059" t="s">
        <v>19211</v>
      </c>
      <c r="K7059" t="s">
        <v>19212</v>
      </c>
      <c r="L7059" t="s">
        <v>60</v>
      </c>
      <c r="M7059">
        <v>17206.6322</v>
      </c>
      <c r="N7059">
        <v>421</v>
      </c>
      <c r="O7059" t="s">
        <v>39</v>
      </c>
      <c r="P7059" t="s">
        <v>39</v>
      </c>
      <c r="Q7059" s="2">
        <v>44058</v>
      </c>
      <c r="R7059" t="s">
        <v>48</v>
      </c>
      <c r="S7059" t="s">
        <v>45</v>
      </c>
      <c r="T7059">
        <f>_xlfn.DAYS(Raw_data_US_healthcare[[#This Row],[Discharge Date]],Raw_data_US_healthcare[[#This Row],[Date of Admission]])</f>
        <v>23</v>
      </c>
    </row>
    <row r="7060" spans="1:20" x14ac:dyDescent="0.3">
      <c r="A7060" t="s">
        <v>26511</v>
      </c>
      <c r="B7060" t="s">
        <v>19213</v>
      </c>
      <c r="C7060">
        <v>42</v>
      </c>
      <c r="D7060" t="str">
        <f>IF(Raw_data_US_healthcare[[#This Row],[Age]]&lt;35,"Young",IF(Raw_data_US_healthcare[[#This Row],[Age]]&lt;60,"Middle","Senior"))</f>
        <v>Middle</v>
      </c>
      <c r="E7060" t="s">
        <v>16</v>
      </c>
      <c r="F7060" t="s">
        <v>17</v>
      </c>
      <c r="G7060" t="s">
        <v>17</v>
      </c>
      <c r="H7060" t="s">
        <v>28</v>
      </c>
      <c r="I7060" s="2">
        <v>43553</v>
      </c>
      <c r="J7060" t="s">
        <v>19214</v>
      </c>
      <c r="K7060" t="s">
        <v>19215</v>
      </c>
      <c r="L7060" t="s">
        <v>52</v>
      </c>
      <c r="M7060">
        <v>24070.728299999999</v>
      </c>
      <c r="N7060">
        <v>453</v>
      </c>
      <c r="O7060" t="s">
        <v>39</v>
      </c>
      <c r="P7060" t="s">
        <v>39</v>
      </c>
      <c r="Q7060" s="2">
        <v>43581</v>
      </c>
      <c r="R7060" t="s">
        <v>48</v>
      </c>
      <c r="S7060" t="s">
        <v>24</v>
      </c>
      <c r="T7060">
        <f>_xlfn.DAYS(Raw_data_US_healthcare[[#This Row],[Discharge Date]],Raw_data_US_healthcare[[#This Row],[Date of Admission]])</f>
        <v>28</v>
      </c>
    </row>
    <row r="7061" spans="1:20" x14ac:dyDescent="0.3">
      <c r="A7061" t="s">
        <v>26512</v>
      </c>
      <c r="B7061" t="s">
        <v>19216</v>
      </c>
      <c r="C7061">
        <v>34</v>
      </c>
      <c r="D7061" t="str">
        <f>IF(Raw_data_US_healthcare[[#This Row],[Age]]&lt;35,"Young",IF(Raw_data_US_healthcare[[#This Row],[Age]]&lt;60,"Middle","Senior"))</f>
        <v>Young</v>
      </c>
      <c r="E7061" t="s">
        <v>26</v>
      </c>
      <c r="F7061" t="s">
        <v>49</v>
      </c>
      <c r="G7061" t="s">
        <v>49</v>
      </c>
      <c r="H7061" t="s">
        <v>28</v>
      </c>
      <c r="I7061" s="2">
        <v>43558</v>
      </c>
      <c r="J7061" t="s">
        <v>19217</v>
      </c>
      <c r="K7061" t="s">
        <v>19218</v>
      </c>
      <c r="L7061" t="s">
        <v>52</v>
      </c>
      <c r="M7061">
        <v>14666.363799999999</v>
      </c>
      <c r="N7061">
        <v>289</v>
      </c>
      <c r="O7061" t="s">
        <v>43</v>
      </c>
      <c r="P7061" t="s">
        <v>43</v>
      </c>
      <c r="Q7061" s="2">
        <v>43587</v>
      </c>
      <c r="R7061" t="s">
        <v>32</v>
      </c>
      <c r="S7061" t="s">
        <v>33</v>
      </c>
      <c r="T7061">
        <f>_xlfn.DAYS(Raw_data_US_healthcare[[#This Row],[Discharge Date]],Raw_data_US_healthcare[[#This Row],[Date of Admission]])</f>
        <v>29</v>
      </c>
    </row>
    <row r="7062" spans="1:20" x14ac:dyDescent="0.3">
      <c r="A7062" t="s">
        <v>26511</v>
      </c>
      <c r="B7062" t="s">
        <v>19219</v>
      </c>
      <c r="C7062">
        <v>31</v>
      </c>
      <c r="D7062" t="str">
        <f>IF(Raw_data_US_healthcare[[#This Row],[Age]]&lt;35,"Young",IF(Raw_data_US_healthcare[[#This Row],[Age]]&lt;60,"Middle","Senior"))</f>
        <v>Young</v>
      </c>
      <c r="E7062" t="s">
        <v>16</v>
      </c>
      <c r="F7062" t="s">
        <v>113</v>
      </c>
      <c r="G7062" t="s">
        <v>113</v>
      </c>
      <c r="H7062" t="s">
        <v>36</v>
      </c>
      <c r="I7062" s="2">
        <v>45186</v>
      </c>
      <c r="J7062" t="s">
        <v>19220</v>
      </c>
      <c r="K7062" t="s">
        <v>19221</v>
      </c>
      <c r="L7062" t="s">
        <v>52</v>
      </c>
      <c r="M7062">
        <v>8143.9893000000002</v>
      </c>
      <c r="N7062">
        <v>327</v>
      </c>
      <c r="O7062" t="s">
        <v>39</v>
      </c>
      <c r="P7062" t="s">
        <v>39</v>
      </c>
      <c r="Q7062" s="2">
        <v>45203</v>
      </c>
      <c r="R7062" t="s">
        <v>83</v>
      </c>
      <c r="S7062" t="s">
        <v>45</v>
      </c>
      <c r="T7062">
        <f>_xlfn.DAYS(Raw_data_US_healthcare[[#This Row],[Discharge Date]],Raw_data_US_healthcare[[#This Row],[Date of Admission]])</f>
        <v>17</v>
      </c>
    </row>
    <row r="7063" spans="1:20" x14ac:dyDescent="0.3">
      <c r="A7063" t="s">
        <v>26511</v>
      </c>
      <c r="B7063" t="s">
        <v>19222</v>
      </c>
      <c r="C7063">
        <v>39</v>
      </c>
      <c r="D7063" t="str">
        <f>IF(Raw_data_US_healthcare[[#This Row],[Age]]&lt;35,"Young",IF(Raw_data_US_healthcare[[#This Row],[Age]]&lt;60,"Middle","Senior"))</f>
        <v>Middle</v>
      </c>
      <c r="E7063" t="s">
        <v>16</v>
      </c>
      <c r="F7063" t="s">
        <v>62</v>
      </c>
      <c r="G7063" t="s">
        <v>62</v>
      </c>
      <c r="H7063" t="s">
        <v>69</v>
      </c>
      <c r="I7063" s="2">
        <v>44322</v>
      </c>
      <c r="J7063" t="s">
        <v>19223</v>
      </c>
      <c r="K7063" t="s">
        <v>19224</v>
      </c>
      <c r="L7063" t="s">
        <v>21</v>
      </c>
      <c r="M7063">
        <v>57934.735800000002</v>
      </c>
      <c r="N7063">
        <v>422</v>
      </c>
      <c r="O7063" t="s">
        <v>22</v>
      </c>
      <c r="P7063" t="s">
        <v>22</v>
      </c>
      <c r="Q7063" s="2">
        <v>44328</v>
      </c>
      <c r="R7063" t="s">
        <v>83</v>
      </c>
      <c r="S7063" t="s">
        <v>33</v>
      </c>
      <c r="T7063">
        <f>_xlfn.DAYS(Raw_data_US_healthcare[[#This Row],[Discharge Date]],Raw_data_US_healthcare[[#This Row],[Date of Admission]])</f>
        <v>6</v>
      </c>
    </row>
    <row r="7064" spans="1:20" x14ac:dyDescent="0.3">
      <c r="A7064" t="s">
        <v>26512</v>
      </c>
      <c r="B7064" t="s">
        <v>19225</v>
      </c>
      <c r="C7064">
        <v>75</v>
      </c>
      <c r="D7064" t="str">
        <f>IF(Raw_data_US_healthcare[[#This Row],[Age]]&lt;35,"Young",IF(Raw_data_US_healthcare[[#This Row],[Age]]&lt;60,"Middle","Senior"))</f>
        <v>Senior</v>
      </c>
      <c r="E7064" t="s">
        <v>26</v>
      </c>
      <c r="F7064" t="s">
        <v>17</v>
      </c>
      <c r="G7064" t="s">
        <v>17</v>
      </c>
      <c r="H7064" t="s">
        <v>18</v>
      </c>
      <c r="I7064" s="2">
        <v>43898</v>
      </c>
      <c r="J7064" t="s">
        <v>19226</v>
      </c>
      <c r="K7064" t="s">
        <v>19227</v>
      </c>
      <c r="L7064" t="s">
        <v>56</v>
      </c>
      <c r="M7064">
        <v>7681.5252</v>
      </c>
      <c r="N7064">
        <v>407</v>
      </c>
      <c r="O7064" t="s">
        <v>22</v>
      </c>
      <c r="P7064" t="s">
        <v>22</v>
      </c>
      <c r="Q7064" s="2">
        <v>43901</v>
      </c>
      <c r="R7064" t="s">
        <v>83</v>
      </c>
      <c r="S7064" t="s">
        <v>24</v>
      </c>
      <c r="T7064">
        <f>_xlfn.DAYS(Raw_data_US_healthcare[[#This Row],[Discharge Date]],Raw_data_US_healthcare[[#This Row],[Date of Admission]])</f>
        <v>3</v>
      </c>
    </row>
    <row r="7065" spans="1:20" x14ac:dyDescent="0.3">
      <c r="A7065" t="s">
        <v>26511</v>
      </c>
      <c r="B7065" t="s">
        <v>19228</v>
      </c>
      <c r="C7065">
        <v>74</v>
      </c>
      <c r="D7065" t="str">
        <f>IF(Raw_data_US_healthcare[[#This Row],[Age]]&lt;35,"Young",IF(Raw_data_US_healthcare[[#This Row],[Age]]&lt;60,"Middle","Senior"))</f>
        <v>Senior</v>
      </c>
      <c r="E7065" t="s">
        <v>16</v>
      </c>
      <c r="F7065" t="s">
        <v>27</v>
      </c>
      <c r="G7065" t="s">
        <v>27</v>
      </c>
      <c r="H7065" t="s">
        <v>69</v>
      </c>
      <c r="I7065" s="2">
        <v>44421</v>
      </c>
      <c r="J7065" t="s">
        <v>19229</v>
      </c>
      <c r="K7065" t="s">
        <v>19218</v>
      </c>
      <c r="L7065" t="s">
        <v>21</v>
      </c>
      <c r="M7065">
        <v>58054.140700000004</v>
      </c>
      <c r="N7065">
        <v>302</v>
      </c>
      <c r="O7065" t="s">
        <v>22</v>
      </c>
      <c r="P7065" t="s">
        <v>22</v>
      </c>
      <c r="Q7065" s="2">
        <v>44425</v>
      </c>
      <c r="R7065" t="s">
        <v>44</v>
      </c>
      <c r="S7065" t="s">
        <v>45</v>
      </c>
      <c r="T7065">
        <f>_xlfn.DAYS(Raw_data_US_healthcare[[#This Row],[Discharge Date]],Raw_data_US_healthcare[[#This Row],[Date of Admission]])</f>
        <v>4</v>
      </c>
    </row>
    <row r="7066" spans="1:20" x14ac:dyDescent="0.3">
      <c r="A7066" t="s">
        <v>26511</v>
      </c>
      <c r="B7066" t="s">
        <v>19230</v>
      </c>
      <c r="C7066">
        <v>60</v>
      </c>
      <c r="D7066" t="str">
        <f>IF(Raw_data_US_healthcare[[#This Row],[Age]]&lt;35,"Young",IF(Raw_data_US_healthcare[[#This Row],[Age]]&lt;60,"Middle","Senior"))</f>
        <v>Senior</v>
      </c>
      <c r="E7066" t="s">
        <v>16</v>
      </c>
      <c r="F7066" t="s">
        <v>113</v>
      </c>
      <c r="G7066" t="s">
        <v>113</v>
      </c>
      <c r="H7066" t="s">
        <v>69</v>
      </c>
      <c r="I7066" s="2">
        <v>44514</v>
      </c>
      <c r="J7066" t="s">
        <v>19231</v>
      </c>
      <c r="K7066" t="s">
        <v>19232</v>
      </c>
      <c r="L7066" t="s">
        <v>31</v>
      </c>
      <c r="M7066">
        <v>79758.338799999998</v>
      </c>
      <c r="N7066">
        <v>309</v>
      </c>
      <c r="O7066" t="s">
        <v>39</v>
      </c>
      <c r="P7066" t="s">
        <v>39</v>
      </c>
      <c r="Q7066" s="2">
        <v>44541</v>
      </c>
      <c r="R7066" t="s">
        <v>83</v>
      </c>
      <c r="S7066" t="s">
        <v>33</v>
      </c>
      <c r="T7066">
        <f>_xlfn.DAYS(Raw_data_US_healthcare[[#This Row],[Discharge Date]],Raw_data_US_healthcare[[#This Row],[Date of Admission]])</f>
        <v>27</v>
      </c>
    </row>
    <row r="7067" spans="1:20" x14ac:dyDescent="0.3">
      <c r="A7067" t="s">
        <v>26511</v>
      </c>
      <c r="B7067" t="s">
        <v>19233</v>
      </c>
      <c r="C7067">
        <v>38</v>
      </c>
      <c r="D7067" t="str">
        <f>IF(Raw_data_US_healthcare[[#This Row],[Age]]&lt;35,"Young",IF(Raw_data_US_healthcare[[#This Row],[Age]]&lt;60,"Middle","Senior"))</f>
        <v>Middle</v>
      </c>
      <c r="E7067" t="s">
        <v>16</v>
      </c>
      <c r="F7067" t="s">
        <v>228</v>
      </c>
      <c r="G7067" t="s">
        <v>228</v>
      </c>
      <c r="H7067" t="s">
        <v>18</v>
      </c>
      <c r="I7067" s="2">
        <v>45087</v>
      </c>
      <c r="J7067" t="s">
        <v>19234</v>
      </c>
      <c r="K7067" t="s">
        <v>19235</v>
      </c>
      <c r="L7067" t="s">
        <v>21</v>
      </c>
      <c r="M7067">
        <v>55984.982400000001</v>
      </c>
      <c r="N7067">
        <v>446</v>
      </c>
      <c r="O7067" t="s">
        <v>43</v>
      </c>
      <c r="P7067" t="s">
        <v>43</v>
      </c>
      <c r="Q7067" s="2">
        <v>45111</v>
      </c>
      <c r="R7067" t="s">
        <v>48</v>
      </c>
      <c r="S7067" t="s">
        <v>33</v>
      </c>
      <c r="T7067">
        <f>_xlfn.DAYS(Raw_data_US_healthcare[[#This Row],[Discharge Date]],Raw_data_US_healthcare[[#This Row],[Date of Admission]])</f>
        <v>24</v>
      </c>
    </row>
    <row r="7068" spans="1:20" x14ac:dyDescent="0.3">
      <c r="A7068" t="s">
        <v>26511</v>
      </c>
      <c r="B7068" t="s">
        <v>19236</v>
      </c>
      <c r="C7068">
        <v>83</v>
      </c>
      <c r="D7068" t="str">
        <f>IF(Raw_data_US_healthcare[[#This Row],[Age]]&lt;35,"Young",IF(Raw_data_US_healthcare[[#This Row],[Age]]&lt;60,"Middle","Senior"))</f>
        <v>Senior</v>
      </c>
      <c r="E7068" t="s">
        <v>16</v>
      </c>
      <c r="F7068" t="s">
        <v>17</v>
      </c>
      <c r="G7068" t="s">
        <v>17</v>
      </c>
      <c r="H7068" t="s">
        <v>26516</v>
      </c>
      <c r="I7068" s="2">
        <v>43445</v>
      </c>
      <c r="J7068" t="s">
        <v>19237</v>
      </c>
      <c r="K7068" t="s">
        <v>19238</v>
      </c>
      <c r="L7068" t="s">
        <v>21</v>
      </c>
      <c r="M7068">
        <v>20443.947499999998</v>
      </c>
      <c r="N7068">
        <v>491</v>
      </c>
      <c r="O7068" t="s">
        <v>39</v>
      </c>
      <c r="P7068" t="s">
        <v>39</v>
      </c>
      <c r="Q7068" s="2">
        <v>43473</v>
      </c>
      <c r="R7068" t="s">
        <v>23</v>
      </c>
      <c r="S7068" t="s">
        <v>24</v>
      </c>
      <c r="T7068">
        <f>_xlfn.DAYS(Raw_data_US_healthcare[[#This Row],[Discharge Date]],Raw_data_US_healthcare[[#This Row],[Date of Admission]])</f>
        <v>28</v>
      </c>
    </row>
    <row r="7069" spans="1:20" x14ac:dyDescent="0.3">
      <c r="A7069" t="s">
        <v>26512</v>
      </c>
      <c r="B7069" t="s">
        <v>19239</v>
      </c>
      <c r="C7069">
        <v>85</v>
      </c>
      <c r="D7069" t="str">
        <f>IF(Raw_data_US_healthcare[[#This Row],[Age]]&lt;35,"Young",IF(Raw_data_US_healthcare[[#This Row],[Age]]&lt;60,"Middle","Senior"))</f>
        <v>Senior</v>
      </c>
      <c r="E7069" t="s">
        <v>26</v>
      </c>
      <c r="F7069" t="s">
        <v>113</v>
      </c>
      <c r="G7069" t="s">
        <v>113</v>
      </c>
      <c r="H7069" t="s">
        <v>69</v>
      </c>
      <c r="I7069" s="2">
        <v>44549</v>
      </c>
      <c r="J7069" t="s">
        <v>19240</v>
      </c>
      <c r="K7069" t="s">
        <v>8683</v>
      </c>
      <c r="L7069" t="s">
        <v>60</v>
      </c>
      <c r="M7069">
        <v>17430.4506</v>
      </c>
      <c r="N7069">
        <v>273</v>
      </c>
      <c r="O7069" t="s">
        <v>22</v>
      </c>
      <c r="P7069" t="s">
        <v>22</v>
      </c>
      <c r="Q7069" s="2">
        <v>44565</v>
      </c>
      <c r="R7069" t="s">
        <v>32</v>
      </c>
      <c r="S7069" t="s">
        <v>45</v>
      </c>
      <c r="T7069">
        <f>_xlfn.DAYS(Raw_data_US_healthcare[[#This Row],[Discharge Date]],Raw_data_US_healthcare[[#This Row],[Date of Admission]])</f>
        <v>16</v>
      </c>
    </row>
    <row r="7070" spans="1:20" x14ac:dyDescent="0.3">
      <c r="A7070" t="s">
        <v>26511</v>
      </c>
      <c r="B7070" t="s">
        <v>19241</v>
      </c>
      <c r="C7070">
        <v>83</v>
      </c>
      <c r="D7070" t="str">
        <f>IF(Raw_data_US_healthcare[[#This Row],[Age]]&lt;35,"Young",IF(Raw_data_US_healthcare[[#This Row],[Age]]&lt;60,"Middle","Senior"))</f>
        <v>Senior</v>
      </c>
      <c r="E7070" t="s">
        <v>16</v>
      </c>
      <c r="F7070" t="s">
        <v>27</v>
      </c>
      <c r="G7070" t="s">
        <v>27</v>
      </c>
      <c r="H7070" t="s">
        <v>26514</v>
      </c>
      <c r="I7070" s="2">
        <v>43763</v>
      </c>
      <c r="J7070" t="s">
        <v>12925</v>
      </c>
      <c r="K7070" t="s">
        <v>19242</v>
      </c>
      <c r="L7070" t="s">
        <v>31</v>
      </c>
      <c r="M7070">
        <v>17980.910500000002</v>
      </c>
      <c r="N7070">
        <v>315</v>
      </c>
      <c r="O7070" t="s">
        <v>43</v>
      </c>
      <c r="P7070" t="s">
        <v>43</v>
      </c>
      <c r="Q7070" s="2">
        <v>43773</v>
      </c>
      <c r="R7070" t="s">
        <v>32</v>
      </c>
      <c r="S7070" t="s">
        <v>33</v>
      </c>
      <c r="T7070">
        <f>_xlfn.DAYS(Raw_data_US_healthcare[[#This Row],[Discharge Date]],Raw_data_US_healthcare[[#This Row],[Date of Admission]])</f>
        <v>10</v>
      </c>
    </row>
    <row r="7071" spans="1:20" x14ac:dyDescent="0.3">
      <c r="A7071" t="s">
        <v>26511</v>
      </c>
      <c r="B7071" t="s">
        <v>19243</v>
      </c>
      <c r="C7071">
        <v>60</v>
      </c>
      <c r="D7071" t="str">
        <f>IF(Raw_data_US_healthcare[[#This Row],[Age]]&lt;35,"Young",IF(Raw_data_US_healthcare[[#This Row],[Age]]&lt;60,"Middle","Senior"))</f>
        <v>Senior</v>
      </c>
      <c r="E7071" t="s">
        <v>16</v>
      </c>
      <c r="F7071" t="s">
        <v>27</v>
      </c>
      <c r="G7071" t="s">
        <v>27</v>
      </c>
      <c r="H7071" t="s">
        <v>69</v>
      </c>
      <c r="I7071" s="2">
        <v>44521</v>
      </c>
      <c r="J7071" t="s">
        <v>19244</v>
      </c>
      <c r="K7071" t="s">
        <v>19245</v>
      </c>
      <c r="L7071" t="s">
        <v>52</v>
      </c>
      <c r="M7071">
        <v>27245.1093</v>
      </c>
      <c r="N7071">
        <v>411</v>
      </c>
      <c r="O7071" t="s">
        <v>39</v>
      </c>
      <c r="P7071" t="s">
        <v>39</v>
      </c>
      <c r="Q7071" s="2">
        <v>44541</v>
      </c>
      <c r="R7071" t="s">
        <v>23</v>
      </c>
      <c r="S7071" t="s">
        <v>24</v>
      </c>
      <c r="T7071">
        <f>_xlfn.DAYS(Raw_data_US_healthcare[[#This Row],[Discharge Date]],Raw_data_US_healthcare[[#This Row],[Date of Admission]])</f>
        <v>20</v>
      </c>
    </row>
    <row r="7072" spans="1:20" x14ac:dyDescent="0.3">
      <c r="A7072" t="s">
        <v>26511</v>
      </c>
      <c r="B7072" t="s">
        <v>19246</v>
      </c>
      <c r="C7072">
        <v>62</v>
      </c>
      <c r="D7072" t="str">
        <f>IF(Raw_data_US_healthcare[[#This Row],[Age]]&lt;35,"Young",IF(Raw_data_US_healthcare[[#This Row],[Age]]&lt;60,"Middle","Senior"))</f>
        <v>Senior</v>
      </c>
      <c r="E7072" t="s">
        <v>16</v>
      </c>
      <c r="F7072" t="s">
        <v>17</v>
      </c>
      <c r="G7072" t="s">
        <v>17</v>
      </c>
      <c r="H7072" t="s">
        <v>28</v>
      </c>
      <c r="I7072" s="2">
        <v>44397</v>
      </c>
      <c r="J7072" t="s">
        <v>12866</v>
      </c>
      <c r="K7072" t="s">
        <v>19247</v>
      </c>
      <c r="L7072" t="s">
        <v>60</v>
      </c>
      <c r="M7072">
        <v>24123.572800000002</v>
      </c>
      <c r="N7072">
        <v>209</v>
      </c>
      <c r="O7072" t="s">
        <v>43</v>
      </c>
      <c r="P7072" t="s">
        <v>43</v>
      </c>
      <c r="Q7072" s="2">
        <v>44409</v>
      </c>
      <c r="R7072" t="s">
        <v>23</v>
      </c>
      <c r="S7072" t="s">
        <v>24</v>
      </c>
      <c r="T7072">
        <f>_xlfn.DAYS(Raw_data_US_healthcare[[#This Row],[Discharge Date]],Raw_data_US_healthcare[[#This Row],[Date of Admission]])</f>
        <v>12</v>
      </c>
    </row>
    <row r="7073" spans="1:20" x14ac:dyDescent="0.3">
      <c r="A7073" t="s">
        <v>26511</v>
      </c>
      <c r="B7073" t="s">
        <v>19248</v>
      </c>
      <c r="C7073">
        <v>21</v>
      </c>
      <c r="D7073" t="str">
        <f>IF(Raw_data_US_healthcare[[#This Row],[Age]]&lt;35,"Young",IF(Raw_data_US_healthcare[[#This Row],[Age]]&lt;60,"Middle","Senior"))</f>
        <v>Young</v>
      </c>
      <c r="E7073" t="s">
        <v>16</v>
      </c>
      <c r="F7073" t="s">
        <v>113</v>
      </c>
      <c r="G7073" t="s">
        <v>113</v>
      </c>
      <c r="H7073" t="s">
        <v>28</v>
      </c>
      <c r="I7073" s="2">
        <v>44200</v>
      </c>
      <c r="J7073" t="s">
        <v>19249</v>
      </c>
      <c r="K7073" t="s">
        <v>19250</v>
      </c>
      <c r="L7073" t="s">
        <v>52</v>
      </c>
      <c r="M7073">
        <v>11890.7842</v>
      </c>
      <c r="N7073">
        <v>202</v>
      </c>
      <c r="O7073" t="s">
        <v>43</v>
      </c>
      <c r="P7073" t="s">
        <v>43</v>
      </c>
      <c r="Q7073" s="2">
        <v>44213</v>
      </c>
      <c r="R7073" t="s">
        <v>44</v>
      </c>
      <c r="S7073" t="s">
        <v>33</v>
      </c>
      <c r="T7073">
        <f>_xlfn.DAYS(Raw_data_US_healthcare[[#This Row],[Discharge Date]],Raw_data_US_healthcare[[#This Row],[Date of Admission]])</f>
        <v>13</v>
      </c>
    </row>
    <row r="7074" spans="1:20" x14ac:dyDescent="0.3">
      <c r="A7074" t="s">
        <v>26512</v>
      </c>
      <c r="B7074" t="s">
        <v>19251</v>
      </c>
      <c r="C7074">
        <v>43</v>
      </c>
      <c r="D7074" t="str">
        <f>IF(Raw_data_US_healthcare[[#This Row],[Age]]&lt;35,"Young",IF(Raw_data_US_healthcare[[#This Row],[Age]]&lt;60,"Middle","Senior"))</f>
        <v>Middle</v>
      </c>
      <c r="E7074" t="s">
        <v>26</v>
      </c>
      <c r="F7074" t="s">
        <v>62</v>
      </c>
      <c r="G7074" t="s">
        <v>62</v>
      </c>
      <c r="H7074" t="s">
        <v>26516</v>
      </c>
      <c r="I7074" s="2">
        <v>43921</v>
      </c>
      <c r="J7074" t="s">
        <v>11380</v>
      </c>
      <c r="K7074" t="s">
        <v>19252</v>
      </c>
      <c r="L7074" t="s">
        <v>52</v>
      </c>
      <c r="M7074">
        <v>4111.7358000000004</v>
      </c>
      <c r="N7074">
        <v>196</v>
      </c>
      <c r="O7074" t="s">
        <v>39</v>
      </c>
      <c r="P7074" t="s">
        <v>39</v>
      </c>
      <c r="Q7074" s="2">
        <v>43940</v>
      </c>
      <c r="R7074" t="s">
        <v>32</v>
      </c>
      <c r="S7074" t="s">
        <v>45</v>
      </c>
      <c r="T7074">
        <f>_xlfn.DAYS(Raw_data_US_healthcare[[#This Row],[Discharge Date]],Raw_data_US_healthcare[[#This Row],[Date of Admission]])</f>
        <v>19</v>
      </c>
    </row>
    <row r="7075" spans="1:20" x14ac:dyDescent="0.3">
      <c r="A7075" t="s">
        <v>26512</v>
      </c>
      <c r="B7075" t="s">
        <v>19253</v>
      </c>
      <c r="C7075">
        <v>58</v>
      </c>
      <c r="D7075" t="str">
        <f>IF(Raw_data_US_healthcare[[#This Row],[Age]]&lt;35,"Young",IF(Raw_data_US_healthcare[[#This Row],[Age]]&lt;60,"Middle","Senior"))</f>
        <v>Middle</v>
      </c>
      <c r="E7075" t="s">
        <v>26</v>
      </c>
      <c r="F7075" t="s">
        <v>113</v>
      </c>
      <c r="G7075" t="s">
        <v>113</v>
      </c>
      <c r="H7075" t="s">
        <v>26516</v>
      </c>
      <c r="I7075" s="2">
        <v>43801</v>
      </c>
      <c r="J7075" t="s">
        <v>19254</v>
      </c>
      <c r="K7075" t="s">
        <v>19255</v>
      </c>
      <c r="L7075" t="s">
        <v>60</v>
      </c>
      <c r="M7075">
        <v>28884.240699999998</v>
      </c>
      <c r="N7075">
        <v>315</v>
      </c>
      <c r="O7075" t="s">
        <v>43</v>
      </c>
      <c r="P7075" t="s">
        <v>43</v>
      </c>
      <c r="Q7075" s="2">
        <v>43812</v>
      </c>
      <c r="R7075" t="s">
        <v>48</v>
      </c>
      <c r="S7075" t="s">
        <v>24</v>
      </c>
      <c r="T7075">
        <f>_xlfn.DAYS(Raw_data_US_healthcare[[#This Row],[Discharge Date]],Raw_data_US_healthcare[[#This Row],[Date of Admission]])</f>
        <v>11</v>
      </c>
    </row>
    <row r="7076" spans="1:20" x14ac:dyDescent="0.3">
      <c r="A7076" t="s">
        <v>26511</v>
      </c>
      <c r="B7076" t="s">
        <v>19256</v>
      </c>
      <c r="C7076">
        <v>51</v>
      </c>
      <c r="D7076" t="str">
        <f>IF(Raw_data_US_healthcare[[#This Row],[Age]]&lt;35,"Young",IF(Raw_data_US_healthcare[[#This Row],[Age]]&lt;60,"Middle","Senior"))</f>
        <v>Middle</v>
      </c>
      <c r="E7076" t="s">
        <v>16</v>
      </c>
      <c r="F7076" t="s">
        <v>27</v>
      </c>
      <c r="G7076" t="s">
        <v>27</v>
      </c>
      <c r="H7076" t="s">
        <v>69</v>
      </c>
      <c r="I7076" s="2">
        <v>45127</v>
      </c>
      <c r="J7076" t="s">
        <v>19257</v>
      </c>
      <c r="K7076" t="s">
        <v>19258</v>
      </c>
      <c r="L7076" t="s">
        <v>56</v>
      </c>
      <c r="M7076">
        <v>22527.7196</v>
      </c>
      <c r="N7076">
        <v>284</v>
      </c>
      <c r="O7076" t="s">
        <v>22</v>
      </c>
      <c r="P7076" t="s">
        <v>22</v>
      </c>
      <c r="Q7076" s="2">
        <v>45150</v>
      </c>
      <c r="R7076" t="s">
        <v>44</v>
      </c>
      <c r="S7076" t="s">
        <v>24</v>
      </c>
      <c r="T7076">
        <f>_xlfn.DAYS(Raw_data_US_healthcare[[#This Row],[Discharge Date]],Raw_data_US_healthcare[[#This Row],[Date of Admission]])</f>
        <v>23</v>
      </c>
    </row>
    <row r="7077" spans="1:20" x14ac:dyDescent="0.3">
      <c r="A7077" t="s">
        <v>26511</v>
      </c>
      <c r="B7077" t="s">
        <v>19259</v>
      </c>
      <c r="C7077">
        <v>62</v>
      </c>
      <c r="D7077" t="str">
        <f>IF(Raw_data_US_healthcare[[#This Row],[Age]]&lt;35,"Young",IF(Raw_data_US_healthcare[[#This Row],[Age]]&lt;60,"Middle","Senior"))</f>
        <v>Senior</v>
      </c>
      <c r="E7077" t="s">
        <v>16</v>
      </c>
      <c r="F7077" t="s">
        <v>27</v>
      </c>
      <c r="G7077" t="s">
        <v>27</v>
      </c>
      <c r="H7077" t="s">
        <v>26516</v>
      </c>
      <c r="I7077" s="2">
        <v>44792</v>
      </c>
      <c r="J7077" t="s">
        <v>9615</v>
      </c>
      <c r="K7077" t="s">
        <v>19260</v>
      </c>
      <c r="L7077" t="s">
        <v>31</v>
      </c>
      <c r="M7077">
        <v>19706.1705</v>
      </c>
      <c r="N7077">
        <v>500</v>
      </c>
      <c r="O7077" t="s">
        <v>43</v>
      </c>
      <c r="P7077" t="s">
        <v>43</v>
      </c>
      <c r="Q7077" s="2">
        <v>44810</v>
      </c>
      <c r="R7077" t="s">
        <v>48</v>
      </c>
      <c r="S7077" t="s">
        <v>33</v>
      </c>
      <c r="T7077">
        <f>_xlfn.DAYS(Raw_data_US_healthcare[[#This Row],[Discharge Date]],Raw_data_US_healthcare[[#This Row],[Date of Admission]])</f>
        <v>18</v>
      </c>
    </row>
    <row r="7078" spans="1:20" x14ac:dyDescent="0.3">
      <c r="A7078" t="s">
        <v>26512</v>
      </c>
      <c r="B7078" t="s">
        <v>19261</v>
      </c>
      <c r="C7078">
        <v>41</v>
      </c>
      <c r="D7078" t="str">
        <f>IF(Raw_data_US_healthcare[[#This Row],[Age]]&lt;35,"Young",IF(Raw_data_US_healthcare[[#This Row],[Age]]&lt;60,"Middle","Senior"))</f>
        <v>Middle</v>
      </c>
      <c r="E7078" t="s">
        <v>26</v>
      </c>
      <c r="F7078" t="s">
        <v>35</v>
      </c>
      <c r="G7078" t="s">
        <v>35</v>
      </c>
      <c r="H7078" t="s">
        <v>26516</v>
      </c>
      <c r="I7078" s="2">
        <v>44628</v>
      </c>
      <c r="J7078" t="s">
        <v>19262</v>
      </c>
      <c r="K7078" t="s">
        <v>19263</v>
      </c>
      <c r="L7078" t="s">
        <v>21</v>
      </c>
      <c r="M7078">
        <v>19246.313300000002</v>
      </c>
      <c r="N7078">
        <v>346</v>
      </c>
      <c r="O7078" t="s">
        <v>43</v>
      </c>
      <c r="P7078" t="s">
        <v>43</v>
      </c>
      <c r="Q7078" s="2">
        <v>44650</v>
      </c>
      <c r="R7078" t="s">
        <v>48</v>
      </c>
      <c r="S7078" t="s">
        <v>24</v>
      </c>
      <c r="T7078">
        <f>_xlfn.DAYS(Raw_data_US_healthcare[[#This Row],[Discharge Date]],Raw_data_US_healthcare[[#This Row],[Date of Admission]])</f>
        <v>22</v>
      </c>
    </row>
    <row r="7079" spans="1:20" x14ac:dyDescent="0.3">
      <c r="A7079" t="s">
        <v>26512</v>
      </c>
      <c r="B7079" t="s">
        <v>1027</v>
      </c>
      <c r="C7079">
        <v>43</v>
      </c>
      <c r="D7079" t="str">
        <f>IF(Raw_data_US_healthcare[[#This Row],[Age]]&lt;35,"Young",IF(Raw_data_US_healthcare[[#This Row],[Age]]&lt;60,"Middle","Senior"))</f>
        <v>Middle</v>
      </c>
      <c r="E7079" t="s">
        <v>26</v>
      </c>
      <c r="F7079" t="s">
        <v>17</v>
      </c>
      <c r="G7079" t="s">
        <v>17</v>
      </c>
      <c r="H7079" t="s">
        <v>26516</v>
      </c>
      <c r="I7079" s="2">
        <v>44811</v>
      </c>
      <c r="J7079" t="s">
        <v>8954</v>
      </c>
      <c r="K7079" t="s">
        <v>19264</v>
      </c>
      <c r="L7079" t="s">
        <v>31</v>
      </c>
      <c r="M7079">
        <v>16824.163100000002</v>
      </c>
      <c r="N7079">
        <v>192</v>
      </c>
      <c r="O7079" t="s">
        <v>43</v>
      </c>
      <c r="P7079" t="s">
        <v>43</v>
      </c>
      <c r="Q7079" s="2">
        <v>44816</v>
      </c>
      <c r="R7079" t="s">
        <v>23</v>
      </c>
      <c r="S7079" t="s">
        <v>24</v>
      </c>
      <c r="T7079">
        <f>_xlfn.DAYS(Raw_data_US_healthcare[[#This Row],[Discharge Date]],Raw_data_US_healthcare[[#This Row],[Date of Admission]])</f>
        <v>5</v>
      </c>
    </row>
    <row r="7080" spans="1:20" x14ac:dyDescent="0.3">
      <c r="A7080" t="s">
        <v>26511</v>
      </c>
      <c r="B7080" t="s">
        <v>26584</v>
      </c>
      <c r="C7080">
        <v>52</v>
      </c>
      <c r="D7080" t="str">
        <f>IF(Raw_data_US_healthcare[[#This Row],[Age]]&lt;35,"Young",IF(Raw_data_US_healthcare[[#This Row],[Age]]&lt;60,"Middle","Senior"))</f>
        <v>Middle</v>
      </c>
      <c r="E7080" t="s">
        <v>16</v>
      </c>
      <c r="F7080" t="s">
        <v>62</v>
      </c>
      <c r="G7080" t="s">
        <v>62</v>
      </c>
      <c r="H7080" t="s">
        <v>69</v>
      </c>
      <c r="I7080" s="2">
        <v>43523</v>
      </c>
      <c r="J7080" t="s">
        <v>19265</v>
      </c>
      <c r="K7080" t="s">
        <v>19266</v>
      </c>
      <c r="L7080" t="s">
        <v>56</v>
      </c>
      <c r="M7080">
        <v>67948.642600000006</v>
      </c>
      <c r="N7080">
        <v>182</v>
      </c>
      <c r="O7080" t="s">
        <v>22</v>
      </c>
      <c r="P7080" t="s">
        <v>22</v>
      </c>
      <c r="Q7080" s="2">
        <v>43530</v>
      </c>
      <c r="R7080" t="s">
        <v>23</v>
      </c>
      <c r="S7080" t="s">
        <v>24</v>
      </c>
      <c r="T7080">
        <f>_xlfn.DAYS(Raw_data_US_healthcare[[#This Row],[Discharge Date]],Raw_data_US_healthcare[[#This Row],[Date of Admission]])</f>
        <v>7</v>
      </c>
    </row>
    <row r="7081" spans="1:20" x14ac:dyDescent="0.3">
      <c r="A7081" t="s">
        <v>26511</v>
      </c>
      <c r="B7081" t="s">
        <v>4039</v>
      </c>
      <c r="C7081">
        <v>77</v>
      </c>
      <c r="D7081" t="str">
        <f>IF(Raw_data_US_healthcare[[#This Row],[Age]]&lt;35,"Young",IF(Raw_data_US_healthcare[[#This Row],[Age]]&lt;60,"Middle","Senior"))</f>
        <v>Senior</v>
      </c>
      <c r="E7081" t="s">
        <v>16</v>
      </c>
      <c r="F7081" t="s">
        <v>27</v>
      </c>
      <c r="G7081" t="s">
        <v>27</v>
      </c>
      <c r="H7081" t="s">
        <v>26514</v>
      </c>
      <c r="I7081" s="2">
        <v>44085</v>
      </c>
      <c r="J7081" t="s">
        <v>19267</v>
      </c>
      <c r="K7081" t="s">
        <v>19128</v>
      </c>
      <c r="L7081" t="s">
        <v>31</v>
      </c>
      <c r="M7081">
        <v>28721.538799999998</v>
      </c>
      <c r="N7081">
        <v>178</v>
      </c>
      <c r="O7081" t="s">
        <v>39</v>
      </c>
      <c r="P7081" t="s">
        <v>39</v>
      </c>
      <c r="Q7081" s="2">
        <v>44109</v>
      </c>
      <c r="R7081" t="s">
        <v>44</v>
      </c>
      <c r="S7081" t="s">
        <v>24</v>
      </c>
      <c r="T7081">
        <f>_xlfn.DAYS(Raw_data_US_healthcare[[#This Row],[Discharge Date]],Raw_data_US_healthcare[[#This Row],[Date of Admission]])</f>
        <v>24</v>
      </c>
    </row>
    <row r="7082" spans="1:20" x14ac:dyDescent="0.3">
      <c r="A7082" t="s">
        <v>26512</v>
      </c>
      <c r="B7082" t="s">
        <v>19268</v>
      </c>
      <c r="C7082">
        <v>47</v>
      </c>
      <c r="D7082" t="str">
        <f>IF(Raw_data_US_healthcare[[#This Row],[Age]]&lt;35,"Young",IF(Raw_data_US_healthcare[[#This Row],[Age]]&lt;60,"Middle","Senior"))</f>
        <v>Middle</v>
      </c>
      <c r="E7082" t="s">
        <v>26</v>
      </c>
      <c r="F7082" t="s">
        <v>88</v>
      </c>
      <c r="G7082" t="s">
        <v>88</v>
      </c>
      <c r="H7082" t="s">
        <v>26516</v>
      </c>
      <c r="I7082" s="2">
        <v>44824</v>
      </c>
      <c r="J7082" t="s">
        <v>19269</v>
      </c>
      <c r="K7082" t="s">
        <v>19270</v>
      </c>
      <c r="L7082" t="s">
        <v>21</v>
      </c>
      <c r="M7082">
        <v>18563.8567</v>
      </c>
      <c r="N7082">
        <v>337</v>
      </c>
      <c r="O7082" t="s">
        <v>39</v>
      </c>
      <c r="P7082" t="s">
        <v>39</v>
      </c>
      <c r="Q7082" s="2">
        <v>44828</v>
      </c>
      <c r="R7082" t="s">
        <v>48</v>
      </c>
      <c r="S7082" t="s">
        <v>33</v>
      </c>
      <c r="T7082">
        <f>_xlfn.DAYS(Raw_data_US_healthcare[[#This Row],[Discharge Date]],Raw_data_US_healthcare[[#This Row],[Date of Admission]])</f>
        <v>4</v>
      </c>
    </row>
    <row r="7083" spans="1:20" x14ac:dyDescent="0.3">
      <c r="A7083" t="s">
        <v>26511</v>
      </c>
      <c r="B7083" t="s">
        <v>19271</v>
      </c>
      <c r="C7083">
        <v>71</v>
      </c>
      <c r="D7083" t="str">
        <f>IF(Raw_data_US_healthcare[[#This Row],[Age]]&lt;35,"Young",IF(Raw_data_US_healthcare[[#This Row],[Age]]&lt;60,"Middle","Senior"))</f>
        <v>Senior</v>
      </c>
      <c r="E7083" t="s">
        <v>16</v>
      </c>
      <c r="F7083" t="s">
        <v>35</v>
      </c>
      <c r="G7083" t="s">
        <v>35</v>
      </c>
      <c r="H7083" t="s">
        <v>69</v>
      </c>
      <c r="I7083" s="2">
        <v>43548</v>
      </c>
      <c r="J7083" t="s">
        <v>19272</v>
      </c>
      <c r="K7083" t="s">
        <v>19273</v>
      </c>
      <c r="L7083" t="s">
        <v>31</v>
      </c>
      <c r="M7083">
        <v>58958.211600000002</v>
      </c>
      <c r="N7083">
        <v>107</v>
      </c>
      <c r="O7083" t="s">
        <v>22</v>
      </c>
      <c r="P7083" t="s">
        <v>22</v>
      </c>
      <c r="Q7083" s="2">
        <v>43551</v>
      </c>
      <c r="R7083" t="s">
        <v>44</v>
      </c>
      <c r="S7083" t="s">
        <v>24</v>
      </c>
      <c r="T7083">
        <f>_xlfn.DAYS(Raw_data_US_healthcare[[#This Row],[Discharge Date]],Raw_data_US_healthcare[[#This Row],[Date of Admission]])</f>
        <v>3</v>
      </c>
    </row>
    <row r="7084" spans="1:20" x14ac:dyDescent="0.3">
      <c r="A7084" t="s">
        <v>26511</v>
      </c>
      <c r="B7084" t="s">
        <v>19274</v>
      </c>
      <c r="C7084">
        <v>63</v>
      </c>
      <c r="D7084" t="str">
        <f>IF(Raw_data_US_healthcare[[#This Row],[Age]]&lt;35,"Young",IF(Raw_data_US_healthcare[[#This Row],[Age]]&lt;60,"Middle","Senior"))</f>
        <v>Senior</v>
      </c>
      <c r="E7084" t="s">
        <v>16</v>
      </c>
      <c r="F7084" t="s">
        <v>49</v>
      </c>
      <c r="G7084" t="s">
        <v>49</v>
      </c>
      <c r="H7084" t="s">
        <v>26514</v>
      </c>
      <c r="I7084" s="2">
        <v>44780</v>
      </c>
      <c r="J7084" t="s">
        <v>19275</v>
      </c>
      <c r="K7084" t="s">
        <v>19276</v>
      </c>
      <c r="L7084" t="s">
        <v>60</v>
      </c>
      <c r="M7084">
        <v>9833.0406999999996</v>
      </c>
      <c r="N7084">
        <v>135</v>
      </c>
      <c r="O7084" t="s">
        <v>43</v>
      </c>
      <c r="P7084" t="s">
        <v>43</v>
      </c>
      <c r="Q7084" s="2">
        <v>44787</v>
      </c>
      <c r="R7084" t="s">
        <v>48</v>
      </c>
      <c r="S7084" t="s">
        <v>24</v>
      </c>
      <c r="T7084">
        <f>_xlfn.DAYS(Raw_data_US_healthcare[[#This Row],[Discharge Date]],Raw_data_US_healthcare[[#This Row],[Date of Admission]])</f>
        <v>7</v>
      </c>
    </row>
    <row r="7085" spans="1:20" x14ac:dyDescent="0.3">
      <c r="A7085" t="s">
        <v>26511</v>
      </c>
      <c r="B7085" t="s">
        <v>4574</v>
      </c>
      <c r="C7085">
        <v>29</v>
      </c>
      <c r="D7085" t="str">
        <f>IF(Raw_data_US_healthcare[[#This Row],[Age]]&lt;35,"Young",IF(Raw_data_US_healthcare[[#This Row],[Age]]&lt;60,"Middle","Senior"))</f>
        <v>Young</v>
      </c>
      <c r="E7085" t="s">
        <v>16</v>
      </c>
      <c r="F7085" t="s">
        <v>17</v>
      </c>
      <c r="G7085" t="s">
        <v>17</v>
      </c>
      <c r="H7085" t="s">
        <v>69</v>
      </c>
      <c r="I7085" s="2">
        <v>44977</v>
      </c>
      <c r="J7085" t="s">
        <v>19277</v>
      </c>
      <c r="K7085" t="s">
        <v>19278</v>
      </c>
      <c r="L7085" t="s">
        <v>31</v>
      </c>
      <c r="M7085">
        <v>64234.731599999999</v>
      </c>
      <c r="N7085">
        <v>448</v>
      </c>
      <c r="O7085" t="s">
        <v>39</v>
      </c>
      <c r="P7085" t="s">
        <v>39</v>
      </c>
      <c r="Q7085" s="2">
        <v>45007</v>
      </c>
      <c r="R7085" t="s">
        <v>83</v>
      </c>
      <c r="S7085" t="s">
        <v>45</v>
      </c>
      <c r="T7085">
        <f>_xlfn.DAYS(Raw_data_US_healthcare[[#This Row],[Discharge Date]],Raw_data_US_healthcare[[#This Row],[Date of Admission]])</f>
        <v>30</v>
      </c>
    </row>
    <row r="7086" spans="1:20" x14ac:dyDescent="0.3">
      <c r="A7086" t="s">
        <v>26511</v>
      </c>
      <c r="B7086" t="s">
        <v>19279</v>
      </c>
      <c r="C7086">
        <v>36</v>
      </c>
      <c r="D7086" t="str">
        <f>IF(Raw_data_US_healthcare[[#This Row],[Age]]&lt;35,"Young",IF(Raw_data_US_healthcare[[#This Row],[Age]]&lt;60,"Middle","Senior"))</f>
        <v>Middle</v>
      </c>
      <c r="E7086" t="s">
        <v>16</v>
      </c>
      <c r="F7086" t="s">
        <v>17</v>
      </c>
      <c r="G7086" t="s">
        <v>17</v>
      </c>
      <c r="H7086" t="s">
        <v>36</v>
      </c>
      <c r="I7086" s="2">
        <v>43924</v>
      </c>
      <c r="J7086" t="s">
        <v>19280</v>
      </c>
      <c r="K7086" t="s">
        <v>19281</v>
      </c>
      <c r="L7086" t="s">
        <v>31</v>
      </c>
      <c r="M7086">
        <v>8309.3194000000003</v>
      </c>
      <c r="N7086">
        <v>441</v>
      </c>
      <c r="O7086" t="s">
        <v>22</v>
      </c>
      <c r="P7086" t="s">
        <v>22</v>
      </c>
      <c r="Q7086" s="2">
        <v>43926</v>
      </c>
      <c r="R7086" t="s">
        <v>83</v>
      </c>
      <c r="S7086" t="s">
        <v>33</v>
      </c>
      <c r="T7086">
        <f>_xlfn.DAYS(Raw_data_US_healthcare[[#This Row],[Discharge Date]],Raw_data_US_healthcare[[#This Row],[Date of Admission]])</f>
        <v>2</v>
      </c>
    </row>
    <row r="7087" spans="1:20" x14ac:dyDescent="0.3">
      <c r="A7087" t="s">
        <v>26511</v>
      </c>
      <c r="B7087" t="s">
        <v>19282</v>
      </c>
      <c r="C7087">
        <v>25</v>
      </c>
      <c r="D7087" t="str">
        <f>IF(Raw_data_US_healthcare[[#This Row],[Age]]&lt;35,"Young",IF(Raw_data_US_healthcare[[#This Row],[Age]]&lt;60,"Middle","Senior"))</f>
        <v>Young</v>
      </c>
      <c r="E7087" t="s">
        <v>16</v>
      </c>
      <c r="F7087" t="s">
        <v>62</v>
      </c>
      <c r="G7087" t="s">
        <v>62</v>
      </c>
      <c r="H7087" t="s">
        <v>36</v>
      </c>
      <c r="I7087" s="2">
        <v>44044</v>
      </c>
      <c r="J7087" t="s">
        <v>19283</v>
      </c>
      <c r="K7087" t="s">
        <v>19284</v>
      </c>
      <c r="L7087" t="s">
        <v>52</v>
      </c>
      <c r="M7087">
        <v>2251.6354999999999</v>
      </c>
      <c r="N7087">
        <v>300</v>
      </c>
      <c r="O7087" t="s">
        <v>22</v>
      </c>
      <c r="P7087" t="s">
        <v>22</v>
      </c>
      <c r="Q7087" s="2">
        <v>44065</v>
      </c>
      <c r="R7087" t="s">
        <v>48</v>
      </c>
      <c r="S7087" t="s">
        <v>24</v>
      </c>
      <c r="T7087">
        <f>_xlfn.DAYS(Raw_data_US_healthcare[[#This Row],[Discharge Date]],Raw_data_US_healthcare[[#This Row],[Date of Admission]])</f>
        <v>21</v>
      </c>
    </row>
    <row r="7088" spans="1:20" x14ac:dyDescent="0.3">
      <c r="A7088" t="s">
        <v>26512</v>
      </c>
      <c r="B7088" t="s">
        <v>19285</v>
      </c>
      <c r="C7088">
        <v>56</v>
      </c>
      <c r="D7088" t="str">
        <f>IF(Raw_data_US_healthcare[[#This Row],[Age]]&lt;35,"Young",IF(Raw_data_US_healthcare[[#This Row],[Age]]&lt;60,"Middle","Senior"))</f>
        <v>Middle</v>
      </c>
      <c r="E7088" t="s">
        <v>26</v>
      </c>
      <c r="F7088" t="s">
        <v>27</v>
      </c>
      <c r="G7088" t="s">
        <v>27</v>
      </c>
      <c r="H7088" t="s">
        <v>26516</v>
      </c>
      <c r="I7088" s="2">
        <v>44732</v>
      </c>
      <c r="J7088" t="s">
        <v>19286</v>
      </c>
      <c r="K7088" t="s">
        <v>1987</v>
      </c>
      <c r="L7088" t="s">
        <v>31</v>
      </c>
      <c r="M7088">
        <v>25971.404900000001</v>
      </c>
      <c r="N7088">
        <v>213</v>
      </c>
      <c r="O7088" t="s">
        <v>39</v>
      </c>
      <c r="P7088" t="s">
        <v>39</v>
      </c>
      <c r="Q7088" s="2">
        <v>44739</v>
      </c>
      <c r="R7088" t="s">
        <v>23</v>
      </c>
      <c r="S7088" t="s">
        <v>24</v>
      </c>
      <c r="T7088">
        <f>_xlfn.DAYS(Raw_data_US_healthcare[[#This Row],[Discharge Date]],Raw_data_US_healthcare[[#This Row],[Date of Admission]])</f>
        <v>7</v>
      </c>
    </row>
    <row r="7089" spans="1:20" x14ac:dyDescent="0.3">
      <c r="A7089" t="s">
        <v>26511</v>
      </c>
      <c r="B7089" t="s">
        <v>18249</v>
      </c>
      <c r="C7089">
        <v>45</v>
      </c>
      <c r="D7089" t="str">
        <f>IF(Raw_data_US_healthcare[[#This Row],[Age]]&lt;35,"Young",IF(Raw_data_US_healthcare[[#This Row],[Age]]&lt;60,"Middle","Senior"))</f>
        <v>Middle</v>
      </c>
      <c r="E7089" t="s">
        <v>16</v>
      </c>
      <c r="F7089" t="s">
        <v>228</v>
      </c>
      <c r="G7089" t="s">
        <v>228</v>
      </c>
      <c r="H7089" t="s">
        <v>36</v>
      </c>
      <c r="I7089" s="2">
        <v>43537</v>
      </c>
      <c r="J7089" t="s">
        <v>19287</v>
      </c>
      <c r="K7089" t="s">
        <v>19288</v>
      </c>
      <c r="L7089" t="s">
        <v>21</v>
      </c>
      <c r="M7089">
        <v>18308.167099999999</v>
      </c>
      <c r="N7089">
        <v>286</v>
      </c>
      <c r="O7089" t="s">
        <v>39</v>
      </c>
      <c r="P7089" t="s">
        <v>39</v>
      </c>
      <c r="Q7089" s="2">
        <v>43542</v>
      </c>
      <c r="R7089" t="s">
        <v>83</v>
      </c>
      <c r="S7089" t="s">
        <v>33</v>
      </c>
      <c r="T7089">
        <f>_xlfn.DAYS(Raw_data_US_healthcare[[#This Row],[Discharge Date]],Raw_data_US_healthcare[[#This Row],[Date of Admission]])</f>
        <v>5</v>
      </c>
    </row>
    <row r="7090" spans="1:20" x14ac:dyDescent="0.3">
      <c r="A7090" t="s">
        <v>26511</v>
      </c>
      <c r="B7090" t="s">
        <v>19289</v>
      </c>
      <c r="C7090">
        <v>76</v>
      </c>
      <c r="D7090" t="str">
        <f>IF(Raw_data_US_healthcare[[#This Row],[Age]]&lt;35,"Young",IF(Raw_data_US_healthcare[[#This Row],[Age]]&lt;60,"Middle","Senior"))</f>
        <v>Senior</v>
      </c>
      <c r="E7090" t="s">
        <v>16</v>
      </c>
      <c r="F7090" t="s">
        <v>17</v>
      </c>
      <c r="G7090" t="s">
        <v>17</v>
      </c>
      <c r="H7090" t="s">
        <v>18</v>
      </c>
      <c r="I7090" s="2">
        <v>44080</v>
      </c>
      <c r="J7090" t="s">
        <v>19290</v>
      </c>
      <c r="K7090" t="s">
        <v>796</v>
      </c>
      <c r="L7090" t="s">
        <v>21</v>
      </c>
      <c r="M7090">
        <v>38416.659500000002</v>
      </c>
      <c r="N7090">
        <v>195</v>
      </c>
      <c r="O7090" t="s">
        <v>43</v>
      </c>
      <c r="P7090" t="s">
        <v>43</v>
      </c>
      <c r="Q7090" s="2">
        <v>44105</v>
      </c>
      <c r="R7090" t="s">
        <v>32</v>
      </c>
      <c r="S7090" t="s">
        <v>24</v>
      </c>
      <c r="T7090">
        <f>_xlfn.DAYS(Raw_data_US_healthcare[[#This Row],[Discharge Date]],Raw_data_US_healthcare[[#This Row],[Date of Admission]])</f>
        <v>25</v>
      </c>
    </row>
    <row r="7091" spans="1:20" x14ac:dyDescent="0.3">
      <c r="A7091" t="s">
        <v>26512</v>
      </c>
      <c r="B7091" t="s">
        <v>19291</v>
      </c>
      <c r="C7091">
        <v>61</v>
      </c>
      <c r="D7091" t="str">
        <f>IF(Raw_data_US_healthcare[[#This Row],[Age]]&lt;35,"Young",IF(Raw_data_US_healthcare[[#This Row],[Age]]&lt;60,"Middle","Senior"))</f>
        <v>Senior</v>
      </c>
      <c r="E7091" t="s">
        <v>26</v>
      </c>
      <c r="F7091" t="s">
        <v>27</v>
      </c>
      <c r="G7091" t="s">
        <v>27</v>
      </c>
      <c r="H7091" t="s">
        <v>18</v>
      </c>
      <c r="I7091" s="2">
        <v>43550</v>
      </c>
      <c r="J7091" t="s">
        <v>10727</v>
      </c>
      <c r="K7091" t="s">
        <v>19292</v>
      </c>
      <c r="L7091" t="s">
        <v>52</v>
      </c>
      <c r="M7091">
        <v>2553.1086</v>
      </c>
      <c r="N7091">
        <v>428</v>
      </c>
      <c r="O7091" t="s">
        <v>22</v>
      </c>
      <c r="P7091" t="s">
        <v>22</v>
      </c>
      <c r="Q7091" s="2">
        <v>43552</v>
      </c>
      <c r="R7091" t="s">
        <v>23</v>
      </c>
      <c r="S7091" t="s">
        <v>24</v>
      </c>
      <c r="T7091">
        <f>_xlfn.DAYS(Raw_data_US_healthcare[[#This Row],[Discharge Date]],Raw_data_US_healthcare[[#This Row],[Date of Admission]])</f>
        <v>2</v>
      </c>
    </row>
    <row r="7092" spans="1:20" x14ac:dyDescent="0.3">
      <c r="A7092" t="s">
        <v>26512</v>
      </c>
      <c r="B7092" t="s">
        <v>19293</v>
      </c>
      <c r="C7092">
        <v>37</v>
      </c>
      <c r="D7092" t="str">
        <f>IF(Raw_data_US_healthcare[[#This Row],[Age]]&lt;35,"Young",IF(Raw_data_US_healthcare[[#This Row],[Age]]&lt;60,"Middle","Senior"))</f>
        <v>Middle</v>
      </c>
      <c r="E7092" t="s">
        <v>26</v>
      </c>
      <c r="F7092" t="s">
        <v>88</v>
      </c>
      <c r="G7092" t="s">
        <v>88</v>
      </c>
      <c r="H7092" t="s">
        <v>36</v>
      </c>
      <c r="I7092" s="2">
        <v>43640</v>
      </c>
      <c r="J7092" t="s">
        <v>19294</v>
      </c>
      <c r="K7092" t="s">
        <v>13158</v>
      </c>
      <c r="L7092" t="s">
        <v>56</v>
      </c>
      <c r="M7092">
        <v>8823.0830999999998</v>
      </c>
      <c r="N7092">
        <v>404</v>
      </c>
      <c r="O7092" t="s">
        <v>39</v>
      </c>
      <c r="P7092" t="s">
        <v>39</v>
      </c>
      <c r="Q7092" s="2">
        <v>43664</v>
      </c>
      <c r="R7092" t="s">
        <v>48</v>
      </c>
      <c r="S7092" t="s">
        <v>45</v>
      </c>
      <c r="T7092">
        <f>_xlfn.DAYS(Raw_data_US_healthcare[[#This Row],[Discharge Date]],Raw_data_US_healthcare[[#This Row],[Date of Admission]])</f>
        <v>24</v>
      </c>
    </row>
    <row r="7093" spans="1:20" x14ac:dyDescent="0.3">
      <c r="A7093" t="s">
        <v>26511</v>
      </c>
      <c r="B7093" t="s">
        <v>19295</v>
      </c>
      <c r="C7093">
        <v>72</v>
      </c>
      <c r="D7093" t="str">
        <f>IF(Raw_data_US_healthcare[[#This Row],[Age]]&lt;35,"Young",IF(Raw_data_US_healthcare[[#This Row],[Age]]&lt;60,"Middle","Senior"))</f>
        <v>Senior</v>
      </c>
      <c r="E7093" t="s">
        <v>16</v>
      </c>
      <c r="F7093" t="s">
        <v>49</v>
      </c>
      <c r="G7093" t="s">
        <v>49</v>
      </c>
      <c r="H7093" t="s">
        <v>28</v>
      </c>
      <c r="I7093" s="2">
        <v>44398</v>
      </c>
      <c r="J7093" t="s">
        <v>19296</v>
      </c>
      <c r="K7093" t="s">
        <v>19297</v>
      </c>
      <c r="L7093" t="s">
        <v>56</v>
      </c>
      <c r="M7093">
        <v>9476.9207000000006</v>
      </c>
      <c r="N7093">
        <v>113</v>
      </c>
      <c r="O7093" t="s">
        <v>39</v>
      </c>
      <c r="P7093" t="s">
        <v>39</v>
      </c>
      <c r="Q7093" s="2">
        <v>44427</v>
      </c>
      <c r="R7093" t="s">
        <v>32</v>
      </c>
      <c r="S7093" t="s">
        <v>24</v>
      </c>
      <c r="T7093">
        <f>_xlfn.DAYS(Raw_data_US_healthcare[[#This Row],[Discharge Date]],Raw_data_US_healthcare[[#This Row],[Date of Admission]])</f>
        <v>29</v>
      </c>
    </row>
    <row r="7094" spans="1:20" x14ac:dyDescent="0.3">
      <c r="A7094" t="s">
        <v>26511</v>
      </c>
      <c r="B7094" t="s">
        <v>19298</v>
      </c>
      <c r="C7094">
        <v>73</v>
      </c>
      <c r="D7094" t="str">
        <f>IF(Raw_data_US_healthcare[[#This Row],[Age]]&lt;35,"Young",IF(Raw_data_US_healthcare[[#This Row],[Age]]&lt;60,"Middle","Senior"))</f>
        <v>Senior</v>
      </c>
      <c r="E7094" t="s">
        <v>16</v>
      </c>
      <c r="F7094" t="s">
        <v>35</v>
      </c>
      <c r="G7094" t="s">
        <v>35</v>
      </c>
      <c r="H7094" t="s">
        <v>26514</v>
      </c>
      <c r="I7094" s="2">
        <v>43684</v>
      </c>
      <c r="J7094" t="s">
        <v>19131</v>
      </c>
      <c r="K7094" t="s">
        <v>19299</v>
      </c>
      <c r="L7094" t="s">
        <v>21</v>
      </c>
      <c r="M7094">
        <v>31245.939399999999</v>
      </c>
      <c r="N7094">
        <v>174</v>
      </c>
      <c r="O7094" t="s">
        <v>22</v>
      </c>
      <c r="P7094" t="s">
        <v>22</v>
      </c>
      <c r="Q7094" s="2">
        <v>43690</v>
      </c>
      <c r="R7094" t="s">
        <v>23</v>
      </c>
      <c r="S7094" t="s">
        <v>45</v>
      </c>
      <c r="T7094">
        <f>_xlfn.DAYS(Raw_data_US_healthcare[[#This Row],[Discharge Date]],Raw_data_US_healthcare[[#This Row],[Date of Admission]])</f>
        <v>6</v>
      </c>
    </row>
    <row r="7095" spans="1:20" x14ac:dyDescent="0.3">
      <c r="A7095" t="s">
        <v>26512</v>
      </c>
      <c r="B7095" t="s">
        <v>1525</v>
      </c>
      <c r="C7095">
        <v>67</v>
      </c>
      <c r="D7095" t="str">
        <f>IF(Raw_data_US_healthcare[[#This Row],[Age]]&lt;35,"Young",IF(Raw_data_US_healthcare[[#This Row],[Age]]&lt;60,"Middle","Senior"))</f>
        <v>Senior</v>
      </c>
      <c r="E7095" t="s">
        <v>26</v>
      </c>
      <c r="F7095" t="s">
        <v>17</v>
      </c>
      <c r="G7095" t="s">
        <v>17</v>
      </c>
      <c r="H7095" t="s">
        <v>69</v>
      </c>
      <c r="I7095" s="2">
        <v>43931</v>
      </c>
      <c r="J7095" t="s">
        <v>19300</v>
      </c>
      <c r="K7095" t="s">
        <v>19301</v>
      </c>
      <c r="L7095" t="s">
        <v>31</v>
      </c>
      <c r="M7095">
        <v>7899.0582999999997</v>
      </c>
      <c r="N7095">
        <v>452</v>
      </c>
      <c r="O7095" t="s">
        <v>39</v>
      </c>
      <c r="P7095" t="s">
        <v>39</v>
      </c>
      <c r="Q7095" s="2">
        <v>43943</v>
      </c>
      <c r="R7095" t="s">
        <v>48</v>
      </c>
      <c r="S7095" t="s">
        <v>33</v>
      </c>
      <c r="T7095">
        <f>_xlfn.DAYS(Raw_data_US_healthcare[[#This Row],[Discharge Date]],Raw_data_US_healthcare[[#This Row],[Date of Admission]])</f>
        <v>12</v>
      </c>
    </row>
    <row r="7096" spans="1:20" x14ac:dyDescent="0.3">
      <c r="A7096" t="s">
        <v>26512</v>
      </c>
      <c r="B7096" t="s">
        <v>19302</v>
      </c>
      <c r="C7096">
        <v>78</v>
      </c>
      <c r="D7096" t="str">
        <f>IF(Raw_data_US_healthcare[[#This Row],[Age]]&lt;35,"Young",IF(Raw_data_US_healthcare[[#This Row],[Age]]&lt;60,"Middle","Senior"))</f>
        <v>Senior</v>
      </c>
      <c r="E7096" t="s">
        <v>26</v>
      </c>
      <c r="F7096" t="s">
        <v>17</v>
      </c>
      <c r="G7096" t="s">
        <v>17</v>
      </c>
      <c r="H7096" t="s">
        <v>26514</v>
      </c>
      <c r="I7096" s="2">
        <v>44946</v>
      </c>
      <c r="J7096" t="s">
        <v>19303</v>
      </c>
      <c r="K7096" t="s">
        <v>19304</v>
      </c>
      <c r="L7096" t="s">
        <v>31</v>
      </c>
      <c r="M7096">
        <v>16124.416800000001</v>
      </c>
      <c r="N7096">
        <v>418</v>
      </c>
      <c r="O7096" t="s">
        <v>43</v>
      </c>
      <c r="P7096" t="s">
        <v>43</v>
      </c>
      <c r="Q7096" s="2">
        <v>44972</v>
      </c>
      <c r="R7096" t="s">
        <v>48</v>
      </c>
      <c r="S7096" t="s">
        <v>24</v>
      </c>
      <c r="T7096">
        <f>_xlfn.DAYS(Raw_data_US_healthcare[[#This Row],[Discharge Date]],Raw_data_US_healthcare[[#This Row],[Date of Admission]])</f>
        <v>26</v>
      </c>
    </row>
    <row r="7097" spans="1:20" x14ac:dyDescent="0.3">
      <c r="A7097" t="s">
        <v>26512</v>
      </c>
      <c r="B7097" t="s">
        <v>2802</v>
      </c>
      <c r="C7097">
        <v>33</v>
      </c>
      <c r="D7097" t="str">
        <f>IF(Raw_data_US_healthcare[[#This Row],[Age]]&lt;35,"Young",IF(Raw_data_US_healthcare[[#This Row],[Age]]&lt;60,"Middle","Senior"))</f>
        <v>Young</v>
      </c>
      <c r="E7097" t="s">
        <v>26</v>
      </c>
      <c r="F7097" t="s">
        <v>35</v>
      </c>
      <c r="G7097" t="s">
        <v>35</v>
      </c>
      <c r="H7097" t="s">
        <v>28</v>
      </c>
      <c r="I7097" s="2">
        <v>44717</v>
      </c>
      <c r="J7097" t="s">
        <v>19305</v>
      </c>
      <c r="K7097" t="s">
        <v>19306</v>
      </c>
      <c r="L7097" t="s">
        <v>52</v>
      </c>
      <c r="M7097">
        <v>23357.928599999999</v>
      </c>
      <c r="N7097">
        <v>119</v>
      </c>
      <c r="O7097" t="s">
        <v>43</v>
      </c>
      <c r="P7097" t="s">
        <v>43</v>
      </c>
      <c r="Q7097" s="2">
        <v>44726</v>
      </c>
      <c r="R7097" t="s">
        <v>83</v>
      </c>
      <c r="S7097" t="s">
        <v>45</v>
      </c>
      <c r="T7097">
        <f>_xlfn.DAYS(Raw_data_US_healthcare[[#This Row],[Discharge Date]],Raw_data_US_healthcare[[#This Row],[Date of Admission]])</f>
        <v>9</v>
      </c>
    </row>
    <row r="7098" spans="1:20" x14ac:dyDescent="0.3">
      <c r="A7098" t="s">
        <v>26512</v>
      </c>
      <c r="B7098" t="s">
        <v>11507</v>
      </c>
      <c r="C7098">
        <v>78</v>
      </c>
      <c r="D7098" t="str">
        <f>IF(Raw_data_US_healthcare[[#This Row],[Age]]&lt;35,"Young",IF(Raw_data_US_healthcare[[#This Row],[Age]]&lt;60,"Middle","Senior"))</f>
        <v>Senior</v>
      </c>
      <c r="E7098" t="s">
        <v>26</v>
      </c>
      <c r="F7098" t="s">
        <v>228</v>
      </c>
      <c r="G7098" t="s">
        <v>228</v>
      </c>
      <c r="H7098" t="s">
        <v>26514</v>
      </c>
      <c r="I7098" s="2">
        <v>43870</v>
      </c>
      <c r="J7098" t="s">
        <v>19307</v>
      </c>
      <c r="K7098" t="s">
        <v>6833</v>
      </c>
      <c r="L7098" t="s">
        <v>60</v>
      </c>
      <c r="M7098">
        <v>16640.2048</v>
      </c>
      <c r="N7098">
        <v>360</v>
      </c>
      <c r="O7098" t="s">
        <v>22</v>
      </c>
      <c r="P7098" t="s">
        <v>22</v>
      </c>
      <c r="Q7098" s="2">
        <v>43872</v>
      </c>
      <c r="R7098" t="s">
        <v>32</v>
      </c>
      <c r="S7098" t="s">
        <v>33</v>
      </c>
      <c r="T7098">
        <f>_xlfn.DAYS(Raw_data_US_healthcare[[#This Row],[Discharge Date]],Raw_data_US_healthcare[[#This Row],[Date of Admission]])</f>
        <v>2</v>
      </c>
    </row>
    <row r="7099" spans="1:20" x14ac:dyDescent="0.3">
      <c r="A7099" t="s">
        <v>26512</v>
      </c>
      <c r="B7099" t="s">
        <v>19308</v>
      </c>
      <c r="C7099">
        <v>85</v>
      </c>
      <c r="D7099" t="str">
        <f>IF(Raw_data_US_healthcare[[#This Row],[Age]]&lt;35,"Young",IF(Raw_data_US_healthcare[[#This Row],[Age]]&lt;60,"Middle","Senior"))</f>
        <v>Senior</v>
      </c>
      <c r="E7099" t="s">
        <v>26</v>
      </c>
      <c r="F7099" t="s">
        <v>17</v>
      </c>
      <c r="G7099" t="s">
        <v>17</v>
      </c>
      <c r="H7099" t="s">
        <v>26514</v>
      </c>
      <c r="I7099" s="2">
        <v>44778</v>
      </c>
      <c r="J7099" t="s">
        <v>19309</v>
      </c>
      <c r="K7099" t="s">
        <v>19310</v>
      </c>
      <c r="L7099" t="s">
        <v>60</v>
      </c>
      <c r="M7099">
        <v>14450.2348</v>
      </c>
      <c r="N7099">
        <v>157</v>
      </c>
      <c r="O7099" t="s">
        <v>43</v>
      </c>
      <c r="P7099" t="s">
        <v>43</v>
      </c>
      <c r="Q7099" s="2">
        <v>44805</v>
      </c>
      <c r="R7099" t="s">
        <v>44</v>
      </c>
      <c r="S7099" t="s">
        <v>33</v>
      </c>
      <c r="T7099">
        <f>_xlfn.DAYS(Raw_data_US_healthcare[[#This Row],[Discharge Date]],Raw_data_US_healthcare[[#This Row],[Date of Admission]])</f>
        <v>27</v>
      </c>
    </row>
    <row r="7100" spans="1:20" x14ac:dyDescent="0.3">
      <c r="A7100" t="s">
        <v>26511</v>
      </c>
      <c r="B7100" t="s">
        <v>19311</v>
      </c>
      <c r="C7100">
        <v>72</v>
      </c>
      <c r="D7100" t="str">
        <f>IF(Raw_data_US_healthcare[[#This Row],[Age]]&lt;35,"Young",IF(Raw_data_US_healthcare[[#This Row],[Age]]&lt;60,"Middle","Senior"))</f>
        <v>Senior</v>
      </c>
      <c r="E7100" t="s">
        <v>16</v>
      </c>
      <c r="F7100" t="s">
        <v>88</v>
      </c>
      <c r="G7100" t="s">
        <v>88</v>
      </c>
      <c r="H7100" t="s">
        <v>26516</v>
      </c>
      <c r="I7100" s="2">
        <v>44688</v>
      </c>
      <c r="J7100" t="s">
        <v>10741</v>
      </c>
      <c r="K7100" t="s">
        <v>19312</v>
      </c>
      <c r="L7100" t="s">
        <v>31</v>
      </c>
      <c r="M7100">
        <v>32570.440699999999</v>
      </c>
      <c r="N7100">
        <v>108</v>
      </c>
      <c r="O7100" t="s">
        <v>43</v>
      </c>
      <c r="P7100" t="s">
        <v>43</v>
      </c>
      <c r="Q7100" s="2">
        <v>44692</v>
      </c>
      <c r="R7100" t="s">
        <v>48</v>
      </c>
      <c r="S7100" t="s">
        <v>45</v>
      </c>
      <c r="T7100">
        <f>_xlfn.DAYS(Raw_data_US_healthcare[[#This Row],[Discharge Date]],Raw_data_US_healthcare[[#This Row],[Date of Admission]])</f>
        <v>4</v>
      </c>
    </row>
    <row r="7101" spans="1:20" x14ac:dyDescent="0.3">
      <c r="A7101" t="s">
        <v>26512</v>
      </c>
      <c r="B7101" t="s">
        <v>19313</v>
      </c>
      <c r="C7101">
        <v>57</v>
      </c>
      <c r="D7101" t="str">
        <f>IF(Raw_data_US_healthcare[[#This Row],[Age]]&lt;35,"Young",IF(Raw_data_US_healthcare[[#This Row],[Age]]&lt;60,"Middle","Senior"))</f>
        <v>Middle</v>
      </c>
      <c r="E7101" t="s">
        <v>26</v>
      </c>
      <c r="F7101" t="s">
        <v>49</v>
      </c>
      <c r="G7101" t="s">
        <v>49</v>
      </c>
      <c r="H7101" t="s">
        <v>26514</v>
      </c>
      <c r="I7101" s="2">
        <v>44543</v>
      </c>
      <c r="J7101" t="s">
        <v>19314</v>
      </c>
      <c r="K7101" t="s">
        <v>19315</v>
      </c>
      <c r="L7101" t="s">
        <v>52</v>
      </c>
      <c r="M7101">
        <v>3381.8206</v>
      </c>
      <c r="N7101">
        <v>476</v>
      </c>
      <c r="O7101" t="s">
        <v>39</v>
      </c>
      <c r="P7101" t="s">
        <v>39</v>
      </c>
      <c r="Q7101" s="2">
        <v>44563</v>
      </c>
      <c r="R7101" t="s">
        <v>44</v>
      </c>
      <c r="S7101" t="s">
        <v>24</v>
      </c>
      <c r="T7101">
        <f>_xlfn.DAYS(Raw_data_US_healthcare[[#This Row],[Discharge Date]],Raw_data_US_healthcare[[#This Row],[Date of Admission]])</f>
        <v>20</v>
      </c>
    </row>
    <row r="7102" spans="1:20" x14ac:dyDescent="0.3">
      <c r="A7102" t="s">
        <v>26511</v>
      </c>
      <c r="B7102" t="s">
        <v>19316</v>
      </c>
      <c r="C7102">
        <v>50</v>
      </c>
      <c r="D7102" t="str">
        <f>IF(Raw_data_US_healthcare[[#This Row],[Age]]&lt;35,"Young",IF(Raw_data_US_healthcare[[#This Row],[Age]]&lt;60,"Middle","Senior"))</f>
        <v>Middle</v>
      </c>
      <c r="E7102" t="s">
        <v>16</v>
      </c>
      <c r="F7102" t="s">
        <v>27</v>
      </c>
      <c r="G7102" t="s">
        <v>27</v>
      </c>
      <c r="H7102" t="s">
        <v>26514</v>
      </c>
      <c r="I7102" s="2">
        <v>43446</v>
      </c>
      <c r="J7102" t="s">
        <v>19317</v>
      </c>
      <c r="K7102" t="s">
        <v>12086</v>
      </c>
      <c r="L7102" t="s">
        <v>21</v>
      </c>
      <c r="M7102">
        <v>21058.064699999999</v>
      </c>
      <c r="N7102">
        <v>450</v>
      </c>
      <c r="O7102" t="s">
        <v>22</v>
      </c>
      <c r="P7102" t="s">
        <v>22</v>
      </c>
      <c r="Q7102" s="2">
        <v>43459</v>
      </c>
      <c r="R7102" t="s">
        <v>32</v>
      </c>
      <c r="S7102" t="s">
        <v>24</v>
      </c>
      <c r="T7102">
        <f>_xlfn.DAYS(Raw_data_US_healthcare[[#This Row],[Discharge Date]],Raw_data_US_healthcare[[#This Row],[Date of Admission]])</f>
        <v>13</v>
      </c>
    </row>
    <row r="7103" spans="1:20" x14ac:dyDescent="0.3">
      <c r="A7103" t="s">
        <v>26511</v>
      </c>
      <c r="B7103" t="s">
        <v>19318</v>
      </c>
      <c r="C7103">
        <v>64</v>
      </c>
      <c r="D7103" t="str">
        <f>IF(Raw_data_US_healthcare[[#This Row],[Age]]&lt;35,"Young",IF(Raw_data_US_healthcare[[#This Row],[Age]]&lt;60,"Middle","Senior"))</f>
        <v>Senior</v>
      </c>
      <c r="E7103" t="s">
        <v>16</v>
      </c>
      <c r="F7103" t="s">
        <v>88</v>
      </c>
      <c r="G7103" t="s">
        <v>88</v>
      </c>
      <c r="H7103" t="s">
        <v>26516</v>
      </c>
      <c r="I7103" s="2">
        <v>43658</v>
      </c>
      <c r="J7103" t="s">
        <v>19319</v>
      </c>
      <c r="K7103" t="s">
        <v>4335</v>
      </c>
      <c r="L7103" t="s">
        <v>31</v>
      </c>
      <c r="M7103">
        <v>14721.3025</v>
      </c>
      <c r="N7103">
        <v>327</v>
      </c>
      <c r="O7103" t="s">
        <v>43</v>
      </c>
      <c r="P7103" t="s">
        <v>43</v>
      </c>
      <c r="Q7103" s="2">
        <v>43661</v>
      </c>
      <c r="R7103" t="s">
        <v>83</v>
      </c>
      <c r="S7103" t="s">
        <v>45</v>
      </c>
      <c r="T7103">
        <f>_xlfn.DAYS(Raw_data_US_healthcare[[#This Row],[Discharge Date]],Raw_data_US_healthcare[[#This Row],[Date of Admission]])</f>
        <v>3</v>
      </c>
    </row>
    <row r="7104" spans="1:20" x14ac:dyDescent="0.3">
      <c r="A7104" t="s">
        <v>26512</v>
      </c>
      <c r="B7104" t="s">
        <v>19320</v>
      </c>
      <c r="C7104">
        <v>68</v>
      </c>
      <c r="D7104" t="str">
        <f>IF(Raw_data_US_healthcare[[#This Row],[Age]]&lt;35,"Young",IF(Raw_data_US_healthcare[[#This Row],[Age]]&lt;60,"Middle","Senior"))</f>
        <v>Senior</v>
      </c>
      <c r="E7104" t="s">
        <v>26</v>
      </c>
      <c r="F7104" t="s">
        <v>27</v>
      </c>
      <c r="G7104" t="s">
        <v>27</v>
      </c>
      <c r="H7104" t="s">
        <v>69</v>
      </c>
      <c r="I7104" s="2">
        <v>43842</v>
      </c>
      <c r="J7104" t="s">
        <v>19321</v>
      </c>
      <c r="K7104" t="s">
        <v>19322</v>
      </c>
      <c r="L7104" t="s">
        <v>52</v>
      </c>
      <c r="M7104">
        <v>27519.476200000001</v>
      </c>
      <c r="N7104">
        <v>409</v>
      </c>
      <c r="O7104" t="s">
        <v>39</v>
      </c>
      <c r="P7104" t="s">
        <v>39</v>
      </c>
      <c r="Q7104" s="2">
        <v>43848</v>
      </c>
      <c r="R7104" t="s">
        <v>23</v>
      </c>
      <c r="S7104" t="s">
        <v>45</v>
      </c>
      <c r="T7104">
        <f>_xlfn.DAYS(Raw_data_US_healthcare[[#This Row],[Discharge Date]],Raw_data_US_healthcare[[#This Row],[Date of Admission]])</f>
        <v>6</v>
      </c>
    </row>
    <row r="7105" spans="1:20" x14ac:dyDescent="0.3">
      <c r="A7105" t="s">
        <v>26511</v>
      </c>
      <c r="B7105" t="s">
        <v>19323</v>
      </c>
      <c r="C7105">
        <v>33</v>
      </c>
      <c r="D7105" t="str">
        <f>IF(Raw_data_US_healthcare[[#This Row],[Age]]&lt;35,"Young",IF(Raw_data_US_healthcare[[#This Row],[Age]]&lt;60,"Middle","Senior"))</f>
        <v>Young</v>
      </c>
      <c r="E7105" t="s">
        <v>16</v>
      </c>
      <c r="F7105" t="s">
        <v>17</v>
      </c>
      <c r="G7105" t="s">
        <v>17</v>
      </c>
      <c r="H7105" t="s">
        <v>36</v>
      </c>
      <c r="I7105" s="2">
        <v>44366</v>
      </c>
      <c r="J7105" t="s">
        <v>19324</v>
      </c>
      <c r="K7105" t="s">
        <v>19325</v>
      </c>
      <c r="L7105" t="s">
        <v>52</v>
      </c>
      <c r="M7105">
        <v>19686.712800000001</v>
      </c>
      <c r="N7105">
        <v>301</v>
      </c>
      <c r="O7105" t="s">
        <v>22</v>
      </c>
      <c r="P7105" t="s">
        <v>22</v>
      </c>
      <c r="Q7105" s="2">
        <v>44368</v>
      </c>
      <c r="R7105" t="s">
        <v>44</v>
      </c>
      <c r="S7105" t="s">
        <v>24</v>
      </c>
      <c r="T7105">
        <f>_xlfn.DAYS(Raw_data_US_healthcare[[#This Row],[Discharge Date]],Raw_data_US_healthcare[[#This Row],[Date of Admission]])</f>
        <v>2</v>
      </c>
    </row>
    <row r="7106" spans="1:20" x14ac:dyDescent="0.3">
      <c r="A7106" t="s">
        <v>26511</v>
      </c>
      <c r="B7106" t="s">
        <v>19326</v>
      </c>
      <c r="C7106">
        <v>49</v>
      </c>
      <c r="D7106" t="str">
        <f>IF(Raw_data_US_healthcare[[#This Row],[Age]]&lt;35,"Young",IF(Raw_data_US_healthcare[[#This Row],[Age]]&lt;60,"Middle","Senior"))</f>
        <v>Middle</v>
      </c>
      <c r="E7106" t="s">
        <v>16</v>
      </c>
      <c r="F7106" t="s">
        <v>35</v>
      </c>
      <c r="G7106" t="s">
        <v>35</v>
      </c>
      <c r="H7106" t="s">
        <v>36</v>
      </c>
      <c r="I7106" s="2">
        <v>43771</v>
      </c>
      <c r="J7106" t="s">
        <v>19327</v>
      </c>
      <c r="K7106" t="s">
        <v>19328</v>
      </c>
      <c r="L7106" t="s">
        <v>60</v>
      </c>
      <c r="M7106">
        <v>488.71409999999997</v>
      </c>
      <c r="N7106">
        <v>314</v>
      </c>
      <c r="O7106" t="s">
        <v>22</v>
      </c>
      <c r="P7106" t="s">
        <v>22</v>
      </c>
      <c r="Q7106" s="2">
        <v>43774</v>
      </c>
      <c r="R7106" t="s">
        <v>32</v>
      </c>
      <c r="S7106" t="s">
        <v>24</v>
      </c>
      <c r="T7106">
        <f>_xlfn.DAYS(Raw_data_US_healthcare[[#This Row],[Discharge Date]],Raw_data_US_healthcare[[#This Row],[Date of Admission]])</f>
        <v>3</v>
      </c>
    </row>
    <row r="7107" spans="1:20" x14ac:dyDescent="0.3">
      <c r="A7107" t="s">
        <v>26512</v>
      </c>
      <c r="B7107" t="s">
        <v>19329</v>
      </c>
      <c r="C7107">
        <v>31</v>
      </c>
      <c r="D7107" t="str">
        <f>IF(Raw_data_US_healthcare[[#This Row],[Age]]&lt;35,"Young",IF(Raw_data_US_healthcare[[#This Row],[Age]]&lt;60,"Middle","Senior"))</f>
        <v>Young</v>
      </c>
      <c r="E7107" t="s">
        <v>26</v>
      </c>
      <c r="F7107" t="s">
        <v>228</v>
      </c>
      <c r="G7107" t="s">
        <v>228</v>
      </c>
      <c r="H7107" t="s">
        <v>26516</v>
      </c>
      <c r="I7107" s="2">
        <v>44882</v>
      </c>
      <c r="J7107" t="s">
        <v>19330</v>
      </c>
      <c r="K7107" t="s">
        <v>19331</v>
      </c>
      <c r="L7107" t="s">
        <v>56</v>
      </c>
      <c r="M7107">
        <v>18051.5389</v>
      </c>
      <c r="N7107">
        <v>185</v>
      </c>
      <c r="O7107" t="s">
        <v>39</v>
      </c>
      <c r="P7107" t="s">
        <v>39</v>
      </c>
      <c r="Q7107" s="2">
        <v>44883</v>
      </c>
      <c r="R7107" t="s">
        <v>44</v>
      </c>
      <c r="S7107" t="s">
        <v>24</v>
      </c>
      <c r="T7107">
        <f>_xlfn.DAYS(Raw_data_US_healthcare[[#This Row],[Discharge Date]],Raw_data_US_healthcare[[#This Row],[Date of Admission]])</f>
        <v>1</v>
      </c>
    </row>
    <row r="7108" spans="1:20" x14ac:dyDescent="0.3">
      <c r="A7108" t="s">
        <v>26512</v>
      </c>
      <c r="B7108" t="s">
        <v>1980</v>
      </c>
      <c r="C7108">
        <v>71</v>
      </c>
      <c r="D7108" t="str">
        <f>IF(Raw_data_US_healthcare[[#This Row],[Age]]&lt;35,"Young",IF(Raw_data_US_healthcare[[#This Row],[Age]]&lt;60,"Middle","Senior"))</f>
        <v>Senior</v>
      </c>
      <c r="E7108" t="s">
        <v>26</v>
      </c>
      <c r="F7108" t="s">
        <v>88</v>
      </c>
      <c r="G7108" t="s">
        <v>88</v>
      </c>
      <c r="H7108" t="s">
        <v>69</v>
      </c>
      <c r="I7108" s="2">
        <v>44331</v>
      </c>
      <c r="J7108" t="s">
        <v>19332</v>
      </c>
      <c r="K7108" t="s">
        <v>1763</v>
      </c>
      <c r="L7108" t="s">
        <v>52</v>
      </c>
      <c r="M7108">
        <v>26789.5278</v>
      </c>
      <c r="N7108">
        <v>221</v>
      </c>
      <c r="O7108" t="s">
        <v>22</v>
      </c>
      <c r="P7108" t="s">
        <v>22</v>
      </c>
      <c r="Q7108" s="2">
        <v>44338</v>
      </c>
      <c r="R7108" t="s">
        <v>83</v>
      </c>
      <c r="S7108" t="s">
        <v>45</v>
      </c>
      <c r="T7108">
        <f>_xlfn.DAYS(Raw_data_US_healthcare[[#This Row],[Discharge Date]],Raw_data_US_healthcare[[#This Row],[Date of Admission]])</f>
        <v>7</v>
      </c>
    </row>
    <row r="7109" spans="1:20" x14ac:dyDescent="0.3">
      <c r="A7109" t="s">
        <v>26512</v>
      </c>
      <c r="B7109" t="s">
        <v>19333</v>
      </c>
      <c r="C7109">
        <v>34</v>
      </c>
      <c r="D7109" t="str">
        <f>IF(Raw_data_US_healthcare[[#This Row],[Age]]&lt;35,"Young",IF(Raw_data_US_healthcare[[#This Row],[Age]]&lt;60,"Middle","Senior"))</f>
        <v>Young</v>
      </c>
      <c r="E7109" t="s">
        <v>26</v>
      </c>
      <c r="F7109" t="s">
        <v>27</v>
      </c>
      <c r="G7109" t="s">
        <v>27</v>
      </c>
      <c r="H7109" t="s">
        <v>28</v>
      </c>
      <c r="I7109" s="2">
        <v>44396</v>
      </c>
      <c r="J7109" t="s">
        <v>19334</v>
      </c>
      <c r="K7109" t="s">
        <v>19335</v>
      </c>
      <c r="L7109" t="s">
        <v>60</v>
      </c>
      <c r="M7109">
        <v>44812.890099999997</v>
      </c>
      <c r="N7109">
        <v>290</v>
      </c>
      <c r="O7109" t="s">
        <v>39</v>
      </c>
      <c r="P7109" t="s">
        <v>39</v>
      </c>
      <c r="Q7109" s="2">
        <v>44399</v>
      </c>
      <c r="R7109" t="s">
        <v>83</v>
      </c>
      <c r="S7109" t="s">
        <v>24</v>
      </c>
      <c r="T7109">
        <f>_xlfn.DAYS(Raw_data_US_healthcare[[#This Row],[Discharge Date]],Raw_data_US_healthcare[[#This Row],[Date of Admission]])</f>
        <v>3</v>
      </c>
    </row>
    <row r="7110" spans="1:20" x14ac:dyDescent="0.3">
      <c r="A7110" t="s">
        <v>26512</v>
      </c>
      <c r="B7110" t="s">
        <v>19336</v>
      </c>
      <c r="C7110">
        <v>64</v>
      </c>
      <c r="D7110" t="str">
        <f>IF(Raw_data_US_healthcare[[#This Row],[Age]]&lt;35,"Young",IF(Raw_data_US_healthcare[[#This Row],[Age]]&lt;60,"Middle","Senior"))</f>
        <v>Senior</v>
      </c>
      <c r="E7110" t="s">
        <v>26</v>
      </c>
      <c r="F7110" t="s">
        <v>113</v>
      </c>
      <c r="G7110" t="s">
        <v>113</v>
      </c>
      <c r="H7110" t="s">
        <v>69</v>
      </c>
      <c r="I7110" s="2">
        <v>44129</v>
      </c>
      <c r="J7110" t="s">
        <v>19337</v>
      </c>
      <c r="K7110" t="s">
        <v>19338</v>
      </c>
      <c r="L7110" t="s">
        <v>52</v>
      </c>
      <c r="M7110">
        <v>47926.0308</v>
      </c>
      <c r="N7110">
        <v>491</v>
      </c>
      <c r="O7110" t="s">
        <v>39</v>
      </c>
      <c r="P7110" t="s">
        <v>39</v>
      </c>
      <c r="Q7110" s="2">
        <v>44139</v>
      </c>
      <c r="R7110" t="s">
        <v>44</v>
      </c>
      <c r="S7110" t="s">
        <v>33</v>
      </c>
      <c r="T7110">
        <f>_xlfn.DAYS(Raw_data_US_healthcare[[#This Row],[Discharge Date]],Raw_data_US_healthcare[[#This Row],[Date of Admission]])</f>
        <v>10</v>
      </c>
    </row>
    <row r="7111" spans="1:20" x14ac:dyDescent="0.3">
      <c r="A7111" t="s">
        <v>26511</v>
      </c>
      <c r="B7111" t="s">
        <v>19339</v>
      </c>
      <c r="C7111">
        <v>41</v>
      </c>
      <c r="D7111" t="str">
        <f>IF(Raw_data_US_healthcare[[#This Row],[Age]]&lt;35,"Young",IF(Raw_data_US_healthcare[[#This Row],[Age]]&lt;60,"Middle","Senior"))</f>
        <v>Middle</v>
      </c>
      <c r="E7111" t="s">
        <v>16</v>
      </c>
      <c r="F7111" t="s">
        <v>62</v>
      </c>
      <c r="G7111" t="s">
        <v>62</v>
      </c>
      <c r="H7111" t="s">
        <v>69</v>
      </c>
      <c r="I7111" s="2">
        <v>44531</v>
      </c>
      <c r="J7111" t="s">
        <v>19340</v>
      </c>
      <c r="K7111" t="s">
        <v>19341</v>
      </c>
      <c r="L7111" t="s">
        <v>21</v>
      </c>
      <c r="M7111">
        <v>10448.0764</v>
      </c>
      <c r="N7111">
        <v>103</v>
      </c>
      <c r="O7111" t="s">
        <v>22</v>
      </c>
      <c r="P7111" t="s">
        <v>22</v>
      </c>
      <c r="Q7111" s="2">
        <v>44554</v>
      </c>
      <c r="R7111" t="s">
        <v>44</v>
      </c>
      <c r="S7111" t="s">
        <v>24</v>
      </c>
      <c r="T7111">
        <f>_xlfn.DAYS(Raw_data_US_healthcare[[#This Row],[Discharge Date]],Raw_data_US_healthcare[[#This Row],[Date of Admission]])</f>
        <v>23</v>
      </c>
    </row>
    <row r="7112" spans="1:20" x14ac:dyDescent="0.3">
      <c r="A7112" t="s">
        <v>26512</v>
      </c>
      <c r="B7112" t="s">
        <v>19342</v>
      </c>
      <c r="C7112">
        <v>61</v>
      </c>
      <c r="D7112" t="str">
        <f>IF(Raw_data_US_healthcare[[#This Row],[Age]]&lt;35,"Young",IF(Raw_data_US_healthcare[[#This Row],[Age]]&lt;60,"Middle","Senior"))</f>
        <v>Senior</v>
      </c>
      <c r="E7112" t="s">
        <v>26</v>
      </c>
      <c r="F7112" t="s">
        <v>113</v>
      </c>
      <c r="G7112" t="s">
        <v>113</v>
      </c>
      <c r="H7112" t="s">
        <v>26514</v>
      </c>
      <c r="I7112" s="2">
        <v>43505</v>
      </c>
      <c r="J7112" t="s">
        <v>19343</v>
      </c>
      <c r="K7112" t="s">
        <v>19344</v>
      </c>
      <c r="L7112" t="s">
        <v>60</v>
      </c>
      <c r="M7112">
        <v>4059.8159999999998</v>
      </c>
      <c r="N7112">
        <v>436</v>
      </c>
      <c r="O7112" t="s">
        <v>22</v>
      </c>
      <c r="P7112" t="s">
        <v>22</v>
      </c>
      <c r="Q7112" s="2">
        <v>43507</v>
      </c>
      <c r="R7112" t="s">
        <v>23</v>
      </c>
      <c r="S7112" t="s">
        <v>33</v>
      </c>
      <c r="T7112">
        <f>_xlfn.DAYS(Raw_data_US_healthcare[[#This Row],[Discharge Date]],Raw_data_US_healthcare[[#This Row],[Date of Admission]])</f>
        <v>2</v>
      </c>
    </row>
    <row r="7113" spans="1:20" x14ac:dyDescent="0.3">
      <c r="A7113" t="s">
        <v>26511</v>
      </c>
      <c r="B7113" t="s">
        <v>19345</v>
      </c>
      <c r="C7113">
        <v>55</v>
      </c>
      <c r="D7113" t="str">
        <f>IF(Raw_data_US_healthcare[[#This Row],[Age]]&lt;35,"Young",IF(Raw_data_US_healthcare[[#This Row],[Age]]&lt;60,"Middle","Senior"))</f>
        <v>Middle</v>
      </c>
      <c r="E7113" t="s">
        <v>16</v>
      </c>
      <c r="F7113" t="s">
        <v>17</v>
      </c>
      <c r="G7113" t="s">
        <v>17</v>
      </c>
      <c r="H7113" t="s">
        <v>18</v>
      </c>
      <c r="I7113" s="2">
        <v>43941</v>
      </c>
      <c r="J7113" t="s">
        <v>19346</v>
      </c>
      <c r="K7113" t="s">
        <v>19347</v>
      </c>
      <c r="L7113" t="s">
        <v>56</v>
      </c>
      <c r="M7113">
        <v>49866.8842</v>
      </c>
      <c r="N7113">
        <v>487</v>
      </c>
      <c r="O7113" t="s">
        <v>43</v>
      </c>
      <c r="P7113" t="s">
        <v>43</v>
      </c>
      <c r="Q7113" s="2">
        <v>43949</v>
      </c>
      <c r="R7113" t="s">
        <v>48</v>
      </c>
      <c r="S7113" t="s">
        <v>24</v>
      </c>
      <c r="T7113">
        <f>_xlfn.DAYS(Raw_data_US_healthcare[[#This Row],[Discharge Date]],Raw_data_US_healthcare[[#This Row],[Date of Admission]])</f>
        <v>8</v>
      </c>
    </row>
    <row r="7114" spans="1:20" x14ac:dyDescent="0.3">
      <c r="A7114" t="s">
        <v>26511</v>
      </c>
      <c r="B7114" t="s">
        <v>19348</v>
      </c>
      <c r="C7114">
        <v>60</v>
      </c>
      <c r="D7114" t="str">
        <f>IF(Raw_data_US_healthcare[[#This Row],[Age]]&lt;35,"Young",IF(Raw_data_US_healthcare[[#This Row],[Age]]&lt;60,"Middle","Senior"))</f>
        <v>Senior</v>
      </c>
      <c r="E7114" t="s">
        <v>16</v>
      </c>
      <c r="F7114" t="s">
        <v>49</v>
      </c>
      <c r="G7114" t="s">
        <v>49</v>
      </c>
      <c r="H7114" t="s">
        <v>36</v>
      </c>
      <c r="I7114" s="2">
        <v>43956</v>
      </c>
      <c r="J7114" t="s">
        <v>19349</v>
      </c>
      <c r="K7114" t="s">
        <v>18474</v>
      </c>
      <c r="L7114" t="s">
        <v>52</v>
      </c>
      <c r="M7114">
        <v>9411.0565999999999</v>
      </c>
      <c r="N7114">
        <v>345</v>
      </c>
      <c r="O7114" t="s">
        <v>22</v>
      </c>
      <c r="P7114" t="s">
        <v>22</v>
      </c>
      <c r="Q7114" s="2">
        <v>43966</v>
      </c>
      <c r="R7114" t="s">
        <v>44</v>
      </c>
      <c r="S7114" t="s">
        <v>33</v>
      </c>
      <c r="T7114">
        <f>_xlfn.DAYS(Raw_data_US_healthcare[[#This Row],[Discharge Date]],Raw_data_US_healthcare[[#This Row],[Date of Admission]])</f>
        <v>10</v>
      </c>
    </row>
    <row r="7115" spans="1:20" x14ac:dyDescent="0.3">
      <c r="A7115" t="s">
        <v>26512</v>
      </c>
      <c r="B7115" t="s">
        <v>19350</v>
      </c>
      <c r="C7115">
        <v>58</v>
      </c>
      <c r="D7115" t="str">
        <f>IF(Raw_data_US_healthcare[[#This Row],[Age]]&lt;35,"Young",IF(Raw_data_US_healthcare[[#This Row],[Age]]&lt;60,"Middle","Senior"))</f>
        <v>Middle</v>
      </c>
      <c r="E7115" t="s">
        <v>26</v>
      </c>
      <c r="F7115" t="s">
        <v>49</v>
      </c>
      <c r="G7115" t="s">
        <v>49</v>
      </c>
      <c r="H7115" t="s">
        <v>36</v>
      </c>
      <c r="I7115" s="2">
        <v>44280</v>
      </c>
      <c r="J7115" t="s">
        <v>19351</v>
      </c>
      <c r="K7115" t="s">
        <v>19352</v>
      </c>
      <c r="L7115" t="s">
        <v>56</v>
      </c>
      <c r="M7115">
        <v>3198.5904999999998</v>
      </c>
      <c r="N7115">
        <v>204</v>
      </c>
      <c r="O7115" t="s">
        <v>22</v>
      </c>
      <c r="P7115" t="s">
        <v>22</v>
      </c>
      <c r="Q7115" s="2">
        <v>44301</v>
      </c>
      <c r="R7115" t="s">
        <v>48</v>
      </c>
      <c r="S7115" t="s">
        <v>45</v>
      </c>
      <c r="T7115">
        <f>_xlfn.DAYS(Raw_data_US_healthcare[[#This Row],[Discharge Date]],Raw_data_US_healthcare[[#This Row],[Date of Admission]])</f>
        <v>21</v>
      </c>
    </row>
    <row r="7116" spans="1:20" x14ac:dyDescent="0.3">
      <c r="A7116" t="s">
        <v>26511</v>
      </c>
      <c r="B7116" t="s">
        <v>19353</v>
      </c>
      <c r="C7116">
        <v>29</v>
      </c>
      <c r="D7116" t="str">
        <f>IF(Raw_data_US_healthcare[[#This Row],[Age]]&lt;35,"Young",IF(Raw_data_US_healthcare[[#This Row],[Age]]&lt;60,"Middle","Senior"))</f>
        <v>Young</v>
      </c>
      <c r="E7116" t="s">
        <v>16</v>
      </c>
      <c r="F7116" t="s">
        <v>49</v>
      </c>
      <c r="G7116" t="s">
        <v>49</v>
      </c>
      <c r="H7116" t="s">
        <v>69</v>
      </c>
      <c r="I7116" s="2">
        <v>44722</v>
      </c>
      <c r="J7116" t="s">
        <v>19354</v>
      </c>
      <c r="K7116" t="s">
        <v>19355</v>
      </c>
      <c r="L7116" t="s">
        <v>60</v>
      </c>
      <c r="M7116">
        <v>38335.483500000002</v>
      </c>
      <c r="N7116">
        <v>491</v>
      </c>
      <c r="O7116" t="s">
        <v>22</v>
      </c>
      <c r="P7116" t="s">
        <v>22</v>
      </c>
      <c r="Q7116" s="2">
        <v>44743</v>
      </c>
      <c r="R7116" t="s">
        <v>83</v>
      </c>
      <c r="S7116" t="s">
        <v>45</v>
      </c>
      <c r="T7116">
        <f>_xlfn.DAYS(Raw_data_US_healthcare[[#This Row],[Discharge Date]],Raw_data_US_healthcare[[#This Row],[Date of Admission]])</f>
        <v>21</v>
      </c>
    </row>
    <row r="7117" spans="1:20" x14ac:dyDescent="0.3">
      <c r="A7117" t="s">
        <v>26512</v>
      </c>
      <c r="B7117" t="s">
        <v>19356</v>
      </c>
      <c r="C7117">
        <v>69</v>
      </c>
      <c r="D7117" t="str">
        <f>IF(Raw_data_US_healthcare[[#This Row],[Age]]&lt;35,"Young",IF(Raw_data_US_healthcare[[#This Row],[Age]]&lt;60,"Middle","Senior"))</f>
        <v>Senior</v>
      </c>
      <c r="E7117" t="s">
        <v>26</v>
      </c>
      <c r="F7117" t="s">
        <v>35</v>
      </c>
      <c r="G7117" t="s">
        <v>35</v>
      </c>
      <c r="H7117" t="s">
        <v>26514</v>
      </c>
      <c r="I7117" s="2">
        <v>45014</v>
      </c>
      <c r="J7117" t="s">
        <v>19357</v>
      </c>
      <c r="K7117" t="s">
        <v>19358</v>
      </c>
      <c r="L7117" t="s">
        <v>60</v>
      </c>
      <c r="M7117">
        <v>2569.8569000000002</v>
      </c>
      <c r="N7117">
        <v>164</v>
      </c>
      <c r="O7117" t="s">
        <v>43</v>
      </c>
      <c r="P7117" t="s">
        <v>43</v>
      </c>
      <c r="Q7117" s="2">
        <v>45035</v>
      </c>
      <c r="R7117" t="s">
        <v>83</v>
      </c>
      <c r="S7117" t="s">
        <v>24</v>
      </c>
      <c r="T7117">
        <f>_xlfn.DAYS(Raw_data_US_healthcare[[#This Row],[Discharge Date]],Raw_data_US_healthcare[[#This Row],[Date of Admission]])</f>
        <v>21</v>
      </c>
    </row>
    <row r="7118" spans="1:20" x14ac:dyDescent="0.3">
      <c r="A7118" t="s">
        <v>26511</v>
      </c>
      <c r="B7118" t="s">
        <v>19359</v>
      </c>
      <c r="C7118">
        <v>58</v>
      </c>
      <c r="D7118" t="str">
        <f>IF(Raw_data_US_healthcare[[#This Row],[Age]]&lt;35,"Young",IF(Raw_data_US_healthcare[[#This Row],[Age]]&lt;60,"Middle","Senior"))</f>
        <v>Middle</v>
      </c>
      <c r="E7118" t="s">
        <v>16</v>
      </c>
      <c r="F7118" t="s">
        <v>27</v>
      </c>
      <c r="G7118" t="s">
        <v>27</v>
      </c>
      <c r="H7118" t="s">
        <v>26516</v>
      </c>
      <c r="I7118" s="2">
        <v>44429</v>
      </c>
      <c r="J7118" t="s">
        <v>3980</v>
      </c>
      <c r="K7118" t="s">
        <v>19360</v>
      </c>
      <c r="L7118" t="s">
        <v>52</v>
      </c>
      <c r="M7118">
        <v>4918.9876000000004</v>
      </c>
      <c r="N7118">
        <v>272</v>
      </c>
      <c r="O7118" t="s">
        <v>39</v>
      </c>
      <c r="P7118" t="s">
        <v>39</v>
      </c>
      <c r="Q7118" s="2">
        <v>44441</v>
      </c>
      <c r="R7118" t="s">
        <v>83</v>
      </c>
      <c r="S7118" t="s">
        <v>45</v>
      </c>
      <c r="T7118">
        <f>_xlfn.DAYS(Raw_data_US_healthcare[[#This Row],[Discharge Date]],Raw_data_US_healthcare[[#This Row],[Date of Admission]])</f>
        <v>12</v>
      </c>
    </row>
    <row r="7119" spans="1:20" x14ac:dyDescent="0.3">
      <c r="A7119" t="s">
        <v>26511</v>
      </c>
      <c r="B7119" t="s">
        <v>19361</v>
      </c>
      <c r="C7119">
        <v>40</v>
      </c>
      <c r="D7119" t="str">
        <f>IF(Raw_data_US_healthcare[[#This Row],[Age]]&lt;35,"Young",IF(Raw_data_US_healthcare[[#This Row],[Age]]&lt;60,"Middle","Senior"))</f>
        <v>Middle</v>
      </c>
      <c r="E7119" t="s">
        <v>16</v>
      </c>
      <c r="F7119" t="s">
        <v>27</v>
      </c>
      <c r="G7119" t="s">
        <v>27</v>
      </c>
      <c r="H7119" t="s">
        <v>36</v>
      </c>
      <c r="I7119" s="2">
        <v>44769</v>
      </c>
      <c r="J7119" t="s">
        <v>19362</v>
      </c>
      <c r="K7119" t="s">
        <v>19363</v>
      </c>
      <c r="L7119" t="s">
        <v>56</v>
      </c>
      <c r="M7119">
        <v>23234.4614</v>
      </c>
      <c r="N7119">
        <v>102</v>
      </c>
      <c r="O7119" t="s">
        <v>22</v>
      </c>
      <c r="P7119" t="s">
        <v>22</v>
      </c>
      <c r="Q7119" s="2">
        <v>44780</v>
      </c>
      <c r="R7119" t="s">
        <v>44</v>
      </c>
      <c r="S7119" t="s">
        <v>45</v>
      </c>
      <c r="T7119">
        <f>_xlfn.DAYS(Raw_data_US_healthcare[[#This Row],[Discharge Date]],Raw_data_US_healthcare[[#This Row],[Date of Admission]])</f>
        <v>11</v>
      </c>
    </row>
    <row r="7120" spans="1:20" x14ac:dyDescent="0.3">
      <c r="A7120" t="s">
        <v>26511</v>
      </c>
      <c r="B7120" t="s">
        <v>19364</v>
      </c>
      <c r="C7120">
        <v>67</v>
      </c>
      <c r="D7120" t="str">
        <f>IF(Raw_data_US_healthcare[[#This Row],[Age]]&lt;35,"Young",IF(Raw_data_US_healthcare[[#This Row],[Age]]&lt;60,"Middle","Senior"))</f>
        <v>Senior</v>
      </c>
      <c r="E7120" t="s">
        <v>16</v>
      </c>
      <c r="F7120" t="s">
        <v>17</v>
      </c>
      <c r="G7120" t="s">
        <v>17</v>
      </c>
      <c r="H7120" t="s">
        <v>36</v>
      </c>
      <c r="I7120" s="2">
        <v>44832</v>
      </c>
      <c r="J7120" t="s">
        <v>19365</v>
      </c>
      <c r="K7120" t="s">
        <v>19366</v>
      </c>
      <c r="L7120" t="s">
        <v>31</v>
      </c>
      <c r="M7120">
        <v>4015.3607999999999</v>
      </c>
      <c r="N7120">
        <v>326</v>
      </c>
      <c r="O7120" t="s">
        <v>22</v>
      </c>
      <c r="P7120" t="s">
        <v>22</v>
      </c>
      <c r="Q7120" s="2">
        <v>44838</v>
      </c>
      <c r="R7120" t="s">
        <v>23</v>
      </c>
      <c r="S7120" t="s">
        <v>33</v>
      </c>
      <c r="T7120">
        <f>_xlfn.DAYS(Raw_data_US_healthcare[[#This Row],[Discharge Date]],Raw_data_US_healthcare[[#This Row],[Date of Admission]])</f>
        <v>6</v>
      </c>
    </row>
    <row r="7121" spans="1:20" x14ac:dyDescent="0.3">
      <c r="A7121" t="s">
        <v>26512</v>
      </c>
      <c r="B7121" t="s">
        <v>19367</v>
      </c>
      <c r="C7121">
        <v>68</v>
      </c>
      <c r="D7121" t="str">
        <f>IF(Raw_data_US_healthcare[[#This Row],[Age]]&lt;35,"Young",IF(Raw_data_US_healthcare[[#This Row],[Age]]&lt;60,"Middle","Senior"))</f>
        <v>Senior</v>
      </c>
      <c r="E7121" t="s">
        <v>26</v>
      </c>
      <c r="F7121" t="s">
        <v>228</v>
      </c>
      <c r="G7121" t="s">
        <v>228</v>
      </c>
      <c r="H7121" t="s">
        <v>69</v>
      </c>
      <c r="I7121" s="2">
        <v>44868</v>
      </c>
      <c r="J7121" t="s">
        <v>19368</v>
      </c>
      <c r="K7121" t="s">
        <v>19369</v>
      </c>
      <c r="L7121" t="s">
        <v>60</v>
      </c>
      <c r="M7121">
        <v>54244.962699999996</v>
      </c>
      <c r="N7121">
        <v>256</v>
      </c>
      <c r="O7121" t="s">
        <v>22</v>
      </c>
      <c r="P7121" t="s">
        <v>22</v>
      </c>
      <c r="Q7121" s="2">
        <v>44871</v>
      </c>
      <c r="R7121" t="s">
        <v>83</v>
      </c>
      <c r="S7121" t="s">
        <v>45</v>
      </c>
      <c r="T7121">
        <f>_xlfn.DAYS(Raw_data_US_healthcare[[#This Row],[Discharge Date]],Raw_data_US_healthcare[[#This Row],[Date of Admission]])</f>
        <v>3</v>
      </c>
    </row>
    <row r="7122" spans="1:20" x14ac:dyDescent="0.3">
      <c r="A7122" t="s">
        <v>26511</v>
      </c>
      <c r="B7122" t="s">
        <v>5636</v>
      </c>
      <c r="C7122">
        <v>71</v>
      </c>
      <c r="D7122" t="str">
        <f>IF(Raw_data_US_healthcare[[#This Row],[Age]]&lt;35,"Young",IF(Raw_data_US_healthcare[[#This Row],[Age]]&lt;60,"Middle","Senior"))</f>
        <v>Senior</v>
      </c>
      <c r="E7122" t="s">
        <v>16</v>
      </c>
      <c r="F7122" t="s">
        <v>17</v>
      </c>
      <c r="G7122" t="s">
        <v>17</v>
      </c>
      <c r="H7122" t="s">
        <v>26516</v>
      </c>
      <c r="I7122" s="2">
        <v>44835</v>
      </c>
      <c r="J7122" t="s">
        <v>19370</v>
      </c>
      <c r="K7122" t="s">
        <v>19371</v>
      </c>
      <c r="L7122" t="s">
        <v>31</v>
      </c>
      <c r="M7122">
        <v>34346.445599999999</v>
      </c>
      <c r="N7122">
        <v>104</v>
      </c>
      <c r="O7122" t="s">
        <v>43</v>
      </c>
      <c r="P7122" t="s">
        <v>43</v>
      </c>
      <c r="Q7122" s="2">
        <v>44839</v>
      </c>
      <c r="R7122" t="s">
        <v>23</v>
      </c>
      <c r="S7122" t="s">
        <v>24</v>
      </c>
      <c r="T7122">
        <f>_xlfn.DAYS(Raw_data_US_healthcare[[#This Row],[Discharge Date]],Raw_data_US_healthcare[[#This Row],[Date of Admission]])</f>
        <v>4</v>
      </c>
    </row>
    <row r="7123" spans="1:20" x14ac:dyDescent="0.3">
      <c r="A7123" t="s">
        <v>26511</v>
      </c>
      <c r="B7123" t="s">
        <v>19372</v>
      </c>
      <c r="C7123">
        <v>69</v>
      </c>
      <c r="D7123" t="str">
        <f>IF(Raw_data_US_healthcare[[#This Row],[Age]]&lt;35,"Young",IF(Raw_data_US_healthcare[[#This Row],[Age]]&lt;60,"Middle","Senior"))</f>
        <v>Senior</v>
      </c>
      <c r="E7123" t="s">
        <v>16</v>
      </c>
      <c r="F7123" t="s">
        <v>49</v>
      </c>
      <c r="G7123" t="s">
        <v>49</v>
      </c>
      <c r="H7123" t="s">
        <v>36</v>
      </c>
      <c r="I7123" s="2">
        <v>43975</v>
      </c>
      <c r="J7123" t="s">
        <v>19373</v>
      </c>
      <c r="K7123" t="s">
        <v>19374</v>
      </c>
      <c r="L7123" t="s">
        <v>52</v>
      </c>
      <c r="M7123">
        <v>12684.7382</v>
      </c>
      <c r="N7123">
        <v>485</v>
      </c>
      <c r="O7123" t="s">
        <v>22</v>
      </c>
      <c r="P7123" t="s">
        <v>22</v>
      </c>
      <c r="Q7123" s="2">
        <v>43998</v>
      </c>
      <c r="R7123" t="s">
        <v>48</v>
      </c>
      <c r="S7123" t="s">
        <v>45</v>
      </c>
      <c r="T7123">
        <f>_xlfn.DAYS(Raw_data_US_healthcare[[#This Row],[Discharge Date]],Raw_data_US_healthcare[[#This Row],[Date of Admission]])</f>
        <v>23</v>
      </c>
    </row>
    <row r="7124" spans="1:20" x14ac:dyDescent="0.3">
      <c r="A7124" t="s">
        <v>26511</v>
      </c>
      <c r="B7124" t="s">
        <v>19375</v>
      </c>
      <c r="C7124">
        <v>73</v>
      </c>
      <c r="D7124" t="str">
        <f>IF(Raw_data_US_healthcare[[#This Row],[Age]]&lt;35,"Young",IF(Raw_data_US_healthcare[[#This Row],[Age]]&lt;60,"Middle","Senior"))</f>
        <v>Senior</v>
      </c>
      <c r="E7124" t="s">
        <v>16</v>
      </c>
      <c r="F7124" t="s">
        <v>113</v>
      </c>
      <c r="G7124" t="s">
        <v>113</v>
      </c>
      <c r="H7124" t="s">
        <v>26516</v>
      </c>
      <c r="I7124" s="2">
        <v>43547</v>
      </c>
      <c r="J7124" t="s">
        <v>19376</v>
      </c>
      <c r="K7124" t="s">
        <v>19377</v>
      </c>
      <c r="L7124" t="s">
        <v>21</v>
      </c>
      <c r="M7124">
        <v>18676.490099999999</v>
      </c>
      <c r="N7124">
        <v>214</v>
      </c>
      <c r="O7124" t="s">
        <v>43</v>
      </c>
      <c r="P7124" t="s">
        <v>43</v>
      </c>
      <c r="Q7124" s="2">
        <v>43552</v>
      </c>
      <c r="R7124" t="s">
        <v>48</v>
      </c>
      <c r="S7124" t="s">
        <v>24</v>
      </c>
      <c r="T7124">
        <f>_xlfn.DAYS(Raw_data_US_healthcare[[#This Row],[Discharge Date]],Raw_data_US_healthcare[[#This Row],[Date of Admission]])</f>
        <v>5</v>
      </c>
    </row>
    <row r="7125" spans="1:20" x14ac:dyDescent="0.3">
      <c r="A7125" t="s">
        <v>26512</v>
      </c>
      <c r="B7125" t="s">
        <v>19378</v>
      </c>
      <c r="C7125">
        <v>56</v>
      </c>
      <c r="D7125" t="str">
        <f>IF(Raw_data_US_healthcare[[#This Row],[Age]]&lt;35,"Young",IF(Raw_data_US_healthcare[[#This Row],[Age]]&lt;60,"Middle","Senior"))</f>
        <v>Middle</v>
      </c>
      <c r="E7125" t="s">
        <v>26</v>
      </c>
      <c r="F7125" t="s">
        <v>62</v>
      </c>
      <c r="G7125" t="s">
        <v>62</v>
      </c>
      <c r="H7125" t="s">
        <v>26514</v>
      </c>
      <c r="I7125" s="2">
        <v>44554</v>
      </c>
      <c r="J7125" t="s">
        <v>19379</v>
      </c>
      <c r="K7125" t="s">
        <v>19380</v>
      </c>
      <c r="L7125" t="s">
        <v>52</v>
      </c>
      <c r="M7125">
        <v>37715.961799999997</v>
      </c>
      <c r="N7125">
        <v>263</v>
      </c>
      <c r="O7125" t="s">
        <v>43</v>
      </c>
      <c r="P7125" t="s">
        <v>43</v>
      </c>
      <c r="Q7125" s="2">
        <v>44569</v>
      </c>
      <c r="R7125" t="s">
        <v>44</v>
      </c>
      <c r="S7125" t="s">
        <v>24</v>
      </c>
      <c r="T7125">
        <f>_xlfn.DAYS(Raw_data_US_healthcare[[#This Row],[Discharge Date]],Raw_data_US_healthcare[[#This Row],[Date of Admission]])</f>
        <v>15</v>
      </c>
    </row>
    <row r="7126" spans="1:20" x14ac:dyDescent="0.3">
      <c r="A7126" t="s">
        <v>26512</v>
      </c>
      <c r="B7126" t="s">
        <v>1604</v>
      </c>
      <c r="C7126">
        <v>56</v>
      </c>
      <c r="D7126" t="str">
        <f>IF(Raw_data_US_healthcare[[#This Row],[Age]]&lt;35,"Young",IF(Raw_data_US_healthcare[[#This Row],[Age]]&lt;60,"Middle","Senior"))</f>
        <v>Middle</v>
      </c>
      <c r="E7126" t="s">
        <v>26</v>
      </c>
      <c r="F7126" t="s">
        <v>62</v>
      </c>
      <c r="G7126" t="s">
        <v>62</v>
      </c>
      <c r="H7126" t="s">
        <v>36</v>
      </c>
      <c r="I7126" s="2">
        <v>45048</v>
      </c>
      <c r="J7126" t="s">
        <v>19381</v>
      </c>
      <c r="K7126" t="s">
        <v>19382</v>
      </c>
      <c r="L7126" t="s">
        <v>52</v>
      </c>
      <c r="M7126">
        <v>4534.7941000000001</v>
      </c>
      <c r="N7126">
        <v>251</v>
      </c>
      <c r="O7126" t="s">
        <v>22</v>
      </c>
      <c r="P7126" t="s">
        <v>22</v>
      </c>
      <c r="Q7126" s="2">
        <v>45064</v>
      </c>
      <c r="R7126" t="s">
        <v>23</v>
      </c>
      <c r="S7126" t="s">
        <v>24</v>
      </c>
      <c r="T7126">
        <f>_xlfn.DAYS(Raw_data_US_healthcare[[#This Row],[Discharge Date]],Raw_data_US_healthcare[[#This Row],[Date of Admission]])</f>
        <v>16</v>
      </c>
    </row>
    <row r="7127" spans="1:20" x14ac:dyDescent="0.3">
      <c r="A7127" t="s">
        <v>26511</v>
      </c>
      <c r="B7127" t="s">
        <v>15698</v>
      </c>
      <c r="C7127">
        <v>62</v>
      </c>
      <c r="D7127" t="str">
        <f>IF(Raw_data_US_healthcare[[#This Row],[Age]]&lt;35,"Young",IF(Raw_data_US_healthcare[[#This Row],[Age]]&lt;60,"Middle","Senior"))</f>
        <v>Senior</v>
      </c>
      <c r="E7127" t="s">
        <v>16</v>
      </c>
      <c r="F7127" t="s">
        <v>113</v>
      </c>
      <c r="G7127" t="s">
        <v>113</v>
      </c>
      <c r="H7127" t="s">
        <v>36</v>
      </c>
      <c r="I7127" s="2">
        <v>44369</v>
      </c>
      <c r="J7127" t="s">
        <v>3153</v>
      </c>
      <c r="K7127" t="s">
        <v>1760</v>
      </c>
      <c r="L7127" t="s">
        <v>60</v>
      </c>
      <c r="M7127">
        <v>15133.1317</v>
      </c>
      <c r="N7127">
        <v>370</v>
      </c>
      <c r="O7127" t="s">
        <v>22</v>
      </c>
      <c r="P7127" t="s">
        <v>22</v>
      </c>
      <c r="Q7127" s="2">
        <v>44380</v>
      </c>
      <c r="R7127" t="s">
        <v>23</v>
      </c>
      <c r="S7127" t="s">
        <v>33</v>
      </c>
      <c r="T7127">
        <f>_xlfn.DAYS(Raw_data_US_healthcare[[#This Row],[Discharge Date]],Raw_data_US_healthcare[[#This Row],[Date of Admission]])</f>
        <v>11</v>
      </c>
    </row>
    <row r="7128" spans="1:20" x14ac:dyDescent="0.3">
      <c r="A7128" t="s">
        <v>26511</v>
      </c>
      <c r="B7128" t="s">
        <v>19383</v>
      </c>
      <c r="C7128">
        <v>35</v>
      </c>
      <c r="D7128" t="str">
        <f>IF(Raw_data_US_healthcare[[#This Row],[Age]]&lt;35,"Young",IF(Raw_data_US_healthcare[[#This Row],[Age]]&lt;60,"Middle","Senior"))</f>
        <v>Middle</v>
      </c>
      <c r="E7128" t="s">
        <v>16</v>
      </c>
      <c r="F7128" t="s">
        <v>27</v>
      </c>
      <c r="G7128" t="s">
        <v>27</v>
      </c>
      <c r="H7128" t="s">
        <v>69</v>
      </c>
      <c r="I7128" s="2">
        <v>45004</v>
      </c>
      <c r="J7128" t="s">
        <v>10271</v>
      </c>
      <c r="K7128" t="s">
        <v>19384</v>
      </c>
      <c r="L7128" t="s">
        <v>52</v>
      </c>
      <c r="M7128">
        <v>2081.8470000000002</v>
      </c>
      <c r="N7128">
        <v>180</v>
      </c>
      <c r="O7128" t="s">
        <v>22</v>
      </c>
      <c r="P7128" t="s">
        <v>22</v>
      </c>
      <c r="Q7128" s="2">
        <v>45007</v>
      </c>
      <c r="R7128" t="s">
        <v>83</v>
      </c>
      <c r="S7128" t="s">
        <v>33</v>
      </c>
      <c r="T7128">
        <f>_xlfn.DAYS(Raw_data_US_healthcare[[#This Row],[Discharge Date]],Raw_data_US_healthcare[[#This Row],[Date of Admission]])</f>
        <v>3</v>
      </c>
    </row>
    <row r="7129" spans="1:20" x14ac:dyDescent="0.3">
      <c r="A7129" t="s">
        <v>26512</v>
      </c>
      <c r="B7129" t="s">
        <v>19385</v>
      </c>
      <c r="C7129">
        <v>29</v>
      </c>
      <c r="D7129" t="str">
        <f>IF(Raw_data_US_healthcare[[#This Row],[Age]]&lt;35,"Young",IF(Raw_data_US_healthcare[[#This Row],[Age]]&lt;60,"Middle","Senior"))</f>
        <v>Young</v>
      </c>
      <c r="E7129" t="s">
        <v>26</v>
      </c>
      <c r="F7129" t="s">
        <v>88</v>
      </c>
      <c r="G7129" t="s">
        <v>88</v>
      </c>
      <c r="H7129" t="s">
        <v>28</v>
      </c>
      <c r="I7129" s="2">
        <v>44134</v>
      </c>
      <c r="J7129" t="s">
        <v>19386</v>
      </c>
      <c r="K7129" t="s">
        <v>19387</v>
      </c>
      <c r="L7129" t="s">
        <v>56</v>
      </c>
      <c r="M7129">
        <v>9838.1810999999998</v>
      </c>
      <c r="N7129">
        <v>436</v>
      </c>
      <c r="O7129" t="s">
        <v>43</v>
      </c>
      <c r="P7129" t="s">
        <v>43</v>
      </c>
      <c r="Q7129" s="2">
        <v>44139</v>
      </c>
      <c r="R7129" t="s">
        <v>44</v>
      </c>
      <c r="S7129" t="s">
        <v>45</v>
      </c>
      <c r="T7129">
        <f>_xlfn.DAYS(Raw_data_US_healthcare[[#This Row],[Discharge Date]],Raw_data_US_healthcare[[#This Row],[Date of Admission]])</f>
        <v>5</v>
      </c>
    </row>
    <row r="7130" spans="1:20" x14ac:dyDescent="0.3">
      <c r="A7130" t="s">
        <v>26511</v>
      </c>
      <c r="B7130" t="s">
        <v>19388</v>
      </c>
      <c r="C7130">
        <v>29</v>
      </c>
      <c r="D7130" t="str">
        <f>IF(Raw_data_US_healthcare[[#This Row],[Age]]&lt;35,"Young",IF(Raw_data_US_healthcare[[#This Row],[Age]]&lt;60,"Middle","Senior"))</f>
        <v>Young</v>
      </c>
      <c r="E7130" t="s">
        <v>16</v>
      </c>
      <c r="F7130" t="s">
        <v>17</v>
      </c>
      <c r="G7130" t="s">
        <v>17</v>
      </c>
      <c r="H7130" t="s">
        <v>26514</v>
      </c>
      <c r="I7130" s="2">
        <v>43998</v>
      </c>
      <c r="J7130" t="s">
        <v>19389</v>
      </c>
      <c r="K7130" t="s">
        <v>19390</v>
      </c>
      <c r="L7130" t="s">
        <v>56</v>
      </c>
      <c r="M7130">
        <v>19935.870500000001</v>
      </c>
      <c r="N7130">
        <v>140</v>
      </c>
      <c r="O7130" t="s">
        <v>39</v>
      </c>
      <c r="P7130" t="s">
        <v>39</v>
      </c>
      <c r="Q7130" s="2">
        <v>44001</v>
      </c>
      <c r="R7130" t="s">
        <v>44</v>
      </c>
      <c r="S7130" t="s">
        <v>33</v>
      </c>
      <c r="T7130">
        <f>_xlfn.DAYS(Raw_data_US_healthcare[[#This Row],[Discharge Date]],Raw_data_US_healthcare[[#This Row],[Date of Admission]])</f>
        <v>3</v>
      </c>
    </row>
    <row r="7131" spans="1:20" x14ac:dyDescent="0.3">
      <c r="A7131" t="s">
        <v>26511</v>
      </c>
      <c r="B7131" t="s">
        <v>19391</v>
      </c>
      <c r="C7131">
        <v>49</v>
      </c>
      <c r="D7131" t="str">
        <f>IF(Raw_data_US_healthcare[[#This Row],[Age]]&lt;35,"Young",IF(Raw_data_US_healthcare[[#This Row],[Age]]&lt;60,"Middle","Senior"))</f>
        <v>Middle</v>
      </c>
      <c r="E7131" t="s">
        <v>16</v>
      </c>
      <c r="F7131" t="s">
        <v>17</v>
      </c>
      <c r="G7131" t="s">
        <v>17</v>
      </c>
      <c r="H7131" t="s">
        <v>28</v>
      </c>
      <c r="I7131" s="2">
        <v>43945</v>
      </c>
      <c r="J7131" t="s">
        <v>19392</v>
      </c>
      <c r="K7131" t="s">
        <v>19393</v>
      </c>
      <c r="L7131" t="s">
        <v>21</v>
      </c>
      <c r="M7131">
        <v>34047.215100000001</v>
      </c>
      <c r="N7131">
        <v>363</v>
      </c>
      <c r="O7131" t="s">
        <v>22</v>
      </c>
      <c r="P7131" t="s">
        <v>22</v>
      </c>
      <c r="Q7131" s="2">
        <v>43947</v>
      </c>
      <c r="R7131" t="s">
        <v>48</v>
      </c>
      <c r="S7131" t="s">
        <v>45</v>
      </c>
      <c r="T7131">
        <f>_xlfn.DAYS(Raw_data_US_healthcare[[#This Row],[Discharge Date]],Raw_data_US_healthcare[[#This Row],[Date of Admission]])</f>
        <v>2</v>
      </c>
    </row>
    <row r="7132" spans="1:20" x14ac:dyDescent="0.3">
      <c r="A7132" t="s">
        <v>26511</v>
      </c>
      <c r="B7132" t="s">
        <v>19394</v>
      </c>
      <c r="C7132">
        <v>40</v>
      </c>
      <c r="D7132" t="str">
        <f>IF(Raw_data_US_healthcare[[#This Row],[Age]]&lt;35,"Young",IF(Raw_data_US_healthcare[[#This Row],[Age]]&lt;60,"Middle","Senior"))</f>
        <v>Middle</v>
      </c>
      <c r="E7132" t="s">
        <v>16</v>
      </c>
      <c r="F7132" t="s">
        <v>88</v>
      </c>
      <c r="G7132" t="s">
        <v>88</v>
      </c>
      <c r="H7132" t="s">
        <v>26516</v>
      </c>
      <c r="I7132" s="2">
        <v>43639</v>
      </c>
      <c r="J7132" t="s">
        <v>19395</v>
      </c>
      <c r="K7132" t="s">
        <v>19396</v>
      </c>
      <c r="L7132" t="s">
        <v>21</v>
      </c>
      <c r="M7132">
        <v>22542.219499999999</v>
      </c>
      <c r="N7132">
        <v>346</v>
      </c>
      <c r="O7132" t="s">
        <v>39</v>
      </c>
      <c r="P7132" t="s">
        <v>39</v>
      </c>
      <c r="Q7132" s="2">
        <v>43668</v>
      </c>
      <c r="R7132" t="s">
        <v>23</v>
      </c>
      <c r="S7132" t="s">
        <v>33</v>
      </c>
      <c r="T7132">
        <f>_xlfn.DAYS(Raw_data_US_healthcare[[#This Row],[Discharge Date]],Raw_data_US_healthcare[[#This Row],[Date of Admission]])</f>
        <v>29</v>
      </c>
    </row>
    <row r="7133" spans="1:20" x14ac:dyDescent="0.3">
      <c r="A7133" t="s">
        <v>26512</v>
      </c>
      <c r="B7133" t="s">
        <v>19397</v>
      </c>
      <c r="C7133">
        <v>25</v>
      </c>
      <c r="D7133" t="str">
        <f>IF(Raw_data_US_healthcare[[#This Row],[Age]]&lt;35,"Young",IF(Raw_data_US_healthcare[[#This Row],[Age]]&lt;60,"Middle","Senior"))</f>
        <v>Young</v>
      </c>
      <c r="E7133" t="s">
        <v>26</v>
      </c>
      <c r="F7133" t="s">
        <v>88</v>
      </c>
      <c r="G7133" t="s">
        <v>88</v>
      </c>
      <c r="H7133" t="s">
        <v>28</v>
      </c>
      <c r="I7133" s="2">
        <v>43932</v>
      </c>
      <c r="J7133" t="s">
        <v>19398</v>
      </c>
      <c r="K7133" t="s">
        <v>19399</v>
      </c>
      <c r="L7133" t="s">
        <v>56</v>
      </c>
      <c r="M7133">
        <v>44584.052900000002</v>
      </c>
      <c r="N7133">
        <v>138</v>
      </c>
      <c r="O7133" t="s">
        <v>43</v>
      </c>
      <c r="P7133" t="s">
        <v>43</v>
      </c>
      <c r="Q7133" s="2">
        <v>43959</v>
      </c>
      <c r="R7133" t="s">
        <v>83</v>
      </c>
      <c r="S7133" t="s">
        <v>45</v>
      </c>
      <c r="T7133">
        <f>_xlfn.DAYS(Raw_data_US_healthcare[[#This Row],[Discharge Date]],Raw_data_US_healthcare[[#This Row],[Date of Admission]])</f>
        <v>27</v>
      </c>
    </row>
    <row r="7134" spans="1:20" x14ac:dyDescent="0.3">
      <c r="A7134" t="s">
        <v>26512</v>
      </c>
      <c r="B7134" t="s">
        <v>19400</v>
      </c>
      <c r="C7134">
        <v>70</v>
      </c>
      <c r="D7134" t="str">
        <f>IF(Raw_data_US_healthcare[[#This Row],[Age]]&lt;35,"Young",IF(Raw_data_US_healthcare[[#This Row],[Age]]&lt;60,"Middle","Senior"))</f>
        <v>Senior</v>
      </c>
      <c r="E7134" t="s">
        <v>26</v>
      </c>
      <c r="F7134" t="s">
        <v>35</v>
      </c>
      <c r="G7134" t="s">
        <v>35</v>
      </c>
      <c r="H7134" t="s">
        <v>69</v>
      </c>
      <c r="I7134" s="2">
        <v>44662</v>
      </c>
      <c r="J7134" t="s">
        <v>19401</v>
      </c>
      <c r="K7134" t="s">
        <v>19402</v>
      </c>
      <c r="L7134" t="s">
        <v>21</v>
      </c>
      <c r="M7134">
        <v>38699.83</v>
      </c>
      <c r="N7134">
        <v>468</v>
      </c>
      <c r="O7134" t="s">
        <v>22</v>
      </c>
      <c r="P7134" t="s">
        <v>22</v>
      </c>
      <c r="Q7134" s="2">
        <v>44667</v>
      </c>
      <c r="R7134" t="s">
        <v>32</v>
      </c>
      <c r="S7134" t="s">
        <v>45</v>
      </c>
      <c r="T7134">
        <f>_xlfn.DAYS(Raw_data_US_healthcare[[#This Row],[Discharge Date]],Raw_data_US_healthcare[[#This Row],[Date of Admission]])</f>
        <v>5</v>
      </c>
    </row>
    <row r="7135" spans="1:20" x14ac:dyDescent="0.3">
      <c r="A7135" t="s">
        <v>26511</v>
      </c>
      <c r="B7135" t="s">
        <v>19403</v>
      </c>
      <c r="C7135">
        <v>69</v>
      </c>
      <c r="D7135" t="str">
        <f>IF(Raw_data_US_healthcare[[#This Row],[Age]]&lt;35,"Young",IF(Raw_data_US_healthcare[[#This Row],[Age]]&lt;60,"Middle","Senior"))</f>
        <v>Senior</v>
      </c>
      <c r="E7135" t="s">
        <v>16</v>
      </c>
      <c r="F7135" t="s">
        <v>35</v>
      </c>
      <c r="G7135" t="s">
        <v>35</v>
      </c>
      <c r="H7135" t="s">
        <v>36</v>
      </c>
      <c r="I7135" s="2">
        <v>43825</v>
      </c>
      <c r="J7135" t="s">
        <v>19404</v>
      </c>
      <c r="K7135" t="s">
        <v>19405</v>
      </c>
      <c r="L7135" t="s">
        <v>52</v>
      </c>
      <c r="M7135">
        <v>15400.096299999999</v>
      </c>
      <c r="N7135">
        <v>463</v>
      </c>
      <c r="O7135" t="s">
        <v>22</v>
      </c>
      <c r="P7135" t="s">
        <v>22</v>
      </c>
      <c r="Q7135" s="2">
        <v>43825</v>
      </c>
      <c r="R7135" t="s">
        <v>44</v>
      </c>
      <c r="S7135" t="s">
        <v>24</v>
      </c>
      <c r="T7135">
        <f>_xlfn.DAYS(Raw_data_US_healthcare[[#This Row],[Discharge Date]],Raw_data_US_healthcare[[#This Row],[Date of Admission]])</f>
        <v>0</v>
      </c>
    </row>
    <row r="7136" spans="1:20" x14ac:dyDescent="0.3">
      <c r="A7136" t="s">
        <v>26512</v>
      </c>
      <c r="B7136" t="s">
        <v>19406</v>
      </c>
      <c r="C7136">
        <v>20</v>
      </c>
      <c r="D7136" t="str">
        <f>IF(Raw_data_US_healthcare[[#This Row],[Age]]&lt;35,"Young",IF(Raw_data_US_healthcare[[#This Row],[Age]]&lt;60,"Middle","Senior"))</f>
        <v>Young</v>
      </c>
      <c r="E7136" t="s">
        <v>26</v>
      </c>
      <c r="F7136" t="s">
        <v>88</v>
      </c>
      <c r="G7136" t="s">
        <v>88</v>
      </c>
      <c r="H7136" t="s">
        <v>28</v>
      </c>
      <c r="I7136" s="2">
        <v>44073</v>
      </c>
      <c r="J7136" t="s">
        <v>19407</v>
      </c>
      <c r="K7136" t="s">
        <v>4509</v>
      </c>
      <c r="L7136" t="s">
        <v>52</v>
      </c>
      <c r="M7136">
        <v>15137.998100000001</v>
      </c>
      <c r="N7136">
        <v>454</v>
      </c>
      <c r="O7136" t="s">
        <v>39</v>
      </c>
      <c r="P7136" t="s">
        <v>39</v>
      </c>
      <c r="Q7136" s="2">
        <v>44092</v>
      </c>
      <c r="R7136" t="s">
        <v>23</v>
      </c>
      <c r="S7136" t="s">
        <v>45</v>
      </c>
      <c r="T7136">
        <f>_xlfn.DAYS(Raw_data_US_healthcare[[#This Row],[Discharge Date]],Raw_data_US_healthcare[[#This Row],[Date of Admission]])</f>
        <v>19</v>
      </c>
    </row>
    <row r="7137" spans="1:20" x14ac:dyDescent="0.3">
      <c r="A7137" t="s">
        <v>26512</v>
      </c>
      <c r="B7137" t="s">
        <v>19408</v>
      </c>
      <c r="C7137">
        <v>56</v>
      </c>
      <c r="D7137" t="str">
        <f>IF(Raw_data_US_healthcare[[#This Row],[Age]]&lt;35,"Young",IF(Raw_data_US_healthcare[[#This Row],[Age]]&lt;60,"Middle","Senior"))</f>
        <v>Middle</v>
      </c>
      <c r="E7137" t="s">
        <v>26</v>
      </c>
      <c r="F7137" t="s">
        <v>62</v>
      </c>
      <c r="G7137" t="s">
        <v>62</v>
      </c>
      <c r="H7137" t="s">
        <v>26516</v>
      </c>
      <c r="I7137" s="2">
        <v>43781</v>
      </c>
      <c r="J7137" t="s">
        <v>19409</v>
      </c>
      <c r="K7137" t="s">
        <v>19410</v>
      </c>
      <c r="L7137" t="s">
        <v>60</v>
      </c>
      <c r="M7137">
        <v>15113.041800000001</v>
      </c>
      <c r="N7137">
        <v>381</v>
      </c>
      <c r="O7137" t="s">
        <v>39</v>
      </c>
      <c r="P7137" t="s">
        <v>39</v>
      </c>
      <c r="Q7137" s="2">
        <v>43800</v>
      </c>
      <c r="R7137" t="s">
        <v>48</v>
      </c>
      <c r="S7137" t="s">
        <v>45</v>
      </c>
      <c r="T7137">
        <f>_xlfn.DAYS(Raw_data_US_healthcare[[#This Row],[Discharge Date]],Raw_data_US_healthcare[[#This Row],[Date of Admission]])</f>
        <v>19</v>
      </c>
    </row>
    <row r="7138" spans="1:20" x14ac:dyDescent="0.3">
      <c r="A7138" t="s">
        <v>26512</v>
      </c>
      <c r="B7138" t="s">
        <v>19411</v>
      </c>
      <c r="C7138">
        <v>26</v>
      </c>
      <c r="D7138" t="str">
        <f>IF(Raw_data_US_healthcare[[#This Row],[Age]]&lt;35,"Young",IF(Raw_data_US_healthcare[[#This Row],[Age]]&lt;60,"Middle","Senior"))</f>
        <v>Young</v>
      </c>
      <c r="E7138" t="s">
        <v>26</v>
      </c>
      <c r="F7138" t="s">
        <v>62</v>
      </c>
      <c r="G7138" t="s">
        <v>62</v>
      </c>
      <c r="H7138" t="s">
        <v>28</v>
      </c>
      <c r="I7138" s="2">
        <v>43797</v>
      </c>
      <c r="J7138" t="s">
        <v>19412</v>
      </c>
      <c r="K7138" t="s">
        <v>19413</v>
      </c>
      <c r="L7138" t="s">
        <v>52</v>
      </c>
      <c r="M7138">
        <v>32350.106599999999</v>
      </c>
      <c r="N7138">
        <v>236</v>
      </c>
      <c r="O7138" t="s">
        <v>39</v>
      </c>
      <c r="P7138" t="s">
        <v>39</v>
      </c>
      <c r="Q7138" s="2">
        <v>43813</v>
      </c>
      <c r="R7138" t="s">
        <v>48</v>
      </c>
      <c r="S7138" t="s">
        <v>45</v>
      </c>
      <c r="T7138">
        <f>_xlfn.DAYS(Raw_data_US_healthcare[[#This Row],[Discharge Date]],Raw_data_US_healthcare[[#This Row],[Date of Admission]])</f>
        <v>16</v>
      </c>
    </row>
    <row r="7139" spans="1:20" x14ac:dyDescent="0.3">
      <c r="A7139" t="s">
        <v>26512</v>
      </c>
      <c r="B7139" t="s">
        <v>19414</v>
      </c>
      <c r="C7139">
        <v>80</v>
      </c>
      <c r="D7139" t="str">
        <f>IF(Raw_data_US_healthcare[[#This Row],[Age]]&lt;35,"Young",IF(Raw_data_US_healthcare[[#This Row],[Age]]&lt;60,"Middle","Senior"))</f>
        <v>Senior</v>
      </c>
      <c r="E7139" t="s">
        <v>26</v>
      </c>
      <c r="F7139" t="s">
        <v>27</v>
      </c>
      <c r="G7139" t="s">
        <v>27</v>
      </c>
      <c r="H7139" t="s">
        <v>36</v>
      </c>
      <c r="I7139" s="2">
        <v>43816</v>
      </c>
      <c r="J7139" t="s">
        <v>19415</v>
      </c>
      <c r="K7139" t="s">
        <v>19416</v>
      </c>
      <c r="L7139" t="s">
        <v>56</v>
      </c>
      <c r="M7139">
        <v>19746.691200000001</v>
      </c>
      <c r="N7139">
        <v>103</v>
      </c>
      <c r="O7139" t="s">
        <v>22</v>
      </c>
      <c r="P7139" t="s">
        <v>22</v>
      </c>
      <c r="Q7139" s="2">
        <v>43823</v>
      </c>
      <c r="R7139" t="s">
        <v>23</v>
      </c>
      <c r="S7139" t="s">
        <v>33</v>
      </c>
      <c r="T7139">
        <f>_xlfn.DAYS(Raw_data_US_healthcare[[#This Row],[Discharge Date]],Raw_data_US_healthcare[[#This Row],[Date of Admission]])</f>
        <v>7</v>
      </c>
    </row>
    <row r="7140" spans="1:20" x14ac:dyDescent="0.3">
      <c r="A7140" t="s">
        <v>26512</v>
      </c>
      <c r="B7140" t="s">
        <v>19417</v>
      </c>
      <c r="C7140">
        <v>27</v>
      </c>
      <c r="D7140" t="str">
        <f>IF(Raw_data_US_healthcare[[#This Row],[Age]]&lt;35,"Young",IF(Raw_data_US_healthcare[[#This Row],[Age]]&lt;60,"Middle","Senior"))</f>
        <v>Young</v>
      </c>
      <c r="E7140" t="s">
        <v>26</v>
      </c>
      <c r="F7140" t="s">
        <v>35</v>
      </c>
      <c r="G7140" t="s">
        <v>35</v>
      </c>
      <c r="H7140" t="s">
        <v>26516</v>
      </c>
      <c r="I7140" s="2">
        <v>43994</v>
      </c>
      <c r="J7140" t="s">
        <v>19418</v>
      </c>
      <c r="K7140" t="s">
        <v>19419</v>
      </c>
      <c r="L7140" t="s">
        <v>31</v>
      </c>
      <c r="M7140">
        <v>12461.252699999999</v>
      </c>
      <c r="N7140">
        <v>344</v>
      </c>
      <c r="O7140" t="s">
        <v>43</v>
      </c>
      <c r="P7140" t="s">
        <v>43</v>
      </c>
      <c r="Q7140" s="2">
        <v>44018</v>
      </c>
      <c r="R7140" t="s">
        <v>48</v>
      </c>
      <c r="S7140" t="s">
        <v>45</v>
      </c>
      <c r="T7140">
        <f>_xlfn.DAYS(Raw_data_US_healthcare[[#This Row],[Discharge Date]],Raw_data_US_healthcare[[#This Row],[Date of Admission]])</f>
        <v>24</v>
      </c>
    </row>
    <row r="7141" spans="1:20" x14ac:dyDescent="0.3">
      <c r="A7141" t="s">
        <v>26512</v>
      </c>
      <c r="B7141" t="s">
        <v>19420</v>
      </c>
      <c r="C7141">
        <v>28</v>
      </c>
      <c r="D7141" t="str">
        <f>IF(Raw_data_US_healthcare[[#This Row],[Age]]&lt;35,"Young",IF(Raw_data_US_healthcare[[#This Row],[Age]]&lt;60,"Middle","Senior"))</f>
        <v>Young</v>
      </c>
      <c r="E7141" t="s">
        <v>26</v>
      </c>
      <c r="F7141" t="s">
        <v>35</v>
      </c>
      <c r="G7141" t="s">
        <v>35</v>
      </c>
      <c r="H7141" t="s">
        <v>28</v>
      </c>
      <c r="I7141" s="2">
        <v>44450</v>
      </c>
      <c r="J7141" t="s">
        <v>19421</v>
      </c>
      <c r="K7141" t="s">
        <v>1182</v>
      </c>
      <c r="L7141" t="s">
        <v>60</v>
      </c>
      <c r="M7141">
        <v>5801.1080000000002</v>
      </c>
      <c r="N7141">
        <v>450</v>
      </c>
      <c r="O7141" t="s">
        <v>22</v>
      </c>
      <c r="P7141" t="s">
        <v>22</v>
      </c>
      <c r="Q7141" s="2">
        <v>44469</v>
      </c>
      <c r="R7141" t="s">
        <v>48</v>
      </c>
      <c r="S7141" t="s">
        <v>45</v>
      </c>
      <c r="T7141">
        <f>_xlfn.DAYS(Raw_data_US_healthcare[[#This Row],[Discharge Date]],Raw_data_US_healthcare[[#This Row],[Date of Admission]])</f>
        <v>19</v>
      </c>
    </row>
    <row r="7142" spans="1:20" x14ac:dyDescent="0.3">
      <c r="A7142" t="s">
        <v>26511</v>
      </c>
      <c r="B7142" t="s">
        <v>19422</v>
      </c>
      <c r="C7142">
        <v>72</v>
      </c>
      <c r="D7142" t="str">
        <f>IF(Raw_data_US_healthcare[[#This Row],[Age]]&lt;35,"Young",IF(Raw_data_US_healthcare[[#This Row],[Age]]&lt;60,"Middle","Senior"))</f>
        <v>Senior</v>
      </c>
      <c r="E7142" t="s">
        <v>16</v>
      </c>
      <c r="F7142" t="s">
        <v>88</v>
      </c>
      <c r="G7142" t="s">
        <v>88</v>
      </c>
      <c r="H7142" t="s">
        <v>69</v>
      </c>
      <c r="I7142" s="2">
        <v>44907</v>
      </c>
      <c r="J7142" t="s">
        <v>19423</v>
      </c>
      <c r="K7142" t="s">
        <v>19424</v>
      </c>
      <c r="L7142" t="s">
        <v>60</v>
      </c>
      <c r="M7142">
        <v>21871.460899999998</v>
      </c>
      <c r="N7142">
        <v>371</v>
      </c>
      <c r="O7142" t="s">
        <v>22</v>
      </c>
      <c r="P7142" t="s">
        <v>22</v>
      </c>
      <c r="Q7142" s="2">
        <v>44912</v>
      </c>
      <c r="R7142" t="s">
        <v>32</v>
      </c>
      <c r="S7142" t="s">
        <v>45</v>
      </c>
      <c r="T7142">
        <f>_xlfn.DAYS(Raw_data_US_healthcare[[#This Row],[Discharge Date]],Raw_data_US_healthcare[[#This Row],[Date of Admission]])</f>
        <v>5</v>
      </c>
    </row>
    <row r="7143" spans="1:20" x14ac:dyDescent="0.3">
      <c r="A7143" t="s">
        <v>26512</v>
      </c>
      <c r="B7143" t="s">
        <v>19425</v>
      </c>
      <c r="C7143">
        <v>41</v>
      </c>
      <c r="D7143" t="str">
        <f>IF(Raw_data_US_healthcare[[#This Row],[Age]]&lt;35,"Young",IF(Raw_data_US_healthcare[[#This Row],[Age]]&lt;60,"Middle","Senior"))</f>
        <v>Middle</v>
      </c>
      <c r="E7143" t="s">
        <v>26</v>
      </c>
      <c r="F7143" t="s">
        <v>49</v>
      </c>
      <c r="G7143" t="s">
        <v>49</v>
      </c>
      <c r="H7143" t="s">
        <v>26516</v>
      </c>
      <c r="I7143" s="2">
        <v>43554</v>
      </c>
      <c r="J7143" t="s">
        <v>19426</v>
      </c>
      <c r="K7143" t="s">
        <v>19427</v>
      </c>
      <c r="L7143" t="s">
        <v>21</v>
      </c>
      <c r="M7143">
        <v>14264.68</v>
      </c>
      <c r="N7143">
        <v>284</v>
      </c>
      <c r="O7143" t="s">
        <v>39</v>
      </c>
      <c r="P7143" t="s">
        <v>39</v>
      </c>
      <c r="Q7143" s="2">
        <v>43580</v>
      </c>
      <c r="R7143" t="s">
        <v>44</v>
      </c>
      <c r="S7143" t="s">
        <v>33</v>
      </c>
      <c r="T7143">
        <f>_xlfn.DAYS(Raw_data_US_healthcare[[#This Row],[Discharge Date]],Raw_data_US_healthcare[[#This Row],[Date of Admission]])</f>
        <v>26</v>
      </c>
    </row>
    <row r="7144" spans="1:20" x14ac:dyDescent="0.3">
      <c r="A7144" t="s">
        <v>26512</v>
      </c>
      <c r="B7144" t="s">
        <v>19428</v>
      </c>
      <c r="C7144">
        <v>67</v>
      </c>
      <c r="D7144" t="str">
        <f>IF(Raw_data_US_healthcare[[#This Row],[Age]]&lt;35,"Young",IF(Raw_data_US_healthcare[[#This Row],[Age]]&lt;60,"Middle","Senior"))</f>
        <v>Senior</v>
      </c>
      <c r="E7144" t="s">
        <v>26</v>
      </c>
      <c r="F7144" t="s">
        <v>88</v>
      </c>
      <c r="G7144" t="s">
        <v>88</v>
      </c>
      <c r="H7144" t="s">
        <v>26514</v>
      </c>
      <c r="I7144" s="2">
        <v>44217</v>
      </c>
      <c r="J7144" t="s">
        <v>19429</v>
      </c>
      <c r="K7144" t="s">
        <v>19430</v>
      </c>
      <c r="L7144" t="s">
        <v>60</v>
      </c>
      <c r="M7144">
        <v>20969.9961</v>
      </c>
      <c r="N7144">
        <v>372</v>
      </c>
      <c r="O7144" t="s">
        <v>43</v>
      </c>
      <c r="P7144" t="s">
        <v>43</v>
      </c>
      <c r="Q7144" s="2">
        <v>44219</v>
      </c>
      <c r="R7144" t="s">
        <v>23</v>
      </c>
      <c r="S7144" t="s">
        <v>33</v>
      </c>
      <c r="T7144">
        <f>_xlfn.DAYS(Raw_data_US_healthcare[[#This Row],[Discharge Date]],Raw_data_US_healthcare[[#This Row],[Date of Admission]])</f>
        <v>2</v>
      </c>
    </row>
    <row r="7145" spans="1:20" x14ac:dyDescent="0.3">
      <c r="A7145" t="s">
        <v>26512</v>
      </c>
      <c r="B7145" t="s">
        <v>19431</v>
      </c>
      <c r="C7145">
        <v>84</v>
      </c>
      <c r="D7145" t="str">
        <f>IF(Raw_data_US_healthcare[[#This Row],[Age]]&lt;35,"Young",IF(Raw_data_US_healthcare[[#This Row],[Age]]&lt;60,"Middle","Senior"))</f>
        <v>Senior</v>
      </c>
      <c r="E7145" t="s">
        <v>26</v>
      </c>
      <c r="F7145" t="s">
        <v>228</v>
      </c>
      <c r="G7145" t="s">
        <v>228</v>
      </c>
      <c r="H7145" t="s">
        <v>26514</v>
      </c>
      <c r="I7145" s="2">
        <v>43600</v>
      </c>
      <c r="J7145" t="s">
        <v>19432</v>
      </c>
      <c r="K7145" t="s">
        <v>1763</v>
      </c>
      <c r="L7145" t="s">
        <v>60</v>
      </c>
      <c r="M7145">
        <v>32819.411099999998</v>
      </c>
      <c r="N7145">
        <v>145</v>
      </c>
      <c r="O7145" t="s">
        <v>43</v>
      </c>
      <c r="P7145" t="s">
        <v>43</v>
      </c>
      <c r="Q7145" s="2">
        <v>43618</v>
      </c>
      <c r="R7145" t="s">
        <v>83</v>
      </c>
      <c r="S7145" t="s">
        <v>33</v>
      </c>
      <c r="T7145">
        <f>_xlfn.DAYS(Raw_data_US_healthcare[[#This Row],[Discharge Date]],Raw_data_US_healthcare[[#This Row],[Date of Admission]])</f>
        <v>18</v>
      </c>
    </row>
    <row r="7146" spans="1:20" x14ac:dyDescent="0.3">
      <c r="A7146" t="s">
        <v>26512</v>
      </c>
      <c r="B7146" t="s">
        <v>19433</v>
      </c>
      <c r="C7146">
        <v>72</v>
      </c>
      <c r="D7146" t="str">
        <f>IF(Raw_data_US_healthcare[[#This Row],[Age]]&lt;35,"Young",IF(Raw_data_US_healthcare[[#This Row],[Age]]&lt;60,"Middle","Senior"))</f>
        <v>Senior</v>
      </c>
      <c r="E7146" t="s">
        <v>26</v>
      </c>
      <c r="F7146" t="s">
        <v>35</v>
      </c>
      <c r="G7146" t="s">
        <v>35</v>
      </c>
      <c r="H7146" t="s">
        <v>69</v>
      </c>
      <c r="I7146" s="2">
        <v>43821</v>
      </c>
      <c r="J7146" t="s">
        <v>9175</v>
      </c>
      <c r="K7146" t="s">
        <v>3627</v>
      </c>
      <c r="L7146" t="s">
        <v>31</v>
      </c>
      <c r="M7146">
        <v>42571.1944</v>
      </c>
      <c r="N7146">
        <v>392</v>
      </c>
      <c r="O7146" t="s">
        <v>39</v>
      </c>
      <c r="P7146" t="s">
        <v>39</v>
      </c>
      <c r="Q7146" s="2">
        <v>43824</v>
      </c>
      <c r="R7146" t="s">
        <v>23</v>
      </c>
      <c r="S7146" t="s">
        <v>24</v>
      </c>
      <c r="T7146">
        <f>_xlfn.DAYS(Raw_data_US_healthcare[[#This Row],[Discharge Date]],Raw_data_US_healthcare[[#This Row],[Date of Admission]])</f>
        <v>3</v>
      </c>
    </row>
    <row r="7147" spans="1:20" x14ac:dyDescent="0.3">
      <c r="A7147" t="s">
        <v>26512</v>
      </c>
      <c r="B7147" t="s">
        <v>19434</v>
      </c>
      <c r="C7147">
        <v>70</v>
      </c>
      <c r="D7147" t="str">
        <f>IF(Raw_data_US_healthcare[[#This Row],[Age]]&lt;35,"Young",IF(Raw_data_US_healthcare[[#This Row],[Age]]&lt;60,"Middle","Senior"))</f>
        <v>Senior</v>
      </c>
      <c r="E7147" t="s">
        <v>26</v>
      </c>
      <c r="F7147" t="s">
        <v>49</v>
      </c>
      <c r="G7147" t="s">
        <v>49</v>
      </c>
      <c r="H7147" t="s">
        <v>26514</v>
      </c>
      <c r="I7147" s="2">
        <v>43922</v>
      </c>
      <c r="J7147" t="s">
        <v>19435</v>
      </c>
      <c r="K7147" t="s">
        <v>19436</v>
      </c>
      <c r="L7147" t="s">
        <v>52</v>
      </c>
      <c r="M7147">
        <v>2748.8836999999999</v>
      </c>
      <c r="N7147">
        <v>249</v>
      </c>
      <c r="O7147" t="s">
        <v>22</v>
      </c>
      <c r="P7147" t="s">
        <v>22</v>
      </c>
      <c r="Q7147" s="2">
        <v>43937</v>
      </c>
      <c r="R7147" t="s">
        <v>83</v>
      </c>
      <c r="S7147" t="s">
        <v>33</v>
      </c>
      <c r="T7147">
        <f>_xlfn.DAYS(Raw_data_US_healthcare[[#This Row],[Discharge Date]],Raw_data_US_healthcare[[#This Row],[Date of Admission]])</f>
        <v>15</v>
      </c>
    </row>
    <row r="7148" spans="1:20" x14ac:dyDescent="0.3">
      <c r="A7148" t="s">
        <v>26512</v>
      </c>
      <c r="B7148" t="s">
        <v>19437</v>
      </c>
      <c r="C7148">
        <v>30</v>
      </c>
      <c r="D7148" t="str">
        <f>IF(Raw_data_US_healthcare[[#This Row],[Age]]&lt;35,"Young",IF(Raw_data_US_healthcare[[#This Row],[Age]]&lt;60,"Middle","Senior"))</f>
        <v>Young</v>
      </c>
      <c r="E7148" t="s">
        <v>26</v>
      </c>
      <c r="F7148" t="s">
        <v>62</v>
      </c>
      <c r="G7148" t="s">
        <v>62</v>
      </c>
      <c r="H7148" t="s">
        <v>26516</v>
      </c>
      <c r="I7148" s="2">
        <v>43591</v>
      </c>
      <c r="J7148" t="s">
        <v>5522</v>
      </c>
      <c r="K7148" t="s">
        <v>19438</v>
      </c>
      <c r="L7148" t="s">
        <v>31</v>
      </c>
      <c r="M7148">
        <v>16934.078799999999</v>
      </c>
      <c r="N7148">
        <v>327</v>
      </c>
      <c r="O7148" t="s">
        <v>43</v>
      </c>
      <c r="P7148" t="s">
        <v>43</v>
      </c>
      <c r="Q7148" s="2">
        <v>43613</v>
      </c>
      <c r="R7148" t="s">
        <v>44</v>
      </c>
      <c r="S7148" t="s">
        <v>24</v>
      </c>
      <c r="T7148">
        <f>_xlfn.DAYS(Raw_data_US_healthcare[[#This Row],[Discharge Date]],Raw_data_US_healthcare[[#This Row],[Date of Admission]])</f>
        <v>22</v>
      </c>
    </row>
    <row r="7149" spans="1:20" x14ac:dyDescent="0.3">
      <c r="A7149" t="s">
        <v>26512</v>
      </c>
      <c r="B7149" t="s">
        <v>8765</v>
      </c>
      <c r="C7149">
        <v>33</v>
      </c>
      <c r="D7149" t="str">
        <f>IF(Raw_data_US_healthcare[[#This Row],[Age]]&lt;35,"Young",IF(Raw_data_US_healthcare[[#This Row],[Age]]&lt;60,"Middle","Senior"))</f>
        <v>Young</v>
      </c>
      <c r="E7149" t="s">
        <v>26</v>
      </c>
      <c r="F7149" t="s">
        <v>49</v>
      </c>
      <c r="G7149" t="s">
        <v>49</v>
      </c>
      <c r="H7149" t="s">
        <v>28</v>
      </c>
      <c r="I7149" s="2">
        <v>44975</v>
      </c>
      <c r="J7149" t="s">
        <v>19439</v>
      </c>
      <c r="K7149" t="s">
        <v>1132</v>
      </c>
      <c r="L7149" t="s">
        <v>56</v>
      </c>
      <c r="M7149">
        <v>32004.524300000001</v>
      </c>
      <c r="N7149">
        <v>415</v>
      </c>
      <c r="O7149" t="s">
        <v>22</v>
      </c>
      <c r="P7149" t="s">
        <v>22</v>
      </c>
      <c r="Q7149" s="2">
        <v>44994</v>
      </c>
      <c r="R7149" t="s">
        <v>32</v>
      </c>
      <c r="S7149" t="s">
        <v>45</v>
      </c>
      <c r="T7149">
        <f>_xlfn.DAYS(Raw_data_US_healthcare[[#This Row],[Discharge Date]],Raw_data_US_healthcare[[#This Row],[Date of Admission]])</f>
        <v>19</v>
      </c>
    </row>
    <row r="7150" spans="1:20" x14ac:dyDescent="0.3">
      <c r="A7150" t="s">
        <v>26512</v>
      </c>
      <c r="B7150" t="s">
        <v>19440</v>
      </c>
      <c r="C7150">
        <v>67</v>
      </c>
      <c r="D7150" t="str">
        <f>IF(Raw_data_US_healthcare[[#This Row],[Age]]&lt;35,"Young",IF(Raw_data_US_healthcare[[#This Row],[Age]]&lt;60,"Middle","Senior"))</f>
        <v>Senior</v>
      </c>
      <c r="E7150" t="s">
        <v>26</v>
      </c>
      <c r="F7150" t="s">
        <v>17</v>
      </c>
      <c r="G7150" t="s">
        <v>17</v>
      </c>
      <c r="H7150" t="s">
        <v>69</v>
      </c>
      <c r="I7150" s="2">
        <v>43771</v>
      </c>
      <c r="J7150" t="s">
        <v>19441</v>
      </c>
      <c r="K7150" t="s">
        <v>19442</v>
      </c>
      <c r="L7150" t="s">
        <v>31</v>
      </c>
      <c r="M7150">
        <v>43476.251199999999</v>
      </c>
      <c r="N7150">
        <v>382</v>
      </c>
      <c r="O7150" t="s">
        <v>22</v>
      </c>
      <c r="P7150" t="s">
        <v>22</v>
      </c>
      <c r="Q7150" s="2">
        <v>43772</v>
      </c>
      <c r="R7150" t="s">
        <v>48</v>
      </c>
      <c r="S7150" t="s">
        <v>45</v>
      </c>
      <c r="T7150">
        <f>_xlfn.DAYS(Raw_data_US_healthcare[[#This Row],[Discharge Date]],Raw_data_US_healthcare[[#This Row],[Date of Admission]])</f>
        <v>1</v>
      </c>
    </row>
    <row r="7151" spans="1:20" x14ac:dyDescent="0.3">
      <c r="A7151" t="s">
        <v>26511</v>
      </c>
      <c r="B7151" t="s">
        <v>19443</v>
      </c>
      <c r="C7151">
        <v>54</v>
      </c>
      <c r="D7151" t="str">
        <f>IF(Raw_data_US_healthcare[[#This Row],[Age]]&lt;35,"Young",IF(Raw_data_US_healthcare[[#This Row],[Age]]&lt;60,"Middle","Senior"))</f>
        <v>Middle</v>
      </c>
      <c r="E7151" t="s">
        <v>16</v>
      </c>
      <c r="F7151" t="s">
        <v>88</v>
      </c>
      <c r="G7151" t="s">
        <v>88</v>
      </c>
      <c r="H7151" t="s">
        <v>26514</v>
      </c>
      <c r="I7151" s="2">
        <v>45077</v>
      </c>
      <c r="J7151" t="s">
        <v>19444</v>
      </c>
      <c r="K7151" t="s">
        <v>19445</v>
      </c>
      <c r="L7151" t="s">
        <v>56</v>
      </c>
      <c r="M7151">
        <v>2530.4529000000002</v>
      </c>
      <c r="N7151">
        <v>336</v>
      </c>
      <c r="O7151" t="s">
        <v>22</v>
      </c>
      <c r="P7151" t="s">
        <v>22</v>
      </c>
      <c r="Q7151" s="2">
        <v>45092</v>
      </c>
      <c r="R7151" t="s">
        <v>48</v>
      </c>
      <c r="S7151" t="s">
        <v>24</v>
      </c>
      <c r="T7151">
        <f>_xlfn.DAYS(Raw_data_US_healthcare[[#This Row],[Discharge Date]],Raw_data_US_healthcare[[#This Row],[Date of Admission]])</f>
        <v>15</v>
      </c>
    </row>
    <row r="7152" spans="1:20" x14ac:dyDescent="0.3">
      <c r="A7152" t="s">
        <v>26511</v>
      </c>
      <c r="B7152" t="s">
        <v>19446</v>
      </c>
      <c r="C7152">
        <v>83</v>
      </c>
      <c r="D7152" t="str">
        <f>IF(Raw_data_US_healthcare[[#This Row],[Age]]&lt;35,"Young",IF(Raw_data_US_healthcare[[#This Row],[Age]]&lt;60,"Middle","Senior"))</f>
        <v>Senior</v>
      </c>
      <c r="E7152" t="s">
        <v>16</v>
      </c>
      <c r="F7152" t="s">
        <v>113</v>
      </c>
      <c r="G7152" t="s">
        <v>113</v>
      </c>
      <c r="H7152" t="s">
        <v>26514</v>
      </c>
      <c r="I7152" s="2">
        <v>43954</v>
      </c>
      <c r="J7152" t="s">
        <v>19447</v>
      </c>
      <c r="K7152" t="s">
        <v>19448</v>
      </c>
      <c r="L7152" t="s">
        <v>56</v>
      </c>
      <c r="M7152">
        <v>31246.3544</v>
      </c>
      <c r="N7152">
        <v>377</v>
      </c>
      <c r="O7152" t="s">
        <v>22</v>
      </c>
      <c r="P7152" t="s">
        <v>22</v>
      </c>
      <c r="Q7152" s="2">
        <v>43972</v>
      </c>
      <c r="R7152" t="s">
        <v>48</v>
      </c>
      <c r="S7152" t="s">
        <v>24</v>
      </c>
      <c r="T7152">
        <f>_xlfn.DAYS(Raw_data_US_healthcare[[#This Row],[Discharge Date]],Raw_data_US_healthcare[[#This Row],[Date of Admission]])</f>
        <v>18</v>
      </c>
    </row>
    <row r="7153" spans="1:20" x14ac:dyDescent="0.3">
      <c r="A7153" t="s">
        <v>26512</v>
      </c>
      <c r="B7153" t="s">
        <v>15491</v>
      </c>
      <c r="C7153">
        <v>63</v>
      </c>
      <c r="D7153" t="str">
        <f>IF(Raw_data_US_healthcare[[#This Row],[Age]]&lt;35,"Young",IF(Raw_data_US_healthcare[[#This Row],[Age]]&lt;60,"Middle","Senior"))</f>
        <v>Senior</v>
      </c>
      <c r="E7153" t="s">
        <v>26</v>
      </c>
      <c r="F7153" t="s">
        <v>49</v>
      </c>
      <c r="G7153" t="s">
        <v>49</v>
      </c>
      <c r="H7153" t="s">
        <v>26516</v>
      </c>
      <c r="I7153" s="2">
        <v>43601</v>
      </c>
      <c r="J7153" t="s">
        <v>19449</v>
      </c>
      <c r="K7153" t="s">
        <v>19450</v>
      </c>
      <c r="L7153" t="s">
        <v>60</v>
      </c>
      <c r="M7153">
        <v>25931.6155</v>
      </c>
      <c r="N7153">
        <v>492</v>
      </c>
      <c r="O7153" t="s">
        <v>43</v>
      </c>
      <c r="P7153" t="s">
        <v>43</v>
      </c>
      <c r="Q7153" s="2">
        <v>43613</v>
      </c>
      <c r="R7153" t="s">
        <v>32</v>
      </c>
      <c r="S7153" t="s">
        <v>45</v>
      </c>
      <c r="T7153">
        <f>_xlfn.DAYS(Raw_data_US_healthcare[[#This Row],[Discharge Date]],Raw_data_US_healthcare[[#This Row],[Date of Admission]])</f>
        <v>12</v>
      </c>
    </row>
    <row r="7154" spans="1:20" x14ac:dyDescent="0.3">
      <c r="A7154" t="s">
        <v>26511</v>
      </c>
      <c r="B7154" t="s">
        <v>19451</v>
      </c>
      <c r="C7154">
        <v>64</v>
      </c>
      <c r="D7154" t="str">
        <f>IF(Raw_data_US_healthcare[[#This Row],[Age]]&lt;35,"Young",IF(Raw_data_US_healthcare[[#This Row],[Age]]&lt;60,"Middle","Senior"))</f>
        <v>Senior</v>
      </c>
      <c r="E7154" t="s">
        <v>16</v>
      </c>
      <c r="F7154" t="s">
        <v>27</v>
      </c>
      <c r="G7154" t="s">
        <v>27</v>
      </c>
      <c r="H7154" t="s">
        <v>18</v>
      </c>
      <c r="I7154" s="2">
        <v>45054</v>
      </c>
      <c r="J7154" t="s">
        <v>15402</v>
      </c>
      <c r="K7154" t="s">
        <v>1940</v>
      </c>
      <c r="L7154" t="s">
        <v>31</v>
      </c>
      <c r="M7154">
        <v>5544.8190999999997</v>
      </c>
      <c r="N7154">
        <v>192</v>
      </c>
      <c r="O7154" t="s">
        <v>43</v>
      </c>
      <c r="P7154" t="s">
        <v>43</v>
      </c>
      <c r="Q7154" s="2">
        <v>45072</v>
      </c>
      <c r="R7154" t="s">
        <v>23</v>
      </c>
      <c r="S7154" t="s">
        <v>45</v>
      </c>
      <c r="T7154">
        <f>_xlfn.DAYS(Raw_data_US_healthcare[[#This Row],[Discharge Date]],Raw_data_US_healthcare[[#This Row],[Date of Admission]])</f>
        <v>18</v>
      </c>
    </row>
    <row r="7155" spans="1:20" x14ac:dyDescent="0.3">
      <c r="A7155" t="s">
        <v>26511</v>
      </c>
      <c r="B7155" t="s">
        <v>19452</v>
      </c>
      <c r="C7155">
        <v>66</v>
      </c>
      <c r="D7155" t="str">
        <f>IF(Raw_data_US_healthcare[[#This Row],[Age]]&lt;35,"Young",IF(Raw_data_US_healthcare[[#This Row],[Age]]&lt;60,"Middle","Senior"))</f>
        <v>Senior</v>
      </c>
      <c r="E7155" t="s">
        <v>16</v>
      </c>
      <c r="F7155" t="s">
        <v>49</v>
      </c>
      <c r="G7155" t="s">
        <v>49</v>
      </c>
      <c r="H7155" t="s">
        <v>26516</v>
      </c>
      <c r="I7155" s="2">
        <v>44908</v>
      </c>
      <c r="J7155" t="s">
        <v>19453</v>
      </c>
      <c r="K7155" t="s">
        <v>1972</v>
      </c>
      <c r="L7155" t="s">
        <v>52</v>
      </c>
      <c r="M7155">
        <v>3240.4553999999998</v>
      </c>
      <c r="N7155">
        <v>432</v>
      </c>
      <c r="O7155" t="s">
        <v>39</v>
      </c>
      <c r="P7155" t="s">
        <v>39</v>
      </c>
      <c r="Q7155" s="2">
        <v>44909</v>
      </c>
      <c r="R7155" t="s">
        <v>48</v>
      </c>
      <c r="S7155" t="s">
        <v>24</v>
      </c>
      <c r="T7155">
        <f>_xlfn.DAYS(Raw_data_US_healthcare[[#This Row],[Discharge Date]],Raw_data_US_healthcare[[#This Row],[Date of Admission]])</f>
        <v>1</v>
      </c>
    </row>
    <row r="7156" spans="1:20" x14ac:dyDescent="0.3">
      <c r="A7156" t="s">
        <v>26511</v>
      </c>
      <c r="B7156" t="s">
        <v>19454</v>
      </c>
      <c r="C7156">
        <v>75</v>
      </c>
      <c r="D7156" t="str">
        <f>IF(Raw_data_US_healthcare[[#This Row],[Age]]&lt;35,"Young",IF(Raw_data_US_healthcare[[#This Row],[Age]]&lt;60,"Middle","Senior"))</f>
        <v>Senior</v>
      </c>
      <c r="E7156" t="s">
        <v>16</v>
      </c>
      <c r="F7156" t="s">
        <v>88</v>
      </c>
      <c r="G7156" t="s">
        <v>88</v>
      </c>
      <c r="H7156" t="s">
        <v>26514</v>
      </c>
      <c r="I7156" s="2">
        <v>44697</v>
      </c>
      <c r="J7156" t="s">
        <v>19455</v>
      </c>
      <c r="K7156" t="s">
        <v>19456</v>
      </c>
      <c r="L7156" t="s">
        <v>31</v>
      </c>
      <c r="M7156">
        <v>38777.183100000002</v>
      </c>
      <c r="N7156">
        <v>188</v>
      </c>
      <c r="O7156" t="s">
        <v>22</v>
      </c>
      <c r="P7156" t="s">
        <v>22</v>
      </c>
      <c r="Q7156" s="2">
        <v>44718</v>
      </c>
      <c r="R7156" t="s">
        <v>44</v>
      </c>
      <c r="S7156" t="s">
        <v>33</v>
      </c>
      <c r="T7156">
        <f>_xlfn.DAYS(Raw_data_US_healthcare[[#This Row],[Discharge Date]],Raw_data_US_healthcare[[#This Row],[Date of Admission]])</f>
        <v>21</v>
      </c>
    </row>
    <row r="7157" spans="1:20" x14ac:dyDescent="0.3">
      <c r="A7157" t="s">
        <v>26512</v>
      </c>
      <c r="B7157" t="s">
        <v>19457</v>
      </c>
      <c r="C7157">
        <v>19</v>
      </c>
      <c r="D7157" t="str">
        <f>IF(Raw_data_US_healthcare[[#This Row],[Age]]&lt;35,"Young",IF(Raw_data_US_healthcare[[#This Row],[Age]]&lt;60,"Middle","Senior"))</f>
        <v>Young</v>
      </c>
      <c r="E7157" t="s">
        <v>26</v>
      </c>
      <c r="F7157" t="s">
        <v>27</v>
      </c>
      <c r="G7157" t="s">
        <v>27</v>
      </c>
      <c r="H7157" t="s">
        <v>28</v>
      </c>
      <c r="I7157" s="2">
        <v>44545</v>
      </c>
      <c r="J7157" t="s">
        <v>9187</v>
      </c>
      <c r="K7157" t="s">
        <v>19458</v>
      </c>
      <c r="L7157" t="s">
        <v>52</v>
      </c>
      <c r="M7157">
        <v>40733.397199999999</v>
      </c>
      <c r="N7157">
        <v>159</v>
      </c>
      <c r="O7157" t="s">
        <v>39</v>
      </c>
      <c r="P7157" t="s">
        <v>39</v>
      </c>
      <c r="Q7157" s="2">
        <v>44569</v>
      </c>
      <c r="R7157" t="s">
        <v>23</v>
      </c>
      <c r="S7157" t="s">
        <v>45</v>
      </c>
      <c r="T7157">
        <f>_xlfn.DAYS(Raw_data_US_healthcare[[#This Row],[Discharge Date]],Raw_data_US_healthcare[[#This Row],[Date of Admission]])</f>
        <v>24</v>
      </c>
    </row>
    <row r="7158" spans="1:20" x14ac:dyDescent="0.3">
      <c r="A7158" t="s">
        <v>26512</v>
      </c>
      <c r="B7158" t="s">
        <v>19459</v>
      </c>
      <c r="C7158">
        <v>59</v>
      </c>
      <c r="D7158" t="str">
        <f>IF(Raw_data_US_healthcare[[#This Row],[Age]]&lt;35,"Young",IF(Raw_data_US_healthcare[[#This Row],[Age]]&lt;60,"Middle","Senior"))</f>
        <v>Middle</v>
      </c>
      <c r="E7158" t="s">
        <v>26</v>
      </c>
      <c r="F7158" t="s">
        <v>113</v>
      </c>
      <c r="G7158" t="s">
        <v>113</v>
      </c>
      <c r="H7158" t="s">
        <v>28</v>
      </c>
      <c r="I7158" s="2">
        <v>44512</v>
      </c>
      <c r="J7158" t="s">
        <v>19460</v>
      </c>
      <c r="K7158" t="s">
        <v>19461</v>
      </c>
      <c r="L7158" t="s">
        <v>31</v>
      </c>
      <c r="M7158">
        <v>9417.3451999999997</v>
      </c>
      <c r="N7158">
        <v>237</v>
      </c>
      <c r="O7158" t="s">
        <v>39</v>
      </c>
      <c r="P7158" t="s">
        <v>39</v>
      </c>
      <c r="Q7158" s="2">
        <v>44528</v>
      </c>
      <c r="R7158" t="s">
        <v>83</v>
      </c>
      <c r="S7158" t="s">
        <v>24</v>
      </c>
      <c r="T7158">
        <f>_xlfn.DAYS(Raw_data_US_healthcare[[#This Row],[Discharge Date]],Raw_data_US_healthcare[[#This Row],[Date of Admission]])</f>
        <v>16</v>
      </c>
    </row>
    <row r="7159" spans="1:20" x14ac:dyDescent="0.3">
      <c r="A7159" t="s">
        <v>26512</v>
      </c>
      <c r="B7159" t="s">
        <v>5429</v>
      </c>
      <c r="C7159">
        <v>32</v>
      </c>
      <c r="D7159" t="str">
        <f>IF(Raw_data_US_healthcare[[#This Row],[Age]]&lt;35,"Young",IF(Raw_data_US_healthcare[[#This Row],[Age]]&lt;60,"Middle","Senior"))</f>
        <v>Young</v>
      </c>
      <c r="E7159" t="s">
        <v>26</v>
      </c>
      <c r="F7159" t="s">
        <v>228</v>
      </c>
      <c r="G7159" t="s">
        <v>228</v>
      </c>
      <c r="H7159" t="s">
        <v>28</v>
      </c>
      <c r="I7159" s="2">
        <v>44395</v>
      </c>
      <c r="J7159" t="s">
        <v>19462</v>
      </c>
      <c r="K7159" t="s">
        <v>19463</v>
      </c>
      <c r="L7159" t="s">
        <v>60</v>
      </c>
      <c r="M7159">
        <v>20481.1554</v>
      </c>
      <c r="N7159">
        <v>426</v>
      </c>
      <c r="O7159" t="s">
        <v>43</v>
      </c>
      <c r="P7159" t="s">
        <v>43</v>
      </c>
      <c r="Q7159" s="2">
        <v>44411</v>
      </c>
      <c r="R7159" t="s">
        <v>48</v>
      </c>
      <c r="S7159" t="s">
        <v>24</v>
      </c>
      <c r="T7159">
        <f>_xlfn.DAYS(Raw_data_US_healthcare[[#This Row],[Discharge Date]],Raw_data_US_healthcare[[#This Row],[Date of Admission]])</f>
        <v>16</v>
      </c>
    </row>
    <row r="7160" spans="1:20" x14ac:dyDescent="0.3">
      <c r="A7160" t="s">
        <v>26511</v>
      </c>
      <c r="B7160" t="s">
        <v>19464</v>
      </c>
      <c r="C7160">
        <v>52</v>
      </c>
      <c r="D7160" t="str">
        <f>IF(Raw_data_US_healthcare[[#This Row],[Age]]&lt;35,"Young",IF(Raw_data_US_healthcare[[#This Row],[Age]]&lt;60,"Middle","Senior"))</f>
        <v>Middle</v>
      </c>
      <c r="E7160" t="s">
        <v>16</v>
      </c>
      <c r="F7160" t="s">
        <v>17</v>
      </c>
      <c r="G7160" t="s">
        <v>17</v>
      </c>
      <c r="H7160" t="s">
        <v>26514</v>
      </c>
      <c r="I7160" s="2">
        <v>43514</v>
      </c>
      <c r="J7160" t="s">
        <v>19465</v>
      </c>
      <c r="K7160" t="s">
        <v>19466</v>
      </c>
      <c r="L7160" t="s">
        <v>56</v>
      </c>
      <c r="M7160">
        <v>33472.595999999998</v>
      </c>
      <c r="N7160">
        <v>417</v>
      </c>
      <c r="O7160" t="s">
        <v>22</v>
      </c>
      <c r="P7160" t="s">
        <v>22</v>
      </c>
      <c r="Q7160" s="2">
        <v>43518</v>
      </c>
      <c r="R7160" t="s">
        <v>23</v>
      </c>
      <c r="S7160" t="s">
        <v>33</v>
      </c>
      <c r="T7160">
        <f>_xlfn.DAYS(Raw_data_US_healthcare[[#This Row],[Discharge Date]],Raw_data_US_healthcare[[#This Row],[Date of Admission]])</f>
        <v>4</v>
      </c>
    </row>
    <row r="7161" spans="1:20" x14ac:dyDescent="0.3">
      <c r="A7161" t="s">
        <v>26511</v>
      </c>
      <c r="B7161" t="s">
        <v>19467</v>
      </c>
      <c r="C7161">
        <v>30</v>
      </c>
      <c r="D7161" t="str">
        <f>IF(Raw_data_US_healthcare[[#This Row],[Age]]&lt;35,"Young",IF(Raw_data_US_healthcare[[#This Row],[Age]]&lt;60,"Middle","Senior"))</f>
        <v>Young</v>
      </c>
      <c r="E7161" t="s">
        <v>16</v>
      </c>
      <c r="F7161" t="s">
        <v>49</v>
      </c>
      <c r="G7161" t="s">
        <v>49</v>
      </c>
      <c r="H7161" t="s">
        <v>28</v>
      </c>
      <c r="I7161" s="2">
        <v>44367</v>
      </c>
      <c r="J7161" t="s">
        <v>19468</v>
      </c>
      <c r="K7161" t="s">
        <v>19469</v>
      </c>
      <c r="L7161" t="s">
        <v>52</v>
      </c>
      <c r="M7161">
        <v>34870.561199999996</v>
      </c>
      <c r="N7161">
        <v>123</v>
      </c>
      <c r="O7161" t="s">
        <v>22</v>
      </c>
      <c r="P7161" t="s">
        <v>22</v>
      </c>
      <c r="Q7161" s="2">
        <v>44381</v>
      </c>
      <c r="R7161" t="s">
        <v>23</v>
      </c>
      <c r="S7161" t="s">
        <v>45</v>
      </c>
      <c r="T7161">
        <f>_xlfn.DAYS(Raw_data_US_healthcare[[#This Row],[Discharge Date]],Raw_data_US_healthcare[[#This Row],[Date of Admission]])</f>
        <v>14</v>
      </c>
    </row>
    <row r="7162" spans="1:20" x14ac:dyDescent="0.3">
      <c r="A7162" t="s">
        <v>26511</v>
      </c>
      <c r="B7162" t="s">
        <v>19470</v>
      </c>
      <c r="C7162">
        <v>35</v>
      </c>
      <c r="D7162" t="str">
        <f>IF(Raw_data_US_healthcare[[#This Row],[Age]]&lt;35,"Young",IF(Raw_data_US_healthcare[[#This Row],[Age]]&lt;60,"Middle","Senior"))</f>
        <v>Middle</v>
      </c>
      <c r="E7162" t="s">
        <v>16</v>
      </c>
      <c r="F7162" t="s">
        <v>49</v>
      </c>
      <c r="G7162" t="s">
        <v>49</v>
      </c>
      <c r="H7162" t="s">
        <v>26514</v>
      </c>
      <c r="I7162" s="2">
        <v>44701</v>
      </c>
      <c r="J7162" t="s">
        <v>19471</v>
      </c>
      <c r="K7162" t="s">
        <v>19472</v>
      </c>
      <c r="L7162" t="s">
        <v>21</v>
      </c>
      <c r="M7162">
        <v>5988.0429999999997</v>
      </c>
      <c r="N7162">
        <v>106</v>
      </c>
      <c r="O7162" t="s">
        <v>22</v>
      </c>
      <c r="P7162" t="s">
        <v>22</v>
      </c>
      <c r="Q7162" s="2">
        <v>44702</v>
      </c>
      <c r="R7162" t="s">
        <v>44</v>
      </c>
      <c r="S7162" t="s">
        <v>45</v>
      </c>
      <c r="T7162">
        <f>_xlfn.DAYS(Raw_data_US_healthcare[[#This Row],[Discharge Date]],Raw_data_US_healthcare[[#This Row],[Date of Admission]])</f>
        <v>1</v>
      </c>
    </row>
    <row r="7163" spans="1:20" x14ac:dyDescent="0.3">
      <c r="A7163" t="s">
        <v>26512</v>
      </c>
      <c r="B7163" t="s">
        <v>19473</v>
      </c>
      <c r="C7163">
        <v>77</v>
      </c>
      <c r="D7163" t="str">
        <f>IF(Raw_data_US_healthcare[[#This Row],[Age]]&lt;35,"Young",IF(Raw_data_US_healthcare[[#This Row],[Age]]&lt;60,"Middle","Senior"))</f>
        <v>Senior</v>
      </c>
      <c r="E7163" t="s">
        <v>26</v>
      </c>
      <c r="F7163" t="s">
        <v>49</v>
      </c>
      <c r="G7163" t="s">
        <v>49</v>
      </c>
      <c r="H7163" t="s">
        <v>28</v>
      </c>
      <c r="I7163" s="2">
        <v>43707</v>
      </c>
      <c r="J7163" t="s">
        <v>19474</v>
      </c>
      <c r="K7163" t="s">
        <v>12372</v>
      </c>
      <c r="L7163" t="s">
        <v>60</v>
      </c>
      <c r="M7163">
        <v>13559.8706</v>
      </c>
      <c r="N7163">
        <v>324</v>
      </c>
      <c r="O7163" t="s">
        <v>39</v>
      </c>
      <c r="P7163" t="s">
        <v>39</v>
      </c>
      <c r="Q7163" s="2">
        <v>43725</v>
      </c>
      <c r="R7163" t="s">
        <v>48</v>
      </c>
      <c r="S7163" t="s">
        <v>24</v>
      </c>
      <c r="T7163">
        <f>_xlfn.DAYS(Raw_data_US_healthcare[[#This Row],[Discharge Date]],Raw_data_US_healthcare[[#This Row],[Date of Admission]])</f>
        <v>18</v>
      </c>
    </row>
    <row r="7164" spans="1:20" x14ac:dyDescent="0.3">
      <c r="A7164" t="s">
        <v>26511</v>
      </c>
      <c r="B7164" t="s">
        <v>19475</v>
      </c>
      <c r="C7164">
        <v>58</v>
      </c>
      <c r="D7164" t="str">
        <f>IF(Raw_data_US_healthcare[[#This Row],[Age]]&lt;35,"Young",IF(Raw_data_US_healthcare[[#This Row],[Age]]&lt;60,"Middle","Senior"))</f>
        <v>Middle</v>
      </c>
      <c r="E7164" t="s">
        <v>16</v>
      </c>
      <c r="F7164" t="s">
        <v>228</v>
      </c>
      <c r="G7164" t="s">
        <v>228</v>
      </c>
      <c r="H7164" t="s">
        <v>26516</v>
      </c>
      <c r="I7164" s="2">
        <v>43968</v>
      </c>
      <c r="J7164" t="s">
        <v>19476</v>
      </c>
      <c r="K7164" t="s">
        <v>19477</v>
      </c>
      <c r="L7164" t="s">
        <v>56</v>
      </c>
      <c r="M7164">
        <v>21151.550800000001</v>
      </c>
      <c r="N7164">
        <v>367</v>
      </c>
      <c r="O7164" t="s">
        <v>43</v>
      </c>
      <c r="P7164" t="s">
        <v>43</v>
      </c>
      <c r="Q7164" s="2">
        <v>43990</v>
      </c>
      <c r="R7164" t="s">
        <v>32</v>
      </c>
      <c r="S7164" t="s">
        <v>33</v>
      </c>
      <c r="T7164">
        <f>_xlfn.DAYS(Raw_data_US_healthcare[[#This Row],[Discharge Date]],Raw_data_US_healthcare[[#This Row],[Date of Admission]])</f>
        <v>22</v>
      </c>
    </row>
    <row r="7165" spans="1:20" x14ac:dyDescent="0.3">
      <c r="A7165" t="s">
        <v>26511</v>
      </c>
      <c r="B7165" t="s">
        <v>19478</v>
      </c>
      <c r="C7165">
        <v>42</v>
      </c>
      <c r="D7165" t="str">
        <f>IF(Raw_data_US_healthcare[[#This Row],[Age]]&lt;35,"Young",IF(Raw_data_US_healthcare[[#This Row],[Age]]&lt;60,"Middle","Senior"))</f>
        <v>Middle</v>
      </c>
      <c r="E7165" t="s">
        <v>16</v>
      </c>
      <c r="F7165" t="s">
        <v>35</v>
      </c>
      <c r="G7165" t="s">
        <v>35</v>
      </c>
      <c r="H7165" t="s">
        <v>69</v>
      </c>
      <c r="I7165" s="2">
        <v>44822</v>
      </c>
      <c r="J7165" t="s">
        <v>19479</v>
      </c>
      <c r="K7165" t="s">
        <v>19480</v>
      </c>
      <c r="L7165" t="s">
        <v>52</v>
      </c>
      <c r="M7165">
        <v>78757.944600000003</v>
      </c>
      <c r="N7165">
        <v>492</v>
      </c>
      <c r="O7165" t="s">
        <v>43</v>
      </c>
      <c r="P7165" t="s">
        <v>43</v>
      </c>
      <c r="Q7165" s="2">
        <v>44837</v>
      </c>
      <c r="R7165" t="s">
        <v>44</v>
      </c>
      <c r="S7165" t="s">
        <v>24</v>
      </c>
      <c r="T7165">
        <f>_xlfn.DAYS(Raw_data_US_healthcare[[#This Row],[Discharge Date]],Raw_data_US_healthcare[[#This Row],[Date of Admission]])</f>
        <v>15</v>
      </c>
    </row>
    <row r="7166" spans="1:20" x14ac:dyDescent="0.3">
      <c r="A7166" t="s">
        <v>26511</v>
      </c>
      <c r="B7166" t="s">
        <v>19481</v>
      </c>
      <c r="C7166">
        <v>80</v>
      </c>
      <c r="D7166" t="str">
        <f>IF(Raw_data_US_healthcare[[#This Row],[Age]]&lt;35,"Young",IF(Raw_data_US_healthcare[[#This Row],[Age]]&lt;60,"Middle","Senior"))</f>
        <v>Senior</v>
      </c>
      <c r="E7166" t="s">
        <v>16</v>
      </c>
      <c r="F7166" t="s">
        <v>27</v>
      </c>
      <c r="G7166" t="s">
        <v>27</v>
      </c>
      <c r="H7166" t="s">
        <v>26516</v>
      </c>
      <c r="I7166" s="2">
        <v>44174</v>
      </c>
      <c r="J7166" t="s">
        <v>19482</v>
      </c>
      <c r="K7166" t="s">
        <v>19483</v>
      </c>
      <c r="L7166" t="s">
        <v>31</v>
      </c>
      <c r="M7166">
        <v>19119.752199999999</v>
      </c>
      <c r="N7166">
        <v>313</v>
      </c>
      <c r="O7166" t="s">
        <v>43</v>
      </c>
      <c r="P7166" t="s">
        <v>43</v>
      </c>
      <c r="Q7166" s="2">
        <v>44202</v>
      </c>
      <c r="R7166" t="s">
        <v>48</v>
      </c>
      <c r="S7166" t="s">
        <v>33</v>
      </c>
      <c r="T7166">
        <f>_xlfn.DAYS(Raw_data_US_healthcare[[#This Row],[Discharge Date]],Raw_data_US_healthcare[[#This Row],[Date of Admission]])</f>
        <v>28</v>
      </c>
    </row>
    <row r="7167" spans="1:20" x14ac:dyDescent="0.3">
      <c r="A7167" t="s">
        <v>26511</v>
      </c>
      <c r="B7167" t="s">
        <v>19484</v>
      </c>
      <c r="C7167">
        <v>66</v>
      </c>
      <c r="D7167" t="str">
        <f>IF(Raw_data_US_healthcare[[#This Row],[Age]]&lt;35,"Young",IF(Raw_data_US_healthcare[[#This Row],[Age]]&lt;60,"Middle","Senior"))</f>
        <v>Senior</v>
      </c>
      <c r="E7167" t="s">
        <v>16</v>
      </c>
      <c r="F7167" t="s">
        <v>62</v>
      </c>
      <c r="G7167" t="s">
        <v>62</v>
      </c>
      <c r="H7167" t="s">
        <v>36</v>
      </c>
      <c r="I7167" s="2">
        <v>44163</v>
      </c>
      <c r="J7167" t="s">
        <v>19485</v>
      </c>
      <c r="K7167" t="s">
        <v>19486</v>
      </c>
      <c r="L7167" t="s">
        <v>31</v>
      </c>
      <c r="M7167">
        <v>24695.863300000001</v>
      </c>
      <c r="N7167">
        <v>134</v>
      </c>
      <c r="O7167" t="s">
        <v>22</v>
      </c>
      <c r="P7167" t="s">
        <v>22</v>
      </c>
      <c r="Q7167" s="2">
        <v>44176</v>
      </c>
      <c r="R7167" t="s">
        <v>48</v>
      </c>
      <c r="S7167" t="s">
        <v>24</v>
      </c>
      <c r="T7167">
        <f>_xlfn.DAYS(Raw_data_US_healthcare[[#This Row],[Discharge Date]],Raw_data_US_healthcare[[#This Row],[Date of Admission]])</f>
        <v>13</v>
      </c>
    </row>
    <row r="7168" spans="1:20" x14ac:dyDescent="0.3">
      <c r="A7168" t="s">
        <v>26511</v>
      </c>
      <c r="B7168" t="s">
        <v>19487</v>
      </c>
      <c r="C7168">
        <v>46</v>
      </c>
      <c r="D7168" t="str">
        <f>IF(Raw_data_US_healthcare[[#This Row],[Age]]&lt;35,"Young",IF(Raw_data_US_healthcare[[#This Row],[Age]]&lt;60,"Middle","Senior"))</f>
        <v>Middle</v>
      </c>
      <c r="E7168" t="s">
        <v>16</v>
      </c>
      <c r="F7168" t="s">
        <v>62</v>
      </c>
      <c r="G7168" t="s">
        <v>62</v>
      </c>
      <c r="H7168" t="s">
        <v>69</v>
      </c>
      <c r="I7168" s="2">
        <v>43709</v>
      </c>
      <c r="J7168" t="s">
        <v>19488</v>
      </c>
      <c r="K7168" t="s">
        <v>19489</v>
      </c>
      <c r="L7168" t="s">
        <v>31</v>
      </c>
      <c r="M7168">
        <v>76316.271800000002</v>
      </c>
      <c r="N7168">
        <v>395</v>
      </c>
      <c r="O7168" t="s">
        <v>43</v>
      </c>
      <c r="P7168" t="s">
        <v>43</v>
      </c>
      <c r="Q7168" s="2">
        <v>43711</v>
      </c>
      <c r="R7168" t="s">
        <v>32</v>
      </c>
      <c r="S7168" t="s">
        <v>45</v>
      </c>
      <c r="T7168">
        <f>_xlfn.DAYS(Raw_data_US_healthcare[[#This Row],[Discharge Date]],Raw_data_US_healthcare[[#This Row],[Date of Admission]])</f>
        <v>2</v>
      </c>
    </row>
    <row r="7169" spans="1:20" x14ac:dyDescent="0.3">
      <c r="A7169" t="s">
        <v>26511</v>
      </c>
      <c r="B7169" t="s">
        <v>19490</v>
      </c>
      <c r="C7169">
        <v>51</v>
      </c>
      <c r="D7169" t="str">
        <f>IF(Raw_data_US_healthcare[[#This Row],[Age]]&lt;35,"Young",IF(Raw_data_US_healthcare[[#This Row],[Age]]&lt;60,"Middle","Senior"))</f>
        <v>Middle</v>
      </c>
      <c r="E7169" t="s">
        <v>16</v>
      </c>
      <c r="F7169" t="s">
        <v>17</v>
      </c>
      <c r="G7169" t="s">
        <v>17</v>
      </c>
      <c r="H7169" t="s">
        <v>28</v>
      </c>
      <c r="I7169" s="2">
        <v>45059</v>
      </c>
      <c r="J7169" t="s">
        <v>19491</v>
      </c>
      <c r="K7169" t="s">
        <v>19492</v>
      </c>
      <c r="L7169" t="s">
        <v>31</v>
      </c>
      <c r="M7169">
        <v>9422.8847999999998</v>
      </c>
      <c r="N7169">
        <v>263</v>
      </c>
      <c r="O7169" t="s">
        <v>39</v>
      </c>
      <c r="P7169" t="s">
        <v>39</v>
      </c>
      <c r="Q7169" s="2">
        <v>45072</v>
      </c>
      <c r="R7169" t="s">
        <v>44</v>
      </c>
      <c r="S7169" t="s">
        <v>24</v>
      </c>
      <c r="T7169">
        <f>_xlfn.DAYS(Raw_data_US_healthcare[[#This Row],[Discharge Date]],Raw_data_US_healthcare[[#This Row],[Date of Admission]])</f>
        <v>13</v>
      </c>
    </row>
    <row r="7170" spans="1:20" x14ac:dyDescent="0.3">
      <c r="A7170" t="s">
        <v>26512</v>
      </c>
      <c r="B7170" t="s">
        <v>19493</v>
      </c>
      <c r="C7170">
        <v>47</v>
      </c>
      <c r="D7170" t="str">
        <f>IF(Raw_data_US_healthcare[[#This Row],[Age]]&lt;35,"Young",IF(Raw_data_US_healthcare[[#This Row],[Age]]&lt;60,"Middle","Senior"))</f>
        <v>Middle</v>
      </c>
      <c r="E7170" t="s">
        <v>26</v>
      </c>
      <c r="F7170" t="s">
        <v>62</v>
      </c>
      <c r="G7170" t="s">
        <v>62</v>
      </c>
      <c r="H7170" t="s">
        <v>26514</v>
      </c>
      <c r="I7170" s="2">
        <v>44213</v>
      </c>
      <c r="J7170" t="s">
        <v>19494</v>
      </c>
      <c r="K7170" t="s">
        <v>19495</v>
      </c>
      <c r="L7170" t="s">
        <v>60</v>
      </c>
      <c r="M7170">
        <v>35668.452599999997</v>
      </c>
      <c r="N7170">
        <v>492</v>
      </c>
      <c r="O7170" t="s">
        <v>22</v>
      </c>
      <c r="P7170" t="s">
        <v>22</v>
      </c>
      <c r="Q7170" s="2">
        <v>44233</v>
      </c>
      <c r="R7170" t="s">
        <v>23</v>
      </c>
      <c r="S7170" t="s">
        <v>45</v>
      </c>
      <c r="T7170">
        <f>_xlfn.DAYS(Raw_data_US_healthcare[[#This Row],[Discharge Date]],Raw_data_US_healthcare[[#This Row],[Date of Admission]])</f>
        <v>20</v>
      </c>
    </row>
    <row r="7171" spans="1:20" x14ac:dyDescent="0.3">
      <c r="A7171" t="s">
        <v>26512</v>
      </c>
      <c r="B7171" t="s">
        <v>19496</v>
      </c>
      <c r="C7171">
        <v>24</v>
      </c>
      <c r="D7171" t="str">
        <f>IF(Raw_data_US_healthcare[[#This Row],[Age]]&lt;35,"Young",IF(Raw_data_US_healthcare[[#This Row],[Age]]&lt;60,"Middle","Senior"))</f>
        <v>Young</v>
      </c>
      <c r="E7171" t="s">
        <v>26</v>
      </c>
      <c r="F7171" t="s">
        <v>62</v>
      </c>
      <c r="G7171" t="s">
        <v>62</v>
      </c>
      <c r="H7171" t="s">
        <v>26516</v>
      </c>
      <c r="I7171" s="2">
        <v>44199</v>
      </c>
      <c r="J7171" t="s">
        <v>19497</v>
      </c>
      <c r="K7171" t="s">
        <v>19498</v>
      </c>
      <c r="L7171" t="s">
        <v>60</v>
      </c>
      <c r="M7171">
        <v>18564.460999999999</v>
      </c>
      <c r="N7171">
        <v>123</v>
      </c>
      <c r="O7171" t="s">
        <v>43</v>
      </c>
      <c r="P7171" t="s">
        <v>43</v>
      </c>
      <c r="Q7171" s="2">
        <v>44212</v>
      </c>
      <c r="R7171" t="s">
        <v>83</v>
      </c>
      <c r="S7171" t="s">
        <v>24</v>
      </c>
      <c r="T7171">
        <f>_xlfn.DAYS(Raw_data_US_healthcare[[#This Row],[Discharge Date]],Raw_data_US_healthcare[[#This Row],[Date of Admission]])</f>
        <v>13</v>
      </c>
    </row>
    <row r="7172" spans="1:20" x14ac:dyDescent="0.3">
      <c r="A7172" t="s">
        <v>26512</v>
      </c>
      <c r="B7172" t="s">
        <v>12904</v>
      </c>
      <c r="C7172">
        <v>19</v>
      </c>
      <c r="D7172" t="str">
        <f>IF(Raw_data_US_healthcare[[#This Row],[Age]]&lt;35,"Young",IF(Raw_data_US_healthcare[[#This Row],[Age]]&lt;60,"Middle","Senior"))</f>
        <v>Young</v>
      </c>
      <c r="E7172" t="s">
        <v>26</v>
      </c>
      <c r="F7172" t="s">
        <v>62</v>
      </c>
      <c r="G7172" t="s">
        <v>62</v>
      </c>
      <c r="H7172" t="s">
        <v>28</v>
      </c>
      <c r="I7172" s="2">
        <v>43887</v>
      </c>
      <c r="J7172" t="s">
        <v>19499</v>
      </c>
      <c r="K7172" t="s">
        <v>19500</v>
      </c>
      <c r="L7172" t="s">
        <v>52</v>
      </c>
      <c r="M7172">
        <v>2542.7941000000001</v>
      </c>
      <c r="N7172">
        <v>117</v>
      </c>
      <c r="O7172" t="s">
        <v>39</v>
      </c>
      <c r="P7172" t="s">
        <v>39</v>
      </c>
      <c r="Q7172" s="2">
        <v>43911</v>
      </c>
      <c r="R7172" t="s">
        <v>83</v>
      </c>
      <c r="S7172" t="s">
        <v>33</v>
      </c>
      <c r="T7172">
        <f>_xlfn.DAYS(Raw_data_US_healthcare[[#This Row],[Discharge Date]],Raw_data_US_healthcare[[#This Row],[Date of Admission]])</f>
        <v>24</v>
      </c>
    </row>
    <row r="7173" spans="1:20" x14ac:dyDescent="0.3">
      <c r="A7173" t="s">
        <v>26511</v>
      </c>
      <c r="B7173" t="s">
        <v>19501</v>
      </c>
      <c r="C7173">
        <v>54</v>
      </c>
      <c r="D7173" t="str">
        <f>IF(Raw_data_US_healthcare[[#This Row],[Age]]&lt;35,"Young",IF(Raw_data_US_healthcare[[#This Row],[Age]]&lt;60,"Middle","Senior"))</f>
        <v>Middle</v>
      </c>
      <c r="E7173" t="s">
        <v>16</v>
      </c>
      <c r="F7173" t="s">
        <v>62</v>
      </c>
      <c r="G7173" t="s">
        <v>62</v>
      </c>
      <c r="H7173" t="s">
        <v>18</v>
      </c>
      <c r="I7173" s="2">
        <v>43739</v>
      </c>
      <c r="J7173" t="s">
        <v>19502</v>
      </c>
      <c r="K7173" t="s">
        <v>19503</v>
      </c>
      <c r="L7173" t="s">
        <v>56</v>
      </c>
      <c r="M7173">
        <v>15299.4722</v>
      </c>
      <c r="N7173">
        <v>253</v>
      </c>
      <c r="O7173" t="s">
        <v>43</v>
      </c>
      <c r="P7173" t="s">
        <v>43</v>
      </c>
      <c r="Q7173" s="2">
        <v>43758</v>
      </c>
      <c r="R7173" t="s">
        <v>83</v>
      </c>
      <c r="S7173" t="s">
        <v>45</v>
      </c>
      <c r="T7173">
        <f>_xlfn.DAYS(Raw_data_US_healthcare[[#This Row],[Discharge Date]],Raw_data_US_healthcare[[#This Row],[Date of Admission]])</f>
        <v>19</v>
      </c>
    </row>
    <row r="7174" spans="1:20" x14ac:dyDescent="0.3">
      <c r="A7174" t="s">
        <v>26511</v>
      </c>
      <c r="B7174" t="s">
        <v>18220</v>
      </c>
      <c r="C7174">
        <v>49</v>
      </c>
      <c r="D7174" t="str">
        <f>IF(Raw_data_US_healthcare[[#This Row],[Age]]&lt;35,"Young",IF(Raw_data_US_healthcare[[#This Row],[Age]]&lt;60,"Middle","Senior"))</f>
        <v>Middle</v>
      </c>
      <c r="E7174" t="s">
        <v>16</v>
      </c>
      <c r="F7174" t="s">
        <v>88</v>
      </c>
      <c r="G7174" t="s">
        <v>88</v>
      </c>
      <c r="H7174" t="s">
        <v>28</v>
      </c>
      <c r="I7174" s="2">
        <v>44492</v>
      </c>
      <c r="J7174" t="s">
        <v>19504</v>
      </c>
      <c r="K7174" t="s">
        <v>19505</v>
      </c>
      <c r="L7174" t="s">
        <v>52</v>
      </c>
      <c r="M7174">
        <v>10372.6453</v>
      </c>
      <c r="N7174">
        <v>248</v>
      </c>
      <c r="O7174" t="s">
        <v>22</v>
      </c>
      <c r="P7174" t="s">
        <v>22</v>
      </c>
      <c r="Q7174" s="2">
        <v>44508</v>
      </c>
      <c r="R7174" t="s">
        <v>48</v>
      </c>
      <c r="S7174" t="s">
        <v>24</v>
      </c>
      <c r="T7174">
        <f>_xlfn.DAYS(Raw_data_US_healthcare[[#This Row],[Discharge Date]],Raw_data_US_healthcare[[#This Row],[Date of Admission]])</f>
        <v>16</v>
      </c>
    </row>
    <row r="7175" spans="1:20" x14ac:dyDescent="0.3">
      <c r="A7175" t="s">
        <v>26511</v>
      </c>
      <c r="B7175" t="s">
        <v>179</v>
      </c>
      <c r="C7175">
        <v>19</v>
      </c>
      <c r="D7175" t="str">
        <f>IF(Raw_data_US_healthcare[[#This Row],[Age]]&lt;35,"Young",IF(Raw_data_US_healthcare[[#This Row],[Age]]&lt;60,"Middle","Senior"))</f>
        <v>Young</v>
      </c>
      <c r="E7175" t="s">
        <v>16</v>
      </c>
      <c r="F7175" t="s">
        <v>17</v>
      </c>
      <c r="G7175" t="s">
        <v>17</v>
      </c>
      <c r="H7175" t="s">
        <v>26516</v>
      </c>
      <c r="I7175" s="2">
        <v>45015</v>
      </c>
      <c r="J7175" t="s">
        <v>19506</v>
      </c>
      <c r="K7175" t="s">
        <v>19507</v>
      </c>
      <c r="L7175" t="s">
        <v>52</v>
      </c>
      <c r="M7175">
        <v>5085.2696999999998</v>
      </c>
      <c r="N7175">
        <v>212</v>
      </c>
      <c r="O7175" t="s">
        <v>39</v>
      </c>
      <c r="P7175" t="s">
        <v>39</v>
      </c>
      <c r="Q7175" s="2">
        <v>45038</v>
      </c>
      <c r="R7175" t="s">
        <v>44</v>
      </c>
      <c r="S7175" t="s">
        <v>24</v>
      </c>
      <c r="T7175">
        <f>_xlfn.DAYS(Raw_data_US_healthcare[[#This Row],[Discharge Date]],Raw_data_US_healthcare[[#This Row],[Date of Admission]])</f>
        <v>23</v>
      </c>
    </row>
    <row r="7176" spans="1:20" x14ac:dyDescent="0.3">
      <c r="A7176" t="s">
        <v>26512</v>
      </c>
      <c r="B7176" t="s">
        <v>19508</v>
      </c>
      <c r="C7176">
        <v>60</v>
      </c>
      <c r="D7176" t="str">
        <f>IF(Raw_data_US_healthcare[[#This Row],[Age]]&lt;35,"Young",IF(Raw_data_US_healthcare[[#This Row],[Age]]&lt;60,"Middle","Senior"))</f>
        <v>Senior</v>
      </c>
      <c r="E7176" t="s">
        <v>26</v>
      </c>
      <c r="F7176" t="s">
        <v>17</v>
      </c>
      <c r="G7176" t="s">
        <v>17</v>
      </c>
      <c r="H7176" t="s">
        <v>36</v>
      </c>
      <c r="I7176" s="2">
        <v>43752</v>
      </c>
      <c r="J7176" t="s">
        <v>19509</v>
      </c>
      <c r="K7176" t="s">
        <v>19510</v>
      </c>
      <c r="L7176" t="s">
        <v>21</v>
      </c>
      <c r="M7176">
        <v>13563.8403</v>
      </c>
      <c r="N7176">
        <v>174</v>
      </c>
      <c r="O7176" t="s">
        <v>22</v>
      </c>
      <c r="P7176" t="s">
        <v>22</v>
      </c>
      <c r="Q7176" s="2">
        <v>43756</v>
      </c>
      <c r="R7176" t="s">
        <v>23</v>
      </c>
      <c r="S7176" t="s">
        <v>33</v>
      </c>
      <c r="T7176">
        <f>_xlfn.DAYS(Raw_data_US_healthcare[[#This Row],[Discharge Date]],Raw_data_US_healthcare[[#This Row],[Date of Admission]])</f>
        <v>4</v>
      </c>
    </row>
    <row r="7177" spans="1:20" x14ac:dyDescent="0.3">
      <c r="A7177" t="s">
        <v>26511</v>
      </c>
      <c r="B7177" t="s">
        <v>19511</v>
      </c>
      <c r="C7177">
        <v>56</v>
      </c>
      <c r="D7177" t="str">
        <f>IF(Raw_data_US_healthcare[[#This Row],[Age]]&lt;35,"Young",IF(Raw_data_US_healthcare[[#This Row],[Age]]&lt;60,"Middle","Senior"))</f>
        <v>Middle</v>
      </c>
      <c r="E7177" t="s">
        <v>16</v>
      </c>
      <c r="F7177" t="s">
        <v>17</v>
      </c>
      <c r="G7177" t="s">
        <v>17</v>
      </c>
      <c r="H7177" t="s">
        <v>28</v>
      </c>
      <c r="I7177" s="2">
        <v>43909</v>
      </c>
      <c r="J7177" t="s">
        <v>19512</v>
      </c>
      <c r="K7177" t="s">
        <v>19513</v>
      </c>
      <c r="L7177" t="s">
        <v>56</v>
      </c>
      <c r="M7177">
        <v>34430.951999999997</v>
      </c>
      <c r="N7177">
        <v>162</v>
      </c>
      <c r="O7177" t="s">
        <v>39</v>
      </c>
      <c r="P7177" t="s">
        <v>39</v>
      </c>
      <c r="Q7177" s="2">
        <v>43937</v>
      </c>
      <c r="R7177" t="s">
        <v>32</v>
      </c>
      <c r="S7177" t="s">
        <v>45</v>
      </c>
      <c r="T7177">
        <f>_xlfn.DAYS(Raw_data_US_healthcare[[#This Row],[Discharge Date]],Raw_data_US_healthcare[[#This Row],[Date of Admission]])</f>
        <v>28</v>
      </c>
    </row>
    <row r="7178" spans="1:20" x14ac:dyDescent="0.3">
      <c r="A7178" t="s">
        <v>26512</v>
      </c>
      <c r="B7178" t="s">
        <v>13499</v>
      </c>
      <c r="C7178">
        <v>84</v>
      </c>
      <c r="D7178" t="str">
        <f>IF(Raw_data_US_healthcare[[#This Row],[Age]]&lt;35,"Young",IF(Raw_data_US_healthcare[[#This Row],[Age]]&lt;60,"Middle","Senior"))</f>
        <v>Senior</v>
      </c>
      <c r="E7178" t="s">
        <v>26</v>
      </c>
      <c r="F7178" t="s">
        <v>49</v>
      </c>
      <c r="G7178" t="s">
        <v>49</v>
      </c>
      <c r="H7178" t="s">
        <v>36</v>
      </c>
      <c r="I7178" s="2">
        <v>45021</v>
      </c>
      <c r="J7178" t="s">
        <v>19514</v>
      </c>
      <c r="K7178" t="s">
        <v>19515</v>
      </c>
      <c r="L7178" t="s">
        <v>56</v>
      </c>
      <c r="M7178">
        <v>15633.001</v>
      </c>
      <c r="N7178">
        <v>482</v>
      </c>
      <c r="O7178" t="s">
        <v>22</v>
      </c>
      <c r="P7178" t="s">
        <v>22</v>
      </c>
      <c r="Q7178" s="2">
        <v>45029</v>
      </c>
      <c r="R7178" t="s">
        <v>48</v>
      </c>
      <c r="S7178" t="s">
        <v>33</v>
      </c>
      <c r="T7178">
        <f>_xlfn.DAYS(Raw_data_US_healthcare[[#This Row],[Discharge Date]],Raw_data_US_healthcare[[#This Row],[Date of Admission]])</f>
        <v>8</v>
      </c>
    </row>
    <row r="7179" spans="1:20" x14ac:dyDescent="0.3">
      <c r="A7179" t="s">
        <v>26512</v>
      </c>
      <c r="B7179" t="s">
        <v>19516</v>
      </c>
      <c r="C7179">
        <v>81</v>
      </c>
      <c r="D7179" t="str">
        <f>IF(Raw_data_US_healthcare[[#This Row],[Age]]&lt;35,"Young",IF(Raw_data_US_healthcare[[#This Row],[Age]]&lt;60,"Middle","Senior"))</f>
        <v>Senior</v>
      </c>
      <c r="E7179" t="s">
        <v>26</v>
      </c>
      <c r="F7179" t="s">
        <v>228</v>
      </c>
      <c r="G7179" t="s">
        <v>228</v>
      </c>
      <c r="H7179" t="s">
        <v>26516</v>
      </c>
      <c r="I7179" s="2">
        <v>44603</v>
      </c>
      <c r="J7179" t="s">
        <v>19517</v>
      </c>
      <c r="K7179" t="s">
        <v>19518</v>
      </c>
      <c r="L7179" t="s">
        <v>60</v>
      </c>
      <c r="M7179">
        <v>8500.8269999999993</v>
      </c>
      <c r="N7179">
        <v>186</v>
      </c>
      <c r="O7179" t="s">
        <v>39</v>
      </c>
      <c r="P7179" t="s">
        <v>39</v>
      </c>
      <c r="Q7179" s="2">
        <v>44616</v>
      </c>
      <c r="R7179" t="s">
        <v>44</v>
      </c>
      <c r="S7179" t="s">
        <v>45</v>
      </c>
      <c r="T7179">
        <f>_xlfn.DAYS(Raw_data_US_healthcare[[#This Row],[Discharge Date]],Raw_data_US_healthcare[[#This Row],[Date of Admission]])</f>
        <v>13</v>
      </c>
    </row>
    <row r="7180" spans="1:20" x14ac:dyDescent="0.3">
      <c r="A7180" t="s">
        <v>26511</v>
      </c>
      <c r="B7180" t="s">
        <v>19519</v>
      </c>
      <c r="C7180">
        <v>57</v>
      </c>
      <c r="D7180" t="str">
        <f>IF(Raw_data_US_healthcare[[#This Row],[Age]]&lt;35,"Young",IF(Raw_data_US_healthcare[[#This Row],[Age]]&lt;60,"Middle","Senior"))</f>
        <v>Middle</v>
      </c>
      <c r="E7180" t="s">
        <v>16</v>
      </c>
      <c r="F7180" t="s">
        <v>88</v>
      </c>
      <c r="G7180" t="s">
        <v>88</v>
      </c>
      <c r="H7180" t="s">
        <v>28</v>
      </c>
      <c r="I7180" s="2">
        <v>44009</v>
      </c>
      <c r="J7180" t="s">
        <v>19520</v>
      </c>
      <c r="K7180" t="s">
        <v>19521</v>
      </c>
      <c r="L7180" t="s">
        <v>56</v>
      </c>
      <c r="M7180">
        <v>28683.223999999998</v>
      </c>
      <c r="N7180">
        <v>170</v>
      </c>
      <c r="O7180" t="s">
        <v>22</v>
      </c>
      <c r="P7180" t="s">
        <v>22</v>
      </c>
      <c r="Q7180" s="2">
        <v>44014</v>
      </c>
      <c r="R7180" t="s">
        <v>44</v>
      </c>
      <c r="S7180" t="s">
        <v>24</v>
      </c>
      <c r="T7180">
        <f>_xlfn.DAYS(Raw_data_US_healthcare[[#This Row],[Discharge Date]],Raw_data_US_healthcare[[#This Row],[Date of Admission]])</f>
        <v>5</v>
      </c>
    </row>
    <row r="7181" spans="1:20" x14ac:dyDescent="0.3">
      <c r="A7181" t="s">
        <v>26511</v>
      </c>
      <c r="B7181" t="s">
        <v>19522</v>
      </c>
      <c r="C7181">
        <v>51</v>
      </c>
      <c r="D7181" t="str">
        <f>IF(Raw_data_US_healthcare[[#This Row],[Age]]&lt;35,"Young",IF(Raw_data_US_healthcare[[#This Row],[Age]]&lt;60,"Middle","Senior"))</f>
        <v>Middle</v>
      </c>
      <c r="E7181" t="s">
        <v>16</v>
      </c>
      <c r="F7181" t="s">
        <v>17</v>
      </c>
      <c r="G7181" t="s">
        <v>17</v>
      </c>
      <c r="H7181" t="s">
        <v>36</v>
      </c>
      <c r="I7181" s="2">
        <v>44455</v>
      </c>
      <c r="J7181" t="s">
        <v>19523</v>
      </c>
      <c r="K7181" t="s">
        <v>19001</v>
      </c>
      <c r="L7181" t="s">
        <v>60</v>
      </c>
      <c r="M7181">
        <v>1841.6283000000001</v>
      </c>
      <c r="N7181">
        <v>377</v>
      </c>
      <c r="O7181" t="s">
        <v>22</v>
      </c>
      <c r="P7181" t="s">
        <v>22</v>
      </c>
      <c r="Q7181" s="2">
        <v>44465</v>
      </c>
      <c r="R7181" t="s">
        <v>44</v>
      </c>
      <c r="S7181" t="s">
        <v>33</v>
      </c>
      <c r="T7181">
        <f>_xlfn.DAYS(Raw_data_US_healthcare[[#This Row],[Discharge Date]],Raw_data_US_healthcare[[#This Row],[Date of Admission]])</f>
        <v>10</v>
      </c>
    </row>
    <row r="7182" spans="1:20" x14ac:dyDescent="0.3">
      <c r="A7182" t="s">
        <v>26512</v>
      </c>
      <c r="B7182" t="s">
        <v>15659</v>
      </c>
      <c r="C7182">
        <v>57</v>
      </c>
      <c r="D7182" t="str">
        <f>IF(Raw_data_US_healthcare[[#This Row],[Age]]&lt;35,"Young",IF(Raw_data_US_healthcare[[#This Row],[Age]]&lt;60,"Middle","Senior"))</f>
        <v>Middle</v>
      </c>
      <c r="E7182" t="s">
        <v>26</v>
      </c>
      <c r="F7182" t="s">
        <v>27</v>
      </c>
      <c r="G7182" t="s">
        <v>27</v>
      </c>
      <c r="H7182" t="s">
        <v>69</v>
      </c>
      <c r="I7182" s="2">
        <v>43839</v>
      </c>
      <c r="J7182" t="s">
        <v>19524</v>
      </c>
      <c r="K7182" t="s">
        <v>19525</v>
      </c>
      <c r="L7182" t="s">
        <v>56</v>
      </c>
      <c r="M7182">
        <v>79267.009900000005</v>
      </c>
      <c r="N7182">
        <v>301</v>
      </c>
      <c r="O7182" t="s">
        <v>43</v>
      </c>
      <c r="P7182" t="s">
        <v>43</v>
      </c>
      <c r="Q7182" s="2">
        <v>43847</v>
      </c>
      <c r="R7182" t="s">
        <v>83</v>
      </c>
      <c r="S7182" t="s">
        <v>24</v>
      </c>
      <c r="T7182">
        <f>_xlfn.DAYS(Raw_data_US_healthcare[[#This Row],[Discharge Date]],Raw_data_US_healthcare[[#This Row],[Date of Admission]])</f>
        <v>8</v>
      </c>
    </row>
    <row r="7183" spans="1:20" x14ac:dyDescent="0.3">
      <c r="A7183" t="s">
        <v>26512</v>
      </c>
      <c r="B7183" t="s">
        <v>19526</v>
      </c>
      <c r="C7183">
        <v>45</v>
      </c>
      <c r="D7183" t="str">
        <f>IF(Raw_data_US_healthcare[[#This Row],[Age]]&lt;35,"Young",IF(Raw_data_US_healthcare[[#This Row],[Age]]&lt;60,"Middle","Senior"))</f>
        <v>Middle</v>
      </c>
      <c r="E7183" t="s">
        <v>26</v>
      </c>
      <c r="F7183" t="s">
        <v>27</v>
      </c>
      <c r="G7183" t="s">
        <v>27</v>
      </c>
      <c r="H7183" t="s">
        <v>69</v>
      </c>
      <c r="I7183" s="2">
        <v>43852</v>
      </c>
      <c r="J7183" t="s">
        <v>19527</v>
      </c>
      <c r="K7183" t="s">
        <v>19528</v>
      </c>
      <c r="L7183" t="s">
        <v>31</v>
      </c>
      <c r="M7183">
        <v>55725.215700000001</v>
      </c>
      <c r="N7183">
        <v>447</v>
      </c>
      <c r="O7183" t="s">
        <v>22</v>
      </c>
      <c r="P7183" t="s">
        <v>22</v>
      </c>
      <c r="Q7183" s="2">
        <v>43856</v>
      </c>
      <c r="R7183" t="s">
        <v>48</v>
      </c>
      <c r="S7183" t="s">
        <v>33</v>
      </c>
      <c r="T7183">
        <f>_xlfn.DAYS(Raw_data_US_healthcare[[#This Row],[Discharge Date]],Raw_data_US_healthcare[[#This Row],[Date of Admission]])</f>
        <v>4</v>
      </c>
    </row>
    <row r="7184" spans="1:20" x14ac:dyDescent="0.3">
      <c r="A7184" t="s">
        <v>26511</v>
      </c>
      <c r="B7184" t="s">
        <v>19529</v>
      </c>
      <c r="C7184">
        <v>22</v>
      </c>
      <c r="D7184" t="str">
        <f>IF(Raw_data_US_healthcare[[#This Row],[Age]]&lt;35,"Young",IF(Raw_data_US_healthcare[[#This Row],[Age]]&lt;60,"Middle","Senior"))</f>
        <v>Young</v>
      </c>
      <c r="E7184" t="s">
        <v>16</v>
      </c>
      <c r="F7184" t="s">
        <v>35</v>
      </c>
      <c r="G7184" t="s">
        <v>35</v>
      </c>
      <c r="H7184" t="s">
        <v>26516</v>
      </c>
      <c r="I7184" s="2">
        <v>44791</v>
      </c>
      <c r="J7184" t="s">
        <v>15385</v>
      </c>
      <c r="K7184" t="s">
        <v>19530</v>
      </c>
      <c r="L7184" t="s">
        <v>52</v>
      </c>
      <c r="M7184">
        <v>33350.133300000001</v>
      </c>
      <c r="N7184">
        <v>173</v>
      </c>
      <c r="O7184" t="s">
        <v>39</v>
      </c>
      <c r="P7184" t="s">
        <v>39</v>
      </c>
      <c r="Q7184" s="2">
        <v>44800</v>
      </c>
      <c r="R7184" t="s">
        <v>48</v>
      </c>
      <c r="S7184" t="s">
        <v>45</v>
      </c>
      <c r="T7184">
        <f>_xlfn.DAYS(Raw_data_US_healthcare[[#This Row],[Discharge Date]],Raw_data_US_healthcare[[#This Row],[Date of Admission]])</f>
        <v>9</v>
      </c>
    </row>
    <row r="7185" spans="1:20" x14ac:dyDescent="0.3">
      <c r="A7185" t="s">
        <v>26512</v>
      </c>
      <c r="B7185" t="s">
        <v>7532</v>
      </c>
      <c r="C7185">
        <v>78</v>
      </c>
      <c r="D7185" t="str">
        <f>IF(Raw_data_US_healthcare[[#This Row],[Age]]&lt;35,"Young",IF(Raw_data_US_healthcare[[#This Row],[Age]]&lt;60,"Middle","Senior"))</f>
        <v>Senior</v>
      </c>
      <c r="E7185" t="s">
        <v>26</v>
      </c>
      <c r="F7185" t="s">
        <v>228</v>
      </c>
      <c r="G7185" t="s">
        <v>228</v>
      </c>
      <c r="H7185" t="s">
        <v>36</v>
      </c>
      <c r="I7185" s="2">
        <v>44581</v>
      </c>
      <c r="J7185" t="s">
        <v>19531</v>
      </c>
      <c r="K7185" t="s">
        <v>19532</v>
      </c>
      <c r="L7185" t="s">
        <v>21</v>
      </c>
      <c r="M7185">
        <v>21313.683700000001</v>
      </c>
      <c r="N7185">
        <v>285</v>
      </c>
      <c r="O7185" t="s">
        <v>22</v>
      </c>
      <c r="P7185" t="s">
        <v>22</v>
      </c>
      <c r="Q7185" s="2">
        <v>44588</v>
      </c>
      <c r="R7185" t="s">
        <v>44</v>
      </c>
      <c r="S7185" t="s">
        <v>24</v>
      </c>
      <c r="T7185">
        <f>_xlfn.DAYS(Raw_data_US_healthcare[[#This Row],[Discharge Date]],Raw_data_US_healthcare[[#This Row],[Date of Admission]])</f>
        <v>7</v>
      </c>
    </row>
    <row r="7186" spans="1:20" x14ac:dyDescent="0.3">
      <c r="A7186" t="s">
        <v>26511</v>
      </c>
      <c r="B7186" t="s">
        <v>19533</v>
      </c>
      <c r="C7186">
        <v>79</v>
      </c>
      <c r="D7186" t="str">
        <f>IF(Raw_data_US_healthcare[[#This Row],[Age]]&lt;35,"Young",IF(Raw_data_US_healthcare[[#This Row],[Age]]&lt;60,"Middle","Senior"))</f>
        <v>Senior</v>
      </c>
      <c r="E7186" t="s">
        <v>16</v>
      </c>
      <c r="F7186" t="s">
        <v>49</v>
      </c>
      <c r="G7186" t="s">
        <v>49</v>
      </c>
      <c r="H7186" t="s">
        <v>26514</v>
      </c>
      <c r="I7186" s="2">
        <v>44934</v>
      </c>
      <c r="J7186" t="s">
        <v>19534</v>
      </c>
      <c r="K7186" t="s">
        <v>19535</v>
      </c>
      <c r="L7186" t="s">
        <v>52</v>
      </c>
      <c r="M7186">
        <v>26934.5861</v>
      </c>
      <c r="N7186">
        <v>466</v>
      </c>
      <c r="O7186" t="s">
        <v>22</v>
      </c>
      <c r="P7186" t="s">
        <v>22</v>
      </c>
      <c r="Q7186" s="2">
        <v>44937</v>
      </c>
      <c r="R7186" t="s">
        <v>32</v>
      </c>
      <c r="S7186" t="s">
        <v>45</v>
      </c>
      <c r="T7186">
        <f>_xlfn.DAYS(Raw_data_US_healthcare[[#This Row],[Discharge Date]],Raw_data_US_healthcare[[#This Row],[Date of Admission]])</f>
        <v>3</v>
      </c>
    </row>
    <row r="7187" spans="1:20" x14ac:dyDescent="0.3">
      <c r="A7187" t="s">
        <v>26511</v>
      </c>
      <c r="B7187" t="s">
        <v>19536</v>
      </c>
      <c r="C7187">
        <v>29</v>
      </c>
      <c r="D7187" t="str">
        <f>IF(Raw_data_US_healthcare[[#This Row],[Age]]&lt;35,"Young",IF(Raw_data_US_healthcare[[#This Row],[Age]]&lt;60,"Middle","Senior"))</f>
        <v>Young</v>
      </c>
      <c r="E7187" t="s">
        <v>16</v>
      </c>
      <c r="F7187" t="s">
        <v>62</v>
      </c>
      <c r="G7187" t="s">
        <v>62</v>
      </c>
      <c r="H7187" t="s">
        <v>36</v>
      </c>
      <c r="I7187" s="2">
        <v>44250</v>
      </c>
      <c r="J7187" t="s">
        <v>19537</v>
      </c>
      <c r="K7187" t="s">
        <v>19538</v>
      </c>
      <c r="L7187" t="s">
        <v>60</v>
      </c>
      <c r="M7187">
        <v>6105.5545000000002</v>
      </c>
      <c r="N7187">
        <v>164</v>
      </c>
      <c r="O7187" t="s">
        <v>22</v>
      </c>
      <c r="P7187" t="s">
        <v>22</v>
      </c>
      <c r="Q7187" s="2">
        <v>44251</v>
      </c>
      <c r="R7187" t="s">
        <v>83</v>
      </c>
      <c r="S7187" t="s">
        <v>33</v>
      </c>
      <c r="T7187">
        <f>_xlfn.DAYS(Raw_data_US_healthcare[[#This Row],[Discharge Date]],Raw_data_US_healthcare[[#This Row],[Date of Admission]])</f>
        <v>1</v>
      </c>
    </row>
    <row r="7188" spans="1:20" x14ac:dyDescent="0.3">
      <c r="A7188" t="s">
        <v>26511</v>
      </c>
      <c r="B7188" t="s">
        <v>19539</v>
      </c>
      <c r="C7188">
        <v>72</v>
      </c>
      <c r="D7188" t="str">
        <f>IF(Raw_data_US_healthcare[[#This Row],[Age]]&lt;35,"Young",IF(Raw_data_US_healthcare[[#This Row],[Age]]&lt;60,"Middle","Senior"))</f>
        <v>Senior</v>
      </c>
      <c r="E7188" t="s">
        <v>16</v>
      </c>
      <c r="F7188" t="s">
        <v>62</v>
      </c>
      <c r="G7188" t="s">
        <v>62</v>
      </c>
      <c r="H7188" t="s">
        <v>26516</v>
      </c>
      <c r="I7188" s="2">
        <v>44391</v>
      </c>
      <c r="J7188" t="s">
        <v>19540</v>
      </c>
      <c r="K7188" t="s">
        <v>19541</v>
      </c>
      <c r="L7188" t="s">
        <v>21</v>
      </c>
      <c r="M7188">
        <v>2782.4832000000001</v>
      </c>
      <c r="N7188">
        <v>399</v>
      </c>
      <c r="O7188" t="s">
        <v>43</v>
      </c>
      <c r="P7188" t="s">
        <v>43</v>
      </c>
      <c r="Q7188" s="2">
        <v>44413</v>
      </c>
      <c r="R7188" t="s">
        <v>83</v>
      </c>
      <c r="S7188" t="s">
        <v>24</v>
      </c>
      <c r="T7188">
        <f>_xlfn.DAYS(Raw_data_US_healthcare[[#This Row],[Discharge Date]],Raw_data_US_healthcare[[#This Row],[Date of Admission]])</f>
        <v>22</v>
      </c>
    </row>
    <row r="7189" spans="1:20" x14ac:dyDescent="0.3">
      <c r="A7189" t="s">
        <v>26512</v>
      </c>
      <c r="B7189" t="s">
        <v>10724</v>
      </c>
      <c r="C7189">
        <v>28</v>
      </c>
      <c r="D7189" t="str">
        <f>IF(Raw_data_US_healthcare[[#This Row],[Age]]&lt;35,"Young",IF(Raw_data_US_healthcare[[#This Row],[Age]]&lt;60,"Middle","Senior"))</f>
        <v>Young</v>
      </c>
      <c r="E7189" t="s">
        <v>26</v>
      </c>
      <c r="F7189" t="s">
        <v>27</v>
      </c>
      <c r="G7189" t="s">
        <v>27</v>
      </c>
      <c r="H7189" t="s">
        <v>18</v>
      </c>
      <c r="I7189" s="2">
        <v>45114</v>
      </c>
      <c r="J7189" t="s">
        <v>19542</v>
      </c>
      <c r="K7189" t="s">
        <v>7589</v>
      </c>
      <c r="L7189" t="s">
        <v>52</v>
      </c>
      <c r="M7189">
        <v>44812.150099999999</v>
      </c>
      <c r="N7189">
        <v>299</v>
      </c>
      <c r="O7189" t="s">
        <v>43</v>
      </c>
      <c r="P7189" t="s">
        <v>43</v>
      </c>
      <c r="Q7189" s="2">
        <v>45126</v>
      </c>
      <c r="R7189" t="s">
        <v>32</v>
      </c>
      <c r="S7189" t="s">
        <v>24</v>
      </c>
      <c r="T7189">
        <f>_xlfn.DAYS(Raw_data_US_healthcare[[#This Row],[Discharge Date]],Raw_data_US_healthcare[[#This Row],[Date of Admission]])</f>
        <v>12</v>
      </c>
    </row>
    <row r="7190" spans="1:20" x14ac:dyDescent="0.3">
      <c r="A7190" t="s">
        <v>26512</v>
      </c>
      <c r="B7190" t="s">
        <v>19543</v>
      </c>
      <c r="C7190">
        <v>33</v>
      </c>
      <c r="D7190" t="str">
        <f>IF(Raw_data_US_healthcare[[#This Row],[Age]]&lt;35,"Young",IF(Raw_data_US_healthcare[[#This Row],[Age]]&lt;60,"Middle","Senior"))</f>
        <v>Young</v>
      </c>
      <c r="E7190" t="s">
        <v>26</v>
      </c>
      <c r="F7190" t="s">
        <v>62</v>
      </c>
      <c r="G7190" t="s">
        <v>62</v>
      </c>
      <c r="H7190" t="s">
        <v>18</v>
      </c>
      <c r="I7190" s="2">
        <v>44322</v>
      </c>
      <c r="J7190" t="s">
        <v>19544</v>
      </c>
      <c r="K7190" t="s">
        <v>19545</v>
      </c>
      <c r="L7190" t="s">
        <v>31</v>
      </c>
      <c r="M7190">
        <v>4586.6320999999998</v>
      </c>
      <c r="N7190">
        <v>113</v>
      </c>
      <c r="O7190" t="s">
        <v>22</v>
      </c>
      <c r="P7190" t="s">
        <v>22</v>
      </c>
      <c r="Q7190" s="2">
        <v>44340</v>
      </c>
      <c r="R7190" t="s">
        <v>23</v>
      </c>
      <c r="S7190" t="s">
        <v>45</v>
      </c>
      <c r="T7190">
        <f>_xlfn.DAYS(Raw_data_US_healthcare[[#This Row],[Discharge Date]],Raw_data_US_healthcare[[#This Row],[Date of Admission]])</f>
        <v>18</v>
      </c>
    </row>
    <row r="7191" spans="1:20" x14ac:dyDescent="0.3">
      <c r="A7191" t="s">
        <v>26512</v>
      </c>
      <c r="B7191" t="s">
        <v>19546</v>
      </c>
      <c r="C7191">
        <v>54</v>
      </c>
      <c r="D7191" t="str">
        <f>IF(Raw_data_US_healthcare[[#This Row],[Age]]&lt;35,"Young",IF(Raw_data_US_healthcare[[#This Row],[Age]]&lt;60,"Middle","Senior"))</f>
        <v>Middle</v>
      </c>
      <c r="E7191" t="s">
        <v>26</v>
      </c>
      <c r="F7191" t="s">
        <v>228</v>
      </c>
      <c r="G7191" t="s">
        <v>228</v>
      </c>
      <c r="H7191" t="s">
        <v>26516</v>
      </c>
      <c r="I7191" s="2">
        <v>44983</v>
      </c>
      <c r="J7191" t="s">
        <v>19547</v>
      </c>
      <c r="K7191" t="s">
        <v>19548</v>
      </c>
      <c r="L7191" t="s">
        <v>21</v>
      </c>
      <c r="M7191">
        <v>7027.3936000000003</v>
      </c>
      <c r="N7191">
        <v>346</v>
      </c>
      <c r="O7191" t="s">
        <v>39</v>
      </c>
      <c r="P7191" t="s">
        <v>39</v>
      </c>
      <c r="Q7191" s="2">
        <v>45011</v>
      </c>
      <c r="R7191" t="s">
        <v>48</v>
      </c>
      <c r="S7191" t="s">
        <v>24</v>
      </c>
      <c r="T7191">
        <f>_xlfn.DAYS(Raw_data_US_healthcare[[#This Row],[Discharge Date]],Raw_data_US_healthcare[[#This Row],[Date of Admission]])</f>
        <v>28</v>
      </c>
    </row>
    <row r="7192" spans="1:20" x14ac:dyDescent="0.3">
      <c r="A7192" t="s">
        <v>26512</v>
      </c>
      <c r="B7192" t="s">
        <v>19549</v>
      </c>
      <c r="C7192">
        <v>65</v>
      </c>
      <c r="D7192" t="str">
        <f>IF(Raw_data_US_healthcare[[#This Row],[Age]]&lt;35,"Young",IF(Raw_data_US_healthcare[[#This Row],[Age]]&lt;60,"Middle","Senior"))</f>
        <v>Senior</v>
      </c>
      <c r="E7192" t="s">
        <v>26</v>
      </c>
      <c r="F7192" t="s">
        <v>113</v>
      </c>
      <c r="G7192" t="s">
        <v>113</v>
      </c>
      <c r="H7192" t="s">
        <v>26514</v>
      </c>
      <c r="I7192" s="2">
        <v>43697</v>
      </c>
      <c r="J7192" t="s">
        <v>19550</v>
      </c>
      <c r="K7192" t="s">
        <v>19551</v>
      </c>
      <c r="L7192" t="s">
        <v>56</v>
      </c>
      <c r="M7192">
        <v>3969.8852999999999</v>
      </c>
      <c r="N7192">
        <v>169</v>
      </c>
      <c r="O7192" t="s">
        <v>22</v>
      </c>
      <c r="P7192" t="s">
        <v>22</v>
      </c>
      <c r="Q7192" s="2">
        <v>43698</v>
      </c>
      <c r="R7192" t="s">
        <v>32</v>
      </c>
      <c r="S7192" t="s">
        <v>24</v>
      </c>
      <c r="T7192">
        <f>_xlfn.DAYS(Raw_data_US_healthcare[[#This Row],[Discharge Date]],Raw_data_US_healthcare[[#This Row],[Date of Admission]])</f>
        <v>1</v>
      </c>
    </row>
    <row r="7193" spans="1:20" x14ac:dyDescent="0.3">
      <c r="A7193" t="s">
        <v>26511</v>
      </c>
      <c r="B7193" t="s">
        <v>19552</v>
      </c>
      <c r="C7193">
        <v>36</v>
      </c>
      <c r="D7193" t="str">
        <f>IF(Raw_data_US_healthcare[[#This Row],[Age]]&lt;35,"Young",IF(Raw_data_US_healthcare[[#This Row],[Age]]&lt;60,"Middle","Senior"))</f>
        <v>Middle</v>
      </c>
      <c r="E7193" t="s">
        <v>16</v>
      </c>
      <c r="F7193" t="s">
        <v>17</v>
      </c>
      <c r="G7193" t="s">
        <v>17</v>
      </c>
      <c r="H7193" t="s">
        <v>69</v>
      </c>
      <c r="I7193" s="2">
        <v>44731</v>
      </c>
      <c r="J7193" t="s">
        <v>19553</v>
      </c>
      <c r="K7193" t="s">
        <v>19554</v>
      </c>
      <c r="L7193" t="s">
        <v>52</v>
      </c>
      <c r="M7193">
        <v>57799.926200000002</v>
      </c>
      <c r="N7193">
        <v>296</v>
      </c>
      <c r="O7193" t="s">
        <v>39</v>
      </c>
      <c r="P7193" t="s">
        <v>39</v>
      </c>
      <c r="Q7193" s="2">
        <v>44749</v>
      </c>
      <c r="R7193" t="s">
        <v>23</v>
      </c>
      <c r="S7193" t="s">
        <v>33</v>
      </c>
      <c r="T7193">
        <f>_xlfn.DAYS(Raw_data_US_healthcare[[#This Row],[Discharge Date]],Raw_data_US_healthcare[[#This Row],[Date of Admission]])</f>
        <v>18</v>
      </c>
    </row>
    <row r="7194" spans="1:20" x14ac:dyDescent="0.3">
      <c r="A7194" t="s">
        <v>26511</v>
      </c>
      <c r="B7194" t="s">
        <v>19555</v>
      </c>
      <c r="C7194">
        <v>38</v>
      </c>
      <c r="D7194" t="str">
        <f>IF(Raw_data_US_healthcare[[#This Row],[Age]]&lt;35,"Young",IF(Raw_data_US_healthcare[[#This Row],[Age]]&lt;60,"Middle","Senior"))</f>
        <v>Middle</v>
      </c>
      <c r="E7194" t="s">
        <v>16</v>
      </c>
      <c r="F7194" t="s">
        <v>49</v>
      </c>
      <c r="G7194" t="s">
        <v>49</v>
      </c>
      <c r="H7194" t="s">
        <v>18</v>
      </c>
      <c r="I7194" s="2">
        <v>45096</v>
      </c>
      <c r="J7194" t="s">
        <v>19556</v>
      </c>
      <c r="K7194" t="s">
        <v>12725</v>
      </c>
      <c r="L7194" t="s">
        <v>56</v>
      </c>
      <c r="M7194">
        <v>52931.297100000003</v>
      </c>
      <c r="N7194">
        <v>241</v>
      </c>
      <c r="O7194" t="s">
        <v>43</v>
      </c>
      <c r="P7194" t="s">
        <v>43</v>
      </c>
      <c r="Q7194" s="2">
        <v>45101</v>
      </c>
      <c r="R7194" t="s">
        <v>23</v>
      </c>
      <c r="S7194" t="s">
        <v>33</v>
      </c>
      <c r="T7194">
        <f>_xlfn.DAYS(Raw_data_US_healthcare[[#This Row],[Discharge Date]],Raw_data_US_healthcare[[#This Row],[Date of Admission]])</f>
        <v>5</v>
      </c>
    </row>
    <row r="7195" spans="1:20" x14ac:dyDescent="0.3">
      <c r="A7195" t="s">
        <v>26512</v>
      </c>
      <c r="B7195" t="s">
        <v>19557</v>
      </c>
      <c r="C7195">
        <v>78</v>
      </c>
      <c r="D7195" t="str">
        <f>IF(Raw_data_US_healthcare[[#This Row],[Age]]&lt;35,"Young",IF(Raw_data_US_healthcare[[#This Row],[Age]]&lt;60,"Middle","Senior"))</f>
        <v>Senior</v>
      </c>
      <c r="E7195" t="s">
        <v>26</v>
      </c>
      <c r="F7195" t="s">
        <v>62</v>
      </c>
      <c r="G7195" t="s">
        <v>62</v>
      </c>
      <c r="H7195" t="s">
        <v>26514</v>
      </c>
      <c r="I7195" s="2">
        <v>44822</v>
      </c>
      <c r="J7195" t="s">
        <v>19558</v>
      </c>
      <c r="K7195" t="s">
        <v>19559</v>
      </c>
      <c r="L7195" t="s">
        <v>52</v>
      </c>
      <c r="M7195">
        <v>17675.4679</v>
      </c>
      <c r="N7195">
        <v>417</v>
      </c>
      <c r="O7195" t="s">
        <v>22</v>
      </c>
      <c r="P7195" t="s">
        <v>22</v>
      </c>
      <c r="Q7195" s="2">
        <v>44842</v>
      </c>
      <c r="R7195" t="s">
        <v>23</v>
      </c>
      <c r="S7195" t="s">
        <v>45</v>
      </c>
      <c r="T7195">
        <f>_xlfn.DAYS(Raw_data_US_healthcare[[#This Row],[Discharge Date]],Raw_data_US_healthcare[[#This Row],[Date of Admission]])</f>
        <v>20</v>
      </c>
    </row>
    <row r="7196" spans="1:20" x14ac:dyDescent="0.3">
      <c r="A7196" t="s">
        <v>26511</v>
      </c>
      <c r="B7196" t="s">
        <v>19560</v>
      </c>
      <c r="C7196">
        <v>57</v>
      </c>
      <c r="D7196" t="str">
        <f>IF(Raw_data_US_healthcare[[#This Row],[Age]]&lt;35,"Young",IF(Raw_data_US_healthcare[[#This Row],[Age]]&lt;60,"Middle","Senior"))</f>
        <v>Middle</v>
      </c>
      <c r="E7196" t="s">
        <v>16</v>
      </c>
      <c r="F7196" t="s">
        <v>49</v>
      </c>
      <c r="G7196" t="s">
        <v>49</v>
      </c>
      <c r="H7196" t="s">
        <v>36</v>
      </c>
      <c r="I7196" s="2">
        <v>44587</v>
      </c>
      <c r="J7196" t="s">
        <v>19561</v>
      </c>
      <c r="K7196" t="s">
        <v>19562</v>
      </c>
      <c r="L7196" t="s">
        <v>60</v>
      </c>
      <c r="M7196">
        <v>15017.0857</v>
      </c>
      <c r="N7196">
        <v>448</v>
      </c>
      <c r="O7196" t="s">
        <v>22</v>
      </c>
      <c r="P7196" t="s">
        <v>22</v>
      </c>
      <c r="Q7196" s="2">
        <v>44607</v>
      </c>
      <c r="R7196" t="s">
        <v>83</v>
      </c>
      <c r="S7196" t="s">
        <v>24</v>
      </c>
      <c r="T7196">
        <f>_xlfn.DAYS(Raw_data_US_healthcare[[#This Row],[Discharge Date]],Raw_data_US_healthcare[[#This Row],[Date of Admission]])</f>
        <v>20</v>
      </c>
    </row>
    <row r="7197" spans="1:20" x14ac:dyDescent="0.3">
      <c r="A7197" t="s">
        <v>26512</v>
      </c>
      <c r="B7197" t="s">
        <v>19563</v>
      </c>
      <c r="C7197">
        <v>29</v>
      </c>
      <c r="D7197" t="str">
        <f>IF(Raw_data_US_healthcare[[#This Row],[Age]]&lt;35,"Young",IF(Raw_data_US_healthcare[[#This Row],[Age]]&lt;60,"Middle","Senior"))</f>
        <v>Young</v>
      </c>
      <c r="E7197" t="s">
        <v>26</v>
      </c>
      <c r="F7197" t="s">
        <v>49</v>
      </c>
      <c r="G7197" t="s">
        <v>49</v>
      </c>
      <c r="H7197" t="s">
        <v>28</v>
      </c>
      <c r="I7197" s="2">
        <v>43557</v>
      </c>
      <c r="J7197" t="s">
        <v>12758</v>
      </c>
      <c r="K7197" t="s">
        <v>19564</v>
      </c>
      <c r="L7197" t="s">
        <v>31</v>
      </c>
      <c r="M7197">
        <v>12575.693799999999</v>
      </c>
      <c r="N7197">
        <v>319</v>
      </c>
      <c r="O7197" t="s">
        <v>22</v>
      </c>
      <c r="P7197" t="s">
        <v>22</v>
      </c>
      <c r="Q7197" s="2">
        <v>43559</v>
      </c>
      <c r="R7197" t="s">
        <v>44</v>
      </c>
      <c r="S7197" t="s">
        <v>24</v>
      </c>
      <c r="T7197">
        <f>_xlfn.DAYS(Raw_data_US_healthcare[[#This Row],[Discharge Date]],Raw_data_US_healthcare[[#This Row],[Date of Admission]])</f>
        <v>2</v>
      </c>
    </row>
    <row r="7198" spans="1:20" x14ac:dyDescent="0.3">
      <c r="A7198" t="s">
        <v>26512</v>
      </c>
      <c r="B7198" t="s">
        <v>19565</v>
      </c>
      <c r="C7198">
        <v>65</v>
      </c>
      <c r="D7198" t="str">
        <f>IF(Raw_data_US_healthcare[[#This Row],[Age]]&lt;35,"Young",IF(Raw_data_US_healthcare[[#This Row],[Age]]&lt;60,"Middle","Senior"))</f>
        <v>Senior</v>
      </c>
      <c r="E7198" t="s">
        <v>26</v>
      </c>
      <c r="F7198" t="s">
        <v>27</v>
      </c>
      <c r="G7198" t="s">
        <v>27</v>
      </c>
      <c r="H7198" t="s">
        <v>28</v>
      </c>
      <c r="I7198" s="2">
        <v>43684</v>
      </c>
      <c r="J7198" t="s">
        <v>5104</v>
      </c>
      <c r="K7198" t="s">
        <v>19566</v>
      </c>
      <c r="L7198" t="s">
        <v>21</v>
      </c>
      <c r="M7198">
        <v>14100.321</v>
      </c>
      <c r="N7198">
        <v>468</v>
      </c>
      <c r="O7198" t="s">
        <v>22</v>
      </c>
      <c r="P7198" t="s">
        <v>22</v>
      </c>
      <c r="Q7198" s="2">
        <v>43695</v>
      </c>
      <c r="R7198" t="s">
        <v>23</v>
      </c>
      <c r="S7198" t="s">
        <v>33</v>
      </c>
      <c r="T7198">
        <f>_xlfn.DAYS(Raw_data_US_healthcare[[#This Row],[Discharge Date]],Raw_data_US_healthcare[[#This Row],[Date of Admission]])</f>
        <v>11</v>
      </c>
    </row>
    <row r="7199" spans="1:20" x14ac:dyDescent="0.3">
      <c r="A7199" t="s">
        <v>26511</v>
      </c>
      <c r="B7199" t="s">
        <v>19567</v>
      </c>
      <c r="C7199">
        <v>84</v>
      </c>
      <c r="D7199" t="str">
        <f>IF(Raw_data_US_healthcare[[#This Row],[Age]]&lt;35,"Young",IF(Raw_data_US_healthcare[[#This Row],[Age]]&lt;60,"Middle","Senior"))</f>
        <v>Senior</v>
      </c>
      <c r="E7199" t="s">
        <v>16</v>
      </c>
      <c r="F7199" t="s">
        <v>88</v>
      </c>
      <c r="G7199" t="s">
        <v>88</v>
      </c>
      <c r="H7199" t="s">
        <v>26516</v>
      </c>
      <c r="I7199" s="2">
        <v>44417</v>
      </c>
      <c r="J7199" t="s">
        <v>19568</v>
      </c>
      <c r="K7199" t="s">
        <v>2908</v>
      </c>
      <c r="L7199" t="s">
        <v>60</v>
      </c>
      <c r="M7199">
        <v>10400.3806</v>
      </c>
      <c r="N7199">
        <v>360</v>
      </c>
      <c r="O7199" t="s">
        <v>39</v>
      </c>
      <c r="P7199" t="s">
        <v>39</v>
      </c>
      <c r="Q7199" s="2">
        <v>44432</v>
      </c>
      <c r="R7199" t="s">
        <v>23</v>
      </c>
      <c r="S7199" t="s">
        <v>24</v>
      </c>
      <c r="T7199">
        <f>_xlfn.DAYS(Raw_data_US_healthcare[[#This Row],[Discharge Date]],Raw_data_US_healthcare[[#This Row],[Date of Admission]])</f>
        <v>15</v>
      </c>
    </row>
    <row r="7200" spans="1:20" x14ac:dyDescent="0.3">
      <c r="A7200" t="s">
        <v>26511</v>
      </c>
      <c r="B7200" t="s">
        <v>19569</v>
      </c>
      <c r="C7200">
        <v>50</v>
      </c>
      <c r="D7200" t="str">
        <f>IF(Raw_data_US_healthcare[[#This Row],[Age]]&lt;35,"Young",IF(Raw_data_US_healthcare[[#This Row],[Age]]&lt;60,"Middle","Senior"))</f>
        <v>Middle</v>
      </c>
      <c r="E7200" t="s">
        <v>16</v>
      </c>
      <c r="F7200" t="s">
        <v>88</v>
      </c>
      <c r="G7200" t="s">
        <v>88</v>
      </c>
      <c r="H7200" t="s">
        <v>69</v>
      </c>
      <c r="I7200" s="2">
        <v>43993</v>
      </c>
      <c r="J7200" t="s">
        <v>19570</v>
      </c>
      <c r="K7200" t="s">
        <v>19571</v>
      </c>
      <c r="L7200" t="s">
        <v>21</v>
      </c>
      <c r="M7200">
        <v>68207.138399999996</v>
      </c>
      <c r="N7200">
        <v>398</v>
      </c>
      <c r="O7200" t="s">
        <v>39</v>
      </c>
      <c r="P7200" t="s">
        <v>39</v>
      </c>
      <c r="Q7200" s="2">
        <v>44019</v>
      </c>
      <c r="R7200" t="s">
        <v>83</v>
      </c>
      <c r="S7200" t="s">
        <v>24</v>
      </c>
      <c r="T7200">
        <f>_xlfn.DAYS(Raw_data_US_healthcare[[#This Row],[Discharge Date]],Raw_data_US_healthcare[[#This Row],[Date of Admission]])</f>
        <v>26</v>
      </c>
    </row>
    <row r="7201" spans="1:20" x14ac:dyDescent="0.3">
      <c r="A7201" t="s">
        <v>26511</v>
      </c>
      <c r="B7201" t="s">
        <v>19572</v>
      </c>
      <c r="C7201">
        <v>40</v>
      </c>
      <c r="D7201" t="str">
        <f>IF(Raw_data_US_healthcare[[#This Row],[Age]]&lt;35,"Young",IF(Raw_data_US_healthcare[[#This Row],[Age]]&lt;60,"Middle","Senior"))</f>
        <v>Middle</v>
      </c>
      <c r="E7201" t="s">
        <v>16</v>
      </c>
      <c r="F7201" t="s">
        <v>17</v>
      </c>
      <c r="G7201" t="s">
        <v>17</v>
      </c>
      <c r="H7201" t="s">
        <v>18</v>
      </c>
      <c r="I7201" s="2">
        <v>44752</v>
      </c>
      <c r="J7201" t="s">
        <v>19573</v>
      </c>
      <c r="K7201" t="s">
        <v>4647</v>
      </c>
      <c r="L7201" t="s">
        <v>56</v>
      </c>
      <c r="M7201">
        <v>50489.967600000004</v>
      </c>
      <c r="N7201">
        <v>381</v>
      </c>
      <c r="O7201" t="s">
        <v>22</v>
      </c>
      <c r="P7201" t="s">
        <v>22</v>
      </c>
      <c r="Q7201" s="2">
        <v>44755</v>
      </c>
      <c r="R7201" t="s">
        <v>48</v>
      </c>
      <c r="S7201" t="s">
        <v>33</v>
      </c>
      <c r="T7201">
        <f>_xlfn.DAYS(Raw_data_US_healthcare[[#This Row],[Discharge Date]],Raw_data_US_healthcare[[#This Row],[Date of Admission]])</f>
        <v>3</v>
      </c>
    </row>
    <row r="7202" spans="1:20" x14ac:dyDescent="0.3">
      <c r="A7202" t="s">
        <v>26512</v>
      </c>
      <c r="B7202" t="s">
        <v>19574</v>
      </c>
      <c r="C7202">
        <v>43</v>
      </c>
      <c r="D7202" t="str">
        <f>IF(Raw_data_US_healthcare[[#This Row],[Age]]&lt;35,"Young",IF(Raw_data_US_healthcare[[#This Row],[Age]]&lt;60,"Middle","Senior"))</f>
        <v>Middle</v>
      </c>
      <c r="E7202" t="s">
        <v>26</v>
      </c>
      <c r="F7202" t="s">
        <v>35</v>
      </c>
      <c r="G7202" t="s">
        <v>35</v>
      </c>
      <c r="H7202" t="s">
        <v>18</v>
      </c>
      <c r="I7202" s="2">
        <v>44643</v>
      </c>
      <c r="J7202" t="s">
        <v>17698</v>
      </c>
      <c r="K7202" t="s">
        <v>2305</v>
      </c>
      <c r="L7202" t="s">
        <v>60</v>
      </c>
      <c r="M7202">
        <v>29660.487799999999</v>
      </c>
      <c r="N7202">
        <v>153</v>
      </c>
      <c r="O7202" t="s">
        <v>22</v>
      </c>
      <c r="P7202" t="s">
        <v>22</v>
      </c>
      <c r="Q7202" s="2">
        <v>44658</v>
      </c>
      <c r="R7202" t="s">
        <v>32</v>
      </c>
      <c r="S7202" t="s">
        <v>33</v>
      </c>
      <c r="T7202">
        <f>_xlfn.DAYS(Raw_data_US_healthcare[[#This Row],[Discharge Date]],Raw_data_US_healthcare[[#This Row],[Date of Admission]])</f>
        <v>15</v>
      </c>
    </row>
    <row r="7203" spans="1:20" x14ac:dyDescent="0.3">
      <c r="A7203" t="s">
        <v>26511</v>
      </c>
      <c r="B7203" t="s">
        <v>19575</v>
      </c>
      <c r="C7203">
        <v>84</v>
      </c>
      <c r="D7203" t="str">
        <f>IF(Raw_data_US_healthcare[[#This Row],[Age]]&lt;35,"Young",IF(Raw_data_US_healthcare[[#This Row],[Age]]&lt;60,"Middle","Senior"))</f>
        <v>Senior</v>
      </c>
      <c r="E7203" t="s">
        <v>16</v>
      </c>
      <c r="F7203" t="s">
        <v>35</v>
      </c>
      <c r="G7203" t="s">
        <v>35</v>
      </c>
      <c r="H7203" t="s">
        <v>26514</v>
      </c>
      <c r="I7203" s="2">
        <v>44897</v>
      </c>
      <c r="J7203" t="s">
        <v>19576</v>
      </c>
      <c r="K7203" t="s">
        <v>19577</v>
      </c>
      <c r="L7203" t="s">
        <v>60</v>
      </c>
      <c r="M7203">
        <v>35574.432800000002</v>
      </c>
      <c r="N7203">
        <v>347</v>
      </c>
      <c r="O7203" t="s">
        <v>22</v>
      </c>
      <c r="P7203" t="s">
        <v>22</v>
      </c>
      <c r="Q7203" s="2">
        <v>44900</v>
      </c>
      <c r="R7203" t="s">
        <v>23</v>
      </c>
      <c r="S7203" t="s">
        <v>24</v>
      </c>
      <c r="T7203">
        <f>_xlfn.DAYS(Raw_data_US_healthcare[[#This Row],[Discharge Date]],Raw_data_US_healthcare[[#This Row],[Date of Admission]])</f>
        <v>3</v>
      </c>
    </row>
    <row r="7204" spans="1:20" x14ac:dyDescent="0.3">
      <c r="A7204" t="s">
        <v>26511</v>
      </c>
      <c r="B7204" t="s">
        <v>19578</v>
      </c>
      <c r="C7204">
        <v>55</v>
      </c>
      <c r="D7204" t="str">
        <f>IF(Raw_data_US_healthcare[[#This Row],[Age]]&lt;35,"Young",IF(Raw_data_US_healthcare[[#This Row],[Age]]&lt;60,"Middle","Senior"))</f>
        <v>Middle</v>
      </c>
      <c r="E7204" t="s">
        <v>16</v>
      </c>
      <c r="F7204" t="s">
        <v>17</v>
      </c>
      <c r="G7204" t="s">
        <v>17</v>
      </c>
      <c r="H7204" t="s">
        <v>28</v>
      </c>
      <c r="I7204" s="2">
        <v>43652</v>
      </c>
      <c r="J7204" t="s">
        <v>19579</v>
      </c>
      <c r="K7204" t="s">
        <v>19580</v>
      </c>
      <c r="L7204" t="s">
        <v>60</v>
      </c>
      <c r="M7204">
        <v>9152.3940000000002</v>
      </c>
      <c r="N7204">
        <v>438</v>
      </c>
      <c r="O7204" t="s">
        <v>43</v>
      </c>
      <c r="P7204" t="s">
        <v>43</v>
      </c>
      <c r="Q7204" s="2">
        <v>43680</v>
      </c>
      <c r="R7204" t="s">
        <v>32</v>
      </c>
      <c r="S7204" t="s">
        <v>33</v>
      </c>
      <c r="T7204">
        <f>_xlfn.DAYS(Raw_data_US_healthcare[[#This Row],[Discharge Date]],Raw_data_US_healthcare[[#This Row],[Date of Admission]])</f>
        <v>28</v>
      </c>
    </row>
    <row r="7205" spans="1:20" x14ac:dyDescent="0.3">
      <c r="A7205" t="s">
        <v>26511</v>
      </c>
      <c r="B7205" t="s">
        <v>19581</v>
      </c>
      <c r="C7205">
        <v>72</v>
      </c>
      <c r="D7205" t="str">
        <f>IF(Raw_data_US_healthcare[[#This Row],[Age]]&lt;35,"Young",IF(Raw_data_US_healthcare[[#This Row],[Age]]&lt;60,"Middle","Senior"))</f>
        <v>Senior</v>
      </c>
      <c r="E7205" t="s">
        <v>16</v>
      </c>
      <c r="F7205" t="s">
        <v>228</v>
      </c>
      <c r="G7205" t="s">
        <v>228</v>
      </c>
      <c r="H7205" t="s">
        <v>18</v>
      </c>
      <c r="I7205" s="2">
        <v>43632</v>
      </c>
      <c r="J7205" t="s">
        <v>19582</v>
      </c>
      <c r="K7205" t="s">
        <v>19583</v>
      </c>
      <c r="L7205" t="s">
        <v>60</v>
      </c>
      <c r="M7205">
        <v>11716.0468</v>
      </c>
      <c r="N7205">
        <v>311</v>
      </c>
      <c r="O7205" t="s">
        <v>39</v>
      </c>
      <c r="P7205" t="s">
        <v>39</v>
      </c>
      <c r="Q7205" s="2">
        <v>43654</v>
      </c>
      <c r="R7205" t="s">
        <v>32</v>
      </c>
      <c r="S7205" t="s">
        <v>45</v>
      </c>
      <c r="T7205">
        <f>_xlfn.DAYS(Raw_data_US_healthcare[[#This Row],[Discharge Date]],Raw_data_US_healthcare[[#This Row],[Date of Admission]])</f>
        <v>22</v>
      </c>
    </row>
    <row r="7206" spans="1:20" x14ac:dyDescent="0.3">
      <c r="A7206" t="s">
        <v>26511</v>
      </c>
      <c r="B7206" t="s">
        <v>19584</v>
      </c>
      <c r="C7206">
        <v>46</v>
      </c>
      <c r="D7206" t="str">
        <f>IF(Raw_data_US_healthcare[[#This Row],[Age]]&lt;35,"Young",IF(Raw_data_US_healthcare[[#This Row],[Age]]&lt;60,"Middle","Senior"))</f>
        <v>Middle</v>
      </c>
      <c r="E7206" t="s">
        <v>16</v>
      </c>
      <c r="F7206" t="s">
        <v>62</v>
      </c>
      <c r="G7206" t="s">
        <v>62</v>
      </c>
      <c r="H7206" t="s">
        <v>26516</v>
      </c>
      <c r="I7206" s="2">
        <v>45136</v>
      </c>
      <c r="J7206" t="s">
        <v>19585</v>
      </c>
      <c r="K7206" t="s">
        <v>1017</v>
      </c>
      <c r="L7206" t="s">
        <v>56</v>
      </c>
      <c r="M7206">
        <v>18541.054</v>
      </c>
      <c r="N7206">
        <v>296</v>
      </c>
      <c r="O7206" t="s">
        <v>39</v>
      </c>
      <c r="P7206" t="s">
        <v>39</v>
      </c>
      <c r="Q7206" s="2">
        <v>45146</v>
      </c>
      <c r="R7206" t="s">
        <v>32</v>
      </c>
      <c r="S7206" t="s">
        <v>24</v>
      </c>
      <c r="T7206">
        <f>_xlfn.DAYS(Raw_data_US_healthcare[[#This Row],[Discharge Date]],Raw_data_US_healthcare[[#This Row],[Date of Admission]])</f>
        <v>10</v>
      </c>
    </row>
    <row r="7207" spans="1:20" x14ac:dyDescent="0.3">
      <c r="A7207" t="s">
        <v>26512</v>
      </c>
      <c r="B7207" t="s">
        <v>19586</v>
      </c>
      <c r="C7207">
        <v>77</v>
      </c>
      <c r="D7207" t="str">
        <f>IF(Raw_data_US_healthcare[[#This Row],[Age]]&lt;35,"Young",IF(Raw_data_US_healthcare[[#This Row],[Age]]&lt;60,"Middle","Senior"))</f>
        <v>Senior</v>
      </c>
      <c r="E7207" t="s">
        <v>26</v>
      </c>
      <c r="F7207" t="s">
        <v>62</v>
      </c>
      <c r="G7207" t="s">
        <v>62</v>
      </c>
      <c r="H7207" t="s">
        <v>18</v>
      </c>
      <c r="I7207" s="2">
        <v>43986</v>
      </c>
      <c r="J7207" t="s">
        <v>2207</v>
      </c>
      <c r="K7207" t="s">
        <v>19587</v>
      </c>
      <c r="L7207" t="s">
        <v>52</v>
      </c>
      <c r="M7207">
        <v>50725.344899999996</v>
      </c>
      <c r="N7207">
        <v>246</v>
      </c>
      <c r="O7207" t="s">
        <v>22</v>
      </c>
      <c r="P7207" t="s">
        <v>22</v>
      </c>
      <c r="Q7207" s="2">
        <v>43992</v>
      </c>
      <c r="R7207" t="s">
        <v>32</v>
      </c>
      <c r="S7207" t="s">
        <v>24</v>
      </c>
      <c r="T7207">
        <f>_xlfn.DAYS(Raw_data_US_healthcare[[#This Row],[Discharge Date]],Raw_data_US_healthcare[[#This Row],[Date of Admission]])</f>
        <v>6</v>
      </c>
    </row>
    <row r="7208" spans="1:20" x14ac:dyDescent="0.3">
      <c r="A7208" t="s">
        <v>26512</v>
      </c>
      <c r="B7208" t="s">
        <v>3375</v>
      </c>
      <c r="C7208">
        <v>40</v>
      </c>
      <c r="D7208" t="str">
        <f>IF(Raw_data_US_healthcare[[#This Row],[Age]]&lt;35,"Young",IF(Raw_data_US_healthcare[[#This Row],[Age]]&lt;60,"Middle","Senior"))</f>
        <v>Middle</v>
      </c>
      <c r="E7208" t="s">
        <v>26</v>
      </c>
      <c r="F7208" t="s">
        <v>88</v>
      </c>
      <c r="G7208" t="s">
        <v>88</v>
      </c>
      <c r="H7208" t="s">
        <v>36</v>
      </c>
      <c r="I7208" s="2">
        <v>45169</v>
      </c>
      <c r="J7208" t="s">
        <v>19588</v>
      </c>
      <c r="K7208" t="s">
        <v>19589</v>
      </c>
      <c r="L7208" t="s">
        <v>21</v>
      </c>
      <c r="M7208">
        <v>2257.0736000000002</v>
      </c>
      <c r="N7208">
        <v>323</v>
      </c>
      <c r="O7208" t="s">
        <v>22</v>
      </c>
      <c r="P7208" t="s">
        <v>22</v>
      </c>
      <c r="Q7208" s="2">
        <v>45176</v>
      </c>
      <c r="R7208" t="s">
        <v>23</v>
      </c>
      <c r="S7208" t="s">
        <v>45</v>
      </c>
      <c r="T7208">
        <f>_xlfn.DAYS(Raw_data_US_healthcare[[#This Row],[Discharge Date]],Raw_data_US_healthcare[[#This Row],[Date of Admission]])</f>
        <v>7</v>
      </c>
    </row>
    <row r="7209" spans="1:20" x14ac:dyDescent="0.3">
      <c r="A7209" t="s">
        <v>26511</v>
      </c>
      <c r="B7209" t="s">
        <v>19590</v>
      </c>
      <c r="C7209">
        <v>25</v>
      </c>
      <c r="D7209" t="str">
        <f>IF(Raw_data_US_healthcare[[#This Row],[Age]]&lt;35,"Young",IF(Raw_data_US_healthcare[[#This Row],[Age]]&lt;60,"Middle","Senior"))</f>
        <v>Young</v>
      </c>
      <c r="E7209" t="s">
        <v>16</v>
      </c>
      <c r="F7209" t="s">
        <v>228</v>
      </c>
      <c r="G7209" t="s">
        <v>228</v>
      </c>
      <c r="H7209" t="s">
        <v>26516</v>
      </c>
      <c r="I7209" s="2">
        <v>44845</v>
      </c>
      <c r="J7209" t="s">
        <v>19591</v>
      </c>
      <c r="K7209" t="s">
        <v>5145</v>
      </c>
      <c r="L7209" t="s">
        <v>52</v>
      </c>
      <c r="M7209">
        <v>8342.7685000000001</v>
      </c>
      <c r="N7209">
        <v>204</v>
      </c>
      <c r="O7209" t="s">
        <v>39</v>
      </c>
      <c r="P7209" t="s">
        <v>39</v>
      </c>
      <c r="Q7209" s="2">
        <v>44864</v>
      </c>
      <c r="R7209" t="s">
        <v>83</v>
      </c>
      <c r="S7209" t="s">
        <v>45</v>
      </c>
      <c r="T7209">
        <f>_xlfn.DAYS(Raw_data_US_healthcare[[#This Row],[Discharge Date]],Raw_data_US_healthcare[[#This Row],[Date of Admission]])</f>
        <v>19</v>
      </c>
    </row>
    <row r="7210" spans="1:20" x14ac:dyDescent="0.3">
      <c r="A7210" t="s">
        <v>26511</v>
      </c>
      <c r="B7210" t="s">
        <v>19592</v>
      </c>
      <c r="C7210">
        <v>32</v>
      </c>
      <c r="D7210" t="str">
        <f>IF(Raw_data_US_healthcare[[#This Row],[Age]]&lt;35,"Young",IF(Raw_data_US_healthcare[[#This Row],[Age]]&lt;60,"Middle","Senior"))</f>
        <v>Young</v>
      </c>
      <c r="E7210" t="s">
        <v>16</v>
      </c>
      <c r="F7210" t="s">
        <v>35</v>
      </c>
      <c r="G7210" t="s">
        <v>35</v>
      </c>
      <c r="H7210" t="s">
        <v>18</v>
      </c>
      <c r="I7210" s="2">
        <v>44975</v>
      </c>
      <c r="J7210" t="s">
        <v>19593</v>
      </c>
      <c r="K7210" t="s">
        <v>19594</v>
      </c>
      <c r="L7210" t="s">
        <v>60</v>
      </c>
      <c r="M7210">
        <v>25692.625899999999</v>
      </c>
      <c r="N7210">
        <v>416</v>
      </c>
      <c r="O7210" t="s">
        <v>22</v>
      </c>
      <c r="P7210" t="s">
        <v>22</v>
      </c>
      <c r="Q7210" s="2">
        <v>44990</v>
      </c>
      <c r="R7210" t="s">
        <v>32</v>
      </c>
      <c r="S7210" t="s">
        <v>33</v>
      </c>
      <c r="T7210">
        <f>_xlfn.DAYS(Raw_data_US_healthcare[[#This Row],[Discharge Date]],Raw_data_US_healthcare[[#This Row],[Date of Admission]])</f>
        <v>15</v>
      </c>
    </row>
    <row r="7211" spans="1:20" x14ac:dyDescent="0.3">
      <c r="A7211" t="s">
        <v>26511</v>
      </c>
      <c r="B7211" t="s">
        <v>15741</v>
      </c>
      <c r="C7211">
        <v>60</v>
      </c>
      <c r="D7211" t="str">
        <f>IF(Raw_data_US_healthcare[[#This Row],[Age]]&lt;35,"Young",IF(Raw_data_US_healthcare[[#This Row],[Age]]&lt;60,"Middle","Senior"))</f>
        <v>Senior</v>
      </c>
      <c r="E7211" t="s">
        <v>16</v>
      </c>
      <c r="F7211" t="s">
        <v>35</v>
      </c>
      <c r="G7211" t="s">
        <v>35</v>
      </c>
      <c r="H7211" t="s">
        <v>18</v>
      </c>
      <c r="I7211" s="2">
        <v>44334</v>
      </c>
      <c r="J7211" t="s">
        <v>14132</v>
      </c>
      <c r="K7211" t="s">
        <v>1896</v>
      </c>
      <c r="L7211" t="s">
        <v>31</v>
      </c>
      <c r="M7211">
        <v>21220.727599999998</v>
      </c>
      <c r="N7211">
        <v>465</v>
      </c>
      <c r="O7211" t="s">
        <v>22</v>
      </c>
      <c r="P7211" t="s">
        <v>22</v>
      </c>
      <c r="Q7211" s="2">
        <v>44344</v>
      </c>
      <c r="R7211" t="s">
        <v>83</v>
      </c>
      <c r="S7211" t="s">
        <v>33</v>
      </c>
      <c r="T7211">
        <f>_xlfn.DAYS(Raw_data_US_healthcare[[#This Row],[Discharge Date]],Raw_data_US_healthcare[[#This Row],[Date of Admission]])</f>
        <v>10</v>
      </c>
    </row>
    <row r="7212" spans="1:20" x14ac:dyDescent="0.3">
      <c r="A7212" t="s">
        <v>26511</v>
      </c>
      <c r="B7212" t="s">
        <v>19595</v>
      </c>
      <c r="C7212">
        <v>48</v>
      </c>
      <c r="D7212" t="str">
        <f>IF(Raw_data_US_healthcare[[#This Row],[Age]]&lt;35,"Young",IF(Raw_data_US_healthcare[[#This Row],[Age]]&lt;60,"Middle","Senior"))</f>
        <v>Middle</v>
      </c>
      <c r="E7212" t="s">
        <v>16</v>
      </c>
      <c r="F7212" t="s">
        <v>228</v>
      </c>
      <c r="G7212" t="s">
        <v>228</v>
      </c>
      <c r="H7212" t="s">
        <v>26516</v>
      </c>
      <c r="I7212" s="2">
        <v>44412</v>
      </c>
      <c r="J7212" t="s">
        <v>19596</v>
      </c>
      <c r="K7212" t="s">
        <v>19597</v>
      </c>
      <c r="L7212" t="s">
        <v>56</v>
      </c>
      <c r="M7212">
        <v>20532.621800000001</v>
      </c>
      <c r="N7212">
        <v>133</v>
      </c>
      <c r="O7212" t="s">
        <v>43</v>
      </c>
      <c r="P7212" t="s">
        <v>43</v>
      </c>
      <c r="Q7212" s="2">
        <v>44438</v>
      </c>
      <c r="R7212" t="s">
        <v>32</v>
      </c>
      <c r="S7212" t="s">
        <v>33</v>
      </c>
      <c r="T7212">
        <f>_xlfn.DAYS(Raw_data_US_healthcare[[#This Row],[Discharge Date]],Raw_data_US_healthcare[[#This Row],[Date of Admission]])</f>
        <v>26</v>
      </c>
    </row>
    <row r="7213" spans="1:20" x14ac:dyDescent="0.3">
      <c r="A7213" t="s">
        <v>26511</v>
      </c>
      <c r="B7213" t="s">
        <v>19598</v>
      </c>
      <c r="C7213">
        <v>80</v>
      </c>
      <c r="D7213" t="str">
        <f>IF(Raw_data_US_healthcare[[#This Row],[Age]]&lt;35,"Young",IF(Raw_data_US_healthcare[[#This Row],[Age]]&lt;60,"Middle","Senior"))</f>
        <v>Senior</v>
      </c>
      <c r="E7213" t="s">
        <v>16</v>
      </c>
      <c r="F7213" t="s">
        <v>88</v>
      </c>
      <c r="G7213" t="s">
        <v>88</v>
      </c>
      <c r="H7213" t="s">
        <v>26516</v>
      </c>
      <c r="I7213" s="2">
        <v>43949</v>
      </c>
      <c r="J7213" t="s">
        <v>19599</v>
      </c>
      <c r="K7213" t="s">
        <v>19600</v>
      </c>
      <c r="L7213" t="s">
        <v>52</v>
      </c>
      <c r="M7213">
        <v>29573.585299999999</v>
      </c>
      <c r="N7213">
        <v>470</v>
      </c>
      <c r="O7213" t="s">
        <v>43</v>
      </c>
      <c r="P7213" t="s">
        <v>43</v>
      </c>
      <c r="Q7213" s="2">
        <v>43952</v>
      </c>
      <c r="R7213" t="s">
        <v>83</v>
      </c>
      <c r="S7213" t="s">
        <v>33</v>
      </c>
      <c r="T7213">
        <f>_xlfn.DAYS(Raw_data_US_healthcare[[#This Row],[Discharge Date]],Raw_data_US_healthcare[[#This Row],[Date of Admission]])</f>
        <v>3</v>
      </c>
    </row>
    <row r="7214" spans="1:20" x14ac:dyDescent="0.3">
      <c r="A7214" t="s">
        <v>26511</v>
      </c>
      <c r="B7214" t="s">
        <v>19601</v>
      </c>
      <c r="C7214">
        <v>54</v>
      </c>
      <c r="D7214" t="str">
        <f>IF(Raw_data_US_healthcare[[#This Row],[Age]]&lt;35,"Young",IF(Raw_data_US_healthcare[[#This Row],[Age]]&lt;60,"Middle","Senior"))</f>
        <v>Middle</v>
      </c>
      <c r="E7214" t="s">
        <v>16</v>
      </c>
      <c r="F7214" t="s">
        <v>27</v>
      </c>
      <c r="G7214" t="s">
        <v>27</v>
      </c>
      <c r="H7214" t="s">
        <v>36</v>
      </c>
      <c r="I7214" s="2">
        <v>44738</v>
      </c>
      <c r="J7214" t="s">
        <v>15571</v>
      </c>
      <c r="K7214" t="s">
        <v>19602</v>
      </c>
      <c r="L7214" t="s">
        <v>31</v>
      </c>
      <c r="M7214">
        <v>17524.286</v>
      </c>
      <c r="N7214">
        <v>295</v>
      </c>
      <c r="O7214" t="s">
        <v>22</v>
      </c>
      <c r="P7214" t="s">
        <v>22</v>
      </c>
      <c r="Q7214" s="2">
        <v>44755</v>
      </c>
      <c r="R7214" t="s">
        <v>44</v>
      </c>
      <c r="S7214" t="s">
        <v>33</v>
      </c>
      <c r="T7214">
        <f>_xlfn.DAYS(Raw_data_US_healthcare[[#This Row],[Discharge Date]],Raw_data_US_healthcare[[#This Row],[Date of Admission]])</f>
        <v>17</v>
      </c>
    </row>
    <row r="7215" spans="1:20" x14ac:dyDescent="0.3">
      <c r="A7215" t="s">
        <v>26511</v>
      </c>
      <c r="B7215" t="s">
        <v>19603</v>
      </c>
      <c r="C7215">
        <v>84</v>
      </c>
      <c r="D7215" t="str">
        <f>IF(Raw_data_US_healthcare[[#This Row],[Age]]&lt;35,"Young",IF(Raw_data_US_healthcare[[#This Row],[Age]]&lt;60,"Middle","Senior"))</f>
        <v>Senior</v>
      </c>
      <c r="E7215" t="s">
        <v>16</v>
      </c>
      <c r="F7215" t="s">
        <v>88</v>
      </c>
      <c r="G7215" t="s">
        <v>88</v>
      </c>
      <c r="H7215" t="s">
        <v>26516</v>
      </c>
      <c r="I7215" s="2">
        <v>43487</v>
      </c>
      <c r="J7215" t="s">
        <v>11883</v>
      </c>
      <c r="K7215" t="s">
        <v>19604</v>
      </c>
      <c r="L7215" t="s">
        <v>52</v>
      </c>
      <c r="M7215">
        <v>18200.830000000002</v>
      </c>
      <c r="N7215">
        <v>180</v>
      </c>
      <c r="O7215" t="s">
        <v>39</v>
      </c>
      <c r="P7215" t="s">
        <v>39</v>
      </c>
      <c r="Q7215" s="2">
        <v>43492</v>
      </c>
      <c r="R7215" t="s">
        <v>32</v>
      </c>
      <c r="S7215" t="s">
        <v>24</v>
      </c>
      <c r="T7215">
        <f>_xlfn.DAYS(Raw_data_US_healthcare[[#This Row],[Discharge Date]],Raw_data_US_healthcare[[#This Row],[Date of Admission]])</f>
        <v>5</v>
      </c>
    </row>
    <row r="7216" spans="1:20" x14ac:dyDescent="0.3">
      <c r="A7216" t="s">
        <v>26511</v>
      </c>
      <c r="B7216" t="s">
        <v>19605</v>
      </c>
      <c r="C7216">
        <v>51</v>
      </c>
      <c r="D7216" t="str">
        <f>IF(Raw_data_US_healthcare[[#This Row],[Age]]&lt;35,"Young",IF(Raw_data_US_healthcare[[#This Row],[Age]]&lt;60,"Middle","Senior"))</f>
        <v>Middle</v>
      </c>
      <c r="E7216" t="s">
        <v>16</v>
      </c>
      <c r="F7216" t="s">
        <v>88</v>
      </c>
      <c r="G7216" t="s">
        <v>88</v>
      </c>
      <c r="H7216" t="s">
        <v>36</v>
      </c>
      <c r="I7216" s="2">
        <v>44197</v>
      </c>
      <c r="J7216" t="s">
        <v>19606</v>
      </c>
      <c r="K7216" t="s">
        <v>19607</v>
      </c>
      <c r="L7216" t="s">
        <v>56</v>
      </c>
      <c r="M7216">
        <v>22568.977999999999</v>
      </c>
      <c r="N7216">
        <v>421</v>
      </c>
      <c r="O7216" t="s">
        <v>22</v>
      </c>
      <c r="P7216" t="s">
        <v>22</v>
      </c>
      <c r="Q7216" s="2">
        <v>44198</v>
      </c>
      <c r="R7216" t="s">
        <v>48</v>
      </c>
      <c r="S7216" t="s">
        <v>33</v>
      </c>
      <c r="T7216">
        <f>_xlfn.DAYS(Raw_data_US_healthcare[[#This Row],[Discharge Date]],Raw_data_US_healthcare[[#This Row],[Date of Admission]])</f>
        <v>1</v>
      </c>
    </row>
    <row r="7217" spans="1:20" x14ac:dyDescent="0.3">
      <c r="A7217" t="s">
        <v>26511</v>
      </c>
      <c r="B7217" t="s">
        <v>19608</v>
      </c>
      <c r="C7217">
        <v>81</v>
      </c>
      <c r="D7217" t="str">
        <f>IF(Raw_data_US_healthcare[[#This Row],[Age]]&lt;35,"Young",IF(Raw_data_US_healthcare[[#This Row],[Age]]&lt;60,"Middle","Senior"))</f>
        <v>Senior</v>
      </c>
      <c r="E7217" t="s">
        <v>16</v>
      </c>
      <c r="F7217" t="s">
        <v>35</v>
      </c>
      <c r="G7217" t="s">
        <v>35</v>
      </c>
      <c r="H7217" t="s">
        <v>69</v>
      </c>
      <c r="I7217" s="2">
        <v>45216</v>
      </c>
      <c r="J7217" t="s">
        <v>19609</v>
      </c>
      <c r="K7217" t="s">
        <v>19610</v>
      </c>
      <c r="L7217" t="s">
        <v>52</v>
      </c>
      <c r="M7217">
        <v>53249.675799999997</v>
      </c>
      <c r="N7217">
        <v>130</v>
      </c>
      <c r="O7217" t="s">
        <v>22</v>
      </c>
      <c r="P7217" t="s">
        <v>22</v>
      </c>
      <c r="Q7217" s="2">
        <v>45229</v>
      </c>
      <c r="R7217" t="s">
        <v>44</v>
      </c>
      <c r="S7217" t="s">
        <v>24</v>
      </c>
      <c r="T7217">
        <f>_xlfn.DAYS(Raw_data_US_healthcare[[#This Row],[Discharge Date]],Raw_data_US_healthcare[[#This Row],[Date of Admission]])</f>
        <v>13</v>
      </c>
    </row>
    <row r="7218" spans="1:20" x14ac:dyDescent="0.3">
      <c r="A7218" t="s">
        <v>26512</v>
      </c>
      <c r="B7218" t="s">
        <v>19611</v>
      </c>
      <c r="C7218">
        <v>52</v>
      </c>
      <c r="D7218" t="str">
        <f>IF(Raw_data_US_healthcare[[#This Row],[Age]]&lt;35,"Young",IF(Raw_data_US_healthcare[[#This Row],[Age]]&lt;60,"Middle","Senior"))</f>
        <v>Middle</v>
      </c>
      <c r="E7218" t="s">
        <v>26</v>
      </c>
      <c r="F7218" t="s">
        <v>27</v>
      </c>
      <c r="G7218" t="s">
        <v>27</v>
      </c>
      <c r="H7218" t="s">
        <v>69</v>
      </c>
      <c r="I7218" s="2">
        <v>43865</v>
      </c>
      <c r="J7218" t="s">
        <v>19612</v>
      </c>
      <c r="K7218" t="s">
        <v>3869</v>
      </c>
      <c r="L7218" t="s">
        <v>56</v>
      </c>
      <c r="M7218">
        <v>19534.061799999999</v>
      </c>
      <c r="N7218">
        <v>401</v>
      </c>
      <c r="O7218" t="s">
        <v>43</v>
      </c>
      <c r="P7218" t="s">
        <v>43</v>
      </c>
      <c r="Q7218" s="2">
        <v>43871</v>
      </c>
      <c r="R7218" t="s">
        <v>83</v>
      </c>
      <c r="S7218" t="s">
        <v>45</v>
      </c>
      <c r="T7218">
        <f>_xlfn.DAYS(Raw_data_US_healthcare[[#This Row],[Discharge Date]],Raw_data_US_healthcare[[#This Row],[Date of Admission]])</f>
        <v>6</v>
      </c>
    </row>
    <row r="7219" spans="1:20" x14ac:dyDescent="0.3">
      <c r="A7219" t="s">
        <v>26511</v>
      </c>
      <c r="B7219" t="s">
        <v>19613</v>
      </c>
      <c r="C7219">
        <v>62</v>
      </c>
      <c r="D7219" t="str">
        <f>IF(Raw_data_US_healthcare[[#This Row],[Age]]&lt;35,"Young",IF(Raw_data_US_healthcare[[#This Row],[Age]]&lt;60,"Middle","Senior"))</f>
        <v>Senior</v>
      </c>
      <c r="E7219" t="s">
        <v>16</v>
      </c>
      <c r="F7219" t="s">
        <v>49</v>
      </c>
      <c r="G7219" t="s">
        <v>49</v>
      </c>
      <c r="H7219" t="s">
        <v>18</v>
      </c>
      <c r="I7219" s="2">
        <v>44755</v>
      </c>
      <c r="J7219" t="s">
        <v>19614</v>
      </c>
      <c r="K7219" t="s">
        <v>19615</v>
      </c>
      <c r="L7219" t="s">
        <v>21</v>
      </c>
      <c r="M7219">
        <v>51387.967900000003</v>
      </c>
      <c r="N7219">
        <v>412</v>
      </c>
      <c r="O7219" t="s">
        <v>39</v>
      </c>
      <c r="P7219" t="s">
        <v>39</v>
      </c>
      <c r="Q7219" s="2">
        <v>44762</v>
      </c>
      <c r="R7219" t="s">
        <v>23</v>
      </c>
      <c r="S7219" t="s">
        <v>33</v>
      </c>
      <c r="T7219">
        <f>_xlfn.DAYS(Raw_data_US_healthcare[[#This Row],[Discharge Date]],Raw_data_US_healthcare[[#This Row],[Date of Admission]])</f>
        <v>7</v>
      </c>
    </row>
    <row r="7220" spans="1:20" x14ac:dyDescent="0.3">
      <c r="A7220" t="s">
        <v>26512</v>
      </c>
      <c r="B7220" t="s">
        <v>19616</v>
      </c>
      <c r="C7220">
        <v>53</v>
      </c>
      <c r="D7220" t="str">
        <f>IF(Raw_data_US_healthcare[[#This Row],[Age]]&lt;35,"Young",IF(Raw_data_US_healthcare[[#This Row],[Age]]&lt;60,"Middle","Senior"))</f>
        <v>Middle</v>
      </c>
      <c r="E7220" t="s">
        <v>26</v>
      </c>
      <c r="F7220" t="s">
        <v>62</v>
      </c>
      <c r="G7220" t="s">
        <v>62</v>
      </c>
      <c r="H7220" t="s">
        <v>28</v>
      </c>
      <c r="I7220" s="2">
        <v>43525</v>
      </c>
      <c r="J7220" t="s">
        <v>19617</v>
      </c>
      <c r="K7220" t="s">
        <v>7565</v>
      </c>
      <c r="L7220" t="s">
        <v>56</v>
      </c>
      <c r="M7220">
        <v>18944.949700000001</v>
      </c>
      <c r="N7220">
        <v>233</v>
      </c>
      <c r="O7220" t="s">
        <v>43</v>
      </c>
      <c r="P7220" t="s">
        <v>43</v>
      </c>
      <c r="Q7220" s="2">
        <v>43528</v>
      </c>
      <c r="R7220" t="s">
        <v>32</v>
      </c>
      <c r="S7220" t="s">
        <v>24</v>
      </c>
      <c r="T7220">
        <f>_xlfn.DAYS(Raw_data_US_healthcare[[#This Row],[Discharge Date]],Raw_data_US_healthcare[[#This Row],[Date of Admission]])</f>
        <v>3</v>
      </c>
    </row>
    <row r="7221" spans="1:20" x14ac:dyDescent="0.3">
      <c r="A7221" t="s">
        <v>26511</v>
      </c>
      <c r="B7221" t="s">
        <v>19618</v>
      </c>
      <c r="C7221">
        <v>20</v>
      </c>
      <c r="D7221" t="str">
        <f>IF(Raw_data_US_healthcare[[#This Row],[Age]]&lt;35,"Young",IF(Raw_data_US_healthcare[[#This Row],[Age]]&lt;60,"Middle","Senior"))</f>
        <v>Young</v>
      </c>
      <c r="E7221" t="s">
        <v>16</v>
      </c>
      <c r="F7221" t="s">
        <v>27</v>
      </c>
      <c r="G7221" t="s">
        <v>27</v>
      </c>
      <c r="H7221" t="s">
        <v>69</v>
      </c>
      <c r="I7221" s="2">
        <v>43723</v>
      </c>
      <c r="J7221" t="s">
        <v>19619</v>
      </c>
      <c r="K7221" t="s">
        <v>19620</v>
      </c>
      <c r="L7221" t="s">
        <v>60</v>
      </c>
      <c r="M7221">
        <v>32983.458500000001</v>
      </c>
      <c r="N7221">
        <v>449</v>
      </c>
      <c r="O7221" t="s">
        <v>39</v>
      </c>
      <c r="P7221" t="s">
        <v>39</v>
      </c>
      <c r="Q7221" s="2">
        <v>43727</v>
      </c>
      <c r="R7221" t="s">
        <v>48</v>
      </c>
      <c r="S7221" t="s">
        <v>45</v>
      </c>
      <c r="T7221">
        <f>_xlfn.DAYS(Raw_data_US_healthcare[[#This Row],[Discharge Date]],Raw_data_US_healthcare[[#This Row],[Date of Admission]])</f>
        <v>4</v>
      </c>
    </row>
    <row r="7222" spans="1:20" x14ac:dyDescent="0.3">
      <c r="A7222" t="s">
        <v>26512</v>
      </c>
      <c r="B7222" t="s">
        <v>17726</v>
      </c>
      <c r="C7222">
        <v>25</v>
      </c>
      <c r="D7222" t="str">
        <f>IF(Raw_data_US_healthcare[[#This Row],[Age]]&lt;35,"Young",IF(Raw_data_US_healthcare[[#This Row],[Age]]&lt;60,"Middle","Senior"))</f>
        <v>Young</v>
      </c>
      <c r="E7222" t="s">
        <v>26</v>
      </c>
      <c r="F7222" t="s">
        <v>113</v>
      </c>
      <c r="G7222" t="s">
        <v>113</v>
      </c>
      <c r="H7222" t="s">
        <v>36</v>
      </c>
      <c r="I7222" s="2">
        <v>44343</v>
      </c>
      <c r="J7222" t="s">
        <v>19621</v>
      </c>
      <c r="K7222" t="s">
        <v>19622</v>
      </c>
      <c r="L7222" t="s">
        <v>56</v>
      </c>
      <c r="M7222">
        <v>18461.008099999999</v>
      </c>
      <c r="N7222">
        <v>374</v>
      </c>
      <c r="O7222" t="s">
        <v>22</v>
      </c>
      <c r="P7222" t="s">
        <v>22</v>
      </c>
      <c r="Q7222" s="2">
        <v>44347</v>
      </c>
      <c r="R7222" t="s">
        <v>44</v>
      </c>
      <c r="S7222" t="s">
        <v>24</v>
      </c>
      <c r="T7222">
        <f>_xlfn.DAYS(Raw_data_US_healthcare[[#This Row],[Discharge Date]],Raw_data_US_healthcare[[#This Row],[Date of Admission]])</f>
        <v>4</v>
      </c>
    </row>
    <row r="7223" spans="1:20" x14ac:dyDescent="0.3">
      <c r="A7223" t="s">
        <v>26512</v>
      </c>
      <c r="B7223" t="s">
        <v>19623</v>
      </c>
      <c r="C7223">
        <v>50</v>
      </c>
      <c r="D7223" t="str">
        <f>IF(Raw_data_US_healthcare[[#This Row],[Age]]&lt;35,"Young",IF(Raw_data_US_healthcare[[#This Row],[Age]]&lt;60,"Middle","Senior"))</f>
        <v>Middle</v>
      </c>
      <c r="E7223" t="s">
        <v>26</v>
      </c>
      <c r="F7223" t="s">
        <v>17</v>
      </c>
      <c r="G7223" t="s">
        <v>17</v>
      </c>
      <c r="H7223" t="s">
        <v>36</v>
      </c>
      <c r="I7223" s="2">
        <v>44166</v>
      </c>
      <c r="J7223" t="s">
        <v>19624</v>
      </c>
      <c r="K7223" t="s">
        <v>19625</v>
      </c>
      <c r="L7223" t="s">
        <v>52</v>
      </c>
      <c r="M7223">
        <v>12610.2636</v>
      </c>
      <c r="N7223">
        <v>260</v>
      </c>
      <c r="O7223" t="s">
        <v>22</v>
      </c>
      <c r="P7223" t="s">
        <v>22</v>
      </c>
      <c r="Q7223" s="2">
        <v>44168</v>
      </c>
      <c r="R7223" t="s">
        <v>44</v>
      </c>
      <c r="S7223" t="s">
        <v>45</v>
      </c>
      <c r="T7223">
        <f>_xlfn.DAYS(Raw_data_US_healthcare[[#This Row],[Discharge Date]],Raw_data_US_healthcare[[#This Row],[Date of Admission]])</f>
        <v>2</v>
      </c>
    </row>
    <row r="7224" spans="1:20" x14ac:dyDescent="0.3">
      <c r="A7224" t="s">
        <v>26512</v>
      </c>
      <c r="B7224" t="s">
        <v>19626</v>
      </c>
      <c r="C7224">
        <v>70</v>
      </c>
      <c r="D7224" t="str">
        <f>IF(Raw_data_US_healthcare[[#This Row],[Age]]&lt;35,"Young",IF(Raw_data_US_healthcare[[#This Row],[Age]]&lt;60,"Middle","Senior"))</f>
        <v>Senior</v>
      </c>
      <c r="E7224" t="s">
        <v>26</v>
      </c>
      <c r="F7224" t="s">
        <v>113</v>
      </c>
      <c r="G7224" t="s">
        <v>113</v>
      </c>
      <c r="H7224" t="s">
        <v>26516</v>
      </c>
      <c r="I7224" s="2">
        <v>44097</v>
      </c>
      <c r="J7224" t="s">
        <v>19627</v>
      </c>
      <c r="K7224" t="s">
        <v>19628</v>
      </c>
      <c r="L7224" t="s">
        <v>21</v>
      </c>
      <c r="M7224">
        <v>8496.8888000000006</v>
      </c>
      <c r="N7224">
        <v>442</v>
      </c>
      <c r="O7224" t="s">
        <v>43</v>
      </c>
      <c r="P7224" t="s">
        <v>43</v>
      </c>
      <c r="Q7224" s="2">
        <v>44125</v>
      </c>
      <c r="R7224" t="s">
        <v>48</v>
      </c>
      <c r="S7224" t="s">
        <v>33</v>
      </c>
      <c r="T7224">
        <f>_xlfn.DAYS(Raw_data_US_healthcare[[#This Row],[Discharge Date]],Raw_data_US_healthcare[[#This Row],[Date of Admission]])</f>
        <v>28</v>
      </c>
    </row>
    <row r="7225" spans="1:20" x14ac:dyDescent="0.3">
      <c r="A7225" t="s">
        <v>26511</v>
      </c>
      <c r="B7225" t="s">
        <v>19629</v>
      </c>
      <c r="C7225">
        <v>72</v>
      </c>
      <c r="D7225" t="str">
        <f>IF(Raw_data_US_healthcare[[#This Row],[Age]]&lt;35,"Young",IF(Raw_data_US_healthcare[[#This Row],[Age]]&lt;60,"Middle","Senior"))</f>
        <v>Senior</v>
      </c>
      <c r="E7225" t="s">
        <v>16</v>
      </c>
      <c r="F7225" t="s">
        <v>113</v>
      </c>
      <c r="G7225" t="s">
        <v>113</v>
      </c>
      <c r="H7225" t="s">
        <v>28</v>
      </c>
      <c r="I7225" s="2">
        <v>44181</v>
      </c>
      <c r="J7225" t="s">
        <v>19630</v>
      </c>
      <c r="K7225" t="s">
        <v>19631</v>
      </c>
      <c r="L7225" t="s">
        <v>60</v>
      </c>
      <c r="M7225">
        <v>33812.656999999999</v>
      </c>
      <c r="N7225">
        <v>331</v>
      </c>
      <c r="O7225" t="s">
        <v>43</v>
      </c>
      <c r="P7225" t="s">
        <v>43</v>
      </c>
      <c r="Q7225" s="2">
        <v>44195</v>
      </c>
      <c r="R7225" t="s">
        <v>48</v>
      </c>
      <c r="S7225" t="s">
        <v>45</v>
      </c>
      <c r="T7225">
        <f>_xlfn.DAYS(Raw_data_US_healthcare[[#This Row],[Discharge Date]],Raw_data_US_healthcare[[#This Row],[Date of Admission]])</f>
        <v>14</v>
      </c>
    </row>
    <row r="7226" spans="1:20" x14ac:dyDescent="0.3">
      <c r="A7226" t="s">
        <v>26512</v>
      </c>
      <c r="B7226" t="s">
        <v>2646</v>
      </c>
      <c r="C7226">
        <v>48</v>
      </c>
      <c r="D7226" t="str">
        <f>IF(Raw_data_US_healthcare[[#This Row],[Age]]&lt;35,"Young",IF(Raw_data_US_healthcare[[#This Row],[Age]]&lt;60,"Middle","Senior"))</f>
        <v>Middle</v>
      </c>
      <c r="E7226" t="s">
        <v>26</v>
      </c>
      <c r="F7226" t="s">
        <v>17</v>
      </c>
      <c r="G7226" t="s">
        <v>17</v>
      </c>
      <c r="H7226" t="s">
        <v>26514</v>
      </c>
      <c r="I7226" s="2">
        <v>43481</v>
      </c>
      <c r="J7226" t="s">
        <v>19632</v>
      </c>
      <c r="K7226" t="s">
        <v>10177</v>
      </c>
      <c r="L7226" t="s">
        <v>21</v>
      </c>
      <c r="M7226">
        <v>32658.2402</v>
      </c>
      <c r="N7226">
        <v>168</v>
      </c>
      <c r="O7226" t="s">
        <v>22</v>
      </c>
      <c r="P7226" t="s">
        <v>22</v>
      </c>
      <c r="Q7226" s="2">
        <v>43485</v>
      </c>
      <c r="R7226" t="s">
        <v>23</v>
      </c>
      <c r="S7226" t="s">
        <v>33</v>
      </c>
      <c r="T7226">
        <f>_xlfn.DAYS(Raw_data_US_healthcare[[#This Row],[Discharge Date]],Raw_data_US_healthcare[[#This Row],[Date of Admission]])</f>
        <v>4</v>
      </c>
    </row>
    <row r="7227" spans="1:20" x14ac:dyDescent="0.3">
      <c r="A7227" t="s">
        <v>26511</v>
      </c>
      <c r="B7227" t="s">
        <v>19633</v>
      </c>
      <c r="C7227">
        <v>44</v>
      </c>
      <c r="D7227" t="str">
        <f>IF(Raw_data_US_healthcare[[#This Row],[Age]]&lt;35,"Young",IF(Raw_data_US_healthcare[[#This Row],[Age]]&lt;60,"Middle","Senior"))</f>
        <v>Middle</v>
      </c>
      <c r="E7227" t="s">
        <v>16</v>
      </c>
      <c r="F7227" t="s">
        <v>17</v>
      </c>
      <c r="G7227" t="s">
        <v>17</v>
      </c>
      <c r="H7227" t="s">
        <v>69</v>
      </c>
      <c r="I7227" s="2">
        <v>43935</v>
      </c>
      <c r="J7227" t="s">
        <v>9729</v>
      </c>
      <c r="K7227" t="s">
        <v>19634</v>
      </c>
      <c r="L7227" t="s">
        <v>21</v>
      </c>
      <c r="M7227">
        <v>1868.8407999999999</v>
      </c>
      <c r="N7227">
        <v>349</v>
      </c>
      <c r="O7227" t="s">
        <v>22</v>
      </c>
      <c r="P7227" t="s">
        <v>22</v>
      </c>
      <c r="Q7227" s="2">
        <v>43943</v>
      </c>
      <c r="R7227" t="s">
        <v>44</v>
      </c>
      <c r="S7227" t="s">
        <v>45</v>
      </c>
      <c r="T7227">
        <f>_xlfn.DAYS(Raw_data_US_healthcare[[#This Row],[Discharge Date]],Raw_data_US_healthcare[[#This Row],[Date of Admission]])</f>
        <v>8</v>
      </c>
    </row>
    <row r="7228" spans="1:20" x14ac:dyDescent="0.3">
      <c r="A7228" t="s">
        <v>26511</v>
      </c>
      <c r="B7228" t="s">
        <v>19635</v>
      </c>
      <c r="C7228">
        <v>70</v>
      </c>
      <c r="D7228" t="str">
        <f>IF(Raw_data_US_healthcare[[#This Row],[Age]]&lt;35,"Young",IF(Raw_data_US_healthcare[[#This Row],[Age]]&lt;60,"Middle","Senior"))</f>
        <v>Senior</v>
      </c>
      <c r="E7228" t="s">
        <v>16</v>
      </c>
      <c r="F7228" t="s">
        <v>49</v>
      </c>
      <c r="G7228" t="s">
        <v>49</v>
      </c>
      <c r="H7228" t="s">
        <v>26516</v>
      </c>
      <c r="I7228" s="2">
        <v>44309</v>
      </c>
      <c r="J7228" t="s">
        <v>137</v>
      </c>
      <c r="K7228" t="s">
        <v>2335</v>
      </c>
      <c r="L7228" t="s">
        <v>52</v>
      </c>
      <c r="M7228">
        <v>25967.210999999999</v>
      </c>
      <c r="N7228">
        <v>368</v>
      </c>
      <c r="O7228" t="s">
        <v>39</v>
      </c>
      <c r="P7228" t="s">
        <v>39</v>
      </c>
      <c r="Q7228" s="2">
        <v>44330</v>
      </c>
      <c r="R7228" t="s">
        <v>23</v>
      </c>
      <c r="S7228" t="s">
        <v>33</v>
      </c>
      <c r="T7228">
        <f>_xlfn.DAYS(Raw_data_US_healthcare[[#This Row],[Discharge Date]],Raw_data_US_healthcare[[#This Row],[Date of Admission]])</f>
        <v>21</v>
      </c>
    </row>
    <row r="7229" spans="1:20" x14ac:dyDescent="0.3">
      <c r="A7229" t="s">
        <v>26511</v>
      </c>
      <c r="B7229" t="s">
        <v>19636</v>
      </c>
      <c r="C7229">
        <v>76</v>
      </c>
      <c r="D7229" t="str">
        <f>IF(Raw_data_US_healthcare[[#This Row],[Age]]&lt;35,"Young",IF(Raw_data_US_healthcare[[#This Row],[Age]]&lt;60,"Middle","Senior"))</f>
        <v>Senior</v>
      </c>
      <c r="E7229" t="s">
        <v>16</v>
      </c>
      <c r="F7229" t="s">
        <v>228</v>
      </c>
      <c r="G7229" t="s">
        <v>228</v>
      </c>
      <c r="H7229" t="s">
        <v>36</v>
      </c>
      <c r="I7229" s="2">
        <v>44540</v>
      </c>
      <c r="J7229" t="s">
        <v>19637</v>
      </c>
      <c r="K7229" t="s">
        <v>19638</v>
      </c>
      <c r="L7229" t="s">
        <v>21</v>
      </c>
      <c r="M7229">
        <v>7695.8310000000001</v>
      </c>
      <c r="N7229">
        <v>257</v>
      </c>
      <c r="O7229" t="s">
        <v>22</v>
      </c>
      <c r="P7229" t="s">
        <v>22</v>
      </c>
      <c r="Q7229" s="2">
        <v>44545</v>
      </c>
      <c r="R7229" t="s">
        <v>48</v>
      </c>
      <c r="S7229" t="s">
        <v>45</v>
      </c>
      <c r="T7229">
        <f>_xlfn.DAYS(Raw_data_US_healthcare[[#This Row],[Discharge Date]],Raw_data_US_healthcare[[#This Row],[Date of Admission]])</f>
        <v>5</v>
      </c>
    </row>
    <row r="7230" spans="1:20" x14ac:dyDescent="0.3">
      <c r="A7230" t="s">
        <v>26511</v>
      </c>
      <c r="B7230" t="s">
        <v>5104</v>
      </c>
      <c r="C7230">
        <v>61</v>
      </c>
      <c r="D7230" t="str">
        <f>IF(Raw_data_US_healthcare[[#This Row],[Age]]&lt;35,"Young",IF(Raw_data_US_healthcare[[#This Row],[Age]]&lt;60,"Middle","Senior"))</f>
        <v>Senior</v>
      </c>
      <c r="E7230" t="s">
        <v>16</v>
      </c>
      <c r="F7230" t="s">
        <v>35</v>
      </c>
      <c r="G7230" t="s">
        <v>35</v>
      </c>
      <c r="H7230" t="s">
        <v>36</v>
      </c>
      <c r="I7230" s="2">
        <v>44564</v>
      </c>
      <c r="J7230" t="s">
        <v>19639</v>
      </c>
      <c r="K7230" t="s">
        <v>19640</v>
      </c>
      <c r="L7230" t="s">
        <v>31</v>
      </c>
      <c r="M7230">
        <v>24751.072899999999</v>
      </c>
      <c r="N7230">
        <v>132</v>
      </c>
      <c r="O7230" t="s">
        <v>22</v>
      </c>
      <c r="P7230" t="s">
        <v>22</v>
      </c>
      <c r="Q7230" s="2">
        <v>44568</v>
      </c>
      <c r="R7230" t="s">
        <v>44</v>
      </c>
      <c r="S7230" t="s">
        <v>45</v>
      </c>
      <c r="T7230">
        <f>_xlfn.DAYS(Raw_data_US_healthcare[[#This Row],[Discharge Date]],Raw_data_US_healthcare[[#This Row],[Date of Admission]])</f>
        <v>4</v>
      </c>
    </row>
    <row r="7231" spans="1:20" x14ac:dyDescent="0.3">
      <c r="A7231" t="s">
        <v>26511</v>
      </c>
      <c r="B7231" t="s">
        <v>19641</v>
      </c>
      <c r="C7231">
        <v>34</v>
      </c>
      <c r="D7231" t="str">
        <f>IF(Raw_data_US_healthcare[[#This Row],[Age]]&lt;35,"Young",IF(Raw_data_US_healthcare[[#This Row],[Age]]&lt;60,"Middle","Senior"))</f>
        <v>Young</v>
      </c>
      <c r="E7231" t="s">
        <v>16</v>
      </c>
      <c r="F7231" t="s">
        <v>113</v>
      </c>
      <c r="G7231" t="s">
        <v>113</v>
      </c>
      <c r="H7231" t="s">
        <v>26516</v>
      </c>
      <c r="I7231" s="2">
        <v>43517</v>
      </c>
      <c r="J7231" t="s">
        <v>19642</v>
      </c>
      <c r="K7231" t="s">
        <v>19643</v>
      </c>
      <c r="L7231" t="s">
        <v>52</v>
      </c>
      <c r="M7231">
        <v>3537.7878000000001</v>
      </c>
      <c r="N7231">
        <v>353</v>
      </c>
      <c r="O7231" t="s">
        <v>39</v>
      </c>
      <c r="P7231" t="s">
        <v>39</v>
      </c>
      <c r="Q7231" s="2">
        <v>43519</v>
      </c>
      <c r="R7231" t="s">
        <v>44</v>
      </c>
      <c r="S7231" t="s">
        <v>24</v>
      </c>
      <c r="T7231">
        <f>_xlfn.DAYS(Raw_data_US_healthcare[[#This Row],[Discharge Date]],Raw_data_US_healthcare[[#This Row],[Date of Admission]])</f>
        <v>2</v>
      </c>
    </row>
    <row r="7232" spans="1:20" x14ac:dyDescent="0.3">
      <c r="A7232" t="s">
        <v>26512</v>
      </c>
      <c r="B7232" t="s">
        <v>19644</v>
      </c>
      <c r="C7232">
        <v>50</v>
      </c>
      <c r="D7232" t="str">
        <f>IF(Raw_data_US_healthcare[[#This Row],[Age]]&lt;35,"Young",IF(Raw_data_US_healthcare[[#This Row],[Age]]&lt;60,"Middle","Senior"))</f>
        <v>Middle</v>
      </c>
      <c r="E7232" t="s">
        <v>26</v>
      </c>
      <c r="F7232" t="s">
        <v>27</v>
      </c>
      <c r="G7232" t="s">
        <v>27</v>
      </c>
      <c r="H7232" t="s">
        <v>18</v>
      </c>
      <c r="I7232" s="2">
        <v>43894</v>
      </c>
      <c r="J7232" t="s">
        <v>19645</v>
      </c>
      <c r="K7232" t="s">
        <v>19646</v>
      </c>
      <c r="L7232" t="s">
        <v>31</v>
      </c>
      <c r="M7232">
        <v>24464.800999999999</v>
      </c>
      <c r="N7232">
        <v>138</v>
      </c>
      <c r="O7232" t="s">
        <v>43</v>
      </c>
      <c r="P7232" t="s">
        <v>43</v>
      </c>
      <c r="Q7232" s="2">
        <v>43897</v>
      </c>
      <c r="R7232" t="s">
        <v>48</v>
      </c>
      <c r="S7232" t="s">
        <v>24</v>
      </c>
      <c r="T7232">
        <f>_xlfn.DAYS(Raw_data_US_healthcare[[#This Row],[Discharge Date]],Raw_data_US_healthcare[[#This Row],[Date of Admission]])</f>
        <v>3</v>
      </c>
    </row>
    <row r="7233" spans="1:20" x14ac:dyDescent="0.3">
      <c r="A7233" t="s">
        <v>26512</v>
      </c>
      <c r="B7233" t="s">
        <v>19647</v>
      </c>
      <c r="C7233">
        <v>81</v>
      </c>
      <c r="D7233" t="str">
        <f>IF(Raw_data_US_healthcare[[#This Row],[Age]]&lt;35,"Young",IF(Raw_data_US_healthcare[[#This Row],[Age]]&lt;60,"Middle","Senior"))</f>
        <v>Senior</v>
      </c>
      <c r="E7233" t="s">
        <v>26</v>
      </c>
      <c r="F7233" t="s">
        <v>27</v>
      </c>
      <c r="G7233" t="s">
        <v>27</v>
      </c>
      <c r="H7233" t="s">
        <v>18</v>
      </c>
      <c r="I7233" s="2">
        <v>43819</v>
      </c>
      <c r="J7233" t="s">
        <v>19648</v>
      </c>
      <c r="K7233" t="s">
        <v>19649</v>
      </c>
      <c r="L7233" t="s">
        <v>60</v>
      </c>
      <c r="M7233">
        <v>49138.002699999997</v>
      </c>
      <c r="N7233">
        <v>136</v>
      </c>
      <c r="O7233" t="s">
        <v>22</v>
      </c>
      <c r="P7233" t="s">
        <v>22</v>
      </c>
      <c r="Q7233" s="2">
        <v>43822</v>
      </c>
      <c r="R7233" t="s">
        <v>48</v>
      </c>
      <c r="S7233" t="s">
        <v>45</v>
      </c>
      <c r="T7233">
        <f>_xlfn.DAYS(Raw_data_US_healthcare[[#This Row],[Discharge Date]],Raw_data_US_healthcare[[#This Row],[Date of Admission]])</f>
        <v>3</v>
      </c>
    </row>
    <row r="7234" spans="1:20" x14ac:dyDescent="0.3">
      <c r="A7234" t="s">
        <v>26511</v>
      </c>
      <c r="B7234" t="s">
        <v>19650</v>
      </c>
      <c r="C7234">
        <v>33</v>
      </c>
      <c r="D7234" t="str">
        <f>IF(Raw_data_US_healthcare[[#This Row],[Age]]&lt;35,"Young",IF(Raw_data_US_healthcare[[#This Row],[Age]]&lt;60,"Middle","Senior"))</f>
        <v>Young</v>
      </c>
      <c r="E7234" t="s">
        <v>16</v>
      </c>
      <c r="F7234" t="s">
        <v>113</v>
      </c>
      <c r="G7234" t="s">
        <v>113</v>
      </c>
      <c r="H7234" t="s">
        <v>69</v>
      </c>
      <c r="I7234" s="2">
        <v>43481</v>
      </c>
      <c r="J7234" t="s">
        <v>19651</v>
      </c>
      <c r="K7234" t="s">
        <v>19652</v>
      </c>
      <c r="L7234" t="s">
        <v>52</v>
      </c>
      <c r="M7234">
        <v>10781.448200000001</v>
      </c>
      <c r="N7234">
        <v>474</v>
      </c>
      <c r="O7234" t="s">
        <v>39</v>
      </c>
      <c r="P7234" t="s">
        <v>39</v>
      </c>
      <c r="Q7234" s="2">
        <v>43507</v>
      </c>
      <c r="R7234" t="s">
        <v>48</v>
      </c>
      <c r="S7234" t="s">
        <v>24</v>
      </c>
      <c r="T7234">
        <f>_xlfn.DAYS(Raw_data_US_healthcare[[#This Row],[Discharge Date]],Raw_data_US_healthcare[[#This Row],[Date of Admission]])</f>
        <v>26</v>
      </c>
    </row>
    <row r="7235" spans="1:20" x14ac:dyDescent="0.3">
      <c r="A7235" t="s">
        <v>26512</v>
      </c>
      <c r="B7235" t="s">
        <v>18449</v>
      </c>
      <c r="C7235">
        <v>56</v>
      </c>
      <c r="D7235" t="str">
        <f>IF(Raw_data_US_healthcare[[#This Row],[Age]]&lt;35,"Young",IF(Raw_data_US_healthcare[[#This Row],[Age]]&lt;60,"Middle","Senior"))</f>
        <v>Middle</v>
      </c>
      <c r="E7235" t="s">
        <v>26</v>
      </c>
      <c r="F7235" t="s">
        <v>228</v>
      </c>
      <c r="G7235" t="s">
        <v>228</v>
      </c>
      <c r="H7235" t="s">
        <v>18</v>
      </c>
      <c r="I7235" s="2">
        <v>44932</v>
      </c>
      <c r="J7235" t="s">
        <v>17552</v>
      </c>
      <c r="K7235" t="s">
        <v>19653</v>
      </c>
      <c r="L7235" t="s">
        <v>31</v>
      </c>
      <c r="M7235">
        <v>8372.0282000000007</v>
      </c>
      <c r="N7235">
        <v>180</v>
      </c>
      <c r="O7235" t="s">
        <v>22</v>
      </c>
      <c r="P7235" t="s">
        <v>22</v>
      </c>
      <c r="Q7235" s="2">
        <v>44936</v>
      </c>
      <c r="R7235" t="s">
        <v>44</v>
      </c>
      <c r="S7235" t="s">
        <v>33</v>
      </c>
      <c r="T7235">
        <f>_xlfn.DAYS(Raw_data_US_healthcare[[#This Row],[Discharge Date]],Raw_data_US_healthcare[[#This Row],[Date of Admission]])</f>
        <v>4</v>
      </c>
    </row>
    <row r="7236" spans="1:20" x14ac:dyDescent="0.3">
      <c r="A7236" t="s">
        <v>26512</v>
      </c>
      <c r="B7236" t="s">
        <v>19654</v>
      </c>
      <c r="C7236">
        <v>25</v>
      </c>
      <c r="D7236" t="str">
        <f>IF(Raw_data_US_healthcare[[#This Row],[Age]]&lt;35,"Young",IF(Raw_data_US_healthcare[[#This Row],[Age]]&lt;60,"Middle","Senior"))</f>
        <v>Young</v>
      </c>
      <c r="E7236" t="s">
        <v>26</v>
      </c>
      <c r="F7236" t="s">
        <v>228</v>
      </c>
      <c r="G7236" t="s">
        <v>228</v>
      </c>
      <c r="H7236" t="s">
        <v>26516</v>
      </c>
      <c r="I7236" s="2">
        <v>43758</v>
      </c>
      <c r="J7236" t="s">
        <v>19655</v>
      </c>
      <c r="K7236" t="s">
        <v>17723</v>
      </c>
      <c r="L7236" t="s">
        <v>60</v>
      </c>
      <c r="M7236">
        <v>9719.7016000000003</v>
      </c>
      <c r="N7236">
        <v>195</v>
      </c>
      <c r="O7236" t="s">
        <v>43</v>
      </c>
      <c r="P7236" t="s">
        <v>43</v>
      </c>
      <c r="Q7236" s="2">
        <v>43766</v>
      </c>
      <c r="R7236" t="s">
        <v>44</v>
      </c>
      <c r="S7236" t="s">
        <v>33</v>
      </c>
      <c r="T7236">
        <f>_xlfn.DAYS(Raw_data_US_healthcare[[#This Row],[Discharge Date]],Raw_data_US_healthcare[[#This Row],[Date of Admission]])</f>
        <v>8</v>
      </c>
    </row>
    <row r="7237" spans="1:20" x14ac:dyDescent="0.3">
      <c r="A7237" t="s">
        <v>26512</v>
      </c>
      <c r="B7237" t="s">
        <v>19656</v>
      </c>
      <c r="C7237">
        <v>78</v>
      </c>
      <c r="D7237" t="str">
        <f>IF(Raw_data_US_healthcare[[#This Row],[Age]]&lt;35,"Young",IF(Raw_data_US_healthcare[[#This Row],[Age]]&lt;60,"Middle","Senior"))</f>
        <v>Senior</v>
      </c>
      <c r="E7237" t="s">
        <v>26</v>
      </c>
      <c r="F7237" t="s">
        <v>62</v>
      </c>
      <c r="G7237" t="s">
        <v>62</v>
      </c>
      <c r="H7237" t="s">
        <v>69</v>
      </c>
      <c r="I7237" s="2">
        <v>44651</v>
      </c>
      <c r="J7237" t="s">
        <v>19657</v>
      </c>
      <c r="K7237" t="s">
        <v>19658</v>
      </c>
      <c r="L7237" t="s">
        <v>60</v>
      </c>
      <c r="M7237">
        <v>42989.605300000003</v>
      </c>
      <c r="N7237">
        <v>178</v>
      </c>
      <c r="O7237" t="s">
        <v>39</v>
      </c>
      <c r="P7237" t="s">
        <v>39</v>
      </c>
      <c r="Q7237" s="2">
        <v>44678</v>
      </c>
      <c r="R7237" t="s">
        <v>44</v>
      </c>
      <c r="S7237" t="s">
        <v>33</v>
      </c>
      <c r="T7237">
        <f>_xlfn.DAYS(Raw_data_US_healthcare[[#This Row],[Discharge Date]],Raw_data_US_healthcare[[#This Row],[Date of Admission]])</f>
        <v>27</v>
      </c>
    </row>
    <row r="7238" spans="1:20" x14ac:dyDescent="0.3">
      <c r="A7238" t="s">
        <v>26512</v>
      </c>
      <c r="B7238" t="s">
        <v>5408</v>
      </c>
      <c r="C7238">
        <v>49</v>
      </c>
      <c r="D7238" t="str">
        <f>IF(Raw_data_US_healthcare[[#This Row],[Age]]&lt;35,"Young",IF(Raw_data_US_healthcare[[#This Row],[Age]]&lt;60,"Middle","Senior"))</f>
        <v>Middle</v>
      </c>
      <c r="E7238" t="s">
        <v>26</v>
      </c>
      <c r="F7238" t="s">
        <v>17</v>
      </c>
      <c r="G7238" t="s">
        <v>17</v>
      </c>
      <c r="H7238" t="s">
        <v>26516</v>
      </c>
      <c r="I7238" s="2">
        <v>44634</v>
      </c>
      <c r="J7238" t="s">
        <v>19659</v>
      </c>
      <c r="K7238" t="s">
        <v>19660</v>
      </c>
      <c r="L7238" t="s">
        <v>56</v>
      </c>
      <c r="M7238">
        <v>2224.9506999999999</v>
      </c>
      <c r="N7238">
        <v>338</v>
      </c>
      <c r="O7238" t="s">
        <v>43</v>
      </c>
      <c r="P7238" t="s">
        <v>43</v>
      </c>
      <c r="Q7238" s="2">
        <v>44656</v>
      </c>
      <c r="R7238" t="s">
        <v>44</v>
      </c>
      <c r="S7238" t="s">
        <v>45</v>
      </c>
      <c r="T7238">
        <f>_xlfn.DAYS(Raw_data_US_healthcare[[#This Row],[Discharge Date]],Raw_data_US_healthcare[[#This Row],[Date of Admission]])</f>
        <v>22</v>
      </c>
    </row>
    <row r="7239" spans="1:20" x14ac:dyDescent="0.3">
      <c r="A7239" t="s">
        <v>26512</v>
      </c>
      <c r="B7239" t="s">
        <v>19661</v>
      </c>
      <c r="C7239">
        <v>62</v>
      </c>
      <c r="D7239" t="str">
        <f>IF(Raw_data_US_healthcare[[#This Row],[Age]]&lt;35,"Young",IF(Raw_data_US_healthcare[[#This Row],[Age]]&lt;60,"Middle","Senior"))</f>
        <v>Senior</v>
      </c>
      <c r="E7239" t="s">
        <v>26</v>
      </c>
      <c r="F7239" t="s">
        <v>228</v>
      </c>
      <c r="G7239" t="s">
        <v>228</v>
      </c>
      <c r="H7239" t="s">
        <v>28</v>
      </c>
      <c r="I7239" s="2">
        <v>44370</v>
      </c>
      <c r="J7239" t="s">
        <v>19662</v>
      </c>
      <c r="K7239" t="s">
        <v>19663</v>
      </c>
      <c r="L7239" t="s">
        <v>31</v>
      </c>
      <c r="M7239">
        <v>38847.684399999998</v>
      </c>
      <c r="N7239">
        <v>325</v>
      </c>
      <c r="O7239" t="s">
        <v>22</v>
      </c>
      <c r="P7239" t="s">
        <v>22</v>
      </c>
      <c r="Q7239" s="2">
        <v>44371</v>
      </c>
      <c r="R7239" t="s">
        <v>83</v>
      </c>
      <c r="S7239" t="s">
        <v>45</v>
      </c>
      <c r="T7239">
        <f>_xlfn.DAYS(Raw_data_US_healthcare[[#This Row],[Discharge Date]],Raw_data_US_healthcare[[#This Row],[Date of Admission]])</f>
        <v>1</v>
      </c>
    </row>
    <row r="7240" spans="1:20" x14ac:dyDescent="0.3">
      <c r="A7240" t="s">
        <v>26512</v>
      </c>
      <c r="B7240" t="s">
        <v>19664</v>
      </c>
      <c r="C7240">
        <v>28</v>
      </c>
      <c r="D7240" t="str">
        <f>IF(Raw_data_US_healthcare[[#This Row],[Age]]&lt;35,"Young",IF(Raw_data_US_healthcare[[#This Row],[Age]]&lt;60,"Middle","Senior"))</f>
        <v>Young</v>
      </c>
      <c r="E7240" t="s">
        <v>26</v>
      </c>
      <c r="F7240" t="s">
        <v>49</v>
      </c>
      <c r="G7240" t="s">
        <v>49</v>
      </c>
      <c r="H7240" t="s">
        <v>36</v>
      </c>
      <c r="I7240" s="2">
        <v>44953</v>
      </c>
      <c r="J7240" t="s">
        <v>19665</v>
      </c>
      <c r="K7240" t="s">
        <v>19666</v>
      </c>
      <c r="L7240" t="s">
        <v>52</v>
      </c>
      <c r="M7240">
        <v>22015.1649</v>
      </c>
      <c r="N7240">
        <v>431</v>
      </c>
      <c r="O7240" t="s">
        <v>22</v>
      </c>
      <c r="P7240" t="s">
        <v>22</v>
      </c>
      <c r="Q7240" s="2">
        <v>44954</v>
      </c>
      <c r="R7240" t="s">
        <v>23</v>
      </c>
      <c r="S7240" t="s">
        <v>33</v>
      </c>
      <c r="T7240">
        <f>_xlfn.DAYS(Raw_data_US_healthcare[[#This Row],[Discharge Date]],Raw_data_US_healthcare[[#This Row],[Date of Admission]])</f>
        <v>1</v>
      </c>
    </row>
    <row r="7241" spans="1:20" x14ac:dyDescent="0.3">
      <c r="A7241" t="s">
        <v>26511</v>
      </c>
      <c r="B7241" t="s">
        <v>19667</v>
      </c>
      <c r="C7241">
        <v>74</v>
      </c>
      <c r="D7241" t="str">
        <f>IF(Raw_data_US_healthcare[[#This Row],[Age]]&lt;35,"Young",IF(Raw_data_US_healthcare[[#This Row],[Age]]&lt;60,"Middle","Senior"))</f>
        <v>Senior</v>
      </c>
      <c r="E7241" t="s">
        <v>16</v>
      </c>
      <c r="F7241" t="s">
        <v>88</v>
      </c>
      <c r="G7241" t="s">
        <v>88</v>
      </c>
      <c r="H7241" t="s">
        <v>18</v>
      </c>
      <c r="I7241" s="2">
        <v>45186</v>
      </c>
      <c r="J7241" t="s">
        <v>19668</v>
      </c>
      <c r="K7241" t="s">
        <v>19669</v>
      </c>
      <c r="L7241" t="s">
        <v>21</v>
      </c>
      <c r="M7241">
        <v>31340.8364</v>
      </c>
      <c r="N7241">
        <v>249</v>
      </c>
      <c r="O7241" t="s">
        <v>22</v>
      </c>
      <c r="P7241" t="s">
        <v>22</v>
      </c>
      <c r="Q7241" s="2">
        <v>45191</v>
      </c>
      <c r="R7241" t="s">
        <v>23</v>
      </c>
      <c r="S7241" t="s">
        <v>45</v>
      </c>
      <c r="T7241">
        <f>_xlfn.DAYS(Raw_data_US_healthcare[[#This Row],[Discharge Date]],Raw_data_US_healthcare[[#This Row],[Date of Admission]])</f>
        <v>5</v>
      </c>
    </row>
    <row r="7242" spans="1:20" x14ac:dyDescent="0.3">
      <c r="A7242" t="s">
        <v>26512</v>
      </c>
      <c r="B7242" t="s">
        <v>19670</v>
      </c>
      <c r="C7242">
        <v>23</v>
      </c>
      <c r="D7242" t="str">
        <f>IF(Raw_data_US_healthcare[[#This Row],[Age]]&lt;35,"Young",IF(Raw_data_US_healthcare[[#This Row],[Age]]&lt;60,"Middle","Senior"))</f>
        <v>Young</v>
      </c>
      <c r="E7242" t="s">
        <v>26</v>
      </c>
      <c r="F7242" t="s">
        <v>49</v>
      </c>
      <c r="G7242" t="s">
        <v>49</v>
      </c>
      <c r="H7242" t="s">
        <v>26514</v>
      </c>
      <c r="I7242" s="2">
        <v>44762</v>
      </c>
      <c r="J7242" t="s">
        <v>19671</v>
      </c>
      <c r="K7242" t="s">
        <v>19672</v>
      </c>
      <c r="L7242" t="s">
        <v>60</v>
      </c>
      <c r="M7242">
        <v>37319.681100000002</v>
      </c>
      <c r="N7242">
        <v>278</v>
      </c>
      <c r="O7242" t="s">
        <v>22</v>
      </c>
      <c r="P7242" t="s">
        <v>22</v>
      </c>
      <c r="Q7242" s="2">
        <v>44766</v>
      </c>
      <c r="R7242" t="s">
        <v>83</v>
      </c>
      <c r="S7242" t="s">
        <v>24</v>
      </c>
      <c r="T7242">
        <f>_xlfn.DAYS(Raw_data_US_healthcare[[#This Row],[Discharge Date]],Raw_data_US_healthcare[[#This Row],[Date of Admission]])</f>
        <v>4</v>
      </c>
    </row>
    <row r="7243" spans="1:20" x14ac:dyDescent="0.3">
      <c r="A7243" t="s">
        <v>26511</v>
      </c>
      <c r="B7243" t="s">
        <v>19673</v>
      </c>
      <c r="C7243">
        <v>30</v>
      </c>
      <c r="D7243" t="str">
        <f>IF(Raw_data_US_healthcare[[#This Row],[Age]]&lt;35,"Young",IF(Raw_data_US_healthcare[[#This Row],[Age]]&lt;60,"Middle","Senior"))</f>
        <v>Young</v>
      </c>
      <c r="E7243" t="s">
        <v>16</v>
      </c>
      <c r="F7243" t="s">
        <v>27</v>
      </c>
      <c r="G7243" t="s">
        <v>27</v>
      </c>
      <c r="H7243" t="s">
        <v>26514</v>
      </c>
      <c r="I7243" s="2">
        <v>43483</v>
      </c>
      <c r="J7243" t="s">
        <v>19674</v>
      </c>
      <c r="K7243" t="s">
        <v>19675</v>
      </c>
      <c r="L7243" t="s">
        <v>31</v>
      </c>
      <c r="M7243">
        <v>10318.3231</v>
      </c>
      <c r="N7243">
        <v>324</v>
      </c>
      <c r="O7243" t="s">
        <v>22</v>
      </c>
      <c r="P7243" t="s">
        <v>22</v>
      </c>
      <c r="Q7243" s="2">
        <v>43504</v>
      </c>
      <c r="R7243" t="s">
        <v>44</v>
      </c>
      <c r="S7243" t="s">
        <v>24</v>
      </c>
      <c r="T7243">
        <f>_xlfn.DAYS(Raw_data_US_healthcare[[#This Row],[Discharge Date]],Raw_data_US_healthcare[[#This Row],[Date of Admission]])</f>
        <v>21</v>
      </c>
    </row>
    <row r="7244" spans="1:20" x14ac:dyDescent="0.3">
      <c r="A7244" t="s">
        <v>26512</v>
      </c>
      <c r="B7244" t="s">
        <v>6080</v>
      </c>
      <c r="C7244">
        <v>82</v>
      </c>
      <c r="D7244" t="str">
        <f>IF(Raw_data_US_healthcare[[#This Row],[Age]]&lt;35,"Young",IF(Raw_data_US_healthcare[[#This Row],[Age]]&lt;60,"Middle","Senior"))</f>
        <v>Senior</v>
      </c>
      <c r="E7244" t="s">
        <v>26</v>
      </c>
      <c r="F7244" t="s">
        <v>113</v>
      </c>
      <c r="G7244" t="s">
        <v>113</v>
      </c>
      <c r="H7244" t="s">
        <v>36</v>
      </c>
      <c r="I7244" s="2">
        <v>44945</v>
      </c>
      <c r="J7244" t="s">
        <v>19676</v>
      </c>
      <c r="K7244" t="s">
        <v>19677</v>
      </c>
      <c r="L7244" t="s">
        <v>56</v>
      </c>
      <c r="M7244">
        <v>8300.9359000000004</v>
      </c>
      <c r="N7244">
        <v>251</v>
      </c>
      <c r="O7244" t="s">
        <v>22</v>
      </c>
      <c r="P7244" t="s">
        <v>22</v>
      </c>
      <c r="Q7244" s="2">
        <v>44950</v>
      </c>
      <c r="R7244" t="s">
        <v>48</v>
      </c>
      <c r="S7244" t="s">
        <v>33</v>
      </c>
      <c r="T7244">
        <f>_xlfn.DAYS(Raw_data_US_healthcare[[#This Row],[Discharge Date]],Raw_data_US_healthcare[[#This Row],[Date of Admission]])</f>
        <v>5</v>
      </c>
    </row>
    <row r="7245" spans="1:20" x14ac:dyDescent="0.3">
      <c r="A7245" t="s">
        <v>26511</v>
      </c>
      <c r="B7245" t="s">
        <v>19678</v>
      </c>
      <c r="C7245">
        <v>63</v>
      </c>
      <c r="D7245" t="str">
        <f>IF(Raw_data_US_healthcare[[#This Row],[Age]]&lt;35,"Young",IF(Raw_data_US_healthcare[[#This Row],[Age]]&lt;60,"Middle","Senior"))</f>
        <v>Senior</v>
      </c>
      <c r="E7245" t="s">
        <v>16</v>
      </c>
      <c r="F7245" t="s">
        <v>27</v>
      </c>
      <c r="G7245" t="s">
        <v>27</v>
      </c>
      <c r="H7245" t="s">
        <v>26516</v>
      </c>
      <c r="I7245" s="2">
        <v>44956</v>
      </c>
      <c r="J7245" t="s">
        <v>19679</v>
      </c>
      <c r="K7245" t="s">
        <v>2683</v>
      </c>
      <c r="L7245" t="s">
        <v>52</v>
      </c>
      <c r="M7245">
        <v>18100.379700000001</v>
      </c>
      <c r="N7245">
        <v>423</v>
      </c>
      <c r="O7245" t="s">
        <v>43</v>
      </c>
      <c r="P7245" t="s">
        <v>43</v>
      </c>
      <c r="Q7245" s="2">
        <v>44957</v>
      </c>
      <c r="R7245" t="s">
        <v>32</v>
      </c>
      <c r="S7245" t="s">
        <v>24</v>
      </c>
      <c r="T7245">
        <f>_xlfn.DAYS(Raw_data_US_healthcare[[#This Row],[Discharge Date]],Raw_data_US_healthcare[[#This Row],[Date of Admission]])</f>
        <v>1</v>
      </c>
    </row>
    <row r="7246" spans="1:20" x14ac:dyDescent="0.3">
      <c r="A7246" t="s">
        <v>26511</v>
      </c>
      <c r="B7246" t="s">
        <v>2449</v>
      </c>
      <c r="C7246">
        <v>49</v>
      </c>
      <c r="D7246" t="str">
        <f>IF(Raw_data_US_healthcare[[#This Row],[Age]]&lt;35,"Young",IF(Raw_data_US_healthcare[[#This Row],[Age]]&lt;60,"Middle","Senior"))</f>
        <v>Middle</v>
      </c>
      <c r="E7246" t="s">
        <v>16</v>
      </c>
      <c r="F7246" t="s">
        <v>27</v>
      </c>
      <c r="G7246" t="s">
        <v>27</v>
      </c>
      <c r="H7246" t="s">
        <v>26514</v>
      </c>
      <c r="I7246" s="2">
        <v>44175</v>
      </c>
      <c r="J7246" t="s">
        <v>19680</v>
      </c>
      <c r="K7246" t="s">
        <v>19681</v>
      </c>
      <c r="L7246" t="s">
        <v>56</v>
      </c>
      <c r="M7246">
        <v>22613.143100000001</v>
      </c>
      <c r="N7246">
        <v>165</v>
      </c>
      <c r="O7246" t="s">
        <v>22</v>
      </c>
      <c r="P7246" t="s">
        <v>22</v>
      </c>
      <c r="Q7246" s="2">
        <v>44180</v>
      </c>
      <c r="R7246" t="s">
        <v>44</v>
      </c>
      <c r="S7246" t="s">
        <v>45</v>
      </c>
      <c r="T7246">
        <f>_xlfn.DAYS(Raw_data_US_healthcare[[#This Row],[Discharge Date]],Raw_data_US_healthcare[[#This Row],[Date of Admission]])</f>
        <v>5</v>
      </c>
    </row>
    <row r="7247" spans="1:20" x14ac:dyDescent="0.3">
      <c r="A7247" t="s">
        <v>26512</v>
      </c>
      <c r="B7247" t="s">
        <v>19682</v>
      </c>
      <c r="C7247">
        <v>28</v>
      </c>
      <c r="D7247" t="str">
        <f>IF(Raw_data_US_healthcare[[#This Row],[Age]]&lt;35,"Young",IF(Raw_data_US_healthcare[[#This Row],[Age]]&lt;60,"Middle","Senior"))</f>
        <v>Young</v>
      </c>
      <c r="E7247" t="s">
        <v>26</v>
      </c>
      <c r="F7247" t="s">
        <v>27</v>
      </c>
      <c r="G7247" t="s">
        <v>27</v>
      </c>
      <c r="H7247" t="s">
        <v>18</v>
      </c>
      <c r="I7247" s="2">
        <v>44041</v>
      </c>
      <c r="J7247" t="s">
        <v>19683</v>
      </c>
      <c r="K7247" t="s">
        <v>19684</v>
      </c>
      <c r="L7247" t="s">
        <v>60</v>
      </c>
      <c r="M7247">
        <v>29178.5219</v>
      </c>
      <c r="N7247">
        <v>297</v>
      </c>
      <c r="O7247" t="s">
        <v>39</v>
      </c>
      <c r="P7247" t="s">
        <v>39</v>
      </c>
      <c r="Q7247" s="2">
        <v>44067</v>
      </c>
      <c r="R7247" t="s">
        <v>48</v>
      </c>
      <c r="S7247" t="s">
        <v>45</v>
      </c>
      <c r="T7247">
        <f>_xlfn.DAYS(Raw_data_US_healthcare[[#This Row],[Discharge Date]],Raw_data_US_healthcare[[#This Row],[Date of Admission]])</f>
        <v>26</v>
      </c>
    </row>
    <row r="7248" spans="1:20" x14ac:dyDescent="0.3">
      <c r="A7248" t="s">
        <v>26512</v>
      </c>
      <c r="B7248" t="s">
        <v>19685</v>
      </c>
      <c r="C7248">
        <v>44</v>
      </c>
      <c r="D7248" t="str">
        <f>IF(Raw_data_US_healthcare[[#This Row],[Age]]&lt;35,"Young",IF(Raw_data_US_healthcare[[#This Row],[Age]]&lt;60,"Middle","Senior"))</f>
        <v>Middle</v>
      </c>
      <c r="E7248" t="s">
        <v>26</v>
      </c>
      <c r="F7248" t="s">
        <v>49</v>
      </c>
      <c r="G7248" t="s">
        <v>49</v>
      </c>
      <c r="H7248" t="s">
        <v>18</v>
      </c>
      <c r="I7248" s="2">
        <v>44008</v>
      </c>
      <c r="J7248" t="s">
        <v>19686</v>
      </c>
      <c r="K7248" t="s">
        <v>19687</v>
      </c>
      <c r="L7248" t="s">
        <v>21</v>
      </c>
      <c r="M7248">
        <v>38867.460500000001</v>
      </c>
      <c r="N7248">
        <v>188</v>
      </c>
      <c r="O7248" t="s">
        <v>22</v>
      </c>
      <c r="P7248" t="s">
        <v>22</v>
      </c>
      <c r="Q7248" s="2">
        <v>44029</v>
      </c>
      <c r="R7248" t="s">
        <v>32</v>
      </c>
      <c r="S7248" t="s">
        <v>45</v>
      </c>
      <c r="T7248">
        <f>_xlfn.DAYS(Raw_data_US_healthcare[[#This Row],[Discharge Date]],Raw_data_US_healthcare[[#This Row],[Date of Admission]])</f>
        <v>21</v>
      </c>
    </row>
    <row r="7249" spans="1:20" x14ac:dyDescent="0.3">
      <c r="A7249" t="s">
        <v>26512</v>
      </c>
      <c r="B7249" t="s">
        <v>19688</v>
      </c>
      <c r="C7249">
        <v>45</v>
      </c>
      <c r="D7249" t="str">
        <f>IF(Raw_data_US_healthcare[[#This Row],[Age]]&lt;35,"Young",IF(Raw_data_US_healthcare[[#This Row],[Age]]&lt;60,"Middle","Senior"))</f>
        <v>Middle</v>
      </c>
      <c r="E7249" t="s">
        <v>26</v>
      </c>
      <c r="F7249" t="s">
        <v>17</v>
      </c>
      <c r="G7249" t="s">
        <v>17</v>
      </c>
      <c r="H7249" t="s">
        <v>36</v>
      </c>
      <c r="I7249" s="2">
        <v>43492</v>
      </c>
      <c r="J7249" t="s">
        <v>19689</v>
      </c>
      <c r="K7249" t="s">
        <v>19690</v>
      </c>
      <c r="L7249" t="s">
        <v>60</v>
      </c>
      <c r="M7249">
        <v>3048.2682</v>
      </c>
      <c r="N7249">
        <v>349</v>
      </c>
      <c r="O7249" t="s">
        <v>22</v>
      </c>
      <c r="P7249" t="s">
        <v>22</v>
      </c>
      <c r="Q7249" s="2">
        <v>43492</v>
      </c>
      <c r="R7249" t="s">
        <v>23</v>
      </c>
      <c r="S7249" t="s">
        <v>24</v>
      </c>
      <c r="T7249">
        <f>_xlfn.DAYS(Raw_data_US_healthcare[[#This Row],[Discharge Date]],Raw_data_US_healthcare[[#This Row],[Date of Admission]])</f>
        <v>0</v>
      </c>
    </row>
    <row r="7250" spans="1:20" x14ac:dyDescent="0.3">
      <c r="A7250" t="s">
        <v>26511</v>
      </c>
      <c r="B7250" t="s">
        <v>19691</v>
      </c>
      <c r="C7250">
        <v>73</v>
      </c>
      <c r="D7250" t="str">
        <f>IF(Raw_data_US_healthcare[[#This Row],[Age]]&lt;35,"Young",IF(Raw_data_US_healthcare[[#This Row],[Age]]&lt;60,"Middle","Senior"))</f>
        <v>Senior</v>
      </c>
      <c r="E7250" t="s">
        <v>16</v>
      </c>
      <c r="F7250" t="s">
        <v>17</v>
      </c>
      <c r="G7250" t="s">
        <v>17</v>
      </c>
      <c r="H7250" t="s">
        <v>26516</v>
      </c>
      <c r="I7250" s="2">
        <v>44364</v>
      </c>
      <c r="J7250" t="s">
        <v>19692</v>
      </c>
      <c r="K7250" t="s">
        <v>19693</v>
      </c>
      <c r="L7250" t="s">
        <v>56</v>
      </c>
      <c r="M7250">
        <v>13838.7271</v>
      </c>
      <c r="N7250">
        <v>275</v>
      </c>
      <c r="O7250" t="s">
        <v>43</v>
      </c>
      <c r="P7250" t="s">
        <v>43</v>
      </c>
      <c r="Q7250" s="2">
        <v>44370</v>
      </c>
      <c r="R7250" t="s">
        <v>48</v>
      </c>
      <c r="S7250" t="s">
        <v>33</v>
      </c>
      <c r="T7250">
        <f>_xlfn.DAYS(Raw_data_US_healthcare[[#This Row],[Discharge Date]],Raw_data_US_healthcare[[#This Row],[Date of Admission]])</f>
        <v>6</v>
      </c>
    </row>
    <row r="7251" spans="1:20" x14ac:dyDescent="0.3">
      <c r="A7251" t="s">
        <v>26512</v>
      </c>
      <c r="B7251" t="s">
        <v>19694</v>
      </c>
      <c r="C7251">
        <v>52</v>
      </c>
      <c r="D7251" t="str">
        <f>IF(Raw_data_US_healthcare[[#This Row],[Age]]&lt;35,"Young",IF(Raw_data_US_healthcare[[#This Row],[Age]]&lt;60,"Middle","Senior"))</f>
        <v>Middle</v>
      </c>
      <c r="E7251" t="s">
        <v>26</v>
      </c>
      <c r="F7251" t="s">
        <v>27</v>
      </c>
      <c r="G7251" t="s">
        <v>27</v>
      </c>
      <c r="H7251" t="s">
        <v>69</v>
      </c>
      <c r="I7251" s="2">
        <v>44609</v>
      </c>
      <c r="J7251" t="s">
        <v>1019</v>
      </c>
      <c r="K7251" t="s">
        <v>19695</v>
      </c>
      <c r="L7251" t="s">
        <v>31</v>
      </c>
      <c r="M7251">
        <v>13977.722599999999</v>
      </c>
      <c r="N7251">
        <v>199</v>
      </c>
      <c r="O7251" t="s">
        <v>39</v>
      </c>
      <c r="P7251" t="s">
        <v>39</v>
      </c>
      <c r="Q7251" s="2">
        <v>44628</v>
      </c>
      <c r="R7251" t="s">
        <v>23</v>
      </c>
      <c r="S7251" t="s">
        <v>33</v>
      </c>
      <c r="T7251">
        <f>_xlfn.DAYS(Raw_data_US_healthcare[[#This Row],[Discharge Date]],Raw_data_US_healthcare[[#This Row],[Date of Admission]])</f>
        <v>19</v>
      </c>
    </row>
    <row r="7252" spans="1:20" x14ac:dyDescent="0.3">
      <c r="A7252" t="s">
        <v>26512</v>
      </c>
      <c r="B7252" t="s">
        <v>19696</v>
      </c>
      <c r="C7252">
        <v>56</v>
      </c>
      <c r="D7252" t="str">
        <f>IF(Raw_data_US_healthcare[[#This Row],[Age]]&lt;35,"Young",IF(Raw_data_US_healthcare[[#This Row],[Age]]&lt;60,"Middle","Senior"))</f>
        <v>Middle</v>
      </c>
      <c r="E7252" t="s">
        <v>26</v>
      </c>
      <c r="F7252" t="s">
        <v>62</v>
      </c>
      <c r="G7252" t="s">
        <v>62</v>
      </c>
      <c r="H7252" t="s">
        <v>26516</v>
      </c>
      <c r="I7252" s="2">
        <v>43630</v>
      </c>
      <c r="J7252" t="s">
        <v>19697</v>
      </c>
      <c r="K7252" t="s">
        <v>19698</v>
      </c>
      <c r="L7252" t="s">
        <v>56</v>
      </c>
      <c r="M7252">
        <v>20265.7192</v>
      </c>
      <c r="N7252">
        <v>425</v>
      </c>
      <c r="O7252" t="s">
        <v>39</v>
      </c>
      <c r="P7252" t="s">
        <v>39</v>
      </c>
      <c r="Q7252" s="2">
        <v>43642</v>
      </c>
      <c r="R7252" t="s">
        <v>32</v>
      </c>
      <c r="S7252" t="s">
        <v>24</v>
      </c>
      <c r="T7252">
        <f>_xlfn.DAYS(Raw_data_US_healthcare[[#This Row],[Discharge Date]],Raw_data_US_healthcare[[#This Row],[Date of Admission]])</f>
        <v>12</v>
      </c>
    </row>
    <row r="7253" spans="1:20" x14ac:dyDescent="0.3">
      <c r="A7253" t="s">
        <v>26512</v>
      </c>
      <c r="B7253" t="s">
        <v>19699</v>
      </c>
      <c r="C7253">
        <v>75</v>
      </c>
      <c r="D7253" t="str">
        <f>IF(Raw_data_US_healthcare[[#This Row],[Age]]&lt;35,"Young",IF(Raw_data_US_healthcare[[#This Row],[Age]]&lt;60,"Middle","Senior"))</f>
        <v>Senior</v>
      </c>
      <c r="E7253" t="s">
        <v>26</v>
      </c>
      <c r="F7253" t="s">
        <v>17</v>
      </c>
      <c r="G7253" t="s">
        <v>17</v>
      </c>
      <c r="H7253" t="s">
        <v>36</v>
      </c>
      <c r="I7253" s="2">
        <v>43786</v>
      </c>
      <c r="J7253" t="s">
        <v>19700</v>
      </c>
      <c r="K7253" t="s">
        <v>19701</v>
      </c>
      <c r="L7253" t="s">
        <v>56</v>
      </c>
      <c r="M7253">
        <v>17271.8351</v>
      </c>
      <c r="N7253">
        <v>418</v>
      </c>
      <c r="O7253" t="s">
        <v>22</v>
      </c>
      <c r="P7253" t="s">
        <v>22</v>
      </c>
      <c r="Q7253" s="2">
        <v>43792</v>
      </c>
      <c r="R7253" t="s">
        <v>44</v>
      </c>
      <c r="S7253" t="s">
        <v>24</v>
      </c>
      <c r="T7253">
        <f>_xlfn.DAYS(Raw_data_US_healthcare[[#This Row],[Discharge Date]],Raw_data_US_healthcare[[#This Row],[Date of Admission]])</f>
        <v>6</v>
      </c>
    </row>
    <row r="7254" spans="1:20" x14ac:dyDescent="0.3">
      <c r="A7254" t="s">
        <v>26511</v>
      </c>
      <c r="B7254" t="s">
        <v>19702</v>
      </c>
      <c r="C7254">
        <v>69</v>
      </c>
      <c r="D7254" t="str">
        <f>IF(Raw_data_US_healthcare[[#This Row],[Age]]&lt;35,"Young",IF(Raw_data_US_healthcare[[#This Row],[Age]]&lt;60,"Middle","Senior"))</f>
        <v>Senior</v>
      </c>
      <c r="E7254" t="s">
        <v>16</v>
      </c>
      <c r="F7254" t="s">
        <v>49</v>
      </c>
      <c r="G7254" t="s">
        <v>49</v>
      </c>
      <c r="H7254" t="s">
        <v>18</v>
      </c>
      <c r="I7254" s="2">
        <v>44249</v>
      </c>
      <c r="J7254" t="s">
        <v>7917</v>
      </c>
      <c r="K7254" t="s">
        <v>19703</v>
      </c>
      <c r="L7254" t="s">
        <v>56</v>
      </c>
      <c r="M7254">
        <v>26050.692500000001</v>
      </c>
      <c r="N7254">
        <v>443</v>
      </c>
      <c r="O7254" t="s">
        <v>22</v>
      </c>
      <c r="P7254" t="s">
        <v>22</v>
      </c>
      <c r="Q7254" s="2">
        <v>44271</v>
      </c>
      <c r="R7254" t="s">
        <v>32</v>
      </c>
      <c r="S7254" t="s">
        <v>33</v>
      </c>
      <c r="T7254">
        <f>_xlfn.DAYS(Raw_data_US_healthcare[[#This Row],[Discharge Date]],Raw_data_US_healthcare[[#This Row],[Date of Admission]])</f>
        <v>22</v>
      </c>
    </row>
    <row r="7255" spans="1:20" x14ac:dyDescent="0.3">
      <c r="A7255" t="s">
        <v>26512</v>
      </c>
      <c r="B7255" t="s">
        <v>19704</v>
      </c>
      <c r="C7255">
        <v>64</v>
      </c>
      <c r="D7255" t="str">
        <f>IF(Raw_data_US_healthcare[[#This Row],[Age]]&lt;35,"Young",IF(Raw_data_US_healthcare[[#This Row],[Age]]&lt;60,"Middle","Senior"))</f>
        <v>Senior</v>
      </c>
      <c r="E7255" t="s">
        <v>26</v>
      </c>
      <c r="F7255" t="s">
        <v>88</v>
      </c>
      <c r="G7255" t="s">
        <v>88</v>
      </c>
      <c r="H7255" t="s">
        <v>26516</v>
      </c>
      <c r="I7255" s="2">
        <v>44296</v>
      </c>
      <c r="J7255" t="s">
        <v>19705</v>
      </c>
      <c r="K7255" t="s">
        <v>19706</v>
      </c>
      <c r="L7255" t="s">
        <v>56</v>
      </c>
      <c r="M7255">
        <v>32750.9251</v>
      </c>
      <c r="N7255">
        <v>299</v>
      </c>
      <c r="O7255" t="s">
        <v>39</v>
      </c>
      <c r="P7255" t="s">
        <v>39</v>
      </c>
      <c r="Q7255" s="2">
        <v>44326</v>
      </c>
      <c r="R7255" t="s">
        <v>32</v>
      </c>
      <c r="S7255" t="s">
        <v>45</v>
      </c>
      <c r="T7255">
        <f>_xlfn.DAYS(Raw_data_US_healthcare[[#This Row],[Discharge Date]],Raw_data_US_healthcare[[#This Row],[Date of Admission]])</f>
        <v>30</v>
      </c>
    </row>
    <row r="7256" spans="1:20" x14ac:dyDescent="0.3">
      <c r="A7256" t="s">
        <v>26512</v>
      </c>
      <c r="B7256" t="s">
        <v>19707</v>
      </c>
      <c r="C7256">
        <v>49</v>
      </c>
      <c r="D7256" t="str">
        <f>IF(Raw_data_US_healthcare[[#This Row],[Age]]&lt;35,"Young",IF(Raw_data_US_healthcare[[#This Row],[Age]]&lt;60,"Middle","Senior"))</f>
        <v>Middle</v>
      </c>
      <c r="E7256" t="s">
        <v>26</v>
      </c>
      <c r="F7256" t="s">
        <v>35</v>
      </c>
      <c r="G7256" t="s">
        <v>35</v>
      </c>
      <c r="H7256" t="s">
        <v>69</v>
      </c>
      <c r="I7256" s="2">
        <v>44481</v>
      </c>
      <c r="J7256" t="s">
        <v>19708</v>
      </c>
      <c r="K7256" t="s">
        <v>19709</v>
      </c>
      <c r="L7256" t="s">
        <v>52</v>
      </c>
      <c r="M7256">
        <v>35296.9067</v>
      </c>
      <c r="N7256">
        <v>340</v>
      </c>
      <c r="O7256" t="s">
        <v>43</v>
      </c>
      <c r="P7256" t="s">
        <v>43</v>
      </c>
      <c r="Q7256" s="2">
        <v>44506</v>
      </c>
      <c r="R7256" t="s">
        <v>44</v>
      </c>
      <c r="S7256" t="s">
        <v>45</v>
      </c>
      <c r="T7256">
        <f>_xlfn.DAYS(Raw_data_US_healthcare[[#This Row],[Discharge Date]],Raw_data_US_healthcare[[#This Row],[Date of Admission]])</f>
        <v>25</v>
      </c>
    </row>
    <row r="7257" spans="1:20" x14ac:dyDescent="0.3">
      <c r="A7257" t="s">
        <v>26512</v>
      </c>
      <c r="B7257" t="s">
        <v>19710</v>
      </c>
      <c r="C7257">
        <v>19</v>
      </c>
      <c r="D7257" t="str">
        <f>IF(Raw_data_US_healthcare[[#This Row],[Age]]&lt;35,"Young",IF(Raw_data_US_healthcare[[#This Row],[Age]]&lt;60,"Middle","Senior"))</f>
        <v>Young</v>
      </c>
      <c r="E7257" t="s">
        <v>26</v>
      </c>
      <c r="F7257" t="s">
        <v>228</v>
      </c>
      <c r="G7257" t="s">
        <v>228</v>
      </c>
      <c r="H7257" t="s">
        <v>36</v>
      </c>
      <c r="I7257" s="2">
        <v>43659</v>
      </c>
      <c r="J7257" t="s">
        <v>19711</v>
      </c>
      <c r="K7257" t="s">
        <v>19712</v>
      </c>
      <c r="L7257" t="s">
        <v>31</v>
      </c>
      <c r="M7257">
        <v>14834.1612</v>
      </c>
      <c r="N7257">
        <v>452</v>
      </c>
      <c r="O7257" t="s">
        <v>22</v>
      </c>
      <c r="P7257" t="s">
        <v>22</v>
      </c>
      <c r="Q7257" s="2">
        <v>43679</v>
      </c>
      <c r="R7257" t="s">
        <v>83</v>
      </c>
      <c r="S7257" t="s">
        <v>33</v>
      </c>
      <c r="T7257">
        <f>_xlfn.DAYS(Raw_data_US_healthcare[[#This Row],[Discharge Date]],Raw_data_US_healthcare[[#This Row],[Date of Admission]])</f>
        <v>20</v>
      </c>
    </row>
    <row r="7258" spans="1:20" x14ac:dyDescent="0.3">
      <c r="A7258" t="s">
        <v>26511</v>
      </c>
      <c r="B7258" t="s">
        <v>19713</v>
      </c>
      <c r="C7258">
        <v>32</v>
      </c>
      <c r="D7258" t="str">
        <f>IF(Raw_data_US_healthcare[[#This Row],[Age]]&lt;35,"Young",IF(Raw_data_US_healthcare[[#This Row],[Age]]&lt;60,"Middle","Senior"))</f>
        <v>Young</v>
      </c>
      <c r="E7258" t="s">
        <v>16</v>
      </c>
      <c r="F7258" t="s">
        <v>35</v>
      </c>
      <c r="G7258" t="s">
        <v>35</v>
      </c>
      <c r="H7258" t="s">
        <v>18</v>
      </c>
      <c r="I7258" s="2">
        <v>43509</v>
      </c>
      <c r="J7258" t="s">
        <v>19714</v>
      </c>
      <c r="K7258" t="s">
        <v>19715</v>
      </c>
      <c r="L7258" t="s">
        <v>31</v>
      </c>
      <c r="M7258">
        <v>9091.6175999999996</v>
      </c>
      <c r="N7258">
        <v>403</v>
      </c>
      <c r="O7258" t="s">
        <v>39</v>
      </c>
      <c r="P7258" t="s">
        <v>39</v>
      </c>
      <c r="Q7258" s="2">
        <v>43523</v>
      </c>
      <c r="R7258" t="s">
        <v>32</v>
      </c>
      <c r="S7258" t="s">
        <v>45</v>
      </c>
      <c r="T7258">
        <f>_xlfn.DAYS(Raw_data_US_healthcare[[#This Row],[Discharge Date]],Raw_data_US_healthcare[[#This Row],[Date of Admission]])</f>
        <v>14</v>
      </c>
    </row>
    <row r="7259" spans="1:20" x14ac:dyDescent="0.3">
      <c r="A7259" t="s">
        <v>26512</v>
      </c>
      <c r="B7259" t="s">
        <v>19716</v>
      </c>
      <c r="C7259">
        <v>67</v>
      </c>
      <c r="D7259" t="str">
        <f>IF(Raw_data_US_healthcare[[#This Row],[Age]]&lt;35,"Young",IF(Raw_data_US_healthcare[[#This Row],[Age]]&lt;60,"Middle","Senior"))</f>
        <v>Senior</v>
      </c>
      <c r="E7259" t="s">
        <v>26</v>
      </c>
      <c r="F7259" t="s">
        <v>88</v>
      </c>
      <c r="G7259" t="s">
        <v>88</v>
      </c>
      <c r="H7259" t="s">
        <v>26516</v>
      </c>
      <c r="I7259" s="2">
        <v>43520</v>
      </c>
      <c r="J7259" t="s">
        <v>19717</v>
      </c>
      <c r="K7259" t="s">
        <v>19718</v>
      </c>
      <c r="L7259" t="s">
        <v>31</v>
      </c>
      <c r="M7259">
        <v>1888.7819</v>
      </c>
      <c r="N7259">
        <v>347</v>
      </c>
      <c r="O7259" t="s">
        <v>39</v>
      </c>
      <c r="P7259" t="s">
        <v>39</v>
      </c>
      <c r="Q7259" s="2">
        <v>43530</v>
      </c>
      <c r="R7259" t="s">
        <v>23</v>
      </c>
      <c r="S7259" t="s">
        <v>24</v>
      </c>
      <c r="T7259">
        <f>_xlfn.DAYS(Raw_data_US_healthcare[[#This Row],[Discharge Date]],Raw_data_US_healthcare[[#This Row],[Date of Admission]])</f>
        <v>10</v>
      </c>
    </row>
    <row r="7260" spans="1:20" x14ac:dyDescent="0.3">
      <c r="A7260" t="s">
        <v>26512</v>
      </c>
      <c r="B7260" t="s">
        <v>19719</v>
      </c>
      <c r="C7260">
        <v>28</v>
      </c>
      <c r="D7260" t="str">
        <f>IF(Raw_data_US_healthcare[[#This Row],[Age]]&lt;35,"Young",IF(Raw_data_US_healthcare[[#This Row],[Age]]&lt;60,"Middle","Senior"))</f>
        <v>Young</v>
      </c>
      <c r="E7260" t="s">
        <v>26</v>
      </c>
      <c r="F7260" t="s">
        <v>113</v>
      </c>
      <c r="G7260" t="s">
        <v>113</v>
      </c>
      <c r="H7260" t="s">
        <v>18</v>
      </c>
      <c r="I7260" s="2">
        <v>44398</v>
      </c>
      <c r="J7260" t="s">
        <v>1841</v>
      </c>
      <c r="K7260" t="s">
        <v>19720</v>
      </c>
      <c r="L7260" t="s">
        <v>60</v>
      </c>
      <c r="M7260">
        <v>50832.627399999998</v>
      </c>
      <c r="N7260">
        <v>195</v>
      </c>
      <c r="O7260" t="s">
        <v>39</v>
      </c>
      <c r="P7260" t="s">
        <v>39</v>
      </c>
      <c r="Q7260" s="2">
        <v>44415</v>
      </c>
      <c r="R7260" t="s">
        <v>23</v>
      </c>
      <c r="S7260" t="s">
        <v>24</v>
      </c>
      <c r="T7260">
        <f>_xlfn.DAYS(Raw_data_US_healthcare[[#This Row],[Discharge Date]],Raw_data_US_healthcare[[#This Row],[Date of Admission]])</f>
        <v>17</v>
      </c>
    </row>
    <row r="7261" spans="1:20" x14ac:dyDescent="0.3">
      <c r="A7261" t="s">
        <v>26512</v>
      </c>
      <c r="B7261" t="s">
        <v>16501</v>
      </c>
      <c r="C7261">
        <v>32</v>
      </c>
      <c r="D7261" t="str">
        <f>IF(Raw_data_US_healthcare[[#This Row],[Age]]&lt;35,"Young",IF(Raw_data_US_healthcare[[#This Row],[Age]]&lt;60,"Middle","Senior"))</f>
        <v>Young</v>
      </c>
      <c r="E7261" t="s">
        <v>26</v>
      </c>
      <c r="F7261" t="s">
        <v>49</v>
      </c>
      <c r="G7261" t="s">
        <v>49</v>
      </c>
      <c r="H7261" t="s">
        <v>69</v>
      </c>
      <c r="I7261" s="2">
        <v>44454</v>
      </c>
      <c r="J7261" t="s">
        <v>13765</v>
      </c>
      <c r="K7261" t="s">
        <v>15136</v>
      </c>
      <c r="L7261" t="s">
        <v>31</v>
      </c>
      <c r="M7261">
        <v>3755.2433999999998</v>
      </c>
      <c r="N7261">
        <v>269</v>
      </c>
      <c r="O7261" t="s">
        <v>43</v>
      </c>
      <c r="P7261" t="s">
        <v>43</v>
      </c>
      <c r="Q7261" s="2">
        <v>44463</v>
      </c>
      <c r="R7261" t="s">
        <v>23</v>
      </c>
      <c r="S7261" t="s">
        <v>45</v>
      </c>
      <c r="T7261">
        <f>_xlfn.DAYS(Raw_data_US_healthcare[[#This Row],[Discharge Date]],Raw_data_US_healthcare[[#This Row],[Date of Admission]])</f>
        <v>9</v>
      </c>
    </row>
    <row r="7262" spans="1:20" x14ac:dyDescent="0.3">
      <c r="A7262" t="s">
        <v>26511</v>
      </c>
      <c r="B7262" t="s">
        <v>19721</v>
      </c>
      <c r="C7262">
        <v>69</v>
      </c>
      <c r="D7262" t="str">
        <f>IF(Raw_data_US_healthcare[[#This Row],[Age]]&lt;35,"Young",IF(Raw_data_US_healthcare[[#This Row],[Age]]&lt;60,"Middle","Senior"))</f>
        <v>Senior</v>
      </c>
      <c r="E7262" t="s">
        <v>16</v>
      </c>
      <c r="F7262" t="s">
        <v>35</v>
      </c>
      <c r="G7262" t="s">
        <v>35</v>
      </c>
      <c r="H7262" t="s">
        <v>36</v>
      </c>
      <c r="I7262" s="2">
        <v>44590</v>
      </c>
      <c r="J7262" t="s">
        <v>19722</v>
      </c>
      <c r="K7262" t="s">
        <v>19723</v>
      </c>
      <c r="L7262" t="s">
        <v>21</v>
      </c>
      <c r="M7262">
        <v>18145.161499999998</v>
      </c>
      <c r="N7262">
        <v>250</v>
      </c>
      <c r="O7262" t="s">
        <v>22</v>
      </c>
      <c r="P7262" t="s">
        <v>22</v>
      </c>
      <c r="Q7262" s="2">
        <v>44607</v>
      </c>
      <c r="R7262" t="s">
        <v>23</v>
      </c>
      <c r="S7262" t="s">
        <v>45</v>
      </c>
      <c r="T7262">
        <f>_xlfn.DAYS(Raw_data_US_healthcare[[#This Row],[Discharge Date]],Raw_data_US_healthcare[[#This Row],[Date of Admission]])</f>
        <v>17</v>
      </c>
    </row>
    <row r="7263" spans="1:20" x14ac:dyDescent="0.3">
      <c r="A7263" t="s">
        <v>26511</v>
      </c>
      <c r="B7263" t="s">
        <v>5847</v>
      </c>
      <c r="C7263">
        <v>43</v>
      </c>
      <c r="D7263" t="str">
        <f>IF(Raw_data_US_healthcare[[#This Row],[Age]]&lt;35,"Young",IF(Raw_data_US_healthcare[[#This Row],[Age]]&lt;60,"Middle","Senior"))</f>
        <v>Middle</v>
      </c>
      <c r="E7263" t="s">
        <v>16</v>
      </c>
      <c r="F7263" t="s">
        <v>88</v>
      </c>
      <c r="G7263" t="s">
        <v>88</v>
      </c>
      <c r="H7263" t="s">
        <v>36</v>
      </c>
      <c r="I7263" s="2">
        <v>43624</v>
      </c>
      <c r="J7263" t="s">
        <v>19724</v>
      </c>
      <c r="K7263" t="s">
        <v>3057</v>
      </c>
      <c r="L7263" t="s">
        <v>56</v>
      </c>
      <c r="M7263">
        <v>24612.688399999999</v>
      </c>
      <c r="N7263">
        <v>270</v>
      </c>
      <c r="O7263" t="s">
        <v>22</v>
      </c>
      <c r="P7263" t="s">
        <v>22</v>
      </c>
      <c r="Q7263" s="2">
        <v>43630</v>
      </c>
      <c r="R7263" t="s">
        <v>23</v>
      </c>
      <c r="S7263" t="s">
        <v>33</v>
      </c>
      <c r="T7263">
        <f>_xlfn.DAYS(Raw_data_US_healthcare[[#This Row],[Discharge Date]],Raw_data_US_healthcare[[#This Row],[Date of Admission]])</f>
        <v>6</v>
      </c>
    </row>
    <row r="7264" spans="1:20" x14ac:dyDescent="0.3">
      <c r="A7264" t="s">
        <v>26512</v>
      </c>
      <c r="B7264" t="s">
        <v>19725</v>
      </c>
      <c r="C7264">
        <v>28</v>
      </c>
      <c r="D7264" t="str">
        <f>IF(Raw_data_US_healthcare[[#This Row],[Age]]&lt;35,"Young",IF(Raw_data_US_healthcare[[#This Row],[Age]]&lt;60,"Middle","Senior"))</f>
        <v>Young</v>
      </c>
      <c r="E7264" t="s">
        <v>26</v>
      </c>
      <c r="F7264" t="s">
        <v>228</v>
      </c>
      <c r="G7264" t="s">
        <v>228</v>
      </c>
      <c r="H7264" t="s">
        <v>28</v>
      </c>
      <c r="I7264" s="2">
        <v>44941</v>
      </c>
      <c r="J7264" t="s">
        <v>19726</v>
      </c>
      <c r="K7264" t="s">
        <v>6833</v>
      </c>
      <c r="L7264" t="s">
        <v>56</v>
      </c>
      <c r="M7264">
        <v>21503.1878</v>
      </c>
      <c r="N7264">
        <v>114</v>
      </c>
      <c r="O7264" t="s">
        <v>39</v>
      </c>
      <c r="P7264" t="s">
        <v>39</v>
      </c>
      <c r="Q7264" s="2">
        <v>44961</v>
      </c>
      <c r="R7264" t="s">
        <v>44</v>
      </c>
      <c r="S7264" t="s">
        <v>33</v>
      </c>
      <c r="T7264">
        <f>_xlfn.DAYS(Raw_data_US_healthcare[[#This Row],[Discharge Date]],Raw_data_US_healthcare[[#This Row],[Date of Admission]])</f>
        <v>20</v>
      </c>
    </row>
    <row r="7265" spans="1:20" x14ac:dyDescent="0.3">
      <c r="A7265" t="s">
        <v>26512</v>
      </c>
      <c r="B7265" t="s">
        <v>6511</v>
      </c>
      <c r="C7265">
        <v>44</v>
      </c>
      <c r="D7265" t="str">
        <f>IF(Raw_data_US_healthcare[[#This Row],[Age]]&lt;35,"Young",IF(Raw_data_US_healthcare[[#This Row],[Age]]&lt;60,"Middle","Senior"))</f>
        <v>Middle</v>
      </c>
      <c r="E7265" t="s">
        <v>26</v>
      </c>
      <c r="F7265" t="s">
        <v>35</v>
      </c>
      <c r="G7265" t="s">
        <v>35</v>
      </c>
      <c r="H7265" t="s">
        <v>26516</v>
      </c>
      <c r="I7265" s="2">
        <v>44570</v>
      </c>
      <c r="J7265" t="s">
        <v>19727</v>
      </c>
      <c r="K7265" t="s">
        <v>19728</v>
      </c>
      <c r="L7265" t="s">
        <v>56</v>
      </c>
      <c r="M7265">
        <v>23700.240300000001</v>
      </c>
      <c r="N7265">
        <v>293</v>
      </c>
      <c r="O7265" t="s">
        <v>43</v>
      </c>
      <c r="P7265" t="s">
        <v>43</v>
      </c>
      <c r="Q7265" s="2">
        <v>44591</v>
      </c>
      <c r="R7265" t="s">
        <v>32</v>
      </c>
      <c r="S7265" t="s">
        <v>45</v>
      </c>
      <c r="T7265">
        <f>_xlfn.DAYS(Raw_data_US_healthcare[[#This Row],[Discharge Date]],Raw_data_US_healthcare[[#This Row],[Date of Admission]])</f>
        <v>21</v>
      </c>
    </row>
    <row r="7266" spans="1:20" x14ac:dyDescent="0.3">
      <c r="A7266" t="s">
        <v>26512</v>
      </c>
      <c r="B7266" t="s">
        <v>19729</v>
      </c>
      <c r="C7266">
        <v>49</v>
      </c>
      <c r="D7266" t="str">
        <f>IF(Raw_data_US_healthcare[[#This Row],[Age]]&lt;35,"Young",IF(Raw_data_US_healthcare[[#This Row],[Age]]&lt;60,"Middle","Senior"))</f>
        <v>Middle</v>
      </c>
      <c r="E7266" t="s">
        <v>26</v>
      </c>
      <c r="F7266" t="s">
        <v>35</v>
      </c>
      <c r="G7266" t="s">
        <v>35</v>
      </c>
      <c r="H7266" t="s">
        <v>69</v>
      </c>
      <c r="I7266" s="2">
        <v>44355</v>
      </c>
      <c r="J7266" t="s">
        <v>19730</v>
      </c>
      <c r="K7266" t="s">
        <v>19731</v>
      </c>
      <c r="L7266" t="s">
        <v>31</v>
      </c>
      <c r="M7266">
        <v>50584.535799999998</v>
      </c>
      <c r="N7266">
        <v>177</v>
      </c>
      <c r="O7266" t="s">
        <v>39</v>
      </c>
      <c r="P7266" t="s">
        <v>39</v>
      </c>
      <c r="Q7266" s="2">
        <v>44365</v>
      </c>
      <c r="R7266" t="s">
        <v>23</v>
      </c>
      <c r="S7266" t="s">
        <v>24</v>
      </c>
      <c r="T7266">
        <f>_xlfn.DAYS(Raw_data_US_healthcare[[#This Row],[Discharge Date]],Raw_data_US_healthcare[[#This Row],[Date of Admission]])</f>
        <v>10</v>
      </c>
    </row>
    <row r="7267" spans="1:20" x14ac:dyDescent="0.3">
      <c r="A7267" t="s">
        <v>26511</v>
      </c>
      <c r="B7267" t="s">
        <v>19732</v>
      </c>
      <c r="C7267">
        <v>53</v>
      </c>
      <c r="D7267" t="str">
        <f>IF(Raw_data_US_healthcare[[#This Row],[Age]]&lt;35,"Young",IF(Raw_data_US_healthcare[[#This Row],[Age]]&lt;60,"Middle","Senior"))</f>
        <v>Middle</v>
      </c>
      <c r="E7267" t="s">
        <v>16</v>
      </c>
      <c r="F7267" t="s">
        <v>62</v>
      </c>
      <c r="G7267" t="s">
        <v>62</v>
      </c>
      <c r="H7267" t="s">
        <v>36</v>
      </c>
      <c r="I7267" s="2">
        <v>44251</v>
      </c>
      <c r="J7267" t="s">
        <v>19733</v>
      </c>
      <c r="K7267" t="s">
        <v>1477</v>
      </c>
      <c r="L7267" t="s">
        <v>56</v>
      </c>
      <c r="M7267">
        <v>11489.7477</v>
      </c>
      <c r="N7267">
        <v>186</v>
      </c>
      <c r="O7267" t="s">
        <v>22</v>
      </c>
      <c r="P7267" t="s">
        <v>22</v>
      </c>
      <c r="Q7267" s="2">
        <v>44259</v>
      </c>
      <c r="R7267" t="s">
        <v>83</v>
      </c>
      <c r="S7267" t="s">
        <v>45</v>
      </c>
      <c r="T7267">
        <f>_xlfn.DAYS(Raw_data_US_healthcare[[#This Row],[Discharge Date]],Raw_data_US_healthcare[[#This Row],[Date of Admission]])</f>
        <v>8</v>
      </c>
    </row>
    <row r="7268" spans="1:20" x14ac:dyDescent="0.3">
      <c r="A7268" t="s">
        <v>26511</v>
      </c>
      <c r="B7268" t="s">
        <v>19734</v>
      </c>
      <c r="C7268">
        <v>29</v>
      </c>
      <c r="D7268" t="str">
        <f>IF(Raw_data_US_healthcare[[#This Row],[Age]]&lt;35,"Young",IF(Raw_data_US_healthcare[[#This Row],[Age]]&lt;60,"Middle","Senior"))</f>
        <v>Young</v>
      </c>
      <c r="E7268" t="s">
        <v>16</v>
      </c>
      <c r="F7268" t="s">
        <v>27</v>
      </c>
      <c r="G7268" t="s">
        <v>27</v>
      </c>
      <c r="H7268" t="s">
        <v>36</v>
      </c>
      <c r="I7268" s="2">
        <v>43921</v>
      </c>
      <c r="J7268" t="s">
        <v>19735</v>
      </c>
      <c r="K7268" t="s">
        <v>4988</v>
      </c>
      <c r="L7268" t="s">
        <v>31</v>
      </c>
      <c r="M7268">
        <v>13026.983200000001</v>
      </c>
      <c r="N7268">
        <v>330</v>
      </c>
      <c r="O7268" t="s">
        <v>22</v>
      </c>
      <c r="P7268" t="s">
        <v>22</v>
      </c>
      <c r="Q7268" s="2">
        <v>43928</v>
      </c>
      <c r="R7268" t="s">
        <v>83</v>
      </c>
      <c r="S7268" t="s">
        <v>45</v>
      </c>
      <c r="T7268">
        <f>_xlfn.DAYS(Raw_data_US_healthcare[[#This Row],[Discharge Date]],Raw_data_US_healthcare[[#This Row],[Date of Admission]])</f>
        <v>7</v>
      </c>
    </row>
    <row r="7269" spans="1:20" x14ac:dyDescent="0.3">
      <c r="A7269" t="s">
        <v>26511</v>
      </c>
      <c r="B7269" t="s">
        <v>19736</v>
      </c>
      <c r="C7269">
        <v>75</v>
      </c>
      <c r="D7269" t="str">
        <f>IF(Raw_data_US_healthcare[[#This Row],[Age]]&lt;35,"Young",IF(Raw_data_US_healthcare[[#This Row],[Age]]&lt;60,"Middle","Senior"))</f>
        <v>Senior</v>
      </c>
      <c r="E7269" t="s">
        <v>16</v>
      </c>
      <c r="F7269" t="s">
        <v>17</v>
      </c>
      <c r="G7269" t="s">
        <v>17</v>
      </c>
      <c r="H7269" t="s">
        <v>26514</v>
      </c>
      <c r="I7269" s="2">
        <v>43745</v>
      </c>
      <c r="J7269" t="s">
        <v>19737</v>
      </c>
      <c r="K7269" t="s">
        <v>19738</v>
      </c>
      <c r="L7269" t="s">
        <v>52</v>
      </c>
      <c r="M7269">
        <v>14916.4912</v>
      </c>
      <c r="N7269">
        <v>367</v>
      </c>
      <c r="O7269" t="s">
        <v>22</v>
      </c>
      <c r="P7269" t="s">
        <v>22</v>
      </c>
      <c r="Q7269" s="2">
        <v>43766</v>
      </c>
      <c r="R7269" t="s">
        <v>48</v>
      </c>
      <c r="S7269" t="s">
        <v>45</v>
      </c>
      <c r="T7269">
        <f>_xlfn.DAYS(Raw_data_US_healthcare[[#This Row],[Discharge Date]],Raw_data_US_healthcare[[#This Row],[Date of Admission]])</f>
        <v>21</v>
      </c>
    </row>
    <row r="7270" spans="1:20" x14ac:dyDescent="0.3">
      <c r="A7270" t="s">
        <v>26512</v>
      </c>
      <c r="B7270" t="s">
        <v>19739</v>
      </c>
      <c r="C7270">
        <v>74</v>
      </c>
      <c r="D7270" t="str">
        <f>IF(Raw_data_US_healthcare[[#This Row],[Age]]&lt;35,"Young",IF(Raw_data_US_healthcare[[#This Row],[Age]]&lt;60,"Middle","Senior"))</f>
        <v>Senior</v>
      </c>
      <c r="E7270" t="s">
        <v>26</v>
      </c>
      <c r="F7270" t="s">
        <v>88</v>
      </c>
      <c r="G7270" t="s">
        <v>88</v>
      </c>
      <c r="H7270" t="s">
        <v>28</v>
      </c>
      <c r="I7270" s="2">
        <v>44870</v>
      </c>
      <c r="J7270" t="s">
        <v>19740</v>
      </c>
      <c r="K7270" t="s">
        <v>19741</v>
      </c>
      <c r="L7270" t="s">
        <v>60</v>
      </c>
      <c r="M7270">
        <v>38725.209000000003</v>
      </c>
      <c r="N7270">
        <v>396</v>
      </c>
      <c r="O7270" t="s">
        <v>22</v>
      </c>
      <c r="P7270" t="s">
        <v>22</v>
      </c>
      <c r="Q7270" s="2">
        <v>44872</v>
      </c>
      <c r="R7270" t="s">
        <v>23</v>
      </c>
      <c r="S7270" t="s">
        <v>24</v>
      </c>
      <c r="T7270">
        <f>_xlfn.DAYS(Raw_data_US_healthcare[[#This Row],[Discharge Date]],Raw_data_US_healthcare[[#This Row],[Date of Admission]])</f>
        <v>2</v>
      </c>
    </row>
    <row r="7271" spans="1:20" x14ac:dyDescent="0.3">
      <c r="A7271" t="s">
        <v>26512</v>
      </c>
      <c r="B7271" t="s">
        <v>19742</v>
      </c>
      <c r="C7271">
        <v>51</v>
      </c>
      <c r="D7271" t="str">
        <f>IF(Raw_data_US_healthcare[[#This Row],[Age]]&lt;35,"Young",IF(Raw_data_US_healthcare[[#This Row],[Age]]&lt;60,"Middle","Senior"))</f>
        <v>Middle</v>
      </c>
      <c r="E7271" t="s">
        <v>26</v>
      </c>
      <c r="F7271" t="s">
        <v>228</v>
      </c>
      <c r="G7271" t="s">
        <v>228</v>
      </c>
      <c r="H7271" t="s">
        <v>18</v>
      </c>
      <c r="I7271" s="2">
        <v>43930</v>
      </c>
      <c r="J7271" t="s">
        <v>19743</v>
      </c>
      <c r="K7271" t="s">
        <v>19744</v>
      </c>
      <c r="L7271" t="s">
        <v>56</v>
      </c>
      <c r="M7271">
        <v>13350.501200000001</v>
      </c>
      <c r="N7271">
        <v>142</v>
      </c>
      <c r="O7271" t="s">
        <v>43</v>
      </c>
      <c r="P7271" t="s">
        <v>43</v>
      </c>
      <c r="Q7271" s="2">
        <v>43933</v>
      </c>
      <c r="R7271" t="s">
        <v>44</v>
      </c>
      <c r="S7271" t="s">
        <v>45</v>
      </c>
      <c r="T7271">
        <f>_xlfn.DAYS(Raw_data_US_healthcare[[#This Row],[Discharge Date]],Raw_data_US_healthcare[[#This Row],[Date of Admission]])</f>
        <v>3</v>
      </c>
    </row>
    <row r="7272" spans="1:20" x14ac:dyDescent="0.3">
      <c r="A7272" t="s">
        <v>26512</v>
      </c>
      <c r="B7272" t="s">
        <v>19447</v>
      </c>
      <c r="C7272">
        <v>75</v>
      </c>
      <c r="D7272" t="str">
        <f>IF(Raw_data_US_healthcare[[#This Row],[Age]]&lt;35,"Young",IF(Raw_data_US_healthcare[[#This Row],[Age]]&lt;60,"Middle","Senior"))</f>
        <v>Senior</v>
      </c>
      <c r="E7272" t="s">
        <v>26</v>
      </c>
      <c r="F7272" t="s">
        <v>35</v>
      </c>
      <c r="G7272" t="s">
        <v>35</v>
      </c>
      <c r="H7272" t="s">
        <v>26516</v>
      </c>
      <c r="I7272" s="2">
        <v>44600</v>
      </c>
      <c r="J7272" t="s">
        <v>19745</v>
      </c>
      <c r="K7272" t="s">
        <v>19746</v>
      </c>
      <c r="L7272" t="s">
        <v>56</v>
      </c>
      <c r="M7272">
        <v>1130.1745000000001</v>
      </c>
      <c r="N7272">
        <v>387</v>
      </c>
      <c r="O7272" t="s">
        <v>39</v>
      </c>
      <c r="P7272" t="s">
        <v>39</v>
      </c>
      <c r="Q7272" s="2">
        <v>44613</v>
      </c>
      <c r="R7272" t="s">
        <v>83</v>
      </c>
      <c r="S7272" t="s">
        <v>33</v>
      </c>
      <c r="T7272">
        <f>_xlfn.DAYS(Raw_data_US_healthcare[[#This Row],[Discharge Date]],Raw_data_US_healthcare[[#This Row],[Date of Admission]])</f>
        <v>13</v>
      </c>
    </row>
    <row r="7273" spans="1:20" x14ac:dyDescent="0.3">
      <c r="A7273" t="s">
        <v>26512</v>
      </c>
      <c r="B7273" t="s">
        <v>5634</v>
      </c>
      <c r="C7273">
        <v>29</v>
      </c>
      <c r="D7273" t="str">
        <f>IF(Raw_data_US_healthcare[[#This Row],[Age]]&lt;35,"Young",IF(Raw_data_US_healthcare[[#This Row],[Age]]&lt;60,"Middle","Senior"))</f>
        <v>Young</v>
      </c>
      <c r="E7273" t="s">
        <v>26</v>
      </c>
      <c r="F7273" t="s">
        <v>113</v>
      </c>
      <c r="G7273" t="s">
        <v>113</v>
      </c>
      <c r="H7273" t="s">
        <v>26516</v>
      </c>
      <c r="I7273" s="2">
        <v>44453</v>
      </c>
      <c r="J7273" t="s">
        <v>19747</v>
      </c>
      <c r="K7273" t="s">
        <v>19748</v>
      </c>
      <c r="L7273" t="s">
        <v>52</v>
      </c>
      <c r="M7273">
        <v>32099.627700000001</v>
      </c>
      <c r="N7273">
        <v>148</v>
      </c>
      <c r="O7273" t="s">
        <v>39</v>
      </c>
      <c r="P7273" t="s">
        <v>39</v>
      </c>
      <c r="Q7273" s="2">
        <v>44470</v>
      </c>
      <c r="R7273" t="s">
        <v>32</v>
      </c>
      <c r="S7273" t="s">
        <v>24</v>
      </c>
      <c r="T7273">
        <f>_xlfn.DAYS(Raw_data_US_healthcare[[#This Row],[Discharge Date]],Raw_data_US_healthcare[[#This Row],[Date of Admission]])</f>
        <v>17</v>
      </c>
    </row>
    <row r="7274" spans="1:20" x14ac:dyDescent="0.3">
      <c r="A7274" t="s">
        <v>26512</v>
      </c>
      <c r="B7274" t="s">
        <v>19749</v>
      </c>
      <c r="C7274">
        <v>74</v>
      </c>
      <c r="D7274" t="str">
        <f>IF(Raw_data_US_healthcare[[#This Row],[Age]]&lt;35,"Young",IF(Raw_data_US_healthcare[[#This Row],[Age]]&lt;60,"Middle","Senior"))</f>
        <v>Senior</v>
      </c>
      <c r="E7274" t="s">
        <v>26</v>
      </c>
      <c r="F7274" t="s">
        <v>27</v>
      </c>
      <c r="G7274" t="s">
        <v>27</v>
      </c>
      <c r="H7274" t="s">
        <v>69</v>
      </c>
      <c r="I7274" s="2">
        <v>43937</v>
      </c>
      <c r="J7274" t="s">
        <v>19750</v>
      </c>
      <c r="K7274" t="s">
        <v>19751</v>
      </c>
      <c r="L7274" t="s">
        <v>60</v>
      </c>
      <c r="M7274">
        <v>5351.0042999999996</v>
      </c>
      <c r="N7274">
        <v>375</v>
      </c>
      <c r="O7274" t="s">
        <v>22</v>
      </c>
      <c r="P7274" t="s">
        <v>22</v>
      </c>
      <c r="Q7274" s="2">
        <v>43955</v>
      </c>
      <c r="R7274" t="s">
        <v>23</v>
      </c>
      <c r="S7274" t="s">
        <v>33</v>
      </c>
      <c r="T7274">
        <f>_xlfn.DAYS(Raw_data_US_healthcare[[#This Row],[Discharge Date]],Raw_data_US_healthcare[[#This Row],[Date of Admission]])</f>
        <v>18</v>
      </c>
    </row>
    <row r="7275" spans="1:20" x14ac:dyDescent="0.3">
      <c r="A7275" t="s">
        <v>26512</v>
      </c>
      <c r="B7275" t="s">
        <v>19752</v>
      </c>
      <c r="C7275">
        <v>71</v>
      </c>
      <c r="D7275" t="str">
        <f>IF(Raw_data_US_healthcare[[#This Row],[Age]]&lt;35,"Young",IF(Raw_data_US_healthcare[[#This Row],[Age]]&lt;60,"Middle","Senior"))</f>
        <v>Senior</v>
      </c>
      <c r="E7275" t="s">
        <v>26</v>
      </c>
      <c r="F7275" t="s">
        <v>62</v>
      </c>
      <c r="G7275" t="s">
        <v>62</v>
      </c>
      <c r="H7275" t="s">
        <v>26514</v>
      </c>
      <c r="I7275" s="2">
        <v>43576</v>
      </c>
      <c r="J7275" t="s">
        <v>2480</v>
      </c>
      <c r="K7275" t="s">
        <v>19753</v>
      </c>
      <c r="L7275" t="s">
        <v>60</v>
      </c>
      <c r="M7275">
        <v>5342.8667999999998</v>
      </c>
      <c r="N7275">
        <v>175</v>
      </c>
      <c r="O7275" t="s">
        <v>22</v>
      </c>
      <c r="P7275" t="s">
        <v>22</v>
      </c>
      <c r="Q7275" s="2">
        <v>43585</v>
      </c>
      <c r="R7275" t="s">
        <v>44</v>
      </c>
      <c r="S7275" t="s">
        <v>45</v>
      </c>
      <c r="T7275">
        <f>_xlfn.DAYS(Raw_data_US_healthcare[[#This Row],[Discharge Date]],Raw_data_US_healthcare[[#This Row],[Date of Admission]])</f>
        <v>9</v>
      </c>
    </row>
    <row r="7276" spans="1:20" x14ac:dyDescent="0.3">
      <c r="A7276" t="s">
        <v>26511</v>
      </c>
      <c r="B7276" t="s">
        <v>19754</v>
      </c>
      <c r="C7276">
        <v>41</v>
      </c>
      <c r="D7276" t="str">
        <f>IF(Raw_data_US_healthcare[[#This Row],[Age]]&lt;35,"Young",IF(Raw_data_US_healthcare[[#This Row],[Age]]&lt;60,"Middle","Senior"))</f>
        <v>Middle</v>
      </c>
      <c r="E7276" t="s">
        <v>16</v>
      </c>
      <c r="F7276" t="s">
        <v>17</v>
      </c>
      <c r="G7276" t="s">
        <v>17</v>
      </c>
      <c r="H7276" t="s">
        <v>26514</v>
      </c>
      <c r="I7276" s="2">
        <v>44516</v>
      </c>
      <c r="J7276" t="s">
        <v>19755</v>
      </c>
      <c r="K7276" t="s">
        <v>19756</v>
      </c>
      <c r="L7276" t="s">
        <v>52</v>
      </c>
      <c r="M7276">
        <v>20948.8243</v>
      </c>
      <c r="N7276">
        <v>308</v>
      </c>
      <c r="O7276" t="s">
        <v>22</v>
      </c>
      <c r="P7276" t="s">
        <v>22</v>
      </c>
      <c r="Q7276" s="2">
        <v>44532</v>
      </c>
      <c r="R7276" t="s">
        <v>83</v>
      </c>
      <c r="S7276" t="s">
        <v>45</v>
      </c>
      <c r="T7276">
        <f>_xlfn.DAYS(Raw_data_US_healthcare[[#This Row],[Discharge Date]],Raw_data_US_healthcare[[#This Row],[Date of Admission]])</f>
        <v>16</v>
      </c>
    </row>
    <row r="7277" spans="1:20" x14ac:dyDescent="0.3">
      <c r="A7277" t="s">
        <v>26511</v>
      </c>
      <c r="B7277" t="s">
        <v>19757</v>
      </c>
      <c r="C7277">
        <v>49</v>
      </c>
      <c r="D7277" t="str">
        <f>IF(Raw_data_US_healthcare[[#This Row],[Age]]&lt;35,"Young",IF(Raw_data_US_healthcare[[#This Row],[Age]]&lt;60,"Middle","Senior"))</f>
        <v>Middle</v>
      </c>
      <c r="E7277" t="s">
        <v>16</v>
      </c>
      <c r="F7277" t="s">
        <v>17</v>
      </c>
      <c r="G7277" t="s">
        <v>17</v>
      </c>
      <c r="H7277" t="s">
        <v>69</v>
      </c>
      <c r="I7277" s="2">
        <v>44345</v>
      </c>
      <c r="J7277" t="s">
        <v>19758</v>
      </c>
      <c r="K7277" t="s">
        <v>19759</v>
      </c>
      <c r="L7277" t="s">
        <v>60</v>
      </c>
      <c r="M7277">
        <v>5822.0937999999996</v>
      </c>
      <c r="N7277">
        <v>164</v>
      </c>
      <c r="O7277" t="s">
        <v>43</v>
      </c>
      <c r="P7277" t="s">
        <v>43</v>
      </c>
      <c r="Q7277" s="2">
        <v>44375</v>
      </c>
      <c r="R7277" t="s">
        <v>83</v>
      </c>
      <c r="S7277" t="s">
        <v>33</v>
      </c>
      <c r="T7277">
        <f>_xlfn.DAYS(Raw_data_US_healthcare[[#This Row],[Discharge Date]],Raw_data_US_healthcare[[#This Row],[Date of Admission]])</f>
        <v>30</v>
      </c>
    </row>
    <row r="7278" spans="1:20" x14ac:dyDescent="0.3">
      <c r="A7278" t="s">
        <v>26511</v>
      </c>
      <c r="B7278" t="s">
        <v>19760</v>
      </c>
      <c r="C7278">
        <v>69</v>
      </c>
      <c r="D7278" t="str">
        <f>IF(Raw_data_US_healthcare[[#This Row],[Age]]&lt;35,"Young",IF(Raw_data_US_healthcare[[#This Row],[Age]]&lt;60,"Middle","Senior"))</f>
        <v>Senior</v>
      </c>
      <c r="E7278" t="s">
        <v>16</v>
      </c>
      <c r="F7278" t="s">
        <v>35</v>
      </c>
      <c r="G7278" t="s">
        <v>35</v>
      </c>
      <c r="H7278" t="s">
        <v>69</v>
      </c>
      <c r="I7278" s="2">
        <v>44123</v>
      </c>
      <c r="J7278" t="s">
        <v>19761</v>
      </c>
      <c r="K7278" t="s">
        <v>19762</v>
      </c>
      <c r="L7278" t="s">
        <v>52</v>
      </c>
      <c r="M7278">
        <v>42829.456700000002</v>
      </c>
      <c r="N7278">
        <v>310</v>
      </c>
      <c r="O7278" t="s">
        <v>43</v>
      </c>
      <c r="P7278" t="s">
        <v>43</v>
      </c>
      <c r="Q7278" s="2">
        <v>44141</v>
      </c>
      <c r="R7278" t="s">
        <v>83</v>
      </c>
      <c r="S7278" t="s">
        <v>24</v>
      </c>
      <c r="T7278">
        <f>_xlfn.DAYS(Raw_data_US_healthcare[[#This Row],[Discharge Date]],Raw_data_US_healthcare[[#This Row],[Date of Admission]])</f>
        <v>18</v>
      </c>
    </row>
    <row r="7279" spans="1:20" x14ac:dyDescent="0.3">
      <c r="A7279" t="s">
        <v>26511</v>
      </c>
      <c r="B7279" t="s">
        <v>19763</v>
      </c>
      <c r="C7279">
        <v>59</v>
      </c>
      <c r="D7279" t="str">
        <f>IF(Raw_data_US_healthcare[[#This Row],[Age]]&lt;35,"Young",IF(Raw_data_US_healthcare[[#This Row],[Age]]&lt;60,"Middle","Senior"))</f>
        <v>Middle</v>
      </c>
      <c r="E7279" t="s">
        <v>16</v>
      </c>
      <c r="F7279" t="s">
        <v>17</v>
      </c>
      <c r="G7279" t="s">
        <v>17</v>
      </c>
      <c r="H7279" t="s">
        <v>26516</v>
      </c>
      <c r="I7279" s="2">
        <v>43809</v>
      </c>
      <c r="J7279" t="s">
        <v>19764</v>
      </c>
      <c r="K7279" t="s">
        <v>19765</v>
      </c>
      <c r="L7279" t="s">
        <v>60</v>
      </c>
      <c r="M7279">
        <v>15301.286899999999</v>
      </c>
      <c r="N7279">
        <v>233</v>
      </c>
      <c r="O7279" t="s">
        <v>39</v>
      </c>
      <c r="P7279" t="s">
        <v>39</v>
      </c>
      <c r="Q7279" s="2">
        <v>43827</v>
      </c>
      <c r="R7279" t="s">
        <v>48</v>
      </c>
      <c r="S7279" t="s">
        <v>33</v>
      </c>
      <c r="T7279">
        <f>_xlfn.DAYS(Raw_data_US_healthcare[[#This Row],[Discharge Date]],Raw_data_US_healthcare[[#This Row],[Date of Admission]])</f>
        <v>18</v>
      </c>
    </row>
    <row r="7280" spans="1:20" x14ac:dyDescent="0.3">
      <c r="A7280" t="s">
        <v>26511</v>
      </c>
      <c r="B7280" t="s">
        <v>19766</v>
      </c>
      <c r="C7280">
        <v>74</v>
      </c>
      <c r="D7280" t="str">
        <f>IF(Raw_data_US_healthcare[[#This Row],[Age]]&lt;35,"Young",IF(Raw_data_US_healthcare[[#This Row],[Age]]&lt;60,"Middle","Senior"))</f>
        <v>Senior</v>
      </c>
      <c r="E7280" t="s">
        <v>16</v>
      </c>
      <c r="F7280" t="s">
        <v>88</v>
      </c>
      <c r="G7280" t="s">
        <v>88</v>
      </c>
      <c r="H7280" t="s">
        <v>36</v>
      </c>
      <c r="I7280" s="2">
        <v>43855</v>
      </c>
      <c r="J7280" t="s">
        <v>19767</v>
      </c>
      <c r="K7280" t="s">
        <v>19768</v>
      </c>
      <c r="L7280" t="s">
        <v>56</v>
      </c>
      <c r="M7280">
        <v>22039.672699999999</v>
      </c>
      <c r="N7280">
        <v>500</v>
      </c>
      <c r="O7280" t="s">
        <v>22</v>
      </c>
      <c r="P7280" t="s">
        <v>22</v>
      </c>
      <c r="Q7280" s="2">
        <v>43860</v>
      </c>
      <c r="R7280" t="s">
        <v>23</v>
      </c>
      <c r="S7280" t="s">
        <v>45</v>
      </c>
      <c r="T7280">
        <f>_xlfn.DAYS(Raw_data_US_healthcare[[#This Row],[Discharge Date]],Raw_data_US_healthcare[[#This Row],[Date of Admission]])</f>
        <v>5</v>
      </c>
    </row>
    <row r="7281" spans="1:20" x14ac:dyDescent="0.3">
      <c r="A7281" t="s">
        <v>26511</v>
      </c>
      <c r="B7281" t="s">
        <v>19769</v>
      </c>
      <c r="C7281">
        <v>44</v>
      </c>
      <c r="D7281" t="str">
        <f>IF(Raw_data_US_healthcare[[#This Row],[Age]]&lt;35,"Young",IF(Raw_data_US_healthcare[[#This Row],[Age]]&lt;60,"Middle","Senior"))</f>
        <v>Middle</v>
      </c>
      <c r="E7281" t="s">
        <v>16</v>
      </c>
      <c r="F7281" t="s">
        <v>88</v>
      </c>
      <c r="G7281" t="s">
        <v>88</v>
      </c>
      <c r="H7281" t="s">
        <v>26514</v>
      </c>
      <c r="I7281" s="2">
        <v>43895</v>
      </c>
      <c r="J7281" t="s">
        <v>19770</v>
      </c>
      <c r="K7281" t="s">
        <v>19771</v>
      </c>
      <c r="L7281" t="s">
        <v>60</v>
      </c>
      <c r="M7281">
        <v>30322.091499999999</v>
      </c>
      <c r="N7281">
        <v>460</v>
      </c>
      <c r="O7281" t="s">
        <v>22</v>
      </c>
      <c r="P7281" t="s">
        <v>22</v>
      </c>
      <c r="Q7281" s="2">
        <v>43900</v>
      </c>
      <c r="R7281" t="s">
        <v>83</v>
      </c>
      <c r="S7281" t="s">
        <v>33</v>
      </c>
      <c r="T7281">
        <f>_xlfn.DAYS(Raw_data_US_healthcare[[#This Row],[Discharge Date]],Raw_data_US_healthcare[[#This Row],[Date of Admission]])</f>
        <v>5</v>
      </c>
    </row>
    <row r="7282" spans="1:20" x14ac:dyDescent="0.3">
      <c r="A7282" t="s">
        <v>26511</v>
      </c>
      <c r="B7282" t="s">
        <v>19772</v>
      </c>
      <c r="C7282">
        <v>75</v>
      </c>
      <c r="D7282" t="str">
        <f>IF(Raw_data_US_healthcare[[#This Row],[Age]]&lt;35,"Young",IF(Raw_data_US_healthcare[[#This Row],[Age]]&lt;60,"Middle","Senior"))</f>
        <v>Senior</v>
      </c>
      <c r="E7282" t="s">
        <v>16</v>
      </c>
      <c r="F7282" t="s">
        <v>228</v>
      </c>
      <c r="G7282" t="s">
        <v>228</v>
      </c>
      <c r="H7282" t="s">
        <v>69</v>
      </c>
      <c r="I7282" s="2">
        <v>44609</v>
      </c>
      <c r="J7282" t="s">
        <v>19773</v>
      </c>
      <c r="K7282" t="s">
        <v>19774</v>
      </c>
      <c r="L7282" t="s">
        <v>21</v>
      </c>
      <c r="M7282">
        <v>21161.921399999999</v>
      </c>
      <c r="N7282">
        <v>361</v>
      </c>
      <c r="O7282" t="s">
        <v>43</v>
      </c>
      <c r="P7282" t="s">
        <v>43</v>
      </c>
      <c r="Q7282" s="2">
        <v>44622</v>
      </c>
      <c r="R7282" t="s">
        <v>32</v>
      </c>
      <c r="S7282" t="s">
        <v>33</v>
      </c>
      <c r="T7282">
        <f>_xlfn.DAYS(Raw_data_US_healthcare[[#This Row],[Discharge Date]],Raw_data_US_healthcare[[#This Row],[Date of Admission]])</f>
        <v>13</v>
      </c>
    </row>
    <row r="7283" spans="1:20" x14ac:dyDescent="0.3">
      <c r="A7283" t="s">
        <v>26512</v>
      </c>
      <c r="B7283" t="s">
        <v>360</v>
      </c>
      <c r="C7283">
        <v>29</v>
      </c>
      <c r="D7283" t="str">
        <f>IF(Raw_data_US_healthcare[[#This Row],[Age]]&lt;35,"Young",IF(Raw_data_US_healthcare[[#This Row],[Age]]&lt;60,"Middle","Senior"))</f>
        <v>Young</v>
      </c>
      <c r="E7283" t="s">
        <v>26</v>
      </c>
      <c r="F7283" t="s">
        <v>62</v>
      </c>
      <c r="G7283" t="s">
        <v>62</v>
      </c>
      <c r="H7283" t="s">
        <v>26514</v>
      </c>
      <c r="I7283" s="2">
        <v>44203</v>
      </c>
      <c r="J7283" t="s">
        <v>15991</v>
      </c>
      <c r="K7283" t="s">
        <v>19775</v>
      </c>
      <c r="L7283" t="s">
        <v>52</v>
      </c>
      <c r="M7283">
        <v>22567.421900000001</v>
      </c>
      <c r="N7283">
        <v>333</v>
      </c>
      <c r="O7283" t="s">
        <v>22</v>
      </c>
      <c r="P7283" t="s">
        <v>22</v>
      </c>
      <c r="Q7283" s="2">
        <v>44226</v>
      </c>
      <c r="R7283" t="s">
        <v>44</v>
      </c>
      <c r="S7283" t="s">
        <v>45</v>
      </c>
      <c r="T7283">
        <f>_xlfn.DAYS(Raw_data_US_healthcare[[#This Row],[Discharge Date]],Raw_data_US_healthcare[[#This Row],[Date of Admission]])</f>
        <v>23</v>
      </c>
    </row>
    <row r="7284" spans="1:20" x14ac:dyDescent="0.3">
      <c r="A7284" t="s">
        <v>26511</v>
      </c>
      <c r="B7284" t="s">
        <v>19776</v>
      </c>
      <c r="C7284">
        <v>32</v>
      </c>
      <c r="D7284" t="str">
        <f>IF(Raw_data_US_healthcare[[#This Row],[Age]]&lt;35,"Young",IF(Raw_data_US_healthcare[[#This Row],[Age]]&lt;60,"Middle","Senior"))</f>
        <v>Young</v>
      </c>
      <c r="E7284" t="s">
        <v>16</v>
      </c>
      <c r="F7284" t="s">
        <v>27</v>
      </c>
      <c r="G7284" t="s">
        <v>27</v>
      </c>
      <c r="H7284" t="s">
        <v>36</v>
      </c>
      <c r="I7284" s="2">
        <v>43549</v>
      </c>
      <c r="J7284" t="s">
        <v>19777</v>
      </c>
      <c r="K7284" t="s">
        <v>19778</v>
      </c>
      <c r="L7284" t="s">
        <v>56</v>
      </c>
      <c r="M7284">
        <v>10966.463400000001</v>
      </c>
      <c r="N7284">
        <v>130</v>
      </c>
      <c r="O7284" t="s">
        <v>22</v>
      </c>
      <c r="P7284" t="s">
        <v>22</v>
      </c>
      <c r="Q7284" s="2">
        <v>43561</v>
      </c>
      <c r="R7284" t="s">
        <v>44</v>
      </c>
      <c r="S7284" t="s">
        <v>33</v>
      </c>
      <c r="T7284">
        <f>_xlfn.DAYS(Raw_data_US_healthcare[[#This Row],[Discharge Date]],Raw_data_US_healthcare[[#This Row],[Date of Admission]])</f>
        <v>12</v>
      </c>
    </row>
    <row r="7285" spans="1:20" x14ac:dyDescent="0.3">
      <c r="A7285" t="s">
        <v>26512</v>
      </c>
      <c r="B7285" t="s">
        <v>19779</v>
      </c>
      <c r="C7285">
        <v>76</v>
      </c>
      <c r="D7285" t="str">
        <f>IF(Raw_data_US_healthcare[[#This Row],[Age]]&lt;35,"Young",IF(Raw_data_US_healthcare[[#This Row],[Age]]&lt;60,"Middle","Senior"))</f>
        <v>Senior</v>
      </c>
      <c r="E7285" t="s">
        <v>26</v>
      </c>
      <c r="F7285" t="s">
        <v>49</v>
      </c>
      <c r="G7285" t="s">
        <v>49</v>
      </c>
      <c r="H7285" t="s">
        <v>28</v>
      </c>
      <c r="I7285" s="2">
        <v>43711</v>
      </c>
      <c r="J7285" t="s">
        <v>19780</v>
      </c>
      <c r="K7285" t="s">
        <v>19781</v>
      </c>
      <c r="L7285" t="s">
        <v>52</v>
      </c>
      <c r="M7285">
        <v>6956.9913999999999</v>
      </c>
      <c r="N7285">
        <v>492</v>
      </c>
      <c r="O7285" t="s">
        <v>43</v>
      </c>
      <c r="P7285" t="s">
        <v>43</v>
      </c>
      <c r="Q7285" s="2">
        <v>43728</v>
      </c>
      <c r="R7285" t="s">
        <v>48</v>
      </c>
      <c r="S7285" t="s">
        <v>33</v>
      </c>
      <c r="T7285">
        <f>_xlfn.DAYS(Raw_data_US_healthcare[[#This Row],[Discharge Date]],Raw_data_US_healthcare[[#This Row],[Date of Admission]])</f>
        <v>17</v>
      </c>
    </row>
    <row r="7286" spans="1:20" x14ac:dyDescent="0.3">
      <c r="A7286" t="s">
        <v>26512</v>
      </c>
      <c r="B7286" t="s">
        <v>19782</v>
      </c>
      <c r="C7286">
        <v>28</v>
      </c>
      <c r="D7286" t="str">
        <f>IF(Raw_data_US_healthcare[[#This Row],[Age]]&lt;35,"Young",IF(Raw_data_US_healthcare[[#This Row],[Age]]&lt;60,"Middle","Senior"))</f>
        <v>Young</v>
      </c>
      <c r="E7286" t="s">
        <v>26</v>
      </c>
      <c r="F7286" t="s">
        <v>49</v>
      </c>
      <c r="G7286" t="s">
        <v>49</v>
      </c>
      <c r="H7286" t="s">
        <v>28</v>
      </c>
      <c r="I7286" s="2">
        <v>44331</v>
      </c>
      <c r="J7286" t="s">
        <v>19783</v>
      </c>
      <c r="K7286" t="s">
        <v>19784</v>
      </c>
      <c r="L7286" t="s">
        <v>60</v>
      </c>
      <c r="M7286">
        <v>27619.250599999999</v>
      </c>
      <c r="N7286">
        <v>130</v>
      </c>
      <c r="O7286" t="s">
        <v>39</v>
      </c>
      <c r="P7286" t="s">
        <v>39</v>
      </c>
      <c r="Q7286" s="2">
        <v>44337</v>
      </c>
      <c r="R7286" t="s">
        <v>32</v>
      </c>
      <c r="S7286" t="s">
        <v>33</v>
      </c>
      <c r="T7286">
        <f>_xlfn.DAYS(Raw_data_US_healthcare[[#This Row],[Discharge Date]],Raw_data_US_healthcare[[#This Row],[Date of Admission]])</f>
        <v>6</v>
      </c>
    </row>
    <row r="7287" spans="1:20" x14ac:dyDescent="0.3">
      <c r="A7287" t="s">
        <v>26511</v>
      </c>
      <c r="B7287" t="s">
        <v>19785</v>
      </c>
      <c r="C7287">
        <v>79</v>
      </c>
      <c r="D7287" t="str">
        <f>IF(Raw_data_US_healthcare[[#This Row],[Age]]&lt;35,"Young",IF(Raw_data_US_healthcare[[#This Row],[Age]]&lt;60,"Middle","Senior"))</f>
        <v>Senior</v>
      </c>
      <c r="E7287" t="s">
        <v>16</v>
      </c>
      <c r="F7287" t="s">
        <v>35</v>
      </c>
      <c r="G7287" t="s">
        <v>35</v>
      </c>
      <c r="H7287" t="s">
        <v>28</v>
      </c>
      <c r="I7287" s="2">
        <v>44848</v>
      </c>
      <c r="J7287" t="s">
        <v>19786</v>
      </c>
      <c r="K7287" t="s">
        <v>19787</v>
      </c>
      <c r="L7287" t="s">
        <v>52</v>
      </c>
      <c r="M7287">
        <v>33866.900800000003</v>
      </c>
      <c r="N7287">
        <v>242</v>
      </c>
      <c r="O7287" t="s">
        <v>39</v>
      </c>
      <c r="P7287" t="s">
        <v>39</v>
      </c>
      <c r="Q7287" s="2">
        <v>44849</v>
      </c>
      <c r="R7287" t="s">
        <v>23</v>
      </c>
      <c r="S7287" t="s">
        <v>45</v>
      </c>
      <c r="T7287">
        <f>_xlfn.DAYS(Raw_data_US_healthcare[[#This Row],[Discharge Date]],Raw_data_US_healthcare[[#This Row],[Date of Admission]])</f>
        <v>1</v>
      </c>
    </row>
    <row r="7288" spans="1:20" x14ac:dyDescent="0.3">
      <c r="A7288" t="s">
        <v>26512</v>
      </c>
      <c r="B7288" t="s">
        <v>19788</v>
      </c>
      <c r="C7288">
        <v>28</v>
      </c>
      <c r="D7288" t="str">
        <f>IF(Raw_data_US_healthcare[[#This Row],[Age]]&lt;35,"Young",IF(Raw_data_US_healthcare[[#This Row],[Age]]&lt;60,"Middle","Senior"))</f>
        <v>Young</v>
      </c>
      <c r="E7288" t="s">
        <v>26</v>
      </c>
      <c r="F7288" t="s">
        <v>17</v>
      </c>
      <c r="G7288" t="s">
        <v>17</v>
      </c>
      <c r="H7288" t="s">
        <v>26514</v>
      </c>
      <c r="I7288" s="2">
        <v>43999</v>
      </c>
      <c r="J7288" t="s">
        <v>19789</v>
      </c>
      <c r="K7288" t="s">
        <v>19790</v>
      </c>
      <c r="L7288" t="s">
        <v>56</v>
      </c>
      <c r="M7288">
        <v>23716.6931</v>
      </c>
      <c r="N7288">
        <v>288</v>
      </c>
      <c r="O7288" t="s">
        <v>22</v>
      </c>
      <c r="P7288" t="s">
        <v>22</v>
      </c>
      <c r="Q7288" s="2">
        <v>44001</v>
      </c>
      <c r="R7288" t="s">
        <v>83</v>
      </c>
      <c r="S7288" t="s">
        <v>33</v>
      </c>
      <c r="T7288">
        <f>_xlfn.DAYS(Raw_data_US_healthcare[[#This Row],[Discharge Date]],Raw_data_US_healthcare[[#This Row],[Date of Admission]])</f>
        <v>2</v>
      </c>
    </row>
    <row r="7289" spans="1:20" x14ac:dyDescent="0.3">
      <c r="A7289" t="s">
        <v>26511</v>
      </c>
      <c r="B7289" t="s">
        <v>19791</v>
      </c>
      <c r="C7289">
        <v>50</v>
      </c>
      <c r="D7289" t="str">
        <f>IF(Raw_data_US_healthcare[[#This Row],[Age]]&lt;35,"Young",IF(Raw_data_US_healthcare[[#This Row],[Age]]&lt;60,"Middle","Senior"))</f>
        <v>Middle</v>
      </c>
      <c r="E7289" t="s">
        <v>16</v>
      </c>
      <c r="F7289" t="s">
        <v>17</v>
      </c>
      <c r="G7289" t="s">
        <v>17</v>
      </c>
      <c r="H7289" t="s">
        <v>18</v>
      </c>
      <c r="I7289" s="2">
        <v>43422</v>
      </c>
      <c r="J7289" t="s">
        <v>19792</v>
      </c>
      <c r="K7289" t="s">
        <v>19793</v>
      </c>
      <c r="L7289" t="s">
        <v>21</v>
      </c>
      <c r="M7289">
        <v>7661.1116000000002</v>
      </c>
      <c r="N7289">
        <v>360</v>
      </c>
      <c r="O7289" t="s">
        <v>22</v>
      </c>
      <c r="P7289" t="s">
        <v>22</v>
      </c>
      <c r="Q7289" s="2">
        <v>43428</v>
      </c>
      <c r="R7289" t="s">
        <v>23</v>
      </c>
      <c r="S7289" t="s">
        <v>45</v>
      </c>
      <c r="T7289">
        <f>_xlfn.DAYS(Raw_data_US_healthcare[[#This Row],[Discharge Date]],Raw_data_US_healthcare[[#This Row],[Date of Admission]])</f>
        <v>6</v>
      </c>
    </row>
    <row r="7290" spans="1:20" x14ac:dyDescent="0.3">
      <c r="A7290" t="s">
        <v>26511</v>
      </c>
      <c r="B7290" t="s">
        <v>2780</v>
      </c>
      <c r="C7290">
        <v>61</v>
      </c>
      <c r="D7290" t="str">
        <f>IF(Raw_data_US_healthcare[[#This Row],[Age]]&lt;35,"Young",IF(Raw_data_US_healthcare[[#This Row],[Age]]&lt;60,"Middle","Senior"))</f>
        <v>Senior</v>
      </c>
      <c r="E7290" t="s">
        <v>16</v>
      </c>
      <c r="F7290" t="s">
        <v>113</v>
      </c>
      <c r="G7290" t="s">
        <v>113</v>
      </c>
      <c r="H7290" t="s">
        <v>26516</v>
      </c>
      <c r="I7290" s="2">
        <v>44433</v>
      </c>
      <c r="J7290" t="s">
        <v>19794</v>
      </c>
      <c r="K7290" t="s">
        <v>19795</v>
      </c>
      <c r="L7290" t="s">
        <v>52</v>
      </c>
      <c r="M7290">
        <v>33038.8681</v>
      </c>
      <c r="N7290">
        <v>175</v>
      </c>
      <c r="O7290" t="s">
        <v>43</v>
      </c>
      <c r="P7290" t="s">
        <v>43</v>
      </c>
      <c r="Q7290" s="2">
        <v>44459</v>
      </c>
      <c r="R7290" t="s">
        <v>44</v>
      </c>
      <c r="S7290" t="s">
        <v>45</v>
      </c>
      <c r="T7290">
        <f>_xlfn.DAYS(Raw_data_US_healthcare[[#This Row],[Discharge Date]],Raw_data_US_healthcare[[#This Row],[Date of Admission]])</f>
        <v>26</v>
      </c>
    </row>
    <row r="7291" spans="1:20" x14ac:dyDescent="0.3">
      <c r="A7291" t="s">
        <v>26511</v>
      </c>
      <c r="B7291" t="s">
        <v>19796</v>
      </c>
      <c r="C7291">
        <v>67</v>
      </c>
      <c r="D7291" t="str">
        <f>IF(Raw_data_US_healthcare[[#This Row],[Age]]&lt;35,"Young",IF(Raw_data_US_healthcare[[#This Row],[Age]]&lt;60,"Middle","Senior"))</f>
        <v>Senior</v>
      </c>
      <c r="E7291" t="s">
        <v>16</v>
      </c>
      <c r="F7291" t="s">
        <v>113</v>
      </c>
      <c r="G7291" t="s">
        <v>113</v>
      </c>
      <c r="H7291" t="s">
        <v>26514</v>
      </c>
      <c r="I7291" s="2">
        <v>43482</v>
      </c>
      <c r="J7291" t="s">
        <v>3856</v>
      </c>
      <c r="K7291" t="s">
        <v>19797</v>
      </c>
      <c r="L7291" t="s">
        <v>60</v>
      </c>
      <c r="M7291">
        <v>39958.050199999998</v>
      </c>
      <c r="N7291">
        <v>154</v>
      </c>
      <c r="O7291" t="s">
        <v>22</v>
      </c>
      <c r="P7291" t="s">
        <v>22</v>
      </c>
      <c r="Q7291" s="2">
        <v>43484</v>
      </c>
      <c r="R7291" t="s">
        <v>23</v>
      </c>
      <c r="S7291" t="s">
        <v>24</v>
      </c>
      <c r="T7291">
        <f>_xlfn.DAYS(Raw_data_US_healthcare[[#This Row],[Discharge Date]],Raw_data_US_healthcare[[#This Row],[Date of Admission]])</f>
        <v>2</v>
      </c>
    </row>
    <row r="7292" spans="1:20" x14ac:dyDescent="0.3">
      <c r="A7292" t="s">
        <v>26511</v>
      </c>
      <c r="B7292" t="s">
        <v>19798</v>
      </c>
      <c r="C7292">
        <v>72</v>
      </c>
      <c r="D7292" t="str">
        <f>IF(Raw_data_US_healthcare[[#This Row],[Age]]&lt;35,"Young",IF(Raw_data_US_healthcare[[#This Row],[Age]]&lt;60,"Middle","Senior"))</f>
        <v>Senior</v>
      </c>
      <c r="E7292" t="s">
        <v>16</v>
      </c>
      <c r="F7292" t="s">
        <v>27</v>
      </c>
      <c r="G7292" t="s">
        <v>27</v>
      </c>
      <c r="H7292" t="s">
        <v>28</v>
      </c>
      <c r="I7292" s="2">
        <v>43736</v>
      </c>
      <c r="J7292" t="s">
        <v>19799</v>
      </c>
      <c r="K7292" t="s">
        <v>19800</v>
      </c>
      <c r="L7292" t="s">
        <v>21</v>
      </c>
      <c r="M7292">
        <v>35447.797599999998</v>
      </c>
      <c r="N7292">
        <v>201</v>
      </c>
      <c r="O7292" t="s">
        <v>39</v>
      </c>
      <c r="P7292" t="s">
        <v>39</v>
      </c>
      <c r="Q7292" s="2">
        <v>43755</v>
      </c>
      <c r="R7292" t="s">
        <v>32</v>
      </c>
      <c r="S7292" t="s">
        <v>24</v>
      </c>
      <c r="T7292">
        <f>_xlfn.DAYS(Raw_data_US_healthcare[[#This Row],[Discharge Date]],Raw_data_US_healthcare[[#This Row],[Date of Admission]])</f>
        <v>19</v>
      </c>
    </row>
    <row r="7293" spans="1:20" x14ac:dyDescent="0.3">
      <c r="A7293" t="s">
        <v>26511</v>
      </c>
      <c r="B7293" t="s">
        <v>19801</v>
      </c>
      <c r="C7293">
        <v>28</v>
      </c>
      <c r="D7293" t="str">
        <f>IF(Raw_data_US_healthcare[[#This Row],[Age]]&lt;35,"Young",IF(Raw_data_US_healthcare[[#This Row],[Age]]&lt;60,"Middle","Senior"))</f>
        <v>Young</v>
      </c>
      <c r="E7293" t="s">
        <v>16</v>
      </c>
      <c r="F7293" t="s">
        <v>228</v>
      </c>
      <c r="G7293" t="s">
        <v>228</v>
      </c>
      <c r="H7293" t="s">
        <v>36</v>
      </c>
      <c r="I7293" s="2">
        <v>44087</v>
      </c>
      <c r="J7293" t="s">
        <v>19802</v>
      </c>
      <c r="K7293" t="s">
        <v>7892</v>
      </c>
      <c r="L7293" t="s">
        <v>60</v>
      </c>
      <c r="M7293">
        <v>3802.7040000000002</v>
      </c>
      <c r="N7293">
        <v>405</v>
      </c>
      <c r="O7293" t="s">
        <v>22</v>
      </c>
      <c r="P7293" t="s">
        <v>22</v>
      </c>
      <c r="Q7293" s="2">
        <v>44092</v>
      </c>
      <c r="R7293" t="s">
        <v>83</v>
      </c>
      <c r="S7293" t="s">
        <v>45</v>
      </c>
      <c r="T7293">
        <f>_xlfn.DAYS(Raw_data_US_healthcare[[#This Row],[Discharge Date]],Raw_data_US_healthcare[[#This Row],[Date of Admission]])</f>
        <v>5</v>
      </c>
    </row>
    <row r="7294" spans="1:20" x14ac:dyDescent="0.3">
      <c r="A7294" t="s">
        <v>26512</v>
      </c>
      <c r="B7294" t="s">
        <v>19803</v>
      </c>
      <c r="C7294">
        <v>42</v>
      </c>
      <c r="D7294" t="str">
        <f>IF(Raw_data_US_healthcare[[#This Row],[Age]]&lt;35,"Young",IF(Raw_data_US_healthcare[[#This Row],[Age]]&lt;60,"Middle","Senior"))</f>
        <v>Middle</v>
      </c>
      <c r="E7294" t="s">
        <v>26</v>
      </c>
      <c r="F7294" t="s">
        <v>228</v>
      </c>
      <c r="G7294" t="s">
        <v>228</v>
      </c>
      <c r="H7294" t="s">
        <v>69</v>
      </c>
      <c r="I7294" s="2">
        <v>43442</v>
      </c>
      <c r="J7294" t="s">
        <v>19804</v>
      </c>
      <c r="K7294" t="s">
        <v>3166</v>
      </c>
      <c r="L7294" t="s">
        <v>31</v>
      </c>
      <c r="M7294">
        <v>64820.459199999998</v>
      </c>
      <c r="N7294">
        <v>210</v>
      </c>
      <c r="O7294" t="s">
        <v>22</v>
      </c>
      <c r="P7294" t="s">
        <v>22</v>
      </c>
      <c r="Q7294" s="2">
        <v>43444</v>
      </c>
      <c r="R7294" t="s">
        <v>48</v>
      </c>
      <c r="S7294" t="s">
        <v>33</v>
      </c>
      <c r="T7294">
        <f>_xlfn.DAYS(Raw_data_US_healthcare[[#This Row],[Discharge Date]],Raw_data_US_healthcare[[#This Row],[Date of Admission]])</f>
        <v>2</v>
      </c>
    </row>
    <row r="7295" spans="1:20" x14ac:dyDescent="0.3">
      <c r="A7295" t="s">
        <v>26512</v>
      </c>
      <c r="B7295" t="s">
        <v>19805</v>
      </c>
      <c r="C7295">
        <v>63</v>
      </c>
      <c r="D7295" t="str">
        <f>IF(Raw_data_US_healthcare[[#This Row],[Age]]&lt;35,"Young",IF(Raw_data_US_healthcare[[#This Row],[Age]]&lt;60,"Middle","Senior"))</f>
        <v>Senior</v>
      </c>
      <c r="E7295" t="s">
        <v>26</v>
      </c>
      <c r="F7295" t="s">
        <v>113</v>
      </c>
      <c r="G7295" t="s">
        <v>113</v>
      </c>
      <c r="H7295" t="s">
        <v>26516</v>
      </c>
      <c r="I7295" s="2">
        <v>45076</v>
      </c>
      <c r="J7295" t="s">
        <v>19806</v>
      </c>
      <c r="K7295" t="s">
        <v>6931</v>
      </c>
      <c r="L7295" t="s">
        <v>21</v>
      </c>
      <c r="M7295">
        <v>12117.0491</v>
      </c>
      <c r="N7295">
        <v>443</v>
      </c>
      <c r="O7295" t="s">
        <v>39</v>
      </c>
      <c r="P7295" t="s">
        <v>39</v>
      </c>
      <c r="Q7295" s="2">
        <v>45093</v>
      </c>
      <c r="R7295" t="s">
        <v>44</v>
      </c>
      <c r="S7295" t="s">
        <v>33</v>
      </c>
      <c r="T7295">
        <f>_xlfn.DAYS(Raw_data_US_healthcare[[#This Row],[Discharge Date]],Raw_data_US_healthcare[[#This Row],[Date of Admission]])</f>
        <v>17</v>
      </c>
    </row>
    <row r="7296" spans="1:20" x14ac:dyDescent="0.3">
      <c r="A7296" t="s">
        <v>26511</v>
      </c>
      <c r="B7296" t="s">
        <v>324</v>
      </c>
      <c r="C7296">
        <v>29</v>
      </c>
      <c r="D7296" t="str">
        <f>IF(Raw_data_US_healthcare[[#This Row],[Age]]&lt;35,"Young",IF(Raw_data_US_healthcare[[#This Row],[Age]]&lt;60,"Middle","Senior"))</f>
        <v>Young</v>
      </c>
      <c r="E7296" t="s">
        <v>16</v>
      </c>
      <c r="F7296" t="s">
        <v>228</v>
      </c>
      <c r="G7296" t="s">
        <v>228</v>
      </c>
      <c r="H7296" t="s">
        <v>18</v>
      </c>
      <c r="I7296" s="2">
        <v>44438</v>
      </c>
      <c r="J7296" t="s">
        <v>19807</v>
      </c>
      <c r="K7296" t="s">
        <v>19808</v>
      </c>
      <c r="L7296" t="s">
        <v>56</v>
      </c>
      <c r="M7296">
        <v>31515.669000000002</v>
      </c>
      <c r="N7296">
        <v>289</v>
      </c>
      <c r="O7296" t="s">
        <v>39</v>
      </c>
      <c r="P7296" t="s">
        <v>39</v>
      </c>
      <c r="Q7296" s="2">
        <v>44441</v>
      </c>
      <c r="R7296" t="s">
        <v>32</v>
      </c>
      <c r="S7296" t="s">
        <v>45</v>
      </c>
      <c r="T7296">
        <f>_xlfn.DAYS(Raw_data_US_healthcare[[#This Row],[Discharge Date]],Raw_data_US_healthcare[[#This Row],[Date of Admission]])</f>
        <v>3</v>
      </c>
    </row>
    <row r="7297" spans="1:20" x14ac:dyDescent="0.3">
      <c r="A7297" t="s">
        <v>26512</v>
      </c>
      <c r="B7297" t="s">
        <v>19809</v>
      </c>
      <c r="C7297">
        <v>62</v>
      </c>
      <c r="D7297" t="str">
        <f>IF(Raw_data_US_healthcare[[#This Row],[Age]]&lt;35,"Young",IF(Raw_data_US_healthcare[[#This Row],[Age]]&lt;60,"Middle","Senior"))</f>
        <v>Senior</v>
      </c>
      <c r="E7297" t="s">
        <v>26</v>
      </c>
      <c r="F7297" t="s">
        <v>88</v>
      </c>
      <c r="G7297" t="s">
        <v>88</v>
      </c>
      <c r="H7297" t="s">
        <v>69</v>
      </c>
      <c r="I7297" s="2">
        <v>44787</v>
      </c>
      <c r="J7297" t="s">
        <v>19810</v>
      </c>
      <c r="K7297" t="s">
        <v>19811</v>
      </c>
      <c r="L7297" t="s">
        <v>60</v>
      </c>
      <c r="M7297">
        <v>25157.268199999999</v>
      </c>
      <c r="N7297">
        <v>170</v>
      </c>
      <c r="O7297" t="s">
        <v>39</v>
      </c>
      <c r="P7297" t="s">
        <v>39</v>
      </c>
      <c r="Q7297" s="2">
        <v>44792</v>
      </c>
      <c r="R7297" t="s">
        <v>32</v>
      </c>
      <c r="S7297" t="s">
        <v>45</v>
      </c>
      <c r="T7297">
        <f>_xlfn.DAYS(Raw_data_US_healthcare[[#This Row],[Discharge Date]],Raw_data_US_healthcare[[#This Row],[Date of Admission]])</f>
        <v>5</v>
      </c>
    </row>
    <row r="7298" spans="1:20" x14ac:dyDescent="0.3">
      <c r="A7298" t="s">
        <v>26511</v>
      </c>
      <c r="B7298" t="s">
        <v>19812</v>
      </c>
      <c r="C7298">
        <v>51</v>
      </c>
      <c r="D7298" t="str">
        <f>IF(Raw_data_US_healthcare[[#This Row],[Age]]&lt;35,"Young",IF(Raw_data_US_healthcare[[#This Row],[Age]]&lt;60,"Middle","Senior"))</f>
        <v>Middle</v>
      </c>
      <c r="E7298" t="s">
        <v>16</v>
      </c>
      <c r="F7298" t="s">
        <v>35</v>
      </c>
      <c r="G7298" t="s">
        <v>35</v>
      </c>
      <c r="H7298" t="s">
        <v>36</v>
      </c>
      <c r="I7298" s="2">
        <v>44129</v>
      </c>
      <c r="J7298" t="s">
        <v>19813</v>
      </c>
      <c r="K7298" t="s">
        <v>19814</v>
      </c>
      <c r="L7298" t="s">
        <v>52</v>
      </c>
      <c r="M7298">
        <v>12086.3979</v>
      </c>
      <c r="N7298">
        <v>216</v>
      </c>
      <c r="O7298" t="s">
        <v>43</v>
      </c>
      <c r="P7298" t="s">
        <v>43</v>
      </c>
      <c r="Q7298" s="2">
        <v>44155</v>
      </c>
      <c r="R7298" t="s">
        <v>32</v>
      </c>
      <c r="S7298" t="s">
        <v>45</v>
      </c>
      <c r="T7298">
        <f>_xlfn.DAYS(Raw_data_US_healthcare[[#This Row],[Discharge Date]],Raw_data_US_healthcare[[#This Row],[Date of Admission]])</f>
        <v>26</v>
      </c>
    </row>
    <row r="7299" spans="1:20" x14ac:dyDescent="0.3">
      <c r="A7299" t="s">
        <v>26511</v>
      </c>
      <c r="B7299" t="s">
        <v>6737</v>
      </c>
      <c r="C7299">
        <v>57</v>
      </c>
      <c r="D7299" t="str">
        <f>IF(Raw_data_US_healthcare[[#This Row],[Age]]&lt;35,"Young",IF(Raw_data_US_healthcare[[#This Row],[Age]]&lt;60,"Middle","Senior"))</f>
        <v>Middle</v>
      </c>
      <c r="E7299" t="s">
        <v>16</v>
      </c>
      <c r="F7299" t="s">
        <v>62</v>
      </c>
      <c r="G7299" t="s">
        <v>62</v>
      </c>
      <c r="H7299" t="s">
        <v>36</v>
      </c>
      <c r="I7299" s="2">
        <v>44001</v>
      </c>
      <c r="J7299" t="s">
        <v>19815</v>
      </c>
      <c r="K7299" t="s">
        <v>19816</v>
      </c>
      <c r="L7299" t="s">
        <v>31</v>
      </c>
      <c r="M7299">
        <v>21653.901399999999</v>
      </c>
      <c r="N7299">
        <v>270</v>
      </c>
      <c r="O7299" t="s">
        <v>22</v>
      </c>
      <c r="P7299" t="s">
        <v>22</v>
      </c>
      <c r="Q7299" s="2">
        <v>44011</v>
      </c>
      <c r="R7299" t="s">
        <v>83</v>
      </c>
      <c r="S7299" t="s">
        <v>24</v>
      </c>
      <c r="T7299">
        <f>_xlfn.DAYS(Raw_data_US_healthcare[[#This Row],[Discharge Date]],Raw_data_US_healthcare[[#This Row],[Date of Admission]])</f>
        <v>10</v>
      </c>
    </row>
    <row r="7300" spans="1:20" x14ac:dyDescent="0.3">
      <c r="A7300" t="s">
        <v>26511</v>
      </c>
      <c r="B7300" t="s">
        <v>8145</v>
      </c>
      <c r="C7300">
        <v>73</v>
      </c>
      <c r="D7300" t="str">
        <f>IF(Raw_data_US_healthcare[[#This Row],[Age]]&lt;35,"Young",IF(Raw_data_US_healthcare[[#This Row],[Age]]&lt;60,"Middle","Senior"))</f>
        <v>Senior</v>
      </c>
      <c r="E7300" t="s">
        <v>16</v>
      </c>
      <c r="F7300" t="s">
        <v>113</v>
      </c>
      <c r="G7300" t="s">
        <v>113</v>
      </c>
      <c r="H7300" t="s">
        <v>18</v>
      </c>
      <c r="I7300" s="2">
        <v>43977</v>
      </c>
      <c r="J7300" t="s">
        <v>9922</v>
      </c>
      <c r="K7300" t="s">
        <v>19817</v>
      </c>
      <c r="L7300" t="s">
        <v>21</v>
      </c>
      <c r="M7300">
        <v>30255.153399999999</v>
      </c>
      <c r="N7300">
        <v>138</v>
      </c>
      <c r="O7300" t="s">
        <v>43</v>
      </c>
      <c r="P7300" t="s">
        <v>43</v>
      </c>
      <c r="Q7300" s="2">
        <v>43989</v>
      </c>
      <c r="R7300" t="s">
        <v>48</v>
      </c>
      <c r="S7300" t="s">
        <v>45</v>
      </c>
      <c r="T7300">
        <f>_xlfn.DAYS(Raw_data_US_healthcare[[#This Row],[Discharge Date]],Raw_data_US_healthcare[[#This Row],[Date of Admission]])</f>
        <v>12</v>
      </c>
    </row>
    <row r="7301" spans="1:20" x14ac:dyDescent="0.3">
      <c r="A7301" t="s">
        <v>26511</v>
      </c>
      <c r="B7301" t="s">
        <v>19818</v>
      </c>
      <c r="C7301">
        <v>69</v>
      </c>
      <c r="D7301" t="str">
        <f>IF(Raw_data_US_healthcare[[#This Row],[Age]]&lt;35,"Young",IF(Raw_data_US_healthcare[[#This Row],[Age]]&lt;60,"Middle","Senior"))</f>
        <v>Senior</v>
      </c>
      <c r="E7301" t="s">
        <v>16</v>
      </c>
      <c r="F7301" t="s">
        <v>35</v>
      </c>
      <c r="G7301" t="s">
        <v>35</v>
      </c>
      <c r="H7301" t="s">
        <v>28</v>
      </c>
      <c r="I7301" s="2">
        <v>44227</v>
      </c>
      <c r="J7301" t="s">
        <v>1753</v>
      </c>
      <c r="K7301" t="s">
        <v>16419</v>
      </c>
      <c r="L7301" t="s">
        <v>60</v>
      </c>
      <c r="M7301">
        <v>13690.8665</v>
      </c>
      <c r="N7301">
        <v>196</v>
      </c>
      <c r="O7301" t="s">
        <v>43</v>
      </c>
      <c r="P7301" t="s">
        <v>43</v>
      </c>
      <c r="Q7301" s="2">
        <v>44253</v>
      </c>
      <c r="R7301" t="s">
        <v>23</v>
      </c>
      <c r="S7301" t="s">
        <v>45</v>
      </c>
      <c r="T7301">
        <f>_xlfn.DAYS(Raw_data_US_healthcare[[#This Row],[Discharge Date]],Raw_data_US_healthcare[[#This Row],[Date of Admission]])</f>
        <v>26</v>
      </c>
    </row>
    <row r="7302" spans="1:20" x14ac:dyDescent="0.3">
      <c r="A7302" t="s">
        <v>26511</v>
      </c>
      <c r="B7302" t="s">
        <v>19819</v>
      </c>
      <c r="C7302">
        <v>28</v>
      </c>
      <c r="D7302" t="str">
        <f>IF(Raw_data_US_healthcare[[#This Row],[Age]]&lt;35,"Young",IF(Raw_data_US_healthcare[[#This Row],[Age]]&lt;60,"Middle","Senior"))</f>
        <v>Young</v>
      </c>
      <c r="E7302" t="s">
        <v>16</v>
      </c>
      <c r="F7302" t="s">
        <v>49</v>
      </c>
      <c r="G7302" t="s">
        <v>49</v>
      </c>
      <c r="H7302" t="s">
        <v>28</v>
      </c>
      <c r="I7302" s="2">
        <v>44311</v>
      </c>
      <c r="J7302" t="s">
        <v>19820</v>
      </c>
      <c r="K7302" t="s">
        <v>19821</v>
      </c>
      <c r="L7302" t="s">
        <v>56</v>
      </c>
      <c r="M7302">
        <v>37865.688099999999</v>
      </c>
      <c r="N7302">
        <v>350</v>
      </c>
      <c r="O7302" t="s">
        <v>22</v>
      </c>
      <c r="P7302" t="s">
        <v>22</v>
      </c>
      <c r="Q7302" s="2">
        <v>44313</v>
      </c>
      <c r="R7302" t="s">
        <v>48</v>
      </c>
      <c r="S7302" t="s">
        <v>24</v>
      </c>
      <c r="T7302">
        <f>_xlfn.DAYS(Raw_data_US_healthcare[[#This Row],[Discharge Date]],Raw_data_US_healthcare[[#This Row],[Date of Admission]])</f>
        <v>2</v>
      </c>
    </row>
    <row r="7303" spans="1:20" x14ac:dyDescent="0.3">
      <c r="A7303" t="s">
        <v>26511</v>
      </c>
      <c r="B7303" t="s">
        <v>19822</v>
      </c>
      <c r="C7303">
        <v>59</v>
      </c>
      <c r="D7303" t="str">
        <f>IF(Raw_data_US_healthcare[[#This Row],[Age]]&lt;35,"Young",IF(Raw_data_US_healthcare[[#This Row],[Age]]&lt;60,"Middle","Senior"))</f>
        <v>Middle</v>
      </c>
      <c r="E7303" t="s">
        <v>16</v>
      </c>
      <c r="F7303" t="s">
        <v>49</v>
      </c>
      <c r="G7303" t="s">
        <v>49</v>
      </c>
      <c r="H7303" t="s">
        <v>18</v>
      </c>
      <c r="I7303" s="2">
        <v>44131</v>
      </c>
      <c r="J7303" t="s">
        <v>12404</v>
      </c>
      <c r="K7303" t="s">
        <v>73</v>
      </c>
      <c r="L7303" t="s">
        <v>60</v>
      </c>
      <c r="M7303">
        <v>57758.662400000001</v>
      </c>
      <c r="N7303">
        <v>250</v>
      </c>
      <c r="O7303" t="s">
        <v>43</v>
      </c>
      <c r="P7303" t="s">
        <v>43</v>
      </c>
      <c r="Q7303" s="2">
        <v>44139</v>
      </c>
      <c r="R7303" t="s">
        <v>83</v>
      </c>
      <c r="S7303" t="s">
        <v>45</v>
      </c>
      <c r="T7303">
        <f>_xlfn.DAYS(Raw_data_US_healthcare[[#This Row],[Discharge Date]],Raw_data_US_healthcare[[#This Row],[Date of Admission]])</f>
        <v>8</v>
      </c>
    </row>
    <row r="7304" spans="1:20" x14ac:dyDescent="0.3">
      <c r="A7304" t="s">
        <v>26512</v>
      </c>
      <c r="B7304" t="s">
        <v>19823</v>
      </c>
      <c r="C7304">
        <v>59</v>
      </c>
      <c r="D7304" t="str">
        <f>IF(Raw_data_US_healthcare[[#This Row],[Age]]&lt;35,"Young",IF(Raw_data_US_healthcare[[#This Row],[Age]]&lt;60,"Middle","Senior"))</f>
        <v>Middle</v>
      </c>
      <c r="E7304" t="s">
        <v>26</v>
      </c>
      <c r="F7304" t="s">
        <v>27</v>
      </c>
      <c r="G7304" t="s">
        <v>27</v>
      </c>
      <c r="H7304" t="s">
        <v>26514</v>
      </c>
      <c r="I7304" s="2">
        <v>45145</v>
      </c>
      <c r="J7304" t="s">
        <v>19824</v>
      </c>
      <c r="K7304" t="s">
        <v>19825</v>
      </c>
      <c r="L7304" t="s">
        <v>52</v>
      </c>
      <c r="M7304">
        <v>14089.5977</v>
      </c>
      <c r="N7304">
        <v>489</v>
      </c>
      <c r="O7304" t="s">
        <v>22</v>
      </c>
      <c r="P7304" t="s">
        <v>22</v>
      </c>
      <c r="Q7304" s="2">
        <v>45147</v>
      </c>
      <c r="R7304" t="s">
        <v>44</v>
      </c>
      <c r="S7304" t="s">
        <v>24</v>
      </c>
      <c r="T7304">
        <f>_xlfn.DAYS(Raw_data_US_healthcare[[#This Row],[Discharge Date]],Raw_data_US_healthcare[[#This Row],[Date of Admission]])</f>
        <v>2</v>
      </c>
    </row>
    <row r="7305" spans="1:20" x14ac:dyDescent="0.3">
      <c r="A7305" t="s">
        <v>26511</v>
      </c>
      <c r="B7305" t="s">
        <v>19826</v>
      </c>
      <c r="C7305">
        <v>84</v>
      </c>
      <c r="D7305" t="str">
        <f>IF(Raw_data_US_healthcare[[#This Row],[Age]]&lt;35,"Young",IF(Raw_data_US_healthcare[[#This Row],[Age]]&lt;60,"Middle","Senior"))</f>
        <v>Senior</v>
      </c>
      <c r="E7305" t="s">
        <v>16</v>
      </c>
      <c r="F7305" t="s">
        <v>113</v>
      </c>
      <c r="G7305" t="s">
        <v>113</v>
      </c>
      <c r="H7305" t="s">
        <v>26514</v>
      </c>
      <c r="I7305" s="2">
        <v>44564</v>
      </c>
      <c r="J7305" t="s">
        <v>19827</v>
      </c>
      <c r="K7305" t="s">
        <v>19828</v>
      </c>
      <c r="L7305" t="s">
        <v>31</v>
      </c>
      <c r="M7305">
        <v>20280.4251</v>
      </c>
      <c r="N7305">
        <v>124</v>
      </c>
      <c r="O7305" t="s">
        <v>22</v>
      </c>
      <c r="P7305" t="s">
        <v>22</v>
      </c>
      <c r="Q7305" s="2">
        <v>44585</v>
      </c>
      <c r="R7305" t="s">
        <v>23</v>
      </c>
      <c r="S7305" t="s">
        <v>33</v>
      </c>
      <c r="T7305">
        <f>_xlfn.DAYS(Raw_data_US_healthcare[[#This Row],[Discharge Date]],Raw_data_US_healthcare[[#This Row],[Date of Admission]])</f>
        <v>21</v>
      </c>
    </row>
    <row r="7306" spans="1:20" x14ac:dyDescent="0.3">
      <c r="A7306" t="s">
        <v>26511</v>
      </c>
      <c r="B7306" t="s">
        <v>19829</v>
      </c>
      <c r="C7306">
        <v>76</v>
      </c>
      <c r="D7306" t="str">
        <f>IF(Raw_data_US_healthcare[[#This Row],[Age]]&lt;35,"Young",IF(Raw_data_US_healthcare[[#This Row],[Age]]&lt;60,"Middle","Senior"))</f>
        <v>Senior</v>
      </c>
      <c r="E7306" t="s">
        <v>16</v>
      </c>
      <c r="F7306" t="s">
        <v>49</v>
      </c>
      <c r="G7306" t="s">
        <v>49</v>
      </c>
      <c r="H7306" t="s">
        <v>26514</v>
      </c>
      <c r="I7306" s="2">
        <v>44307</v>
      </c>
      <c r="J7306" t="s">
        <v>19830</v>
      </c>
      <c r="K7306" t="s">
        <v>19831</v>
      </c>
      <c r="L7306" t="s">
        <v>52</v>
      </c>
      <c r="M7306">
        <v>16589.204600000001</v>
      </c>
      <c r="N7306">
        <v>120</v>
      </c>
      <c r="O7306" t="s">
        <v>22</v>
      </c>
      <c r="P7306" t="s">
        <v>22</v>
      </c>
      <c r="Q7306" s="2">
        <v>44313</v>
      </c>
      <c r="R7306" t="s">
        <v>32</v>
      </c>
      <c r="S7306" t="s">
        <v>45</v>
      </c>
      <c r="T7306">
        <f>_xlfn.DAYS(Raw_data_US_healthcare[[#This Row],[Discharge Date]],Raw_data_US_healthcare[[#This Row],[Date of Admission]])</f>
        <v>6</v>
      </c>
    </row>
    <row r="7307" spans="1:20" x14ac:dyDescent="0.3">
      <c r="A7307" t="s">
        <v>26511</v>
      </c>
      <c r="B7307" t="s">
        <v>109</v>
      </c>
      <c r="C7307">
        <v>69</v>
      </c>
      <c r="D7307" t="str">
        <f>IF(Raw_data_US_healthcare[[#This Row],[Age]]&lt;35,"Young",IF(Raw_data_US_healthcare[[#This Row],[Age]]&lt;60,"Middle","Senior"))</f>
        <v>Senior</v>
      </c>
      <c r="E7307" t="s">
        <v>16</v>
      </c>
      <c r="F7307" t="s">
        <v>228</v>
      </c>
      <c r="G7307" t="s">
        <v>228</v>
      </c>
      <c r="H7307" t="s">
        <v>26514</v>
      </c>
      <c r="I7307" s="2">
        <v>43524</v>
      </c>
      <c r="J7307" t="s">
        <v>19832</v>
      </c>
      <c r="K7307" t="s">
        <v>19833</v>
      </c>
      <c r="L7307" t="s">
        <v>56</v>
      </c>
      <c r="M7307">
        <v>30410.2516</v>
      </c>
      <c r="N7307">
        <v>315</v>
      </c>
      <c r="O7307" t="s">
        <v>22</v>
      </c>
      <c r="P7307" t="s">
        <v>22</v>
      </c>
      <c r="Q7307" s="2">
        <v>43545</v>
      </c>
      <c r="R7307" t="s">
        <v>83</v>
      </c>
      <c r="S7307" t="s">
        <v>45</v>
      </c>
      <c r="T7307">
        <f>_xlfn.DAYS(Raw_data_US_healthcare[[#This Row],[Discharge Date]],Raw_data_US_healthcare[[#This Row],[Date of Admission]])</f>
        <v>21</v>
      </c>
    </row>
    <row r="7308" spans="1:20" x14ac:dyDescent="0.3">
      <c r="A7308" t="s">
        <v>26512</v>
      </c>
      <c r="B7308" t="s">
        <v>19834</v>
      </c>
      <c r="C7308">
        <v>72</v>
      </c>
      <c r="D7308" t="str">
        <f>IF(Raw_data_US_healthcare[[#This Row],[Age]]&lt;35,"Young",IF(Raw_data_US_healthcare[[#This Row],[Age]]&lt;60,"Middle","Senior"))</f>
        <v>Senior</v>
      </c>
      <c r="E7308" t="s">
        <v>26</v>
      </c>
      <c r="F7308" t="s">
        <v>113</v>
      </c>
      <c r="G7308" t="s">
        <v>113</v>
      </c>
      <c r="H7308" t="s">
        <v>18</v>
      </c>
      <c r="I7308" s="2">
        <v>44142</v>
      </c>
      <c r="J7308" t="s">
        <v>19835</v>
      </c>
      <c r="K7308" t="s">
        <v>13531</v>
      </c>
      <c r="L7308" t="s">
        <v>60</v>
      </c>
      <c r="M7308">
        <v>13674.1715</v>
      </c>
      <c r="N7308">
        <v>239</v>
      </c>
      <c r="O7308" t="s">
        <v>22</v>
      </c>
      <c r="P7308" t="s">
        <v>22</v>
      </c>
      <c r="Q7308" s="2">
        <v>44148</v>
      </c>
      <c r="R7308" t="s">
        <v>83</v>
      </c>
      <c r="S7308" t="s">
        <v>45</v>
      </c>
      <c r="T7308">
        <f>_xlfn.DAYS(Raw_data_US_healthcare[[#This Row],[Discharge Date]],Raw_data_US_healthcare[[#This Row],[Date of Admission]])</f>
        <v>6</v>
      </c>
    </row>
    <row r="7309" spans="1:20" x14ac:dyDescent="0.3">
      <c r="A7309" t="s">
        <v>26511</v>
      </c>
      <c r="B7309" t="s">
        <v>19836</v>
      </c>
      <c r="C7309">
        <v>85</v>
      </c>
      <c r="D7309" t="str">
        <f>IF(Raw_data_US_healthcare[[#This Row],[Age]]&lt;35,"Young",IF(Raw_data_US_healthcare[[#This Row],[Age]]&lt;60,"Middle","Senior"))</f>
        <v>Senior</v>
      </c>
      <c r="E7309" t="s">
        <v>16</v>
      </c>
      <c r="F7309" t="s">
        <v>88</v>
      </c>
      <c r="G7309" t="s">
        <v>88</v>
      </c>
      <c r="H7309" t="s">
        <v>18</v>
      </c>
      <c r="I7309" s="2">
        <v>44227</v>
      </c>
      <c r="J7309" t="s">
        <v>19837</v>
      </c>
      <c r="K7309" t="s">
        <v>19838</v>
      </c>
      <c r="L7309" t="s">
        <v>56</v>
      </c>
      <c r="M7309">
        <v>1492.8007</v>
      </c>
      <c r="N7309">
        <v>245</v>
      </c>
      <c r="O7309" t="s">
        <v>39</v>
      </c>
      <c r="P7309" t="s">
        <v>39</v>
      </c>
      <c r="Q7309" s="2">
        <v>44228</v>
      </c>
      <c r="R7309" t="s">
        <v>48</v>
      </c>
      <c r="S7309" t="s">
        <v>33</v>
      </c>
      <c r="T7309">
        <f>_xlfn.DAYS(Raw_data_US_healthcare[[#This Row],[Discharge Date]],Raw_data_US_healthcare[[#This Row],[Date of Admission]])</f>
        <v>1</v>
      </c>
    </row>
    <row r="7310" spans="1:20" x14ac:dyDescent="0.3">
      <c r="A7310" t="s">
        <v>26511</v>
      </c>
      <c r="B7310" t="s">
        <v>19839</v>
      </c>
      <c r="C7310">
        <v>35</v>
      </c>
      <c r="D7310" t="str">
        <f>IF(Raw_data_US_healthcare[[#This Row],[Age]]&lt;35,"Young",IF(Raw_data_US_healthcare[[#This Row],[Age]]&lt;60,"Middle","Senior"))</f>
        <v>Middle</v>
      </c>
      <c r="E7310" t="s">
        <v>16</v>
      </c>
      <c r="F7310" t="s">
        <v>17</v>
      </c>
      <c r="G7310" t="s">
        <v>17</v>
      </c>
      <c r="H7310" t="s">
        <v>26516</v>
      </c>
      <c r="I7310" s="2">
        <v>44673</v>
      </c>
      <c r="J7310" t="s">
        <v>19840</v>
      </c>
      <c r="K7310" t="s">
        <v>19841</v>
      </c>
      <c r="L7310" t="s">
        <v>52</v>
      </c>
      <c r="M7310">
        <v>16183.075000000001</v>
      </c>
      <c r="N7310">
        <v>210</v>
      </c>
      <c r="O7310" t="s">
        <v>39</v>
      </c>
      <c r="P7310" t="s">
        <v>39</v>
      </c>
      <c r="Q7310" s="2">
        <v>44695</v>
      </c>
      <c r="R7310" t="s">
        <v>23</v>
      </c>
      <c r="S7310" t="s">
        <v>24</v>
      </c>
      <c r="T7310">
        <f>_xlfn.DAYS(Raw_data_US_healthcare[[#This Row],[Discharge Date]],Raw_data_US_healthcare[[#This Row],[Date of Admission]])</f>
        <v>22</v>
      </c>
    </row>
    <row r="7311" spans="1:20" x14ac:dyDescent="0.3">
      <c r="A7311" t="s">
        <v>26512</v>
      </c>
      <c r="B7311" t="s">
        <v>19842</v>
      </c>
      <c r="C7311">
        <v>51</v>
      </c>
      <c r="D7311" t="str">
        <f>IF(Raw_data_US_healthcare[[#This Row],[Age]]&lt;35,"Young",IF(Raw_data_US_healthcare[[#This Row],[Age]]&lt;60,"Middle","Senior"))</f>
        <v>Middle</v>
      </c>
      <c r="E7311" t="s">
        <v>26</v>
      </c>
      <c r="F7311" t="s">
        <v>35</v>
      </c>
      <c r="G7311" t="s">
        <v>35</v>
      </c>
      <c r="H7311" t="s">
        <v>69</v>
      </c>
      <c r="I7311" s="2">
        <v>43599</v>
      </c>
      <c r="J7311" t="s">
        <v>19843</v>
      </c>
      <c r="K7311" t="s">
        <v>15174</v>
      </c>
      <c r="L7311" t="s">
        <v>21</v>
      </c>
      <c r="M7311">
        <v>13341.445299999999</v>
      </c>
      <c r="N7311">
        <v>251</v>
      </c>
      <c r="O7311" t="s">
        <v>39</v>
      </c>
      <c r="P7311" t="s">
        <v>39</v>
      </c>
      <c r="Q7311" s="2">
        <v>43623</v>
      </c>
      <c r="R7311" t="s">
        <v>44</v>
      </c>
      <c r="S7311" t="s">
        <v>45</v>
      </c>
      <c r="T7311">
        <f>_xlfn.DAYS(Raw_data_US_healthcare[[#This Row],[Discharge Date]],Raw_data_US_healthcare[[#This Row],[Date of Admission]])</f>
        <v>24</v>
      </c>
    </row>
    <row r="7312" spans="1:20" x14ac:dyDescent="0.3">
      <c r="A7312" t="s">
        <v>26512</v>
      </c>
      <c r="B7312" t="s">
        <v>11624</v>
      </c>
      <c r="C7312">
        <v>72</v>
      </c>
      <c r="D7312" t="str">
        <f>IF(Raw_data_US_healthcare[[#This Row],[Age]]&lt;35,"Young",IF(Raw_data_US_healthcare[[#This Row],[Age]]&lt;60,"Middle","Senior"))</f>
        <v>Senior</v>
      </c>
      <c r="E7312" t="s">
        <v>26</v>
      </c>
      <c r="F7312" t="s">
        <v>228</v>
      </c>
      <c r="G7312" t="s">
        <v>228</v>
      </c>
      <c r="H7312" t="s">
        <v>26514</v>
      </c>
      <c r="I7312" s="2">
        <v>44327</v>
      </c>
      <c r="J7312" t="s">
        <v>19844</v>
      </c>
      <c r="K7312" t="s">
        <v>2866</v>
      </c>
      <c r="L7312" t="s">
        <v>56</v>
      </c>
      <c r="M7312">
        <v>3842.1361999999999</v>
      </c>
      <c r="N7312">
        <v>127</v>
      </c>
      <c r="O7312" t="s">
        <v>43</v>
      </c>
      <c r="P7312" t="s">
        <v>43</v>
      </c>
      <c r="Q7312" s="2">
        <v>44343</v>
      </c>
      <c r="R7312" t="s">
        <v>32</v>
      </c>
      <c r="S7312" t="s">
        <v>33</v>
      </c>
      <c r="T7312">
        <f>_xlfn.DAYS(Raw_data_US_healthcare[[#This Row],[Discharge Date]],Raw_data_US_healthcare[[#This Row],[Date of Admission]])</f>
        <v>16</v>
      </c>
    </row>
    <row r="7313" spans="1:20" x14ac:dyDescent="0.3">
      <c r="A7313" t="s">
        <v>26512</v>
      </c>
      <c r="B7313" t="s">
        <v>19845</v>
      </c>
      <c r="C7313">
        <v>84</v>
      </c>
      <c r="D7313" t="str">
        <f>IF(Raw_data_US_healthcare[[#This Row],[Age]]&lt;35,"Young",IF(Raw_data_US_healthcare[[#This Row],[Age]]&lt;60,"Middle","Senior"))</f>
        <v>Senior</v>
      </c>
      <c r="E7313" t="s">
        <v>26</v>
      </c>
      <c r="F7313" t="s">
        <v>88</v>
      </c>
      <c r="G7313" t="s">
        <v>88</v>
      </c>
      <c r="H7313" t="s">
        <v>69</v>
      </c>
      <c r="I7313" s="2">
        <v>44120</v>
      </c>
      <c r="J7313" t="s">
        <v>19846</v>
      </c>
      <c r="K7313" t="s">
        <v>19847</v>
      </c>
      <c r="L7313" t="s">
        <v>31</v>
      </c>
      <c r="M7313">
        <v>50025.411099999998</v>
      </c>
      <c r="N7313">
        <v>403</v>
      </c>
      <c r="O7313" t="s">
        <v>43</v>
      </c>
      <c r="P7313" t="s">
        <v>43</v>
      </c>
      <c r="Q7313" s="2">
        <v>44147</v>
      </c>
      <c r="R7313" t="s">
        <v>32</v>
      </c>
      <c r="S7313" t="s">
        <v>24</v>
      </c>
      <c r="T7313">
        <f>_xlfn.DAYS(Raw_data_US_healthcare[[#This Row],[Discharge Date]],Raw_data_US_healthcare[[#This Row],[Date of Admission]])</f>
        <v>27</v>
      </c>
    </row>
    <row r="7314" spans="1:20" x14ac:dyDescent="0.3">
      <c r="A7314" t="s">
        <v>26511</v>
      </c>
      <c r="B7314" t="s">
        <v>19848</v>
      </c>
      <c r="C7314">
        <v>60</v>
      </c>
      <c r="D7314" t="str">
        <f>IF(Raw_data_US_healthcare[[#This Row],[Age]]&lt;35,"Young",IF(Raw_data_US_healthcare[[#This Row],[Age]]&lt;60,"Middle","Senior"))</f>
        <v>Senior</v>
      </c>
      <c r="E7314" t="s">
        <v>16</v>
      </c>
      <c r="F7314" t="s">
        <v>17</v>
      </c>
      <c r="G7314" t="s">
        <v>17</v>
      </c>
      <c r="H7314" t="s">
        <v>28</v>
      </c>
      <c r="I7314" s="2">
        <v>44508</v>
      </c>
      <c r="J7314" t="s">
        <v>19849</v>
      </c>
      <c r="K7314" t="s">
        <v>19850</v>
      </c>
      <c r="L7314" t="s">
        <v>31</v>
      </c>
      <c r="M7314">
        <v>39207.713900000002</v>
      </c>
      <c r="N7314">
        <v>467</v>
      </c>
      <c r="O7314" t="s">
        <v>39</v>
      </c>
      <c r="P7314" t="s">
        <v>39</v>
      </c>
      <c r="Q7314" s="2">
        <v>44532</v>
      </c>
      <c r="R7314" t="s">
        <v>32</v>
      </c>
      <c r="S7314" t="s">
        <v>24</v>
      </c>
      <c r="T7314">
        <f>_xlfn.DAYS(Raw_data_US_healthcare[[#This Row],[Discharge Date]],Raw_data_US_healthcare[[#This Row],[Date of Admission]])</f>
        <v>24</v>
      </c>
    </row>
    <row r="7315" spans="1:20" x14ac:dyDescent="0.3">
      <c r="A7315" t="s">
        <v>26512</v>
      </c>
      <c r="B7315" t="s">
        <v>19851</v>
      </c>
      <c r="C7315">
        <v>72</v>
      </c>
      <c r="D7315" t="str">
        <f>IF(Raw_data_US_healthcare[[#This Row],[Age]]&lt;35,"Young",IF(Raw_data_US_healthcare[[#This Row],[Age]]&lt;60,"Middle","Senior"))</f>
        <v>Senior</v>
      </c>
      <c r="E7315" t="s">
        <v>26</v>
      </c>
      <c r="F7315" t="s">
        <v>17</v>
      </c>
      <c r="G7315" t="s">
        <v>17</v>
      </c>
      <c r="H7315" t="s">
        <v>18</v>
      </c>
      <c r="I7315" s="2">
        <v>44603</v>
      </c>
      <c r="J7315" t="s">
        <v>8133</v>
      </c>
      <c r="K7315" t="s">
        <v>19852</v>
      </c>
      <c r="L7315" t="s">
        <v>60</v>
      </c>
      <c r="M7315">
        <v>28670.5039</v>
      </c>
      <c r="N7315">
        <v>494</v>
      </c>
      <c r="O7315" t="s">
        <v>39</v>
      </c>
      <c r="P7315" t="s">
        <v>39</v>
      </c>
      <c r="Q7315" s="2">
        <v>44623</v>
      </c>
      <c r="R7315" t="s">
        <v>83</v>
      </c>
      <c r="S7315" t="s">
        <v>45</v>
      </c>
      <c r="T7315">
        <f>_xlfn.DAYS(Raw_data_US_healthcare[[#This Row],[Discharge Date]],Raw_data_US_healthcare[[#This Row],[Date of Admission]])</f>
        <v>20</v>
      </c>
    </row>
    <row r="7316" spans="1:20" x14ac:dyDescent="0.3">
      <c r="A7316" t="s">
        <v>26511</v>
      </c>
      <c r="B7316" t="s">
        <v>16336</v>
      </c>
      <c r="C7316">
        <v>18</v>
      </c>
      <c r="D7316" t="str">
        <f>IF(Raw_data_US_healthcare[[#This Row],[Age]]&lt;35,"Young",IF(Raw_data_US_healthcare[[#This Row],[Age]]&lt;60,"Middle","Senior"))</f>
        <v>Young</v>
      </c>
      <c r="E7316" t="s">
        <v>16</v>
      </c>
      <c r="F7316" t="s">
        <v>35</v>
      </c>
      <c r="G7316" t="s">
        <v>35</v>
      </c>
      <c r="H7316" t="s">
        <v>69</v>
      </c>
      <c r="I7316" s="2">
        <v>45161</v>
      </c>
      <c r="J7316" t="s">
        <v>19853</v>
      </c>
      <c r="K7316" t="s">
        <v>19854</v>
      </c>
      <c r="L7316" t="s">
        <v>60</v>
      </c>
      <c r="M7316">
        <v>15798.638199999999</v>
      </c>
      <c r="N7316">
        <v>471</v>
      </c>
      <c r="O7316" t="s">
        <v>22</v>
      </c>
      <c r="P7316" t="s">
        <v>22</v>
      </c>
      <c r="Q7316" s="2">
        <v>45172</v>
      </c>
      <c r="R7316" t="s">
        <v>23</v>
      </c>
      <c r="S7316" t="s">
        <v>45</v>
      </c>
      <c r="T7316">
        <f>_xlfn.DAYS(Raw_data_US_healthcare[[#This Row],[Discharge Date]],Raw_data_US_healthcare[[#This Row],[Date of Admission]])</f>
        <v>11</v>
      </c>
    </row>
    <row r="7317" spans="1:20" x14ac:dyDescent="0.3">
      <c r="A7317" t="s">
        <v>26511</v>
      </c>
      <c r="B7317" t="s">
        <v>19855</v>
      </c>
      <c r="C7317">
        <v>42</v>
      </c>
      <c r="D7317" t="str">
        <f>IF(Raw_data_US_healthcare[[#This Row],[Age]]&lt;35,"Young",IF(Raw_data_US_healthcare[[#This Row],[Age]]&lt;60,"Middle","Senior"))</f>
        <v>Middle</v>
      </c>
      <c r="E7317" t="s">
        <v>16</v>
      </c>
      <c r="F7317" t="s">
        <v>113</v>
      </c>
      <c r="G7317" t="s">
        <v>113</v>
      </c>
      <c r="H7317" t="s">
        <v>69</v>
      </c>
      <c r="I7317" s="2">
        <v>43521</v>
      </c>
      <c r="J7317" t="s">
        <v>19856</v>
      </c>
      <c r="K7317" t="s">
        <v>19857</v>
      </c>
      <c r="L7317" t="s">
        <v>52</v>
      </c>
      <c r="M7317">
        <v>52462.695099999997</v>
      </c>
      <c r="N7317">
        <v>206</v>
      </c>
      <c r="O7317" t="s">
        <v>22</v>
      </c>
      <c r="P7317" t="s">
        <v>22</v>
      </c>
      <c r="Q7317" s="2">
        <v>43521</v>
      </c>
      <c r="R7317" t="s">
        <v>32</v>
      </c>
      <c r="S7317" t="s">
        <v>45</v>
      </c>
      <c r="T7317">
        <f>_xlfn.DAYS(Raw_data_US_healthcare[[#This Row],[Discharge Date]],Raw_data_US_healthcare[[#This Row],[Date of Admission]])</f>
        <v>0</v>
      </c>
    </row>
    <row r="7318" spans="1:20" x14ac:dyDescent="0.3">
      <c r="A7318" t="s">
        <v>26511</v>
      </c>
      <c r="B7318" t="s">
        <v>19858</v>
      </c>
      <c r="C7318">
        <v>71</v>
      </c>
      <c r="D7318" t="str">
        <f>IF(Raw_data_US_healthcare[[#This Row],[Age]]&lt;35,"Young",IF(Raw_data_US_healthcare[[#This Row],[Age]]&lt;60,"Middle","Senior"))</f>
        <v>Senior</v>
      </c>
      <c r="E7318" t="s">
        <v>16</v>
      </c>
      <c r="F7318" t="s">
        <v>62</v>
      </c>
      <c r="G7318" t="s">
        <v>62</v>
      </c>
      <c r="H7318" t="s">
        <v>28</v>
      </c>
      <c r="I7318" s="2">
        <v>43878</v>
      </c>
      <c r="J7318" t="s">
        <v>19859</v>
      </c>
      <c r="K7318" t="s">
        <v>19860</v>
      </c>
      <c r="L7318" t="s">
        <v>21</v>
      </c>
      <c r="M7318">
        <v>34059.642599999999</v>
      </c>
      <c r="N7318">
        <v>120</v>
      </c>
      <c r="O7318" t="s">
        <v>39</v>
      </c>
      <c r="P7318" t="s">
        <v>39</v>
      </c>
      <c r="Q7318" s="2">
        <v>43889</v>
      </c>
      <c r="R7318" t="s">
        <v>44</v>
      </c>
      <c r="S7318" t="s">
        <v>24</v>
      </c>
      <c r="T7318">
        <f>_xlfn.DAYS(Raw_data_US_healthcare[[#This Row],[Discharge Date]],Raw_data_US_healthcare[[#This Row],[Date of Admission]])</f>
        <v>11</v>
      </c>
    </row>
    <row r="7319" spans="1:20" x14ac:dyDescent="0.3">
      <c r="A7319" t="s">
        <v>26511</v>
      </c>
      <c r="B7319" t="s">
        <v>19861</v>
      </c>
      <c r="C7319">
        <v>63</v>
      </c>
      <c r="D7319" t="str">
        <f>IF(Raw_data_US_healthcare[[#This Row],[Age]]&lt;35,"Young",IF(Raw_data_US_healthcare[[#This Row],[Age]]&lt;60,"Middle","Senior"))</f>
        <v>Senior</v>
      </c>
      <c r="E7319" t="s">
        <v>16</v>
      </c>
      <c r="F7319" t="s">
        <v>35</v>
      </c>
      <c r="G7319" t="s">
        <v>35</v>
      </c>
      <c r="H7319" t="s">
        <v>18</v>
      </c>
      <c r="I7319" s="2">
        <v>43598</v>
      </c>
      <c r="J7319" t="s">
        <v>19862</v>
      </c>
      <c r="K7319" t="s">
        <v>19863</v>
      </c>
      <c r="L7319" t="s">
        <v>21</v>
      </c>
      <c r="M7319">
        <v>11619.4121</v>
      </c>
      <c r="N7319">
        <v>153</v>
      </c>
      <c r="O7319" t="s">
        <v>39</v>
      </c>
      <c r="P7319" t="s">
        <v>39</v>
      </c>
      <c r="Q7319" s="2">
        <v>43625</v>
      </c>
      <c r="R7319" t="s">
        <v>44</v>
      </c>
      <c r="S7319" t="s">
        <v>45</v>
      </c>
      <c r="T7319">
        <f>_xlfn.DAYS(Raw_data_US_healthcare[[#This Row],[Discharge Date]],Raw_data_US_healthcare[[#This Row],[Date of Admission]])</f>
        <v>27</v>
      </c>
    </row>
    <row r="7320" spans="1:20" x14ac:dyDescent="0.3">
      <c r="A7320" t="s">
        <v>26511</v>
      </c>
      <c r="B7320" t="s">
        <v>4826</v>
      </c>
      <c r="C7320">
        <v>59</v>
      </c>
      <c r="D7320" t="str">
        <f>IF(Raw_data_US_healthcare[[#This Row],[Age]]&lt;35,"Young",IF(Raw_data_US_healthcare[[#This Row],[Age]]&lt;60,"Middle","Senior"))</f>
        <v>Middle</v>
      </c>
      <c r="E7320" t="s">
        <v>16</v>
      </c>
      <c r="F7320" t="s">
        <v>113</v>
      </c>
      <c r="G7320" t="s">
        <v>113</v>
      </c>
      <c r="H7320" t="s">
        <v>26514</v>
      </c>
      <c r="I7320" s="2">
        <v>45081</v>
      </c>
      <c r="J7320" t="s">
        <v>19864</v>
      </c>
      <c r="K7320" t="s">
        <v>19865</v>
      </c>
      <c r="L7320" t="s">
        <v>21</v>
      </c>
      <c r="M7320">
        <v>12643.0846</v>
      </c>
      <c r="N7320">
        <v>320</v>
      </c>
      <c r="O7320" t="s">
        <v>22</v>
      </c>
      <c r="P7320" t="s">
        <v>22</v>
      </c>
      <c r="Q7320" s="2">
        <v>45104</v>
      </c>
      <c r="R7320" t="s">
        <v>44</v>
      </c>
      <c r="S7320" t="s">
        <v>24</v>
      </c>
      <c r="T7320">
        <f>_xlfn.DAYS(Raw_data_US_healthcare[[#This Row],[Discharge Date]],Raw_data_US_healthcare[[#This Row],[Date of Admission]])</f>
        <v>23</v>
      </c>
    </row>
    <row r="7321" spans="1:20" x14ac:dyDescent="0.3">
      <c r="A7321" t="s">
        <v>26512</v>
      </c>
      <c r="B7321" t="s">
        <v>19866</v>
      </c>
      <c r="C7321">
        <v>78</v>
      </c>
      <c r="D7321" t="str">
        <f>IF(Raw_data_US_healthcare[[#This Row],[Age]]&lt;35,"Young",IF(Raw_data_US_healthcare[[#This Row],[Age]]&lt;60,"Middle","Senior"))</f>
        <v>Senior</v>
      </c>
      <c r="E7321" t="s">
        <v>26</v>
      </c>
      <c r="F7321" t="s">
        <v>35</v>
      </c>
      <c r="G7321" t="s">
        <v>35</v>
      </c>
      <c r="H7321" t="s">
        <v>36</v>
      </c>
      <c r="I7321" s="2">
        <v>44380</v>
      </c>
      <c r="J7321" t="s">
        <v>19867</v>
      </c>
      <c r="K7321" t="s">
        <v>19868</v>
      </c>
      <c r="L7321" t="s">
        <v>52</v>
      </c>
      <c r="M7321">
        <v>22460.056199999999</v>
      </c>
      <c r="N7321">
        <v>224</v>
      </c>
      <c r="O7321" t="s">
        <v>22</v>
      </c>
      <c r="P7321" t="s">
        <v>22</v>
      </c>
      <c r="Q7321" s="2">
        <v>44382</v>
      </c>
      <c r="R7321" t="s">
        <v>23</v>
      </c>
      <c r="S7321" t="s">
        <v>24</v>
      </c>
      <c r="T7321">
        <f>_xlfn.DAYS(Raw_data_US_healthcare[[#This Row],[Discharge Date]],Raw_data_US_healthcare[[#This Row],[Date of Admission]])</f>
        <v>2</v>
      </c>
    </row>
    <row r="7322" spans="1:20" x14ac:dyDescent="0.3">
      <c r="A7322" t="s">
        <v>26512</v>
      </c>
      <c r="B7322" t="s">
        <v>19869</v>
      </c>
      <c r="C7322">
        <v>71</v>
      </c>
      <c r="D7322" t="str">
        <f>IF(Raw_data_US_healthcare[[#This Row],[Age]]&lt;35,"Young",IF(Raw_data_US_healthcare[[#This Row],[Age]]&lt;60,"Middle","Senior"))</f>
        <v>Senior</v>
      </c>
      <c r="E7322" t="s">
        <v>26</v>
      </c>
      <c r="F7322" t="s">
        <v>88</v>
      </c>
      <c r="G7322" t="s">
        <v>88</v>
      </c>
      <c r="H7322" t="s">
        <v>26514</v>
      </c>
      <c r="I7322" s="2">
        <v>43585</v>
      </c>
      <c r="J7322" t="s">
        <v>19870</v>
      </c>
      <c r="K7322" t="s">
        <v>19871</v>
      </c>
      <c r="L7322" t="s">
        <v>56</v>
      </c>
      <c r="M7322">
        <v>17329.470099999999</v>
      </c>
      <c r="N7322">
        <v>200</v>
      </c>
      <c r="O7322" t="s">
        <v>43</v>
      </c>
      <c r="P7322" t="s">
        <v>43</v>
      </c>
      <c r="Q7322" s="2">
        <v>43595</v>
      </c>
      <c r="R7322" t="s">
        <v>44</v>
      </c>
      <c r="S7322" t="s">
        <v>24</v>
      </c>
      <c r="T7322">
        <f>_xlfn.DAYS(Raw_data_US_healthcare[[#This Row],[Discharge Date]],Raw_data_US_healthcare[[#This Row],[Date of Admission]])</f>
        <v>10</v>
      </c>
    </row>
    <row r="7323" spans="1:20" x14ac:dyDescent="0.3">
      <c r="A7323" t="s">
        <v>26511</v>
      </c>
      <c r="B7323" t="s">
        <v>19872</v>
      </c>
      <c r="C7323">
        <v>37</v>
      </c>
      <c r="D7323" t="str">
        <f>IF(Raw_data_US_healthcare[[#This Row],[Age]]&lt;35,"Young",IF(Raw_data_US_healthcare[[#This Row],[Age]]&lt;60,"Middle","Senior"))</f>
        <v>Middle</v>
      </c>
      <c r="E7323" t="s">
        <v>16</v>
      </c>
      <c r="F7323" t="s">
        <v>35</v>
      </c>
      <c r="G7323" t="s">
        <v>35</v>
      </c>
      <c r="H7323" t="s">
        <v>69</v>
      </c>
      <c r="I7323" s="2">
        <v>45114</v>
      </c>
      <c r="J7323" t="s">
        <v>19873</v>
      </c>
      <c r="K7323" t="s">
        <v>7202</v>
      </c>
      <c r="L7323" t="s">
        <v>21</v>
      </c>
      <c r="M7323">
        <v>47654.799099999997</v>
      </c>
      <c r="N7323">
        <v>284</v>
      </c>
      <c r="O7323" t="s">
        <v>22</v>
      </c>
      <c r="P7323" t="s">
        <v>22</v>
      </c>
      <c r="Q7323" s="2">
        <v>45135</v>
      </c>
      <c r="R7323" t="s">
        <v>44</v>
      </c>
      <c r="S7323" t="s">
        <v>33</v>
      </c>
      <c r="T7323">
        <f>_xlfn.DAYS(Raw_data_US_healthcare[[#This Row],[Discharge Date]],Raw_data_US_healthcare[[#This Row],[Date of Admission]])</f>
        <v>21</v>
      </c>
    </row>
    <row r="7324" spans="1:20" x14ac:dyDescent="0.3">
      <c r="A7324" t="s">
        <v>26511</v>
      </c>
      <c r="B7324" t="s">
        <v>19874</v>
      </c>
      <c r="C7324">
        <v>64</v>
      </c>
      <c r="D7324" t="str">
        <f>IF(Raw_data_US_healthcare[[#This Row],[Age]]&lt;35,"Young",IF(Raw_data_US_healthcare[[#This Row],[Age]]&lt;60,"Middle","Senior"))</f>
        <v>Senior</v>
      </c>
      <c r="E7324" t="s">
        <v>16</v>
      </c>
      <c r="F7324" t="s">
        <v>49</v>
      </c>
      <c r="G7324" t="s">
        <v>49</v>
      </c>
      <c r="H7324" t="s">
        <v>26516</v>
      </c>
      <c r="I7324" s="2">
        <v>44009</v>
      </c>
      <c r="J7324" t="s">
        <v>19875</v>
      </c>
      <c r="K7324" t="s">
        <v>19876</v>
      </c>
      <c r="L7324" t="s">
        <v>60</v>
      </c>
      <c r="M7324">
        <v>34411.623299999999</v>
      </c>
      <c r="N7324">
        <v>261</v>
      </c>
      <c r="O7324" t="s">
        <v>43</v>
      </c>
      <c r="P7324" t="s">
        <v>43</v>
      </c>
      <c r="Q7324" s="2">
        <v>44010</v>
      </c>
      <c r="R7324" t="s">
        <v>23</v>
      </c>
      <c r="S7324" t="s">
        <v>24</v>
      </c>
      <c r="T7324">
        <f>_xlfn.DAYS(Raw_data_US_healthcare[[#This Row],[Discharge Date]],Raw_data_US_healthcare[[#This Row],[Date of Admission]])</f>
        <v>1</v>
      </c>
    </row>
    <row r="7325" spans="1:20" x14ac:dyDescent="0.3">
      <c r="A7325" t="s">
        <v>26512</v>
      </c>
      <c r="B7325" t="s">
        <v>19877</v>
      </c>
      <c r="C7325">
        <v>61</v>
      </c>
      <c r="D7325" t="str">
        <f>IF(Raw_data_US_healthcare[[#This Row],[Age]]&lt;35,"Young",IF(Raw_data_US_healthcare[[#This Row],[Age]]&lt;60,"Middle","Senior"))</f>
        <v>Senior</v>
      </c>
      <c r="E7325" t="s">
        <v>26</v>
      </c>
      <c r="F7325" t="s">
        <v>35</v>
      </c>
      <c r="G7325" t="s">
        <v>35</v>
      </c>
      <c r="H7325" t="s">
        <v>26514</v>
      </c>
      <c r="I7325" s="2">
        <v>43673</v>
      </c>
      <c r="J7325" t="s">
        <v>19878</v>
      </c>
      <c r="K7325" t="s">
        <v>19879</v>
      </c>
      <c r="L7325" t="s">
        <v>52</v>
      </c>
      <c r="M7325">
        <v>39494.587899999999</v>
      </c>
      <c r="N7325">
        <v>106</v>
      </c>
      <c r="O7325" t="s">
        <v>22</v>
      </c>
      <c r="P7325" t="s">
        <v>22</v>
      </c>
      <c r="Q7325" s="2">
        <v>43687</v>
      </c>
      <c r="R7325" t="s">
        <v>23</v>
      </c>
      <c r="S7325" t="s">
        <v>33</v>
      </c>
      <c r="T7325">
        <f>_xlfn.DAYS(Raw_data_US_healthcare[[#This Row],[Discharge Date]],Raw_data_US_healthcare[[#This Row],[Date of Admission]])</f>
        <v>14</v>
      </c>
    </row>
    <row r="7326" spans="1:20" x14ac:dyDescent="0.3">
      <c r="A7326" t="s">
        <v>26512</v>
      </c>
      <c r="B7326" t="s">
        <v>10727</v>
      </c>
      <c r="C7326">
        <v>30</v>
      </c>
      <c r="D7326" t="str">
        <f>IF(Raw_data_US_healthcare[[#This Row],[Age]]&lt;35,"Young",IF(Raw_data_US_healthcare[[#This Row],[Age]]&lt;60,"Middle","Senior"))</f>
        <v>Young</v>
      </c>
      <c r="E7326" t="s">
        <v>26</v>
      </c>
      <c r="F7326" t="s">
        <v>17</v>
      </c>
      <c r="G7326" t="s">
        <v>17</v>
      </c>
      <c r="H7326" t="s">
        <v>69</v>
      </c>
      <c r="I7326" s="2">
        <v>43877</v>
      </c>
      <c r="J7326" t="s">
        <v>7298</v>
      </c>
      <c r="K7326" t="s">
        <v>19880</v>
      </c>
      <c r="L7326" t="s">
        <v>60</v>
      </c>
      <c r="M7326">
        <v>64738.2719</v>
      </c>
      <c r="N7326">
        <v>346</v>
      </c>
      <c r="O7326" t="s">
        <v>43</v>
      </c>
      <c r="P7326" t="s">
        <v>43</v>
      </c>
      <c r="Q7326" s="2">
        <v>43885</v>
      </c>
      <c r="R7326" t="s">
        <v>32</v>
      </c>
      <c r="S7326" t="s">
        <v>45</v>
      </c>
      <c r="T7326">
        <f>_xlfn.DAYS(Raw_data_US_healthcare[[#This Row],[Discharge Date]],Raw_data_US_healthcare[[#This Row],[Date of Admission]])</f>
        <v>8</v>
      </c>
    </row>
    <row r="7327" spans="1:20" x14ac:dyDescent="0.3">
      <c r="A7327" t="s">
        <v>26512</v>
      </c>
      <c r="B7327" t="s">
        <v>19881</v>
      </c>
      <c r="C7327">
        <v>36</v>
      </c>
      <c r="D7327" t="str">
        <f>IF(Raw_data_US_healthcare[[#This Row],[Age]]&lt;35,"Young",IF(Raw_data_US_healthcare[[#This Row],[Age]]&lt;60,"Middle","Senior"))</f>
        <v>Middle</v>
      </c>
      <c r="E7327" t="s">
        <v>26</v>
      </c>
      <c r="F7327" t="s">
        <v>49</v>
      </c>
      <c r="G7327" t="s">
        <v>49</v>
      </c>
      <c r="H7327" t="s">
        <v>36</v>
      </c>
      <c r="I7327" s="2">
        <v>43470</v>
      </c>
      <c r="J7327" t="s">
        <v>19882</v>
      </c>
      <c r="K7327" t="s">
        <v>19883</v>
      </c>
      <c r="L7327" t="s">
        <v>56</v>
      </c>
      <c r="M7327">
        <v>5266.3240999999998</v>
      </c>
      <c r="N7327">
        <v>149</v>
      </c>
      <c r="O7327" t="s">
        <v>43</v>
      </c>
      <c r="P7327" t="s">
        <v>43</v>
      </c>
      <c r="Q7327" s="2">
        <v>43499</v>
      </c>
      <c r="R7327" t="s">
        <v>44</v>
      </c>
      <c r="S7327" t="s">
        <v>24</v>
      </c>
      <c r="T7327">
        <f>_xlfn.DAYS(Raw_data_US_healthcare[[#This Row],[Discharge Date]],Raw_data_US_healthcare[[#This Row],[Date of Admission]])</f>
        <v>29</v>
      </c>
    </row>
    <row r="7328" spans="1:20" x14ac:dyDescent="0.3">
      <c r="A7328" t="s">
        <v>26511</v>
      </c>
      <c r="B7328" t="s">
        <v>19884</v>
      </c>
      <c r="C7328">
        <v>32</v>
      </c>
      <c r="D7328" t="str">
        <f>IF(Raw_data_US_healthcare[[#This Row],[Age]]&lt;35,"Young",IF(Raw_data_US_healthcare[[#This Row],[Age]]&lt;60,"Middle","Senior"))</f>
        <v>Young</v>
      </c>
      <c r="E7328" t="s">
        <v>16</v>
      </c>
      <c r="F7328" t="s">
        <v>49</v>
      </c>
      <c r="G7328" t="s">
        <v>49</v>
      </c>
      <c r="H7328" t="s">
        <v>18</v>
      </c>
      <c r="I7328" s="2">
        <v>44794</v>
      </c>
      <c r="J7328" t="s">
        <v>3923</v>
      </c>
      <c r="K7328" t="s">
        <v>19885</v>
      </c>
      <c r="L7328" t="s">
        <v>60</v>
      </c>
      <c r="M7328">
        <v>59370.840199999999</v>
      </c>
      <c r="N7328">
        <v>164</v>
      </c>
      <c r="O7328" t="s">
        <v>43</v>
      </c>
      <c r="P7328" t="s">
        <v>43</v>
      </c>
      <c r="Q7328" s="2">
        <v>44821</v>
      </c>
      <c r="R7328" t="s">
        <v>48</v>
      </c>
      <c r="S7328" t="s">
        <v>33</v>
      </c>
      <c r="T7328">
        <f>_xlfn.DAYS(Raw_data_US_healthcare[[#This Row],[Discharge Date]],Raw_data_US_healthcare[[#This Row],[Date of Admission]])</f>
        <v>27</v>
      </c>
    </row>
    <row r="7329" spans="1:20" x14ac:dyDescent="0.3">
      <c r="A7329" t="s">
        <v>26511</v>
      </c>
      <c r="B7329" t="s">
        <v>19886</v>
      </c>
      <c r="C7329">
        <v>66</v>
      </c>
      <c r="D7329" t="str">
        <f>IF(Raw_data_US_healthcare[[#This Row],[Age]]&lt;35,"Young",IF(Raw_data_US_healthcare[[#This Row],[Age]]&lt;60,"Middle","Senior"))</f>
        <v>Senior</v>
      </c>
      <c r="E7329" t="s">
        <v>16</v>
      </c>
      <c r="F7329" t="s">
        <v>27</v>
      </c>
      <c r="G7329" t="s">
        <v>27</v>
      </c>
      <c r="H7329" t="s">
        <v>18</v>
      </c>
      <c r="I7329" s="2">
        <v>44371</v>
      </c>
      <c r="J7329" t="s">
        <v>13552</v>
      </c>
      <c r="K7329" t="s">
        <v>19887</v>
      </c>
      <c r="L7329" t="s">
        <v>21</v>
      </c>
      <c r="M7329">
        <v>18943.3099</v>
      </c>
      <c r="N7329">
        <v>429</v>
      </c>
      <c r="O7329" t="s">
        <v>39</v>
      </c>
      <c r="P7329" t="s">
        <v>39</v>
      </c>
      <c r="Q7329" s="2">
        <v>44383</v>
      </c>
      <c r="R7329" t="s">
        <v>48</v>
      </c>
      <c r="S7329" t="s">
        <v>33</v>
      </c>
      <c r="T7329">
        <f>_xlfn.DAYS(Raw_data_US_healthcare[[#This Row],[Discharge Date]],Raw_data_US_healthcare[[#This Row],[Date of Admission]])</f>
        <v>12</v>
      </c>
    </row>
    <row r="7330" spans="1:20" x14ac:dyDescent="0.3">
      <c r="A7330" t="s">
        <v>26512</v>
      </c>
      <c r="B7330" t="s">
        <v>19888</v>
      </c>
      <c r="C7330">
        <v>52</v>
      </c>
      <c r="D7330" t="str">
        <f>IF(Raw_data_US_healthcare[[#This Row],[Age]]&lt;35,"Young",IF(Raw_data_US_healthcare[[#This Row],[Age]]&lt;60,"Middle","Senior"))</f>
        <v>Middle</v>
      </c>
      <c r="E7330" t="s">
        <v>26</v>
      </c>
      <c r="F7330" t="s">
        <v>113</v>
      </c>
      <c r="G7330" t="s">
        <v>113</v>
      </c>
      <c r="H7330" t="s">
        <v>36</v>
      </c>
      <c r="I7330" s="2">
        <v>43974</v>
      </c>
      <c r="J7330" t="s">
        <v>19889</v>
      </c>
      <c r="K7330" t="s">
        <v>16662</v>
      </c>
      <c r="L7330" t="s">
        <v>52</v>
      </c>
      <c r="M7330">
        <v>5132.5366999999997</v>
      </c>
      <c r="N7330">
        <v>255</v>
      </c>
      <c r="O7330" t="s">
        <v>39</v>
      </c>
      <c r="P7330" t="s">
        <v>39</v>
      </c>
      <c r="Q7330" s="2">
        <v>43988</v>
      </c>
      <c r="R7330" t="s">
        <v>83</v>
      </c>
      <c r="S7330" t="s">
        <v>33</v>
      </c>
      <c r="T7330">
        <f>_xlfn.DAYS(Raw_data_US_healthcare[[#This Row],[Discharge Date]],Raw_data_US_healthcare[[#This Row],[Date of Admission]])</f>
        <v>14</v>
      </c>
    </row>
    <row r="7331" spans="1:20" x14ac:dyDescent="0.3">
      <c r="A7331" t="s">
        <v>26512</v>
      </c>
      <c r="B7331" t="s">
        <v>19890</v>
      </c>
      <c r="C7331">
        <v>32</v>
      </c>
      <c r="D7331" t="str">
        <f>IF(Raw_data_US_healthcare[[#This Row],[Age]]&lt;35,"Young",IF(Raw_data_US_healthcare[[#This Row],[Age]]&lt;60,"Middle","Senior"))</f>
        <v>Young</v>
      </c>
      <c r="E7331" t="s">
        <v>26</v>
      </c>
      <c r="F7331" t="s">
        <v>17</v>
      </c>
      <c r="G7331" t="s">
        <v>17</v>
      </c>
      <c r="H7331" t="s">
        <v>28</v>
      </c>
      <c r="I7331" s="2">
        <v>43748</v>
      </c>
      <c r="J7331" t="s">
        <v>19005</v>
      </c>
      <c r="K7331" t="s">
        <v>19891</v>
      </c>
      <c r="L7331" t="s">
        <v>52</v>
      </c>
      <c r="M7331">
        <v>6944.9966999999997</v>
      </c>
      <c r="N7331">
        <v>430</v>
      </c>
      <c r="O7331" t="s">
        <v>39</v>
      </c>
      <c r="P7331" t="s">
        <v>39</v>
      </c>
      <c r="Q7331" s="2">
        <v>43775</v>
      </c>
      <c r="R7331" t="s">
        <v>48</v>
      </c>
      <c r="S7331" t="s">
        <v>33</v>
      </c>
      <c r="T7331">
        <f>_xlfn.DAYS(Raw_data_US_healthcare[[#This Row],[Discharge Date]],Raw_data_US_healthcare[[#This Row],[Date of Admission]])</f>
        <v>27</v>
      </c>
    </row>
    <row r="7332" spans="1:20" x14ac:dyDescent="0.3">
      <c r="A7332" t="s">
        <v>26511</v>
      </c>
      <c r="B7332" t="s">
        <v>19892</v>
      </c>
      <c r="C7332">
        <v>64</v>
      </c>
      <c r="D7332" t="str">
        <f>IF(Raw_data_US_healthcare[[#This Row],[Age]]&lt;35,"Young",IF(Raw_data_US_healthcare[[#This Row],[Age]]&lt;60,"Middle","Senior"))</f>
        <v>Senior</v>
      </c>
      <c r="E7332" t="s">
        <v>16</v>
      </c>
      <c r="F7332" t="s">
        <v>27</v>
      </c>
      <c r="G7332" t="s">
        <v>27</v>
      </c>
      <c r="H7332" t="s">
        <v>26514</v>
      </c>
      <c r="I7332" s="2">
        <v>43734</v>
      </c>
      <c r="J7332" t="s">
        <v>19893</v>
      </c>
      <c r="K7332" t="s">
        <v>19894</v>
      </c>
      <c r="L7332" t="s">
        <v>31</v>
      </c>
      <c r="M7332">
        <v>33217.844700000001</v>
      </c>
      <c r="N7332">
        <v>409</v>
      </c>
      <c r="O7332" t="s">
        <v>43</v>
      </c>
      <c r="P7332" t="s">
        <v>43</v>
      </c>
      <c r="Q7332" s="2">
        <v>43761</v>
      </c>
      <c r="R7332" t="s">
        <v>83</v>
      </c>
      <c r="S7332" t="s">
        <v>33</v>
      </c>
      <c r="T7332">
        <f>_xlfn.DAYS(Raw_data_US_healthcare[[#This Row],[Discharge Date]],Raw_data_US_healthcare[[#This Row],[Date of Admission]])</f>
        <v>27</v>
      </c>
    </row>
    <row r="7333" spans="1:20" x14ac:dyDescent="0.3">
      <c r="A7333" t="s">
        <v>26512</v>
      </c>
      <c r="B7333" t="s">
        <v>19895</v>
      </c>
      <c r="C7333">
        <v>70</v>
      </c>
      <c r="D7333" t="str">
        <f>IF(Raw_data_US_healthcare[[#This Row],[Age]]&lt;35,"Young",IF(Raw_data_US_healthcare[[#This Row],[Age]]&lt;60,"Middle","Senior"))</f>
        <v>Senior</v>
      </c>
      <c r="E7333" t="s">
        <v>26</v>
      </c>
      <c r="F7333" t="s">
        <v>88</v>
      </c>
      <c r="G7333" t="s">
        <v>88</v>
      </c>
      <c r="H7333" t="s">
        <v>26514</v>
      </c>
      <c r="I7333" s="2">
        <v>44446</v>
      </c>
      <c r="J7333" t="s">
        <v>13497</v>
      </c>
      <c r="K7333" t="s">
        <v>19896</v>
      </c>
      <c r="L7333" t="s">
        <v>56</v>
      </c>
      <c r="M7333">
        <v>2100.7864</v>
      </c>
      <c r="N7333">
        <v>358</v>
      </c>
      <c r="O7333" t="s">
        <v>43</v>
      </c>
      <c r="P7333" t="s">
        <v>43</v>
      </c>
      <c r="Q7333" s="2">
        <v>44470</v>
      </c>
      <c r="R7333" t="s">
        <v>48</v>
      </c>
      <c r="S7333" t="s">
        <v>45</v>
      </c>
      <c r="T7333">
        <f>_xlfn.DAYS(Raw_data_US_healthcare[[#This Row],[Discharge Date]],Raw_data_US_healthcare[[#This Row],[Date of Admission]])</f>
        <v>24</v>
      </c>
    </row>
    <row r="7334" spans="1:20" x14ac:dyDescent="0.3">
      <c r="A7334" t="s">
        <v>26512</v>
      </c>
      <c r="B7334" t="s">
        <v>19897</v>
      </c>
      <c r="C7334">
        <v>23</v>
      </c>
      <c r="D7334" t="str">
        <f>IF(Raw_data_US_healthcare[[#This Row],[Age]]&lt;35,"Young",IF(Raw_data_US_healthcare[[#This Row],[Age]]&lt;60,"Middle","Senior"))</f>
        <v>Young</v>
      </c>
      <c r="E7334" t="s">
        <v>26</v>
      </c>
      <c r="F7334" t="s">
        <v>228</v>
      </c>
      <c r="G7334" t="s">
        <v>228</v>
      </c>
      <c r="H7334" t="s">
        <v>26516</v>
      </c>
      <c r="I7334" s="2">
        <v>44578</v>
      </c>
      <c r="J7334" t="s">
        <v>19898</v>
      </c>
      <c r="K7334" t="s">
        <v>19899</v>
      </c>
      <c r="L7334" t="s">
        <v>60</v>
      </c>
      <c r="M7334">
        <v>1402.6385</v>
      </c>
      <c r="N7334">
        <v>406</v>
      </c>
      <c r="O7334" t="s">
        <v>39</v>
      </c>
      <c r="P7334" t="s">
        <v>39</v>
      </c>
      <c r="Q7334" s="2">
        <v>44602</v>
      </c>
      <c r="R7334" t="s">
        <v>48</v>
      </c>
      <c r="S7334" t="s">
        <v>24</v>
      </c>
      <c r="T7334">
        <f>_xlfn.DAYS(Raw_data_US_healthcare[[#This Row],[Discharge Date]],Raw_data_US_healthcare[[#This Row],[Date of Admission]])</f>
        <v>24</v>
      </c>
    </row>
    <row r="7335" spans="1:20" x14ac:dyDescent="0.3">
      <c r="A7335" t="s">
        <v>26511</v>
      </c>
      <c r="B7335" t="s">
        <v>19900</v>
      </c>
      <c r="C7335">
        <v>23</v>
      </c>
      <c r="D7335" t="str">
        <f>IF(Raw_data_US_healthcare[[#This Row],[Age]]&lt;35,"Young",IF(Raw_data_US_healthcare[[#This Row],[Age]]&lt;60,"Middle","Senior"))</f>
        <v>Young</v>
      </c>
      <c r="E7335" t="s">
        <v>16</v>
      </c>
      <c r="F7335" t="s">
        <v>17</v>
      </c>
      <c r="G7335" t="s">
        <v>17</v>
      </c>
      <c r="H7335" t="s">
        <v>36</v>
      </c>
      <c r="I7335" s="2">
        <v>44511</v>
      </c>
      <c r="J7335" t="s">
        <v>19901</v>
      </c>
      <c r="K7335" t="s">
        <v>19902</v>
      </c>
      <c r="L7335" t="s">
        <v>60</v>
      </c>
      <c r="M7335">
        <v>13336.269399999999</v>
      </c>
      <c r="N7335">
        <v>365</v>
      </c>
      <c r="O7335" t="s">
        <v>22</v>
      </c>
      <c r="P7335" t="s">
        <v>22</v>
      </c>
      <c r="Q7335" s="2">
        <v>44524</v>
      </c>
      <c r="R7335" t="s">
        <v>83</v>
      </c>
      <c r="S7335" t="s">
        <v>45</v>
      </c>
      <c r="T7335">
        <f>_xlfn.DAYS(Raw_data_US_healthcare[[#This Row],[Discharge Date]],Raw_data_US_healthcare[[#This Row],[Date of Admission]])</f>
        <v>13</v>
      </c>
    </row>
    <row r="7336" spans="1:20" x14ac:dyDescent="0.3">
      <c r="A7336" t="s">
        <v>26511</v>
      </c>
      <c r="B7336" t="s">
        <v>19903</v>
      </c>
      <c r="C7336">
        <v>46</v>
      </c>
      <c r="D7336" t="str">
        <f>IF(Raw_data_US_healthcare[[#This Row],[Age]]&lt;35,"Young",IF(Raw_data_US_healthcare[[#This Row],[Age]]&lt;60,"Middle","Senior"))</f>
        <v>Middle</v>
      </c>
      <c r="E7336" t="s">
        <v>16</v>
      </c>
      <c r="F7336" t="s">
        <v>17</v>
      </c>
      <c r="G7336" t="s">
        <v>17</v>
      </c>
      <c r="H7336" t="s">
        <v>18</v>
      </c>
      <c r="I7336" s="2">
        <v>44733</v>
      </c>
      <c r="J7336" t="s">
        <v>19904</v>
      </c>
      <c r="K7336" t="s">
        <v>13401</v>
      </c>
      <c r="L7336" t="s">
        <v>60</v>
      </c>
      <c r="M7336">
        <v>46740.9162</v>
      </c>
      <c r="N7336">
        <v>150</v>
      </c>
      <c r="O7336" t="s">
        <v>43</v>
      </c>
      <c r="P7336" t="s">
        <v>43</v>
      </c>
      <c r="Q7336" s="2">
        <v>44762</v>
      </c>
      <c r="R7336" t="s">
        <v>23</v>
      </c>
      <c r="S7336" t="s">
        <v>24</v>
      </c>
      <c r="T7336">
        <f>_xlfn.DAYS(Raw_data_US_healthcare[[#This Row],[Discharge Date]],Raw_data_US_healthcare[[#This Row],[Date of Admission]])</f>
        <v>29</v>
      </c>
    </row>
    <row r="7337" spans="1:20" x14ac:dyDescent="0.3">
      <c r="A7337" t="s">
        <v>26512</v>
      </c>
      <c r="B7337" t="s">
        <v>19905</v>
      </c>
      <c r="C7337">
        <v>85</v>
      </c>
      <c r="D7337" t="str">
        <f>IF(Raw_data_US_healthcare[[#This Row],[Age]]&lt;35,"Young",IF(Raw_data_US_healthcare[[#This Row],[Age]]&lt;60,"Middle","Senior"))</f>
        <v>Senior</v>
      </c>
      <c r="E7337" t="s">
        <v>26</v>
      </c>
      <c r="F7337" t="s">
        <v>228</v>
      </c>
      <c r="G7337" t="s">
        <v>228</v>
      </c>
      <c r="H7337" t="s">
        <v>26514</v>
      </c>
      <c r="I7337" s="2">
        <v>43692</v>
      </c>
      <c r="J7337" t="s">
        <v>19906</v>
      </c>
      <c r="K7337" t="s">
        <v>19907</v>
      </c>
      <c r="L7337" t="s">
        <v>56</v>
      </c>
      <c r="M7337">
        <v>39902.156499999997</v>
      </c>
      <c r="N7337">
        <v>371</v>
      </c>
      <c r="O7337" t="s">
        <v>43</v>
      </c>
      <c r="P7337" t="s">
        <v>43</v>
      </c>
      <c r="Q7337" s="2">
        <v>43722</v>
      </c>
      <c r="R7337" t="s">
        <v>83</v>
      </c>
      <c r="S7337" t="s">
        <v>33</v>
      </c>
      <c r="T7337">
        <f>_xlfn.DAYS(Raw_data_US_healthcare[[#This Row],[Discharge Date]],Raw_data_US_healthcare[[#This Row],[Date of Admission]])</f>
        <v>30</v>
      </c>
    </row>
    <row r="7338" spans="1:20" x14ac:dyDescent="0.3">
      <c r="A7338" t="s">
        <v>26512</v>
      </c>
      <c r="B7338" t="s">
        <v>19908</v>
      </c>
      <c r="C7338">
        <v>20</v>
      </c>
      <c r="D7338" t="str">
        <f>IF(Raw_data_US_healthcare[[#This Row],[Age]]&lt;35,"Young",IF(Raw_data_US_healthcare[[#This Row],[Age]]&lt;60,"Middle","Senior"))</f>
        <v>Young</v>
      </c>
      <c r="E7338" t="s">
        <v>26</v>
      </c>
      <c r="F7338" t="s">
        <v>49</v>
      </c>
      <c r="G7338" t="s">
        <v>49</v>
      </c>
      <c r="H7338" t="s">
        <v>36</v>
      </c>
      <c r="I7338" s="2">
        <v>44021</v>
      </c>
      <c r="J7338" t="s">
        <v>19909</v>
      </c>
      <c r="K7338" t="s">
        <v>19910</v>
      </c>
      <c r="L7338" t="s">
        <v>60</v>
      </c>
      <c r="M7338">
        <v>16614.7467</v>
      </c>
      <c r="N7338">
        <v>240</v>
      </c>
      <c r="O7338" t="s">
        <v>39</v>
      </c>
      <c r="P7338" t="s">
        <v>39</v>
      </c>
      <c r="Q7338" s="2">
        <v>44040</v>
      </c>
      <c r="R7338" t="s">
        <v>32</v>
      </c>
      <c r="S7338" t="s">
        <v>24</v>
      </c>
      <c r="T7338">
        <f>_xlfn.DAYS(Raw_data_US_healthcare[[#This Row],[Discharge Date]],Raw_data_US_healthcare[[#This Row],[Date of Admission]])</f>
        <v>19</v>
      </c>
    </row>
    <row r="7339" spans="1:20" x14ac:dyDescent="0.3">
      <c r="A7339" t="s">
        <v>26511</v>
      </c>
      <c r="B7339" t="s">
        <v>19911</v>
      </c>
      <c r="C7339">
        <v>57</v>
      </c>
      <c r="D7339" t="str">
        <f>IF(Raw_data_US_healthcare[[#This Row],[Age]]&lt;35,"Young",IF(Raw_data_US_healthcare[[#This Row],[Age]]&lt;60,"Middle","Senior"))</f>
        <v>Middle</v>
      </c>
      <c r="E7339" t="s">
        <v>16</v>
      </c>
      <c r="F7339" t="s">
        <v>228</v>
      </c>
      <c r="G7339" t="s">
        <v>228</v>
      </c>
      <c r="H7339" t="s">
        <v>26516</v>
      </c>
      <c r="I7339" s="2">
        <v>43932</v>
      </c>
      <c r="J7339" t="s">
        <v>19912</v>
      </c>
      <c r="K7339" t="s">
        <v>11523</v>
      </c>
      <c r="L7339" t="s">
        <v>52</v>
      </c>
      <c r="M7339">
        <v>33021.053200000002</v>
      </c>
      <c r="N7339">
        <v>368</v>
      </c>
      <c r="O7339" t="s">
        <v>39</v>
      </c>
      <c r="P7339" t="s">
        <v>39</v>
      </c>
      <c r="Q7339" s="2">
        <v>43962</v>
      </c>
      <c r="R7339" t="s">
        <v>32</v>
      </c>
      <c r="S7339" t="s">
        <v>45</v>
      </c>
      <c r="T7339">
        <f>_xlfn.DAYS(Raw_data_US_healthcare[[#This Row],[Discharge Date]],Raw_data_US_healthcare[[#This Row],[Date of Admission]])</f>
        <v>30</v>
      </c>
    </row>
    <row r="7340" spans="1:20" x14ac:dyDescent="0.3">
      <c r="A7340" t="s">
        <v>26512</v>
      </c>
      <c r="B7340" t="s">
        <v>19913</v>
      </c>
      <c r="C7340">
        <v>61</v>
      </c>
      <c r="D7340" t="str">
        <f>IF(Raw_data_US_healthcare[[#This Row],[Age]]&lt;35,"Young",IF(Raw_data_US_healthcare[[#This Row],[Age]]&lt;60,"Middle","Senior"))</f>
        <v>Senior</v>
      </c>
      <c r="E7340" t="s">
        <v>26</v>
      </c>
      <c r="F7340" t="s">
        <v>17</v>
      </c>
      <c r="G7340" t="s">
        <v>17</v>
      </c>
      <c r="H7340" t="s">
        <v>26514</v>
      </c>
      <c r="I7340" s="2">
        <v>45067</v>
      </c>
      <c r="J7340" t="s">
        <v>11711</v>
      </c>
      <c r="K7340" t="s">
        <v>19914</v>
      </c>
      <c r="L7340" t="s">
        <v>52</v>
      </c>
      <c r="M7340">
        <v>17907.579300000001</v>
      </c>
      <c r="N7340">
        <v>401</v>
      </c>
      <c r="O7340" t="s">
        <v>22</v>
      </c>
      <c r="P7340" t="s">
        <v>22</v>
      </c>
      <c r="Q7340" s="2">
        <v>45067</v>
      </c>
      <c r="R7340" t="s">
        <v>23</v>
      </c>
      <c r="S7340" t="s">
        <v>45</v>
      </c>
      <c r="T7340">
        <f>_xlfn.DAYS(Raw_data_US_healthcare[[#This Row],[Discharge Date]],Raw_data_US_healthcare[[#This Row],[Date of Admission]])</f>
        <v>0</v>
      </c>
    </row>
    <row r="7341" spans="1:20" x14ac:dyDescent="0.3">
      <c r="A7341" t="s">
        <v>26512</v>
      </c>
      <c r="B7341" t="s">
        <v>19915</v>
      </c>
      <c r="C7341">
        <v>53</v>
      </c>
      <c r="D7341" t="str">
        <f>IF(Raw_data_US_healthcare[[#This Row],[Age]]&lt;35,"Young",IF(Raw_data_US_healthcare[[#This Row],[Age]]&lt;60,"Middle","Senior"))</f>
        <v>Middle</v>
      </c>
      <c r="E7341" t="s">
        <v>26</v>
      </c>
      <c r="F7341" t="s">
        <v>88</v>
      </c>
      <c r="G7341" t="s">
        <v>88</v>
      </c>
      <c r="H7341" t="s">
        <v>18</v>
      </c>
      <c r="I7341" s="2">
        <v>44636</v>
      </c>
      <c r="J7341" t="s">
        <v>19916</v>
      </c>
      <c r="K7341" t="s">
        <v>19917</v>
      </c>
      <c r="L7341" t="s">
        <v>21</v>
      </c>
      <c r="M7341">
        <v>23341.534899999999</v>
      </c>
      <c r="N7341">
        <v>174</v>
      </c>
      <c r="O7341" t="s">
        <v>43</v>
      </c>
      <c r="P7341" t="s">
        <v>43</v>
      </c>
      <c r="Q7341" s="2">
        <v>44659</v>
      </c>
      <c r="R7341" t="s">
        <v>48</v>
      </c>
      <c r="S7341" t="s">
        <v>24</v>
      </c>
      <c r="T7341">
        <f>_xlfn.DAYS(Raw_data_US_healthcare[[#This Row],[Discharge Date]],Raw_data_US_healthcare[[#This Row],[Date of Admission]])</f>
        <v>23</v>
      </c>
    </row>
    <row r="7342" spans="1:20" x14ac:dyDescent="0.3">
      <c r="A7342" t="s">
        <v>26511</v>
      </c>
      <c r="B7342" t="s">
        <v>19918</v>
      </c>
      <c r="C7342">
        <v>43</v>
      </c>
      <c r="D7342" t="str">
        <f>IF(Raw_data_US_healthcare[[#This Row],[Age]]&lt;35,"Young",IF(Raw_data_US_healthcare[[#This Row],[Age]]&lt;60,"Middle","Senior"))</f>
        <v>Middle</v>
      </c>
      <c r="E7342" t="s">
        <v>16</v>
      </c>
      <c r="F7342" t="s">
        <v>62</v>
      </c>
      <c r="G7342" t="s">
        <v>62</v>
      </c>
      <c r="H7342" t="s">
        <v>26516</v>
      </c>
      <c r="I7342" s="2">
        <v>44822</v>
      </c>
      <c r="J7342" t="s">
        <v>19919</v>
      </c>
      <c r="K7342" t="s">
        <v>11580</v>
      </c>
      <c r="L7342" t="s">
        <v>60</v>
      </c>
      <c r="M7342">
        <v>3195.2093</v>
      </c>
      <c r="N7342">
        <v>498</v>
      </c>
      <c r="O7342" t="s">
        <v>39</v>
      </c>
      <c r="P7342" t="s">
        <v>39</v>
      </c>
      <c r="Q7342" s="2">
        <v>44838</v>
      </c>
      <c r="R7342" t="s">
        <v>44</v>
      </c>
      <c r="S7342" t="s">
        <v>33</v>
      </c>
      <c r="T7342">
        <f>_xlfn.DAYS(Raw_data_US_healthcare[[#This Row],[Discharge Date]],Raw_data_US_healthcare[[#This Row],[Date of Admission]])</f>
        <v>16</v>
      </c>
    </row>
    <row r="7343" spans="1:20" x14ac:dyDescent="0.3">
      <c r="A7343" t="s">
        <v>26511</v>
      </c>
      <c r="B7343" t="s">
        <v>19920</v>
      </c>
      <c r="C7343">
        <v>58</v>
      </c>
      <c r="D7343" t="str">
        <f>IF(Raw_data_US_healthcare[[#This Row],[Age]]&lt;35,"Young",IF(Raw_data_US_healthcare[[#This Row],[Age]]&lt;60,"Middle","Senior"))</f>
        <v>Middle</v>
      </c>
      <c r="E7343" t="s">
        <v>16</v>
      </c>
      <c r="F7343" t="s">
        <v>35</v>
      </c>
      <c r="G7343" t="s">
        <v>35</v>
      </c>
      <c r="H7343" t="s">
        <v>26516</v>
      </c>
      <c r="I7343" s="2">
        <v>45095</v>
      </c>
      <c r="J7343" t="s">
        <v>19921</v>
      </c>
      <c r="K7343" t="s">
        <v>59</v>
      </c>
      <c r="L7343" t="s">
        <v>60</v>
      </c>
      <c r="M7343">
        <v>26444.080900000001</v>
      </c>
      <c r="N7343">
        <v>492</v>
      </c>
      <c r="O7343" t="s">
        <v>39</v>
      </c>
      <c r="P7343" t="s">
        <v>39</v>
      </c>
      <c r="Q7343" s="2">
        <v>45112</v>
      </c>
      <c r="R7343" t="s">
        <v>48</v>
      </c>
      <c r="S7343" t="s">
        <v>33</v>
      </c>
      <c r="T7343">
        <f>_xlfn.DAYS(Raw_data_US_healthcare[[#This Row],[Discharge Date]],Raw_data_US_healthcare[[#This Row],[Date of Admission]])</f>
        <v>17</v>
      </c>
    </row>
    <row r="7344" spans="1:20" x14ac:dyDescent="0.3">
      <c r="A7344" t="s">
        <v>26511</v>
      </c>
      <c r="B7344" t="s">
        <v>19922</v>
      </c>
      <c r="C7344">
        <v>51</v>
      </c>
      <c r="D7344" t="str">
        <f>IF(Raw_data_US_healthcare[[#This Row],[Age]]&lt;35,"Young",IF(Raw_data_US_healthcare[[#This Row],[Age]]&lt;60,"Middle","Senior"))</f>
        <v>Middle</v>
      </c>
      <c r="E7344" t="s">
        <v>16</v>
      </c>
      <c r="F7344" t="s">
        <v>27</v>
      </c>
      <c r="G7344" t="s">
        <v>27</v>
      </c>
      <c r="H7344" t="s">
        <v>36</v>
      </c>
      <c r="I7344" s="2">
        <v>45051</v>
      </c>
      <c r="J7344" t="s">
        <v>3960</v>
      </c>
      <c r="K7344" t="s">
        <v>19923</v>
      </c>
      <c r="L7344" t="s">
        <v>56</v>
      </c>
      <c r="M7344">
        <v>16907.041399999998</v>
      </c>
      <c r="N7344">
        <v>493</v>
      </c>
      <c r="O7344" t="s">
        <v>22</v>
      </c>
      <c r="P7344" t="s">
        <v>22</v>
      </c>
      <c r="Q7344" s="2">
        <v>45058</v>
      </c>
      <c r="R7344" t="s">
        <v>48</v>
      </c>
      <c r="S7344" t="s">
        <v>24</v>
      </c>
      <c r="T7344">
        <f>_xlfn.DAYS(Raw_data_US_healthcare[[#This Row],[Discharge Date]],Raw_data_US_healthcare[[#This Row],[Date of Admission]])</f>
        <v>7</v>
      </c>
    </row>
    <row r="7345" spans="1:20" x14ac:dyDescent="0.3">
      <c r="A7345" t="s">
        <v>26511</v>
      </c>
      <c r="B7345" t="s">
        <v>19924</v>
      </c>
      <c r="C7345">
        <v>85</v>
      </c>
      <c r="D7345" t="str">
        <f>IF(Raw_data_US_healthcare[[#This Row],[Age]]&lt;35,"Young",IF(Raw_data_US_healthcare[[#This Row],[Age]]&lt;60,"Middle","Senior"))</f>
        <v>Senior</v>
      </c>
      <c r="E7345" t="s">
        <v>16</v>
      </c>
      <c r="F7345" t="s">
        <v>27</v>
      </c>
      <c r="G7345" t="s">
        <v>27</v>
      </c>
      <c r="H7345" t="s">
        <v>26514</v>
      </c>
      <c r="I7345" s="2">
        <v>43584</v>
      </c>
      <c r="J7345" t="s">
        <v>19925</v>
      </c>
      <c r="K7345" t="s">
        <v>19926</v>
      </c>
      <c r="L7345" t="s">
        <v>52</v>
      </c>
      <c r="M7345">
        <v>9509.8057000000008</v>
      </c>
      <c r="N7345">
        <v>315</v>
      </c>
      <c r="O7345" t="s">
        <v>43</v>
      </c>
      <c r="P7345" t="s">
        <v>43</v>
      </c>
      <c r="Q7345" s="2">
        <v>43599</v>
      </c>
      <c r="R7345" t="s">
        <v>23</v>
      </c>
      <c r="S7345" t="s">
        <v>33</v>
      </c>
      <c r="T7345">
        <f>_xlfn.DAYS(Raw_data_US_healthcare[[#This Row],[Discharge Date]],Raw_data_US_healthcare[[#This Row],[Date of Admission]])</f>
        <v>15</v>
      </c>
    </row>
    <row r="7346" spans="1:20" x14ac:dyDescent="0.3">
      <c r="A7346" t="s">
        <v>26511</v>
      </c>
      <c r="B7346" t="s">
        <v>19927</v>
      </c>
      <c r="C7346">
        <v>78</v>
      </c>
      <c r="D7346" t="str">
        <f>IF(Raw_data_US_healthcare[[#This Row],[Age]]&lt;35,"Young",IF(Raw_data_US_healthcare[[#This Row],[Age]]&lt;60,"Middle","Senior"))</f>
        <v>Senior</v>
      </c>
      <c r="E7346" t="s">
        <v>16</v>
      </c>
      <c r="F7346" t="s">
        <v>62</v>
      </c>
      <c r="G7346" t="s">
        <v>62</v>
      </c>
      <c r="H7346" t="s">
        <v>36</v>
      </c>
      <c r="I7346" s="2">
        <v>43688</v>
      </c>
      <c r="J7346" t="s">
        <v>19928</v>
      </c>
      <c r="K7346" t="s">
        <v>19929</v>
      </c>
      <c r="L7346" t="s">
        <v>31</v>
      </c>
      <c r="M7346">
        <v>15661.2763</v>
      </c>
      <c r="N7346">
        <v>172</v>
      </c>
      <c r="O7346" t="s">
        <v>22</v>
      </c>
      <c r="P7346" t="s">
        <v>22</v>
      </c>
      <c r="Q7346" s="2">
        <v>43711</v>
      </c>
      <c r="R7346" t="s">
        <v>48</v>
      </c>
      <c r="S7346" t="s">
        <v>45</v>
      </c>
      <c r="T7346">
        <f>_xlfn.DAYS(Raw_data_US_healthcare[[#This Row],[Discharge Date]],Raw_data_US_healthcare[[#This Row],[Date of Admission]])</f>
        <v>23</v>
      </c>
    </row>
    <row r="7347" spans="1:20" x14ac:dyDescent="0.3">
      <c r="A7347" t="s">
        <v>26512</v>
      </c>
      <c r="B7347" t="s">
        <v>19930</v>
      </c>
      <c r="C7347">
        <v>50</v>
      </c>
      <c r="D7347" t="str">
        <f>IF(Raw_data_US_healthcare[[#This Row],[Age]]&lt;35,"Young",IF(Raw_data_US_healthcare[[#This Row],[Age]]&lt;60,"Middle","Senior"))</f>
        <v>Middle</v>
      </c>
      <c r="E7347" t="s">
        <v>26</v>
      </c>
      <c r="F7347" t="s">
        <v>35</v>
      </c>
      <c r="G7347" t="s">
        <v>35</v>
      </c>
      <c r="H7347" t="s">
        <v>69</v>
      </c>
      <c r="I7347" s="2">
        <v>43751</v>
      </c>
      <c r="J7347" t="s">
        <v>19931</v>
      </c>
      <c r="K7347" t="s">
        <v>13547</v>
      </c>
      <c r="L7347" t="s">
        <v>56</v>
      </c>
      <c r="M7347">
        <v>12349.940699999999</v>
      </c>
      <c r="N7347">
        <v>481</v>
      </c>
      <c r="O7347" t="s">
        <v>39</v>
      </c>
      <c r="P7347" t="s">
        <v>39</v>
      </c>
      <c r="Q7347" s="2">
        <v>43764</v>
      </c>
      <c r="R7347" t="s">
        <v>48</v>
      </c>
      <c r="S7347" t="s">
        <v>33</v>
      </c>
      <c r="T7347">
        <f>_xlfn.DAYS(Raw_data_US_healthcare[[#This Row],[Discharge Date]],Raw_data_US_healthcare[[#This Row],[Date of Admission]])</f>
        <v>13</v>
      </c>
    </row>
    <row r="7348" spans="1:20" x14ac:dyDescent="0.3">
      <c r="A7348" t="s">
        <v>26512</v>
      </c>
      <c r="B7348" t="s">
        <v>19932</v>
      </c>
      <c r="C7348">
        <v>81</v>
      </c>
      <c r="D7348" t="str">
        <f>IF(Raw_data_US_healthcare[[#This Row],[Age]]&lt;35,"Young",IF(Raw_data_US_healthcare[[#This Row],[Age]]&lt;60,"Middle","Senior"))</f>
        <v>Senior</v>
      </c>
      <c r="E7348" t="s">
        <v>26</v>
      </c>
      <c r="F7348" t="s">
        <v>49</v>
      </c>
      <c r="G7348" t="s">
        <v>49</v>
      </c>
      <c r="H7348" t="s">
        <v>36</v>
      </c>
      <c r="I7348" s="2">
        <v>45000</v>
      </c>
      <c r="J7348" t="s">
        <v>17601</v>
      </c>
      <c r="K7348" t="s">
        <v>19933</v>
      </c>
      <c r="L7348" t="s">
        <v>31</v>
      </c>
      <c r="M7348">
        <v>7184.5955999999996</v>
      </c>
      <c r="N7348">
        <v>266</v>
      </c>
      <c r="O7348" t="s">
        <v>43</v>
      </c>
      <c r="P7348" t="s">
        <v>43</v>
      </c>
      <c r="Q7348" s="2">
        <v>45024</v>
      </c>
      <c r="R7348" t="s">
        <v>32</v>
      </c>
      <c r="S7348" t="s">
        <v>24</v>
      </c>
      <c r="T7348">
        <f>_xlfn.DAYS(Raw_data_US_healthcare[[#This Row],[Discharge Date]],Raw_data_US_healthcare[[#This Row],[Date of Admission]])</f>
        <v>24</v>
      </c>
    </row>
    <row r="7349" spans="1:20" x14ac:dyDescent="0.3">
      <c r="A7349" t="s">
        <v>26512</v>
      </c>
      <c r="B7349" t="s">
        <v>19934</v>
      </c>
      <c r="C7349">
        <v>45</v>
      </c>
      <c r="D7349" t="str">
        <f>IF(Raw_data_US_healthcare[[#This Row],[Age]]&lt;35,"Young",IF(Raw_data_US_healthcare[[#This Row],[Age]]&lt;60,"Middle","Senior"))</f>
        <v>Middle</v>
      </c>
      <c r="E7349" t="s">
        <v>26</v>
      </c>
      <c r="F7349" t="s">
        <v>49</v>
      </c>
      <c r="G7349" t="s">
        <v>49</v>
      </c>
      <c r="H7349" t="s">
        <v>18</v>
      </c>
      <c r="I7349" s="2">
        <v>43633</v>
      </c>
      <c r="J7349" t="s">
        <v>18545</v>
      </c>
      <c r="K7349" t="s">
        <v>19935</v>
      </c>
      <c r="L7349" t="s">
        <v>21</v>
      </c>
      <c r="M7349">
        <v>42609.206899999997</v>
      </c>
      <c r="N7349">
        <v>354</v>
      </c>
      <c r="O7349" t="s">
        <v>43</v>
      </c>
      <c r="P7349" t="s">
        <v>43</v>
      </c>
      <c r="Q7349" s="2">
        <v>43654</v>
      </c>
      <c r="R7349" t="s">
        <v>32</v>
      </c>
      <c r="S7349" t="s">
        <v>33</v>
      </c>
      <c r="T7349">
        <f>_xlfn.DAYS(Raw_data_US_healthcare[[#This Row],[Discharge Date]],Raw_data_US_healthcare[[#This Row],[Date of Admission]])</f>
        <v>21</v>
      </c>
    </row>
    <row r="7350" spans="1:20" x14ac:dyDescent="0.3">
      <c r="A7350" t="s">
        <v>26512</v>
      </c>
      <c r="B7350" t="s">
        <v>19936</v>
      </c>
      <c r="C7350">
        <v>31</v>
      </c>
      <c r="D7350" t="str">
        <f>IF(Raw_data_US_healthcare[[#This Row],[Age]]&lt;35,"Young",IF(Raw_data_US_healthcare[[#This Row],[Age]]&lt;60,"Middle","Senior"))</f>
        <v>Young</v>
      </c>
      <c r="E7350" t="s">
        <v>26</v>
      </c>
      <c r="F7350" t="s">
        <v>17</v>
      </c>
      <c r="G7350" t="s">
        <v>17</v>
      </c>
      <c r="H7350" t="s">
        <v>26514</v>
      </c>
      <c r="I7350" s="2">
        <v>44350</v>
      </c>
      <c r="J7350" t="s">
        <v>19937</v>
      </c>
      <c r="K7350" t="s">
        <v>19938</v>
      </c>
      <c r="L7350" t="s">
        <v>56</v>
      </c>
      <c r="M7350">
        <v>18151.074400000001</v>
      </c>
      <c r="N7350">
        <v>134</v>
      </c>
      <c r="O7350" t="s">
        <v>22</v>
      </c>
      <c r="P7350" t="s">
        <v>22</v>
      </c>
      <c r="Q7350" s="2">
        <v>44361</v>
      </c>
      <c r="R7350" t="s">
        <v>23</v>
      </c>
      <c r="S7350" t="s">
        <v>24</v>
      </c>
      <c r="T7350">
        <f>_xlfn.DAYS(Raw_data_US_healthcare[[#This Row],[Discharge Date]],Raw_data_US_healthcare[[#This Row],[Date of Admission]])</f>
        <v>11</v>
      </c>
    </row>
    <row r="7351" spans="1:20" x14ac:dyDescent="0.3">
      <c r="A7351" t="s">
        <v>26511</v>
      </c>
      <c r="B7351" t="s">
        <v>19939</v>
      </c>
      <c r="C7351">
        <v>47</v>
      </c>
      <c r="D7351" t="str">
        <f>IF(Raw_data_US_healthcare[[#This Row],[Age]]&lt;35,"Young",IF(Raw_data_US_healthcare[[#This Row],[Age]]&lt;60,"Middle","Senior"))</f>
        <v>Middle</v>
      </c>
      <c r="E7351" t="s">
        <v>16</v>
      </c>
      <c r="F7351" t="s">
        <v>228</v>
      </c>
      <c r="G7351" t="s">
        <v>228</v>
      </c>
      <c r="H7351" t="s">
        <v>18</v>
      </c>
      <c r="I7351" s="2">
        <v>45175</v>
      </c>
      <c r="J7351" t="s">
        <v>19940</v>
      </c>
      <c r="K7351" t="s">
        <v>19941</v>
      </c>
      <c r="L7351" t="s">
        <v>60</v>
      </c>
      <c r="M7351">
        <v>19928.353500000001</v>
      </c>
      <c r="N7351">
        <v>294</v>
      </c>
      <c r="O7351" t="s">
        <v>43</v>
      </c>
      <c r="P7351" t="s">
        <v>43</v>
      </c>
      <c r="Q7351" s="2">
        <v>45203</v>
      </c>
      <c r="R7351" t="s">
        <v>32</v>
      </c>
      <c r="S7351" t="s">
        <v>33</v>
      </c>
      <c r="T7351">
        <f>_xlfn.DAYS(Raw_data_US_healthcare[[#This Row],[Discharge Date]],Raw_data_US_healthcare[[#This Row],[Date of Admission]])</f>
        <v>28</v>
      </c>
    </row>
    <row r="7352" spans="1:20" x14ac:dyDescent="0.3">
      <c r="A7352" t="s">
        <v>26512</v>
      </c>
      <c r="B7352" t="s">
        <v>19942</v>
      </c>
      <c r="C7352">
        <v>77</v>
      </c>
      <c r="D7352" t="str">
        <f>IF(Raw_data_US_healthcare[[#This Row],[Age]]&lt;35,"Young",IF(Raw_data_US_healthcare[[#This Row],[Age]]&lt;60,"Middle","Senior"))</f>
        <v>Senior</v>
      </c>
      <c r="E7352" t="s">
        <v>26</v>
      </c>
      <c r="F7352" t="s">
        <v>49</v>
      </c>
      <c r="G7352" t="s">
        <v>49</v>
      </c>
      <c r="H7352" t="s">
        <v>26514</v>
      </c>
      <c r="I7352" s="2">
        <v>45001</v>
      </c>
      <c r="J7352" t="s">
        <v>19943</v>
      </c>
      <c r="K7352" t="s">
        <v>19944</v>
      </c>
      <c r="L7352" t="s">
        <v>60</v>
      </c>
      <c r="M7352">
        <v>31967.2395</v>
      </c>
      <c r="N7352">
        <v>303</v>
      </c>
      <c r="O7352" t="s">
        <v>39</v>
      </c>
      <c r="P7352" t="s">
        <v>39</v>
      </c>
      <c r="Q7352" s="2">
        <v>45030</v>
      </c>
      <c r="R7352" t="s">
        <v>48</v>
      </c>
      <c r="S7352" t="s">
        <v>24</v>
      </c>
      <c r="T7352">
        <f>_xlfn.DAYS(Raw_data_US_healthcare[[#This Row],[Discharge Date]],Raw_data_US_healthcare[[#This Row],[Date of Admission]])</f>
        <v>29</v>
      </c>
    </row>
    <row r="7353" spans="1:20" x14ac:dyDescent="0.3">
      <c r="A7353" t="s">
        <v>26511</v>
      </c>
      <c r="B7353" t="s">
        <v>19945</v>
      </c>
      <c r="C7353">
        <v>25</v>
      </c>
      <c r="D7353" t="str">
        <f>IF(Raw_data_US_healthcare[[#This Row],[Age]]&lt;35,"Young",IF(Raw_data_US_healthcare[[#This Row],[Age]]&lt;60,"Middle","Senior"))</f>
        <v>Young</v>
      </c>
      <c r="E7353" t="s">
        <v>16</v>
      </c>
      <c r="F7353" t="s">
        <v>27</v>
      </c>
      <c r="G7353" t="s">
        <v>27</v>
      </c>
      <c r="H7353" t="s">
        <v>26514</v>
      </c>
      <c r="I7353" s="2">
        <v>44826</v>
      </c>
      <c r="J7353" t="s">
        <v>19946</v>
      </c>
      <c r="K7353" t="s">
        <v>19947</v>
      </c>
      <c r="L7353" t="s">
        <v>31</v>
      </c>
      <c r="M7353">
        <v>7607.5097999999998</v>
      </c>
      <c r="N7353">
        <v>428</v>
      </c>
      <c r="O7353" t="s">
        <v>43</v>
      </c>
      <c r="P7353" t="s">
        <v>43</v>
      </c>
      <c r="Q7353" s="2">
        <v>44845</v>
      </c>
      <c r="R7353" t="s">
        <v>32</v>
      </c>
      <c r="S7353" t="s">
        <v>33</v>
      </c>
      <c r="T7353">
        <f>_xlfn.DAYS(Raw_data_US_healthcare[[#This Row],[Discharge Date]],Raw_data_US_healthcare[[#This Row],[Date of Admission]])</f>
        <v>19</v>
      </c>
    </row>
    <row r="7354" spans="1:20" x14ac:dyDescent="0.3">
      <c r="A7354" t="s">
        <v>26512</v>
      </c>
      <c r="B7354" t="s">
        <v>19948</v>
      </c>
      <c r="C7354">
        <v>37</v>
      </c>
      <c r="D7354" t="str">
        <f>IF(Raw_data_US_healthcare[[#This Row],[Age]]&lt;35,"Young",IF(Raw_data_US_healthcare[[#This Row],[Age]]&lt;60,"Middle","Senior"))</f>
        <v>Middle</v>
      </c>
      <c r="E7354" t="s">
        <v>26</v>
      </c>
      <c r="F7354" t="s">
        <v>228</v>
      </c>
      <c r="G7354" t="s">
        <v>228</v>
      </c>
      <c r="H7354" t="s">
        <v>26514</v>
      </c>
      <c r="I7354" s="2">
        <v>43750</v>
      </c>
      <c r="J7354" t="s">
        <v>19949</v>
      </c>
      <c r="K7354" t="s">
        <v>19950</v>
      </c>
      <c r="L7354" t="s">
        <v>56</v>
      </c>
      <c r="M7354">
        <v>36822.546600000001</v>
      </c>
      <c r="N7354">
        <v>323</v>
      </c>
      <c r="O7354" t="s">
        <v>39</v>
      </c>
      <c r="P7354" t="s">
        <v>39</v>
      </c>
      <c r="Q7354" s="2">
        <v>43765</v>
      </c>
      <c r="R7354" t="s">
        <v>48</v>
      </c>
      <c r="S7354" t="s">
        <v>33</v>
      </c>
      <c r="T7354">
        <f>_xlfn.DAYS(Raw_data_US_healthcare[[#This Row],[Discharge Date]],Raw_data_US_healthcare[[#This Row],[Date of Admission]])</f>
        <v>15</v>
      </c>
    </row>
    <row r="7355" spans="1:20" x14ac:dyDescent="0.3">
      <c r="A7355" t="s">
        <v>26511</v>
      </c>
      <c r="B7355" t="s">
        <v>19951</v>
      </c>
      <c r="C7355">
        <v>18</v>
      </c>
      <c r="D7355" t="str">
        <f>IF(Raw_data_US_healthcare[[#This Row],[Age]]&lt;35,"Young",IF(Raw_data_US_healthcare[[#This Row],[Age]]&lt;60,"Middle","Senior"))</f>
        <v>Young</v>
      </c>
      <c r="E7355" t="s">
        <v>16</v>
      </c>
      <c r="F7355" t="s">
        <v>88</v>
      </c>
      <c r="G7355" t="s">
        <v>88</v>
      </c>
      <c r="H7355" t="s">
        <v>28</v>
      </c>
      <c r="I7355" s="2">
        <v>43510</v>
      </c>
      <c r="J7355" t="s">
        <v>19952</v>
      </c>
      <c r="K7355" t="s">
        <v>19953</v>
      </c>
      <c r="L7355" t="s">
        <v>60</v>
      </c>
      <c r="M7355">
        <v>30133.3658</v>
      </c>
      <c r="N7355">
        <v>103</v>
      </c>
      <c r="O7355" t="s">
        <v>22</v>
      </c>
      <c r="P7355" t="s">
        <v>22</v>
      </c>
      <c r="Q7355" s="2">
        <v>43519</v>
      </c>
      <c r="R7355" t="s">
        <v>48</v>
      </c>
      <c r="S7355" t="s">
        <v>24</v>
      </c>
      <c r="T7355">
        <f>_xlfn.DAYS(Raw_data_US_healthcare[[#This Row],[Discharge Date]],Raw_data_US_healthcare[[#This Row],[Date of Admission]])</f>
        <v>9</v>
      </c>
    </row>
    <row r="7356" spans="1:20" x14ac:dyDescent="0.3">
      <c r="A7356" t="s">
        <v>26511</v>
      </c>
      <c r="B7356" t="s">
        <v>19954</v>
      </c>
      <c r="C7356">
        <v>75</v>
      </c>
      <c r="D7356" t="str">
        <f>IF(Raw_data_US_healthcare[[#This Row],[Age]]&lt;35,"Young",IF(Raw_data_US_healthcare[[#This Row],[Age]]&lt;60,"Middle","Senior"))</f>
        <v>Senior</v>
      </c>
      <c r="E7356" t="s">
        <v>16</v>
      </c>
      <c r="F7356" t="s">
        <v>17</v>
      </c>
      <c r="G7356" t="s">
        <v>17</v>
      </c>
      <c r="H7356" t="s">
        <v>69</v>
      </c>
      <c r="I7356" s="2">
        <v>43434</v>
      </c>
      <c r="J7356" t="s">
        <v>19955</v>
      </c>
      <c r="K7356" t="s">
        <v>19956</v>
      </c>
      <c r="L7356" t="s">
        <v>52</v>
      </c>
      <c r="M7356">
        <v>5749.8154000000004</v>
      </c>
      <c r="N7356">
        <v>181</v>
      </c>
      <c r="O7356" t="s">
        <v>22</v>
      </c>
      <c r="P7356" t="s">
        <v>22</v>
      </c>
      <c r="Q7356" s="2">
        <v>43457</v>
      </c>
      <c r="R7356" t="s">
        <v>83</v>
      </c>
      <c r="S7356" t="s">
        <v>45</v>
      </c>
      <c r="T7356">
        <f>_xlfn.DAYS(Raw_data_US_healthcare[[#This Row],[Discharge Date]],Raw_data_US_healthcare[[#This Row],[Date of Admission]])</f>
        <v>23</v>
      </c>
    </row>
    <row r="7357" spans="1:20" x14ac:dyDescent="0.3">
      <c r="A7357" t="s">
        <v>26511</v>
      </c>
      <c r="B7357" t="s">
        <v>9011</v>
      </c>
      <c r="C7357">
        <v>66</v>
      </c>
      <c r="D7357" t="str">
        <f>IF(Raw_data_US_healthcare[[#This Row],[Age]]&lt;35,"Young",IF(Raw_data_US_healthcare[[#This Row],[Age]]&lt;60,"Middle","Senior"))</f>
        <v>Senior</v>
      </c>
      <c r="E7357" t="s">
        <v>16</v>
      </c>
      <c r="F7357" t="s">
        <v>228</v>
      </c>
      <c r="G7357" t="s">
        <v>228</v>
      </c>
      <c r="H7357" t="s">
        <v>69</v>
      </c>
      <c r="I7357" s="2">
        <v>43870</v>
      </c>
      <c r="J7357" t="s">
        <v>19957</v>
      </c>
      <c r="K7357" t="s">
        <v>19958</v>
      </c>
      <c r="L7357" t="s">
        <v>60</v>
      </c>
      <c r="M7357">
        <v>40523.351300000002</v>
      </c>
      <c r="N7357">
        <v>291</v>
      </c>
      <c r="O7357" t="s">
        <v>22</v>
      </c>
      <c r="P7357" t="s">
        <v>22</v>
      </c>
      <c r="Q7357" s="2">
        <v>43872</v>
      </c>
      <c r="R7357" t="s">
        <v>23</v>
      </c>
      <c r="S7357" t="s">
        <v>45</v>
      </c>
      <c r="T7357">
        <f>_xlfn.DAYS(Raw_data_US_healthcare[[#This Row],[Discharge Date]],Raw_data_US_healthcare[[#This Row],[Date of Admission]])</f>
        <v>2</v>
      </c>
    </row>
    <row r="7358" spans="1:20" x14ac:dyDescent="0.3">
      <c r="A7358" t="s">
        <v>26511</v>
      </c>
      <c r="B7358" t="s">
        <v>19959</v>
      </c>
      <c r="C7358">
        <v>56</v>
      </c>
      <c r="D7358" t="str">
        <f>IF(Raw_data_US_healthcare[[#This Row],[Age]]&lt;35,"Young",IF(Raw_data_US_healthcare[[#This Row],[Age]]&lt;60,"Middle","Senior"))</f>
        <v>Middle</v>
      </c>
      <c r="E7358" t="s">
        <v>16</v>
      </c>
      <c r="F7358" t="s">
        <v>49</v>
      </c>
      <c r="G7358" t="s">
        <v>49</v>
      </c>
      <c r="H7358" t="s">
        <v>18</v>
      </c>
      <c r="I7358" s="2">
        <v>43761</v>
      </c>
      <c r="J7358" t="s">
        <v>19960</v>
      </c>
      <c r="K7358" t="s">
        <v>19961</v>
      </c>
      <c r="L7358" t="s">
        <v>31</v>
      </c>
      <c r="M7358">
        <v>5200.7541000000001</v>
      </c>
      <c r="N7358">
        <v>360</v>
      </c>
      <c r="O7358" t="s">
        <v>39</v>
      </c>
      <c r="P7358" t="s">
        <v>39</v>
      </c>
      <c r="Q7358" s="2">
        <v>43764</v>
      </c>
      <c r="R7358" t="s">
        <v>44</v>
      </c>
      <c r="S7358" t="s">
        <v>24</v>
      </c>
      <c r="T7358">
        <f>_xlfn.DAYS(Raw_data_US_healthcare[[#This Row],[Discharge Date]],Raw_data_US_healthcare[[#This Row],[Date of Admission]])</f>
        <v>3</v>
      </c>
    </row>
    <row r="7359" spans="1:20" x14ac:dyDescent="0.3">
      <c r="A7359" t="s">
        <v>26512</v>
      </c>
      <c r="B7359" t="s">
        <v>10018</v>
      </c>
      <c r="C7359">
        <v>79</v>
      </c>
      <c r="D7359" t="str">
        <f>IF(Raw_data_US_healthcare[[#This Row],[Age]]&lt;35,"Young",IF(Raw_data_US_healthcare[[#This Row],[Age]]&lt;60,"Middle","Senior"))</f>
        <v>Senior</v>
      </c>
      <c r="E7359" t="s">
        <v>26</v>
      </c>
      <c r="F7359" t="s">
        <v>228</v>
      </c>
      <c r="G7359" t="s">
        <v>228</v>
      </c>
      <c r="H7359" t="s">
        <v>26514</v>
      </c>
      <c r="I7359" s="2">
        <v>43646</v>
      </c>
      <c r="J7359" t="s">
        <v>19962</v>
      </c>
      <c r="K7359" t="s">
        <v>19963</v>
      </c>
      <c r="L7359" t="s">
        <v>60</v>
      </c>
      <c r="M7359">
        <v>24433.5599</v>
      </c>
      <c r="N7359">
        <v>138</v>
      </c>
      <c r="O7359" t="s">
        <v>22</v>
      </c>
      <c r="P7359" t="s">
        <v>22</v>
      </c>
      <c r="Q7359" s="2">
        <v>43658</v>
      </c>
      <c r="R7359" t="s">
        <v>48</v>
      </c>
      <c r="S7359" t="s">
        <v>24</v>
      </c>
      <c r="T7359">
        <f>_xlfn.DAYS(Raw_data_US_healthcare[[#This Row],[Discharge Date]],Raw_data_US_healthcare[[#This Row],[Date of Admission]])</f>
        <v>12</v>
      </c>
    </row>
    <row r="7360" spans="1:20" x14ac:dyDescent="0.3">
      <c r="A7360" t="s">
        <v>26511</v>
      </c>
      <c r="B7360" t="s">
        <v>19964</v>
      </c>
      <c r="C7360">
        <v>49</v>
      </c>
      <c r="D7360" t="str">
        <f>IF(Raw_data_US_healthcare[[#This Row],[Age]]&lt;35,"Young",IF(Raw_data_US_healthcare[[#This Row],[Age]]&lt;60,"Middle","Senior"))</f>
        <v>Middle</v>
      </c>
      <c r="E7360" t="s">
        <v>16</v>
      </c>
      <c r="F7360" t="s">
        <v>88</v>
      </c>
      <c r="G7360" t="s">
        <v>88</v>
      </c>
      <c r="H7360" t="s">
        <v>26516</v>
      </c>
      <c r="I7360" s="2">
        <v>43430</v>
      </c>
      <c r="J7360" t="s">
        <v>19965</v>
      </c>
      <c r="K7360" t="s">
        <v>19966</v>
      </c>
      <c r="L7360" t="s">
        <v>56</v>
      </c>
      <c r="M7360">
        <v>18494.6826</v>
      </c>
      <c r="N7360">
        <v>289</v>
      </c>
      <c r="O7360" t="s">
        <v>39</v>
      </c>
      <c r="P7360" t="s">
        <v>39</v>
      </c>
      <c r="Q7360" s="2">
        <v>43460</v>
      </c>
      <c r="R7360" t="s">
        <v>48</v>
      </c>
      <c r="S7360" t="s">
        <v>24</v>
      </c>
      <c r="T7360">
        <f>_xlfn.DAYS(Raw_data_US_healthcare[[#This Row],[Discharge Date]],Raw_data_US_healthcare[[#This Row],[Date of Admission]])</f>
        <v>30</v>
      </c>
    </row>
    <row r="7361" spans="1:20" x14ac:dyDescent="0.3">
      <c r="A7361" t="s">
        <v>26511</v>
      </c>
      <c r="B7361" t="s">
        <v>19967</v>
      </c>
      <c r="C7361">
        <v>40</v>
      </c>
      <c r="D7361" t="str">
        <f>IF(Raw_data_US_healthcare[[#This Row],[Age]]&lt;35,"Young",IF(Raw_data_US_healthcare[[#This Row],[Age]]&lt;60,"Middle","Senior"))</f>
        <v>Middle</v>
      </c>
      <c r="E7361" t="s">
        <v>16</v>
      </c>
      <c r="F7361" t="s">
        <v>35</v>
      </c>
      <c r="G7361" t="s">
        <v>35</v>
      </c>
      <c r="H7361" t="s">
        <v>36</v>
      </c>
      <c r="I7361" s="2">
        <v>43878</v>
      </c>
      <c r="J7361" t="s">
        <v>6155</v>
      </c>
      <c r="K7361" t="s">
        <v>19968</v>
      </c>
      <c r="L7361" t="s">
        <v>60</v>
      </c>
      <c r="M7361">
        <v>18761.748200000002</v>
      </c>
      <c r="N7361">
        <v>336</v>
      </c>
      <c r="O7361" t="s">
        <v>22</v>
      </c>
      <c r="P7361" t="s">
        <v>22</v>
      </c>
      <c r="Q7361" s="2">
        <v>43883</v>
      </c>
      <c r="R7361" t="s">
        <v>48</v>
      </c>
      <c r="S7361" t="s">
        <v>24</v>
      </c>
      <c r="T7361">
        <f>_xlfn.DAYS(Raw_data_US_healthcare[[#This Row],[Discharge Date]],Raw_data_US_healthcare[[#This Row],[Date of Admission]])</f>
        <v>5</v>
      </c>
    </row>
    <row r="7362" spans="1:20" x14ac:dyDescent="0.3">
      <c r="A7362" t="s">
        <v>26511</v>
      </c>
      <c r="B7362" t="s">
        <v>18947</v>
      </c>
      <c r="C7362">
        <v>82</v>
      </c>
      <c r="D7362" t="str">
        <f>IF(Raw_data_US_healthcare[[#This Row],[Age]]&lt;35,"Young",IF(Raw_data_US_healthcare[[#This Row],[Age]]&lt;60,"Middle","Senior"))</f>
        <v>Senior</v>
      </c>
      <c r="E7362" t="s">
        <v>16</v>
      </c>
      <c r="F7362" t="s">
        <v>113</v>
      </c>
      <c r="G7362" t="s">
        <v>113</v>
      </c>
      <c r="H7362" t="s">
        <v>18</v>
      </c>
      <c r="I7362" s="2">
        <v>44095</v>
      </c>
      <c r="J7362" t="s">
        <v>19969</v>
      </c>
      <c r="K7362" t="s">
        <v>19970</v>
      </c>
      <c r="L7362" t="s">
        <v>56</v>
      </c>
      <c r="M7362">
        <v>3723.0241999999998</v>
      </c>
      <c r="N7362">
        <v>459</v>
      </c>
      <c r="O7362" t="s">
        <v>43</v>
      </c>
      <c r="P7362" t="s">
        <v>43</v>
      </c>
      <c r="Q7362" s="2">
        <v>44105</v>
      </c>
      <c r="R7362" t="s">
        <v>32</v>
      </c>
      <c r="S7362" t="s">
        <v>24</v>
      </c>
      <c r="T7362">
        <f>_xlfn.DAYS(Raw_data_US_healthcare[[#This Row],[Discharge Date]],Raw_data_US_healthcare[[#This Row],[Date of Admission]])</f>
        <v>10</v>
      </c>
    </row>
    <row r="7363" spans="1:20" x14ac:dyDescent="0.3">
      <c r="A7363" t="s">
        <v>26512</v>
      </c>
      <c r="B7363" t="s">
        <v>19971</v>
      </c>
      <c r="C7363">
        <v>82</v>
      </c>
      <c r="D7363" t="str">
        <f>IF(Raw_data_US_healthcare[[#This Row],[Age]]&lt;35,"Young",IF(Raw_data_US_healthcare[[#This Row],[Age]]&lt;60,"Middle","Senior"))</f>
        <v>Senior</v>
      </c>
      <c r="E7363" t="s">
        <v>26</v>
      </c>
      <c r="F7363" t="s">
        <v>113</v>
      </c>
      <c r="G7363" t="s">
        <v>113</v>
      </c>
      <c r="H7363" t="s">
        <v>26516</v>
      </c>
      <c r="I7363" s="2">
        <v>44342</v>
      </c>
      <c r="J7363" t="s">
        <v>1672</v>
      </c>
      <c r="K7363" t="s">
        <v>19972</v>
      </c>
      <c r="L7363" t="s">
        <v>52</v>
      </c>
      <c r="M7363">
        <v>12257.948</v>
      </c>
      <c r="N7363">
        <v>305</v>
      </c>
      <c r="O7363" t="s">
        <v>22</v>
      </c>
      <c r="P7363" t="s">
        <v>22</v>
      </c>
      <c r="Q7363" s="2">
        <v>44352</v>
      </c>
      <c r="R7363" t="s">
        <v>44</v>
      </c>
      <c r="S7363" t="s">
        <v>33</v>
      </c>
      <c r="T7363">
        <f>_xlfn.DAYS(Raw_data_US_healthcare[[#This Row],[Discharge Date]],Raw_data_US_healthcare[[#This Row],[Date of Admission]])</f>
        <v>10</v>
      </c>
    </row>
    <row r="7364" spans="1:20" x14ac:dyDescent="0.3">
      <c r="A7364" t="s">
        <v>26512</v>
      </c>
      <c r="B7364" t="s">
        <v>19973</v>
      </c>
      <c r="C7364">
        <v>24</v>
      </c>
      <c r="D7364" t="str">
        <f>IF(Raw_data_US_healthcare[[#This Row],[Age]]&lt;35,"Young",IF(Raw_data_US_healthcare[[#This Row],[Age]]&lt;60,"Middle","Senior"))</f>
        <v>Young</v>
      </c>
      <c r="E7364" t="s">
        <v>26</v>
      </c>
      <c r="F7364" t="s">
        <v>17</v>
      </c>
      <c r="G7364" t="s">
        <v>17</v>
      </c>
      <c r="H7364" t="s">
        <v>36</v>
      </c>
      <c r="I7364" s="2">
        <v>45006</v>
      </c>
      <c r="J7364" t="s">
        <v>19974</v>
      </c>
      <c r="K7364" t="s">
        <v>19975</v>
      </c>
      <c r="L7364" t="s">
        <v>56</v>
      </c>
      <c r="M7364">
        <v>23093.068200000002</v>
      </c>
      <c r="N7364">
        <v>333</v>
      </c>
      <c r="O7364" t="s">
        <v>43</v>
      </c>
      <c r="P7364" t="s">
        <v>43</v>
      </c>
      <c r="Q7364" s="2">
        <v>45021</v>
      </c>
      <c r="R7364" t="s">
        <v>48</v>
      </c>
      <c r="S7364" t="s">
        <v>24</v>
      </c>
      <c r="T7364">
        <f>_xlfn.DAYS(Raw_data_US_healthcare[[#This Row],[Discharge Date]],Raw_data_US_healthcare[[#This Row],[Date of Admission]])</f>
        <v>15</v>
      </c>
    </row>
    <row r="7365" spans="1:20" x14ac:dyDescent="0.3">
      <c r="A7365" t="s">
        <v>26511</v>
      </c>
      <c r="B7365" t="s">
        <v>19976</v>
      </c>
      <c r="C7365">
        <v>63</v>
      </c>
      <c r="D7365" t="str">
        <f>IF(Raw_data_US_healthcare[[#This Row],[Age]]&lt;35,"Young",IF(Raw_data_US_healthcare[[#This Row],[Age]]&lt;60,"Middle","Senior"))</f>
        <v>Senior</v>
      </c>
      <c r="E7365" t="s">
        <v>16</v>
      </c>
      <c r="F7365" t="s">
        <v>27</v>
      </c>
      <c r="G7365" t="s">
        <v>27</v>
      </c>
      <c r="H7365" t="s">
        <v>26516</v>
      </c>
      <c r="I7365" s="2">
        <v>43829</v>
      </c>
      <c r="J7365" t="s">
        <v>19977</v>
      </c>
      <c r="K7365" t="s">
        <v>14521</v>
      </c>
      <c r="L7365" t="s">
        <v>21</v>
      </c>
      <c r="M7365">
        <v>896.78980000000001</v>
      </c>
      <c r="N7365">
        <v>137</v>
      </c>
      <c r="O7365" t="s">
        <v>43</v>
      </c>
      <c r="P7365" t="s">
        <v>43</v>
      </c>
      <c r="Q7365" s="2">
        <v>43830</v>
      </c>
      <c r="R7365" t="s">
        <v>32</v>
      </c>
      <c r="S7365" t="s">
        <v>45</v>
      </c>
      <c r="T7365">
        <f>_xlfn.DAYS(Raw_data_US_healthcare[[#This Row],[Discharge Date]],Raw_data_US_healthcare[[#This Row],[Date of Admission]])</f>
        <v>1</v>
      </c>
    </row>
    <row r="7366" spans="1:20" x14ac:dyDescent="0.3">
      <c r="A7366" t="s">
        <v>26512</v>
      </c>
      <c r="B7366" t="s">
        <v>19978</v>
      </c>
      <c r="C7366">
        <v>54</v>
      </c>
      <c r="D7366" t="str">
        <f>IF(Raw_data_US_healthcare[[#This Row],[Age]]&lt;35,"Young",IF(Raw_data_US_healthcare[[#This Row],[Age]]&lt;60,"Middle","Senior"))</f>
        <v>Middle</v>
      </c>
      <c r="E7366" t="s">
        <v>26</v>
      </c>
      <c r="F7366" t="s">
        <v>35</v>
      </c>
      <c r="G7366" t="s">
        <v>35</v>
      </c>
      <c r="H7366" t="s">
        <v>28</v>
      </c>
      <c r="I7366" s="2">
        <v>44708</v>
      </c>
      <c r="J7366" t="s">
        <v>19979</v>
      </c>
      <c r="K7366" t="s">
        <v>7297</v>
      </c>
      <c r="L7366" t="s">
        <v>52</v>
      </c>
      <c r="M7366">
        <v>24426.83</v>
      </c>
      <c r="N7366">
        <v>377</v>
      </c>
      <c r="O7366" t="s">
        <v>39</v>
      </c>
      <c r="P7366" t="s">
        <v>39</v>
      </c>
      <c r="Q7366" s="2">
        <v>44727</v>
      </c>
      <c r="R7366" t="s">
        <v>44</v>
      </c>
      <c r="S7366" t="s">
        <v>33</v>
      </c>
      <c r="T7366">
        <f>_xlfn.DAYS(Raw_data_US_healthcare[[#This Row],[Discharge Date]],Raw_data_US_healthcare[[#This Row],[Date of Admission]])</f>
        <v>19</v>
      </c>
    </row>
    <row r="7367" spans="1:20" x14ac:dyDescent="0.3">
      <c r="A7367" t="s">
        <v>26512</v>
      </c>
      <c r="B7367" t="s">
        <v>13526</v>
      </c>
      <c r="C7367">
        <v>20</v>
      </c>
      <c r="D7367" t="str">
        <f>IF(Raw_data_US_healthcare[[#This Row],[Age]]&lt;35,"Young",IF(Raw_data_US_healthcare[[#This Row],[Age]]&lt;60,"Middle","Senior"))</f>
        <v>Young</v>
      </c>
      <c r="E7367" t="s">
        <v>26</v>
      </c>
      <c r="F7367" t="s">
        <v>49</v>
      </c>
      <c r="G7367" t="s">
        <v>49</v>
      </c>
      <c r="H7367" t="s">
        <v>36</v>
      </c>
      <c r="I7367" s="2">
        <v>43509</v>
      </c>
      <c r="J7367" t="s">
        <v>19980</v>
      </c>
      <c r="K7367" t="s">
        <v>19981</v>
      </c>
      <c r="L7367" t="s">
        <v>60</v>
      </c>
      <c r="M7367">
        <v>8456.2222999999994</v>
      </c>
      <c r="N7367">
        <v>285</v>
      </c>
      <c r="O7367" t="s">
        <v>39</v>
      </c>
      <c r="P7367" t="s">
        <v>39</v>
      </c>
      <c r="Q7367" s="2">
        <v>43531</v>
      </c>
      <c r="R7367" t="s">
        <v>44</v>
      </c>
      <c r="S7367" t="s">
        <v>45</v>
      </c>
      <c r="T7367">
        <f>_xlfn.DAYS(Raw_data_US_healthcare[[#This Row],[Discharge Date]],Raw_data_US_healthcare[[#This Row],[Date of Admission]])</f>
        <v>22</v>
      </c>
    </row>
    <row r="7368" spans="1:20" x14ac:dyDescent="0.3">
      <c r="A7368" t="s">
        <v>26511</v>
      </c>
      <c r="B7368" t="s">
        <v>19982</v>
      </c>
      <c r="C7368">
        <v>21</v>
      </c>
      <c r="D7368" t="str">
        <f>IF(Raw_data_US_healthcare[[#This Row],[Age]]&lt;35,"Young",IF(Raw_data_US_healthcare[[#This Row],[Age]]&lt;60,"Middle","Senior"))</f>
        <v>Young</v>
      </c>
      <c r="E7368" t="s">
        <v>16</v>
      </c>
      <c r="F7368" t="s">
        <v>88</v>
      </c>
      <c r="G7368" t="s">
        <v>88</v>
      </c>
      <c r="H7368" t="s">
        <v>69</v>
      </c>
      <c r="I7368" s="2">
        <v>43693</v>
      </c>
      <c r="J7368" t="s">
        <v>19983</v>
      </c>
      <c r="K7368" t="s">
        <v>2932</v>
      </c>
      <c r="L7368" t="s">
        <v>31</v>
      </c>
      <c r="M7368">
        <v>57948.958700000003</v>
      </c>
      <c r="N7368">
        <v>464</v>
      </c>
      <c r="O7368" t="s">
        <v>39</v>
      </c>
      <c r="P7368" t="s">
        <v>39</v>
      </c>
      <c r="Q7368" s="2">
        <v>43710</v>
      </c>
      <c r="R7368" t="s">
        <v>44</v>
      </c>
      <c r="S7368" t="s">
        <v>24</v>
      </c>
      <c r="T7368">
        <f>_xlfn.DAYS(Raw_data_US_healthcare[[#This Row],[Discharge Date]],Raw_data_US_healthcare[[#This Row],[Date of Admission]])</f>
        <v>17</v>
      </c>
    </row>
    <row r="7369" spans="1:20" x14ac:dyDescent="0.3">
      <c r="A7369" t="s">
        <v>26511</v>
      </c>
      <c r="B7369" t="s">
        <v>19984</v>
      </c>
      <c r="C7369">
        <v>41</v>
      </c>
      <c r="D7369" t="str">
        <f>IF(Raw_data_US_healthcare[[#This Row],[Age]]&lt;35,"Young",IF(Raw_data_US_healthcare[[#This Row],[Age]]&lt;60,"Middle","Senior"))</f>
        <v>Middle</v>
      </c>
      <c r="E7369" t="s">
        <v>16</v>
      </c>
      <c r="F7369" t="s">
        <v>35</v>
      </c>
      <c r="G7369" t="s">
        <v>35</v>
      </c>
      <c r="H7369" t="s">
        <v>26514</v>
      </c>
      <c r="I7369" s="2">
        <v>43464</v>
      </c>
      <c r="J7369" t="s">
        <v>19985</v>
      </c>
      <c r="K7369" t="s">
        <v>19986</v>
      </c>
      <c r="L7369" t="s">
        <v>60</v>
      </c>
      <c r="M7369">
        <v>12503.953299999999</v>
      </c>
      <c r="N7369">
        <v>485</v>
      </c>
      <c r="O7369" t="s">
        <v>43</v>
      </c>
      <c r="P7369" t="s">
        <v>43</v>
      </c>
      <c r="Q7369" s="2">
        <v>43483</v>
      </c>
      <c r="R7369" t="s">
        <v>44</v>
      </c>
      <c r="S7369" t="s">
        <v>45</v>
      </c>
      <c r="T7369">
        <f>_xlfn.DAYS(Raw_data_US_healthcare[[#This Row],[Discharge Date]],Raw_data_US_healthcare[[#This Row],[Date of Admission]])</f>
        <v>19</v>
      </c>
    </row>
    <row r="7370" spans="1:20" x14ac:dyDescent="0.3">
      <c r="A7370" t="s">
        <v>26512</v>
      </c>
      <c r="B7370" t="s">
        <v>19987</v>
      </c>
      <c r="C7370">
        <v>23</v>
      </c>
      <c r="D7370" t="str">
        <f>IF(Raw_data_US_healthcare[[#This Row],[Age]]&lt;35,"Young",IF(Raw_data_US_healthcare[[#This Row],[Age]]&lt;60,"Middle","Senior"))</f>
        <v>Young</v>
      </c>
      <c r="E7370" t="s">
        <v>26</v>
      </c>
      <c r="F7370" t="s">
        <v>113</v>
      </c>
      <c r="G7370" t="s">
        <v>113</v>
      </c>
      <c r="H7370" t="s">
        <v>18</v>
      </c>
      <c r="I7370" s="2">
        <v>43700</v>
      </c>
      <c r="J7370" t="s">
        <v>4007</v>
      </c>
      <c r="K7370" t="s">
        <v>19988</v>
      </c>
      <c r="L7370" t="s">
        <v>52</v>
      </c>
      <c r="M7370">
        <v>43184.3177</v>
      </c>
      <c r="N7370">
        <v>456</v>
      </c>
      <c r="O7370" t="s">
        <v>43</v>
      </c>
      <c r="P7370" t="s">
        <v>43</v>
      </c>
      <c r="Q7370" s="2">
        <v>43722</v>
      </c>
      <c r="R7370" t="s">
        <v>23</v>
      </c>
      <c r="S7370" t="s">
        <v>33</v>
      </c>
      <c r="T7370">
        <f>_xlfn.DAYS(Raw_data_US_healthcare[[#This Row],[Discharge Date]],Raw_data_US_healthcare[[#This Row],[Date of Admission]])</f>
        <v>22</v>
      </c>
    </row>
    <row r="7371" spans="1:20" x14ac:dyDescent="0.3">
      <c r="A7371" t="s">
        <v>26511</v>
      </c>
      <c r="B7371" t="s">
        <v>19989</v>
      </c>
      <c r="C7371">
        <v>57</v>
      </c>
      <c r="D7371" t="str">
        <f>IF(Raw_data_US_healthcare[[#This Row],[Age]]&lt;35,"Young",IF(Raw_data_US_healthcare[[#This Row],[Age]]&lt;60,"Middle","Senior"))</f>
        <v>Middle</v>
      </c>
      <c r="E7371" t="s">
        <v>16</v>
      </c>
      <c r="F7371" t="s">
        <v>62</v>
      </c>
      <c r="G7371" t="s">
        <v>62</v>
      </c>
      <c r="H7371" t="s">
        <v>69</v>
      </c>
      <c r="I7371" s="2">
        <v>43917</v>
      </c>
      <c r="J7371" t="s">
        <v>19990</v>
      </c>
      <c r="K7371" t="s">
        <v>19991</v>
      </c>
      <c r="L7371" t="s">
        <v>60</v>
      </c>
      <c r="M7371">
        <v>11913.922</v>
      </c>
      <c r="N7371">
        <v>484</v>
      </c>
      <c r="O7371" t="s">
        <v>43</v>
      </c>
      <c r="P7371" t="s">
        <v>43</v>
      </c>
      <c r="Q7371" s="2">
        <v>43923</v>
      </c>
      <c r="R7371" t="s">
        <v>23</v>
      </c>
      <c r="S7371" t="s">
        <v>24</v>
      </c>
      <c r="T7371">
        <f>_xlfn.DAYS(Raw_data_US_healthcare[[#This Row],[Discharge Date]],Raw_data_US_healthcare[[#This Row],[Date of Admission]])</f>
        <v>6</v>
      </c>
    </row>
    <row r="7372" spans="1:20" x14ac:dyDescent="0.3">
      <c r="A7372" t="s">
        <v>26512</v>
      </c>
      <c r="B7372" t="s">
        <v>19992</v>
      </c>
      <c r="C7372">
        <v>30</v>
      </c>
      <c r="D7372" t="str">
        <f>IF(Raw_data_US_healthcare[[#This Row],[Age]]&lt;35,"Young",IF(Raw_data_US_healthcare[[#This Row],[Age]]&lt;60,"Middle","Senior"))</f>
        <v>Young</v>
      </c>
      <c r="E7372" t="s">
        <v>26</v>
      </c>
      <c r="F7372" t="s">
        <v>49</v>
      </c>
      <c r="G7372" t="s">
        <v>49</v>
      </c>
      <c r="H7372" t="s">
        <v>69</v>
      </c>
      <c r="I7372" s="2">
        <v>43413</v>
      </c>
      <c r="J7372" t="s">
        <v>19993</v>
      </c>
      <c r="K7372" t="s">
        <v>19994</v>
      </c>
      <c r="L7372" t="s">
        <v>52</v>
      </c>
      <c r="M7372">
        <v>44670.337500000001</v>
      </c>
      <c r="N7372">
        <v>429</v>
      </c>
      <c r="O7372" t="s">
        <v>22</v>
      </c>
      <c r="P7372" t="s">
        <v>22</v>
      </c>
      <c r="Q7372" s="2">
        <v>43432</v>
      </c>
      <c r="R7372" t="s">
        <v>23</v>
      </c>
      <c r="S7372" t="s">
        <v>24</v>
      </c>
      <c r="T7372">
        <f>_xlfn.DAYS(Raw_data_US_healthcare[[#This Row],[Discharge Date]],Raw_data_US_healthcare[[#This Row],[Date of Admission]])</f>
        <v>19</v>
      </c>
    </row>
    <row r="7373" spans="1:20" x14ac:dyDescent="0.3">
      <c r="A7373" t="s">
        <v>26512</v>
      </c>
      <c r="B7373" t="s">
        <v>10803</v>
      </c>
      <c r="C7373">
        <v>84</v>
      </c>
      <c r="D7373" t="str">
        <f>IF(Raw_data_US_healthcare[[#This Row],[Age]]&lt;35,"Young",IF(Raw_data_US_healthcare[[#This Row],[Age]]&lt;60,"Middle","Senior"))</f>
        <v>Senior</v>
      </c>
      <c r="E7373" t="s">
        <v>26</v>
      </c>
      <c r="F7373" t="s">
        <v>88</v>
      </c>
      <c r="G7373" t="s">
        <v>88</v>
      </c>
      <c r="H7373" t="s">
        <v>18</v>
      </c>
      <c r="I7373" s="2">
        <v>44294</v>
      </c>
      <c r="J7373" t="s">
        <v>19995</v>
      </c>
      <c r="K7373" t="s">
        <v>19996</v>
      </c>
      <c r="L7373" t="s">
        <v>21</v>
      </c>
      <c r="M7373">
        <v>49707.729200000002</v>
      </c>
      <c r="N7373">
        <v>466</v>
      </c>
      <c r="O7373" t="s">
        <v>39</v>
      </c>
      <c r="P7373" t="s">
        <v>39</v>
      </c>
      <c r="Q7373" s="2">
        <v>44319</v>
      </c>
      <c r="R7373" t="s">
        <v>48</v>
      </c>
      <c r="S7373" t="s">
        <v>33</v>
      </c>
      <c r="T7373">
        <f>_xlfn.DAYS(Raw_data_US_healthcare[[#This Row],[Discharge Date]],Raw_data_US_healthcare[[#This Row],[Date of Admission]])</f>
        <v>25</v>
      </c>
    </row>
    <row r="7374" spans="1:20" x14ac:dyDescent="0.3">
      <c r="A7374" t="s">
        <v>26512</v>
      </c>
      <c r="B7374" t="s">
        <v>19997</v>
      </c>
      <c r="C7374">
        <v>40</v>
      </c>
      <c r="D7374" t="str">
        <f>IF(Raw_data_US_healthcare[[#This Row],[Age]]&lt;35,"Young",IF(Raw_data_US_healthcare[[#This Row],[Age]]&lt;60,"Middle","Senior"))</f>
        <v>Middle</v>
      </c>
      <c r="E7374" t="s">
        <v>26</v>
      </c>
      <c r="F7374" t="s">
        <v>113</v>
      </c>
      <c r="G7374" t="s">
        <v>113</v>
      </c>
      <c r="H7374" t="s">
        <v>26514</v>
      </c>
      <c r="I7374" s="2">
        <v>43904</v>
      </c>
      <c r="J7374" t="s">
        <v>19998</v>
      </c>
      <c r="K7374" t="s">
        <v>19999</v>
      </c>
      <c r="L7374" t="s">
        <v>31</v>
      </c>
      <c r="M7374">
        <v>8527.0257999999994</v>
      </c>
      <c r="N7374">
        <v>113</v>
      </c>
      <c r="O7374" t="s">
        <v>22</v>
      </c>
      <c r="P7374" t="s">
        <v>22</v>
      </c>
      <c r="Q7374" s="2">
        <v>43905</v>
      </c>
      <c r="R7374" t="s">
        <v>48</v>
      </c>
      <c r="S7374" t="s">
        <v>45</v>
      </c>
      <c r="T7374">
        <f>_xlfn.DAYS(Raw_data_US_healthcare[[#This Row],[Discharge Date]],Raw_data_US_healthcare[[#This Row],[Date of Admission]])</f>
        <v>1</v>
      </c>
    </row>
    <row r="7375" spans="1:20" x14ac:dyDescent="0.3">
      <c r="A7375" t="s">
        <v>26511</v>
      </c>
      <c r="B7375" t="s">
        <v>20000</v>
      </c>
      <c r="C7375">
        <v>28</v>
      </c>
      <c r="D7375" t="str">
        <f>IF(Raw_data_US_healthcare[[#This Row],[Age]]&lt;35,"Young",IF(Raw_data_US_healthcare[[#This Row],[Age]]&lt;60,"Middle","Senior"))</f>
        <v>Young</v>
      </c>
      <c r="E7375" t="s">
        <v>16</v>
      </c>
      <c r="F7375" t="s">
        <v>17</v>
      </c>
      <c r="G7375" t="s">
        <v>17</v>
      </c>
      <c r="H7375" t="s">
        <v>26516</v>
      </c>
      <c r="I7375" s="2">
        <v>44806</v>
      </c>
      <c r="J7375" t="s">
        <v>20001</v>
      </c>
      <c r="K7375" t="s">
        <v>20002</v>
      </c>
      <c r="L7375" t="s">
        <v>52</v>
      </c>
      <c r="M7375">
        <v>21522.0275</v>
      </c>
      <c r="N7375">
        <v>101</v>
      </c>
      <c r="O7375" t="s">
        <v>22</v>
      </c>
      <c r="P7375" t="s">
        <v>22</v>
      </c>
      <c r="Q7375" s="2">
        <v>44825</v>
      </c>
      <c r="R7375" t="s">
        <v>83</v>
      </c>
      <c r="S7375" t="s">
        <v>33</v>
      </c>
      <c r="T7375">
        <f>_xlfn.DAYS(Raw_data_US_healthcare[[#This Row],[Discharge Date]],Raw_data_US_healthcare[[#This Row],[Date of Admission]])</f>
        <v>19</v>
      </c>
    </row>
    <row r="7376" spans="1:20" x14ac:dyDescent="0.3">
      <c r="A7376" t="s">
        <v>26511</v>
      </c>
      <c r="B7376" t="s">
        <v>20003</v>
      </c>
      <c r="C7376">
        <v>36</v>
      </c>
      <c r="D7376" t="str">
        <f>IF(Raw_data_US_healthcare[[#This Row],[Age]]&lt;35,"Young",IF(Raw_data_US_healthcare[[#This Row],[Age]]&lt;60,"Middle","Senior"))</f>
        <v>Middle</v>
      </c>
      <c r="E7376" t="s">
        <v>16</v>
      </c>
      <c r="F7376" t="s">
        <v>49</v>
      </c>
      <c r="G7376" t="s">
        <v>49</v>
      </c>
      <c r="H7376" t="s">
        <v>36</v>
      </c>
      <c r="I7376" s="2">
        <v>44676</v>
      </c>
      <c r="J7376" t="s">
        <v>20004</v>
      </c>
      <c r="K7376" t="s">
        <v>20005</v>
      </c>
      <c r="L7376" t="s">
        <v>56</v>
      </c>
      <c r="M7376">
        <v>680.44560000000001</v>
      </c>
      <c r="N7376">
        <v>370</v>
      </c>
      <c r="O7376" t="s">
        <v>39</v>
      </c>
      <c r="P7376" t="s">
        <v>39</v>
      </c>
      <c r="Q7376" s="2">
        <v>44689</v>
      </c>
      <c r="R7376" t="s">
        <v>48</v>
      </c>
      <c r="S7376" t="s">
        <v>33</v>
      </c>
      <c r="T7376">
        <f>_xlfn.DAYS(Raw_data_US_healthcare[[#This Row],[Discharge Date]],Raw_data_US_healthcare[[#This Row],[Date of Admission]])</f>
        <v>13</v>
      </c>
    </row>
    <row r="7377" spans="1:20" x14ac:dyDescent="0.3">
      <c r="A7377" t="s">
        <v>26511</v>
      </c>
      <c r="B7377" t="s">
        <v>20006</v>
      </c>
      <c r="C7377">
        <v>22</v>
      </c>
      <c r="D7377" t="str">
        <f>IF(Raw_data_US_healthcare[[#This Row],[Age]]&lt;35,"Young",IF(Raw_data_US_healthcare[[#This Row],[Age]]&lt;60,"Middle","Senior"))</f>
        <v>Young</v>
      </c>
      <c r="E7377" t="s">
        <v>16</v>
      </c>
      <c r="F7377" t="s">
        <v>35</v>
      </c>
      <c r="G7377" t="s">
        <v>35</v>
      </c>
      <c r="H7377" t="s">
        <v>26516</v>
      </c>
      <c r="I7377" s="2">
        <v>43493</v>
      </c>
      <c r="J7377" t="s">
        <v>20007</v>
      </c>
      <c r="K7377" t="s">
        <v>20008</v>
      </c>
      <c r="L7377" t="s">
        <v>52</v>
      </c>
      <c r="M7377">
        <v>8395.9851999999992</v>
      </c>
      <c r="N7377">
        <v>290</v>
      </c>
      <c r="O7377" t="s">
        <v>22</v>
      </c>
      <c r="P7377" t="s">
        <v>22</v>
      </c>
      <c r="Q7377" s="2">
        <v>43494</v>
      </c>
      <c r="R7377" t="s">
        <v>44</v>
      </c>
      <c r="S7377" t="s">
        <v>33</v>
      </c>
      <c r="T7377">
        <f>_xlfn.DAYS(Raw_data_US_healthcare[[#This Row],[Discharge Date]],Raw_data_US_healthcare[[#This Row],[Date of Admission]])</f>
        <v>1</v>
      </c>
    </row>
    <row r="7378" spans="1:20" x14ac:dyDescent="0.3">
      <c r="A7378" t="s">
        <v>26511</v>
      </c>
      <c r="B7378" t="s">
        <v>20009</v>
      </c>
      <c r="C7378">
        <v>43</v>
      </c>
      <c r="D7378" t="str">
        <f>IF(Raw_data_US_healthcare[[#This Row],[Age]]&lt;35,"Young",IF(Raw_data_US_healthcare[[#This Row],[Age]]&lt;60,"Middle","Senior"))</f>
        <v>Middle</v>
      </c>
      <c r="E7378" t="s">
        <v>16</v>
      </c>
      <c r="F7378" t="s">
        <v>228</v>
      </c>
      <c r="G7378" t="s">
        <v>228</v>
      </c>
      <c r="H7378" t="s">
        <v>36</v>
      </c>
      <c r="I7378" s="2">
        <v>44525</v>
      </c>
      <c r="J7378" t="s">
        <v>20010</v>
      </c>
      <c r="K7378" t="s">
        <v>20011</v>
      </c>
      <c r="L7378" t="s">
        <v>56</v>
      </c>
      <c r="M7378">
        <v>23522.700400000002</v>
      </c>
      <c r="N7378">
        <v>411</v>
      </c>
      <c r="O7378" t="s">
        <v>22</v>
      </c>
      <c r="P7378" t="s">
        <v>22</v>
      </c>
      <c r="Q7378" s="2">
        <v>44541</v>
      </c>
      <c r="R7378" t="s">
        <v>23</v>
      </c>
      <c r="S7378" t="s">
        <v>24</v>
      </c>
      <c r="T7378">
        <f>_xlfn.DAYS(Raw_data_US_healthcare[[#This Row],[Discharge Date]],Raw_data_US_healthcare[[#This Row],[Date of Admission]])</f>
        <v>16</v>
      </c>
    </row>
    <row r="7379" spans="1:20" x14ac:dyDescent="0.3">
      <c r="A7379" t="s">
        <v>26512</v>
      </c>
      <c r="B7379" t="s">
        <v>20012</v>
      </c>
      <c r="C7379">
        <v>82</v>
      </c>
      <c r="D7379" t="str">
        <f>IF(Raw_data_US_healthcare[[#This Row],[Age]]&lt;35,"Young",IF(Raw_data_US_healthcare[[#This Row],[Age]]&lt;60,"Middle","Senior"))</f>
        <v>Senior</v>
      </c>
      <c r="E7379" t="s">
        <v>26</v>
      </c>
      <c r="F7379" t="s">
        <v>49</v>
      </c>
      <c r="G7379" t="s">
        <v>49</v>
      </c>
      <c r="H7379" t="s">
        <v>26516</v>
      </c>
      <c r="I7379" s="2">
        <v>44024</v>
      </c>
      <c r="J7379" t="s">
        <v>20013</v>
      </c>
      <c r="K7379" t="s">
        <v>20014</v>
      </c>
      <c r="L7379" t="s">
        <v>52</v>
      </c>
      <c r="M7379">
        <v>33973.381000000001</v>
      </c>
      <c r="N7379">
        <v>132</v>
      </c>
      <c r="O7379" t="s">
        <v>43</v>
      </c>
      <c r="P7379" t="s">
        <v>43</v>
      </c>
      <c r="Q7379" s="2">
        <v>44050</v>
      </c>
      <c r="R7379" t="s">
        <v>48</v>
      </c>
      <c r="S7379" t="s">
        <v>33</v>
      </c>
      <c r="T7379">
        <f>_xlfn.DAYS(Raw_data_US_healthcare[[#This Row],[Discharge Date]],Raw_data_US_healthcare[[#This Row],[Date of Admission]])</f>
        <v>26</v>
      </c>
    </row>
    <row r="7380" spans="1:20" x14ac:dyDescent="0.3">
      <c r="A7380" t="s">
        <v>26511</v>
      </c>
      <c r="B7380" t="s">
        <v>19770</v>
      </c>
      <c r="C7380">
        <v>81</v>
      </c>
      <c r="D7380" t="str">
        <f>IF(Raw_data_US_healthcare[[#This Row],[Age]]&lt;35,"Young",IF(Raw_data_US_healthcare[[#This Row],[Age]]&lt;60,"Middle","Senior"))</f>
        <v>Senior</v>
      </c>
      <c r="E7380" t="s">
        <v>16</v>
      </c>
      <c r="F7380" t="s">
        <v>228</v>
      </c>
      <c r="G7380" t="s">
        <v>228</v>
      </c>
      <c r="H7380" t="s">
        <v>26516</v>
      </c>
      <c r="I7380" s="2">
        <v>43812</v>
      </c>
      <c r="J7380" t="s">
        <v>20015</v>
      </c>
      <c r="K7380" t="s">
        <v>20016</v>
      </c>
      <c r="L7380" t="s">
        <v>60</v>
      </c>
      <c r="M7380">
        <v>1034.8436999999999</v>
      </c>
      <c r="N7380">
        <v>169</v>
      </c>
      <c r="O7380" t="s">
        <v>39</v>
      </c>
      <c r="P7380" t="s">
        <v>39</v>
      </c>
      <c r="Q7380" s="2">
        <v>43831</v>
      </c>
      <c r="R7380" t="s">
        <v>32</v>
      </c>
      <c r="S7380" t="s">
        <v>45</v>
      </c>
      <c r="T7380">
        <f>_xlfn.DAYS(Raw_data_US_healthcare[[#This Row],[Discharge Date]],Raw_data_US_healthcare[[#This Row],[Date of Admission]])</f>
        <v>19</v>
      </c>
    </row>
    <row r="7381" spans="1:20" x14ac:dyDescent="0.3">
      <c r="A7381" t="s">
        <v>26511</v>
      </c>
      <c r="B7381" t="s">
        <v>20017</v>
      </c>
      <c r="C7381">
        <v>85</v>
      </c>
      <c r="D7381" t="str">
        <f>IF(Raw_data_US_healthcare[[#This Row],[Age]]&lt;35,"Young",IF(Raw_data_US_healthcare[[#This Row],[Age]]&lt;60,"Middle","Senior"))</f>
        <v>Senior</v>
      </c>
      <c r="E7381" t="s">
        <v>16</v>
      </c>
      <c r="F7381" t="s">
        <v>35</v>
      </c>
      <c r="G7381" t="s">
        <v>35</v>
      </c>
      <c r="H7381" t="s">
        <v>28</v>
      </c>
      <c r="I7381" s="2">
        <v>44286</v>
      </c>
      <c r="J7381" t="s">
        <v>20018</v>
      </c>
      <c r="K7381" t="s">
        <v>20019</v>
      </c>
      <c r="L7381" t="s">
        <v>60</v>
      </c>
      <c r="M7381">
        <v>35871.0429</v>
      </c>
      <c r="N7381">
        <v>283</v>
      </c>
      <c r="O7381" t="s">
        <v>43</v>
      </c>
      <c r="P7381" t="s">
        <v>43</v>
      </c>
      <c r="Q7381" s="2">
        <v>44297</v>
      </c>
      <c r="R7381" t="s">
        <v>48</v>
      </c>
      <c r="S7381" t="s">
        <v>24</v>
      </c>
      <c r="T7381">
        <f>_xlfn.DAYS(Raw_data_US_healthcare[[#This Row],[Discharge Date]],Raw_data_US_healthcare[[#This Row],[Date of Admission]])</f>
        <v>11</v>
      </c>
    </row>
    <row r="7382" spans="1:20" x14ac:dyDescent="0.3">
      <c r="A7382" t="s">
        <v>26512</v>
      </c>
      <c r="B7382" t="s">
        <v>20020</v>
      </c>
      <c r="C7382">
        <v>73</v>
      </c>
      <c r="D7382" t="str">
        <f>IF(Raw_data_US_healthcare[[#This Row],[Age]]&lt;35,"Young",IF(Raw_data_US_healthcare[[#This Row],[Age]]&lt;60,"Middle","Senior"))</f>
        <v>Senior</v>
      </c>
      <c r="E7382" t="s">
        <v>26</v>
      </c>
      <c r="F7382" t="s">
        <v>62</v>
      </c>
      <c r="G7382" t="s">
        <v>62</v>
      </c>
      <c r="H7382" t="s">
        <v>36</v>
      </c>
      <c r="I7382" s="2">
        <v>43781</v>
      </c>
      <c r="J7382" t="s">
        <v>20021</v>
      </c>
      <c r="K7382" t="s">
        <v>20022</v>
      </c>
      <c r="L7382" t="s">
        <v>31</v>
      </c>
      <c r="M7382">
        <v>14562.896699999999</v>
      </c>
      <c r="N7382">
        <v>366</v>
      </c>
      <c r="O7382" t="s">
        <v>39</v>
      </c>
      <c r="P7382" t="s">
        <v>39</v>
      </c>
      <c r="Q7382" s="2">
        <v>43792</v>
      </c>
      <c r="R7382" t="s">
        <v>23</v>
      </c>
      <c r="S7382" t="s">
        <v>33</v>
      </c>
      <c r="T7382">
        <f>_xlfn.DAYS(Raw_data_US_healthcare[[#This Row],[Discharge Date]],Raw_data_US_healthcare[[#This Row],[Date of Admission]])</f>
        <v>11</v>
      </c>
    </row>
    <row r="7383" spans="1:20" x14ac:dyDescent="0.3">
      <c r="A7383" t="s">
        <v>26511</v>
      </c>
      <c r="B7383" t="s">
        <v>20023</v>
      </c>
      <c r="C7383">
        <v>43</v>
      </c>
      <c r="D7383" t="str">
        <f>IF(Raw_data_US_healthcare[[#This Row],[Age]]&lt;35,"Young",IF(Raw_data_US_healthcare[[#This Row],[Age]]&lt;60,"Middle","Senior"))</f>
        <v>Middle</v>
      </c>
      <c r="E7383" t="s">
        <v>16</v>
      </c>
      <c r="F7383" t="s">
        <v>17</v>
      </c>
      <c r="G7383" t="s">
        <v>17</v>
      </c>
      <c r="H7383" t="s">
        <v>18</v>
      </c>
      <c r="I7383" s="2">
        <v>43692</v>
      </c>
      <c r="J7383" t="s">
        <v>20024</v>
      </c>
      <c r="K7383" t="s">
        <v>20025</v>
      </c>
      <c r="L7383" t="s">
        <v>52</v>
      </c>
      <c r="M7383">
        <v>24431.850699999999</v>
      </c>
      <c r="N7383">
        <v>145</v>
      </c>
      <c r="O7383" t="s">
        <v>39</v>
      </c>
      <c r="P7383" t="s">
        <v>39</v>
      </c>
      <c r="Q7383" s="2">
        <v>43704</v>
      </c>
      <c r="R7383" t="s">
        <v>23</v>
      </c>
      <c r="S7383" t="s">
        <v>33</v>
      </c>
      <c r="T7383">
        <f>_xlfn.DAYS(Raw_data_US_healthcare[[#This Row],[Discharge Date]],Raw_data_US_healthcare[[#This Row],[Date of Admission]])</f>
        <v>12</v>
      </c>
    </row>
    <row r="7384" spans="1:20" x14ac:dyDescent="0.3">
      <c r="A7384" t="s">
        <v>26512</v>
      </c>
      <c r="B7384" t="s">
        <v>7126</v>
      </c>
      <c r="C7384">
        <v>60</v>
      </c>
      <c r="D7384" t="str">
        <f>IF(Raw_data_US_healthcare[[#This Row],[Age]]&lt;35,"Young",IF(Raw_data_US_healthcare[[#This Row],[Age]]&lt;60,"Middle","Senior"))</f>
        <v>Senior</v>
      </c>
      <c r="E7384" t="s">
        <v>26</v>
      </c>
      <c r="F7384" t="s">
        <v>62</v>
      </c>
      <c r="G7384" t="s">
        <v>62</v>
      </c>
      <c r="H7384" t="s">
        <v>36</v>
      </c>
      <c r="I7384" s="2">
        <v>45181</v>
      </c>
      <c r="J7384" t="s">
        <v>6950</v>
      </c>
      <c r="K7384" t="s">
        <v>11814</v>
      </c>
      <c r="L7384" t="s">
        <v>31</v>
      </c>
      <c r="M7384">
        <v>11253.163699999999</v>
      </c>
      <c r="N7384">
        <v>153</v>
      </c>
      <c r="O7384" t="s">
        <v>39</v>
      </c>
      <c r="P7384" t="s">
        <v>39</v>
      </c>
      <c r="Q7384" s="2">
        <v>45194</v>
      </c>
      <c r="R7384" t="s">
        <v>23</v>
      </c>
      <c r="S7384" t="s">
        <v>33</v>
      </c>
      <c r="T7384">
        <f>_xlfn.DAYS(Raw_data_US_healthcare[[#This Row],[Discharge Date]],Raw_data_US_healthcare[[#This Row],[Date of Admission]])</f>
        <v>13</v>
      </c>
    </row>
    <row r="7385" spans="1:20" x14ac:dyDescent="0.3">
      <c r="A7385" t="s">
        <v>26511</v>
      </c>
      <c r="B7385" t="s">
        <v>10557</v>
      </c>
      <c r="C7385">
        <v>59</v>
      </c>
      <c r="D7385" t="str">
        <f>IF(Raw_data_US_healthcare[[#This Row],[Age]]&lt;35,"Young",IF(Raw_data_US_healthcare[[#This Row],[Age]]&lt;60,"Middle","Senior"))</f>
        <v>Middle</v>
      </c>
      <c r="E7385" t="s">
        <v>16</v>
      </c>
      <c r="F7385" t="s">
        <v>17</v>
      </c>
      <c r="G7385" t="s">
        <v>17</v>
      </c>
      <c r="H7385" t="s">
        <v>36</v>
      </c>
      <c r="I7385" s="2">
        <v>44493</v>
      </c>
      <c r="J7385" t="s">
        <v>20026</v>
      </c>
      <c r="K7385" t="s">
        <v>20027</v>
      </c>
      <c r="L7385" t="s">
        <v>56</v>
      </c>
      <c r="M7385">
        <v>16197.1149</v>
      </c>
      <c r="N7385">
        <v>281</v>
      </c>
      <c r="O7385" t="s">
        <v>22</v>
      </c>
      <c r="P7385" t="s">
        <v>22</v>
      </c>
      <c r="Q7385" s="2">
        <v>44501</v>
      </c>
      <c r="R7385" t="s">
        <v>83</v>
      </c>
      <c r="S7385" t="s">
        <v>45</v>
      </c>
      <c r="T7385">
        <f>_xlfn.DAYS(Raw_data_US_healthcare[[#This Row],[Discharge Date]],Raw_data_US_healthcare[[#This Row],[Date of Admission]])</f>
        <v>8</v>
      </c>
    </row>
    <row r="7386" spans="1:20" x14ac:dyDescent="0.3">
      <c r="A7386" t="s">
        <v>26512</v>
      </c>
      <c r="B7386" t="s">
        <v>20028</v>
      </c>
      <c r="C7386">
        <v>45</v>
      </c>
      <c r="D7386" t="str">
        <f>IF(Raw_data_US_healthcare[[#This Row],[Age]]&lt;35,"Young",IF(Raw_data_US_healthcare[[#This Row],[Age]]&lt;60,"Middle","Senior"))</f>
        <v>Middle</v>
      </c>
      <c r="E7386" t="s">
        <v>26</v>
      </c>
      <c r="F7386" t="s">
        <v>62</v>
      </c>
      <c r="G7386" t="s">
        <v>62</v>
      </c>
      <c r="H7386" t="s">
        <v>69</v>
      </c>
      <c r="I7386" s="2">
        <v>44774</v>
      </c>
      <c r="J7386" t="s">
        <v>20029</v>
      </c>
      <c r="K7386" t="s">
        <v>20030</v>
      </c>
      <c r="L7386" t="s">
        <v>60</v>
      </c>
      <c r="M7386">
        <v>33360.574399999998</v>
      </c>
      <c r="N7386">
        <v>406</v>
      </c>
      <c r="O7386" t="s">
        <v>43</v>
      </c>
      <c r="P7386" t="s">
        <v>43</v>
      </c>
      <c r="Q7386" s="2">
        <v>44799</v>
      </c>
      <c r="R7386" t="s">
        <v>32</v>
      </c>
      <c r="S7386" t="s">
        <v>24</v>
      </c>
      <c r="T7386">
        <f>_xlfn.DAYS(Raw_data_US_healthcare[[#This Row],[Discharge Date]],Raw_data_US_healthcare[[#This Row],[Date of Admission]])</f>
        <v>25</v>
      </c>
    </row>
    <row r="7387" spans="1:20" x14ac:dyDescent="0.3">
      <c r="A7387" t="s">
        <v>26512</v>
      </c>
      <c r="B7387" t="s">
        <v>20031</v>
      </c>
      <c r="C7387">
        <v>54</v>
      </c>
      <c r="D7387" t="str">
        <f>IF(Raw_data_US_healthcare[[#This Row],[Age]]&lt;35,"Young",IF(Raw_data_US_healthcare[[#This Row],[Age]]&lt;60,"Middle","Senior"))</f>
        <v>Middle</v>
      </c>
      <c r="E7387" t="s">
        <v>26</v>
      </c>
      <c r="F7387" t="s">
        <v>62</v>
      </c>
      <c r="G7387" t="s">
        <v>62</v>
      </c>
      <c r="H7387" t="s">
        <v>18</v>
      </c>
      <c r="I7387" s="2">
        <v>44390</v>
      </c>
      <c r="J7387" t="s">
        <v>20032</v>
      </c>
      <c r="K7387" t="s">
        <v>20033</v>
      </c>
      <c r="L7387" t="s">
        <v>56</v>
      </c>
      <c r="M7387">
        <v>40893.514799999997</v>
      </c>
      <c r="N7387">
        <v>192</v>
      </c>
      <c r="O7387" t="s">
        <v>43</v>
      </c>
      <c r="P7387" t="s">
        <v>43</v>
      </c>
      <c r="Q7387" s="2">
        <v>44408</v>
      </c>
      <c r="R7387" t="s">
        <v>32</v>
      </c>
      <c r="S7387" t="s">
        <v>45</v>
      </c>
      <c r="T7387">
        <f>_xlfn.DAYS(Raw_data_US_healthcare[[#This Row],[Discharge Date]],Raw_data_US_healthcare[[#This Row],[Date of Admission]])</f>
        <v>18</v>
      </c>
    </row>
    <row r="7388" spans="1:20" x14ac:dyDescent="0.3">
      <c r="A7388" t="s">
        <v>26512</v>
      </c>
      <c r="B7388" t="s">
        <v>20034</v>
      </c>
      <c r="C7388">
        <v>26</v>
      </c>
      <c r="D7388" t="str">
        <f>IF(Raw_data_US_healthcare[[#This Row],[Age]]&lt;35,"Young",IF(Raw_data_US_healthcare[[#This Row],[Age]]&lt;60,"Middle","Senior"))</f>
        <v>Young</v>
      </c>
      <c r="E7388" t="s">
        <v>26</v>
      </c>
      <c r="F7388" t="s">
        <v>49</v>
      </c>
      <c r="G7388" t="s">
        <v>49</v>
      </c>
      <c r="H7388" t="s">
        <v>69</v>
      </c>
      <c r="I7388" s="2">
        <v>45227</v>
      </c>
      <c r="J7388" t="s">
        <v>20035</v>
      </c>
      <c r="K7388" t="s">
        <v>20036</v>
      </c>
      <c r="L7388" t="s">
        <v>60</v>
      </c>
      <c r="M7388">
        <v>10830.843800000001</v>
      </c>
      <c r="N7388">
        <v>386</v>
      </c>
      <c r="O7388" t="s">
        <v>22</v>
      </c>
      <c r="P7388" t="s">
        <v>22</v>
      </c>
      <c r="Q7388" s="2">
        <v>45243</v>
      </c>
      <c r="R7388" t="s">
        <v>83</v>
      </c>
      <c r="S7388" t="s">
        <v>33</v>
      </c>
      <c r="T7388">
        <f>_xlfn.DAYS(Raw_data_US_healthcare[[#This Row],[Discharge Date]],Raw_data_US_healthcare[[#This Row],[Date of Admission]])</f>
        <v>16</v>
      </c>
    </row>
    <row r="7389" spans="1:20" x14ac:dyDescent="0.3">
      <c r="A7389" t="s">
        <v>26512</v>
      </c>
      <c r="B7389" t="s">
        <v>20037</v>
      </c>
      <c r="C7389">
        <v>42</v>
      </c>
      <c r="D7389" t="str">
        <f>IF(Raw_data_US_healthcare[[#This Row],[Age]]&lt;35,"Young",IF(Raw_data_US_healthcare[[#This Row],[Age]]&lt;60,"Middle","Senior"))</f>
        <v>Middle</v>
      </c>
      <c r="E7389" t="s">
        <v>26</v>
      </c>
      <c r="F7389" t="s">
        <v>49</v>
      </c>
      <c r="G7389" t="s">
        <v>49</v>
      </c>
      <c r="H7389" t="s">
        <v>36</v>
      </c>
      <c r="I7389" s="2">
        <v>44375</v>
      </c>
      <c r="J7389" t="s">
        <v>20038</v>
      </c>
      <c r="K7389" t="s">
        <v>7239</v>
      </c>
      <c r="L7389" t="s">
        <v>56</v>
      </c>
      <c r="M7389">
        <v>21550.802899999999</v>
      </c>
      <c r="N7389">
        <v>467</v>
      </c>
      <c r="O7389" t="s">
        <v>43</v>
      </c>
      <c r="P7389" t="s">
        <v>43</v>
      </c>
      <c r="Q7389" s="2">
        <v>44384</v>
      </c>
      <c r="R7389" t="s">
        <v>48</v>
      </c>
      <c r="S7389" t="s">
        <v>24</v>
      </c>
      <c r="T7389">
        <f>_xlfn.DAYS(Raw_data_US_healthcare[[#This Row],[Discharge Date]],Raw_data_US_healthcare[[#This Row],[Date of Admission]])</f>
        <v>9</v>
      </c>
    </row>
    <row r="7390" spans="1:20" x14ac:dyDescent="0.3">
      <c r="A7390" t="s">
        <v>26511</v>
      </c>
      <c r="B7390" t="s">
        <v>20039</v>
      </c>
      <c r="C7390">
        <v>41</v>
      </c>
      <c r="D7390" t="str">
        <f>IF(Raw_data_US_healthcare[[#This Row],[Age]]&lt;35,"Young",IF(Raw_data_US_healthcare[[#This Row],[Age]]&lt;60,"Middle","Senior"))</f>
        <v>Middle</v>
      </c>
      <c r="E7390" t="s">
        <v>16</v>
      </c>
      <c r="F7390" t="s">
        <v>27</v>
      </c>
      <c r="G7390" t="s">
        <v>27</v>
      </c>
      <c r="H7390" t="s">
        <v>26514</v>
      </c>
      <c r="I7390" s="2">
        <v>44053</v>
      </c>
      <c r="J7390" t="s">
        <v>20040</v>
      </c>
      <c r="K7390" t="s">
        <v>20041</v>
      </c>
      <c r="L7390" t="s">
        <v>52</v>
      </c>
      <c r="M7390">
        <v>13581.2809</v>
      </c>
      <c r="N7390">
        <v>412</v>
      </c>
      <c r="O7390" t="s">
        <v>39</v>
      </c>
      <c r="P7390" t="s">
        <v>39</v>
      </c>
      <c r="Q7390" s="2">
        <v>44059</v>
      </c>
      <c r="R7390" t="s">
        <v>44</v>
      </c>
      <c r="S7390" t="s">
        <v>33</v>
      </c>
      <c r="T7390">
        <f>_xlfn.DAYS(Raw_data_US_healthcare[[#This Row],[Discharge Date]],Raw_data_US_healthcare[[#This Row],[Date of Admission]])</f>
        <v>6</v>
      </c>
    </row>
    <row r="7391" spans="1:20" x14ac:dyDescent="0.3">
      <c r="A7391" t="s">
        <v>26511</v>
      </c>
      <c r="B7391" t="s">
        <v>20042</v>
      </c>
      <c r="C7391">
        <v>38</v>
      </c>
      <c r="D7391" t="str">
        <f>IF(Raw_data_US_healthcare[[#This Row],[Age]]&lt;35,"Young",IF(Raw_data_US_healthcare[[#This Row],[Age]]&lt;60,"Middle","Senior"))</f>
        <v>Middle</v>
      </c>
      <c r="E7391" t="s">
        <v>16</v>
      </c>
      <c r="F7391" t="s">
        <v>88</v>
      </c>
      <c r="G7391" t="s">
        <v>88</v>
      </c>
      <c r="H7391" t="s">
        <v>36</v>
      </c>
      <c r="I7391" s="2">
        <v>44250</v>
      </c>
      <c r="J7391" t="s">
        <v>20043</v>
      </c>
      <c r="K7391" t="s">
        <v>20044</v>
      </c>
      <c r="L7391" t="s">
        <v>60</v>
      </c>
      <c r="M7391">
        <v>16470.299800000001</v>
      </c>
      <c r="N7391">
        <v>365</v>
      </c>
      <c r="O7391" t="s">
        <v>22</v>
      </c>
      <c r="P7391" t="s">
        <v>22</v>
      </c>
      <c r="Q7391" s="2">
        <v>44260</v>
      </c>
      <c r="R7391" t="s">
        <v>32</v>
      </c>
      <c r="S7391" t="s">
        <v>24</v>
      </c>
      <c r="T7391">
        <f>_xlfn.DAYS(Raw_data_US_healthcare[[#This Row],[Discharge Date]],Raw_data_US_healthcare[[#This Row],[Date of Admission]])</f>
        <v>10</v>
      </c>
    </row>
    <row r="7392" spans="1:20" x14ac:dyDescent="0.3">
      <c r="A7392" t="s">
        <v>26511</v>
      </c>
      <c r="B7392" t="s">
        <v>20045</v>
      </c>
      <c r="C7392">
        <v>39</v>
      </c>
      <c r="D7392" t="str">
        <f>IF(Raw_data_US_healthcare[[#This Row],[Age]]&lt;35,"Young",IF(Raw_data_US_healthcare[[#This Row],[Age]]&lt;60,"Middle","Senior"))</f>
        <v>Middle</v>
      </c>
      <c r="E7392" t="s">
        <v>16</v>
      </c>
      <c r="F7392" t="s">
        <v>113</v>
      </c>
      <c r="G7392" t="s">
        <v>113</v>
      </c>
      <c r="H7392" t="s">
        <v>18</v>
      </c>
      <c r="I7392" s="2">
        <v>43416</v>
      </c>
      <c r="J7392" t="s">
        <v>20046</v>
      </c>
      <c r="K7392" t="s">
        <v>20047</v>
      </c>
      <c r="L7392" t="s">
        <v>31</v>
      </c>
      <c r="M7392">
        <v>30544.574000000001</v>
      </c>
      <c r="N7392">
        <v>196</v>
      </c>
      <c r="O7392" t="s">
        <v>39</v>
      </c>
      <c r="P7392" t="s">
        <v>39</v>
      </c>
      <c r="Q7392" s="2">
        <v>43426</v>
      </c>
      <c r="R7392" t="s">
        <v>32</v>
      </c>
      <c r="S7392" t="s">
        <v>45</v>
      </c>
      <c r="T7392">
        <f>_xlfn.DAYS(Raw_data_US_healthcare[[#This Row],[Discharge Date]],Raw_data_US_healthcare[[#This Row],[Date of Admission]])</f>
        <v>10</v>
      </c>
    </row>
    <row r="7393" spans="1:20" x14ac:dyDescent="0.3">
      <c r="A7393" t="s">
        <v>26511</v>
      </c>
      <c r="B7393" t="s">
        <v>20048</v>
      </c>
      <c r="C7393">
        <v>50</v>
      </c>
      <c r="D7393" t="str">
        <f>IF(Raw_data_US_healthcare[[#This Row],[Age]]&lt;35,"Young",IF(Raw_data_US_healthcare[[#This Row],[Age]]&lt;60,"Middle","Senior"))</f>
        <v>Middle</v>
      </c>
      <c r="E7393" t="s">
        <v>16</v>
      </c>
      <c r="F7393" t="s">
        <v>113</v>
      </c>
      <c r="G7393" t="s">
        <v>113</v>
      </c>
      <c r="H7393" t="s">
        <v>36</v>
      </c>
      <c r="I7393" s="2">
        <v>44971</v>
      </c>
      <c r="J7393" t="s">
        <v>20049</v>
      </c>
      <c r="K7393" t="s">
        <v>20050</v>
      </c>
      <c r="L7393" t="s">
        <v>56</v>
      </c>
      <c r="M7393">
        <v>24964.899399999998</v>
      </c>
      <c r="N7393">
        <v>455</v>
      </c>
      <c r="O7393" t="s">
        <v>39</v>
      </c>
      <c r="P7393" t="s">
        <v>39</v>
      </c>
      <c r="Q7393" s="2">
        <v>44973</v>
      </c>
      <c r="R7393" t="s">
        <v>23</v>
      </c>
      <c r="S7393" t="s">
        <v>45</v>
      </c>
      <c r="T7393">
        <f>_xlfn.DAYS(Raw_data_US_healthcare[[#This Row],[Discharge Date]],Raw_data_US_healthcare[[#This Row],[Date of Admission]])</f>
        <v>2</v>
      </c>
    </row>
    <row r="7394" spans="1:20" x14ac:dyDescent="0.3">
      <c r="A7394" t="s">
        <v>26512</v>
      </c>
      <c r="B7394" t="s">
        <v>20051</v>
      </c>
      <c r="C7394">
        <v>45</v>
      </c>
      <c r="D7394" t="str">
        <f>IF(Raw_data_US_healthcare[[#This Row],[Age]]&lt;35,"Young",IF(Raw_data_US_healthcare[[#This Row],[Age]]&lt;60,"Middle","Senior"))</f>
        <v>Middle</v>
      </c>
      <c r="E7394" t="s">
        <v>26</v>
      </c>
      <c r="F7394" t="s">
        <v>49</v>
      </c>
      <c r="G7394" t="s">
        <v>49</v>
      </c>
      <c r="H7394" t="s">
        <v>28</v>
      </c>
      <c r="I7394" s="2">
        <v>44008</v>
      </c>
      <c r="J7394" t="s">
        <v>8444</v>
      </c>
      <c r="K7394" t="s">
        <v>20052</v>
      </c>
      <c r="L7394" t="s">
        <v>52</v>
      </c>
      <c r="M7394">
        <v>41525.932800000002</v>
      </c>
      <c r="N7394">
        <v>198</v>
      </c>
      <c r="O7394" t="s">
        <v>43</v>
      </c>
      <c r="P7394" t="s">
        <v>43</v>
      </c>
      <c r="Q7394" s="2">
        <v>44035</v>
      </c>
      <c r="R7394" t="s">
        <v>32</v>
      </c>
      <c r="S7394" t="s">
        <v>24</v>
      </c>
      <c r="T7394">
        <f>_xlfn.DAYS(Raw_data_US_healthcare[[#This Row],[Discharge Date]],Raw_data_US_healthcare[[#This Row],[Date of Admission]])</f>
        <v>27</v>
      </c>
    </row>
    <row r="7395" spans="1:20" x14ac:dyDescent="0.3">
      <c r="A7395" t="s">
        <v>26512</v>
      </c>
      <c r="B7395" t="s">
        <v>20053</v>
      </c>
      <c r="C7395">
        <v>43</v>
      </c>
      <c r="D7395" t="str">
        <f>IF(Raw_data_US_healthcare[[#This Row],[Age]]&lt;35,"Young",IF(Raw_data_US_healthcare[[#This Row],[Age]]&lt;60,"Middle","Senior"))</f>
        <v>Middle</v>
      </c>
      <c r="E7395" t="s">
        <v>26</v>
      </c>
      <c r="F7395" t="s">
        <v>62</v>
      </c>
      <c r="G7395" t="s">
        <v>62</v>
      </c>
      <c r="H7395" t="s">
        <v>18</v>
      </c>
      <c r="I7395" s="2">
        <v>44607</v>
      </c>
      <c r="J7395" t="s">
        <v>20054</v>
      </c>
      <c r="K7395" t="s">
        <v>20055</v>
      </c>
      <c r="L7395" t="s">
        <v>60</v>
      </c>
      <c r="M7395">
        <v>56440.815600000002</v>
      </c>
      <c r="N7395">
        <v>220</v>
      </c>
      <c r="O7395" t="s">
        <v>43</v>
      </c>
      <c r="P7395" t="s">
        <v>43</v>
      </c>
      <c r="Q7395" s="2">
        <v>44611</v>
      </c>
      <c r="R7395" t="s">
        <v>83</v>
      </c>
      <c r="S7395" t="s">
        <v>24</v>
      </c>
      <c r="T7395">
        <f>_xlfn.DAYS(Raw_data_US_healthcare[[#This Row],[Discharge Date]],Raw_data_US_healthcare[[#This Row],[Date of Admission]])</f>
        <v>4</v>
      </c>
    </row>
    <row r="7396" spans="1:20" x14ac:dyDescent="0.3">
      <c r="A7396" t="s">
        <v>26512</v>
      </c>
      <c r="B7396" t="s">
        <v>20056</v>
      </c>
      <c r="C7396">
        <v>35</v>
      </c>
      <c r="D7396" t="str">
        <f>IF(Raw_data_US_healthcare[[#This Row],[Age]]&lt;35,"Young",IF(Raw_data_US_healthcare[[#This Row],[Age]]&lt;60,"Middle","Senior"))</f>
        <v>Middle</v>
      </c>
      <c r="E7396" t="s">
        <v>26</v>
      </c>
      <c r="F7396" t="s">
        <v>27</v>
      </c>
      <c r="G7396" t="s">
        <v>27</v>
      </c>
      <c r="H7396" t="s">
        <v>26514</v>
      </c>
      <c r="I7396" s="2">
        <v>43961</v>
      </c>
      <c r="J7396" t="s">
        <v>20057</v>
      </c>
      <c r="K7396" t="s">
        <v>20058</v>
      </c>
      <c r="L7396" t="s">
        <v>56</v>
      </c>
      <c r="M7396">
        <v>13720.6787</v>
      </c>
      <c r="N7396">
        <v>387</v>
      </c>
      <c r="O7396" t="s">
        <v>43</v>
      </c>
      <c r="P7396" t="s">
        <v>43</v>
      </c>
      <c r="Q7396" s="2">
        <v>43973</v>
      </c>
      <c r="R7396" t="s">
        <v>44</v>
      </c>
      <c r="S7396" t="s">
        <v>33</v>
      </c>
      <c r="T7396">
        <f>_xlfn.DAYS(Raw_data_US_healthcare[[#This Row],[Discharge Date]],Raw_data_US_healthcare[[#This Row],[Date of Admission]])</f>
        <v>12</v>
      </c>
    </row>
    <row r="7397" spans="1:20" x14ac:dyDescent="0.3">
      <c r="A7397" t="s">
        <v>26512</v>
      </c>
      <c r="B7397" t="s">
        <v>20059</v>
      </c>
      <c r="C7397">
        <v>23</v>
      </c>
      <c r="D7397" t="str">
        <f>IF(Raw_data_US_healthcare[[#This Row],[Age]]&lt;35,"Young",IF(Raw_data_US_healthcare[[#This Row],[Age]]&lt;60,"Middle","Senior"))</f>
        <v>Young</v>
      </c>
      <c r="E7397" t="s">
        <v>26</v>
      </c>
      <c r="F7397" t="s">
        <v>62</v>
      </c>
      <c r="G7397" t="s">
        <v>62</v>
      </c>
      <c r="H7397" t="s">
        <v>26514</v>
      </c>
      <c r="I7397" s="2">
        <v>43922</v>
      </c>
      <c r="J7397" t="s">
        <v>20060</v>
      </c>
      <c r="K7397" t="s">
        <v>20061</v>
      </c>
      <c r="L7397" t="s">
        <v>60</v>
      </c>
      <c r="M7397">
        <v>29670.3632</v>
      </c>
      <c r="N7397">
        <v>473</v>
      </c>
      <c r="O7397" t="s">
        <v>22</v>
      </c>
      <c r="P7397" t="s">
        <v>22</v>
      </c>
      <c r="Q7397" s="2">
        <v>43926</v>
      </c>
      <c r="R7397" t="s">
        <v>23</v>
      </c>
      <c r="S7397" t="s">
        <v>33</v>
      </c>
      <c r="T7397">
        <f>_xlfn.DAYS(Raw_data_US_healthcare[[#This Row],[Discharge Date]],Raw_data_US_healthcare[[#This Row],[Date of Admission]])</f>
        <v>4</v>
      </c>
    </row>
    <row r="7398" spans="1:20" x14ac:dyDescent="0.3">
      <c r="A7398" t="s">
        <v>26511</v>
      </c>
      <c r="B7398" t="s">
        <v>20062</v>
      </c>
      <c r="C7398">
        <v>40</v>
      </c>
      <c r="D7398" t="str">
        <f>IF(Raw_data_US_healthcare[[#This Row],[Age]]&lt;35,"Young",IF(Raw_data_US_healthcare[[#This Row],[Age]]&lt;60,"Middle","Senior"))</f>
        <v>Middle</v>
      </c>
      <c r="E7398" t="s">
        <v>16</v>
      </c>
      <c r="F7398" t="s">
        <v>49</v>
      </c>
      <c r="G7398" t="s">
        <v>49</v>
      </c>
      <c r="H7398" t="s">
        <v>69</v>
      </c>
      <c r="I7398" s="2">
        <v>44967</v>
      </c>
      <c r="J7398" t="s">
        <v>20063</v>
      </c>
      <c r="K7398" t="s">
        <v>20064</v>
      </c>
      <c r="L7398" t="s">
        <v>21</v>
      </c>
      <c r="M7398">
        <v>8573.3143</v>
      </c>
      <c r="N7398">
        <v>480</v>
      </c>
      <c r="O7398" t="s">
        <v>22</v>
      </c>
      <c r="P7398" t="s">
        <v>22</v>
      </c>
      <c r="Q7398" s="2">
        <v>44968</v>
      </c>
      <c r="R7398" t="s">
        <v>48</v>
      </c>
      <c r="S7398" t="s">
        <v>45</v>
      </c>
      <c r="T7398">
        <f>_xlfn.DAYS(Raw_data_US_healthcare[[#This Row],[Discharge Date]],Raw_data_US_healthcare[[#This Row],[Date of Admission]])</f>
        <v>1</v>
      </c>
    </row>
    <row r="7399" spans="1:20" x14ac:dyDescent="0.3">
      <c r="A7399" t="s">
        <v>26511</v>
      </c>
      <c r="B7399" t="s">
        <v>20065</v>
      </c>
      <c r="C7399">
        <v>33</v>
      </c>
      <c r="D7399" t="str">
        <f>IF(Raw_data_US_healthcare[[#This Row],[Age]]&lt;35,"Young",IF(Raw_data_US_healthcare[[#This Row],[Age]]&lt;60,"Middle","Senior"))</f>
        <v>Young</v>
      </c>
      <c r="E7399" t="s">
        <v>16</v>
      </c>
      <c r="F7399" t="s">
        <v>228</v>
      </c>
      <c r="G7399" t="s">
        <v>228</v>
      </c>
      <c r="H7399" t="s">
        <v>36</v>
      </c>
      <c r="I7399" s="2">
        <v>44788</v>
      </c>
      <c r="J7399" t="s">
        <v>20066</v>
      </c>
      <c r="K7399" t="s">
        <v>2200</v>
      </c>
      <c r="L7399" t="s">
        <v>60</v>
      </c>
      <c r="M7399">
        <v>16621.961899999998</v>
      </c>
      <c r="N7399">
        <v>137</v>
      </c>
      <c r="O7399" t="s">
        <v>39</v>
      </c>
      <c r="P7399" t="s">
        <v>39</v>
      </c>
      <c r="Q7399" s="2">
        <v>44800</v>
      </c>
      <c r="R7399" t="s">
        <v>44</v>
      </c>
      <c r="S7399" t="s">
        <v>24</v>
      </c>
      <c r="T7399">
        <f>_xlfn.DAYS(Raw_data_US_healthcare[[#This Row],[Discharge Date]],Raw_data_US_healthcare[[#This Row],[Date of Admission]])</f>
        <v>12</v>
      </c>
    </row>
    <row r="7400" spans="1:20" x14ac:dyDescent="0.3">
      <c r="A7400" t="s">
        <v>26512</v>
      </c>
      <c r="B7400" t="s">
        <v>17160</v>
      </c>
      <c r="C7400">
        <v>38</v>
      </c>
      <c r="D7400" t="str">
        <f>IF(Raw_data_US_healthcare[[#This Row],[Age]]&lt;35,"Young",IF(Raw_data_US_healthcare[[#This Row],[Age]]&lt;60,"Middle","Senior"))</f>
        <v>Middle</v>
      </c>
      <c r="E7400" t="s">
        <v>26</v>
      </c>
      <c r="F7400" t="s">
        <v>27</v>
      </c>
      <c r="G7400" t="s">
        <v>27</v>
      </c>
      <c r="H7400" t="s">
        <v>26514</v>
      </c>
      <c r="I7400" s="2">
        <v>43980</v>
      </c>
      <c r="J7400" t="s">
        <v>20067</v>
      </c>
      <c r="K7400" t="s">
        <v>20068</v>
      </c>
      <c r="L7400" t="s">
        <v>52</v>
      </c>
      <c r="M7400">
        <v>39761.274299999997</v>
      </c>
      <c r="N7400">
        <v>253</v>
      </c>
      <c r="O7400" t="s">
        <v>39</v>
      </c>
      <c r="P7400" t="s">
        <v>39</v>
      </c>
      <c r="Q7400" s="2">
        <v>43990</v>
      </c>
      <c r="R7400" t="s">
        <v>23</v>
      </c>
      <c r="S7400" t="s">
        <v>24</v>
      </c>
      <c r="T7400">
        <f>_xlfn.DAYS(Raw_data_US_healthcare[[#This Row],[Discharge Date]],Raw_data_US_healthcare[[#This Row],[Date of Admission]])</f>
        <v>10</v>
      </c>
    </row>
    <row r="7401" spans="1:20" x14ac:dyDescent="0.3">
      <c r="A7401" t="s">
        <v>26512</v>
      </c>
      <c r="B7401" t="s">
        <v>20069</v>
      </c>
      <c r="C7401">
        <v>22</v>
      </c>
      <c r="D7401" t="str">
        <f>IF(Raw_data_US_healthcare[[#This Row],[Age]]&lt;35,"Young",IF(Raw_data_US_healthcare[[#This Row],[Age]]&lt;60,"Middle","Senior"))</f>
        <v>Young</v>
      </c>
      <c r="E7401" t="s">
        <v>26</v>
      </c>
      <c r="F7401" t="s">
        <v>228</v>
      </c>
      <c r="G7401" t="s">
        <v>228</v>
      </c>
      <c r="H7401" t="s">
        <v>26516</v>
      </c>
      <c r="I7401" s="2">
        <v>44271</v>
      </c>
      <c r="J7401" t="s">
        <v>20070</v>
      </c>
      <c r="K7401" t="s">
        <v>1813</v>
      </c>
      <c r="L7401" t="s">
        <v>56</v>
      </c>
      <c r="M7401">
        <v>12292.3002</v>
      </c>
      <c r="N7401">
        <v>475</v>
      </c>
      <c r="O7401" t="s">
        <v>43</v>
      </c>
      <c r="P7401" t="s">
        <v>43</v>
      </c>
      <c r="Q7401" s="2">
        <v>44286</v>
      </c>
      <c r="R7401" t="s">
        <v>83</v>
      </c>
      <c r="S7401" t="s">
        <v>33</v>
      </c>
      <c r="T7401">
        <f>_xlfn.DAYS(Raw_data_US_healthcare[[#This Row],[Discharge Date]],Raw_data_US_healthcare[[#This Row],[Date of Admission]])</f>
        <v>15</v>
      </c>
    </row>
    <row r="7402" spans="1:20" x14ac:dyDescent="0.3">
      <c r="A7402" t="s">
        <v>26512</v>
      </c>
      <c r="B7402" t="s">
        <v>20071</v>
      </c>
      <c r="C7402">
        <v>59</v>
      </c>
      <c r="D7402" t="str">
        <f>IF(Raw_data_US_healthcare[[#This Row],[Age]]&lt;35,"Young",IF(Raw_data_US_healthcare[[#This Row],[Age]]&lt;60,"Middle","Senior"))</f>
        <v>Middle</v>
      </c>
      <c r="E7402" t="s">
        <v>26</v>
      </c>
      <c r="F7402" t="s">
        <v>62</v>
      </c>
      <c r="G7402" t="s">
        <v>62</v>
      </c>
      <c r="H7402" t="s">
        <v>28</v>
      </c>
      <c r="I7402" s="2">
        <v>44911</v>
      </c>
      <c r="J7402" t="s">
        <v>18873</v>
      </c>
      <c r="K7402" t="s">
        <v>20072</v>
      </c>
      <c r="L7402" t="s">
        <v>56</v>
      </c>
      <c r="M7402">
        <v>40065.135799999996</v>
      </c>
      <c r="N7402">
        <v>209</v>
      </c>
      <c r="O7402" t="s">
        <v>39</v>
      </c>
      <c r="P7402" t="s">
        <v>39</v>
      </c>
      <c r="Q7402" s="2">
        <v>44912</v>
      </c>
      <c r="R7402" t="s">
        <v>32</v>
      </c>
      <c r="S7402" t="s">
        <v>45</v>
      </c>
      <c r="T7402">
        <f>_xlfn.DAYS(Raw_data_US_healthcare[[#This Row],[Discharge Date]],Raw_data_US_healthcare[[#This Row],[Date of Admission]])</f>
        <v>1</v>
      </c>
    </row>
    <row r="7403" spans="1:20" x14ac:dyDescent="0.3">
      <c r="A7403" t="s">
        <v>26512</v>
      </c>
      <c r="B7403" t="s">
        <v>20073</v>
      </c>
      <c r="C7403">
        <v>77</v>
      </c>
      <c r="D7403" t="str">
        <f>IF(Raw_data_US_healthcare[[#This Row],[Age]]&lt;35,"Young",IF(Raw_data_US_healthcare[[#This Row],[Age]]&lt;60,"Middle","Senior"))</f>
        <v>Senior</v>
      </c>
      <c r="E7403" t="s">
        <v>26</v>
      </c>
      <c r="F7403" t="s">
        <v>88</v>
      </c>
      <c r="G7403" t="s">
        <v>88</v>
      </c>
      <c r="H7403" t="s">
        <v>18</v>
      </c>
      <c r="I7403" s="2">
        <v>44513</v>
      </c>
      <c r="J7403" t="s">
        <v>20074</v>
      </c>
      <c r="K7403" t="s">
        <v>20075</v>
      </c>
      <c r="L7403" t="s">
        <v>56</v>
      </c>
      <c r="M7403">
        <v>2045.5603000000001</v>
      </c>
      <c r="N7403">
        <v>351</v>
      </c>
      <c r="O7403" t="s">
        <v>39</v>
      </c>
      <c r="P7403" t="s">
        <v>39</v>
      </c>
      <c r="Q7403" s="2">
        <v>44539</v>
      </c>
      <c r="R7403" t="s">
        <v>32</v>
      </c>
      <c r="S7403" t="s">
        <v>24</v>
      </c>
      <c r="T7403">
        <f>_xlfn.DAYS(Raw_data_US_healthcare[[#This Row],[Discharge Date]],Raw_data_US_healthcare[[#This Row],[Date of Admission]])</f>
        <v>26</v>
      </c>
    </row>
    <row r="7404" spans="1:20" x14ac:dyDescent="0.3">
      <c r="A7404" t="s">
        <v>26511</v>
      </c>
      <c r="B7404" t="s">
        <v>20076</v>
      </c>
      <c r="C7404">
        <v>82</v>
      </c>
      <c r="D7404" t="str">
        <f>IF(Raw_data_US_healthcare[[#This Row],[Age]]&lt;35,"Young",IF(Raw_data_US_healthcare[[#This Row],[Age]]&lt;60,"Middle","Senior"))</f>
        <v>Senior</v>
      </c>
      <c r="E7404" t="s">
        <v>16</v>
      </c>
      <c r="F7404" t="s">
        <v>62</v>
      </c>
      <c r="G7404" t="s">
        <v>62</v>
      </c>
      <c r="H7404" t="s">
        <v>69</v>
      </c>
      <c r="I7404" s="2">
        <v>44183</v>
      </c>
      <c r="J7404" t="s">
        <v>19064</v>
      </c>
      <c r="K7404" t="s">
        <v>20077</v>
      </c>
      <c r="L7404" t="s">
        <v>31</v>
      </c>
      <c r="M7404">
        <v>75380.380799999999</v>
      </c>
      <c r="N7404">
        <v>248</v>
      </c>
      <c r="O7404" t="s">
        <v>43</v>
      </c>
      <c r="P7404" t="s">
        <v>43</v>
      </c>
      <c r="Q7404" s="2">
        <v>44185</v>
      </c>
      <c r="R7404" t="s">
        <v>32</v>
      </c>
      <c r="S7404" t="s">
        <v>24</v>
      </c>
      <c r="T7404">
        <f>_xlfn.DAYS(Raw_data_US_healthcare[[#This Row],[Discharge Date]],Raw_data_US_healthcare[[#This Row],[Date of Admission]])</f>
        <v>2</v>
      </c>
    </row>
    <row r="7405" spans="1:20" x14ac:dyDescent="0.3">
      <c r="A7405" t="s">
        <v>26511</v>
      </c>
      <c r="B7405" t="s">
        <v>20078</v>
      </c>
      <c r="C7405">
        <v>64</v>
      </c>
      <c r="D7405" t="str">
        <f>IF(Raw_data_US_healthcare[[#This Row],[Age]]&lt;35,"Young",IF(Raw_data_US_healthcare[[#This Row],[Age]]&lt;60,"Middle","Senior"))</f>
        <v>Senior</v>
      </c>
      <c r="E7405" t="s">
        <v>16</v>
      </c>
      <c r="F7405" t="s">
        <v>35</v>
      </c>
      <c r="G7405" t="s">
        <v>35</v>
      </c>
      <c r="H7405" t="s">
        <v>18</v>
      </c>
      <c r="I7405" s="2">
        <v>43893</v>
      </c>
      <c r="J7405" t="s">
        <v>20079</v>
      </c>
      <c r="K7405" t="s">
        <v>12193</v>
      </c>
      <c r="L7405" t="s">
        <v>21</v>
      </c>
      <c r="M7405">
        <v>10045.528</v>
      </c>
      <c r="N7405">
        <v>143</v>
      </c>
      <c r="O7405" t="s">
        <v>43</v>
      </c>
      <c r="P7405" t="s">
        <v>43</v>
      </c>
      <c r="Q7405" s="2">
        <v>43920</v>
      </c>
      <c r="R7405" t="s">
        <v>83</v>
      </c>
      <c r="S7405" t="s">
        <v>33</v>
      </c>
      <c r="T7405">
        <f>_xlfn.DAYS(Raw_data_US_healthcare[[#This Row],[Discharge Date]],Raw_data_US_healthcare[[#This Row],[Date of Admission]])</f>
        <v>27</v>
      </c>
    </row>
    <row r="7406" spans="1:20" x14ac:dyDescent="0.3">
      <c r="A7406" t="s">
        <v>26511</v>
      </c>
      <c r="B7406" t="s">
        <v>20080</v>
      </c>
      <c r="C7406">
        <v>34</v>
      </c>
      <c r="D7406" t="str">
        <f>IF(Raw_data_US_healthcare[[#This Row],[Age]]&lt;35,"Young",IF(Raw_data_US_healthcare[[#This Row],[Age]]&lt;60,"Middle","Senior"))</f>
        <v>Young</v>
      </c>
      <c r="E7406" t="s">
        <v>16</v>
      </c>
      <c r="F7406" t="s">
        <v>88</v>
      </c>
      <c r="G7406" t="s">
        <v>88</v>
      </c>
      <c r="H7406" t="s">
        <v>28</v>
      </c>
      <c r="I7406" s="2">
        <v>44492</v>
      </c>
      <c r="J7406" t="s">
        <v>20081</v>
      </c>
      <c r="K7406" t="s">
        <v>20082</v>
      </c>
      <c r="L7406" t="s">
        <v>52</v>
      </c>
      <c r="M7406">
        <v>37623.035799999998</v>
      </c>
      <c r="N7406">
        <v>309</v>
      </c>
      <c r="O7406" t="s">
        <v>22</v>
      </c>
      <c r="P7406" t="s">
        <v>22</v>
      </c>
      <c r="Q7406" s="2">
        <v>44512</v>
      </c>
      <c r="R7406" t="s">
        <v>44</v>
      </c>
      <c r="S7406" t="s">
        <v>24</v>
      </c>
      <c r="T7406">
        <f>_xlfn.DAYS(Raw_data_US_healthcare[[#This Row],[Discharge Date]],Raw_data_US_healthcare[[#This Row],[Date of Admission]])</f>
        <v>20</v>
      </c>
    </row>
    <row r="7407" spans="1:20" x14ac:dyDescent="0.3">
      <c r="A7407" t="s">
        <v>26512</v>
      </c>
      <c r="B7407" t="s">
        <v>20083</v>
      </c>
      <c r="C7407">
        <v>24</v>
      </c>
      <c r="D7407" t="str">
        <f>IF(Raw_data_US_healthcare[[#This Row],[Age]]&lt;35,"Young",IF(Raw_data_US_healthcare[[#This Row],[Age]]&lt;60,"Middle","Senior"))</f>
        <v>Young</v>
      </c>
      <c r="E7407" t="s">
        <v>26</v>
      </c>
      <c r="F7407" t="s">
        <v>62</v>
      </c>
      <c r="G7407" t="s">
        <v>62</v>
      </c>
      <c r="H7407" t="s">
        <v>26516</v>
      </c>
      <c r="I7407" s="2">
        <v>44767</v>
      </c>
      <c r="J7407" t="s">
        <v>20084</v>
      </c>
      <c r="K7407" t="s">
        <v>20085</v>
      </c>
      <c r="L7407" t="s">
        <v>56</v>
      </c>
      <c r="M7407">
        <v>27259.860100000002</v>
      </c>
      <c r="N7407">
        <v>282</v>
      </c>
      <c r="O7407" t="s">
        <v>22</v>
      </c>
      <c r="P7407" t="s">
        <v>22</v>
      </c>
      <c r="Q7407" s="2">
        <v>44777</v>
      </c>
      <c r="R7407" t="s">
        <v>23</v>
      </c>
      <c r="S7407" t="s">
        <v>45</v>
      </c>
      <c r="T7407">
        <f>_xlfn.DAYS(Raw_data_US_healthcare[[#This Row],[Discharge Date]],Raw_data_US_healthcare[[#This Row],[Date of Admission]])</f>
        <v>10</v>
      </c>
    </row>
    <row r="7408" spans="1:20" x14ac:dyDescent="0.3">
      <c r="A7408" t="s">
        <v>26512</v>
      </c>
      <c r="B7408" t="s">
        <v>20086</v>
      </c>
      <c r="C7408">
        <v>76</v>
      </c>
      <c r="D7408" t="str">
        <f>IF(Raw_data_US_healthcare[[#This Row],[Age]]&lt;35,"Young",IF(Raw_data_US_healthcare[[#This Row],[Age]]&lt;60,"Middle","Senior"))</f>
        <v>Senior</v>
      </c>
      <c r="E7408" t="s">
        <v>26</v>
      </c>
      <c r="F7408" t="s">
        <v>88</v>
      </c>
      <c r="G7408" t="s">
        <v>88</v>
      </c>
      <c r="H7408" t="s">
        <v>69</v>
      </c>
      <c r="I7408" s="2">
        <v>43657</v>
      </c>
      <c r="J7408" t="s">
        <v>20087</v>
      </c>
      <c r="K7408" t="s">
        <v>1763</v>
      </c>
      <c r="L7408" t="s">
        <v>52</v>
      </c>
      <c r="M7408">
        <v>17302.468499999999</v>
      </c>
      <c r="N7408">
        <v>163</v>
      </c>
      <c r="O7408" t="s">
        <v>39</v>
      </c>
      <c r="P7408" t="s">
        <v>39</v>
      </c>
      <c r="Q7408" s="2">
        <v>43677</v>
      </c>
      <c r="R7408" t="s">
        <v>83</v>
      </c>
      <c r="S7408" t="s">
        <v>24</v>
      </c>
      <c r="T7408">
        <f>_xlfn.DAYS(Raw_data_US_healthcare[[#This Row],[Discharge Date]],Raw_data_US_healthcare[[#This Row],[Date of Admission]])</f>
        <v>20</v>
      </c>
    </row>
    <row r="7409" spans="1:20" x14ac:dyDescent="0.3">
      <c r="A7409" t="s">
        <v>26512</v>
      </c>
      <c r="B7409" t="s">
        <v>20088</v>
      </c>
      <c r="C7409">
        <v>74</v>
      </c>
      <c r="D7409" t="str">
        <f>IF(Raw_data_US_healthcare[[#This Row],[Age]]&lt;35,"Young",IF(Raw_data_US_healthcare[[#This Row],[Age]]&lt;60,"Middle","Senior"))</f>
        <v>Senior</v>
      </c>
      <c r="E7409" t="s">
        <v>26</v>
      </c>
      <c r="F7409" t="s">
        <v>88</v>
      </c>
      <c r="G7409" t="s">
        <v>88</v>
      </c>
      <c r="H7409" t="s">
        <v>69</v>
      </c>
      <c r="I7409" s="2">
        <v>44845</v>
      </c>
      <c r="J7409" t="s">
        <v>20089</v>
      </c>
      <c r="K7409" t="s">
        <v>4189</v>
      </c>
      <c r="L7409" t="s">
        <v>56</v>
      </c>
      <c r="M7409">
        <v>40111.148500000003</v>
      </c>
      <c r="N7409">
        <v>469</v>
      </c>
      <c r="O7409" t="s">
        <v>39</v>
      </c>
      <c r="P7409" t="s">
        <v>39</v>
      </c>
      <c r="Q7409" s="2">
        <v>44847</v>
      </c>
      <c r="R7409" t="s">
        <v>23</v>
      </c>
      <c r="S7409" t="s">
        <v>33</v>
      </c>
      <c r="T7409">
        <f>_xlfn.DAYS(Raw_data_US_healthcare[[#This Row],[Discharge Date]],Raw_data_US_healthcare[[#This Row],[Date of Admission]])</f>
        <v>2</v>
      </c>
    </row>
    <row r="7410" spans="1:20" x14ac:dyDescent="0.3">
      <c r="A7410" t="s">
        <v>26512</v>
      </c>
      <c r="B7410" t="s">
        <v>20090</v>
      </c>
      <c r="C7410">
        <v>54</v>
      </c>
      <c r="D7410" t="str">
        <f>IF(Raw_data_US_healthcare[[#This Row],[Age]]&lt;35,"Young",IF(Raw_data_US_healthcare[[#This Row],[Age]]&lt;60,"Middle","Senior"))</f>
        <v>Middle</v>
      </c>
      <c r="E7410" t="s">
        <v>26</v>
      </c>
      <c r="F7410" t="s">
        <v>62</v>
      </c>
      <c r="G7410" t="s">
        <v>62</v>
      </c>
      <c r="H7410" t="s">
        <v>18</v>
      </c>
      <c r="I7410" s="2">
        <v>44123</v>
      </c>
      <c r="J7410" t="s">
        <v>20091</v>
      </c>
      <c r="K7410" t="s">
        <v>20092</v>
      </c>
      <c r="L7410" t="s">
        <v>21</v>
      </c>
      <c r="M7410">
        <v>13214.9998</v>
      </c>
      <c r="N7410">
        <v>268</v>
      </c>
      <c r="O7410" t="s">
        <v>39</v>
      </c>
      <c r="P7410" t="s">
        <v>39</v>
      </c>
      <c r="Q7410" s="2">
        <v>44129</v>
      </c>
      <c r="R7410" t="s">
        <v>48</v>
      </c>
      <c r="S7410" t="s">
        <v>33</v>
      </c>
      <c r="T7410">
        <f>_xlfn.DAYS(Raw_data_US_healthcare[[#This Row],[Discharge Date]],Raw_data_US_healthcare[[#This Row],[Date of Admission]])</f>
        <v>6</v>
      </c>
    </row>
    <row r="7411" spans="1:20" x14ac:dyDescent="0.3">
      <c r="A7411" t="s">
        <v>26512</v>
      </c>
      <c r="B7411" t="s">
        <v>20093</v>
      </c>
      <c r="C7411">
        <v>41</v>
      </c>
      <c r="D7411" t="str">
        <f>IF(Raw_data_US_healthcare[[#This Row],[Age]]&lt;35,"Young",IF(Raw_data_US_healthcare[[#This Row],[Age]]&lt;60,"Middle","Senior"))</f>
        <v>Middle</v>
      </c>
      <c r="E7411" t="s">
        <v>26</v>
      </c>
      <c r="F7411" t="s">
        <v>49</v>
      </c>
      <c r="G7411" t="s">
        <v>49</v>
      </c>
      <c r="H7411" t="s">
        <v>26516</v>
      </c>
      <c r="I7411" s="2">
        <v>44905</v>
      </c>
      <c r="J7411" t="s">
        <v>20094</v>
      </c>
      <c r="K7411" t="s">
        <v>20095</v>
      </c>
      <c r="L7411" t="s">
        <v>52</v>
      </c>
      <c r="M7411">
        <v>17432.3033</v>
      </c>
      <c r="N7411">
        <v>414</v>
      </c>
      <c r="O7411" t="s">
        <v>39</v>
      </c>
      <c r="P7411" t="s">
        <v>39</v>
      </c>
      <c r="Q7411" s="2">
        <v>44909</v>
      </c>
      <c r="R7411" t="s">
        <v>44</v>
      </c>
      <c r="S7411" t="s">
        <v>24</v>
      </c>
      <c r="T7411">
        <f>_xlfn.DAYS(Raw_data_US_healthcare[[#This Row],[Discharge Date]],Raw_data_US_healthcare[[#This Row],[Date of Admission]])</f>
        <v>4</v>
      </c>
    </row>
    <row r="7412" spans="1:20" x14ac:dyDescent="0.3">
      <c r="A7412" t="s">
        <v>26511</v>
      </c>
      <c r="B7412" t="s">
        <v>20096</v>
      </c>
      <c r="C7412">
        <v>71</v>
      </c>
      <c r="D7412" t="str">
        <f>IF(Raw_data_US_healthcare[[#This Row],[Age]]&lt;35,"Young",IF(Raw_data_US_healthcare[[#This Row],[Age]]&lt;60,"Middle","Senior"))</f>
        <v>Senior</v>
      </c>
      <c r="E7412" t="s">
        <v>16</v>
      </c>
      <c r="F7412" t="s">
        <v>35</v>
      </c>
      <c r="G7412" t="s">
        <v>35</v>
      </c>
      <c r="H7412" t="s">
        <v>26516</v>
      </c>
      <c r="I7412" s="2">
        <v>45051</v>
      </c>
      <c r="J7412" t="s">
        <v>20097</v>
      </c>
      <c r="K7412" t="s">
        <v>20098</v>
      </c>
      <c r="L7412" t="s">
        <v>56</v>
      </c>
      <c r="M7412">
        <v>12057.087100000001</v>
      </c>
      <c r="N7412">
        <v>392</v>
      </c>
      <c r="O7412" t="s">
        <v>22</v>
      </c>
      <c r="P7412" t="s">
        <v>22</v>
      </c>
      <c r="Q7412" s="2">
        <v>45062</v>
      </c>
      <c r="R7412" t="s">
        <v>44</v>
      </c>
      <c r="S7412" t="s">
        <v>45</v>
      </c>
      <c r="T7412">
        <f>_xlfn.DAYS(Raw_data_US_healthcare[[#This Row],[Discharge Date]],Raw_data_US_healthcare[[#This Row],[Date of Admission]])</f>
        <v>11</v>
      </c>
    </row>
    <row r="7413" spans="1:20" x14ac:dyDescent="0.3">
      <c r="A7413" t="s">
        <v>26511</v>
      </c>
      <c r="B7413" t="s">
        <v>20099</v>
      </c>
      <c r="C7413">
        <v>82</v>
      </c>
      <c r="D7413" t="str">
        <f>IF(Raw_data_US_healthcare[[#This Row],[Age]]&lt;35,"Young",IF(Raw_data_US_healthcare[[#This Row],[Age]]&lt;60,"Middle","Senior"))</f>
        <v>Senior</v>
      </c>
      <c r="E7413" t="s">
        <v>16</v>
      </c>
      <c r="F7413" t="s">
        <v>27</v>
      </c>
      <c r="G7413" t="s">
        <v>27</v>
      </c>
      <c r="H7413" t="s">
        <v>26516</v>
      </c>
      <c r="I7413" s="2">
        <v>44584</v>
      </c>
      <c r="J7413" t="s">
        <v>20100</v>
      </c>
      <c r="K7413" t="s">
        <v>20101</v>
      </c>
      <c r="L7413" t="s">
        <v>31</v>
      </c>
      <c r="M7413">
        <v>11993.105799999999</v>
      </c>
      <c r="N7413">
        <v>335</v>
      </c>
      <c r="O7413" t="s">
        <v>22</v>
      </c>
      <c r="P7413" t="s">
        <v>22</v>
      </c>
      <c r="Q7413" s="2">
        <v>44601</v>
      </c>
      <c r="R7413" t="s">
        <v>48</v>
      </c>
      <c r="S7413" t="s">
        <v>45</v>
      </c>
      <c r="T7413">
        <f>_xlfn.DAYS(Raw_data_US_healthcare[[#This Row],[Discharge Date]],Raw_data_US_healthcare[[#This Row],[Date of Admission]])</f>
        <v>17</v>
      </c>
    </row>
    <row r="7414" spans="1:20" x14ac:dyDescent="0.3">
      <c r="A7414" t="s">
        <v>26511</v>
      </c>
      <c r="B7414" t="s">
        <v>20102</v>
      </c>
      <c r="C7414">
        <v>19</v>
      </c>
      <c r="D7414" t="str">
        <f>IF(Raw_data_US_healthcare[[#This Row],[Age]]&lt;35,"Young",IF(Raw_data_US_healthcare[[#This Row],[Age]]&lt;60,"Middle","Senior"))</f>
        <v>Young</v>
      </c>
      <c r="E7414" t="s">
        <v>16</v>
      </c>
      <c r="F7414" t="s">
        <v>17</v>
      </c>
      <c r="G7414" t="s">
        <v>17</v>
      </c>
      <c r="H7414" t="s">
        <v>26514</v>
      </c>
      <c r="I7414" s="2">
        <v>43776</v>
      </c>
      <c r="J7414" t="s">
        <v>20103</v>
      </c>
      <c r="K7414" t="s">
        <v>20104</v>
      </c>
      <c r="L7414" t="s">
        <v>31</v>
      </c>
      <c r="M7414">
        <v>26888.5946</v>
      </c>
      <c r="N7414">
        <v>251</v>
      </c>
      <c r="O7414" t="s">
        <v>22</v>
      </c>
      <c r="P7414" t="s">
        <v>22</v>
      </c>
      <c r="Q7414" s="2">
        <v>43784</v>
      </c>
      <c r="R7414" t="s">
        <v>23</v>
      </c>
      <c r="S7414" t="s">
        <v>24</v>
      </c>
      <c r="T7414">
        <f>_xlfn.DAYS(Raw_data_US_healthcare[[#This Row],[Discharge Date]],Raw_data_US_healthcare[[#This Row],[Date of Admission]])</f>
        <v>8</v>
      </c>
    </row>
    <row r="7415" spans="1:20" x14ac:dyDescent="0.3">
      <c r="A7415" t="s">
        <v>26511</v>
      </c>
      <c r="B7415" t="s">
        <v>20105</v>
      </c>
      <c r="C7415">
        <v>54</v>
      </c>
      <c r="D7415" t="str">
        <f>IF(Raw_data_US_healthcare[[#This Row],[Age]]&lt;35,"Young",IF(Raw_data_US_healthcare[[#This Row],[Age]]&lt;60,"Middle","Senior"))</f>
        <v>Middle</v>
      </c>
      <c r="E7415" t="s">
        <v>16</v>
      </c>
      <c r="F7415" t="s">
        <v>113</v>
      </c>
      <c r="G7415" t="s">
        <v>113</v>
      </c>
      <c r="H7415" t="s">
        <v>26516</v>
      </c>
      <c r="I7415" s="2">
        <v>44005</v>
      </c>
      <c r="J7415" t="s">
        <v>20106</v>
      </c>
      <c r="K7415" t="s">
        <v>20107</v>
      </c>
      <c r="L7415" t="s">
        <v>21</v>
      </c>
      <c r="M7415">
        <v>16601.669600000001</v>
      </c>
      <c r="N7415">
        <v>140</v>
      </c>
      <c r="O7415" t="s">
        <v>39</v>
      </c>
      <c r="P7415" t="s">
        <v>39</v>
      </c>
      <c r="Q7415" s="2">
        <v>44029</v>
      </c>
      <c r="R7415" t="s">
        <v>48</v>
      </c>
      <c r="S7415" t="s">
        <v>45</v>
      </c>
      <c r="T7415">
        <f>_xlfn.DAYS(Raw_data_US_healthcare[[#This Row],[Discharge Date]],Raw_data_US_healthcare[[#This Row],[Date of Admission]])</f>
        <v>24</v>
      </c>
    </row>
    <row r="7416" spans="1:20" x14ac:dyDescent="0.3">
      <c r="A7416" t="s">
        <v>26511</v>
      </c>
      <c r="B7416" t="s">
        <v>20108</v>
      </c>
      <c r="C7416">
        <v>41</v>
      </c>
      <c r="D7416" t="str">
        <f>IF(Raw_data_US_healthcare[[#This Row],[Age]]&lt;35,"Young",IF(Raw_data_US_healthcare[[#This Row],[Age]]&lt;60,"Middle","Senior"))</f>
        <v>Middle</v>
      </c>
      <c r="E7416" t="s">
        <v>16</v>
      </c>
      <c r="F7416" t="s">
        <v>17</v>
      </c>
      <c r="G7416" t="s">
        <v>17</v>
      </c>
      <c r="H7416" t="s">
        <v>36</v>
      </c>
      <c r="I7416" s="2">
        <v>43495</v>
      </c>
      <c r="J7416" t="s">
        <v>20109</v>
      </c>
      <c r="K7416" t="s">
        <v>8345</v>
      </c>
      <c r="L7416" t="s">
        <v>31</v>
      </c>
      <c r="M7416">
        <v>795.20489999999995</v>
      </c>
      <c r="N7416">
        <v>460</v>
      </c>
      <c r="O7416" t="s">
        <v>22</v>
      </c>
      <c r="P7416" t="s">
        <v>22</v>
      </c>
      <c r="Q7416" s="2">
        <v>43510</v>
      </c>
      <c r="R7416" t="s">
        <v>23</v>
      </c>
      <c r="S7416" t="s">
        <v>33</v>
      </c>
      <c r="T7416">
        <f>_xlfn.DAYS(Raw_data_US_healthcare[[#This Row],[Discharge Date]],Raw_data_US_healthcare[[#This Row],[Date of Admission]])</f>
        <v>15</v>
      </c>
    </row>
    <row r="7417" spans="1:20" x14ac:dyDescent="0.3">
      <c r="A7417" t="s">
        <v>26512</v>
      </c>
      <c r="B7417" t="s">
        <v>20110</v>
      </c>
      <c r="C7417">
        <v>18</v>
      </c>
      <c r="D7417" t="str">
        <f>IF(Raw_data_US_healthcare[[#This Row],[Age]]&lt;35,"Young",IF(Raw_data_US_healthcare[[#This Row],[Age]]&lt;60,"Middle","Senior"))</f>
        <v>Young</v>
      </c>
      <c r="E7417" t="s">
        <v>26</v>
      </c>
      <c r="F7417" t="s">
        <v>113</v>
      </c>
      <c r="G7417" t="s">
        <v>113</v>
      </c>
      <c r="H7417" t="s">
        <v>26514</v>
      </c>
      <c r="I7417" s="2">
        <v>44158</v>
      </c>
      <c r="J7417" t="s">
        <v>20111</v>
      </c>
      <c r="K7417" t="s">
        <v>20112</v>
      </c>
      <c r="L7417" t="s">
        <v>60</v>
      </c>
      <c r="M7417">
        <v>28261.307000000001</v>
      </c>
      <c r="N7417">
        <v>319</v>
      </c>
      <c r="O7417" t="s">
        <v>43</v>
      </c>
      <c r="P7417" t="s">
        <v>43</v>
      </c>
      <c r="Q7417" s="2">
        <v>44165</v>
      </c>
      <c r="R7417" t="s">
        <v>48</v>
      </c>
      <c r="S7417" t="s">
        <v>33</v>
      </c>
      <c r="T7417">
        <f>_xlfn.DAYS(Raw_data_US_healthcare[[#This Row],[Discharge Date]],Raw_data_US_healthcare[[#This Row],[Date of Admission]])</f>
        <v>7</v>
      </c>
    </row>
    <row r="7418" spans="1:20" x14ac:dyDescent="0.3">
      <c r="A7418" t="s">
        <v>26512</v>
      </c>
      <c r="B7418" t="s">
        <v>20113</v>
      </c>
      <c r="C7418">
        <v>18</v>
      </c>
      <c r="D7418" t="str">
        <f>IF(Raw_data_US_healthcare[[#This Row],[Age]]&lt;35,"Young",IF(Raw_data_US_healthcare[[#This Row],[Age]]&lt;60,"Middle","Senior"))</f>
        <v>Young</v>
      </c>
      <c r="E7418" t="s">
        <v>26</v>
      </c>
      <c r="F7418" t="s">
        <v>49</v>
      </c>
      <c r="G7418" t="s">
        <v>49</v>
      </c>
      <c r="H7418" t="s">
        <v>18</v>
      </c>
      <c r="I7418" s="2">
        <v>44427</v>
      </c>
      <c r="J7418" t="s">
        <v>20114</v>
      </c>
      <c r="K7418" t="s">
        <v>20115</v>
      </c>
      <c r="L7418" t="s">
        <v>56</v>
      </c>
      <c r="M7418">
        <v>29653.284100000001</v>
      </c>
      <c r="N7418">
        <v>236</v>
      </c>
      <c r="O7418" t="s">
        <v>43</v>
      </c>
      <c r="P7418" t="s">
        <v>43</v>
      </c>
      <c r="Q7418" s="2">
        <v>44450</v>
      </c>
      <c r="R7418" t="s">
        <v>32</v>
      </c>
      <c r="S7418" t="s">
        <v>45</v>
      </c>
      <c r="T7418">
        <f>_xlfn.DAYS(Raw_data_US_healthcare[[#This Row],[Discharge Date]],Raw_data_US_healthcare[[#This Row],[Date of Admission]])</f>
        <v>23</v>
      </c>
    </row>
    <row r="7419" spans="1:20" x14ac:dyDescent="0.3">
      <c r="A7419" t="s">
        <v>26511</v>
      </c>
      <c r="B7419" t="s">
        <v>20116</v>
      </c>
      <c r="C7419">
        <v>31</v>
      </c>
      <c r="D7419" t="str">
        <f>IF(Raw_data_US_healthcare[[#This Row],[Age]]&lt;35,"Young",IF(Raw_data_US_healthcare[[#This Row],[Age]]&lt;60,"Middle","Senior"))</f>
        <v>Young</v>
      </c>
      <c r="E7419" t="s">
        <v>16</v>
      </c>
      <c r="F7419" t="s">
        <v>113</v>
      </c>
      <c r="G7419" t="s">
        <v>113</v>
      </c>
      <c r="H7419" t="s">
        <v>69</v>
      </c>
      <c r="I7419" s="2">
        <v>44103</v>
      </c>
      <c r="J7419" t="s">
        <v>16718</v>
      </c>
      <c r="K7419" t="s">
        <v>20117</v>
      </c>
      <c r="L7419" t="s">
        <v>31</v>
      </c>
      <c r="M7419">
        <v>34514.763200000001</v>
      </c>
      <c r="N7419">
        <v>438</v>
      </c>
      <c r="O7419" t="s">
        <v>39</v>
      </c>
      <c r="P7419" t="s">
        <v>39</v>
      </c>
      <c r="Q7419" s="2">
        <v>44108</v>
      </c>
      <c r="R7419" t="s">
        <v>44</v>
      </c>
      <c r="S7419" t="s">
        <v>24</v>
      </c>
      <c r="T7419">
        <f>_xlfn.DAYS(Raw_data_US_healthcare[[#This Row],[Discharge Date]],Raw_data_US_healthcare[[#This Row],[Date of Admission]])</f>
        <v>5</v>
      </c>
    </row>
    <row r="7420" spans="1:20" x14ac:dyDescent="0.3">
      <c r="A7420" t="s">
        <v>26511</v>
      </c>
      <c r="B7420" t="s">
        <v>20118</v>
      </c>
      <c r="C7420">
        <v>76</v>
      </c>
      <c r="D7420" t="str">
        <f>IF(Raw_data_US_healthcare[[#This Row],[Age]]&lt;35,"Young",IF(Raw_data_US_healthcare[[#This Row],[Age]]&lt;60,"Middle","Senior"))</f>
        <v>Senior</v>
      </c>
      <c r="E7420" t="s">
        <v>16</v>
      </c>
      <c r="F7420" t="s">
        <v>27</v>
      </c>
      <c r="G7420" t="s">
        <v>27</v>
      </c>
      <c r="H7420" t="s">
        <v>26514</v>
      </c>
      <c r="I7420" s="2">
        <v>44733</v>
      </c>
      <c r="J7420" t="s">
        <v>1202</v>
      </c>
      <c r="K7420" t="s">
        <v>20119</v>
      </c>
      <c r="L7420" t="s">
        <v>56</v>
      </c>
      <c r="M7420">
        <v>39182.234100000001</v>
      </c>
      <c r="N7420">
        <v>165</v>
      </c>
      <c r="O7420" t="s">
        <v>39</v>
      </c>
      <c r="P7420" t="s">
        <v>39</v>
      </c>
      <c r="Q7420" s="2">
        <v>44754</v>
      </c>
      <c r="R7420" t="s">
        <v>48</v>
      </c>
      <c r="S7420" t="s">
        <v>24</v>
      </c>
      <c r="T7420">
        <f>_xlfn.DAYS(Raw_data_US_healthcare[[#This Row],[Discharge Date]],Raw_data_US_healthcare[[#This Row],[Date of Admission]])</f>
        <v>21</v>
      </c>
    </row>
    <row r="7421" spans="1:20" x14ac:dyDescent="0.3">
      <c r="A7421" t="s">
        <v>26511</v>
      </c>
      <c r="B7421" t="s">
        <v>20120</v>
      </c>
      <c r="C7421">
        <v>45</v>
      </c>
      <c r="D7421" t="str">
        <f>IF(Raw_data_US_healthcare[[#This Row],[Age]]&lt;35,"Young",IF(Raw_data_US_healthcare[[#This Row],[Age]]&lt;60,"Middle","Senior"))</f>
        <v>Middle</v>
      </c>
      <c r="E7421" t="s">
        <v>16</v>
      </c>
      <c r="F7421" t="s">
        <v>62</v>
      </c>
      <c r="G7421" t="s">
        <v>62</v>
      </c>
      <c r="H7421" t="s">
        <v>36</v>
      </c>
      <c r="I7421" s="2">
        <v>43430</v>
      </c>
      <c r="J7421" t="s">
        <v>20121</v>
      </c>
      <c r="K7421" t="s">
        <v>20122</v>
      </c>
      <c r="L7421" t="s">
        <v>21</v>
      </c>
      <c r="M7421">
        <v>3830.6444000000001</v>
      </c>
      <c r="N7421">
        <v>162</v>
      </c>
      <c r="O7421" t="s">
        <v>43</v>
      </c>
      <c r="P7421" t="s">
        <v>43</v>
      </c>
      <c r="Q7421" s="2">
        <v>43459</v>
      </c>
      <c r="R7421" t="s">
        <v>83</v>
      </c>
      <c r="S7421" t="s">
        <v>24</v>
      </c>
      <c r="T7421">
        <f>_xlfn.DAYS(Raw_data_US_healthcare[[#This Row],[Discharge Date]],Raw_data_US_healthcare[[#This Row],[Date of Admission]])</f>
        <v>29</v>
      </c>
    </row>
    <row r="7422" spans="1:20" x14ac:dyDescent="0.3">
      <c r="A7422" t="s">
        <v>26511</v>
      </c>
      <c r="B7422" t="s">
        <v>20123</v>
      </c>
      <c r="C7422">
        <v>67</v>
      </c>
      <c r="D7422" t="str">
        <f>IF(Raw_data_US_healthcare[[#This Row],[Age]]&lt;35,"Young",IF(Raw_data_US_healthcare[[#This Row],[Age]]&lt;60,"Middle","Senior"))</f>
        <v>Senior</v>
      </c>
      <c r="E7422" t="s">
        <v>16</v>
      </c>
      <c r="F7422" t="s">
        <v>228</v>
      </c>
      <c r="G7422" t="s">
        <v>228</v>
      </c>
      <c r="H7422" t="s">
        <v>18</v>
      </c>
      <c r="I7422" s="2">
        <v>44285</v>
      </c>
      <c r="J7422" t="s">
        <v>20124</v>
      </c>
      <c r="K7422" t="s">
        <v>20125</v>
      </c>
      <c r="L7422" t="s">
        <v>60</v>
      </c>
      <c r="M7422">
        <v>16474.4437</v>
      </c>
      <c r="N7422">
        <v>475</v>
      </c>
      <c r="O7422" t="s">
        <v>39</v>
      </c>
      <c r="P7422" t="s">
        <v>39</v>
      </c>
      <c r="Q7422" s="2">
        <v>44313</v>
      </c>
      <c r="R7422" t="s">
        <v>48</v>
      </c>
      <c r="S7422" t="s">
        <v>33</v>
      </c>
      <c r="T7422">
        <f>_xlfn.DAYS(Raw_data_US_healthcare[[#This Row],[Discharge Date]],Raw_data_US_healthcare[[#This Row],[Date of Admission]])</f>
        <v>28</v>
      </c>
    </row>
    <row r="7423" spans="1:20" x14ac:dyDescent="0.3">
      <c r="A7423" t="s">
        <v>26512</v>
      </c>
      <c r="B7423" t="s">
        <v>154</v>
      </c>
      <c r="C7423">
        <v>27</v>
      </c>
      <c r="D7423" t="str">
        <f>IF(Raw_data_US_healthcare[[#This Row],[Age]]&lt;35,"Young",IF(Raw_data_US_healthcare[[#This Row],[Age]]&lt;60,"Middle","Senior"))</f>
        <v>Young</v>
      </c>
      <c r="E7423" t="s">
        <v>26</v>
      </c>
      <c r="F7423" t="s">
        <v>27</v>
      </c>
      <c r="G7423" t="s">
        <v>27</v>
      </c>
      <c r="H7423" t="s">
        <v>28</v>
      </c>
      <c r="I7423" s="2">
        <v>44542</v>
      </c>
      <c r="J7423" t="s">
        <v>20126</v>
      </c>
      <c r="K7423" t="s">
        <v>20127</v>
      </c>
      <c r="L7423" t="s">
        <v>60</v>
      </c>
      <c r="M7423">
        <v>34712.290999999997</v>
      </c>
      <c r="N7423">
        <v>321</v>
      </c>
      <c r="O7423" t="s">
        <v>39</v>
      </c>
      <c r="P7423" t="s">
        <v>39</v>
      </c>
      <c r="Q7423" s="2">
        <v>44558</v>
      </c>
      <c r="R7423" t="s">
        <v>44</v>
      </c>
      <c r="S7423" t="s">
        <v>45</v>
      </c>
      <c r="T7423">
        <f>_xlfn.DAYS(Raw_data_US_healthcare[[#This Row],[Discharge Date]],Raw_data_US_healthcare[[#This Row],[Date of Admission]])</f>
        <v>16</v>
      </c>
    </row>
    <row r="7424" spans="1:20" x14ac:dyDescent="0.3">
      <c r="A7424" t="s">
        <v>26512</v>
      </c>
      <c r="B7424" t="s">
        <v>26585</v>
      </c>
      <c r="C7424">
        <v>65</v>
      </c>
      <c r="D7424" t="str">
        <f>IF(Raw_data_US_healthcare[[#This Row],[Age]]&lt;35,"Young",IF(Raw_data_US_healthcare[[#This Row],[Age]]&lt;60,"Middle","Senior"))</f>
        <v>Senior</v>
      </c>
      <c r="E7424" t="s">
        <v>26</v>
      </c>
      <c r="F7424" t="s">
        <v>35</v>
      </c>
      <c r="G7424" t="s">
        <v>35</v>
      </c>
      <c r="H7424" t="s">
        <v>26514</v>
      </c>
      <c r="I7424" s="2">
        <v>44301</v>
      </c>
      <c r="J7424" t="s">
        <v>20128</v>
      </c>
      <c r="K7424" t="s">
        <v>20129</v>
      </c>
      <c r="L7424" t="s">
        <v>56</v>
      </c>
      <c r="M7424">
        <v>30114.420900000001</v>
      </c>
      <c r="N7424">
        <v>271</v>
      </c>
      <c r="O7424" t="s">
        <v>22</v>
      </c>
      <c r="P7424" t="s">
        <v>22</v>
      </c>
      <c r="Q7424" s="2">
        <v>44312</v>
      </c>
      <c r="R7424" t="s">
        <v>44</v>
      </c>
      <c r="S7424" t="s">
        <v>24</v>
      </c>
      <c r="T7424">
        <f>_xlfn.DAYS(Raw_data_US_healthcare[[#This Row],[Discharge Date]],Raw_data_US_healthcare[[#This Row],[Date of Admission]])</f>
        <v>11</v>
      </c>
    </row>
    <row r="7425" spans="1:20" x14ac:dyDescent="0.3">
      <c r="A7425" t="s">
        <v>26512</v>
      </c>
      <c r="B7425" t="s">
        <v>20130</v>
      </c>
      <c r="C7425">
        <v>63</v>
      </c>
      <c r="D7425" t="str">
        <f>IF(Raw_data_US_healthcare[[#This Row],[Age]]&lt;35,"Young",IF(Raw_data_US_healthcare[[#This Row],[Age]]&lt;60,"Middle","Senior"))</f>
        <v>Senior</v>
      </c>
      <c r="E7425" t="s">
        <v>26</v>
      </c>
      <c r="F7425" t="s">
        <v>17</v>
      </c>
      <c r="G7425" t="s">
        <v>17</v>
      </c>
      <c r="H7425" t="s">
        <v>26516</v>
      </c>
      <c r="I7425" s="2">
        <v>44785</v>
      </c>
      <c r="J7425" t="s">
        <v>20131</v>
      </c>
      <c r="K7425" t="s">
        <v>20132</v>
      </c>
      <c r="L7425" t="s">
        <v>31</v>
      </c>
      <c r="M7425">
        <v>28301.398700000002</v>
      </c>
      <c r="N7425">
        <v>208</v>
      </c>
      <c r="O7425" t="s">
        <v>39</v>
      </c>
      <c r="P7425" t="s">
        <v>39</v>
      </c>
      <c r="Q7425" s="2">
        <v>44807</v>
      </c>
      <c r="R7425" t="s">
        <v>44</v>
      </c>
      <c r="S7425" t="s">
        <v>33</v>
      </c>
      <c r="T7425">
        <f>_xlfn.DAYS(Raw_data_US_healthcare[[#This Row],[Discharge Date]],Raw_data_US_healthcare[[#This Row],[Date of Admission]])</f>
        <v>22</v>
      </c>
    </row>
    <row r="7426" spans="1:20" x14ac:dyDescent="0.3">
      <c r="A7426" t="s">
        <v>26512</v>
      </c>
      <c r="B7426" t="s">
        <v>2955</v>
      </c>
      <c r="C7426">
        <v>28</v>
      </c>
      <c r="D7426" t="str">
        <f>IF(Raw_data_US_healthcare[[#This Row],[Age]]&lt;35,"Young",IF(Raw_data_US_healthcare[[#This Row],[Age]]&lt;60,"Middle","Senior"))</f>
        <v>Young</v>
      </c>
      <c r="E7426" t="s">
        <v>26</v>
      </c>
      <c r="F7426" t="s">
        <v>228</v>
      </c>
      <c r="G7426" t="s">
        <v>228</v>
      </c>
      <c r="H7426" t="s">
        <v>28</v>
      </c>
      <c r="I7426" s="2">
        <v>43575</v>
      </c>
      <c r="J7426" t="s">
        <v>20133</v>
      </c>
      <c r="K7426" t="s">
        <v>20134</v>
      </c>
      <c r="L7426" t="s">
        <v>31</v>
      </c>
      <c r="M7426">
        <v>9929.3809999999994</v>
      </c>
      <c r="N7426">
        <v>347</v>
      </c>
      <c r="O7426" t="s">
        <v>39</v>
      </c>
      <c r="P7426" t="s">
        <v>39</v>
      </c>
      <c r="Q7426" s="2">
        <v>43600</v>
      </c>
      <c r="R7426" t="s">
        <v>48</v>
      </c>
      <c r="S7426" t="s">
        <v>45</v>
      </c>
      <c r="T7426">
        <f>_xlfn.DAYS(Raw_data_US_healthcare[[#This Row],[Discharge Date]],Raw_data_US_healthcare[[#This Row],[Date of Admission]])</f>
        <v>25</v>
      </c>
    </row>
    <row r="7427" spans="1:20" x14ac:dyDescent="0.3">
      <c r="A7427" t="s">
        <v>26511</v>
      </c>
      <c r="B7427" t="s">
        <v>20135</v>
      </c>
      <c r="C7427">
        <v>39</v>
      </c>
      <c r="D7427" t="str">
        <f>IF(Raw_data_US_healthcare[[#This Row],[Age]]&lt;35,"Young",IF(Raw_data_US_healthcare[[#This Row],[Age]]&lt;60,"Middle","Senior"))</f>
        <v>Middle</v>
      </c>
      <c r="E7427" t="s">
        <v>16</v>
      </c>
      <c r="F7427" t="s">
        <v>49</v>
      </c>
      <c r="G7427" t="s">
        <v>49</v>
      </c>
      <c r="H7427" t="s">
        <v>36</v>
      </c>
      <c r="I7427" s="2">
        <v>44390</v>
      </c>
      <c r="J7427" t="s">
        <v>20136</v>
      </c>
      <c r="K7427" t="s">
        <v>20137</v>
      </c>
      <c r="L7427" t="s">
        <v>31</v>
      </c>
      <c r="M7427">
        <v>5782.1558000000005</v>
      </c>
      <c r="N7427">
        <v>144</v>
      </c>
      <c r="O7427" t="s">
        <v>39</v>
      </c>
      <c r="P7427" t="s">
        <v>39</v>
      </c>
      <c r="Q7427" s="2">
        <v>44413</v>
      </c>
      <c r="R7427" t="s">
        <v>83</v>
      </c>
      <c r="S7427" t="s">
        <v>24</v>
      </c>
      <c r="T7427">
        <f>_xlfn.DAYS(Raw_data_US_healthcare[[#This Row],[Discharge Date]],Raw_data_US_healthcare[[#This Row],[Date of Admission]])</f>
        <v>23</v>
      </c>
    </row>
    <row r="7428" spans="1:20" x14ac:dyDescent="0.3">
      <c r="A7428" t="s">
        <v>26512</v>
      </c>
      <c r="B7428" t="s">
        <v>20138</v>
      </c>
      <c r="C7428">
        <v>39</v>
      </c>
      <c r="D7428" t="str">
        <f>IF(Raw_data_US_healthcare[[#This Row],[Age]]&lt;35,"Young",IF(Raw_data_US_healthcare[[#This Row],[Age]]&lt;60,"Middle","Senior"))</f>
        <v>Middle</v>
      </c>
      <c r="E7428" t="s">
        <v>26</v>
      </c>
      <c r="F7428" t="s">
        <v>113</v>
      </c>
      <c r="G7428" t="s">
        <v>113</v>
      </c>
      <c r="H7428" t="s">
        <v>26514</v>
      </c>
      <c r="I7428" s="2">
        <v>43853</v>
      </c>
      <c r="J7428" t="s">
        <v>15172</v>
      </c>
      <c r="K7428" t="s">
        <v>20139</v>
      </c>
      <c r="L7428" t="s">
        <v>52</v>
      </c>
      <c r="M7428">
        <v>24058.556100000002</v>
      </c>
      <c r="N7428">
        <v>150</v>
      </c>
      <c r="O7428" t="s">
        <v>22</v>
      </c>
      <c r="P7428" t="s">
        <v>22</v>
      </c>
      <c r="Q7428" s="2">
        <v>43854</v>
      </c>
      <c r="R7428" t="s">
        <v>83</v>
      </c>
      <c r="S7428" t="s">
        <v>45</v>
      </c>
      <c r="T7428">
        <f>_xlfn.DAYS(Raw_data_US_healthcare[[#This Row],[Discharge Date]],Raw_data_US_healthcare[[#This Row],[Date of Admission]])</f>
        <v>1</v>
      </c>
    </row>
    <row r="7429" spans="1:20" x14ac:dyDescent="0.3">
      <c r="A7429" t="s">
        <v>26512</v>
      </c>
      <c r="B7429" t="s">
        <v>12959</v>
      </c>
      <c r="C7429">
        <v>59</v>
      </c>
      <c r="D7429" t="str">
        <f>IF(Raw_data_US_healthcare[[#This Row],[Age]]&lt;35,"Young",IF(Raw_data_US_healthcare[[#This Row],[Age]]&lt;60,"Middle","Senior"))</f>
        <v>Middle</v>
      </c>
      <c r="E7429" t="s">
        <v>26</v>
      </c>
      <c r="F7429" t="s">
        <v>35</v>
      </c>
      <c r="G7429" t="s">
        <v>35</v>
      </c>
      <c r="H7429" t="s">
        <v>26514</v>
      </c>
      <c r="I7429" s="2">
        <v>44059</v>
      </c>
      <c r="J7429" t="s">
        <v>20140</v>
      </c>
      <c r="K7429" t="s">
        <v>20141</v>
      </c>
      <c r="L7429" t="s">
        <v>31</v>
      </c>
      <c r="M7429">
        <v>18529.012299999999</v>
      </c>
      <c r="N7429">
        <v>106</v>
      </c>
      <c r="O7429" t="s">
        <v>22</v>
      </c>
      <c r="P7429" t="s">
        <v>22</v>
      </c>
      <c r="Q7429" s="2">
        <v>44077</v>
      </c>
      <c r="R7429" t="s">
        <v>44</v>
      </c>
      <c r="S7429" t="s">
        <v>45</v>
      </c>
      <c r="T7429">
        <f>_xlfn.DAYS(Raw_data_US_healthcare[[#This Row],[Discharge Date]],Raw_data_US_healthcare[[#This Row],[Date of Admission]])</f>
        <v>18</v>
      </c>
    </row>
    <row r="7430" spans="1:20" x14ac:dyDescent="0.3">
      <c r="A7430" t="s">
        <v>26512</v>
      </c>
      <c r="B7430" t="s">
        <v>4799</v>
      </c>
      <c r="C7430">
        <v>30</v>
      </c>
      <c r="D7430" t="str">
        <f>IF(Raw_data_US_healthcare[[#This Row],[Age]]&lt;35,"Young",IF(Raw_data_US_healthcare[[#This Row],[Age]]&lt;60,"Middle","Senior"))</f>
        <v>Young</v>
      </c>
      <c r="E7430" t="s">
        <v>26</v>
      </c>
      <c r="F7430" t="s">
        <v>228</v>
      </c>
      <c r="G7430" t="s">
        <v>228</v>
      </c>
      <c r="H7430" t="s">
        <v>36</v>
      </c>
      <c r="I7430" s="2">
        <v>43751</v>
      </c>
      <c r="J7430" t="s">
        <v>12972</v>
      </c>
      <c r="K7430" t="s">
        <v>20142</v>
      </c>
      <c r="L7430" t="s">
        <v>56</v>
      </c>
      <c r="M7430">
        <v>6769.8343999999997</v>
      </c>
      <c r="N7430">
        <v>341</v>
      </c>
      <c r="O7430" t="s">
        <v>39</v>
      </c>
      <c r="P7430" t="s">
        <v>39</v>
      </c>
      <c r="Q7430" s="2">
        <v>43779</v>
      </c>
      <c r="R7430" t="s">
        <v>83</v>
      </c>
      <c r="S7430" t="s">
        <v>24</v>
      </c>
      <c r="T7430">
        <f>_xlfn.DAYS(Raw_data_US_healthcare[[#This Row],[Discharge Date]],Raw_data_US_healthcare[[#This Row],[Date of Admission]])</f>
        <v>28</v>
      </c>
    </row>
    <row r="7431" spans="1:20" x14ac:dyDescent="0.3">
      <c r="A7431" t="s">
        <v>26511</v>
      </c>
      <c r="B7431" t="s">
        <v>14342</v>
      </c>
      <c r="C7431">
        <v>65</v>
      </c>
      <c r="D7431" t="str">
        <f>IF(Raw_data_US_healthcare[[#This Row],[Age]]&lt;35,"Young",IF(Raw_data_US_healthcare[[#This Row],[Age]]&lt;60,"Middle","Senior"))</f>
        <v>Senior</v>
      </c>
      <c r="E7431" t="s">
        <v>16</v>
      </c>
      <c r="F7431" t="s">
        <v>228</v>
      </c>
      <c r="G7431" t="s">
        <v>228</v>
      </c>
      <c r="H7431" t="s">
        <v>18</v>
      </c>
      <c r="I7431" s="2">
        <v>45004</v>
      </c>
      <c r="J7431" t="s">
        <v>20143</v>
      </c>
      <c r="K7431" t="s">
        <v>20144</v>
      </c>
      <c r="L7431" t="s">
        <v>31</v>
      </c>
      <c r="M7431">
        <v>26136.3128</v>
      </c>
      <c r="N7431">
        <v>401</v>
      </c>
      <c r="O7431" t="s">
        <v>39</v>
      </c>
      <c r="P7431" t="s">
        <v>39</v>
      </c>
      <c r="Q7431" s="2">
        <v>45007</v>
      </c>
      <c r="R7431" t="s">
        <v>83</v>
      </c>
      <c r="S7431" t="s">
        <v>33</v>
      </c>
      <c r="T7431">
        <f>_xlfn.DAYS(Raw_data_US_healthcare[[#This Row],[Discharge Date]],Raw_data_US_healthcare[[#This Row],[Date of Admission]])</f>
        <v>3</v>
      </c>
    </row>
    <row r="7432" spans="1:20" x14ac:dyDescent="0.3">
      <c r="A7432" t="s">
        <v>26511</v>
      </c>
      <c r="B7432" t="s">
        <v>10276</v>
      </c>
      <c r="C7432">
        <v>54</v>
      </c>
      <c r="D7432" t="str">
        <f>IF(Raw_data_US_healthcare[[#This Row],[Age]]&lt;35,"Young",IF(Raw_data_US_healthcare[[#This Row],[Age]]&lt;60,"Middle","Senior"))</f>
        <v>Middle</v>
      </c>
      <c r="E7432" t="s">
        <v>16</v>
      </c>
      <c r="F7432" t="s">
        <v>49</v>
      </c>
      <c r="G7432" t="s">
        <v>49</v>
      </c>
      <c r="H7432" t="s">
        <v>36</v>
      </c>
      <c r="I7432" s="2">
        <v>43824</v>
      </c>
      <c r="J7432" t="s">
        <v>20145</v>
      </c>
      <c r="K7432" t="s">
        <v>20146</v>
      </c>
      <c r="L7432" t="s">
        <v>31</v>
      </c>
      <c r="M7432">
        <v>20338.347900000001</v>
      </c>
      <c r="N7432">
        <v>436</v>
      </c>
      <c r="O7432" t="s">
        <v>43</v>
      </c>
      <c r="P7432" t="s">
        <v>43</v>
      </c>
      <c r="Q7432" s="2">
        <v>43849</v>
      </c>
      <c r="R7432" t="s">
        <v>83</v>
      </c>
      <c r="S7432" t="s">
        <v>45</v>
      </c>
      <c r="T7432">
        <f>_xlfn.DAYS(Raw_data_US_healthcare[[#This Row],[Discharge Date]],Raw_data_US_healthcare[[#This Row],[Date of Admission]])</f>
        <v>25</v>
      </c>
    </row>
    <row r="7433" spans="1:20" x14ac:dyDescent="0.3">
      <c r="A7433" t="s">
        <v>26512</v>
      </c>
      <c r="B7433" t="s">
        <v>20147</v>
      </c>
      <c r="C7433">
        <v>32</v>
      </c>
      <c r="D7433" t="str">
        <f>IF(Raw_data_US_healthcare[[#This Row],[Age]]&lt;35,"Young",IF(Raw_data_US_healthcare[[#This Row],[Age]]&lt;60,"Middle","Senior"))</f>
        <v>Young</v>
      </c>
      <c r="E7433" t="s">
        <v>26</v>
      </c>
      <c r="F7433" t="s">
        <v>88</v>
      </c>
      <c r="G7433" t="s">
        <v>88</v>
      </c>
      <c r="H7433" t="s">
        <v>18</v>
      </c>
      <c r="I7433" s="2">
        <v>44448</v>
      </c>
      <c r="J7433" t="s">
        <v>20148</v>
      </c>
      <c r="K7433" t="s">
        <v>20149</v>
      </c>
      <c r="L7433" t="s">
        <v>52</v>
      </c>
      <c r="M7433">
        <v>52223.558199999999</v>
      </c>
      <c r="N7433">
        <v>136</v>
      </c>
      <c r="O7433" t="s">
        <v>39</v>
      </c>
      <c r="P7433" t="s">
        <v>39</v>
      </c>
      <c r="Q7433" s="2">
        <v>44451</v>
      </c>
      <c r="R7433" t="s">
        <v>32</v>
      </c>
      <c r="S7433" t="s">
        <v>24</v>
      </c>
      <c r="T7433">
        <f>_xlfn.DAYS(Raw_data_US_healthcare[[#This Row],[Discharge Date]],Raw_data_US_healthcare[[#This Row],[Date of Admission]])</f>
        <v>3</v>
      </c>
    </row>
    <row r="7434" spans="1:20" x14ac:dyDescent="0.3">
      <c r="A7434" t="s">
        <v>26511</v>
      </c>
      <c r="B7434" t="s">
        <v>5551</v>
      </c>
      <c r="C7434">
        <v>75</v>
      </c>
      <c r="D7434" t="str">
        <f>IF(Raw_data_US_healthcare[[#This Row],[Age]]&lt;35,"Young",IF(Raw_data_US_healthcare[[#This Row],[Age]]&lt;60,"Middle","Senior"))</f>
        <v>Senior</v>
      </c>
      <c r="E7434" t="s">
        <v>16</v>
      </c>
      <c r="F7434" t="s">
        <v>228</v>
      </c>
      <c r="G7434" t="s">
        <v>228</v>
      </c>
      <c r="H7434" t="s">
        <v>18</v>
      </c>
      <c r="I7434" s="2">
        <v>45059</v>
      </c>
      <c r="J7434" t="s">
        <v>20150</v>
      </c>
      <c r="K7434" t="s">
        <v>20151</v>
      </c>
      <c r="L7434" t="s">
        <v>52</v>
      </c>
      <c r="M7434">
        <v>47830.327100000002</v>
      </c>
      <c r="N7434">
        <v>243</v>
      </c>
      <c r="O7434" t="s">
        <v>43</v>
      </c>
      <c r="P7434" t="s">
        <v>43</v>
      </c>
      <c r="Q7434" s="2">
        <v>45074</v>
      </c>
      <c r="R7434" t="s">
        <v>32</v>
      </c>
      <c r="S7434" t="s">
        <v>33</v>
      </c>
      <c r="T7434">
        <f>_xlfn.DAYS(Raw_data_US_healthcare[[#This Row],[Discharge Date]],Raw_data_US_healthcare[[#This Row],[Date of Admission]])</f>
        <v>15</v>
      </c>
    </row>
    <row r="7435" spans="1:20" x14ac:dyDescent="0.3">
      <c r="A7435" t="s">
        <v>26512</v>
      </c>
      <c r="B7435" t="s">
        <v>20152</v>
      </c>
      <c r="C7435">
        <v>78</v>
      </c>
      <c r="D7435" t="str">
        <f>IF(Raw_data_US_healthcare[[#This Row],[Age]]&lt;35,"Young",IF(Raw_data_US_healthcare[[#This Row],[Age]]&lt;60,"Middle","Senior"))</f>
        <v>Senior</v>
      </c>
      <c r="E7435" t="s">
        <v>26</v>
      </c>
      <c r="F7435" t="s">
        <v>49</v>
      </c>
      <c r="G7435" t="s">
        <v>49</v>
      </c>
      <c r="H7435" t="s">
        <v>26516</v>
      </c>
      <c r="I7435" s="2">
        <v>43662</v>
      </c>
      <c r="J7435" t="s">
        <v>20153</v>
      </c>
      <c r="K7435" t="s">
        <v>20154</v>
      </c>
      <c r="L7435" t="s">
        <v>56</v>
      </c>
      <c r="M7435">
        <v>2660.7788</v>
      </c>
      <c r="N7435">
        <v>370</v>
      </c>
      <c r="O7435" t="s">
        <v>43</v>
      </c>
      <c r="P7435" t="s">
        <v>43</v>
      </c>
      <c r="Q7435" s="2">
        <v>43678</v>
      </c>
      <c r="R7435" t="s">
        <v>23</v>
      </c>
      <c r="S7435" t="s">
        <v>24</v>
      </c>
      <c r="T7435">
        <f>_xlfn.DAYS(Raw_data_US_healthcare[[#This Row],[Discharge Date]],Raw_data_US_healthcare[[#This Row],[Date of Admission]])</f>
        <v>16</v>
      </c>
    </row>
    <row r="7436" spans="1:20" x14ac:dyDescent="0.3">
      <c r="A7436" t="s">
        <v>26511</v>
      </c>
      <c r="B7436" t="s">
        <v>20155</v>
      </c>
      <c r="C7436">
        <v>70</v>
      </c>
      <c r="D7436" t="str">
        <f>IF(Raw_data_US_healthcare[[#This Row],[Age]]&lt;35,"Young",IF(Raw_data_US_healthcare[[#This Row],[Age]]&lt;60,"Middle","Senior"))</f>
        <v>Senior</v>
      </c>
      <c r="E7436" t="s">
        <v>16</v>
      </c>
      <c r="F7436" t="s">
        <v>113</v>
      </c>
      <c r="G7436" t="s">
        <v>113</v>
      </c>
      <c r="H7436" t="s">
        <v>36</v>
      </c>
      <c r="I7436" s="2">
        <v>43830</v>
      </c>
      <c r="J7436" t="s">
        <v>20156</v>
      </c>
      <c r="K7436" t="s">
        <v>20157</v>
      </c>
      <c r="L7436" t="s">
        <v>31</v>
      </c>
      <c r="M7436">
        <v>15027.795899999999</v>
      </c>
      <c r="N7436">
        <v>185</v>
      </c>
      <c r="O7436" t="s">
        <v>43</v>
      </c>
      <c r="P7436" t="s">
        <v>43</v>
      </c>
      <c r="Q7436" s="2">
        <v>43843</v>
      </c>
      <c r="R7436" t="s">
        <v>32</v>
      </c>
      <c r="S7436" t="s">
        <v>33</v>
      </c>
      <c r="T7436">
        <f>_xlfn.DAYS(Raw_data_US_healthcare[[#This Row],[Discharge Date]],Raw_data_US_healthcare[[#This Row],[Date of Admission]])</f>
        <v>13</v>
      </c>
    </row>
    <row r="7437" spans="1:20" x14ac:dyDescent="0.3">
      <c r="A7437" t="s">
        <v>26511</v>
      </c>
      <c r="B7437" t="s">
        <v>26586</v>
      </c>
      <c r="C7437">
        <v>23</v>
      </c>
      <c r="D7437" t="str">
        <f>IF(Raw_data_US_healthcare[[#This Row],[Age]]&lt;35,"Young",IF(Raw_data_US_healthcare[[#This Row],[Age]]&lt;60,"Middle","Senior"))</f>
        <v>Young</v>
      </c>
      <c r="E7437" t="s">
        <v>16</v>
      </c>
      <c r="F7437" t="s">
        <v>27</v>
      </c>
      <c r="G7437" t="s">
        <v>27</v>
      </c>
      <c r="H7437" t="s">
        <v>18</v>
      </c>
      <c r="I7437" s="2">
        <v>43565</v>
      </c>
      <c r="J7437" t="s">
        <v>20158</v>
      </c>
      <c r="K7437" t="s">
        <v>1763</v>
      </c>
      <c r="L7437" t="s">
        <v>52</v>
      </c>
      <c r="M7437">
        <v>34303.448799999998</v>
      </c>
      <c r="N7437">
        <v>262</v>
      </c>
      <c r="O7437" t="s">
        <v>39</v>
      </c>
      <c r="P7437" t="s">
        <v>39</v>
      </c>
      <c r="Q7437" s="2">
        <v>43584</v>
      </c>
      <c r="R7437" t="s">
        <v>83</v>
      </c>
      <c r="S7437" t="s">
        <v>45</v>
      </c>
      <c r="T7437">
        <f>_xlfn.DAYS(Raw_data_US_healthcare[[#This Row],[Discharge Date]],Raw_data_US_healthcare[[#This Row],[Date of Admission]])</f>
        <v>19</v>
      </c>
    </row>
    <row r="7438" spans="1:20" x14ac:dyDescent="0.3">
      <c r="A7438" t="s">
        <v>26511</v>
      </c>
      <c r="B7438" t="s">
        <v>20159</v>
      </c>
      <c r="C7438">
        <v>36</v>
      </c>
      <c r="D7438" t="str">
        <f>IF(Raw_data_US_healthcare[[#This Row],[Age]]&lt;35,"Young",IF(Raw_data_US_healthcare[[#This Row],[Age]]&lt;60,"Middle","Senior"))</f>
        <v>Middle</v>
      </c>
      <c r="E7438" t="s">
        <v>16</v>
      </c>
      <c r="F7438" t="s">
        <v>17</v>
      </c>
      <c r="G7438" t="s">
        <v>17</v>
      </c>
      <c r="H7438" t="s">
        <v>26516</v>
      </c>
      <c r="I7438" s="2">
        <v>44811</v>
      </c>
      <c r="J7438" t="s">
        <v>20160</v>
      </c>
      <c r="K7438" t="s">
        <v>20161</v>
      </c>
      <c r="L7438" t="s">
        <v>31</v>
      </c>
      <c r="M7438">
        <v>5055.1718000000001</v>
      </c>
      <c r="N7438">
        <v>366</v>
      </c>
      <c r="O7438" t="s">
        <v>22</v>
      </c>
      <c r="P7438" t="s">
        <v>22</v>
      </c>
      <c r="Q7438" s="2">
        <v>44817</v>
      </c>
      <c r="R7438" t="s">
        <v>48</v>
      </c>
      <c r="S7438" t="s">
        <v>33</v>
      </c>
      <c r="T7438">
        <f>_xlfn.DAYS(Raw_data_US_healthcare[[#This Row],[Discharge Date]],Raw_data_US_healthcare[[#This Row],[Date of Admission]])</f>
        <v>6</v>
      </c>
    </row>
    <row r="7439" spans="1:20" x14ac:dyDescent="0.3">
      <c r="A7439" t="s">
        <v>26511</v>
      </c>
      <c r="B7439" t="s">
        <v>20162</v>
      </c>
      <c r="C7439">
        <v>51</v>
      </c>
      <c r="D7439" t="str">
        <f>IF(Raw_data_US_healthcare[[#This Row],[Age]]&lt;35,"Young",IF(Raw_data_US_healthcare[[#This Row],[Age]]&lt;60,"Middle","Senior"))</f>
        <v>Middle</v>
      </c>
      <c r="E7439" t="s">
        <v>16</v>
      </c>
      <c r="F7439" t="s">
        <v>35</v>
      </c>
      <c r="G7439" t="s">
        <v>35</v>
      </c>
      <c r="H7439" t="s">
        <v>69</v>
      </c>
      <c r="I7439" s="2">
        <v>44342</v>
      </c>
      <c r="J7439" t="s">
        <v>20163</v>
      </c>
      <c r="K7439" t="s">
        <v>20164</v>
      </c>
      <c r="L7439" t="s">
        <v>56</v>
      </c>
      <c r="M7439">
        <v>72225.890799999994</v>
      </c>
      <c r="N7439">
        <v>101</v>
      </c>
      <c r="O7439" t="s">
        <v>22</v>
      </c>
      <c r="P7439" t="s">
        <v>22</v>
      </c>
      <c r="Q7439" s="2">
        <v>44351</v>
      </c>
      <c r="R7439" t="s">
        <v>48</v>
      </c>
      <c r="S7439" t="s">
        <v>24</v>
      </c>
      <c r="T7439">
        <f>_xlfn.DAYS(Raw_data_US_healthcare[[#This Row],[Discharge Date]],Raw_data_US_healthcare[[#This Row],[Date of Admission]])</f>
        <v>9</v>
      </c>
    </row>
    <row r="7440" spans="1:20" x14ac:dyDescent="0.3">
      <c r="A7440" t="s">
        <v>26511</v>
      </c>
      <c r="B7440" t="s">
        <v>1025</v>
      </c>
      <c r="C7440">
        <v>44</v>
      </c>
      <c r="D7440" t="str">
        <f>IF(Raw_data_US_healthcare[[#This Row],[Age]]&lt;35,"Young",IF(Raw_data_US_healthcare[[#This Row],[Age]]&lt;60,"Middle","Senior"))</f>
        <v>Middle</v>
      </c>
      <c r="E7440" t="s">
        <v>16</v>
      </c>
      <c r="F7440" t="s">
        <v>62</v>
      </c>
      <c r="G7440" t="s">
        <v>62</v>
      </c>
      <c r="H7440" t="s">
        <v>26516</v>
      </c>
      <c r="I7440" s="2">
        <v>45091</v>
      </c>
      <c r="J7440" t="s">
        <v>20165</v>
      </c>
      <c r="K7440" t="s">
        <v>20166</v>
      </c>
      <c r="L7440" t="s">
        <v>60</v>
      </c>
      <c r="M7440">
        <v>31273.941500000001</v>
      </c>
      <c r="N7440">
        <v>425</v>
      </c>
      <c r="O7440" t="s">
        <v>39</v>
      </c>
      <c r="P7440" t="s">
        <v>39</v>
      </c>
      <c r="Q7440" s="2">
        <v>45115</v>
      </c>
      <c r="R7440" t="s">
        <v>32</v>
      </c>
      <c r="S7440" t="s">
        <v>24</v>
      </c>
      <c r="T7440">
        <f>_xlfn.DAYS(Raw_data_US_healthcare[[#This Row],[Discharge Date]],Raw_data_US_healthcare[[#This Row],[Date of Admission]])</f>
        <v>24</v>
      </c>
    </row>
    <row r="7441" spans="1:20" x14ac:dyDescent="0.3">
      <c r="A7441" t="s">
        <v>26511</v>
      </c>
      <c r="B7441" t="s">
        <v>20167</v>
      </c>
      <c r="C7441">
        <v>51</v>
      </c>
      <c r="D7441" t="str">
        <f>IF(Raw_data_US_healthcare[[#This Row],[Age]]&lt;35,"Young",IF(Raw_data_US_healthcare[[#This Row],[Age]]&lt;60,"Middle","Senior"))</f>
        <v>Middle</v>
      </c>
      <c r="E7441" t="s">
        <v>16</v>
      </c>
      <c r="F7441" t="s">
        <v>35</v>
      </c>
      <c r="G7441" t="s">
        <v>35</v>
      </c>
      <c r="H7441" t="s">
        <v>36</v>
      </c>
      <c r="I7441" s="2">
        <v>44525</v>
      </c>
      <c r="J7441" t="s">
        <v>20168</v>
      </c>
      <c r="K7441" t="s">
        <v>13282</v>
      </c>
      <c r="L7441" t="s">
        <v>52</v>
      </c>
      <c r="M7441">
        <v>20109.624</v>
      </c>
      <c r="N7441">
        <v>412</v>
      </c>
      <c r="O7441" t="s">
        <v>39</v>
      </c>
      <c r="P7441" t="s">
        <v>39</v>
      </c>
      <c r="Q7441" s="2">
        <v>44533</v>
      </c>
      <c r="R7441" t="s">
        <v>44</v>
      </c>
      <c r="S7441" t="s">
        <v>45</v>
      </c>
      <c r="T7441">
        <f>_xlfn.DAYS(Raw_data_US_healthcare[[#This Row],[Discharge Date]],Raw_data_US_healthcare[[#This Row],[Date of Admission]])</f>
        <v>8</v>
      </c>
    </row>
    <row r="7442" spans="1:20" x14ac:dyDescent="0.3">
      <c r="A7442" t="s">
        <v>26512</v>
      </c>
      <c r="B7442" t="s">
        <v>20169</v>
      </c>
      <c r="C7442">
        <v>59</v>
      </c>
      <c r="D7442" t="str">
        <f>IF(Raw_data_US_healthcare[[#This Row],[Age]]&lt;35,"Young",IF(Raw_data_US_healthcare[[#This Row],[Age]]&lt;60,"Middle","Senior"))</f>
        <v>Middle</v>
      </c>
      <c r="E7442" t="s">
        <v>26</v>
      </c>
      <c r="F7442" t="s">
        <v>228</v>
      </c>
      <c r="G7442" t="s">
        <v>228</v>
      </c>
      <c r="H7442" t="s">
        <v>69</v>
      </c>
      <c r="I7442" s="2">
        <v>43966</v>
      </c>
      <c r="J7442" t="s">
        <v>20170</v>
      </c>
      <c r="K7442" t="s">
        <v>11561</v>
      </c>
      <c r="L7442" t="s">
        <v>52</v>
      </c>
      <c r="M7442">
        <v>42060.002999999997</v>
      </c>
      <c r="N7442">
        <v>472</v>
      </c>
      <c r="O7442" t="s">
        <v>39</v>
      </c>
      <c r="P7442" t="s">
        <v>39</v>
      </c>
      <c r="Q7442" s="2">
        <v>43968</v>
      </c>
      <c r="R7442" t="s">
        <v>23</v>
      </c>
      <c r="S7442" t="s">
        <v>33</v>
      </c>
      <c r="T7442">
        <f>_xlfn.DAYS(Raw_data_US_healthcare[[#This Row],[Discharge Date]],Raw_data_US_healthcare[[#This Row],[Date of Admission]])</f>
        <v>2</v>
      </c>
    </row>
    <row r="7443" spans="1:20" x14ac:dyDescent="0.3">
      <c r="A7443" t="s">
        <v>26511</v>
      </c>
      <c r="B7443" t="s">
        <v>20171</v>
      </c>
      <c r="C7443">
        <v>65</v>
      </c>
      <c r="D7443" t="str">
        <f>IF(Raw_data_US_healthcare[[#This Row],[Age]]&lt;35,"Young",IF(Raw_data_US_healthcare[[#This Row],[Age]]&lt;60,"Middle","Senior"))</f>
        <v>Senior</v>
      </c>
      <c r="E7443" t="s">
        <v>16</v>
      </c>
      <c r="F7443" t="s">
        <v>27</v>
      </c>
      <c r="G7443" t="s">
        <v>27</v>
      </c>
      <c r="H7443" t="s">
        <v>69</v>
      </c>
      <c r="I7443" s="2">
        <v>44635</v>
      </c>
      <c r="J7443" t="s">
        <v>20172</v>
      </c>
      <c r="K7443" t="s">
        <v>20173</v>
      </c>
      <c r="L7443" t="s">
        <v>56</v>
      </c>
      <c r="M7443">
        <v>9517.5501000000004</v>
      </c>
      <c r="N7443">
        <v>237</v>
      </c>
      <c r="O7443" t="s">
        <v>39</v>
      </c>
      <c r="P7443" t="s">
        <v>39</v>
      </c>
      <c r="Q7443" s="2">
        <v>44656</v>
      </c>
      <c r="R7443" t="s">
        <v>44</v>
      </c>
      <c r="S7443" t="s">
        <v>33</v>
      </c>
      <c r="T7443">
        <f>_xlfn.DAYS(Raw_data_US_healthcare[[#This Row],[Discharge Date]],Raw_data_US_healthcare[[#This Row],[Date of Admission]])</f>
        <v>21</v>
      </c>
    </row>
    <row r="7444" spans="1:20" x14ac:dyDescent="0.3">
      <c r="A7444" t="s">
        <v>26512</v>
      </c>
      <c r="B7444" t="s">
        <v>20174</v>
      </c>
      <c r="C7444">
        <v>18</v>
      </c>
      <c r="D7444" t="str">
        <f>IF(Raw_data_US_healthcare[[#This Row],[Age]]&lt;35,"Young",IF(Raw_data_US_healthcare[[#This Row],[Age]]&lt;60,"Middle","Senior"))</f>
        <v>Young</v>
      </c>
      <c r="E7444" t="s">
        <v>26</v>
      </c>
      <c r="F7444" t="s">
        <v>113</v>
      </c>
      <c r="G7444" t="s">
        <v>113</v>
      </c>
      <c r="H7444" t="s">
        <v>28</v>
      </c>
      <c r="I7444" s="2">
        <v>43851</v>
      </c>
      <c r="J7444" t="s">
        <v>20175</v>
      </c>
      <c r="K7444" t="s">
        <v>20176</v>
      </c>
      <c r="L7444" t="s">
        <v>52</v>
      </c>
      <c r="M7444">
        <v>6099.4629999999997</v>
      </c>
      <c r="N7444">
        <v>418</v>
      </c>
      <c r="O7444" t="s">
        <v>43</v>
      </c>
      <c r="P7444" t="s">
        <v>43</v>
      </c>
      <c r="Q7444" s="2">
        <v>43854</v>
      </c>
      <c r="R7444" t="s">
        <v>23</v>
      </c>
      <c r="S7444" t="s">
        <v>33</v>
      </c>
      <c r="T7444">
        <f>_xlfn.DAYS(Raw_data_US_healthcare[[#This Row],[Discharge Date]],Raw_data_US_healthcare[[#This Row],[Date of Admission]])</f>
        <v>3</v>
      </c>
    </row>
    <row r="7445" spans="1:20" x14ac:dyDescent="0.3">
      <c r="A7445" t="s">
        <v>26511</v>
      </c>
      <c r="B7445" t="s">
        <v>4788</v>
      </c>
      <c r="C7445">
        <v>48</v>
      </c>
      <c r="D7445" t="str">
        <f>IF(Raw_data_US_healthcare[[#This Row],[Age]]&lt;35,"Young",IF(Raw_data_US_healthcare[[#This Row],[Age]]&lt;60,"Middle","Senior"))</f>
        <v>Middle</v>
      </c>
      <c r="E7445" t="s">
        <v>16</v>
      </c>
      <c r="F7445" t="s">
        <v>228</v>
      </c>
      <c r="G7445" t="s">
        <v>228</v>
      </c>
      <c r="H7445" t="s">
        <v>18</v>
      </c>
      <c r="I7445" s="2">
        <v>43669</v>
      </c>
      <c r="J7445" t="s">
        <v>9322</v>
      </c>
      <c r="K7445" t="s">
        <v>20177</v>
      </c>
      <c r="L7445" t="s">
        <v>56</v>
      </c>
      <c r="M7445">
        <v>59189.673600000002</v>
      </c>
      <c r="N7445">
        <v>337</v>
      </c>
      <c r="O7445" t="s">
        <v>39</v>
      </c>
      <c r="P7445" t="s">
        <v>39</v>
      </c>
      <c r="Q7445" s="2">
        <v>43676</v>
      </c>
      <c r="R7445" t="s">
        <v>32</v>
      </c>
      <c r="S7445" t="s">
        <v>33</v>
      </c>
      <c r="T7445">
        <f>_xlfn.DAYS(Raw_data_US_healthcare[[#This Row],[Discharge Date]],Raw_data_US_healthcare[[#This Row],[Date of Admission]])</f>
        <v>7</v>
      </c>
    </row>
    <row r="7446" spans="1:20" x14ac:dyDescent="0.3">
      <c r="A7446" t="s">
        <v>26512</v>
      </c>
      <c r="B7446" t="s">
        <v>20178</v>
      </c>
      <c r="C7446">
        <v>70</v>
      </c>
      <c r="D7446" t="str">
        <f>IF(Raw_data_US_healthcare[[#This Row],[Age]]&lt;35,"Young",IF(Raw_data_US_healthcare[[#This Row],[Age]]&lt;60,"Middle","Senior"))</f>
        <v>Senior</v>
      </c>
      <c r="E7446" t="s">
        <v>26</v>
      </c>
      <c r="F7446" t="s">
        <v>113</v>
      </c>
      <c r="G7446" t="s">
        <v>113</v>
      </c>
      <c r="H7446" t="s">
        <v>28</v>
      </c>
      <c r="I7446" s="2">
        <v>43478</v>
      </c>
      <c r="J7446" t="s">
        <v>20179</v>
      </c>
      <c r="K7446" t="s">
        <v>1017</v>
      </c>
      <c r="L7446" t="s">
        <v>21</v>
      </c>
      <c r="M7446">
        <v>40673.052199999998</v>
      </c>
      <c r="N7446">
        <v>113</v>
      </c>
      <c r="O7446" t="s">
        <v>43</v>
      </c>
      <c r="P7446" t="s">
        <v>43</v>
      </c>
      <c r="Q7446" s="2">
        <v>43501</v>
      </c>
      <c r="R7446" t="s">
        <v>23</v>
      </c>
      <c r="S7446" t="s">
        <v>45</v>
      </c>
      <c r="T7446">
        <f>_xlfn.DAYS(Raw_data_US_healthcare[[#This Row],[Discharge Date]],Raw_data_US_healthcare[[#This Row],[Date of Admission]])</f>
        <v>23</v>
      </c>
    </row>
    <row r="7447" spans="1:20" x14ac:dyDescent="0.3">
      <c r="A7447" t="s">
        <v>26511</v>
      </c>
      <c r="B7447" t="s">
        <v>20180</v>
      </c>
      <c r="C7447">
        <v>77</v>
      </c>
      <c r="D7447" t="str">
        <f>IF(Raw_data_US_healthcare[[#This Row],[Age]]&lt;35,"Young",IF(Raw_data_US_healthcare[[#This Row],[Age]]&lt;60,"Middle","Senior"))</f>
        <v>Senior</v>
      </c>
      <c r="E7447" t="s">
        <v>16</v>
      </c>
      <c r="F7447" t="s">
        <v>35</v>
      </c>
      <c r="G7447" t="s">
        <v>35</v>
      </c>
      <c r="H7447" t="s">
        <v>69</v>
      </c>
      <c r="I7447" s="2">
        <v>43655</v>
      </c>
      <c r="J7447" t="s">
        <v>20181</v>
      </c>
      <c r="K7447" t="s">
        <v>20182</v>
      </c>
      <c r="L7447" t="s">
        <v>21</v>
      </c>
      <c r="M7447">
        <v>29671.719099999998</v>
      </c>
      <c r="N7447">
        <v>133</v>
      </c>
      <c r="O7447" t="s">
        <v>39</v>
      </c>
      <c r="P7447" t="s">
        <v>39</v>
      </c>
      <c r="Q7447" s="2">
        <v>43663</v>
      </c>
      <c r="R7447" t="s">
        <v>23</v>
      </c>
      <c r="S7447" t="s">
        <v>45</v>
      </c>
      <c r="T7447">
        <f>_xlfn.DAYS(Raw_data_US_healthcare[[#This Row],[Discharge Date]],Raw_data_US_healthcare[[#This Row],[Date of Admission]])</f>
        <v>8</v>
      </c>
    </row>
    <row r="7448" spans="1:20" x14ac:dyDescent="0.3">
      <c r="A7448" t="s">
        <v>26511</v>
      </c>
      <c r="B7448" t="s">
        <v>20183</v>
      </c>
      <c r="C7448">
        <v>63</v>
      </c>
      <c r="D7448" t="str">
        <f>IF(Raw_data_US_healthcare[[#This Row],[Age]]&lt;35,"Young",IF(Raw_data_US_healthcare[[#This Row],[Age]]&lt;60,"Middle","Senior"))</f>
        <v>Senior</v>
      </c>
      <c r="E7448" t="s">
        <v>16</v>
      </c>
      <c r="F7448" t="s">
        <v>35</v>
      </c>
      <c r="G7448" t="s">
        <v>35</v>
      </c>
      <c r="H7448" t="s">
        <v>18</v>
      </c>
      <c r="I7448" s="2">
        <v>43754</v>
      </c>
      <c r="J7448" t="s">
        <v>20184</v>
      </c>
      <c r="K7448" t="s">
        <v>20185</v>
      </c>
      <c r="L7448" t="s">
        <v>56</v>
      </c>
      <c r="M7448">
        <v>59484.488400000002</v>
      </c>
      <c r="N7448">
        <v>413</v>
      </c>
      <c r="O7448" t="s">
        <v>39</v>
      </c>
      <c r="P7448" t="s">
        <v>39</v>
      </c>
      <c r="Q7448" s="2">
        <v>43763</v>
      </c>
      <c r="R7448" t="s">
        <v>83</v>
      </c>
      <c r="S7448" t="s">
        <v>24</v>
      </c>
      <c r="T7448">
        <f>_xlfn.DAYS(Raw_data_US_healthcare[[#This Row],[Discharge Date]],Raw_data_US_healthcare[[#This Row],[Date of Admission]])</f>
        <v>9</v>
      </c>
    </row>
    <row r="7449" spans="1:20" x14ac:dyDescent="0.3">
      <c r="A7449" t="s">
        <v>26512</v>
      </c>
      <c r="B7449" t="s">
        <v>20186</v>
      </c>
      <c r="C7449">
        <v>31</v>
      </c>
      <c r="D7449" t="str">
        <f>IF(Raw_data_US_healthcare[[#This Row],[Age]]&lt;35,"Young",IF(Raw_data_US_healthcare[[#This Row],[Age]]&lt;60,"Middle","Senior"))</f>
        <v>Young</v>
      </c>
      <c r="E7449" t="s">
        <v>26</v>
      </c>
      <c r="F7449" t="s">
        <v>88</v>
      </c>
      <c r="G7449" t="s">
        <v>88</v>
      </c>
      <c r="H7449" t="s">
        <v>18</v>
      </c>
      <c r="I7449" s="2">
        <v>43693</v>
      </c>
      <c r="J7449" t="s">
        <v>20187</v>
      </c>
      <c r="K7449" t="s">
        <v>20188</v>
      </c>
      <c r="L7449" t="s">
        <v>52</v>
      </c>
      <c r="M7449">
        <v>59945.962</v>
      </c>
      <c r="N7449">
        <v>455</v>
      </c>
      <c r="O7449" t="s">
        <v>39</v>
      </c>
      <c r="P7449" t="s">
        <v>39</v>
      </c>
      <c r="Q7449" s="2">
        <v>43711</v>
      </c>
      <c r="R7449" t="s">
        <v>48</v>
      </c>
      <c r="S7449" t="s">
        <v>45</v>
      </c>
      <c r="T7449">
        <f>_xlfn.DAYS(Raw_data_US_healthcare[[#This Row],[Discharge Date]],Raw_data_US_healthcare[[#This Row],[Date of Admission]])</f>
        <v>18</v>
      </c>
    </row>
    <row r="7450" spans="1:20" x14ac:dyDescent="0.3">
      <c r="A7450" t="s">
        <v>26512</v>
      </c>
      <c r="B7450" t="s">
        <v>20189</v>
      </c>
      <c r="C7450">
        <v>54</v>
      </c>
      <c r="D7450" t="str">
        <f>IF(Raw_data_US_healthcare[[#This Row],[Age]]&lt;35,"Young",IF(Raw_data_US_healthcare[[#This Row],[Age]]&lt;60,"Middle","Senior"))</f>
        <v>Middle</v>
      </c>
      <c r="E7450" t="s">
        <v>26</v>
      </c>
      <c r="F7450" t="s">
        <v>228</v>
      </c>
      <c r="G7450" t="s">
        <v>228</v>
      </c>
      <c r="H7450" t="s">
        <v>28</v>
      </c>
      <c r="I7450" s="2">
        <v>43938</v>
      </c>
      <c r="J7450" t="s">
        <v>20190</v>
      </c>
      <c r="K7450" t="s">
        <v>20191</v>
      </c>
      <c r="L7450" t="s">
        <v>56</v>
      </c>
      <c r="M7450">
        <v>7546.9913999999999</v>
      </c>
      <c r="N7450">
        <v>361</v>
      </c>
      <c r="O7450" t="s">
        <v>43</v>
      </c>
      <c r="P7450" t="s">
        <v>43</v>
      </c>
      <c r="Q7450" s="2">
        <v>43962</v>
      </c>
      <c r="R7450" t="s">
        <v>44</v>
      </c>
      <c r="S7450" t="s">
        <v>33</v>
      </c>
      <c r="T7450">
        <f>_xlfn.DAYS(Raw_data_US_healthcare[[#This Row],[Discharge Date]],Raw_data_US_healthcare[[#This Row],[Date of Admission]])</f>
        <v>24</v>
      </c>
    </row>
    <row r="7451" spans="1:20" x14ac:dyDescent="0.3">
      <c r="A7451" t="s">
        <v>26512</v>
      </c>
      <c r="B7451" t="s">
        <v>20192</v>
      </c>
      <c r="C7451">
        <v>62</v>
      </c>
      <c r="D7451" t="str">
        <f>IF(Raw_data_US_healthcare[[#This Row],[Age]]&lt;35,"Young",IF(Raw_data_US_healthcare[[#This Row],[Age]]&lt;60,"Middle","Senior"))</f>
        <v>Senior</v>
      </c>
      <c r="E7451" t="s">
        <v>26</v>
      </c>
      <c r="F7451" t="s">
        <v>62</v>
      </c>
      <c r="G7451" t="s">
        <v>62</v>
      </c>
      <c r="H7451" t="s">
        <v>36</v>
      </c>
      <c r="I7451" s="2">
        <v>44363</v>
      </c>
      <c r="J7451" t="s">
        <v>20193</v>
      </c>
      <c r="K7451" t="s">
        <v>20194</v>
      </c>
      <c r="L7451" t="s">
        <v>52</v>
      </c>
      <c r="M7451">
        <v>16325.036099999999</v>
      </c>
      <c r="N7451">
        <v>224</v>
      </c>
      <c r="O7451" t="s">
        <v>43</v>
      </c>
      <c r="P7451" t="s">
        <v>43</v>
      </c>
      <c r="Q7451" s="2">
        <v>44369</v>
      </c>
      <c r="R7451" t="s">
        <v>44</v>
      </c>
      <c r="S7451" t="s">
        <v>45</v>
      </c>
      <c r="T7451">
        <f>_xlfn.DAYS(Raw_data_US_healthcare[[#This Row],[Discharge Date]],Raw_data_US_healthcare[[#This Row],[Date of Admission]])</f>
        <v>6</v>
      </c>
    </row>
    <row r="7452" spans="1:20" x14ac:dyDescent="0.3">
      <c r="A7452" t="s">
        <v>26512</v>
      </c>
      <c r="B7452" t="s">
        <v>20195</v>
      </c>
      <c r="C7452">
        <v>44</v>
      </c>
      <c r="D7452" t="str">
        <f>IF(Raw_data_US_healthcare[[#This Row],[Age]]&lt;35,"Young",IF(Raw_data_US_healthcare[[#This Row],[Age]]&lt;60,"Middle","Senior"))</f>
        <v>Middle</v>
      </c>
      <c r="E7452" t="s">
        <v>26</v>
      </c>
      <c r="F7452" t="s">
        <v>35</v>
      </c>
      <c r="G7452" t="s">
        <v>35</v>
      </c>
      <c r="H7452" t="s">
        <v>28</v>
      </c>
      <c r="I7452" s="2">
        <v>45180</v>
      </c>
      <c r="J7452" t="s">
        <v>20196</v>
      </c>
      <c r="K7452" t="s">
        <v>20197</v>
      </c>
      <c r="L7452" t="s">
        <v>31</v>
      </c>
      <c r="M7452">
        <v>42419.801099999997</v>
      </c>
      <c r="N7452">
        <v>361</v>
      </c>
      <c r="O7452" t="s">
        <v>43</v>
      </c>
      <c r="P7452" t="s">
        <v>43</v>
      </c>
      <c r="Q7452" s="2">
        <v>45187</v>
      </c>
      <c r="R7452" t="s">
        <v>83</v>
      </c>
      <c r="S7452" t="s">
        <v>33</v>
      </c>
      <c r="T7452">
        <f>_xlfn.DAYS(Raw_data_US_healthcare[[#This Row],[Discharge Date]],Raw_data_US_healthcare[[#This Row],[Date of Admission]])</f>
        <v>7</v>
      </c>
    </row>
    <row r="7453" spans="1:20" x14ac:dyDescent="0.3">
      <c r="A7453" t="s">
        <v>26512</v>
      </c>
      <c r="B7453" t="s">
        <v>2081</v>
      </c>
      <c r="C7453">
        <v>30</v>
      </c>
      <c r="D7453" t="str">
        <f>IF(Raw_data_US_healthcare[[#This Row],[Age]]&lt;35,"Young",IF(Raw_data_US_healthcare[[#This Row],[Age]]&lt;60,"Middle","Senior"))</f>
        <v>Young</v>
      </c>
      <c r="E7453" t="s">
        <v>26</v>
      </c>
      <c r="F7453" t="s">
        <v>27</v>
      </c>
      <c r="G7453" t="s">
        <v>27</v>
      </c>
      <c r="H7453" t="s">
        <v>18</v>
      </c>
      <c r="I7453" s="2">
        <v>43826</v>
      </c>
      <c r="J7453" t="s">
        <v>20198</v>
      </c>
      <c r="K7453" t="s">
        <v>20199</v>
      </c>
      <c r="L7453" t="s">
        <v>60</v>
      </c>
      <c r="M7453">
        <v>9412.0889000000006</v>
      </c>
      <c r="N7453">
        <v>494</v>
      </c>
      <c r="O7453" t="s">
        <v>39</v>
      </c>
      <c r="P7453" t="s">
        <v>39</v>
      </c>
      <c r="Q7453" s="2">
        <v>43831</v>
      </c>
      <c r="R7453" t="s">
        <v>32</v>
      </c>
      <c r="S7453" t="s">
        <v>45</v>
      </c>
      <c r="T7453">
        <f>_xlfn.DAYS(Raw_data_US_healthcare[[#This Row],[Discharge Date]],Raw_data_US_healthcare[[#This Row],[Date of Admission]])</f>
        <v>5</v>
      </c>
    </row>
    <row r="7454" spans="1:20" x14ac:dyDescent="0.3">
      <c r="A7454" t="s">
        <v>26512</v>
      </c>
      <c r="B7454" t="s">
        <v>14833</v>
      </c>
      <c r="C7454">
        <v>32</v>
      </c>
      <c r="D7454" t="str">
        <f>IF(Raw_data_US_healthcare[[#This Row],[Age]]&lt;35,"Young",IF(Raw_data_US_healthcare[[#This Row],[Age]]&lt;60,"Middle","Senior"))</f>
        <v>Young</v>
      </c>
      <c r="E7454" t="s">
        <v>26</v>
      </c>
      <c r="F7454" t="s">
        <v>27</v>
      </c>
      <c r="G7454" t="s">
        <v>27</v>
      </c>
      <c r="H7454" t="s">
        <v>28</v>
      </c>
      <c r="I7454" s="2">
        <v>44933</v>
      </c>
      <c r="J7454" t="s">
        <v>20200</v>
      </c>
      <c r="K7454" t="s">
        <v>20201</v>
      </c>
      <c r="L7454" t="s">
        <v>60</v>
      </c>
      <c r="M7454">
        <v>36942.974300000002</v>
      </c>
      <c r="N7454">
        <v>221</v>
      </c>
      <c r="O7454" t="s">
        <v>22</v>
      </c>
      <c r="P7454" t="s">
        <v>22</v>
      </c>
      <c r="Q7454" s="2">
        <v>44933</v>
      </c>
      <c r="R7454" t="s">
        <v>44</v>
      </c>
      <c r="S7454" t="s">
        <v>45</v>
      </c>
      <c r="T7454">
        <f>_xlfn.DAYS(Raw_data_US_healthcare[[#This Row],[Discharge Date]],Raw_data_US_healthcare[[#This Row],[Date of Admission]])</f>
        <v>0</v>
      </c>
    </row>
    <row r="7455" spans="1:20" x14ac:dyDescent="0.3">
      <c r="A7455" t="s">
        <v>26511</v>
      </c>
      <c r="B7455" t="s">
        <v>20202</v>
      </c>
      <c r="C7455">
        <v>66</v>
      </c>
      <c r="D7455" t="str">
        <f>IF(Raw_data_US_healthcare[[#This Row],[Age]]&lt;35,"Young",IF(Raw_data_US_healthcare[[#This Row],[Age]]&lt;60,"Middle","Senior"))</f>
        <v>Senior</v>
      </c>
      <c r="E7455" t="s">
        <v>16</v>
      </c>
      <c r="F7455" t="s">
        <v>228</v>
      </c>
      <c r="G7455" t="s">
        <v>228</v>
      </c>
      <c r="H7455" t="s">
        <v>36</v>
      </c>
      <c r="I7455" s="2">
        <v>44988</v>
      </c>
      <c r="J7455" t="s">
        <v>20203</v>
      </c>
      <c r="K7455" t="s">
        <v>4880</v>
      </c>
      <c r="L7455" t="s">
        <v>52</v>
      </c>
      <c r="M7455">
        <v>24065.959699999999</v>
      </c>
      <c r="N7455">
        <v>361</v>
      </c>
      <c r="O7455" t="s">
        <v>43</v>
      </c>
      <c r="P7455" t="s">
        <v>43</v>
      </c>
      <c r="Q7455" s="2">
        <v>45007</v>
      </c>
      <c r="R7455" t="s">
        <v>48</v>
      </c>
      <c r="S7455" t="s">
        <v>45</v>
      </c>
      <c r="T7455">
        <f>_xlfn.DAYS(Raw_data_US_healthcare[[#This Row],[Discharge Date]],Raw_data_US_healthcare[[#This Row],[Date of Admission]])</f>
        <v>19</v>
      </c>
    </row>
    <row r="7456" spans="1:20" x14ac:dyDescent="0.3">
      <c r="A7456" t="s">
        <v>26511</v>
      </c>
      <c r="B7456" t="s">
        <v>20204</v>
      </c>
      <c r="C7456">
        <v>66</v>
      </c>
      <c r="D7456" t="str">
        <f>IF(Raw_data_US_healthcare[[#This Row],[Age]]&lt;35,"Young",IF(Raw_data_US_healthcare[[#This Row],[Age]]&lt;60,"Middle","Senior"))</f>
        <v>Senior</v>
      </c>
      <c r="E7456" t="s">
        <v>16</v>
      </c>
      <c r="F7456" t="s">
        <v>62</v>
      </c>
      <c r="G7456" t="s">
        <v>62</v>
      </c>
      <c r="H7456" t="s">
        <v>26514</v>
      </c>
      <c r="I7456" s="2">
        <v>44873</v>
      </c>
      <c r="J7456" t="s">
        <v>20205</v>
      </c>
      <c r="K7456" t="s">
        <v>13401</v>
      </c>
      <c r="L7456" t="s">
        <v>56</v>
      </c>
      <c r="M7456">
        <v>26371.804499999998</v>
      </c>
      <c r="N7456">
        <v>172</v>
      </c>
      <c r="O7456" t="s">
        <v>22</v>
      </c>
      <c r="P7456" t="s">
        <v>22</v>
      </c>
      <c r="Q7456" s="2">
        <v>44882</v>
      </c>
      <c r="R7456" t="s">
        <v>23</v>
      </c>
      <c r="S7456" t="s">
        <v>24</v>
      </c>
      <c r="T7456">
        <f>_xlfn.DAYS(Raw_data_US_healthcare[[#This Row],[Discharge Date]],Raw_data_US_healthcare[[#This Row],[Date of Admission]])</f>
        <v>9</v>
      </c>
    </row>
    <row r="7457" spans="1:20" x14ac:dyDescent="0.3">
      <c r="A7457" t="s">
        <v>26511</v>
      </c>
      <c r="B7457" t="s">
        <v>830</v>
      </c>
      <c r="C7457">
        <v>33</v>
      </c>
      <c r="D7457" t="str">
        <f>IF(Raw_data_US_healthcare[[#This Row],[Age]]&lt;35,"Young",IF(Raw_data_US_healthcare[[#This Row],[Age]]&lt;60,"Middle","Senior"))</f>
        <v>Young</v>
      </c>
      <c r="E7457" t="s">
        <v>16</v>
      </c>
      <c r="F7457" t="s">
        <v>113</v>
      </c>
      <c r="G7457" t="s">
        <v>113</v>
      </c>
      <c r="H7457" t="s">
        <v>36</v>
      </c>
      <c r="I7457" s="2">
        <v>44808</v>
      </c>
      <c r="J7457" t="s">
        <v>20206</v>
      </c>
      <c r="K7457" t="s">
        <v>20207</v>
      </c>
      <c r="L7457" t="s">
        <v>60</v>
      </c>
      <c r="M7457">
        <v>6573.0176000000001</v>
      </c>
      <c r="N7457">
        <v>476</v>
      </c>
      <c r="O7457" t="s">
        <v>22</v>
      </c>
      <c r="P7457" t="s">
        <v>22</v>
      </c>
      <c r="Q7457" s="2">
        <v>44808</v>
      </c>
      <c r="R7457" t="s">
        <v>83</v>
      </c>
      <c r="S7457" t="s">
        <v>24</v>
      </c>
      <c r="T7457">
        <f>_xlfn.DAYS(Raw_data_US_healthcare[[#This Row],[Discharge Date]],Raw_data_US_healthcare[[#This Row],[Date of Admission]])</f>
        <v>0</v>
      </c>
    </row>
    <row r="7458" spans="1:20" x14ac:dyDescent="0.3">
      <c r="A7458" t="s">
        <v>26512</v>
      </c>
      <c r="B7458" t="s">
        <v>2081</v>
      </c>
      <c r="C7458">
        <v>18</v>
      </c>
      <c r="D7458" t="str">
        <f>IF(Raw_data_US_healthcare[[#This Row],[Age]]&lt;35,"Young",IF(Raw_data_US_healthcare[[#This Row],[Age]]&lt;60,"Middle","Senior"))</f>
        <v>Young</v>
      </c>
      <c r="E7458" t="s">
        <v>26</v>
      </c>
      <c r="F7458" t="s">
        <v>62</v>
      </c>
      <c r="G7458" t="s">
        <v>62</v>
      </c>
      <c r="H7458" t="s">
        <v>36</v>
      </c>
      <c r="I7458" s="2">
        <v>45162</v>
      </c>
      <c r="J7458" t="s">
        <v>20208</v>
      </c>
      <c r="K7458" t="s">
        <v>20209</v>
      </c>
      <c r="L7458" t="s">
        <v>60</v>
      </c>
      <c r="M7458">
        <v>5153.5572000000002</v>
      </c>
      <c r="N7458">
        <v>350</v>
      </c>
      <c r="O7458" t="s">
        <v>22</v>
      </c>
      <c r="P7458" t="s">
        <v>22</v>
      </c>
      <c r="Q7458" s="2">
        <v>45168</v>
      </c>
      <c r="R7458" t="s">
        <v>83</v>
      </c>
      <c r="S7458" t="s">
        <v>45</v>
      </c>
      <c r="T7458">
        <f>_xlfn.DAYS(Raw_data_US_healthcare[[#This Row],[Discharge Date]],Raw_data_US_healthcare[[#This Row],[Date of Admission]])</f>
        <v>6</v>
      </c>
    </row>
    <row r="7459" spans="1:20" x14ac:dyDescent="0.3">
      <c r="A7459" t="s">
        <v>26512</v>
      </c>
      <c r="B7459" t="s">
        <v>20210</v>
      </c>
      <c r="C7459">
        <v>60</v>
      </c>
      <c r="D7459" t="str">
        <f>IF(Raw_data_US_healthcare[[#This Row],[Age]]&lt;35,"Young",IF(Raw_data_US_healthcare[[#This Row],[Age]]&lt;60,"Middle","Senior"))</f>
        <v>Senior</v>
      </c>
      <c r="E7459" t="s">
        <v>26</v>
      </c>
      <c r="F7459" t="s">
        <v>17</v>
      </c>
      <c r="G7459" t="s">
        <v>17</v>
      </c>
      <c r="H7459" t="s">
        <v>18</v>
      </c>
      <c r="I7459" s="2">
        <v>44144</v>
      </c>
      <c r="J7459" t="s">
        <v>20211</v>
      </c>
      <c r="K7459" t="s">
        <v>20212</v>
      </c>
      <c r="L7459" t="s">
        <v>31</v>
      </c>
      <c r="M7459">
        <v>7821.4278999999997</v>
      </c>
      <c r="N7459">
        <v>312</v>
      </c>
      <c r="O7459" t="s">
        <v>43</v>
      </c>
      <c r="P7459" t="s">
        <v>43</v>
      </c>
      <c r="Q7459" s="2">
        <v>44162</v>
      </c>
      <c r="R7459" t="s">
        <v>44</v>
      </c>
      <c r="S7459" t="s">
        <v>24</v>
      </c>
      <c r="T7459">
        <f>_xlfn.DAYS(Raw_data_US_healthcare[[#This Row],[Discharge Date]],Raw_data_US_healthcare[[#This Row],[Date of Admission]])</f>
        <v>18</v>
      </c>
    </row>
    <row r="7460" spans="1:20" x14ac:dyDescent="0.3">
      <c r="A7460" t="s">
        <v>26511</v>
      </c>
      <c r="B7460" t="s">
        <v>20213</v>
      </c>
      <c r="C7460">
        <v>41</v>
      </c>
      <c r="D7460" t="str">
        <f>IF(Raw_data_US_healthcare[[#This Row],[Age]]&lt;35,"Young",IF(Raw_data_US_healthcare[[#This Row],[Age]]&lt;60,"Middle","Senior"))</f>
        <v>Middle</v>
      </c>
      <c r="E7460" t="s">
        <v>16</v>
      </c>
      <c r="F7460" t="s">
        <v>228</v>
      </c>
      <c r="G7460" t="s">
        <v>228</v>
      </c>
      <c r="H7460" t="s">
        <v>18</v>
      </c>
      <c r="I7460" s="2">
        <v>44135</v>
      </c>
      <c r="J7460" t="s">
        <v>20214</v>
      </c>
      <c r="K7460" t="s">
        <v>20215</v>
      </c>
      <c r="L7460" t="s">
        <v>31</v>
      </c>
      <c r="M7460">
        <v>6314.6238999999996</v>
      </c>
      <c r="N7460">
        <v>476</v>
      </c>
      <c r="O7460" t="s">
        <v>39</v>
      </c>
      <c r="P7460" t="s">
        <v>39</v>
      </c>
      <c r="Q7460" s="2">
        <v>44153</v>
      </c>
      <c r="R7460" t="s">
        <v>48</v>
      </c>
      <c r="S7460" t="s">
        <v>45</v>
      </c>
      <c r="T7460">
        <f>_xlfn.DAYS(Raw_data_US_healthcare[[#This Row],[Discharge Date]],Raw_data_US_healthcare[[#This Row],[Date of Admission]])</f>
        <v>18</v>
      </c>
    </row>
    <row r="7461" spans="1:20" x14ac:dyDescent="0.3">
      <c r="A7461" t="s">
        <v>26512</v>
      </c>
      <c r="B7461" t="s">
        <v>20216</v>
      </c>
      <c r="C7461">
        <v>69</v>
      </c>
      <c r="D7461" t="str">
        <f>IF(Raw_data_US_healthcare[[#This Row],[Age]]&lt;35,"Young",IF(Raw_data_US_healthcare[[#This Row],[Age]]&lt;60,"Middle","Senior"))</f>
        <v>Senior</v>
      </c>
      <c r="E7461" t="s">
        <v>26</v>
      </c>
      <c r="F7461" t="s">
        <v>88</v>
      </c>
      <c r="G7461" t="s">
        <v>88</v>
      </c>
      <c r="H7461" t="s">
        <v>26516</v>
      </c>
      <c r="I7461" s="2">
        <v>43871</v>
      </c>
      <c r="J7461" t="s">
        <v>20217</v>
      </c>
      <c r="K7461" t="s">
        <v>20218</v>
      </c>
      <c r="L7461" t="s">
        <v>31</v>
      </c>
      <c r="M7461">
        <v>17784.363600000001</v>
      </c>
      <c r="N7461">
        <v>178</v>
      </c>
      <c r="O7461" t="s">
        <v>22</v>
      </c>
      <c r="P7461" t="s">
        <v>22</v>
      </c>
      <c r="Q7461" s="2">
        <v>43878</v>
      </c>
      <c r="R7461" t="s">
        <v>83</v>
      </c>
      <c r="S7461" t="s">
        <v>45</v>
      </c>
      <c r="T7461">
        <f>_xlfn.DAYS(Raw_data_US_healthcare[[#This Row],[Discharge Date]],Raw_data_US_healthcare[[#This Row],[Date of Admission]])</f>
        <v>7</v>
      </c>
    </row>
    <row r="7462" spans="1:20" x14ac:dyDescent="0.3">
      <c r="A7462" t="s">
        <v>26512</v>
      </c>
      <c r="B7462" t="s">
        <v>20219</v>
      </c>
      <c r="C7462">
        <v>47</v>
      </c>
      <c r="D7462" t="str">
        <f>IF(Raw_data_US_healthcare[[#This Row],[Age]]&lt;35,"Young",IF(Raw_data_US_healthcare[[#This Row],[Age]]&lt;60,"Middle","Senior"))</f>
        <v>Middle</v>
      </c>
      <c r="E7462" t="s">
        <v>26</v>
      </c>
      <c r="F7462" t="s">
        <v>113</v>
      </c>
      <c r="G7462" t="s">
        <v>113</v>
      </c>
      <c r="H7462" t="s">
        <v>28</v>
      </c>
      <c r="I7462" s="2">
        <v>44028</v>
      </c>
      <c r="J7462" t="s">
        <v>20220</v>
      </c>
      <c r="K7462" t="s">
        <v>20221</v>
      </c>
      <c r="L7462" t="s">
        <v>31</v>
      </c>
      <c r="M7462">
        <v>31212.982800000002</v>
      </c>
      <c r="N7462">
        <v>360</v>
      </c>
      <c r="O7462" t="s">
        <v>43</v>
      </c>
      <c r="P7462" t="s">
        <v>43</v>
      </c>
      <c r="Q7462" s="2">
        <v>44029</v>
      </c>
      <c r="R7462" t="s">
        <v>32</v>
      </c>
      <c r="S7462" t="s">
        <v>45</v>
      </c>
      <c r="T7462">
        <f>_xlfn.DAYS(Raw_data_US_healthcare[[#This Row],[Discharge Date]],Raw_data_US_healthcare[[#This Row],[Date of Admission]])</f>
        <v>1</v>
      </c>
    </row>
    <row r="7463" spans="1:20" x14ac:dyDescent="0.3">
      <c r="A7463" t="s">
        <v>26512</v>
      </c>
      <c r="B7463" t="s">
        <v>20222</v>
      </c>
      <c r="C7463">
        <v>72</v>
      </c>
      <c r="D7463" t="str">
        <f>IF(Raw_data_US_healthcare[[#This Row],[Age]]&lt;35,"Young",IF(Raw_data_US_healthcare[[#This Row],[Age]]&lt;60,"Middle","Senior"))</f>
        <v>Senior</v>
      </c>
      <c r="E7463" t="s">
        <v>26</v>
      </c>
      <c r="F7463" t="s">
        <v>35</v>
      </c>
      <c r="G7463" t="s">
        <v>35</v>
      </c>
      <c r="H7463" t="s">
        <v>26514</v>
      </c>
      <c r="I7463" s="2">
        <v>44907</v>
      </c>
      <c r="J7463" t="s">
        <v>20223</v>
      </c>
      <c r="K7463" t="s">
        <v>20224</v>
      </c>
      <c r="L7463" t="s">
        <v>56</v>
      </c>
      <c r="M7463">
        <v>10984.346299999999</v>
      </c>
      <c r="N7463">
        <v>180</v>
      </c>
      <c r="O7463" t="s">
        <v>43</v>
      </c>
      <c r="P7463" t="s">
        <v>43</v>
      </c>
      <c r="Q7463" s="2">
        <v>44911</v>
      </c>
      <c r="R7463" t="s">
        <v>44</v>
      </c>
      <c r="S7463" t="s">
        <v>33</v>
      </c>
      <c r="T7463">
        <f>_xlfn.DAYS(Raw_data_US_healthcare[[#This Row],[Discharge Date]],Raw_data_US_healthcare[[#This Row],[Date of Admission]])</f>
        <v>4</v>
      </c>
    </row>
    <row r="7464" spans="1:20" x14ac:dyDescent="0.3">
      <c r="A7464" t="s">
        <v>26512</v>
      </c>
      <c r="B7464" t="s">
        <v>18566</v>
      </c>
      <c r="C7464">
        <v>83</v>
      </c>
      <c r="D7464" t="str">
        <f>IF(Raw_data_US_healthcare[[#This Row],[Age]]&lt;35,"Young",IF(Raw_data_US_healthcare[[#This Row],[Age]]&lt;60,"Middle","Senior"))</f>
        <v>Senior</v>
      </c>
      <c r="E7464" t="s">
        <v>26</v>
      </c>
      <c r="F7464" t="s">
        <v>113</v>
      </c>
      <c r="G7464" t="s">
        <v>113</v>
      </c>
      <c r="H7464" t="s">
        <v>26514</v>
      </c>
      <c r="I7464" s="2">
        <v>45189</v>
      </c>
      <c r="J7464" t="s">
        <v>20225</v>
      </c>
      <c r="K7464" t="s">
        <v>20226</v>
      </c>
      <c r="L7464" t="s">
        <v>21</v>
      </c>
      <c r="M7464">
        <v>23452.657200000001</v>
      </c>
      <c r="N7464">
        <v>138</v>
      </c>
      <c r="O7464" t="s">
        <v>39</v>
      </c>
      <c r="P7464" t="s">
        <v>39</v>
      </c>
      <c r="Q7464" s="2">
        <v>45208</v>
      </c>
      <c r="R7464" t="s">
        <v>44</v>
      </c>
      <c r="S7464" t="s">
        <v>33</v>
      </c>
      <c r="T7464">
        <f>_xlfn.DAYS(Raw_data_US_healthcare[[#This Row],[Discharge Date]],Raw_data_US_healthcare[[#This Row],[Date of Admission]])</f>
        <v>19</v>
      </c>
    </row>
    <row r="7465" spans="1:20" x14ac:dyDescent="0.3">
      <c r="A7465" t="s">
        <v>26512</v>
      </c>
      <c r="B7465" t="s">
        <v>1717</v>
      </c>
      <c r="C7465">
        <v>54</v>
      </c>
      <c r="D7465" t="str">
        <f>IF(Raw_data_US_healthcare[[#This Row],[Age]]&lt;35,"Young",IF(Raw_data_US_healthcare[[#This Row],[Age]]&lt;60,"Middle","Senior"))</f>
        <v>Middle</v>
      </c>
      <c r="E7465" t="s">
        <v>26</v>
      </c>
      <c r="F7465" t="s">
        <v>113</v>
      </c>
      <c r="G7465" t="s">
        <v>113</v>
      </c>
      <c r="H7465" t="s">
        <v>26516</v>
      </c>
      <c r="I7465" s="2">
        <v>45191</v>
      </c>
      <c r="J7465" t="s">
        <v>20227</v>
      </c>
      <c r="K7465" t="s">
        <v>20228</v>
      </c>
      <c r="L7465" t="s">
        <v>56</v>
      </c>
      <c r="M7465">
        <v>27326.8115</v>
      </c>
      <c r="N7465">
        <v>301</v>
      </c>
      <c r="O7465" t="s">
        <v>39</v>
      </c>
      <c r="P7465" t="s">
        <v>39</v>
      </c>
      <c r="Q7465" s="2">
        <v>45199</v>
      </c>
      <c r="R7465" t="s">
        <v>83</v>
      </c>
      <c r="S7465" t="s">
        <v>45</v>
      </c>
      <c r="T7465">
        <f>_xlfn.DAYS(Raw_data_US_healthcare[[#This Row],[Discharge Date]],Raw_data_US_healthcare[[#This Row],[Date of Admission]])</f>
        <v>8</v>
      </c>
    </row>
    <row r="7466" spans="1:20" x14ac:dyDescent="0.3">
      <c r="A7466" t="s">
        <v>26512</v>
      </c>
      <c r="B7466" t="s">
        <v>20229</v>
      </c>
      <c r="C7466">
        <v>34</v>
      </c>
      <c r="D7466" t="str">
        <f>IF(Raw_data_US_healthcare[[#This Row],[Age]]&lt;35,"Young",IF(Raw_data_US_healthcare[[#This Row],[Age]]&lt;60,"Middle","Senior"))</f>
        <v>Young</v>
      </c>
      <c r="E7466" t="s">
        <v>26</v>
      </c>
      <c r="F7466" t="s">
        <v>113</v>
      </c>
      <c r="G7466" t="s">
        <v>113</v>
      </c>
      <c r="H7466" t="s">
        <v>28</v>
      </c>
      <c r="I7466" s="2">
        <v>43947</v>
      </c>
      <c r="J7466" t="s">
        <v>20230</v>
      </c>
      <c r="K7466" t="s">
        <v>20231</v>
      </c>
      <c r="L7466" t="s">
        <v>31</v>
      </c>
      <c r="M7466">
        <v>37679.975200000001</v>
      </c>
      <c r="N7466">
        <v>372</v>
      </c>
      <c r="O7466" t="s">
        <v>43</v>
      </c>
      <c r="P7466" t="s">
        <v>43</v>
      </c>
      <c r="Q7466" s="2">
        <v>43953</v>
      </c>
      <c r="R7466" t="s">
        <v>32</v>
      </c>
      <c r="S7466" t="s">
        <v>33</v>
      </c>
      <c r="T7466">
        <f>_xlfn.DAYS(Raw_data_US_healthcare[[#This Row],[Discharge Date]],Raw_data_US_healthcare[[#This Row],[Date of Admission]])</f>
        <v>6</v>
      </c>
    </row>
    <row r="7467" spans="1:20" x14ac:dyDescent="0.3">
      <c r="A7467" t="s">
        <v>26512</v>
      </c>
      <c r="B7467" t="s">
        <v>20232</v>
      </c>
      <c r="C7467">
        <v>84</v>
      </c>
      <c r="D7467" t="str">
        <f>IF(Raw_data_US_healthcare[[#This Row],[Age]]&lt;35,"Young",IF(Raw_data_US_healthcare[[#This Row],[Age]]&lt;60,"Middle","Senior"))</f>
        <v>Senior</v>
      </c>
      <c r="E7467" t="s">
        <v>26</v>
      </c>
      <c r="F7467" t="s">
        <v>27</v>
      </c>
      <c r="G7467" t="s">
        <v>27</v>
      </c>
      <c r="H7467" t="s">
        <v>26516</v>
      </c>
      <c r="I7467" s="2">
        <v>43651</v>
      </c>
      <c r="J7467" t="s">
        <v>20233</v>
      </c>
      <c r="K7467" t="s">
        <v>20234</v>
      </c>
      <c r="L7467" t="s">
        <v>31</v>
      </c>
      <c r="M7467">
        <v>21047.742200000001</v>
      </c>
      <c r="N7467">
        <v>310</v>
      </c>
      <c r="O7467" t="s">
        <v>43</v>
      </c>
      <c r="P7467" t="s">
        <v>43</v>
      </c>
      <c r="Q7467" s="2">
        <v>43676</v>
      </c>
      <c r="R7467" t="s">
        <v>83</v>
      </c>
      <c r="S7467" t="s">
        <v>24</v>
      </c>
      <c r="T7467">
        <f>_xlfn.DAYS(Raw_data_US_healthcare[[#This Row],[Discharge Date]],Raw_data_US_healthcare[[#This Row],[Date of Admission]])</f>
        <v>25</v>
      </c>
    </row>
    <row r="7468" spans="1:20" x14ac:dyDescent="0.3">
      <c r="A7468" t="s">
        <v>26511</v>
      </c>
      <c r="B7468" t="s">
        <v>20235</v>
      </c>
      <c r="C7468">
        <v>67</v>
      </c>
      <c r="D7468" t="str">
        <f>IF(Raw_data_US_healthcare[[#This Row],[Age]]&lt;35,"Young",IF(Raw_data_US_healthcare[[#This Row],[Age]]&lt;60,"Middle","Senior"))</f>
        <v>Senior</v>
      </c>
      <c r="E7468" t="s">
        <v>16</v>
      </c>
      <c r="F7468" t="s">
        <v>35</v>
      </c>
      <c r="G7468" t="s">
        <v>35</v>
      </c>
      <c r="H7468" t="s">
        <v>26516</v>
      </c>
      <c r="I7468" s="2">
        <v>44766</v>
      </c>
      <c r="J7468" t="s">
        <v>20236</v>
      </c>
      <c r="K7468" t="s">
        <v>20237</v>
      </c>
      <c r="L7468" t="s">
        <v>31</v>
      </c>
      <c r="M7468">
        <v>27248.5056</v>
      </c>
      <c r="N7468">
        <v>465</v>
      </c>
      <c r="O7468" t="s">
        <v>39</v>
      </c>
      <c r="P7468" t="s">
        <v>39</v>
      </c>
      <c r="Q7468" s="2">
        <v>44790</v>
      </c>
      <c r="R7468" t="s">
        <v>44</v>
      </c>
      <c r="S7468" t="s">
        <v>24</v>
      </c>
      <c r="T7468">
        <f>_xlfn.DAYS(Raw_data_US_healthcare[[#This Row],[Discharge Date]],Raw_data_US_healthcare[[#This Row],[Date of Admission]])</f>
        <v>24</v>
      </c>
    </row>
    <row r="7469" spans="1:20" x14ac:dyDescent="0.3">
      <c r="A7469" t="s">
        <v>26512</v>
      </c>
      <c r="B7469" t="s">
        <v>20238</v>
      </c>
      <c r="C7469">
        <v>57</v>
      </c>
      <c r="D7469" t="str">
        <f>IF(Raw_data_US_healthcare[[#This Row],[Age]]&lt;35,"Young",IF(Raw_data_US_healthcare[[#This Row],[Age]]&lt;60,"Middle","Senior"))</f>
        <v>Middle</v>
      </c>
      <c r="E7469" t="s">
        <v>26</v>
      </c>
      <c r="F7469" t="s">
        <v>88</v>
      </c>
      <c r="G7469" t="s">
        <v>88</v>
      </c>
      <c r="H7469" t="s">
        <v>26514</v>
      </c>
      <c r="I7469" s="2">
        <v>43585</v>
      </c>
      <c r="J7469" t="s">
        <v>20239</v>
      </c>
      <c r="K7469" t="s">
        <v>4635</v>
      </c>
      <c r="L7469" t="s">
        <v>31</v>
      </c>
      <c r="M7469">
        <v>28183.523399999998</v>
      </c>
      <c r="N7469">
        <v>205</v>
      </c>
      <c r="O7469" t="s">
        <v>22</v>
      </c>
      <c r="P7469" t="s">
        <v>22</v>
      </c>
      <c r="Q7469" s="2">
        <v>43594</v>
      </c>
      <c r="R7469" t="s">
        <v>83</v>
      </c>
      <c r="S7469" t="s">
        <v>24</v>
      </c>
      <c r="T7469">
        <f>_xlfn.DAYS(Raw_data_US_healthcare[[#This Row],[Discharge Date]],Raw_data_US_healthcare[[#This Row],[Date of Admission]])</f>
        <v>9</v>
      </c>
    </row>
    <row r="7470" spans="1:20" x14ac:dyDescent="0.3">
      <c r="A7470" t="s">
        <v>26511</v>
      </c>
      <c r="B7470" t="s">
        <v>20240</v>
      </c>
      <c r="C7470">
        <v>75</v>
      </c>
      <c r="D7470" t="str">
        <f>IF(Raw_data_US_healthcare[[#This Row],[Age]]&lt;35,"Young",IF(Raw_data_US_healthcare[[#This Row],[Age]]&lt;60,"Middle","Senior"))</f>
        <v>Senior</v>
      </c>
      <c r="E7470" t="s">
        <v>16</v>
      </c>
      <c r="F7470" t="s">
        <v>17</v>
      </c>
      <c r="G7470" t="s">
        <v>17</v>
      </c>
      <c r="H7470" t="s">
        <v>26514</v>
      </c>
      <c r="I7470" s="2">
        <v>44193</v>
      </c>
      <c r="J7470" t="s">
        <v>20241</v>
      </c>
      <c r="K7470" t="s">
        <v>7574</v>
      </c>
      <c r="L7470" t="s">
        <v>21</v>
      </c>
      <c r="M7470">
        <v>17383.954300000001</v>
      </c>
      <c r="N7470">
        <v>177</v>
      </c>
      <c r="O7470" t="s">
        <v>39</v>
      </c>
      <c r="P7470" t="s">
        <v>39</v>
      </c>
      <c r="Q7470" s="2">
        <v>44219</v>
      </c>
      <c r="R7470" t="s">
        <v>32</v>
      </c>
      <c r="S7470" t="s">
        <v>33</v>
      </c>
      <c r="T7470">
        <f>_xlfn.DAYS(Raw_data_US_healthcare[[#This Row],[Discharge Date]],Raw_data_US_healthcare[[#This Row],[Date of Admission]])</f>
        <v>26</v>
      </c>
    </row>
    <row r="7471" spans="1:20" x14ac:dyDescent="0.3">
      <c r="A7471" t="s">
        <v>26511</v>
      </c>
      <c r="B7471" t="s">
        <v>20242</v>
      </c>
      <c r="C7471">
        <v>71</v>
      </c>
      <c r="D7471" t="str">
        <f>IF(Raw_data_US_healthcare[[#This Row],[Age]]&lt;35,"Young",IF(Raw_data_US_healthcare[[#This Row],[Age]]&lt;60,"Middle","Senior"))</f>
        <v>Senior</v>
      </c>
      <c r="E7471" t="s">
        <v>16</v>
      </c>
      <c r="F7471" t="s">
        <v>27</v>
      </c>
      <c r="G7471" t="s">
        <v>27</v>
      </c>
      <c r="H7471" t="s">
        <v>18</v>
      </c>
      <c r="I7471" s="2">
        <v>43630</v>
      </c>
      <c r="J7471" t="s">
        <v>20243</v>
      </c>
      <c r="K7471" t="s">
        <v>20244</v>
      </c>
      <c r="L7471" t="s">
        <v>21</v>
      </c>
      <c r="M7471">
        <v>20442.6584</v>
      </c>
      <c r="N7471">
        <v>221</v>
      </c>
      <c r="O7471" t="s">
        <v>39</v>
      </c>
      <c r="P7471" t="s">
        <v>39</v>
      </c>
      <c r="Q7471" s="2">
        <v>43658</v>
      </c>
      <c r="R7471" t="s">
        <v>83</v>
      </c>
      <c r="S7471" t="s">
        <v>45</v>
      </c>
      <c r="T7471">
        <f>_xlfn.DAYS(Raw_data_US_healthcare[[#This Row],[Discharge Date]],Raw_data_US_healthcare[[#This Row],[Date of Admission]])</f>
        <v>28</v>
      </c>
    </row>
    <row r="7472" spans="1:20" x14ac:dyDescent="0.3">
      <c r="A7472" t="s">
        <v>26512</v>
      </c>
      <c r="B7472" t="s">
        <v>9655</v>
      </c>
      <c r="C7472">
        <v>83</v>
      </c>
      <c r="D7472" t="str">
        <f>IF(Raw_data_US_healthcare[[#This Row],[Age]]&lt;35,"Young",IF(Raw_data_US_healthcare[[#This Row],[Age]]&lt;60,"Middle","Senior"))</f>
        <v>Senior</v>
      </c>
      <c r="E7472" t="s">
        <v>26</v>
      </c>
      <c r="F7472" t="s">
        <v>17</v>
      </c>
      <c r="G7472" t="s">
        <v>17</v>
      </c>
      <c r="H7472" t="s">
        <v>69</v>
      </c>
      <c r="I7472" s="2">
        <v>44667</v>
      </c>
      <c r="J7472" t="s">
        <v>20245</v>
      </c>
      <c r="K7472" t="s">
        <v>20246</v>
      </c>
      <c r="L7472" t="s">
        <v>52</v>
      </c>
      <c r="M7472">
        <v>37026.2451</v>
      </c>
      <c r="N7472">
        <v>319</v>
      </c>
      <c r="O7472" t="s">
        <v>39</v>
      </c>
      <c r="P7472" t="s">
        <v>39</v>
      </c>
      <c r="Q7472" s="2">
        <v>44678</v>
      </c>
      <c r="R7472" t="s">
        <v>44</v>
      </c>
      <c r="S7472" t="s">
        <v>45</v>
      </c>
      <c r="T7472">
        <f>_xlfn.DAYS(Raw_data_US_healthcare[[#This Row],[Discharge Date]],Raw_data_US_healthcare[[#This Row],[Date of Admission]])</f>
        <v>11</v>
      </c>
    </row>
    <row r="7473" spans="1:20" x14ac:dyDescent="0.3">
      <c r="A7473" t="s">
        <v>26511</v>
      </c>
      <c r="B7473" t="s">
        <v>20247</v>
      </c>
      <c r="C7473">
        <v>55</v>
      </c>
      <c r="D7473" t="str">
        <f>IF(Raw_data_US_healthcare[[#This Row],[Age]]&lt;35,"Young",IF(Raw_data_US_healthcare[[#This Row],[Age]]&lt;60,"Middle","Senior"))</f>
        <v>Middle</v>
      </c>
      <c r="E7473" t="s">
        <v>16</v>
      </c>
      <c r="F7473" t="s">
        <v>88</v>
      </c>
      <c r="G7473" t="s">
        <v>88</v>
      </c>
      <c r="H7473" t="s">
        <v>36</v>
      </c>
      <c r="I7473" s="2">
        <v>43775</v>
      </c>
      <c r="J7473" t="s">
        <v>20248</v>
      </c>
      <c r="K7473" t="s">
        <v>20249</v>
      </c>
      <c r="L7473" t="s">
        <v>52</v>
      </c>
      <c r="M7473">
        <v>16746.438300000002</v>
      </c>
      <c r="N7473">
        <v>437</v>
      </c>
      <c r="O7473" t="s">
        <v>22</v>
      </c>
      <c r="P7473" t="s">
        <v>22</v>
      </c>
      <c r="Q7473" s="2">
        <v>43782</v>
      </c>
      <c r="R7473" t="s">
        <v>44</v>
      </c>
      <c r="S7473" t="s">
        <v>33</v>
      </c>
      <c r="T7473">
        <f>_xlfn.DAYS(Raw_data_US_healthcare[[#This Row],[Discharge Date]],Raw_data_US_healthcare[[#This Row],[Date of Admission]])</f>
        <v>7</v>
      </c>
    </row>
    <row r="7474" spans="1:20" x14ac:dyDescent="0.3">
      <c r="A7474" t="s">
        <v>26511</v>
      </c>
      <c r="B7474" t="s">
        <v>20250</v>
      </c>
      <c r="C7474">
        <v>19</v>
      </c>
      <c r="D7474" t="str">
        <f>IF(Raw_data_US_healthcare[[#This Row],[Age]]&lt;35,"Young",IF(Raw_data_US_healthcare[[#This Row],[Age]]&lt;60,"Middle","Senior"))</f>
        <v>Young</v>
      </c>
      <c r="E7474" t="s">
        <v>16</v>
      </c>
      <c r="F7474" t="s">
        <v>35</v>
      </c>
      <c r="G7474" t="s">
        <v>35</v>
      </c>
      <c r="H7474" t="s">
        <v>28</v>
      </c>
      <c r="I7474" s="2">
        <v>43700</v>
      </c>
      <c r="J7474" t="s">
        <v>20251</v>
      </c>
      <c r="K7474" t="s">
        <v>20252</v>
      </c>
      <c r="L7474" t="s">
        <v>31</v>
      </c>
      <c r="M7474">
        <v>27526.617600000001</v>
      </c>
      <c r="N7474">
        <v>251</v>
      </c>
      <c r="O7474" t="s">
        <v>39</v>
      </c>
      <c r="P7474" t="s">
        <v>39</v>
      </c>
      <c r="Q7474" s="2">
        <v>43705</v>
      </c>
      <c r="R7474" t="s">
        <v>23</v>
      </c>
      <c r="S7474" t="s">
        <v>45</v>
      </c>
      <c r="T7474">
        <f>_xlfn.DAYS(Raw_data_US_healthcare[[#This Row],[Discharge Date]],Raw_data_US_healthcare[[#This Row],[Date of Admission]])</f>
        <v>5</v>
      </c>
    </row>
    <row r="7475" spans="1:20" x14ac:dyDescent="0.3">
      <c r="A7475" t="s">
        <v>26511</v>
      </c>
      <c r="B7475" t="s">
        <v>20253</v>
      </c>
      <c r="C7475">
        <v>19</v>
      </c>
      <c r="D7475" t="str">
        <f>IF(Raw_data_US_healthcare[[#This Row],[Age]]&lt;35,"Young",IF(Raw_data_US_healthcare[[#This Row],[Age]]&lt;60,"Middle","Senior"))</f>
        <v>Young</v>
      </c>
      <c r="E7475" t="s">
        <v>16</v>
      </c>
      <c r="F7475" t="s">
        <v>113</v>
      </c>
      <c r="G7475" t="s">
        <v>113</v>
      </c>
      <c r="H7475" t="s">
        <v>36</v>
      </c>
      <c r="I7475" s="2">
        <v>44883</v>
      </c>
      <c r="J7475" t="s">
        <v>20254</v>
      </c>
      <c r="K7475" t="s">
        <v>20255</v>
      </c>
      <c r="L7475" t="s">
        <v>52</v>
      </c>
      <c r="M7475">
        <v>12117.6934</v>
      </c>
      <c r="N7475">
        <v>444</v>
      </c>
      <c r="O7475" t="s">
        <v>39</v>
      </c>
      <c r="P7475" t="s">
        <v>39</v>
      </c>
      <c r="Q7475" s="2">
        <v>44909</v>
      </c>
      <c r="R7475" t="s">
        <v>44</v>
      </c>
      <c r="S7475" t="s">
        <v>33</v>
      </c>
      <c r="T7475">
        <f>_xlfn.DAYS(Raw_data_US_healthcare[[#This Row],[Discharge Date]],Raw_data_US_healthcare[[#This Row],[Date of Admission]])</f>
        <v>26</v>
      </c>
    </row>
    <row r="7476" spans="1:20" x14ac:dyDescent="0.3">
      <c r="A7476" t="s">
        <v>26512</v>
      </c>
      <c r="B7476" t="s">
        <v>6311</v>
      </c>
      <c r="C7476">
        <v>75</v>
      </c>
      <c r="D7476" t="str">
        <f>IF(Raw_data_US_healthcare[[#This Row],[Age]]&lt;35,"Young",IF(Raw_data_US_healthcare[[#This Row],[Age]]&lt;60,"Middle","Senior"))</f>
        <v>Senior</v>
      </c>
      <c r="E7476" t="s">
        <v>26</v>
      </c>
      <c r="F7476" t="s">
        <v>88</v>
      </c>
      <c r="G7476" t="s">
        <v>88</v>
      </c>
      <c r="H7476" t="s">
        <v>18</v>
      </c>
      <c r="I7476" s="2">
        <v>44155</v>
      </c>
      <c r="J7476" t="s">
        <v>20256</v>
      </c>
      <c r="K7476" t="s">
        <v>20257</v>
      </c>
      <c r="L7476" t="s">
        <v>31</v>
      </c>
      <c r="M7476">
        <v>34505.6567</v>
      </c>
      <c r="N7476">
        <v>270</v>
      </c>
      <c r="O7476" t="s">
        <v>39</v>
      </c>
      <c r="P7476" t="s">
        <v>39</v>
      </c>
      <c r="Q7476" s="2">
        <v>44172</v>
      </c>
      <c r="R7476" t="s">
        <v>44</v>
      </c>
      <c r="S7476" t="s">
        <v>33</v>
      </c>
      <c r="T7476">
        <f>_xlfn.DAYS(Raw_data_US_healthcare[[#This Row],[Discharge Date]],Raw_data_US_healthcare[[#This Row],[Date of Admission]])</f>
        <v>17</v>
      </c>
    </row>
    <row r="7477" spans="1:20" x14ac:dyDescent="0.3">
      <c r="A7477" t="s">
        <v>26512</v>
      </c>
      <c r="B7477" t="s">
        <v>20258</v>
      </c>
      <c r="C7477">
        <v>29</v>
      </c>
      <c r="D7477" t="str">
        <f>IF(Raw_data_US_healthcare[[#This Row],[Age]]&lt;35,"Young",IF(Raw_data_US_healthcare[[#This Row],[Age]]&lt;60,"Middle","Senior"))</f>
        <v>Young</v>
      </c>
      <c r="E7477" t="s">
        <v>26</v>
      </c>
      <c r="F7477" t="s">
        <v>88</v>
      </c>
      <c r="G7477" t="s">
        <v>88</v>
      </c>
      <c r="H7477" t="s">
        <v>26514</v>
      </c>
      <c r="I7477" s="2">
        <v>43580</v>
      </c>
      <c r="J7477" t="s">
        <v>20259</v>
      </c>
      <c r="K7477" t="s">
        <v>20260</v>
      </c>
      <c r="L7477" t="s">
        <v>52</v>
      </c>
      <c r="M7477">
        <v>11697.802</v>
      </c>
      <c r="N7477">
        <v>229</v>
      </c>
      <c r="O7477" t="s">
        <v>39</v>
      </c>
      <c r="P7477" t="s">
        <v>39</v>
      </c>
      <c r="Q7477" s="2">
        <v>43590</v>
      </c>
      <c r="R7477" t="s">
        <v>32</v>
      </c>
      <c r="S7477" t="s">
        <v>45</v>
      </c>
      <c r="T7477">
        <f>_xlfn.DAYS(Raw_data_US_healthcare[[#This Row],[Discharge Date]],Raw_data_US_healthcare[[#This Row],[Date of Admission]])</f>
        <v>10</v>
      </c>
    </row>
    <row r="7478" spans="1:20" x14ac:dyDescent="0.3">
      <c r="A7478" t="s">
        <v>26511</v>
      </c>
      <c r="B7478" t="s">
        <v>14388</v>
      </c>
      <c r="C7478">
        <v>62</v>
      </c>
      <c r="D7478" t="str">
        <f>IF(Raw_data_US_healthcare[[#This Row],[Age]]&lt;35,"Young",IF(Raw_data_US_healthcare[[#This Row],[Age]]&lt;60,"Middle","Senior"))</f>
        <v>Senior</v>
      </c>
      <c r="E7478" t="s">
        <v>16</v>
      </c>
      <c r="F7478" t="s">
        <v>228</v>
      </c>
      <c r="G7478" t="s">
        <v>228</v>
      </c>
      <c r="H7478" t="s">
        <v>28</v>
      </c>
      <c r="I7478" s="2">
        <v>44996</v>
      </c>
      <c r="J7478" t="s">
        <v>20261</v>
      </c>
      <c r="K7478" t="s">
        <v>20262</v>
      </c>
      <c r="L7478" t="s">
        <v>56</v>
      </c>
      <c r="M7478">
        <v>24127.406999999999</v>
      </c>
      <c r="N7478">
        <v>422</v>
      </c>
      <c r="O7478" t="s">
        <v>43</v>
      </c>
      <c r="P7478" t="s">
        <v>43</v>
      </c>
      <c r="Q7478" s="2">
        <v>45024</v>
      </c>
      <c r="R7478" t="s">
        <v>48</v>
      </c>
      <c r="S7478" t="s">
        <v>45</v>
      </c>
      <c r="T7478">
        <f>_xlfn.DAYS(Raw_data_US_healthcare[[#This Row],[Discharge Date]],Raw_data_US_healthcare[[#This Row],[Date of Admission]])</f>
        <v>28</v>
      </c>
    </row>
    <row r="7479" spans="1:20" x14ac:dyDescent="0.3">
      <c r="A7479" t="s">
        <v>26511</v>
      </c>
      <c r="B7479" t="s">
        <v>20263</v>
      </c>
      <c r="C7479">
        <v>82</v>
      </c>
      <c r="D7479" t="str">
        <f>IF(Raw_data_US_healthcare[[#This Row],[Age]]&lt;35,"Young",IF(Raw_data_US_healthcare[[#This Row],[Age]]&lt;60,"Middle","Senior"))</f>
        <v>Senior</v>
      </c>
      <c r="E7479" t="s">
        <v>16</v>
      </c>
      <c r="F7479" t="s">
        <v>27</v>
      </c>
      <c r="G7479" t="s">
        <v>27</v>
      </c>
      <c r="H7479" t="s">
        <v>69</v>
      </c>
      <c r="I7479" s="2">
        <v>43921</v>
      </c>
      <c r="J7479" t="s">
        <v>20264</v>
      </c>
      <c r="K7479" t="s">
        <v>20265</v>
      </c>
      <c r="L7479" t="s">
        <v>56</v>
      </c>
      <c r="M7479">
        <v>3579.5421000000001</v>
      </c>
      <c r="N7479">
        <v>487</v>
      </c>
      <c r="O7479" t="s">
        <v>22</v>
      </c>
      <c r="P7479" t="s">
        <v>22</v>
      </c>
      <c r="Q7479" s="2">
        <v>43921</v>
      </c>
      <c r="R7479" t="s">
        <v>48</v>
      </c>
      <c r="S7479" t="s">
        <v>24</v>
      </c>
      <c r="T7479">
        <f>_xlfn.DAYS(Raw_data_US_healthcare[[#This Row],[Discharge Date]],Raw_data_US_healthcare[[#This Row],[Date of Admission]])</f>
        <v>0</v>
      </c>
    </row>
    <row r="7480" spans="1:20" x14ac:dyDescent="0.3">
      <c r="A7480" t="s">
        <v>26511</v>
      </c>
      <c r="B7480" t="s">
        <v>20266</v>
      </c>
      <c r="C7480">
        <v>77</v>
      </c>
      <c r="D7480" t="str">
        <f>IF(Raw_data_US_healthcare[[#This Row],[Age]]&lt;35,"Young",IF(Raw_data_US_healthcare[[#This Row],[Age]]&lt;60,"Middle","Senior"))</f>
        <v>Senior</v>
      </c>
      <c r="E7480" t="s">
        <v>16</v>
      </c>
      <c r="F7480" t="s">
        <v>113</v>
      </c>
      <c r="G7480" t="s">
        <v>113</v>
      </c>
      <c r="H7480" t="s">
        <v>26514</v>
      </c>
      <c r="I7480" s="2">
        <v>44815</v>
      </c>
      <c r="J7480" t="s">
        <v>20267</v>
      </c>
      <c r="K7480" t="s">
        <v>20268</v>
      </c>
      <c r="L7480" t="s">
        <v>56</v>
      </c>
      <c r="M7480">
        <v>16035.2304</v>
      </c>
      <c r="N7480">
        <v>102</v>
      </c>
      <c r="O7480" t="s">
        <v>39</v>
      </c>
      <c r="P7480" t="s">
        <v>39</v>
      </c>
      <c r="Q7480" s="2">
        <v>44818</v>
      </c>
      <c r="R7480" t="s">
        <v>32</v>
      </c>
      <c r="S7480" t="s">
        <v>45</v>
      </c>
      <c r="T7480">
        <f>_xlfn.DAYS(Raw_data_US_healthcare[[#This Row],[Discharge Date]],Raw_data_US_healthcare[[#This Row],[Date of Admission]])</f>
        <v>3</v>
      </c>
    </row>
    <row r="7481" spans="1:20" x14ac:dyDescent="0.3">
      <c r="A7481" t="s">
        <v>26512</v>
      </c>
      <c r="B7481" t="s">
        <v>20269</v>
      </c>
      <c r="C7481">
        <v>67</v>
      </c>
      <c r="D7481" t="str">
        <f>IF(Raw_data_US_healthcare[[#This Row],[Age]]&lt;35,"Young",IF(Raw_data_US_healthcare[[#This Row],[Age]]&lt;60,"Middle","Senior"))</f>
        <v>Senior</v>
      </c>
      <c r="E7481" t="s">
        <v>26</v>
      </c>
      <c r="F7481" t="s">
        <v>228</v>
      </c>
      <c r="G7481" t="s">
        <v>228</v>
      </c>
      <c r="H7481" t="s">
        <v>69</v>
      </c>
      <c r="I7481" s="2">
        <v>44899</v>
      </c>
      <c r="J7481" t="s">
        <v>20270</v>
      </c>
      <c r="K7481" t="s">
        <v>20271</v>
      </c>
      <c r="L7481" t="s">
        <v>60</v>
      </c>
      <c r="M7481">
        <v>29211.775799999999</v>
      </c>
      <c r="N7481">
        <v>459</v>
      </c>
      <c r="O7481" t="s">
        <v>22</v>
      </c>
      <c r="P7481" t="s">
        <v>22</v>
      </c>
      <c r="Q7481" s="2">
        <v>44920</v>
      </c>
      <c r="R7481" t="s">
        <v>48</v>
      </c>
      <c r="S7481" t="s">
        <v>33</v>
      </c>
      <c r="T7481">
        <f>_xlfn.DAYS(Raw_data_US_healthcare[[#This Row],[Discharge Date]],Raw_data_US_healthcare[[#This Row],[Date of Admission]])</f>
        <v>21</v>
      </c>
    </row>
    <row r="7482" spans="1:20" x14ac:dyDescent="0.3">
      <c r="A7482" t="s">
        <v>26512</v>
      </c>
      <c r="B7482" t="s">
        <v>20272</v>
      </c>
      <c r="C7482">
        <v>63</v>
      </c>
      <c r="D7482" t="str">
        <f>IF(Raw_data_US_healthcare[[#This Row],[Age]]&lt;35,"Young",IF(Raw_data_US_healthcare[[#This Row],[Age]]&lt;60,"Middle","Senior"))</f>
        <v>Senior</v>
      </c>
      <c r="E7482" t="s">
        <v>26</v>
      </c>
      <c r="F7482" t="s">
        <v>62</v>
      </c>
      <c r="G7482" t="s">
        <v>62</v>
      </c>
      <c r="H7482" t="s">
        <v>18</v>
      </c>
      <c r="I7482" s="2">
        <v>44360</v>
      </c>
      <c r="J7482" t="s">
        <v>9354</v>
      </c>
      <c r="K7482" t="s">
        <v>5993</v>
      </c>
      <c r="L7482" t="s">
        <v>60</v>
      </c>
      <c r="M7482">
        <v>47105.367200000001</v>
      </c>
      <c r="N7482">
        <v>362</v>
      </c>
      <c r="O7482" t="s">
        <v>39</v>
      </c>
      <c r="P7482" t="s">
        <v>39</v>
      </c>
      <c r="Q7482" s="2">
        <v>44373</v>
      </c>
      <c r="R7482" t="s">
        <v>83</v>
      </c>
      <c r="S7482" t="s">
        <v>33</v>
      </c>
      <c r="T7482">
        <f>_xlfn.DAYS(Raw_data_US_healthcare[[#This Row],[Discharge Date]],Raw_data_US_healthcare[[#This Row],[Date of Admission]])</f>
        <v>13</v>
      </c>
    </row>
    <row r="7483" spans="1:20" x14ac:dyDescent="0.3">
      <c r="A7483" t="s">
        <v>26512</v>
      </c>
      <c r="B7483" t="s">
        <v>20273</v>
      </c>
      <c r="C7483">
        <v>71</v>
      </c>
      <c r="D7483" t="str">
        <f>IF(Raw_data_US_healthcare[[#This Row],[Age]]&lt;35,"Young",IF(Raw_data_US_healthcare[[#This Row],[Age]]&lt;60,"Middle","Senior"))</f>
        <v>Senior</v>
      </c>
      <c r="E7483" t="s">
        <v>26</v>
      </c>
      <c r="F7483" t="s">
        <v>88</v>
      </c>
      <c r="G7483" t="s">
        <v>88</v>
      </c>
      <c r="H7483" t="s">
        <v>26516</v>
      </c>
      <c r="I7483" s="2">
        <v>43889</v>
      </c>
      <c r="J7483" t="s">
        <v>6838</v>
      </c>
      <c r="K7483" t="s">
        <v>3063</v>
      </c>
      <c r="L7483" t="s">
        <v>31</v>
      </c>
      <c r="M7483">
        <v>30746.2271</v>
      </c>
      <c r="N7483">
        <v>470</v>
      </c>
      <c r="O7483" t="s">
        <v>22</v>
      </c>
      <c r="P7483" t="s">
        <v>22</v>
      </c>
      <c r="Q7483" s="2">
        <v>43894</v>
      </c>
      <c r="R7483" t="s">
        <v>48</v>
      </c>
      <c r="S7483" t="s">
        <v>45</v>
      </c>
      <c r="T7483">
        <f>_xlfn.DAYS(Raw_data_US_healthcare[[#This Row],[Discharge Date]],Raw_data_US_healthcare[[#This Row],[Date of Admission]])</f>
        <v>5</v>
      </c>
    </row>
    <row r="7484" spans="1:20" x14ac:dyDescent="0.3">
      <c r="A7484" t="s">
        <v>26512</v>
      </c>
      <c r="B7484" t="s">
        <v>20274</v>
      </c>
      <c r="C7484">
        <v>35</v>
      </c>
      <c r="D7484" t="str">
        <f>IF(Raw_data_US_healthcare[[#This Row],[Age]]&lt;35,"Young",IF(Raw_data_US_healthcare[[#This Row],[Age]]&lt;60,"Middle","Senior"))</f>
        <v>Middle</v>
      </c>
      <c r="E7484" t="s">
        <v>26</v>
      </c>
      <c r="F7484" t="s">
        <v>62</v>
      </c>
      <c r="G7484" t="s">
        <v>62</v>
      </c>
      <c r="H7484" t="s">
        <v>26516</v>
      </c>
      <c r="I7484" s="2">
        <v>43780</v>
      </c>
      <c r="J7484" t="s">
        <v>20275</v>
      </c>
      <c r="K7484" t="s">
        <v>20276</v>
      </c>
      <c r="L7484" t="s">
        <v>56</v>
      </c>
      <c r="M7484">
        <v>6967.1462000000001</v>
      </c>
      <c r="N7484">
        <v>105</v>
      </c>
      <c r="O7484" t="s">
        <v>39</v>
      </c>
      <c r="P7484" t="s">
        <v>39</v>
      </c>
      <c r="Q7484" s="2">
        <v>43794</v>
      </c>
      <c r="R7484" t="s">
        <v>32</v>
      </c>
      <c r="S7484" t="s">
        <v>24</v>
      </c>
      <c r="T7484">
        <f>_xlfn.DAYS(Raw_data_US_healthcare[[#This Row],[Discharge Date]],Raw_data_US_healthcare[[#This Row],[Date of Admission]])</f>
        <v>14</v>
      </c>
    </row>
    <row r="7485" spans="1:20" x14ac:dyDescent="0.3">
      <c r="A7485" t="s">
        <v>26512</v>
      </c>
      <c r="B7485" t="s">
        <v>11883</v>
      </c>
      <c r="C7485">
        <v>43</v>
      </c>
      <c r="D7485" t="str">
        <f>IF(Raw_data_US_healthcare[[#This Row],[Age]]&lt;35,"Young",IF(Raw_data_US_healthcare[[#This Row],[Age]]&lt;60,"Middle","Senior"))</f>
        <v>Middle</v>
      </c>
      <c r="E7485" t="s">
        <v>26</v>
      </c>
      <c r="F7485" t="s">
        <v>27</v>
      </c>
      <c r="G7485" t="s">
        <v>27</v>
      </c>
      <c r="H7485" t="s">
        <v>69</v>
      </c>
      <c r="I7485" s="2">
        <v>43632</v>
      </c>
      <c r="J7485" t="s">
        <v>20277</v>
      </c>
      <c r="K7485" t="s">
        <v>178</v>
      </c>
      <c r="L7485" t="s">
        <v>52</v>
      </c>
      <c r="M7485">
        <v>36464.602899999998</v>
      </c>
      <c r="N7485">
        <v>239</v>
      </c>
      <c r="O7485" t="s">
        <v>22</v>
      </c>
      <c r="P7485" t="s">
        <v>22</v>
      </c>
      <c r="Q7485" s="2">
        <v>43633</v>
      </c>
      <c r="R7485" t="s">
        <v>23</v>
      </c>
      <c r="S7485" t="s">
        <v>24</v>
      </c>
      <c r="T7485">
        <f>_xlfn.DAYS(Raw_data_US_healthcare[[#This Row],[Discharge Date]],Raw_data_US_healthcare[[#This Row],[Date of Admission]])</f>
        <v>1</v>
      </c>
    </row>
    <row r="7486" spans="1:20" x14ac:dyDescent="0.3">
      <c r="A7486" t="s">
        <v>26512</v>
      </c>
      <c r="B7486" t="s">
        <v>16403</v>
      </c>
      <c r="C7486">
        <v>38</v>
      </c>
      <c r="D7486" t="str">
        <f>IF(Raw_data_US_healthcare[[#This Row],[Age]]&lt;35,"Young",IF(Raw_data_US_healthcare[[#This Row],[Age]]&lt;60,"Middle","Senior"))</f>
        <v>Middle</v>
      </c>
      <c r="E7486" t="s">
        <v>26</v>
      </c>
      <c r="F7486" t="s">
        <v>62</v>
      </c>
      <c r="G7486" t="s">
        <v>62</v>
      </c>
      <c r="H7486" t="s">
        <v>36</v>
      </c>
      <c r="I7486" s="2">
        <v>44637</v>
      </c>
      <c r="J7486" t="s">
        <v>1500</v>
      </c>
      <c r="K7486" t="s">
        <v>2296</v>
      </c>
      <c r="L7486" t="s">
        <v>52</v>
      </c>
      <c r="M7486">
        <v>24835.623299999999</v>
      </c>
      <c r="N7486">
        <v>409</v>
      </c>
      <c r="O7486" t="s">
        <v>43</v>
      </c>
      <c r="P7486" t="s">
        <v>43</v>
      </c>
      <c r="Q7486" s="2">
        <v>44660</v>
      </c>
      <c r="R7486" t="s">
        <v>23</v>
      </c>
      <c r="S7486" t="s">
        <v>45</v>
      </c>
      <c r="T7486">
        <f>_xlfn.DAYS(Raw_data_US_healthcare[[#This Row],[Discharge Date]],Raw_data_US_healthcare[[#This Row],[Date of Admission]])</f>
        <v>23</v>
      </c>
    </row>
    <row r="7487" spans="1:20" x14ac:dyDescent="0.3">
      <c r="A7487" t="s">
        <v>26512</v>
      </c>
      <c r="B7487" t="s">
        <v>20278</v>
      </c>
      <c r="C7487">
        <v>38</v>
      </c>
      <c r="D7487" t="str">
        <f>IF(Raw_data_US_healthcare[[#This Row],[Age]]&lt;35,"Young",IF(Raw_data_US_healthcare[[#This Row],[Age]]&lt;60,"Middle","Senior"))</f>
        <v>Middle</v>
      </c>
      <c r="E7487" t="s">
        <v>26</v>
      </c>
      <c r="F7487" t="s">
        <v>49</v>
      </c>
      <c r="G7487" t="s">
        <v>49</v>
      </c>
      <c r="H7487" t="s">
        <v>18</v>
      </c>
      <c r="I7487" s="2">
        <v>43676</v>
      </c>
      <c r="J7487" t="s">
        <v>2985</v>
      </c>
      <c r="K7487" t="s">
        <v>20279</v>
      </c>
      <c r="L7487" t="s">
        <v>21</v>
      </c>
      <c r="M7487">
        <v>3360.44</v>
      </c>
      <c r="N7487">
        <v>369</v>
      </c>
      <c r="O7487" t="s">
        <v>43</v>
      </c>
      <c r="P7487" t="s">
        <v>43</v>
      </c>
      <c r="Q7487" s="2">
        <v>43702</v>
      </c>
      <c r="R7487" t="s">
        <v>83</v>
      </c>
      <c r="S7487" t="s">
        <v>45</v>
      </c>
      <c r="T7487">
        <f>_xlfn.DAYS(Raw_data_US_healthcare[[#This Row],[Discharge Date]],Raw_data_US_healthcare[[#This Row],[Date of Admission]])</f>
        <v>26</v>
      </c>
    </row>
    <row r="7488" spans="1:20" x14ac:dyDescent="0.3">
      <c r="A7488" t="s">
        <v>26512</v>
      </c>
      <c r="B7488" t="s">
        <v>20280</v>
      </c>
      <c r="C7488">
        <v>54</v>
      </c>
      <c r="D7488" t="str">
        <f>IF(Raw_data_US_healthcare[[#This Row],[Age]]&lt;35,"Young",IF(Raw_data_US_healthcare[[#This Row],[Age]]&lt;60,"Middle","Senior"))</f>
        <v>Middle</v>
      </c>
      <c r="E7488" t="s">
        <v>26</v>
      </c>
      <c r="F7488" t="s">
        <v>113</v>
      </c>
      <c r="G7488" t="s">
        <v>113</v>
      </c>
      <c r="H7488" t="s">
        <v>69</v>
      </c>
      <c r="I7488" s="2">
        <v>45123</v>
      </c>
      <c r="J7488" t="s">
        <v>20281</v>
      </c>
      <c r="K7488" t="s">
        <v>20282</v>
      </c>
      <c r="L7488" t="s">
        <v>31</v>
      </c>
      <c r="M7488">
        <v>11113.4764</v>
      </c>
      <c r="N7488">
        <v>475</v>
      </c>
      <c r="O7488" t="s">
        <v>39</v>
      </c>
      <c r="P7488" t="s">
        <v>39</v>
      </c>
      <c r="Q7488" s="2">
        <v>45153</v>
      </c>
      <c r="R7488" t="s">
        <v>48</v>
      </c>
      <c r="S7488" t="s">
        <v>24</v>
      </c>
      <c r="T7488">
        <f>_xlfn.DAYS(Raw_data_US_healthcare[[#This Row],[Discharge Date]],Raw_data_US_healthcare[[#This Row],[Date of Admission]])</f>
        <v>30</v>
      </c>
    </row>
    <row r="7489" spans="1:20" x14ac:dyDescent="0.3">
      <c r="A7489" t="s">
        <v>26511</v>
      </c>
      <c r="B7489" t="s">
        <v>20283</v>
      </c>
      <c r="C7489">
        <v>81</v>
      </c>
      <c r="D7489" t="str">
        <f>IF(Raw_data_US_healthcare[[#This Row],[Age]]&lt;35,"Young",IF(Raw_data_US_healthcare[[#This Row],[Age]]&lt;60,"Middle","Senior"))</f>
        <v>Senior</v>
      </c>
      <c r="E7489" t="s">
        <v>16</v>
      </c>
      <c r="F7489" t="s">
        <v>113</v>
      </c>
      <c r="G7489" t="s">
        <v>113</v>
      </c>
      <c r="H7489" t="s">
        <v>26516</v>
      </c>
      <c r="I7489" s="2">
        <v>43546</v>
      </c>
      <c r="J7489" t="s">
        <v>16096</v>
      </c>
      <c r="K7489" t="s">
        <v>3492</v>
      </c>
      <c r="L7489" t="s">
        <v>56</v>
      </c>
      <c r="M7489">
        <v>18014.430499999999</v>
      </c>
      <c r="N7489">
        <v>378</v>
      </c>
      <c r="O7489" t="s">
        <v>22</v>
      </c>
      <c r="P7489" t="s">
        <v>22</v>
      </c>
      <c r="Q7489" s="2">
        <v>43550</v>
      </c>
      <c r="R7489" t="s">
        <v>83</v>
      </c>
      <c r="S7489" t="s">
        <v>45</v>
      </c>
      <c r="T7489">
        <f>_xlfn.DAYS(Raw_data_US_healthcare[[#This Row],[Discharge Date]],Raw_data_US_healthcare[[#This Row],[Date of Admission]])</f>
        <v>4</v>
      </c>
    </row>
    <row r="7490" spans="1:20" x14ac:dyDescent="0.3">
      <c r="A7490" t="s">
        <v>26511</v>
      </c>
      <c r="B7490" t="s">
        <v>3550</v>
      </c>
      <c r="C7490">
        <v>71</v>
      </c>
      <c r="D7490" t="str">
        <f>IF(Raw_data_US_healthcare[[#This Row],[Age]]&lt;35,"Young",IF(Raw_data_US_healthcare[[#This Row],[Age]]&lt;60,"Middle","Senior"))</f>
        <v>Senior</v>
      </c>
      <c r="E7490" t="s">
        <v>16</v>
      </c>
      <c r="F7490" t="s">
        <v>35</v>
      </c>
      <c r="G7490" t="s">
        <v>35</v>
      </c>
      <c r="H7490" t="s">
        <v>18</v>
      </c>
      <c r="I7490" s="2">
        <v>45010</v>
      </c>
      <c r="J7490" t="s">
        <v>20284</v>
      </c>
      <c r="K7490" t="s">
        <v>20285</v>
      </c>
      <c r="L7490" t="s">
        <v>60</v>
      </c>
      <c r="M7490">
        <v>40346.954400000002</v>
      </c>
      <c r="N7490">
        <v>390</v>
      </c>
      <c r="O7490" t="s">
        <v>43</v>
      </c>
      <c r="P7490" t="s">
        <v>43</v>
      </c>
      <c r="Q7490" s="2">
        <v>45011</v>
      </c>
      <c r="R7490" t="s">
        <v>44</v>
      </c>
      <c r="S7490" t="s">
        <v>24</v>
      </c>
      <c r="T7490">
        <f>_xlfn.DAYS(Raw_data_US_healthcare[[#This Row],[Discharge Date]],Raw_data_US_healthcare[[#This Row],[Date of Admission]])</f>
        <v>1</v>
      </c>
    </row>
    <row r="7491" spans="1:20" x14ac:dyDescent="0.3">
      <c r="A7491" t="s">
        <v>26511</v>
      </c>
      <c r="B7491" t="s">
        <v>20286</v>
      </c>
      <c r="C7491">
        <v>31</v>
      </c>
      <c r="D7491" t="str">
        <f>IF(Raw_data_US_healthcare[[#This Row],[Age]]&lt;35,"Young",IF(Raw_data_US_healthcare[[#This Row],[Age]]&lt;60,"Middle","Senior"))</f>
        <v>Young</v>
      </c>
      <c r="E7491" t="s">
        <v>16</v>
      </c>
      <c r="F7491" t="s">
        <v>35</v>
      </c>
      <c r="G7491" t="s">
        <v>35</v>
      </c>
      <c r="H7491" t="s">
        <v>36</v>
      </c>
      <c r="I7491" s="2">
        <v>44531</v>
      </c>
      <c r="J7491" t="s">
        <v>20287</v>
      </c>
      <c r="K7491" t="s">
        <v>6703</v>
      </c>
      <c r="L7491" t="s">
        <v>52</v>
      </c>
      <c r="M7491">
        <v>17077.134900000001</v>
      </c>
      <c r="N7491">
        <v>233</v>
      </c>
      <c r="O7491" t="s">
        <v>43</v>
      </c>
      <c r="P7491" t="s">
        <v>43</v>
      </c>
      <c r="Q7491" s="2">
        <v>44544</v>
      </c>
      <c r="R7491" t="s">
        <v>32</v>
      </c>
      <c r="S7491" t="s">
        <v>33</v>
      </c>
      <c r="T7491">
        <f>_xlfn.DAYS(Raw_data_US_healthcare[[#This Row],[Discharge Date]],Raw_data_US_healthcare[[#This Row],[Date of Admission]])</f>
        <v>13</v>
      </c>
    </row>
    <row r="7492" spans="1:20" x14ac:dyDescent="0.3">
      <c r="A7492" t="s">
        <v>26511</v>
      </c>
      <c r="B7492" t="s">
        <v>26587</v>
      </c>
      <c r="C7492">
        <v>37</v>
      </c>
      <c r="D7492" t="str">
        <f>IF(Raw_data_US_healthcare[[#This Row],[Age]]&lt;35,"Young",IF(Raw_data_US_healthcare[[#This Row],[Age]]&lt;60,"Middle","Senior"))</f>
        <v>Middle</v>
      </c>
      <c r="E7492" t="s">
        <v>16</v>
      </c>
      <c r="F7492" t="s">
        <v>62</v>
      </c>
      <c r="G7492" t="s">
        <v>62</v>
      </c>
      <c r="H7492" t="s">
        <v>26516</v>
      </c>
      <c r="I7492" s="2">
        <v>43888</v>
      </c>
      <c r="J7492" t="s">
        <v>20288</v>
      </c>
      <c r="K7492" t="s">
        <v>20289</v>
      </c>
      <c r="L7492" t="s">
        <v>52</v>
      </c>
      <c r="M7492">
        <v>19405.705300000001</v>
      </c>
      <c r="N7492">
        <v>206</v>
      </c>
      <c r="O7492" t="s">
        <v>22</v>
      </c>
      <c r="P7492" t="s">
        <v>22</v>
      </c>
      <c r="Q7492" s="2">
        <v>43902</v>
      </c>
      <c r="R7492" t="s">
        <v>44</v>
      </c>
      <c r="S7492" t="s">
        <v>33</v>
      </c>
      <c r="T7492">
        <f>_xlfn.DAYS(Raw_data_US_healthcare[[#This Row],[Discharge Date]],Raw_data_US_healthcare[[#This Row],[Date of Admission]])</f>
        <v>14</v>
      </c>
    </row>
    <row r="7493" spans="1:20" x14ac:dyDescent="0.3">
      <c r="A7493" t="s">
        <v>26511</v>
      </c>
      <c r="B7493" t="s">
        <v>20290</v>
      </c>
      <c r="C7493">
        <v>72</v>
      </c>
      <c r="D7493" t="str">
        <f>IF(Raw_data_US_healthcare[[#This Row],[Age]]&lt;35,"Young",IF(Raw_data_US_healthcare[[#This Row],[Age]]&lt;60,"Middle","Senior"))</f>
        <v>Senior</v>
      </c>
      <c r="E7493" t="s">
        <v>16</v>
      </c>
      <c r="F7493" t="s">
        <v>88</v>
      </c>
      <c r="G7493" t="s">
        <v>88</v>
      </c>
      <c r="H7493" t="s">
        <v>28</v>
      </c>
      <c r="I7493" s="2">
        <v>43601</v>
      </c>
      <c r="J7493" t="s">
        <v>20291</v>
      </c>
      <c r="K7493" t="s">
        <v>20292</v>
      </c>
      <c r="L7493" t="s">
        <v>21</v>
      </c>
      <c r="M7493">
        <v>25991.014800000001</v>
      </c>
      <c r="N7493">
        <v>431</v>
      </c>
      <c r="O7493" t="s">
        <v>22</v>
      </c>
      <c r="P7493" t="s">
        <v>22</v>
      </c>
      <c r="Q7493" s="2">
        <v>43622</v>
      </c>
      <c r="R7493" t="s">
        <v>32</v>
      </c>
      <c r="S7493" t="s">
        <v>45</v>
      </c>
      <c r="T7493">
        <f>_xlfn.DAYS(Raw_data_US_healthcare[[#This Row],[Discharge Date]],Raw_data_US_healthcare[[#This Row],[Date of Admission]])</f>
        <v>21</v>
      </c>
    </row>
    <row r="7494" spans="1:20" x14ac:dyDescent="0.3">
      <c r="A7494" t="s">
        <v>26512</v>
      </c>
      <c r="B7494" t="s">
        <v>20293</v>
      </c>
      <c r="C7494">
        <v>67</v>
      </c>
      <c r="D7494" t="str">
        <f>IF(Raw_data_US_healthcare[[#This Row],[Age]]&lt;35,"Young",IF(Raw_data_US_healthcare[[#This Row],[Age]]&lt;60,"Middle","Senior"))</f>
        <v>Senior</v>
      </c>
      <c r="E7494" t="s">
        <v>26</v>
      </c>
      <c r="F7494" t="s">
        <v>49</v>
      </c>
      <c r="G7494" t="s">
        <v>49</v>
      </c>
      <c r="H7494" t="s">
        <v>18</v>
      </c>
      <c r="I7494" s="2">
        <v>43937</v>
      </c>
      <c r="J7494" t="s">
        <v>20294</v>
      </c>
      <c r="K7494" t="s">
        <v>20295</v>
      </c>
      <c r="L7494" t="s">
        <v>60</v>
      </c>
      <c r="M7494">
        <v>23899.373200000002</v>
      </c>
      <c r="N7494">
        <v>342</v>
      </c>
      <c r="O7494" t="s">
        <v>39</v>
      </c>
      <c r="P7494" t="s">
        <v>39</v>
      </c>
      <c r="Q7494" s="2">
        <v>43966</v>
      </c>
      <c r="R7494" t="s">
        <v>44</v>
      </c>
      <c r="S7494" t="s">
        <v>45</v>
      </c>
      <c r="T7494">
        <f>_xlfn.DAYS(Raw_data_US_healthcare[[#This Row],[Discharge Date]],Raw_data_US_healthcare[[#This Row],[Date of Admission]])</f>
        <v>29</v>
      </c>
    </row>
    <row r="7495" spans="1:20" x14ac:dyDescent="0.3">
      <c r="A7495" t="s">
        <v>26511</v>
      </c>
      <c r="B7495" t="s">
        <v>20296</v>
      </c>
      <c r="C7495">
        <v>81</v>
      </c>
      <c r="D7495" t="str">
        <f>IF(Raw_data_US_healthcare[[#This Row],[Age]]&lt;35,"Young",IF(Raw_data_US_healthcare[[#This Row],[Age]]&lt;60,"Middle","Senior"))</f>
        <v>Senior</v>
      </c>
      <c r="E7495" t="s">
        <v>16</v>
      </c>
      <c r="F7495" t="s">
        <v>17</v>
      </c>
      <c r="G7495" t="s">
        <v>17</v>
      </c>
      <c r="H7495" t="s">
        <v>26514</v>
      </c>
      <c r="I7495" s="2">
        <v>43725</v>
      </c>
      <c r="J7495" t="s">
        <v>20297</v>
      </c>
      <c r="K7495" t="s">
        <v>20298</v>
      </c>
      <c r="L7495" t="s">
        <v>31</v>
      </c>
      <c r="M7495">
        <v>38641.2906</v>
      </c>
      <c r="N7495">
        <v>246</v>
      </c>
      <c r="O7495" t="s">
        <v>22</v>
      </c>
      <c r="P7495" t="s">
        <v>22</v>
      </c>
      <c r="Q7495" s="2">
        <v>43742</v>
      </c>
      <c r="R7495" t="s">
        <v>32</v>
      </c>
      <c r="S7495" t="s">
        <v>33</v>
      </c>
      <c r="T7495">
        <f>_xlfn.DAYS(Raw_data_US_healthcare[[#This Row],[Discharge Date]],Raw_data_US_healthcare[[#This Row],[Date of Admission]])</f>
        <v>17</v>
      </c>
    </row>
    <row r="7496" spans="1:20" x14ac:dyDescent="0.3">
      <c r="A7496" t="s">
        <v>26511</v>
      </c>
      <c r="B7496" t="s">
        <v>20299</v>
      </c>
      <c r="C7496">
        <v>18</v>
      </c>
      <c r="D7496" t="str">
        <f>IF(Raw_data_US_healthcare[[#This Row],[Age]]&lt;35,"Young",IF(Raw_data_US_healthcare[[#This Row],[Age]]&lt;60,"Middle","Senior"))</f>
        <v>Young</v>
      </c>
      <c r="E7496" t="s">
        <v>16</v>
      </c>
      <c r="F7496" t="s">
        <v>228</v>
      </c>
      <c r="G7496" t="s">
        <v>228</v>
      </c>
      <c r="H7496" t="s">
        <v>69</v>
      </c>
      <c r="I7496" s="2">
        <v>43414</v>
      </c>
      <c r="J7496" t="s">
        <v>11230</v>
      </c>
      <c r="K7496" t="s">
        <v>20300</v>
      </c>
      <c r="L7496" t="s">
        <v>56</v>
      </c>
      <c r="M7496">
        <v>15901.324199999999</v>
      </c>
      <c r="N7496">
        <v>186</v>
      </c>
      <c r="O7496" t="s">
        <v>39</v>
      </c>
      <c r="P7496" t="s">
        <v>39</v>
      </c>
      <c r="Q7496" s="2">
        <v>43437</v>
      </c>
      <c r="R7496" t="s">
        <v>32</v>
      </c>
      <c r="S7496" t="s">
        <v>24</v>
      </c>
      <c r="T7496">
        <f>_xlfn.DAYS(Raw_data_US_healthcare[[#This Row],[Discharge Date]],Raw_data_US_healthcare[[#This Row],[Date of Admission]])</f>
        <v>23</v>
      </c>
    </row>
    <row r="7497" spans="1:20" x14ac:dyDescent="0.3">
      <c r="A7497" t="s">
        <v>26511</v>
      </c>
      <c r="B7497" t="s">
        <v>20301</v>
      </c>
      <c r="C7497">
        <v>54</v>
      </c>
      <c r="D7497" t="str">
        <f>IF(Raw_data_US_healthcare[[#This Row],[Age]]&lt;35,"Young",IF(Raw_data_US_healthcare[[#This Row],[Age]]&lt;60,"Middle","Senior"))</f>
        <v>Middle</v>
      </c>
      <c r="E7497" t="s">
        <v>16</v>
      </c>
      <c r="F7497" t="s">
        <v>62</v>
      </c>
      <c r="G7497" t="s">
        <v>62</v>
      </c>
      <c r="H7497" t="s">
        <v>36</v>
      </c>
      <c r="I7497" s="2">
        <v>45061</v>
      </c>
      <c r="J7497" t="s">
        <v>20302</v>
      </c>
      <c r="K7497" t="s">
        <v>20303</v>
      </c>
      <c r="L7497" t="s">
        <v>52</v>
      </c>
      <c r="M7497">
        <v>20308.686300000001</v>
      </c>
      <c r="N7497">
        <v>318</v>
      </c>
      <c r="O7497" t="s">
        <v>22</v>
      </c>
      <c r="P7497" t="s">
        <v>22</v>
      </c>
      <c r="Q7497" s="2">
        <v>45063</v>
      </c>
      <c r="R7497" t="s">
        <v>32</v>
      </c>
      <c r="S7497" t="s">
        <v>33</v>
      </c>
      <c r="T7497">
        <f>_xlfn.DAYS(Raw_data_US_healthcare[[#This Row],[Discharge Date]],Raw_data_US_healthcare[[#This Row],[Date of Admission]])</f>
        <v>2</v>
      </c>
    </row>
    <row r="7498" spans="1:20" x14ac:dyDescent="0.3">
      <c r="A7498" t="s">
        <v>26511</v>
      </c>
      <c r="B7498" t="s">
        <v>20304</v>
      </c>
      <c r="C7498">
        <v>66</v>
      </c>
      <c r="D7498" t="str">
        <f>IF(Raw_data_US_healthcare[[#This Row],[Age]]&lt;35,"Young",IF(Raw_data_US_healthcare[[#This Row],[Age]]&lt;60,"Middle","Senior"))</f>
        <v>Senior</v>
      </c>
      <c r="E7498" t="s">
        <v>16</v>
      </c>
      <c r="F7498" t="s">
        <v>228</v>
      </c>
      <c r="G7498" t="s">
        <v>228</v>
      </c>
      <c r="H7498" t="s">
        <v>26516</v>
      </c>
      <c r="I7498" s="2">
        <v>44196</v>
      </c>
      <c r="J7498" t="s">
        <v>20305</v>
      </c>
      <c r="K7498" t="s">
        <v>20306</v>
      </c>
      <c r="L7498" t="s">
        <v>52</v>
      </c>
      <c r="M7498">
        <v>15090.573899999999</v>
      </c>
      <c r="N7498">
        <v>292</v>
      </c>
      <c r="O7498" t="s">
        <v>39</v>
      </c>
      <c r="P7498" t="s">
        <v>39</v>
      </c>
      <c r="Q7498" s="2">
        <v>44198</v>
      </c>
      <c r="R7498" t="s">
        <v>32</v>
      </c>
      <c r="S7498" t="s">
        <v>45</v>
      </c>
      <c r="T7498">
        <f>_xlfn.DAYS(Raw_data_US_healthcare[[#This Row],[Discharge Date]],Raw_data_US_healthcare[[#This Row],[Date of Admission]])</f>
        <v>2</v>
      </c>
    </row>
    <row r="7499" spans="1:20" x14ac:dyDescent="0.3">
      <c r="A7499" t="s">
        <v>26512</v>
      </c>
      <c r="B7499" t="s">
        <v>20307</v>
      </c>
      <c r="C7499">
        <v>43</v>
      </c>
      <c r="D7499" t="str">
        <f>IF(Raw_data_US_healthcare[[#This Row],[Age]]&lt;35,"Young",IF(Raw_data_US_healthcare[[#This Row],[Age]]&lt;60,"Middle","Senior"))</f>
        <v>Middle</v>
      </c>
      <c r="E7499" t="s">
        <v>26</v>
      </c>
      <c r="F7499" t="s">
        <v>27</v>
      </c>
      <c r="G7499" t="s">
        <v>27</v>
      </c>
      <c r="H7499" t="s">
        <v>26514</v>
      </c>
      <c r="I7499" s="2">
        <v>44043</v>
      </c>
      <c r="J7499" t="s">
        <v>4205</v>
      </c>
      <c r="K7499" t="s">
        <v>19264</v>
      </c>
      <c r="L7499" t="s">
        <v>52</v>
      </c>
      <c r="M7499">
        <v>28140.015599999999</v>
      </c>
      <c r="N7499">
        <v>297</v>
      </c>
      <c r="O7499" t="s">
        <v>43</v>
      </c>
      <c r="P7499" t="s">
        <v>43</v>
      </c>
      <c r="Q7499" s="2">
        <v>44061</v>
      </c>
      <c r="R7499" t="s">
        <v>83</v>
      </c>
      <c r="S7499" t="s">
        <v>45</v>
      </c>
      <c r="T7499">
        <f>_xlfn.DAYS(Raw_data_US_healthcare[[#This Row],[Discharge Date]],Raw_data_US_healthcare[[#This Row],[Date of Admission]])</f>
        <v>18</v>
      </c>
    </row>
    <row r="7500" spans="1:20" x14ac:dyDescent="0.3">
      <c r="A7500" t="s">
        <v>26512</v>
      </c>
      <c r="B7500" t="s">
        <v>20308</v>
      </c>
      <c r="C7500">
        <v>32</v>
      </c>
      <c r="D7500" t="str">
        <f>IF(Raw_data_US_healthcare[[#This Row],[Age]]&lt;35,"Young",IF(Raw_data_US_healthcare[[#This Row],[Age]]&lt;60,"Middle","Senior"))</f>
        <v>Young</v>
      </c>
      <c r="E7500" t="s">
        <v>26</v>
      </c>
      <c r="F7500" t="s">
        <v>62</v>
      </c>
      <c r="G7500" t="s">
        <v>62</v>
      </c>
      <c r="H7500" t="s">
        <v>26514</v>
      </c>
      <c r="I7500" s="2">
        <v>44741</v>
      </c>
      <c r="J7500" t="s">
        <v>20309</v>
      </c>
      <c r="K7500" t="s">
        <v>4582</v>
      </c>
      <c r="L7500" t="s">
        <v>52</v>
      </c>
      <c r="M7500">
        <v>13917.132</v>
      </c>
      <c r="N7500">
        <v>210</v>
      </c>
      <c r="O7500" t="s">
        <v>22</v>
      </c>
      <c r="P7500" t="s">
        <v>22</v>
      </c>
      <c r="Q7500" s="2">
        <v>44746</v>
      </c>
      <c r="R7500" t="s">
        <v>83</v>
      </c>
      <c r="S7500" t="s">
        <v>33</v>
      </c>
      <c r="T7500">
        <f>_xlfn.DAYS(Raw_data_US_healthcare[[#This Row],[Discharge Date]],Raw_data_US_healthcare[[#This Row],[Date of Admission]])</f>
        <v>5</v>
      </c>
    </row>
    <row r="7501" spans="1:20" x14ac:dyDescent="0.3">
      <c r="A7501" t="s">
        <v>26511</v>
      </c>
      <c r="B7501" t="s">
        <v>20310</v>
      </c>
      <c r="C7501">
        <v>19</v>
      </c>
      <c r="D7501" t="str">
        <f>IF(Raw_data_US_healthcare[[#This Row],[Age]]&lt;35,"Young",IF(Raw_data_US_healthcare[[#This Row],[Age]]&lt;60,"Middle","Senior"))</f>
        <v>Young</v>
      </c>
      <c r="E7501" t="s">
        <v>16</v>
      </c>
      <c r="F7501" t="s">
        <v>35</v>
      </c>
      <c r="G7501" t="s">
        <v>35</v>
      </c>
      <c r="H7501" t="s">
        <v>18</v>
      </c>
      <c r="I7501" s="2">
        <v>44242</v>
      </c>
      <c r="J7501" t="s">
        <v>20311</v>
      </c>
      <c r="K7501" t="s">
        <v>20312</v>
      </c>
      <c r="L7501" t="s">
        <v>56</v>
      </c>
      <c r="M7501">
        <v>48420.052600000003</v>
      </c>
      <c r="N7501">
        <v>280</v>
      </c>
      <c r="O7501" t="s">
        <v>39</v>
      </c>
      <c r="P7501" t="s">
        <v>39</v>
      </c>
      <c r="Q7501" s="2">
        <v>44272</v>
      </c>
      <c r="R7501" t="s">
        <v>83</v>
      </c>
      <c r="S7501" t="s">
        <v>33</v>
      </c>
      <c r="T7501">
        <f>_xlfn.DAYS(Raw_data_US_healthcare[[#This Row],[Discharge Date]],Raw_data_US_healthcare[[#This Row],[Date of Admission]])</f>
        <v>30</v>
      </c>
    </row>
    <row r="7502" spans="1:20" x14ac:dyDescent="0.3">
      <c r="A7502" t="s">
        <v>26512</v>
      </c>
      <c r="B7502" t="s">
        <v>20313</v>
      </c>
      <c r="C7502">
        <v>51</v>
      </c>
      <c r="D7502" t="str">
        <f>IF(Raw_data_US_healthcare[[#This Row],[Age]]&lt;35,"Young",IF(Raw_data_US_healthcare[[#This Row],[Age]]&lt;60,"Middle","Senior"))</f>
        <v>Middle</v>
      </c>
      <c r="E7502" t="s">
        <v>26</v>
      </c>
      <c r="F7502" t="s">
        <v>49</v>
      </c>
      <c r="G7502" t="s">
        <v>49</v>
      </c>
      <c r="H7502" t="s">
        <v>26516</v>
      </c>
      <c r="I7502" s="2">
        <v>44967</v>
      </c>
      <c r="J7502" t="s">
        <v>20314</v>
      </c>
      <c r="K7502" t="s">
        <v>20315</v>
      </c>
      <c r="L7502" t="s">
        <v>52</v>
      </c>
      <c r="M7502">
        <v>2748.2532999999999</v>
      </c>
      <c r="N7502">
        <v>390</v>
      </c>
      <c r="O7502" t="s">
        <v>39</v>
      </c>
      <c r="P7502" t="s">
        <v>39</v>
      </c>
      <c r="Q7502" s="2">
        <v>44992</v>
      </c>
      <c r="R7502" t="s">
        <v>23</v>
      </c>
      <c r="S7502" t="s">
        <v>24</v>
      </c>
      <c r="T7502">
        <f>_xlfn.DAYS(Raw_data_US_healthcare[[#This Row],[Discharge Date]],Raw_data_US_healthcare[[#This Row],[Date of Admission]])</f>
        <v>25</v>
      </c>
    </row>
    <row r="7503" spans="1:20" x14ac:dyDescent="0.3">
      <c r="A7503" t="s">
        <v>26511</v>
      </c>
      <c r="B7503" t="s">
        <v>20316</v>
      </c>
      <c r="C7503">
        <v>67</v>
      </c>
      <c r="D7503" t="str">
        <f>IF(Raw_data_US_healthcare[[#This Row],[Age]]&lt;35,"Young",IF(Raw_data_US_healthcare[[#This Row],[Age]]&lt;60,"Middle","Senior"))</f>
        <v>Senior</v>
      </c>
      <c r="E7503" t="s">
        <v>16</v>
      </c>
      <c r="F7503" t="s">
        <v>27</v>
      </c>
      <c r="G7503" t="s">
        <v>27</v>
      </c>
      <c r="H7503" t="s">
        <v>69</v>
      </c>
      <c r="I7503" s="2">
        <v>44441</v>
      </c>
      <c r="J7503" t="s">
        <v>20317</v>
      </c>
      <c r="K7503" t="s">
        <v>2956</v>
      </c>
      <c r="L7503" t="s">
        <v>52</v>
      </c>
      <c r="M7503">
        <v>38592.499100000001</v>
      </c>
      <c r="N7503">
        <v>163</v>
      </c>
      <c r="O7503" t="s">
        <v>22</v>
      </c>
      <c r="P7503" t="s">
        <v>22</v>
      </c>
      <c r="Q7503" s="2">
        <v>44453</v>
      </c>
      <c r="R7503" t="s">
        <v>83</v>
      </c>
      <c r="S7503" t="s">
        <v>24</v>
      </c>
      <c r="T7503">
        <f>_xlfn.DAYS(Raw_data_US_healthcare[[#This Row],[Discharge Date]],Raw_data_US_healthcare[[#This Row],[Date of Admission]])</f>
        <v>12</v>
      </c>
    </row>
    <row r="7504" spans="1:20" x14ac:dyDescent="0.3">
      <c r="A7504" t="s">
        <v>26512</v>
      </c>
      <c r="B7504" t="s">
        <v>20318</v>
      </c>
      <c r="C7504">
        <v>24</v>
      </c>
      <c r="D7504" t="str">
        <f>IF(Raw_data_US_healthcare[[#This Row],[Age]]&lt;35,"Young",IF(Raw_data_US_healthcare[[#This Row],[Age]]&lt;60,"Middle","Senior"))</f>
        <v>Young</v>
      </c>
      <c r="E7504" t="s">
        <v>26</v>
      </c>
      <c r="F7504" t="s">
        <v>49</v>
      </c>
      <c r="G7504" t="s">
        <v>49</v>
      </c>
      <c r="H7504" t="s">
        <v>26516</v>
      </c>
      <c r="I7504" s="2">
        <v>44874</v>
      </c>
      <c r="J7504" t="s">
        <v>20319</v>
      </c>
      <c r="K7504" t="s">
        <v>20320</v>
      </c>
      <c r="L7504" t="s">
        <v>52</v>
      </c>
      <c r="M7504">
        <v>3121.0998</v>
      </c>
      <c r="N7504">
        <v>222</v>
      </c>
      <c r="O7504" t="s">
        <v>39</v>
      </c>
      <c r="P7504" t="s">
        <v>39</v>
      </c>
      <c r="Q7504" s="2">
        <v>44884</v>
      </c>
      <c r="R7504" t="s">
        <v>83</v>
      </c>
      <c r="S7504" t="s">
        <v>24</v>
      </c>
      <c r="T7504">
        <f>_xlfn.DAYS(Raw_data_US_healthcare[[#This Row],[Discharge Date]],Raw_data_US_healthcare[[#This Row],[Date of Admission]])</f>
        <v>10</v>
      </c>
    </row>
    <row r="7505" spans="1:20" x14ac:dyDescent="0.3">
      <c r="A7505" t="s">
        <v>26511</v>
      </c>
      <c r="B7505" t="s">
        <v>20321</v>
      </c>
      <c r="C7505">
        <v>72</v>
      </c>
      <c r="D7505" t="str">
        <f>IF(Raw_data_US_healthcare[[#This Row],[Age]]&lt;35,"Young",IF(Raw_data_US_healthcare[[#This Row],[Age]]&lt;60,"Middle","Senior"))</f>
        <v>Senior</v>
      </c>
      <c r="E7505" t="s">
        <v>16</v>
      </c>
      <c r="F7505" t="s">
        <v>228</v>
      </c>
      <c r="G7505" t="s">
        <v>228</v>
      </c>
      <c r="H7505" t="s">
        <v>36</v>
      </c>
      <c r="I7505" s="2">
        <v>44392</v>
      </c>
      <c r="J7505" t="s">
        <v>20322</v>
      </c>
      <c r="K7505" t="s">
        <v>8276</v>
      </c>
      <c r="L7505" t="s">
        <v>31</v>
      </c>
      <c r="M7505">
        <v>21620.710299999999</v>
      </c>
      <c r="N7505">
        <v>263</v>
      </c>
      <c r="O7505" t="s">
        <v>39</v>
      </c>
      <c r="P7505" t="s">
        <v>39</v>
      </c>
      <c r="Q7505" s="2">
        <v>44407</v>
      </c>
      <c r="R7505" t="s">
        <v>83</v>
      </c>
      <c r="S7505" t="s">
        <v>45</v>
      </c>
      <c r="T7505">
        <f>_xlfn.DAYS(Raw_data_US_healthcare[[#This Row],[Discharge Date]],Raw_data_US_healthcare[[#This Row],[Date of Admission]])</f>
        <v>15</v>
      </c>
    </row>
    <row r="7506" spans="1:20" x14ac:dyDescent="0.3">
      <c r="A7506" t="s">
        <v>26511</v>
      </c>
      <c r="B7506" t="s">
        <v>20323</v>
      </c>
      <c r="C7506">
        <v>74</v>
      </c>
      <c r="D7506" t="str">
        <f>IF(Raw_data_US_healthcare[[#This Row],[Age]]&lt;35,"Young",IF(Raw_data_US_healthcare[[#This Row],[Age]]&lt;60,"Middle","Senior"))</f>
        <v>Senior</v>
      </c>
      <c r="E7506" t="s">
        <v>16</v>
      </c>
      <c r="F7506" t="s">
        <v>62</v>
      </c>
      <c r="G7506" t="s">
        <v>62</v>
      </c>
      <c r="H7506" t="s">
        <v>36</v>
      </c>
      <c r="I7506" s="2">
        <v>44152</v>
      </c>
      <c r="J7506" t="s">
        <v>15071</v>
      </c>
      <c r="K7506" t="s">
        <v>20324</v>
      </c>
      <c r="L7506" t="s">
        <v>31</v>
      </c>
      <c r="M7506">
        <v>17765.207399999999</v>
      </c>
      <c r="N7506">
        <v>317</v>
      </c>
      <c r="O7506" t="s">
        <v>43</v>
      </c>
      <c r="P7506" t="s">
        <v>43</v>
      </c>
      <c r="Q7506" s="2">
        <v>44177</v>
      </c>
      <c r="R7506" t="s">
        <v>32</v>
      </c>
      <c r="S7506" t="s">
        <v>45</v>
      </c>
      <c r="T7506">
        <f>_xlfn.DAYS(Raw_data_US_healthcare[[#This Row],[Discharge Date]],Raw_data_US_healthcare[[#This Row],[Date of Admission]])</f>
        <v>25</v>
      </c>
    </row>
    <row r="7507" spans="1:20" x14ac:dyDescent="0.3">
      <c r="A7507" t="s">
        <v>26512</v>
      </c>
      <c r="B7507" t="s">
        <v>12514</v>
      </c>
      <c r="C7507">
        <v>59</v>
      </c>
      <c r="D7507" t="str">
        <f>IF(Raw_data_US_healthcare[[#This Row],[Age]]&lt;35,"Young",IF(Raw_data_US_healthcare[[#This Row],[Age]]&lt;60,"Middle","Senior"))</f>
        <v>Middle</v>
      </c>
      <c r="E7507" t="s">
        <v>26</v>
      </c>
      <c r="F7507" t="s">
        <v>113</v>
      </c>
      <c r="G7507" t="s">
        <v>113</v>
      </c>
      <c r="H7507" t="s">
        <v>69</v>
      </c>
      <c r="I7507" s="2">
        <v>45212</v>
      </c>
      <c r="J7507" t="s">
        <v>20325</v>
      </c>
      <c r="K7507" t="s">
        <v>20326</v>
      </c>
      <c r="L7507" t="s">
        <v>60</v>
      </c>
      <c r="M7507">
        <v>68302.747399999993</v>
      </c>
      <c r="N7507">
        <v>196</v>
      </c>
      <c r="O7507" t="s">
        <v>22</v>
      </c>
      <c r="P7507" t="s">
        <v>22</v>
      </c>
      <c r="Q7507" s="2">
        <v>45215</v>
      </c>
      <c r="R7507" t="s">
        <v>23</v>
      </c>
      <c r="S7507" t="s">
        <v>33</v>
      </c>
      <c r="T7507">
        <f>_xlfn.DAYS(Raw_data_US_healthcare[[#This Row],[Discharge Date]],Raw_data_US_healthcare[[#This Row],[Date of Admission]])</f>
        <v>3</v>
      </c>
    </row>
    <row r="7508" spans="1:20" x14ac:dyDescent="0.3">
      <c r="A7508" t="s">
        <v>26511</v>
      </c>
      <c r="B7508" t="s">
        <v>20327</v>
      </c>
      <c r="C7508">
        <v>33</v>
      </c>
      <c r="D7508" t="str">
        <f>IF(Raw_data_US_healthcare[[#This Row],[Age]]&lt;35,"Young",IF(Raw_data_US_healthcare[[#This Row],[Age]]&lt;60,"Middle","Senior"))</f>
        <v>Young</v>
      </c>
      <c r="E7508" t="s">
        <v>16</v>
      </c>
      <c r="F7508" t="s">
        <v>88</v>
      </c>
      <c r="G7508" t="s">
        <v>88</v>
      </c>
      <c r="H7508" t="s">
        <v>26514</v>
      </c>
      <c r="I7508" s="2">
        <v>44531</v>
      </c>
      <c r="J7508" t="s">
        <v>20328</v>
      </c>
      <c r="K7508" t="s">
        <v>20329</v>
      </c>
      <c r="L7508" t="s">
        <v>56</v>
      </c>
      <c r="M7508">
        <v>26602.078399999999</v>
      </c>
      <c r="N7508">
        <v>138</v>
      </c>
      <c r="O7508" t="s">
        <v>43</v>
      </c>
      <c r="P7508" t="s">
        <v>43</v>
      </c>
      <c r="Q7508" s="2">
        <v>44556</v>
      </c>
      <c r="R7508" t="s">
        <v>48</v>
      </c>
      <c r="S7508" t="s">
        <v>33</v>
      </c>
      <c r="T7508">
        <f>_xlfn.DAYS(Raw_data_US_healthcare[[#This Row],[Discharge Date]],Raw_data_US_healthcare[[#This Row],[Date of Admission]])</f>
        <v>25</v>
      </c>
    </row>
    <row r="7509" spans="1:20" x14ac:dyDescent="0.3">
      <c r="A7509" t="s">
        <v>26512</v>
      </c>
      <c r="B7509" t="s">
        <v>20330</v>
      </c>
      <c r="C7509">
        <v>69</v>
      </c>
      <c r="D7509" t="str">
        <f>IF(Raw_data_US_healthcare[[#This Row],[Age]]&lt;35,"Young",IF(Raw_data_US_healthcare[[#This Row],[Age]]&lt;60,"Middle","Senior"))</f>
        <v>Senior</v>
      </c>
      <c r="E7509" t="s">
        <v>26</v>
      </c>
      <c r="F7509" t="s">
        <v>228</v>
      </c>
      <c r="G7509" t="s">
        <v>228</v>
      </c>
      <c r="H7509" t="s">
        <v>26516</v>
      </c>
      <c r="I7509" s="2">
        <v>43806</v>
      </c>
      <c r="J7509" t="s">
        <v>20331</v>
      </c>
      <c r="K7509" t="s">
        <v>20332</v>
      </c>
      <c r="L7509" t="s">
        <v>52</v>
      </c>
      <c r="M7509">
        <v>6262.5761000000002</v>
      </c>
      <c r="N7509">
        <v>281</v>
      </c>
      <c r="O7509" t="s">
        <v>22</v>
      </c>
      <c r="P7509" t="s">
        <v>22</v>
      </c>
      <c r="Q7509" s="2">
        <v>43811</v>
      </c>
      <c r="R7509" t="s">
        <v>23</v>
      </c>
      <c r="S7509" t="s">
        <v>33</v>
      </c>
      <c r="T7509">
        <f>_xlfn.DAYS(Raw_data_US_healthcare[[#This Row],[Discharge Date]],Raw_data_US_healthcare[[#This Row],[Date of Admission]])</f>
        <v>5</v>
      </c>
    </row>
    <row r="7510" spans="1:20" x14ac:dyDescent="0.3">
      <c r="A7510" t="s">
        <v>26512</v>
      </c>
      <c r="B7510" t="s">
        <v>20333</v>
      </c>
      <c r="C7510">
        <v>57</v>
      </c>
      <c r="D7510" t="str">
        <f>IF(Raw_data_US_healthcare[[#This Row],[Age]]&lt;35,"Young",IF(Raw_data_US_healthcare[[#This Row],[Age]]&lt;60,"Middle","Senior"))</f>
        <v>Middle</v>
      </c>
      <c r="E7510" t="s">
        <v>26</v>
      </c>
      <c r="F7510" t="s">
        <v>17</v>
      </c>
      <c r="G7510" t="s">
        <v>17</v>
      </c>
      <c r="H7510" t="s">
        <v>18</v>
      </c>
      <c r="I7510" s="2">
        <v>44125</v>
      </c>
      <c r="J7510" t="s">
        <v>20334</v>
      </c>
      <c r="K7510" t="s">
        <v>20335</v>
      </c>
      <c r="L7510" t="s">
        <v>31</v>
      </c>
      <c r="M7510">
        <v>26414.4712</v>
      </c>
      <c r="N7510">
        <v>382</v>
      </c>
      <c r="O7510" t="s">
        <v>43</v>
      </c>
      <c r="P7510" t="s">
        <v>43</v>
      </c>
      <c r="Q7510" s="2">
        <v>44141</v>
      </c>
      <c r="R7510" t="s">
        <v>23</v>
      </c>
      <c r="S7510" t="s">
        <v>33</v>
      </c>
      <c r="T7510">
        <f>_xlfn.DAYS(Raw_data_US_healthcare[[#This Row],[Discharge Date]],Raw_data_US_healthcare[[#This Row],[Date of Admission]])</f>
        <v>16</v>
      </c>
    </row>
    <row r="7511" spans="1:20" x14ac:dyDescent="0.3">
      <c r="A7511" t="s">
        <v>26512</v>
      </c>
      <c r="B7511" t="s">
        <v>18882</v>
      </c>
      <c r="C7511">
        <v>34</v>
      </c>
      <c r="D7511" t="str">
        <f>IF(Raw_data_US_healthcare[[#This Row],[Age]]&lt;35,"Young",IF(Raw_data_US_healthcare[[#This Row],[Age]]&lt;60,"Middle","Senior"))</f>
        <v>Young</v>
      </c>
      <c r="E7511" t="s">
        <v>26</v>
      </c>
      <c r="F7511" t="s">
        <v>88</v>
      </c>
      <c r="G7511" t="s">
        <v>88</v>
      </c>
      <c r="H7511" t="s">
        <v>18</v>
      </c>
      <c r="I7511" s="2">
        <v>44666</v>
      </c>
      <c r="J7511" t="s">
        <v>20336</v>
      </c>
      <c r="K7511" t="s">
        <v>20337</v>
      </c>
      <c r="L7511" t="s">
        <v>56</v>
      </c>
      <c r="M7511">
        <v>17922.167000000001</v>
      </c>
      <c r="N7511">
        <v>269</v>
      </c>
      <c r="O7511" t="s">
        <v>39</v>
      </c>
      <c r="P7511" t="s">
        <v>39</v>
      </c>
      <c r="Q7511" s="2">
        <v>44690</v>
      </c>
      <c r="R7511" t="s">
        <v>23</v>
      </c>
      <c r="S7511" t="s">
        <v>24</v>
      </c>
      <c r="T7511">
        <f>_xlfn.DAYS(Raw_data_US_healthcare[[#This Row],[Discharge Date]],Raw_data_US_healthcare[[#This Row],[Date of Admission]])</f>
        <v>24</v>
      </c>
    </row>
    <row r="7512" spans="1:20" x14ac:dyDescent="0.3">
      <c r="A7512" t="s">
        <v>26512</v>
      </c>
      <c r="B7512" t="s">
        <v>20338</v>
      </c>
      <c r="C7512">
        <v>25</v>
      </c>
      <c r="D7512" t="str">
        <f>IF(Raw_data_US_healthcare[[#This Row],[Age]]&lt;35,"Young",IF(Raw_data_US_healthcare[[#This Row],[Age]]&lt;60,"Middle","Senior"))</f>
        <v>Young</v>
      </c>
      <c r="E7512" t="s">
        <v>26</v>
      </c>
      <c r="F7512" t="s">
        <v>17</v>
      </c>
      <c r="G7512" t="s">
        <v>17</v>
      </c>
      <c r="H7512" t="s">
        <v>26516</v>
      </c>
      <c r="I7512" s="2">
        <v>44765</v>
      </c>
      <c r="J7512" t="s">
        <v>6912</v>
      </c>
      <c r="K7512" t="s">
        <v>10413</v>
      </c>
      <c r="L7512" t="s">
        <v>52</v>
      </c>
      <c r="M7512">
        <v>27673.223900000001</v>
      </c>
      <c r="N7512">
        <v>176</v>
      </c>
      <c r="O7512" t="s">
        <v>22</v>
      </c>
      <c r="P7512" t="s">
        <v>22</v>
      </c>
      <c r="Q7512" s="2">
        <v>44773</v>
      </c>
      <c r="R7512" t="s">
        <v>44</v>
      </c>
      <c r="S7512" t="s">
        <v>24</v>
      </c>
      <c r="T7512">
        <f>_xlfn.DAYS(Raw_data_US_healthcare[[#This Row],[Discharge Date]],Raw_data_US_healthcare[[#This Row],[Date of Admission]])</f>
        <v>8</v>
      </c>
    </row>
    <row r="7513" spans="1:20" x14ac:dyDescent="0.3">
      <c r="A7513" t="s">
        <v>26512</v>
      </c>
      <c r="B7513" t="s">
        <v>20339</v>
      </c>
      <c r="C7513">
        <v>60</v>
      </c>
      <c r="D7513" t="str">
        <f>IF(Raw_data_US_healthcare[[#This Row],[Age]]&lt;35,"Young",IF(Raw_data_US_healthcare[[#This Row],[Age]]&lt;60,"Middle","Senior"))</f>
        <v>Senior</v>
      </c>
      <c r="E7513" t="s">
        <v>26</v>
      </c>
      <c r="F7513" t="s">
        <v>17</v>
      </c>
      <c r="G7513" t="s">
        <v>17</v>
      </c>
      <c r="H7513" t="s">
        <v>69</v>
      </c>
      <c r="I7513" s="2">
        <v>44944</v>
      </c>
      <c r="J7513" t="s">
        <v>20340</v>
      </c>
      <c r="K7513" t="s">
        <v>20341</v>
      </c>
      <c r="L7513" t="s">
        <v>52</v>
      </c>
      <c r="M7513">
        <v>54053.265399999997</v>
      </c>
      <c r="N7513">
        <v>430</v>
      </c>
      <c r="O7513" t="s">
        <v>43</v>
      </c>
      <c r="P7513" t="s">
        <v>43</v>
      </c>
      <c r="Q7513" s="2">
        <v>44949</v>
      </c>
      <c r="R7513" t="s">
        <v>23</v>
      </c>
      <c r="S7513" t="s">
        <v>24</v>
      </c>
      <c r="T7513">
        <f>_xlfn.DAYS(Raw_data_US_healthcare[[#This Row],[Discharge Date]],Raw_data_US_healthcare[[#This Row],[Date of Admission]])</f>
        <v>5</v>
      </c>
    </row>
    <row r="7514" spans="1:20" x14ac:dyDescent="0.3">
      <c r="A7514" t="s">
        <v>26512</v>
      </c>
      <c r="B7514" t="s">
        <v>6008</v>
      </c>
      <c r="C7514">
        <v>46</v>
      </c>
      <c r="D7514" t="str">
        <f>IF(Raw_data_US_healthcare[[#This Row],[Age]]&lt;35,"Young",IF(Raw_data_US_healthcare[[#This Row],[Age]]&lt;60,"Middle","Senior"))</f>
        <v>Middle</v>
      </c>
      <c r="E7514" t="s">
        <v>26</v>
      </c>
      <c r="F7514" t="s">
        <v>27</v>
      </c>
      <c r="G7514" t="s">
        <v>27</v>
      </c>
      <c r="H7514" t="s">
        <v>26514</v>
      </c>
      <c r="I7514" s="2">
        <v>44248</v>
      </c>
      <c r="J7514" t="s">
        <v>20342</v>
      </c>
      <c r="K7514" t="s">
        <v>20343</v>
      </c>
      <c r="L7514" t="s">
        <v>31</v>
      </c>
      <c r="M7514">
        <v>28453.670300000002</v>
      </c>
      <c r="N7514">
        <v>442</v>
      </c>
      <c r="O7514" t="s">
        <v>43</v>
      </c>
      <c r="P7514" t="s">
        <v>43</v>
      </c>
      <c r="Q7514" s="2">
        <v>44278</v>
      </c>
      <c r="R7514" t="s">
        <v>83</v>
      </c>
      <c r="S7514" t="s">
        <v>45</v>
      </c>
      <c r="T7514">
        <f>_xlfn.DAYS(Raw_data_US_healthcare[[#This Row],[Discharge Date]],Raw_data_US_healthcare[[#This Row],[Date of Admission]])</f>
        <v>30</v>
      </c>
    </row>
    <row r="7515" spans="1:20" x14ac:dyDescent="0.3">
      <c r="A7515" t="s">
        <v>26512</v>
      </c>
      <c r="B7515" t="s">
        <v>20344</v>
      </c>
      <c r="C7515">
        <v>59</v>
      </c>
      <c r="D7515" t="str">
        <f>IF(Raw_data_US_healthcare[[#This Row],[Age]]&lt;35,"Young",IF(Raw_data_US_healthcare[[#This Row],[Age]]&lt;60,"Middle","Senior"))</f>
        <v>Middle</v>
      </c>
      <c r="E7515" t="s">
        <v>26</v>
      </c>
      <c r="F7515" t="s">
        <v>62</v>
      </c>
      <c r="G7515" t="s">
        <v>62</v>
      </c>
      <c r="H7515" t="s">
        <v>28</v>
      </c>
      <c r="I7515" s="2">
        <v>43450</v>
      </c>
      <c r="J7515" t="s">
        <v>1974</v>
      </c>
      <c r="K7515" t="s">
        <v>14365</v>
      </c>
      <c r="L7515" t="s">
        <v>21</v>
      </c>
      <c r="M7515">
        <v>20326.7994</v>
      </c>
      <c r="N7515">
        <v>311</v>
      </c>
      <c r="O7515" t="s">
        <v>43</v>
      </c>
      <c r="P7515" t="s">
        <v>43</v>
      </c>
      <c r="Q7515" s="2">
        <v>43472</v>
      </c>
      <c r="R7515" t="s">
        <v>48</v>
      </c>
      <c r="S7515" t="s">
        <v>33</v>
      </c>
      <c r="T7515">
        <f>_xlfn.DAYS(Raw_data_US_healthcare[[#This Row],[Discharge Date]],Raw_data_US_healthcare[[#This Row],[Date of Admission]])</f>
        <v>22</v>
      </c>
    </row>
    <row r="7516" spans="1:20" x14ac:dyDescent="0.3">
      <c r="A7516" t="s">
        <v>26512</v>
      </c>
      <c r="B7516" t="s">
        <v>20345</v>
      </c>
      <c r="C7516">
        <v>40</v>
      </c>
      <c r="D7516" t="str">
        <f>IF(Raw_data_US_healthcare[[#This Row],[Age]]&lt;35,"Young",IF(Raw_data_US_healthcare[[#This Row],[Age]]&lt;60,"Middle","Senior"))</f>
        <v>Middle</v>
      </c>
      <c r="E7516" t="s">
        <v>26</v>
      </c>
      <c r="F7516" t="s">
        <v>35</v>
      </c>
      <c r="G7516" t="s">
        <v>35</v>
      </c>
      <c r="H7516" t="s">
        <v>28</v>
      </c>
      <c r="I7516" s="2">
        <v>44125</v>
      </c>
      <c r="J7516" t="s">
        <v>20346</v>
      </c>
      <c r="K7516" t="s">
        <v>20347</v>
      </c>
      <c r="L7516" t="s">
        <v>52</v>
      </c>
      <c r="M7516">
        <v>26754.712299999999</v>
      </c>
      <c r="N7516">
        <v>116</v>
      </c>
      <c r="O7516" t="s">
        <v>39</v>
      </c>
      <c r="P7516" t="s">
        <v>39</v>
      </c>
      <c r="Q7516" s="2">
        <v>44145</v>
      </c>
      <c r="R7516" t="s">
        <v>44</v>
      </c>
      <c r="S7516" t="s">
        <v>33</v>
      </c>
      <c r="T7516">
        <f>_xlfn.DAYS(Raw_data_US_healthcare[[#This Row],[Discharge Date]],Raw_data_US_healthcare[[#This Row],[Date of Admission]])</f>
        <v>20</v>
      </c>
    </row>
    <row r="7517" spans="1:20" x14ac:dyDescent="0.3">
      <c r="A7517" t="s">
        <v>26512</v>
      </c>
      <c r="B7517" t="s">
        <v>20348</v>
      </c>
      <c r="C7517">
        <v>36</v>
      </c>
      <c r="D7517" t="str">
        <f>IF(Raw_data_US_healthcare[[#This Row],[Age]]&lt;35,"Young",IF(Raw_data_US_healthcare[[#This Row],[Age]]&lt;60,"Middle","Senior"))</f>
        <v>Middle</v>
      </c>
      <c r="E7517" t="s">
        <v>26</v>
      </c>
      <c r="F7517" t="s">
        <v>27</v>
      </c>
      <c r="G7517" t="s">
        <v>27</v>
      </c>
      <c r="H7517" t="s">
        <v>26516</v>
      </c>
      <c r="I7517" s="2">
        <v>44162</v>
      </c>
      <c r="J7517" t="s">
        <v>20349</v>
      </c>
      <c r="K7517" t="s">
        <v>829</v>
      </c>
      <c r="L7517" t="s">
        <v>60</v>
      </c>
      <c r="M7517">
        <v>8292.8312999999998</v>
      </c>
      <c r="N7517">
        <v>307</v>
      </c>
      <c r="O7517" t="s">
        <v>43</v>
      </c>
      <c r="P7517" t="s">
        <v>43</v>
      </c>
      <c r="Q7517" s="2">
        <v>44179</v>
      </c>
      <c r="R7517" t="s">
        <v>23</v>
      </c>
      <c r="S7517" t="s">
        <v>24</v>
      </c>
      <c r="T7517">
        <f>_xlfn.DAYS(Raw_data_US_healthcare[[#This Row],[Discharge Date]],Raw_data_US_healthcare[[#This Row],[Date of Admission]])</f>
        <v>17</v>
      </c>
    </row>
    <row r="7518" spans="1:20" x14ac:dyDescent="0.3">
      <c r="A7518" t="s">
        <v>26511</v>
      </c>
      <c r="B7518" t="s">
        <v>20350</v>
      </c>
      <c r="C7518">
        <v>68</v>
      </c>
      <c r="D7518" t="str">
        <f>IF(Raw_data_US_healthcare[[#This Row],[Age]]&lt;35,"Young",IF(Raw_data_US_healthcare[[#This Row],[Age]]&lt;60,"Middle","Senior"))</f>
        <v>Senior</v>
      </c>
      <c r="E7518" t="s">
        <v>16</v>
      </c>
      <c r="F7518" t="s">
        <v>62</v>
      </c>
      <c r="G7518" t="s">
        <v>62</v>
      </c>
      <c r="H7518" t="s">
        <v>36</v>
      </c>
      <c r="I7518" s="2">
        <v>43448</v>
      </c>
      <c r="J7518" t="s">
        <v>11010</v>
      </c>
      <c r="K7518" t="s">
        <v>20351</v>
      </c>
      <c r="L7518" t="s">
        <v>52</v>
      </c>
      <c r="M7518">
        <v>12035.2875</v>
      </c>
      <c r="N7518">
        <v>262</v>
      </c>
      <c r="O7518" t="s">
        <v>39</v>
      </c>
      <c r="P7518" t="s">
        <v>39</v>
      </c>
      <c r="Q7518" s="2">
        <v>43453</v>
      </c>
      <c r="R7518" t="s">
        <v>32</v>
      </c>
      <c r="S7518" t="s">
        <v>45</v>
      </c>
      <c r="T7518">
        <f>_xlfn.DAYS(Raw_data_US_healthcare[[#This Row],[Discharge Date]],Raw_data_US_healthcare[[#This Row],[Date of Admission]])</f>
        <v>5</v>
      </c>
    </row>
    <row r="7519" spans="1:20" x14ac:dyDescent="0.3">
      <c r="A7519" t="s">
        <v>26512</v>
      </c>
      <c r="B7519" t="s">
        <v>20352</v>
      </c>
      <c r="C7519">
        <v>65</v>
      </c>
      <c r="D7519" t="str">
        <f>IF(Raw_data_US_healthcare[[#This Row],[Age]]&lt;35,"Young",IF(Raw_data_US_healthcare[[#This Row],[Age]]&lt;60,"Middle","Senior"))</f>
        <v>Senior</v>
      </c>
      <c r="E7519" t="s">
        <v>26</v>
      </c>
      <c r="F7519" t="s">
        <v>27</v>
      </c>
      <c r="G7519" t="s">
        <v>27</v>
      </c>
      <c r="H7519" t="s">
        <v>26514</v>
      </c>
      <c r="I7519" s="2">
        <v>44256</v>
      </c>
      <c r="J7519" t="s">
        <v>20353</v>
      </c>
      <c r="K7519" t="s">
        <v>20354</v>
      </c>
      <c r="L7519" t="s">
        <v>31</v>
      </c>
      <c r="M7519">
        <v>13825.02</v>
      </c>
      <c r="N7519">
        <v>229</v>
      </c>
      <c r="O7519" t="s">
        <v>22</v>
      </c>
      <c r="P7519" t="s">
        <v>22</v>
      </c>
      <c r="Q7519" s="2">
        <v>44256</v>
      </c>
      <c r="R7519" t="s">
        <v>48</v>
      </c>
      <c r="S7519" t="s">
        <v>24</v>
      </c>
      <c r="T7519">
        <f>_xlfn.DAYS(Raw_data_US_healthcare[[#This Row],[Discharge Date]],Raw_data_US_healthcare[[#This Row],[Date of Admission]])</f>
        <v>0</v>
      </c>
    </row>
    <row r="7520" spans="1:20" x14ac:dyDescent="0.3">
      <c r="A7520" t="s">
        <v>26512</v>
      </c>
      <c r="B7520" t="s">
        <v>20355</v>
      </c>
      <c r="C7520">
        <v>70</v>
      </c>
      <c r="D7520" t="str">
        <f>IF(Raw_data_US_healthcare[[#This Row],[Age]]&lt;35,"Young",IF(Raw_data_US_healthcare[[#This Row],[Age]]&lt;60,"Middle","Senior"))</f>
        <v>Senior</v>
      </c>
      <c r="E7520" t="s">
        <v>26</v>
      </c>
      <c r="F7520" t="s">
        <v>88</v>
      </c>
      <c r="G7520" t="s">
        <v>88</v>
      </c>
      <c r="H7520" t="s">
        <v>69</v>
      </c>
      <c r="I7520" s="2">
        <v>44448</v>
      </c>
      <c r="J7520" t="s">
        <v>20356</v>
      </c>
      <c r="K7520" t="s">
        <v>20357</v>
      </c>
      <c r="L7520" t="s">
        <v>21</v>
      </c>
      <c r="M7520">
        <v>21215.490399999999</v>
      </c>
      <c r="N7520">
        <v>330</v>
      </c>
      <c r="O7520" t="s">
        <v>22</v>
      </c>
      <c r="P7520" t="s">
        <v>22</v>
      </c>
      <c r="Q7520" s="2">
        <v>44458</v>
      </c>
      <c r="R7520" t="s">
        <v>44</v>
      </c>
      <c r="S7520" t="s">
        <v>24</v>
      </c>
      <c r="T7520">
        <f>_xlfn.DAYS(Raw_data_US_healthcare[[#This Row],[Discharge Date]],Raw_data_US_healthcare[[#This Row],[Date of Admission]])</f>
        <v>10</v>
      </c>
    </row>
    <row r="7521" spans="1:20" x14ac:dyDescent="0.3">
      <c r="A7521" t="s">
        <v>26511</v>
      </c>
      <c r="B7521" t="s">
        <v>20358</v>
      </c>
      <c r="C7521">
        <v>63</v>
      </c>
      <c r="D7521" t="str">
        <f>IF(Raw_data_US_healthcare[[#This Row],[Age]]&lt;35,"Young",IF(Raw_data_US_healthcare[[#This Row],[Age]]&lt;60,"Middle","Senior"))</f>
        <v>Senior</v>
      </c>
      <c r="E7521" t="s">
        <v>16</v>
      </c>
      <c r="F7521" t="s">
        <v>228</v>
      </c>
      <c r="G7521" t="s">
        <v>228</v>
      </c>
      <c r="H7521" t="s">
        <v>36</v>
      </c>
      <c r="I7521" s="2">
        <v>43486</v>
      </c>
      <c r="J7521" t="s">
        <v>20359</v>
      </c>
      <c r="K7521" t="s">
        <v>20360</v>
      </c>
      <c r="L7521" t="s">
        <v>52</v>
      </c>
      <c r="M7521">
        <v>9539.0871999999999</v>
      </c>
      <c r="N7521">
        <v>234</v>
      </c>
      <c r="O7521" t="s">
        <v>39</v>
      </c>
      <c r="P7521" t="s">
        <v>39</v>
      </c>
      <c r="Q7521" s="2">
        <v>43514</v>
      </c>
      <c r="R7521" t="s">
        <v>23</v>
      </c>
      <c r="S7521" t="s">
        <v>24</v>
      </c>
      <c r="T7521">
        <f>_xlfn.DAYS(Raw_data_US_healthcare[[#This Row],[Discharge Date]],Raw_data_US_healthcare[[#This Row],[Date of Admission]])</f>
        <v>28</v>
      </c>
    </row>
    <row r="7522" spans="1:20" x14ac:dyDescent="0.3">
      <c r="A7522" t="s">
        <v>26512</v>
      </c>
      <c r="B7522" t="s">
        <v>20361</v>
      </c>
      <c r="C7522">
        <v>68</v>
      </c>
      <c r="D7522" t="str">
        <f>IF(Raw_data_US_healthcare[[#This Row],[Age]]&lt;35,"Young",IF(Raw_data_US_healthcare[[#This Row],[Age]]&lt;60,"Middle","Senior"))</f>
        <v>Senior</v>
      </c>
      <c r="E7522" t="s">
        <v>26</v>
      </c>
      <c r="F7522" t="s">
        <v>49</v>
      </c>
      <c r="G7522" t="s">
        <v>49</v>
      </c>
      <c r="H7522" t="s">
        <v>69</v>
      </c>
      <c r="I7522" s="2">
        <v>44265</v>
      </c>
      <c r="J7522" t="s">
        <v>20362</v>
      </c>
      <c r="K7522" t="s">
        <v>11515</v>
      </c>
      <c r="L7522" t="s">
        <v>60</v>
      </c>
      <c r="M7522">
        <v>52816.332399999999</v>
      </c>
      <c r="N7522">
        <v>277</v>
      </c>
      <c r="O7522" t="s">
        <v>39</v>
      </c>
      <c r="P7522" t="s">
        <v>39</v>
      </c>
      <c r="Q7522" s="2">
        <v>44291</v>
      </c>
      <c r="R7522" t="s">
        <v>83</v>
      </c>
      <c r="S7522" t="s">
        <v>45</v>
      </c>
      <c r="T7522">
        <f>_xlfn.DAYS(Raw_data_US_healthcare[[#This Row],[Discharge Date]],Raw_data_US_healthcare[[#This Row],[Date of Admission]])</f>
        <v>26</v>
      </c>
    </row>
    <row r="7523" spans="1:20" x14ac:dyDescent="0.3">
      <c r="A7523" t="s">
        <v>26512</v>
      </c>
      <c r="B7523" t="s">
        <v>5169</v>
      </c>
      <c r="C7523">
        <v>44</v>
      </c>
      <c r="D7523" t="str">
        <f>IF(Raw_data_US_healthcare[[#This Row],[Age]]&lt;35,"Young",IF(Raw_data_US_healthcare[[#This Row],[Age]]&lt;60,"Middle","Senior"))</f>
        <v>Middle</v>
      </c>
      <c r="E7523" t="s">
        <v>26</v>
      </c>
      <c r="F7523" t="s">
        <v>228</v>
      </c>
      <c r="G7523" t="s">
        <v>228</v>
      </c>
      <c r="H7523" t="s">
        <v>69</v>
      </c>
      <c r="I7523" s="2">
        <v>43593</v>
      </c>
      <c r="J7523" t="s">
        <v>20363</v>
      </c>
      <c r="K7523" t="s">
        <v>20364</v>
      </c>
      <c r="L7523" t="s">
        <v>56</v>
      </c>
      <c r="M7523">
        <v>77546.585600000006</v>
      </c>
      <c r="N7523">
        <v>129</v>
      </c>
      <c r="O7523" t="s">
        <v>39</v>
      </c>
      <c r="P7523" t="s">
        <v>39</v>
      </c>
      <c r="Q7523" s="2">
        <v>43619</v>
      </c>
      <c r="R7523" t="s">
        <v>83</v>
      </c>
      <c r="S7523" t="s">
        <v>24</v>
      </c>
      <c r="T7523">
        <f>_xlfn.DAYS(Raw_data_US_healthcare[[#This Row],[Discharge Date]],Raw_data_US_healthcare[[#This Row],[Date of Admission]])</f>
        <v>26</v>
      </c>
    </row>
    <row r="7524" spans="1:20" x14ac:dyDescent="0.3">
      <c r="A7524" t="s">
        <v>26512</v>
      </c>
      <c r="B7524" t="s">
        <v>20365</v>
      </c>
      <c r="C7524">
        <v>67</v>
      </c>
      <c r="D7524" t="str">
        <f>IF(Raw_data_US_healthcare[[#This Row],[Age]]&lt;35,"Young",IF(Raw_data_US_healthcare[[#This Row],[Age]]&lt;60,"Middle","Senior"))</f>
        <v>Senior</v>
      </c>
      <c r="E7524" t="s">
        <v>26</v>
      </c>
      <c r="F7524" t="s">
        <v>35</v>
      </c>
      <c r="G7524" t="s">
        <v>35</v>
      </c>
      <c r="H7524" t="s">
        <v>26516</v>
      </c>
      <c r="I7524" s="2">
        <v>43598</v>
      </c>
      <c r="J7524" t="s">
        <v>20366</v>
      </c>
      <c r="K7524" t="s">
        <v>20367</v>
      </c>
      <c r="L7524" t="s">
        <v>21</v>
      </c>
      <c r="M7524">
        <v>3331.9524999999999</v>
      </c>
      <c r="N7524">
        <v>178</v>
      </c>
      <c r="O7524" t="s">
        <v>22</v>
      </c>
      <c r="P7524" t="s">
        <v>22</v>
      </c>
      <c r="Q7524" s="2">
        <v>43616</v>
      </c>
      <c r="R7524" t="s">
        <v>23</v>
      </c>
      <c r="S7524" t="s">
        <v>33</v>
      </c>
      <c r="T7524">
        <f>_xlfn.DAYS(Raw_data_US_healthcare[[#This Row],[Discharge Date]],Raw_data_US_healthcare[[#This Row],[Date of Admission]])</f>
        <v>18</v>
      </c>
    </row>
    <row r="7525" spans="1:20" x14ac:dyDescent="0.3">
      <c r="A7525" t="s">
        <v>26511</v>
      </c>
      <c r="B7525" t="s">
        <v>20368</v>
      </c>
      <c r="C7525">
        <v>37</v>
      </c>
      <c r="D7525" t="str">
        <f>IF(Raw_data_US_healthcare[[#This Row],[Age]]&lt;35,"Young",IF(Raw_data_US_healthcare[[#This Row],[Age]]&lt;60,"Middle","Senior"))</f>
        <v>Middle</v>
      </c>
      <c r="E7525" t="s">
        <v>16</v>
      </c>
      <c r="F7525" t="s">
        <v>35</v>
      </c>
      <c r="G7525" t="s">
        <v>35</v>
      </c>
      <c r="H7525" t="s">
        <v>36</v>
      </c>
      <c r="I7525" s="2">
        <v>44390</v>
      </c>
      <c r="J7525" t="s">
        <v>20369</v>
      </c>
      <c r="K7525" t="s">
        <v>20370</v>
      </c>
      <c r="L7525" t="s">
        <v>31</v>
      </c>
      <c r="M7525">
        <v>11950.087</v>
      </c>
      <c r="N7525">
        <v>156</v>
      </c>
      <c r="O7525" t="s">
        <v>39</v>
      </c>
      <c r="P7525" t="s">
        <v>39</v>
      </c>
      <c r="Q7525" s="2">
        <v>44393</v>
      </c>
      <c r="R7525" t="s">
        <v>23</v>
      </c>
      <c r="S7525" t="s">
        <v>24</v>
      </c>
      <c r="T7525">
        <f>_xlfn.DAYS(Raw_data_US_healthcare[[#This Row],[Discharge Date]],Raw_data_US_healthcare[[#This Row],[Date of Admission]])</f>
        <v>3</v>
      </c>
    </row>
    <row r="7526" spans="1:20" x14ac:dyDescent="0.3">
      <c r="A7526" t="s">
        <v>26511</v>
      </c>
      <c r="B7526" t="s">
        <v>18149</v>
      </c>
      <c r="C7526">
        <v>27</v>
      </c>
      <c r="D7526" t="str">
        <f>IF(Raw_data_US_healthcare[[#This Row],[Age]]&lt;35,"Young",IF(Raw_data_US_healthcare[[#This Row],[Age]]&lt;60,"Middle","Senior"))</f>
        <v>Young</v>
      </c>
      <c r="E7526" t="s">
        <v>16</v>
      </c>
      <c r="F7526" t="s">
        <v>27</v>
      </c>
      <c r="G7526" t="s">
        <v>27</v>
      </c>
      <c r="H7526" t="s">
        <v>26516</v>
      </c>
      <c r="I7526" s="2">
        <v>43835</v>
      </c>
      <c r="J7526" t="s">
        <v>20371</v>
      </c>
      <c r="K7526" t="s">
        <v>20372</v>
      </c>
      <c r="L7526" t="s">
        <v>56</v>
      </c>
      <c r="M7526">
        <v>16768.523300000001</v>
      </c>
      <c r="N7526">
        <v>358</v>
      </c>
      <c r="O7526" t="s">
        <v>43</v>
      </c>
      <c r="P7526" t="s">
        <v>43</v>
      </c>
      <c r="Q7526" s="2">
        <v>43848</v>
      </c>
      <c r="R7526" t="s">
        <v>83</v>
      </c>
      <c r="S7526" t="s">
        <v>33</v>
      </c>
      <c r="T7526">
        <f>_xlfn.DAYS(Raw_data_US_healthcare[[#This Row],[Discharge Date]],Raw_data_US_healthcare[[#This Row],[Date of Admission]])</f>
        <v>13</v>
      </c>
    </row>
    <row r="7527" spans="1:20" x14ac:dyDescent="0.3">
      <c r="A7527" t="s">
        <v>26511</v>
      </c>
      <c r="B7527" t="s">
        <v>20373</v>
      </c>
      <c r="C7527">
        <v>71</v>
      </c>
      <c r="D7527" t="str">
        <f>IF(Raw_data_US_healthcare[[#This Row],[Age]]&lt;35,"Young",IF(Raw_data_US_healthcare[[#This Row],[Age]]&lt;60,"Middle","Senior"))</f>
        <v>Senior</v>
      </c>
      <c r="E7527" t="s">
        <v>16</v>
      </c>
      <c r="F7527" t="s">
        <v>49</v>
      </c>
      <c r="G7527" t="s">
        <v>49</v>
      </c>
      <c r="H7527" t="s">
        <v>26516</v>
      </c>
      <c r="I7527" s="2">
        <v>44662</v>
      </c>
      <c r="J7527" t="s">
        <v>20374</v>
      </c>
      <c r="K7527" t="s">
        <v>20375</v>
      </c>
      <c r="L7527" t="s">
        <v>56</v>
      </c>
      <c r="M7527">
        <v>9624.7126000000007</v>
      </c>
      <c r="N7527">
        <v>180</v>
      </c>
      <c r="O7527" t="s">
        <v>39</v>
      </c>
      <c r="P7527" t="s">
        <v>39</v>
      </c>
      <c r="Q7527" s="2">
        <v>44682</v>
      </c>
      <c r="R7527" t="s">
        <v>32</v>
      </c>
      <c r="S7527" t="s">
        <v>24</v>
      </c>
      <c r="T7527">
        <f>_xlfn.DAYS(Raw_data_US_healthcare[[#This Row],[Discharge Date]],Raw_data_US_healthcare[[#This Row],[Date of Admission]])</f>
        <v>20</v>
      </c>
    </row>
    <row r="7528" spans="1:20" x14ac:dyDescent="0.3">
      <c r="A7528" t="s">
        <v>26511</v>
      </c>
      <c r="B7528" t="s">
        <v>20376</v>
      </c>
      <c r="C7528">
        <v>62</v>
      </c>
      <c r="D7528" t="str">
        <f>IF(Raw_data_US_healthcare[[#This Row],[Age]]&lt;35,"Young",IF(Raw_data_US_healthcare[[#This Row],[Age]]&lt;60,"Middle","Senior"))</f>
        <v>Senior</v>
      </c>
      <c r="E7528" t="s">
        <v>16</v>
      </c>
      <c r="F7528" t="s">
        <v>35</v>
      </c>
      <c r="G7528" t="s">
        <v>35</v>
      </c>
      <c r="H7528" t="s">
        <v>26516</v>
      </c>
      <c r="I7528" s="2">
        <v>43755</v>
      </c>
      <c r="J7528" t="s">
        <v>20377</v>
      </c>
      <c r="K7528" t="s">
        <v>20378</v>
      </c>
      <c r="L7528" t="s">
        <v>60</v>
      </c>
      <c r="M7528">
        <v>17547.567800000001</v>
      </c>
      <c r="N7528">
        <v>214</v>
      </c>
      <c r="O7528" t="s">
        <v>43</v>
      </c>
      <c r="P7528" t="s">
        <v>43</v>
      </c>
      <c r="Q7528" s="2">
        <v>43763</v>
      </c>
      <c r="R7528" t="s">
        <v>32</v>
      </c>
      <c r="S7528" t="s">
        <v>45</v>
      </c>
      <c r="T7528">
        <f>_xlfn.DAYS(Raw_data_US_healthcare[[#This Row],[Discharge Date]],Raw_data_US_healthcare[[#This Row],[Date of Admission]])</f>
        <v>8</v>
      </c>
    </row>
    <row r="7529" spans="1:20" x14ac:dyDescent="0.3">
      <c r="A7529" t="s">
        <v>26512</v>
      </c>
      <c r="B7529" t="s">
        <v>20379</v>
      </c>
      <c r="C7529">
        <v>29</v>
      </c>
      <c r="D7529" t="str">
        <f>IF(Raw_data_US_healthcare[[#This Row],[Age]]&lt;35,"Young",IF(Raw_data_US_healthcare[[#This Row],[Age]]&lt;60,"Middle","Senior"))</f>
        <v>Young</v>
      </c>
      <c r="E7529" t="s">
        <v>26</v>
      </c>
      <c r="F7529" t="s">
        <v>88</v>
      </c>
      <c r="G7529" t="s">
        <v>88</v>
      </c>
      <c r="H7529" t="s">
        <v>26514</v>
      </c>
      <c r="I7529" s="2">
        <v>43438</v>
      </c>
      <c r="J7529" t="s">
        <v>4766</v>
      </c>
      <c r="K7529" t="s">
        <v>20380</v>
      </c>
      <c r="L7529" t="s">
        <v>60</v>
      </c>
      <c r="M7529">
        <v>19850.112700000001</v>
      </c>
      <c r="N7529">
        <v>428</v>
      </c>
      <c r="O7529" t="s">
        <v>22</v>
      </c>
      <c r="P7529" t="s">
        <v>22</v>
      </c>
      <c r="Q7529" s="2">
        <v>43458</v>
      </c>
      <c r="R7529" t="s">
        <v>23</v>
      </c>
      <c r="S7529" t="s">
        <v>33</v>
      </c>
      <c r="T7529">
        <f>_xlfn.DAYS(Raw_data_US_healthcare[[#This Row],[Discharge Date]],Raw_data_US_healthcare[[#This Row],[Date of Admission]])</f>
        <v>20</v>
      </c>
    </row>
    <row r="7530" spans="1:20" x14ac:dyDescent="0.3">
      <c r="A7530" t="s">
        <v>26511</v>
      </c>
      <c r="B7530" t="s">
        <v>20381</v>
      </c>
      <c r="C7530">
        <v>59</v>
      </c>
      <c r="D7530" t="str">
        <f>IF(Raw_data_US_healthcare[[#This Row],[Age]]&lt;35,"Young",IF(Raw_data_US_healthcare[[#This Row],[Age]]&lt;60,"Middle","Senior"))</f>
        <v>Middle</v>
      </c>
      <c r="E7530" t="s">
        <v>16</v>
      </c>
      <c r="F7530" t="s">
        <v>35</v>
      </c>
      <c r="G7530" t="s">
        <v>35</v>
      </c>
      <c r="H7530" t="s">
        <v>18</v>
      </c>
      <c r="I7530" s="2">
        <v>44571</v>
      </c>
      <c r="J7530" t="s">
        <v>20382</v>
      </c>
      <c r="K7530" t="s">
        <v>20383</v>
      </c>
      <c r="L7530" t="s">
        <v>56</v>
      </c>
      <c r="M7530">
        <v>56810.574699999997</v>
      </c>
      <c r="N7530">
        <v>286</v>
      </c>
      <c r="O7530" t="s">
        <v>39</v>
      </c>
      <c r="P7530" t="s">
        <v>39</v>
      </c>
      <c r="Q7530" s="2">
        <v>44601</v>
      </c>
      <c r="R7530" t="s">
        <v>83</v>
      </c>
      <c r="S7530" t="s">
        <v>45</v>
      </c>
      <c r="T7530">
        <f>_xlfn.DAYS(Raw_data_US_healthcare[[#This Row],[Discharge Date]],Raw_data_US_healthcare[[#This Row],[Date of Admission]])</f>
        <v>30</v>
      </c>
    </row>
    <row r="7531" spans="1:20" x14ac:dyDescent="0.3">
      <c r="A7531" t="s">
        <v>26512</v>
      </c>
      <c r="B7531" t="s">
        <v>20384</v>
      </c>
      <c r="C7531">
        <v>73</v>
      </c>
      <c r="D7531" t="str">
        <f>IF(Raw_data_US_healthcare[[#This Row],[Age]]&lt;35,"Young",IF(Raw_data_US_healthcare[[#This Row],[Age]]&lt;60,"Middle","Senior"))</f>
        <v>Senior</v>
      </c>
      <c r="E7531" t="s">
        <v>26</v>
      </c>
      <c r="F7531" t="s">
        <v>49</v>
      </c>
      <c r="G7531" t="s">
        <v>49</v>
      </c>
      <c r="H7531" t="s">
        <v>28</v>
      </c>
      <c r="I7531" s="2">
        <v>45050</v>
      </c>
      <c r="J7531" t="s">
        <v>20385</v>
      </c>
      <c r="K7531" t="s">
        <v>20386</v>
      </c>
      <c r="L7531" t="s">
        <v>56</v>
      </c>
      <c r="M7531">
        <v>28277.6342</v>
      </c>
      <c r="N7531">
        <v>286</v>
      </c>
      <c r="O7531" t="s">
        <v>22</v>
      </c>
      <c r="P7531" t="s">
        <v>22</v>
      </c>
      <c r="Q7531" s="2">
        <v>45053</v>
      </c>
      <c r="R7531" t="s">
        <v>48</v>
      </c>
      <c r="S7531" t="s">
        <v>24</v>
      </c>
      <c r="T7531">
        <f>_xlfn.DAYS(Raw_data_US_healthcare[[#This Row],[Discharge Date]],Raw_data_US_healthcare[[#This Row],[Date of Admission]])</f>
        <v>3</v>
      </c>
    </row>
    <row r="7532" spans="1:20" x14ac:dyDescent="0.3">
      <c r="A7532" t="s">
        <v>26512</v>
      </c>
      <c r="B7532" t="s">
        <v>20387</v>
      </c>
      <c r="C7532">
        <v>49</v>
      </c>
      <c r="D7532" t="str">
        <f>IF(Raw_data_US_healthcare[[#This Row],[Age]]&lt;35,"Young",IF(Raw_data_US_healthcare[[#This Row],[Age]]&lt;60,"Middle","Senior"))</f>
        <v>Middle</v>
      </c>
      <c r="E7532" t="s">
        <v>26</v>
      </c>
      <c r="F7532" t="s">
        <v>17</v>
      </c>
      <c r="G7532" t="s">
        <v>17</v>
      </c>
      <c r="H7532" t="s">
        <v>28</v>
      </c>
      <c r="I7532" s="2">
        <v>44162</v>
      </c>
      <c r="J7532" t="s">
        <v>20388</v>
      </c>
      <c r="K7532" t="s">
        <v>20389</v>
      </c>
      <c r="L7532" t="s">
        <v>60</v>
      </c>
      <c r="M7532">
        <v>7536.4829</v>
      </c>
      <c r="N7532">
        <v>137</v>
      </c>
      <c r="O7532" t="s">
        <v>22</v>
      </c>
      <c r="P7532" t="s">
        <v>22</v>
      </c>
      <c r="Q7532" s="2">
        <v>44177</v>
      </c>
      <c r="R7532" t="s">
        <v>83</v>
      </c>
      <c r="S7532" t="s">
        <v>33</v>
      </c>
      <c r="T7532">
        <f>_xlfn.DAYS(Raw_data_US_healthcare[[#This Row],[Discharge Date]],Raw_data_US_healthcare[[#This Row],[Date of Admission]])</f>
        <v>15</v>
      </c>
    </row>
    <row r="7533" spans="1:20" x14ac:dyDescent="0.3">
      <c r="A7533" t="s">
        <v>26512</v>
      </c>
      <c r="B7533" t="s">
        <v>20390</v>
      </c>
      <c r="C7533">
        <v>54</v>
      </c>
      <c r="D7533" t="str">
        <f>IF(Raw_data_US_healthcare[[#This Row],[Age]]&lt;35,"Young",IF(Raw_data_US_healthcare[[#This Row],[Age]]&lt;60,"Middle","Senior"))</f>
        <v>Middle</v>
      </c>
      <c r="E7533" t="s">
        <v>26</v>
      </c>
      <c r="F7533" t="s">
        <v>17</v>
      </c>
      <c r="G7533" t="s">
        <v>17</v>
      </c>
      <c r="H7533" t="s">
        <v>26514</v>
      </c>
      <c r="I7533" s="2">
        <v>44847</v>
      </c>
      <c r="J7533" t="s">
        <v>20391</v>
      </c>
      <c r="K7533" t="s">
        <v>20392</v>
      </c>
      <c r="L7533" t="s">
        <v>56</v>
      </c>
      <c r="M7533">
        <v>18657.825199999999</v>
      </c>
      <c r="N7533">
        <v>259</v>
      </c>
      <c r="O7533" t="s">
        <v>39</v>
      </c>
      <c r="P7533" t="s">
        <v>39</v>
      </c>
      <c r="Q7533" s="2">
        <v>44866</v>
      </c>
      <c r="R7533" t="s">
        <v>83</v>
      </c>
      <c r="S7533" t="s">
        <v>33</v>
      </c>
      <c r="T7533">
        <f>_xlfn.DAYS(Raw_data_US_healthcare[[#This Row],[Discharge Date]],Raw_data_US_healthcare[[#This Row],[Date of Admission]])</f>
        <v>19</v>
      </c>
    </row>
    <row r="7534" spans="1:20" x14ac:dyDescent="0.3">
      <c r="A7534" t="s">
        <v>26511</v>
      </c>
      <c r="B7534" t="s">
        <v>20393</v>
      </c>
      <c r="C7534">
        <v>42</v>
      </c>
      <c r="D7534" t="str">
        <f>IF(Raw_data_US_healthcare[[#This Row],[Age]]&lt;35,"Young",IF(Raw_data_US_healthcare[[#This Row],[Age]]&lt;60,"Middle","Senior"))</f>
        <v>Middle</v>
      </c>
      <c r="E7534" t="s">
        <v>16</v>
      </c>
      <c r="F7534" t="s">
        <v>113</v>
      </c>
      <c r="G7534" t="s">
        <v>113</v>
      </c>
      <c r="H7534" t="s">
        <v>36</v>
      </c>
      <c r="I7534" s="2">
        <v>44071</v>
      </c>
      <c r="J7534" t="s">
        <v>20394</v>
      </c>
      <c r="K7534" t="s">
        <v>20395</v>
      </c>
      <c r="L7534" t="s">
        <v>31</v>
      </c>
      <c r="M7534">
        <v>5575.3472000000002</v>
      </c>
      <c r="N7534">
        <v>159</v>
      </c>
      <c r="O7534" t="s">
        <v>39</v>
      </c>
      <c r="P7534" t="s">
        <v>39</v>
      </c>
      <c r="Q7534" s="2">
        <v>44073</v>
      </c>
      <c r="R7534" t="s">
        <v>32</v>
      </c>
      <c r="S7534" t="s">
        <v>24</v>
      </c>
      <c r="T7534">
        <f>_xlfn.DAYS(Raw_data_US_healthcare[[#This Row],[Discharge Date]],Raw_data_US_healthcare[[#This Row],[Date of Admission]])</f>
        <v>2</v>
      </c>
    </row>
    <row r="7535" spans="1:20" x14ac:dyDescent="0.3">
      <c r="A7535" t="s">
        <v>26511</v>
      </c>
      <c r="B7535" t="s">
        <v>20396</v>
      </c>
      <c r="C7535">
        <v>38</v>
      </c>
      <c r="D7535" t="str">
        <f>IF(Raw_data_US_healthcare[[#This Row],[Age]]&lt;35,"Young",IF(Raw_data_US_healthcare[[#This Row],[Age]]&lt;60,"Middle","Senior"))</f>
        <v>Middle</v>
      </c>
      <c r="E7535" t="s">
        <v>16</v>
      </c>
      <c r="F7535" t="s">
        <v>35</v>
      </c>
      <c r="G7535" t="s">
        <v>35</v>
      </c>
      <c r="H7535" t="s">
        <v>26514</v>
      </c>
      <c r="I7535" s="2">
        <v>44637</v>
      </c>
      <c r="J7535" t="s">
        <v>15003</v>
      </c>
      <c r="K7535" t="s">
        <v>20397</v>
      </c>
      <c r="L7535" t="s">
        <v>31</v>
      </c>
      <c r="M7535">
        <v>36639.596299999997</v>
      </c>
      <c r="N7535">
        <v>282</v>
      </c>
      <c r="O7535" t="s">
        <v>43</v>
      </c>
      <c r="P7535" t="s">
        <v>43</v>
      </c>
      <c r="Q7535" s="2">
        <v>44638</v>
      </c>
      <c r="R7535" t="s">
        <v>83</v>
      </c>
      <c r="S7535" t="s">
        <v>33</v>
      </c>
      <c r="T7535">
        <f>_xlfn.DAYS(Raw_data_US_healthcare[[#This Row],[Discharge Date]],Raw_data_US_healthcare[[#This Row],[Date of Admission]])</f>
        <v>1</v>
      </c>
    </row>
    <row r="7536" spans="1:20" x14ac:dyDescent="0.3">
      <c r="A7536" t="s">
        <v>26511</v>
      </c>
      <c r="B7536" t="s">
        <v>20398</v>
      </c>
      <c r="C7536">
        <v>43</v>
      </c>
      <c r="D7536" t="str">
        <f>IF(Raw_data_US_healthcare[[#This Row],[Age]]&lt;35,"Young",IF(Raw_data_US_healthcare[[#This Row],[Age]]&lt;60,"Middle","Senior"))</f>
        <v>Middle</v>
      </c>
      <c r="E7536" t="s">
        <v>16</v>
      </c>
      <c r="F7536" t="s">
        <v>113</v>
      </c>
      <c r="G7536" t="s">
        <v>113</v>
      </c>
      <c r="H7536" t="s">
        <v>18</v>
      </c>
      <c r="I7536" s="2">
        <v>45037</v>
      </c>
      <c r="J7536" t="s">
        <v>20399</v>
      </c>
      <c r="K7536" t="s">
        <v>14034</v>
      </c>
      <c r="L7536" t="s">
        <v>21</v>
      </c>
      <c r="M7536">
        <v>38915.227200000001</v>
      </c>
      <c r="N7536">
        <v>413</v>
      </c>
      <c r="O7536" t="s">
        <v>39</v>
      </c>
      <c r="P7536" t="s">
        <v>39</v>
      </c>
      <c r="Q7536" s="2">
        <v>45040</v>
      </c>
      <c r="R7536" t="s">
        <v>32</v>
      </c>
      <c r="S7536" t="s">
        <v>24</v>
      </c>
      <c r="T7536">
        <f>_xlfn.DAYS(Raw_data_US_healthcare[[#This Row],[Discharge Date]],Raw_data_US_healthcare[[#This Row],[Date of Admission]])</f>
        <v>3</v>
      </c>
    </row>
    <row r="7537" spans="1:20" x14ac:dyDescent="0.3">
      <c r="A7537" t="s">
        <v>26512</v>
      </c>
      <c r="B7537" t="s">
        <v>15666</v>
      </c>
      <c r="C7537">
        <v>59</v>
      </c>
      <c r="D7537" t="str">
        <f>IF(Raw_data_US_healthcare[[#This Row],[Age]]&lt;35,"Young",IF(Raw_data_US_healthcare[[#This Row],[Age]]&lt;60,"Middle","Senior"))</f>
        <v>Middle</v>
      </c>
      <c r="E7537" t="s">
        <v>26</v>
      </c>
      <c r="F7537" t="s">
        <v>88</v>
      </c>
      <c r="G7537" t="s">
        <v>88</v>
      </c>
      <c r="H7537" t="s">
        <v>26514</v>
      </c>
      <c r="I7537" s="2">
        <v>44097</v>
      </c>
      <c r="J7537" t="s">
        <v>18239</v>
      </c>
      <c r="K7537" t="s">
        <v>20400</v>
      </c>
      <c r="L7537" t="s">
        <v>60</v>
      </c>
      <c r="M7537">
        <v>8282.4125999999997</v>
      </c>
      <c r="N7537">
        <v>258</v>
      </c>
      <c r="O7537" t="s">
        <v>43</v>
      </c>
      <c r="P7537" t="s">
        <v>43</v>
      </c>
      <c r="Q7537" s="2">
        <v>44100</v>
      </c>
      <c r="R7537" t="s">
        <v>48</v>
      </c>
      <c r="S7537" t="s">
        <v>24</v>
      </c>
      <c r="T7537">
        <f>_xlfn.DAYS(Raw_data_US_healthcare[[#This Row],[Discharge Date]],Raw_data_US_healthcare[[#This Row],[Date of Admission]])</f>
        <v>3</v>
      </c>
    </row>
    <row r="7538" spans="1:20" x14ac:dyDescent="0.3">
      <c r="A7538" t="s">
        <v>26512</v>
      </c>
      <c r="B7538" t="s">
        <v>20401</v>
      </c>
      <c r="C7538">
        <v>36</v>
      </c>
      <c r="D7538" t="str">
        <f>IF(Raw_data_US_healthcare[[#This Row],[Age]]&lt;35,"Young",IF(Raw_data_US_healthcare[[#This Row],[Age]]&lt;60,"Middle","Senior"))</f>
        <v>Middle</v>
      </c>
      <c r="E7538" t="s">
        <v>26</v>
      </c>
      <c r="F7538" t="s">
        <v>49</v>
      </c>
      <c r="G7538" t="s">
        <v>49</v>
      </c>
      <c r="H7538" t="s">
        <v>26516</v>
      </c>
      <c r="I7538" s="2">
        <v>43445</v>
      </c>
      <c r="J7538" t="s">
        <v>20402</v>
      </c>
      <c r="K7538" t="s">
        <v>20403</v>
      </c>
      <c r="L7538" t="s">
        <v>21</v>
      </c>
      <c r="M7538">
        <v>21767.320199999998</v>
      </c>
      <c r="N7538">
        <v>337</v>
      </c>
      <c r="O7538" t="s">
        <v>39</v>
      </c>
      <c r="P7538" t="s">
        <v>39</v>
      </c>
      <c r="Q7538" s="2">
        <v>43456</v>
      </c>
      <c r="R7538" t="s">
        <v>83</v>
      </c>
      <c r="S7538" t="s">
        <v>45</v>
      </c>
      <c r="T7538">
        <f>_xlfn.DAYS(Raw_data_US_healthcare[[#This Row],[Discharge Date]],Raw_data_US_healthcare[[#This Row],[Date of Admission]])</f>
        <v>11</v>
      </c>
    </row>
    <row r="7539" spans="1:20" x14ac:dyDescent="0.3">
      <c r="A7539" t="s">
        <v>26512</v>
      </c>
      <c r="B7539" t="s">
        <v>19055</v>
      </c>
      <c r="C7539">
        <v>48</v>
      </c>
      <c r="D7539" t="str">
        <f>IF(Raw_data_US_healthcare[[#This Row],[Age]]&lt;35,"Young",IF(Raw_data_US_healthcare[[#This Row],[Age]]&lt;60,"Middle","Senior"))</f>
        <v>Middle</v>
      </c>
      <c r="E7539" t="s">
        <v>26</v>
      </c>
      <c r="F7539" t="s">
        <v>228</v>
      </c>
      <c r="G7539" t="s">
        <v>228</v>
      </c>
      <c r="H7539" t="s">
        <v>26514</v>
      </c>
      <c r="I7539" s="2">
        <v>44246</v>
      </c>
      <c r="J7539" t="s">
        <v>20404</v>
      </c>
      <c r="K7539" t="s">
        <v>1556</v>
      </c>
      <c r="L7539" t="s">
        <v>52</v>
      </c>
      <c r="M7539">
        <v>19821.571</v>
      </c>
      <c r="N7539">
        <v>359</v>
      </c>
      <c r="O7539" t="s">
        <v>22</v>
      </c>
      <c r="P7539" t="s">
        <v>22</v>
      </c>
      <c r="Q7539" s="2">
        <v>44265</v>
      </c>
      <c r="R7539" t="s">
        <v>83</v>
      </c>
      <c r="S7539" t="s">
        <v>24</v>
      </c>
      <c r="T7539">
        <f>_xlfn.DAYS(Raw_data_US_healthcare[[#This Row],[Discharge Date]],Raw_data_US_healthcare[[#This Row],[Date of Admission]])</f>
        <v>19</v>
      </c>
    </row>
    <row r="7540" spans="1:20" x14ac:dyDescent="0.3">
      <c r="A7540" t="s">
        <v>26512</v>
      </c>
      <c r="B7540" t="s">
        <v>10966</v>
      </c>
      <c r="C7540">
        <v>20</v>
      </c>
      <c r="D7540" t="str">
        <f>IF(Raw_data_US_healthcare[[#This Row],[Age]]&lt;35,"Young",IF(Raw_data_US_healthcare[[#This Row],[Age]]&lt;60,"Middle","Senior"))</f>
        <v>Young</v>
      </c>
      <c r="E7540" t="s">
        <v>26</v>
      </c>
      <c r="F7540" t="s">
        <v>27</v>
      </c>
      <c r="G7540" t="s">
        <v>27</v>
      </c>
      <c r="H7540" t="s">
        <v>26516</v>
      </c>
      <c r="I7540" s="2">
        <v>44820</v>
      </c>
      <c r="J7540" t="s">
        <v>20405</v>
      </c>
      <c r="K7540" t="s">
        <v>20406</v>
      </c>
      <c r="L7540" t="s">
        <v>56</v>
      </c>
      <c r="M7540">
        <v>29102.441599999998</v>
      </c>
      <c r="N7540">
        <v>449</v>
      </c>
      <c r="O7540" t="s">
        <v>39</v>
      </c>
      <c r="P7540" t="s">
        <v>39</v>
      </c>
      <c r="Q7540" s="2">
        <v>44824</v>
      </c>
      <c r="R7540" t="s">
        <v>23</v>
      </c>
      <c r="S7540" t="s">
        <v>24</v>
      </c>
      <c r="T7540">
        <f>_xlfn.DAYS(Raw_data_US_healthcare[[#This Row],[Discharge Date]],Raw_data_US_healthcare[[#This Row],[Date of Admission]])</f>
        <v>4</v>
      </c>
    </row>
    <row r="7541" spans="1:20" x14ac:dyDescent="0.3">
      <c r="A7541" t="s">
        <v>26511</v>
      </c>
      <c r="B7541" t="s">
        <v>20407</v>
      </c>
      <c r="C7541">
        <v>61</v>
      </c>
      <c r="D7541" t="str">
        <f>IF(Raw_data_US_healthcare[[#This Row],[Age]]&lt;35,"Young",IF(Raw_data_US_healthcare[[#This Row],[Age]]&lt;60,"Middle","Senior"))</f>
        <v>Senior</v>
      </c>
      <c r="E7541" t="s">
        <v>16</v>
      </c>
      <c r="F7541" t="s">
        <v>62</v>
      </c>
      <c r="G7541" t="s">
        <v>62</v>
      </c>
      <c r="H7541" t="s">
        <v>26514</v>
      </c>
      <c r="I7541" s="2">
        <v>43745</v>
      </c>
      <c r="J7541" t="s">
        <v>20408</v>
      </c>
      <c r="K7541" t="s">
        <v>1946</v>
      </c>
      <c r="L7541" t="s">
        <v>21</v>
      </c>
      <c r="M7541">
        <v>7399.6836000000003</v>
      </c>
      <c r="N7541">
        <v>145</v>
      </c>
      <c r="O7541" t="s">
        <v>43</v>
      </c>
      <c r="P7541" t="s">
        <v>43</v>
      </c>
      <c r="Q7541" s="2">
        <v>43755</v>
      </c>
      <c r="R7541" t="s">
        <v>23</v>
      </c>
      <c r="S7541" t="s">
        <v>33</v>
      </c>
      <c r="T7541">
        <f>_xlfn.DAYS(Raw_data_US_healthcare[[#This Row],[Discharge Date]],Raw_data_US_healthcare[[#This Row],[Date of Admission]])</f>
        <v>10</v>
      </c>
    </row>
    <row r="7542" spans="1:20" x14ac:dyDescent="0.3">
      <c r="A7542" t="s">
        <v>26511</v>
      </c>
      <c r="B7542" t="s">
        <v>20409</v>
      </c>
      <c r="C7542">
        <v>30</v>
      </c>
      <c r="D7542" t="str">
        <f>IF(Raw_data_US_healthcare[[#This Row],[Age]]&lt;35,"Young",IF(Raw_data_US_healthcare[[#This Row],[Age]]&lt;60,"Middle","Senior"))</f>
        <v>Young</v>
      </c>
      <c r="E7542" t="s">
        <v>16</v>
      </c>
      <c r="F7542" t="s">
        <v>88</v>
      </c>
      <c r="G7542" t="s">
        <v>88</v>
      </c>
      <c r="H7542" t="s">
        <v>26514</v>
      </c>
      <c r="I7542" s="2">
        <v>44152</v>
      </c>
      <c r="J7542" t="s">
        <v>20410</v>
      </c>
      <c r="K7542" t="s">
        <v>20411</v>
      </c>
      <c r="L7542" t="s">
        <v>60</v>
      </c>
      <c r="M7542">
        <v>13602.623799999999</v>
      </c>
      <c r="N7542">
        <v>167</v>
      </c>
      <c r="O7542" t="s">
        <v>22</v>
      </c>
      <c r="P7542" t="s">
        <v>22</v>
      </c>
      <c r="Q7542" s="2">
        <v>44172</v>
      </c>
      <c r="R7542" t="s">
        <v>48</v>
      </c>
      <c r="S7542" t="s">
        <v>24</v>
      </c>
      <c r="T7542">
        <f>_xlfn.DAYS(Raw_data_US_healthcare[[#This Row],[Discharge Date]],Raw_data_US_healthcare[[#This Row],[Date of Admission]])</f>
        <v>20</v>
      </c>
    </row>
    <row r="7543" spans="1:20" x14ac:dyDescent="0.3">
      <c r="A7543" t="s">
        <v>26511</v>
      </c>
      <c r="B7543" t="s">
        <v>20412</v>
      </c>
      <c r="C7543">
        <v>44</v>
      </c>
      <c r="D7543" t="str">
        <f>IF(Raw_data_US_healthcare[[#This Row],[Age]]&lt;35,"Young",IF(Raw_data_US_healthcare[[#This Row],[Age]]&lt;60,"Middle","Senior"))</f>
        <v>Middle</v>
      </c>
      <c r="E7543" t="s">
        <v>16</v>
      </c>
      <c r="F7543" t="s">
        <v>27</v>
      </c>
      <c r="G7543" t="s">
        <v>27</v>
      </c>
      <c r="H7543" t="s">
        <v>26516</v>
      </c>
      <c r="I7543" s="2">
        <v>44854</v>
      </c>
      <c r="J7543" t="s">
        <v>20413</v>
      </c>
      <c r="K7543" t="s">
        <v>564</v>
      </c>
      <c r="L7543" t="s">
        <v>56</v>
      </c>
      <c r="M7543">
        <v>17920.161599999999</v>
      </c>
      <c r="N7543">
        <v>366</v>
      </c>
      <c r="O7543" t="s">
        <v>43</v>
      </c>
      <c r="P7543" t="s">
        <v>43</v>
      </c>
      <c r="Q7543" s="2">
        <v>44861</v>
      </c>
      <c r="R7543" t="s">
        <v>44</v>
      </c>
      <c r="S7543" t="s">
        <v>45</v>
      </c>
      <c r="T7543">
        <f>_xlfn.DAYS(Raw_data_US_healthcare[[#This Row],[Discharge Date]],Raw_data_US_healthcare[[#This Row],[Date of Admission]])</f>
        <v>7</v>
      </c>
    </row>
    <row r="7544" spans="1:20" x14ac:dyDescent="0.3">
      <c r="A7544" t="s">
        <v>26512</v>
      </c>
      <c r="B7544" t="s">
        <v>20414</v>
      </c>
      <c r="C7544">
        <v>58</v>
      </c>
      <c r="D7544" t="str">
        <f>IF(Raw_data_US_healthcare[[#This Row],[Age]]&lt;35,"Young",IF(Raw_data_US_healthcare[[#This Row],[Age]]&lt;60,"Middle","Senior"))</f>
        <v>Middle</v>
      </c>
      <c r="E7544" t="s">
        <v>26</v>
      </c>
      <c r="F7544" t="s">
        <v>113</v>
      </c>
      <c r="G7544" t="s">
        <v>113</v>
      </c>
      <c r="H7544" t="s">
        <v>28</v>
      </c>
      <c r="I7544" s="2">
        <v>45037</v>
      </c>
      <c r="J7544" t="s">
        <v>20415</v>
      </c>
      <c r="K7544" t="s">
        <v>20416</v>
      </c>
      <c r="L7544" t="s">
        <v>56</v>
      </c>
      <c r="M7544">
        <v>27870.656900000002</v>
      </c>
      <c r="N7544">
        <v>125</v>
      </c>
      <c r="O7544" t="s">
        <v>39</v>
      </c>
      <c r="P7544" t="s">
        <v>39</v>
      </c>
      <c r="Q7544" s="2">
        <v>45045</v>
      </c>
      <c r="R7544" t="s">
        <v>23</v>
      </c>
      <c r="S7544" t="s">
        <v>45</v>
      </c>
      <c r="T7544">
        <f>_xlfn.DAYS(Raw_data_US_healthcare[[#This Row],[Discharge Date]],Raw_data_US_healthcare[[#This Row],[Date of Admission]])</f>
        <v>8</v>
      </c>
    </row>
    <row r="7545" spans="1:20" x14ac:dyDescent="0.3">
      <c r="A7545" t="s">
        <v>26511</v>
      </c>
      <c r="B7545" t="s">
        <v>20417</v>
      </c>
      <c r="C7545">
        <v>55</v>
      </c>
      <c r="D7545" t="str">
        <f>IF(Raw_data_US_healthcare[[#This Row],[Age]]&lt;35,"Young",IF(Raw_data_US_healthcare[[#This Row],[Age]]&lt;60,"Middle","Senior"))</f>
        <v>Middle</v>
      </c>
      <c r="E7545" t="s">
        <v>16</v>
      </c>
      <c r="F7545" t="s">
        <v>49</v>
      </c>
      <c r="G7545" t="s">
        <v>49</v>
      </c>
      <c r="H7545" t="s">
        <v>36</v>
      </c>
      <c r="I7545" s="2">
        <v>43975</v>
      </c>
      <c r="J7545" t="s">
        <v>20418</v>
      </c>
      <c r="K7545" t="s">
        <v>20419</v>
      </c>
      <c r="L7545" t="s">
        <v>21</v>
      </c>
      <c r="M7545">
        <v>6154.5001000000002</v>
      </c>
      <c r="N7545">
        <v>221</v>
      </c>
      <c r="O7545" t="s">
        <v>22</v>
      </c>
      <c r="P7545" t="s">
        <v>22</v>
      </c>
      <c r="Q7545" s="2">
        <v>43982</v>
      </c>
      <c r="R7545" t="s">
        <v>44</v>
      </c>
      <c r="S7545" t="s">
        <v>33</v>
      </c>
      <c r="T7545">
        <f>_xlfn.DAYS(Raw_data_US_healthcare[[#This Row],[Discharge Date]],Raw_data_US_healthcare[[#This Row],[Date of Admission]])</f>
        <v>7</v>
      </c>
    </row>
    <row r="7546" spans="1:20" x14ac:dyDescent="0.3">
      <c r="A7546" t="s">
        <v>26511</v>
      </c>
      <c r="B7546" t="s">
        <v>16153</v>
      </c>
      <c r="C7546">
        <v>40</v>
      </c>
      <c r="D7546" t="str">
        <f>IF(Raw_data_US_healthcare[[#This Row],[Age]]&lt;35,"Young",IF(Raw_data_US_healthcare[[#This Row],[Age]]&lt;60,"Middle","Senior"))</f>
        <v>Middle</v>
      </c>
      <c r="E7546" t="s">
        <v>16</v>
      </c>
      <c r="F7546" t="s">
        <v>62</v>
      </c>
      <c r="G7546" t="s">
        <v>62</v>
      </c>
      <c r="H7546" t="s">
        <v>26514</v>
      </c>
      <c r="I7546" s="2">
        <v>44511</v>
      </c>
      <c r="J7546" t="s">
        <v>20420</v>
      </c>
      <c r="K7546" t="s">
        <v>20421</v>
      </c>
      <c r="L7546" t="s">
        <v>52</v>
      </c>
      <c r="M7546">
        <v>39581.421000000002</v>
      </c>
      <c r="N7546">
        <v>125</v>
      </c>
      <c r="O7546" t="s">
        <v>43</v>
      </c>
      <c r="P7546" t="s">
        <v>43</v>
      </c>
      <c r="Q7546" s="2">
        <v>44539</v>
      </c>
      <c r="R7546" t="s">
        <v>23</v>
      </c>
      <c r="S7546" t="s">
        <v>45</v>
      </c>
      <c r="T7546">
        <f>_xlfn.DAYS(Raw_data_US_healthcare[[#This Row],[Discharge Date]],Raw_data_US_healthcare[[#This Row],[Date of Admission]])</f>
        <v>28</v>
      </c>
    </row>
    <row r="7547" spans="1:20" x14ac:dyDescent="0.3">
      <c r="A7547" t="s">
        <v>26512</v>
      </c>
      <c r="B7547" t="s">
        <v>20422</v>
      </c>
      <c r="C7547">
        <v>61</v>
      </c>
      <c r="D7547" t="str">
        <f>IF(Raw_data_US_healthcare[[#This Row],[Age]]&lt;35,"Young",IF(Raw_data_US_healthcare[[#This Row],[Age]]&lt;60,"Middle","Senior"))</f>
        <v>Senior</v>
      </c>
      <c r="E7547" t="s">
        <v>26</v>
      </c>
      <c r="F7547" t="s">
        <v>88</v>
      </c>
      <c r="G7547" t="s">
        <v>88</v>
      </c>
      <c r="H7547" t="s">
        <v>28</v>
      </c>
      <c r="I7547" s="2">
        <v>43908</v>
      </c>
      <c r="J7547" t="s">
        <v>20423</v>
      </c>
      <c r="K7547" t="s">
        <v>20424</v>
      </c>
      <c r="L7547" t="s">
        <v>60</v>
      </c>
      <c r="M7547">
        <v>24538.119200000001</v>
      </c>
      <c r="N7547">
        <v>306</v>
      </c>
      <c r="O7547" t="s">
        <v>43</v>
      </c>
      <c r="P7547" t="s">
        <v>43</v>
      </c>
      <c r="Q7547" s="2">
        <v>43929</v>
      </c>
      <c r="R7547" t="s">
        <v>32</v>
      </c>
      <c r="S7547" t="s">
        <v>24</v>
      </c>
      <c r="T7547">
        <f>_xlfn.DAYS(Raw_data_US_healthcare[[#This Row],[Discharge Date]],Raw_data_US_healthcare[[#This Row],[Date of Admission]])</f>
        <v>21</v>
      </c>
    </row>
    <row r="7548" spans="1:20" x14ac:dyDescent="0.3">
      <c r="A7548" t="s">
        <v>26512</v>
      </c>
      <c r="B7548" t="s">
        <v>8075</v>
      </c>
      <c r="C7548">
        <v>38</v>
      </c>
      <c r="D7548" t="str">
        <f>IF(Raw_data_US_healthcare[[#This Row],[Age]]&lt;35,"Young",IF(Raw_data_US_healthcare[[#This Row],[Age]]&lt;60,"Middle","Senior"))</f>
        <v>Middle</v>
      </c>
      <c r="E7548" t="s">
        <v>26</v>
      </c>
      <c r="F7548" t="s">
        <v>88</v>
      </c>
      <c r="G7548" t="s">
        <v>88</v>
      </c>
      <c r="H7548" t="s">
        <v>69</v>
      </c>
      <c r="I7548" s="2">
        <v>43452</v>
      </c>
      <c r="J7548" t="s">
        <v>20425</v>
      </c>
      <c r="K7548" t="s">
        <v>20426</v>
      </c>
      <c r="L7548" t="s">
        <v>21</v>
      </c>
      <c r="M7548">
        <v>67468.052100000001</v>
      </c>
      <c r="N7548">
        <v>166</v>
      </c>
      <c r="O7548" t="s">
        <v>39</v>
      </c>
      <c r="P7548" t="s">
        <v>39</v>
      </c>
      <c r="Q7548" s="2">
        <v>43463</v>
      </c>
      <c r="R7548" t="s">
        <v>44</v>
      </c>
      <c r="S7548" t="s">
        <v>33</v>
      </c>
      <c r="T7548">
        <f>_xlfn.DAYS(Raw_data_US_healthcare[[#This Row],[Discharge Date]],Raw_data_US_healthcare[[#This Row],[Date of Admission]])</f>
        <v>11</v>
      </c>
    </row>
    <row r="7549" spans="1:20" x14ac:dyDescent="0.3">
      <c r="A7549" t="s">
        <v>26512</v>
      </c>
      <c r="B7549" t="s">
        <v>20427</v>
      </c>
      <c r="C7549">
        <v>50</v>
      </c>
      <c r="D7549" t="str">
        <f>IF(Raw_data_US_healthcare[[#This Row],[Age]]&lt;35,"Young",IF(Raw_data_US_healthcare[[#This Row],[Age]]&lt;60,"Middle","Senior"))</f>
        <v>Middle</v>
      </c>
      <c r="E7549" t="s">
        <v>26</v>
      </c>
      <c r="F7549" t="s">
        <v>35</v>
      </c>
      <c r="G7549" t="s">
        <v>35</v>
      </c>
      <c r="H7549" t="s">
        <v>69</v>
      </c>
      <c r="I7549" s="2">
        <v>44752</v>
      </c>
      <c r="J7549" t="s">
        <v>20428</v>
      </c>
      <c r="K7549" t="s">
        <v>20429</v>
      </c>
      <c r="L7549" t="s">
        <v>31</v>
      </c>
      <c r="M7549">
        <v>78967.820200000002</v>
      </c>
      <c r="N7549">
        <v>405</v>
      </c>
      <c r="O7549" t="s">
        <v>39</v>
      </c>
      <c r="P7549" t="s">
        <v>39</v>
      </c>
      <c r="Q7549" s="2">
        <v>44763</v>
      </c>
      <c r="R7549" t="s">
        <v>44</v>
      </c>
      <c r="S7549" t="s">
        <v>45</v>
      </c>
      <c r="T7549">
        <f>_xlfn.DAYS(Raw_data_US_healthcare[[#This Row],[Discharge Date]],Raw_data_US_healthcare[[#This Row],[Date of Admission]])</f>
        <v>11</v>
      </c>
    </row>
    <row r="7550" spans="1:20" x14ac:dyDescent="0.3">
      <c r="A7550" t="s">
        <v>26511</v>
      </c>
      <c r="B7550" t="s">
        <v>20430</v>
      </c>
      <c r="C7550">
        <v>74</v>
      </c>
      <c r="D7550" t="str">
        <f>IF(Raw_data_US_healthcare[[#This Row],[Age]]&lt;35,"Young",IF(Raw_data_US_healthcare[[#This Row],[Age]]&lt;60,"Middle","Senior"))</f>
        <v>Senior</v>
      </c>
      <c r="E7550" t="s">
        <v>16</v>
      </c>
      <c r="F7550" t="s">
        <v>35</v>
      </c>
      <c r="G7550" t="s">
        <v>35</v>
      </c>
      <c r="H7550" t="s">
        <v>26516</v>
      </c>
      <c r="I7550" s="2">
        <v>44631</v>
      </c>
      <c r="J7550" t="s">
        <v>20431</v>
      </c>
      <c r="K7550" t="s">
        <v>20432</v>
      </c>
      <c r="L7550" t="s">
        <v>21</v>
      </c>
      <c r="M7550">
        <v>27098.722699999998</v>
      </c>
      <c r="N7550">
        <v>422</v>
      </c>
      <c r="O7550" t="s">
        <v>22</v>
      </c>
      <c r="P7550" t="s">
        <v>22</v>
      </c>
      <c r="Q7550" s="2">
        <v>44634</v>
      </c>
      <c r="R7550" t="s">
        <v>32</v>
      </c>
      <c r="S7550" t="s">
        <v>45</v>
      </c>
      <c r="T7550">
        <f>_xlfn.DAYS(Raw_data_US_healthcare[[#This Row],[Discharge Date]],Raw_data_US_healthcare[[#This Row],[Date of Admission]])</f>
        <v>3</v>
      </c>
    </row>
    <row r="7551" spans="1:20" x14ac:dyDescent="0.3">
      <c r="A7551" t="s">
        <v>26511</v>
      </c>
      <c r="B7551" t="s">
        <v>20433</v>
      </c>
      <c r="C7551">
        <v>40</v>
      </c>
      <c r="D7551" t="str">
        <f>IF(Raw_data_US_healthcare[[#This Row],[Age]]&lt;35,"Young",IF(Raw_data_US_healthcare[[#This Row],[Age]]&lt;60,"Middle","Senior"))</f>
        <v>Middle</v>
      </c>
      <c r="E7551" t="s">
        <v>16</v>
      </c>
      <c r="F7551" t="s">
        <v>27</v>
      </c>
      <c r="G7551" t="s">
        <v>27</v>
      </c>
      <c r="H7551" t="s">
        <v>26516</v>
      </c>
      <c r="I7551" s="2">
        <v>45222</v>
      </c>
      <c r="J7551" t="s">
        <v>20434</v>
      </c>
      <c r="K7551" t="s">
        <v>20435</v>
      </c>
      <c r="L7551" t="s">
        <v>60</v>
      </c>
      <c r="M7551">
        <v>18666.247899999998</v>
      </c>
      <c r="N7551">
        <v>227</v>
      </c>
      <c r="O7551" t="s">
        <v>43</v>
      </c>
      <c r="P7551" t="s">
        <v>43</v>
      </c>
      <c r="Q7551" s="2">
        <v>45225</v>
      </c>
      <c r="R7551" t="s">
        <v>32</v>
      </c>
      <c r="S7551" t="s">
        <v>45</v>
      </c>
      <c r="T7551">
        <f>_xlfn.DAYS(Raw_data_US_healthcare[[#This Row],[Discharge Date]],Raw_data_US_healthcare[[#This Row],[Date of Admission]])</f>
        <v>3</v>
      </c>
    </row>
    <row r="7552" spans="1:20" x14ac:dyDescent="0.3">
      <c r="A7552" t="s">
        <v>26511</v>
      </c>
      <c r="B7552" t="s">
        <v>6809</v>
      </c>
      <c r="C7552">
        <v>68</v>
      </c>
      <c r="D7552" t="str">
        <f>IF(Raw_data_US_healthcare[[#This Row],[Age]]&lt;35,"Young",IF(Raw_data_US_healthcare[[#This Row],[Age]]&lt;60,"Middle","Senior"))</f>
        <v>Senior</v>
      </c>
      <c r="E7552" t="s">
        <v>16</v>
      </c>
      <c r="F7552" t="s">
        <v>27</v>
      </c>
      <c r="G7552" t="s">
        <v>27</v>
      </c>
      <c r="H7552" t="s">
        <v>36</v>
      </c>
      <c r="I7552" s="2">
        <v>44663</v>
      </c>
      <c r="J7552" t="s">
        <v>20436</v>
      </c>
      <c r="K7552" t="s">
        <v>20437</v>
      </c>
      <c r="L7552" t="s">
        <v>52</v>
      </c>
      <c r="M7552">
        <v>12698.650100000001</v>
      </c>
      <c r="N7552">
        <v>362</v>
      </c>
      <c r="O7552" t="s">
        <v>39</v>
      </c>
      <c r="P7552" t="s">
        <v>39</v>
      </c>
      <c r="Q7552" s="2">
        <v>44682</v>
      </c>
      <c r="R7552" t="s">
        <v>32</v>
      </c>
      <c r="S7552" t="s">
        <v>24</v>
      </c>
      <c r="T7552">
        <f>_xlfn.DAYS(Raw_data_US_healthcare[[#This Row],[Discharge Date]],Raw_data_US_healthcare[[#This Row],[Date of Admission]])</f>
        <v>19</v>
      </c>
    </row>
    <row r="7553" spans="1:20" x14ac:dyDescent="0.3">
      <c r="A7553" t="s">
        <v>26512</v>
      </c>
      <c r="B7553" t="s">
        <v>20438</v>
      </c>
      <c r="C7553">
        <v>82</v>
      </c>
      <c r="D7553" t="str">
        <f>IF(Raw_data_US_healthcare[[#This Row],[Age]]&lt;35,"Young",IF(Raw_data_US_healthcare[[#This Row],[Age]]&lt;60,"Middle","Senior"))</f>
        <v>Senior</v>
      </c>
      <c r="E7553" t="s">
        <v>26</v>
      </c>
      <c r="F7553" t="s">
        <v>17</v>
      </c>
      <c r="G7553" t="s">
        <v>17</v>
      </c>
      <c r="H7553" t="s">
        <v>69</v>
      </c>
      <c r="I7553" s="2">
        <v>44946</v>
      </c>
      <c r="J7553" t="s">
        <v>20439</v>
      </c>
      <c r="K7553" t="s">
        <v>20440</v>
      </c>
      <c r="L7553" t="s">
        <v>52</v>
      </c>
      <c r="M7553">
        <v>16487.527300000002</v>
      </c>
      <c r="N7553">
        <v>105</v>
      </c>
      <c r="O7553" t="s">
        <v>39</v>
      </c>
      <c r="P7553" t="s">
        <v>39</v>
      </c>
      <c r="Q7553" s="2">
        <v>44958</v>
      </c>
      <c r="R7553" t="s">
        <v>44</v>
      </c>
      <c r="S7553" t="s">
        <v>45</v>
      </c>
      <c r="T7553">
        <f>_xlfn.DAYS(Raw_data_US_healthcare[[#This Row],[Discharge Date]],Raw_data_US_healthcare[[#This Row],[Date of Admission]])</f>
        <v>12</v>
      </c>
    </row>
    <row r="7554" spans="1:20" x14ac:dyDescent="0.3">
      <c r="A7554" t="s">
        <v>26512</v>
      </c>
      <c r="B7554" t="s">
        <v>1770</v>
      </c>
      <c r="C7554">
        <v>51</v>
      </c>
      <c r="D7554" t="str">
        <f>IF(Raw_data_US_healthcare[[#This Row],[Age]]&lt;35,"Young",IF(Raw_data_US_healthcare[[#This Row],[Age]]&lt;60,"Middle","Senior"))</f>
        <v>Middle</v>
      </c>
      <c r="E7554" t="s">
        <v>26</v>
      </c>
      <c r="F7554" t="s">
        <v>113</v>
      </c>
      <c r="G7554" t="s">
        <v>113</v>
      </c>
      <c r="H7554" t="s">
        <v>26516</v>
      </c>
      <c r="I7554" s="2">
        <v>45095</v>
      </c>
      <c r="J7554" t="s">
        <v>20441</v>
      </c>
      <c r="K7554" t="s">
        <v>20442</v>
      </c>
      <c r="L7554" t="s">
        <v>31</v>
      </c>
      <c r="M7554">
        <v>25531.840800000002</v>
      </c>
      <c r="N7554">
        <v>379</v>
      </c>
      <c r="O7554" t="s">
        <v>22</v>
      </c>
      <c r="P7554" t="s">
        <v>22</v>
      </c>
      <c r="Q7554" s="2">
        <v>45096</v>
      </c>
      <c r="R7554" t="s">
        <v>23</v>
      </c>
      <c r="S7554" t="s">
        <v>33</v>
      </c>
      <c r="T7554">
        <f>_xlfn.DAYS(Raw_data_US_healthcare[[#This Row],[Discharge Date]],Raw_data_US_healthcare[[#This Row],[Date of Admission]])</f>
        <v>1</v>
      </c>
    </row>
    <row r="7555" spans="1:20" x14ac:dyDescent="0.3">
      <c r="A7555" t="s">
        <v>26512</v>
      </c>
      <c r="B7555" t="s">
        <v>20443</v>
      </c>
      <c r="C7555">
        <v>83</v>
      </c>
      <c r="D7555" t="str">
        <f>IF(Raw_data_US_healthcare[[#This Row],[Age]]&lt;35,"Young",IF(Raw_data_US_healthcare[[#This Row],[Age]]&lt;60,"Middle","Senior"))</f>
        <v>Senior</v>
      </c>
      <c r="E7555" t="s">
        <v>26</v>
      </c>
      <c r="F7555" t="s">
        <v>27</v>
      </c>
      <c r="G7555" t="s">
        <v>27</v>
      </c>
      <c r="H7555" t="s">
        <v>26514</v>
      </c>
      <c r="I7555" s="2">
        <v>43904</v>
      </c>
      <c r="J7555" t="s">
        <v>20444</v>
      </c>
      <c r="K7555" t="s">
        <v>20445</v>
      </c>
      <c r="L7555" t="s">
        <v>21</v>
      </c>
      <c r="M7555">
        <v>12274.551299999999</v>
      </c>
      <c r="N7555">
        <v>359</v>
      </c>
      <c r="O7555" t="s">
        <v>22</v>
      </c>
      <c r="P7555" t="s">
        <v>22</v>
      </c>
      <c r="Q7555" s="2">
        <v>43909</v>
      </c>
      <c r="R7555" t="s">
        <v>44</v>
      </c>
      <c r="S7555" t="s">
        <v>33</v>
      </c>
      <c r="T7555">
        <f>_xlfn.DAYS(Raw_data_US_healthcare[[#This Row],[Discharge Date]],Raw_data_US_healthcare[[#This Row],[Date of Admission]])</f>
        <v>5</v>
      </c>
    </row>
    <row r="7556" spans="1:20" x14ac:dyDescent="0.3">
      <c r="A7556" t="s">
        <v>26512</v>
      </c>
      <c r="B7556" t="s">
        <v>20446</v>
      </c>
      <c r="C7556">
        <v>54</v>
      </c>
      <c r="D7556" t="str">
        <f>IF(Raw_data_US_healthcare[[#This Row],[Age]]&lt;35,"Young",IF(Raw_data_US_healthcare[[#This Row],[Age]]&lt;60,"Middle","Senior"))</f>
        <v>Middle</v>
      </c>
      <c r="E7556" t="s">
        <v>26</v>
      </c>
      <c r="F7556" t="s">
        <v>35</v>
      </c>
      <c r="G7556" t="s">
        <v>35</v>
      </c>
      <c r="H7556" t="s">
        <v>26516</v>
      </c>
      <c r="I7556" s="2">
        <v>44104</v>
      </c>
      <c r="J7556" t="s">
        <v>20447</v>
      </c>
      <c r="K7556" t="s">
        <v>20448</v>
      </c>
      <c r="L7556" t="s">
        <v>52</v>
      </c>
      <c r="M7556">
        <v>28921.577499999999</v>
      </c>
      <c r="N7556">
        <v>486</v>
      </c>
      <c r="O7556" t="s">
        <v>43</v>
      </c>
      <c r="P7556" t="s">
        <v>43</v>
      </c>
      <c r="Q7556" s="2">
        <v>44119</v>
      </c>
      <c r="R7556" t="s">
        <v>32</v>
      </c>
      <c r="S7556" t="s">
        <v>33</v>
      </c>
      <c r="T7556">
        <f>_xlfn.DAYS(Raw_data_US_healthcare[[#This Row],[Discharge Date]],Raw_data_US_healthcare[[#This Row],[Date of Admission]])</f>
        <v>15</v>
      </c>
    </row>
    <row r="7557" spans="1:20" x14ac:dyDescent="0.3">
      <c r="A7557" t="s">
        <v>26512</v>
      </c>
      <c r="B7557" t="s">
        <v>20449</v>
      </c>
      <c r="C7557">
        <v>67</v>
      </c>
      <c r="D7557" t="str">
        <f>IF(Raw_data_US_healthcare[[#This Row],[Age]]&lt;35,"Young",IF(Raw_data_US_healthcare[[#This Row],[Age]]&lt;60,"Middle","Senior"))</f>
        <v>Senior</v>
      </c>
      <c r="E7557" t="s">
        <v>26</v>
      </c>
      <c r="F7557" t="s">
        <v>17</v>
      </c>
      <c r="G7557" t="s">
        <v>17</v>
      </c>
      <c r="H7557" t="s">
        <v>26516</v>
      </c>
      <c r="I7557" s="2">
        <v>44908</v>
      </c>
      <c r="J7557" t="s">
        <v>20450</v>
      </c>
      <c r="K7557" t="s">
        <v>20451</v>
      </c>
      <c r="L7557" t="s">
        <v>56</v>
      </c>
      <c r="M7557">
        <v>27496.6806</v>
      </c>
      <c r="N7557">
        <v>332</v>
      </c>
      <c r="O7557" t="s">
        <v>39</v>
      </c>
      <c r="P7557" t="s">
        <v>39</v>
      </c>
      <c r="Q7557" s="2">
        <v>44926</v>
      </c>
      <c r="R7557" t="s">
        <v>23</v>
      </c>
      <c r="S7557" t="s">
        <v>45</v>
      </c>
      <c r="T7557">
        <f>_xlfn.DAYS(Raw_data_US_healthcare[[#This Row],[Discharge Date]],Raw_data_US_healthcare[[#This Row],[Date of Admission]])</f>
        <v>18</v>
      </c>
    </row>
    <row r="7558" spans="1:20" x14ac:dyDescent="0.3">
      <c r="A7558" t="s">
        <v>26511</v>
      </c>
      <c r="B7558" t="s">
        <v>20452</v>
      </c>
      <c r="C7558">
        <v>50</v>
      </c>
      <c r="D7558" t="str">
        <f>IF(Raw_data_US_healthcare[[#This Row],[Age]]&lt;35,"Young",IF(Raw_data_US_healthcare[[#This Row],[Age]]&lt;60,"Middle","Senior"))</f>
        <v>Middle</v>
      </c>
      <c r="E7558" t="s">
        <v>16</v>
      </c>
      <c r="F7558" t="s">
        <v>228</v>
      </c>
      <c r="G7558" t="s">
        <v>228</v>
      </c>
      <c r="H7558" t="s">
        <v>28</v>
      </c>
      <c r="I7558" s="2">
        <v>44855</v>
      </c>
      <c r="J7558" t="s">
        <v>3629</v>
      </c>
      <c r="K7558" t="s">
        <v>20453</v>
      </c>
      <c r="L7558" t="s">
        <v>21</v>
      </c>
      <c r="M7558">
        <v>23809.0874</v>
      </c>
      <c r="N7558">
        <v>471</v>
      </c>
      <c r="O7558" t="s">
        <v>22</v>
      </c>
      <c r="P7558" t="s">
        <v>22</v>
      </c>
      <c r="Q7558" s="2">
        <v>44868</v>
      </c>
      <c r="R7558" t="s">
        <v>48</v>
      </c>
      <c r="S7558" t="s">
        <v>24</v>
      </c>
      <c r="T7558">
        <f>_xlfn.DAYS(Raw_data_US_healthcare[[#This Row],[Discharge Date]],Raw_data_US_healthcare[[#This Row],[Date of Admission]])</f>
        <v>13</v>
      </c>
    </row>
    <row r="7559" spans="1:20" x14ac:dyDescent="0.3">
      <c r="A7559" t="s">
        <v>26512</v>
      </c>
      <c r="B7559" t="s">
        <v>20454</v>
      </c>
      <c r="C7559">
        <v>32</v>
      </c>
      <c r="D7559" t="str">
        <f>IF(Raw_data_US_healthcare[[#This Row],[Age]]&lt;35,"Young",IF(Raw_data_US_healthcare[[#This Row],[Age]]&lt;60,"Middle","Senior"))</f>
        <v>Young</v>
      </c>
      <c r="E7559" t="s">
        <v>26</v>
      </c>
      <c r="F7559" t="s">
        <v>49</v>
      </c>
      <c r="G7559" t="s">
        <v>49</v>
      </c>
      <c r="H7559" t="s">
        <v>28</v>
      </c>
      <c r="I7559" s="2">
        <v>44082</v>
      </c>
      <c r="J7559" t="s">
        <v>20455</v>
      </c>
      <c r="K7559" t="s">
        <v>20456</v>
      </c>
      <c r="L7559" t="s">
        <v>56</v>
      </c>
      <c r="M7559">
        <v>31742.0821</v>
      </c>
      <c r="N7559">
        <v>281</v>
      </c>
      <c r="O7559" t="s">
        <v>43</v>
      </c>
      <c r="P7559" t="s">
        <v>43</v>
      </c>
      <c r="Q7559" s="2">
        <v>44088</v>
      </c>
      <c r="R7559" t="s">
        <v>48</v>
      </c>
      <c r="S7559" t="s">
        <v>24</v>
      </c>
      <c r="T7559">
        <f>_xlfn.DAYS(Raw_data_US_healthcare[[#This Row],[Discharge Date]],Raw_data_US_healthcare[[#This Row],[Date of Admission]])</f>
        <v>6</v>
      </c>
    </row>
    <row r="7560" spans="1:20" x14ac:dyDescent="0.3">
      <c r="A7560" t="s">
        <v>26512</v>
      </c>
      <c r="B7560" t="s">
        <v>20457</v>
      </c>
      <c r="C7560">
        <v>40</v>
      </c>
      <c r="D7560" t="str">
        <f>IF(Raw_data_US_healthcare[[#This Row],[Age]]&lt;35,"Young",IF(Raw_data_US_healthcare[[#This Row],[Age]]&lt;60,"Middle","Senior"))</f>
        <v>Middle</v>
      </c>
      <c r="E7560" t="s">
        <v>26</v>
      </c>
      <c r="F7560" t="s">
        <v>17</v>
      </c>
      <c r="G7560" t="s">
        <v>17</v>
      </c>
      <c r="H7560" t="s">
        <v>26514</v>
      </c>
      <c r="I7560" s="2">
        <v>45062</v>
      </c>
      <c r="J7560" t="s">
        <v>20458</v>
      </c>
      <c r="K7560" t="s">
        <v>20459</v>
      </c>
      <c r="L7560" t="s">
        <v>56</v>
      </c>
      <c r="M7560">
        <v>17253.112099999998</v>
      </c>
      <c r="N7560">
        <v>176</v>
      </c>
      <c r="O7560" t="s">
        <v>39</v>
      </c>
      <c r="P7560" t="s">
        <v>39</v>
      </c>
      <c r="Q7560" s="2">
        <v>45087</v>
      </c>
      <c r="R7560" t="s">
        <v>44</v>
      </c>
      <c r="S7560" t="s">
        <v>33</v>
      </c>
      <c r="T7560">
        <f>_xlfn.DAYS(Raw_data_US_healthcare[[#This Row],[Discharge Date]],Raw_data_US_healthcare[[#This Row],[Date of Admission]])</f>
        <v>25</v>
      </c>
    </row>
    <row r="7561" spans="1:20" x14ac:dyDescent="0.3">
      <c r="A7561" t="s">
        <v>26512</v>
      </c>
      <c r="B7561" t="s">
        <v>20460</v>
      </c>
      <c r="C7561">
        <v>70</v>
      </c>
      <c r="D7561" t="str">
        <f>IF(Raw_data_US_healthcare[[#This Row],[Age]]&lt;35,"Young",IF(Raw_data_US_healthcare[[#This Row],[Age]]&lt;60,"Middle","Senior"))</f>
        <v>Senior</v>
      </c>
      <c r="E7561" t="s">
        <v>26</v>
      </c>
      <c r="F7561" t="s">
        <v>88</v>
      </c>
      <c r="G7561" t="s">
        <v>88</v>
      </c>
      <c r="H7561" t="s">
        <v>26516</v>
      </c>
      <c r="I7561" s="2">
        <v>45159</v>
      </c>
      <c r="J7561" t="s">
        <v>20461</v>
      </c>
      <c r="K7561" t="s">
        <v>20462</v>
      </c>
      <c r="L7561" t="s">
        <v>52</v>
      </c>
      <c r="M7561">
        <v>29737.9378</v>
      </c>
      <c r="N7561">
        <v>396</v>
      </c>
      <c r="O7561" t="s">
        <v>43</v>
      </c>
      <c r="P7561" t="s">
        <v>43</v>
      </c>
      <c r="Q7561" s="2">
        <v>45173</v>
      </c>
      <c r="R7561" t="s">
        <v>48</v>
      </c>
      <c r="S7561" t="s">
        <v>24</v>
      </c>
      <c r="T7561">
        <f>_xlfn.DAYS(Raw_data_US_healthcare[[#This Row],[Discharge Date]],Raw_data_US_healthcare[[#This Row],[Date of Admission]])</f>
        <v>14</v>
      </c>
    </row>
    <row r="7562" spans="1:20" x14ac:dyDescent="0.3">
      <c r="A7562" t="s">
        <v>26512</v>
      </c>
      <c r="B7562" t="s">
        <v>20463</v>
      </c>
      <c r="C7562">
        <v>61</v>
      </c>
      <c r="D7562" t="str">
        <f>IF(Raw_data_US_healthcare[[#This Row],[Age]]&lt;35,"Young",IF(Raw_data_US_healthcare[[#This Row],[Age]]&lt;60,"Middle","Senior"))</f>
        <v>Senior</v>
      </c>
      <c r="E7562" t="s">
        <v>26</v>
      </c>
      <c r="F7562" t="s">
        <v>49</v>
      </c>
      <c r="G7562" t="s">
        <v>49</v>
      </c>
      <c r="H7562" t="s">
        <v>26514</v>
      </c>
      <c r="I7562" s="2">
        <v>44651</v>
      </c>
      <c r="J7562" t="s">
        <v>20464</v>
      </c>
      <c r="K7562" t="s">
        <v>20465</v>
      </c>
      <c r="L7562" t="s">
        <v>21</v>
      </c>
      <c r="M7562">
        <v>21949.425599999999</v>
      </c>
      <c r="N7562">
        <v>296</v>
      </c>
      <c r="O7562" t="s">
        <v>22</v>
      </c>
      <c r="P7562" t="s">
        <v>22</v>
      </c>
      <c r="Q7562" s="2">
        <v>44656</v>
      </c>
      <c r="R7562" t="s">
        <v>48</v>
      </c>
      <c r="S7562" t="s">
        <v>33</v>
      </c>
      <c r="T7562">
        <f>_xlfn.DAYS(Raw_data_US_healthcare[[#This Row],[Discharge Date]],Raw_data_US_healthcare[[#This Row],[Date of Admission]])</f>
        <v>5</v>
      </c>
    </row>
    <row r="7563" spans="1:20" x14ac:dyDescent="0.3">
      <c r="A7563" t="s">
        <v>26512</v>
      </c>
      <c r="B7563" t="s">
        <v>20466</v>
      </c>
      <c r="C7563">
        <v>54</v>
      </c>
      <c r="D7563" t="str">
        <f>IF(Raw_data_US_healthcare[[#This Row],[Age]]&lt;35,"Young",IF(Raw_data_US_healthcare[[#This Row],[Age]]&lt;60,"Middle","Senior"))</f>
        <v>Middle</v>
      </c>
      <c r="E7563" t="s">
        <v>26</v>
      </c>
      <c r="F7563" t="s">
        <v>35</v>
      </c>
      <c r="G7563" t="s">
        <v>35</v>
      </c>
      <c r="H7563" t="s">
        <v>28</v>
      </c>
      <c r="I7563" s="2">
        <v>43976</v>
      </c>
      <c r="J7563" t="s">
        <v>13675</v>
      </c>
      <c r="K7563" t="s">
        <v>15105</v>
      </c>
      <c r="L7563" t="s">
        <v>60</v>
      </c>
      <c r="M7563">
        <v>18229.107100000001</v>
      </c>
      <c r="N7563">
        <v>326</v>
      </c>
      <c r="O7563" t="s">
        <v>22</v>
      </c>
      <c r="P7563" t="s">
        <v>22</v>
      </c>
      <c r="Q7563" s="2">
        <v>43978</v>
      </c>
      <c r="R7563" t="s">
        <v>23</v>
      </c>
      <c r="S7563" t="s">
        <v>24</v>
      </c>
      <c r="T7563">
        <f>_xlfn.DAYS(Raw_data_US_healthcare[[#This Row],[Discharge Date]],Raw_data_US_healthcare[[#This Row],[Date of Admission]])</f>
        <v>2</v>
      </c>
    </row>
    <row r="7564" spans="1:20" x14ac:dyDescent="0.3">
      <c r="A7564" t="s">
        <v>26512</v>
      </c>
      <c r="B7564" t="s">
        <v>20467</v>
      </c>
      <c r="C7564">
        <v>46</v>
      </c>
      <c r="D7564" t="str">
        <f>IF(Raw_data_US_healthcare[[#This Row],[Age]]&lt;35,"Young",IF(Raw_data_US_healthcare[[#This Row],[Age]]&lt;60,"Middle","Senior"))</f>
        <v>Middle</v>
      </c>
      <c r="E7564" t="s">
        <v>26</v>
      </c>
      <c r="F7564" t="s">
        <v>228</v>
      </c>
      <c r="G7564" t="s">
        <v>228</v>
      </c>
      <c r="H7564" t="s">
        <v>28</v>
      </c>
      <c r="I7564" s="2">
        <v>43964</v>
      </c>
      <c r="J7564" t="s">
        <v>4526</v>
      </c>
      <c r="K7564" t="s">
        <v>20468</v>
      </c>
      <c r="L7564" t="s">
        <v>52</v>
      </c>
      <c r="M7564">
        <v>40183.928</v>
      </c>
      <c r="N7564">
        <v>161</v>
      </c>
      <c r="O7564" t="s">
        <v>43</v>
      </c>
      <c r="P7564" t="s">
        <v>43</v>
      </c>
      <c r="Q7564" s="2">
        <v>43986</v>
      </c>
      <c r="R7564" t="s">
        <v>44</v>
      </c>
      <c r="S7564" t="s">
        <v>33</v>
      </c>
      <c r="T7564">
        <f>_xlfn.DAYS(Raw_data_US_healthcare[[#This Row],[Discharge Date]],Raw_data_US_healthcare[[#This Row],[Date of Admission]])</f>
        <v>22</v>
      </c>
    </row>
    <row r="7565" spans="1:20" x14ac:dyDescent="0.3">
      <c r="A7565" t="s">
        <v>26512</v>
      </c>
      <c r="B7565" t="s">
        <v>20469</v>
      </c>
      <c r="C7565">
        <v>42</v>
      </c>
      <c r="D7565" t="str">
        <f>IF(Raw_data_US_healthcare[[#This Row],[Age]]&lt;35,"Young",IF(Raw_data_US_healthcare[[#This Row],[Age]]&lt;60,"Middle","Senior"))</f>
        <v>Middle</v>
      </c>
      <c r="E7565" t="s">
        <v>26</v>
      </c>
      <c r="F7565" t="s">
        <v>17</v>
      </c>
      <c r="G7565" t="s">
        <v>17</v>
      </c>
      <c r="H7565" t="s">
        <v>28</v>
      </c>
      <c r="I7565" s="2">
        <v>45026</v>
      </c>
      <c r="J7565" t="s">
        <v>20470</v>
      </c>
      <c r="K7565" t="s">
        <v>20471</v>
      </c>
      <c r="L7565" t="s">
        <v>52</v>
      </c>
      <c r="M7565">
        <v>7269.7592999999997</v>
      </c>
      <c r="N7565">
        <v>235</v>
      </c>
      <c r="O7565" t="s">
        <v>22</v>
      </c>
      <c r="P7565" t="s">
        <v>22</v>
      </c>
      <c r="Q7565" s="2">
        <v>45035</v>
      </c>
      <c r="R7565" t="s">
        <v>23</v>
      </c>
      <c r="S7565" t="s">
        <v>45</v>
      </c>
      <c r="T7565">
        <f>_xlfn.DAYS(Raw_data_US_healthcare[[#This Row],[Discharge Date]],Raw_data_US_healthcare[[#This Row],[Date of Admission]])</f>
        <v>9</v>
      </c>
    </row>
    <row r="7566" spans="1:20" x14ac:dyDescent="0.3">
      <c r="A7566" t="s">
        <v>26511</v>
      </c>
      <c r="B7566" t="s">
        <v>1115</v>
      </c>
      <c r="C7566">
        <v>50</v>
      </c>
      <c r="D7566" t="str">
        <f>IF(Raw_data_US_healthcare[[#This Row],[Age]]&lt;35,"Young",IF(Raw_data_US_healthcare[[#This Row],[Age]]&lt;60,"Middle","Senior"))</f>
        <v>Middle</v>
      </c>
      <c r="E7566" t="s">
        <v>16</v>
      </c>
      <c r="F7566" t="s">
        <v>27</v>
      </c>
      <c r="G7566" t="s">
        <v>27</v>
      </c>
      <c r="H7566" t="s">
        <v>18</v>
      </c>
      <c r="I7566" s="2">
        <v>43593</v>
      </c>
      <c r="J7566" t="s">
        <v>20472</v>
      </c>
      <c r="K7566" t="s">
        <v>20378</v>
      </c>
      <c r="L7566" t="s">
        <v>21</v>
      </c>
      <c r="M7566">
        <v>41678.715499999998</v>
      </c>
      <c r="N7566">
        <v>155</v>
      </c>
      <c r="O7566" t="s">
        <v>43</v>
      </c>
      <c r="P7566" t="s">
        <v>43</v>
      </c>
      <c r="Q7566" s="2">
        <v>43621</v>
      </c>
      <c r="R7566" t="s">
        <v>48</v>
      </c>
      <c r="S7566" t="s">
        <v>33</v>
      </c>
      <c r="T7566">
        <f>_xlfn.DAYS(Raw_data_US_healthcare[[#This Row],[Discharge Date]],Raw_data_US_healthcare[[#This Row],[Date of Admission]])</f>
        <v>28</v>
      </c>
    </row>
    <row r="7567" spans="1:20" x14ac:dyDescent="0.3">
      <c r="A7567" t="s">
        <v>26511</v>
      </c>
      <c r="B7567" t="s">
        <v>20473</v>
      </c>
      <c r="C7567">
        <v>42</v>
      </c>
      <c r="D7567" t="str">
        <f>IF(Raw_data_US_healthcare[[#This Row],[Age]]&lt;35,"Young",IF(Raw_data_US_healthcare[[#This Row],[Age]]&lt;60,"Middle","Senior"))</f>
        <v>Middle</v>
      </c>
      <c r="E7567" t="s">
        <v>16</v>
      </c>
      <c r="F7567" t="s">
        <v>113</v>
      </c>
      <c r="G7567" t="s">
        <v>113</v>
      </c>
      <c r="H7567" t="s">
        <v>69</v>
      </c>
      <c r="I7567" s="2">
        <v>44640</v>
      </c>
      <c r="J7567" t="s">
        <v>20474</v>
      </c>
      <c r="K7567" t="s">
        <v>20475</v>
      </c>
      <c r="L7567" t="s">
        <v>52</v>
      </c>
      <c r="M7567">
        <v>56324.397900000004</v>
      </c>
      <c r="N7567">
        <v>256</v>
      </c>
      <c r="O7567" t="s">
        <v>39</v>
      </c>
      <c r="P7567" t="s">
        <v>39</v>
      </c>
      <c r="Q7567" s="2">
        <v>44647</v>
      </c>
      <c r="R7567" t="s">
        <v>23</v>
      </c>
      <c r="S7567" t="s">
        <v>24</v>
      </c>
      <c r="T7567">
        <f>_xlfn.DAYS(Raw_data_US_healthcare[[#This Row],[Discharge Date]],Raw_data_US_healthcare[[#This Row],[Date of Admission]])</f>
        <v>7</v>
      </c>
    </row>
    <row r="7568" spans="1:20" x14ac:dyDescent="0.3">
      <c r="A7568" t="s">
        <v>26512</v>
      </c>
      <c r="B7568" t="s">
        <v>20476</v>
      </c>
      <c r="C7568">
        <v>57</v>
      </c>
      <c r="D7568" t="str">
        <f>IF(Raw_data_US_healthcare[[#This Row],[Age]]&lt;35,"Young",IF(Raw_data_US_healthcare[[#This Row],[Age]]&lt;60,"Middle","Senior"))</f>
        <v>Middle</v>
      </c>
      <c r="E7568" t="s">
        <v>26</v>
      </c>
      <c r="F7568" t="s">
        <v>62</v>
      </c>
      <c r="G7568" t="s">
        <v>62</v>
      </c>
      <c r="H7568" t="s">
        <v>26514</v>
      </c>
      <c r="I7568" s="2">
        <v>45119</v>
      </c>
      <c r="J7568" t="s">
        <v>8240</v>
      </c>
      <c r="K7568" t="s">
        <v>20411</v>
      </c>
      <c r="L7568" t="s">
        <v>56</v>
      </c>
      <c r="M7568">
        <v>14218.1361</v>
      </c>
      <c r="N7568">
        <v>459</v>
      </c>
      <c r="O7568" t="s">
        <v>39</v>
      </c>
      <c r="P7568" t="s">
        <v>39</v>
      </c>
      <c r="Q7568" s="2">
        <v>45147</v>
      </c>
      <c r="R7568" t="s">
        <v>48</v>
      </c>
      <c r="S7568" t="s">
        <v>45</v>
      </c>
      <c r="T7568">
        <f>_xlfn.DAYS(Raw_data_US_healthcare[[#This Row],[Discharge Date]],Raw_data_US_healthcare[[#This Row],[Date of Admission]])</f>
        <v>28</v>
      </c>
    </row>
    <row r="7569" spans="1:20" x14ac:dyDescent="0.3">
      <c r="A7569" t="s">
        <v>26512</v>
      </c>
      <c r="B7569" t="s">
        <v>20477</v>
      </c>
      <c r="C7569">
        <v>23</v>
      </c>
      <c r="D7569" t="str">
        <f>IF(Raw_data_US_healthcare[[#This Row],[Age]]&lt;35,"Young",IF(Raw_data_US_healthcare[[#This Row],[Age]]&lt;60,"Middle","Senior"))</f>
        <v>Young</v>
      </c>
      <c r="E7569" t="s">
        <v>26</v>
      </c>
      <c r="F7569" t="s">
        <v>17</v>
      </c>
      <c r="G7569" t="s">
        <v>17</v>
      </c>
      <c r="H7569" t="s">
        <v>28</v>
      </c>
      <c r="I7569" s="2">
        <v>44024</v>
      </c>
      <c r="J7569" t="s">
        <v>20478</v>
      </c>
      <c r="K7569" t="s">
        <v>20479</v>
      </c>
      <c r="L7569" t="s">
        <v>52</v>
      </c>
      <c r="M7569">
        <v>1148.4666</v>
      </c>
      <c r="N7569">
        <v>223</v>
      </c>
      <c r="O7569" t="s">
        <v>43</v>
      </c>
      <c r="P7569" t="s">
        <v>43</v>
      </c>
      <c r="Q7569" s="2">
        <v>44044</v>
      </c>
      <c r="R7569" t="s">
        <v>32</v>
      </c>
      <c r="S7569" t="s">
        <v>33</v>
      </c>
      <c r="T7569">
        <f>_xlfn.DAYS(Raw_data_US_healthcare[[#This Row],[Discharge Date]],Raw_data_US_healthcare[[#This Row],[Date of Admission]])</f>
        <v>20</v>
      </c>
    </row>
    <row r="7570" spans="1:20" x14ac:dyDescent="0.3">
      <c r="A7570" t="s">
        <v>26511</v>
      </c>
      <c r="B7570" t="s">
        <v>20480</v>
      </c>
      <c r="C7570">
        <v>82</v>
      </c>
      <c r="D7570" t="str">
        <f>IF(Raw_data_US_healthcare[[#This Row],[Age]]&lt;35,"Young",IF(Raw_data_US_healthcare[[#This Row],[Age]]&lt;60,"Middle","Senior"))</f>
        <v>Senior</v>
      </c>
      <c r="E7570" t="s">
        <v>16</v>
      </c>
      <c r="F7570" t="s">
        <v>62</v>
      </c>
      <c r="G7570" t="s">
        <v>62</v>
      </c>
      <c r="H7570" t="s">
        <v>69</v>
      </c>
      <c r="I7570" s="2">
        <v>43655</v>
      </c>
      <c r="J7570" t="s">
        <v>20481</v>
      </c>
      <c r="K7570" t="s">
        <v>12327</v>
      </c>
      <c r="L7570" t="s">
        <v>31</v>
      </c>
      <c r="M7570">
        <v>32067.384300000002</v>
      </c>
      <c r="N7570">
        <v>498</v>
      </c>
      <c r="O7570" t="s">
        <v>39</v>
      </c>
      <c r="P7570" t="s">
        <v>39</v>
      </c>
      <c r="Q7570" s="2">
        <v>43684</v>
      </c>
      <c r="R7570" t="s">
        <v>23</v>
      </c>
      <c r="S7570" t="s">
        <v>24</v>
      </c>
      <c r="T7570">
        <f>_xlfn.DAYS(Raw_data_US_healthcare[[#This Row],[Discharge Date]],Raw_data_US_healthcare[[#This Row],[Date of Admission]])</f>
        <v>29</v>
      </c>
    </row>
    <row r="7571" spans="1:20" x14ac:dyDescent="0.3">
      <c r="A7571" t="s">
        <v>26511</v>
      </c>
      <c r="B7571" t="s">
        <v>14838</v>
      </c>
      <c r="C7571">
        <v>74</v>
      </c>
      <c r="D7571" t="str">
        <f>IF(Raw_data_US_healthcare[[#This Row],[Age]]&lt;35,"Young",IF(Raw_data_US_healthcare[[#This Row],[Age]]&lt;60,"Middle","Senior"))</f>
        <v>Senior</v>
      </c>
      <c r="E7571" t="s">
        <v>16</v>
      </c>
      <c r="F7571" t="s">
        <v>113</v>
      </c>
      <c r="G7571" t="s">
        <v>113</v>
      </c>
      <c r="H7571" t="s">
        <v>36</v>
      </c>
      <c r="I7571" s="2">
        <v>45222</v>
      </c>
      <c r="J7571" t="s">
        <v>20482</v>
      </c>
      <c r="K7571" t="s">
        <v>20483</v>
      </c>
      <c r="L7571" t="s">
        <v>56</v>
      </c>
      <c r="M7571">
        <v>11037.1963</v>
      </c>
      <c r="N7571">
        <v>222</v>
      </c>
      <c r="O7571" t="s">
        <v>22</v>
      </c>
      <c r="P7571" t="s">
        <v>22</v>
      </c>
      <c r="Q7571" s="2">
        <v>45235</v>
      </c>
      <c r="R7571" t="s">
        <v>48</v>
      </c>
      <c r="S7571" t="s">
        <v>45</v>
      </c>
      <c r="T7571">
        <f>_xlfn.DAYS(Raw_data_US_healthcare[[#This Row],[Discharge Date]],Raw_data_US_healthcare[[#This Row],[Date of Admission]])</f>
        <v>13</v>
      </c>
    </row>
    <row r="7572" spans="1:20" x14ac:dyDescent="0.3">
      <c r="A7572" t="s">
        <v>26512</v>
      </c>
      <c r="B7572" t="s">
        <v>4574</v>
      </c>
      <c r="C7572">
        <v>31</v>
      </c>
      <c r="D7572" t="str">
        <f>IF(Raw_data_US_healthcare[[#This Row],[Age]]&lt;35,"Young",IF(Raw_data_US_healthcare[[#This Row],[Age]]&lt;60,"Middle","Senior"))</f>
        <v>Young</v>
      </c>
      <c r="E7572" t="s">
        <v>26</v>
      </c>
      <c r="F7572" t="s">
        <v>27</v>
      </c>
      <c r="G7572" t="s">
        <v>27</v>
      </c>
      <c r="H7572" t="s">
        <v>36</v>
      </c>
      <c r="I7572" s="2">
        <v>43912</v>
      </c>
      <c r="J7572" t="s">
        <v>20484</v>
      </c>
      <c r="K7572" t="s">
        <v>20485</v>
      </c>
      <c r="L7572" t="s">
        <v>56</v>
      </c>
      <c r="M7572">
        <v>18318.460599999999</v>
      </c>
      <c r="N7572">
        <v>184</v>
      </c>
      <c r="O7572" t="s">
        <v>39</v>
      </c>
      <c r="P7572" t="s">
        <v>39</v>
      </c>
      <c r="Q7572" s="2">
        <v>43940</v>
      </c>
      <c r="R7572" t="s">
        <v>44</v>
      </c>
      <c r="S7572" t="s">
        <v>45</v>
      </c>
      <c r="T7572">
        <f>_xlfn.DAYS(Raw_data_US_healthcare[[#This Row],[Discharge Date]],Raw_data_US_healthcare[[#This Row],[Date of Admission]])</f>
        <v>28</v>
      </c>
    </row>
    <row r="7573" spans="1:20" x14ac:dyDescent="0.3">
      <c r="A7573" t="s">
        <v>26511</v>
      </c>
      <c r="B7573" t="s">
        <v>20486</v>
      </c>
      <c r="C7573">
        <v>81</v>
      </c>
      <c r="D7573" t="str">
        <f>IF(Raw_data_US_healthcare[[#This Row],[Age]]&lt;35,"Young",IF(Raw_data_US_healthcare[[#This Row],[Age]]&lt;60,"Middle","Senior"))</f>
        <v>Senior</v>
      </c>
      <c r="E7573" t="s">
        <v>16</v>
      </c>
      <c r="F7573" t="s">
        <v>62</v>
      </c>
      <c r="G7573" t="s">
        <v>62</v>
      </c>
      <c r="H7573" t="s">
        <v>36</v>
      </c>
      <c r="I7573" s="2">
        <v>44695</v>
      </c>
      <c r="J7573" t="s">
        <v>20487</v>
      </c>
      <c r="K7573" t="s">
        <v>20488</v>
      </c>
      <c r="L7573" t="s">
        <v>31</v>
      </c>
      <c r="M7573">
        <v>15402.660599999999</v>
      </c>
      <c r="N7573">
        <v>291</v>
      </c>
      <c r="O7573" t="s">
        <v>22</v>
      </c>
      <c r="P7573" t="s">
        <v>22</v>
      </c>
      <c r="Q7573" s="2">
        <v>44701</v>
      </c>
      <c r="R7573" t="s">
        <v>23</v>
      </c>
      <c r="S7573" t="s">
        <v>45</v>
      </c>
      <c r="T7573">
        <f>_xlfn.DAYS(Raw_data_US_healthcare[[#This Row],[Discharge Date]],Raw_data_US_healthcare[[#This Row],[Date of Admission]])</f>
        <v>6</v>
      </c>
    </row>
    <row r="7574" spans="1:20" x14ac:dyDescent="0.3">
      <c r="A7574" t="s">
        <v>26512</v>
      </c>
      <c r="B7574" t="s">
        <v>20489</v>
      </c>
      <c r="C7574">
        <v>25</v>
      </c>
      <c r="D7574" t="str">
        <f>IF(Raw_data_US_healthcare[[#This Row],[Age]]&lt;35,"Young",IF(Raw_data_US_healthcare[[#This Row],[Age]]&lt;60,"Middle","Senior"))</f>
        <v>Young</v>
      </c>
      <c r="E7574" t="s">
        <v>26</v>
      </c>
      <c r="F7574" t="s">
        <v>113</v>
      </c>
      <c r="G7574" t="s">
        <v>113</v>
      </c>
      <c r="H7574" t="s">
        <v>26514</v>
      </c>
      <c r="I7574" s="2">
        <v>43486</v>
      </c>
      <c r="J7574" t="s">
        <v>20490</v>
      </c>
      <c r="K7574" t="s">
        <v>20491</v>
      </c>
      <c r="L7574" t="s">
        <v>56</v>
      </c>
      <c r="M7574">
        <v>38890.544699999999</v>
      </c>
      <c r="N7574">
        <v>455</v>
      </c>
      <c r="O7574" t="s">
        <v>39</v>
      </c>
      <c r="P7574" t="s">
        <v>39</v>
      </c>
      <c r="Q7574" s="2">
        <v>43497</v>
      </c>
      <c r="R7574" t="s">
        <v>32</v>
      </c>
      <c r="S7574" t="s">
        <v>45</v>
      </c>
      <c r="T7574">
        <f>_xlfn.DAYS(Raw_data_US_healthcare[[#This Row],[Discharge Date]],Raw_data_US_healthcare[[#This Row],[Date of Admission]])</f>
        <v>11</v>
      </c>
    </row>
    <row r="7575" spans="1:20" x14ac:dyDescent="0.3">
      <c r="A7575" t="s">
        <v>26511</v>
      </c>
      <c r="B7575" t="s">
        <v>10967</v>
      </c>
      <c r="C7575">
        <v>75</v>
      </c>
      <c r="D7575" t="str">
        <f>IF(Raw_data_US_healthcare[[#This Row],[Age]]&lt;35,"Young",IF(Raw_data_US_healthcare[[#This Row],[Age]]&lt;60,"Middle","Senior"))</f>
        <v>Senior</v>
      </c>
      <c r="E7575" t="s">
        <v>16</v>
      </c>
      <c r="F7575" t="s">
        <v>228</v>
      </c>
      <c r="G7575" t="s">
        <v>228</v>
      </c>
      <c r="H7575" t="s">
        <v>36</v>
      </c>
      <c r="I7575" s="2">
        <v>44560</v>
      </c>
      <c r="J7575" t="s">
        <v>20492</v>
      </c>
      <c r="K7575" t="s">
        <v>10404</v>
      </c>
      <c r="L7575" t="s">
        <v>21</v>
      </c>
      <c r="M7575">
        <v>13491.4051</v>
      </c>
      <c r="N7575">
        <v>161</v>
      </c>
      <c r="O7575" t="s">
        <v>39</v>
      </c>
      <c r="P7575" t="s">
        <v>39</v>
      </c>
      <c r="Q7575" s="2">
        <v>44570</v>
      </c>
      <c r="R7575" t="s">
        <v>83</v>
      </c>
      <c r="S7575" t="s">
        <v>45</v>
      </c>
      <c r="T7575">
        <f>_xlfn.DAYS(Raw_data_US_healthcare[[#This Row],[Discharge Date]],Raw_data_US_healthcare[[#This Row],[Date of Admission]])</f>
        <v>10</v>
      </c>
    </row>
    <row r="7576" spans="1:20" x14ac:dyDescent="0.3">
      <c r="A7576" t="s">
        <v>26511</v>
      </c>
      <c r="B7576" t="s">
        <v>19733</v>
      </c>
      <c r="C7576">
        <v>76</v>
      </c>
      <c r="D7576" t="str">
        <f>IF(Raw_data_US_healthcare[[#This Row],[Age]]&lt;35,"Young",IF(Raw_data_US_healthcare[[#This Row],[Age]]&lt;60,"Middle","Senior"))</f>
        <v>Senior</v>
      </c>
      <c r="E7576" t="s">
        <v>16</v>
      </c>
      <c r="F7576" t="s">
        <v>228</v>
      </c>
      <c r="G7576" t="s">
        <v>228</v>
      </c>
      <c r="H7576" t="s">
        <v>26514</v>
      </c>
      <c r="I7576" s="2">
        <v>44858</v>
      </c>
      <c r="J7576" t="s">
        <v>20493</v>
      </c>
      <c r="K7576" t="s">
        <v>591</v>
      </c>
      <c r="L7576" t="s">
        <v>31</v>
      </c>
      <c r="M7576">
        <v>15229.8313</v>
      </c>
      <c r="N7576">
        <v>379</v>
      </c>
      <c r="O7576" t="s">
        <v>22</v>
      </c>
      <c r="P7576" t="s">
        <v>22</v>
      </c>
      <c r="Q7576" s="2">
        <v>44880</v>
      </c>
      <c r="R7576" t="s">
        <v>83</v>
      </c>
      <c r="S7576" t="s">
        <v>33</v>
      </c>
      <c r="T7576">
        <f>_xlfn.DAYS(Raw_data_US_healthcare[[#This Row],[Discharge Date]],Raw_data_US_healthcare[[#This Row],[Date of Admission]])</f>
        <v>22</v>
      </c>
    </row>
    <row r="7577" spans="1:20" x14ac:dyDescent="0.3">
      <c r="A7577" t="s">
        <v>26512</v>
      </c>
      <c r="B7577" t="s">
        <v>20494</v>
      </c>
      <c r="C7577">
        <v>33</v>
      </c>
      <c r="D7577" t="str">
        <f>IF(Raw_data_US_healthcare[[#This Row],[Age]]&lt;35,"Young",IF(Raw_data_US_healthcare[[#This Row],[Age]]&lt;60,"Middle","Senior"))</f>
        <v>Young</v>
      </c>
      <c r="E7577" t="s">
        <v>26</v>
      </c>
      <c r="F7577" t="s">
        <v>17</v>
      </c>
      <c r="G7577" t="s">
        <v>17</v>
      </c>
      <c r="H7577" t="s">
        <v>18</v>
      </c>
      <c r="I7577" s="2">
        <v>44270</v>
      </c>
      <c r="J7577" t="s">
        <v>20495</v>
      </c>
      <c r="K7577" t="s">
        <v>20496</v>
      </c>
      <c r="L7577" t="s">
        <v>52</v>
      </c>
      <c r="M7577">
        <v>48882.4107</v>
      </c>
      <c r="N7577">
        <v>487</v>
      </c>
      <c r="O7577" t="s">
        <v>39</v>
      </c>
      <c r="P7577" t="s">
        <v>39</v>
      </c>
      <c r="Q7577" s="2">
        <v>44278</v>
      </c>
      <c r="R7577" t="s">
        <v>23</v>
      </c>
      <c r="S7577" t="s">
        <v>33</v>
      </c>
      <c r="T7577">
        <f>_xlfn.DAYS(Raw_data_US_healthcare[[#This Row],[Discharge Date]],Raw_data_US_healthcare[[#This Row],[Date of Admission]])</f>
        <v>8</v>
      </c>
    </row>
    <row r="7578" spans="1:20" x14ac:dyDescent="0.3">
      <c r="A7578" t="s">
        <v>26512</v>
      </c>
      <c r="B7578" t="s">
        <v>9691</v>
      </c>
      <c r="C7578">
        <v>76</v>
      </c>
      <c r="D7578" t="str">
        <f>IF(Raw_data_US_healthcare[[#This Row],[Age]]&lt;35,"Young",IF(Raw_data_US_healthcare[[#This Row],[Age]]&lt;60,"Middle","Senior"))</f>
        <v>Senior</v>
      </c>
      <c r="E7578" t="s">
        <v>26</v>
      </c>
      <c r="F7578" t="s">
        <v>35</v>
      </c>
      <c r="G7578" t="s">
        <v>35</v>
      </c>
      <c r="H7578" t="s">
        <v>69</v>
      </c>
      <c r="I7578" s="2">
        <v>44096</v>
      </c>
      <c r="J7578" t="s">
        <v>20497</v>
      </c>
      <c r="K7578" t="s">
        <v>20498</v>
      </c>
      <c r="L7578" t="s">
        <v>52</v>
      </c>
      <c r="M7578">
        <v>55972.311399999999</v>
      </c>
      <c r="N7578">
        <v>263</v>
      </c>
      <c r="O7578" t="s">
        <v>39</v>
      </c>
      <c r="P7578" t="s">
        <v>39</v>
      </c>
      <c r="Q7578" s="2">
        <v>44121</v>
      </c>
      <c r="R7578" t="s">
        <v>44</v>
      </c>
      <c r="S7578" t="s">
        <v>33</v>
      </c>
      <c r="T7578">
        <f>_xlfn.DAYS(Raw_data_US_healthcare[[#This Row],[Discharge Date]],Raw_data_US_healthcare[[#This Row],[Date of Admission]])</f>
        <v>25</v>
      </c>
    </row>
    <row r="7579" spans="1:20" x14ac:dyDescent="0.3">
      <c r="A7579" t="s">
        <v>26511</v>
      </c>
      <c r="B7579" t="s">
        <v>20499</v>
      </c>
      <c r="C7579">
        <v>32</v>
      </c>
      <c r="D7579" t="str">
        <f>IF(Raw_data_US_healthcare[[#This Row],[Age]]&lt;35,"Young",IF(Raw_data_US_healthcare[[#This Row],[Age]]&lt;60,"Middle","Senior"))</f>
        <v>Young</v>
      </c>
      <c r="E7579" t="s">
        <v>16</v>
      </c>
      <c r="F7579" t="s">
        <v>49</v>
      </c>
      <c r="G7579" t="s">
        <v>49</v>
      </c>
      <c r="H7579" t="s">
        <v>36</v>
      </c>
      <c r="I7579" s="2">
        <v>44403</v>
      </c>
      <c r="J7579" t="s">
        <v>20500</v>
      </c>
      <c r="K7579" t="s">
        <v>20501</v>
      </c>
      <c r="L7579" t="s">
        <v>60</v>
      </c>
      <c r="M7579">
        <v>4810.4901</v>
      </c>
      <c r="N7579">
        <v>446</v>
      </c>
      <c r="O7579" t="s">
        <v>22</v>
      </c>
      <c r="P7579" t="s">
        <v>22</v>
      </c>
      <c r="Q7579" s="2">
        <v>44421</v>
      </c>
      <c r="R7579" t="s">
        <v>48</v>
      </c>
      <c r="S7579" t="s">
        <v>45</v>
      </c>
      <c r="T7579">
        <f>_xlfn.DAYS(Raw_data_US_healthcare[[#This Row],[Discharge Date]],Raw_data_US_healthcare[[#This Row],[Date of Admission]])</f>
        <v>18</v>
      </c>
    </row>
    <row r="7580" spans="1:20" x14ac:dyDescent="0.3">
      <c r="A7580" t="s">
        <v>26512</v>
      </c>
      <c r="B7580" t="s">
        <v>6678</v>
      </c>
      <c r="C7580">
        <v>42</v>
      </c>
      <c r="D7580" t="str">
        <f>IF(Raw_data_US_healthcare[[#This Row],[Age]]&lt;35,"Young",IF(Raw_data_US_healthcare[[#This Row],[Age]]&lt;60,"Middle","Senior"))</f>
        <v>Middle</v>
      </c>
      <c r="E7580" t="s">
        <v>26</v>
      </c>
      <c r="F7580" t="s">
        <v>113</v>
      </c>
      <c r="G7580" t="s">
        <v>113</v>
      </c>
      <c r="H7580" t="s">
        <v>69</v>
      </c>
      <c r="I7580" s="2">
        <v>44881</v>
      </c>
      <c r="J7580" t="s">
        <v>20502</v>
      </c>
      <c r="K7580" t="s">
        <v>20503</v>
      </c>
      <c r="L7580" t="s">
        <v>60</v>
      </c>
      <c r="M7580">
        <v>64460.417300000001</v>
      </c>
      <c r="N7580">
        <v>459</v>
      </c>
      <c r="O7580" t="s">
        <v>22</v>
      </c>
      <c r="P7580" t="s">
        <v>22</v>
      </c>
      <c r="Q7580" s="2">
        <v>44882</v>
      </c>
      <c r="R7580" t="s">
        <v>32</v>
      </c>
      <c r="S7580" t="s">
        <v>24</v>
      </c>
      <c r="T7580">
        <f>_xlfn.DAYS(Raw_data_US_healthcare[[#This Row],[Discharge Date]],Raw_data_US_healthcare[[#This Row],[Date of Admission]])</f>
        <v>1</v>
      </c>
    </row>
    <row r="7581" spans="1:20" x14ac:dyDescent="0.3">
      <c r="A7581" t="s">
        <v>26512</v>
      </c>
      <c r="B7581" t="s">
        <v>20504</v>
      </c>
      <c r="C7581">
        <v>24</v>
      </c>
      <c r="D7581" t="str">
        <f>IF(Raw_data_US_healthcare[[#This Row],[Age]]&lt;35,"Young",IF(Raw_data_US_healthcare[[#This Row],[Age]]&lt;60,"Middle","Senior"))</f>
        <v>Young</v>
      </c>
      <c r="E7581" t="s">
        <v>26</v>
      </c>
      <c r="F7581" t="s">
        <v>228</v>
      </c>
      <c r="G7581" t="s">
        <v>228</v>
      </c>
      <c r="H7581" t="s">
        <v>28</v>
      </c>
      <c r="I7581" s="2">
        <v>44336</v>
      </c>
      <c r="J7581" t="s">
        <v>1993</v>
      </c>
      <c r="K7581" t="s">
        <v>20505</v>
      </c>
      <c r="L7581" t="s">
        <v>60</v>
      </c>
      <c r="M7581">
        <v>33369.7094</v>
      </c>
      <c r="N7581">
        <v>320</v>
      </c>
      <c r="O7581" t="s">
        <v>39</v>
      </c>
      <c r="P7581" t="s">
        <v>39</v>
      </c>
      <c r="Q7581" s="2">
        <v>44362</v>
      </c>
      <c r="R7581" t="s">
        <v>83</v>
      </c>
      <c r="S7581" t="s">
        <v>24</v>
      </c>
      <c r="T7581">
        <f>_xlfn.DAYS(Raw_data_US_healthcare[[#This Row],[Discharge Date]],Raw_data_US_healthcare[[#This Row],[Date of Admission]])</f>
        <v>26</v>
      </c>
    </row>
    <row r="7582" spans="1:20" x14ac:dyDescent="0.3">
      <c r="A7582" t="s">
        <v>26512</v>
      </c>
      <c r="B7582" t="s">
        <v>20506</v>
      </c>
      <c r="C7582">
        <v>26</v>
      </c>
      <c r="D7582" t="str">
        <f>IF(Raw_data_US_healthcare[[#This Row],[Age]]&lt;35,"Young",IF(Raw_data_US_healthcare[[#This Row],[Age]]&lt;60,"Middle","Senior"))</f>
        <v>Young</v>
      </c>
      <c r="E7582" t="s">
        <v>26</v>
      </c>
      <c r="F7582" t="s">
        <v>27</v>
      </c>
      <c r="G7582" t="s">
        <v>27</v>
      </c>
      <c r="H7582" t="s">
        <v>26514</v>
      </c>
      <c r="I7582" s="2">
        <v>45062</v>
      </c>
      <c r="J7582" t="s">
        <v>20507</v>
      </c>
      <c r="K7582" t="s">
        <v>20508</v>
      </c>
      <c r="L7582" t="s">
        <v>56</v>
      </c>
      <c r="M7582">
        <v>22890.073400000001</v>
      </c>
      <c r="N7582">
        <v>397</v>
      </c>
      <c r="O7582" t="s">
        <v>22</v>
      </c>
      <c r="P7582" t="s">
        <v>22</v>
      </c>
      <c r="Q7582" s="2">
        <v>45071</v>
      </c>
      <c r="R7582" t="s">
        <v>48</v>
      </c>
      <c r="S7582" t="s">
        <v>45</v>
      </c>
      <c r="T7582">
        <f>_xlfn.DAYS(Raw_data_US_healthcare[[#This Row],[Discharge Date]],Raw_data_US_healthcare[[#This Row],[Date of Admission]])</f>
        <v>9</v>
      </c>
    </row>
    <row r="7583" spans="1:20" x14ac:dyDescent="0.3">
      <c r="A7583" t="s">
        <v>26512</v>
      </c>
      <c r="B7583" t="s">
        <v>20509</v>
      </c>
      <c r="C7583">
        <v>42</v>
      </c>
      <c r="D7583" t="str">
        <f>IF(Raw_data_US_healthcare[[#This Row],[Age]]&lt;35,"Young",IF(Raw_data_US_healthcare[[#This Row],[Age]]&lt;60,"Middle","Senior"))</f>
        <v>Middle</v>
      </c>
      <c r="E7583" t="s">
        <v>26</v>
      </c>
      <c r="F7583" t="s">
        <v>35</v>
      </c>
      <c r="G7583" t="s">
        <v>35</v>
      </c>
      <c r="H7583" t="s">
        <v>26516</v>
      </c>
      <c r="I7583" s="2">
        <v>43640</v>
      </c>
      <c r="J7583" t="s">
        <v>20510</v>
      </c>
      <c r="K7583" t="s">
        <v>20511</v>
      </c>
      <c r="L7583" t="s">
        <v>60</v>
      </c>
      <c r="M7583">
        <v>6472.1502</v>
      </c>
      <c r="N7583">
        <v>154</v>
      </c>
      <c r="O7583" t="s">
        <v>22</v>
      </c>
      <c r="P7583" t="s">
        <v>22</v>
      </c>
      <c r="Q7583" s="2">
        <v>43658</v>
      </c>
      <c r="R7583" t="s">
        <v>32</v>
      </c>
      <c r="S7583" t="s">
        <v>45</v>
      </c>
      <c r="T7583">
        <f>_xlfn.DAYS(Raw_data_US_healthcare[[#This Row],[Discharge Date]],Raw_data_US_healthcare[[#This Row],[Date of Admission]])</f>
        <v>18</v>
      </c>
    </row>
    <row r="7584" spans="1:20" x14ac:dyDescent="0.3">
      <c r="A7584" t="s">
        <v>26511</v>
      </c>
      <c r="B7584" t="s">
        <v>20512</v>
      </c>
      <c r="C7584">
        <v>48</v>
      </c>
      <c r="D7584" t="str">
        <f>IF(Raw_data_US_healthcare[[#This Row],[Age]]&lt;35,"Young",IF(Raw_data_US_healthcare[[#This Row],[Age]]&lt;60,"Middle","Senior"))</f>
        <v>Middle</v>
      </c>
      <c r="E7584" t="s">
        <v>16</v>
      </c>
      <c r="F7584" t="s">
        <v>27</v>
      </c>
      <c r="G7584" t="s">
        <v>27</v>
      </c>
      <c r="H7584" t="s">
        <v>18</v>
      </c>
      <c r="I7584" s="2">
        <v>44814</v>
      </c>
      <c r="J7584" t="s">
        <v>20513</v>
      </c>
      <c r="K7584" t="s">
        <v>20514</v>
      </c>
      <c r="L7584" t="s">
        <v>21</v>
      </c>
      <c r="M7584">
        <v>54041.178599999999</v>
      </c>
      <c r="N7584">
        <v>445</v>
      </c>
      <c r="O7584" t="s">
        <v>39</v>
      </c>
      <c r="P7584" t="s">
        <v>39</v>
      </c>
      <c r="Q7584" s="2">
        <v>44841</v>
      </c>
      <c r="R7584" t="s">
        <v>48</v>
      </c>
      <c r="S7584" t="s">
        <v>33</v>
      </c>
      <c r="T7584">
        <f>_xlfn.DAYS(Raw_data_US_healthcare[[#This Row],[Discharge Date]],Raw_data_US_healthcare[[#This Row],[Date of Admission]])</f>
        <v>27</v>
      </c>
    </row>
    <row r="7585" spans="1:20" x14ac:dyDescent="0.3">
      <c r="A7585" t="s">
        <v>26511</v>
      </c>
      <c r="B7585" t="s">
        <v>20515</v>
      </c>
      <c r="C7585">
        <v>76</v>
      </c>
      <c r="D7585" t="str">
        <f>IF(Raw_data_US_healthcare[[#This Row],[Age]]&lt;35,"Young",IF(Raw_data_US_healthcare[[#This Row],[Age]]&lt;60,"Middle","Senior"))</f>
        <v>Senior</v>
      </c>
      <c r="E7585" t="s">
        <v>16</v>
      </c>
      <c r="F7585" t="s">
        <v>35</v>
      </c>
      <c r="G7585" t="s">
        <v>35</v>
      </c>
      <c r="H7585" t="s">
        <v>26516</v>
      </c>
      <c r="I7585" s="2">
        <v>44527</v>
      </c>
      <c r="J7585" t="s">
        <v>20516</v>
      </c>
      <c r="K7585" t="s">
        <v>20517</v>
      </c>
      <c r="L7585" t="s">
        <v>52</v>
      </c>
      <c r="M7585">
        <v>1617.7591</v>
      </c>
      <c r="N7585">
        <v>341</v>
      </c>
      <c r="O7585" t="s">
        <v>43</v>
      </c>
      <c r="P7585" t="s">
        <v>43</v>
      </c>
      <c r="Q7585" s="2">
        <v>44551</v>
      </c>
      <c r="R7585" t="s">
        <v>44</v>
      </c>
      <c r="S7585" t="s">
        <v>33</v>
      </c>
      <c r="T7585">
        <f>_xlfn.DAYS(Raw_data_US_healthcare[[#This Row],[Discharge Date]],Raw_data_US_healthcare[[#This Row],[Date of Admission]])</f>
        <v>24</v>
      </c>
    </row>
    <row r="7586" spans="1:20" x14ac:dyDescent="0.3">
      <c r="A7586" t="s">
        <v>26512</v>
      </c>
      <c r="B7586" t="s">
        <v>20518</v>
      </c>
      <c r="C7586">
        <v>74</v>
      </c>
      <c r="D7586" t="str">
        <f>IF(Raw_data_US_healthcare[[#This Row],[Age]]&lt;35,"Young",IF(Raw_data_US_healthcare[[#This Row],[Age]]&lt;60,"Middle","Senior"))</f>
        <v>Senior</v>
      </c>
      <c r="E7586" t="s">
        <v>26</v>
      </c>
      <c r="F7586" t="s">
        <v>35</v>
      </c>
      <c r="G7586" t="s">
        <v>35</v>
      </c>
      <c r="H7586" t="s">
        <v>26516</v>
      </c>
      <c r="I7586" s="2">
        <v>44708</v>
      </c>
      <c r="J7586" t="s">
        <v>20519</v>
      </c>
      <c r="K7586" t="s">
        <v>20520</v>
      </c>
      <c r="L7586" t="s">
        <v>31</v>
      </c>
      <c r="M7586">
        <v>33572.8171</v>
      </c>
      <c r="N7586">
        <v>344</v>
      </c>
      <c r="O7586" t="s">
        <v>22</v>
      </c>
      <c r="P7586" t="s">
        <v>22</v>
      </c>
      <c r="Q7586" s="2">
        <v>44721</v>
      </c>
      <c r="R7586" t="s">
        <v>48</v>
      </c>
      <c r="S7586" t="s">
        <v>24</v>
      </c>
      <c r="T7586">
        <f>_xlfn.DAYS(Raw_data_US_healthcare[[#This Row],[Discharge Date]],Raw_data_US_healthcare[[#This Row],[Date of Admission]])</f>
        <v>13</v>
      </c>
    </row>
    <row r="7587" spans="1:20" x14ac:dyDescent="0.3">
      <c r="A7587" t="s">
        <v>26512</v>
      </c>
      <c r="B7587" t="s">
        <v>20521</v>
      </c>
      <c r="C7587">
        <v>84</v>
      </c>
      <c r="D7587" t="str">
        <f>IF(Raw_data_US_healthcare[[#This Row],[Age]]&lt;35,"Young",IF(Raw_data_US_healthcare[[#This Row],[Age]]&lt;60,"Middle","Senior"))</f>
        <v>Senior</v>
      </c>
      <c r="E7587" t="s">
        <v>26</v>
      </c>
      <c r="F7587" t="s">
        <v>88</v>
      </c>
      <c r="G7587" t="s">
        <v>88</v>
      </c>
      <c r="H7587" t="s">
        <v>26516</v>
      </c>
      <c r="I7587" s="2">
        <v>44940</v>
      </c>
      <c r="J7587" t="s">
        <v>20522</v>
      </c>
      <c r="K7587" t="s">
        <v>20523</v>
      </c>
      <c r="L7587" t="s">
        <v>56</v>
      </c>
      <c r="M7587">
        <v>27583.919900000001</v>
      </c>
      <c r="N7587">
        <v>373</v>
      </c>
      <c r="O7587" t="s">
        <v>39</v>
      </c>
      <c r="P7587" t="s">
        <v>39</v>
      </c>
      <c r="Q7587" s="2">
        <v>44952</v>
      </c>
      <c r="R7587" t="s">
        <v>23</v>
      </c>
      <c r="S7587" t="s">
        <v>33</v>
      </c>
      <c r="T7587">
        <f>_xlfn.DAYS(Raw_data_US_healthcare[[#This Row],[Discharge Date]],Raw_data_US_healthcare[[#This Row],[Date of Admission]])</f>
        <v>12</v>
      </c>
    </row>
    <row r="7588" spans="1:20" x14ac:dyDescent="0.3">
      <c r="A7588" t="s">
        <v>26511</v>
      </c>
      <c r="B7588" t="s">
        <v>20524</v>
      </c>
      <c r="C7588">
        <v>33</v>
      </c>
      <c r="D7588" t="str">
        <f>IF(Raw_data_US_healthcare[[#This Row],[Age]]&lt;35,"Young",IF(Raw_data_US_healthcare[[#This Row],[Age]]&lt;60,"Middle","Senior"))</f>
        <v>Young</v>
      </c>
      <c r="E7588" t="s">
        <v>16</v>
      </c>
      <c r="F7588" t="s">
        <v>62</v>
      </c>
      <c r="G7588" t="s">
        <v>62</v>
      </c>
      <c r="H7588" t="s">
        <v>69</v>
      </c>
      <c r="I7588" s="2">
        <v>44794</v>
      </c>
      <c r="J7588" t="s">
        <v>20525</v>
      </c>
      <c r="K7588" t="s">
        <v>20526</v>
      </c>
      <c r="L7588" t="s">
        <v>52</v>
      </c>
      <c r="M7588">
        <v>47685.9329</v>
      </c>
      <c r="N7588">
        <v>400</v>
      </c>
      <c r="O7588" t="s">
        <v>22</v>
      </c>
      <c r="P7588" t="s">
        <v>22</v>
      </c>
      <c r="Q7588" s="2">
        <v>44797</v>
      </c>
      <c r="R7588" t="s">
        <v>23</v>
      </c>
      <c r="S7588" t="s">
        <v>45</v>
      </c>
      <c r="T7588">
        <f>_xlfn.DAYS(Raw_data_US_healthcare[[#This Row],[Discharge Date]],Raw_data_US_healthcare[[#This Row],[Date of Admission]])</f>
        <v>3</v>
      </c>
    </row>
    <row r="7589" spans="1:20" x14ac:dyDescent="0.3">
      <c r="A7589" t="s">
        <v>26511</v>
      </c>
      <c r="B7589" t="s">
        <v>20527</v>
      </c>
      <c r="C7589">
        <v>26</v>
      </c>
      <c r="D7589" t="str">
        <f>IF(Raw_data_US_healthcare[[#This Row],[Age]]&lt;35,"Young",IF(Raw_data_US_healthcare[[#This Row],[Age]]&lt;60,"Middle","Senior"))</f>
        <v>Young</v>
      </c>
      <c r="E7589" t="s">
        <v>16</v>
      </c>
      <c r="F7589" t="s">
        <v>113</v>
      </c>
      <c r="G7589" t="s">
        <v>113</v>
      </c>
      <c r="H7589" t="s">
        <v>28</v>
      </c>
      <c r="I7589" s="2">
        <v>44177</v>
      </c>
      <c r="J7589" t="s">
        <v>20528</v>
      </c>
      <c r="K7589" t="s">
        <v>20529</v>
      </c>
      <c r="L7589" t="s">
        <v>52</v>
      </c>
      <c r="M7589">
        <v>2556.0538999999999</v>
      </c>
      <c r="N7589">
        <v>480</v>
      </c>
      <c r="O7589" t="s">
        <v>22</v>
      </c>
      <c r="P7589" t="s">
        <v>22</v>
      </c>
      <c r="Q7589" s="2">
        <v>44179</v>
      </c>
      <c r="R7589" t="s">
        <v>83</v>
      </c>
      <c r="S7589" t="s">
        <v>33</v>
      </c>
      <c r="T7589">
        <f>_xlfn.DAYS(Raw_data_US_healthcare[[#This Row],[Discharge Date]],Raw_data_US_healthcare[[#This Row],[Date of Admission]])</f>
        <v>2</v>
      </c>
    </row>
    <row r="7590" spans="1:20" x14ac:dyDescent="0.3">
      <c r="A7590" t="s">
        <v>26512</v>
      </c>
      <c r="B7590" t="s">
        <v>17383</v>
      </c>
      <c r="C7590">
        <v>51</v>
      </c>
      <c r="D7590" t="str">
        <f>IF(Raw_data_US_healthcare[[#This Row],[Age]]&lt;35,"Young",IF(Raw_data_US_healthcare[[#This Row],[Age]]&lt;60,"Middle","Senior"))</f>
        <v>Middle</v>
      </c>
      <c r="E7590" t="s">
        <v>26</v>
      </c>
      <c r="F7590" t="s">
        <v>17</v>
      </c>
      <c r="G7590" t="s">
        <v>17</v>
      </c>
      <c r="H7590" t="s">
        <v>69</v>
      </c>
      <c r="I7590" s="2">
        <v>44043</v>
      </c>
      <c r="J7590" t="s">
        <v>20530</v>
      </c>
      <c r="K7590" t="s">
        <v>20531</v>
      </c>
      <c r="L7590" t="s">
        <v>60</v>
      </c>
      <c r="M7590">
        <v>41099.685400000002</v>
      </c>
      <c r="N7590">
        <v>389</v>
      </c>
      <c r="O7590" t="s">
        <v>22</v>
      </c>
      <c r="P7590" t="s">
        <v>22</v>
      </c>
      <c r="Q7590" s="2">
        <v>44043</v>
      </c>
      <c r="R7590" t="s">
        <v>48</v>
      </c>
      <c r="S7590" t="s">
        <v>45</v>
      </c>
      <c r="T7590">
        <f>_xlfn.DAYS(Raw_data_US_healthcare[[#This Row],[Discharge Date]],Raw_data_US_healthcare[[#This Row],[Date of Admission]])</f>
        <v>0</v>
      </c>
    </row>
    <row r="7591" spans="1:20" x14ac:dyDescent="0.3">
      <c r="A7591" t="s">
        <v>26511</v>
      </c>
      <c r="B7591" t="s">
        <v>20532</v>
      </c>
      <c r="C7591">
        <v>69</v>
      </c>
      <c r="D7591" t="str">
        <f>IF(Raw_data_US_healthcare[[#This Row],[Age]]&lt;35,"Young",IF(Raw_data_US_healthcare[[#This Row],[Age]]&lt;60,"Middle","Senior"))</f>
        <v>Senior</v>
      </c>
      <c r="E7591" t="s">
        <v>16</v>
      </c>
      <c r="F7591" t="s">
        <v>35</v>
      </c>
      <c r="G7591" t="s">
        <v>35</v>
      </c>
      <c r="H7591" t="s">
        <v>36</v>
      </c>
      <c r="I7591" s="2">
        <v>43992</v>
      </c>
      <c r="J7591" t="s">
        <v>20533</v>
      </c>
      <c r="K7591" t="s">
        <v>20534</v>
      </c>
      <c r="L7591" t="s">
        <v>21</v>
      </c>
      <c r="M7591">
        <v>22011.3498</v>
      </c>
      <c r="N7591">
        <v>478</v>
      </c>
      <c r="O7591" t="s">
        <v>22</v>
      </c>
      <c r="P7591" t="s">
        <v>22</v>
      </c>
      <c r="Q7591" s="2">
        <v>44005</v>
      </c>
      <c r="R7591" t="s">
        <v>32</v>
      </c>
      <c r="S7591" t="s">
        <v>45</v>
      </c>
      <c r="T7591">
        <f>_xlfn.DAYS(Raw_data_US_healthcare[[#This Row],[Discharge Date]],Raw_data_US_healthcare[[#This Row],[Date of Admission]])</f>
        <v>13</v>
      </c>
    </row>
    <row r="7592" spans="1:20" x14ac:dyDescent="0.3">
      <c r="A7592" t="s">
        <v>26512</v>
      </c>
      <c r="B7592" t="s">
        <v>20535</v>
      </c>
      <c r="C7592">
        <v>72</v>
      </c>
      <c r="D7592" t="str">
        <f>IF(Raw_data_US_healthcare[[#This Row],[Age]]&lt;35,"Young",IF(Raw_data_US_healthcare[[#This Row],[Age]]&lt;60,"Middle","Senior"))</f>
        <v>Senior</v>
      </c>
      <c r="E7592" t="s">
        <v>26</v>
      </c>
      <c r="F7592" t="s">
        <v>35</v>
      </c>
      <c r="G7592" t="s">
        <v>35</v>
      </c>
      <c r="H7592" t="s">
        <v>26516</v>
      </c>
      <c r="I7592" s="2">
        <v>43855</v>
      </c>
      <c r="J7592" t="s">
        <v>1675</v>
      </c>
      <c r="K7592" t="s">
        <v>20536</v>
      </c>
      <c r="L7592" t="s">
        <v>52</v>
      </c>
      <c r="M7592">
        <v>34017.192300000002</v>
      </c>
      <c r="N7592">
        <v>316</v>
      </c>
      <c r="O7592" t="s">
        <v>39</v>
      </c>
      <c r="P7592" t="s">
        <v>39</v>
      </c>
      <c r="Q7592" s="2">
        <v>43876</v>
      </c>
      <c r="R7592" t="s">
        <v>83</v>
      </c>
      <c r="S7592" t="s">
        <v>45</v>
      </c>
      <c r="T7592">
        <f>_xlfn.DAYS(Raw_data_US_healthcare[[#This Row],[Discharge Date]],Raw_data_US_healthcare[[#This Row],[Date of Admission]])</f>
        <v>21</v>
      </c>
    </row>
    <row r="7593" spans="1:20" x14ac:dyDescent="0.3">
      <c r="A7593" t="s">
        <v>26512</v>
      </c>
      <c r="B7593" t="s">
        <v>20537</v>
      </c>
      <c r="C7593">
        <v>58</v>
      </c>
      <c r="D7593" t="str">
        <f>IF(Raw_data_US_healthcare[[#This Row],[Age]]&lt;35,"Young",IF(Raw_data_US_healthcare[[#This Row],[Age]]&lt;60,"Middle","Senior"))</f>
        <v>Middle</v>
      </c>
      <c r="E7593" t="s">
        <v>26</v>
      </c>
      <c r="F7593" t="s">
        <v>49</v>
      </c>
      <c r="G7593" t="s">
        <v>49</v>
      </c>
      <c r="H7593" t="s">
        <v>28</v>
      </c>
      <c r="I7593" s="2">
        <v>44096</v>
      </c>
      <c r="J7593" t="s">
        <v>20538</v>
      </c>
      <c r="K7593" t="s">
        <v>20539</v>
      </c>
      <c r="L7593" t="s">
        <v>56</v>
      </c>
      <c r="M7593">
        <v>22768.556799999998</v>
      </c>
      <c r="N7593">
        <v>226</v>
      </c>
      <c r="O7593" t="s">
        <v>22</v>
      </c>
      <c r="P7593" t="s">
        <v>22</v>
      </c>
      <c r="Q7593" s="2">
        <v>44101</v>
      </c>
      <c r="R7593" t="s">
        <v>44</v>
      </c>
      <c r="S7593" t="s">
        <v>24</v>
      </c>
      <c r="T7593">
        <f>_xlfn.DAYS(Raw_data_US_healthcare[[#This Row],[Discharge Date]],Raw_data_US_healthcare[[#This Row],[Date of Admission]])</f>
        <v>5</v>
      </c>
    </row>
    <row r="7594" spans="1:20" x14ac:dyDescent="0.3">
      <c r="A7594" t="s">
        <v>26511</v>
      </c>
      <c r="B7594" t="s">
        <v>20540</v>
      </c>
      <c r="C7594">
        <v>33</v>
      </c>
      <c r="D7594" t="str">
        <f>IF(Raw_data_US_healthcare[[#This Row],[Age]]&lt;35,"Young",IF(Raw_data_US_healthcare[[#This Row],[Age]]&lt;60,"Middle","Senior"))</f>
        <v>Young</v>
      </c>
      <c r="E7594" t="s">
        <v>16</v>
      </c>
      <c r="F7594" t="s">
        <v>113</v>
      </c>
      <c r="G7594" t="s">
        <v>113</v>
      </c>
      <c r="H7594" t="s">
        <v>69</v>
      </c>
      <c r="I7594" s="2">
        <v>45228</v>
      </c>
      <c r="J7594" t="s">
        <v>20541</v>
      </c>
      <c r="K7594" t="s">
        <v>20542</v>
      </c>
      <c r="L7594" t="s">
        <v>31</v>
      </c>
      <c r="M7594">
        <v>50122.823900000003</v>
      </c>
      <c r="N7594">
        <v>428</v>
      </c>
      <c r="O7594" t="s">
        <v>39</v>
      </c>
      <c r="P7594" t="s">
        <v>39</v>
      </c>
      <c r="Q7594" s="2">
        <v>45249</v>
      </c>
      <c r="R7594" t="s">
        <v>48</v>
      </c>
      <c r="S7594" t="s">
        <v>33</v>
      </c>
      <c r="T7594">
        <f>_xlfn.DAYS(Raw_data_US_healthcare[[#This Row],[Discharge Date]],Raw_data_US_healthcare[[#This Row],[Date of Admission]])</f>
        <v>21</v>
      </c>
    </row>
    <row r="7595" spans="1:20" x14ac:dyDescent="0.3">
      <c r="A7595" t="s">
        <v>26511</v>
      </c>
      <c r="B7595" t="s">
        <v>20543</v>
      </c>
      <c r="C7595">
        <v>38</v>
      </c>
      <c r="D7595" t="str">
        <f>IF(Raw_data_US_healthcare[[#This Row],[Age]]&lt;35,"Young",IF(Raw_data_US_healthcare[[#This Row],[Age]]&lt;60,"Middle","Senior"))</f>
        <v>Middle</v>
      </c>
      <c r="E7595" t="s">
        <v>16</v>
      </c>
      <c r="F7595" t="s">
        <v>228</v>
      </c>
      <c r="G7595" t="s">
        <v>228</v>
      </c>
      <c r="H7595" t="s">
        <v>18</v>
      </c>
      <c r="I7595" s="2">
        <v>43479</v>
      </c>
      <c r="J7595" t="s">
        <v>20544</v>
      </c>
      <c r="K7595" t="s">
        <v>20545</v>
      </c>
      <c r="L7595" t="s">
        <v>60</v>
      </c>
      <c r="M7595">
        <v>20280.4251</v>
      </c>
      <c r="N7595">
        <v>124</v>
      </c>
      <c r="O7595" t="s">
        <v>43</v>
      </c>
      <c r="P7595" t="s">
        <v>43</v>
      </c>
      <c r="Q7595" s="2">
        <v>43494</v>
      </c>
      <c r="R7595" t="s">
        <v>44</v>
      </c>
      <c r="S7595" t="s">
        <v>24</v>
      </c>
      <c r="T7595">
        <f>_xlfn.DAYS(Raw_data_US_healthcare[[#This Row],[Discharge Date]],Raw_data_US_healthcare[[#This Row],[Date of Admission]])</f>
        <v>15</v>
      </c>
    </row>
    <row r="7596" spans="1:20" x14ac:dyDescent="0.3">
      <c r="A7596" t="s">
        <v>26512</v>
      </c>
      <c r="B7596" t="s">
        <v>20546</v>
      </c>
      <c r="C7596">
        <v>41</v>
      </c>
      <c r="D7596" t="str">
        <f>IF(Raw_data_US_healthcare[[#This Row],[Age]]&lt;35,"Young",IF(Raw_data_US_healthcare[[#This Row],[Age]]&lt;60,"Middle","Senior"))</f>
        <v>Middle</v>
      </c>
      <c r="E7596" t="s">
        <v>26</v>
      </c>
      <c r="F7596" t="s">
        <v>88</v>
      </c>
      <c r="G7596" t="s">
        <v>88</v>
      </c>
      <c r="H7596" t="s">
        <v>26514</v>
      </c>
      <c r="I7596" s="2">
        <v>45121</v>
      </c>
      <c r="J7596" t="s">
        <v>20547</v>
      </c>
      <c r="K7596" t="s">
        <v>20548</v>
      </c>
      <c r="L7596" t="s">
        <v>52</v>
      </c>
      <c r="M7596">
        <v>32298.537700000001</v>
      </c>
      <c r="N7596">
        <v>486</v>
      </c>
      <c r="O7596" t="s">
        <v>43</v>
      </c>
      <c r="P7596" t="s">
        <v>43</v>
      </c>
      <c r="Q7596" s="2">
        <v>45151</v>
      </c>
      <c r="R7596" t="s">
        <v>83</v>
      </c>
      <c r="S7596" t="s">
        <v>33</v>
      </c>
      <c r="T7596">
        <f>_xlfn.DAYS(Raw_data_US_healthcare[[#This Row],[Discharge Date]],Raw_data_US_healthcare[[#This Row],[Date of Admission]])</f>
        <v>30</v>
      </c>
    </row>
    <row r="7597" spans="1:20" x14ac:dyDescent="0.3">
      <c r="A7597" t="s">
        <v>26512</v>
      </c>
      <c r="B7597" t="s">
        <v>20549</v>
      </c>
      <c r="C7597">
        <v>22</v>
      </c>
      <c r="D7597" t="str">
        <f>IF(Raw_data_US_healthcare[[#This Row],[Age]]&lt;35,"Young",IF(Raw_data_US_healthcare[[#This Row],[Age]]&lt;60,"Middle","Senior"))</f>
        <v>Young</v>
      </c>
      <c r="E7597" t="s">
        <v>26</v>
      </c>
      <c r="F7597" t="s">
        <v>113</v>
      </c>
      <c r="G7597" t="s">
        <v>113</v>
      </c>
      <c r="H7597" t="s">
        <v>28</v>
      </c>
      <c r="I7597" s="2">
        <v>43541</v>
      </c>
      <c r="J7597" t="s">
        <v>7459</v>
      </c>
      <c r="K7597" t="s">
        <v>20550</v>
      </c>
      <c r="L7597" t="s">
        <v>52</v>
      </c>
      <c r="M7597">
        <v>29314.5229</v>
      </c>
      <c r="N7597">
        <v>151</v>
      </c>
      <c r="O7597" t="s">
        <v>43</v>
      </c>
      <c r="P7597" t="s">
        <v>43</v>
      </c>
      <c r="Q7597" s="2">
        <v>43552</v>
      </c>
      <c r="R7597" t="s">
        <v>83</v>
      </c>
      <c r="S7597" t="s">
        <v>45</v>
      </c>
      <c r="T7597">
        <f>_xlfn.DAYS(Raw_data_US_healthcare[[#This Row],[Discharge Date]],Raw_data_US_healthcare[[#This Row],[Date of Admission]])</f>
        <v>11</v>
      </c>
    </row>
    <row r="7598" spans="1:20" x14ac:dyDescent="0.3">
      <c r="A7598" t="s">
        <v>26511</v>
      </c>
      <c r="B7598" t="s">
        <v>20551</v>
      </c>
      <c r="C7598">
        <v>54</v>
      </c>
      <c r="D7598" t="str">
        <f>IF(Raw_data_US_healthcare[[#This Row],[Age]]&lt;35,"Young",IF(Raw_data_US_healthcare[[#This Row],[Age]]&lt;60,"Middle","Senior"))</f>
        <v>Middle</v>
      </c>
      <c r="E7598" t="s">
        <v>16</v>
      </c>
      <c r="F7598" t="s">
        <v>113</v>
      </c>
      <c r="G7598" t="s">
        <v>113</v>
      </c>
      <c r="H7598" t="s">
        <v>26514</v>
      </c>
      <c r="I7598" s="2">
        <v>43846</v>
      </c>
      <c r="J7598" t="s">
        <v>20552</v>
      </c>
      <c r="K7598" t="s">
        <v>12836</v>
      </c>
      <c r="L7598" t="s">
        <v>52</v>
      </c>
      <c r="M7598">
        <v>12766.402899999999</v>
      </c>
      <c r="N7598">
        <v>228</v>
      </c>
      <c r="O7598" t="s">
        <v>43</v>
      </c>
      <c r="P7598" t="s">
        <v>43</v>
      </c>
      <c r="Q7598" s="2">
        <v>43867</v>
      </c>
      <c r="R7598" t="s">
        <v>48</v>
      </c>
      <c r="S7598" t="s">
        <v>24</v>
      </c>
      <c r="T7598">
        <f>_xlfn.DAYS(Raw_data_US_healthcare[[#This Row],[Discharge Date]],Raw_data_US_healthcare[[#This Row],[Date of Admission]])</f>
        <v>21</v>
      </c>
    </row>
    <row r="7599" spans="1:20" x14ac:dyDescent="0.3">
      <c r="A7599" t="s">
        <v>26512</v>
      </c>
      <c r="B7599" t="s">
        <v>20553</v>
      </c>
      <c r="C7599">
        <v>25</v>
      </c>
      <c r="D7599" t="str">
        <f>IF(Raw_data_US_healthcare[[#This Row],[Age]]&lt;35,"Young",IF(Raw_data_US_healthcare[[#This Row],[Age]]&lt;60,"Middle","Senior"))</f>
        <v>Young</v>
      </c>
      <c r="E7599" t="s">
        <v>26</v>
      </c>
      <c r="F7599" t="s">
        <v>17</v>
      </c>
      <c r="G7599" t="s">
        <v>17</v>
      </c>
      <c r="H7599" t="s">
        <v>36</v>
      </c>
      <c r="I7599" s="2">
        <v>44577</v>
      </c>
      <c r="J7599" t="s">
        <v>2737</v>
      </c>
      <c r="K7599" t="s">
        <v>20554</v>
      </c>
      <c r="L7599" t="s">
        <v>31</v>
      </c>
      <c r="M7599">
        <v>18390.2834</v>
      </c>
      <c r="N7599">
        <v>229</v>
      </c>
      <c r="O7599" t="s">
        <v>39</v>
      </c>
      <c r="P7599" t="s">
        <v>39</v>
      </c>
      <c r="Q7599" s="2">
        <v>44600</v>
      </c>
      <c r="R7599" t="s">
        <v>23</v>
      </c>
      <c r="S7599" t="s">
        <v>45</v>
      </c>
      <c r="T7599">
        <f>_xlfn.DAYS(Raw_data_US_healthcare[[#This Row],[Discharge Date]],Raw_data_US_healthcare[[#This Row],[Date of Admission]])</f>
        <v>23</v>
      </c>
    </row>
    <row r="7600" spans="1:20" x14ac:dyDescent="0.3">
      <c r="A7600" t="s">
        <v>26511</v>
      </c>
      <c r="B7600" t="s">
        <v>12427</v>
      </c>
      <c r="C7600">
        <v>20</v>
      </c>
      <c r="D7600" t="str">
        <f>IF(Raw_data_US_healthcare[[#This Row],[Age]]&lt;35,"Young",IF(Raw_data_US_healthcare[[#This Row],[Age]]&lt;60,"Middle","Senior"))</f>
        <v>Young</v>
      </c>
      <c r="E7600" t="s">
        <v>16</v>
      </c>
      <c r="F7600" t="s">
        <v>17</v>
      </c>
      <c r="G7600" t="s">
        <v>17</v>
      </c>
      <c r="H7600" t="s">
        <v>69</v>
      </c>
      <c r="I7600" s="2">
        <v>43940</v>
      </c>
      <c r="J7600" t="s">
        <v>20555</v>
      </c>
      <c r="K7600" t="s">
        <v>20556</v>
      </c>
      <c r="L7600" t="s">
        <v>52</v>
      </c>
      <c r="M7600">
        <v>15635.7189</v>
      </c>
      <c r="N7600">
        <v>316</v>
      </c>
      <c r="O7600" t="s">
        <v>39</v>
      </c>
      <c r="P7600" t="s">
        <v>39</v>
      </c>
      <c r="Q7600" s="2">
        <v>43956</v>
      </c>
      <c r="R7600" t="s">
        <v>23</v>
      </c>
      <c r="S7600" t="s">
        <v>24</v>
      </c>
      <c r="T7600">
        <f>_xlfn.DAYS(Raw_data_US_healthcare[[#This Row],[Discharge Date]],Raw_data_US_healthcare[[#This Row],[Date of Admission]])</f>
        <v>16</v>
      </c>
    </row>
    <row r="7601" spans="1:20" x14ac:dyDescent="0.3">
      <c r="A7601" t="s">
        <v>26512</v>
      </c>
      <c r="B7601" t="s">
        <v>20557</v>
      </c>
      <c r="C7601">
        <v>71</v>
      </c>
      <c r="D7601" t="str">
        <f>IF(Raw_data_US_healthcare[[#This Row],[Age]]&lt;35,"Young",IF(Raw_data_US_healthcare[[#This Row],[Age]]&lt;60,"Middle","Senior"))</f>
        <v>Senior</v>
      </c>
      <c r="E7601" t="s">
        <v>26</v>
      </c>
      <c r="F7601" t="s">
        <v>17</v>
      </c>
      <c r="G7601" t="s">
        <v>17</v>
      </c>
      <c r="H7601" t="s">
        <v>26516</v>
      </c>
      <c r="I7601" s="2">
        <v>43468</v>
      </c>
      <c r="J7601" t="s">
        <v>20558</v>
      </c>
      <c r="K7601" t="s">
        <v>20559</v>
      </c>
      <c r="L7601" t="s">
        <v>60</v>
      </c>
      <c r="M7601">
        <v>12283.3017</v>
      </c>
      <c r="N7601">
        <v>390</v>
      </c>
      <c r="O7601" t="s">
        <v>22</v>
      </c>
      <c r="P7601" t="s">
        <v>22</v>
      </c>
      <c r="Q7601" s="2">
        <v>43468</v>
      </c>
      <c r="R7601" t="s">
        <v>32</v>
      </c>
      <c r="S7601" t="s">
        <v>33</v>
      </c>
      <c r="T7601">
        <f>_xlfn.DAYS(Raw_data_US_healthcare[[#This Row],[Discharge Date]],Raw_data_US_healthcare[[#This Row],[Date of Admission]])</f>
        <v>0</v>
      </c>
    </row>
    <row r="7602" spans="1:20" x14ac:dyDescent="0.3">
      <c r="A7602" t="s">
        <v>26512</v>
      </c>
      <c r="B7602" t="s">
        <v>20560</v>
      </c>
      <c r="C7602">
        <v>56</v>
      </c>
      <c r="D7602" t="str">
        <f>IF(Raw_data_US_healthcare[[#This Row],[Age]]&lt;35,"Young",IF(Raw_data_US_healthcare[[#This Row],[Age]]&lt;60,"Middle","Senior"))</f>
        <v>Middle</v>
      </c>
      <c r="E7602" t="s">
        <v>26</v>
      </c>
      <c r="F7602" t="s">
        <v>49</v>
      </c>
      <c r="G7602" t="s">
        <v>49</v>
      </c>
      <c r="H7602" t="s">
        <v>26514</v>
      </c>
      <c r="I7602" s="2">
        <v>44403</v>
      </c>
      <c r="J7602" t="s">
        <v>20561</v>
      </c>
      <c r="K7602" t="s">
        <v>20562</v>
      </c>
      <c r="L7602" t="s">
        <v>21</v>
      </c>
      <c r="M7602">
        <v>38060.534800000001</v>
      </c>
      <c r="N7602">
        <v>269</v>
      </c>
      <c r="O7602" t="s">
        <v>43</v>
      </c>
      <c r="P7602" t="s">
        <v>43</v>
      </c>
      <c r="Q7602" s="2">
        <v>44420</v>
      </c>
      <c r="R7602" t="s">
        <v>48</v>
      </c>
      <c r="S7602" t="s">
        <v>24</v>
      </c>
      <c r="T7602">
        <f>_xlfn.DAYS(Raw_data_US_healthcare[[#This Row],[Discharge Date]],Raw_data_US_healthcare[[#This Row],[Date of Admission]])</f>
        <v>17</v>
      </c>
    </row>
    <row r="7603" spans="1:20" x14ac:dyDescent="0.3">
      <c r="A7603" t="s">
        <v>26512</v>
      </c>
      <c r="B7603" t="s">
        <v>20563</v>
      </c>
      <c r="C7603">
        <v>45</v>
      </c>
      <c r="D7603" t="str">
        <f>IF(Raw_data_US_healthcare[[#This Row],[Age]]&lt;35,"Young",IF(Raw_data_US_healthcare[[#This Row],[Age]]&lt;60,"Middle","Senior"))</f>
        <v>Middle</v>
      </c>
      <c r="E7603" t="s">
        <v>26</v>
      </c>
      <c r="F7603" t="s">
        <v>49</v>
      </c>
      <c r="G7603" t="s">
        <v>49</v>
      </c>
      <c r="H7603" t="s">
        <v>18</v>
      </c>
      <c r="I7603" s="2">
        <v>43776</v>
      </c>
      <c r="J7603" t="s">
        <v>20564</v>
      </c>
      <c r="K7603" t="s">
        <v>20565</v>
      </c>
      <c r="L7603" t="s">
        <v>52</v>
      </c>
      <c r="M7603">
        <v>56452.516900000002</v>
      </c>
      <c r="N7603">
        <v>200</v>
      </c>
      <c r="O7603" t="s">
        <v>43</v>
      </c>
      <c r="P7603" t="s">
        <v>43</v>
      </c>
      <c r="Q7603" s="2">
        <v>43804</v>
      </c>
      <c r="R7603" t="s">
        <v>23</v>
      </c>
      <c r="S7603" t="s">
        <v>33</v>
      </c>
      <c r="T7603">
        <f>_xlfn.DAYS(Raw_data_US_healthcare[[#This Row],[Discharge Date]],Raw_data_US_healthcare[[#This Row],[Date of Admission]])</f>
        <v>28</v>
      </c>
    </row>
    <row r="7604" spans="1:20" x14ac:dyDescent="0.3">
      <c r="A7604" t="s">
        <v>26512</v>
      </c>
      <c r="B7604" t="s">
        <v>20566</v>
      </c>
      <c r="C7604">
        <v>35</v>
      </c>
      <c r="D7604" t="str">
        <f>IF(Raw_data_US_healthcare[[#This Row],[Age]]&lt;35,"Young",IF(Raw_data_US_healthcare[[#This Row],[Age]]&lt;60,"Middle","Senior"))</f>
        <v>Middle</v>
      </c>
      <c r="E7604" t="s">
        <v>26</v>
      </c>
      <c r="F7604" t="s">
        <v>49</v>
      </c>
      <c r="G7604" t="s">
        <v>49</v>
      </c>
      <c r="H7604" t="s">
        <v>36</v>
      </c>
      <c r="I7604" s="2">
        <v>44391</v>
      </c>
      <c r="J7604" t="s">
        <v>20567</v>
      </c>
      <c r="K7604" t="s">
        <v>20568</v>
      </c>
      <c r="L7604" t="s">
        <v>60</v>
      </c>
      <c r="M7604">
        <v>781.48320000000001</v>
      </c>
      <c r="N7604">
        <v>423</v>
      </c>
      <c r="O7604" t="s">
        <v>39</v>
      </c>
      <c r="P7604" t="s">
        <v>39</v>
      </c>
      <c r="Q7604" s="2">
        <v>44408</v>
      </c>
      <c r="R7604" t="s">
        <v>44</v>
      </c>
      <c r="S7604" t="s">
        <v>45</v>
      </c>
      <c r="T7604">
        <f>_xlfn.DAYS(Raw_data_US_healthcare[[#This Row],[Discharge Date]],Raw_data_US_healthcare[[#This Row],[Date of Admission]])</f>
        <v>17</v>
      </c>
    </row>
    <row r="7605" spans="1:20" x14ac:dyDescent="0.3">
      <c r="A7605" t="s">
        <v>26512</v>
      </c>
      <c r="B7605" t="s">
        <v>20569</v>
      </c>
      <c r="C7605">
        <v>44</v>
      </c>
      <c r="D7605" t="str">
        <f>IF(Raw_data_US_healthcare[[#This Row],[Age]]&lt;35,"Young",IF(Raw_data_US_healthcare[[#This Row],[Age]]&lt;60,"Middle","Senior"))</f>
        <v>Middle</v>
      </c>
      <c r="E7605" t="s">
        <v>26</v>
      </c>
      <c r="F7605" t="s">
        <v>49</v>
      </c>
      <c r="G7605" t="s">
        <v>49</v>
      </c>
      <c r="H7605" t="s">
        <v>26516</v>
      </c>
      <c r="I7605" s="2">
        <v>43487</v>
      </c>
      <c r="J7605" t="s">
        <v>20570</v>
      </c>
      <c r="K7605" t="s">
        <v>20571</v>
      </c>
      <c r="L7605" t="s">
        <v>52</v>
      </c>
      <c r="M7605">
        <v>28074.3737</v>
      </c>
      <c r="N7605">
        <v>173</v>
      </c>
      <c r="O7605" t="s">
        <v>39</v>
      </c>
      <c r="P7605" t="s">
        <v>39</v>
      </c>
      <c r="Q7605" s="2">
        <v>43509</v>
      </c>
      <c r="R7605" t="s">
        <v>83</v>
      </c>
      <c r="S7605" t="s">
        <v>45</v>
      </c>
      <c r="T7605">
        <f>_xlfn.DAYS(Raw_data_US_healthcare[[#This Row],[Discharge Date]],Raw_data_US_healthcare[[#This Row],[Date of Admission]])</f>
        <v>22</v>
      </c>
    </row>
    <row r="7606" spans="1:20" x14ac:dyDescent="0.3">
      <c r="A7606" t="s">
        <v>26512</v>
      </c>
      <c r="B7606" t="s">
        <v>20572</v>
      </c>
      <c r="C7606">
        <v>63</v>
      </c>
      <c r="D7606" t="str">
        <f>IF(Raw_data_US_healthcare[[#This Row],[Age]]&lt;35,"Young",IF(Raw_data_US_healthcare[[#This Row],[Age]]&lt;60,"Middle","Senior"))</f>
        <v>Senior</v>
      </c>
      <c r="E7606" t="s">
        <v>26</v>
      </c>
      <c r="F7606" t="s">
        <v>62</v>
      </c>
      <c r="G7606" t="s">
        <v>62</v>
      </c>
      <c r="H7606" t="s">
        <v>26514</v>
      </c>
      <c r="I7606" s="2">
        <v>45094</v>
      </c>
      <c r="J7606" t="s">
        <v>20573</v>
      </c>
      <c r="K7606" t="s">
        <v>20574</v>
      </c>
      <c r="L7606" t="s">
        <v>56</v>
      </c>
      <c r="M7606">
        <v>14515.7574</v>
      </c>
      <c r="N7606">
        <v>317</v>
      </c>
      <c r="O7606" t="s">
        <v>22</v>
      </c>
      <c r="P7606" t="s">
        <v>22</v>
      </c>
      <c r="Q7606" s="2">
        <v>45115</v>
      </c>
      <c r="R7606" t="s">
        <v>48</v>
      </c>
      <c r="S7606" t="s">
        <v>24</v>
      </c>
      <c r="T7606">
        <f>_xlfn.DAYS(Raw_data_US_healthcare[[#This Row],[Discharge Date]],Raw_data_US_healthcare[[#This Row],[Date of Admission]])</f>
        <v>21</v>
      </c>
    </row>
    <row r="7607" spans="1:20" x14ac:dyDescent="0.3">
      <c r="A7607" t="s">
        <v>26512</v>
      </c>
      <c r="B7607" t="s">
        <v>14022</v>
      </c>
      <c r="C7607">
        <v>36</v>
      </c>
      <c r="D7607" t="str">
        <f>IF(Raw_data_US_healthcare[[#This Row],[Age]]&lt;35,"Young",IF(Raw_data_US_healthcare[[#This Row],[Age]]&lt;60,"Middle","Senior"))</f>
        <v>Middle</v>
      </c>
      <c r="E7607" t="s">
        <v>26</v>
      </c>
      <c r="F7607" t="s">
        <v>113</v>
      </c>
      <c r="G7607" t="s">
        <v>113</v>
      </c>
      <c r="H7607" t="s">
        <v>26514</v>
      </c>
      <c r="I7607" s="2">
        <v>45136</v>
      </c>
      <c r="J7607" t="s">
        <v>20575</v>
      </c>
      <c r="K7607" t="s">
        <v>20576</v>
      </c>
      <c r="L7607" t="s">
        <v>21</v>
      </c>
      <c r="M7607">
        <v>34664.339200000002</v>
      </c>
      <c r="N7607">
        <v>467</v>
      </c>
      <c r="O7607" t="s">
        <v>22</v>
      </c>
      <c r="P7607" t="s">
        <v>22</v>
      </c>
      <c r="Q7607" s="2">
        <v>45144</v>
      </c>
      <c r="R7607" t="s">
        <v>83</v>
      </c>
      <c r="S7607" t="s">
        <v>45</v>
      </c>
      <c r="T7607">
        <f>_xlfn.DAYS(Raw_data_US_healthcare[[#This Row],[Discharge Date]],Raw_data_US_healthcare[[#This Row],[Date of Admission]])</f>
        <v>8</v>
      </c>
    </row>
    <row r="7608" spans="1:20" x14ac:dyDescent="0.3">
      <c r="A7608" t="s">
        <v>26512</v>
      </c>
      <c r="B7608" t="s">
        <v>20577</v>
      </c>
      <c r="C7608">
        <v>76</v>
      </c>
      <c r="D7608" t="str">
        <f>IF(Raw_data_US_healthcare[[#This Row],[Age]]&lt;35,"Young",IF(Raw_data_US_healthcare[[#This Row],[Age]]&lt;60,"Middle","Senior"))</f>
        <v>Senior</v>
      </c>
      <c r="E7608" t="s">
        <v>26</v>
      </c>
      <c r="F7608" t="s">
        <v>17</v>
      </c>
      <c r="G7608" t="s">
        <v>17</v>
      </c>
      <c r="H7608" t="s">
        <v>26516</v>
      </c>
      <c r="I7608" s="2">
        <v>43572</v>
      </c>
      <c r="J7608" t="s">
        <v>20578</v>
      </c>
      <c r="K7608" t="s">
        <v>2282</v>
      </c>
      <c r="L7608" t="s">
        <v>31</v>
      </c>
      <c r="M7608">
        <v>24777.518499999998</v>
      </c>
      <c r="N7608">
        <v>303</v>
      </c>
      <c r="O7608" t="s">
        <v>39</v>
      </c>
      <c r="P7608" t="s">
        <v>39</v>
      </c>
      <c r="Q7608" s="2">
        <v>43577</v>
      </c>
      <c r="R7608" t="s">
        <v>23</v>
      </c>
      <c r="S7608" t="s">
        <v>33</v>
      </c>
      <c r="T7608">
        <f>_xlfn.DAYS(Raw_data_US_healthcare[[#This Row],[Discharge Date]],Raw_data_US_healthcare[[#This Row],[Date of Admission]])</f>
        <v>5</v>
      </c>
    </row>
    <row r="7609" spans="1:20" x14ac:dyDescent="0.3">
      <c r="A7609" t="s">
        <v>26512</v>
      </c>
      <c r="B7609" t="s">
        <v>20579</v>
      </c>
      <c r="C7609">
        <v>83</v>
      </c>
      <c r="D7609" t="str">
        <f>IF(Raw_data_US_healthcare[[#This Row],[Age]]&lt;35,"Young",IF(Raw_data_US_healthcare[[#This Row],[Age]]&lt;60,"Middle","Senior"))</f>
        <v>Senior</v>
      </c>
      <c r="E7609" t="s">
        <v>26</v>
      </c>
      <c r="F7609" t="s">
        <v>27</v>
      </c>
      <c r="G7609" t="s">
        <v>27</v>
      </c>
      <c r="H7609" t="s">
        <v>26516</v>
      </c>
      <c r="I7609" s="2">
        <v>44463</v>
      </c>
      <c r="J7609" t="s">
        <v>20580</v>
      </c>
      <c r="K7609" t="s">
        <v>7565</v>
      </c>
      <c r="L7609" t="s">
        <v>31</v>
      </c>
      <c r="M7609">
        <v>7004.7506000000003</v>
      </c>
      <c r="N7609">
        <v>412</v>
      </c>
      <c r="O7609" t="s">
        <v>43</v>
      </c>
      <c r="P7609" t="s">
        <v>43</v>
      </c>
      <c r="Q7609" s="2">
        <v>44490</v>
      </c>
      <c r="R7609" t="s">
        <v>44</v>
      </c>
      <c r="S7609" t="s">
        <v>24</v>
      </c>
      <c r="T7609">
        <f>_xlfn.DAYS(Raw_data_US_healthcare[[#This Row],[Discharge Date]],Raw_data_US_healthcare[[#This Row],[Date of Admission]])</f>
        <v>27</v>
      </c>
    </row>
    <row r="7610" spans="1:20" x14ac:dyDescent="0.3">
      <c r="A7610" t="s">
        <v>26511</v>
      </c>
      <c r="B7610" t="s">
        <v>20581</v>
      </c>
      <c r="C7610">
        <v>58</v>
      </c>
      <c r="D7610" t="str">
        <f>IF(Raw_data_US_healthcare[[#This Row],[Age]]&lt;35,"Young",IF(Raw_data_US_healthcare[[#This Row],[Age]]&lt;60,"Middle","Senior"))</f>
        <v>Middle</v>
      </c>
      <c r="E7610" t="s">
        <v>16</v>
      </c>
      <c r="F7610" t="s">
        <v>62</v>
      </c>
      <c r="G7610" t="s">
        <v>62</v>
      </c>
      <c r="H7610" t="s">
        <v>26514</v>
      </c>
      <c r="I7610" s="2">
        <v>43875</v>
      </c>
      <c r="J7610" t="s">
        <v>20582</v>
      </c>
      <c r="K7610" t="s">
        <v>20583</v>
      </c>
      <c r="L7610" t="s">
        <v>52</v>
      </c>
      <c r="M7610">
        <v>9916.3744999999999</v>
      </c>
      <c r="N7610">
        <v>280</v>
      </c>
      <c r="O7610" t="s">
        <v>39</v>
      </c>
      <c r="P7610" t="s">
        <v>39</v>
      </c>
      <c r="Q7610" s="2">
        <v>43888</v>
      </c>
      <c r="R7610" t="s">
        <v>83</v>
      </c>
      <c r="S7610" t="s">
        <v>45</v>
      </c>
      <c r="T7610">
        <f>_xlfn.DAYS(Raw_data_US_healthcare[[#This Row],[Discharge Date]],Raw_data_US_healthcare[[#This Row],[Date of Admission]])</f>
        <v>13</v>
      </c>
    </row>
    <row r="7611" spans="1:20" x14ac:dyDescent="0.3">
      <c r="A7611" t="s">
        <v>26511</v>
      </c>
      <c r="B7611" t="s">
        <v>7417</v>
      </c>
      <c r="C7611">
        <v>49</v>
      </c>
      <c r="D7611" t="str">
        <f>IF(Raw_data_US_healthcare[[#This Row],[Age]]&lt;35,"Young",IF(Raw_data_US_healthcare[[#This Row],[Age]]&lt;60,"Middle","Senior"))</f>
        <v>Middle</v>
      </c>
      <c r="E7611" t="s">
        <v>16</v>
      </c>
      <c r="F7611" t="s">
        <v>27</v>
      </c>
      <c r="G7611" t="s">
        <v>27</v>
      </c>
      <c r="H7611" t="s">
        <v>26514</v>
      </c>
      <c r="I7611" s="2">
        <v>43744</v>
      </c>
      <c r="J7611" t="s">
        <v>20584</v>
      </c>
      <c r="K7611" t="s">
        <v>20585</v>
      </c>
      <c r="L7611" t="s">
        <v>60</v>
      </c>
      <c r="M7611">
        <v>36419.293100000003</v>
      </c>
      <c r="N7611">
        <v>282</v>
      </c>
      <c r="O7611" t="s">
        <v>43</v>
      </c>
      <c r="P7611" t="s">
        <v>43</v>
      </c>
      <c r="Q7611" s="2">
        <v>43747</v>
      </c>
      <c r="R7611" t="s">
        <v>48</v>
      </c>
      <c r="S7611" t="s">
        <v>33</v>
      </c>
      <c r="T7611">
        <f>_xlfn.DAYS(Raw_data_US_healthcare[[#This Row],[Discharge Date]],Raw_data_US_healthcare[[#This Row],[Date of Admission]])</f>
        <v>3</v>
      </c>
    </row>
    <row r="7612" spans="1:20" x14ac:dyDescent="0.3">
      <c r="A7612" t="s">
        <v>26511</v>
      </c>
      <c r="B7612" t="s">
        <v>20586</v>
      </c>
      <c r="C7612">
        <v>20</v>
      </c>
      <c r="D7612" t="str">
        <f>IF(Raw_data_US_healthcare[[#This Row],[Age]]&lt;35,"Young",IF(Raw_data_US_healthcare[[#This Row],[Age]]&lt;60,"Middle","Senior"))</f>
        <v>Young</v>
      </c>
      <c r="E7612" t="s">
        <v>16</v>
      </c>
      <c r="F7612" t="s">
        <v>228</v>
      </c>
      <c r="G7612" t="s">
        <v>228</v>
      </c>
      <c r="H7612" t="s">
        <v>69</v>
      </c>
      <c r="I7612" s="2">
        <v>45159</v>
      </c>
      <c r="J7612" t="s">
        <v>20587</v>
      </c>
      <c r="K7612" t="s">
        <v>20588</v>
      </c>
      <c r="L7612" t="s">
        <v>52</v>
      </c>
      <c r="M7612">
        <v>8944.6389999999992</v>
      </c>
      <c r="N7612">
        <v>181</v>
      </c>
      <c r="O7612" t="s">
        <v>22</v>
      </c>
      <c r="P7612" t="s">
        <v>22</v>
      </c>
      <c r="Q7612" s="2">
        <v>45165</v>
      </c>
      <c r="R7612" t="s">
        <v>23</v>
      </c>
      <c r="S7612" t="s">
        <v>33</v>
      </c>
      <c r="T7612">
        <f>_xlfn.DAYS(Raw_data_US_healthcare[[#This Row],[Discharge Date]],Raw_data_US_healthcare[[#This Row],[Date of Admission]])</f>
        <v>6</v>
      </c>
    </row>
    <row r="7613" spans="1:20" x14ac:dyDescent="0.3">
      <c r="A7613" t="s">
        <v>26511</v>
      </c>
      <c r="B7613" t="s">
        <v>20589</v>
      </c>
      <c r="C7613">
        <v>40</v>
      </c>
      <c r="D7613" t="str">
        <f>IF(Raw_data_US_healthcare[[#This Row],[Age]]&lt;35,"Young",IF(Raw_data_US_healthcare[[#This Row],[Age]]&lt;60,"Middle","Senior"))</f>
        <v>Middle</v>
      </c>
      <c r="E7613" t="s">
        <v>16</v>
      </c>
      <c r="F7613" t="s">
        <v>113</v>
      </c>
      <c r="G7613" t="s">
        <v>113</v>
      </c>
      <c r="H7613" t="s">
        <v>69</v>
      </c>
      <c r="I7613" s="2">
        <v>44358</v>
      </c>
      <c r="J7613" t="s">
        <v>20590</v>
      </c>
      <c r="K7613" t="s">
        <v>20591</v>
      </c>
      <c r="L7613" t="s">
        <v>21</v>
      </c>
      <c r="M7613">
        <v>21878.4899</v>
      </c>
      <c r="N7613">
        <v>359</v>
      </c>
      <c r="O7613" t="s">
        <v>39</v>
      </c>
      <c r="P7613" t="s">
        <v>39</v>
      </c>
      <c r="Q7613" s="2">
        <v>44368</v>
      </c>
      <c r="R7613" t="s">
        <v>83</v>
      </c>
      <c r="S7613" t="s">
        <v>45</v>
      </c>
      <c r="T7613">
        <f>_xlfn.DAYS(Raw_data_US_healthcare[[#This Row],[Discharge Date]],Raw_data_US_healthcare[[#This Row],[Date of Admission]])</f>
        <v>10</v>
      </c>
    </row>
    <row r="7614" spans="1:20" x14ac:dyDescent="0.3">
      <c r="A7614" t="s">
        <v>26511</v>
      </c>
      <c r="B7614" t="s">
        <v>20592</v>
      </c>
      <c r="C7614">
        <v>60</v>
      </c>
      <c r="D7614" t="str">
        <f>IF(Raw_data_US_healthcare[[#This Row],[Age]]&lt;35,"Young",IF(Raw_data_US_healthcare[[#This Row],[Age]]&lt;60,"Middle","Senior"))</f>
        <v>Senior</v>
      </c>
      <c r="E7614" t="s">
        <v>16</v>
      </c>
      <c r="F7614" t="s">
        <v>35</v>
      </c>
      <c r="G7614" t="s">
        <v>35</v>
      </c>
      <c r="H7614" t="s">
        <v>26514</v>
      </c>
      <c r="I7614" s="2">
        <v>44013</v>
      </c>
      <c r="J7614" t="s">
        <v>20593</v>
      </c>
      <c r="K7614" t="s">
        <v>20594</v>
      </c>
      <c r="L7614" t="s">
        <v>21</v>
      </c>
      <c r="M7614">
        <v>14615.1149</v>
      </c>
      <c r="N7614">
        <v>342</v>
      </c>
      <c r="O7614" t="s">
        <v>22</v>
      </c>
      <c r="P7614" t="s">
        <v>22</v>
      </c>
      <c r="Q7614" s="2">
        <v>44015</v>
      </c>
      <c r="R7614" t="s">
        <v>32</v>
      </c>
      <c r="S7614" t="s">
        <v>45</v>
      </c>
      <c r="T7614">
        <f>_xlfn.DAYS(Raw_data_US_healthcare[[#This Row],[Discharge Date]],Raw_data_US_healthcare[[#This Row],[Date of Admission]])</f>
        <v>2</v>
      </c>
    </row>
    <row r="7615" spans="1:20" x14ac:dyDescent="0.3">
      <c r="A7615" t="s">
        <v>26512</v>
      </c>
      <c r="B7615" t="s">
        <v>9546</v>
      </c>
      <c r="C7615">
        <v>69</v>
      </c>
      <c r="D7615" t="str">
        <f>IF(Raw_data_US_healthcare[[#This Row],[Age]]&lt;35,"Young",IF(Raw_data_US_healthcare[[#This Row],[Age]]&lt;60,"Middle","Senior"))</f>
        <v>Senior</v>
      </c>
      <c r="E7615" t="s">
        <v>26</v>
      </c>
      <c r="F7615" t="s">
        <v>49</v>
      </c>
      <c r="G7615" t="s">
        <v>49</v>
      </c>
      <c r="H7615" t="s">
        <v>69</v>
      </c>
      <c r="I7615" s="2">
        <v>43521</v>
      </c>
      <c r="J7615" t="s">
        <v>20595</v>
      </c>
      <c r="K7615" t="s">
        <v>20596</v>
      </c>
      <c r="L7615" t="s">
        <v>31</v>
      </c>
      <c r="M7615">
        <v>5790.1980000000003</v>
      </c>
      <c r="N7615">
        <v>459</v>
      </c>
      <c r="O7615" t="s">
        <v>39</v>
      </c>
      <c r="P7615" t="s">
        <v>39</v>
      </c>
      <c r="Q7615" s="2">
        <v>43525</v>
      </c>
      <c r="R7615" t="s">
        <v>44</v>
      </c>
      <c r="S7615" t="s">
        <v>45</v>
      </c>
      <c r="T7615">
        <f>_xlfn.DAYS(Raw_data_US_healthcare[[#This Row],[Discharge Date]],Raw_data_US_healthcare[[#This Row],[Date of Admission]])</f>
        <v>4</v>
      </c>
    </row>
    <row r="7616" spans="1:20" x14ac:dyDescent="0.3">
      <c r="A7616" t="s">
        <v>26511</v>
      </c>
      <c r="B7616" t="s">
        <v>20597</v>
      </c>
      <c r="C7616">
        <v>27</v>
      </c>
      <c r="D7616" t="str">
        <f>IF(Raw_data_US_healthcare[[#This Row],[Age]]&lt;35,"Young",IF(Raw_data_US_healthcare[[#This Row],[Age]]&lt;60,"Middle","Senior"))</f>
        <v>Young</v>
      </c>
      <c r="E7616" t="s">
        <v>16</v>
      </c>
      <c r="F7616" t="s">
        <v>228</v>
      </c>
      <c r="G7616" t="s">
        <v>228</v>
      </c>
      <c r="H7616" t="s">
        <v>69</v>
      </c>
      <c r="I7616" s="2">
        <v>44040</v>
      </c>
      <c r="J7616" t="s">
        <v>20598</v>
      </c>
      <c r="K7616" t="s">
        <v>20599</v>
      </c>
      <c r="L7616" t="s">
        <v>31</v>
      </c>
      <c r="M7616">
        <v>14035.921399999999</v>
      </c>
      <c r="N7616">
        <v>432</v>
      </c>
      <c r="O7616" t="s">
        <v>22</v>
      </c>
      <c r="P7616" t="s">
        <v>22</v>
      </c>
      <c r="Q7616" s="2">
        <v>44048</v>
      </c>
      <c r="R7616" t="s">
        <v>48</v>
      </c>
      <c r="S7616" t="s">
        <v>33</v>
      </c>
      <c r="T7616">
        <f>_xlfn.DAYS(Raw_data_US_healthcare[[#This Row],[Discharge Date]],Raw_data_US_healthcare[[#This Row],[Date of Admission]])</f>
        <v>8</v>
      </c>
    </row>
    <row r="7617" spans="1:20" x14ac:dyDescent="0.3">
      <c r="A7617" t="s">
        <v>26512</v>
      </c>
      <c r="B7617" t="s">
        <v>20600</v>
      </c>
      <c r="C7617">
        <v>81</v>
      </c>
      <c r="D7617" t="str">
        <f>IF(Raw_data_US_healthcare[[#This Row],[Age]]&lt;35,"Young",IF(Raw_data_US_healthcare[[#This Row],[Age]]&lt;60,"Middle","Senior"))</f>
        <v>Senior</v>
      </c>
      <c r="E7617" t="s">
        <v>26</v>
      </c>
      <c r="F7617" t="s">
        <v>35</v>
      </c>
      <c r="G7617" t="s">
        <v>35</v>
      </c>
      <c r="H7617" t="s">
        <v>69</v>
      </c>
      <c r="I7617" s="2">
        <v>43959</v>
      </c>
      <c r="J7617" t="s">
        <v>20601</v>
      </c>
      <c r="K7617" t="s">
        <v>1929</v>
      </c>
      <c r="L7617" t="s">
        <v>60</v>
      </c>
      <c r="M7617">
        <v>5050.9094999999998</v>
      </c>
      <c r="N7617">
        <v>324</v>
      </c>
      <c r="O7617" t="s">
        <v>39</v>
      </c>
      <c r="P7617" t="s">
        <v>39</v>
      </c>
      <c r="Q7617" s="2">
        <v>43962</v>
      </c>
      <c r="R7617" t="s">
        <v>83</v>
      </c>
      <c r="S7617" t="s">
        <v>33</v>
      </c>
      <c r="T7617">
        <f>_xlfn.DAYS(Raw_data_US_healthcare[[#This Row],[Discharge Date]],Raw_data_US_healthcare[[#This Row],[Date of Admission]])</f>
        <v>3</v>
      </c>
    </row>
    <row r="7618" spans="1:20" x14ac:dyDescent="0.3">
      <c r="A7618" t="s">
        <v>26511</v>
      </c>
      <c r="B7618" t="s">
        <v>20602</v>
      </c>
      <c r="C7618">
        <v>64</v>
      </c>
      <c r="D7618" t="str">
        <f>IF(Raw_data_US_healthcare[[#This Row],[Age]]&lt;35,"Young",IF(Raw_data_US_healthcare[[#This Row],[Age]]&lt;60,"Middle","Senior"))</f>
        <v>Senior</v>
      </c>
      <c r="E7618" t="s">
        <v>16</v>
      </c>
      <c r="F7618" t="s">
        <v>49</v>
      </c>
      <c r="G7618" t="s">
        <v>49</v>
      </c>
      <c r="H7618" t="s">
        <v>18</v>
      </c>
      <c r="I7618" s="2">
        <v>44678</v>
      </c>
      <c r="J7618" t="s">
        <v>20603</v>
      </c>
      <c r="K7618" t="s">
        <v>20604</v>
      </c>
      <c r="L7618" t="s">
        <v>21</v>
      </c>
      <c r="M7618">
        <v>5399.8639999999996</v>
      </c>
      <c r="N7618">
        <v>197</v>
      </c>
      <c r="O7618" t="s">
        <v>43</v>
      </c>
      <c r="P7618" t="s">
        <v>43</v>
      </c>
      <c r="Q7618" s="2">
        <v>44687</v>
      </c>
      <c r="R7618" t="s">
        <v>83</v>
      </c>
      <c r="S7618" t="s">
        <v>45</v>
      </c>
      <c r="T7618">
        <f>_xlfn.DAYS(Raw_data_US_healthcare[[#This Row],[Discharge Date]],Raw_data_US_healthcare[[#This Row],[Date of Admission]])</f>
        <v>9</v>
      </c>
    </row>
    <row r="7619" spans="1:20" x14ac:dyDescent="0.3">
      <c r="A7619" t="s">
        <v>26512</v>
      </c>
      <c r="B7619" t="s">
        <v>20605</v>
      </c>
      <c r="C7619">
        <v>76</v>
      </c>
      <c r="D7619" t="str">
        <f>IF(Raw_data_US_healthcare[[#This Row],[Age]]&lt;35,"Young",IF(Raw_data_US_healthcare[[#This Row],[Age]]&lt;60,"Middle","Senior"))</f>
        <v>Senior</v>
      </c>
      <c r="E7619" t="s">
        <v>26</v>
      </c>
      <c r="F7619" t="s">
        <v>62</v>
      </c>
      <c r="G7619" t="s">
        <v>62</v>
      </c>
      <c r="H7619" t="s">
        <v>26516</v>
      </c>
      <c r="I7619" s="2">
        <v>44198</v>
      </c>
      <c r="J7619" t="s">
        <v>20606</v>
      </c>
      <c r="K7619" t="s">
        <v>20607</v>
      </c>
      <c r="L7619" t="s">
        <v>52</v>
      </c>
      <c r="M7619">
        <v>15224.033299999999</v>
      </c>
      <c r="N7619">
        <v>436</v>
      </c>
      <c r="O7619" t="s">
        <v>22</v>
      </c>
      <c r="P7619" t="s">
        <v>22</v>
      </c>
      <c r="Q7619" s="2">
        <v>44219</v>
      </c>
      <c r="R7619" t="s">
        <v>23</v>
      </c>
      <c r="S7619" t="s">
        <v>33</v>
      </c>
      <c r="T7619">
        <f>_xlfn.DAYS(Raw_data_US_healthcare[[#This Row],[Discharge Date]],Raw_data_US_healthcare[[#This Row],[Date of Admission]])</f>
        <v>21</v>
      </c>
    </row>
    <row r="7620" spans="1:20" x14ac:dyDescent="0.3">
      <c r="A7620" t="s">
        <v>26512</v>
      </c>
      <c r="B7620" t="s">
        <v>20608</v>
      </c>
      <c r="C7620">
        <v>28</v>
      </c>
      <c r="D7620" t="str">
        <f>IF(Raw_data_US_healthcare[[#This Row],[Age]]&lt;35,"Young",IF(Raw_data_US_healthcare[[#This Row],[Age]]&lt;60,"Middle","Senior"))</f>
        <v>Young</v>
      </c>
      <c r="E7620" t="s">
        <v>26</v>
      </c>
      <c r="F7620" t="s">
        <v>228</v>
      </c>
      <c r="G7620" t="s">
        <v>228</v>
      </c>
      <c r="H7620" t="s">
        <v>28</v>
      </c>
      <c r="I7620" s="2">
        <v>44218</v>
      </c>
      <c r="J7620" t="s">
        <v>20609</v>
      </c>
      <c r="K7620" t="s">
        <v>20610</v>
      </c>
      <c r="L7620" t="s">
        <v>31</v>
      </c>
      <c r="M7620">
        <v>11298.5309</v>
      </c>
      <c r="N7620">
        <v>411</v>
      </c>
      <c r="O7620" t="s">
        <v>22</v>
      </c>
      <c r="P7620" t="s">
        <v>22</v>
      </c>
      <c r="Q7620" s="2">
        <v>44224</v>
      </c>
      <c r="R7620" t="s">
        <v>23</v>
      </c>
      <c r="S7620" t="s">
        <v>45</v>
      </c>
      <c r="T7620">
        <f>_xlfn.DAYS(Raw_data_US_healthcare[[#This Row],[Discharge Date]],Raw_data_US_healthcare[[#This Row],[Date of Admission]])</f>
        <v>6</v>
      </c>
    </row>
    <row r="7621" spans="1:20" x14ac:dyDescent="0.3">
      <c r="A7621" t="s">
        <v>26511</v>
      </c>
      <c r="B7621" t="s">
        <v>20611</v>
      </c>
      <c r="C7621">
        <v>33</v>
      </c>
      <c r="D7621" t="str">
        <f>IF(Raw_data_US_healthcare[[#This Row],[Age]]&lt;35,"Young",IF(Raw_data_US_healthcare[[#This Row],[Age]]&lt;60,"Middle","Senior"))</f>
        <v>Young</v>
      </c>
      <c r="E7621" t="s">
        <v>16</v>
      </c>
      <c r="F7621" t="s">
        <v>228</v>
      </c>
      <c r="G7621" t="s">
        <v>228</v>
      </c>
      <c r="H7621" t="s">
        <v>26516</v>
      </c>
      <c r="I7621" s="2">
        <v>43610</v>
      </c>
      <c r="J7621" t="s">
        <v>20612</v>
      </c>
      <c r="K7621" t="s">
        <v>13999</v>
      </c>
      <c r="L7621" t="s">
        <v>31</v>
      </c>
      <c r="M7621">
        <v>15056.405500000001</v>
      </c>
      <c r="N7621">
        <v>254</v>
      </c>
      <c r="O7621" t="s">
        <v>39</v>
      </c>
      <c r="P7621" t="s">
        <v>39</v>
      </c>
      <c r="Q7621" s="2">
        <v>43618</v>
      </c>
      <c r="R7621" t="s">
        <v>83</v>
      </c>
      <c r="S7621" t="s">
        <v>45</v>
      </c>
      <c r="T7621">
        <f>_xlfn.DAYS(Raw_data_US_healthcare[[#This Row],[Discharge Date]],Raw_data_US_healthcare[[#This Row],[Date of Admission]])</f>
        <v>8</v>
      </c>
    </row>
    <row r="7622" spans="1:20" x14ac:dyDescent="0.3">
      <c r="A7622" t="s">
        <v>26511</v>
      </c>
      <c r="B7622" t="s">
        <v>20613</v>
      </c>
      <c r="C7622">
        <v>71</v>
      </c>
      <c r="D7622" t="str">
        <f>IF(Raw_data_US_healthcare[[#This Row],[Age]]&lt;35,"Young",IF(Raw_data_US_healthcare[[#This Row],[Age]]&lt;60,"Middle","Senior"))</f>
        <v>Senior</v>
      </c>
      <c r="E7622" t="s">
        <v>16</v>
      </c>
      <c r="F7622" t="s">
        <v>35</v>
      </c>
      <c r="G7622" t="s">
        <v>35</v>
      </c>
      <c r="H7622" t="s">
        <v>28</v>
      </c>
      <c r="I7622" s="2">
        <v>44481</v>
      </c>
      <c r="J7622" t="s">
        <v>20614</v>
      </c>
      <c r="K7622" t="s">
        <v>20615</v>
      </c>
      <c r="L7622" t="s">
        <v>21</v>
      </c>
      <c r="M7622">
        <v>28796.081099999999</v>
      </c>
      <c r="N7622">
        <v>147</v>
      </c>
      <c r="O7622" t="s">
        <v>22</v>
      </c>
      <c r="P7622" t="s">
        <v>22</v>
      </c>
      <c r="Q7622" s="2">
        <v>44487</v>
      </c>
      <c r="R7622" t="s">
        <v>23</v>
      </c>
      <c r="S7622" t="s">
        <v>45</v>
      </c>
      <c r="T7622">
        <f>_xlfn.DAYS(Raw_data_US_healthcare[[#This Row],[Discharge Date]],Raw_data_US_healthcare[[#This Row],[Date of Admission]])</f>
        <v>6</v>
      </c>
    </row>
    <row r="7623" spans="1:20" x14ac:dyDescent="0.3">
      <c r="A7623" t="s">
        <v>26512</v>
      </c>
      <c r="B7623" t="s">
        <v>20616</v>
      </c>
      <c r="C7623">
        <v>38</v>
      </c>
      <c r="D7623" t="str">
        <f>IF(Raw_data_US_healthcare[[#This Row],[Age]]&lt;35,"Young",IF(Raw_data_US_healthcare[[#This Row],[Age]]&lt;60,"Middle","Senior"))</f>
        <v>Middle</v>
      </c>
      <c r="E7623" t="s">
        <v>26</v>
      </c>
      <c r="F7623" t="s">
        <v>35</v>
      </c>
      <c r="G7623" t="s">
        <v>35</v>
      </c>
      <c r="H7623" t="s">
        <v>69</v>
      </c>
      <c r="I7623" s="2">
        <v>44074</v>
      </c>
      <c r="J7623" t="s">
        <v>20617</v>
      </c>
      <c r="K7623" t="s">
        <v>4571</v>
      </c>
      <c r="L7623" t="s">
        <v>56</v>
      </c>
      <c r="M7623">
        <v>72197.841499999995</v>
      </c>
      <c r="N7623">
        <v>261</v>
      </c>
      <c r="O7623" t="s">
        <v>22</v>
      </c>
      <c r="P7623" t="s">
        <v>22</v>
      </c>
      <c r="Q7623" s="2">
        <v>44094</v>
      </c>
      <c r="R7623" t="s">
        <v>32</v>
      </c>
      <c r="S7623" t="s">
        <v>33</v>
      </c>
      <c r="T7623">
        <f>_xlfn.DAYS(Raw_data_US_healthcare[[#This Row],[Discharge Date]],Raw_data_US_healthcare[[#This Row],[Date of Admission]])</f>
        <v>20</v>
      </c>
    </row>
    <row r="7624" spans="1:20" x14ac:dyDescent="0.3">
      <c r="A7624" t="s">
        <v>26511</v>
      </c>
      <c r="B7624" t="s">
        <v>20618</v>
      </c>
      <c r="C7624">
        <v>61</v>
      </c>
      <c r="D7624" t="str">
        <f>IF(Raw_data_US_healthcare[[#This Row],[Age]]&lt;35,"Young",IF(Raw_data_US_healthcare[[#This Row],[Age]]&lt;60,"Middle","Senior"))</f>
        <v>Senior</v>
      </c>
      <c r="E7624" t="s">
        <v>16</v>
      </c>
      <c r="F7624" t="s">
        <v>113</v>
      </c>
      <c r="G7624" t="s">
        <v>113</v>
      </c>
      <c r="H7624" t="s">
        <v>26516</v>
      </c>
      <c r="I7624" s="2">
        <v>44046</v>
      </c>
      <c r="J7624" t="s">
        <v>20619</v>
      </c>
      <c r="K7624" t="s">
        <v>20620</v>
      </c>
      <c r="L7624" t="s">
        <v>21</v>
      </c>
      <c r="M7624">
        <v>4045.7148999999999</v>
      </c>
      <c r="N7624">
        <v>180</v>
      </c>
      <c r="O7624" t="s">
        <v>22</v>
      </c>
      <c r="P7624" t="s">
        <v>22</v>
      </c>
      <c r="Q7624" s="2">
        <v>44066</v>
      </c>
      <c r="R7624" t="s">
        <v>32</v>
      </c>
      <c r="S7624" t="s">
        <v>24</v>
      </c>
      <c r="T7624">
        <f>_xlfn.DAYS(Raw_data_US_healthcare[[#This Row],[Discharge Date]],Raw_data_US_healthcare[[#This Row],[Date of Admission]])</f>
        <v>20</v>
      </c>
    </row>
    <row r="7625" spans="1:20" x14ac:dyDescent="0.3">
      <c r="A7625" t="s">
        <v>26512</v>
      </c>
      <c r="B7625" t="s">
        <v>20621</v>
      </c>
      <c r="C7625">
        <v>19</v>
      </c>
      <c r="D7625" t="str">
        <f>IF(Raw_data_US_healthcare[[#This Row],[Age]]&lt;35,"Young",IF(Raw_data_US_healthcare[[#This Row],[Age]]&lt;60,"Middle","Senior"))</f>
        <v>Young</v>
      </c>
      <c r="E7625" t="s">
        <v>26</v>
      </c>
      <c r="F7625" t="s">
        <v>49</v>
      </c>
      <c r="G7625" t="s">
        <v>49</v>
      </c>
      <c r="H7625" t="s">
        <v>28</v>
      </c>
      <c r="I7625" s="2">
        <v>43422</v>
      </c>
      <c r="J7625" t="s">
        <v>12786</v>
      </c>
      <c r="K7625" t="s">
        <v>20622</v>
      </c>
      <c r="L7625" t="s">
        <v>56</v>
      </c>
      <c r="M7625">
        <v>42943.060799999999</v>
      </c>
      <c r="N7625">
        <v>389</v>
      </c>
      <c r="O7625" t="s">
        <v>43</v>
      </c>
      <c r="P7625" t="s">
        <v>43</v>
      </c>
      <c r="Q7625" s="2">
        <v>43436</v>
      </c>
      <c r="R7625" t="s">
        <v>32</v>
      </c>
      <c r="S7625" t="s">
        <v>24</v>
      </c>
      <c r="T7625">
        <f>_xlfn.DAYS(Raw_data_US_healthcare[[#This Row],[Discharge Date]],Raw_data_US_healthcare[[#This Row],[Date of Admission]])</f>
        <v>14</v>
      </c>
    </row>
    <row r="7626" spans="1:20" x14ac:dyDescent="0.3">
      <c r="A7626" t="s">
        <v>26512</v>
      </c>
      <c r="B7626" t="s">
        <v>20623</v>
      </c>
      <c r="C7626">
        <v>74</v>
      </c>
      <c r="D7626" t="str">
        <f>IF(Raw_data_US_healthcare[[#This Row],[Age]]&lt;35,"Young",IF(Raw_data_US_healthcare[[#This Row],[Age]]&lt;60,"Middle","Senior"))</f>
        <v>Senior</v>
      </c>
      <c r="E7626" t="s">
        <v>26</v>
      </c>
      <c r="F7626" t="s">
        <v>17</v>
      </c>
      <c r="G7626" t="s">
        <v>17</v>
      </c>
      <c r="H7626" t="s">
        <v>69</v>
      </c>
      <c r="I7626" s="2">
        <v>44112</v>
      </c>
      <c r="J7626" t="s">
        <v>20624</v>
      </c>
      <c r="K7626" t="s">
        <v>20625</v>
      </c>
      <c r="L7626" t="s">
        <v>52</v>
      </c>
      <c r="M7626">
        <v>9572.3009999999995</v>
      </c>
      <c r="N7626">
        <v>266</v>
      </c>
      <c r="O7626" t="s">
        <v>39</v>
      </c>
      <c r="P7626" t="s">
        <v>39</v>
      </c>
      <c r="Q7626" s="2">
        <v>44137</v>
      </c>
      <c r="R7626" t="s">
        <v>83</v>
      </c>
      <c r="S7626" t="s">
        <v>24</v>
      </c>
      <c r="T7626">
        <f>_xlfn.DAYS(Raw_data_US_healthcare[[#This Row],[Discharge Date]],Raw_data_US_healthcare[[#This Row],[Date of Admission]])</f>
        <v>25</v>
      </c>
    </row>
    <row r="7627" spans="1:20" x14ac:dyDescent="0.3">
      <c r="A7627" t="s">
        <v>26512</v>
      </c>
      <c r="B7627" t="s">
        <v>3697</v>
      </c>
      <c r="C7627">
        <v>42</v>
      </c>
      <c r="D7627" t="str">
        <f>IF(Raw_data_US_healthcare[[#This Row],[Age]]&lt;35,"Young",IF(Raw_data_US_healthcare[[#This Row],[Age]]&lt;60,"Middle","Senior"))</f>
        <v>Middle</v>
      </c>
      <c r="E7627" t="s">
        <v>26</v>
      </c>
      <c r="F7627" t="s">
        <v>49</v>
      </c>
      <c r="G7627" t="s">
        <v>49</v>
      </c>
      <c r="H7627" t="s">
        <v>28</v>
      </c>
      <c r="I7627" s="2">
        <v>45002</v>
      </c>
      <c r="J7627" t="s">
        <v>2240</v>
      </c>
      <c r="K7627" t="s">
        <v>13307</v>
      </c>
      <c r="L7627" t="s">
        <v>21</v>
      </c>
      <c r="M7627">
        <v>36231.803899999999</v>
      </c>
      <c r="N7627">
        <v>220</v>
      </c>
      <c r="O7627" t="s">
        <v>43</v>
      </c>
      <c r="P7627" t="s">
        <v>43</v>
      </c>
      <c r="Q7627" s="2">
        <v>45027</v>
      </c>
      <c r="R7627" t="s">
        <v>83</v>
      </c>
      <c r="S7627" t="s">
        <v>24</v>
      </c>
      <c r="T7627">
        <f>_xlfn.DAYS(Raw_data_US_healthcare[[#This Row],[Discharge Date]],Raw_data_US_healthcare[[#This Row],[Date of Admission]])</f>
        <v>25</v>
      </c>
    </row>
    <row r="7628" spans="1:20" x14ac:dyDescent="0.3">
      <c r="A7628" t="s">
        <v>26511</v>
      </c>
      <c r="B7628" t="s">
        <v>20626</v>
      </c>
      <c r="C7628">
        <v>67</v>
      </c>
      <c r="D7628" t="str">
        <f>IF(Raw_data_US_healthcare[[#This Row],[Age]]&lt;35,"Young",IF(Raw_data_US_healthcare[[#This Row],[Age]]&lt;60,"Middle","Senior"))</f>
        <v>Senior</v>
      </c>
      <c r="E7628" t="s">
        <v>16</v>
      </c>
      <c r="F7628" t="s">
        <v>27</v>
      </c>
      <c r="G7628" t="s">
        <v>27</v>
      </c>
      <c r="H7628" t="s">
        <v>69</v>
      </c>
      <c r="I7628" s="2">
        <v>44643</v>
      </c>
      <c r="J7628" t="s">
        <v>20627</v>
      </c>
      <c r="K7628" t="s">
        <v>3152</v>
      </c>
      <c r="L7628" t="s">
        <v>52</v>
      </c>
      <c r="M7628">
        <v>22068.948700000001</v>
      </c>
      <c r="N7628">
        <v>152</v>
      </c>
      <c r="O7628" t="s">
        <v>22</v>
      </c>
      <c r="P7628" t="s">
        <v>22</v>
      </c>
      <c r="Q7628" s="2">
        <v>44657</v>
      </c>
      <c r="R7628" t="s">
        <v>23</v>
      </c>
      <c r="S7628" t="s">
        <v>24</v>
      </c>
      <c r="T7628">
        <f>_xlfn.DAYS(Raw_data_US_healthcare[[#This Row],[Discharge Date]],Raw_data_US_healthcare[[#This Row],[Date of Admission]])</f>
        <v>14</v>
      </c>
    </row>
    <row r="7629" spans="1:20" x14ac:dyDescent="0.3">
      <c r="A7629" t="s">
        <v>26511</v>
      </c>
      <c r="B7629" t="s">
        <v>586</v>
      </c>
      <c r="C7629">
        <v>54</v>
      </c>
      <c r="D7629" t="str">
        <f>IF(Raw_data_US_healthcare[[#This Row],[Age]]&lt;35,"Young",IF(Raw_data_US_healthcare[[#This Row],[Age]]&lt;60,"Middle","Senior"))</f>
        <v>Middle</v>
      </c>
      <c r="E7629" t="s">
        <v>16</v>
      </c>
      <c r="F7629" t="s">
        <v>27</v>
      </c>
      <c r="G7629" t="s">
        <v>27</v>
      </c>
      <c r="H7629" t="s">
        <v>26514</v>
      </c>
      <c r="I7629" s="2">
        <v>43781</v>
      </c>
      <c r="J7629" t="s">
        <v>20628</v>
      </c>
      <c r="K7629" t="s">
        <v>20629</v>
      </c>
      <c r="L7629" t="s">
        <v>52</v>
      </c>
      <c r="M7629">
        <v>3860.1952999999999</v>
      </c>
      <c r="N7629">
        <v>340</v>
      </c>
      <c r="O7629" t="s">
        <v>22</v>
      </c>
      <c r="P7629" t="s">
        <v>22</v>
      </c>
      <c r="Q7629" s="2">
        <v>43791</v>
      </c>
      <c r="R7629" t="s">
        <v>83</v>
      </c>
      <c r="S7629" t="s">
        <v>33</v>
      </c>
      <c r="T7629">
        <f>_xlfn.DAYS(Raw_data_US_healthcare[[#This Row],[Discharge Date]],Raw_data_US_healthcare[[#This Row],[Date of Admission]])</f>
        <v>10</v>
      </c>
    </row>
    <row r="7630" spans="1:20" x14ac:dyDescent="0.3">
      <c r="A7630" t="s">
        <v>26512</v>
      </c>
      <c r="B7630" t="s">
        <v>20630</v>
      </c>
      <c r="C7630">
        <v>61</v>
      </c>
      <c r="D7630" t="str">
        <f>IF(Raw_data_US_healthcare[[#This Row],[Age]]&lt;35,"Young",IF(Raw_data_US_healthcare[[#This Row],[Age]]&lt;60,"Middle","Senior"))</f>
        <v>Senior</v>
      </c>
      <c r="E7630" t="s">
        <v>26</v>
      </c>
      <c r="F7630" t="s">
        <v>113</v>
      </c>
      <c r="G7630" t="s">
        <v>113</v>
      </c>
      <c r="H7630" t="s">
        <v>26516</v>
      </c>
      <c r="I7630" s="2">
        <v>43461</v>
      </c>
      <c r="J7630" t="s">
        <v>1586</v>
      </c>
      <c r="K7630" t="s">
        <v>1763</v>
      </c>
      <c r="L7630" t="s">
        <v>21</v>
      </c>
      <c r="M7630">
        <v>13826.4701</v>
      </c>
      <c r="N7630">
        <v>425</v>
      </c>
      <c r="O7630" t="s">
        <v>22</v>
      </c>
      <c r="P7630" t="s">
        <v>22</v>
      </c>
      <c r="Q7630" s="2">
        <v>43474</v>
      </c>
      <c r="R7630" t="s">
        <v>83</v>
      </c>
      <c r="S7630" t="s">
        <v>24</v>
      </c>
      <c r="T7630">
        <f>_xlfn.DAYS(Raw_data_US_healthcare[[#This Row],[Discharge Date]],Raw_data_US_healthcare[[#This Row],[Date of Admission]])</f>
        <v>13</v>
      </c>
    </row>
    <row r="7631" spans="1:20" x14ac:dyDescent="0.3">
      <c r="A7631" t="s">
        <v>26511</v>
      </c>
      <c r="B7631" t="s">
        <v>20631</v>
      </c>
      <c r="C7631">
        <v>32</v>
      </c>
      <c r="D7631" t="str">
        <f>IF(Raw_data_US_healthcare[[#This Row],[Age]]&lt;35,"Young",IF(Raw_data_US_healthcare[[#This Row],[Age]]&lt;60,"Middle","Senior"))</f>
        <v>Young</v>
      </c>
      <c r="E7631" t="s">
        <v>16</v>
      </c>
      <c r="F7631" t="s">
        <v>62</v>
      </c>
      <c r="G7631" t="s">
        <v>62</v>
      </c>
      <c r="H7631" t="s">
        <v>26516</v>
      </c>
      <c r="I7631" s="2">
        <v>44157</v>
      </c>
      <c r="J7631" t="s">
        <v>20632</v>
      </c>
      <c r="K7631" t="s">
        <v>20633</v>
      </c>
      <c r="L7631" t="s">
        <v>56</v>
      </c>
      <c r="M7631">
        <v>10389.953</v>
      </c>
      <c r="N7631">
        <v>459</v>
      </c>
      <c r="O7631" t="s">
        <v>39</v>
      </c>
      <c r="P7631" t="s">
        <v>39</v>
      </c>
      <c r="Q7631" s="2">
        <v>44162</v>
      </c>
      <c r="R7631" t="s">
        <v>48</v>
      </c>
      <c r="S7631" t="s">
        <v>33</v>
      </c>
      <c r="T7631">
        <f>_xlfn.DAYS(Raw_data_US_healthcare[[#This Row],[Discharge Date]],Raw_data_US_healthcare[[#This Row],[Date of Admission]])</f>
        <v>5</v>
      </c>
    </row>
    <row r="7632" spans="1:20" x14ac:dyDescent="0.3">
      <c r="A7632" t="s">
        <v>26511</v>
      </c>
      <c r="B7632" t="s">
        <v>20634</v>
      </c>
      <c r="C7632">
        <v>76</v>
      </c>
      <c r="D7632" t="str">
        <f>IF(Raw_data_US_healthcare[[#This Row],[Age]]&lt;35,"Young",IF(Raw_data_US_healthcare[[#This Row],[Age]]&lt;60,"Middle","Senior"))</f>
        <v>Senior</v>
      </c>
      <c r="E7632" t="s">
        <v>16</v>
      </c>
      <c r="F7632" t="s">
        <v>62</v>
      </c>
      <c r="G7632" t="s">
        <v>62</v>
      </c>
      <c r="H7632" t="s">
        <v>18</v>
      </c>
      <c r="I7632" s="2">
        <v>44123</v>
      </c>
      <c r="J7632" t="s">
        <v>20635</v>
      </c>
      <c r="K7632" t="s">
        <v>1358</v>
      </c>
      <c r="L7632" t="s">
        <v>21</v>
      </c>
      <c r="M7632">
        <v>23215.6626</v>
      </c>
      <c r="N7632">
        <v>243</v>
      </c>
      <c r="O7632" t="s">
        <v>39</v>
      </c>
      <c r="P7632" t="s">
        <v>39</v>
      </c>
      <c r="Q7632" s="2">
        <v>44138</v>
      </c>
      <c r="R7632" t="s">
        <v>32</v>
      </c>
      <c r="S7632" t="s">
        <v>45</v>
      </c>
      <c r="T7632">
        <f>_xlfn.DAYS(Raw_data_US_healthcare[[#This Row],[Discharge Date]],Raw_data_US_healthcare[[#This Row],[Date of Admission]])</f>
        <v>15</v>
      </c>
    </row>
    <row r="7633" spans="1:20" x14ac:dyDescent="0.3">
      <c r="A7633" t="s">
        <v>26512</v>
      </c>
      <c r="B7633" t="s">
        <v>20636</v>
      </c>
      <c r="C7633">
        <v>49</v>
      </c>
      <c r="D7633" t="str">
        <f>IF(Raw_data_US_healthcare[[#This Row],[Age]]&lt;35,"Young",IF(Raw_data_US_healthcare[[#This Row],[Age]]&lt;60,"Middle","Senior"))</f>
        <v>Middle</v>
      </c>
      <c r="E7633" t="s">
        <v>26</v>
      </c>
      <c r="F7633" t="s">
        <v>88</v>
      </c>
      <c r="G7633" t="s">
        <v>88</v>
      </c>
      <c r="H7633" t="s">
        <v>36</v>
      </c>
      <c r="I7633" s="2">
        <v>43404</v>
      </c>
      <c r="J7633" t="s">
        <v>20637</v>
      </c>
      <c r="K7633" t="s">
        <v>20638</v>
      </c>
      <c r="L7633" t="s">
        <v>60</v>
      </c>
      <c r="M7633">
        <v>7075.7088000000003</v>
      </c>
      <c r="N7633">
        <v>255</v>
      </c>
      <c r="O7633" t="s">
        <v>22</v>
      </c>
      <c r="P7633" t="s">
        <v>22</v>
      </c>
      <c r="Q7633" s="2">
        <v>43410</v>
      </c>
      <c r="R7633" t="s">
        <v>32</v>
      </c>
      <c r="S7633" t="s">
        <v>45</v>
      </c>
      <c r="T7633">
        <f>_xlfn.DAYS(Raw_data_US_healthcare[[#This Row],[Discharge Date]],Raw_data_US_healthcare[[#This Row],[Date of Admission]])</f>
        <v>6</v>
      </c>
    </row>
    <row r="7634" spans="1:20" x14ac:dyDescent="0.3">
      <c r="A7634" t="s">
        <v>26511</v>
      </c>
      <c r="B7634" t="s">
        <v>20639</v>
      </c>
      <c r="C7634">
        <v>31</v>
      </c>
      <c r="D7634" t="str">
        <f>IF(Raw_data_US_healthcare[[#This Row],[Age]]&lt;35,"Young",IF(Raw_data_US_healthcare[[#This Row],[Age]]&lt;60,"Middle","Senior"))</f>
        <v>Young</v>
      </c>
      <c r="E7634" t="s">
        <v>16</v>
      </c>
      <c r="F7634" t="s">
        <v>35</v>
      </c>
      <c r="G7634" t="s">
        <v>35</v>
      </c>
      <c r="H7634" t="s">
        <v>26516</v>
      </c>
      <c r="I7634" s="2">
        <v>43569</v>
      </c>
      <c r="J7634" t="s">
        <v>20640</v>
      </c>
      <c r="K7634" t="s">
        <v>20641</v>
      </c>
      <c r="L7634" t="s">
        <v>56</v>
      </c>
      <c r="M7634">
        <v>1874.0297</v>
      </c>
      <c r="N7634">
        <v>467</v>
      </c>
      <c r="O7634" t="s">
        <v>39</v>
      </c>
      <c r="P7634" t="s">
        <v>39</v>
      </c>
      <c r="Q7634" s="2">
        <v>43589</v>
      </c>
      <c r="R7634" t="s">
        <v>23</v>
      </c>
      <c r="S7634" t="s">
        <v>33</v>
      </c>
      <c r="T7634">
        <f>_xlfn.DAYS(Raw_data_US_healthcare[[#This Row],[Discharge Date]],Raw_data_US_healthcare[[#This Row],[Date of Admission]])</f>
        <v>20</v>
      </c>
    </row>
    <row r="7635" spans="1:20" x14ac:dyDescent="0.3">
      <c r="A7635" t="s">
        <v>26512</v>
      </c>
      <c r="B7635" t="s">
        <v>20642</v>
      </c>
      <c r="C7635">
        <v>30</v>
      </c>
      <c r="D7635" t="str">
        <f>IF(Raw_data_US_healthcare[[#This Row],[Age]]&lt;35,"Young",IF(Raw_data_US_healthcare[[#This Row],[Age]]&lt;60,"Middle","Senior"))</f>
        <v>Young</v>
      </c>
      <c r="E7635" t="s">
        <v>26</v>
      </c>
      <c r="F7635" t="s">
        <v>228</v>
      </c>
      <c r="G7635" t="s">
        <v>228</v>
      </c>
      <c r="H7635" t="s">
        <v>28</v>
      </c>
      <c r="I7635" s="2">
        <v>44783</v>
      </c>
      <c r="J7635" t="s">
        <v>20643</v>
      </c>
      <c r="K7635" t="s">
        <v>20644</v>
      </c>
      <c r="L7635" t="s">
        <v>56</v>
      </c>
      <c r="M7635">
        <v>28084.160800000001</v>
      </c>
      <c r="N7635">
        <v>374</v>
      </c>
      <c r="O7635" t="s">
        <v>39</v>
      </c>
      <c r="P7635" t="s">
        <v>39</v>
      </c>
      <c r="Q7635" s="2">
        <v>44790</v>
      </c>
      <c r="R7635" t="s">
        <v>23</v>
      </c>
      <c r="S7635" t="s">
        <v>45</v>
      </c>
      <c r="T7635">
        <f>_xlfn.DAYS(Raw_data_US_healthcare[[#This Row],[Discharge Date]],Raw_data_US_healthcare[[#This Row],[Date of Admission]])</f>
        <v>7</v>
      </c>
    </row>
    <row r="7636" spans="1:20" x14ac:dyDescent="0.3">
      <c r="A7636" t="s">
        <v>26511</v>
      </c>
      <c r="B7636" t="s">
        <v>20645</v>
      </c>
      <c r="C7636">
        <v>31</v>
      </c>
      <c r="D7636" t="str">
        <f>IF(Raw_data_US_healthcare[[#This Row],[Age]]&lt;35,"Young",IF(Raw_data_US_healthcare[[#This Row],[Age]]&lt;60,"Middle","Senior"))</f>
        <v>Young</v>
      </c>
      <c r="E7636" t="s">
        <v>16</v>
      </c>
      <c r="F7636" t="s">
        <v>35</v>
      </c>
      <c r="G7636" t="s">
        <v>35</v>
      </c>
      <c r="H7636" t="s">
        <v>18</v>
      </c>
      <c r="I7636" s="2">
        <v>44471</v>
      </c>
      <c r="J7636" t="s">
        <v>20646</v>
      </c>
      <c r="K7636" t="s">
        <v>20647</v>
      </c>
      <c r="L7636" t="s">
        <v>56</v>
      </c>
      <c r="M7636">
        <v>37027.688300000002</v>
      </c>
      <c r="N7636">
        <v>355</v>
      </c>
      <c r="O7636" t="s">
        <v>43</v>
      </c>
      <c r="P7636" t="s">
        <v>43</v>
      </c>
      <c r="Q7636" s="2">
        <v>44491</v>
      </c>
      <c r="R7636" t="s">
        <v>44</v>
      </c>
      <c r="S7636" t="s">
        <v>24</v>
      </c>
      <c r="T7636">
        <f>_xlfn.DAYS(Raw_data_US_healthcare[[#This Row],[Discharge Date]],Raw_data_US_healthcare[[#This Row],[Date of Admission]])</f>
        <v>20</v>
      </c>
    </row>
    <row r="7637" spans="1:20" x14ac:dyDescent="0.3">
      <c r="A7637" t="s">
        <v>26512</v>
      </c>
      <c r="B7637" t="s">
        <v>20648</v>
      </c>
      <c r="C7637">
        <v>38</v>
      </c>
      <c r="D7637" t="str">
        <f>IF(Raw_data_US_healthcare[[#This Row],[Age]]&lt;35,"Young",IF(Raw_data_US_healthcare[[#This Row],[Age]]&lt;60,"Middle","Senior"))</f>
        <v>Middle</v>
      </c>
      <c r="E7637" t="s">
        <v>26</v>
      </c>
      <c r="F7637" t="s">
        <v>17</v>
      </c>
      <c r="G7637" t="s">
        <v>17</v>
      </c>
      <c r="H7637" t="s">
        <v>28</v>
      </c>
      <c r="I7637" s="2">
        <v>44391</v>
      </c>
      <c r="J7637" t="s">
        <v>20649</v>
      </c>
      <c r="K7637" t="s">
        <v>20650</v>
      </c>
      <c r="L7637" t="s">
        <v>60</v>
      </c>
      <c r="M7637">
        <v>31657.010200000001</v>
      </c>
      <c r="N7637">
        <v>354</v>
      </c>
      <c r="O7637" t="s">
        <v>39</v>
      </c>
      <c r="P7637" t="s">
        <v>39</v>
      </c>
      <c r="Q7637" s="2">
        <v>44408</v>
      </c>
      <c r="R7637" t="s">
        <v>44</v>
      </c>
      <c r="S7637" t="s">
        <v>45</v>
      </c>
      <c r="T7637">
        <f>_xlfn.DAYS(Raw_data_US_healthcare[[#This Row],[Discharge Date]],Raw_data_US_healthcare[[#This Row],[Date of Admission]])</f>
        <v>17</v>
      </c>
    </row>
    <row r="7638" spans="1:20" x14ac:dyDescent="0.3">
      <c r="A7638" t="s">
        <v>26512</v>
      </c>
      <c r="B7638" t="s">
        <v>20651</v>
      </c>
      <c r="C7638">
        <v>35</v>
      </c>
      <c r="D7638" t="str">
        <f>IF(Raw_data_US_healthcare[[#This Row],[Age]]&lt;35,"Young",IF(Raw_data_US_healthcare[[#This Row],[Age]]&lt;60,"Middle","Senior"))</f>
        <v>Middle</v>
      </c>
      <c r="E7638" t="s">
        <v>26</v>
      </c>
      <c r="F7638" t="s">
        <v>27</v>
      </c>
      <c r="G7638" t="s">
        <v>27</v>
      </c>
      <c r="H7638" t="s">
        <v>36</v>
      </c>
      <c r="I7638" s="2">
        <v>43911</v>
      </c>
      <c r="J7638" t="s">
        <v>20652</v>
      </c>
      <c r="K7638" t="s">
        <v>20653</v>
      </c>
      <c r="L7638" t="s">
        <v>60</v>
      </c>
      <c r="M7638">
        <v>5084.0414000000001</v>
      </c>
      <c r="N7638">
        <v>251</v>
      </c>
      <c r="O7638" t="s">
        <v>22</v>
      </c>
      <c r="P7638" t="s">
        <v>22</v>
      </c>
      <c r="Q7638" s="2">
        <v>43933</v>
      </c>
      <c r="R7638" t="s">
        <v>48</v>
      </c>
      <c r="S7638" t="s">
        <v>33</v>
      </c>
      <c r="T7638">
        <f>_xlfn.DAYS(Raw_data_US_healthcare[[#This Row],[Discharge Date]],Raw_data_US_healthcare[[#This Row],[Date of Admission]])</f>
        <v>22</v>
      </c>
    </row>
    <row r="7639" spans="1:20" x14ac:dyDescent="0.3">
      <c r="A7639" t="s">
        <v>26512</v>
      </c>
      <c r="B7639" t="s">
        <v>20654</v>
      </c>
      <c r="C7639">
        <v>26</v>
      </c>
      <c r="D7639" t="str">
        <f>IF(Raw_data_US_healthcare[[#This Row],[Age]]&lt;35,"Young",IF(Raw_data_US_healthcare[[#This Row],[Age]]&lt;60,"Middle","Senior"))</f>
        <v>Young</v>
      </c>
      <c r="E7639" t="s">
        <v>26</v>
      </c>
      <c r="F7639" t="s">
        <v>35</v>
      </c>
      <c r="G7639" t="s">
        <v>35</v>
      </c>
      <c r="H7639" t="s">
        <v>26514</v>
      </c>
      <c r="I7639" s="2">
        <v>43542</v>
      </c>
      <c r="J7639" t="s">
        <v>20655</v>
      </c>
      <c r="K7639" t="s">
        <v>20656</v>
      </c>
      <c r="L7639" t="s">
        <v>56</v>
      </c>
      <c r="M7639">
        <v>17425.501700000001</v>
      </c>
      <c r="N7639">
        <v>137</v>
      </c>
      <c r="O7639" t="s">
        <v>43</v>
      </c>
      <c r="P7639" t="s">
        <v>43</v>
      </c>
      <c r="Q7639" s="2">
        <v>43567</v>
      </c>
      <c r="R7639" t="s">
        <v>23</v>
      </c>
      <c r="S7639" t="s">
        <v>24</v>
      </c>
      <c r="T7639">
        <f>_xlfn.DAYS(Raw_data_US_healthcare[[#This Row],[Discharge Date]],Raw_data_US_healthcare[[#This Row],[Date of Admission]])</f>
        <v>25</v>
      </c>
    </row>
    <row r="7640" spans="1:20" x14ac:dyDescent="0.3">
      <c r="A7640" t="s">
        <v>26511</v>
      </c>
      <c r="B7640" t="s">
        <v>5598</v>
      </c>
      <c r="C7640">
        <v>67</v>
      </c>
      <c r="D7640" t="str">
        <f>IF(Raw_data_US_healthcare[[#This Row],[Age]]&lt;35,"Young",IF(Raw_data_US_healthcare[[#This Row],[Age]]&lt;60,"Middle","Senior"))</f>
        <v>Senior</v>
      </c>
      <c r="E7640" t="s">
        <v>16</v>
      </c>
      <c r="F7640" t="s">
        <v>62</v>
      </c>
      <c r="G7640" t="s">
        <v>62</v>
      </c>
      <c r="H7640" t="s">
        <v>26516</v>
      </c>
      <c r="I7640" s="2">
        <v>43704</v>
      </c>
      <c r="J7640" t="s">
        <v>20657</v>
      </c>
      <c r="K7640" t="s">
        <v>20658</v>
      </c>
      <c r="L7640" t="s">
        <v>52</v>
      </c>
      <c r="M7640">
        <v>24282.591499999999</v>
      </c>
      <c r="N7640">
        <v>447</v>
      </c>
      <c r="O7640" t="s">
        <v>43</v>
      </c>
      <c r="P7640" t="s">
        <v>43</v>
      </c>
      <c r="Q7640" s="2">
        <v>43721</v>
      </c>
      <c r="R7640" t="s">
        <v>32</v>
      </c>
      <c r="S7640" t="s">
        <v>45</v>
      </c>
      <c r="T7640">
        <f>_xlfn.DAYS(Raw_data_US_healthcare[[#This Row],[Discharge Date]],Raw_data_US_healthcare[[#This Row],[Date of Admission]])</f>
        <v>17</v>
      </c>
    </row>
    <row r="7641" spans="1:20" x14ac:dyDescent="0.3">
      <c r="A7641" t="s">
        <v>26511</v>
      </c>
      <c r="B7641" t="s">
        <v>20659</v>
      </c>
      <c r="C7641">
        <v>61</v>
      </c>
      <c r="D7641" t="str">
        <f>IF(Raw_data_US_healthcare[[#This Row],[Age]]&lt;35,"Young",IF(Raw_data_US_healthcare[[#This Row],[Age]]&lt;60,"Middle","Senior"))</f>
        <v>Senior</v>
      </c>
      <c r="E7641" t="s">
        <v>16</v>
      </c>
      <c r="F7641" t="s">
        <v>228</v>
      </c>
      <c r="G7641" t="s">
        <v>228</v>
      </c>
      <c r="H7641" t="s">
        <v>18</v>
      </c>
      <c r="I7641" s="2">
        <v>44418</v>
      </c>
      <c r="J7641" t="s">
        <v>20660</v>
      </c>
      <c r="K7641" t="s">
        <v>20661</v>
      </c>
      <c r="L7641" t="s">
        <v>21</v>
      </c>
      <c r="M7641">
        <v>35150.596400000002</v>
      </c>
      <c r="N7641">
        <v>225</v>
      </c>
      <c r="O7641" t="s">
        <v>39</v>
      </c>
      <c r="P7641" t="s">
        <v>39</v>
      </c>
      <c r="Q7641" s="2">
        <v>44422</v>
      </c>
      <c r="R7641" t="s">
        <v>32</v>
      </c>
      <c r="S7641" t="s">
        <v>45</v>
      </c>
      <c r="T7641">
        <f>_xlfn.DAYS(Raw_data_US_healthcare[[#This Row],[Discharge Date]],Raw_data_US_healthcare[[#This Row],[Date of Admission]])</f>
        <v>4</v>
      </c>
    </row>
    <row r="7642" spans="1:20" x14ac:dyDescent="0.3">
      <c r="A7642" t="s">
        <v>26511</v>
      </c>
      <c r="B7642" t="s">
        <v>12823</v>
      </c>
      <c r="C7642">
        <v>21</v>
      </c>
      <c r="D7642" t="str">
        <f>IF(Raw_data_US_healthcare[[#This Row],[Age]]&lt;35,"Young",IF(Raw_data_US_healthcare[[#This Row],[Age]]&lt;60,"Middle","Senior"))</f>
        <v>Young</v>
      </c>
      <c r="E7642" t="s">
        <v>16</v>
      </c>
      <c r="F7642" t="s">
        <v>49</v>
      </c>
      <c r="G7642" t="s">
        <v>49</v>
      </c>
      <c r="H7642" t="s">
        <v>69</v>
      </c>
      <c r="I7642" s="2">
        <v>43840</v>
      </c>
      <c r="J7642" t="s">
        <v>15744</v>
      </c>
      <c r="K7642" t="s">
        <v>20662</v>
      </c>
      <c r="L7642" t="s">
        <v>52</v>
      </c>
      <c r="M7642">
        <v>57892.6518</v>
      </c>
      <c r="N7642">
        <v>188</v>
      </c>
      <c r="O7642" t="s">
        <v>22</v>
      </c>
      <c r="P7642" t="s">
        <v>22</v>
      </c>
      <c r="Q7642" s="2">
        <v>43844</v>
      </c>
      <c r="R7642" t="s">
        <v>23</v>
      </c>
      <c r="S7642" t="s">
        <v>33</v>
      </c>
      <c r="T7642">
        <f>_xlfn.DAYS(Raw_data_US_healthcare[[#This Row],[Discharge Date]],Raw_data_US_healthcare[[#This Row],[Date of Admission]])</f>
        <v>4</v>
      </c>
    </row>
    <row r="7643" spans="1:20" x14ac:dyDescent="0.3">
      <c r="A7643" t="s">
        <v>26512</v>
      </c>
      <c r="B7643" t="s">
        <v>10445</v>
      </c>
      <c r="C7643">
        <v>30</v>
      </c>
      <c r="D7643" t="str">
        <f>IF(Raw_data_US_healthcare[[#This Row],[Age]]&lt;35,"Young",IF(Raw_data_US_healthcare[[#This Row],[Age]]&lt;60,"Middle","Senior"))</f>
        <v>Young</v>
      </c>
      <c r="E7643" t="s">
        <v>26</v>
      </c>
      <c r="F7643" t="s">
        <v>27</v>
      </c>
      <c r="G7643" t="s">
        <v>27</v>
      </c>
      <c r="H7643" t="s">
        <v>28</v>
      </c>
      <c r="I7643" s="2">
        <v>43880</v>
      </c>
      <c r="J7643" t="s">
        <v>20663</v>
      </c>
      <c r="K7643" t="s">
        <v>20664</v>
      </c>
      <c r="L7643" t="s">
        <v>60</v>
      </c>
      <c r="M7643">
        <v>41979.456200000001</v>
      </c>
      <c r="N7643">
        <v>204</v>
      </c>
      <c r="O7643" t="s">
        <v>43</v>
      </c>
      <c r="P7643" t="s">
        <v>43</v>
      </c>
      <c r="Q7643" s="2">
        <v>43895</v>
      </c>
      <c r="R7643" t="s">
        <v>23</v>
      </c>
      <c r="S7643" t="s">
        <v>33</v>
      </c>
      <c r="T7643">
        <f>_xlfn.DAYS(Raw_data_US_healthcare[[#This Row],[Discharge Date]],Raw_data_US_healthcare[[#This Row],[Date of Admission]])</f>
        <v>15</v>
      </c>
    </row>
    <row r="7644" spans="1:20" x14ac:dyDescent="0.3">
      <c r="A7644" t="s">
        <v>26512</v>
      </c>
      <c r="B7644" t="s">
        <v>2646</v>
      </c>
      <c r="C7644">
        <v>28</v>
      </c>
      <c r="D7644" t="str">
        <f>IF(Raw_data_US_healthcare[[#This Row],[Age]]&lt;35,"Young",IF(Raw_data_US_healthcare[[#This Row],[Age]]&lt;60,"Middle","Senior"))</f>
        <v>Young</v>
      </c>
      <c r="E7644" t="s">
        <v>26</v>
      </c>
      <c r="F7644" t="s">
        <v>35</v>
      </c>
      <c r="G7644" t="s">
        <v>35</v>
      </c>
      <c r="H7644" t="s">
        <v>18</v>
      </c>
      <c r="I7644" s="2">
        <v>44842</v>
      </c>
      <c r="J7644" t="s">
        <v>20665</v>
      </c>
      <c r="K7644" t="s">
        <v>15357</v>
      </c>
      <c r="L7644" t="s">
        <v>56</v>
      </c>
      <c r="M7644">
        <v>14103.322899999999</v>
      </c>
      <c r="N7644">
        <v>381</v>
      </c>
      <c r="O7644" t="s">
        <v>39</v>
      </c>
      <c r="P7644" t="s">
        <v>39</v>
      </c>
      <c r="Q7644" s="2">
        <v>44869</v>
      </c>
      <c r="R7644" t="s">
        <v>44</v>
      </c>
      <c r="S7644" t="s">
        <v>33</v>
      </c>
      <c r="T7644">
        <f>_xlfn.DAYS(Raw_data_US_healthcare[[#This Row],[Discharge Date]],Raw_data_US_healthcare[[#This Row],[Date of Admission]])</f>
        <v>27</v>
      </c>
    </row>
    <row r="7645" spans="1:20" x14ac:dyDescent="0.3">
      <c r="A7645" t="s">
        <v>26512</v>
      </c>
      <c r="B7645" t="s">
        <v>20666</v>
      </c>
      <c r="C7645">
        <v>81</v>
      </c>
      <c r="D7645" t="str">
        <f>IF(Raw_data_US_healthcare[[#This Row],[Age]]&lt;35,"Young",IF(Raw_data_US_healthcare[[#This Row],[Age]]&lt;60,"Middle","Senior"))</f>
        <v>Senior</v>
      </c>
      <c r="E7645" t="s">
        <v>26</v>
      </c>
      <c r="F7645" t="s">
        <v>27</v>
      </c>
      <c r="G7645" t="s">
        <v>27</v>
      </c>
      <c r="H7645" t="s">
        <v>26514</v>
      </c>
      <c r="I7645" s="2">
        <v>44637</v>
      </c>
      <c r="J7645" t="s">
        <v>20667</v>
      </c>
      <c r="K7645" t="s">
        <v>20668</v>
      </c>
      <c r="L7645" t="s">
        <v>56</v>
      </c>
      <c r="M7645">
        <v>9850.8068999999996</v>
      </c>
      <c r="N7645">
        <v>171</v>
      </c>
      <c r="O7645" t="s">
        <v>43</v>
      </c>
      <c r="P7645" t="s">
        <v>43</v>
      </c>
      <c r="Q7645" s="2">
        <v>44660</v>
      </c>
      <c r="R7645" t="s">
        <v>83</v>
      </c>
      <c r="S7645" t="s">
        <v>24</v>
      </c>
      <c r="T7645">
        <f>_xlfn.DAYS(Raw_data_US_healthcare[[#This Row],[Discharge Date]],Raw_data_US_healthcare[[#This Row],[Date of Admission]])</f>
        <v>23</v>
      </c>
    </row>
    <row r="7646" spans="1:20" x14ac:dyDescent="0.3">
      <c r="A7646" t="s">
        <v>26512</v>
      </c>
      <c r="B7646" t="s">
        <v>20669</v>
      </c>
      <c r="C7646">
        <v>79</v>
      </c>
      <c r="D7646" t="str">
        <f>IF(Raw_data_US_healthcare[[#This Row],[Age]]&lt;35,"Young",IF(Raw_data_US_healthcare[[#This Row],[Age]]&lt;60,"Middle","Senior"))</f>
        <v>Senior</v>
      </c>
      <c r="E7646" t="s">
        <v>26</v>
      </c>
      <c r="F7646" t="s">
        <v>49</v>
      </c>
      <c r="G7646" t="s">
        <v>49</v>
      </c>
      <c r="H7646" t="s">
        <v>26516</v>
      </c>
      <c r="I7646" s="2">
        <v>44932</v>
      </c>
      <c r="J7646" t="s">
        <v>20670</v>
      </c>
      <c r="K7646" t="s">
        <v>20671</v>
      </c>
      <c r="L7646" t="s">
        <v>56</v>
      </c>
      <c r="M7646">
        <v>26751.2484</v>
      </c>
      <c r="N7646">
        <v>134</v>
      </c>
      <c r="O7646" t="s">
        <v>22</v>
      </c>
      <c r="P7646" t="s">
        <v>22</v>
      </c>
      <c r="Q7646" s="2">
        <v>44933</v>
      </c>
      <c r="R7646" t="s">
        <v>83</v>
      </c>
      <c r="S7646" t="s">
        <v>33</v>
      </c>
      <c r="T7646">
        <f>_xlfn.DAYS(Raw_data_US_healthcare[[#This Row],[Discharge Date]],Raw_data_US_healthcare[[#This Row],[Date of Admission]])</f>
        <v>1</v>
      </c>
    </row>
    <row r="7647" spans="1:20" x14ac:dyDescent="0.3">
      <c r="A7647" t="s">
        <v>26512</v>
      </c>
      <c r="B7647" t="s">
        <v>20672</v>
      </c>
      <c r="C7647">
        <v>27</v>
      </c>
      <c r="D7647" t="str">
        <f>IF(Raw_data_US_healthcare[[#This Row],[Age]]&lt;35,"Young",IF(Raw_data_US_healthcare[[#This Row],[Age]]&lt;60,"Middle","Senior"))</f>
        <v>Young</v>
      </c>
      <c r="E7647" t="s">
        <v>26</v>
      </c>
      <c r="F7647" t="s">
        <v>35</v>
      </c>
      <c r="G7647" t="s">
        <v>35</v>
      </c>
      <c r="H7647" t="s">
        <v>36</v>
      </c>
      <c r="I7647" s="2">
        <v>44709</v>
      </c>
      <c r="J7647" t="s">
        <v>20673</v>
      </c>
      <c r="K7647" t="s">
        <v>20674</v>
      </c>
      <c r="L7647" t="s">
        <v>56</v>
      </c>
      <c r="M7647">
        <v>8788.6162999999997</v>
      </c>
      <c r="N7647">
        <v>328</v>
      </c>
      <c r="O7647" t="s">
        <v>22</v>
      </c>
      <c r="P7647" t="s">
        <v>22</v>
      </c>
      <c r="Q7647" s="2">
        <v>44719</v>
      </c>
      <c r="R7647" t="s">
        <v>48</v>
      </c>
      <c r="S7647" t="s">
        <v>33</v>
      </c>
      <c r="T7647">
        <f>_xlfn.DAYS(Raw_data_US_healthcare[[#This Row],[Discharge Date]],Raw_data_US_healthcare[[#This Row],[Date of Admission]])</f>
        <v>10</v>
      </c>
    </row>
    <row r="7648" spans="1:20" x14ac:dyDescent="0.3">
      <c r="A7648" t="s">
        <v>26511</v>
      </c>
      <c r="B7648" t="s">
        <v>20675</v>
      </c>
      <c r="C7648">
        <v>32</v>
      </c>
      <c r="D7648" t="str">
        <f>IF(Raw_data_US_healthcare[[#This Row],[Age]]&lt;35,"Young",IF(Raw_data_US_healthcare[[#This Row],[Age]]&lt;60,"Middle","Senior"))</f>
        <v>Young</v>
      </c>
      <c r="E7648" t="s">
        <v>16</v>
      </c>
      <c r="F7648" t="s">
        <v>17</v>
      </c>
      <c r="G7648" t="s">
        <v>17</v>
      </c>
      <c r="H7648" t="s">
        <v>26516</v>
      </c>
      <c r="I7648" s="2">
        <v>45155</v>
      </c>
      <c r="J7648" t="s">
        <v>20676</v>
      </c>
      <c r="K7648" t="s">
        <v>20677</v>
      </c>
      <c r="L7648" t="s">
        <v>60</v>
      </c>
      <c r="M7648">
        <v>31812.482199999999</v>
      </c>
      <c r="N7648">
        <v>242</v>
      </c>
      <c r="O7648" t="s">
        <v>22</v>
      </c>
      <c r="P7648" t="s">
        <v>22</v>
      </c>
      <c r="Q7648" s="2">
        <v>45173</v>
      </c>
      <c r="R7648" t="s">
        <v>48</v>
      </c>
      <c r="S7648" t="s">
        <v>24</v>
      </c>
      <c r="T7648">
        <f>_xlfn.DAYS(Raw_data_US_healthcare[[#This Row],[Discharge Date]],Raw_data_US_healthcare[[#This Row],[Date of Admission]])</f>
        <v>18</v>
      </c>
    </row>
    <row r="7649" spans="1:20" x14ac:dyDescent="0.3">
      <c r="A7649" t="s">
        <v>26511</v>
      </c>
      <c r="B7649" t="s">
        <v>20678</v>
      </c>
      <c r="C7649">
        <v>61</v>
      </c>
      <c r="D7649" t="str">
        <f>IF(Raw_data_US_healthcare[[#This Row],[Age]]&lt;35,"Young",IF(Raw_data_US_healthcare[[#This Row],[Age]]&lt;60,"Middle","Senior"))</f>
        <v>Senior</v>
      </c>
      <c r="E7649" t="s">
        <v>16</v>
      </c>
      <c r="F7649" t="s">
        <v>17</v>
      </c>
      <c r="G7649" t="s">
        <v>17</v>
      </c>
      <c r="H7649" t="s">
        <v>69</v>
      </c>
      <c r="I7649" s="2">
        <v>44071</v>
      </c>
      <c r="J7649" t="s">
        <v>20679</v>
      </c>
      <c r="K7649" t="s">
        <v>20680</v>
      </c>
      <c r="L7649" t="s">
        <v>56</v>
      </c>
      <c r="M7649">
        <v>51883.380400000002</v>
      </c>
      <c r="N7649">
        <v>156</v>
      </c>
      <c r="O7649" t="s">
        <v>39</v>
      </c>
      <c r="P7649" t="s">
        <v>39</v>
      </c>
      <c r="Q7649" s="2">
        <v>44101</v>
      </c>
      <c r="R7649" t="s">
        <v>48</v>
      </c>
      <c r="S7649" t="s">
        <v>33</v>
      </c>
      <c r="T7649">
        <f>_xlfn.DAYS(Raw_data_US_healthcare[[#This Row],[Discharge Date]],Raw_data_US_healthcare[[#This Row],[Date of Admission]])</f>
        <v>30</v>
      </c>
    </row>
    <row r="7650" spans="1:20" x14ac:dyDescent="0.3">
      <c r="A7650" t="s">
        <v>26512</v>
      </c>
      <c r="B7650" t="s">
        <v>20681</v>
      </c>
      <c r="C7650">
        <v>49</v>
      </c>
      <c r="D7650" t="str">
        <f>IF(Raw_data_US_healthcare[[#This Row],[Age]]&lt;35,"Young",IF(Raw_data_US_healthcare[[#This Row],[Age]]&lt;60,"Middle","Senior"))</f>
        <v>Middle</v>
      </c>
      <c r="E7650" t="s">
        <v>26</v>
      </c>
      <c r="F7650" t="s">
        <v>113</v>
      </c>
      <c r="G7650" t="s">
        <v>113</v>
      </c>
      <c r="H7650" t="s">
        <v>26516</v>
      </c>
      <c r="I7650" s="2">
        <v>44286</v>
      </c>
      <c r="J7650" t="s">
        <v>20682</v>
      </c>
      <c r="K7650" t="s">
        <v>20683</v>
      </c>
      <c r="L7650" t="s">
        <v>60</v>
      </c>
      <c r="M7650">
        <v>15737.677299999999</v>
      </c>
      <c r="N7650">
        <v>499</v>
      </c>
      <c r="O7650" t="s">
        <v>22</v>
      </c>
      <c r="P7650" t="s">
        <v>22</v>
      </c>
      <c r="Q7650" s="2">
        <v>44297</v>
      </c>
      <c r="R7650" t="s">
        <v>32</v>
      </c>
      <c r="S7650" t="s">
        <v>24</v>
      </c>
      <c r="T7650">
        <f>_xlfn.DAYS(Raw_data_US_healthcare[[#This Row],[Discharge Date]],Raw_data_US_healthcare[[#This Row],[Date of Admission]])</f>
        <v>11</v>
      </c>
    </row>
    <row r="7651" spans="1:20" x14ac:dyDescent="0.3">
      <c r="A7651" t="s">
        <v>26512</v>
      </c>
      <c r="B7651" t="s">
        <v>20684</v>
      </c>
      <c r="C7651">
        <v>22</v>
      </c>
      <c r="D7651" t="str">
        <f>IF(Raw_data_US_healthcare[[#This Row],[Age]]&lt;35,"Young",IF(Raw_data_US_healthcare[[#This Row],[Age]]&lt;60,"Middle","Senior"))</f>
        <v>Young</v>
      </c>
      <c r="E7651" t="s">
        <v>26</v>
      </c>
      <c r="F7651" t="s">
        <v>62</v>
      </c>
      <c r="G7651" t="s">
        <v>62</v>
      </c>
      <c r="H7651" t="s">
        <v>26516</v>
      </c>
      <c r="I7651" s="2">
        <v>43422</v>
      </c>
      <c r="J7651" t="s">
        <v>20685</v>
      </c>
      <c r="K7651" t="s">
        <v>20686</v>
      </c>
      <c r="L7651" t="s">
        <v>60</v>
      </c>
      <c r="M7651">
        <v>30382.075400000002</v>
      </c>
      <c r="N7651">
        <v>123</v>
      </c>
      <c r="O7651" t="s">
        <v>22</v>
      </c>
      <c r="P7651" t="s">
        <v>22</v>
      </c>
      <c r="Q7651" s="2">
        <v>43428</v>
      </c>
      <c r="R7651" t="s">
        <v>32</v>
      </c>
      <c r="S7651" t="s">
        <v>33</v>
      </c>
      <c r="T7651">
        <f>_xlfn.DAYS(Raw_data_US_healthcare[[#This Row],[Discharge Date]],Raw_data_US_healthcare[[#This Row],[Date of Admission]])</f>
        <v>6</v>
      </c>
    </row>
    <row r="7652" spans="1:20" x14ac:dyDescent="0.3">
      <c r="A7652" t="s">
        <v>26511</v>
      </c>
      <c r="B7652" t="s">
        <v>20687</v>
      </c>
      <c r="C7652">
        <v>41</v>
      </c>
      <c r="D7652" t="str">
        <f>IF(Raw_data_US_healthcare[[#This Row],[Age]]&lt;35,"Young",IF(Raw_data_US_healthcare[[#This Row],[Age]]&lt;60,"Middle","Senior"))</f>
        <v>Middle</v>
      </c>
      <c r="E7652" t="s">
        <v>16</v>
      </c>
      <c r="F7652" t="s">
        <v>62</v>
      </c>
      <c r="G7652" t="s">
        <v>62</v>
      </c>
      <c r="H7652" t="s">
        <v>28</v>
      </c>
      <c r="I7652" s="2">
        <v>44523</v>
      </c>
      <c r="J7652" t="s">
        <v>20688</v>
      </c>
      <c r="K7652" t="s">
        <v>20689</v>
      </c>
      <c r="L7652" t="s">
        <v>56</v>
      </c>
      <c r="M7652">
        <v>12078.8626</v>
      </c>
      <c r="N7652">
        <v>482</v>
      </c>
      <c r="O7652" t="s">
        <v>22</v>
      </c>
      <c r="P7652" t="s">
        <v>22</v>
      </c>
      <c r="Q7652" s="2">
        <v>44526</v>
      </c>
      <c r="R7652" t="s">
        <v>83</v>
      </c>
      <c r="S7652" t="s">
        <v>24</v>
      </c>
      <c r="T7652">
        <f>_xlfn.DAYS(Raw_data_US_healthcare[[#This Row],[Discharge Date]],Raw_data_US_healthcare[[#This Row],[Date of Admission]])</f>
        <v>3</v>
      </c>
    </row>
    <row r="7653" spans="1:20" x14ac:dyDescent="0.3">
      <c r="A7653" t="s">
        <v>26512</v>
      </c>
      <c r="B7653" t="s">
        <v>20690</v>
      </c>
      <c r="C7653">
        <v>66</v>
      </c>
      <c r="D7653" t="str">
        <f>IF(Raw_data_US_healthcare[[#This Row],[Age]]&lt;35,"Young",IF(Raw_data_US_healthcare[[#This Row],[Age]]&lt;60,"Middle","Senior"))</f>
        <v>Senior</v>
      </c>
      <c r="E7653" t="s">
        <v>26</v>
      </c>
      <c r="F7653" t="s">
        <v>17</v>
      </c>
      <c r="G7653" t="s">
        <v>17</v>
      </c>
      <c r="H7653" t="s">
        <v>69</v>
      </c>
      <c r="I7653" s="2">
        <v>44664</v>
      </c>
      <c r="J7653" t="s">
        <v>20691</v>
      </c>
      <c r="K7653" t="s">
        <v>6243</v>
      </c>
      <c r="L7653" t="s">
        <v>21</v>
      </c>
      <c r="M7653">
        <v>44086.4859</v>
      </c>
      <c r="N7653">
        <v>230</v>
      </c>
      <c r="O7653" t="s">
        <v>43</v>
      </c>
      <c r="P7653" t="s">
        <v>43</v>
      </c>
      <c r="Q7653" s="2">
        <v>44682</v>
      </c>
      <c r="R7653" t="s">
        <v>44</v>
      </c>
      <c r="S7653" t="s">
        <v>24</v>
      </c>
      <c r="T7653">
        <f>_xlfn.DAYS(Raw_data_US_healthcare[[#This Row],[Discharge Date]],Raw_data_US_healthcare[[#This Row],[Date of Admission]])</f>
        <v>18</v>
      </c>
    </row>
    <row r="7654" spans="1:20" x14ac:dyDescent="0.3">
      <c r="A7654" t="s">
        <v>26511</v>
      </c>
      <c r="B7654" t="s">
        <v>20692</v>
      </c>
      <c r="C7654">
        <v>42</v>
      </c>
      <c r="D7654" t="str">
        <f>IF(Raw_data_US_healthcare[[#This Row],[Age]]&lt;35,"Young",IF(Raw_data_US_healthcare[[#This Row],[Age]]&lt;60,"Middle","Senior"))</f>
        <v>Middle</v>
      </c>
      <c r="E7654" t="s">
        <v>16</v>
      </c>
      <c r="F7654" t="s">
        <v>27</v>
      </c>
      <c r="G7654" t="s">
        <v>27</v>
      </c>
      <c r="H7654" t="s">
        <v>36</v>
      </c>
      <c r="I7654" s="2">
        <v>43880</v>
      </c>
      <c r="J7654" t="s">
        <v>17155</v>
      </c>
      <c r="K7654" t="s">
        <v>20693</v>
      </c>
      <c r="L7654" t="s">
        <v>56</v>
      </c>
      <c r="M7654">
        <v>1579.4450999999999</v>
      </c>
      <c r="N7654">
        <v>481</v>
      </c>
      <c r="O7654" t="s">
        <v>39</v>
      </c>
      <c r="P7654" t="s">
        <v>39</v>
      </c>
      <c r="Q7654" s="2">
        <v>43888</v>
      </c>
      <c r="R7654" t="s">
        <v>23</v>
      </c>
      <c r="S7654" t="s">
        <v>24</v>
      </c>
      <c r="T7654">
        <f>_xlfn.DAYS(Raw_data_US_healthcare[[#This Row],[Discharge Date]],Raw_data_US_healthcare[[#This Row],[Date of Admission]])</f>
        <v>8</v>
      </c>
    </row>
    <row r="7655" spans="1:20" x14ac:dyDescent="0.3">
      <c r="A7655" t="s">
        <v>26512</v>
      </c>
      <c r="B7655" t="s">
        <v>20694</v>
      </c>
      <c r="C7655">
        <v>48</v>
      </c>
      <c r="D7655" t="str">
        <f>IF(Raw_data_US_healthcare[[#This Row],[Age]]&lt;35,"Young",IF(Raw_data_US_healthcare[[#This Row],[Age]]&lt;60,"Middle","Senior"))</f>
        <v>Middle</v>
      </c>
      <c r="E7655" t="s">
        <v>26</v>
      </c>
      <c r="F7655" t="s">
        <v>113</v>
      </c>
      <c r="G7655" t="s">
        <v>113</v>
      </c>
      <c r="H7655" t="s">
        <v>26516</v>
      </c>
      <c r="I7655" s="2">
        <v>45190</v>
      </c>
      <c r="J7655" t="s">
        <v>20695</v>
      </c>
      <c r="K7655" t="s">
        <v>20696</v>
      </c>
      <c r="L7655" t="s">
        <v>21</v>
      </c>
      <c r="M7655">
        <v>16234.1824</v>
      </c>
      <c r="N7655">
        <v>194</v>
      </c>
      <c r="O7655" t="s">
        <v>22</v>
      </c>
      <c r="P7655" t="s">
        <v>22</v>
      </c>
      <c r="Q7655" s="2">
        <v>45200</v>
      </c>
      <c r="R7655" t="s">
        <v>83</v>
      </c>
      <c r="S7655" t="s">
        <v>45</v>
      </c>
      <c r="T7655">
        <f>_xlfn.DAYS(Raw_data_US_healthcare[[#This Row],[Discharge Date]],Raw_data_US_healthcare[[#This Row],[Date of Admission]])</f>
        <v>10</v>
      </c>
    </row>
    <row r="7656" spans="1:20" x14ac:dyDescent="0.3">
      <c r="A7656" t="s">
        <v>26512</v>
      </c>
      <c r="B7656" t="s">
        <v>13571</v>
      </c>
      <c r="C7656">
        <v>40</v>
      </c>
      <c r="D7656" t="str">
        <f>IF(Raw_data_US_healthcare[[#This Row],[Age]]&lt;35,"Young",IF(Raw_data_US_healthcare[[#This Row],[Age]]&lt;60,"Middle","Senior"))</f>
        <v>Middle</v>
      </c>
      <c r="E7656" t="s">
        <v>26</v>
      </c>
      <c r="F7656" t="s">
        <v>88</v>
      </c>
      <c r="G7656" t="s">
        <v>88</v>
      </c>
      <c r="H7656" t="s">
        <v>26514</v>
      </c>
      <c r="I7656" s="2">
        <v>43568</v>
      </c>
      <c r="J7656" t="s">
        <v>20697</v>
      </c>
      <c r="K7656" t="s">
        <v>20698</v>
      </c>
      <c r="L7656" t="s">
        <v>21</v>
      </c>
      <c r="M7656">
        <v>17745.534199999998</v>
      </c>
      <c r="N7656">
        <v>370</v>
      </c>
      <c r="O7656" t="s">
        <v>22</v>
      </c>
      <c r="P7656" t="s">
        <v>22</v>
      </c>
      <c r="Q7656" s="2">
        <v>43583</v>
      </c>
      <c r="R7656" t="s">
        <v>83</v>
      </c>
      <c r="S7656" t="s">
        <v>45</v>
      </c>
      <c r="T7656">
        <f>_xlfn.DAYS(Raw_data_US_healthcare[[#This Row],[Discharge Date]],Raw_data_US_healthcare[[#This Row],[Date of Admission]])</f>
        <v>15</v>
      </c>
    </row>
    <row r="7657" spans="1:20" x14ac:dyDescent="0.3">
      <c r="A7657" t="s">
        <v>26511</v>
      </c>
      <c r="B7657" t="s">
        <v>20699</v>
      </c>
      <c r="C7657">
        <v>78</v>
      </c>
      <c r="D7657" t="str">
        <f>IF(Raw_data_US_healthcare[[#This Row],[Age]]&lt;35,"Young",IF(Raw_data_US_healthcare[[#This Row],[Age]]&lt;60,"Middle","Senior"))</f>
        <v>Senior</v>
      </c>
      <c r="E7657" t="s">
        <v>16</v>
      </c>
      <c r="F7657" t="s">
        <v>113</v>
      </c>
      <c r="G7657" t="s">
        <v>113</v>
      </c>
      <c r="H7657" t="s">
        <v>26516</v>
      </c>
      <c r="I7657" s="2">
        <v>44318</v>
      </c>
      <c r="J7657" t="s">
        <v>20700</v>
      </c>
      <c r="K7657" t="s">
        <v>20701</v>
      </c>
      <c r="L7657" t="s">
        <v>60</v>
      </c>
      <c r="M7657">
        <v>20739.9745</v>
      </c>
      <c r="N7657">
        <v>105</v>
      </c>
      <c r="O7657" t="s">
        <v>22</v>
      </c>
      <c r="P7657" t="s">
        <v>22</v>
      </c>
      <c r="Q7657" s="2">
        <v>44334</v>
      </c>
      <c r="R7657" t="s">
        <v>44</v>
      </c>
      <c r="S7657" t="s">
        <v>33</v>
      </c>
      <c r="T7657">
        <f>_xlfn.DAYS(Raw_data_US_healthcare[[#This Row],[Discharge Date]],Raw_data_US_healthcare[[#This Row],[Date of Admission]])</f>
        <v>16</v>
      </c>
    </row>
    <row r="7658" spans="1:20" x14ac:dyDescent="0.3">
      <c r="A7658" t="s">
        <v>26511</v>
      </c>
      <c r="B7658" t="s">
        <v>20702</v>
      </c>
      <c r="C7658">
        <v>56</v>
      </c>
      <c r="D7658" t="str">
        <f>IF(Raw_data_US_healthcare[[#This Row],[Age]]&lt;35,"Young",IF(Raw_data_US_healthcare[[#This Row],[Age]]&lt;60,"Middle","Senior"))</f>
        <v>Middle</v>
      </c>
      <c r="E7658" t="s">
        <v>16</v>
      </c>
      <c r="F7658" t="s">
        <v>228</v>
      </c>
      <c r="G7658" t="s">
        <v>228</v>
      </c>
      <c r="H7658" t="s">
        <v>28</v>
      </c>
      <c r="I7658" s="2">
        <v>43582</v>
      </c>
      <c r="J7658" t="s">
        <v>20703</v>
      </c>
      <c r="K7658" t="s">
        <v>3244</v>
      </c>
      <c r="L7658" t="s">
        <v>60</v>
      </c>
      <c r="M7658">
        <v>25467.7438</v>
      </c>
      <c r="N7658">
        <v>172</v>
      </c>
      <c r="O7658" t="s">
        <v>43</v>
      </c>
      <c r="P7658" t="s">
        <v>43</v>
      </c>
      <c r="Q7658" s="2">
        <v>43607</v>
      </c>
      <c r="R7658" t="s">
        <v>48</v>
      </c>
      <c r="S7658" t="s">
        <v>24</v>
      </c>
      <c r="T7658">
        <f>_xlfn.DAYS(Raw_data_US_healthcare[[#This Row],[Discharge Date]],Raw_data_US_healthcare[[#This Row],[Date of Admission]])</f>
        <v>25</v>
      </c>
    </row>
    <row r="7659" spans="1:20" x14ac:dyDescent="0.3">
      <c r="A7659" t="s">
        <v>26511</v>
      </c>
      <c r="B7659" t="s">
        <v>20704</v>
      </c>
      <c r="C7659">
        <v>24</v>
      </c>
      <c r="D7659" t="str">
        <f>IF(Raw_data_US_healthcare[[#This Row],[Age]]&lt;35,"Young",IF(Raw_data_US_healthcare[[#This Row],[Age]]&lt;60,"Middle","Senior"))</f>
        <v>Young</v>
      </c>
      <c r="E7659" t="s">
        <v>16</v>
      </c>
      <c r="F7659" t="s">
        <v>17</v>
      </c>
      <c r="G7659" t="s">
        <v>17</v>
      </c>
      <c r="H7659" t="s">
        <v>26516</v>
      </c>
      <c r="I7659" s="2">
        <v>44975</v>
      </c>
      <c r="J7659" t="s">
        <v>20705</v>
      </c>
      <c r="K7659" t="s">
        <v>20706</v>
      </c>
      <c r="L7659" t="s">
        <v>56</v>
      </c>
      <c r="M7659">
        <v>34897.450700000001</v>
      </c>
      <c r="N7659">
        <v>481</v>
      </c>
      <c r="O7659" t="s">
        <v>22</v>
      </c>
      <c r="P7659" t="s">
        <v>22</v>
      </c>
      <c r="Q7659" s="2">
        <v>44981</v>
      </c>
      <c r="R7659" t="s">
        <v>48</v>
      </c>
      <c r="S7659" t="s">
        <v>33</v>
      </c>
      <c r="T7659">
        <f>_xlfn.DAYS(Raw_data_US_healthcare[[#This Row],[Discharge Date]],Raw_data_US_healthcare[[#This Row],[Date of Admission]])</f>
        <v>6</v>
      </c>
    </row>
    <row r="7660" spans="1:20" x14ac:dyDescent="0.3">
      <c r="A7660" t="s">
        <v>26512</v>
      </c>
      <c r="B7660" t="s">
        <v>6541</v>
      </c>
      <c r="C7660">
        <v>29</v>
      </c>
      <c r="D7660" t="str">
        <f>IF(Raw_data_US_healthcare[[#This Row],[Age]]&lt;35,"Young",IF(Raw_data_US_healthcare[[#This Row],[Age]]&lt;60,"Middle","Senior"))</f>
        <v>Young</v>
      </c>
      <c r="E7660" t="s">
        <v>26</v>
      </c>
      <c r="F7660" t="s">
        <v>27</v>
      </c>
      <c r="G7660" t="s">
        <v>27</v>
      </c>
      <c r="H7660" t="s">
        <v>69</v>
      </c>
      <c r="I7660" s="2">
        <v>44693</v>
      </c>
      <c r="J7660" t="s">
        <v>9212</v>
      </c>
      <c r="K7660" t="s">
        <v>20707</v>
      </c>
      <c r="L7660" t="s">
        <v>52</v>
      </c>
      <c r="M7660">
        <v>58165.406799999997</v>
      </c>
      <c r="N7660">
        <v>158</v>
      </c>
      <c r="O7660" t="s">
        <v>22</v>
      </c>
      <c r="P7660" t="s">
        <v>22</v>
      </c>
      <c r="Q7660" s="2">
        <v>44707</v>
      </c>
      <c r="R7660" t="s">
        <v>44</v>
      </c>
      <c r="S7660" t="s">
        <v>45</v>
      </c>
      <c r="T7660">
        <f>_xlfn.DAYS(Raw_data_US_healthcare[[#This Row],[Discharge Date]],Raw_data_US_healthcare[[#This Row],[Date of Admission]])</f>
        <v>14</v>
      </c>
    </row>
    <row r="7661" spans="1:20" x14ac:dyDescent="0.3">
      <c r="A7661" t="s">
        <v>26512</v>
      </c>
      <c r="B7661" t="s">
        <v>20708</v>
      </c>
      <c r="C7661">
        <v>64</v>
      </c>
      <c r="D7661" t="str">
        <f>IF(Raw_data_US_healthcare[[#This Row],[Age]]&lt;35,"Young",IF(Raw_data_US_healthcare[[#This Row],[Age]]&lt;60,"Middle","Senior"))</f>
        <v>Senior</v>
      </c>
      <c r="E7661" t="s">
        <v>26</v>
      </c>
      <c r="F7661" t="s">
        <v>35</v>
      </c>
      <c r="G7661" t="s">
        <v>35</v>
      </c>
      <c r="H7661" t="s">
        <v>69</v>
      </c>
      <c r="I7661" s="2">
        <v>45006</v>
      </c>
      <c r="J7661" t="s">
        <v>20709</v>
      </c>
      <c r="K7661" t="s">
        <v>20710</v>
      </c>
      <c r="L7661" t="s">
        <v>31</v>
      </c>
      <c r="M7661">
        <v>69310.310200000007</v>
      </c>
      <c r="N7661">
        <v>470</v>
      </c>
      <c r="O7661" t="s">
        <v>43</v>
      </c>
      <c r="P7661" t="s">
        <v>43</v>
      </c>
      <c r="Q7661" s="2">
        <v>45023</v>
      </c>
      <c r="R7661" t="s">
        <v>23</v>
      </c>
      <c r="S7661" t="s">
        <v>45</v>
      </c>
      <c r="T7661">
        <f>_xlfn.DAYS(Raw_data_US_healthcare[[#This Row],[Discharge Date]],Raw_data_US_healthcare[[#This Row],[Date of Admission]])</f>
        <v>17</v>
      </c>
    </row>
    <row r="7662" spans="1:20" x14ac:dyDescent="0.3">
      <c r="A7662" t="s">
        <v>26512</v>
      </c>
      <c r="B7662" t="s">
        <v>5592</v>
      </c>
      <c r="C7662">
        <v>69</v>
      </c>
      <c r="D7662" t="str">
        <f>IF(Raw_data_US_healthcare[[#This Row],[Age]]&lt;35,"Young",IF(Raw_data_US_healthcare[[#This Row],[Age]]&lt;60,"Middle","Senior"))</f>
        <v>Senior</v>
      </c>
      <c r="E7662" t="s">
        <v>26</v>
      </c>
      <c r="F7662" t="s">
        <v>62</v>
      </c>
      <c r="G7662" t="s">
        <v>62</v>
      </c>
      <c r="H7662" t="s">
        <v>26516</v>
      </c>
      <c r="I7662" s="2">
        <v>44150</v>
      </c>
      <c r="J7662" t="s">
        <v>20711</v>
      </c>
      <c r="K7662" t="s">
        <v>20712</v>
      </c>
      <c r="L7662" t="s">
        <v>56</v>
      </c>
      <c r="M7662">
        <v>2903.7547</v>
      </c>
      <c r="N7662">
        <v>199</v>
      </c>
      <c r="O7662" t="s">
        <v>22</v>
      </c>
      <c r="P7662" t="s">
        <v>22</v>
      </c>
      <c r="Q7662" s="2">
        <v>44154</v>
      </c>
      <c r="R7662" t="s">
        <v>83</v>
      </c>
      <c r="S7662" t="s">
        <v>33</v>
      </c>
      <c r="T7662">
        <f>_xlfn.DAYS(Raw_data_US_healthcare[[#This Row],[Discharge Date]],Raw_data_US_healthcare[[#This Row],[Date of Admission]])</f>
        <v>4</v>
      </c>
    </row>
    <row r="7663" spans="1:20" x14ac:dyDescent="0.3">
      <c r="A7663" t="s">
        <v>26512</v>
      </c>
      <c r="B7663" t="s">
        <v>20713</v>
      </c>
      <c r="C7663">
        <v>50</v>
      </c>
      <c r="D7663" t="str">
        <f>IF(Raw_data_US_healthcare[[#This Row],[Age]]&lt;35,"Young",IF(Raw_data_US_healthcare[[#This Row],[Age]]&lt;60,"Middle","Senior"))</f>
        <v>Middle</v>
      </c>
      <c r="E7663" t="s">
        <v>26</v>
      </c>
      <c r="F7663" t="s">
        <v>113</v>
      </c>
      <c r="G7663" t="s">
        <v>113</v>
      </c>
      <c r="H7663" t="s">
        <v>26514</v>
      </c>
      <c r="I7663" s="2">
        <v>44235</v>
      </c>
      <c r="J7663" t="s">
        <v>20714</v>
      </c>
      <c r="K7663" t="s">
        <v>5912</v>
      </c>
      <c r="L7663" t="s">
        <v>60</v>
      </c>
      <c r="M7663">
        <v>22630.7487</v>
      </c>
      <c r="N7663">
        <v>361</v>
      </c>
      <c r="O7663" t="s">
        <v>22</v>
      </c>
      <c r="P7663" t="s">
        <v>22</v>
      </c>
      <c r="Q7663" s="2">
        <v>44242</v>
      </c>
      <c r="R7663" t="s">
        <v>48</v>
      </c>
      <c r="S7663" t="s">
        <v>45</v>
      </c>
      <c r="T7663">
        <f>_xlfn.DAYS(Raw_data_US_healthcare[[#This Row],[Discharge Date]],Raw_data_US_healthcare[[#This Row],[Date of Admission]])</f>
        <v>7</v>
      </c>
    </row>
    <row r="7664" spans="1:20" x14ac:dyDescent="0.3">
      <c r="A7664" t="s">
        <v>26511</v>
      </c>
      <c r="B7664" t="s">
        <v>20715</v>
      </c>
      <c r="C7664">
        <v>25</v>
      </c>
      <c r="D7664" t="str">
        <f>IF(Raw_data_US_healthcare[[#This Row],[Age]]&lt;35,"Young",IF(Raw_data_US_healthcare[[#This Row],[Age]]&lt;60,"Middle","Senior"))</f>
        <v>Young</v>
      </c>
      <c r="E7664" t="s">
        <v>16</v>
      </c>
      <c r="F7664" t="s">
        <v>17</v>
      </c>
      <c r="G7664" t="s">
        <v>17</v>
      </c>
      <c r="H7664" t="s">
        <v>69</v>
      </c>
      <c r="I7664" s="2">
        <v>44864</v>
      </c>
      <c r="J7664" t="s">
        <v>20716</v>
      </c>
      <c r="K7664" t="s">
        <v>20717</v>
      </c>
      <c r="L7664" t="s">
        <v>52</v>
      </c>
      <c r="M7664">
        <v>28300.690500000001</v>
      </c>
      <c r="N7664">
        <v>408</v>
      </c>
      <c r="O7664" t="s">
        <v>43</v>
      </c>
      <c r="P7664" t="s">
        <v>43</v>
      </c>
      <c r="Q7664" s="2">
        <v>44893</v>
      </c>
      <c r="R7664" t="s">
        <v>23</v>
      </c>
      <c r="S7664" t="s">
        <v>24</v>
      </c>
      <c r="T7664">
        <f>_xlfn.DAYS(Raw_data_US_healthcare[[#This Row],[Discharge Date]],Raw_data_US_healthcare[[#This Row],[Date of Admission]])</f>
        <v>29</v>
      </c>
    </row>
    <row r="7665" spans="1:20" x14ac:dyDescent="0.3">
      <c r="A7665" t="s">
        <v>26512</v>
      </c>
      <c r="B7665" t="s">
        <v>20718</v>
      </c>
      <c r="C7665">
        <v>18</v>
      </c>
      <c r="D7665" t="str">
        <f>IF(Raw_data_US_healthcare[[#This Row],[Age]]&lt;35,"Young",IF(Raw_data_US_healthcare[[#This Row],[Age]]&lt;60,"Middle","Senior"))</f>
        <v>Young</v>
      </c>
      <c r="E7665" t="s">
        <v>26</v>
      </c>
      <c r="F7665" t="s">
        <v>35</v>
      </c>
      <c r="G7665" t="s">
        <v>35</v>
      </c>
      <c r="H7665" t="s">
        <v>69</v>
      </c>
      <c r="I7665" s="2">
        <v>44841</v>
      </c>
      <c r="J7665" t="s">
        <v>20719</v>
      </c>
      <c r="K7665" t="s">
        <v>3751</v>
      </c>
      <c r="L7665" t="s">
        <v>60</v>
      </c>
      <c r="M7665">
        <v>55688.325199999999</v>
      </c>
      <c r="N7665">
        <v>184</v>
      </c>
      <c r="O7665" t="s">
        <v>22</v>
      </c>
      <c r="P7665" t="s">
        <v>22</v>
      </c>
      <c r="Q7665" s="2">
        <v>44841</v>
      </c>
      <c r="R7665" t="s">
        <v>83</v>
      </c>
      <c r="S7665" t="s">
        <v>33</v>
      </c>
      <c r="T7665">
        <f>_xlfn.DAYS(Raw_data_US_healthcare[[#This Row],[Discharge Date]],Raw_data_US_healthcare[[#This Row],[Date of Admission]])</f>
        <v>0</v>
      </c>
    </row>
    <row r="7666" spans="1:20" x14ac:dyDescent="0.3">
      <c r="A7666" t="s">
        <v>26512</v>
      </c>
      <c r="B7666" t="s">
        <v>20720</v>
      </c>
      <c r="C7666">
        <v>76</v>
      </c>
      <c r="D7666" t="str">
        <f>IF(Raw_data_US_healthcare[[#This Row],[Age]]&lt;35,"Young",IF(Raw_data_US_healthcare[[#This Row],[Age]]&lt;60,"Middle","Senior"))</f>
        <v>Senior</v>
      </c>
      <c r="E7666" t="s">
        <v>26</v>
      </c>
      <c r="F7666" t="s">
        <v>62</v>
      </c>
      <c r="G7666" t="s">
        <v>62</v>
      </c>
      <c r="H7666" t="s">
        <v>36</v>
      </c>
      <c r="I7666" s="2">
        <v>44488</v>
      </c>
      <c r="J7666" t="s">
        <v>20721</v>
      </c>
      <c r="K7666" t="s">
        <v>20722</v>
      </c>
      <c r="L7666" t="s">
        <v>52</v>
      </c>
      <c r="M7666">
        <v>5091.8910999999998</v>
      </c>
      <c r="N7666">
        <v>272</v>
      </c>
      <c r="O7666" t="s">
        <v>39</v>
      </c>
      <c r="P7666" t="s">
        <v>39</v>
      </c>
      <c r="Q7666" s="2">
        <v>44498</v>
      </c>
      <c r="R7666" t="s">
        <v>48</v>
      </c>
      <c r="S7666" t="s">
        <v>24</v>
      </c>
      <c r="T7666">
        <f>_xlfn.DAYS(Raw_data_US_healthcare[[#This Row],[Discharge Date]],Raw_data_US_healthcare[[#This Row],[Date of Admission]])</f>
        <v>10</v>
      </c>
    </row>
    <row r="7667" spans="1:20" x14ac:dyDescent="0.3">
      <c r="A7667" t="s">
        <v>26511</v>
      </c>
      <c r="B7667" t="s">
        <v>20723</v>
      </c>
      <c r="C7667">
        <v>69</v>
      </c>
      <c r="D7667" t="str">
        <f>IF(Raw_data_US_healthcare[[#This Row],[Age]]&lt;35,"Young",IF(Raw_data_US_healthcare[[#This Row],[Age]]&lt;60,"Middle","Senior"))</f>
        <v>Senior</v>
      </c>
      <c r="E7667" t="s">
        <v>16</v>
      </c>
      <c r="F7667" t="s">
        <v>17</v>
      </c>
      <c r="G7667" t="s">
        <v>17</v>
      </c>
      <c r="H7667" t="s">
        <v>26516</v>
      </c>
      <c r="I7667" s="2">
        <v>44325</v>
      </c>
      <c r="J7667" t="s">
        <v>20724</v>
      </c>
      <c r="K7667" t="s">
        <v>20725</v>
      </c>
      <c r="L7667" t="s">
        <v>21</v>
      </c>
      <c r="M7667">
        <v>8387.0465000000004</v>
      </c>
      <c r="N7667">
        <v>176</v>
      </c>
      <c r="O7667" t="s">
        <v>43</v>
      </c>
      <c r="P7667" t="s">
        <v>43</v>
      </c>
      <c r="Q7667" s="2">
        <v>44349</v>
      </c>
      <c r="R7667" t="s">
        <v>44</v>
      </c>
      <c r="S7667" t="s">
        <v>45</v>
      </c>
      <c r="T7667">
        <f>_xlfn.DAYS(Raw_data_US_healthcare[[#This Row],[Discharge Date]],Raw_data_US_healthcare[[#This Row],[Date of Admission]])</f>
        <v>24</v>
      </c>
    </row>
    <row r="7668" spans="1:20" x14ac:dyDescent="0.3">
      <c r="A7668" t="s">
        <v>26511</v>
      </c>
      <c r="B7668" t="s">
        <v>20726</v>
      </c>
      <c r="C7668">
        <v>62</v>
      </c>
      <c r="D7668" t="str">
        <f>IF(Raw_data_US_healthcare[[#This Row],[Age]]&lt;35,"Young",IF(Raw_data_US_healthcare[[#This Row],[Age]]&lt;60,"Middle","Senior"))</f>
        <v>Senior</v>
      </c>
      <c r="E7668" t="s">
        <v>16</v>
      </c>
      <c r="F7668" t="s">
        <v>49</v>
      </c>
      <c r="G7668" t="s">
        <v>49</v>
      </c>
      <c r="H7668" t="s">
        <v>26514</v>
      </c>
      <c r="I7668" s="2">
        <v>45087</v>
      </c>
      <c r="J7668" t="s">
        <v>20727</v>
      </c>
      <c r="K7668" t="s">
        <v>20728</v>
      </c>
      <c r="L7668" t="s">
        <v>56</v>
      </c>
      <c r="M7668">
        <v>5548.2764999999999</v>
      </c>
      <c r="N7668">
        <v>337</v>
      </c>
      <c r="O7668" t="s">
        <v>39</v>
      </c>
      <c r="P7668" t="s">
        <v>39</v>
      </c>
      <c r="Q7668" s="2">
        <v>45093</v>
      </c>
      <c r="R7668" t="s">
        <v>23</v>
      </c>
      <c r="S7668" t="s">
        <v>45</v>
      </c>
      <c r="T7668">
        <f>_xlfn.DAYS(Raw_data_US_healthcare[[#This Row],[Discharge Date]],Raw_data_US_healthcare[[#This Row],[Date of Admission]])</f>
        <v>6</v>
      </c>
    </row>
    <row r="7669" spans="1:20" x14ac:dyDescent="0.3">
      <c r="A7669" t="s">
        <v>26512</v>
      </c>
      <c r="B7669" t="s">
        <v>20729</v>
      </c>
      <c r="C7669">
        <v>64</v>
      </c>
      <c r="D7669" t="str">
        <f>IF(Raw_data_US_healthcare[[#This Row],[Age]]&lt;35,"Young",IF(Raw_data_US_healthcare[[#This Row],[Age]]&lt;60,"Middle","Senior"))</f>
        <v>Senior</v>
      </c>
      <c r="E7669" t="s">
        <v>26</v>
      </c>
      <c r="F7669" t="s">
        <v>35</v>
      </c>
      <c r="G7669" t="s">
        <v>35</v>
      </c>
      <c r="H7669" t="s">
        <v>26516</v>
      </c>
      <c r="I7669" s="2">
        <v>44593</v>
      </c>
      <c r="J7669" t="s">
        <v>20730</v>
      </c>
      <c r="K7669" t="s">
        <v>20731</v>
      </c>
      <c r="L7669" t="s">
        <v>31</v>
      </c>
      <c r="M7669">
        <v>26514.3256</v>
      </c>
      <c r="N7669">
        <v>280</v>
      </c>
      <c r="O7669" t="s">
        <v>22</v>
      </c>
      <c r="P7669" t="s">
        <v>22</v>
      </c>
      <c r="Q7669" s="2">
        <v>44606</v>
      </c>
      <c r="R7669" t="s">
        <v>83</v>
      </c>
      <c r="S7669" t="s">
        <v>45</v>
      </c>
      <c r="T7669">
        <f>_xlfn.DAYS(Raw_data_US_healthcare[[#This Row],[Discharge Date]],Raw_data_US_healthcare[[#This Row],[Date of Admission]])</f>
        <v>13</v>
      </c>
    </row>
    <row r="7670" spans="1:20" x14ac:dyDescent="0.3">
      <c r="A7670" t="s">
        <v>26512</v>
      </c>
      <c r="B7670" t="s">
        <v>20732</v>
      </c>
      <c r="C7670">
        <v>55</v>
      </c>
      <c r="D7670" t="str">
        <f>IF(Raw_data_US_healthcare[[#This Row],[Age]]&lt;35,"Young",IF(Raw_data_US_healthcare[[#This Row],[Age]]&lt;60,"Middle","Senior"))</f>
        <v>Middle</v>
      </c>
      <c r="E7670" t="s">
        <v>26</v>
      </c>
      <c r="F7670" t="s">
        <v>27</v>
      </c>
      <c r="G7670" t="s">
        <v>27</v>
      </c>
      <c r="H7670" t="s">
        <v>36</v>
      </c>
      <c r="I7670" s="2">
        <v>43748</v>
      </c>
      <c r="J7670" t="s">
        <v>20733</v>
      </c>
      <c r="K7670" t="s">
        <v>20734</v>
      </c>
      <c r="L7670" t="s">
        <v>31</v>
      </c>
      <c r="M7670">
        <v>24181.177</v>
      </c>
      <c r="N7670">
        <v>117</v>
      </c>
      <c r="O7670" t="s">
        <v>39</v>
      </c>
      <c r="P7670" t="s">
        <v>39</v>
      </c>
      <c r="Q7670" s="2">
        <v>43751</v>
      </c>
      <c r="R7670" t="s">
        <v>44</v>
      </c>
      <c r="S7670" t="s">
        <v>45</v>
      </c>
      <c r="T7670">
        <f>_xlfn.DAYS(Raw_data_US_healthcare[[#This Row],[Discharge Date]],Raw_data_US_healthcare[[#This Row],[Date of Admission]])</f>
        <v>3</v>
      </c>
    </row>
    <row r="7671" spans="1:20" x14ac:dyDescent="0.3">
      <c r="A7671" t="s">
        <v>26511</v>
      </c>
      <c r="B7671" t="s">
        <v>20735</v>
      </c>
      <c r="C7671">
        <v>36</v>
      </c>
      <c r="D7671" t="str">
        <f>IF(Raw_data_US_healthcare[[#This Row],[Age]]&lt;35,"Young",IF(Raw_data_US_healthcare[[#This Row],[Age]]&lt;60,"Middle","Senior"))</f>
        <v>Middle</v>
      </c>
      <c r="E7671" t="s">
        <v>16</v>
      </c>
      <c r="F7671" t="s">
        <v>113</v>
      </c>
      <c r="G7671" t="s">
        <v>113</v>
      </c>
      <c r="H7671" t="s">
        <v>28</v>
      </c>
      <c r="I7671" s="2">
        <v>44085</v>
      </c>
      <c r="J7671" t="s">
        <v>20736</v>
      </c>
      <c r="K7671" t="s">
        <v>20737</v>
      </c>
      <c r="L7671" t="s">
        <v>21</v>
      </c>
      <c r="M7671">
        <v>32128.5344</v>
      </c>
      <c r="N7671">
        <v>221</v>
      </c>
      <c r="O7671" t="s">
        <v>39</v>
      </c>
      <c r="P7671" t="s">
        <v>39</v>
      </c>
      <c r="Q7671" s="2">
        <v>44096</v>
      </c>
      <c r="R7671" t="s">
        <v>23</v>
      </c>
      <c r="S7671" t="s">
        <v>45</v>
      </c>
      <c r="T7671">
        <f>_xlfn.DAYS(Raw_data_US_healthcare[[#This Row],[Discharge Date]],Raw_data_US_healthcare[[#This Row],[Date of Admission]])</f>
        <v>11</v>
      </c>
    </row>
    <row r="7672" spans="1:20" x14ac:dyDescent="0.3">
      <c r="A7672" t="s">
        <v>26512</v>
      </c>
      <c r="B7672" t="s">
        <v>10499</v>
      </c>
      <c r="C7672">
        <v>52</v>
      </c>
      <c r="D7672" t="str">
        <f>IF(Raw_data_US_healthcare[[#This Row],[Age]]&lt;35,"Young",IF(Raw_data_US_healthcare[[#This Row],[Age]]&lt;60,"Middle","Senior"))</f>
        <v>Middle</v>
      </c>
      <c r="E7672" t="s">
        <v>26</v>
      </c>
      <c r="F7672" t="s">
        <v>62</v>
      </c>
      <c r="G7672" t="s">
        <v>62</v>
      </c>
      <c r="H7672" t="s">
        <v>26516</v>
      </c>
      <c r="I7672" s="2">
        <v>44487</v>
      </c>
      <c r="J7672" t="s">
        <v>13253</v>
      </c>
      <c r="K7672" t="s">
        <v>20738</v>
      </c>
      <c r="L7672" t="s">
        <v>56</v>
      </c>
      <c r="M7672">
        <v>30703.32</v>
      </c>
      <c r="N7672">
        <v>273</v>
      </c>
      <c r="O7672" t="s">
        <v>43</v>
      </c>
      <c r="P7672" t="s">
        <v>43</v>
      </c>
      <c r="Q7672" s="2">
        <v>44507</v>
      </c>
      <c r="R7672" t="s">
        <v>44</v>
      </c>
      <c r="S7672" t="s">
        <v>33</v>
      </c>
      <c r="T7672">
        <f>_xlfn.DAYS(Raw_data_US_healthcare[[#This Row],[Discharge Date]],Raw_data_US_healthcare[[#This Row],[Date of Admission]])</f>
        <v>20</v>
      </c>
    </row>
    <row r="7673" spans="1:20" x14ac:dyDescent="0.3">
      <c r="A7673" t="s">
        <v>26511</v>
      </c>
      <c r="B7673" t="s">
        <v>20739</v>
      </c>
      <c r="C7673">
        <v>64</v>
      </c>
      <c r="D7673" t="str">
        <f>IF(Raw_data_US_healthcare[[#This Row],[Age]]&lt;35,"Young",IF(Raw_data_US_healthcare[[#This Row],[Age]]&lt;60,"Middle","Senior"))</f>
        <v>Senior</v>
      </c>
      <c r="E7673" t="s">
        <v>16</v>
      </c>
      <c r="F7673" t="s">
        <v>27</v>
      </c>
      <c r="G7673" t="s">
        <v>27</v>
      </c>
      <c r="H7673" t="s">
        <v>26516</v>
      </c>
      <c r="I7673" s="2">
        <v>44433</v>
      </c>
      <c r="J7673" t="s">
        <v>20740</v>
      </c>
      <c r="K7673" t="s">
        <v>20741</v>
      </c>
      <c r="L7673" t="s">
        <v>56</v>
      </c>
      <c r="M7673">
        <v>8921.8102999999992</v>
      </c>
      <c r="N7673">
        <v>308</v>
      </c>
      <c r="O7673" t="s">
        <v>43</v>
      </c>
      <c r="P7673" t="s">
        <v>43</v>
      </c>
      <c r="Q7673" s="2">
        <v>44458</v>
      </c>
      <c r="R7673" t="s">
        <v>48</v>
      </c>
      <c r="S7673" t="s">
        <v>45</v>
      </c>
      <c r="T7673">
        <f>_xlfn.DAYS(Raw_data_US_healthcare[[#This Row],[Discharge Date]],Raw_data_US_healthcare[[#This Row],[Date of Admission]])</f>
        <v>25</v>
      </c>
    </row>
    <row r="7674" spans="1:20" x14ac:dyDescent="0.3">
      <c r="A7674" t="s">
        <v>26511</v>
      </c>
      <c r="B7674" t="s">
        <v>899</v>
      </c>
      <c r="C7674">
        <v>57</v>
      </c>
      <c r="D7674" t="str">
        <f>IF(Raw_data_US_healthcare[[#This Row],[Age]]&lt;35,"Young",IF(Raw_data_US_healthcare[[#This Row],[Age]]&lt;60,"Middle","Senior"))</f>
        <v>Middle</v>
      </c>
      <c r="E7674" t="s">
        <v>16</v>
      </c>
      <c r="F7674" t="s">
        <v>49</v>
      </c>
      <c r="G7674" t="s">
        <v>49</v>
      </c>
      <c r="H7674" t="s">
        <v>26514</v>
      </c>
      <c r="I7674" s="2">
        <v>44461</v>
      </c>
      <c r="J7674" t="s">
        <v>20742</v>
      </c>
      <c r="K7674" t="s">
        <v>20743</v>
      </c>
      <c r="L7674" t="s">
        <v>21</v>
      </c>
      <c r="M7674">
        <v>1490.2648999999999</v>
      </c>
      <c r="N7674">
        <v>414</v>
      </c>
      <c r="O7674" t="s">
        <v>43</v>
      </c>
      <c r="P7674" t="s">
        <v>43</v>
      </c>
      <c r="Q7674" s="2">
        <v>44474</v>
      </c>
      <c r="R7674" t="s">
        <v>48</v>
      </c>
      <c r="S7674" t="s">
        <v>24</v>
      </c>
      <c r="T7674">
        <f>_xlfn.DAYS(Raw_data_US_healthcare[[#This Row],[Discharge Date]],Raw_data_US_healthcare[[#This Row],[Date of Admission]])</f>
        <v>13</v>
      </c>
    </row>
    <row r="7675" spans="1:20" x14ac:dyDescent="0.3">
      <c r="A7675" t="s">
        <v>26512</v>
      </c>
      <c r="B7675" t="s">
        <v>20744</v>
      </c>
      <c r="C7675">
        <v>49</v>
      </c>
      <c r="D7675" t="str">
        <f>IF(Raw_data_US_healthcare[[#This Row],[Age]]&lt;35,"Young",IF(Raw_data_US_healthcare[[#This Row],[Age]]&lt;60,"Middle","Senior"))</f>
        <v>Middle</v>
      </c>
      <c r="E7675" t="s">
        <v>26</v>
      </c>
      <c r="F7675" t="s">
        <v>88</v>
      </c>
      <c r="G7675" t="s">
        <v>88</v>
      </c>
      <c r="H7675" t="s">
        <v>26514</v>
      </c>
      <c r="I7675" s="2">
        <v>44928</v>
      </c>
      <c r="J7675" t="s">
        <v>20745</v>
      </c>
      <c r="K7675" t="s">
        <v>20746</v>
      </c>
      <c r="L7675" t="s">
        <v>31</v>
      </c>
      <c r="M7675">
        <v>32710.702600000001</v>
      </c>
      <c r="N7675">
        <v>179</v>
      </c>
      <c r="O7675" t="s">
        <v>22</v>
      </c>
      <c r="P7675" t="s">
        <v>22</v>
      </c>
      <c r="Q7675" s="2">
        <v>44948</v>
      </c>
      <c r="R7675" t="s">
        <v>32</v>
      </c>
      <c r="S7675" t="s">
        <v>33</v>
      </c>
      <c r="T7675">
        <f>_xlfn.DAYS(Raw_data_US_healthcare[[#This Row],[Discharge Date]],Raw_data_US_healthcare[[#This Row],[Date of Admission]])</f>
        <v>20</v>
      </c>
    </row>
    <row r="7676" spans="1:20" x14ac:dyDescent="0.3">
      <c r="A7676" t="s">
        <v>26511</v>
      </c>
      <c r="B7676" t="s">
        <v>20747</v>
      </c>
      <c r="C7676">
        <v>39</v>
      </c>
      <c r="D7676" t="str">
        <f>IF(Raw_data_US_healthcare[[#This Row],[Age]]&lt;35,"Young",IF(Raw_data_US_healthcare[[#This Row],[Age]]&lt;60,"Middle","Senior"))</f>
        <v>Middle</v>
      </c>
      <c r="E7676" t="s">
        <v>16</v>
      </c>
      <c r="F7676" t="s">
        <v>27</v>
      </c>
      <c r="G7676" t="s">
        <v>27</v>
      </c>
      <c r="H7676" t="s">
        <v>26516</v>
      </c>
      <c r="I7676" s="2">
        <v>44114</v>
      </c>
      <c r="J7676" t="s">
        <v>20748</v>
      </c>
      <c r="K7676" t="s">
        <v>20749</v>
      </c>
      <c r="L7676" t="s">
        <v>56</v>
      </c>
      <c r="M7676">
        <v>10484.787</v>
      </c>
      <c r="N7676">
        <v>174</v>
      </c>
      <c r="O7676" t="s">
        <v>39</v>
      </c>
      <c r="P7676" t="s">
        <v>39</v>
      </c>
      <c r="Q7676" s="2">
        <v>44128</v>
      </c>
      <c r="R7676" t="s">
        <v>44</v>
      </c>
      <c r="S7676" t="s">
        <v>33</v>
      </c>
      <c r="T7676">
        <f>_xlfn.DAYS(Raw_data_US_healthcare[[#This Row],[Discharge Date]],Raw_data_US_healthcare[[#This Row],[Date of Admission]])</f>
        <v>14</v>
      </c>
    </row>
    <row r="7677" spans="1:20" x14ac:dyDescent="0.3">
      <c r="A7677" t="s">
        <v>26512</v>
      </c>
      <c r="B7677" t="s">
        <v>20750</v>
      </c>
      <c r="C7677">
        <v>24</v>
      </c>
      <c r="D7677" t="str">
        <f>IF(Raw_data_US_healthcare[[#This Row],[Age]]&lt;35,"Young",IF(Raw_data_US_healthcare[[#This Row],[Age]]&lt;60,"Middle","Senior"))</f>
        <v>Young</v>
      </c>
      <c r="E7677" t="s">
        <v>26</v>
      </c>
      <c r="F7677" t="s">
        <v>88</v>
      </c>
      <c r="G7677" t="s">
        <v>88</v>
      </c>
      <c r="H7677" t="s">
        <v>26516</v>
      </c>
      <c r="I7677" s="2">
        <v>44021</v>
      </c>
      <c r="J7677" t="s">
        <v>20751</v>
      </c>
      <c r="K7677" t="s">
        <v>20752</v>
      </c>
      <c r="L7677" t="s">
        <v>52</v>
      </c>
      <c r="M7677">
        <v>5034.4047</v>
      </c>
      <c r="N7677">
        <v>412</v>
      </c>
      <c r="O7677" t="s">
        <v>43</v>
      </c>
      <c r="P7677" t="s">
        <v>43</v>
      </c>
      <c r="Q7677" s="2">
        <v>44033</v>
      </c>
      <c r="R7677" t="s">
        <v>44</v>
      </c>
      <c r="S7677" t="s">
        <v>24</v>
      </c>
      <c r="T7677">
        <f>_xlfn.DAYS(Raw_data_US_healthcare[[#This Row],[Discharge Date]],Raw_data_US_healthcare[[#This Row],[Date of Admission]])</f>
        <v>12</v>
      </c>
    </row>
    <row r="7678" spans="1:20" x14ac:dyDescent="0.3">
      <c r="A7678" t="s">
        <v>26512</v>
      </c>
      <c r="B7678" t="s">
        <v>20753</v>
      </c>
      <c r="C7678">
        <v>76</v>
      </c>
      <c r="D7678" t="str">
        <f>IF(Raw_data_US_healthcare[[#This Row],[Age]]&lt;35,"Young",IF(Raw_data_US_healthcare[[#This Row],[Age]]&lt;60,"Middle","Senior"))</f>
        <v>Senior</v>
      </c>
      <c r="E7678" t="s">
        <v>26</v>
      </c>
      <c r="F7678" t="s">
        <v>35</v>
      </c>
      <c r="G7678" t="s">
        <v>35</v>
      </c>
      <c r="H7678" t="s">
        <v>28</v>
      </c>
      <c r="I7678" s="2">
        <v>43841</v>
      </c>
      <c r="J7678" t="s">
        <v>20754</v>
      </c>
      <c r="K7678" t="s">
        <v>20755</v>
      </c>
      <c r="L7678" t="s">
        <v>52</v>
      </c>
      <c r="M7678">
        <v>41197.532599999999</v>
      </c>
      <c r="N7678">
        <v>127</v>
      </c>
      <c r="O7678" t="s">
        <v>43</v>
      </c>
      <c r="P7678" t="s">
        <v>43</v>
      </c>
      <c r="Q7678" s="2">
        <v>43863</v>
      </c>
      <c r="R7678" t="s">
        <v>83</v>
      </c>
      <c r="S7678" t="s">
        <v>45</v>
      </c>
      <c r="T7678">
        <f>_xlfn.DAYS(Raw_data_US_healthcare[[#This Row],[Discharge Date]],Raw_data_US_healthcare[[#This Row],[Date of Admission]])</f>
        <v>22</v>
      </c>
    </row>
    <row r="7679" spans="1:20" x14ac:dyDescent="0.3">
      <c r="A7679" t="s">
        <v>26512</v>
      </c>
      <c r="B7679" t="s">
        <v>20756</v>
      </c>
      <c r="C7679">
        <v>66</v>
      </c>
      <c r="D7679" t="str">
        <f>IF(Raw_data_US_healthcare[[#This Row],[Age]]&lt;35,"Young",IF(Raw_data_US_healthcare[[#This Row],[Age]]&lt;60,"Middle","Senior"))</f>
        <v>Senior</v>
      </c>
      <c r="E7679" t="s">
        <v>26</v>
      </c>
      <c r="F7679" t="s">
        <v>49</v>
      </c>
      <c r="G7679" t="s">
        <v>49</v>
      </c>
      <c r="H7679" t="s">
        <v>36</v>
      </c>
      <c r="I7679" s="2">
        <v>44187</v>
      </c>
      <c r="J7679" t="s">
        <v>20757</v>
      </c>
      <c r="K7679" t="s">
        <v>10260</v>
      </c>
      <c r="L7679" t="s">
        <v>31</v>
      </c>
      <c r="M7679">
        <v>17116.974200000001</v>
      </c>
      <c r="N7679">
        <v>131</v>
      </c>
      <c r="O7679" t="s">
        <v>22</v>
      </c>
      <c r="P7679" t="s">
        <v>22</v>
      </c>
      <c r="Q7679" s="2">
        <v>44190</v>
      </c>
      <c r="R7679" t="s">
        <v>32</v>
      </c>
      <c r="S7679" t="s">
        <v>24</v>
      </c>
      <c r="T7679">
        <f>_xlfn.DAYS(Raw_data_US_healthcare[[#This Row],[Discharge Date]],Raw_data_US_healthcare[[#This Row],[Date of Admission]])</f>
        <v>3</v>
      </c>
    </row>
    <row r="7680" spans="1:20" x14ac:dyDescent="0.3">
      <c r="A7680" t="s">
        <v>26511</v>
      </c>
      <c r="B7680" t="s">
        <v>20758</v>
      </c>
      <c r="C7680">
        <v>82</v>
      </c>
      <c r="D7680" t="str">
        <f>IF(Raw_data_US_healthcare[[#This Row],[Age]]&lt;35,"Young",IF(Raw_data_US_healthcare[[#This Row],[Age]]&lt;60,"Middle","Senior"))</f>
        <v>Senior</v>
      </c>
      <c r="E7680" t="s">
        <v>16</v>
      </c>
      <c r="F7680" t="s">
        <v>49</v>
      </c>
      <c r="G7680" t="s">
        <v>49</v>
      </c>
      <c r="H7680" t="s">
        <v>18</v>
      </c>
      <c r="I7680" s="2">
        <v>43869</v>
      </c>
      <c r="J7680" t="s">
        <v>20759</v>
      </c>
      <c r="K7680" t="s">
        <v>17267</v>
      </c>
      <c r="L7680" t="s">
        <v>21</v>
      </c>
      <c r="M7680">
        <v>10807.2822</v>
      </c>
      <c r="N7680">
        <v>112</v>
      </c>
      <c r="O7680" t="s">
        <v>43</v>
      </c>
      <c r="P7680" t="s">
        <v>43</v>
      </c>
      <c r="Q7680" s="2">
        <v>43880</v>
      </c>
      <c r="R7680" t="s">
        <v>32</v>
      </c>
      <c r="S7680" t="s">
        <v>24</v>
      </c>
      <c r="T7680">
        <f>_xlfn.DAYS(Raw_data_US_healthcare[[#This Row],[Discharge Date]],Raw_data_US_healthcare[[#This Row],[Date of Admission]])</f>
        <v>11</v>
      </c>
    </row>
    <row r="7681" spans="1:20" x14ac:dyDescent="0.3">
      <c r="A7681" t="s">
        <v>26512</v>
      </c>
      <c r="B7681" t="s">
        <v>20760</v>
      </c>
      <c r="C7681">
        <v>53</v>
      </c>
      <c r="D7681" t="str">
        <f>IF(Raw_data_US_healthcare[[#This Row],[Age]]&lt;35,"Young",IF(Raw_data_US_healthcare[[#This Row],[Age]]&lt;60,"Middle","Senior"))</f>
        <v>Middle</v>
      </c>
      <c r="E7681" t="s">
        <v>26</v>
      </c>
      <c r="F7681" t="s">
        <v>228</v>
      </c>
      <c r="G7681" t="s">
        <v>228</v>
      </c>
      <c r="H7681" t="s">
        <v>18</v>
      </c>
      <c r="I7681" s="2">
        <v>44068</v>
      </c>
      <c r="J7681" t="s">
        <v>20761</v>
      </c>
      <c r="K7681" t="s">
        <v>20762</v>
      </c>
      <c r="L7681" t="s">
        <v>60</v>
      </c>
      <c r="M7681">
        <v>27448.212500000001</v>
      </c>
      <c r="N7681">
        <v>129</v>
      </c>
      <c r="O7681" t="s">
        <v>43</v>
      </c>
      <c r="P7681" t="s">
        <v>43</v>
      </c>
      <c r="Q7681" s="2">
        <v>44098</v>
      </c>
      <c r="R7681" t="s">
        <v>48</v>
      </c>
      <c r="S7681" t="s">
        <v>33</v>
      </c>
      <c r="T7681">
        <f>_xlfn.DAYS(Raw_data_US_healthcare[[#This Row],[Discharge Date]],Raw_data_US_healthcare[[#This Row],[Date of Admission]])</f>
        <v>30</v>
      </c>
    </row>
    <row r="7682" spans="1:20" x14ac:dyDescent="0.3">
      <c r="A7682" t="s">
        <v>26512</v>
      </c>
      <c r="B7682" t="s">
        <v>20763</v>
      </c>
      <c r="C7682">
        <v>32</v>
      </c>
      <c r="D7682" t="str">
        <f>IF(Raw_data_US_healthcare[[#This Row],[Age]]&lt;35,"Young",IF(Raw_data_US_healthcare[[#This Row],[Age]]&lt;60,"Middle","Senior"))</f>
        <v>Young</v>
      </c>
      <c r="E7682" t="s">
        <v>26</v>
      </c>
      <c r="F7682" t="s">
        <v>17</v>
      </c>
      <c r="G7682" t="s">
        <v>17</v>
      </c>
      <c r="H7682" t="s">
        <v>36</v>
      </c>
      <c r="I7682" s="2">
        <v>45199</v>
      </c>
      <c r="J7682" t="s">
        <v>20764</v>
      </c>
      <c r="K7682" t="s">
        <v>20765</v>
      </c>
      <c r="L7682" t="s">
        <v>52</v>
      </c>
      <c r="M7682">
        <v>22188.3289</v>
      </c>
      <c r="N7682">
        <v>374</v>
      </c>
      <c r="O7682" t="s">
        <v>22</v>
      </c>
      <c r="P7682" t="s">
        <v>22</v>
      </c>
      <c r="Q7682" s="2">
        <v>45204</v>
      </c>
      <c r="R7682" t="s">
        <v>23</v>
      </c>
      <c r="S7682" t="s">
        <v>45</v>
      </c>
      <c r="T7682">
        <f>_xlfn.DAYS(Raw_data_US_healthcare[[#This Row],[Discharge Date]],Raw_data_US_healthcare[[#This Row],[Date of Admission]])</f>
        <v>5</v>
      </c>
    </row>
    <row r="7683" spans="1:20" x14ac:dyDescent="0.3">
      <c r="A7683" t="s">
        <v>26512</v>
      </c>
      <c r="B7683" t="s">
        <v>20766</v>
      </c>
      <c r="C7683">
        <v>55</v>
      </c>
      <c r="D7683" t="str">
        <f>IF(Raw_data_US_healthcare[[#This Row],[Age]]&lt;35,"Young",IF(Raw_data_US_healthcare[[#This Row],[Age]]&lt;60,"Middle","Senior"))</f>
        <v>Middle</v>
      </c>
      <c r="E7683" t="s">
        <v>26</v>
      </c>
      <c r="F7683" t="s">
        <v>113</v>
      </c>
      <c r="G7683" t="s">
        <v>113</v>
      </c>
      <c r="H7683" t="s">
        <v>69</v>
      </c>
      <c r="I7683" s="2">
        <v>44886</v>
      </c>
      <c r="J7683" t="s">
        <v>20767</v>
      </c>
      <c r="K7683" t="s">
        <v>20768</v>
      </c>
      <c r="L7683" t="s">
        <v>21</v>
      </c>
      <c r="M7683">
        <v>17760.4974</v>
      </c>
      <c r="N7683">
        <v>429</v>
      </c>
      <c r="O7683" t="s">
        <v>43</v>
      </c>
      <c r="P7683" t="s">
        <v>43</v>
      </c>
      <c r="Q7683" s="2">
        <v>44888</v>
      </c>
      <c r="R7683" t="s">
        <v>83</v>
      </c>
      <c r="S7683" t="s">
        <v>45</v>
      </c>
      <c r="T7683">
        <f>_xlfn.DAYS(Raw_data_US_healthcare[[#This Row],[Discharge Date]],Raw_data_US_healthcare[[#This Row],[Date of Admission]])</f>
        <v>2</v>
      </c>
    </row>
    <row r="7684" spans="1:20" x14ac:dyDescent="0.3">
      <c r="A7684" t="s">
        <v>26511</v>
      </c>
      <c r="B7684" t="s">
        <v>20769</v>
      </c>
      <c r="C7684">
        <v>52</v>
      </c>
      <c r="D7684" t="str">
        <f>IF(Raw_data_US_healthcare[[#This Row],[Age]]&lt;35,"Young",IF(Raw_data_US_healthcare[[#This Row],[Age]]&lt;60,"Middle","Senior"))</f>
        <v>Middle</v>
      </c>
      <c r="E7684" t="s">
        <v>16</v>
      </c>
      <c r="F7684" t="s">
        <v>62</v>
      </c>
      <c r="G7684" t="s">
        <v>62</v>
      </c>
      <c r="H7684" t="s">
        <v>26514</v>
      </c>
      <c r="I7684" s="2">
        <v>43599</v>
      </c>
      <c r="J7684" t="s">
        <v>20770</v>
      </c>
      <c r="K7684" t="s">
        <v>20771</v>
      </c>
      <c r="L7684" t="s">
        <v>56</v>
      </c>
      <c r="M7684">
        <v>15024.9936</v>
      </c>
      <c r="N7684">
        <v>278</v>
      </c>
      <c r="O7684" t="s">
        <v>22</v>
      </c>
      <c r="P7684" t="s">
        <v>22</v>
      </c>
      <c r="Q7684" s="2">
        <v>43600</v>
      </c>
      <c r="R7684" t="s">
        <v>44</v>
      </c>
      <c r="S7684" t="s">
        <v>33</v>
      </c>
      <c r="T7684">
        <f>_xlfn.DAYS(Raw_data_US_healthcare[[#This Row],[Discharge Date]],Raw_data_US_healthcare[[#This Row],[Date of Admission]])</f>
        <v>1</v>
      </c>
    </row>
    <row r="7685" spans="1:20" x14ac:dyDescent="0.3">
      <c r="A7685" t="s">
        <v>26512</v>
      </c>
      <c r="B7685" t="s">
        <v>20772</v>
      </c>
      <c r="C7685">
        <v>56</v>
      </c>
      <c r="D7685" t="str">
        <f>IF(Raw_data_US_healthcare[[#This Row],[Age]]&lt;35,"Young",IF(Raw_data_US_healthcare[[#This Row],[Age]]&lt;60,"Middle","Senior"))</f>
        <v>Middle</v>
      </c>
      <c r="E7685" t="s">
        <v>26</v>
      </c>
      <c r="F7685" t="s">
        <v>35</v>
      </c>
      <c r="G7685" t="s">
        <v>35</v>
      </c>
      <c r="H7685" t="s">
        <v>69</v>
      </c>
      <c r="I7685" s="2">
        <v>43929</v>
      </c>
      <c r="J7685" t="s">
        <v>20773</v>
      </c>
      <c r="K7685" t="s">
        <v>20774</v>
      </c>
      <c r="L7685" t="s">
        <v>60</v>
      </c>
      <c r="M7685">
        <v>41251.392500000002</v>
      </c>
      <c r="N7685">
        <v>330</v>
      </c>
      <c r="O7685" t="s">
        <v>22</v>
      </c>
      <c r="P7685" t="s">
        <v>22</v>
      </c>
      <c r="Q7685" s="2">
        <v>43931</v>
      </c>
      <c r="R7685" t="s">
        <v>23</v>
      </c>
      <c r="S7685" t="s">
        <v>33</v>
      </c>
      <c r="T7685">
        <f>_xlfn.DAYS(Raw_data_US_healthcare[[#This Row],[Discharge Date]],Raw_data_US_healthcare[[#This Row],[Date of Admission]])</f>
        <v>2</v>
      </c>
    </row>
    <row r="7686" spans="1:20" x14ac:dyDescent="0.3">
      <c r="A7686" t="s">
        <v>26512</v>
      </c>
      <c r="B7686" t="s">
        <v>20775</v>
      </c>
      <c r="C7686">
        <v>68</v>
      </c>
      <c r="D7686" t="str">
        <f>IF(Raw_data_US_healthcare[[#This Row],[Age]]&lt;35,"Young",IF(Raw_data_US_healthcare[[#This Row],[Age]]&lt;60,"Middle","Senior"))</f>
        <v>Senior</v>
      </c>
      <c r="E7686" t="s">
        <v>26</v>
      </c>
      <c r="F7686" t="s">
        <v>35</v>
      </c>
      <c r="G7686" t="s">
        <v>35</v>
      </c>
      <c r="H7686" t="s">
        <v>69</v>
      </c>
      <c r="I7686" s="2">
        <v>45165</v>
      </c>
      <c r="J7686" t="s">
        <v>20776</v>
      </c>
      <c r="K7686" t="s">
        <v>20777</v>
      </c>
      <c r="L7686" t="s">
        <v>60</v>
      </c>
      <c r="M7686">
        <v>24950.152699999999</v>
      </c>
      <c r="N7686">
        <v>268</v>
      </c>
      <c r="O7686" t="s">
        <v>43</v>
      </c>
      <c r="P7686" t="s">
        <v>43</v>
      </c>
      <c r="Q7686" s="2">
        <v>45168</v>
      </c>
      <c r="R7686" t="s">
        <v>32</v>
      </c>
      <c r="S7686" t="s">
        <v>33</v>
      </c>
      <c r="T7686">
        <f>_xlfn.DAYS(Raw_data_US_healthcare[[#This Row],[Discharge Date]],Raw_data_US_healthcare[[#This Row],[Date of Admission]])</f>
        <v>3</v>
      </c>
    </row>
    <row r="7687" spans="1:20" x14ac:dyDescent="0.3">
      <c r="A7687" t="s">
        <v>26511</v>
      </c>
      <c r="B7687" t="s">
        <v>20778</v>
      </c>
      <c r="C7687">
        <v>18</v>
      </c>
      <c r="D7687" t="str">
        <f>IF(Raw_data_US_healthcare[[#This Row],[Age]]&lt;35,"Young",IF(Raw_data_US_healthcare[[#This Row],[Age]]&lt;60,"Middle","Senior"))</f>
        <v>Young</v>
      </c>
      <c r="E7687" t="s">
        <v>16</v>
      </c>
      <c r="F7687" t="s">
        <v>88</v>
      </c>
      <c r="G7687" t="s">
        <v>88</v>
      </c>
      <c r="H7687" t="s">
        <v>28</v>
      </c>
      <c r="I7687" s="2">
        <v>43825</v>
      </c>
      <c r="J7687" t="s">
        <v>20779</v>
      </c>
      <c r="K7687" t="s">
        <v>20780</v>
      </c>
      <c r="L7687" t="s">
        <v>56</v>
      </c>
      <c r="M7687">
        <v>24345.2461</v>
      </c>
      <c r="N7687">
        <v>104</v>
      </c>
      <c r="O7687" t="s">
        <v>43</v>
      </c>
      <c r="P7687" t="s">
        <v>43</v>
      </c>
      <c r="Q7687" s="2">
        <v>43852</v>
      </c>
      <c r="R7687" t="s">
        <v>44</v>
      </c>
      <c r="S7687" t="s">
        <v>24</v>
      </c>
      <c r="T7687">
        <f>_xlfn.DAYS(Raw_data_US_healthcare[[#This Row],[Discharge Date]],Raw_data_US_healthcare[[#This Row],[Date of Admission]])</f>
        <v>27</v>
      </c>
    </row>
    <row r="7688" spans="1:20" x14ac:dyDescent="0.3">
      <c r="A7688" t="s">
        <v>26512</v>
      </c>
      <c r="B7688" t="s">
        <v>20781</v>
      </c>
      <c r="C7688">
        <v>50</v>
      </c>
      <c r="D7688" t="str">
        <f>IF(Raw_data_US_healthcare[[#This Row],[Age]]&lt;35,"Young",IF(Raw_data_US_healthcare[[#This Row],[Age]]&lt;60,"Middle","Senior"))</f>
        <v>Middle</v>
      </c>
      <c r="E7688" t="s">
        <v>26</v>
      </c>
      <c r="F7688" t="s">
        <v>35</v>
      </c>
      <c r="G7688" t="s">
        <v>35</v>
      </c>
      <c r="H7688" t="s">
        <v>36</v>
      </c>
      <c r="I7688" s="2">
        <v>44963</v>
      </c>
      <c r="J7688" t="s">
        <v>20782</v>
      </c>
      <c r="K7688" t="s">
        <v>4794</v>
      </c>
      <c r="L7688" t="s">
        <v>31</v>
      </c>
      <c r="M7688">
        <v>2227.2478000000001</v>
      </c>
      <c r="N7688">
        <v>493</v>
      </c>
      <c r="O7688" t="s">
        <v>22</v>
      </c>
      <c r="P7688" t="s">
        <v>22</v>
      </c>
      <c r="Q7688" s="2">
        <v>44964</v>
      </c>
      <c r="R7688" t="s">
        <v>44</v>
      </c>
      <c r="S7688" t="s">
        <v>33</v>
      </c>
      <c r="T7688">
        <f>_xlfn.DAYS(Raw_data_US_healthcare[[#This Row],[Discharge Date]],Raw_data_US_healthcare[[#This Row],[Date of Admission]])</f>
        <v>1</v>
      </c>
    </row>
    <row r="7689" spans="1:20" x14ac:dyDescent="0.3">
      <c r="A7689" t="s">
        <v>26512</v>
      </c>
      <c r="B7689" t="s">
        <v>20783</v>
      </c>
      <c r="C7689">
        <v>47</v>
      </c>
      <c r="D7689" t="str">
        <f>IF(Raw_data_US_healthcare[[#This Row],[Age]]&lt;35,"Young",IF(Raw_data_US_healthcare[[#This Row],[Age]]&lt;60,"Middle","Senior"))</f>
        <v>Middle</v>
      </c>
      <c r="E7689" t="s">
        <v>26</v>
      </c>
      <c r="F7689" t="s">
        <v>88</v>
      </c>
      <c r="G7689" t="s">
        <v>88</v>
      </c>
      <c r="H7689" t="s">
        <v>69</v>
      </c>
      <c r="I7689" s="2">
        <v>44572</v>
      </c>
      <c r="J7689" t="s">
        <v>20784</v>
      </c>
      <c r="K7689" t="s">
        <v>17758</v>
      </c>
      <c r="L7689" t="s">
        <v>52</v>
      </c>
      <c r="M7689">
        <v>72061.488700000002</v>
      </c>
      <c r="N7689">
        <v>298</v>
      </c>
      <c r="O7689" t="s">
        <v>22</v>
      </c>
      <c r="P7689" t="s">
        <v>22</v>
      </c>
      <c r="Q7689" s="2">
        <v>44572</v>
      </c>
      <c r="R7689" t="s">
        <v>32</v>
      </c>
      <c r="S7689" t="s">
        <v>24</v>
      </c>
      <c r="T7689">
        <f>_xlfn.DAYS(Raw_data_US_healthcare[[#This Row],[Discharge Date]],Raw_data_US_healthcare[[#This Row],[Date of Admission]])</f>
        <v>0</v>
      </c>
    </row>
    <row r="7690" spans="1:20" x14ac:dyDescent="0.3">
      <c r="A7690" t="s">
        <v>26512</v>
      </c>
      <c r="B7690" t="s">
        <v>20785</v>
      </c>
      <c r="C7690">
        <v>65</v>
      </c>
      <c r="D7690" t="str">
        <f>IF(Raw_data_US_healthcare[[#This Row],[Age]]&lt;35,"Young",IF(Raw_data_US_healthcare[[#This Row],[Age]]&lt;60,"Middle","Senior"))</f>
        <v>Senior</v>
      </c>
      <c r="E7690" t="s">
        <v>26</v>
      </c>
      <c r="F7690" t="s">
        <v>88</v>
      </c>
      <c r="G7690" t="s">
        <v>88</v>
      </c>
      <c r="H7690" t="s">
        <v>26516</v>
      </c>
      <c r="I7690" s="2">
        <v>44084</v>
      </c>
      <c r="J7690" t="s">
        <v>20786</v>
      </c>
      <c r="K7690" t="s">
        <v>20787</v>
      </c>
      <c r="L7690" t="s">
        <v>52</v>
      </c>
      <c r="M7690">
        <v>27785.9172</v>
      </c>
      <c r="N7690">
        <v>133</v>
      </c>
      <c r="O7690" t="s">
        <v>22</v>
      </c>
      <c r="P7690" t="s">
        <v>22</v>
      </c>
      <c r="Q7690" s="2">
        <v>44096</v>
      </c>
      <c r="R7690" t="s">
        <v>23</v>
      </c>
      <c r="S7690" t="s">
        <v>24</v>
      </c>
      <c r="T7690">
        <f>_xlfn.DAYS(Raw_data_US_healthcare[[#This Row],[Discharge Date]],Raw_data_US_healthcare[[#This Row],[Date of Admission]])</f>
        <v>12</v>
      </c>
    </row>
    <row r="7691" spans="1:20" x14ac:dyDescent="0.3">
      <c r="A7691" t="s">
        <v>26512</v>
      </c>
      <c r="B7691" t="s">
        <v>4796</v>
      </c>
      <c r="C7691">
        <v>76</v>
      </c>
      <c r="D7691" t="str">
        <f>IF(Raw_data_US_healthcare[[#This Row],[Age]]&lt;35,"Young",IF(Raw_data_US_healthcare[[#This Row],[Age]]&lt;60,"Middle","Senior"))</f>
        <v>Senior</v>
      </c>
      <c r="E7691" t="s">
        <v>26</v>
      </c>
      <c r="F7691" t="s">
        <v>49</v>
      </c>
      <c r="G7691" t="s">
        <v>49</v>
      </c>
      <c r="H7691" t="s">
        <v>26514</v>
      </c>
      <c r="I7691" s="2">
        <v>43856</v>
      </c>
      <c r="J7691" t="s">
        <v>20788</v>
      </c>
      <c r="K7691" t="s">
        <v>20789</v>
      </c>
      <c r="L7691" t="s">
        <v>56</v>
      </c>
      <c r="M7691">
        <v>28509.821599999999</v>
      </c>
      <c r="N7691">
        <v>306</v>
      </c>
      <c r="O7691" t="s">
        <v>22</v>
      </c>
      <c r="P7691" t="s">
        <v>22</v>
      </c>
      <c r="Q7691" s="2">
        <v>43865</v>
      </c>
      <c r="R7691" t="s">
        <v>32</v>
      </c>
      <c r="S7691" t="s">
        <v>24</v>
      </c>
      <c r="T7691">
        <f>_xlfn.DAYS(Raw_data_US_healthcare[[#This Row],[Discharge Date]],Raw_data_US_healthcare[[#This Row],[Date of Admission]])</f>
        <v>9</v>
      </c>
    </row>
    <row r="7692" spans="1:20" x14ac:dyDescent="0.3">
      <c r="A7692" t="s">
        <v>26511</v>
      </c>
      <c r="B7692" t="s">
        <v>3580</v>
      </c>
      <c r="C7692">
        <v>45</v>
      </c>
      <c r="D7692" t="str">
        <f>IF(Raw_data_US_healthcare[[#This Row],[Age]]&lt;35,"Young",IF(Raw_data_US_healthcare[[#This Row],[Age]]&lt;60,"Middle","Senior"))</f>
        <v>Middle</v>
      </c>
      <c r="E7692" t="s">
        <v>16</v>
      </c>
      <c r="F7692" t="s">
        <v>62</v>
      </c>
      <c r="G7692" t="s">
        <v>62</v>
      </c>
      <c r="H7692" t="s">
        <v>28</v>
      </c>
      <c r="I7692" s="2">
        <v>43795</v>
      </c>
      <c r="J7692" t="s">
        <v>20790</v>
      </c>
      <c r="K7692" t="s">
        <v>2200</v>
      </c>
      <c r="L7692" t="s">
        <v>21</v>
      </c>
      <c r="M7692">
        <v>4076.5949999999998</v>
      </c>
      <c r="N7692">
        <v>204</v>
      </c>
      <c r="O7692" t="s">
        <v>43</v>
      </c>
      <c r="P7692" t="s">
        <v>43</v>
      </c>
      <c r="Q7692" s="2">
        <v>43808</v>
      </c>
      <c r="R7692" t="s">
        <v>23</v>
      </c>
      <c r="S7692" t="s">
        <v>24</v>
      </c>
      <c r="T7692">
        <f>_xlfn.DAYS(Raw_data_US_healthcare[[#This Row],[Discharge Date]],Raw_data_US_healthcare[[#This Row],[Date of Admission]])</f>
        <v>13</v>
      </c>
    </row>
    <row r="7693" spans="1:20" x14ac:dyDescent="0.3">
      <c r="A7693" t="s">
        <v>26512</v>
      </c>
      <c r="B7693" t="s">
        <v>20791</v>
      </c>
      <c r="C7693">
        <v>45</v>
      </c>
      <c r="D7693" t="str">
        <f>IF(Raw_data_US_healthcare[[#This Row],[Age]]&lt;35,"Young",IF(Raw_data_US_healthcare[[#This Row],[Age]]&lt;60,"Middle","Senior"))</f>
        <v>Middle</v>
      </c>
      <c r="E7693" t="s">
        <v>26</v>
      </c>
      <c r="F7693" t="s">
        <v>228</v>
      </c>
      <c r="G7693" t="s">
        <v>228</v>
      </c>
      <c r="H7693" t="s">
        <v>69</v>
      </c>
      <c r="I7693" s="2">
        <v>44536</v>
      </c>
      <c r="J7693" t="s">
        <v>20792</v>
      </c>
      <c r="K7693" t="s">
        <v>2908</v>
      </c>
      <c r="L7693" t="s">
        <v>56</v>
      </c>
      <c r="M7693">
        <v>45639.762699999999</v>
      </c>
      <c r="N7693">
        <v>208</v>
      </c>
      <c r="O7693" t="s">
        <v>43</v>
      </c>
      <c r="P7693" t="s">
        <v>43</v>
      </c>
      <c r="Q7693" s="2">
        <v>44565</v>
      </c>
      <c r="R7693" t="s">
        <v>48</v>
      </c>
      <c r="S7693" t="s">
        <v>33</v>
      </c>
      <c r="T7693">
        <f>_xlfn.DAYS(Raw_data_US_healthcare[[#This Row],[Discharge Date]],Raw_data_US_healthcare[[#This Row],[Date of Admission]])</f>
        <v>29</v>
      </c>
    </row>
    <row r="7694" spans="1:20" x14ac:dyDescent="0.3">
      <c r="A7694" t="s">
        <v>26512</v>
      </c>
      <c r="B7694" t="s">
        <v>20793</v>
      </c>
      <c r="C7694">
        <v>84</v>
      </c>
      <c r="D7694" t="str">
        <f>IF(Raw_data_US_healthcare[[#This Row],[Age]]&lt;35,"Young",IF(Raw_data_US_healthcare[[#This Row],[Age]]&lt;60,"Middle","Senior"))</f>
        <v>Senior</v>
      </c>
      <c r="E7694" t="s">
        <v>26</v>
      </c>
      <c r="F7694" t="s">
        <v>88</v>
      </c>
      <c r="G7694" t="s">
        <v>88</v>
      </c>
      <c r="H7694" t="s">
        <v>26514</v>
      </c>
      <c r="I7694" s="2">
        <v>44448</v>
      </c>
      <c r="J7694" t="s">
        <v>20794</v>
      </c>
      <c r="K7694" t="s">
        <v>20795</v>
      </c>
      <c r="L7694" t="s">
        <v>21</v>
      </c>
      <c r="M7694">
        <v>30036.887999999999</v>
      </c>
      <c r="N7694">
        <v>330</v>
      </c>
      <c r="O7694" t="s">
        <v>22</v>
      </c>
      <c r="P7694" t="s">
        <v>22</v>
      </c>
      <c r="Q7694" s="2">
        <v>44462</v>
      </c>
      <c r="R7694" t="s">
        <v>32</v>
      </c>
      <c r="S7694" t="s">
        <v>45</v>
      </c>
      <c r="T7694">
        <f>_xlfn.DAYS(Raw_data_US_healthcare[[#This Row],[Discharge Date]],Raw_data_US_healthcare[[#This Row],[Date of Admission]])</f>
        <v>14</v>
      </c>
    </row>
    <row r="7695" spans="1:20" x14ac:dyDescent="0.3">
      <c r="A7695" t="s">
        <v>26512</v>
      </c>
      <c r="B7695" t="s">
        <v>20796</v>
      </c>
      <c r="C7695">
        <v>23</v>
      </c>
      <c r="D7695" t="str">
        <f>IF(Raw_data_US_healthcare[[#This Row],[Age]]&lt;35,"Young",IF(Raw_data_US_healthcare[[#This Row],[Age]]&lt;60,"Middle","Senior"))</f>
        <v>Young</v>
      </c>
      <c r="E7695" t="s">
        <v>26</v>
      </c>
      <c r="F7695" t="s">
        <v>17</v>
      </c>
      <c r="G7695" t="s">
        <v>17</v>
      </c>
      <c r="H7695" t="s">
        <v>28</v>
      </c>
      <c r="I7695" s="2">
        <v>43480</v>
      </c>
      <c r="J7695" t="s">
        <v>20797</v>
      </c>
      <c r="K7695" t="s">
        <v>20798</v>
      </c>
      <c r="L7695" t="s">
        <v>56</v>
      </c>
      <c r="M7695">
        <v>30217.1469</v>
      </c>
      <c r="N7695">
        <v>295</v>
      </c>
      <c r="O7695" t="s">
        <v>43</v>
      </c>
      <c r="P7695" t="s">
        <v>43</v>
      </c>
      <c r="Q7695" s="2">
        <v>43492</v>
      </c>
      <c r="R7695" t="s">
        <v>48</v>
      </c>
      <c r="S7695" t="s">
        <v>33</v>
      </c>
      <c r="T7695">
        <f>_xlfn.DAYS(Raw_data_US_healthcare[[#This Row],[Discharge Date]],Raw_data_US_healthcare[[#This Row],[Date of Admission]])</f>
        <v>12</v>
      </c>
    </row>
    <row r="7696" spans="1:20" x14ac:dyDescent="0.3">
      <c r="A7696" t="s">
        <v>26512</v>
      </c>
      <c r="B7696" t="s">
        <v>20799</v>
      </c>
      <c r="C7696">
        <v>59</v>
      </c>
      <c r="D7696" t="str">
        <f>IF(Raw_data_US_healthcare[[#This Row],[Age]]&lt;35,"Young",IF(Raw_data_US_healthcare[[#This Row],[Age]]&lt;60,"Middle","Senior"))</f>
        <v>Middle</v>
      </c>
      <c r="E7696" t="s">
        <v>26</v>
      </c>
      <c r="F7696" t="s">
        <v>228</v>
      </c>
      <c r="G7696" t="s">
        <v>228</v>
      </c>
      <c r="H7696" t="s">
        <v>26516</v>
      </c>
      <c r="I7696" s="2">
        <v>43967</v>
      </c>
      <c r="J7696" t="s">
        <v>15724</v>
      </c>
      <c r="K7696" t="s">
        <v>20800</v>
      </c>
      <c r="L7696" t="s">
        <v>21</v>
      </c>
      <c r="M7696">
        <v>11752.9668</v>
      </c>
      <c r="N7696">
        <v>336</v>
      </c>
      <c r="O7696" t="s">
        <v>39</v>
      </c>
      <c r="P7696" t="s">
        <v>39</v>
      </c>
      <c r="Q7696" s="2">
        <v>43986</v>
      </c>
      <c r="R7696" t="s">
        <v>83</v>
      </c>
      <c r="S7696" t="s">
        <v>24</v>
      </c>
      <c r="T7696">
        <f>_xlfn.DAYS(Raw_data_US_healthcare[[#This Row],[Discharge Date]],Raw_data_US_healthcare[[#This Row],[Date of Admission]])</f>
        <v>19</v>
      </c>
    </row>
    <row r="7697" spans="1:20" x14ac:dyDescent="0.3">
      <c r="A7697" t="s">
        <v>26511</v>
      </c>
      <c r="B7697" t="s">
        <v>20801</v>
      </c>
      <c r="C7697">
        <v>53</v>
      </c>
      <c r="D7697" t="str">
        <f>IF(Raw_data_US_healthcare[[#This Row],[Age]]&lt;35,"Young",IF(Raw_data_US_healthcare[[#This Row],[Age]]&lt;60,"Middle","Senior"))</f>
        <v>Middle</v>
      </c>
      <c r="E7697" t="s">
        <v>16</v>
      </c>
      <c r="F7697" t="s">
        <v>228</v>
      </c>
      <c r="G7697" t="s">
        <v>228</v>
      </c>
      <c r="H7697" t="s">
        <v>28</v>
      </c>
      <c r="I7697" s="2">
        <v>45041</v>
      </c>
      <c r="J7697" t="s">
        <v>20802</v>
      </c>
      <c r="K7697" t="s">
        <v>20803</v>
      </c>
      <c r="L7697" t="s">
        <v>31</v>
      </c>
      <c r="M7697">
        <v>20185.4856</v>
      </c>
      <c r="N7697">
        <v>179</v>
      </c>
      <c r="O7697" t="s">
        <v>39</v>
      </c>
      <c r="P7697" t="s">
        <v>39</v>
      </c>
      <c r="Q7697" s="2">
        <v>45052</v>
      </c>
      <c r="R7697" t="s">
        <v>32</v>
      </c>
      <c r="S7697" t="s">
        <v>45</v>
      </c>
      <c r="T7697">
        <f>_xlfn.DAYS(Raw_data_US_healthcare[[#This Row],[Discharge Date]],Raw_data_US_healthcare[[#This Row],[Date of Admission]])</f>
        <v>11</v>
      </c>
    </row>
    <row r="7698" spans="1:20" x14ac:dyDescent="0.3">
      <c r="A7698" t="s">
        <v>26511</v>
      </c>
      <c r="B7698" t="s">
        <v>19943</v>
      </c>
      <c r="C7698">
        <v>34</v>
      </c>
      <c r="D7698" t="str">
        <f>IF(Raw_data_US_healthcare[[#This Row],[Age]]&lt;35,"Young",IF(Raw_data_US_healthcare[[#This Row],[Age]]&lt;60,"Middle","Senior"))</f>
        <v>Young</v>
      </c>
      <c r="E7698" t="s">
        <v>16</v>
      </c>
      <c r="F7698" t="s">
        <v>62</v>
      </c>
      <c r="G7698" t="s">
        <v>62</v>
      </c>
      <c r="H7698" t="s">
        <v>18</v>
      </c>
      <c r="I7698" s="2">
        <v>44066</v>
      </c>
      <c r="J7698" t="s">
        <v>20804</v>
      </c>
      <c r="K7698" t="s">
        <v>20805</v>
      </c>
      <c r="L7698" t="s">
        <v>56</v>
      </c>
      <c r="M7698">
        <v>32810.447</v>
      </c>
      <c r="N7698">
        <v>407</v>
      </c>
      <c r="O7698" t="s">
        <v>43</v>
      </c>
      <c r="P7698" t="s">
        <v>43</v>
      </c>
      <c r="Q7698" s="2">
        <v>44093</v>
      </c>
      <c r="R7698" t="s">
        <v>23</v>
      </c>
      <c r="S7698" t="s">
        <v>45</v>
      </c>
      <c r="T7698">
        <f>_xlfn.DAYS(Raw_data_US_healthcare[[#This Row],[Discharge Date]],Raw_data_US_healthcare[[#This Row],[Date of Admission]])</f>
        <v>27</v>
      </c>
    </row>
    <row r="7699" spans="1:20" x14ac:dyDescent="0.3">
      <c r="A7699" t="s">
        <v>26512</v>
      </c>
      <c r="B7699" t="s">
        <v>20806</v>
      </c>
      <c r="C7699">
        <v>39</v>
      </c>
      <c r="D7699" t="str">
        <f>IF(Raw_data_US_healthcare[[#This Row],[Age]]&lt;35,"Young",IF(Raw_data_US_healthcare[[#This Row],[Age]]&lt;60,"Middle","Senior"))</f>
        <v>Middle</v>
      </c>
      <c r="E7699" t="s">
        <v>26</v>
      </c>
      <c r="F7699" t="s">
        <v>35</v>
      </c>
      <c r="G7699" t="s">
        <v>35</v>
      </c>
      <c r="H7699" t="s">
        <v>69</v>
      </c>
      <c r="I7699" s="2">
        <v>43784</v>
      </c>
      <c r="J7699" t="s">
        <v>20807</v>
      </c>
      <c r="K7699" t="s">
        <v>20808</v>
      </c>
      <c r="L7699" t="s">
        <v>21</v>
      </c>
      <c r="M7699">
        <v>49192.917600000001</v>
      </c>
      <c r="N7699">
        <v>455</v>
      </c>
      <c r="O7699" t="s">
        <v>22</v>
      </c>
      <c r="P7699" t="s">
        <v>22</v>
      </c>
      <c r="Q7699" s="2">
        <v>43789</v>
      </c>
      <c r="R7699" t="s">
        <v>44</v>
      </c>
      <c r="S7699" t="s">
        <v>33</v>
      </c>
      <c r="T7699">
        <f>_xlfn.DAYS(Raw_data_US_healthcare[[#This Row],[Discharge Date]],Raw_data_US_healthcare[[#This Row],[Date of Admission]])</f>
        <v>5</v>
      </c>
    </row>
    <row r="7700" spans="1:20" x14ac:dyDescent="0.3">
      <c r="A7700" t="s">
        <v>26511</v>
      </c>
      <c r="B7700" t="s">
        <v>20809</v>
      </c>
      <c r="C7700">
        <v>78</v>
      </c>
      <c r="D7700" t="str">
        <f>IF(Raw_data_US_healthcare[[#This Row],[Age]]&lt;35,"Young",IF(Raw_data_US_healthcare[[#This Row],[Age]]&lt;60,"Middle","Senior"))</f>
        <v>Senior</v>
      </c>
      <c r="E7700" t="s">
        <v>16</v>
      </c>
      <c r="F7700" t="s">
        <v>27</v>
      </c>
      <c r="G7700" t="s">
        <v>27</v>
      </c>
      <c r="H7700" t="s">
        <v>18</v>
      </c>
      <c r="I7700" s="2">
        <v>44413</v>
      </c>
      <c r="J7700" t="s">
        <v>20810</v>
      </c>
      <c r="K7700" t="s">
        <v>18980</v>
      </c>
      <c r="L7700" t="s">
        <v>60</v>
      </c>
      <c r="M7700">
        <v>55450.003900000003</v>
      </c>
      <c r="N7700">
        <v>363</v>
      </c>
      <c r="O7700" t="s">
        <v>43</v>
      </c>
      <c r="P7700" t="s">
        <v>43</v>
      </c>
      <c r="Q7700" s="2">
        <v>44416</v>
      </c>
      <c r="R7700" t="s">
        <v>44</v>
      </c>
      <c r="S7700" t="s">
        <v>24</v>
      </c>
      <c r="T7700">
        <f>_xlfn.DAYS(Raw_data_US_healthcare[[#This Row],[Discharge Date]],Raw_data_US_healthcare[[#This Row],[Date of Admission]])</f>
        <v>3</v>
      </c>
    </row>
    <row r="7701" spans="1:20" x14ac:dyDescent="0.3">
      <c r="A7701" t="s">
        <v>26511</v>
      </c>
      <c r="B7701" t="s">
        <v>20811</v>
      </c>
      <c r="C7701">
        <v>60</v>
      </c>
      <c r="D7701" t="str">
        <f>IF(Raw_data_US_healthcare[[#This Row],[Age]]&lt;35,"Young",IF(Raw_data_US_healthcare[[#This Row],[Age]]&lt;60,"Middle","Senior"))</f>
        <v>Senior</v>
      </c>
      <c r="E7701" t="s">
        <v>16</v>
      </c>
      <c r="F7701" t="s">
        <v>17</v>
      </c>
      <c r="G7701" t="s">
        <v>17</v>
      </c>
      <c r="H7701" t="s">
        <v>69</v>
      </c>
      <c r="I7701" s="2">
        <v>44306</v>
      </c>
      <c r="J7701" t="s">
        <v>20812</v>
      </c>
      <c r="K7701" t="s">
        <v>20813</v>
      </c>
      <c r="L7701" t="s">
        <v>31</v>
      </c>
      <c r="M7701">
        <v>74819.471000000005</v>
      </c>
      <c r="N7701">
        <v>407</v>
      </c>
      <c r="O7701" t="s">
        <v>22</v>
      </c>
      <c r="P7701" t="s">
        <v>22</v>
      </c>
      <c r="Q7701" s="2">
        <v>44311</v>
      </c>
      <c r="R7701" t="s">
        <v>44</v>
      </c>
      <c r="S7701" t="s">
        <v>45</v>
      </c>
      <c r="T7701">
        <f>_xlfn.DAYS(Raw_data_US_healthcare[[#This Row],[Discharge Date]],Raw_data_US_healthcare[[#This Row],[Date of Admission]])</f>
        <v>5</v>
      </c>
    </row>
    <row r="7702" spans="1:20" x14ac:dyDescent="0.3">
      <c r="A7702" t="s">
        <v>26511</v>
      </c>
      <c r="B7702" t="s">
        <v>20814</v>
      </c>
      <c r="C7702">
        <v>29</v>
      </c>
      <c r="D7702" t="str">
        <f>IF(Raw_data_US_healthcare[[#This Row],[Age]]&lt;35,"Young",IF(Raw_data_US_healthcare[[#This Row],[Age]]&lt;60,"Middle","Senior"))</f>
        <v>Young</v>
      </c>
      <c r="E7702" t="s">
        <v>16</v>
      </c>
      <c r="F7702" t="s">
        <v>88</v>
      </c>
      <c r="G7702" t="s">
        <v>88</v>
      </c>
      <c r="H7702" t="s">
        <v>26514</v>
      </c>
      <c r="I7702" s="2">
        <v>44567</v>
      </c>
      <c r="J7702" t="s">
        <v>20815</v>
      </c>
      <c r="K7702" t="s">
        <v>19125</v>
      </c>
      <c r="L7702" t="s">
        <v>52</v>
      </c>
      <c r="M7702">
        <v>36242.3678</v>
      </c>
      <c r="N7702">
        <v>274</v>
      </c>
      <c r="O7702" t="s">
        <v>22</v>
      </c>
      <c r="P7702" t="s">
        <v>22</v>
      </c>
      <c r="Q7702" s="2">
        <v>44569</v>
      </c>
      <c r="R7702" t="s">
        <v>23</v>
      </c>
      <c r="S7702" t="s">
        <v>33</v>
      </c>
      <c r="T7702">
        <f>_xlfn.DAYS(Raw_data_US_healthcare[[#This Row],[Discharge Date]],Raw_data_US_healthcare[[#This Row],[Date of Admission]])</f>
        <v>2</v>
      </c>
    </row>
    <row r="7703" spans="1:20" x14ac:dyDescent="0.3">
      <c r="A7703" t="s">
        <v>26512</v>
      </c>
      <c r="B7703" t="s">
        <v>20816</v>
      </c>
      <c r="C7703">
        <v>85</v>
      </c>
      <c r="D7703" t="str">
        <f>IF(Raw_data_US_healthcare[[#This Row],[Age]]&lt;35,"Young",IF(Raw_data_US_healthcare[[#This Row],[Age]]&lt;60,"Middle","Senior"))</f>
        <v>Senior</v>
      </c>
      <c r="E7703" t="s">
        <v>26</v>
      </c>
      <c r="F7703" t="s">
        <v>49</v>
      </c>
      <c r="G7703" t="s">
        <v>49</v>
      </c>
      <c r="H7703" t="s">
        <v>18</v>
      </c>
      <c r="I7703" s="2">
        <v>43480</v>
      </c>
      <c r="J7703" t="s">
        <v>17325</v>
      </c>
      <c r="K7703" t="s">
        <v>20817</v>
      </c>
      <c r="L7703" t="s">
        <v>31</v>
      </c>
      <c r="M7703">
        <v>23398.303800000002</v>
      </c>
      <c r="N7703">
        <v>252</v>
      </c>
      <c r="O7703" t="s">
        <v>39</v>
      </c>
      <c r="P7703" t="s">
        <v>39</v>
      </c>
      <c r="Q7703" s="2">
        <v>43510</v>
      </c>
      <c r="R7703" t="s">
        <v>32</v>
      </c>
      <c r="S7703" t="s">
        <v>24</v>
      </c>
      <c r="T7703">
        <f>_xlfn.DAYS(Raw_data_US_healthcare[[#This Row],[Discharge Date]],Raw_data_US_healthcare[[#This Row],[Date of Admission]])</f>
        <v>30</v>
      </c>
    </row>
    <row r="7704" spans="1:20" x14ac:dyDescent="0.3">
      <c r="A7704" t="s">
        <v>26511</v>
      </c>
      <c r="B7704" t="s">
        <v>20818</v>
      </c>
      <c r="C7704">
        <v>58</v>
      </c>
      <c r="D7704" t="str">
        <f>IF(Raw_data_US_healthcare[[#This Row],[Age]]&lt;35,"Young",IF(Raw_data_US_healthcare[[#This Row],[Age]]&lt;60,"Middle","Senior"))</f>
        <v>Middle</v>
      </c>
      <c r="E7704" t="s">
        <v>16</v>
      </c>
      <c r="F7704" t="s">
        <v>228</v>
      </c>
      <c r="G7704" t="s">
        <v>228</v>
      </c>
      <c r="H7704" t="s">
        <v>36</v>
      </c>
      <c r="I7704" s="2">
        <v>44993</v>
      </c>
      <c r="J7704" t="s">
        <v>20819</v>
      </c>
      <c r="K7704" t="s">
        <v>20820</v>
      </c>
      <c r="L7704" t="s">
        <v>56</v>
      </c>
      <c r="M7704">
        <v>19994.659500000002</v>
      </c>
      <c r="N7704">
        <v>314</v>
      </c>
      <c r="O7704" t="s">
        <v>22</v>
      </c>
      <c r="P7704" t="s">
        <v>22</v>
      </c>
      <c r="Q7704" s="2">
        <v>45016</v>
      </c>
      <c r="R7704" t="s">
        <v>48</v>
      </c>
      <c r="S7704" t="s">
        <v>33</v>
      </c>
      <c r="T7704">
        <f>_xlfn.DAYS(Raw_data_US_healthcare[[#This Row],[Discharge Date]],Raw_data_US_healthcare[[#This Row],[Date of Admission]])</f>
        <v>23</v>
      </c>
    </row>
    <row r="7705" spans="1:20" x14ac:dyDescent="0.3">
      <c r="A7705" t="s">
        <v>26511</v>
      </c>
      <c r="B7705" t="s">
        <v>20821</v>
      </c>
      <c r="C7705">
        <v>64</v>
      </c>
      <c r="D7705" t="str">
        <f>IF(Raw_data_US_healthcare[[#This Row],[Age]]&lt;35,"Young",IF(Raw_data_US_healthcare[[#This Row],[Age]]&lt;60,"Middle","Senior"))</f>
        <v>Senior</v>
      </c>
      <c r="E7705" t="s">
        <v>16</v>
      </c>
      <c r="F7705" t="s">
        <v>35</v>
      </c>
      <c r="G7705" t="s">
        <v>35</v>
      </c>
      <c r="H7705" t="s">
        <v>28</v>
      </c>
      <c r="I7705" s="2">
        <v>43502</v>
      </c>
      <c r="J7705" t="s">
        <v>20822</v>
      </c>
      <c r="K7705" t="s">
        <v>20823</v>
      </c>
      <c r="L7705" t="s">
        <v>60</v>
      </c>
      <c r="M7705">
        <v>40046.092400000001</v>
      </c>
      <c r="N7705">
        <v>272</v>
      </c>
      <c r="O7705" t="s">
        <v>43</v>
      </c>
      <c r="P7705" t="s">
        <v>43</v>
      </c>
      <c r="Q7705" s="2">
        <v>43523</v>
      </c>
      <c r="R7705" t="s">
        <v>32</v>
      </c>
      <c r="S7705" t="s">
        <v>45</v>
      </c>
      <c r="T7705">
        <f>_xlfn.DAYS(Raw_data_US_healthcare[[#This Row],[Discharge Date]],Raw_data_US_healthcare[[#This Row],[Date of Admission]])</f>
        <v>21</v>
      </c>
    </row>
    <row r="7706" spans="1:20" x14ac:dyDescent="0.3">
      <c r="A7706" t="s">
        <v>26511</v>
      </c>
      <c r="B7706" t="s">
        <v>20824</v>
      </c>
      <c r="C7706">
        <v>80</v>
      </c>
      <c r="D7706" t="str">
        <f>IF(Raw_data_US_healthcare[[#This Row],[Age]]&lt;35,"Young",IF(Raw_data_US_healthcare[[#This Row],[Age]]&lt;60,"Middle","Senior"))</f>
        <v>Senior</v>
      </c>
      <c r="E7706" t="s">
        <v>16</v>
      </c>
      <c r="F7706" t="s">
        <v>27</v>
      </c>
      <c r="G7706" t="s">
        <v>27</v>
      </c>
      <c r="H7706" t="s">
        <v>28</v>
      </c>
      <c r="I7706" s="2">
        <v>44640</v>
      </c>
      <c r="J7706" t="s">
        <v>20825</v>
      </c>
      <c r="K7706" t="s">
        <v>10829</v>
      </c>
      <c r="L7706" t="s">
        <v>52</v>
      </c>
      <c r="M7706">
        <v>1844.2968000000001</v>
      </c>
      <c r="N7706">
        <v>203</v>
      </c>
      <c r="O7706" t="s">
        <v>43</v>
      </c>
      <c r="P7706" t="s">
        <v>43</v>
      </c>
      <c r="Q7706" s="2">
        <v>44647</v>
      </c>
      <c r="R7706" t="s">
        <v>32</v>
      </c>
      <c r="S7706" t="s">
        <v>24</v>
      </c>
      <c r="T7706">
        <f>_xlfn.DAYS(Raw_data_US_healthcare[[#This Row],[Discharge Date]],Raw_data_US_healthcare[[#This Row],[Date of Admission]])</f>
        <v>7</v>
      </c>
    </row>
    <row r="7707" spans="1:20" x14ac:dyDescent="0.3">
      <c r="A7707" t="s">
        <v>26512</v>
      </c>
      <c r="B7707" t="s">
        <v>20826</v>
      </c>
      <c r="C7707">
        <v>43</v>
      </c>
      <c r="D7707" t="str">
        <f>IF(Raw_data_US_healthcare[[#This Row],[Age]]&lt;35,"Young",IF(Raw_data_US_healthcare[[#This Row],[Age]]&lt;60,"Middle","Senior"))</f>
        <v>Middle</v>
      </c>
      <c r="E7707" t="s">
        <v>26</v>
      </c>
      <c r="F7707" t="s">
        <v>49</v>
      </c>
      <c r="G7707" t="s">
        <v>49</v>
      </c>
      <c r="H7707" t="s">
        <v>26516</v>
      </c>
      <c r="I7707" s="2">
        <v>44172</v>
      </c>
      <c r="J7707" t="s">
        <v>20827</v>
      </c>
      <c r="K7707" t="s">
        <v>6136</v>
      </c>
      <c r="L7707" t="s">
        <v>31</v>
      </c>
      <c r="M7707">
        <v>30164.1266</v>
      </c>
      <c r="N7707">
        <v>218</v>
      </c>
      <c r="O7707" t="s">
        <v>43</v>
      </c>
      <c r="P7707" t="s">
        <v>43</v>
      </c>
      <c r="Q7707" s="2">
        <v>44191</v>
      </c>
      <c r="R7707" t="s">
        <v>44</v>
      </c>
      <c r="S7707" t="s">
        <v>33</v>
      </c>
      <c r="T7707">
        <f>_xlfn.DAYS(Raw_data_US_healthcare[[#This Row],[Discharge Date]],Raw_data_US_healthcare[[#This Row],[Date of Admission]])</f>
        <v>19</v>
      </c>
    </row>
    <row r="7708" spans="1:20" x14ac:dyDescent="0.3">
      <c r="A7708" t="s">
        <v>26511</v>
      </c>
      <c r="B7708" t="s">
        <v>20828</v>
      </c>
      <c r="C7708">
        <v>75</v>
      </c>
      <c r="D7708" t="str">
        <f>IF(Raw_data_US_healthcare[[#This Row],[Age]]&lt;35,"Young",IF(Raw_data_US_healthcare[[#This Row],[Age]]&lt;60,"Middle","Senior"))</f>
        <v>Senior</v>
      </c>
      <c r="E7708" t="s">
        <v>16</v>
      </c>
      <c r="F7708" t="s">
        <v>49</v>
      </c>
      <c r="G7708" t="s">
        <v>49</v>
      </c>
      <c r="H7708" t="s">
        <v>18</v>
      </c>
      <c r="I7708" s="2">
        <v>43622</v>
      </c>
      <c r="J7708" t="s">
        <v>20829</v>
      </c>
      <c r="K7708" t="s">
        <v>20830</v>
      </c>
      <c r="L7708" t="s">
        <v>56</v>
      </c>
      <c r="M7708">
        <v>8055.9732000000004</v>
      </c>
      <c r="N7708">
        <v>105</v>
      </c>
      <c r="O7708" t="s">
        <v>43</v>
      </c>
      <c r="P7708" t="s">
        <v>43</v>
      </c>
      <c r="Q7708" s="2">
        <v>43638</v>
      </c>
      <c r="R7708" t="s">
        <v>32</v>
      </c>
      <c r="S7708" t="s">
        <v>33</v>
      </c>
      <c r="T7708">
        <f>_xlfn.DAYS(Raw_data_US_healthcare[[#This Row],[Discharge Date]],Raw_data_US_healthcare[[#This Row],[Date of Admission]])</f>
        <v>16</v>
      </c>
    </row>
    <row r="7709" spans="1:20" x14ac:dyDescent="0.3">
      <c r="A7709" t="s">
        <v>26512</v>
      </c>
      <c r="B7709" t="s">
        <v>20831</v>
      </c>
      <c r="C7709">
        <v>22</v>
      </c>
      <c r="D7709" t="str">
        <f>IF(Raw_data_US_healthcare[[#This Row],[Age]]&lt;35,"Young",IF(Raw_data_US_healthcare[[#This Row],[Age]]&lt;60,"Middle","Senior"))</f>
        <v>Young</v>
      </c>
      <c r="E7709" t="s">
        <v>26</v>
      </c>
      <c r="F7709" t="s">
        <v>17</v>
      </c>
      <c r="G7709" t="s">
        <v>17</v>
      </c>
      <c r="H7709" t="s">
        <v>26514</v>
      </c>
      <c r="I7709" s="2">
        <v>45172</v>
      </c>
      <c r="J7709" t="s">
        <v>20832</v>
      </c>
      <c r="K7709" t="s">
        <v>20833</v>
      </c>
      <c r="L7709" t="s">
        <v>56</v>
      </c>
      <c r="M7709">
        <v>4294.6884</v>
      </c>
      <c r="N7709">
        <v>123</v>
      </c>
      <c r="O7709" t="s">
        <v>22</v>
      </c>
      <c r="P7709" t="s">
        <v>22</v>
      </c>
      <c r="Q7709" s="2">
        <v>45188</v>
      </c>
      <c r="R7709" t="s">
        <v>83</v>
      </c>
      <c r="S7709" t="s">
        <v>33</v>
      </c>
      <c r="T7709">
        <f>_xlfn.DAYS(Raw_data_US_healthcare[[#This Row],[Discharge Date]],Raw_data_US_healthcare[[#This Row],[Date of Admission]])</f>
        <v>16</v>
      </c>
    </row>
    <row r="7710" spans="1:20" x14ac:dyDescent="0.3">
      <c r="A7710" t="s">
        <v>26512</v>
      </c>
      <c r="B7710" t="s">
        <v>20834</v>
      </c>
      <c r="C7710">
        <v>41</v>
      </c>
      <c r="D7710" t="str">
        <f>IF(Raw_data_US_healthcare[[#This Row],[Age]]&lt;35,"Young",IF(Raw_data_US_healthcare[[#This Row],[Age]]&lt;60,"Middle","Senior"))</f>
        <v>Middle</v>
      </c>
      <c r="E7710" t="s">
        <v>26</v>
      </c>
      <c r="F7710" t="s">
        <v>49</v>
      </c>
      <c r="G7710" t="s">
        <v>49</v>
      </c>
      <c r="H7710" t="s">
        <v>36</v>
      </c>
      <c r="I7710" s="2">
        <v>45104</v>
      </c>
      <c r="J7710" t="s">
        <v>20835</v>
      </c>
      <c r="K7710" t="s">
        <v>20836</v>
      </c>
      <c r="L7710" t="s">
        <v>31</v>
      </c>
      <c r="M7710">
        <v>15366.343699999999</v>
      </c>
      <c r="N7710">
        <v>409</v>
      </c>
      <c r="O7710" t="s">
        <v>22</v>
      </c>
      <c r="P7710" t="s">
        <v>22</v>
      </c>
      <c r="Q7710" s="2">
        <v>45120</v>
      </c>
      <c r="R7710" t="s">
        <v>48</v>
      </c>
      <c r="S7710" t="s">
        <v>24</v>
      </c>
      <c r="T7710">
        <f>_xlfn.DAYS(Raw_data_US_healthcare[[#This Row],[Discharge Date]],Raw_data_US_healthcare[[#This Row],[Date of Admission]])</f>
        <v>16</v>
      </c>
    </row>
    <row r="7711" spans="1:20" x14ac:dyDescent="0.3">
      <c r="A7711" t="s">
        <v>26511</v>
      </c>
      <c r="B7711" t="s">
        <v>20837</v>
      </c>
      <c r="C7711">
        <v>24</v>
      </c>
      <c r="D7711" t="str">
        <f>IF(Raw_data_US_healthcare[[#This Row],[Age]]&lt;35,"Young",IF(Raw_data_US_healthcare[[#This Row],[Age]]&lt;60,"Middle","Senior"))</f>
        <v>Young</v>
      </c>
      <c r="E7711" t="s">
        <v>16</v>
      </c>
      <c r="F7711" t="s">
        <v>17</v>
      </c>
      <c r="G7711" t="s">
        <v>17</v>
      </c>
      <c r="H7711" t="s">
        <v>28</v>
      </c>
      <c r="I7711" s="2">
        <v>43441</v>
      </c>
      <c r="J7711" t="s">
        <v>20838</v>
      </c>
      <c r="K7711" t="s">
        <v>20839</v>
      </c>
      <c r="L7711" t="s">
        <v>56</v>
      </c>
      <c r="M7711">
        <v>6262.7660999999998</v>
      </c>
      <c r="N7711">
        <v>437</v>
      </c>
      <c r="O7711" t="s">
        <v>43</v>
      </c>
      <c r="P7711" t="s">
        <v>43</v>
      </c>
      <c r="Q7711" s="2">
        <v>43450</v>
      </c>
      <c r="R7711" t="s">
        <v>32</v>
      </c>
      <c r="S7711" t="s">
        <v>45</v>
      </c>
      <c r="T7711">
        <f>_xlfn.DAYS(Raw_data_US_healthcare[[#This Row],[Discharge Date]],Raw_data_US_healthcare[[#This Row],[Date of Admission]])</f>
        <v>9</v>
      </c>
    </row>
    <row r="7712" spans="1:20" x14ac:dyDescent="0.3">
      <c r="A7712" t="s">
        <v>26512</v>
      </c>
      <c r="B7712" t="s">
        <v>20840</v>
      </c>
      <c r="C7712">
        <v>28</v>
      </c>
      <c r="D7712" t="str">
        <f>IF(Raw_data_US_healthcare[[#This Row],[Age]]&lt;35,"Young",IF(Raw_data_US_healthcare[[#This Row],[Age]]&lt;60,"Middle","Senior"))</f>
        <v>Young</v>
      </c>
      <c r="E7712" t="s">
        <v>26</v>
      </c>
      <c r="F7712" t="s">
        <v>62</v>
      </c>
      <c r="G7712" t="s">
        <v>62</v>
      </c>
      <c r="H7712" t="s">
        <v>36</v>
      </c>
      <c r="I7712" s="2">
        <v>43433</v>
      </c>
      <c r="J7712" t="s">
        <v>20841</v>
      </c>
      <c r="K7712" t="s">
        <v>20842</v>
      </c>
      <c r="L7712" t="s">
        <v>60</v>
      </c>
      <c r="M7712">
        <v>7698.8733000000002</v>
      </c>
      <c r="N7712">
        <v>293</v>
      </c>
      <c r="O7712" t="s">
        <v>22</v>
      </c>
      <c r="P7712" t="s">
        <v>22</v>
      </c>
      <c r="Q7712" s="2">
        <v>43439</v>
      </c>
      <c r="R7712" t="s">
        <v>23</v>
      </c>
      <c r="S7712" t="s">
        <v>33</v>
      </c>
      <c r="T7712">
        <f>_xlfn.DAYS(Raw_data_US_healthcare[[#This Row],[Discharge Date]],Raw_data_US_healthcare[[#This Row],[Date of Admission]])</f>
        <v>6</v>
      </c>
    </row>
    <row r="7713" spans="1:20" x14ac:dyDescent="0.3">
      <c r="A7713" t="s">
        <v>26511</v>
      </c>
      <c r="B7713" t="s">
        <v>20843</v>
      </c>
      <c r="C7713">
        <v>55</v>
      </c>
      <c r="D7713" t="str">
        <f>IF(Raw_data_US_healthcare[[#This Row],[Age]]&lt;35,"Young",IF(Raw_data_US_healthcare[[#This Row],[Age]]&lt;60,"Middle","Senior"))</f>
        <v>Middle</v>
      </c>
      <c r="E7713" t="s">
        <v>16</v>
      </c>
      <c r="F7713" t="s">
        <v>49</v>
      </c>
      <c r="G7713" t="s">
        <v>49</v>
      </c>
      <c r="H7713" t="s">
        <v>28</v>
      </c>
      <c r="I7713" s="2">
        <v>43979</v>
      </c>
      <c r="J7713" t="s">
        <v>20844</v>
      </c>
      <c r="K7713" t="s">
        <v>20845</v>
      </c>
      <c r="L7713" t="s">
        <v>21</v>
      </c>
      <c r="M7713">
        <v>41650.916499999999</v>
      </c>
      <c r="N7713">
        <v>416</v>
      </c>
      <c r="O7713" t="s">
        <v>43</v>
      </c>
      <c r="P7713" t="s">
        <v>43</v>
      </c>
      <c r="Q7713" s="2">
        <v>44007</v>
      </c>
      <c r="R7713" t="s">
        <v>32</v>
      </c>
      <c r="S7713" t="s">
        <v>45</v>
      </c>
      <c r="T7713">
        <f>_xlfn.DAYS(Raw_data_US_healthcare[[#This Row],[Discharge Date]],Raw_data_US_healthcare[[#This Row],[Date of Admission]])</f>
        <v>28</v>
      </c>
    </row>
    <row r="7714" spans="1:20" x14ac:dyDescent="0.3">
      <c r="A7714" t="s">
        <v>26512</v>
      </c>
      <c r="B7714" t="s">
        <v>20846</v>
      </c>
      <c r="C7714">
        <v>54</v>
      </c>
      <c r="D7714" t="str">
        <f>IF(Raw_data_US_healthcare[[#This Row],[Age]]&lt;35,"Young",IF(Raw_data_US_healthcare[[#This Row],[Age]]&lt;60,"Middle","Senior"))</f>
        <v>Middle</v>
      </c>
      <c r="E7714" t="s">
        <v>26</v>
      </c>
      <c r="F7714" t="s">
        <v>88</v>
      </c>
      <c r="G7714" t="s">
        <v>88</v>
      </c>
      <c r="H7714" t="s">
        <v>18</v>
      </c>
      <c r="I7714" s="2">
        <v>43878</v>
      </c>
      <c r="J7714" t="s">
        <v>20847</v>
      </c>
      <c r="K7714" t="s">
        <v>20848</v>
      </c>
      <c r="L7714" t="s">
        <v>60</v>
      </c>
      <c r="M7714">
        <v>18196.0056</v>
      </c>
      <c r="N7714">
        <v>488</v>
      </c>
      <c r="O7714" t="s">
        <v>39</v>
      </c>
      <c r="P7714" t="s">
        <v>39</v>
      </c>
      <c r="Q7714" s="2">
        <v>43893</v>
      </c>
      <c r="R7714" t="s">
        <v>23</v>
      </c>
      <c r="S7714" t="s">
        <v>45</v>
      </c>
      <c r="T7714">
        <f>_xlfn.DAYS(Raw_data_US_healthcare[[#This Row],[Discharge Date]],Raw_data_US_healthcare[[#This Row],[Date of Admission]])</f>
        <v>15</v>
      </c>
    </row>
    <row r="7715" spans="1:20" x14ac:dyDescent="0.3">
      <c r="A7715" t="s">
        <v>26511</v>
      </c>
      <c r="B7715" t="s">
        <v>20849</v>
      </c>
      <c r="C7715">
        <v>42</v>
      </c>
      <c r="D7715" t="str">
        <f>IF(Raw_data_US_healthcare[[#This Row],[Age]]&lt;35,"Young",IF(Raw_data_US_healthcare[[#This Row],[Age]]&lt;60,"Middle","Senior"))</f>
        <v>Middle</v>
      </c>
      <c r="E7715" t="s">
        <v>16</v>
      </c>
      <c r="F7715" t="s">
        <v>113</v>
      </c>
      <c r="G7715" t="s">
        <v>113</v>
      </c>
      <c r="H7715" t="s">
        <v>26514</v>
      </c>
      <c r="I7715" s="2">
        <v>44133</v>
      </c>
      <c r="J7715" t="s">
        <v>20850</v>
      </c>
      <c r="K7715" t="s">
        <v>20851</v>
      </c>
      <c r="L7715" t="s">
        <v>60</v>
      </c>
      <c r="M7715">
        <v>30279.945100000001</v>
      </c>
      <c r="N7715">
        <v>455</v>
      </c>
      <c r="O7715" t="s">
        <v>22</v>
      </c>
      <c r="P7715" t="s">
        <v>22</v>
      </c>
      <c r="Q7715" s="2">
        <v>44147</v>
      </c>
      <c r="R7715" t="s">
        <v>23</v>
      </c>
      <c r="S7715" t="s">
        <v>24</v>
      </c>
      <c r="T7715">
        <f>_xlfn.DAYS(Raw_data_US_healthcare[[#This Row],[Discharge Date]],Raw_data_US_healthcare[[#This Row],[Date of Admission]])</f>
        <v>14</v>
      </c>
    </row>
    <row r="7716" spans="1:20" x14ac:dyDescent="0.3">
      <c r="A7716" t="s">
        <v>26512</v>
      </c>
      <c r="B7716" t="s">
        <v>20852</v>
      </c>
      <c r="C7716">
        <v>69</v>
      </c>
      <c r="D7716" t="str">
        <f>IF(Raw_data_US_healthcare[[#This Row],[Age]]&lt;35,"Young",IF(Raw_data_US_healthcare[[#This Row],[Age]]&lt;60,"Middle","Senior"))</f>
        <v>Senior</v>
      </c>
      <c r="E7716" t="s">
        <v>26</v>
      </c>
      <c r="F7716" t="s">
        <v>113</v>
      </c>
      <c r="G7716" t="s">
        <v>113</v>
      </c>
      <c r="H7716" t="s">
        <v>69</v>
      </c>
      <c r="I7716" s="2">
        <v>44503</v>
      </c>
      <c r="J7716" t="s">
        <v>20853</v>
      </c>
      <c r="K7716" t="s">
        <v>20854</v>
      </c>
      <c r="L7716" t="s">
        <v>60</v>
      </c>
      <c r="M7716">
        <v>79593.932499999995</v>
      </c>
      <c r="N7716">
        <v>188</v>
      </c>
      <c r="O7716" t="s">
        <v>22</v>
      </c>
      <c r="P7716" t="s">
        <v>22</v>
      </c>
      <c r="Q7716" s="2">
        <v>44509</v>
      </c>
      <c r="R7716" t="s">
        <v>83</v>
      </c>
      <c r="S7716" t="s">
        <v>24</v>
      </c>
      <c r="T7716">
        <f>_xlfn.DAYS(Raw_data_US_healthcare[[#This Row],[Discharge Date]],Raw_data_US_healthcare[[#This Row],[Date of Admission]])</f>
        <v>6</v>
      </c>
    </row>
    <row r="7717" spans="1:20" x14ac:dyDescent="0.3">
      <c r="A7717" t="s">
        <v>26512</v>
      </c>
      <c r="B7717" t="s">
        <v>14802</v>
      </c>
      <c r="C7717">
        <v>38</v>
      </c>
      <c r="D7717" t="str">
        <f>IF(Raw_data_US_healthcare[[#This Row],[Age]]&lt;35,"Young",IF(Raw_data_US_healthcare[[#This Row],[Age]]&lt;60,"Middle","Senior"))</f>
        <v>Middle</v>
      </c>
      <c r="E7717" t="s">
        <v>26</v>
      </c>
      <c r="F7717" t="s">
        <v>88</v>
      </c>
      <c r="G7717" t="s">
        <v>88</v>
      </c>
      <c r="H7717" t="s">
        <v>26516</v>
      </c>
      <c r="I7717" s="2">
        <v>44033</v>
      </c>
      <c r="J7717" t="s">
        <v>20855</v>
      </c>
      <c r="K7717" t="s">
        <v>20856</v>
      </c>
      <c r="L7717" t="s">
        <v>31</v>
      </c>
      <c r="M7717">
        <v>28429.2228</v>
      </c>
      <c r="N7717">
        <v>194</v>
      </c>
      <c r="O7717" t="s">
        <v>39</v>
      </c>
      <c r="P7717" t="s">
        <v>39</v>
      </c>
      <c r="Q7717" s="2">
        <v>44062</v>
      </c>
      <c r="R7717" t="s">
        <v>44</v>
      </c>
      <c r="S7717" t="s">
        <v>33</v>
      </c>
      <c r="T7717">
        <f>_xlfn.DAYS(Raw_data_US_healthcare[[#This Row],[Discharge Date]],Raw_data_US_healthcare[[#This Row],[Date of Admission]])</f>
        <v>29</v>
      </c>
    </row>
    <row r="7718" spans="1:20" x14ac:dyDescent="0.3">
      <c r="A7718" t="s">
        <v>26512</v>
      </c>
      <c r="B7718" t="s">
        <v>20857</v>
      </c>
      <c r="C7718">
        <v>53</v>
      </c>
      <c r="D7718" t="str">
        <f>IF(Raw_data_US_healthcare[[#This Row],[Age]]&lt;35,"Young",IF(Raw_data_US_healthcare[[#This Row],[Age]]&lt;60,"Middle","Senior"))</f>
        <v>Middle</v>
      </c>
      <c r="E7718" t="s">
        <v>26</v>
      </c>
      <c r="F7718" t="s">
        <v>113</v>
      </c>
      <c r="G7718" t="s">
        <v>113</v>
      </c>
      <c r="H7718" t="s">
        <v>18</v>
      </c>
      <c r="I7718" s="2">
        <v>44522</v>
      </c>
      <c r="J7718" t="s">
        <v>11617</v>
      </c>
      <c r="K7718" t="s">
        <v>20858</v>
      </c>
      <c r="L7718" t="s">
        <v>60</v>
      </c>
      <c r="M7718">
        <v>8928.9128000000001</v>
      </c>
      <c r="N7718">
        <v>317</v>
      </c>
      <c r="O7718" t="s">
        <v>39</v>
      </c>
      <c r="P7718" t="s">
        <v>39</v>
      </c>
      <c r="Q7718" s="2">
        <v>44532</v>
      </c>
      <c r="R7718" t="s">
        <v>83</v>
      </c>
      <c r="S7718" t="s">
        <v>45</v>
      </c>
      <c r="T7718">
        <f>_xlfn.DAYS(Raw_data_US_healthcare[[#This Row],[Discharge Date]],Raw_data_US_healthcare[[#This Row],[Date of Admission]])</f>
        <v>10</v>
      </c>
    </row>
    <row r="7719" spans="1:20" x14ac:dyDescent="0.3">
      <c r="A7719" t="s">
        <v>26512</v>
      </c>
      <c r="B7719" t="s">
        <v>20859</v>
      </c>
      <c r="C7719">
        <v>57</v>
      </c>
      <c r="D7719" t="str">
        <f>IF(Raw_data_US_healthcare[[#This Row],[Age]]&lt;35,"Young",IF(Raw_data_US_healthcare[[#This Row],[Age]]&lt;60,"Middle","Senior"))</f>
        <v>Middle</v>
      </c>
      <c r="E7719" t="s">
        <v>26</v>
      </c>
      <c r="F7719" t="s">
        <v>88</v>
      </c>
      <c r="G7719" t="s">
        <v>88</v>
      </c>
      <c r="H7719" t="s">
        <v>26516</v>
      </c>
      <c r="I7719" s="2">
        <v>43957</v>
      </c>
      <c r="J7719" t="s">
        <v>20860</v>
      </c>
      <c r="K7719" t="s">
        <v>20861</v>
      </c>
      <c r="L7719" t="s">
        <v>60</v>
      </c>
      <c r="M7719">
        <v>26872.574799999999</v>
      </c>
      <c r="N7719">
        <v>264</v>
      </c>
      <c r="O7719" t="s">
        <v>43</v>
      </c>
      <c r="P7719" t="s">
        <v>43</v>
      </c>
      <c r="Q7719" s="2">
        <v>43984</v>
      </c>
      <c r="R7719" t="s">
        <v>48</v>
      </c>
      <c r="S7719" t="s">
        <v>24</v>
      </c>
      <c r="T7719">
        <f>_xlfn.DAYS(Raw_data_US_healthcare[[#This Row],[Discharge Date]],Raw_data_US_healthcare[[#This Row],[Date of Admission]])</f>
        <v>27</v>
      </c>
    </row>
    <row r="7720" spans="1:20" x14ac:dyDescent="0.3">
      <c r="A7720" t="s">
        <v>26512</v>
      </c>
      <c r="B7720" t="s">
        <v>20862</v>
      </c>
      <c r="C7720">
        <v>70</v>
      </c>
      <c r="D7720" t="str">
        <f>IF(Raw_data_US_healthcare[[#This Row],[Age]]&lt;35,"Young",IF(Raw_data_US_healthcare[[#This Row],[Age]]&lt;60,"Middle","Senior"))</f>
        <v>Senior</v>
      </c>
      <c r="E7720" t="s">
        <v>26</v>
      </c>
      <c r="F7720" t="s">
        <v>35</v>
      </c>
      <c r="G7720" t="s">
        <v>35</v>
      </c>
      <c r="H7720" t="s">
        <v>26516</v>
      </c>
      <c r="I7720" s="2">
        <v>43976</v>
      </c>
      <c r="J7720" t="s">
        <v>20863</v>
      </c>
      <c r="K7720" t="s">
        <v>14365</v>
      </c>
      <c r="L7720" t="s">
        <v>21</v>
      </c>
      <c r="M7720">
        <v>5863.6046999999999</v>
      </c>
      <c r="N7720">
        <v>228</v>
      </c>
      <c r="O7720" t="s">
        <v>22</v>
      </c>
      <c r="P7720" t="s">
        <v>22</v>
      </c>
      <c r="Q7720" s="2">
        <v>43977</v>
      </c>
      <c r="R7720" t="s">
        <v>23</v>
      </c>
      <c r="S7720" t="s">
        <v>45</v>
      </c>
      <c r="T7720">
        <f>_xlfn.DAYS(Raw_data_US_healthcare[[#This Row],[Discharge Date]],Raw_data_US_healthcare[[#This Row],[Date of Admission]])</f>
        <v>1</v>
      </c>
    </row>
    <row r="7721" spans="1:20" x14ac:dyDescent="0.3">
      <c r="A7721" t="s">
        <v>26512</v>
      </c>
      <c r="B7721" t="s">
        <v>20864</v>
      </c>
      <c r="C7721">
        <v>53</v>
      </c>
      <c r="D7721" t="str">
        <f>IF(Raw_data_US_healthcare[[#This Row],[Age]]&lt;35,"Young",IF(Raw_data_US_healthcare[[#This Row],[Age]]&lt;60,"Middle","Senior"))</f>
        <v>Middle</v>
      </c>
      <c r="E7721" t="s">
        <v>26</v>
      </c>
      <c r="F7721" t="s">
        <v>27</v>
      </c>
      <c r="G7721" t="s">
        <v>27</v>
      </c>
      <c r="H7721" t="s">
        <v>26516</v>
      </c>
      <c r="I7721" s="2">
        <v>44342</v>
      </c>
      <c r="J7721" t="s">
        <v>20865</v>
      </c>
      <c r="K7721" t="s">
        <v>20866</v>
      </c>
      <c r="L7721" t="s">
        <v>56</v>
      </c>
      <c r="M7721">
        <v>7139.4733999999999</v>
      </c>
      <c r="N7721">
        <v>196</v>
      </c>
      <c r="O7721" t="s">
        <v>39</v>
      </c>
      <c r="P7721" t="s">
        <v>39</v>
      </c>
      <c r="Q7721" s="2">
        <v>44358</v>
      </c>
      <c r="R7721" t="s">
        <v>44</v>
      </c>
      <c r="S7721" t="s">
        <v>33</v>
      </c>
      <c r="T7721">
        <f>_xlfn.DAYS(Raw_data_US_healthcare[[#This Row],[Discharge Date]],Raw_data_US_healthcare[[#This Row],[Date of Admission]])</f>
        <v>16</v>
      </c>
    </row>
    <row r="7722" spans="1:20" x14ac:dyDescent="0.3">
      <c r="A7722" t="s">
        <v>26511</v>
      </c>
      <c r="B7722" t="s">
        <v>20867</v>
      </c>
      <c r="C7722">
        <v>77</v>
      </c>
      <c r="D7722" t="str">
        <f>IF(Raw_data_US_healthcare[[#This Row],[Age]]&lt;35,"Young",IF(Raw_data_US_healthcare[[#This Row],[Age]]&lt;60,"Middle","Senior"))</f>
        <v>Senior</v>
      </c>
      <c r="E7722" t="s">
        <v>16</v>
      </c>
      <c r="F7722" t="s">
        <v>228</v>
      </c>
      <c r="G7722" t="s">
        <v>228</v>
      </c>
      <c r="H7722" t="s">
        <v>18</v>
      </c>
      <c r="I7722" s="2">
        <v>44680</v>
      </c>
      <c r="J7722" t="s">
        <v>20868</v>
      </c>
      <c r="K7722" t="s">
        <v>20869</v>
      </c>
      <c r="L7722" t="s">
        <v>31</v>
      </c>
      <c r="M7722">
        <v>4210.5546000000004</v>
      </c>
      <c r="N7722">
        <v>235</v>
      </c>
      <c r="O7722" t="s">
        <v>43</v>
      </c>
      <c r="P7722" t="s">
        <v>43</v>
      </c>
      <c r="Q7722" s="2">
        <v>44684</v>
      </c>
      <c r="R7722" t="s">
        <v>32</v>
      </c>
      <c r="S7722" t="s">
        <v>24</v>
      </c>
      <c r="T7722">
        <f>_xlfn.DAYS(Raw_data_US_healthcare[[#This Row],[Discharge Date]],Raw_data_US_healthcare[[#This Row],[Date of Admission]])</f>
        <v>4</v>
      </c>
    </row>
    <row r="7723" spans="1:20" x14ac:dyDescent="0.3">
      <c r="A7723" t="s">
        <v>26511</v>
      </c>
      <c r="B7723" t="s">
        <v>20870</v>
      </c>
      <c r="C7723">
        <v>33</v>
      </c>
      <c r="D7723" t="str">
        <f>IF(Raw_data_US_healthcare[[#This Row],[Age]]&lt;35,"Young",IF(Raw_data_US_healthcare[[#This Row],[Age]]&lt;60,"Middle","Senior"))</f>
        <v>Young</v>
      </c>
      <c r="E7723" t="s">
        <v>16</v>
      </c>
      <c r="F7723" t="s">
        <v>62</v>
      </c>
      <c r="G7723" t="s">
        <v>62</v>
      </c>
      <c r="H7723" t="s">
        <v>26514</v>
      </c>
      <c r="I7723" s="2">
        <v>44475</v>
      </c>
      <c r="J7723" t="s">
        <v>20871</v>
      </c>
      <c r="K7723" t="s">
        <v>2769</v>
      </c>
      <c r="L7723" t="s">
        <v>31</v>
      </c>
      <c r="M7723">
        <v>15019.507</v>
      </c>
      <c r="N7723">
        <v>207</v>
      </c>
      <c r="O7723" t="s">
        <v>22</v>
      </c>
      <c r="P7723" t="s">
        <v>22</v>
      </c>
      <c r="Q7723" s="2">
        <v>44486</v>
      </c>
      <c r="R7723" t="s">
        <v>32</v>
      </c>
      <c r="S7723" t="s">
        <v>24</v>
      </c>
      <c r="T7723">
        <f>_xlfn.DAYS(Raw_data_US_healthcare[[#This Row],[Discharge Date]],Raw_data_US_healthcare[[#This Row],[Date of Admission]])</f>
        <v>11</v>
      </c>
    </row>
    <row r="7724" spans="1:20" x14ac:dyDescent="0.3">
      <c r="A7724" t="s">
        <v>26512</v>
      </c>
      <c r="B7724" t="s">
        <v>20872</v>
      </c>
      <c r="C7724">
        <v>40</v>
      </c>
      <c r="D7724" t="str">
        <f>IF(Raw_data_US_healthcare[[#This Row],[Age]]&lt;35,"Young",IF(Raw_data_US_healthcare[[#This Row],[Age]]&lt;60,"Middle","Senior"))</f>
        <v>Middle</v>
      </c>
      <c r="E7724" t="s">
        <v>26</v>
      </c>
      <c r="F7724" t="s">
        <v>88</v>
      </c>
      <c r="G7724" t="s">
        <v>88</v>
      </c>
      <c r="H7724" t="s">
        <v>26516</v>
      </c>
      <c r="I7724" s="2">
        <v>44321</v>
      </c>
      <c r="J7724" t="s">
        <v>9226</v>
      </c>
      <c r="K7724" t="s">
        <v>20873</v>
      </c>
      <c r="L7724" t="s">
        <v>31</v>
      </c>
      <c r="M7724">
        <v>2456.6898000000001</v>
      </c>
      <c r="N7724">
        <v>235</v>
      </c>
      <c r="O7724" t="s">
        <v>43</v>
      </c>
      <c r="P7724" t="s">
        <v>43</v>
      </c>
      <c r="Q7724" s="2">
        <v>44339</v>
      </c>
      <c r="R7724" t="s">
        <v>83</v>
      </c>
      <c r="S7724" t="s">
        <v>33</v>
      </c>
      <c r="T7724">
        <f>_xlfn.DAYS(Raw_data_US_healthcare[[#This Row],[Discharge Date]],Raw_data_US_healthcare[[#This Row],[Date of Admission]])</f>
        <v>18</v>
      </c>
    </row>
    <row r="7725" spans="1:20" x14ac:dyDescent="0.3">
      <c r="A7725" t="s">
        <v>26511</v>
      </c>
      <c r="B7725" t="s">
        <v>20874</v>
      </c>
      <c r="C7725">
        <v>45</v>
      </c>
      <c r="D7725" t="str">
        <f>IF(Raw_data_US_healthcare[[#This Row],[Age]]&lt;35,"Young",IF(Raw_data_US_healthcare[[#This Row],[Age]]&lt;60,"Middle","Senior"))</f>
        <v>Middle</v>
      </c>
      <c r="E7725" t="s">
        <v>16</v>
      </c>
      <c r="F7725" t="s">
        <v>88</v>
      </c>
      <c r="G7725" t="s">
        <v>88</v>
      </c>
      <c r="H7725" t="s">
        <v>36</v>
      </c>
      <c r="I7725" s="2">
        <v>43827</v>
      </c>
      <c r="J7725" t="s">
        <v>20875</v>
      </c>
      <c r="K7725" t="s">
        <v>20876</v>
      </c>
      <c r="L7725" t="s">
        <v>31</v>
      </c>
      <c r="M7725">
        <v>19638.440999999999</v>
      </c>
      <c r="N7725">
        <v>395</v>
      </c>
      <c r="O7725" t="s">
        <v>22</v>
      </c>
      <c r="P7725" t="s">
        <v>22</v>
      </c>
      <c r="Q7725" s="2">
        <v>43828</v>
      </c>
      <c r="R7725" t="s">
        <v>23</v>
      </c>
      <c r="S7725" t="s">
        <v>24</v>
      </c>
      <c r="T7725">
        <f>_xlfn.DAYS(Raw_data_US_healthcare[[#This Row],[Discharge Date]],Raw_data_US_healthcare[[#This Row],[Date of Admission]])</f>
        <v>1</v>
      </c>
    </row>
    <row r="7726" spans="1:20" x14ac:dyDescent="0.3">
      <c r="A7726" t="s">
        <v>26512</v>
      </c>
      <c r="B7726" t="s">
        <v>20877</v>
      </c>
      <c r="C7726">
        <v>39</v>
      </c>
      <c r="D7726" t="str">
        <f>IF(Raw_data_US_healthcare[[#This Row],[Age]]&lt;35,"Young",IF(Raw_data_US_healthcare[[#This Row],[Age]]&lt;60,"Middle","Senior"))</f>
        <v>Middle</v>
      </c>
      <c r="E7726" t="s">
        <v>26</v>
      </c>
      <c r="F7726" t="s">
        <v>113</v>
      </c>
      <c r="G7726" t="s">
        <v>113</v>
      </c>
      <c r="H7726" t="s">
        <v>26516</v>
      </c>
      <c r="I7726" s="2">
        <v>43934</v>
      </c>
      <c r="J7726" t="s">
        <v>20878</v>
      </c>
      <c r="K7726" t="s">
        <v>20879</v>
      </c>
      <c r="L7726" t="s">
        <v>21</v>
      </c>
      <c r="M7726">
        <v>30193.866900000001</v>
      </c>
      <c r="N7726">
        <v>492</v>
      </c>
      <c r="O7726" t="s">
        <v>39</v>
      </c>
      <c r="P7726" t="s">
        <v>39</v>
      </c>
      <c r="Q7726" s="2">
        <v>43943</v>
      </c>
      <c r="R7726" t="s">
        <v>23</v>
      </c>
      <c r="S7726" t="s">
        <v>45</v>
      </c>
      <c r="T7726">
        <f>_xlfn.DAYS(Raw_data_US_healthcare[[#This Row],[Discharge Date]],Raw_data_US_healthcare[[#This Row],[Date of Admission]])</f>
        <v>9</v>
      </c>
    </row>
    <row r="7727" spans="1:20" x14ac:dyDescent="0.3">
      <c r="A7727" t="s">
        <v>26512</v>
      </c>
      <c r="B7727" t="s">
        <v>20880</v>
      </c>
      <c r="C7727">
        <v>22</v>
      </c>
      <c r="D7727" t="str">
        <f>IF(Raw_data_US_healthcare[[#This Row],[Age]]&lt;35,"Young",IF(Raw_data_US_healthcare[[#This Row],[Age]]&lt;60,"Middle","Senior"))</f>
        <v>Young</v>
      </c>
      <c r="E7727" t="s">
        <v>26</v>
      </c>
      <c r="F7727" t="s">
        <v>27</v>
      </c>
      <c r="G7727" t="s">
        <v>27</v>
      </c>
      <c r="H7727" t="s">
        <v>28</v>
      </c>
      <c r="I7727" s="2">
        <v>44508</v>
      </c>
      <c r="J7727" t="s">
        <v>9562</v>
      </c>
      <c r="K7727" t="s">
        <v>20881</v>
      </c>
      <c r="L7727" t="s">
        <v>56</v>
      </c>
      <c r="M7727">
        <v>20888.6888</v>
      </c>
      <c r="N7727">
        <v>444</v>
      </c>
      <c r="O7727" t="s">
        <v>43</v>
      </c>
      <c r="P7727" t="s">
        <v>43</v>
      </c>
      <c r="Q7727" s="2">
        <v>44529</v>
      </c>
      <c r="R7727" t="s">
        <v>23</v>
      </c>
      <c r="S7727" t="s">
        <v>45</v>
      </c>
      <c r="T7727">
        <f>_xlfn.DAYS(Raw_data_US_healthcare[[#This Row],[Discharge Date]],Raw_data_US_healthcare[[#This Row],[Date of Admission]])</f>
        <v>21</v>
      </c>
    </row>
    <row r="7728" spans="1:20" x14ac:dyDescent="0.3">
      <c r="A7728" t="s">
        <v>26511</v>
      </c>
      <c r="B7728" t="s">
        <v>20882</v>
      </c>
      <c r="C7728">
        <v>43</v>
      </c>
      <c r="D7728" t="str">
        <f>IF(Raw_data_US_healthcare[[#This Row],[Age]]&lt;35,"Young",IF(Raw_data_US_healthcare[[#This Row],[Age]]&lt;60,"Middle","Senior"))</f>
        <v>Middle</v>
      </c>
      <c r="E7728" t="s">
        <v>16</v>
      </c>
      <c r="F7728" t="s">
        <v>49</v>
      </c>
      <c r="G7728" t="s">
        <v>49</v>
      </c>
      <c r="H7728" t="s">
        <v>28</v>
      </c>
      <c r="I7728" s="2">
        <v>44529</v>
      </c>
      <c r="J7728" t="s">
        <v>20883</v>
      </c>
      <c r="K7728" t="s">
        <v>20884</v>
      </c>
      <c r="L7728" t="s">
        <v>21</v>
      </c>
      <c r="M7728">
        <v>5508.6981999999998</v>
      </c>
      <c r="N7728">
        <v>122</v>
      </c>
      <c r="O7728" t="s">
        <v>43</v>
      </c>
      <c r="P7728" t="s">
        <v>43</v>
      </c>
      <c r="Q7728" s="2">
        <v>44553</v>
      </c>
      <c r="R7728" t="s">
        <v>32</v>
      </c>
      <c r="S7728" t="s">
        <v>24</v>
      </c>
      <c r="T7728">
        <f>_xlfn.DAYS(Raw_data_US_healthcare[[#This Row],[Discharge Date]],Raw_data_US_healthcare[[#This Row],[Date of Admission]])</f>
        <v>24</v>
      </c>
    </row>
    <row r="7729" spans="1:20" x14ac:dyDescent="0.3">
      <c r="A7729" t="s">
        <v>26512</v>
      </c>
      <c r="B7729" t="s">
        <v>12022</v>
      </c>
      <c r="C7729">
        <v>73</v>
      </c>
      <c r="D7729" t="str">
        <f>IF(Raw_data_US_healthcare[[#This Row],[Age]]&lt;35,"Young",IF(Raw_data_US_healthcare[[#This Row],[Age]]&lt;60,"Middle","Senior"))</f>
        <v>Senior</v>
      </c>
      <c r="E7729" t="s">
        <v>26</v>
      </c>
      <c r="F7729" t="s">
        <v>49</v>
      </c>
      <c r="G7729" t="s">
        <v>49</v>
      </c>
      <c r="H7729" t="s">
        <v>26514</v>
      </c>
      <c r="I7729" s="2">
        <v>43956</v>
      </c>
      <c r="J7729" t="s">
        <v>20885</v>
      </c>
      <c r="K7729" t="s">
        <v>20886</v>
      </c>
      <c r="L7729" t="s">
        <v>21</v>
      </c>
      <c r="M7729">
        <v>3531.4360999999999</v>
      </c>
      <c r="N7729">
        <v>351</v>
      </c>
      <c r="O7729" t="s">
        <v>22</v>
      </c>
      <c r="P7729" t="s">
        <v>22</v>
      </c>
      <c r="Q7729" s="2">
        <v>43959</v>
      </c>
      <c r="R7729" t="s">
        <v>23</v>
      </c>
      <c r="S7729" t="s">
        <v>45</v>
      </c>
      <c r="T7729">
        <f>_xlfn.DAYS(Raw_data_US_healthcare[[#This Row],[Discharge Date]],Raw_data_US_healthcare[[#This Row],[Date of Admission]])</f>
        <v>3</v>
      </c>
    </row>
    <row r="7730" spans="1:20" x14ac:dyDescent="0.3">
      <c r="A7730" t="s">
        <v>26512</v>
      </c>
      <c r="B7730" t="s">
        <v>19674</v>
      </c>
      <c r="C7730">
        <v>20</v>
      </c>
      <c r="D7730" t="str">
        <f>IF(Raw_data_US_healthcare[[#This Row],[Age]]&lt;35,"Young",IF(Raw_data_US_healthcare[[#This Row],[Age]]&lt;60,"Middle","Senior"))</f>
        <v>Young</v>
      </c>
      <c r="E7730" t="s">
        <v>26</v>
      </c>
      <c r="F7730" t="s">
        <v>35</v>
      </c>
      <c r="G7730" t="s">
        <v>35</v>
      </c>
      <c r="H7730" t="s">
        <v>18</v>
      </c>
      <c r="I7730" s="2">
        <v>43448</v>
      </c>
      <c r="J7730" t="s">
        <v>20887</v>
      </c>
      <c r="K7730" t="s">
        <v>20888</v>
      </c>
      <c r="L7730" t="s">
        <v>31</v>
      </c>
      <c r="M7730">
        <v>43820.549700000003</v>
      </c>
      <c r="N7730">
        <v>149</v>
      </c>
      <c r="O7730" t="s">
        <v>43</v>
      </c>
      <c r="P7730" t="s">
        <v>43</v>
      </c>
      <c r="Q7730" s="2">
        <v>43472</v>
      </c>
      <c r="R7730" t="s">
        <v>32</v>
      </c>
      <c r="S7730" t="s">
        <v>45</v>
      </c>
      <c r="T7730">
        <f>_xlfn.DAYS(Raw_data_US_healthcare[[#This Row],[Discharge Date]],Raw_data_US_healthcare[[#This Row],[Date of Admission]])</f>
        <v>24</v>
      </c>
    </row>
    <row r="7731" spans="1:20" x14ac:dyDescent="0.3">
      <c r="A7731" t="s">
        <v>26511</v>
      </c>
      <c r="B7731" t="s">
        <v>20889</v>
      </c>
      <c r="C7731">
        <v>34</v>
      </c>
      <c r="D7731" t="str">
        <f>IF(Raw_data_US_healthcare[[#This Row],[Age]]&lt;35,"Young",IF(Raw_data_US_healthcare[[#This Row],[Age]]&lt;60,"Middle","Senior"))</f>
        <v>Young</v>
      </c>
      <c r="E7731" t="s">
        <v>16</v>
      </c>
      <c r="F7731" t="s">
        <v>88</v>
      </c>
      <c r="G7731" t="s">
        <v>88</v>
      </c>
      <c r="H7731" t="s">
        <v>26516</v>
      </c>
      <c r="I7731" s="2">
        <v>44567</v>
      </c>
      <c r="J7731" t="s">
        <v>20890</v>
      </c>
      <c r="K7731" t="s">
        <v>20891</v>
      </c>
      <c r="L7731" t="s">
        <v>60</v>
      </c>
      <c r="M7731">
        <v>18287.592199999999</v>
      </c>
      <c r="N7731">
        <v>498</v>
      </c>
      <c r="O7731" t="s">
        <v>43</v>
      </c>
      <c r="P7731" t="s">
        <v>43</v>
      </c>
      <c r="Q7731" s="2">
        <v>44581</v>
      </c>
      <c r="R7731" t="s">
        <v>44</v>
      </c>
      <c r="S7731" t="s">
        <v>24</v>
      </c>
      <c r="T7731">
        <f>_xlfn.DAYS(Raw_data_US_healthcare[[#This Row],[Discharge Date]],Raw_data_US_healthcare[[#This Row],[Date of Admission]])</f>
        <v>14</v>
      </c>
    </row>
    <row r="7732" spans="1:20" x14ac:dyDescent="0.3">
      <c r="A7732" t="s">
        <v>26512</v>
      </c>
      <c r="B7732" t="s">
        <v>20892</v>
      </c>
      <c r="C7732">
        <v>23</v>
      </c>
      <c r="D7732" t="str">
        <f>IF(Raw_data_US_healthcare[[#This Row],[Age]]&lt;35,"Young",IF(Raw_data_US_healthcare[[#This Row],[Age]]&lt;60,"Middle","Senior"))</f>
        <v>Young</v>
      </c>
      <c r="E7732" t="s">
        <v>26</v>
      </c>
      <c r="F7732" t="s">
        <v>27</v>
      </c>
      <c r="G7732" t="s">
        <v>27</v>
      </c>
      <c r="H7732" t="s">
        <v>26516</v>
      </c>
      <c r="I7732" s="2">
        <v>44820</v>
      </c>
      <c r="J7732" t="s">
        <v>20893</v>
      </c>
      <c r="K7732" t="s">
        <v>20894</v>
      </c>
      <c r="L7732" t="s">
        <v>56</v>
      </c>
      <c r="M7732">
        <v>29143.408800000001</v>
      </c>
      <c r="N7732">
        <v>364</v>
      </c>
      <c r="O7732" t="s">
        <v>39</v>
      </c>
      <c r="P7732" t="s">
        <v>39</v>
      </c>
      <c r="Q7732" s="2">
        <v>44828</v>
      </c>
      <c r="R7732" t="s">
        <v>23</v>
      </c>
      <c r="S7732" t="s">
        <v>24</v>
      </c>
      <c r="T7732">
        <f>_xlfn.DAYS(Raw_data_US_healthcare[[#This Row],[Discharge Date]],Raw_data_US_healthcare[[#This Row],[Date of Admission]])</f>
        <v>8</v>
      </c>
    </row>
    <row r="7733" spans="1:20" x14ac:dyDescent="0.3">
      <c r="A7733" t="s">
        <v>26511</v>
      </c>
      <c r="B7733" t="s">
        <v>20895</v>
      </c>
      <c r="C7733">
        <v>59</v>
      </c>
      <c r="D7733" t="str">
        <f>IF(Raw_data_US_healthcare[[#This Row],[Age]]&lt;35,"Young",IF(Raw_data_US_healthcare[[#This Row],[Age]]&lt;60,"Middle","Senior"))</f>
        <v>Middle</v>
      </c>
      <c r="E7733" t="s">
        <v>16</v>
      </c>
      <c r="F7733" t="s">
        <v>49</v>
      </c>
      <c r="G7733" t="s">
        <v>49</v>
      </c>
      <c r="H7733" t="s">
        <v>26514</v>
      </c>
      <c r="I7733" s="2">
        <v>44530</v>
      </c>
      <c r="J7733" t="s">
        <v>20896</v>
      </c>
      <c r="K7733" t="s">
        <v>4189</v>
      </c>
      <c r="L7733" t="s">
        <v>56</v>
      </c>
      <c r="M7733">
        <v>25666.929199999999</v>
      </c>
      <c r="N7733">
        <v>445</v>
      </c>
      <c r="O7733" t="s">
        <v>22</v>
      </c>
      <c r="P7733" t="s">
        <v>22</v>
      </c>
      <c r="Q7733" s="2">
        <v>44542</v>
      </c>
      <c r="R7733" t="s">
        <v>83</v>
      </c>
      <c r="S7733" t="s">
        <v>45</v>
      </c>
      <c r="T7733">
        <f>_xlfn.DAYS(Raw_data_US_healthcare[[#This Row],[Discharge Date]],Raw_data_US_healthcare[[#This Row],[Date of Admission]])</f>
        <v>12</v>
      </c>
    </row>
    <row r="7734" spans="1:20" x14ac:dyDescent="0.3">
      <c r="A7734" t="s">
        <v>26512</v>
      </c>
      <c r="B7734" t="s">
        <v>20897</v>
      </c>
      <c r="C7734">
        <v>57</v>
      </c>
      <c r="D7734" t="str">
        <f>IF(Raw_data_US_healthcare[[#This Row],[Age]]&lt;35,"Young",IF(Raw_data_US_healthcare[[#This Row],[Age]]&lt;60,"Middle","Senior"))</f>
        <v>Middle</v>
      </c>
      <c r="E7734" t="s">
        <v>26</v>
      </c>
      <c r="F7734" t="s">
        <v>27</v>
      </c>
      <c r="G7734" t="s">
        <v>27</v>
      </c>
      <c r="H7734" t="s">
        <v>26516</v>
      </c>
      <c r="I7734" s="2">
        <v>45141</v>
      </c>
      <c r="J7734" t="s">
        <v>16780</v>
      </c>
      <c r="K7734" t="s">
        <v>20898</v>
      </c>
      <c r="L7734" t="s">
        <v>21</v>
      </c>
      <c r="M7734">
        <v>4720.4521999999997</v>
      </c>
      <c r="N7734">
        <v>399</v>
      </c>
      <c r="O7734" t="s">
        <v>43</v>
      </c>
      <c r="P7734" t="s">
        <v>43</v>
      </c>
      <c r="Q7734" s="2">
        <v>45154</v>
      </c>
      <c r="R7734" t="s">
        <v>48</v>
      </c>
      <c r="S7734" t="s">
        <v>24</v>
      </c>
      <c r="T7734">
        <f>_xlfn.DAYS(Raw_data_US_healthcare[[#This Row],[Discharge Date]],Raw_data_US_healthcare[[#This Row],[Date of Admission]])</f>
        <v>13</v>
      </c>
    </row>
    <row r="7735" spans="1:20" x14ac:dyDescent="0.3">
      <c r="A7735" t="s">
        <v>26511</v>
      </c>
      <c r="B7735" t="s">
        <v>20899</v>
      </c>
      <c r="C7735">
        <v>42</v>
      </c>
      <c r="D7735" t="str">
        <f>IF(Raw_data_US_healthcare[[#This Row],[Age]]&lt;35,"Young",IF(Raw_data_US_healthcare[[#This Row],[Age]]&lt;60,"Middle","Senior"))</f>
        <v>Middle</v>
      </c>
      <c r="E7735" t="s">
        <v>16</v>
      </c>
      <c r="F7735" t="s">
        <v>35</v>
      </c>
      <c r="G7735" t="s">
        <v>35</v>
      </c>
      <c r="H7735" t="s">
        <v>26516</v>
      </c>
      <c r="I7735" s="2">
        <v>44134</v>
      </c>
      <c r="J7735" t="s">
        <v>20900</v>
      </c>
      <c r="K7735" t="s">
        <v>20901</v>
      </c>
      <c r="L7735" t="s">
        <v>31</v>
      </c>
      <c r="M7735">
        <v>33609.310899999997</v>
      </c>
      <c r="N7735">
        <v>153</v>
      </c>
      <c r="O7735" t="s">
        <v>43</v>
      </c>
      <c r="P7735" t="s">
        <v>43</v>
      </c>
      <c r="Q7735" s="2">
        <v>44139</v>
      </c>
      <c r="R7735" t="s">
        <v>23</v>
      </c>
      <c r="S7735" t="s">
        <v>33</v>
      </c>
      <c r="T7735">
        <f>_xlfn.DAYS(Raw_data_US_healthcare[[#This Row],[Discharge Date]],Raw_data_US_healthcare[[#This Row],[Date of Admission]])</f>
        <v>5</v>
      </c>
    </row>
    <row r="7736" spans="1:20" x14ac:dyDescent="0.3">
      <c r="A7736" t="s">
        <v>26511</v>
      </c>
      <c r="B7736" t="s">
        <v>20902</v>
      </c>
      <c r="C7736">
        <v>23</v>
      </c>
      <c r="D7736" t="str">
        <f>IF(Raw_data_US_healthcare[[#This Row],[Age]]&lt;35,"Young",IF(Raw_data_US_healthcare[[#This Row],[Age]]&lt;60,"Middle","Senior"))</f>
        <v>Young</v>
      </c>
      <c r="E7736" t="s">
        <v>16</v>
      </c>
      <c r="F7736" t="s">
        <v>27</v>
      </c>
      <c r="G7736" t="s">
        <v>27</v>
      </c>
      <c r="H7736" t="s">
        <v>26514</v>
      </c>
      <c r="I7736" s="2">
        <v>45036</v>
      </c>
      <c r="J7736" t="s">
        <v>15385</v>
      </c>
      <c r="K7736" t="s">
        <v>20903</v>
      </c>
      <c r="L7736" t="s">
        <v>60</v>
      </c>
      <c r="M7736">
        <v>32007.027300000002</v>
      </c>
      <c r="N7736">
        <v>282</v>
      </c>
      <c r="O7736" t="s">
        <v>22</v>
      </c>
      <c r="P7736" t="s">
        <v>22</v>
      </c>
      <c r="Q7736" s="2">
        <v>45051</v>
      </c>
      <c r="R7736" t="s">
        <v>48</v>
      </c>
      <c r="S7736" t="s">
        <v>24</v>
      </c>
      <c r="T7736">
        <f>_xlfn.DAYS(Raw_data_US_healthcare[[#This Row],[Discharge Date]],Raw_data_US_healthcare[[#This Row],[Date of Admission]])</f>
        <v>15</v>
      </c>
    </row>
    <row r="7737" spans="1:20" x14ac:dyDescent="0.3">
      <c r="A7737" t="s">
        <v>26511</v>
      </c>
      <c r="B7737" t="s">
        <v>20904</v>
      </c>
      <c r="C7737">
        <v>80</v>
      </c>
      <c r="D7737" t="str">
        <f>IF(Raw_data_US_healthcare[[#This Row],[Age]]&lt;35,"Young",IF(Raw_data_US_healthcare[[#This Row],[Age]]&lt;60,"Middle","Senior"))</f>
        <v>Senior</v>
      </c>
      <c r="E7737" t="s">
        <v>16</v>
      </c>
      <c r="F7737" t="s">
        <v>88</v>
      </c>
      <c r="G7737" t="s">
        <v>88</v>
      </c>
      <c r="H7737" t="s">
        <v>26514</v>
      </c>
      <c r="I7737" s="2">
        <v>44212</v>
      </c>
      <c r="J7737" t="s">
        <v>20905</v>
      </c>
      <c r="K7737" t="s">
        <v>20906</v>
      </c>
      <c r="L7737" t="s">
        <v>31</v>
      </c>
      <c r="M7737">
        <v>27443.139299999999</v>
      </c>
      <c r="N7737">
        <v>330</v>
      </c>
      <c r="O7737" t="s">
        <v>22</v>
      </c>
      <c r="P7737" t="s">
        <v>22</v>
      </c>
      <c r="Q7737" s="2">
        <v>44217</v>
      </c>
      <c r="R7737" t="s">
        <v>44</v>
      </c>
      <c r="S7737" t="s">
        <v>24</v>
      </c>
      <c r="T7737">
        <f>_xlfn.DAYS(Raw_data_US_healthcare[[#This Row],[Discharge Date]],Raw_data_US_healthcare[[#This Row],[Date of Admission]])</f>
        <v>5</v>
      </c>
    </row>
    <row r="7738" spans="1:20" x14ac:dyDescent="0.3">
      <c r="A7738" t="s">
        <v>26511</v>
      </c>
      <c r="B7738" t="s">
        <v>8244</v>
      </c>
      <c r="C7738">
        <v>58</v>
      </c>
      <c r="D7738" t="str">
        <f>IF(Raw_data_US_healthcare[[#This Row],[Age]]&lt;35,"Young",IF(Raw_data_US_healthcare[[#This Row],[Age]]&lt;60,"Middle","Senior"))</f>
        <v>Middle</v>
      </c>
      <c r="E7738" t="s">
        <v>16</v>
      </c>
      <c r="F7738" t="s">
        <v>62</v>
      </c>
      <c r="G7738" t="s">
        <v>62</v>
      </c>
      <c r="H7738" t="s">
        <v>69</v>
      </c>
      <c r="I7738" s="2">
        <v>44272</v>
      </c>
      <c r="J7738" t="s">
        <v>20907</v>
      </c>
      <c r="K7738" t="s">
        <v>20908</v>
      </c>
      <c r="L7738" t="s">
        <v>31</v>
      </c>
      <c r="M7738">
        <v>58879.317000000003</v>
      </c>
      <c r="N7738">
        <v>273</v>
      </c>
      <c r="O7738" t="s">
        <v>22</v>
      </c>
      <c r="P7738" t="s">
        <v>22</v>
      </c>
      <c r="Q7738" s="2">
        <v>44284</v>
      </c>
      <c r="R7738" t="s">
        <v>83</v>
      </c>
      <c r="S7738" t="s">
        <v>24</v>
      </c>
      <c r="T7738">
        <f>_xlfn.DAYS(Raw_data_US_healthcare[[#This Row],[Discharge Date]],Raw_data_US_healthcare[[#This Row],[Date of Admission]])</f>
        <v>12</v>
      </c>
    </row>
    <row r="7739" spans="1:20" x14ac:dyDescent="0.3">
      <c r="A7739" t="s">
        <v>26512</v>
      </c>
      <c r="B7739" t="s">
        <v>20909</v>
      </c>
      <c r="C7739">
        <v>20</v>
      </c>
      <c r="D7739" t="str">
        <f>IF(Raw_data_US_healthcare[[#This Row],[Age]]&lt;35,"Young",IF(Raw_data_US_healthcare[[#This Row],[Age]]&lt;60,"Middle","Senior"))</f>
        <v>Young</v>
      </c>
      <c r="E7739" t="s">
        <v>26</v>
      </c>
      <c r="F7739" t="s">
        <v>62</v>
      </c>
      <c r="G7739" t="s">
        <v>62</v>
      </c>
      <c r="H7739" t="s">
        <v>36</v>
      </c>
      <c r="I7739" s="2">
        <v>44613</v>
      </c>
      <c r="J7739" t="s">
        <v>20910</v>
      </c>
      <c r="K7739" t="s">
        <v>20911</v>
      </c>
      <c r="L7739" t="s">
        <v>31</v>
      </c>
      <c r="M7739">
        <v>1403.4203</v>
      </c>
      <c r="N7739">
        <v>241</v>
      </c>
      <c r="O7739" t="s">
        <v>22</v>
      </c>
      <c r="P7739" t="s">
        <v>22</v>
      </c>
      <c r="Q7739" s="2">
        <v>44617</v>
      </c>
      <c r="R7739" t="s">
        <v>32</v>
      </c>
      <c r="S7739" t="s">
        <v>45</v>
      </c>
      <c r="T7739">
        <f>_xlfn.DAYS(Raw_data_US_healthcare[[#This Row],[Discharge Date]],Raw_data_US_healthcare[[#This Row],[Date of Admission]])</f>
        <v>4</v>
      </c>
    </row>
    <row r="7740" spans="1:20" x14ac:dyDescent="0.3">
      <c r="A7740" t="s">
        <v>26512</v>
      </c>
      <c r="B7740" t="s">
        <v>7374</v>
      </c>
      <c r="C7740">
        <v>51</v>
      </c>
      <c r="D7740" t="str">
        <f>IF(Raw_data_US_healthcare[[#This Row],[Age]]&lt;35,"Young",IF(Raw_data_US_healthcare[[#This Row],[Age]]&lt;60,"Middle","Senior"))</f>
        <v>Middle</v>
      </c>
      <c r="E7740" t="s">
        <v>26</v>
      </c>
      <c r="F7740" t="s">
        <v>35</v>
      </c>
      <c r="G7740" t="s">
        <v>35</v>
      </c>
      <c r="H7740" t="s">
        <v>69</v>
      </c>
      <c r="I7740" s="2">
        <v>44739</v>
      </c>
      <c r="J7740" t="s">
        <v>20912</v>
      </c>
      <c r="K7740" t="s">
        <v>20913</v>
      </c>
      <c r="L7740" t="s">
        <v>31</v>
      </c>
      <c r="M7740">
        <v>3792.6633999999999</v>
      </c>
      <c r="N7740">
        <v>390</v>
      </c>
      <c r="O7740" t="s">
        <v>22</v>
      </c>
      <c r="P7740" t="s">
        <v>22</v>
      </c>
      <c r="Q7740" s="2">
        <v>44759</v>
      </c>
      <c r="R7740" t="s">
        <v>48</v>
      </c>
      <c r="S7740" t="s">
        <v>24</v>
      </c>
      <c r="T7740">
        <f>_xlfn.DAYS(Raw_data_US_healthcare[[#This Row],[Discharge Date]],Raw_data_US_healthcare[[#This Row],[Date of Admission]])</f>
        <v>20</v>
      </c>
    </row>
    <row r="7741" spans="1:20" x14ac:dyDescent="0.3">
      <c r="A7741" t="s">
        <v>26512</v>
      </c>
      <c r="B7741" t="s">
        <v>20914</v>
      </c>
      <c r="C7741">
        <v>22</v>
      </c>
      <c r="D7741" t="str">
        <f>IF(Raw_data_US_healthcare[[#This Row],[Age]]&lt;35,"Young",IF(Raw_data_US_healthcare[[#This Row],[Age]]&lt;60,"Middle","Senior"))</f>
        <v>Young</v>
      </c>
      <c r="E7741" t="s">
        <v>26</v>
      </c>
      <c r="F7741" t="s">
        <v>17</v>
      </c>
      <c r="G7741" t="s">
        <v>17</v>
      </c>
      <c r="H7741" t="s">
        <v>26516</v>
      </c>
      <c r="I7741" s="2">
        <v>43812</v>
      </c>
      <c r="J7741" t="s">
        <v>20915</v>
      </c>
      <c r="K7741" t="s">
        <v>20916</v>
      </c>
      <c r="L7741" t="s">
        <v>56</v>
      </c>
      <c r="M7741">
        <v>13259.162899999999</v>
      </c>
      <c r="N7741">
        <v>109</v>
      </c>
      <c r="O7741" t="s">
        <v>39</v>
      </c>
      <c r="P7741" t="s">
        <v>39</v>
      </c>
      <c r="Q7741" s="2">
        <v>43823</v>
      </c>
      <c r="R7741" t="s">
        <v>48</v>
      </c>
      <c r="S7741" t="s">
        <v>33</v>
      </c>
      <c r="T7741">
        <f>_xlfn.DAYS(Raw_data_US_healthcare[[#This Row],[Discharge Date]],Raw_data_US_healthcare[[#This Row],[Date of Admission]])</f>
        <v>11</v>
      </c>
    </row>
    <row r="7742" spans="1:20" x14ac:dyDescent="0.3">
      <c r="A7742" t="s">
        <v>26511</v>
      </c>
      <c r="B7742" t="s">
        <v>7986</v>
      </c>
      <c r="C7742">
        <v>82</v>
      </c>
      <c r="D7742" t="str">
        <f>IF(Raw_data_US_healthcare[[#This Row],[Age]]&lt;35,"Young",IF(Raw_data_US_healthcare[[#This Row],[Age]]&lt;60,"Middle","Senior"))</f>
        <v>Senior</v>
      </c>
      <c r="E7742" t="s">
        <v>16</v>
      </c>
      <c r="F7742" t="s">
        <v>228</v>
      </c>
      <c r="G7742" t="s">
        <v>228</v>
      </c>
      <c r="H7742" t="s">
        <v>36</v>
      </c>
      <c r="I7742" s="2">
        <v>44627</v>
      </c>
      <c r="J7742" t="s">
        <v>20917</v>
      </c>
      <c r="K7742" t="s">
        <v>20918</v>
      </c>
      <c r="L7742" t="s">
        <v>56</v>
      </c>
      <c r="M7742">
        <v>8317.7250000000004</v>
      </c>
      <c r="N7742">
        <v>164</v>
      </c>
      <c r="O7742" t="s">
        <v>22</v>
      </c>
      <c r="P7742" t="s">
        <v>22</v>
      </c>
      <c r="Q7742" s="2">
        <v>44648</v>
      </c>
      <c r="R7742" t="s">
        <v>44</v>
      </c>
      <c r="S7742" t="s">
        <v>33</v>
      </c>
      <c r="T7742">
        <f>_xlfn.DAYS(Raw_data_US_healthcare[[#This Row],[Discharge Date]],Raw_data_US_healthcare[[#This Row],[Date of Admission]])</f>
        <v>21</v>
      </c>
    </row>
    <row r="7743" spans="1:20" x14ac:dyDescent="0.3">
      <c r="A7743" t="s">
        <v>26512</v>
      </c>
      <c r="B7743" t="s">
        <v>20919</v>
      </c>
      <c r="C7743">
        <v>39</v>
      </c>
      <c r="D7743" t="str">
        <f>IF(Raw_data_US_healthcare[[#This Row],[Age]]&lt;35,"Young",IF(Raw_data_US_healthcare[[#This Row],[Age]]&lt;60,"Middle","Senior"))</f>
        <v>Middle</v>
      </c>
      <c r="E7743" t="s">
        <v>26</v>
      </c>
      <c r="F7743" t="s">
        <v>228</v>
      </c>
      <c r="G7743" t="s">
        <v>228</v>
      </c>
      <c r="H7743" t="s">
        <v>36</v>
      </c>
      <c r="I7743" s="2">
        <v>44939</v>
      </c>
      <c r="J7743" t="s">
        <v>20920</v>
      </c>
      <c r="K7743" t="s">
        <v>20921</v>
      </c>
      <c r="L7743" t="s">
        <v>21</v>
      </c>
      <c r="M7743">
        <v>786.42079999999999</v>
      </c>
      <c r="N7743">
        <v>378</v>
      </c>
      <c r="O7743" t="s">
        <v>22</v>
      </c>
      <c r="P7743" t="s">
        <v>22</v>
      </c>
      <c r="Q7743" s="2">
        <v>44958</v>
      </c>
      <c r="R7743" t="s">
        <v>48</v>
      </c>
      <c r="S7743" t="s">
        <v>24</v>
      </c>
      <c r="T7743">
        <f>_xlfn.DAYS(Raw_data_US_healthcare[[#This Row],[Discharge Date]],Raw_data_US_healthcare[[#This Row],[Date of Admission]])</f>
        <v>19</v>
      </c>
    </row>
    <row r="7744" spans="1:20" x14ac:dyDescent="0.3">
      <c r="A7744" t="s">
        <v>26511</v>
      </c>
      <c r="B7744" t="s">
        <v>20922</v>
      </c>
      <c r="C7744">
        <v>63</v>
      </c>
      <c r="D7744" t="str">
        <f>IF(Raw_data_US_healthcare[[#This Row],[Age]]&lt;35,"Young",IF(Raw_data_US_healthcare[[#This Row],[Age]]&lt;60,"Middle","Senior"))</f>
        <v>Senior</v>
      </c>
      <c r="E7744" t="s">
        <v>16</v>
      </c>
      <c r="F7744" t="s">
        <v>17</v>
      </c>
      <c r="G7744" t="s">
        <v>17</v>
      </c>
      <c r="H7744" t="s">
        <v>28</v>
      </c>
      <c r="I7744" s="2">
        <v>43759</v>
      </c>
      <c r="J7744" t="s">
        <v>2518</v>
      </c>
      <c r="K7744" t="s">
        <v>9271</v>
      </c>
      <c r="L7744" t="s">
        <v>52</v>
      </c>
      <c r="M7744">
        <v>22736.438200000001</v>
      </c>
      <c r="N7744">
        <v>282</v>
      </c>
      <c r="O7744" t="s">
        <v>39</v>
      </c>
      <c r="P7744" t="s">
        <v>39</v>
      </c>
      <c r="Q7744" s="2">
        <v>43781</v>
      </c>
      <c r="R7744" t="s">
        <v>48</v>
      </c>
      <c r="S7744" t="s">
        <v>24</v>
      </c>
      <c r="T7744">
        <f>_xlfn.DAYS(Raw_data_US_healthcare[[#This Row],[Discharge Date]],Raw_data_US_healthcare[[#This Row],[Date of Admission]])</f>
        <v>22</v>
      </c>
    </row>
    <row r="7745" spans="1:20" x14ac:dyDescent="0.3">
      <c r="A7745" t="s">
        <v>26511</v>
      </c>
      <c r="B7745" t="s">
        <v>20923</v>
      </c>
      <c r="C7745">
        <v>28</v>
      </c>
      <c r="D7745" t="str">
        <f>IF(Raw_data_US_healthcare[[#This Row],[Age]]&lt;35,"Young",IF(Raw_data_US_healthcare[[#This Row],[Age]]&lt;60,"Middle","Senior"))</f>
        <v>Young</v>
      </c>
      <c r="E7745" t="s">
        <v>16</v>
      </c>
      <c r="F7745" t="s">
        <v>62</v>
      </c>
      <c r="G7745" t="s">
        <v>62</v>
      </c>
      <c r="H7745" t="s">
        <v>36</v>
      </c>
      <c r="I7745" s="2">
        <v>43623</v>
      </c>
      <c r="J7745" t="s">
        <v>20924</v>
      </c>
      <c r="K7745" t="s">
        <v>20925</v>
      </c>
      <c r="L7745" t="s">
        <v>56</v>
      </c>
      <c r="M7745">
        <v>7907.4826999999996</v>
      </c>
      <c r="N7745">
        <v>147</v>
      </c>
      <c r="O7745" t="s">
        <v>22</v>
      </c>
      <c r="P7745" t="s">
        <v>22</v>
      </c>
      <c r="Q7745" s="2">
        <v>43645</v>
      </c>
      <c r="R7745" t="s">
        <v>48</v>
      </c>
      <c r="S7745" t="s">
        <v>24</v>
      </c>
      <c r="T7745">
        <f>_xlfn.DAYS(Raw_data_US_healthcare[[#This Row],[Discharge Date]],Raw_data_US_healthcare[[#This Row],[Date of Admission]])</f>
        <v>22</v>
      </c>
    </row>
    <row r="7746" spans="1:20" x14ac:dyDescent="0.3">
      <c r="A7746" t="s">
        <v>26512</v>
      </c>
      <c r="B7746" t="s">
        <v>20926</v>
      </c>
      <c r="C7746">
        <v>71</v>
      </c>
      <c r="D7746" t="str">
        <f>IF(Raw_data_US_healthcare[[#This Row],[Age]]&lt;35,"Young",IF(Raw_data_US_healthcare[[#This Row],[Age]]&lt;60,"Middle","Senior"))</f>
        <v>Senior</v>
      </c>
      <c r="E7746" t="s">
        <v>26</v>
      </c>
      <c r="F7746" t="s">
        <v>27</v>
      </c>
      <c r="G7746" t="s">
        <v>27</v>
      </c>
      <c r="H7746" t="s">
        <v>36</v>
      </c>
      <c r="I7746" s="2">
        <v>43935</v>
      </c>
      <c r="J7746" t="s">
        <v>20927</v>
      </c>
      <c r="K7746" t="s">
        <v>20928</v>
      </c>
      <c r="L7746" t="s">
        <v>52</v>
      </c>
      <c r="M7746">
        <v>15625.510700000001</v>
      </c>
      <c r="N7746">
        <v>190</v>
      </c>
      <c r="O7746" t="s">
        <v>39</v>
      </c>
      <c r="P7746" t="s">
        <v>39</v>
      </c>
      <c r="Q7746" s="2">
        <v>43938</v>
      </c>
      <c r="R7746" t="s">
        <v>48</v>
      </c>
      <c r="S7746" t="s">
        <v>33</v>
      </c>
      <c r="T7746">
        <f>_xlfn.DAYS(Raw_data_US_healthcare[[#This Row],[Discharge Date]],Raw_data_US_healthcare[[#This Row],[Date of Admission]])</f>
        <v>3</v>
      </c>
    </row>
    <row r="7747" spans="1:20" x14ac:dyDescent="0.3">
      <c r="A7747" t="s">
        <v>26511</v>
      </c>
      <c r="B7747" t="s">
        <v>294</v>
      </c>
      <c r="C7747">
        <v>60</v>
      </c>
      <c r="D7747" t="str">
        <f>IF(Raw_data_US_healthcare[[#This Row],[Age]]&lt;35,"Young",IF(Raw_data_US_healthcare[[#This Row],[Age]]&lt;60,"Middle","Senior"))</f>
        <v>Senior</v>
      </c>
      <c r="E7747" t="s">
        <v>16</v>
      </c>
      <c r="F7747" t="s">
        <v>88</v>
      </c>
      <c r="G7747" t="s">
        <v>88</v>
      </c>
      <c r="H7747" t="s">
        <v>26514</v>
      </c>
      <c r="I7747" s="2">
        <v>44716</v>
      </c>
      <c r="J7747" t="s">
        <v>20929</v>
      </c>
      <c r="K7747" t="s">
        <v>20930</v>
      </c>
      <c r="L7747" t="s">
        <v>60</v>
      </c>
      <c r="M7747">
        <v>14074.2986</v>
      </c>
      <c r="N7747">
        <v>330</v>
      </c>
      <c r="O7747" t="s">
        <v>22</v>
      </c>
      <c r="P7747" t="s">
        <v>22</v>
      </c>
      <c r="Q7747" s="2">
        <v>44737</v>
      </c>
      <c r="R7747" t="s">
        <v>32</v>
      </c>
      <c r="S7747" t="s">
        <v>33</v>
      </c>
      <c r="T7747">
        <f>_xlfn.DAYS(Raw_data_US_healthcare[[#This Row],[Discharge Date]],Raw_data_US_healthcare[[#This Row],[Date of Admission]])</f>
        <v>21</v>
      </c>
    </row>
    <row r="7748" spans="1:20" x14ac:dyDescent="0.3">
      <c r="A7748" t="s">
        <v>26511</v>
      </c>
      <c r="B7748" t="s">
        <v>20931</v>
      </c>
      <c r="C7748">
        <v>73</v>
      </c>
      <c r="D7748" t="str">
        <f>IF(Raw_data_US_healthcare[[#This Row],[Age]]&lt;35,"Young",IF(Raw_data_US_healthcare[[#This Row],[Age]]&lt;60,"Middle","Senior"))</f>
        <v>Senior</v>
      </c>
      <c r="E7748" t="s">
        <v>16</v>
      </c>
      <c r="F7748" t="s">
        <v>228</v>
      </c>
      <c r="G7748" t="s">
        <v>228</v>
      </c>
      <c r="H7748" t="s">
        <v>36</v>
      </c>
      <c r="I7748" s="2">
        <v>44641</v>
      </c>
      <c r="J7748" t="s">
        <v>20932</v>
      </c>
      <c r="K7748" t="s">
        <v>20933</v>
      </c>
      <c r="L7748" t="s">
        <v>60</v>
      </c>
      <c r="M7748">
        <v>3688.2936</v>
      </c>
      <c r="N7748">
        <v>234</v>
      </c>
      <c r="O7748" t="s">
        <v>22</v>
      </c>
      <c r="P7748" t="s">
        <v>22</v>
      </c>
      <c r="Q7748" s="2">
        <v>44649</v>
      </c>
      <c r="R7748" t="s">
        <v>44</v>
      </c>
      <c r="S7748" t="s">
        <v>24</v>
      </c>
      <c r="T7748">
        <f>_xlfn.DAYS(Raw_data_US_healthcare[[#This Row],[Discharge Date]],Raw_data_US_healthcare[[#This Row],[Date of Admission]])</f>
        <v>8</v>
      </c>
    </row>
    <row r="7749" spans="1:20" x14ac:dyDescent="0.3">
      <c r="A7749" t="s">
        <v>26511</v>
      </c>
      <c r="B7749" t="s">
        <v>922</v>
      </c>
      <c r="C7749">
        <v>50</v>
      </c>
      <c r="D7749" t="str">
        <f>IF(Raw_data_US_healthcare[[#This Row],[Age]]&lt;35,"Young",IF(Raw_data_US_healthcare[[#This Row],[Age]]&lt;60,"Middle","Senior"))</f>
        <v>Middle</v>
      </c>
      <c r="E7749" t="s">
        <v>16</v>
      </c>
      <c r="F7749" t="s">
        <v>62</v>
      </c>
      <c r="G7749" t="s">
        <v>62</v>
      </c>
      <c r="H7749" t="s">
        <v>28</v>
      </c>
      <c r="I7749" s="2">
        <v>44871</v>
      </c>
      <c r="J7749" t="s">
        <v>20934</v>
      </c>
      <c r="K7749" t="s">
        <v>20935</v>
      </c>
      <c r="L7749" t="s">
        <v>52</v>
      </c>
      <c r="M7749">
        <v>44310.8894</v>
      </c>
      <c r="N7749">
        <v>302</v>
      </c>
      <c r="O7749" t="s">
        <v>43</v>
      </c>
      <c r="P7749" t="s">
        <v>43</v>
      </c>
      <c r="Q7749" s="2">
        <v>44893</v>
      </c>
      <c r="R7749" t="s">
        <v>32</v>
      </c>
      <c r="S7749" t="s">
        <v>24</v>
      </c>
      <c r="T7749">
        <f>_xlfn.DAYS(Raw_data_US_healthcare[[#This Row],[Discharge Date]],Raw_data_US_healthcare[[#This Row],[Date of Admission]])</f>
        <v>22</v>
      </c>
    </row>
    <row r="7750" spans="1:20" x14ac:dyDescent="0.3">
      <c r="A7750" t="s">
        <v>26512</v>
      </c>
      <c r="B7750" t="s">
        <v>20936</v>
      </c>
      <c r="C7750">
        <v>52</v>
      </c>
      <c r="D7750" t="str">
        <f>IF(Raw_data_US_healthcare[[#This Row],[Age]]&lt;35,"Young",IF(Raw_data_US_healthcare[[#This Row],[Age]]&lt;60,"Middle","Senior"))</f>
        <v>Middle</v>
      </c>
      <c r="E7750" t="s">
        <v>26</v>
      </c>
      <c r="F7750" t="s">
        <v>113</v>
      </c>
      <c r="G7750" t="s">
        <v>113</v>
      </c>
      <c r="H7750" t="s">
        <v>26514</v>
      </c>
      <c r="I7750" s="2">
        <v>43878</v>
      </c>
      <c r="J7750" t="s">
        <v>14135</v>
      </c>
      <c r="K7750" t="s">
        <v>20937</v>
      </c>
      <c r="L7750" t="s">
        <v>56</v>
      </c>
      <c r="M7750">
        <v>6633.1662999999999</v>
      </c>
      <c r="N7750">
        <v>308</v>
      </c>
      <c r="O7750" t="s">
        <v>22</v>
      </c>
      <c r="P7750" t="s">
        <v>22</v>
      </c>
      <c r="Q7750" s="2">
        <v>43885</v>
      </c>
      <c r="R7750" t="s">
        <v>32</v>
      </c>
      <c r="S7750" t="s">
        <v>33</v>
      </c>
      <c r="T7750">
        <f>_xlfn.DAYS(Raw_data_US_healthcare[[#This Row],[Discharge Date]],Raw_data_US_healthcare[[#This Row],[Date of Admission]])</f>
        <v>7</v>
      </c>
    </row>
    <row r="7751" spans="1:20" x14ac:dyDescent="0.3">
      <c r="A7751" t="s">
        <v>26511</v>
      </c>
      <c r="B7751" t="s">
        <v>20938</v>
      </c>
      <c r="C7751">
        <v>67</v>
      </c>
      <c r="D7751" t="str">
        <f>IF(Raw_data_US_healthcare[[#This Row],[Age]]&lt;35,"Young",IF(Raw_data_US_healthcare[[#This Row],[Age]]&lt;60,"Middle","Senior"))</f>
        <v>Senior</v>
      </c>
      <c r="E7751" t="s">
        <v>16</v>
      </c>
      <c r="F7751" t="s">
        <v>228</v>
      </c>
      <c r="G7751" t="s">
        <v>228</v>
      </c>
      <c r="H7751" t="s">
        <v>18</v>
      </c>
      <c r="I7751" s="2">
        <v>43841</v>
      </c>
      <c r="J7751" t="s">
        <v>20939</v>
      </c>
      <c r="K7751" t="s">
        <v>20940</v>
      </c>
      <c r="L7751" t="s">
        <v>52</v>
      </c>
      <c r="M7751">
        <v>38560.551200000002</v>
      </c>
      <c r="N7751">
        <v>495</v>
      </c>
      <c r="O7751" t="s">
        <v>39</v>
      </c>
      <c r="P7751" t="s">
        <v>39</v>
      </c>
      <c r="Q7751" s="2">
        <v>43857</v>
      </c>
      <c r="R7751" t="s">
        <v>32</v>
      </c>
      <c r="S7751" t="s">
        <v>45</v>
      </c>
      <c r="T7751">
        <f>_xlfn.DAYS(Raw_data_US_healthcare[[#This Row],[Discharge Date]],Raw_data_US_healthcare[[#This Row],[Date of Admission]])</f>
        <v>16</v>
      </c>
    </row>
    <row r="7752" spans="1:20" x14ac:dyDescent="0.3">
      <c r="A7752" t="s">
        <v>26511</v>
      </c>
      <c r="B7752" t="s">
        <v>20941</v>
      </c>
      <c r="C7752">
        <v>71</v>
      </c>
      <c r="D7752" t="str">
        <f>IF(Raw_data_US_healthcare[[#This Row],[Age]]&lt;35,"Young",IF(Raw_data_US_healthcare[[#This Row],[Age]]&lt;60,"Middle","Senior"))</f>
        <v>Senior</v>
      </c>
      <c r="E7752" t="s">
        <v>16</v>
      </c>
      <c r="F7752" t="s">
        <v>49</v>
      </c>
      <c r="G7752" t="s">
        <v>49</v>
      </c>
      <c r="H7752" t="s">
        <v>36</v>
      </c>
      <c r="I7752" s="2">
        <v>45060</v>
      </c>
      <c r="J7752" t="s">
        <v>20942</v>
      </c>
      <c r="K7752" t="s">
        <v>20943</v>
      </c>
      <c r="L7752" t="s">
        <v>52</v>
      </c>
      <c r="M7752">
        <v>2237.4153999999999</v>
      </c>
      <c r="N7752">
        <v>265</v>
      </c>
      <c r="O7752" t="s">
        <v>22</v>
      </c>
      <c r="P7752" t="s">
        <v>22</v>
      </c>
      <c r="Q7752" s="2">
        <v>45082</v>
      </c>
      <c r="R7752" t="s">
        <v>48</v>
      </c>
      <c r="S7752" t="s">
        <v>33</v>
      </c>
      <c r="T7752">
        <f>_xlfn.DAYS(Raw_data_US_healthcare[[#This Row],[Discharge Date]],Raw_data_US_healthcare[[#This Row],[Date of Admission]])</f>
        <v>22</v>
      </c>
    </row>
    <row r="7753" spans="1:20" x14ac:dyDescent="0.3">
      <c r="A7753" t="s">
        <v>26511</v>
      </c>
      <c r="B7753" t="s">
        <v>20944</v>
      </c>
      <c r="C7753">
        <v>60</v>
      </c>
      <c r="D7753" t="str">
        <f>IF(Raw_data_US_healthcare[[#This Row],[Age]]&lt;35,"Young",IF(Raw_data_US_healthcare[[#This Row],[Age]]&lt;60,"Middle","Senior"))</f>
        <v>Senior</v>
      </c>
      <c r="E7753" t="s">
        <v>16</v>
      </c>
      <c r="F7753" t="s">
        <v>49</v>
      </c>
      <c r="G7753" t="s">
        <v>49</v>
      </c>
      <c r="H7753" t="s">
        <v>26516</v>
      </c>
      <c r="I7753" s="2">
        <v>43419</v>
      </c>
      <c r="J7753" t="s">
        <v>20945</v>
      </c>
      <c r="K7753" t="s">
        <v>20946</v>
      </c>
      <c r="L7753" t="s">
        <v>52</v>
      </c>
      <c r="M7753">
        <v>33191.133900000001</v>
      </c>
      <c r="N7753">
        <v>273</v>
      </c>
      <c r="O7753" t="s">
        <v>39</v>
      </c>
      <c r="P7753" t="s">
        <v>39</v>
      </c>
      <c r="Q7753" s="2">
        <v>43422</v>
      </c>
      <c r="R7753" t="s">
        <v>83</v>
      </c>
      <c r="S7753" t="s">
        <v>24</v>
      </c>
      <c r="T7753">
        <f>_xlfn.DAYS(Raw_data_US_healthcare[[#This Row],[Discharge Date]],Raw_data_US_healthcare[[#This Row],[Date of Admission]])</f>
        <v>3</v>
      </c>
    </row>
    <row r="7754" spans="1:20" x14ac:dyDescent="0.3">
      <c r="A7754" t="s">
        <v>26512</v>
      </c>
      <c r="B7754" t="s">
        <v>20947</v>
      </c>
      <c r="C7754">
        <v>54</v>
      </c>
      <c r="D7754" t="str">
        <f>IF(Raw_data_US_healthcare[[#This Row],[Age]]&lt;35,"Young",IF(Raw_data_US_healthcare[[#This Row],[Age]]&lt;60,"Middle","Senior"))</f>
        <v>Middle</v>
      </c>
      <c r="E7754" t="s">
        <v>26</v>
      </c>
      <c r="F7754" t="s">
        <v>17</v>
      </c>
      <c r="G7754" t="s">
        <v>17</v>
      </c>
      <c r="H7754" t="s">
        <v>26514</v>
      </c>
      <c r="I7754" s="2">
        <v>44362</v>
      </c>
      <c r="J7754" t="s">
        <v>20948</v>
      </c>
      <c r="K7754" t="s">
        <v>20949</v>
      </c>
      <c r="L7754" t="s">
        <v>60</v>
      </c>
      <c r="M7754">
        <v>19844.456600000001</v>
      </c>
      <c r="N7754">
        <v>290</v>
      </c>
      <c r="O7754" t="s">
        <v>22</v>
      </c>
      <c r="P7754" t="s">
        <v>22</v>
      </c>
      <c r="Q7754" s="2">
        <v>44367</v>
      </c>
      <c r="R7754" t="s">
        <v>83</v>
      </c>
      <c r="S7754" t="s">
        <v>33</v>
      </c>
      <c r="T7754">
        <f>_xlfn.DAYS(Raw_data_US_healthcare[[#This Row],[Discharge Date]],Raw_data_US_healthcare[[#This Row],[Date of Admission]])</f>
        <v>5</v>
      </c>
    </row>
    <row r="7755" spans="1:20" x14ac:dyDescent="0.3">
      <c r="A7755" t="s">
        <v>26512</v>
      </c>
      <c r="B7755" t="s">
        <v>18947</v>
      </c>
      <c r="C7755">
        <v>84</v>
      </c>
      <c r="D7755" t="str">
        <f>IF(Raw_data_US_healthcare[[#This Row],[Age]]&lt;35,"Young",IF(Raw_data_US_healthcare[[#This Row],[Age]]&lt;60,"Middle","Senior"))</f>
        <v>Senior</v>
      </c>
      <c r="E7755" t="s">
        <v>26</v>
      </c>
      <c r="F7755" t="s">
        <v>17</v>
      </c>
      <c r="G7755" t="s">
        <v>17</v>
      </c>
      <c r="H7755" t="s">
        <v>26516</v>
      </c>
      <c r="I7755" s="2">
        <v>43625</v>
      </c>
      <c r="J7755" t="s">
        <v>20950</v>
      </c>
      <c r="K7755" t="s">
        <v>20951</v>
      </c>
      <c r="L7755" t="s">
        <v>60</v>
      </c>
      <c r="M7755">
        <v>32490.999100000001</v>
      </c>
      <c r="N7755">
        <v>424</v>
      </c>
      <c r="O7755" t="s">
        <v>43</v>
      </c>
      <c r="P7755" t="s">
        <v>43</v>
      </c>
      <c r="Q7755" s="2">
        <v>43654</v>
      </c>
      <c r="R7755" t="s">
        <v>48</v>
      </c>
      <c r="S7755" t="s">
        <v>33</v>
      </c>
      <c r="T7755">
        <f>_xlfn.DAYS(Raw_data_US_healthcare[[#This Row],[Discharge Date]],Raw_data_US_healthcare[[#This Row],[Date of Admission]])</f>
        <v>29</v>
      </c>
    </row>
    <row r="7756" spans="1:20" x14ac:dyDescent="0.3">
      <c r="A7756" t="s">
        <v>26512</v>
      </c>
      <c r="B7756" t="s">
        <v>20952</v>
      </c>
      <c r="C7756">
        <v>25</v>
      </c>
      <c r="D7756" t="str">
        <f>IF(Raw_data_US_healthcare[[#This Row],[Age]]&lt;35,"Young",IF(Raw_data_US_healthcare[[#This Row],[Age]]&lt;60,"Middle","Senior"))</f>
        <v>Young</v>
      </c>
      <c r="E7756" t="s">
        <v>26</v>
      </c>
      <c r="F7756" t="s">
        <v>35</v>
      </c>
      <c r="G7756" t="s">
        <v>35</v>
      </c>
      <c r="H7756" t="s">
        <v>26516</v>
      </c>
      <c r="I7756" s="2">
        <v>43790</v>
      </c>
      <c r="J7756" t="s">
        <v>20953</v>
      </c>
      <c r="K7756" t="s">
        <v>20954</v>
      </c>
      <c r="L7756" t="s">
        <v>56</v>
      </c>
      <c r="M7756">
        <v>33644.661500000002</v>
      </c>
      <c r="N7756">
        <v>299</v>
      </c>
      <c r="O7756" t="s">
        <v>43</v>
      </c>
      <c r="P7756" t="s">
        <v>43</v>
      </c>
      <c r="Q7756" s="2">
        <v>43808</v>
      </c>
      <c r="R7756" t="s">
        <v>44</v>
      </c>
      <c r="S7756" t="s">
        <v>45</v>
      </c>
      <c r="T7756">
        <f>_xlfn.DAYS(Raw_data_US_healthcare[[#This Row],[Discharge Date]],Raw_data_US_healthcare[[#This Row],[Date of Admission]])</f>
        <v>18</v>
      </c>
    </row>
    <row r="7757" spans="1:20" x14ac:dyDescent="0.3">
      <c r="A7757" t="s">
        <v>26511</v>
      </c>
      <c r="B7757" t="s">
        <v>20955</v>
      </c>
      <c r="C7757">
        <v>26</v>
      </c>
      <c r="D7757" t="str">
        <f>IF(Raw_data_US_healthcare[[#This Row],[Age]]&lt;35,"Young",IF(Raw_data_US_healthcare[[#This Row],[Age]]&lt;60,"Middle","Senior"))</f>
        <v>Young</v>
      </c>
      <c r="E7757" t="s">
        <v>16</v>
      </c>
      <c r="F7757" t="s">
        <v>88</v>
      </c>
      <c r="G7757" t="s">
        <v>88</v>
      </c>
      <c r="H7757" t="s">
        <v>26514</v>
      </c>
      <c r="I7757" s="2">
        <v>45189</v>
      </c>
      <c r="J7757" t="s">
        <v>20956</v>
      </c>
      <c r="K7757" t="s">
        <v>13506</v>
      </c>
      <c r="L7757" t="s">
        <v>31</v>
      </c>
      <c r="M7757">
        <v>25102.125700000001</v>
      </c>
      <c r="N7757">
        <v>284</v>
      </c>
      <c r="O7757" t="s">
        <v>22</v>
      </c>
      <c r="P7757" t="s">
        <v>22</v>
      </c>
      <c r="Q7757" s="2">
        <v>45189</v>
      </c>
      <c r="R7757" t="s">
        <v>44</v>
      </c>
      <c r="S7757" t="s">
        <v>33</v>
      </c>
      <c r="T7757">
        <f>_xlfn.DAYS(Raw_data_US_healthcare[[#This Row],[Discharge Date]],Raw_data_US_healthcare[[#This Row],[Date of Admission]])</f>
        <v>0</v>
      </c>
    </row>
    <row r="7758" spans="1:20" x14ac:dyDescent="0.3">
      <c r="A7758" t="s">
        <v>26512</v>
      </c>
      <c r="B7758" t="s">
        <v>20957</v>
      </c>
      <c r="C7758">
        <v>44</v>
      </c>
      <c r="D7758" t="str">
        <f>IF(Raw_data_US_healthcare[[#This Row],[Age]]&lt;35,"Young",IF(Raw_data_US_healthcare[[#This Row],[Age]]&lt;60,"Middle","Senior"))</f>
        <v>Middle</v>
      </c>
      <c r="E7758" t="s">
        <v>26</v>
      </c>
      <c r="F7758" t="s">
        <v>62</v>
      </c>
      <c r="G7758" t="s">
        <v>62</v>
      </c>
      <c r="H7758" t="s">
        <v>28</v>
      </c>
      <c r="I7758" s="2">
        <v>44835</v>
      </c>
      <c r="J7758" t="s">
        <v>20958</v>
      </c>
      <c r="K7758" t="s">
        <v>20959</v>
      </c>
      <c r="L7758" t="s">
        <v>21</v>
      </c>
      <c r="M7758">
        <v>4027.2040999999999</v>
      </c>
      <c r="N7758">
        <v>435</v>
      </c>
      <c r="O7758" t="s">
        <v>43</v>
      </c>
      <c r="P7758" t="s">
        <v>43</v>
      </c>
      <c r="Q7758" s="2">
        <v>44863</v>
      </c>
      <c r="R7758" t="s">
        <v>48</v>
      </c>
      <c r="S7758" t="s">
        <v>33</v>
      </c>
      <c r="T7758">
        <f>_xlfn.DAYS(Raw_data_US_healthcare[[#This Row],[Discharge Date]],Raw_data_US_healthcare[[#This Row],[Date of Admission]])</f>
        <v>28</v>
      </c>
    </row>
    <row r="7759" spans="1:20" x14ac:dyDescent="0.3">
      <c r="A7759" t="s">
        <v>26512</v>
      </c>
      <c r="B7759" t="s">
        <v>4796</v>
      </c>
      <c r="C7759">
        <v>40</v>
      </c>
      <c r="D7759" t="str">
        <f>IF(Raw_data_US_healthcare[[#This Row],[Age]]&lt;35,"Young",IF(Raw_data_US_healthcare[[#This Row],[Age]]&lt;60,"Middle","Senior"))</f>
        <v>Middle</v>
      </c>
      <c r="E7759" t="s">
        <v>26</v>
      </c>
      <c r="F7759" t="s">
        <v>49</v>
      </c>
      <c r="G7759" t="s">
        <v>49</v>
      </c>
      <c r="H7759" t="s">
        <v>69</v>
      </c>
      <c r="I7759" s="2">
        <v>44424</v>
      </c>
      <c r="J7759" t="s">
        <v>20960</v>
      </c>
      <c r="K7759" t="s">
        <v>20961</v>
      </c>
      <c r="L7759" t="s">
        <v>60</v>
      </c>
      <c r="M7759">
        <v>36030.448700000001</v>
      </c>
      <c r="N7759">
        <v>302</v>
      </c>
      <c r="O7759" t="s">
        <v>39</v>
      </c>
      <c r="P7759" t="s">
        <v>39</v>
      </c>
      <c r="Q7759" s="2">
        <v>44442</v>
      </c>
      <c r="R7759" t="s">
        <v>44</v>
      </c>
      <c r="S7759" t="s">
        <v>45</v>
      </c>
      <c r="T7759">
        <f>_xlfn.DAYS(Raw_data_US_healthcare[[#This Row],[Discharge Date]],Raw_data_US_healthcare[[#This Row],[Date of Admission]])</f>
        <v>18</v>
      </c>
    </row>
    <row r="7760" spans="1:20" x14ac:dyDescent="0.3">
      <c r="A7760" t="s">
        <v>26511</v>
      </c>
      <c r="B7760" t="s">
        <v>20962</v>
      </c>
      <c r="C7760">
        <v>83</v>
      </c>
      <c r="D7760" t="str">
        <f>IF(Raw_data_US_healthcare[[#This Row],[Age]]&lt;35,"Young",IF(Raw_data_US_healthcare[[#This Row],[Age]]&lt;60,"Middle","Senior"))</f>
        <v>Senior</v>
      </c>
      <c r="E7760" t="s">
        <v>16</v>
      </c>
      <c r="F7760" t="s">
        <v>88</v>
      </c>
      <c r="G7760" t="s">
        <v>88</v>
      </c>
      <c r="H7760" t="s">
        <v>18</v>
      </c>
      <c r="I7760" s="2">
        <v>43956</v>
      </c>
      <c r="J7760" t="s">
        <v>20963</v>
      </c>
      <c r="K7760" t="s">
        <v>20964</v>
      </c>
      <c r="L7760" t="s">
        <v>56</v>
      </c>
      <c r="M7760">
        <v>50034.598700000002</v>
      </c>
      <c r="N7760">
        <v>211</v>
      </c>
      <c r="O7760" t="s">
        <v>43</v>
      </c>
      <c r="P7760" t="s">
        <v>43</v>
      </c>
      <c r="Q7760" s="2">
        <v>43976</v>
      </c>
      <c r="R7760" t="s">
        <v>83</v>
      </c>
      <c r="S7760" t="s">
        <v>33</v>
      </c>
      <c r="T7760">
        <f>_xlfn.DAYS(Raw_data_US_healthcare[[#This Row],[Discharge Date]],Raw_data_US_healthcare[[#This Row],[Date of Admission]])</f>
        <v>20</v>
      </c>
    </row>
    <row r="7761" spans="1:20" x14ac:dyDescent="0.3">
      <c r="A7761" t="s">
        <v>26511</v>
      </c>
      <c r="B7761" t="s">
        <v>4156</v>
      </c>
      <c r="C7761">
        <v>34</v>
      </c>
      <c r="D7761" t="str">
        <f>IF(Raw_data_US_healthcare[[#This Row],[Age]]&lt;35,"Young",IF(Raw_data_US_healthcare[[#This Row],[Age]]&lt;60,"Middle","Senior"))</f>
        <v>Young</v>
      </c>
      <c r="E7761" t="s">
        <v>16</v>
      </c>
      <c r="F7761" t="s">
        <v>17</v>
      </c>
      <c r="G7761" t="s">
        <v>17</v>
      </c>
      <c r="H7761" t="s">
        <v>36</v>
      </c>
      <c r="I7761" s="2">
        <v>44359</v>
      </c>
      <c r="J7761" t="s">
        <v>17972</v>
      </c>
      <c r="K7761" t="s">
        <v>20965</v>
      </c>
      <c r="L7761" t="s">
        <v>56</v>
      </c>
      <c r="M7761">
        <v>972.77919999999995</v>
      </c>
      <c r="N7761">
        <v>478</v>
      </c>
      <c r="O7761" t="s">
        <v>39</v>
      </c>
      <c r="P7761" t="s">
        <v>39</v>
      </c>
      <c r="Q7761" s="2">
        <v>44379</v>
      </c>
      <c r="R7761" t="s">
        <v>44</v>
      </c>
      <c r="S7761" t="s">
        <v>24</v>
      </c>
      <c r="T7761">
        <f>_xlfn.DAYS(Raw_data_US_healthcare[[#This Row],[Discharge Date]],Raw_data_US_healthcare[[#This Row],[Date of Admission]])</f>
        <v>20</v>
      </c>
    </row>
    <row r="7762" spans="1:20" x14ac:dyDescent="0.3">
      <c r="A7762" t="s">
        <v>26511</v>
      </c>
      <c r="B7762" t="s">
        <v>20966</v>
      </c>
      <c r="C7762">
        <v>79</v>
      </c>
      <c r="D7762" t="str">
        <f>IF(Raw_data_US_healthcare[[#This Row],[Age]]&lt;35,"Young",IF(Raw_data_US_healthcare[[#This Row],[Age]]&lt;60,"Middle","Senior"))</f>
        <v>Senior</v>
      </c>
      <c r="E7762" t="s">
        <v>16</v>
      </c>
      <c r="F7762" t="s">
        <v>228</v>
      </c>
      <c r="G7762" t="s">
        <v>228</v>
      </c>
      <c r="H7762" t="s">
        <v>69</v>
      </c>
      <c r="I7762" s="2">
        <v>44969</v>
      </c>
      <c r="J7762" t="s">
        <v>20967</v>
      </c>
      <c r="K7762" t="s">
        <v>20968</v>
      </c>
      <c r="L7762" t="s">
        <v>21</v>
      </c>
      <c r="M7762">
        <v>51811.093800000002</v>
      </c>
      <c r="N7762">
        <v>265</v>
      </c>
      <c r="O7762" t="s">
        <v>22</v>
      </c>
      <c r="P7762" t="s">
        <v>22</v>
      </c>
      <c r="Q7762" s="2">
        <v>44981</v>
      </c>
      <c r="R7762" t="s">
        <v>44</v>
      </c>
      <c r="S7762" t="s">
        <v>24</v>
      </c>
      <c r="T7762">
        <f>_xlfn.DAYS(Raw_data_US_healthcare[[#This Row],[Discharge Date]],Raw_data_US_healthcare[[#This Row],[Date of Admission]])</f>
        <v>12</v>
      </c>
    </row>
    <row r="7763" spans="1:20" x14ac:dyDescent="0.3">
      <c r="A7763" t="s">
        <v>26511</v>
      </c>
      <c r="B7763" t="s">
        <v>7431</v>
      </c>
      <c r="C7763">
        <v>63</v>
      </c>
      <c r="D7763" t="str">
        <f>IF(Raw_data_US_healthcare[[#This Row],[Age]]&lt;35,"Young",IF(Raw_data_US_healthcare[[#This Row],[Age]]&lt;60,"Middle","Senior"))</f>
        <v>Senior</v>
      </c>
      <c r="E7763" t="s">
        <v>16</v>
      </c>
      <c r="F7763" t="s">
        <v>88</v>
      </c>
      <c r="G7763" t="s">
        <v>88</v>
      </c>
      <c r="H7763" t="s">
        <v>26514</v>
      </c>
      <c r="I7763" s="2">
        <v>44005</v>
      </c>
      <c r="J7763" t="s">
        <v>20969</v>
      </c>
      <c r="K7763" t="s">
        <v>7705</v>
      </c>
      <c r="L7763" t="s">
        <v>60</v>
      </c>
      <c r="M7763">
        <v>33851.507100000003</v>
      </c>
      <c r="N7763">
        <v>139</v>
      </c>
      <c r="O7763" t="s">
        <v>22</v>
      </c>
      <c r="P7763" t="s">
        <v>22</v>
      </c>
      <c r="Q7763" s="2">
        <v>44026</v>
      </c>
      <c r="R7763" t="s">
        <v>83</v>
      </c>
      <c r="S7763" t="s">
        <v>24</v>
      </c>
      <c r="T7763">
        <f>_xlfn.DAYS(Raw_data_US_healthcare[[#This Row],[Discharge Date]],Raw_data_US_healthcare[[#This Row],[Date of Admission]])</f>
        <v>21</v>
      </c>
    </row>
    <row r="7764" spans="1:20" x14ac:dyDescent="0.3">
      <c r="A7764" t="s">
        <v>26512</v>
      </c>
      <c r="B7764" t="s">
        <v>20970</v>
      </c>
      <c r="C7764">
        <v>74</v>
      </c>
      <c r="D7764" t="str">
        <f>IF(Raw_data_US_healthcare[[#This Row],[Age]]&lt;35,"Young",IF(Raw_data_US_healthcare[[#This Row],[Age]]&lt;60,"Middle","Senior"))</f>
        <v>Senior</v>
      </c>
      <c r="E7764" t="s">
        <v>26</v>
      </c>
      <c r="F7764" t="s">
        <v>35</v>
      </c>
      <c r="G7764" t="s">
        <v>35</v>
      </c>
      <c r="H7764" t="s">
        <v>28</v>
      </c>
      <c r="I7764" s="2">
        <v>44153</v>
      </c>
      <c r="J7764" t="s">
        <v>20971</v>
      </c>
      <c r="K7764" t="s">
        <v>20972</v>
      </c>
      <c r="L7764" t="s">
        <v>60</v>
      </c>
      <c r="M7764">
        <v>19674.7065</v>
      </c>
      <c r="N7764">
        <v>171</v>
      </c>
      <c r="O7764" t="s">
        <v>43</v>
      </c>
      <c r="P7764" t="s">
        <v>43</v>
      </c>
      <c r="Q7764" s="2">
        <v>44168</v>
      </c>
      <c r="R7764" t="s">
        <v>44</v>
      </c>
      <c r="S7764" t="s">
        <v>33</v>
      </c>
      <c r="T7764">
        <f>_xlfn.DAYS(Raw_data_US_healthcare[[#This Row],[Discharge Date]],Raw_data_US_healthcare[[#This Row],[Date of Admission]])</f>
        <v>15</v>
      </c>
    </row>
    <row r="7765" spans="1:20" x14ac:dyDescent="0.3">
      <c r="A7765" t="s">
        <v>26512</v>
      </c>
      <c r="B7765" t="s">
        <v>20973</v>
      </c>
      <c r="C7765">
        <v>38</v>
      </c>
      <c r="D7765" t="str">
        <f>IF(Raw_data_US_healthcare[[#This Row],[Age]]&lt;35,"Young",IF(Raw_data_US_healthcare[[#This Row],[Age]]&lt;60,"Middle","Senior"))</f>
        <v>Middle</v>
      </c>
      <c r="E7765" t="s">
        <v>26</v>
      </c>
      <c r="F7765" t="s">
        <v>49</v>
      </c>
      <c r="G7765" t="s">
        <v>49</v>
      </c>
      <c r="H7765" t="s">
        <v>26514</v>
      </c>
      <c r="I7765" s="2">
        <v>44208</v>
      </c>
      <c r="J7765" t="s">
        <v>20974</v>
      </c>
      <c r="K7765" t="s">
        <v>20975</v>
      </c>
      <c r="L7765" t="s">
        <v>56</v>
      </c>
      <c r="M7765">
        <v>8844.3148999999994</v>
      </c>
      <c r="N7765">
        <v>409</v>
      </c>
      <c r="O7765" t="s">
        <v>22</v>
      </c>
      <c r="P7765" t="s">
        <v>22</v>
      </c>
      <c r="Q7765" s="2">
        <v>44219</v>
      </c>
      <c r="R7765" t="s">
        <v>83</v>
      </c>
      <c r="S7765" t="s">
        <v>33</v>
      </c>
      <c r="T7765">
        <f>_xlfn.DAYS(Raw_data_US_healthcare[[#This Row],[Discharge Date]],Raw_data_US_healthcare[[#This Row],[Date of Admission]])</f>
        <v>11</v>
      </c>
    </row>
    <row r="7766" spans="1:20" x14ac:dyDescent="0.3">
      <c r="A7766" t="s">
        <v>26511</v>
      </c>
      <c r="B7766" t="s">
        <v>20976</v>
      </c>
      <c r="C7766">
        <v>31</v>
      </c>
      <c r="D7766" t="str">
        <f>IF(Raw_data_US_healthcare[[#This Row],[Age]]&lt;35,"Young",IF(Raw_data_US_healthcare[[#This Row],[Age]]&lt;60,"Middle","Senior"))</f>
        <v>Young</v>
      </c>
      <c r="E7766" t="s">
        <v>16</v>
      </c>
      <c r="F7766" t="s">
        <v>49</v>
      </c>
      <c r="G7766" t="s">
        <v>49</v>
      </c>
      <c r="H7766" t="s">
        <v>28</v>
      </c>
      <c r="I7766" s="2">
        <v>44077</v>
      </c>
      <c r="J7766" t="s">
        <v>12014</v>
      </c>
      <c r="K7766" t="s">
        <v>20977</v>
      </c>
      <c r="L7766" t="s">
        <v>56</v>
      </c>
      <c r="M7766">
        <v>35030.100400000003</v>
      </c>
      <c r="N7766">
        <v>178</v>
      </c>
      <c r="O7766" t="s">
        <v>43</v>
      </c>
      <c r="P7766" t="s">
        <v>43</v>
      </c>
      <c r="Q7766" s="2">
        <v>44081</v>
      </c>
      <c r="R7766" t="s">
        <v>32</v>
      </c>
      <c r="S7766" t="s">
        <v>45</v>
      </c>
      <c r="T7766">
        <f>_xlfn.DAYS(Raw_data_US_healthcare[[#This Row],[Discharge Date]],Raw_data_US_healthcare[[#This Row],[Date of Admission]])</f>
        <v>4</v>
      </c>
    </row>
    <row r="7767" spans="1:20" x14ac:dyDescent="0.3">
      <c r="A7767" t="s">
        <v>26512</v>
      </c>
      <c r="B7767" t="s">
        <v>20978</v>
      </c>
      <c r="C7767">
        <v>32</v>
      </c>
      <c r="D7767" t="str">
        <f>IF(Raw_data_US_healthcare[[#This Row],[Age]]&lt;35,"Young",IF(Raw_data_US_healthcare[[#This Row],[Age]]&lt;60,"Middle","Senior"))</f>
        <v>Young</v>
      </c>
      <c r="E7767" t="s">
        <v>26</v>
      </c>
      <c r="F7767" t="s">
        <v>228</v>
      </c>
      <c r="G7767" t="s">
        <v>228</v>
      </c>
      <c r="H7767" t="s">
        <v>69</v>
      </c>
      <c r="I7767" s="2">
        <v>43940</v>
      </c>
      <c r="J7767" t="s">
        <v>20979</v>
      </c>
      <c r="K7767" t="s">
        <v>20980</v>
      </c>
      <c r="L7767" t="s">
        <v>56</v>
      </c>
      <c r="M7767">
        <v>65826.554099999994</v>
      </c>
      <c r="N7767">
        <v>242</v>
      </c>
      <c r="O7767" t="s">
        <v>22</v>
      </c>
      <c r="P7767" t="s">
        <v>22</v>
      </c>
      <c r="Q7767" s="2">
        <v>43953</v>
      </c>
      <c r="R7767" t="s">
        <v>44</v>
      </c>
      <c r="S7767" t="s">
        <v>45</v>
      </c>
      <c r="T7767">
        <f>_xlfn.DAYS(Raw_data_US_healthcare[[#This Row],[Discharge Date]],Raw_data_US_healthcare[[#This Row],[Date of Admission]])</f>
        <v>13</v>
      </c>
    </row>
    <row r="7768" spans="1:20" x14ac:dyDescent="0.3">
      <c r="A7768" t="s">
        <v>26511</v>
      </c>
      <c r="B7768" t="s">
        <v>20981</v>
      </c>
      <c r="C7768">
        <v>76</v>
      </c>
      <c r="D7768" t="str">
        <f>IF(Raw_data_US_healthcare[[#This Row],[Age]]&lt;35,"Young",IF(Raw_data_US_healthcare[[#This Row],[Age]]&lt;60,"Middle","Senior"))</f>
        <v>Senior</v>
      </c>
      <c r="E7768" t="s">
        <v>16</v>
      </c>
      <c r="F7768" t="s">
        <v>88</v>
      </c>
      <c r="G7768" t="s">
        <v>88</v>
      </c>
      <c r="H7768" t="s">
        <v>36</v>
      </c>
      <c r="I7768" s="2">
        <v>44871</v>
      </c>
      <c r="J7768" t="s">
        <v>20982</v>
      </c>
      <c r="K7768" t="s">
        <v>16170</v>
      </c>
      <c r="L7768" t="s">
        <v>60</v>
      </c>
      <c r="M7768">
        <v>3936.0396000000001</v>
      </c>
      <c r="N7768">
        <v>433</v>
      </c>
      <c r="O7768" t="s">
        <v>22</v>
      </c>
      <c r="P7768" t="s">
        <v>22</v>
      </c>
      <c r="Q7768" s="2">
        <v>44887</v>
      </c>
      <c r="R7768" t="s">
        <v>83</v>
      </c>
      <c r="S7768" t="s">
        <v>33</v>
      </c>
      <c r="T7768">
        <f>_xlfn.DAYS(Raw_data_US_healthcare[[#This Row],[Discharge Date]],Raw_data_US_healthcare[[#This Row],[Date of Admission]])</f>
        <v>16</v>
      </c>
    </row>
    <row r="7769" spans="1:20" x14ac:dyDescent="0.3">
      <c r="A7769" t="s">
        <v>26512</v>
      </c>
      <c r="B7769" t="s">
        <v>20983</v>
      </c>
      <c r="C7769">
        <v>32</v>
      </c>
      <c r="D7769" t="str">
        <f>IF(Raw_data_US_healthcare[[#This Row],[Age]]&lt;35,"Young",IF(Raw_data_US_healthcare[[#This Row],[Age]]&lt;60,"Middle","Senior"))</f>
        <v>Young</v>
      </c>
      <c r="E7769" t="s">
        <v>26</v>
      </c>
      <c r="F7769" t="s">
        <v>35</v>
      </c>
      <c r="G7769" t="s">
        <v>35</v>
      </c>
      <c r="H7769" t="s">
        <v>69</v>
      </c>
      <c r="I7769" s="2">
        <v>45061</v>
      </c>
      <c r="J7769" t="s">
        <v>20984</v>
      </c>
      <c r="K7769" t="s">
        <v>20985</v>
      </c>
      <c r="L7769" t="s">
        <v>56</v>
      </c>
      <c r="M7769">
        <v>50989.5213</v>
      </c>
      <c r="N7769">
        <v>118</v>
      </c>
      <c r="O7769" t="s">
        <v>22</v>
      </c>
      <c r="P7769" t="s">
        <v>22</v>
      </c>
      <c r="Q7769" s="2">
        <v>45066</v>
      </c>
      <c r="R7769" t="s">
        <v>48</v>
      </c>
      <c r="S7769" t="s">
        <v>24</v>
      </c>
      <c r="T7769">
        <f>_xlfn.DAYS(Raw_data_US_healthcare[[#This Row],[Discharge Date]],Raw_data_US_healthcare[[#This Row],[Date of Admission]])</f>
        <v>5</v>
      </c>
    </row>
    <row r="7770" spans="1:20" x14ac:dyDescent="0.3">
      <c r="A7770" t="s">
        <v>26512</v>
      </c>
      <c r="B7770" t="s">
        <v>20986</v>
      </c>
      <c r="C7770">
        <v>30</v>
      </c>
      <c r="D7770" t="str">
        <f>IF(Raw_data_US_healthcare[[#This Row],[Age]]&lt;35,"Young",IF(Raw_data_US_healthcare[[#This Row],[Age]]&lt;60,"Middle","Senior"))</f>
        <v>Young</v>
      </c>
      <c r="E7770" t="s">
        <v>26</v>
      </c>
      <c r="F7770" t="s">
        <v>17</v>
      </c>
      <c r="G7770" t="s">
        <v>17</v>
      </c>
      <c r="H7770" t="s">
        <v>69</v>
      </c>
      <c r="I7770" s="2">
        <v>44782</v>
      </c>
      <c r="J7770" t="s">
        <v>20987</v>
      </c>
      <c r="K7770" t="s">
        <v>20988</v>
      </c>
      <c r="L7770" t="s">
        <v>56</v>
      </c>
      <c r="M7770">
        <v>46530.169099999999</v>
      </c>
      <c r="N7770">
        <v>405</v>
      </c>
      <c r="O7770" t="s">
        <v>39</v>
      </c>
      <c r="P7770" t="s">
        <v>39</v>
      </c>
      <c r="Q7770" s="2">
        <v>44787</v>
      </c>
      <c r="R7770" t="s">
        <v>83</v>
      </c>
      <c r="S7770" t="s">
        <v>45</v>
      </c>
      <c r="T7770">
        <f>_xlfn.DAYS(Raw_data_US_healthcare[[#This Row],[Discharge Date]],Raw_data_US_healthcare[[#This Row],[Date of Admission]])</f>
        <v>5</v>
      </c>
    </row>
    <row r="7771" spans="1:20" x14ac:dyDescent="0.3">
      <c r="A7771" t="s">
        <v>26511</v>
      </c>
      <c r="B7771" t="s">
        <v>20989</v>
      </c>
      <c r="C7771">
        <v>26</v>
      </c>
      <c r="D7771" t="str">
        <f>IF(Raw_data_US_healthcare[[#This Row],[Age]]&lt;35,"Young",IF(Raw_data_US_healthcare[[#This Row],[Age]]&lt;60,"Middle","Senior"))</f>
        <v>Young</v>
      </c>
      <c r="E7771" t="s">
        <v>16</v>
      </c>
      <c r="F7771" t="s">
        <v>49</v>
      </c>
      <c r="G7771" t="s">
        <v>49</v>
      </c>
      <c r="H7771" t="s">
        <v>28</v>
      </c>
      <c r="I7771" s="2">
        <v>44633</v>
      </c>
      <c r="J7771" t="s">
        <v>20990</v>
      </c>
      <c r="K7771" t="s">
        <v>20991</v>
      </c>
      <c r="L7771" t="s">
        <v>60</v>
      </c>
      <c r="M7771">
        <v>14677.302600000001</v>
      </c>
      <c r="N7771">
        <v>198</v>
      </c>
      <c r="O7771" t="s">
        <v>39</v>
      </c>
      <c r="P7771" t="s">
        <v>39</v>
      </c>
      <c r="Q7771" s="2">
        <v>44649</v>
      </c>
      <c r="R7771" t="s">
        <v>44</v>
      </c>
      <c r="S7771" t="s">
        <v>33</v>
      </c>
      <c r="T7771">
        <f>_xlfn.DAYS(Raw_data_US_healthcare[[#This Row],[Discharge Date]],Raw_data_US_healthcare[[#This Row],[Date of Admission]])</f>
        <v>16</v>
      </c>
    </row>
    <row r="7772" spans="1:20" x14ac:dyDescent="0.3">
      <c r="A7772" t="s">
        <v>26511</v>
      </c>
      <c r="B7772" t="s">
        <v>5434</v>
      </c>
      <c r="C7772">
        <v>23</v>
      </c>
      <c r="D7772" t="str">
        <f>IF(Raw_data_US_healthcare[[#This Row],[Age]]&lt;35,"Young",IF(Raw_data_US_healthcare[[#This Row],[Age]]&lt;60,"Middle","Senior"))</f>
        <v>Young</v>
      </c>
      <c r="E7772" t="s">
        <v>16</v>
      </c>
      <c r="F7772" t="s">
        <v>27</v>
      </c>
      <c r="G7772" t="s">
        <v>27</v>
      </c>
      <c r="H7772" t="s">
        <v>69</v>
      </c>
      <c r="I7772" s="2">
        <v>44154</v>
      </c>
      <c r="J7772" t="s">
        <v>20992</v>
      </c>
      <c r="K7772" t="s">
        <v>20993</v>
      </c>
      <c r="L7772" t="s">
        <v>60</v>
      </c>
      <c r="M7772">
        <v>73885.915800000002</v>
      </c>
      <c r="N7772">
        <v>167</v>
      </c>
      <c r="O7772" t="s">
        <v>39</v>
      </c>
      <c r="P7772" t="s">
        <v>39</v>
      </c>
      <c r="Q7772" s="2">
        <v>44165</v>
      </c>
      <c r="R7772" t="s">
        <v>23</v>
      </c>
      <c r="S7772" t="s">
        <v>33</v>
      </c>
      <c r="T7772">
        <f>_xlfn.DAYS(Raw_data_US_healthcare[[#This Row],[Discharge Date]],Raw_data_US_healthcare[[#This Row],[Date of Admission]])</f>
        <v>11</v>
      </c>
    </row>
    <row r="7773" spans="1:20" x14ac:dyDescent="0.3">
      <c r="A7773" t="s">
        <v>26511</v>
      </c>
      <c r="B7773" t="s">
        <v>20994</v>
      </c>
      <c r="C7773">
        <v>72</v>
      </c>
      <c r="D7773" t="str">
        <f>IF(Raw_data_US_healthcare[[#This Row],[Age]]&lt;35,"Young",IF(Raw_data_US_healthcare[[#This Row],[Age]]&lt;60,"Middle","Senior"))</f>
        <v>Senior</v>
      </c>
      <c r="E7773" t="s">
        <v>16</v>
      </c>
      <c r="F7773" t="s">
        <v>228</v>
      </c>
      <c r="G7773" t="s">
        <v>228</v>
      </c>
      <c r="H7773" t="s">
        <v>18</v>
      </c>
      <c r="I7773" s="2">
        <v>43708</v>
      </c>
      <c r="J7773" t="s">
        <v>20995</v>
      </c>
      <c r="K7773" t="s">
        <v>20996</v>
      </c>
      <c r="L7773" t="s">
        <v>60</v>
      </c>
      <c r="M7773">
        <v>47534.687400000003</v>
      </c>
      <c r="N7773">
        <v>441</v>
      </c>
      <c r="O7773" t="s">
        <v>39</v>
      </c>
      <c r="P7773" t="s">
        <v>39</v>
      </c>
      <c r="Q7773" s="2">
        <v>43738</v>
      </c>
      <c r="R7773" t="s">
        <v>32</v>
      </c>
      <c r="S7773" t="s">
        <v>24</v>
      </c>
      <c r="T7773">
        <f>_xlfn.DAYS(Raw_data_US_healthcare[[#This Row],[Discharge Date]],Raw_data_US_healthcare[[#This Row],[Date of Admission]])</f>
        <v>30</v>
      </c>
    </row>
    <row r="7774" spans="1:20" x14ac:dyDescent="0.3">
      <c r="A7774" t="s">
        <v>26511</v>
      </c>
      <c r="B7774" t="s">
        <v>20997</v>
      </c>
      <c r="C7774">
        <v>52</v>
      </c>
      <c r="D7774" t="str">
        <f>IF(Raw_data_US_healthcare[[#This Row],[Age]]&lt;35,"Young",IF(Raw_data_US_healthcare[[#This Row],[Age]]&lt;60,"Middle","Senior"))</f>
        <v>Middle</v>
      </c>
      <c r="E7774" t="s">
        <v>16</v>
      </c>
      <c r="F7774" t="s">
        <v>113</v>
      </c>
      <c r="G7774" t="s">
        <v>113</v>
      </c>
      <c r="H7774" t="s">
        <v>18</v>
      </c>
      <c r="I7774" s="2">
        <v>44363</v>
      </c>
      <c r="J7774" t="s">
        <v>20998</v>
      </c>
      <c r="K7774" t="s">
        <v>18751</v>
      </c>
      <c r="L7774" t="s">
        <v>56</v>
      </c>
      <c r="M7774">
        <v>12589.6862</v>
      </c>
      <c r="N7774">
        <v>275</v>
      </c>
      <c r="O7774" t="s">
        <v>43</v>
      </c>
      <c r="P7774" t="s">
        <v>43</v>
      </c>
      <c r="Q7774" s="2">
        <v>44369</v>
      </c>
      <c r="R7774" t="s">
        <v>23</v>
      </c>
      <c r="S7774" t="s">
        <v>45</v>
      </c>
      <c r="T7774">
        <f>_xlfn.DAYS(Raw_data_US_healthcare[[#This Row],[Discharge Date]],Raw_data_US_healthcare[[#This Row],[Date of Admission]])</f>
        <v>6</v>
      </c>
    </row>
    <row r="7775" spans="1:20" x14ac:dyDescent="0.3">
      <c r="A7775" t="s">
        <v>26511</v>
      </c>
      <c r="B7775" t="s">
        <v>20999</v>
      </c>
      <c r="C7775">
        <v>68</v>
      </c>
      <c r="D7775" t="str">
        <f>IF(Raw_data_US_healthcare[[#This Row],[Age]]&lt;35,"Young",IF(Raw_data_US_healthcare[[#This Row],[Age]]&lt;60,"Middle","Senior"))</f>
        <v>Senior</v>
      </c>
      <c r="E7775" t="s">
        <v>16</v>
      </c>
      <c r="F7775" t="s">
        <v>113</v>
      </c>
      <c r="G7775" t="s">
        <v>113</v>
      </c>
      <c r="H7775" t="s">
        <v>69</v>
      </c>
      <c r="I7775" s="2">
        <v>43662</v>
      </c>
      <c r="J7775" t="s">
        <v>21000</v>
      </c>
      <c r="K7775" t="s">
        <v>21001</v>
      </c>
      <c r="L7775" t="s">
        <v>52</v>
      </c>
      <c r="M7775">
        <v>36397.152999999998</v>
      </c>
      <c r="N7775">
        <v>353</v>
      </c>
      <c r="O7775" t="s">
        <v>39</v>
      </c>
      <c r="P7775" t="s">
        <v>39</v>
      </c>
      <c r="Q7775" s="2">
        <v>43674</v>
      </c>
      <c r="R7775" t="s">
        <v>32</v>
      </c>
      <c r="S7775" t="s">
        <v>24</v>
      </c>
      <c r="T7775">
        <f>_xlfn.DAYS(Raw_data_US_healthcare[[#This Row],[Discharge Date]],Raw_data_US_healthcare[[#This Row],[Date of Admission]])</f>
        <v>12</v>
      </c>
    </row>
    <row r="7776" spans="1:20" x14ac:dyDescent="0.3">
      <c r="A7776" t="s">
        <v>26511</v>
      </c>
      <c r="B7776" t="s">
        <v>21002</v>
      </c>
      <c r="C7776">
        <v>84</v>
      </c>
      <c r="D7776" t="str">
        <f>IF(Raw_data_US_healthcare[[#This Row],[Age]]&lt;35,"Young",IF(Raw_data_US_healthcare[[#This Row],[Age]]&lt;60,"Middle","Senior"))</f>
        <v>Senior</v>
      </c>
      <c r="E7776" t="s">
        <v>16</v>
      </c>
      <c r="F7776" t="s">
        <v>62</v>
      </c>
      <c r="G7776" t="s">
        <v>62</v>
      </c>
      <c r="H7776" t="s">
        <v>69</v>
      </c>
      <c r="I7776" s="2">
        <v>45058</v>
      </c>
      <c r="J7776" t="s">
        <v>21003</v>
      </c>
      <c r="K7776" t="s">
        <v>21004</v>
      </c>
      <c r="L7776" t="s">
        <v>21</v>
      </c>
      <c r="M7776">
        <v>47777.1734</v>
      </c>
      <c r="N7776">
        <v>499</v>
      </c>
      <c r="O7776" t="s">
        <v>39</v>
      </c>
      <c r="P7776" t="s">
        <v>39</v>
      </c>
      <c r="Q7776" s="2">
        <v>45061</v>
      </c>
      <c r="R7776" t="s">
        <v>83</v>
      </c>
      <c r="S7776" t="s">
        <v>45</v>
      </c>
      <c r="T7776">
        <f>_xlfn.DAYS(Raw_data_US_healthcare[[#This Row],[Discharge Date]],Raw_data_US_healthcare[[#This Row],[Date of Admission]])</f>
        <v>3</v>
      </c>
    </row>
    <row r="7777" spans="1:20" x14ac:dyDescent="0.3">
      <c r="A7777" t="s">
        <v>26512</v>
      </c>
      <c r="B7777" t="s">
        <v>21005</v>
      </c>
      <c r="C7777">
        <v>57</v>
      </c>
      <c r="D7777" t="str">
        <f>IF(Raw_data_US_healthcare[[#This Row],[Age]]&lt;35,"Young",IF(Raw_data_US_healthcare[[#This Row],[Age]]&lt;60,"Middle","Senior"))</f>
        <v>Middle</v>
      </c>
      <c r="E7777" t="s">
        <v>26</v>
      </c>
      <c r="F7777" t="s">
        <v>27</v>
      </c>
      <c r="G7777" t="s">
        <v>27</v>
      </c>
      <c r="H7777" t="s">
        <v>18</v>
      </c>
      <c r="I7777" s="2">
        <v>45086</v>
      </c>
      <c r="J7777" t="s">
        <v>21006</v>
      </c>
      <c r="K7777" t="s">
        <v>21007</v>
      </c>
      <c r="L7777" t="s">
        <v>56</v>
      </c>
      <c r="M7777">
        <v>29923.735000000001</v>
      </c>
      <c r="N7777">
        <v>458</v>
      </c>
      <c r="O7777" t="s">
        <v>43</v>
      </c>
      <c r="P7777" t="s">
        <v>43</v>
      </c>
      <c r="Q7777" s="2">
        <v>45115</v>
      </c>
      <c r="R7777" t="s">
        <v>44</v>
      </c>
      <c r="S7777" t="s">
        <v>24</v>
      </c>
      <c r="T7777">
        <f>_xlfn.DAYS(Raw_data_US_healthcare[[#This Row],[Discharge Date]],Raw_data_US_healthcare[[#This Row],[Date of Admission]])</f>
        <v>29</v>
      </c>
    </row>
    <row r="7778" spans="1:20" x14ac:dyDescent="0.3">
      <c r="A7778" t="s">
        <v>26512</v>
      </c>
      <c r="B7778" t="s">
        <v>21008</v>
      </c>
      <c r="C7778">
        <v>18</v>
      </c>
      <c r="D7778" t="str">
        <f>IF(Raw_data_US_healthcare[[#This Row],[Age]]&lt;35,"Young",IF(Raw_data_US_healthcare[[#This Row],[Age]]&lt;60,"Middle","Senior"))</f>
        <v>Young</v>
      </c>
      <c r="E7778" t="s">
        <v>26</v>
      </c>
      <c r="F7778" t="s">
        <v>228</v>
      </c>
      <c r="G7778" t="s">
        <v>228</v>
      </c>
      <c r="H7778" t="s">
        <v>26516</v>
      </c>
      <c r="I7778" s="2">
        <v>43792</v>
      </c>
      <c r="J7778" t="s">
        <v>9071</v>
      </c>
      <c r="K7778" t="s">
        <v>21009</v>
      </c>
      <c r="L7778" t="s">
        <v>31</v>
      </c>
      <c r="M7778">
        <v>8371.8385999999991</v>
      </c>
      <c r="N7778">
        <v>161</v>
      </c>
      <c r="O7778" t="s">
        <v>39</v>
      </c>
      <c r="P7778" t="s">
        <v>39</v>
      </c>
      <c r="Q7778" s="2">
        <v>43802</v>
      </c>
      <c r="R7778" t="s">
        <v>44</v>
      </c>
      <c r="S7778" t="s">
        <v>33</v>
      </c>
      <c r="T7778">
        <f>_xlfn.DAYS(Raw_data_US_healthcare[[#This Row],[Discharge Date]],Raw_data_US_healthcare[[#This Row],[Date of Admission]])</f>
        <v>10</v>
      </c>
    </row>
    <row r="7779" spans="1:20" x14ac:dyDescent="0.3">
      <c r="A7779" t="s">
        <v>26511</v>
      </c>
      <c r="B7779" t="s">
        <v>7365</v>
      </c>
      <c r="C7779">
        <v>43</v>
      </c>
      <c r="D7779" t="str">
        <f>IF(Raw_data_US_healthcare[[#This Row],[Age]]&lt;35,"Young",IF(Raw_data_US_healthcare[[#This Row],[Age]]&lt;60,"Middle","Senior"))</f>
        <v>Middle</v>
      </c>
      <c r="E7779" t="s">
        <v>16</v>
      </c>
      <c r="F7779" t="s">
        <v>62</v>
      </c>
      <c r="G7779" t="s">
        <v>62</v>
      </c>
      <c r="H7779" t="s">
        <v>26514</v>
      </c>
      <c r="I7779" s="2">
        <v>45008</v>
      </c>
      <c r="J7779" t="s">
        <v>21010</v>
      </c>
      <c r="K7779" t="s">
        <v>21011</v>
      </c>
      <c r="L7779" t="s">
        <v>31</v>
      </c>
      <c r="M7779">
        <v>1384.2647999999999</v>
      </c>
      <c r="N7779">
        <v>220</v>
      </c>
      <c r="O7779" t="s">
        <v>22</v>
      </c>
      <c r="P7779" t="s">
        <v>22</v>
      </c>
      <c r="Q7779" s="2">
        <v>45012</v>
      </c>
      <c r="R7779" t="s">
        <v>83</v>
      </c>
      <c r="S7779" t="s">
        <v>33</v>
      </c>
      <c r="T7779">
        <f>_xlfn.DAYS(Raw_data_US_healthcare[[#This Row],[Discharge Date]],Raw_data_US_healthcare[[#This Row],[Date of Admission]])</f>
        <v>4</v>
      </c>
    </row>
    <row r="7780" spans="1:20" x14ac:dyDescent="0.3">
      <c r="A7780" t="s">
        <v>26511</v>
      </c>
      <c r="B7780" t="s">
        <v>21012</v>
      </c>
      <c r="C7780">
        <v>29</v>
      </c>
      <c r="D7780" t="str">
        <f>IF(Raw_data_US_healthcare[[#This Row],[Age]]&lt;35,"Young",IF(Raw_data_US_healthcare[[#This Row],[Age]]&lt;60,"Middle","Senior"))</f>
        <v>Young</v>
      </c>
      <c r="E7780" t="s">
        <v>16</v>
      </c>
      <c r="F7780" t="s">
        <v>113</v>
      </c>
      <c r="G7780" t="s">
        <v>113</v>
      </c>
      <c r="H7780" t="s">
        <v>26514</v>
      </c>
      <c r="I7780" s="2">
        <v>44323</v>
      </c>
      <c r="J7780" t="s">
        <v>21013</v>
      </c>
      <c r="K7780" t="s">
        <v>21014</v>
      </c>
      <c r="L7780" t="s">
        <v>56</v>
      </c>
      <c r="M7780">
        <v>8390.0552000000007</v>
      </c>
      <c r="N7780">
        <v>301</v>
      </c>
      <c r="O7780" t="s">
        <v>22</v>
      </c>
      <c r="P7780" t="s">
        <v>22</v>
      </c>
      <c r="Q7780" s="2">
        <v>44326</v>
      </c>
      <c r="R7780" t="s">
        <v>23</v>
      </c>
      <c r="S7780" t="s">
        <v>33</v>
      </c>
      <c r="T7780">
        <f>_xlfn.DAYS(Raw_data_US_healthcare[[#This Row],[Discharge Date]],Raw_data_US_healthcare[[#This Row],[Date of Admission]])</f>
        <v>3</v>
      </c>
    </row>
    <row r="7781" spans="1:20" x14ac:dyDescent="0.3">
      <c r="A7781" t="s">
        <v>26512</v>
      </c>
      <c r="B7781" t="s">
        <v>14112</v>
      </c>
      <c r="C7781">
        <v>39</v>
      </c>
      <c r="D7781" t="str">
        <f>IF(Raw_data_US_healthcare[[#This Row],[Age]]&lt;35,"Young",IF(Raw_data_US_healthcare[[#This Row],[Age]]&lt;60,"Middle","Senior"))</f>
        <v>Middle</v>
      </c>
      <c r="E7781" t="s">
        <v>26</v>
      </c>
      <c r="F7781" t="s">
        <v>27</v>
      </c>
      <c r="G7781" t="s">
        <v>27</v>
      </c>
      <c r="H7781" t="s">
        <v>26516</v>
      </c>
      <c r="I7781" s="2">
        <v>44676</v>
      </c>
      <c r="J7781" t="s">
        <v>21015</v>
      </c>
      <c r="K7781" t="s">
        <v>21016</v>
      </c>
      <c r="L7781" t="s">
        <v>52</v>
      </c>
      <c r="M7781">
        <v>11520.132</v>
      </c>
      <c r="N7781">
        <v>324</v>
      </c>
      <c r="O7781" t="s">
        <v>39</v>
      </c>
      <c r="P7781" t="s">
        <v>39</v>
      </c>
      <c r="Q7781" s="2">
        <v>44677</v>
      </c>
      <c r="R7781" t="s">
        <v>23</v>
      </c>
      <c r="S7781" t="s">
        <v>24</v>
      </c>
      <c r="T7781">
        <f>_xlfn.DAYS(Raw_data_US_healthcare[[#This Row],[Discharge Date]],Raw_data_US_healthcare[[#This Row],[Date of Admission]])</f>
        <v>1</v>
      </c>
    </row>
    <row r="7782" spans="1:20" x14ac:dyDescent="0.3">
      <c r="A7782" t="s">
        <v>26511</v>
      </c>
      <c r="B7782" t="s">
        <v>20831</v>
      </c>
      <c r="C7782">
        <v>66</v>
      </c>
      <c r="D7782" t="str">
        <f>IF(Raw_data_US_healthcare[[#This Row],[Age]]&lt;35,"Young",IF(Raw_data_US_healthcare[[#This Row],[Age]]&lt;60,"Middle","Senior"))</f>
        <v>Senior</v>
      </c>
      <c r="E7782" t="s">
        <v>16</v>
      </c>
      <c r="F7782" t="s">
        <v>62</v>
      </c>
      <c r="G7782" t="s">
        <v>62</v>
      </c>
      <c r="H7782" t="s">
        <v>26514</v>
      </c>
      <c r="I7782" s="2">
        <v>44753</v>
      </c>
      <c r="J7782" t="s">
        <v>21017</v>
      </c>
      <c r="K7782" t="s">
        <v>21018</v>
      </c>
      <c r="L7782" t="s">
        <v>56</v>
      </c>
      <c r="M7782">
        <v>38025.446900000003</v>
      </c>
      <c r="N7782">
        <v>247</v>
      </c>
      <c r="O7782" t="s">
        <v>22</v>
      </c>
      <c r="P7782" t="s">
        <v>22</v>
      </c>
      <c r="Q7782" s="2">
        <v>44770</v>
      </c>
      <c r="R7782" t="s">
        <v>44</v>
      </c>
      <c r="S7782" t="s">
        <v>24</v>
      </c>
      <c r="T7782">
        <f>_xlfn.DAYS(Raw_data_US_healthcare[[#This Row],[Discharge Date]],Raw_data_US_healthcare[[#This Row],[Date of Admission]])</f>
        <v>17</v>
      </c>
    </row>
    <row r="7783" spans="1:20" x14ac:dyDescent="0.3">
      <c r="A7783" t="s">
        <v>26512</v>
      </c>
      <c r="B7783" t="s">
        <v>8482</v>
      </c>
      <c r="C7783">
        <v>25</v>
      </c>
      <c r="D7783" t="str">
        <f>IF(Raw_data_US_healthcare[[#This Row],[Age]]&lt;35,"Young",IF(Raw_data_US_healthcare[[#This Row],[Age]]&lt;60,"Middle","Senior"))</f>
        <v>Young</v>
      </c>
      <c r="E7783" t="s">
        <v>26</v>
      </c>
      <c r="F7783" t="s">
        <v>113</v>
      </c>
      <c r="G7783" t="s">
        <v>113</v>
      </c>
      <c r="H7783" t="s">
        <v>18</v>
      </c>
      <c r="I7783" s="2">
        <v>43577</v>
      </c>
      <c r="J7783" t="s">
        <v>21019</v>
      </c>
      <c r="K7783" t="s">
        <v>508</v>
      </c>
      <c r="L7783" t="s">
        <v>60</v>
      </c>
      <c r="M7783">
        <v>26846.104500000001</v>
      </c>
      <c r="N7783">
        <v>161</v>
      </c>
      <c r="O7783" t="s">
        <v>43</v>
      </c>
      <c r="P7783" t="s">
        <v>43</v>
      </c>
      <c r="Q7783" s="2">
        <v>43586</v>
      </c>
      <c r="R7783" t="s">
        <v>23</v>
      </c>
      <c r="S7783" t="s">
        <v>24</v>
      </c>
      <c r="T7783">
        <f>_xlfn.DAYS(Raw_data_US_healthcare[[#This Row],[Discharge Date]],Raw_data_US_healthcare[[#This Row],[Date of Admission]])</f>
        <v>9</v>
      </c>
    </row>
    <row r="7784" spans="1:20" x14ac:dyDescent="0.3">
      <c r="A7784" t="s">
        <v>26512</v>
      </c>
      <c r="B7784" t="s">
        <v>21020</v>
      </c>
      <c r="C7784">
        <v>40</v>
      </c>
      <c r="D7784" t="str">
        <f>IF(Raw_data_US_healthcare[[#This Row],[Age]]&lt;35,"Young",IF(Raw_data_US_healthcare[[#This Row],[Age]]&lt;60,"Middle","Senior"))</f>
        <v>Middle</v>
      </c>
      <c r="E7784" t="s">
        <v>26</v>
      </c>
      <c r="F7784" t="s">
        <v>17</v>
      </c>
      <c r="G7784" t="s">
        <v>17</v>
      </c>
      <c r="H7784" t="s">
        <v>28</v>
      </c>
      <c r="I7784" s="2">
        <v>44485</v>
      </c>
      <c r="J7784" t="s">
        <v>15336</v>
      </c>
      <c r="K7784" t="s">
        <v>21021</v>
      </c>
      <c r="L7784" t="s">
        <v>56</v>
      </c>
      <c r="M7784">
        <v>29312.842499999999</v>
      </c>
      <c r="N7784">
        <v>464</v>
      </c>
      <c r="O7784" t="s">
        <v>43</v>
      </c>
      <c r="P7784" t="s">
        <v>43</v>
      </c>
      <c r="Q7784" s="2">
        <v>44486</v>
      </c>
      <c r="R7784" t="s">
        <v>44</v>
      </c>
      <c r="S7784" t="s">
        <v>24</v>
      </c>
      <c r="T7784">
        <f>_xlfn.DAYS(Raw_data_US_healthcare[[#This Row],[Discharge Date]],Raw_data_US_healthcare[[#This Row],[Date of Admission]])</f>
        <v>1</v>
      </c>
    </row>
    <row r="7785" spans="1:20" x14ac:dyDescent="0.3">
      <c r="A7785" t="s">
        <v>26511</v>
      </c>
      <c r="B7785" t="s">
        <v>21022</v>
      </c>
      <c r="C7785">
        <v>39</v>
      </c>
      <c r="D7785" t="str">
        <f>IF(Raw_data_US_healthcare[[#This Row],[Age]]&lt;35,"Young",IF(Raw_data_US_healthcare[[#This Row],[Age]]&lt;60,"Middle","Senior"))</f>
        <v>Middle</v>
      </c>
      <c r="E7785" t="s">
        <v>16</v>
      </c>
      <c r="F7785" t="s">
        <v>88</v>
      </c>
      <c r="G7785" t="s">
        <v>88</v>
      </c>
      <c r="H7785" t="s">
        <v>26516</v>
      </c>
      <c r="I7785" s="2">
        <v>44388</v>
      </c>
      <c r="J7785" t="s">
        <v>21023</v>
      </c>
      <c r="K7785" t="s">
        <v>21024</v>
      </c>
      <c r="L7785" t="s">
        <v>21</v>
      </c>
      <c r="M7785">
        <v>23353.388800000001</v>
      </c>
      <c r="N7785">
        <v>144</v>
      </c>
      <c r="O7785" t="s">
        <v>43</v>
      </c>
      <c r="P7785" t="s">
        <v>43</v>
      </c>
      <c r="Q7785" s="2">
        <v>44412</v>
      </c>
      <c r="R7785" t="s">
        <v>32</v>
      </c>
      <c r="S7785" t="s">
        <v>45</v>
      </c>
      <c r="T7785">
        <f>_xlfn.DAYS(Raw_data_US_healthcare[[#This Row],[Discharge Date]],Raw_data_US_healthcare[[#This Row],[Date of Admission]])</f>
        <v>24</v>
      </c>
    </row>
    <row r="7786" spans="1:20" x14ac:dyDescent="0.3">
      <c r="A7786" t="s">
        <v>26512</v>
      </c>
      <c r="B7786" t="s">
        <v>21025</v>
      </c>
      <c r="C7786">
        <v>59</v>
      </c>
      <c r="D7786" t="str">
        <f>IF(Raw_data_US_healthcare[[#This Row],[Age]]&lt;35,"Young",IF(Raw_data_US_healthcare[[#This Row],[Age]]&lt;60,"Middle","Senior"))</f>
        <v>Middle</v>
      </c>
      <c r="E7786" t="s">
        <v>26</v>
      </c>
      <c r="F7786" t="s">
        <v>113</v>
      </c>
      <c r="G7786" t="s">
        <v>113</v>
      </c>
      <c r="H7786" t="s">
        <v>26516</v>
      </c>
      <c r="I7786" s="2">
        <v>44309</v>
      </c>
      <c r="J7786" t="s">
        <v>21026</v>
      </c>
      <c r="K7786" t="s">
        <v>21027</v>
      </c>
      <c r="L7786" t="s">
        <v>31</v>
      </c>
      <c r="M7786">
        <v>9900.0143000000007</v>
      </c>
      <c r="N7786">
        <v>418</v>
      </c>
      <c r="O7786" t="s">
        <v>39</v>
      </c>
      <c r="P7786" t="s">
        <v>39</v>
      </c>
      <c r="Q7786" s="2">
        <v>44316</v>
      </c>
      <c r="R7786" t="s">
        <v>44</v>
      </c>
      <c r="S7786" t="s">
        <v>24</v>
      </c>
      <c r="T7786">
        <f>_xlfn.DAYS(Raw_data_US_healthcare[[#This Row],[Discharge Date]],Raw_data_US_healthcare[[#This Row],[Date of Admission]])</f>
        <v>7</v>
      </c>
    </row>
    <row r="7787" spans="1:20" x14ac:dyDescent="0.3">
      <c r="A7787" t="s">
        <v>26511</v>
      </c>
      <c r="B7787" t="s">
        <v>11166</v>
      </c>
      <c r="C7787">
        <v>55</v>
      </c>
      <c r="D7787" t="str">
        <f>IF(Raw_data_US_healthcare[[#This Row],[Age]]&lt;35,"Young",IF(Raw_data_US_healthcare[[#This Row],[Age]]&lt;60,"Middle","Senior"))</f>
        <v>Middle</v>
      </c>
      <c r="E7787" t="s">
        <v>16</v>
      </c>
      <c r="F7787" t="s">
        <v>62</v>
      </c>
      <c r="G7787" t="s">
        <v>62</v>
      </c>
      <c r="H7787" t="s">
        <v>28</v>
      </c>
      <c r="I7787" s="2">
        <v>43418</v>
      </c>
      <c r="J7787" t="s">
        <v>21028</v>
      </c>
      <c r="K7787" t="s">
        <v>2769</v>
      </c>
      <c r="L7787" t="s">
        <v>31</v>
      </c>
      <c r="M7787">
        <v>26902.4427</v>
      </c>
      <c r="N7787">
        <v>133</v>
      </c>
      <c r="O7787" t="s">
        <v>39</v>
      </c>
      <c r="P7787" t="s">
        <v>39</v>
      </c>
      <c r="Q7787" s="2">
        <v>43435</v>
      </c>
      <c r="R7787" t="s">
        <v>83</v>
      </c>
      <c r="S7787" t="s">
        <v>45</v>
      </c>
      <c r="T7787">
        <f>_xlfn.DAYS(Raw_data_US_healthcare[[#This Row],[Discharge Date]],Raw_data_US_healthcare[[#This Row],[Date of Admission]])</f>
        <v>17</v>
      </c>
    </row>
    <row r="7788" spans="1:20" x14ac:dyDescent="0.3">
      <c r="A7788" t="s">
        <v>26511</v>
      </c>
      <c r="B7788" t="s">
        <v>21029</v>
      </c>
      <c r="C7788">
        <v>52</v>
      </c>
      <c r="D7788" t="str">
        <f>IF(Raw_data_US_healthcare[[#This Row],[Age]]&lt;35,"Young",IF(Raw_data_US_healthcare[[#This Row],[Age]]&lt;60,"Middle","Senior"))</f>
        <v>Middle</v>
      </c>
      <c r="E7788" t="s">
        <v>16</v>
      </c>
      <c r="F7788" t="s">
        <v>228</v>
      </c>
      <c r="G7788" t="s">
        <v>228</v>
      </c>
      <c r="H7788" t="s">
        <v>26514</v>
      </c>
      <c r="I7788" s="2">
        <v>44451</v>
      </c>
      <c r="J7788" t="s">
        <v>14492</v>
      </c>
      <c r="K7788" t="s">
        <v>21030</v>
      </c>
      <c r="L7788" t="s">
        <v>31</v>
      </c>
      <c r="M7788">
        <v>34355.171000000002</v>
      </c>
      <c r="N7788">
        <v>236</v>
      </c>
      <c r="O7788" t="s">
        <v>43</v>
      </c>
      <c r="P7788" t="s">
        <v>43</v>
      </c>
      <c r="Q7788" s="2">
        <v>44455</v>
      </c>
      <c r="R7788" t="s">
        <v>23</v>
      </c>
      <c r="S7788" t="s">
        <v>45</v>
      </c>
      <c r="T7788">
        <f>_xlfn.DAYS(Raw_data_US_healthcare[[#This Row],[Discharge Date]],Raw_data_US_healthcare[[#This Row],[Date of Admission]])</f>
        <v>4</v>
      </c>
    </row>
    <row r="7789" spans="1:20" x14ac:dyDescent="0.3">
      <c r="A7789" t="s">
        <v>26511</v>
      </c>
      <c r="B7789" t="s">
        <v>21031</v>
      </c>
      <c r="C7789">
        <v>54</v>
      </c>
      <c r="D7789" t="str">
        <f>IF(Raw_data_US_healthcare[[#This Row],[Age]]&lt;35,"Young",IF(Raw_data_US_healthcare[[#This Row],[Age]]&lt;60,"Middle","Senior"))</f>
        <v>Middle</v>
      </c>
      <c r="E7789" t="s">
        <v>16</v>
      </c>
      <c r="F7789" t="s">
        <v>228</v>
      </c>
      <c r="G7789" t="s">
        <v>228</v>
      </c>
      <c r="H7789" t="s">
        <v>26514</v>
      </c>
      <c r="I7789" s="2">
        <v>43907</v>
      </c>
      <c r="J7789" t="s">
        <v>21032</v>
      </c>
      <c r="K7789" t="s">
        <v>21033</v>
      </c>
      <c r="L7789" t="s">
        <v>31</v>
      </c>
      <c r="M7789">
        <v>8158.0387000000001</v>
      </c>
      <c r="N7789">
        <v>127</v>
      </c>
      <c r="O7789" t="s">
        <v>22</v>
      </c>
      <c r="P7789" t="s">
        <v>22</v>
      </c>
      <c r="Q7789" s="2">
        <v>43908</v>
      </c>
      <c r="R7789" t="s">
        <v>44</v>
      </c>
      <c r="S7789" t="s">
        <v>24</v>
      </c>
      <c r="T7789">
        <f>_xlfn.DAYS(Raw_data_US_healthcare[[#This Row],[Discharge Date]],Raw_data_US_healthcare[[#This Row],[Date of Admission]])</f>
        <v>1</v>
      </c>
    </row>
    <row r="7790" spans="1:20" x14ac:dyDescent="0.3">
      <c r="A7790" t="s">
        <v>26511</v>
      </c>
      <c r="B7790" t="s">
        <v>2981</v>
      </c>
      <c r="C7790">
        <v>29</v>
      </c>
      <c r="D7790" t="str">
        <f>IF(Raw_data_US_healthcare[[#This Row],[Age]]&lt;35,"Young",IF(Raw_data_US_healthcare[[#This Row],[Age]]&lt;60,"Middle","Senior"))</f>
        <v>Young</v>
      </c>
      <c r="E7790" t="s">
        <v>16</v>
      </c>
      <c r="F7790" t="s">
        <v>228</v>
      </c>
      <c r="G7790" t="s">
        <v>228</v>
      </c>
      <c r="H7790" t="s">
        <v>69</v>
      </c>
      <c r="I7790" s="2">
        <v>44303</v>
      </c>
      <c r="J7790" t="s">
        <v>21034</v>
      </c>
      <c r="K7790" t="s">
        <v>21035</v>
      </c>
      <c r="L7790" t="s">
        <v>52</v>
      </c>
      <c r="M7790">
        <v>74013.940900000001</v>
      </c>
      <c r="N7790">
        <v>373</v>
      </c>
      <c r="O7790" t="s">
        <v>43</v>
      </c>
      <c r="P7790" t="s">
        <v>43</v>
      </c>
      <c r="Q7790" s="2">
        <v>44313</v>
      </c>
      <c r="R7790" t="s">
        <v>32</v>
      </c>
      <c r="S7790" t="s">
        <v>33</v>
      </c>
      <c r="T7790">
        <f>_xlfn.DAYS(Raw_data_US_healthcare[[#This Row],[Discharge Date]],Raw_data_US_healthcare[[#This Row],[Date of Admission]])</f>
        <v>10</v>
      </c>
    </row>
    <row r="7791" spans="1:20" x14ac:dyDescent="0.3">
      <c r="A7791" t="s">
        <v>26512</v>
      </c>
      <c r="B7791" t="s">
        <v>21036</v>
      </c>
      <c r="C7791">
        <v>42</v>
      </c>
      <c r="D7791" t="str">
        <f>IF(Raw_data_US_healthcare[[#This Row],[Age]]&lt;35,"Young",IF(Raw_data_US_healthcare[[#This Row],[Age]]&lt;60,"Middle","Senior"))</f>
        <v>Middle</v>
      </c>
      <c r="E7791" t="s">
        <v>26</v>
      </c>
      <c r="F7791" t="s">
        <v>17</v>
      </c>
      <c r="G7791" t="s">
        <v>17</v>
      </c>
      <c r="H7791" t="s">
        <v>69</v>
      </c>
      <c r="I7791" s="2">
        <v>43895</v>
      </c>
      <c r="J7791" t="s">
        <v>21037</v>
      </c>
      <c r="K7791" t="s">
        <v>991</v>
      </c>
      <c r="L7791" t="s">
        <v>60</v>
      </c>
      <c r="M7791">
        <v>8767.8816999999999</v>
      </c>
      <c r="N7791">
        <v>256</v>
      </c>
      <c r="O7791" t="s">
        <v>43</v>
      </c>
      <c r="P7791" t="s">
        <v>43</v>
      </c>
      <c r="Q7791" s="2">
        <v>43920</v>
      </c>
      <c r="R7791" t="s">
        <v>48</v>
      </c>
      <c r="S7791" t="s">
        <v>33</v>
      </c>
      <c r="T7791">
        <f>_xlfn.DAYS(Raw_data_US_healthcare[[#This Row],[Discharge Date]],Raw_data_US_healthcare[[#This Row],[Date of Admission]])</f>
        <v>25</v>
      </c>
    </row>
    <row r="7792" spans="1:20" x14ac:dyDescent="0.3">
      <c r="A7792" t="s">
        <v>26512</v>
      </c>
      <c r="B7792" t="s">
        <v>21038</v>
      </c>
      <c r="C7792">
        <v>79</v>
      </c>
      <c r="D7792" t="str">
        <f>IF(Raw_data_US_healthcare[[#This Row],[Age]]&lt;35,"Young",IF(Raw_data_US_healthcare[[#This Row],[Age]]&lt;60,"Middle","Senior"))</f>
        <v>Senior</v>
      </c>
      <c r="E7792" t="s">
        <v>26</v>
      </c>
      <c r="F7792" t="s">
        <v>35</v>
      </c>
      <c r="G7792" t="s">
        <v>35</v>
      </c>
      <c r="H7792" t="s">
        <v>69</v>
      </c>
      <c r="I7792" s="2">
        <v>44423</v>
      </c>
      <c r="J7792" t="s">
        <v>21039</v>
      </c>
      <c r="K7792" t="s">
        <v>21040</v>
      </c>
      <c r="L7792" t="s">
        <v>21</v>
      </c>
      <c r="M7792">
        <v>8637.9333000000006</v>
      </c>
      <c r="N7792">
        <v>201</v>
      </c>
      <c r="O7792" t="s">
        <v>39</v>
      </c>
      <c r="P7792" t="s">
        <v>39</v>
      </c>
      <c r="Q7792" s="2">
        <v>44445</v>
      </c>
      <c r="R7792" t="s">
        <v>44</v>
      </c>
      <c r="S7792" t="s">
        <v>33</v>
      </c>
      <c r="T7792">
        <f>_xlfn.DAYS(Raw_data_US_healthcare[[#This Row],[Discharge Date]],Raw_data_US_healthcare[[#This Row],[Date of Admission]])</f>
        <v>22</v>
      </c>
    </row>
    <row r="7793" spans="1:20" x14ac:dyDescent="0.3">
      <c r="A7793" t="s">
        <v>26511</v>
      </c>
      <c r="B7793" t="s">
        <v>21041</v>
      </c>
      <c r="C7793">
        <v>77</v>
      </c>
      <c r="D7793" t="str">
        <f>IF(Raw_data_US_healthcare[[#This Row],[Age]]&lt;35,"Young",IF(Raw_data_US_healthcare[[#This Row],[Age]]&lt;60,"Middle","Senior"))</f>
        <v>Senior</v>
      </c>
      <c r="E7793" t="s">
        <v>16</v>
      </c>
      <c r="F7793" t="s">
        <v>88</v>
      </c>
      <c r="G7793" t="s">
        <v>88</v>
      </c>
      <c r="H7793" t="s">
        <v>26514</v>
      </c>
      <c r="I7793" s="2">
        <v>45016</v>
      </c>
      <c r="J7793" t="s">
        <v>21042</v>
      </c>
      <c r="K7793" t="s">
        <v>21043</v>
      </c>
      <c r="L7793" t="s">
        <v>31</v>
      </c>
      <c r="M7793">
        <v>34961.329400000002</v>
      </c>
      <c r="N7793">
        <v>244</v>
      </c>
      <c r="O7793" t="s">
        <v>43</v>
      </c>
      <c r="P7793" t="s">
        <v>43</v>
      </c>
      <c r="Q7793" s="2">
        <v>45031</v>
      </c>
      <c r="R7793" t="s">
        <v>32</v>
      </c>
      <c r="S7793" t="s">
        <v>24</v>
      </c>
      <c r="T7793">
        <f>_xlfn.DAYS(Raw_data_US_healthcare[[#This Row],[Discharge Date]],Raw_data_US_healthcare[[#This Row],[Date of Admission]])</f>
        <v>15</v>
      </c>
    </row>
    <row r="7794" spans="1:20" x14ac:dyDescent="0.3">
      <c r="A7794" t="s">
        <v>26512</v>
      </c>
      <c r="B7794" t="s">
        <v>13384</v>
      </c>
      <c r="C7794">
        <v>60</v>
      </c>
      <c r="D7794" t="str">
        <f>IF(Raw_data_US_healthcare[[#This Row],[Age]]&lt;35,"Young",IF(Raw_data_US_healthcare[[#This Row],[Age]]&lt;60,"Middle","Senior"))</f>
        <v>Senior</v>
      </c>
      <c r="E7794" t="s">
        <v>26</v>
      </c>
      <c r="F7794" t="s">
        <v>228</v>
      </c>
      <c r="G7794" t="s">
        <v>228</v>
      </c>
      <c r="H7794" t="s">
        <v>28</v>
      </c>
      <c r="I7794" s="2">
        <v>45006</v>
      </c>
      <c r="J7794" t="s">
        <v>21044</v>
      </c>
      <c r="K7794" t="s">
        <v>21045</v>
      </c>
      <c r="L7794" t="s">
        <v>21</v>
      </c>
      <c r="M7794">
        <v>12038.952300000001</v>
      </c>
      <c r="N7794">
        <v>152</v>
      </c>
      <c r="O7794" t="s">
        <v>43</v>
      </c>
      <c r="P7794" t="s">
        <v>43</v>
      </c>
      <c r="Q7794" s="2">
        <v>45025</v>
      </c>
      <c r="R7794" t="s">
        <v>32</v>
      </c>
      <c r="S7794" t="s">
        <v>45</v>
      </c>
      <c r="T7794">
        <f>_xlfn.DAYS(Raw_data_US_healthcare[[#This Row],[Discharge Date]],Raw_data_US_healthcare[[#This Row],[Date of Admission]])</f>
        <v>19</v>
      </c>
    </row>
    <row r="7795" spans="1:20" x14ac:dyDescent="0.3">
      <c r="A7795" t="s">
        <v>26512</v>
      </c>
      <c r="B7795" t="s">
        <v>21046</v>
      </c>
      <c r="C7795">
        <v>47</v>
      </c>
      <c r="D7795" t="str">
        <f>IF(Raw_data_US_healthcare[[#This Row],[Age]]&lt;35,"Young",IF(Raw_data_US_healthcare[[#This Row],[Age]]&lt;60,"Middle","Senior"))</f>
        <v>Middle</v>
      </c>
      <c r="E7795" t="s">
        <v>26</v>
      </c>
      <c r="F7795" t="s">
        <v>88</v>
      </c>
      <c r="G7795" t="s">
        <v>88</v>
      </c>
      <c r="H7795" t="s">
        <v>36</v>
      </c>
      <c r="I7795" s="2">
        <v>44530</v>
      </c>
      <c r="J7795" t="s">
        <v>21047</v>
      </c>
      <c r="K7795" t="s">
        <v>21048</v>
      </c>
      <c r="L7795" t="s">
        <v>21</v>
      </c>
      <c r="M7795">
        <v>22456.382399999999</v>
      </c>
      <c r="N7795">
        <v>464</v>
      </c>
      <c r="O7795" t="s">
        <v>39</v>
      </c>
      <c r="P7795" t="s">
        <v>39</v>
      </c>
      <c r="Q7795" s="2">
        <v>44531</v>
      </c>
      <c r="R7795" t="s">
        <v>32</v>
      </c>
      <c r="S7795" t="s">
        <v>24</v>
      </c>
      <c r="T7795">
        <f>_xlfn.DAYS(Raw_data_US_healthcare[[#This Row],[Discharge Date]],Raw_data_US_healthcare[[#This Row],[Date of Admission]])</f>
        <v>1</v>
      </c>
    </row>
    <row r="7796" spans="1:20" x14ac:dyDescent="0.3">
      <c r="A7796" t="s">
        <v>26512</v>
      </c>
      <c r="B7796" t="s">
        <v>21049</v>
      </c>
      <c r="C7796">
        <v>32</v>
      </c>
      <c r="D7796" t="str">
        <f>IF(Raw_data_US_healthcare[[#This Row],[Age]]&lt;35,"Young",IF(Raw_data_US_healthcare[[#This Row],[Age]]&lt;60,"Middle","Senior"))</f>
        <v>Young</v>
      </c>
      <c r="E7796" t="s">
        <v>26</v>
      </c>
      <c r="F7796" t="s">
        <v>62</v>
      </c>
      <c r="G7796" t="s">
        <v>62</v>
      </c>
      <c r="H7796" t="s">
        <v>26514</v>
      </c>
      <c r="I7796" s="2">
        <v>44453</v>
      </c>
      <c r="J7796" t="s">
        <v>11886</v>
      </c>
      <c r="K7796" t="s">
        <v>21050</v>
      </c>
      <c r="L7796" t="s">
        <v>60</v>
      </c>
      <c r="M7796">
        <v>19223.905900000002</v>
      </c>
      <c r="N7796">
        <v>261</v>
      </c>
      <c r="O7796" t="s">
        <v>39</v>
      </c>
      <c r="P7796" t="s">
        <v>39</v>
      </c>
      <c r="Q7796" s="2">
        <v>44476</v>
      </c>
      <c r="R7796" t="s">
        <v>23</v>
      </c>
      <c r="S7796" t="s">
        <v>24</v>
      </c>
      <c r="T7796">
        <f>_xlfn.DAYS(Raw_data_US_healthcare[[#This Row],[Discharge Date]],Raw_data_US_healthcare[[#This Row],[Date of Admission]])</f>
        <v>23</v>
      </c>
    </row>
    <row r="7797" spans="1:20" x14ac:dyDescent="0.3">
      <c r="A7797" t="s">
        <v>26511</v>
      </c>
      <c r="B7797" t="s">
        <v>21051</v>
      </c>
      <c r="C7797">
        <v>84</v>
      </c>
      <c r="D7797" t="str">
        <f>IF(Raw_data_US_healthcare[[#This Row],[Age]]&lt;35,"Young",IF(Raw_data_US_healthcare[[#This Row],[Age]]&lt;60,"Middle","Senior"))</f>
        <v>Senior</v>
      </c>
      <c r="E7797" t="s">
        <v>16</v>
      </c>
      <c r="F7797" t="s">
        <v>88</v>
      </c>
      <c r="G7797" t="s">
        <v>88</v>
      </c>
      <c r="H7797" t="s">
        <v>18</v>
      </c>
      <c r="I7797" s="2">
        <v>43465</v>
      </c>
      <c r="J7797" t="s">
        <v>21052</v>
      </c>
      <c r="K7797" t="s">
        <v>21053</v>
      </c>
      <c r="L7797" t="s">
        <v>21</v>
      </c>
      <c r="M7797">
        <v>48591.468699999998</v>
      </c>
      <c r="N7797">
        <v>433</v>
      </c>
      <c r="O7797" t="s">
        <v>43</v>
      </c>
      <c r="P7797" t="s">
        <v>43</v>
      </c>
      <c r="Q7797" s="2">
        <v>43489</v>
      </c>
      <c r="R7797" t="s">
        <v>83</v>
      </c>
      <c r="S7797" t="s">
        <v>45</v>
      </c>
      <c r="T7797">
        <f>_xlfn.DAYS(Raw_data_US_healthcare[[#This Row],[Discharge Date]],Raw_data_US_healthcare[[#This Row],[Date of Admission]])</f>
        <v>24</v>
      </c>
    </row>
    <row r="7798" spans="1:20" x14ac:dyDescent="0.3">
      <c r="A7798" t="s">
        <v>26512</v>
      </c>
      <c r="B7798" t="s">
        <v>21054</v>
      </c>
      <c r="C7798">
        <v>36</v>
      </c>
      <c r="D7798" t="str">
        <f>IF(Raw_data_US_healthcare[[#This Row],[Age]]&lt;35,"Young",IF(Raw_data_US_healthcare[[#This Row],[Age]]&lt;60,"Middle","Senior"))</f>
        <v>Middle</v>
      </c>
      <c r="E7798" t="s">
        <v>26</v>
      </c>
      <c r="F7798" t="s">
        <v>228</v>
      </c>
      <c r="G7798" t="s">
        <v>228</v>
      </c>
      <c r="H7798" t="s">
        <v>26514</v>
      </c>
      <c r="I7798" s="2">
        <v>44012</v>
      </c>
      <c r="J7798" t="s">
        <v>21055</v>
      </c>
      <c r="K7798" t="s">
        <v>21056</v>
      </c>
      <c r="L7798" t="s">
        <v>60</v>
      </c>
      <c r="M7798">
        <v>18733.579600000001</v>
      </c>
      <c r="N7798">
        <v>316</v>
      </c>
      <c r="O7798" t="s">
        <v>39</v>
      </c>
      <c r="P7798" t="s">
        <v>39</v>
      </c>
      <c r="Q7798" s="2">
        <v>44031</v>
      </c>
      <c r="R7798" t="s">
        <v>48</v>
      </c>
      <c r="S7798" t="s">
        <v>45</v>
      </c>
      <c r="T7798">
        <f>_xlfn.DAYS(Raw_data_US_healthcare[[#This Row],[Discharge Date]],Raw_data_US_healthcare[[#This Row],[Date of Admission]])</f>
        <v>19</v>
      </c>
    </row>
    <row r="7799" spans="1:20" x14ac:dyDescent="0.3">
      <c r="A7799" t="s">
        <v>26511</v>
      </c>
      <c r="B7799" t="s">
        <v>21057</v>
      </c>
      <c r="C7799">
        <v>85</v>
      </c>
      <c r="D7799" t="str">
        <f>IF(Raw_data_US_healthcare[[#This Row],[Age]]&lt;35,"Young",IF(Raw_data_US_healthcare[[#This Row],[Age]]&lt;60,"Middle","Senior"))</f>
        <v>Senior</v>
      </c>
      <c r="E7799" t="s">
        <v>16</v>
      </c>
      <c r="F7799" t="s">
        <v>35</v>
      </c>
      <c r="G7799" t="s">
        <v>35</v>
      </c>
      <c r="H7799" t="s">
        <v>28</v>
      </c>
      <c r="I7799" s="2">
        <v>43608</v>
      </c>
      <c r="J7799" t="s">
        <v>21058</v>
      </c>
      <c r="K7799" t="s">
        <v>5043</v>
      </c>
      <c r="L7799" t="s">
        <v>52</v>
      </c>
      <c r="M7799">
        <v>21253.655999999999</v>
      </c>
      <c r="N7799">
        <v>400</v>
      </c>
      <c r="O7799" t="s">
        <v>43</v>
      </c>
      <c r="P7799" t="s">
        <v>43</v>
      </c>
      <c r="Q7799" s="2">
        <v>43615</v>
      </c>
      <c r="R7799" t="s">
        <v>32</v>
      </c>
      <c r="S7799" t="s">
        <v>33</v>
      </c>
      <c r="T7799">
        <f>_xlfn.DAYS(Raw_data_US_healthcare[[#This Row],[Discharge Date]],Raw_data_US_healthcare[[#This Row],[Date of Admission]])</f>
        <v>7</v>
      </c>
    </row>
    <row r="7800" spans="1:20" x14ac:dyDescent="0.3">
      <c r="A7800" t="s">
        <v>26512</v>
      </c>
      <c r="B7800" t="s">
        <v>21059</v>
      </c>
      <c r="C7800">
        <v>33</v>
      </c>
      <c r="D7800" t="str">
        <f>IF(Raw_data_US_healthcare[[#This Row],[Age]]&lt;35,"Young",IF(Raw_data_US_healthcare[[#This Row],[Age]]&lt;60,"Middle","Senior"))</f>
        <v>Young</v>
      </c>
      <c r="E7800" t="s">
        <v>26</v>
      </c>
      <c r="F7800" t="s">
        <v>113</v>
      </c>
      <c r="G7800" t="s">
        <v>113</v>
      </c>
      <c r="H7800" t="s">
        <v>36</v>
      </c>
      <c r="I7800" s="2">
        <v>43728</v>
      </c>
      <c r="J7800" t="s">
        <v>21060</v>
      </c>
      <c r="K7800" t="s">
        <v>1370</v>
      </c>
      <c r="L7800" t="s">
        <v>56</v>
      </c>
      <c r="M7800">
        <v>9544.6903999999995</v>
      </c>
      <c r="N7800">
        <v>245</v>
      </c>
      <c r="O7800" t="s">
        <v>22</v>
      </c>
      <c r="P7800" t="s">
        <v>22</v>
      </c>
      <c r="Q7800" s="2">
        <v>43729</v>
      </c>
      <c r="R7800" t="s">
        <v>23</v>
      </c>
      <c r="S7800" t="s">
        <v>45</v>
      </c>
      <c r="T7800">
        <f>_xlfn.DAYS(Raw_data_US_healthcare[[#This Row],[Discharge Date]],Raw_data_US_healthcare[[#This Row],[Date of Admission]])</f>
        <v>1</v>
      </c>
    </row>
    <row r="7801" spans="1:20" x14ac:dyDescent="0.3">
      <c r="A7801" t="s">
        <v>26512</v>
      </c>
      <c r="B7801" t="s">
        <v>21061</v>
      </c>
      <c r="C7801">
        <v>80</v>
      </c>
      <c r="D7801" t="str">
        <f>IF(Raw_data_US_healthcare[[#This Row],[Age]]&lt;35,"Young",IF(Raw_data_US_healthcare[[#This Row],[Age]]&lt;60,"Middle","Senior"))</f>
        <v>Senior</v>
      </c>
      <c r="E7801" t="s">
        <v>26</v>
      </c>
      <c r="F7801" t="s">
        <v>113</v>
      </c>
      <c r="G7801" t="s">
        <v>113</v>
      </c>
      <c r="H7801" t="s">
        <v>26516</v>
      </c>
      <c r="I7801" s="2">
        <v>44707</v>
      </c>
      <c r="J7801" t="s">
        <v>14371</v>
      </c>
      <c r="K7801" t="s">
        <v>21062</v>
      </c>
      <c r="L7801" t="s">
        <v>31</v>
      </c>
      <c r="M7801">
        <v>2539.0255999999999</v>
      </c>
      <c r="N7801">
        <v>121</v>
      </c>
      <c r="O7801" t="s">
        <v>39</v>
      </c>
      <c r="P7801" t="s">
        <v>39</v>
      </c>
      <c r="Q7801" s="2">
        <v>44733</v>
      </c>
      <c r="R7801" t="s">
        <v>23</v>
      </c>
      <c r="S7801" t="s">
        <v>33</v>
      </c>
      <c r="T7801">
        <f>_xlfn.DAYS(Raw_data_US_healthcare[[#This Row],[Discharge Date]],Raw_data_US_healthcare[[#This Row],[Date of Admission]])</f>
        <v>26</v>
      </c>
    </row>
    <row r="7802" spans="1:20" x14ac:dyDescent="0.3">
      <c r="A7802" t="s">
        <v>26511</v>
      </c>
      <c r="B7802" t="s">
        <v>21063</v>
      </c>
      <c r="C7802">
        <v>75</v>
      </c>
      <c r="D7802" t="str">
        <f>IF(Raw_data_US_healthcare[[#This Row],[Age]]&lt;35,"Young",IF(Raw_data_US_healthcare[[#This Row],[Age]]&lt;60,"Middle","Senior"))</f>
        <v>Senior</v>
      </c>
      <c r="E7802" t="s">
        <v>16</v>
      </c>
      <c r="F7802" t="s">
        <v>17</v>
      </c>
      <c r="G7802" t="s">
        <v>17</v>
      </c>
      <c r="H7802" t="s">
        <v>28</v>
      </c>
      <c r="I7802" s="2">
        <v>43679</v>
      </c>
      <c r="J7802" t="s">
        <v>21064</v>
      </c>
      <c r="K7802" t="s">
        <v>21065</v>
      </c>
      <c r="L7802" t="s">
        <v>60</v>
      </c>
      <c r="M7802">
        <v>41679.654000000002</v>
      </c>
      <c r="N7802">
        <v>453</v>
      </c>
      <c r="O7802" t="s">
        <v>43</v>
      </c>
      <c r="P7802" t="s">
        <v>43</v>
      </c>
      <c r="Q7802" s="2">
        <v>43707</v>
      </c>
      <c r="R7802" t="s">
        <v>83</v>
      </c>
      <c r="S7802" t="s">
        <v>45</v>
      </c>
      <c r="T7802">
        <f>_xlfn.DAYS(Raw_data_US_healthcare[[#This Row],[Discharge Date]],Raw_data_US_healthcare[[#This Row],[Date of Admission]])</f>
        <v>28</v>
      </c>
    </row>
    <row r="7803" spans="1:20" x14ac:dyDescent="0.3">
      <c r="A7803" t="s">
        <v>26511</v>
      </c>
      <c r="B7803" t="s">
        <v>21066</v>
      </c>
      <c r="C7803">
        <v>28</v>
      </c>
      <c r="D7803" t="str">
        <f>IF(Raw_data_US_healthcare[[#This Row],[Age]]&lt;35,"Young",IF(Raw_data_US_healthcare[[#This Row],[Age]]&lt;60,"Middle","Senior"))</f>
        <v>Young</v>
      </c>
      <c r="E7803" t="s">
        <v>16</v>
      </c>
      <c r="F7803" t="s">
        <v>62</v>
      </c>
      <c r="G7803" t="s">
        <v>62</v>
      </c>
      <c r="H7803" t="s">
        <v>28</v>
      </c>
      <c r="I7803" s="2">
        <v>43576</v>
      </c>
      <c r="J7803" t="s">
        <v>21067</v>
      </c>
      <c r="K7803" t="s">
        <v>21068</v>
      </c>
      <c r="L7803" t="s">
        <v>52</v>
      </c>
      <c r="M7803">
        <v>26862.939200000001</v>
      </c>
      <c r="N7803">
        <v>182</v>
      </c>
      <c r="O7803" t="s">
        <v>43</v>
      </c>
      <c r="P7803" t="s">
        <v>43</v>
      </c>
      <c r="Q7803" s="2">
        <v>43593</v>
      </c>
      <c r="R7803" t="s">
        <v>32</v>
      </c>
      <c r="S7803" t="s">
        <v>33</v>
      </c>
      <c r="T7803">
        <f>_xlfn.DAYS(Raw_data_US_healthcare[[#This Row],[Discharge Date]],Raw_data_US_healthcare[[#This Row],[Date of Admission]])</f>
        <v>17</v>
      </c>
    </row>
    <row r="7804" spans="1:20" x14ac:dyDescent="0.3">
      <c r="A7804" t="s">
        <v>26511</v>
      </c>
      <c r="B7804" t="s">
        <v>16306</v>
      </c>
      <c r="C7804">
        <v>69</v>
      </c>
      <c r="D7804" t="str">
        <f>IF(Raw_data_US_healthcare[[#This Row],[Age]]&lt;35,"Young",IF(Raw_data_US_healthcare[[#This Row],[Age]]&lt;60,"Middle","Senior"))</f>
        <v>Senior</v>
      </c>
      <c r="E7804" t="s">
        <v>16</v>
      </c>
      <c r="F7804" t="s">
        <v>62</v>
      </c>
      <c r="G7804" t="s">
        <v>62</v>
      </c>
      <c r="H7804" t="s">
        <v>36</v>
      </c>
      <c r="I7804" s="2">
        <v>44559</v>
      </c>
      <c r="J7804" t="s">
        <v>21069</v>
      </c>
      <c r="K7804" t="s">
        <v>21070</v>
      </c>
      <c r="L7804" t="s">
        <v>60</v>
      </c>
      <c r="M7804">
        <v>6857.5934999999999</v>
      </c>
      <c r="N7804">
        <v>447</v>
      </c>
      <c r="O7804" t="s">
        <v>43</v>
      </c>
      <c r="P7804" t="s">
        <v>43</v>
      </c>
      <c r="Q7804" s="2">
        <v>44581</v>
      </c>
      <c r="R7804" t="s">
        <v>83</v>
      </c>
      <c r="S7804" t="s">
        <v>24</v>
      </c>
      <c r="T7804">
        <f>_xlfn.DAYS(Raw_data_US_healthcare[[#This Row],[Discharge Date]],Raw_data_US_healthcare[[#This Row],[Date of Admission]])</f>
        <v>22</v>
      </c>
    </row>
    <row r="7805" spans="1:20" x14ac:dyDescent="0.3">
      <c r="A7805" t="s">
        <v>26511</v>
      </c>
      <c r="B7805" t="s">
        <v>21071</v>
      </c>
      <c r="C7805">
        <v>48</v>
      </c>
      <c r="D7805" t="str">
        <f>IF(Raw_data_US_healthcare[[#This Row],[Age]]&lt;35,"Young",IF(Raw_data_US_healthcare[[#This Row],[Age]]&lt;60,"Middle","Senior"))</f>
        <v>Middle</v>
      </c>
      <c r="E7805" t="s">
        <v>16</v>
      </c>
      <c r="F7805" t="s">
        <v>35</v>
      </c>
      <c r="G7805" t="s">
        <v>35</v>
      </c>
      <c r="H7805" t="s">
        <v>26516</v>
      </c>
      <c r="I7805" s="2">
        <v>44026</v>
      </c>
      <c r="J7805" t="s">
        <v>21072</v>
      </c>
      <c r="K7805" t="s">
        <v>8096</v>
      </c>
      <c r="L7805" t="s">
        <v>31</v>
      </c>
      <c r="M7805">
        <v>18995.6446</v>
      </c>
      <c r="N7805">
        <v>396</v>
      </c>
      <c r="O7805" t="s">
        <v>39</v>
      </c>
      <c r="P7805" t="s">
        <v>39</v>
      </c>
      <c r="Q7805" s="2">
        <v>44056</v>
      </c>
      <c r="R7805" t="s">
        <v>23</v>
      </c>
      <c r="S7805" t="s">
        <v>24</v>
      </c>
      <c r="T7805">
        <f>_xlfn.DAYS(Raw_data_US_healthcare[[#This Row],[Discharge Date]],Raw_data_US_healthcare[[#This Row],[Date of Admission]])</f>
        <v>30</v>
      </c>
    </row>
    <row r="7806" spans="1:20" x14ac:dyDescent="0.3">
      <c r="A7806" t="s">
        <v>26512</v>
      </c>
      <c r="B7806" t="s">
        <v>21073</v>
      </c>
      <c r="C7806">
        <v>58</v>
      </c>
      <c r="D7806" t="str">
        <f>IF(Raw_data_US_healthcare[[#This Row],[Age]]&lt;35,"Young",IF(Raw_data_US_healthcare[[#This Row],[Age]]&lt;60,"Middle","Senior"))</f>
        <v>Middle</v>
      </c>
      <c r="E7806" t="s">
        <v>26</v>
      </c>
      <c r="F7806" t="s">
        <v>113</v>
      </c>
      <c r="G7806" t="s">
        <v>113</v>
      </c>
      <c r="H7806" t="s">
        <v>36</v>
      </c>
      <c r="I7806" s="2">
        <v>44006</v>
      </c>
      <c r="J7806" t="s">
        <v>16013</v>
      </c>
      <c r="K7806" t="s">
        <v>21074</v>
      </c>
      <c r="L7806" t="s">
        <v>52</v>
      </c>
      <c r="M7806">
        <v>17382.4889</v>
      </c>
      <c r="N7806">
        <v>218</v>
      </c>
      <c r="O7806" t="s">
        <v>39</v>
      </c>
      <c r="P7806" t="s">
        <v>39</v>
      </c>
      <c r="Q7806" s="2">
        <v>44020</v>
      </c>
      <c r="R7806" t="s">
        <v>48</v>
      </c>
      <c r="S7806" t="s">
        <v>45</v>
      </c>
      <c r="T7806">
        <f>_xlfn.DAYS(Raw_data_US_healthcare[[#This Row],[Discharge Date]],Raw_data_US_healthcare[[#This Row],[Date of Admission]])</f>
        <v>14</v>
      </c>
    </row>
    <row r="7807" spans="1:20" x14ac:dyDescent="0.3">
      <c r="A7807" t="s">
        <v>26511</v>
      </c>
      <c r="B7807" t="s">
        <v>21075</v>
      </c>
      <c r="C7807">
        <v>18</v>
      </c>
      <c r="D7807" t="str">
        <f>IF(Raw_data_US_healthcare[[#This Row],[Age]]&lt;35,"Young",IF(Raw_data_US_healthcare[[#This Row],[Age]]&lt;60,"Middle","Senior"))</f>
        <v>Young</v>
      </c>
      <c r="E7807" t="s">
        <v>16</v>
      </c>
      <c r="F7807" t="s">
        <v>27</v>
      </c>
      <c r="G7807" t="s">
        <v>27</v>
      </c>
      <c r="H7807" t="s">
        <v>69</v>
      </c>
      <c r="I7807" s="2">
        <v>43483</v>
      </c>
      <c r="J7807" t="s">
        <v>21076</v>
      </c>
      <c r="K7807" t="s">
        <v>21077</v>
      </c>
      <c r="L7807" t="s">
        <v>60</v>
      </c>
      <c r="M7807">
        <v>32080.041099999999</v>
      </c>
      <c r="N7807">
        <v>186</v>
      </c>
      <c r="O7807" t="s">
        <v>43</v>
      </c>
      <c r="P7807" t="s">
        <v>43</v>
      </c>
      <c r="Q7807" s="2">
        <v>43496</v>
      </c>
      <c r="R7807" t="s">
        <v>48</v>
      </c>
      <c r="S7807" t="s">
        <v>33</v>
      </c>
      <c r="T7807">
        <f>_xlfn.DAYS(Raw_data_US_healthcare[[#This Row],[Discharge Date]],Raw_data_US_healthcare[[#This Row],[Date of Admission]])</f>
        <v>13</v>
      </c>
    </row>
    <row r="7808" spans="1:20" x14ac:dyDescent="0.3">
      <c r="A7808" t="s">
        <v>26511</v>
      </c>
      <c r="B7808" t="s">
        <v>21078</v>
      </c>
      <c r="C7808">
        <v>69</v>
      </c>
      <c r="D7808" t="str">
        <f>IF(Raw_data_US_healthcare[[#This Row],[Age]]&lt;35,"Young",IF(Raw_data_US_healthcare[[#This Row],[Age]]&lt;60,"Middle","Senior"))</f>
        <v>Senior</v>
      </c>
      <c r="E7808" t="s">
        <v>16</v>
      </c>
      <c r="F7808" t="s">
        <v>62</v>
      </c>
      <c r="G7808" t="s">
        <v>62</v>
      </c>
      <c r="H7808" t="s">
        <v>36</v>
      </c>
      <c r="I7808" s="2">
        <v>43644</v>
      </c>
      <c r="J7808" t="s">
        <v>21079</v>
      </c>
      <c r="K7808" t="s">
        <v>21080</v>
      </c>
      <c r="L7808" t="s">
        <v>21</v>
      </c>
      <c r="M7808">
        <v>19179.350699999999</v>
      </c>
      <c r="N7808">
        <v>339</v>
      </c>
      <c r="O7808" t="s">
        <v>39</v>
      </c>
      <c r="P7808" t="s">
        <v>39</v>
      </c>
      <c r="Q7808" s="2">
        <v>43655</v>
      </c>
      <c r="R7808" t="s">
        <v>23</v>
      </c>
      <c r="S7808" t="s">
        <v>33</v>
      </c>
      <c r="T7808">
        <f>_xlfn.DAYS(Raw_data_US_healthcare[[#This Row],[Discharge Date]],Raw_data_US_healthcare[[#This Row],[Date of Admission]])</f>
        <v>11</v>
      </c>
    </row>
    <row r="7809" spans="1:20" x14ac:dyDescent="0.3">
      <c r="A7809" t="s">
        <v>26512</v>
      </c>
      <c r="B7809" t="s">
        <v>21081</v>
      </c>
      <c r="C7809">
        <v>57</v>
      </c>
      <c r="D7809" t="str">
        <f>IF(Raw_data_US_healthcare[[#This Row],[Age]]&lt;35,"Young",IF(Raw_data_US_healthcare[[#This Row],[Age]]&lt;60,"Middle","Senior"))</f>
        <v>Middle</v>
      </c>
      <c r="E7809" t="s">
        <v>26</v>
      </c>
      <c r="F7809" t="s">
        <v>49</v>
      </c>
      <c r="G7809" t="s">
        <v>49</v>
      </c>
      <c r="H7809" t="s">
        <v>26516</v>
      </c>
      <c r="I7809" s="2">
        <v>44285</v>
      </c>
      <c r="J7809" t="s">
        <v>21082</v>
      </c>
      <c r="K7809" t="s">
        <v>21083</v>
      </c>
      <c r="L7809" t="s">
        <v>31</v>
      </c>
      <c r="M7809">
        <v>8371.8011000000006</v>
      </c>
      <c r="N7809">
        <v>440</v>
      </c>
      <c r="O7809" t="s">
        <v>39</v>
      </c>
      <c r="P7809" t="s">
        <v>39</v>
      </c>
      <c r="Q7809" s="2">
        <v>44308</v>
      </c>
      <c r="R7809" t="s">
        <v>32</v>
      </c>
      <c r="S7809" t="s">
        <v>45</v>
      </c>
      <c r="T7809">
        <f>_xlfn.DAYS(Raw_data_US_healthcare[[#This Row],[Discharge Date]],Raw_data_US_healthcare[[#This Row],[Date of Admission]])</f>
        <v>23</v>
      </c>
    </row>
    <row r="7810" spans="1:20" x14ac:dyDescent="0.3">
      <c r="A7810" t="s">
        <v>26511</v>
      </c>
      <c r="B7810" t="s">
        <v>21084</v>
      </c>
      <c r="C7810">
        <v>21</v>
      </c>
      <c r="D7810" t="str">
        <f>IF(Raw_data_US_healthcare[[#This Row],[Age]]&lt;35,"Young",IF(Raw_data_US_healthcare[[#This Row],[Age]]&lt;60,"Middle","Senior"))</f>
        <v>Young</v>
      </c>
      <c r="E7810" t="s">
        <v>16</v>
      </c>
      <c r="F7810" t="s">
        <v>113</v>
      </c>
      <c r="G7810" t="s">
        <v>113</v>
      </c>
      <c r="H7810" t="s">
        <v>28</v>
      </c>
      <c r="I7810" s="2">
        <v>44821</v>
      </c>
      <c r="J7810" t="s">
        <v>21085</v>
      </c>
      <c r="K7810" t="s">
        <v>21086</v>
      </c>
      <c r="L7810" t="s">
        <v>56</v>
      </c>
      <c r="M7810">
        <v>40738.514799999997</v>
      </c>
      <c r="N7810">
        <v>430</v>
      </c>
      <c r="O7810" t="s">
        <v>43</v>
      </c>
      <c r="P7810" t="s">
        <v>43</v>
      </c>
      <c r="Q7810" s="2">
        <v>44829</v>
      </c>
      <c r="R7810" t="s">
        <v>83</v>
      </c>
      <c r="S7810" t="s">
        <v>33</v>
      </c>
      <c r="T7810">
        <f>_xlfn.DAYS(Raw_data_US_healthcare[[#This Row],[Discharge Date]],Raw_data_US_healthcare[[#This Row],[Date of Admission]])</f>
        <v>8</v>
      </c>
    </row>
    <row r="7811" spans="1:20" x14ac:dyDescent="0.3">
      <c r="A7811" t="s">
        <v>26511</v>
      </c>
      <c r="B7811" t="s">
        <v>21087</v>
      </c>
      <c r="C7811">
        <v>26</v>
      </c>
      <c r="D7811" t="str">
        <f>IF(Raw_data_US_healthcare[[#This Row],[Age]]&lt;35,"Young",IF(Raw_data_US_healthcare[[#This Row],[Age]]&lt;60,"Middle","Senior"))</f>
        <v>Young</v>
      </c>
      <c r="E7811" t="s">
        <v>16</v>
      </c>
      <c r="F7811" t="s">
        <v>27</v>
      </c>
      <c r="G7811" t="s">
        <v>27</v>
      </c>
      <c r="H7811" t="s">
        <v>28</v>
      </c>
      <c r="I7811" s="2">
        <v>44876</v>
      </c>
      <c r="J7811" t="s">
        <v>6061</v>
      </c>
      <c r="K7811" t="s">
        <v>19199</v>
      </c>
      <c r="L7811" t="s">
        <v>56</v>
      </c>
      <c r="M7811">
        <v>37981.7166</v>
      </c>
      <c r="N7811">
        <v>290</v>
      </c>
      <c r="O7811" t="s">
        <v>39</v>
      </c>
      <c r="P7811" t="s">
        <v>39</v>
      </c>
      <c r="Q7811" s="2">
        <v>44898</v>
      </c>
      <c r="R7811" t="s">
        <v>23</v>
      </c>
      <c r="S7811" t="s">
        <v>24</v>
      </c>
      <c r="T7811">
        <f>_xlfn.DAYS(Raw_data_US_healthcare[[#This Row],[Discharge Date]],Raw_data_US_healthcare[[#This Row],[Date of Admission]])</f>
        <v>22</v>
      </c>
    </row>
    <row r="7812" spans="1:20" x14ac:dyDescent="0.3">
      <c r="A7812" t="s">
        <v>26511</v>
      </c>
      <c r="B7812" t="s">
        <v>21088</v>
      </c>
      <c r="C7812">
        <v>61</v>
      </c>
      <c r="D7812" t="str">
        <f>IF(Raw_data_US_healthcare[[#This Row],[Age]]&lt;35,"Young",IF(Raw_data_US_healthcare[[#This Row],[Age]]&lt;60,"Middle","Senior"))</f>
        <v>Senior</v>
      </c>
      <c r="E7812" t="s">
        <v>16</v>
      </c>
      <c r="F7812" t="s">
        <v>228</v>
      </c>
      <c r="G7812" t="s">
        <v>228</v>
      </c>
      <c r="H7812" t="s">
        <v>18</v>
      </c>
      <c r="I7812" s="2">
        <v>44159</v>
      </c>
      <c r="J7812" t="s">
        <v>21089</v>
      </c>
      <c r="K7812" t="s">
        <v>21090</v>
      </c>
      <c r="L7812" t="s">
        <v>31</v>
      </c>
      <c r="M7812">
        <v>6371.2599</v>
      </c>
      <c r="N7812">
        <v>427</v>
      </c>
      <c r="O7812" t="s">
        <v>39</v>
      </c>
      <c r="P7812" t="s">
        <v>39</v>
      </c>
      <c r="Q7812" s="2">
        <v>44162</v>
      </c>
      <c r="R7812" t="s">
        <v>83</v>
      </c>
      <c r="S7812" t="s">
        <v>24</v>
      </c>
      <c r="T7812">
        <f>_xlfn.DAYS(Raw_data_US_healthcare[[#This Row],[Discharge Date]],Raw_data_US_healthcare[[#This Row],[Date of Admission]])</f>
        <v>3</v>
      </c>
    </row>
    <row r="7813" spans="1:20" x14ac:dyDescent="0.3">
      <c r="A7813" t="s">
        <v>26512</v>
      </c>
      <c r="B7813" t="s">
        <v>21091</v>
      </c>
      <c r="C7813">
        <v>33</v>
      </c>
      <c r="D7813" t="str">
        <f>IF(Raw_data_US_healthcare[[#This Row],[Age]]&lt;35,"Young",IF(Raw_data_US_healthcare[[#This Row],[Age]]&lt;60,"Middle","Senior"))</f>
        <v>Young</v>
      </c>
      <c r="E7813" t="s">
        <v>26</v>
      </c>
      <c r="F7813" t="s">
        <v>88</v>
      </c>
      <c r="G7813" t="s">
        <v>88</v>
      </c>
      <c r="H7813" t="s">
        <v>69</v>
      </c>
      <c r="I7813" s="2">
        <v>45101</v>
      </c>
      <c r="J7813" t="s">
        <v>21092</v>
      </c>
      <c r="K7813" t="s">
        <v>5132</v>
      </c>
      <c r="L7813" t="s">
        <v>52</v>
      </c>
      <c r="M7813">
        <v>23136.373200000002</v>
      </c>
      <c r="N7813">
        <v>189</v>
      </c>
      <c r="O7813" t="s">
        <v>22</v>
      </c>
      <c r="P7813" t="s">
        <v>22</v>
      </c>
      <c r="Q7813" s="2">
        <v>45103</v>
      </c>
      <c r="R7813" t="s">
        <v>48</v>
      </c>
      <c r="S7813" t="s">
        <v>24</v>
      </c>
      <c r="T7813">
        <f>_xlfn.DAYS(Raw_data_US_healthcare[[#This Row],[Discharge Date]],Raw_data_US_healthcare[[#This Row],[Date of Admission]])</f>
        <v>2</v>
      </c>
    </row>
    <row r="7814" spans="1:20" x14ac:dyDescent="0.3">
      <c r="A7814" t="s">
        <v>26511</v>
      </c>
      <c r="B7814" t="s">
        <v>7235</v>
      </c>
      <c r="C7814">
        <v>39</v>
      </c>
      <c r="D7814" t="str">
        <f>IF(Raw_data_US_healthcare[[#This Row],[Age]]&lt;35,"Young",IF(Raw_data_US_healthcare[[#This Row],[Age]]&lt;60,"Middle","Senior"))</f>
        <v>Middle</v>
      </c>
      <c r="E7814" t="s">
        <v>16</v>
      </c>
      <c r="F7814" t="s">
        <v>113</v>
      </c>
      <c r="G7814" t="s">
        <v>113</v>
      </c>
      <c r="H7814" t="s">
        <v>26516</v>
      </c>
      <c r="I7814" s="2">
        <v>43991</v>
      </c>
      <c r="J7814" t="s">
        <v>21093</v>
      </c>
      <c r="K7814" t="s">
        <v>21094</v>
      </c>
      <c r="L7814" t="s">
        <v>52</v>
      </c>
      <c r="M7814">
        <v>22412.090899999999</v>
      </c>
      <c r="N7814">
        <v>403</v>
      </c>
      <c r="O7814" t="s">
        <v>43</v>
      </c>
      <c r="P7814" t="s">
        <v>43</v>
      </c>
      <c r="Q7814" s="2">
        <v>44020</v>
      </c>
      <c r="R7814" t="s">
        <v>32</v>
      </c>
      <c r="S7814" t="s">
        <v>45</v>
      </c>
      <c r="T7814">
        <f>_xlfn.DAYS(Raw_data_US_healthcare[[#This Row],[Discharge Date]],Raw_data_US_healthcare[[#This Row],[Date of Admission]])</f>
        <v>29</v>
      </c>
    </row>
    <row r="7815" spans="1:20" x14ac:dyDescent="0.3">
      <c r="A7815" t="s">
        <v>26512</v>
      </c>
      <c r="B7815" t="s">
        <v>21095</v>
      </c>
      <c r="C7815">
        <v>40</v>
      </c>
      <c r="D7815" t="str">
        <f>IF(Raw_data_US_healthcare[[#This Row],[Age]]&lt;35,"Young",IF(Raw_data_US_healthcare[[#This Row],[Age]]&lt;60,"Middle","Senior"))</f>
        <v>Middle</v>
      </c>
      <c r="E7815" t="s">
        <v>26</v>
      </c>
      <c r="F7815" t="s">
        <v>27</v>
      </c>
      <c r="G7815" t="s">
        <v>27</v>
      </c>
      <c r="H7815" t="s">
        <v>36</v>
      </c>
      <c r="I7815" s="2">
        <v>44726</v>
      </c>
      <c r="J7815" t="s">
        <v>21096</v>
      </c>
      <c r="K7815" t="s">
        <v>21097</v>
      </c>
      <c r="L7815" t="s">
        <v>60</v>
      </c>
      <c r="M7815">
        <v>18859.227200000001</v>
      </c>
      <c r="N7815">
        <v>417</v>
      </c>
      <c r="O7815" t="s">
        <v>39</v>
      </c>
      <c r="P7815" t="s">
        <v>39</v>
      </c>
      <c r="Q7815" s="2">
        <v>44734</v>
      </c>
      <c r="R7815" t="s">
        <v>23</v>
      </c>
      <c r="S7815" t="s">
        <v>45</v>
      </c>
      <c r="T7815">
        <f>_xlfn.DAYS(Raw_data_US_healthcare[[#This Row],[Discharge Date]],Raw_data_US_healthcare[[#This Row],[Date of Admission]])</f>
        <v>8</v>
      </c>
    </row>
    <row r="7816" spans="1:20" x14ac:dyDescent="0.3">
      <c r="A7816" t="s">
        <v>26512</v>
      </c>
      <c r="B7816" t="s">
        <v>21098</v>
      </c>
      <c r="C7816">
        <v>21</v>
      </c>
      <c r="D7816" t="str">
        <f>IF(Raw_data_US_healthcare[[#This Row],[Age]]&lt;35,"Young",IF(Raw_data_US_healthcare[[#This Row],[Age]]&lt;60,"Middle","Senior"))</f>
        <v>Young</v>
      </c>
      <c r="E7816" t="s">
        <v>26</v>
      </c>
      <c r="F7816" t="s">
        <v>113</v>
      </c>
      <c r="G7816" t="s">
        <v>113</v>
      </c>
      <c r="H7816" t="s">
        <v>28</v>
      </c>
      <c r="I7816" s="2">
        <v>43806</v>
      </c>
      <c r="J7816" t="s">
        <v>21099</v>
      </c>
      <c r="K7816" t="s">
        <v>16876</v>
      </c>
      <c r="L7816" t="s">
        <v>60</v>
      </c>
      <c r="M7816">
        <v>28450.623800000001</v>
      </c>
      <c r="N7816">
        <v>137</v>
      </c>
      <c r="O7816" t="s">
        <v>43</v>
      </c>
      <c r="P7816" t="s">
        <v>43</v>
      </c>
      <c r="Q7816" s="2">
        <v>43826</v>
      </c>
      <c r="R7816" t="s">
        <v>23</v>
      </c>
      <c r="S7816" t="s">
        <v>33</v>
      </c>
      <c r="T7816">
        <f>_xlfn.DAYS(Raw_data_US_healthcare[[#This Row],[Discharge Date]],Raw_data_US_healthcare[[#This Row],[Date of Admission]])</f>
        <v>20</v>
      </c>
    </row>
    <row r="7817" spans="1:20" x14ac:dyDescent="0.3">
      <c r="A7817" t="s">
        <v>26511</v>
      </c>
      <c r="B7817" t="s">
        <v>21100</v>
      </c>
      <c r="C7817">
        <v>57</v>
      </c>
      <c r="D7817" t="str">
        <f>IF(Raw_data_US_healthcare[[#This Row],[Age]]&lt;35,"Young",IF(Raw_data_US_healthcare[[#This Row],[Age]]&lt;60,"Middle","Senior"))</f>
        <v>Middle</v>
      </c>
      <c r="E7817" t="s">
        <v>16</v>
      </c>
      <c r="F7817" t="s">
        <v>88</v>
      </c>
      <c r="G7817" t="s">
        <v>88</v>
      </c>
      <c r="H7817" t="s">
        <v>36</v>
      </c>
      <c r="I7817" s="2">
        <v>44072</v>
      </c>
      <c r="J7817" t="s">
        <v>21101</v>
      </c>
      <c r="K7817" t="s">
        <v>21102</v>
      </c>
      <c r="L7817" t="s">
        <v>60</v>
      </c>
      <c r="M7817">
        <v>1217.9321</v>
      </c>
      <c r="N7817">
        <v>311</v>
      </c>
      <c r="O7817" t="s">
        <v>43</v>
      </c>
      <c r="P7817" t="s">
        <v>43</v>
      </c>
      <c r="Q7817" s="2">
        <v>44088</v>
      </c>
      <c r="R7817" t="s">
        <v>48</v>
      </c>
      <c r="S7817" t="s">
        <v>45</v>
      </c>
      <c r="T7817">
        <f>_xlfn.DAYS(Raw_data_US_healthcare[[#This Row],[Discharge Date]],Raw_data_US_healthcare[[#This Row],[Date of Admission]])</f>
        <v>16</v>
      </c>
    </row>
    <row r="7818" spans="1:20" x14ac:dyDescent="0.3">
      <c r="A7818" t="s">
        <v>26511</v>
      </c>
      <c r="B7818" t="s">
        <v>21103</v>
      </c>
      <c r="C7818">
        <v>24</v>
      </c>
      <c r="D7818" t="str">
        <f>IF(Raw_data_US_healthcare[[#This Row],[Age]]&lt;35,"Young",IF(Raw_data_US_healthcare[[#This Row],[Age]]&lt;60,"Middle","Senior"))</f>
        <v>Young</v>
      </c>
      <c r="E7818" t="s">
        <v>16</v>
      </c>
      <c r="F7818" t="s">
        <v>62</v>
      </c>
      <c r="G7818" t="s">
        <v>62</v>
      </c>
      <c r="H7818" t="s">
        <v>28</v>
      </c>
      <c r="I7818" s="2">
        <v>44211</v>
      </c>
      <c r="J7818" t="s">
        <v>20648</v>
      </c>
      <c r="K7818" t="s">
        <v>21104</v>
      </c>
      <c r="L7818" t="s">
        <v>60</v>
      </c>
      <c r="M7818">
        <v>6769.4560000000001</v>
      </c>
      <c r="N7818">
        <v>450</v>
      </c>
      <c r="O7818" t="s">
        <v>43</v>
      </c>
      <c r="P7818" t="s">
        <v>43</v>
      </c>
      <c r="Q7818" s="2">
        <v>44236</v>
      </c>
      <c r="R7818" t="s">
        <v>83</v>
      </c>
      <c r="S7818" t="s">
        <v>45</v>
      </c>
      <c r="T7818">
        <f>_xlfn.DAYS(Raw_data_US_healthcare[[#This Row],[Discharge Date]],Raw_data_US_healthcare[[#This Row],[Date of Admission]])</f>
        <v>25</v>
      </c>
    </row>
    <row r="7819" spans="1:20" x14ac:dyDescent="0.3">
      <c r="A7819" t="s">
        <v>26511</v>
      </c>
      <c r="B7819" t="s">
        <v>21105</v>
      </c>
      <c r="C7819">
        <v>63</v>
      </c>
      <c r="D7819" t="str">
        <f>IF(Raw_data_US_healthcare[[#This Row],[Age]]&lt;35,"Young",IF(Raw_data_US_healthcare[[#This Row],[Age]]&lt;60,"Middle","Senior"))</f>
        <v>Senior</v>
      </c>
      <c r="E7819" t="s">
        <v>16</v>
      </c>
      <c r="F7819" t="s">
        <v>228</v>
      </c>
      <c r="G7819" t="s">
        <v>228</v>
      </c>
      <c r="H7819" t="s">
        <v>28</v>
      </c>
      <c r="I7819" s="2">
        <v>44870</v>
      </c>
      <c r="J7819" t="s">
        <v>21106</v>
      </c>
      <c r="K7819" t="s">
        <v>2200</v>
      </c>
      <c r="L7819" t="s">
        <v>21</v>
      </c>
      <c r="M7819">
        <v>33336.571199999998</v>
      </c>
      <c r="N7819">
        <v>358</v>
      </c>
      <c r="O7819" t="s">
        <v>43</v>
      </c>
      <c r="P7819" t="s">
        <v>43</v>
      </c>
      <c r="Q7819" s="2">
        <v>44896</v>
      </c>
      <c r="R7819" t="s">
        <v>48</v>
      </c>
      <c r="S7819" t="s">
        <v>33</v>
      </c>
      <c r="T7819">
        <f>_xlfn.DAYS(Raw_data_US_healthcare[[#This Row],[Discharge Date]],Raw_data_US_healthcare[[#This Row],[Date of Admission]])</f>
        <v>26</v>
      </c>
    </row>
    <row r="7820" spans="1:20" x14ac:dyDescent="0.3">
      <c r="A7820" t="s">
        <v>26512</v>
      </c>
      <c r="B7820" t="s">
        <v>21107</v>
      </c>
      <c r="C7820">
        <v>62</v>
      </c>
      <c r="D7820" t="str">
        <f>IF(Raw_data_US_healthcare[[#This Row],[Age]]&lt;35,"Young",IF(Raw_data_US_healthcare[[#This Row],[Age]]&lt;60,"Middle","Senior"))</f>
        <v>Senior</v>
      </c>
      <c r="E7820" t="s">
        <v>26</v>
      </c>
      <c r="F7820" t="s">
        <v>49</v>
      </c>
      <c r="G7820" t="s">
        <v>49</v>
      </c>
      <c r="H7820" t="s">
        <v>26514</v>
      </c>
      <c r="I7820" s="2">
        <v>45143</v>
      </c>
      <c r="J7820" t="s">
        <v>21108</v>
      </c>
      <c r="K7820" t="s">
        <v>21109</v>
      </c>
      <c r="L7820" t="s">
        <v>56</v>
      </c>
      <c r="M7820">
        <v>29722.720499999999</v>
      </c>
      <c r="N7820">
        <v>440</v>
      </c>
      <c r="O7820" t="s">
        <v>22</v>
      </c>
      <c r="P7820" t="s">
        <v>22</v>
      </c>
      <c r="Q7820" s="2">
        <v>45166</v>
      </c>
      <c r="R7820" t="s">
        <v>23</v>
      </c>
      <c r="S7820" t="s">
        <v>33</v>
      </c>
      <c r="T7820">
        <f>_xlfn.DAYS(Raw_data_US_healthcare[[#This Row],[Discharge Date]],Raw_data_US_healthcare[[#This Row],[Date of Admission]])</f>
        <v>23</v>
      </c>
    </row>
    <row r="7821" spans="1:20" x14ac:dyDescent="0.3">
      <c r="A7821" t="s">
        <v>26512</v>
      </c>
      <c r="B7821" t="s">
        <v>21110</v>
      </c>
      <c r="C7821">
        <v>60</v>
      </c>
      <c r="D7821" t="str">
        <f>IF(Raw_data_US_healthcare[[#This Row],[Age]]&lt;35,"Young",IF(Raw_data_US_healthcare[[#This Row],[Age]]&lt;60,"Middle","Senior"))</f>
        <v>Senior</v>
      </c>
      <c r="E7821" t="s">
        <v>26</v>
      </c>
      <c r="F7821" t="s">
        <v>35</v>
      </c>
      <c r="G7821" t="s">
        <v>35</v>
      </c>
      <c r="H7821" t="s">
        <v>36</v>
      </c>
      <c r="I7821" s="2">
        <v>43823</v>
      </c>
      <c r="J7821" t="s">
        <v>21111</v>
      </c>
      <c r="K7821" t="s">
        <v>21112</v>
      </c>
      <c r="L7821" t="s">
        <v>31</v>
      </c>
      <c r="M7821">
        <v>20014.882799999999</v>
      </c>
      <c r="N7821">
        <v>346</v>
      </c>
      <c r="O7821" t="s">
        <v>39</v>
      </c>
      <c r="P7821" t="s">
        <v>39</v>
      </c>
      <c r="Q7821" s="2">
        <v>43841</v>
      </c>
      <c r="R7821" t="s">
        <v>44</v>
      </c>
      <c r="S7821" t="s">
        <v>24</v>
      </c>
      <c r="T7821">
        <f>_xlfn.DAYS(Raw_data_US_healthcare[[#This Row],[Discharge Date]],Raw_data_US_healthcare[[#This Row],[Date of Admission]])</f>
        <v>18</v>
      </c>
    </row>
    <row r="7822" spans="1:20" x14ac:dyDescent="0.3">
      <c r="A7822" t="s">
        <v>26512</v>
      </c>
      <c r="B7822" t="s">
        <v>21113</v>
      </c>
      <c r="C7822">
        <v>77</v>
      </c>
      <c r="D7822" t="str">
        <f>IF(Raw_data_US_healthcare[[#This Row],[Age]]&lt;35,"Young",IF(Raw_data_US_healthcare[[#This Row],[Age]]&lt;60,"Middle","Senior"))</f>
        <v>Senior</v>
      </c>
      <c r="E7822" t="s">
        <v>26</v>
      </c>
      <c r="F7822" t="s">
        <v>113</v>
      </c>
      <c r="G7822" t="s">
        <v>113</v>
      </c>
      <c r="H7822" t="s">
        <v>18</v>
      </c>
      <c r="I7822" s="2">
        <v>45088</v>
      </c>
      <c r="J7822" t="s">
        <v>21114</v>
      </c>
      <c r="K7822" t="s">
        <v>21115</v>
      </c>
      <c r="L7822" t="s">
        <v>31</v>
      </c>
      <c r="M7822">
        <v>9054.6615000000002</v>
      </c>
      <c r="N7822">
        <v>267</v>
      </c>
      <c r="O7822" t="s">
        <v>39</v>
      </c>
      <c r="P7822" t="s">
        <v>39</v>
      </c>
      <c r="Q7822" s="2">
        <v>45117</v>
      </c>
      <c r="R7822" t="s">
        <v>83</v>
      </c>
      <c r="S7822" t="s">
        <v>24</v>
      </c>
      <c r="T7822">
        <f>_xlfn.DAYS(Raw_data_US_healthcare[[#This Row],[Discharge Date]],Raw_data_US_healthcare[[#This Row],[Date of Admission]])</f>
        <v>29</v>
      </c>
    </row>
    <row r="7823" spans="1:20" x14ac:dyDescent="0.3">
      <c r="A7823" t="s">
        <v>26511</v>
      </c>
      <c r="B7823" t="s">
        <v>26588</v>
      </c>
      <c r="C7823">
        <v>18</v>
      </c>
      <c r="D7823" t="str">
        <f>IF(Raw_data_US_healthcare[[#This Row],[Age]]&lt;35,"Young",IF(Raw_data_US_healthcare[[#This Row],[Age]]&lt;60,"Middle","Senior"))</f>
        <v>Young</v>
      </c>
      <c r="E7823" t="s">
        <v>16</v>
      </c>
      <c r="F7823" t="s">
        <v>49</v>
      </c>
      <c r="G7823" t="s">
        <v>49</v>
      </c>
      <c r="H7823" t="s">
        <v>26516</v>
      </c>
      <c r="I7823" s="2">
        <v>44453</v>
      </c>
      <c r="J7823" t="s">
        <v>21116</v>
      </c>
      <c r="K7823" t="s">
        <v>21117</v>
      </c>
      <c r="L7823" t="s">
        <v>31</v>
      </c>
      <c r="M7823">
        <v>10330.4566</v>
      </c>
      <c r="N7823">
        <v>169</v>
      </c>
      <c r="O7823" t="s">
        <v>39</v>
      </c>
      <c r="P7823" t="s">
        <v>39</v>
      </c>
      <c r="Q7823" s="2">
        <v>44454</v>
      </c>
      <c r="R7823" t="s">
        <v>44</v>
      </c>
      <c r="S7823" t="s">
        <v>24</v>
      </c>
      <c r="T7823">
        <f>_xlfn.DAYS(Raw_data_US_healthcare[[#This Row],[Discharge Date]],Raw_data_US_healthcare[[#This Row],[Date of Admission]])</f>
        <v>1</v>
      </c>
    </row>
    <row r="7824" spans="1:20" x14ac:dyDescent="0.3">
      <c r="A7824" t="s">
        <v>26511</v>
      </c>
      <c r="B7824" t="s">
        <v>21118</v>
      </c>
      <c r="C7824">
        <v>31</v>
      </c>
      <c r="D7824" t="str">
        <f>IF(Raw_data_US_healthcare[[#This Row],[Age]]&lt;35,"Young",IF(Raw_data_US_healthcare[[#This Row],[Age]]&lt;60,"Middle","Senior"))</f>
        <v>Young</v>
      </c>
      <c r="E7824" t="s">
        <v>16</v>
      </c>
      <c r="F7824" t="s">
        <v>35</v>
      </c>
      <c r="G7824" t="s">
        <v>35</v>
      </c>
      <c r="H7824" t="s">
        <v>18</v>
      </c>
      <c r="I7824" s="2">
        <v>44275</v>
      </c>
      <c r="J7824" t="s">
        <v>21119</v>
      </c>
      <c r="K7824" t="s">
        <v>21120</v>
      </c>
      <c r="L7824" t="s">
        <v>31</v>
      </c>
      <c r="M7824">
        <v>21910.412</v>
      </c>
      <c r="N7824">
        <v>300</v>
      </c>
      <c r="O7824" t="s">
        <v>43</v>
      </c>
      <c r="P7824" t="s">
        <v>43</v>
      </c>
      <c r="Q7824" s="2">
        <v>44294</v>
      </c>
      <c r="R7824" t="s">
        <v>48</v>
      </c>
      <c r="S7824" t="s">
        <v>33</v>
      </c>
      <c r="T7824">
        <f>_xlfn.DAYS(Raw_data_US_healthcare[[#This Row],[Discharge Date]],Raw_data_US_healthcare[[#This Row],[Date of Admission]])</f>
        <v>19</v>
      </c>
    </row>
    <row r="7825" spans="1:20" x14ac:dyDescent="0.3">
      <c r="A7825" t="s">
        <v>26511</v>
      </c>
      <c r="B7825" t="s">
        <v>21121</v>
      </c>
      <c r="C7825">
        <v>51</v>
      </c>
      <c r="D7825" t="str">
        <f>IF(Raw_data_US_healthcare[[#This Row],[Age]]&lt;35,"Young",IF(Raw_data_US_healthcare[[#This Row],[Age]]&lt;60,"Middle","Senior"))</f>
        <v>Middle</v>
      </c>
      <c r="E7825" t="s">
        <v>16</v>
      </c>
      <c r="F7825" t="s">
        <v>88</v>
      </c>
      <c r="G7825" t="s">
        <v>88</v>
      </c>
      <c r="H7825" t="s">
        <v>26516</v>
      </c>
      <c r="I7825" s="2">
        <v>45223</v>
      </c>
      <c r="J7825" t="s">
        <v>21122</v>
      </c>
      <c r="K7825" t="s">
        <v>21123</v>
      </c>
      <c r="L7825" t="s">
        <v>52</v>
      </c>
      <c r="M7825">
        <v>16320.0154</v>
      </c>
      <c r="N7825">
        <v>176</v>
      </c>
      <c r="O7825" t="s">
        <v>39</v>
      </c>
      <c r="P7825" t="s">
        <v>39</v>
      </c>
      <c r="Q7825" s="2">
        <v>45230</v>
      </c>
      <c r="R7825" t="s">
        <v>23</v>
      </c>
      <c r="S7825" t="s">
        <v>45</v>
      </c>
      <c r="T7825">
        <f>_xlfn.DAYS(Raw_data_US_healthcare[[#This Row],[Discharge Date]],Raw_data_US_healthcare[[#This Row],[Date of Admission]])</f>
        <v>7</v>
      </c>
    </row>
    <row r="7826" spans="1:20" x14ac:dyDescent="0.3">
      <c r="A7826" t="s">
        <v>26512</v>
      </c>
      <c r="B7826" t="s">
        <v>21124</v>
      </c>
      <c r="C7826">
        <v>79</v>
      </c>
      <c r="D7826" t="str">
        <f>IF(Raw_data_US_healthcare[[#This Row],[Age]]&lt;35,"Young",IF(Raw_data_US_healthcare[[#This Row],[Age]]&lt;60,"Middle","Senior"))</f>
        <v>Senior</v>
      </c>
      <c r="E7826" t="s">
        <v>26</v>
      </c>
      <c r="F7826" t="s">
        <v>113</v>
      </c>
      <c r="G7826" t="s">
        <v>113</v>
      </c>
      <c r="H7826" t="s">
        <v>28</v>
      </c>
      <c r="I7826" s="2">
        <v>43935</v>
      </c>
      <c r="J7826" t="s">
        <v>21125</v>
      </c>
      <c r="K7826" t="s">
        <v>21126</v>
      </c>
      <c r="L7826" t="s">
        <v>52</v>
      </c>
      <c r="M7826">
        <v>21691.585899999998</v>
      </c>
      <c r="N7826">
        <v>449</v>
      </c>
      <c r="O7826" t="s">
        <v>43</v>
      </c>
      <c r="P7826" t="s">
        <v>43</v>
      </c>
      <c r="Q7826" s="2">
        <v>43947</v>
      </c>
      <c r="R7826" t="s">
        <v>48</v>
      </c>
      <c r="S7826" t="s">
        <v>33</v>
      </c>
      <c r="T7826">
        <f>_xlfn.DAYS(Raw_data_US_healthcare[[#This Row],[Discharge Date]],Raw_data_US_healthcare[[#This Row],[Date of Admission]])</f>
        <v>12</v>
      </c>
    </row>
    <row r="7827" spans="1:20" x14ac:dyDescent="0.3">
      <c r="A7827" t="s">
        <v>26511</v>
      </c>
      <c r="B7827" t="s">
        <v>21127</v>
      </c>
      <c r="C7827">
        <v>35</v>
      </c>
      <c r="D7827" t="str">
        <f>IF(Raw_data_US_healthcare[[#This Row],[Age]]&lt;35,"Young",IF(Raw_data_US_healthcare[[#This Row],[Age]]&lt;60,"Middle","Senior"))</f>
        <v>Middle</v>
      </c>
      <c r="E7827" t="s">
        <v>16</v>
      </c>
      <c r="F7827" t="s">
        <v>17</v>
      </c>
      <c r="G7827" t="s">
        <v>17</v>
      </c>
      <c r="H7827" t="s">
        <v>26514</v>
      </c>
      <c r="I7827" s="2">
        <v>43872</v>
      </c>
      <c r="J7827" t="s">
        <v>21128</v>
      </c>
      <c r="K7827" t="s">
        <v>21129</v>
      </c>
      <c r="L7827" t="s">
        <v>31</v>
      </c>
      <c r="M7827">
        <v>19594.692999999999</v>
      </c>
      <c r="N7827">
        <v>260</v>
      </c>
      <c r="O7827" t="s">
        <v>39</v>
      </c>
      <c r="P7827" t="s">
        <v>39</v>
      </c>
      <c r="Q7827" s="2">
        <v>43902</v>
      </c>
      <c r="R7827" t="s">
        <v>44</v>
      </c>
      <c r="S7827" t="s">
        <v>45</v>
      </c>
      <c r="T7827">
        <f>_xlfn.DAYS(Raw_data_US_healthcare[[#This Row],[Discharge Date]],Raw_data_US_healthcare[[#This Row],[Date of Admission]])</f>
        <v>30</v>
      </c>
    </row>
    <row r="7828" spans="1:20" x14ac:dyDescent="0.3">
      <c r="A7828" t="s">
        <v>26511</v>
      </c>
      <c r="B7828" t="s">
        <v>21130</v>
      </c>
      <c r="C7828">
        <v>50</v>
      </c>
      <c r="D7828" t="str">
        <f>IF(Raw_data_US_healthcare[[#This Row],[Age]]&lt;35,"Young",IF(Raw_data_US_healthcare[[#This Row],[Age]]&lt;60,"Middle","Senior"))</f>
        <v>Middle</v>
      </c>
      <c r="E7828" t="s">
        <v>16</v>
      </c>
      <c r="F7828" t="s">
        <v>17</v>
      </c>
      <c r="G7828" t="s">
        <v>17</v>
      </c>
      <c r="H7828" t="s">
        <v>26516</v>
      </c>
      <c r="I7828" s="2">
        <v>44854</v>
      </c>
      <c r="J7828" t="s">
        <v>7459</v>
      </c>
      <c r="K7828" t="s">
        <v>21131</v>
      </c>
      <c r="L7828" t="s">
        <v>56</v>
      </c>
      <c r="M7828">
        <v>9007.02</v>
      </c>
      <c r="N7828">
        <v>213</v>
      </c>
      <c r="O7828" t="s">
        <v>39</v>
      </c>
      <c r="P7828" t="s">
        <v>39</v>
      </c>
      <c r="Q7828" s="2">
        <v>44863</v>
      </c>
      <c r="R7828" t="s">
        <v>23</v>
      </c>
      <c r="S7828" t="s">
        <v>45</v>
      </c>
      <c r="T7828">
        <f>_xlfn.DAYS(Raw_data_US_healthcare[[#This Row],[Discharge Date]],Raw_data_US_healthcare[[#This Row],[Date of Admission]])</f>
        <v>9</v>
      </c>
    </row>
    <row r="7829" spans="1:20" x14ac:dyDescent="0.3">
      <c r="A7829" t="s">
        <v>26512</v>
      </c>
      <c r="B7829" t="s">
        <v>20352</v>
      </c>
      <c r="C7829">
        <v>64</v>
      </c>
      <c r="D7829" t="str">
        <f>IF(Raw_data_US_healthcare[[#This Row],[Age]]&lt;35,"Young",IF(Raw_data_US_healthcare[[#This Row],[Age]]&lt;60,"Middle","Senior"))</f>
        <v>Senior</v>
      </c>
      <c r="E7829" t="s">
        <v>26</v>
      </c>
      <c r="F7829" t="s">
        <v>49</v>
      </c>
      <c r="G7829" t="s">
        <v>49</v>
      </c>
      <c r="H7829" t="s">
        <v>18</v>
      </c>
      <c r="I7829" s="2">
        <v>45015</v>
      </c>
      <c r="J7829" t="s">
        <v>21132</v>
      </c>
      <c r="K7829" t="s">
        <v>21133</v>
      </c>
      <c r="L7829" t="s">
        <v>56</v>
      </c>
      <c r="M7829">
        <v>8695.4691999999995</v>
      </c>
      <c r="N7829">
        <v>469</v>
      </c>
      <c r="O7829" t="s">
        <v>39</v>
      </c>
      <c r="P7829" t="s">
        <v>39</v>
      </c>
      <c r="Q7829" s="2">
        <v>45017</v>
      </c>
      <c r="R7829" t="s">
        <v>44</v>
      </c>
      <c r="S7829" t="s">
        <v>45</v>
      </c>
      <c r="T7829">
        <f>_xlfn.DAYS(Raw_data_US_healthcare[[#This Row],[Discharge Date]],Raw_data_US_healthcare[[#This Row],[Date of Admission]])</f>
        <v>2</v>
      </c>
    </row>
    <row r="7830" spans="1:20" x14ac:dyDescent="0.3">
      <c r="A7830" t="s">
        <v>26511</v>
      </c>
      <c r="B7830" t="s">
        <v>21134</v>
      </c>
      <c r="C7830">
        <v>37</v>
      </c>
      <c r="D7830" t="str">
        <f>IF(Raw_data_US_healthcare[[#This Row],[Age]]&lt;35,"Young",IF(Raw_data_US_healthcare[[#This Row],[Age]]&lt;60,"Middle","Senior"))</f>
        <v>Middle</v>
      </c>
      <c r="E7830" t="s">
        <v>16</v>
      </c>
      <c r="F7830" t="s">
        <v>228</v>
      </c>
      <c r="G7830" t="s">
        <v>228</v>
      </c>
      <c r="H7830" t="s">
        <v>69</v>
      </c>
      <c r="I7830" s="2">
        <v>44556</v>
      </c>
      <c r="J7830" t="s">
        <v>15185</v>
      </c>
      <c r="K7830" t="s">
        <v>21135</v>
      </c>
      <c r="L7830" t="s">
        <v>60</v>
      </c>
      <c r="M7830">
        <v>40309.8217</v>
      </c>
      <c r="N7830">
        <v>312</v>
      </c>
      <c r="O7830" t="s">
        <v>43</v>
      </c>
      <c r="P7830" t="s">
        <v>43</v>
      </c>
      <c r="Q7830" s="2">
        <v>44567</v>
      </c>
      <c r="R7830" t="s">
        <v>32</v>
      </c>
      <c r="S7830" t="s">
        <v>33</v>
      </c>
      <c r="T7830">
        <f>_xlfn.DAYS(Raw_data_US_healthcare[[#This Row],[Discharge Date]],Raw_data_US_healthcare[[#This Row],[Date of Admission]])</f>
        <v>11</v>
      </c>
    </row>
    <row r="7831" spans="1:20" x14ac:dyDescent="0.3">
      <c r="A7831" t="s">
        <v>26512</v>
      </c>
      <c r="B7831" t="s">
        <v>21136</v>
      </c>
      <c r="C7831">
        <v>23</v>
      </c>
      <c r="D7831" t="str">
        <f>IF(Raw_data_US_healthcare[[#This Row],[Age]]&lt;35,"Young",IF(Raw_data_US_healthcare[[#This Row],[Age]]&lt;60,"Middle","Senior"))</f>
        <v>Young</v>
      </c>
      <c r="E7831" t="s">
        <v>26</v>
      </c>
      <c r="F7831" t="s">
        <v>228</v>
      </c>
      <c r="G7831" t="s">
        <v>228</v>
      </c>
      <c r="H7831" t="s">
        <v>28</v>
      </c>
      <c r="I7831" s="2">
        <v>44921</v>
      </c>
      <c r="J7831" t="s">
        <v>21137</v>
      </c>
      <c r="K7831" t="s">
        <v>21138</v>
      </c>
      <c r="L7831" t="s">
        <v>60</v>
      </c>
      <c r="M7831">
        <v>11889.8343</v>
      </c>
      <c r="N7831">
        <v>276</v>
      </c>
      <c r="O7831" t="s">
        <v>43</v>
      </c>
      <c r="P7831" t="s">
        <v>43</v>
      </c>
      <c r="Q7831" s="2">
        <v>44937</v>
      </c>
      <c r="R7831" t="s">
        <v>32</v>
      </c>
      <c r="S7831" t="s">
        <v>45</v>
      </c>
      <c r="T7831">
        <f>_xlfn.DAYS(Raw_data_US_healthcare[[#This Row],[Discharge Date]],Raw_data_US_healthcare[[#This Row],[Date of Admission]])</f>
        <v>16</v>
      </c>
    </row>
    <row r="7832" spans="1:20" x14ac:dyDescent="0.3">
      <c r="A7832" t="s">
        <v>26512</v>
      </c>
      <c r="B7832" t="s">
        <v>5622</v>
      </c>
      <c r="C7832">
        <v>78</v>
      </c>
      <c r="D7832" t="str">
        <f>IF(Raw_data_US_healthcare[[#This Row],[Age]]&lt;35,"Young",IF(Raw_data_US_healthcare[[#This Row],[Age]]&lt;60,"Middle","Senior"))</f>
        <v>Senior</v>
      </c>
      <c r="E7832" t="s">
        <v>26</v>
      </c>
      <c r="F7832" t="s">
        <v>17</v>
      </c>
      <c r="G7832" t="s">
        <v>17</v>
      </c>
      <c r="H7832" t="s">
        <v>69</v>
      </c>
      <c r="I7832" s="2">
        <v>44558</v>
      </c>
      <c r="J7832" t="s">
        <v>21139</v>
      </c>
      <c r="K7832" t="s">
        <v>21140</v>
      </c>
      <c r="L7832" t="s">
        <v>56</v>
      </c>
      <c r="M7832">
        <v>22633.9123</v>
      </c>
      <c r="N7832">
        <v>174</v>
      </c>
      <c r="O7832" t="s">
        <v>39</v>
      </c>
      <c r="P7832" t="s">
        <v>39</v>
      </c>
      <c r="Q7832" s="2">
        <v>44578</v>
      </c>
      <c r="R7832" t="s">
        <v>48</v>
      </c>
      <c r="S7832" t="s">
        <v>24</v>
      </c>
      <c r="T7832">
        <f>_xlfn.DAYS(Raw_data_US_healthcare[[#This Row],[Discharge Date]],Raw_data_US_healthcare[[#This Row],[Date of Admission]])</f>
        <v>20</v>
      </c>
    </row>
    <row r="7833" spans="1:20" x14ac:dyDescent="0.3">
      <c r="A7833" t="s">
        <v>26512</v>
      </c>
      <c r="B7833" t="s">
        <v>21141</v>
      </c>
      <c r="C7833">
        <v>29</v>
      </c>
      <c r="D7833" t="str">
        <f>IF(Raw_data_US_healthcare[[#This Row],[Age]]&lt;35,"Young",IF(Raw_data_US_healthcare[[#This Row],[Age]]&lt;60,"Middle","Senior"))</f>
        <v>Young</v>
      </c>
      <c r="E7833" t="s">
        <v>26</v>
      </c>
      <c r="F7833" t="s">
        <v>27</v>
      </c>
      <c r="G7833" t="s">
        <v>27</v>
      </c>
      <c r="H7833" t="s">
        <v>28</v>
      </c>
      <c r="I7833" s="2">
        <v>44418</v>
      </c>
      <c r="J7833" t="s">
        <v>21142</v>
      </c>
      <c r="K7833" t="s">
        <v>21143</v>
      </c>
      <c r="L7833" t="s">
        <v>60</v>
      </c>
      <c r="M7833">
        <v>36040.1322</v>
      </c>
      <c r="N7833">
        <v>140</v>
      </c>
      <c r="O7833" t="s">
        <v>39</v>
      </c>
      <c r="P7833" t="s">
        <v>39</v>
      </c>
      <c r="Q7833" s="2">
        <v>44429</v>
      </c>
      <c r="R7833" t="s">
        <v>44</v>
      </c>
      <c r="S7833" t="s">
        <v>33</v>
      </c>
      <c r="T7833">
        <f>_xlfn.DAYS(Raw_data_US_healthcare[[#This Row],[Discharge Date]],Raw_data_US_healthcare[[#This Row],[Date of Admission]])</f>
        <v>11</v>
      </c>
    </row>
    <row r="7834" spans="1:20" x14ac:dyDescent="0.3">
      <c r="A7834" t="s">
        <v>26511</v>
      </c>
      <c r="B7834" t="s">
        <v>15706</v>
      </c>
      <c r="C7834">
        <v>55</v>
      </c>
      <c r="D7834" t="str">
        <f>IF(Raw_data_US_healthcare[[#This Row],[Age]]&lt;35,"Young",IF(Raw_data_US_healthcare[[#This Row],[Age]]&lt;60,"Middle","Senior"))</f>
        <v>Middle</v>
      </c>
      <c r="E7834" t="s">
        <v>16</v>
      </c>
      <c r="F7834" t="s">
        <v>35</v>
      </c>
      <c r="G7834" t="s">
        <v>35</v>
      </c>
      <c r="H7834" t="s">
        <v>36</v>
      </c>
      <c r="I7834" s="2">
        <v>43481</v>
      </c>
      <c r="J7834" t="s">
        <v>21144</v>
      </c>
      <c r="K7834" t="s">
        <v>21145</v>
      </c>
      <c r="L7834" t="s">
        <v>60</v>
      </c>
      <c r="M7834">
        <v>13849.757600000001</v>
      </c>
      <c r="N7834">
        <v>107</v>
      </c>
      <c r="O7834" t="s">
        <v>43</v>
      </c>
      <c r="P7834" t="s">
        <v>43</v>
      </c>
      <c r="Q7834" s="2">
        <v>43507</v>
      </c>
      <c r="R7834" t="s">
        <v>23</v>
      </c>
      <c r="S7834" t="s">
        <v>24</v>
      </c>
      <c r="T7834">
        <f>_xlfn.DAYS(Raw_data_US_healthcare[[#This Row],[Discharge Date]],Raw_data_US_healthcare[[#This Row],[Date of Admission]])</f>
        <v>26</v>
      </c>
    </row>
    <row r="7835" spans="1:20" x14ac:dyDescent="0.3">
      <c r="A7835" t="s">
        <v>26512</v>
      </c>
      <c r="B7835" t="s">
        <v>21146</v>
      </c>
      <c r="C7835">
        <v>75</v>
      </c>
      <c r="D7835" t="str">
        <f>IF(Raw_data_US_healthcare[[#This Row],[Age]]&lt;35,"Young",IF(Raw_data_US_healthcare[[#This Row],[Age]]&lt;60,"Middle","Senior"))</f>
        <v>Senior</v>
      </c>
      <c r="E7835" t="s">
        <v>26</v>
      </c>
      <c r="F7835" t="s">
        <v>62</v>
      </c>
      <c r="G7835" t="s">
        <v>62</v>
      </c>
      <c r="H7835" t="s">
        <v>26516</v>
      </c>
      <c r="I7835" s="2">
        <v>44377</v>
      </c>
      <c r="J7835" t="s">
        <v>21147</v>
      </c>
      <c r="K7835" t="s">
        <v>4509</v>
      </c>
      <c r="L7835" t="s">
        <v>56</v>
      </c>
      <c r="M7835">
        <v>34919.784299999999</v>
      </c>
      <c r="N7835">
        <v>267</v>
      </c>
      <c r="O7835" t="s">
        <v>43</v>
      </c>
      <c r="P7835" t="s">
        <v>43</v>
      </c>
      <c r="Q7835" s="2">
        <v>44384</v>
      </c>
      <c r="R7835" t="s">
        <v>44</v>
      </c>
      <c r="S7835" t="s">
        <v>33</v>
      </c>
      <c r="T7835">
        <f>_xlfn.DAYS(Raw_data_US_healthcare[[#This Row],[Discharge Date]],Raw_data_US_healthcare[[#This Row],[Date of Admission]])</f>
        <v>7</v>
      </c>
    </row>
    <row r="7836" spans="1:20" x14ac:dyDescent="0.3">
      <c r="A7836" t="s">
        <v>26512</v>
      </c>
      <c r="B7836" t="s">
        <v>21148</v>
      </c>
      <c r="C7836">
        <v>40</v>
      </c>
      <c r="D7836" t="str">
        <f>IF(Raw_data_US_healthcare[[#This Row],[Age]]&lt;35,"Young",IF(Raw_data_US_healthcare[[#This Row],[Age]]&lt;60,"Middle","Senior"))</f>
        <v>Middle</v>
      </c>
      <c r="E7836" t="s">
        <v>26</v>
      </c>
      <c r="F7836" t="s">
        <v>27</v>
      </c>
      <c r="G7836" t="s">
        <v>27</v>
      </c>
      <c r="H7836" t="s">
        <v>26516</v>
      </c>
      <c r="I7836" s="2">
        <v>43920</v>
      </c>
      <c r="J7836" t="s">
        <v>8824</v>
      </c>
      <c r="K7836" t="s">
        <v>21149</v>
      </c>
      <c r="L7836" t="s">
        <v>21</v>
      </c>
      <c r="M7836">
        <v>20849.995800000001</v>
      </c>
      <c r="N7836">
        <v>408</v>
      </c>
      <c r="O7836" t="s">
        <v>43</v>
      </c>
      <c r="P7836" t="s">
        <v>43</v>
      </c>
      <c r="Q7836" s="2">
        <v>43932</v>
      </c>
      <c r="R7836" t="s">
        <v>48</v>
      </c>
      <c r="S7836" t="s">
        <v>45</v>
      </c>
      <c r="T7836">
        <f>_xlfn.DAYS(Raw_data_US_healthcare[[#This Row],[Discharge Date]],Raw_data_US_healthcare[[#This Row],[Date of Admission]])</f>
        <v>12</v>
      </c>
    </row>
    <row r="7837" spans="1:20" x14ac:dyDescent="0.3">
      <c r="A7837" t="s">
        <v>26511</v>
      </c>
      <c r="B7837" t="s">
        <v>21150</v>
      </c>
      <c r="C7837">
        <v>80</v>
      </c>
      <c r="D7837" t="str">
        <f>IF(Raw_data_US_healthcare[[#This Row],[Age]]&lt;35,"Young",IF(Raw_data_US_healthcare[[#This Row],[Age]]&lt;60,"Middle","Senior"))</f>
        <v>Senior</v>
      </c>
      <c r="E7837" t="s">
        <v>16</v>
      </c>
      <c r="F7837" t="s">
        <v>49</v>
      </c>
      <c r="G7837" t="s">
        <v>49</v>
      </c>
      <c r="H7837" t="s">
        <v>36</v>
      </c>
      <c r="I7837" s="2">
        <v>43636</v>
      </c>
      <c r="J7837" t="s">
        <v>21151</v>
      </c>
      <c r="K7837" t="s">
        <v>7427</v>
      </c>
      <c r="L7837" t="s">
        <v>60</v>
      </c>
      <c r="M7837">
        <v>9892.1213000000007</v>
      </c>
      <c r="N7837">
        <v>468</v>
      </c>
      <c r="O7837" t="s">
        <v>43</v>
      </c>
      <c r="P7837" t="s">
        <v>43</v>
      </c>
      <c r="Q7837" s="2">
        <v>43647</v>
      </c>
      <c r="R7837" t="s">
        <v>83</v>
      </c>
      <c r="S7837" t="s">
        <v>33</v>
      </c>
      <c r="T7837">
        <f>_xlfn.DAYS(Raw_data_US_healthcare[[#This Row],[Discharge Date]],Raw_data_US_healthcare[[#This Row],[Date of Admission]])</f>
        <v>11</v>
      </c>
    </row>
    <row r="7838" spans="1:20" x14ac:dyDescent="0.3">
      <c r="A7838" t="s">
        <v>26512</v>
      </c>
      <c r="B7838" t="s">
        <v>7234</v>
      </c>
      <c r="C7838">
        <v>30</v>
      </c>
      <c r="D7838" t="str">
        <f>IF(Raw_data_US_healthcare[[#This Row],[Age]]&lt;35,"Young",IF(Raw_data_US_healthcare[[#This Row],[Age]]&lt;60,"Middle","Senior"))</f>
        <v>Young</v>
      </c>
      <c r="E7838" t="s">
        <v>26</v>
      </c>
      <c r="F7838" t="s">
        <v>228</v>
      </c>
      <c r="G7838" t="s">
        <v>228</v>
      </c>
      <c r="H7838" t="s">
        <v>28</v>
      </c>
      <c r="I7838" s="2">
        <v>44803</v>
      </c>
      <c r="J7838" t="s">
        <v>21152</v>
      </c>
      <c r="K7838" t="s">
        <v>21153</v>
      </c>
      <c r="L7838" t="s">
        <v>60</v>
      </c>
      <c r="M7838">
        <v>17291.745500000001</v>
      </c>
      <c r="N7838">
        <v>272</v>
      </c>
      <c r="O7838" t="s">
        <v>43</v>
      </c>
      <c r="P7838" t="s">
        <v>43</v>
      </c>
      <c r="Q7838" s="2">
        <v>44828</v>
      </c>
      <c r="R7838" t="s">
        <v>23</v>
      </c>
      <c r="S7838" t="s">
        <v>33</v>
      </c>
      <c r="T7838">
        <f>_xlfn.DAYS(Raw_data_US_healthcare[[#This Row],[Discharge Date]],Raw_data_US_healthcare[[#This Row],[Date of Admission]])</f>
        <v>25</v>
      </c>
    </row>
    <row r="7839" spans="1:20" x14ac:dyDescent="0.3">
      <c r="A7839" t="s">
        <v>26512</v>
      </c>
      <c r="B7839" t="s">
        <v>21154</v>
      </c>
      <c r="C7839">
        <v>50</v>
      </c>
      <c r="D7839" t="str">
        <f>IF(Raw_data_US_healthcare[[#This Row],[Age]]&lt;35,"Young",IF(Raw_data_US_healthcare[[#This Row],[Age]]&lt;60,"Middle","Senior"))</f>
        <v>Middle</v>
      </c>
      <c r="E7839" t="s">
        <v>26</v>
      </c>
      <c r="F7839" t="s">
        <v>228</v>
      </c>
      <c r="G7839" t="s">
        <v>228</v>
      </c>
      <c r="H7839" t="s">
        <v>26516</v>
      </c>
      <c r="I7839" s="2">
        <v>44267</v>
      </c>
      <c r="J7839" t="s">
        <v>21155</v>
      </c>
      <c r="K7839" t="s">
        <v>21156</v>
      </c>
      <c r="L7839" t="s">
        <v>52</v>
      </c>
      <c r="M7839">
        <v>14707.318799999999</v>
      </c>
      <c r="N7839">
        <v>457</v>
      </c>
      <c r="O7839" t="s">
        <v>39</v>
      </c>
      <c r="P7839" t="s">
        <v>39</v>
      </c>
      <c r="Q7839" s="2">
        <v>44278</v>
      </c>
      <c r="R7839" t="s">
        <v>48</v>
      </c>
      <c r="S7839" t="s">
        <v>24</v>
      </c>
      <c r="T7839">
        <f>_xlfn.DAYS(Raw_data_US_healthcare[[#This Row],[Discharge Date]],Raw_data_US_healthcare[[#This Row],[Date of Admission]])</f>
        <v>11</v>
      </c>
    </row>
    <row r="7840" spans="1:20" x14ac:dyDescent="0.3">
      <c r="A7840" t="s">
        <v>26511</v>
      </c>
      <c r="B7840" t="s">
        <v>21157</v>
      </c>
      <c r="C7840">
        <v>65</v>
      </c>
      <c r="D7840" t="str">
        <f>IF(Raw_data_US_healthcare[[#This Row],[Age]]&lt;35,"Young",IF(Raw_data_US_healthcare[[#This Row],[Age]]&lt;60,"Middle","Senior"))</f>
        <v>Senior</v>
      </c>
      <c r="E7840" t="s">
        <v>16</v>
      </c>
      <c r="F7840" t="s">
        <v>35</v>
      </c>
      <c r="G7840" t="s">
        <v>35</v>
      </c>
      <c r="H7840" t="s">
        <v>36</v>
      </c>
      <c r="I7840" s="2">
        <v>43964</v>
      </c>
      <c r="J7840" t="s">
        <v>16734</v>
      </c>
      <c r="K7840" t="s">
        <v>21158</v>
      </c>
      <c r="L7840" t="s">
        <v>21</v>
      </c>
      <c r="M7840">
        <v>2770.7826</v>
      </c>
      <c r="N7840">
        <v>439</v>
      </c>
      <c r="O7840" t="s">
        <v>22</v>
      </c>
      <c r="P7840" t="s">
        <v>22</v>
      </c>
      <c r="Q7840" s="2">
        <v>43967</v>
      </c>
      <c r="R7840" t="s">
        <v>32</v>
      </c>
      <c r="S7840" t="s">
        <v>24</v>
      </c>
      <c r="T7840">
        <f>_xlfn.DAYS(Raw_data_US_healthcare[[#This Row],[Discharge Date]],Raw_data_US_healthcare[[#This Row],[Date of Admission]])</f>
        <v>3</v>
      </c>
    </row>
    <row r="7841" spans="1:20" x14ac:dyDescent="0.3">
      <c r="A7841" t="s">
        <v>26511</v>
      </c>
      <c r="B7841" t="s">
        <v>21159</v>
      </c>
      <c r="C7841">
        <v>48</v>
      </c>
      <c r="D7841" t="str">
        <f>IF(Raw_data_US_healthcare[[#This Row],[Age]]&lt;35,"Young",IF(Raw_data_US_healthcare[[#This Row],[Age]]&lt;60,"Middle","Senior"))</f>
        <v>Middle</v>
      </c>
      <c r="E7841" t="s">
        <v>16</v>
      </c>
      <c r="F7841" t="s">
        <v>228</v>
      </c>
      <c r="G7841" t="s">
        <v>228</v>
      </c>
      <c r="H7841" t="s">
        <v>26514</v>
      </c>
      <c r="I7841" s="2">
        <v>43725</v>
      </c>
      <c r="J7841" t="s">
        <v>21160</v>
      </c>
      <c r="K7841" t="s">
        <v>4189</v>
      </c>
      <c r="L7841" t="s">
        <v>60</v>
      </c>
      <c r="M7841">
        <v>3520.2283000000002</v>
      </c>
      <c r="N7841">
        <v>360</v>
      </c>
      <c r="O7841" t="s">
        <v>39</v>
      </c>
      <c r="P7841" t="s">
        <v>39</v>
      </c>
      <c r="Q7841" s="2">
        <v>43732</v>
      </c>
      <c r="R7841" t="s">
        <v>83</v>
      </c>
      <c r="S7841" t="s">
        <v>45</v>
      </c>
      <c r="T7841">
        <f>_xlfn.DAYS(Raw_data_US_healthcare[[#This Row],[Discharge Date]],Raw_data_US_healthcare[[#This Row],[Date of Admission]])</f>
        <v>7</v>
      </c>
    </row>
    <row r="7842" spans="1:20" x14ac:dyDescent="0.3">
      <c r="A7842" t="s">
        <v>26512</v>
      </c>
      <c r="B7842" t="s">
        <v>21161</v>
      </c>
      <c r="C7842">
        <v>57</v>
      </c>
      <c r="D7842" t="str">
        <f>IF(Raw_data_US_healthcare[[#This Row],[Age]]&lt;35,"Young",IF(Raw_data_US_healthcare[[#This Row],[Age]]&lt;60,"Middle","Senior"))</f>
        <v>Middle</v>
      </c>
      <c r="E7842" t="s">
        <v>26</v>
      </c>
      <c r="F7842" t="s">
        <v>62</v>
      </c>
      <c r="G7842" t="s">
        <v>62</v>
      </c>
      <c r="H7842" t="s">
        <v>69</v>
      </c>
      <c r="I7842" s="2">
        <v>44478</v>
      </c>
      <c r="J7842" t="s">
        <v>21162</v>
      </c>
      <c r="K7842" t="s">
        <v>21163</v>
      </c>
      <c r="L7842" t="s">
        <v>60</v>
      </c>
      <c r="M7842">
        <v>13217.6657</v>
      </c>
      <c r="N7842">
        <v>221</v>
      </c>
      <c r="O7842" t="s">
        <v>22</v>
      </c>
      <c r="P7842" t="s">
        <v>22</v>
      </c>
      <c r="Q7842" s="2">
        <v>44483</v>
      </c>
      <c r="R7842" t="s">
        <v>32</v>
      </c>
      <c r="S7842" t="s">
        <v>24</v>
      </c>
      <c r="T7842">
        <f>_xlfn.DAYS(Raw_data_US_healthcare[[#This Row],[Discharge Date]],Raw_data_US_healthcare[[#This Row],[Date of Admission]])</f>
        <v>5</v>
      </c>
    </row>
    <row r="7843" spans="1:20" x14ac:dyDescent="0.3">
      <c r="A7843" t="s">
        <v>26512</v>
      </c>
      <c r="B7843" t="s">
        <v>21164</v>
      </c>
      <c r="C7843">
        <v>79</v>
      </c>
      <c r="D7843" t="str">
        <f>IF(Raw_data_US_healthcare[[#This Row],[Age]]&lt;35,"Young",IF(Raw_data_US_healthcare[[#This Row],[Age]]&lt;60,"Middle","Senior"))</f>
        <v>Senior</v>
      </c>
      <c r="E7843" t="s">
        <v>26</v>
      </c>
      <c r="F7843" t="s">
        <v>88</v>
      </c>
      <c r="G7843" t="s">
        <v>88</v>
      </c>
      <c r="H7843" t="s">
        <v>36</v>
      </c>
      <c r="I7843" s="2">
        <v>44828</v>
      </c>
      <c r="J7843" t="s">
        <v>21165</v>
      </c>
      <c r="K7843" t="s">
        <v>21166</v>
      </c>
      <c r="L7843" t="s">
        <v>21</v>
      </c>
      <c r="M7843">
        <v>10113.215099999999</v>
      </c>
      <c r="N7843">
        <v>191</v>
      </c>
      <c r="O7843" t="s">
        <v>43</v>
      </c>
      <c r="P7843" t="s">
        <v>43</v>
      </c>
      <c r="Q7843" s="2">
        <v>44849</v>
      </c>
      <c r="R7843" t="s">
        <v>23</v>
      </c>
      <c r="S7843" t="s">
        <v>33</v>
      </c>
      <c r="T7843">
        <f>_xlfn.DAYS(Raw_data_US_healthcare[[#This Row],[Discharge Date]],Raw_data_US_healthcare[[#This Row],[Date of Admission]])</f>
        <v>21</v>
      </c>
    </row>
    <row r="7844" spans="1:20" x14ac:dyDescent="0.3">
      <c r="A7844" t="s">
        <v>26511</v>
      </c>
      <c r="B7844" t="s">
        <v>14651</v>
      </c>
      <c r="C7844">
        <v>80</v>
      </c>
      <c r="D7844" t="str">
        <f>IF(Raw_data_US_healthcare[[#This Row],[Age]]&lt;35,"Young",IF(Raw_data_US_healthcare[[#This Row],[Age]]&lt;60,"Middle","Senior"))</f>
        <v>Senior</v>
      </c>
      <c r="E7844" t="s">
        <v>16</v>
      </c>
      <c r="F7844" t="s">
        <v>228</v>
      </c>
      <c r="G7844" t="s">
        <v>228</v>
      </c>
      <c r="H7844" t="s">
        <v>26514</v>
      </c>
      <c r="I7844" s="2">
        <v>44303</v>
      </c>
      <c r="J7844" t="s">
        <v>21167</v>
      </c>
      <c r="K7844" t="s">
        <v>21168</v>
      </c>
      <c r="L7844" t="s">
        <v>52</v>
      </c>
      <c r="M7844">
        <v>16411.7415</v>
      </c>
      <c r="N7844">
        <v>351</v>
      </c>
      <c r="O7844" t="s">
        <v>43</v>
      </c>
      <c r="P7844" t="s">
        <v>43</v>
      </c>
      <c r="Q7844" s="2">
        <v>44306</v>
      </c>
      <c r="R7844" t="s">
        <v>44</v>
      </c>
      <c r="S7844" t="s">
        <v>33</v>
      </c>
      <c r="T7844">
        <f>_xlfn.DAYS(Raw_data_US_healthcare[[#This Row],[Discharge Date]],Raw_data_US_healthcare[[#This Row],[Date of Admission]])</f>
        <v>3</v>
      </c>
    </row>
    <row r="7845" spans="1:20" x14ac:dyDescent="0.3">
      <c r="A7845" t="s">
        <v>26511</v>
      </c>
      <c r="B7845" t="s">
        <v>21169</v>
      </c>
      <c r="C7845">
        <v>62</v>
      </c>
      <c r="D7845" t="str">
        <f>IF(Raw_data_US_healthcare[[#This Row],[Age]]&lt;35,"Young",IF(Raw_data_US_healthcare[[#This Row],[Age]]&lt;60,"Middle","Senior"))</f>
        <v>Senior</v>
      </c>
      <c r="E7845" t="s">
        <v>16</v>
      </c>
      <c r="F7845" t="s">
        <v>27</v>
      </c>
      <c r="G7845" t="s">
        <v>27</v>
      </c>
      <c r="H7845" t="s">
        <v>28</v>
      </c>
      <c r="I7845" s="2">
        <v>43539</v>
      </c>
      <c r="J7845" t="s">
        <v>9521</v>
      </c>
      <c r="K7845" t="s">
        <v>21170</v>
      </c>
      <c r="L7845" t="s">
        <v>21</v>
      </c>
      <c r="M7845">
        <v>16585.168399999999</v>
      </c>
      <c r="N7845">
        <v>203</v>
      </c>
      <c r="O7845" t="s">
        <v>43</v>
      </c>
      <c r="P7845" t="s">
        <v>43</v>
      </c>
      <c r="Q7845" s="2">
        <v>43564</v>
      </c>
      <c r="R7845" t="s">
        <v>23</v>
      </c>
      <c r="S7845" t="s">
        <v>45</v>
      </c>
      <c r="T7845">
        <f>_xlfn.DAYS(Raw_data_US_healthcare[[#This Row],[Discharge Date]],Raw_data_US_healthcare[[#This Row],[Date of Admission]])</f>
        <v>25</v>
      </c>
    </row>
    <row r="7846" spans="1:20" x14ac:dyDescent="0.3">
      <c r="A7846" t="s">
        <v>26512</v>
      </c>
      <c r="B7846" t="s">
        <v>21171</v>
      </c>
      <c r="C7846">
        <v>69</v>
      </c>
      <c r="D7846" t="str">
        <f>IF(Raw_data_US_healthcare[[#This Row],[Age]]&lt;35,"Young",IF(Raw_data_US_healthcare[[#This Row],[Age]]&lt;60,"Middle","Senior"))</f>
        <v>Senior</v>
      </c>
      <c r="E7846" t="s">
        <v>26</v>
      </c>
      <c r="F7846" t="s">
        <v>228</v>
      </c>
      <c r="G7846" t="s">
        <v>228</v>
      </c>
      <c r="H7846" t="s">
        <v>69</v>
      </c>
      <c r="I7846" s="2">
        <v>45176</v>
      </c>
      <c r="J7846" t="s">
        <v>21172</v>
      </c>
      <c r="K7846" t="s">
        <v>21173</v>
      </c>
      <c r="L7846" t="s">
        <v>21</v>
      </c>
      <c r="M7846">
        <v>56815.585299999999</v>
      </c>
      <c r="N7846">
        <v>404</v>
      </c>
      <c r="O7846" t="s">
        <v>43</v>
      </c>
      <c r="P7846" t="s">
        <v>43</v>
      </c>
      <c r="Q7846" s="2">
        <v>45178</v>
      </c>
      <c r="R7846" t="s">
        <v>32</v>
      </c>
      <c r="S7846" t="s">
        <v>33</v>
      </c>
      <c r="T7846">
        <f>_xlfn.DAYS(Raw_data_US_healthcare[[#This Row],[Discharge Date]],Raw_data_US_healthcare[[#This Row],[Date of Admission]])</f>
        <v>2</v>
      </c>
    </row>
    <row r="7847" spans="1:20" x14ac:dyDescent="0.3">
      <c r="A7847" t="s">
        <v>26511</v>
      </c>
      <c r="B7847" t="s">
        <v>21174</v>
      </c>
      <c r="C7847">
        <v>48</v>
      </c>
      <c r="D7847" t="str">
        <f>IF(Raw_data_US_healthcare[[#This Row],[Age]]&lt;35,"Young",IF(Raw_data_US_healthcare[[#This Row],[Age]]&lt;60,"Middle","Senior"))</f>
        <v>Middle</v>
      </c>
      <c r="E7847" t="s">
        <v>16</v>
      </c>
      <c r="F7847" t="s">
        <v>18723</v>
      </c>
      <c r="G7847" t="s">
        <v>17</v>
      </c>
      <c r="H7847" t="s">
        <v>69</v>
      </c>
      <c r="I7847" s="2">
        <v>43479</v>
      </c>
      <c r="J7847" t="s">
        <v>21175</v>
      </c>
      <c r="K7847" t="s">
        <v>21176</v>
      </c>
      <c r="L7847" t="s">
        <v>21</v>
      </c>
      <c r="M7847">
        <v>10151.9146</v>
      </c>
      <c r="N7847">
        <v>293</v>
      </c>
      <c r="O7847" t="s">
        <v>39</v>
      </c>
      <c r="P7847" t="s">
        <v>39</v>
      </c>
      <c r="Q7847" s="2">
        <v>43481</v>
      </c>
      <c r="R7847" t="s">
        <v>23</v>
      </c>
      <c r="S7847" t="s">
        <v>33</v>
      </c>
      <c r="T7847">
        <f>_xlfn.DAYS(Raw_data_US_healthcare[[#This Row],[Discharge Date]],Raw_data_US_healthcare[[#This Row],[Date of Admission]])</f>
        <v>2</v>
      </c>
    </row>
    <row r="7848" spans="1:20" x14ac:dyDescent="0.3">
      <c r="A7848" t="s">
        <v>26512</v>
      </c>
      <c r="B7848" t="s">
        <v>21177</v>
      </c>
      <c r="C7848">
        <v>34</v>
      </c>
      <c r="D7848" t="str">
        <f>IF(Raw_data_US_healthcare[[#This Row],[Age]]&lt;35,"Young",IF(Raw_data_US_healthcare[[#This Row],[Age]]&lt;60,"Middle","Senior"))</f>
        <v>Young</v>
      </c>
      <c r="E7848" t="s">
        <v>26</v>
      </c>
      <c r="F7848" t="s">
        <v>228</v>
      </c>
      <c r="G7848" t="s">
        <v>228</v>
      </c>
      <c r="H7848" t="s">
        <v>18</v>
      </c>
      <c r="I7848" s="2">
        <v>44660</v>
      </c>
      <c r="J7848" t="s">
        <v>3788</v>
      </c>
      <c r="K7848" t="s">
        <v>21178</v>
      </c>
      <c r="L7848" t="s">
        <v>52</v>
      </c>
      <c r="M7848">
        <v>36562.184500000003</v>
      </c>
      <c r="N7848">
        <v>243</v>
      </c>
      <c r="O7848" t="s">
        <v>43</v>
      </c>
      <c r="P7848" t="s">
        <v>43</v>
      </c>
      <c r="Q7848" s="2">
        <v>44689</v>
      </c>
      <c r="R7848" t="s">
        <v>23</v>
      </c>
      <c r="S7848" t="s">
        <v>24</v>
      </c>
      <c r="T7848">
        <f>_xlfn.DAYS(Raw_data_US_healthcare[[#This Row],[Discharge Date]],Raw_data_US_healthcare[[#This Row],[Date of Admission]])</f>
        <v>29</v>
      </c>
    </row>
    <row r="7849" spans="1:20" x14ac:dyDescent="0.3">
      <c r="A7849" t="s">
        <v>26512</v>
      </c>
      <c r="B7849" t="s">
        <v>21179</v>
      </c>
      <c r="C7849">
        <v>63</v>
      </c>
      <c r="D7849" t="str">
        <f>IF(Raw_data_US_healthcare[[#This Row],[Age]]&lt;35,"Young",IF(Raw_data_US_healthcare[[#This Row],[Age]]&lt;60,"Middle","Senior"))</f>
        <v>Senior</v>
      </c>
      <c r="E7849" t="s">
        <v>26</v>
      </c>
      <c r="F7849" t="s">
        <v>35</v>
      </c>
      <c r="G7849" t="s">
        <v>35</v>
      </c>
      <c r="H7849" t="s">
        <v>26516</v>
      </c>
      <c r="I7849" s="2">
        <v>44903</v>
      </c>
      <c r="J7849" t="s">
        <v>21180</v>
      </c>
      <c r="K7849" t="s">
        <v>21181</v>
      </c>
      <c r="L7849" t="s">
        <v>60</v>
      </c>
      <c r="M7849">
        <v>3690.0684999999999</v>
      </c>
      <c r="N7849">
        <v>479</v>
      </c>
      <c r="O7849" t="s">
        <v>39</v>
      </c>
      <c r="P7849" t="s">
        <v>39</v>
      </c>
      <c r="Q7849" s="2">
        <v>44915</v>
      </c>
      <c r="R7849" t="s">
        <v>83</v>
      </c>
      <c r="S7849" t="s">
        <v>24</v>
      </c>
      <c r="T7849">
        <f>_xlfn.DAYS(Raw_data_US_healthcare[[#This Row],[Discharge Date]],Raw_data_US_healthcare[[#This Row],[Date of Admission]])</f>
        <v>12</v>
      </c>
    </row>
    <row r="7850" spans="1:20" x14ac:dyDescent="0.3">
      <c r="A7850" t="s">
        <v>26512</v>
      </c>
      <c r="B7850" t="s">
        <v>21182</v>
      </c>
      <c r="C7850">
        <v>77</v>
      </c>
      <c r="D7850" t="str">
        <f>IF(Raw_data_US_healthcare[[#This Row],[Age]]&lt;35,"Young",IF(Raw_data_US_healthcare[[#This Row],[Age]]&lt;60,"Middle","Senior"))</f>
        <v>Senior</v>
      </c>
      <c r="E7850" t="s">
        <v>26</v>
      </c>
      <c r="F7850" t="s">
        <v>27</v>
      </c>
      <c r="G7850" t="s">
        <v>27</v>
      </c>
      <c r="H7850" t="s">
        <v>36</v>
      </c>
      <c r="I7850" s="2">
        <v>44883</v>
      </c>
      <c r="J7850" t="s">
        <v>21183</v>
      </c>
      <c r="K7850" t="s">
        <v>21184</v>
      </c>
      <c r="L7850" t="s">
        <v>56</v>
      </c>
      <c r="M7850">
        <v>1184.3504</v>
      </c>
      <c r="N7850">
        <v>395</v>
      </c>
      <c r="O7850" t="s">
        <v>43</v>
      </c>
      <c r="P7850" t="s">
        <v>43</v>
      </c>
      <c r="Q7850" s="2">
        <v>44902</v>
      </c>
      <c r="R7850" t="s">
        <v>23</v>
      </c>
      <c r="S7850" t="s">
        <v>24</v>
      </c>
      <c r="T7850">
        <f>_xlfn.DAYS(Raw_data_US_healthcare[[#This Row],[Discharge Date]],Raw_data_US_healthcare[[#This Row],[Date of Admission]])</f>
        <v>19</v>
      </c>
    </row>
    <row r="7851" spans="1:20" x14ac:dyDescent="0.3">
      <c r="A7851" t="s">
        <v>26512</v>
      </c>
      <c r="B7851" t="s">
        <v>21185</v>
      </c>
      <c r="C7851">
        <v>25</v>
      </c>
      <c r="D7851" t="str">
        <f>IF(Raw_data_US_healthcare[[#This Row],[Age]]&lt;35,"Young",IF(Raw_data_US_healthcare[[#This Row],[Age]]&lt;60,"Middle","Senior"))</f>
        <v>Young</v>
      </c>
      <c r="E7851" t="s">
        <v>26</v>
      </c>
      <c r="F7851" t="s">
        <v>88</v>
      </c>
      <c r="G7851" t="s">
        <v>88</v>
      </c>
      <c r="H7851" t="s">
        <v>18</v>
      </c>
      <c r="I7851" s="2">
        <v>44311</v>
      </c>
      <c r="J7851" t="s">
        <v>13819</v>
      </c>
      <c r="K7851" t="s">
        <v>21186</v>
      </c>
      <c r="L7851" t="s">
        <v>52</v>
      </c>
      <c r="M7851">
        <v>43010.897799999999</v>
      </c>
      <c r="N7851">
        <v>257</v>
      </c>
      <c r="O7851" t="s">
        <v>39</v>
      </c>
      <c r="P7851" t="s">
        <v>39</v>
      </c>
      <c r="Q7851" s="2">
        <v>44328</v>
      </c>
      <c r="R7851" t="s">
        <v>44</v>
      </c>
      <c r="S7851" t="s">
        <v>24</v>
      </c>
      <c r="T7851">
        <f>_xlfn.DAYS(Raw_data_US_healthcare[[#This Row],[Discharge Date]],Raw_data_US_healthcare[[#This Row],[Date of Admission]])</f>
        <v>17</v>
      </c>
    </row>
    <row r="7852" spans="1:20" x14ac:dyDescent="0.3">
      <c r="A7852" t="s">
        <v>26512</v>
      </c>
      <c r="B7852" t="s">
        <v>21187</v>
      </c>
      <c r="C7852">
        <v>33</v>
      </c>
      <c r="D7852" t="str">
        <f>IF(Raw_data_US_healthcare[[#This Row],[Age]]&lt;35,"Young",IF(Raw_data_US_healthcare[[#This Row],[Age]]&lt;60,"Middle","Senior"))</f>
        <v>Young</v>
      </c>
      <c r="E7852" t="s">
        <v>26</v>
      </c>
      <c r="F7852" t="s">
        <v>18723</v>
      </c>
      <c r="G7852" t="s">
        <v>17</v>
      </c>
      <c r="H7852" t="s">
        <v>26514</v>
      </c>
      <c r="I7852" s="2">
        <v>43974</v>
      </c>
      <c r="J7852" t="s">
        <v>21188</v>
      </c>
      <c r="K7852" t="s">
        <v>7963</v>
      </c>
      <c r="L7852" t="s">
        <v>52</v>
      </c>
      <c r="M7852">
        <v>1706.9589000000001</v>
      </c>
      <c r="N7852">
        <v>484</v>
      </c>
      <c r="O7852" t="s">
        <v>22</v>
      </c>
      <c r="P7852" t="s">
        <v>22</v>
      </c>
      <c r="Q7852" s="2">
        <v>43990</v>
      </c>
      <c r="R7852" t="s">
        <v>44</v>
      </c>
      <c r="S7852" t="s">
        <v>45</v>
      </c>
      <c r="T7852">
        <f>_xlfn.DAYS(Raw_data_US_healthcare[[#This Row],[Discharge Date]],Raw_data_US_healthcare[[#This Row],[Date of Admission]])</f>
        <v>16</v>
      </c>
    </row>
    <row r="7853" spans="1:20" x14ac:dyDescent="0.3">
      <c r="A7853" t="s">
        <v>26512</v>
      </c>
      <c r="B7853" t="s">
        <v>21189</v>
      </c>
      <c r="C7853">
        <v>63</v>
      </c>
      <c r="D7853" t="str">
        <f>IF(Raw_data_US_healthcare[[#This Row],[Age]]&lt;35,"Young",IF(Raw_data_US_healthcare[[#This Row],[Age]]&lt;60,"Middle","Senior"))</f>
        <v>Senior</v>
      </c>
      <c r="E7853" t="s">
        <v>26</v>
      </c>
      <c r="F7853" t="s">
        <v>49</v>
      </c>
      <c r="G7853" t="s">
        <v>49</v>
      </c>
      <c r="H7853" t="s">
        <v>69</v>
      </c>
      <c r="I7853" s="2">
        <v>45009</v>
      </c>
      <c r="J7853" t="s">
        <v>21190</v>
      </c>
      <c r="K7853" t="s">
        <v>21191</v>
      </c>
      <c r="L7853" t="s">
        <v>56</v>
      </c>
      <c r="M7853">
        <v>41283.1734</v>
      </c>
      <c r="N7853">
        <v>244</v>
      </c>
      <c r="O7853" t="s">
        <v>43</v>
      </c>
      <c r="P7853" t="s">
        <v>43</v>
      </c>
      <c r="Q7853" s="2">
        <v>45038</v>
      </c>
      <c r="R7853" t="s">
        <v>48</v>
      </c>
      <c r="S7853" t="s">
        <v>45</v>
      </c>
      <c r="T7853">
        <f>_xlfn.DAYS(Raw_data_US_healthcare[[#This Row],[Discharge Date]],Raw_data_US_healthcare[[#This Row],[Date of Admission]])</f>
        <v>29</v>
      </c>
    </row>
    <row r="7854" spans="1:20" x14ac:dyDescent="0.3">
      <c r="A7854" t="s">
        <v>26512</v>
      </c>
      <c r="B7854" t="s">
        <v>21192</v>
      </c>
      <c r="C7854">
        <v>55</v>
      </c>
      <c r="D7854" t="str">
        <f>IF(Raw_data_US_healthcare[[#This Row],[Age]]&lt;35,"Young",IF(Raw_data_US_healthcare[[#This Row],[Age]]&lt;60,"Middle","Senior"))</f>
        <v>Middle</v>
      </c>
      <c r="E7854" t="s">
        <v>26</v>
      </c>
      <c r="F7854" t="s">
        <v>35</v>
      </c>
      <c r="G7854" t="s">
        <v>35</v>
      </c>
      <c r="H7854" t="s">
        <v>36</v>
      </c>
      <c r="I7854" s="2">
        <v>43786</v>
      </c>
      <c r="J7854" t="s">
        <v>21193</v>
      </c>
      <c r="K7854" t="s">
        <v>21194</v>
      </c>
      <c r="L7854" t="s">
        <v>56</v>
      </c>
      <c r="M7854">
        <v>10386.632799999999</v>
      </c>
      <c r="N7854">
        <v>315</v>
      </c>
      <c r="O7854" t="s">
        <v>43</v>
      </c>
      <c r="P7854" t="s">
        <v>43</v>
      </c>
      <c r="Q7854" s="2">
        <v>43808</v>
      </c>
      <c r="R7854" t="s">
        <v>23</v>
      </c>
      <c r="S7854" t="s">
        <v>45</v>
      </c>
      <c r="T7854">
        <f>_xlfn.DAYS(Raw_data_US_healthcare[[#This Row],[Discharge Date]],Raw_data_US_healthcare[[#This Row],[Date of Admission]])</f>
        <v>22</v>
      </c>
    </row>
    <row r="7855" spans="1:20" x14ac:dyDescent="0.3">
      <c r="A7855" t="s">
        <v>26511</v>
      </c>
      <c r="B7855" t="s">
        <v>21195</v>
      </c>
      <c r="C7855">
        <v>83</v>
      </c>
      <c r="D7855" t="str">
        <f>IF(Raw_data_US_healthcare[[#This Row],[Age]]&lt;35,"Young",IF(Raw_data_US_healthcare[[#This Row],[Age]]&lt;60,"Middle","Senior"))</f>
        <v>Senior</v>
      </c>
      <c r="E7855" t="s">
        <v>16</v>
      </c>
      <c r="F7855" t="s">
        <v>27</v>
      </c>
      <c r="G7855" t="s">
        <v>27</v>
      </c>
      <c r="H7855" t="s">
        <v>28</v>
      </c>
      <c r="I7855" s="2">
        <v>44384</v>
      </c>
      <c r="J7855" t="s">
        <v>2547</v>
      </c>
      <c r="K7855" t="s">
        <v>21196</v>
      </c>
      <c r="L7855" t="s">
        <v>60</v>
      </c>
      <c r="M7855">
        <v>41868.2356</v>
      </c>
      <c r="N7855">
        <v>230</v>
      </c>
      <c r="O7855" t="s">
        <v>43</v>
      </c>
      <c r="P7855" t="s">
        <v>43</v>
      </c>
      <c r="Q7855" s="2">
        <v>44410</v>
      </c>
      <c r="R7855" t="s">
        <v>83</v>
      </c>
      <c r="S7855" t="s">
        <v>45</v>
      </c>
      <c r="T7855">
        <f>_xlfn.DAYS(Raw_data_US_healthcare[[#This Row],[Discharge Date]],Raw_data_US_healthcare[[#This Row],[Date of Admission]])</f>
        <v>26</v>
      </c>
    </row>
    <row r="7856" spans="1:20" x14ac:dyDescent="0.3">
      <c r="A7856" t="s">
        <v>26512</v>
      </c>
      <c r="B7856" t="s">
        <v>21197</v>
      </c>
      <c r="C7856">
        <v>21</v>
      </c>
      <c r="D7856" t="str">
        <f>IF(Raw_data_US_healthcare[[#This Row],[Age]]&lt;35,"Young",IF(Raw_data_US_healthcare[[#This Row],[Age]]&lt;60,"Middle","Senior"))</f>
        <v>Young</v>
      </c>
      <c r="E7856" t="s">
        <v>26</v>
      </c>
      <c r="F7856" t="s">
        <v>35</v>
      </c>
      <c r="G7856" t="s">
        <v>35</v>
      </c>
      <c r="H7856" t="s">
        <v>26514</v>
      </c>
      <c r="I7856" s="2">
        <v>44635</v>
      </c>
      <c r="J7856" t="s">
        <v>21198</v>
      </c>
      <c r="K7856" t="s">
        <v>4582</v>
      </c>
      <c r="L7856" t="s">
        <v>31</v>
      </c>
      <c r="M7856">
        <v>4989.2278999999999</v>
      </c>
      <c r="N7856">
        <v>429</v>
      </c>
      <c r="O7856" t="s">
        <v>43</v>
      </c>
      <c r="P7856" t="s">
        <v>43</v>
      </c>
      <c r="Q7856" s="2">
        <v>44665</v>
      </c>
      <c r="R7856" t="s">
        <v>23</v>
      </c>
      <c r="S7856" t="s">
        <v>33</v>
      </c>
      <c r="T7856">
        <f>_xlfn.DAYS(Raw_data_US_healthcare[[#This Row],[Discharge Date]],Raw_data_US_healthcare[[#This Row],[Date of Admission]])</f>
        <v>30</v>
      </c>
    </row>
    <row r="7857" spans="1:20" x14ac:dyDescent="0.3">
      <c r="A7857" t="s">
        <v>26512</v>
      </c>
      <c r="B7857" t="s">
        <v>21199</v>
      </c>
      <c r="C7857">
        <v>33</v>
      </c>
      <c r="D7857" t="str">
        <f>IF(Raw_data_US_healthcare[[#This Row],[Age]]&lt;35,"Young",IF(Raw_data_US_healthcare[[#This Row],[Age]]&lt;60,"Middle","Senior"))</f>
        <v>Young</v>
      </c>
      <c r="E7857" t="s">
        <v>26</v>
      </c>
      <c r="F7857" t="s">
        <v>228</v>
      </c>
      <c r="G7857" t="s">
        <v>228</v>
      </c>
      <c r="H7857" t="s">
        <v>18</v>
      </c>
      <c r="I7857" s="2">
        <v>44471</v>
      </c>
      <c r="J7857" t="s">
        <v>21200</v>
      </c>
      <c r="K7857" t="s">
        <v>21201</v>
      </c>
      <c r="L7857" t="s">
        <v>31</v>
      </c>
      <c r="M7857">
        <v>6691.4276</v>
      </c>
      <c r="N7857">
        <v>257</v>
      </c>
      <c r="O7857" t="s">
        <v>43</v>
      </c>
      <c r="P7857" t="s">
        <v>43</v>
      </c>
      <c r="Q7857" s="2">
        <v>44486</v>
      </c>
      <c r="R7857" t="s">
        <v>48</v>
      </c>
      <c r="S7857" t="s">
        <v>45</v>
      </c>
      <c r="T7857">
        <f>_xlfn.DAYS(Raw_data_US_healthcare[[#This Row],[Discharge Date]],Raw_data_US_healthcare[[#This Row],[Date of Admission]])</f>
        <v>15</v>
      </c>
    </row>
    <row r="7858" spans="1:20" x14ac:dyDescent="0.3">
      <c r="A7858" t="s">
        <v>26512</v>
      </c>
      <c r="B7858" t="s">
        <v>21202</v>
      </c>
      <c r="C7858">
        <v>18</v>
      </c>
      <c r="D7858" t="str">
        <f>IF(Raw_data_US_healthcare[[#This Row],[Age]]&lt;35,"Young",IF(Raw_data_US_healthcare[[#This Row],[Age]]&lt;60,"Middle","Senior"))</f>
        <v>Young</v>
      </c>
      <c r="E7858" t="s">
        <v>26</v>
      </c>
      <c r="F7858" t="s">
        <v>113</v>
      </c>
      <c r="G7858" t="s">
        <v>113</v>
      </c>
      <c r="H7858" t="s">
        <v>36</v>
      </c>
      <c r="I7858" s="2">
        <v>44967</v>
      </c>
      <c r="J7858" t="s">
        <v>4156</v>
      </c>
      <c r="K7858" t="s">
        <v>21203</v>
      </c>
      <c r="L7858" t="s">
        <v>52</v>
      </c>
      <c r="M7858">
        <v>17154.867300000002</v>
      </c>
      <c r="N7858">
        <v>273</v>
      </c>
      <c r="O7858" t="s">
        <v>22</v>
      </c>
      <c r="P7858" t="s">
        <v>22</v>
      </c>
      <c r="Q7858" s="2">
        <v>44971</v>
      </c>
      <c r="R7858" t="s">
        <v>83</v>
      </c>
      <c r="S7858" t="s">
        <v>45</v>
      </c>
      <c r="T7858">
        <f>_xlfn.DAYS(Raw_data_US_healthcare[[#This Row],[Discharge Date]],Raw_data_US_healthcare[[#This Row],[Date of Admission]])</f>
        <v>4</v>
      </c>
    </row>
    <row r="7859" spans="1:20" x14ac:dyDescent="0.3">
      <c r="A7859" t="s">
        <v>26511</v>
      </c>
      <c r="B7859" t="s">
        <v>21204</v>
      </c>
      <c r="C7859">
        <v>39</v>
      </c>
      <c r="D7859" t="str">
        <f>IF(Raw_data_US_healthcare[[#This Row],[Age]]&lt;35,"Young",IF(Raw_data_US_healthcare[[#This Row],[Age]]&lt;60,"Middle","Senior"))</f>
        <v>Middle</v>
      </c>
      <c r="E7859" t="s">
        <v>16</v>
      </c>
      <c r="F7859" t="s">
        <v>228</v>
      </c>
      <c r="G7859" t="s">
        <v>228</v>
      </c>
      <c r="H7859" t="s">
        <v>26516</v>
      </c>
      <c r="I7859" s="2">
        <v>44524</v>
      </c>
      <c r="J7859" t="s">
        <v>21205</v>
      </c>
      <c r="K7859" t="s">
        <v>21206</v>
      </c>
      <c r="L7859" t="s">
        <v>52</v>
      </c>
      <c r="M7859">
        <v>27084.8056</v>
      </c>
      <c r="N7859">
        <v>499</v>
      </c>
      <c r="O7859" t="s">
        <v>39</v>
      </c>
      <c r="P7859" t="s">
        <v>39</v>
      </c>
      <c r="Q7859" s="2">
        <v>44541</v>
      </c>
      <c r="R7859" t="s">
        <v>83</v>
      </c>
      <c r="S7859" t="s">
        <v>24</v>
      </c>
      <c r="T7859">
        <f>_xlfn.DAYS(Raw_data_US_healthcare[[#This Row],[Discharge Date]],Raw_data_US_healthcare[[#This Row],[Date of Admission]])</f>
        <v>17</v>
      </c>
    </row>
    <row r="7860" spans="1:20" x14ac:dyDescent="0.3">
      <c r="A7860" t="s">
        <v>26512</v>
      </c>
      <c r="B7860" t="s">
        <v>21207</v>
      </c>
      <c r="C7860">
        <v>71</v>
      </c>
      <c r="D7860" t="str">
        <f>IF(Raw_data_US_healthcare[[#This Row],[Age]]&lt;35,"Young",IF(Raw_data_US_healthcare[[#This Row],[Age]]&lt;60,"Middle","Senior"))</f>
        <v>Senior</v>
      </c>
      <c r="E7860" t="s">
        <v>26</v>
      </c>
      <c r="F7860" t="s">
        <v>88</v>
      </c>
      <c r="G7860" t="s">
        <v>88</v>
      </c>
      <c r="H7860" t="s">
        <v>36</v>
      </c>
      <c r="I7860" s="2">
        <v>44814</v>
      </c>
      <c r="J7860" t="s">
        <v>21208</v>
      </c>
      <c r="K7860" t="s">
        <v>21209</v>
      </c>
      <c r="L7860" t="s">
        <v>31</v>
      </c>
      <c r="M7860">
        <v>24857.632300000001</v>
      </c>
      <c r="N7860">
        <v>423</v>
      </c>
      <c r="O7860" t="s">
        <v>22</v>
      </c>
      <c r="P7860" t="s">
        <v>22</v>
      </c>
      <c r="Q7860" s="2">
        <v>44833</v>
      </c>
      <c r="R7860" t="s">
        <v>23</v>
      </c>
      <c r="S7860" t="s">
        <v>33</v>
      </c>
      <c r="T7860">
        <f>_xlfn.DAYS(Raw_data_US_healthcare[[#This Row],[Discharge Date]],Raw_data_US_healthcare[[#This Row],[Date of Admission]])</f>
        <v>19</v>
      </c>
    </row>
    <row r="7861" spans="1:20" x14ac:dyDescent="0.3">
      <c r="A7861" t="s">
        <v>26511</v>
      </c>
      <c r="B7861" t="s">
        <v>21210</v>
      </c>
      <c r="C7861">
        <v>35</v>
      </c>
      <c r="D7861" t="str">
        <f>IF(Raw_data_US_healthcare[[#This Row],[Age]]&lt;35,"Young",IF(Raw_data_US_healthcare[[#This Row],[Age]]&lt;60,"Middle","Senior"))</f>
        <v>Middle</v>
      </c>
      <c r="E7861" t="s">
        <v>16</v>
      </c>
      <c r="F7861" t="s">
        <v>113</v>
      </c>
      <c r="G7861" t="s">
        <v>113</v>
      </c>
      <c r="H7861" t="s">
        <v>36</v>
      </c>
      <c r="I7861" s="2">
        <v>43428</v>
      </c>
      <c r="J7861" t="s">
        <v>21211</v>
      </c>
      <c r="K7861" t="s">
        <v>21212</v>
      </c>
      <c r="L7861" t="s">
        <v>56</v>
      </c>
      <c r="M7861">
        <v>7703.9822000000004</v>
      </c>
      <c r="N7861">
        <v>122</v>
      </c>
      <c r="O7861" t="s">
        <v>43</v>
      </c>
      <c r="P7861" t="s">
        <v>43</v>
      </c>
      <c r="Q7861" s="2">
        <v>43450</v>
      </c>
      <c r="R7861" t="s">
        <v>32</v>
      </c>
      <c r="S7861" t="s">
        <v>24</v>
      </c>
      <c r="T7861">
        <f>_xlfn.DAYS(Raw_data_US_healthcare[[#This Row],[Discharge Date]],Raw_data_US_healthcare[[#This Row],[Date of Admission]])</f>
        <v>22</v>
      </c>
    </row>
    <row r="7862" spans="1:20" x14ac:dyDescent="0.3">
      <c r="A7862" t="s">
        <v>26511</v>
      </c>
      <c r="B7862" t="s">
        <v>1421</v>
      </c>
      <c r="C7862">
        <v>43</v>
      </c>
      <c r="D7862" t="str">
        <f>IF(Raw_data_US_healthcare[[#This Row],[Age]]&lt;35,"Young",IF(Raw_data_US_healthcare[[#This Row],[Age]]&lt;60,"Middle","Senior"))</f>
        <v>Middle</v>
      </c>
      <c r="E7862" t="s">
        <v>16</v>
      </c>
      <c r="F7862" t="s">
        <v>62</v>
      </c>
      <c r="G7862" t="s">
        <v>62</v>
      </c>
      <c r="H7862" t="s">
        <v>69</v>
      </c>
      <c r="I7862" s="2">
        <v>43795</v>
      </c>
      <c r="J7862" t="s">
        <v>21213</v>
      </c>
      <c r="K7862" t="s">
        <v>1370</v>
      </c>
      <c r="L7862" t="s">
        <v>56</v>
      </c>
      <c r="M7862">
        <v>6588.1868000000004</v>
      </c>
      <c r="N7862">
        <v>451</v>
      </c>
      <c r="O7862" t="s">
        <v>39</v>
      </c>
      <c r="P7862" t="s">
        <v>39</v>
      </c>
      <c r="Q7862" s="2">
        <v>43800</v>
      </c>
      <c r="R7862" t="s">
        <v>48</v>
      </c>
      <c r="S7862" t="s">
        <v>24</v>
      </c>
      <c r="T7862">
        <f>_xlfn.DAYS(Raw_data_US_healthcare[[#This Row],[Discharge Date]],Raw_data_US_healthcare[[#This Row],[Date of Admission]])</f>
        <v>5</v>
      </c>
    </row>
    <row r="7863" spans="1:20" x14ac:dyDescent="0.3">
      <c r="A7863" t="s">
        <v>26512</v>
      </c>
      <c r="B7863" t="s">
        <v>21214</v>
      </c>
      <c r="C7863">
        <v>37</v>
      </c>
      <c r="D7863" t="str">
        <f>IF(Raw_data_US_healthcare[[#This Row],[Age]]&lt;35,"Young",IF(Raw_data_US_healthcare[[#This Row],[Age]]&lt;60,"Middle","Senior"))</f>
        <v>Middle</v>
      </c>
      <c r="E7863" t="s">
        <v>26</v>
      </c>
      <c r="F7863" t="s">
        <v>27</v>
      </c>
      <c r="G7863" t="s">
        <v>27</v>
      </c>
      <c r="H7863" t="s">
        <v>18</v>
      </c>
      <c r="I7863" s="2">
        <v>43598</v>
      </c>
      <c r="J7863" t="s">
        <v>21215</v>
      </c>
      <c r="K7863" t="s">
        <v>20771</v>
      </c>
      <c r="L7863" t="s">
        <v>52</v>
      </c>
      <c r="M7863">
        <v>40241.107000000004</v>
      </c>
      <c r="N7863">
        <v>262</v>
      </c>
      <c r="O7863" t="s">
        <v>39</v>
      </c>
      <c r="P7863" t="s">
        <v>39</v>
      </c>
      <c r="Q7863" s="2">
        <v>43615</v>
      </c>
      <c r="R7863" t="s">
        <v>83</v>
      </c>
      <c r="S7863" t="s">
        <v>24</v>
      </c>
      <c r="T7863">
        <f>_xlfn.DAYS(Raw_data_US_healthcare[[#This Row],[Discharge Date]],Raw_data_US_healthcare[[#This Row],[Date of Admission]])</f>
        <v>17</v>
      </c>
    </row>
    <row r="7864" spans="1:20" x14ac:dyDescent="0.3">
      <c r="A7864" t="s">
        <v>26511</v>
      </c>
      <c r="B7864" t="s">
        <v>21216</v>
      </c>
      <c r="C7864">
        <v>48</v>
      </c>
      <c r="D7864" t="str">
        <f>IF(Raw_data_US_healthcare[[#This Row],[Age]]&lt;35,"Young",IF(Raw_data_US_healthcare[[#This Row],[Age]]&lt;60,"Middle","Senior"))</f>
        <v>Middle</v>
      </c>
      <c r="E7864" t="s">
        <v>16</v>
      </c>
      <c r="F7864" t="s">
        <v>27</v>
      </c>
      <c r="G7864" t="s">
        <v>27</v>
      </c>
      <c r="H7864" t="s">
        <v>18</v>
      </c>
      <c r="I7864" s="2">
        <v>45097</v>
      </c>
      <c r="J7864" t="s">
        <v>21217</v>
      </c>
      <c r="K7864" t="s">
        <v>21218</v>
      </c>
      <c r="L7864" t="s">
        <v>21</v>
      </c>
      <c r="M7864">
        <v>9695.1046999999999</v>
      </c>
      <c r="N7864">
        <v>179</v>
      </c>
      <c r="O7864" t="s">
        <v>43</v>
      </c>
      <c r="P7864" t="s">
        <v>43</v>
      </c>
      <c r="Q7864" s="2">
        <v>45102</v>
      </c>
      <c r="R7864" t="s">
        <v>44</v>
      </c>
      <c r="S7864" t="s">
        <v>24</v>
      </c>
      <c r="T7864">
        <f>_xlfn.DAYS(Raw_data_US_healthcare[[#This Row],[Discharge Date]],Raw_data_US_healthcare[[#This Row],[Date of Admission]])</f>
        <v>5</v>
      </c>
    </row>
    <row r="7865" spans="1:20" x14ac:dyDescent="0.3">
      <c r="A7865" t="s">
        <v>26511</v>
      </c>
      <c r="B7865" t="s">
        <v>21219</v>
      </c>
      <c r="C7865">
        <v>27</v>
      </c>
      <c r="D7865" t="str">
        <f>IF(Raw_data_US_healthcare[[#This Row],[Age]]&lt;35,"Young",IF(Raw_data_US_healthcare[[#This Row],[Age]]&lt;60,"Middle","Senior"))</f>
        <v>Young</v>
      </c>
      <c r="E7865" t="s">
        <v>16</v>
      </c>
      <c r="F7865" t="s">
        <v>88</v>
      </c>
      <c r="G7865" t="s">
        <v>88</v>
      </c>
      <c r="H7865" t="s">
        <v>28</v>
      </c>
      <c r="I7865" s="2">
        <v>44748</v>
      </c>
      <c r="J7865" t="s">
        <v>21220</v>
      </c>
      <c r="K7865" t="s">
        <v>11773</v>
      </c>
      <c r="L7865" t="s">
        <v>60</v>
      </c>
      <c r="M7865">
        <v>18161.599399999999</v>
      </c>
      <c r="N7865">
        <v>441</v>
      </c>
      <c r="O7865" t="s">
        <v>43</v>
      </c>
      <c r="P7865" t="s">
        <v>43</v>
      </c>
      <c r="Q7865" s="2">
        <v>44758</v>
      </c>
      <c r="R7865" t="s">
        <v>23</v>
      </c>
      <c r="S7865" t="s">
        <v>33</v>
      </c>
      <c r="T7865">
        <f>_xlfn.DAYS(Raw_data_US_healthcare[[#This Row],[Discharge Date]],Raw_data_US_healthcare[[#This Row],[Date of Admission]])</f>
        <v>10</v>
      </c>
    </row>
    <row r="7866" spans="1:20" x14ac:dyDescent="0.3">
      <c r="A7866" t="s">
        <v>26512</v>
      </c>
      <c r="B7866" t="s">
        <v>11897</v>
      </c>
      <c r="C7866">
        <v>67</v>
      </c>
      <c r="D7866" t="str">
        <f>IF(Raw_data_US_healthcare[[#This Row],[Age]]&lt;35,"Young",IF(Raw_data_US_healthcare[[#This Row],[Age]]&lt;60,"Middle","Senior"))</f>
        <v>Senior</v>
      </c>
      <c r="E7866" t="s">
        <v>26</v>
      </c>
      <c r="F7866" t="s">
        <v>49</v>
      </c>
      <c r="G7866" t="s">
        <v>49</v>
      </c>
      <c r="H7866" t="s">
        <v>28</v>
      </c>
      <c r="I7866" s="2">
        <v>44315</v>
      </c>
      <c r="J7866" t="s">
        <v>21221</v>
      </c>
      <c r="K7866" t="s">
        <v>11044</v>
      </c>
      <c r="L7866" t="s">
        <v>52</v>
      </c>
      <c r="M7866">
        <v>32782.250099999997</v>
      </c>
      <c r="N7866">
        <v>370</v>
      </c>
      <c r="O7866" t="s">
        <v>39</v>
      </c>
      <c r="P7866" t="s">
        <v>39</v>
      </c>
      <c r="Q7866" s="2">
        <v>44344</v>
      </c>
      <c r="R7866" t="s">
        <v>83</v>
      </c>
      <c r="S7866" t="s">
        <v>33</v>
      </c>
      <c r="T7866">
        <f>_xlfn.DAYS(Raw_data_US_healthcare[[#This Row],[Discharge Date]],Raw_data_US_healthcare[[#This Row],[Date of Admission]])</f>
        <v>29</v>
      </c>
    </row>
    <row r="7867" spans="1:20" x14ac:dyDescent="0.3">
      <c r="A7867" t="s">
        <v>26511</v>
      </c>
      <c r="B7867" t="s">
        <v>21222</v>
      </c>
      <c r="C7867">
        <v>63</v>
      </c>
      <c r="D7867" t="str">
        <f>IF(Raw_data_US_healthcare[[#This Row],[Age]]&lt;35,"Young",IF(Raw_data_US_healthcare[[#This Row],[Age]]&lt;60,"Middle","Senior"))</f>
        <v>Senior</v>
      </c>
      <c r="E7867" t="s">
        <v>16</v>
      </c>
      <c r="F7867" t="s">
        <v>228</v>
      </c>
      <c r="G7867" t="s">
        <v>228</v>
      </c>
      <c r="H7867" t="s">
        <v>69</v>
      </c>
      <c r="I7867" s="2">
        <v>44402</v>
      </c>
      <c r="J7867" t="s">
        <v>21223</v>
      </c>
      <c r="K7867" t="s">
        <v>21224</v>
      </c>
      <c r="L7867" t="s">
        <v>60</v>
      </c>
      <c r="M7867">
        <v>73153.669599999994</v>
      </c>
      <c r="N7867">
        <v>339</v>
      </c>
      <c r="O7867" t="s">
        <v>22</v>
      </c>
      <c r="P7867" t="s">
        <v>22</v>
      </c>
      <c r="Q7867" s="2">
        <v>44417</v>
      </c>
      <c r="R7867" t="s">
        <v>44</v>
      </c>
      <c r="S7867" t="s">
        <v>33</v>
      </c>
      <c r="T7867">
        <f>_xlfn.DAYS(Raw_data_US_healthcare[[#This Row],[Discharge Date]],Raw_data_US_healthcare[[#This Row],[Date of Admission]])</f>
        <v>15</v>
      </c>
    </row>
    <row r="7868" spans="1:20" x14ac:dyDescent="0.3">
      <c r="A7868" t="s">
        <v>26512</v>
      </c>
      <c r="B7868" t="s">
        <v>21225</v>
      </c>
      <c r="C7868">
        <v>65</v>
      </c>
      <c r="D7868" t="str">
        <f>IF(Raw_data_US_healthcare[[#This Row],[Age]]&lt;35,"Young",IF(Raw_data_US_healthcare[[#This Row],[Age]]&lt;60,"Middle","Senior"))</f>
        <v>Senior</v>
      </c>
      <c r="E7868" t="s">
        <v>26</v>
      </c>
      <c r="F7868" t="s">
        <v>18723</v>
      </c>
      <c r="G7868" t="s">
        <v>17</v>
      </c>
      <c r="H7868" t="s">
        <v>18</v>
      </c>
      <c r="I7868" s="2">
        <v>45209</v>
      </c>
      <c r="J7868" t="s">
        <v>21226</v>
      </c>
      <c r="K7868" t="s">
        <v>21227</v>
      </c>
      <c r="L7868" t="s">
        <v>60</v>
      </c>
      <c r="M7868">
        <v>41812.857000000004</v>
      </c>
      <c r="N7868">
        <v>234</v>
      </c>
      <c r="O7868" t="s">
        <v>39</v>
      </c>
      <c r="P7868" t="s">
        <v>39</v>
      </c>
      <c r="Q7868" s="2">
        <v>45210</v>
      </c>
      <c r="R7868" t="s">
        <v>48</v>
      </c>
      <c r="S7868" t="s">
        <v>33</v>
      </c>
      <c r="T7868">
        <f>_xlfn.DAYS(Raw_data_US_healthcare[[#This Row],[Discharge Date]],Raw_data_US_healthcare[[#This Row],[Date of Admission]])</f>
        <v>1</v>
      </c>
    </row>
    <row r="7869" spans="1:20" x14ac:dyDescent="0.3">
      <c r="A7869" t="s">
        <v>26511</v>
      </c>
      <c r="B7869" t="s">
        <v>21228</v>
      </c>
      <c r="C7869">
        <v>20</v>
      </c>
      <c r="D7869" t="str">
        <f>IF(Raw_data_US_healthcare[[#This Row],[Age]]&lt;35,"Young",IF(Raw_data_US_healthcare[[#This Row],[Age]]&lt;60,"Middle","Senior"))</f>
        <v>Young</v>
      </c>
      <c r="E7869" t="s">
        <v>16</v>
      </c>
      <c r="F7869" t="s">
        <v>62</v>
      </c>
      <c r="G7869" t="s">
        <v>62</v>
      </c>
      <c r="H7869" t="s">
        <v>28</v>
      </c>
      <c r="I7869" s="2">
        <v>43521</v>
      </c>
      <c r="J7869" t="s">
        <v>21229</v>
      </c>
      <c r="K7869" t="s">
        <v>21230</v>
      </c>
      <c r="L7869" t="s">
        <v>60</v>
      </c>
      <c r="M7869">
        <v>30458.211500000001</v>
      </c>
      <c r="N7869">
        <v>113</v>
      </c>
      <c r="O7869" t="s">
        <v>43</v>
      </c>
      <c r="P7869" t="s">
        <v>43</v>
      </c>
      <c r="Q7869" s="2">
        <v>43528</v>
      </c>
      <c r="R7869" t="s">
        <v>23</v>
      </c>
      <c r="S7869" t="s">
        <v>24</v>
      </c>
      <c r="T7869">
        <f>_xlfn.DAYS(Raw_data_US_healthcare[[#This Row],[Discharge Date]],Raw_data_US_healthcare[[#This Row],[Date of Admission]])</f>
        <v>7</v>
      </c>
    </row>
    <row r="7870" spans="1:20" x14ac:dyDescent="0.3">
      <c r="A7870" t="s">
        <v>26511</v>
      </c>
      <c r="B7870" t="s">
        <v>21231</v>
      </c>
      <c r="C7870">
        <v>60</v>
      </c>
      <c r="D7870" t="str">
        <f>IF(Raw_data_US_healthcare[[#This Row],[Age]]&lt;35,"Young",IF(Raw_data_US_healthcare[[#This Row],[Age]]&lt;60,"Middle","Senior"))</f>
        <v>Senior</v>
      </c>
      <c r="E7870" t="s">
        <v>16</v>
      </c>
      <c r="F7870" t="s">
        <v>88</v>
      </c>
      <c r="G7870" t="s">
        <v>88</v>
      </c>
      <c r="H7870" t="s">
        <v>26514</v>
      </c>
      <c r="I7870" s="2">
        <v>43735</v>
      </c>
      <c r="J7870" t="s">
        <v>5121</v>
      </c>
      <c r="K7870" t="s">
        <v>4839</v>
      </c>
      <c r="L7870" t="s">
        <v>56</v>
      </c>
      <c r="M7870">
        <v>25889.9251</v>
      </c>
      <c r="N7870">
        <v>286</v>
      </c>
      <c r="O7870" t="s">
        <v>39</v>
      </c>
      <c r="P7870" t="s">
        <v>39</v>
      </c>
      <c r="Q7870" s="2">
        <v>43741</v>
      </c>
      <c r="R7870" t="s">
        <v>44</v>
      </c>
      <c r="S7870" t="s">
        <v>33</v>
      </c>
      <c r="T7870">
        <f>_xlfn.DAYS(Raw_data_US_healthcare[[#This Row],[Discharge Date]],Raw_data_US_healthcare[[#This Row],[Date of Admission]])</f>
        <v>6</v>
      </c>
    </row>
    <row r="7871" spans="1:20" x14ac:dyDescent="0.3">
      <c r="A7871" t="s">
        <v>26511</v>
      </c>
      <c r="B7871" t="s">
        <v>21232</v>
      </c>
      <c r="C7871">
        <v>83</v>
      </c>
      <c r="D7871" t="str">
        <f>IF(Raw_data_US_healthcare[[#This Row],[Age]]&lt;35,"Young",IF(Raw_data_US_healthcare[[#This Row],[Age]]&lt;60,"Middle","Senior"))</f>
        <v>Senior</v>
      </c>
      <c r="E7871" t="s">
        <v>16</v>
      </c>
      <c r="F7871" t="s">
        <v>88</v>
      </c>
      <c r="G7871" t="s">
        <v>88</v>
      </c>
      <c r="H7871" t="s">
        <v>26516</v>
      </c>
      <c r="I7871" s="2">
        <v>44610</v>
      </c>
      <c r="J7871" t="s">
        <v>21233</v>
      </c>
      <c r="K7871" t="s">
        <v>21234</v>
      </c>
      <c r="L7871" t="s">
        <v>31</v>
      </c>
      <c r="M7871">
        <v>12326.5031</v>
      </c>
      <c r="N7871">
        <v>164</v>
      </c>
      <c r="O7871" t="s">
        <v>39</v>
      </c>
      <c r="P7871" t="s">
        <v>39</v>
      </c>
      <c r="Q7871" s="2">
        <v>44618</v>
      </c>
      <c r="R7871" t="s">
        <v>32</v>
      </c>
      <c r="S7871" t="s">
        <v>24</v>
      </c>
      <c r="T7871">
        <f>_xlfn.DAYS(Raw_data_US_healthcare[[#This Row],[Discharge Date]],Raw_data_US_healthcare[[#This Row],[Date of Admission]])</f>
        <v>8</v>
      </c>
    </row>
    <row r="7872" spans="1:20" x14ac:dyDescent="0.3">
      <c r="A7872" t="s">
        <v>26511</v>
      </c>
      <c r="B7872" t="s">
        <v>21235</v>
      </c>
      <c r="C7872">
        <v>51</v>
      </c>
      <c r="D7872" t="str">
        <f>IF(Raw_data_US_healthcare[[#This Row],[Age]]&lt;35,"Young",IF(Raw_data_US_healthcare[[#This Row],[Age]]&lt;60,"Middle","Senior"))</f>
        <v>Middle</v>
      </c>
      <c r="E7872" t="s">
        <v>16</v>
      </c>
      <c r="F7872" t="s">
        <v>228</v>
      </c>
      <c r="G7872" t="s">
        <v>228</v>
      </c>
      <c r="H7872" t="s">
        <v>26516</v>
      </c>
      <c r="I7872" s="2">
        <v>44468</v>
      </c>
      <c r="J7872" t="s">
        <v>21236</v>
      </c>
      <c r="K7872" t="s">
        <v>21237</v>
      </c>
      <c r="L7872" t="s">
        <v>21</v>
      </c>
      <c r="M7872">
        <v>26550.410599999999</v>
      </c>
      <c r="N7872">
        <v>222</v>
      </c>
      <c r="O7872" t="s">
        <v>43</v>
      </c>
      <c r="P7872" t="s">
        <v>43</v>
      </c>
      <c r="Q7872" s="2">
        <v>44489</v>
      </c>
      <c r="R7872" t="s">
        <v>48</v>
      </c>
      <c r="S7872" t="s">
        <v>33</v>
      </c>
      <c r="T7872">
        <f>_xlfn.DAYS(Raw_data_US_healthcare[[#This Row],[Discharge Date]],Raw_data_US_healthcare[[#This Row],[Date of Admission]])</f>
        <v>21</v>
      </c>
    </row>
    <row r="7873" spans="1:20" x14ac:dyDescent="0.3">
      <c r="A7873" t="s">
        <v>26511</v>
      </c>
      <c r="B7873" t="s">
        <v>21238</v>
      </c>
      <c r="C7873">
        <v>22</v>
      </c>
      <c r="D7873" t="str">
        <f>IF(Raw_data_US_healthcare[[#This Row],[Age]]&lt;35,"Young",IF(Raw_data_US_healthcare[[#This Row],[Age]]&lt;60,"Middle","Senior"))</f>
        <v>Young</v>
      </c>
      <c r="E7873" t="s">
        <v>16</v>
      </c>
      <c r="F7873" t="s">
        <v>113</v>
      </c>
      <c r="G7873" t="s">
        <v>113</v>
      </c>
      <c r="H7873" t="s">
        <v>28</v>
      </c>
      <c r="I7873" s="2">
        <v>44848</v>
      </c>
      <c r="J7873" t="s">
        <v>21239</v>
      </c>
      <c r="K7873" t="s">
        <v>21240</v>
      </c>
      <c r="L7873" t="s">
        <v>56</v>
      </c>
      <c r="M7873">
        <v>14492.174000000001</v>
      </c>
      <c r="N7873">
        <v>500</v>
      </c>
      <c r="O7873" t="s">
        <v>43</v>
      </c>
      <c r="P7873" t="s">
        <v>43</v>
      </c>
      <c r="Q7873" s="2">
        <v>44849</v>
      </c>
      <c r="R7873" t="s">
        <v>23</v>
      </c>
      <c r="S7873" t="s">
        <v>45</v>
      </c>
      <c r="T7873">
        <f>_xlfn.DAYS(Raw_data_US_healthcare[[#This Row],[Discharge Date]],Raw_data_US_healthcare[[#This Row],[Date of Admission]])</f>
        <v>1</v>
      </c>
    </row>
    <row r="7874" spans="1:20" x14ac:dyDescent="0.3">
      <c r="A7874" t="s">
        <v>26512</v>
      </c>
      <c r="B7874" t="s">
        <v>21241</v>
      </c>
      <c r="C7874">
        <v>66</v>
      </c>
      <c r="D7874" t="str">
        <f>IF(Raw_data_US_healthcare[[#This Row],[Age]]&lt;35,"Young",IF(Raw_data_US_healthcare[[#This Row],[Age]]&lt;60,"Middle","Senior"))</f>
        <v>Senior</v>
      </c>
      <c r="E7874" t="s">
        <v>26</v>
      </c>
      <c r="F7874" t="s">
        <v>18723</v>
      </c>
      <c r="G7874" t="s">
        <v>17</v>
      </c>
      <c r="H7874" t="s">
        <v>69</v>
      </c>
      <c r="I7874" s="2">
        <v>44835</v>
      </c>
      <c r="J7874" t="s">
        <v>21242</v>
      </c>
      <c r="K7874" t="s">
        <v>7565</v>
      </c>
      <c r="L7874" t="s">
        <v>56</v>
      </c>
      <c r="M7874">
        <v>17162.791799999999</v>
      </c>
      <c r="N7874">
        <v>118</v>
      </c>
      <c r="O7874" t="s">
        <v>22</v>
      </c>
      <c r="P7874" t="s">
        <v>22</v>
      </c>
      <c r="Q7874" s="2">
        <v>44835</v>
      </c>
      <c r="R7874" t="s">
        <v>44</v>
      </c>
      <c r="S7874" t="s">
        <v>45</v>
      </c>
      <c r="T7874">
        <f>_xlfn.DAYS(Raw_data_US_healthcare[[#This Row],[Discharge Date]],Raw_data_US_healthcare[[#This Row],[Date of Admission]])</f>
        <v>0</v>
      </c>
    </row>
    <row r="7875" spans="1:20" x14ac:dyDescent="0.3">
      <c r="A7875" t="s">
        <v>26512</v>
      </c>
      <c r="B7875" t="s">
        <v>21243</v>
      </c>
      <c r="C7875">
        <v>78</v>
      </c>
      <c r="D7875" t="str">
        <f>IF(Raw_data_US_healthcare[[#This Row],[Age]]&lt;35,"Young",IF(Raw_data_US_healthcare[[#This Row],[Age]]&lt;60,"Middle","Senior"))</f>
        <v>Senior</v>
      </c>
      <c r="E7875" t="s">
        <v>26</v>
      </c>
      <c r="F7875" t="s">
        <v>88</v>
      </c>
      <c r="G7875" t="s">
        <v>88</v>
      </c>
      <c r="H7875" t="s">
        <v>36</v>
      </c>
      <c r="I7875" s="2">
        <v>44754</v>
      </c>
      <c r="J7875" t="s">
        <v>21244</v>
      </c>
      <c r="K7875" t="s">
        <v>21245</v>
      </c>
      <c r="L7875" t="s">
        <v>52</v>
      </c>
      <c r="M7875">
        <v>852.24009999999998</v>
      </c>
      <c r="N7875">
        <v>192</v>
      </c>
      <c r="O7875" t="s">
        <v>22</v>
      </c>
      <c r="P7875" t="s">
        <v>22</v>
      </c>
      <c r="Q7875" s="2">
        <v>44772</v>
      </c>
      <c r="R7875" t="s">
        <v>44</v>
      </c>
      <c r="S7875" t="s">
        <v>33</v>
      </c>
      <c r="T7875">
        <f>_xlfn.DAYS(Raw_data_US_healthcare[[#This Row],[Discharge Date]],Raw_data_US_healthcare[[#This Row],[Date of Admission]])</f>
        <v>18</v>
      </c>
    </row>
    <row r="7876" spans="1:20" x14ac:dyDescent="0.3">
      <c r="A7876" t="s">
        <v>26512</v>
      </c>
      <c r="B7876" t="s">
        <v>21246</v>
      </c>
      <c r="C7876">
        <v>32</v>
      </c>
      <c r="D7876" t="str">
        <f>IF(Raw_data_US_healthcare[[#This Row],[Age]]&lt;35,"Young",IF(Raw_data_US_healthcare[[#This Row],[Age]]&lt;60,"Middle","Senior"))</f>
        <v>Young</v>
      </c>
      <c r="E7876" t="s">
        <v>26</v>
      </c>
      <c r="F7876" t="s">
        <v>18723</v>
      </c>
      <c r="G7876" t="s">
        <v>17</v>
      </c>
      <c r="H7876" t="s">
        <v>18</v>
      </c>
      <c r="I7876" s="2">
        <v>44091</v>
      </c>
      <c r="J7876" t="s">
        <v>21247</v>
      </c>
      <c r="K7876" t="s">
        <v>21248</v>
      </c>
      <c r="L7876" t="s">
        <v>60</v>
      </c>
      <c r="M7876">
        <v>43528.254200000003</v>
      </c>
      <c r="N7876">
        <v>208</v>
      </c>
      <c r="O7876" t="s">
        <v>43</v>
      </c>
      <c r="P7876" t="s">
        <v>43</v>
      </c>
      <c r="Q7876" s="2">
        <v>44117</v>
      </c>
      <c r="R7876" t="s">
        <v>23</v>
      </c>
      <c r="S7876" t="s">
        <v>33</v>
      </c>
      <c r="T7876">
        <f>_xlfn.DAYS(Raw_data_US_healthcare[[#This Row],[Discharge Date]],Raw_data_US_healthcare[[#This Row],[Date of Admission]])</f>
        <v>26</v>
      </c>
    </row>
    <row r="7877" spans="1:20" x14ac:dyDescent="0.3">
      <c r="A7877" t="s">
        <v>26511</v>
      </c>
      <c r="B7877" t="s">
        <v>21249</v>
      </c>
      <c r="C7877">
        <v>57</v>
      </c>
      <c r="D7877" t="str">
        <f>IF(Raw_data_US_healthcare[[#This Row],[Age]]&lt;35,"Young",IF(Raw_data_US_healthcare[[#This Row],[Age]]&lt;60,"Middle","Senior"))</f>
        <v>Middle</v>
      </c>
      <c r="E7877" t="s">
        <v>16</v>
      </c>
      <c r="F7877" t="s">
        <v>113</v>
      </c>
      <c r="G7877" t="s">
        <v>113</v>
      </c>
      <c r="H7877" t="s">
        <v>26516</v>
      </c>
      <c r="I7877" s="2">
        <v>44268</v>
      </c>
      <c r="J7877" t="s">
        <v>21250</v>
      </c>
      <c r="K7877" t="s">
        <v>21251</v>
      </c>
      <c r="L7877" t="s">
        <v>31</v>
      </c>
      <c r="M7877">
        <v>1429.8259</v>
      </c>
      <c r="N7877">
        <v>214</v>
      </c>
      <c r="O7877" t="s">
        <v>39</v>
      </c>
      <c r="P7877" t="s">
        <v>39</v>
      </c>
      <c r="Q7877" s="2">
        <v>44298</v>
      </c>
      <c r="R7877" t="s">
        <v>48</v>
      </c>
      <c r="S7877" t="s">
        <v>24</v>
      </c>
      <c r="T7877">
        <f>_xlfn.DAYS(Raw_data_US_healthcare[[#This Row],[Discharge Date]],Raw_data_US_healthcare[[#This Row],[Date of Admission]])</f>
        <v>30</v>
      </c>
    </row>
    <row r="7878" spans="1:20" x14ac:dyDescent="0.3">
      <c r="A7878" t="s">
        <v>26512</v>
      </c>
      <c r="B7878" t="s">
        <v>21252</v>
      </c>
      <c r="C7878">
        <v>58</v>
      </c>
      <c r="D7878" t="str">
        <f>IF(Raw_data_US_healthcare[[#This Row],[Age]]&lt;35,"Young",IF(Raw_data_US_healthcare[[#This Row],[Age]]&lt;60,"Middle","Senior"))</f>
        <v>Middle</v>
      </c>
      <c r="E7878" t="s">
        <v>26</v>
      </c>
      <c r="F7878" t="s">
        <v>27</v>
      </c>
      <c r="G7878" t="s">
        <v>27</v>
      </c>
      <c r="H7878" t="s">
        <v>28</v>
      </c>
      <c r="I7878" s="2">
        <v>44211</v>
      </c>
      <c r="J7878" t="s">
        <v>21253</v>
      </c>
      <c r="K7878" t="s">
        <v>21254</v>
      </c>
      <c r="L7878" t="s">
        <v>52</v>
      </c>
      <c r="M7878">
        <v>4054.7496999999998</v>
      </c>
      <c r="N7878">
        <v>410</v>
      </c>
      <c r="O7878" t="s">
        <v>43</v>
      </c>
      <c r="P7878" t="s">
        <v>43</v>
      </c>
      <c r="Q7878" s="2">
        <v>44217</v>
      </c>
      <c r="R7878" t="s">
        <v>48</v>
      </c>
      <c r="S7878" t="s">
        <v>24</v>
      </c>
      <c r="T7878">
        <f>_xlfn.DAYS(Raw_data_US_healthcare[[#This Row],[Discharge Date]],Raw_data_US_healthcare[[#This Row],[Date of Admission]])</f>
        <v>6</v>
      </c>
    </row>
    <row r="7879" spans="1:20" x14ac:dyDescent="0.3">
      <c r="A7879" t="s">
        <v>26512</v>
      </c>
      <c r="B7879" t="s">
        <v>21255</v>
      </c>
      <c r="C7879">
        <v>54</v>
      </c>
      <c r="D7879" t="str">
        <f>IF(Raw_data_US_healthcare[[#This Row],[Age]]&lt;35,"Young",IF(Raw_data_US_healthcare[[#This Row],[Age]]&lt;60,"Middle","Senior"))</f>
        <v>Middle</v>
      </c>
      <c r="E7879" t="s">
        <v>26</v>
      </c>
      <c r="F7879" t="s">
        <v>35</v>
      </c>
      <c r="G7879" t="s">
        <v>35</v>
      </c>
      <c r="H7879" t="s">
        <v>28</v>
      </c>
      <c r="I7879" s="2">
        <v>44212</v>
      </c>
      <c r="J7879" t="s">
        <v>8289</v>
      </c>
      <c r="K7879" t="s">
        <v>21256</v>
      </c>
      <c r="L7879" t="s">
        <v>56</v>
      </c>
      <c r="M7879">
        <v>14883</v>
      </c>
      <c r="N7879">
        <v>101</v>
      </c>
      <c r="O7879" t="s">
        <v>39</v>
      </c>
      <c r="P7879" t="s">
        <v>39</v>
      </c>
      <c r="Q7879" s="2">
        <v>44236</v>
      </c>
      <c r="R7879" t="s">
        <v>83</v>
      </c>
      <c r="S7879" t="s">
        <v>24</v>
      </c>
      <c r="T7879">
        <f>_xlfn.DAYS(Raw_data_US_healthcare[[#This Row],[Discharge Date]],Raw_data_US_healthcare[[#This Row],[Date of Admission]])</f>
        <v>24</v>
      </c>
    </row>
    <row r="7880" spans="1:20" x14ac:dyDescent="0.3">
      <c r="A7880" t="s">
        <v>26512</v>
      </c>
      <c r="B7880" t="s">
        <v>21257</v>
      </c>
      <c r="C7880">
        <v>52</v>
      </c>
      <c r="D7880" t="str">
        <f>IF(Raw_data_US_healthcare[[#This Row],[Age]]&lt;35,"Young",IF(Raw_data_US_healthcare[[#This Row],[Age]]&lt;60,"Middle","Senior"))</f>
        <v>Middle</v>
      </c>
      <c r="E7880" t="s">
        <v>26</v>
      </c>
      <c r="F7880" t="s">
        <v>27</v>
      </c>
      <c r="G7880" t="s">
        <v>27</v>
      </c>
      <c r="H7880" t="s">
        <v>26514</v>
      </c>
      <c r="I7880" s="2">
        <v>44965</v>
      </c>
      <c r="J7880" t="s">
        <v>18356</v>
      </c>
      <c r="K7880" t="s">
        <v>21258</v>
      </c>
      <c r="L7880" t="s">
        <v>56</v>
      </c>
      <c r="M7880">
        <v>1563.7828</v>
      </c>
      <c r="N7880">
        <v>417</v>
      </c>
      <c r="O7880" t="s">
        <v>22</v>
      </c>
      <c r="P7880" t="s">
        <v>22</v>
      </c>
      <c r="Q7880" s="2">
        <v>44984</v>
      </c>
      <c r="R7880" t="s">
        <v>32</v>
      </c>
      <c r="S7880" t="s">
        <v>33</v>
      </c>
      <c r="T7880">
        <f>_xlfn.DAYS(Raw_data_US_healthcare[[#This Row],[Discharge Date]],Raw_data_US_healthcare[[#This Row],[Date of Admission]])</f>
        <v>19</v>
      </c>
    </row>
    <row r="7881" spans="1:20" x14ac:dyDescent="0.3">
      <c r="A7881" t="s">
        <v>26511</v>
      </c>
      <c r="B7881" t="s">
        <v>21259</v>
      </c>
      <c r="C7881">
        <v>84</v>
      </c>
      <c r="D7881" t="str">
        <f>IF(Raw_data_US_healthcare[[#This Row],[Age]]&lt;35,"Young",IF(Raw_data_US_healthcare[[#This Row],[Age]]&lt;60,"Middle","Senior"))</f>
        <v>Senior</v>
      </c>
      <c r="E7881" t="s">
        <v>16</v>
      </c>
      <c r="F7881" t="s">
        <v>113</v>
      </c>
      <c r="G7881" t="s">
        <v>113</v>
      </c>
      <c r="H7881" t="s">
        <v>36</v>
      </c>
      <c r="I7881" s="2">
        <v>44264</v>
      </c>
      <c r="J7881" t="s">
        <v>21260</v>
      </c>
      <c r="K7881" t="s">
        <v>21261</v>
      </c>
      <c r="L7881" t="s">
        <v>31</v>
      </c>
      <c r="M7881">
        <v>5358.2825000000003</v>
      </c>
      <c r="N7881">
        <v>394</v>
      </c>
      <c r="O7881" t="s">
        <v>39</v>
      </c>
      <c r="P7881" t="s">
        <v>39</v>
      </c>
      <c r="Q7881" s="2">
        <v>44273</v>
      </c>
      <c r="R7881" t="s">
        <v>48</v>
      </c>
      <c r="S7881" t="s">
        <v>33</v>
      </c>
      <c r="T7881">
        <f>_xlfn.DAYS(Raw_data_US_healthcare[[#This Row],[Discharge Date]],Raw_data_US_healthcare[[#This Row],[Date of Admission]])</f>
        <v>9</v>
      </c>
    </row>
    <row r="7882" spans="1:20" x14ac:dyDescent="0.3">
      <c r="A7882" t="s">
        <v>26512</v>
      </c>
      <c r="B7882" t="s">
        <v>21262</v>
      </c>
      <c r="C7882">
        <v>35</v>
      </c>
      <c r="D7882" t="str">
        <f>IF(Raw_data_US_healthcare[[#This Row],[Age]]&lt;35,"Young",IF(Raw_data_US_healthcare[[#This Row],[Age]]&lt;60,"Middle","Senior"))</f>
        <v>Middle</v>
      </c>
      <c r="E7882" t="s">
        <v>26</v>
      </c>
      <c r="F7882" t="s">
        <v>113</v>
      </c>
      <c r="G7882" t="s">
        <v>113</v>
      </c>
      <c r="H7882" t="s">
        <v>36</v>
      </c>
      <c r="I7882" s="2">
        <v>44920</v>
      </c>
      <c r="J7882" t="s">
        <v>2503</v>
      </c>
      <c r="K7882" t="s">
        <v>21263</v>
      </c>
      <c r="L7882" t="s">
        <v>52</v>
      </c>
      <c r="M7882">
        <v>23241.936799999999</v>
      </c>
      <c r="N7882">
        <v>322</v>
      </c>
      <c r="O7882" t="s">
        <v>39</v>
      </c>
      <c r="P7882" t="s">
        <v>39</v>
      </c>
      <c r="Q7882" s="2">
        <v>44922</v>
      </c>
      <c r="R7882" t="s">
        <v>83</v>
      </c>
      <c r="S7882" t="s">
        <v>45</v>
      </c>
      <c r="T7882">
        <f>_xlfn.DAYS(Raw_data_US_healthcare[[#This Row],[Discharge Date]],Raw_data_US_healthcare[[#This Row],[Date of Admission]])</f>
        <v>2</v>
      </c>
    </row>
    <row r="7883" spans="1:20" x14ac:dyDescent="0.3">
      <c r="A7883" t="s">
        <v>26512</v>
      </c>
      <c r="B7883" t="s">
        <v>21264</v>
      </c>
      <c r="C7883">
        <v>45</v>
      </c>
      <c r="D7883" t="str">
        <f>IF(Raw_data_US_healthcare[[#This Row],[Age]]&lt;35,"Young",IF(Raw_data_US_healthcare[[#This Row],[Age]]&lt;60,"Middle","Senior"))</f>
        <v>Middle</v>
      </c>
      <c r="E7883" t="s">
        <v>26</v>
      </c>
      <c r="F7883" t="s">
        <v>62</v>
      </c>
      <c r="G7883" t="s">
        <v>62</v>
      </c>
      <c r="H7883" t="s">
        <v>28</v>
      </c>
      <c r="I7883" s="2">
        <v>43948</v>
      </c>
      <c r="J7883" t="s">
        <v>21265</v>
      </c>
      <c r="K7883" t="s">
        <v>21266</v>
      </c>
      <c r="L7883" t="s">
        <v>21</v>
      </c>
      <c r="M7883">
        <v>15815.1083</v>
      </c>
      <c r="N7883">
        <v>179</v>
      </c>
      <c r="O7883" t="s">
        <v>22</v>
      </c>
      <c r="P7883" t="s">
        <v>22</v>
      </c>
      <c r="Q7883" s="2">
        <v>43954</v>
      </c>
      <c r="R7883" t="s">
        <v>83</v>
      </c>
      <c r="S7883" t="s">
        <v>33</v>
      </c>
      <c r="T7883">
        <f>_xlfn.DAYS(Raw_data_US_healthcare[[#This Row],[Discharge Date]],Raw_data_US_healthcare[[#This Row],[Date of Admission]])</f>
        <v>6</v>
      </c>
    </row>
    <row r="7884" spans="1:20" x14ac:dyDescent="0.3">
      <c r="A7884" t="s">
        <v>26512</v>
      </c>
      <c r="B7884" t="s">
        <v>21267</v>
      </c>
      <c r="C7884">
        <v>55</v>
      </c>
      <c r="D7884" t="str">
        <f>IF(Raw_data_US_healthcare[[#This Row],[Age]]&lt;35,"Young",IF(Raw_data_US_healthcare[[#This Row],[Age]]&lt;60,"Middle","Senior"))</f>
        <v>Middle</v>
      </c>
      <c r="E7884" t="s">
        <v>26</v>
      </c>
      <c r="F7884" t="s">
        <v>18723</v>
      </c>
      <c r="G7884" t="s">
        <v>17</v>
      </c>
      <c r="H7884" t="s">
        <v>36</v>
      </c>
      <c r="I7884" s="2">
        <v>44147</v>
      </c>
      <c r="J7884" t="s">
        <v>17380</v>
      </c>
      <c r="K7884" t="s">
        <v>21268</v>
      </c>
      <c r="L7884" t="s">
        <v>21</v>
      </c>
      <c r="M7884">
        <v>20488.044699999999</v>
      </c>
      <c r="N7884">
        <v>265</v>
      </c>
      <c r="O7884" t="s">
        <v>22</v>
      </c>
      <c r="P7884" t="s">
        <v>22</v>
      </c>
      <c r="Q7884" s="2">
        <v>44147</v>
      </c>
      <c r="R7884" t="s">
        <v>44</v>
      </c>
      <c r="S7884" t="s">
        <v>45</v>
      </c>
      <c r="T7884">
        <f>_xlfn.DAYS(Raw_data_US_healthcare[[#This Row],[Discharge Date]],Raw_data_US_healthcare[[#This Row],[Date of Admission]])</f>
        <v>0</v>
      </c>
    </row>
    <row r="7885" spans="1:20" x14ac:dyDescent="0.3">
      <c r="A7885" t="s">
        <v>26512</v>
      </c>
      <c r="B7885" t="s">
        <v>21269</v>
      </c>
      <c r="C7885">
        <v>67</v>
      </c>
      <c r="D7885" t="str">
        <f>IF(Raw_data_US_healthcare[[#This Row],[Age]]&lt;35,"Young",IF(Raw_data_US_healthcare[[#This Row],[Age]]&lt;60,"Middle","Senior"))</f>
        <v>Senior</v>
      </c>
      <c r="E7885" t="s">
        <v>26</v>
      </c>
      <c r="F7885" t="s">
        <v>49</v>
      </c>
      <c r="G7885" t="s">
        <v>49</v>
      </c>
      <c r="H7885" t="s">
        <v>26514</v>
      </c>
      <c r="I7885" s="2">
        <v>45162</v>
      </c>
      <c r="J7885" t="s">
        <v>21270</v>
      </c>
      <c r="K7885" t="s">
        <v>21271</v>
      </c>
      <c r="L7885" t="s">
        <v>56</v>
      </c>
      <c r="M7885">
        <v>24640.692999999999</v>
      </c>
      <c r="N7885">
        <v>424</v>
      </c>
      <c r="O7885" t="s">
        <v>22</v>
      </c>
      <c r="P7885" t="s">
        <v>22</v>
      </c>
      <c r="Q7885" s="2">
        <v>45183</v>
      </c>
      <c r="R7885" t="s">
        <v>48</v>
      </c>
      <c r="S7885" t="s">
        <v>24</v>
      </c>
      <c r="T7885">
        <f>_xlfn.DAYS(Raw_data_US_healthcare[[#This Row],[Discharge Date]],Raw_data_US_healthcare[[#This Row],[Date of Admission]])</f>
        <v>21</v>
      </c>
    </row>
    <row r="7886" spans="1:20" x14ac:dyDescent="0.3">
      <c r="A7886" t="s">
        <v>26511</v>
      </c>
      <c r="B7886" t="s">
        <v>21272</v>
      </c>
      <c r="C7886">
        <v>46</v>
      </c>
      <c r="D7886" t="str">
        <f>IF(Raw_data_US_healthcare[[#This Row],[Age]]&lt;35,"Young",IF(Raw_data_US_healthcare[[#This Row],[Age]]&lt;60,"Middle","Senior"))</f>
        <v>Middle</v>
      </c>
      <c r="E7886" t="s">
        <v>16</v>
      </c>
      <c r="F7886" t="s">
        <v>49</v>
      </c>
      <c r="G7886" t="s">
        <v>49</v>
      </c>
      <c r="H7886" t="s">
        <v>69</v>
      </c>
      <c r="I7886" s="2">
        <v>44165</v>
      </c>
      <c r="J7886" t="s">
        <v>21273</v>
      </c>
      <c r="K7886" t="s">
        <v>1477</v>
      </c>
      <c r="L7886" t="s">
        <v>60</v>
      </c>
      <c r="M7886">
        <v>38334.978799999997</v>
      </c>
      <c r="N7886">
        <v>414</v>
      </c>
      <c r="O7886" t="s">
        <v>22</v>
      </c>
      <c r="P7886" t="s">
        <v>22</v>
      </c>
      <c r="Q7886" s="2">
        <v>44171</v>
      </c>
      <c r="R7886" t="s">
        <v>23</v>
      </c>
      <c r="S7886" t="s">
        <v>45</v>
      </c>
      <c r="T7886">
        <f>_xlfn.DAYS(Raw_data_US_healthcare[[#This Row],[Discharge Date]],Raw_data_US_healthcare[[#This Row],[Date of Admission]])</f>
        <v>6</v>
      </c>
    </row>
    <row r="7887" spans="1:20" x14ac:dyDescent="0.3">
      <c r="A7887" t="s">
        <v>26511</v>
      </c>
      <c r="B7887" t="s">
        <v>21274</v>
      </c>
      <c r="C7887">
        <v>60</v>
      </c>
      <c r="D7887" t="str">
        <f>IF(Raw_data_US_healthcare[[#This Row],[Age]]&lt;35,"Young",IF(Raw_data_US_healthcare[[#This Row],[Age]]&lt;60,"Middle","Senior"))</f>
        <v>Senior</v>
      </c>
      <c r="E7887" t="s">
        <v>16</v>
      </c>
      <c r="F7887" t="s">
        <v>49</v>
      </c>
      <c r="G7887" t="s">
        <v>49</v>
      </c>
      <c r="H7887" t="s">
        <v>26514</v>
      </c>
      <c r="I7887" s="2">
        <v>44519</v>
      </c>
      <c r="J7887" t="s">
        <v>21275</v>
      </c>
      <c r="K7887" t="s">
        <v>21276</v>
      </c>
      <c r="L7887" t="s">
        <v>52</v>
      </c>
      <c r="M7887">
        <v>10809.3786</v>
      </c>
      <c r="N7887">
        <v>183</v>
      </c>
      <c r="O7887" t="s">
        <v>22</v>
      </c>
      <c r="P7887" t="s">
        <v>22</v>
      </c>
      <c r="Q7887" s="2">
        <v>44523</v>
      </c>
      <c r="R7887" t="s">
        <v>48</v>
      </c>
      <c r="S7887" t="s">
        <v>33</v>
      </c>
      <c r="T7887">
        <f>_xlfn.DAYS(Raw_data_US_healthcare[[#This Row],[Discharge Date]],Raw_data_US_healthcare[[#This Row],[Date of Admission]])</f>
        <v>4</v>
      </c>
    </row>
    <row r="7888" spans="1:20" x14ac:dyDescent="0.3">
      <c r="A7888" t="s">
        <v>26511</v>
      </c>
      <c r="B7888" t="s">
        <v>21277</v>
      </c>
      <c r="C7888">
        <v>25</v>
      </c>
      <c r="D7888" t="str">
        <f>IF(Raw_data_US_healthcare[[#This Row],[Age]]&lt;35,"Young",IF(Raw_data_US_healthcare[[#This Row],[Age]]&lt;60,"Middle","Senior"))</f>
        <v>Young</v>
      </c>
      <c r="E7888" t="s">
        <v>16</v>
      </c>
      <c r="F7888" t="s">
        <v>18723</v>
      </c>
      <c r="G7888" t="s">
        <v>17</v>
      </c>
      <c r="H7888" t="s">
        <v>36</v>
      </c>
      <c r="I7888" s="2">
        <v>45027</v>
      </c>
      <c r="J7888" t="s">
        <v>21278</v>
      </c>
      <c r="K7888" t="s">
        <v>21279</v>
      </c>
      <c r="L7888" t="s">
        <v>60</v>
      </c>
      <c r="M7888">
        <v>11833.751899999999</v>
      </c>
      <c r="N7888">
        <v>357</v>
      </c>
      <c r="O7888" t="s">
        <v>39</v>
      </c>
      <c r="P7888" t="s">
        <v>39</v>
      </c>
      <c r="Q7888" s="2">
        <v>45052</v>
      </c>
      <c r="R7888" t="s">
        <v>44</v>
      </c>
      <c r="S7888" t="s">
        <v>45</v>
      </c>
      <c r="T7888">
        <f>_xlfn.DAYS(Raw_data_US_healthcare[[#This Row],[Discharge Date]],Raw_data_US_healthcare[[#This Row],[Date of Admission]])</f>
        <v>25</v>
      </c>
    </row>
    <row r="7889" spans="1:20" x14ac:dyDescent="0.3">
      <c r="A7889" t="s">
        <v>26511</v>
      </c>
      <c r="B7889" t="s">
        <v>21280</v>
      </c>
      <c r="C7889">
        <v>53</v>
      </c>
      <c r="D7889" t="str">
        <f>IF(Raw_data_US_healthcare[[#This Row],[Age]]&lt;35,"Young",IF(Raw_data_US_healthcare[[#This Row],[Age]]&lt;60,"Middle","Senior"))</f>
        <v>Middle</v>
      </c>
      <c r="E7889" t="s">
        <v>16</v>
      </c>
      <c r="F7889" t="s">
        <v>228</v>
      </c>
      <c r="G7889" t="s">
        <v>228</v>
      </c>
      <c r="H7889" t="s">
        <v>36</v>
      </c>
      <c r="I7889" s="2">
        <v>45155</v>
      </c>
      <c r="J7889" t="s">
        <v>8868</v>
      </c>
      <c r="K7889" t="s">
        <v>20749</v>
      </c>
      <c r="L7889" t="s">
        <v>60</v>
      </c>
      <c r="M7889">
        <v>1313.1076</v>
      </c>
      <c r="N7889">
        <v>329</v>
      </c>
      <c r="O7889" t="s">
        <v>43</v>
      </c>
      <c r="P7889" t="s">
        <v>43</v>
      </c>
      <c r="Q7889" s="2">
        <v>45164</v>
      </c>
      <c r="R7889" t="s">
        <v>32</v>
      </c>
      <c r="S7889" t="s">
        <v>33</v>
      </c>
      <c r="T7889">
        <f>_xlfn.DAYS(Raw_data_US_healthcare[[#This Row],[Discharge Date]],Raw_data_US_healthcare[[#This Row],[Date of Admission]])</f>
        <v>9</v>
      </c>
    </row>
    <row r="7890" spans="1:20" x14ac:dyDescent="0.3">
      <c r="A7890" t="s">
        <v>26512</v>
      </c>
      <c r="B7890" t="s">
        <v>21281</v>
      </c>
      <c r="C7890">
        <v>37</v>
      </c>
      <c r="D7890" t="str">
        <f>IF(Raw_data_US_healthcare[[#This Row],[Age]]&lt;35,"Young",IF(Raw_data_US_healthcare[[#This Row],[Age]]&lt;60,"Middle","Senior"))</f>
        <v>Middle</v>
      </c>
      <c r="E7890" t="s">
        <v>26</v>
      </c>
      <c r="F7890" t="s">
        <v>113</v>
      </c>
      <c r="G7890" t="s">
        <v>113</v>
      </c>
      <c r="H7890" t="s">
        <v>69</v>
      </c>
      <c r="I7890" s="2">
        <v>43997</v>
      </c>
      <c r="J7890" t="s">
        <v>21282</v>
      </c>
      <c r="K7890" t="s">
        <v>21283</v>
      </c>
      <c r="L7890" t="s">
        <v>56</v>
      </c>
      <c r="M7890">
        <v>54032.477299999999</v>
      </c>
      <c r="N7890">
        <v>227</v>
      </c>
      <c r="O7890" t="s">
        <v>43</v>
      </c>
      <c r="P7890" t="s">
        <v>43</v>
      </c>
      <c r="Q7890" s="2">
        <v>44021</v>
      </c>
      <c r="R7890" t="s">
        <v>23</v>
      </c>
      <c r="S7890" t="s">
        <v>45</v>
      </c>
      <c r="T7890">
        <f>_xlfn.DAYS(Raw_data_US_healthcare[[#This Row],[Discharge Date]],Raw_data_US_healthcare[[#This Row],[Date of Admission]])</f>
        <v>24</v>
      </c>
    </row>
    <row r="7891" spans="1:20" x14ac:dyDescent="0.3">
      <c r="A7891" t="s">
        <v>26511</v>
      </c>
      <c r="B7891" t="s">
        <v>21284</v>
      </c>
      <c r="C7891">
        <v>26</v>
      </c>
      <c r="D7891" t="str">
        <f>IF(Raw_data_US_healthcare[[#This Row],[Age]]&lt;35,"Young",IF(Raw_data_US_healthcare[[#This Row],[Age]]&lt;60,"Middle","Senior"))</f>
        <v>Young</v>
      </c>
      <c r="E7891" t="s">
        <v>16</v>
      </c>
      <c r="F7891" t="s">
        <v>49</v>
      </c>
      <c r="G7891" t="s">
        <v>49</v>
      </c>
      <c r="H7891" t="s">
        <v>28</v>
      </c>
      <c r="I7891" s="2">
        <v>44943</v>
      </c>
      <c r="J7891" t="s">
        <v>21285</v>
      </c>
      <c r="K7891" t="s">
        <v>21286</v>
      </c>
      <c r="L7891" t="s">
        <v>60</v>
      </c>
      <c r="M7891">
        <v>12977.9614</v>
      </c>
      <c r="N7891">
        <v>387</v>
      </c>
      <c r="O7891" t="s">
        <v>39</v>
      </c>
      <c r="P7891" t="s">
        <v>39</v>
      </c>
      <c r="Q7891" s="2">
        <v>44944</v>
      </c>
      <c r="R7891" t="s">
        <v>83</v>
      </c>
      <c r="S7891" t="s">
        <v>24</v>
      </c>
      <c r="T7891">
        <f>_xlfn.DAYS(Raw_data_US_healthcare[[#This Row],[Discharge Date]],Raw_data_US_healthcare[[#This Row],[Date of Admission]])</f>
        <v>1</v>
      </c>
    </row>
    <row r="7892" spans="1:20" x14ac:dyDescent="0.3">
      <c r="A7892" t="s">
        <v>26512</v>
      </c>
      <c r="B7892" t="s">
        <v>21287</v>
      </c>
      <c r="C7892">
        <v>81</v>
      </c>
      <c r="D7892" t="str">
        <f>IF(Raw_data_US_healthcare[[#This Row],[Age]]&lt;35,"Young",IF(Raw_data_US_healthcare[[#This Row],[Age]]&lt;60,"Middle","Senior"))</f>
        <v>Senior</v>
      </c>
      <c r="E7892" t="s">
        <v>26</v>
      </c>
      <c r="F7892" t="s">
        <v>27</v>
      </c>
      <c r="G7892" t="s">
        <v>27</v>
      </c>
      <c r="H7892" t="s">
        <v>36</v>
      </c>
      <c r="I7892" s="2">
        <v>44932</v>
      </c>
      <c r="J7892" t="s">
        <v>21288</v>
      </c>
      <c r="K7892" t="s">
        <v>21289</v>
      </c>
      <c r="L7892" t="s">
        <v>52</v>
      </c>
      <c r="M7892">
        <v>19871.6924</v>
      </c>
      <c r="N7892">
        <v>405</v>
      </c>
      <c r="O7892" t="s">
        <v>22</v>
      </c>
      <c r="P7892" t="s">
        <v>22</v>
      </c>
      <c r="Q7892" s="2">
        <v>44933</v>
      </c>
      <c r="R7892" t="s">
        <v>48</v>
      </c>
      <c r="S7892" t="s">
        <v>33</v>
      </c>
      <c r="T7892">
        <f>_xlfn.DAYS(Raw_data_US_healthcare[[#This Row],[Discharge Date]],Raw_data_US_healthcare[[#This Row],[Date of Admission]])</f>
        <v>1</v>
      </c>
    </row>
    <row r="7893" spans="1:20" x14ac:dyDescent="0.3">
      <c r="A7893" t="s">
        <v>26512</v>
      </c>
      <c r="B7893" t="s">
        <v>21290</v>
      </c>
      <c r="C7893">
        <v>74</v>
      </c>
      <c r="D7893" t="str">
        <f>IF(Raw_data_US_healthcare[[#This Row],[Age]]&lt;35,"Young",IF(Raw_data_US_healthcare[[#This Row],[Age]]&lt;60,"Middle","Senior"))</f>
        <v>Senior</v>
      </c>
      <c r="E7893" t="s">
        <v>26</v>
      </c>
      <c r="F7893" t="s">
        <v>88</v>
      </c>
      <c r="G7893" t="s">
        <v>88</v>
      </c>
      <c r="H7893" t="s">
        <v>18</v>
      </c>
      <c r="I7893" s="2">
        <v>43579</v>
      </c>
      <c r="J7893" t="s">
        <v>21291</v>
      </c>
      <c r="K7893" t="s">
        <v>14058</v>
      </c>
      <c r="L7893" t="s">
        <v>60</v>
      </c>
      <c r="M7893">
        <v>10867.332399999999</v>
      </c>
      <c r="N7893">
        <v>277</v>
      </c>
      <c r="O7893" t="s">
        <v>43</v>
      </c>
      <c r="P7893" t="s">
        <v>43</v>
      </c>
      <c r="Q7893" s="2">
        <v>43587</v>
      </c>
      <c r="R7893" t="s">
        <v>48</v>
      </c>
      <c r="S7893" t="s">
        <v>45</v>
      </c>
      <c r="T7893">
        <f>_xlfn.DAYS(Raw_data_US_healthcare[[#This Row],[Discharge Date]],Raw_data_US_healthcare[[#This Row],[Date of Admission]])</f>
        <v>8</v>
      </c>
    </row>
    <row r="7894" spans="1:20" x14ac:dyDescent="0.3">
      <c r="A7894" t="s">
        <v>26511</v>
      </c>
      <c r="B7894" t="s">
        <v>7636</v>
      </c>
      <c r="C7894">
        <v>72</v>
      </c>
      <c r="D7894" t="str">
        <f>IF(Raw_data_US_healthcare[[#This Row],[Age]]&lt;35,"Young",IF(Raw_data_US_healthcare[[#This Row],[Age]]&lt;60,"Middle","Senior"))</f>
        <v>Senior</v>
      </c>
      <c r="E7894" t="s">
        <v>16</v>
      </c>
      <c r="F7894" t="s">
        <v>113</v>
      </c>
      <c r="G7894" t="s">
        <v>113</v>
      </c>
      <c r="H7894" t="s">
        <v>36</v>
      </c>
      <c r="I7894" s="2">
        <v>44285</v>
      </c>
      <c r="J7894" t="s">
        <v>21292</v>
      </c>
      <c r="K7894" t="s">
        <v>3916</v>
      </c>
      <c r="L7894" t="s">
        <v>31</v>
      </c>
      <c r="M7894">
        <v>8322.6270999999997</v>
      </c>
      <c r="N7894">
        <v>247</v>
      </c>
      <c r="O7894" t="s">
        <v>22</v>
      </c>
      <c r="P7894" t="s">
        <v>22</v>
      </c>
      <c r="Q7894" s="2">
        <v>44306</v>
      </c>
      <c r="R7894" t="s">
        <v>32</v>
      </c>
      <c r="S7894" t="s">
        <v>45</v>
      </c>
      <c r="T7894">
        <f>_xlfn.DAYS(Raw_data_US_healthcare[[#This Row],[Discharge Date]],Raw_data_US_healthcare[[#This Row],[Date of Admission]])</f>
        <v>21</v>
      </c>
    </row>
    <row r="7895" spans="1:20" x14ac:dyDescent="0.3">
      <c r="A7895" t="s">
        <v>26511</v>
      </c>
      <c r="B7895" t="s">
        <v>21293</v>
      </c>
      <c r="C7895">
        <v>66</v>
      </c>
      <c r="D7895" t="str">
        <f>IF(Raw_data_US_healthcare[[#This Row],[Age]]&lt;35,"Young",IF(Raw_data_US_healthcare[[#This Row],[Age]]&lt;60,"Middle","Senior"))</f>
        <v>Senior</v>
      </c>
      <c r="E7895" t="s">
        <v>16</v>
      </c>
      <c r="F7895" t="s">
        <v>18723</v>
      </c>
      <c r="G7895" t="s">
        <v>17</v>
      </c>
      <c r="H7895" t="s">
        <v>26514</v>
      </c>
      <c r="I7895" s="2">
        <v>43470</v>
      </c>
      <c r="J7895" t="s">
        <v>12405</v>
      </c>
      <c r="K7895" t="s">
        <v>3522</v>
      </c>
      <c r="L7895" t="s">
        <v>21</v>
      </c>
      <c r="M7895">
        <v>26210.662400000001</v>
      </c>
      <c r="N7895">
        <v>196</v>
      </c>
      <c r="O7895" t="s">
        <v>22</v>
      </c>
      <c r="P7895" t="s">
        <v>22</v>
      </c>
      <c r="Q7895" s="2">
        <v>43473</v>
      </c>
      <c r="R7895" t="s">
        <v>44</v>
      </c>
      <c r="S7895" t="s">
        <v>24</v>
      </c>
      <c r="T7895">
        <f>_xlfn.DAYS(Raw_data_US_healthcare[[#This Row],[Discharge Date]],Raw_data_US_healthcare[[#This Row],[Date of Admission]])</f>
        <v>3</v>
      </c>
    </row>
    <row r="7896" spans="1:20" x14ac:dyDescent="0.3">
      <c r="A7896" t="s">
        <v>26512</v>
      </c>
      <c r="B7896" t="s">
        <v>21294</v>
      </c>
      <c r="C7896">
        <v>24</v>
      </c>
      <c r="D7896" t="str">
        <f>IF(Raw_data_US_healthcare[[#This Row],[Age]]&lt;35,"Young",IF(Raw_data_US_healthcare[[#This Row],[Age]]&lt;60,"Middle","Senior"))</f>
        <v>Young</v>
      </c>
      <c r="E7896" t="s">
        <v>26</v>
      </c>
      <c r="F7896" t="s">
        <v>62</v>
      </c>
      <c r="G7896" t="s">
        <v>62</v>
      </c>
      <c r="H7896" t="s">
        <v>28</v>
      </c>
      <c r="I7896" s="2">
        <v>43735</v>
      </c>
      <c r="J7896" t="s">
        <v>17614</v>
      </c>
      <c r="K7896" t="s">
        <v>21295</v>
      </c>
      <c r="L7896" t="s">
        <v>31</v>
      </c>
      <c r="M7896">
        <v>33779.688300000002</v>
      </c>
      <c r="N7896">
        <v>251</v>
      </c>
      <c r="O7896" t="s">
        <v>43</v>
      </c>
      <c r="P7896" t="s">
        <v>43</v>
      </c>
      <c r="Q7896" s="2">
        <v>43759</v>
      </c>
      <c r="R7896" t="s">
        <v>23</v>
      </c>
      <c r="S7896" t="s">
        <v>33</v>
      </c>
      <c r="T7896">
        <f>_xlfn.DAYS(Raw_data_US_healthcare[[#This Row],[Discharge Date]],Raw_data_US_healthcare[[#This Row],[Date of Admission]])</f>
        <v>24</v>
      </c>
    </row>
    <row r="7897" spans="1:20" x14ac:dyDescent="0.3">
      <c r="A7897" t="s">
        <v>26512</v>
      </c>
      <c r="B7897" t="s">
        <v>21296</v>
      </c>
      <c r="C7897">
        <v>53</v>
      </c>
      <c r="D7897" t="str">
        <f>IF(Raw_data_US_healthcare[[#This Row],[Age]]&lt;35,"Young",IF(Raw_data_US_healthcare[[#This Row],[Age]]&lt;60,"Middle","Senior"))</f>
        <v>Middle</v>
      </c>
      <c r="E7897" t="s">
        <v>26</v>
      </c>
      <c r="F7897" t="s">
        <v>17</v>
      </c>
      <c r="G7897" t="s">
        <v>17</v>
      </c>
      <c r="H7897" t="s">
        <v>28</v>
      </c>
      <c r="I7897" s="2">
        <v>43729</v>
      </c>
      <c r="J7897" t="s">
        <v>21297</v>
      </c>
      <c r="K7897" t="s">
        <v>21298</v>
      </c>
      <c r="L7897" t="s">
        <v>31</v>
      </c>
      <c r="M7897">
        <v>20280.4251</v>
      </c>
      <c r="N7897">
        <v>124</v>
      </c>
      <c r="O7897" t="s">
        <v>22</v>
      </c>
      <c r="P7897" t="s">
        <v>22</v>
      </c>
      <c r="Q7897" s="2">
        <v>43734</v>
      </c>
      <c r="R7897" t="s">
        <v>32</v>
      </c>
      <c r="S7897" t="s">
        <v>24</v>
      </c>
      <c r="T7897">
        <f>_xlfn.DAYS(Raw_data_US_healthcare[[#This Row],[Discharge Date]],Raw_data_US_healthcare[[#This Row],[Date of Admission]])</f>
        <v>5</v>
      </c>
    </row>
    <row r="7898" spans="1:20" x14ac:dyDescent="0.3">
      <c r="A7898" t="s">
        <v>26512</v>
      </c>
      <c r="B7898" t="s">
        <v>3960</v>
      </c>
      <c r="C7898">
        <v>77</v>
      </c>
      <c r="D7898" t="str">
        <f>IF(Raw_data_US_healthcare[[#This Row],[Age]]&lt;35,"Young",IF(Raw_data_US_healthcare[[#This Row],[Age]]&lt;60,"Middle","Senior"))</f>
        <v>Senior</v>
      </c>
      <c r="E7898" t="s">
        <v>26</v>
      </c>
      <c r="F7898" t="s">
        <v>88</v>
      </c>
      <c r="G7898" t="s">
        <v>88</v>
      </c>
      <c r="H7898" t="s">
        <v>69</v>
      </c>
      <c r="I7898" s="2">
        <v>44205</v>
      </c>
      <c r="J7898" t="s">
        <v>21299</v>
      </c>
      <c r="K7898" t="s">
        <v>21300</v>
      </c>
      <c r="L7898" t="s">
        <v>21</v>
      </c>
      <c r="M7898">
        <v>53428.105300000003</v>
      </c>
      <c r="N7898">
        <v>346</v>
      </c>
      <c r="O7898" t="s">
        <v>43</v>
      </c>
      <c r="P7898" t="s">
        <v>43</v>
      </c>
      <c r="Q7898" s="2">
        <v>44209</v>
      </c>
      <c r="R7898" t="s">
        <v>44</v>
      </c>
      <c r="S7898" t="s">
        <v>24</v>
      </c>
      <c r="T7898">
        <f>_xlfn.DAYS(Raw_data_US_healthcare[[#This Row],[Discharge Date]],Raw_data_US_healthcare[[#This Row],[Date of Admission]])</f>
        <v>4</v>
      </c>
    </row>
    <row r="7899" spans="1:20" x14ac:dyDescent="0.3">
      <c r="A7899" t="s">
        <v>26512</v>
      </c>
      <c r="B7899" t="s">
        <v>21301</v>
      </c>
      <c r="C7899">
        <v>22</v>
      </c>
      <c r="D7899" t="str">
        <f>IF(Raw_data_US_healthcare[[#This Row],[Age]]&lt;35,"Young",IF(Raw_data_US_healthcare[[#This Row],[Age]]&lt;60,"Middle","Senior"))</f>
        <v>Young</v>
      </c>
      <c r="E7899" t="s">
        <v>26</v>
      </c>
      <c r="F7899" t="s">
        <v>62</v>
      </c>
      <c r="G7899" t="s">
        <v>62</v>
      </c>
      <c r="H7899" t="s">
        <v>18</v>
      </c>
      <c r="I7899" s="2">
        <v>44427</v>
      </c>
      <c r="J7899" t="s">
        <v>21302</v>
      </c>
      <c r="K7899" t="s">
        <v>21303</v>
      </c>
      <c r="L7899" t="s">
        <v>56</v>
      </c>
      <c r="M7899">
        <v>8564.1317999999992</v>
      </c>
      <c r="N7899">
        <v>478</v>
      </c>
      <c r="O7899" t="s">
        <v>43</v>
      </c>
      <c r="P7899" t="s">
        <v>43</v>
      </c>
      <c r="Q7899" s="2">
        <v>44428</v>
      </c>
      <c r="R7899" t="s">
        <v>83</v>
      </c>
      <c r="S7899" t="s">
        <v>45</v>
      </c>
      <c r="T7899">
        <f>_xlfn.DAYS(Raw_data_US_healthcare[[#This Row],[Discharge Date]],Raw_data_US_healthcare[[#This Row],[Date of Admission]])</f>
        <v>1</v>
      </c>
    </row>
    <row r="7900" spans="1:20" x14ac:dyDescent="0.3">
      <c r="A7900" t="s">
        <v>26511</v>
      </c>
      <c r="B7900" t="s">
        <v>21304</v>
      </c>
      <c r="C7900">
        <v>81</v>
      </c>
      <c r="D7900" t="str">
        <f>IF(Raw_data_US_healthcare[[#This Row],[Age]]&lt;35,"Young",IF(Raw_data_US_healthcare[[#This Row],[Age]]&lt;60,"Middle","Senior"))</f>
        <v>Senior</v>
      </c>
      <c r="E7900" t="s">
        <v>16</v>
      </c>
      <c r="F7900" t="s">
        <v>49</v>
      </c>
      <c r="G7900" t="s">
        <v>49</v>
      </c>
      <c r="H7900" t="s">
        <v>26516</v>
      </c>
      <c r="I7900" s="2">
        <v>43465</v>
      </c>
      <c r="J7900" t="s">
        <v>21305</v>
      </c>
      <c r="K7900" t="s">
        <v>21306</v>
      </c>
      <c r="L7900" t="s">
        <v>21</v>
      </c>
      <c r="M7900">
        <v>17534.853899999998</v>
      </c>
      <c r="N7900">
        <v>358</v>
      </c>
      <c r="O7900" t="s">
        <v>43</v>
      </c>
      <c r="P7900" t="s">
        <v>43</v>
      </c>
      <c r="Q7900" s="2">
        <v>43469</v>
      </c>
      <c r="R7900" t="s">
        <v>23</v>
      </c>
      <c r="S7900" t="s">
        <v>24</v>
      </c>
      <c r="T7900">
        <f>_xlfn.DAYS(Raw_data_US_healthcare[[#This Row],[Discharge Date]],Raw_data_US_healthcare[[#This Row],[Date of Admission]])</f>
        <v>4</v>
      </c>
    </row>
    <row r="7901" spans="1:20" x14ac:dyDescent="0.3">
      <c r="A7901" t="s">
        <v>26512</v>
      </c>
      <c r="B7901" t="s">
        <v>15045</v>
      </c>
      <c r="C7901">
        <v>49</v>
      </c>
      <c r="D7901" t="str">
        <f>IF(Raw_data_US_healthcare[[#This Row],[Age]]&lt;35,"Young",IF(Raw_data_US_healthcare[[#This Row],[Age]]&lt;60,"Middle","Senior"))</f>
        <v>Middle</v>
      </c>
      <c r="E7901" t="s">
        <v>26</v>
      </c>
      <c r="F7901" t="s">
        <v>35</v>
      </c>
      <c r="G7901" t="s">
        <v>35</v>
      </c>
      <c r="H7901" t="s">
        <v>28</v>
      </c>
      <c r="I7901" s="2">
        <v>44542</v>
      </c>
      <c r="J7901" t="s">
        <v>21307</v>
      </c>
      <c r="K7901" t="s">
        <v>21308</v>
      </c>
      <c r="L7901" t="s">
        <v>31</v>
      </c>
      <c r="M7901">
        <v>7751.6623</v>
      </c>
      <c r="N7901">
        <v>323</v>
      </c>
      <c r="O7901" t="s">
        <v>22</v>
      </c>
      <c r="P7901" t="s">
        <v>22</v>
      </c>
      <c r="Q7901" s="2">
        <v>44553</v>
      </c>
      <c r="R7901" t="s">
        <v>44</v>
      </c>
      <c r="S7901" t="s">
        <v>24</v>
      </c>
      <c r="T7901">
        <f>_xlfn.DAYS(Raw_data_US_healthcare[[#This Row],[Discharge Date]],Raw_data_US_healthcare[[#This Row],[Date of Admission]])</f>
        <v>11</v>
      </c>
    </row>
    <row r="7902" spans="1:20" x14ac:dyDescent="0.3">
      <c r="A7902" t="s">
        <v>26511</v>
      </c>
      <c r="B7902" t="s">
        <v>21309</v>
      </c>
      <c r="C7902">
        <v>52</v>
      </c>
      <c r="D7902" t="str">
        <f>IF(Raw_data_US_healthcare[[#This Row],[Age]]&lt;35,"Young",IF(Raw_data_US_healthcare[[#This Row],[Age]]&lt;60,"Middle","Senior"))</f>
        <v>Middle</v>
      </c>
      <c r="E7902" t="s">
        <v>16</v>
      </c>
      <c r="F7902" t="s">
        <v>113</v>
      </c>
      <c r="G7902" t="s">
        <v>113</v>
      </c>
      <c r="H7902" t="s">
        <v>18</v>
      </c>
      <c r="I7902" s="2">
        <v>44371</v>
      </c>
      <c r="J7902" t="s">
        <v>21310</v>
      </c>
      <c r="K7902" t="s">
        <v>21311</v>
      </c>
      <c r="L7902" t="s">
        <v>60</v>
      </c>
      <c r="M7902">
        <v>52044.474999999999</v>
      </c>
      <c r="N7902">
        <v>197</v>
      </c>
      <c r="O7902" t="s">
        <v>43</v>
      </c>
      <c r="P7902" t="s">
        <v>43</v>
      </c>
      <c r="Q7902" s="2">
        <v>44372</v>
      </c>
      <c r="R7902" t="s">
        <v>83</v>
      </c>
      <c r="S7902" t="s">
        <v>24</v>
      </c>
      <c r="T7902">
        <f>_xlfn.DAYS(Raw_data_US_healthcare[[#This Row],[Discharge Date]],Raw_data_US_healthcare[[#This Row],[Date of Admission]])</f>
        <v>1</v>
      </c>
    </row>
    <row r="7903" spans="1:20" x14ac:dyDescent="0.3">
      <c r="A7903" t="s">
        <v>26511</v>
      </c>
      <c r="B7903" t="s">
        <v>21312</v>
      </c>
      <c r="C7903">
        <v>30</v>
      </c>
      <c r="D7903" t="str">
        <f>IF(Raw_data_US_healthcare[[#This Row],[Age]]&lt;35,"Young",IF(Raw_data_US_healthcare[[#This Row],[Age]]&lt;60,"Middle","Senior"))</f>
        <v>Young</v>
      </c>
      <c r="E7903" t="s">
        <v>16</v>
      </c>
      <c r="F7903" t="s">
        <v>62</v>
      </c>
      <c r="G7903" t="s">
        <v>62</v>
      </c>
      <c r="H7903" t="s">
        <v>18</v>
      </c>
      <c r="I7903" s="2">
        <v>44418</v>
      </c>
      <c r="J7903" t="s">
        <v>21313</v>
      </c>
      <c r="K7903" t="s">
        <v>21314</v>
      </c>
      <c r="L7903" t="s">
        <v>60</v>
      </c>
      <c r="M7903">
        <v>15760.217199999999</v>
      </c>
      <c r="N7903">
        <v>127</v>
      </c>
      <c r="O7903" t="s">
        <v>43</v>
      </c>
      <c r="P7903" t="s">
        <v>43</v>
      </c>
      <c r="Q7903" s="2">
        <v>44437</v>
      </c>
      <c r="R7903" t="s">
        <v>48</v>
      </c>
      <c r="S7903" t="s">
        <v>33</v>
      </c>
      <c r="T7903">
        <f>_xlfn.DAYS(Raw_data_US_healthcare[[#This Row],[Discharge Date]],Raw_data_US_healthcare[[#This Row],[Date of Admission]])</f>
        <v>19</v>
      </c>
    </row>
    <row r="7904" spans="1:20" x14ac:dyDescent="0.3">
      <c r="A7904" t="s">
        <v>26512</v>
      </c>
      <c r="B7904" t="s">
        <v>21315</v>
      </c>
      <c r="C7904">
        <v>36</v>
      </c>
      <c r="D7904" t="str">
        <f>IF(Raw_data_US_healthcare[[#This Row],[Age]]&lt;35,"Young",IF(Raw_data_US_healthcare[[#This Row],[Age]]&lt;60,"Middle","Senior"))</f>
        <v>Middle</v>
      </c>
      <c r="E7904" t="s">
        <v>26</v>
      </c>
      <c r="F7904" t="s">
        <v>27</v>
      </c>
      <c r="G7904" t="s">
        <v>27</v>
      </c>
      <c r="H7904" t="s">
        <v>69</v>
      </c>
      <c r="I7904" s="2">
        <v>44895</v>
      </c>
      <c r="J7904" t="s">
        <v>21316</v>
      </c>
      <c r="K7904" t="s">
        <v>21317</v>
      </c>
      <c r="L7904" t="s">
        <v>21</v>
      </c>
      <c r="M7904">
        <v>37441.8554</v>
      </c>
      <c r="N7904">
        <v>467</v>
      </c>
      <c r="O7904" t="s">
        <v>39</v>
      </c>
      <c r="P7904" t="s">
        <v>39</v>
      </c>
      <c r="Q7904" s="2">
        <v>44906</v>
      </c>
      <c r="R7904" t="s">
        <v>83</v>
      </c>
      <c r="S7904" t="s">
        <v>24</v>
      </c>
      <c r="T7904">
        <f>_xlfn.DAYS(Raw_data_US_healthcare[[#This Row],[Discharge Date]],Raw_data_US_healthcare[[#This Row],[Date of Admission]])</f>
        <v>11</v>
      </c>
    </row>
    <row r="7905" spans="1:20" x14ac:dyDescent="0.3">
      <c r="A7905" t="s">
        <v>26511</v>
      </c>
      <c r="B7905" t="s">
        <v>21318</v>
      </c>
      <c r="C7905">
        <v>81</v>
      </c>
      <c r="D7905" t="str">
        <f>IF(Raw_data_US_healthcare[[#This Row],[Age]]&lt;35,"Young",IF(Raw_data_US_healthcare[[#This Row],[Age]]&lt;60,"Middle","Senior"))</f>
        <v>Senior</v>
      </c>
      <c r="E7905" t="s">
        <v>16</v>
      </c>
      <c r="F7905" t="s">
        <v>62</v>
      </c>
      <c r="G7905" t="s">
        <v>62</v>
      </c>
      <c r="H7905" t="s">
        <v>28</v>
      </c>
      <c r="I7905" s="2">
        <v>44486</v>
      </c>
      <c r="J7905" t="s">
        <v>14121</v>
      </c>
      <c r="K7905" t="s">
        <v>21319</v>
      </c>
      <c r="L7905" t="s">
        <v>21</v>
      </c>
      <c r="M7905">
        <v>12485.0077</v>
      </c>
      <c r="N7905">
        <v>420</v>
      </c>
      <c r="O7905" t="s">
        <v>39</v>
      </c>
      <c r="P7905" t="s">
        <v>39</v>
      </c>
      <c r="Q7905" s="2">
        <v>44491</v>
      </c>
      <c r="R7905" t="s">
        <v>83</v>
      </c>
      <c r="S7905" t="s">
        <v>45</v>
      </c>
      <c r="T7905">
        <f>_xlfn.DAYS(Raw_data_US_healthcare[[#This Row],[Discharge Date]],Raw_data_US_healthcare[[#This Row],[Date of Admission]])</f>
        <v>5</v>
      </c>
    </row>
    <row r="7906" spans="1:20" x14ac:dyDescent="0.3">
      <c r="A7906" t="s">
        <v>26511</v>
      </c>
      <c r="B7906" t="s">
        <v>21320</v>
      </c>
      <c r="C7906">
        <v>60</v>
      </c>
      <c r="D7906" t="str">
        <f>IF(Raw_data_US_healthcare[[#This Row],[Age]]&lt;35,"Young",IF(Raw_data_US_healthcare[[#This Row],[Age]]&lt;60,"Middle","Senior"))</f>
        <v>Senior</v>
      </c>
      <c r="E7906" t="s">
        <v>16</v>
      </c>
      <c r="F7906" t="s">
        <v>49</v>
      </c>
      <c r="G7906" t="s">
        <v>49</v>
      </c>
      <c r="H7906" t="s">
        <v>28</v>
      </c>
      <c r="I7906" s="2">
        <v>43789</v>
      </c>
      <c r="J7906" t="s">
        <v>21321</v>
      </c>
      <c r="K7906" t="s">
        <v>21322</v>
      </c>
      <c r="L7906" t="s">
        <v>21</v>
      </c>
      <c r="M7906">
        <v>8794.6005999999998</v>
      </c>
      <c r="N7906">
        <v>356</v>
      </c>
      <c r="O7906" t="s">
        <v>39</v>
      </c>
      <c r="P7906" t="s">
        <v>39</v>
      </c>
      <c r="Q7906" s="2">
        <v>43804</v>
      </c>
      <c r="R7906" t="s">
        <v>44</v>
      </c>
      <c r="S7906" t="s">
        <v>45</v>
      </c>
      <c r="T7906">
        <f>_xlfn.DAYS(Raw_data_US_healthcare[[#This Row],[Discharge Date]],Raw_data_US_healthcare[[#This Row],[Date of Admission]])</f>
        <v>15</v>
      </c>
    </row>
    <row r="7907" spans="1:20" x14ac:dyDescent="0.3">
      <c r="A7907" t="s">
        <v>26511</v>
      </c>
      <c r="B7907" t="s">
        <v>21323</v>
      </c>
      <c r="C7907">
        <v>31</v>
      </c>
      <c r="D7907" t="str">
        <f>IF(Raw_data_US_healthcare[[#This Row],[Age]]&lt;35,"Young",IF(Raw_data_US_healthcare[[#This Row],[Age]]&lt;60,"Middle","Senior"))</f>
        <v>Young</v>
      </c>
      <c r="E7907" t="s">
        <v>16</v>
      </c>
      <c r="F7907" t="s">
        <v>17</v>
      </c>
      <c r="G7907" t="s">
        <v>17</v>
      </c>
      <c r="H7907" t="s">
        <v>28</v>
      </c>
      <c r="I7907" s="2">
        <v>45133</v>
      </c>
      <c r="J7907" t="s">
        <v>21324</v>
      </c>
      <c r="K7907" t="s">
        <v>15686</v>
      </c>
      <c r="L7907" t="s">
        <v>52</v>
      </c>
      <c r="M7907">
        <v>21290.310799999999</v>
      </c>
      <c r="N7907">
        <v>394</v>
      </c>
      <c r="O7907" t="s">
        <v>39</v>
      </c>
      <c r="P7907" t="s">
        <v>39</v>
      </c>
      <c r="Q7907" s="2">
        <v>45145</v>
      </c>
      <c r="R7907" t="s">
        <v>83</v>
      </c>
      <c r="S7907" t="s">
        <v>24</v>
      </c>
      <c r="T7907">
        <f>_xlfn.DAYS(Raw_data_US_healthcare[[#This Row],[Discharge Date]],Raw_data_US_healthcare[[#This Row],[Date of Admission]])</f>
        <v>12</v>
      </c>
    </row>
    <row r="7908" spans="1:20" x14ac:dyDescent="0.3">
      <c r="A7908" t="s">
        <v>26512</v>
      </c>
      <c r="B7908" t="s">
        <v>21325</v>
      </c>
      <c r="C7908">
        <v>62</v>
      </c>
      <c r="D7908" t="str">
        <f>IF(Raw_data_US_healthcare[[#This Row],[Age]]&lt;35,"Young",IF(Raw_data_US_healthcare[[#This Row],[Age]]&lt;60,"Middle","Senior"))</f>
        <v>Senior</v>
      </c>
      <c r="E7908" t="s">
        <v>26</v>
      </c>
      <c r="F7908" t="s">
        <v>228</v>
      </c>
      <c r="G7908" t="s">
        <v>228</v>
      </c>
      <c r="H7908" t="s">
        <v>26514</v>
      </c>
      <c r="I7908" s="2">
        <v>43905</v>
      </c>
      <c r="J7908" t="s">
        <v>21326</v>
      </c>
      <c r="K7908" t="s">
        <v>21327</v>
      </c>
      <c r="L7908" t="s">
        <v>21</v>
      </c>
      <c r="M7908">
        <v>13388.4794</v>
      </c>
      <c r="N7908">
        <v>295</v>
      </c>
      <c r="O7908" t="s">
        <v>22</v>
      </c>
      <c r="P7908" t="s">
        <v>22</v>
      </c>
      <c r="Q7908" s="2">
        <v>43918</v>
      </c>
      <c r="R7908" t="s">
        <v>48</v>
      </c>
      <c r="S7908" t="s">
        <v>24</v>
      </c>
      <c r="T7908">
        <f>_xlfn.DAYS(Raw_data_US_healthcare[[#This Row],[Discharge Date]],Raw_data_US_healthcare[[#This Row],[Date of Admission]])</f>
        <v>13</v>
      </c>
    </row>
    <row r="7909" spans="1:20" x14ac:dyDescent="0.3">
      <c r="A7909" t="s">
        <v>26511</v>
      </c>
      <c r="B7909" t="s">
        <v>21328</v>
      </c>
      <c r="C7909">
        <v>66</v>
      </c>
      <c r="D7909" t="str">
        <f>IF(Raw_data_US_healthcare[[#This Row],[Age]]&lt;35,"Young",IF(Raw_data_US_healthcare[[#This Row],[Age]]&lt;60,"Middle","Senior"))</f>
        <v>Senior</v>
      </c>
      <c r="E7909" t="s">
        <v>16</v>
      </c>
      <c r="F7909" t="s">
        <v>27</v>
      </c>
      <c r="G7909" t="s">
        <v>27</v>
      </c>
      <c r="H7909" t="s">
        <v>18</v>
      </c>
      <c r="I7909" s="2">
        <v>43874</v>
      </c>
      <c r="J7909" t="s">
        <v>21329</v>
      </c>
      <c r="K7909" t="s">
        <v>21330</v>
      </c>
      <c r="L7909" t="s">
        <v>21</v>
      </c>
      <c r="M7909">
        <v>33796.1895</v>
      </c>
      <c r="N7909">
        <v>299</v>
      </c>
      <c r="O7909" t="s">
        <v>43</v>
      </c>
      <c r="P7909" t="s">
        <v>43</v>
      </c>
      <c r="Q7909" s="2">
        <v>43880</v>
      </c>
      <c r="R7909" t="s">
        <v>23</v>
      </c>
      <c r="S7909" t="s">
        <v>24</v>
      </c>
      <c r="T7909">
        <f>_xlfn.DAYS(Raw_data_US_healthcare[[#This Row],[Discharge Date]],Raw_data_US_healthcare[[#This Row],[Date of Admission]])</f>
        <v>6</v>
      </c>
    </row>
    <row r="7910" spans="1:20" x14ac:dyDescent="0.3">
      <c r="A7910" t="s">
        <v>26512</v>
      </c>
      <c r="B7910" t="s">
        <v>15985</v>
      </c>
      <c r="C7910">
        <v>27</v>
      </c>
      <c r="D7910" t="str">
        <f>IF(Raw_data_US_healthcare[[#This Row],[Age]]&lt;35,"Young",IF(Raw_data_US_healthcare[[#This Row],[Age]]&lt;60,"Middle","Senior"))</f>
        <v>Young</v>
      </c>
      <c r="E7910" t="s">
        <v>26</v>
      </c>
      <c r="F7910" t="s">
        <v>62</v>
      </c>
      <c r="G7910" t="s">
        <v>62</v>
      </c>
      <c r="H7910" t="s">
        <v>26514</v>
      </c>
      <c r="I7910" s="2">
        <v>43467</v>
      </c>
      <c r="J7910" t="s">
        <v>2240</v>
      </c>
      <c r="K7910" t="s">
        <v>21331</v>
      </c>
      <c r="L7910" t="s">
        <v>52</v>
      </c>
      <c r="M7910">
        <v>21156.911199999999</v>
      </c>
      <c r="N7910">
        <v>317</v>
      </c>
      <c r="O7910" t="s">
        <v>22</v>
      </c>
      <c r="P7910" t="s">
        <v>22</v>
      </c>
      <c r="Q7910" s="2">
        <v>43484</v>
      </c>
      <c r="R7910" t="s">
        <v>48</v>
      </c>
      <c r="S7910" t="s">
        <v>45</v>
      </c>
      <c r="T7910">
        <f>_xlfn.DAYS(Raw_data_US_healthcare[[#This Row],[Discharge Date]],Raw_data_US_healthcare[[#This Row],[Date of Admission]])</f>
        <v>17</v>
      </c>
    </row>
    <row r="7911" spans="1:20" x14ac:dyDescent="0.3">
      <c r="A7911" t="s">
        <v>26511</v>
      </c>
      <c r="B7911" t="s">
        <v>21332</v>
      </c>
      <c r="C7911">
        <v>58</v>
      </c>
      <c r="D7911" t="str">
        <f>IF(Raw_data_US_healthcare[[#This Row],[Age]]&lt;35,"Young",IF(Raw_data_US_healthcare[[#This Row],[Age]]&lt;60,"Middle","Senior"))</f>
        <v>Middle</v>
      </c>
      <c r="E7911" t="s">
        <v>16</v>
      </c>
      <c r="F7911" t="s">
        <v>113</v>
      </c>
      <c r="G7911" t="s">
        <v>113</v>
      </c>
      <c r="H7911" t="s">
        <v>36</v>
      </c>
      <c r="I7911" s="2">
        <v>43966</v>
      </c>
      <c r="J7911" t="s">
        <v>21333</v>
      </c>
      <c r="K7911" t="s">
        <v>21334</v>
      </c>
      <c r="L7911" t="s">
        <v>21</v>
      </c>
      <c r="M7911">
        <v>14761.922500000001</v>
      </c>
      <c r="N7911">
        <v>468</v>
      </c>
      <c r="O7911" t="s">
        <v>39</v>
      </c>
      <c r="P7911" t="s">
        <v>39</v>
      </c>
      <c r="Q7911" s="2">
        <v>43968</v>
      </c>
      <c r="R7911" t="s">
        <v>32</v>
      </c>
      <c r="S7911" t="s">
        <v>33</v>
      </c>
      <c r="T7911">
        <f>_xlfn.DAYS(Raw_data_US_healthcare[[#This Row],[Discharge Date]],Raw_data_US_healthcare[[#This Row],[Date of Admission]])</f>
        <v>2</v>
      </c>
    </row>
    <row r="7912" spans="1:20" x14ac:dyDescent="0.3">
      <c r="A7912" t="s">
        <v>26512</v>
      </c>
      <c r="B7912" t="s">
        <v>21335</v>
      </c>
      <c r="C7912">
        <v>45</v>
      </c>
      <c r="D7912" t="str">
        <f>IF(Raw_data_US_healthcare[[#This Row],[Age]]&lt;35,"Young",IF(Raw_data_US_healthcare[[#This Row],[Age]]&lt;60,"Middle","Senior"))</f>
        <v>Middle</v>
      </c>
      <c r="E7912" t="s">
        <v>26</v>
      </c>
      <c r="F7912" t="s">
        <v>17</v>
      </c>
      <c r="G7912" t="s">
        <v>17</v>
      </c>
      <c r="H7912" t="s">
        <v>28</v>
      </c>
      <c r="I7912" s="2">
        <v>44646</v>
      </c>
      <c r="J7912" t="s">
        <v>21336</v>
      </c>
      <c r="K7912" t="s">
        <v>21337</v>
      </c>
      <c r="L7912" t="s">
        <v>56</v>
      </c>
      <c r="M7912">
        <v>25696.1594</v>
      </c>
      <c r="N7912">
        <v>205</v>
      </c>
      <c r="O7912" t="s">
        <v>22</v>
      </c>
      <c r="P7912" t="s">
        <v>22</v>
      </c>
      <c r="Q7912" s="2">
        <v>44656</v>
      </c>
      <c r="R7912" t="s">
        <v>83</v>
      </c>
      <c r="S7912" t="s">
        <v>33</v>
      </c>
      <c r="T7912">
        <f>_xlfn.DAYS(Raw_data_US_healthcare[[#This Row],[Discharge Date]],Raw_data_US_healthcare[[#This Row],[Date of Admission]])</f>
        <v>10</v>
      </c>
    </row>
    <row r="7913" spans="1:20" x14ac:dyDescent="0.3">
      <c r="A7913" t="s">
        <v>26512</v>
      </c>
      <c r="B7913" t="s">
        <v>21338</v>
      </c>
      <c r="C7913">
        <v>24</v>
      </c>
      <c r="D7913" t="str">
        <f>IF(Raw_data_US_healthcare[[#This Row],[Age]]&lt;35,"Young",IF(Raw_data_US_healthcare[[#This Row],[Age]]&lt;60,"Middle","Senior"))</f>
        <v>Young</v>
      </c>
      <c r="E7913" t="s">
        <v>26</v>
      </c>
      <c r="F7913" t="s">
        <v>27</v>
      </c>
      <c r="G7913" t="s">
        <v>27</v>
      </c>
      <c r="H7913" t="s">
        <v>18</v>
      </c>
      <c r="I7913" s="2">
        <v>44233</v>
      </c>
      <c r="J7913" t="s">
        <v>21339</v>
      </c>
      <c r="K7913" t="s">
        <v>21340</v>
      </c>
      <c r="L7913" t="s">
        <v>60</v>
      </c>
      <c r="M7913">
        <v>42146.980199999998</v>
      </c>
      <c r="N7913">
        <v>173</v>
      </c>
      <c r="O7913" t="s">
        <v>43</v>
      </c>
      <c r="P7913" t="s">
        <v>43</v>
      </c>
      <c r="Q7913" s="2">
        <v>44261</v>
      </c>
      <c r="R7913" t="s">
        <v>23</v>
      </c>
      <c r="S7913" t="s">
        <v>33</v>
      </c>
      <c r="T7913">
        <f>_xlfn.DAYS(Raw_data_US_healthcare[[#This Row],[Discharge Date]],Raw_data_US_healthcare[[#This Row],[Date of Admission]])</f>
        <v>28</v>
      </c>
    </row>
    <row r="7914" spans="1:20" x14ac:dyDescent="0.3">
      <c r="A7914" t="s">
        <v>26511</v>
      </c>
      <c r="B7914" t="s">
        <v>21341</v>
      </c>
      <c r="C7914">
        <v>23</v>
      </c>
      <c r="D7914" t="str">
        <f>IF(Raw_data_US_healthcare[[#This Row],[Age]]&lt;35,"Young",IF(Raw_data_US_healthcare[[#This Row],[Age]]&lt;60,"Middle","Senior"))</f>
        <v>Young</v>
      </c>
      <c r="E7914" t="s">
        <v>16</v>
      </c>
      <c r="F7914" t="s">
        <v>49</v>
      </c>
      <c r="G7914" t="s">
        <v>49</v>
      </c>
      <c r="H7914" t="s">
        <v>18</v>
      </c>
      <c r="I7914" s="2">
        <v>44301</v>
      </c>
      <c r="J7914" t="s">
        <v>21342</v>
      </c>
      <c r="K7914" t="s">
        <v>8429</v>
      </c>
      <c r="L7914" t="s">
        <v>52</v>
      </c>
      <c r="M7914">
        <v>33031.6872</v>
      </c>
      <c r="N7914">
        <v>413</v>
      </c>
      <c r="O7914" t="s">
        <v>43</v>
      </c>
      <c r="P7914" t="s">
        <v>43</v>
      </c>
      <c r="Q7914" s="2">
        <v>44324</v>
      </c>
      <c r="R7914" t="s">
        <v>32</v>
      </c>
      <c r="S7914" t="s">
        <v>24</v>
      </c>
      <c r="T7914">
        <f>_xlfn.DAYS(Raw_data_US_healthcare[[#This Row],[Discharge Date]],Raw_data_US_healthcare[[#This Row],[Date of Admission]])</f>
        <v>23</v>
      </c>
    </row>
    <row r="7915" spans="1:20" x14ac:dyDescent="0.3">
      <c r="A7915" t="s">
        <v>26511</v>
      </c>
      <c r="B7915" t="s">
        <v>9389</v>
      </c>
      <c r="C7915">
        <v>21</v>
      </c>
      <c r="D7915" t="str">
        <f>IF(Raw_data_US_healthcare[[#This Row],[Age]]&lt;35,"Young",IF(Raw_data_US_healthcare[[#This Row],[Age]]&lt;60,"Middle","Senior"))</f>
        <v>Young</v>
      </c>
      <c r="E7915" t="s">
        <v>16</v>
      </c>
      <c r="F7915" t="s">
        <v>88</v>
      </c>
      <c r="G7915" t="s">
        <v>88</v>
      </c>
      <c r="H7915" t="s">
        <v>28</v>
      </c>
      <c r="I7915" s="2">
        <v>44665</v>
      </c>
      <c r="J7915" t="s">
        <v>21343</v>
      </c>
      <c r="K7915" t="s">
        <v>14703</v>
      </c>
      <c r="L7915" t="s">
        <v>56</v>
      </c>
      <c r="M7915">
        <v>25119.6417</v>
      </c>
      <c r="N7915">
        <v>159</v>
      </c>
      <c r="O7915" t="s">
        <v>39</v>
      </c>
      <c r="P7915" t="s">
        <v>39</v>
      </c>
      <c r="Q7915" s="2">
        <v>44690</v>
      </c>
      <c r="R7915" t="s">
        <v>83</v>
      </c>
      <c r="S7915" t="s">
        <v>33</v>
      </c>
      <c r="T7915">
        <f>_xlfn.DAYS(Raw_data_US_healthcare[[#This Row],[Discharge Date]],Raw_data_US_healthcare[[#This Row],[Date of Admission]])</f>
        <v>25</v>
      </c>
    </row>
    <row r="7916" spans="1:20" x14ac:dyDescent="0.3">
      <c r="A7916" t="s">
        <v>26512</v>
      </c>
      <c r="B7916" t="s">
        <v>21344</v>
      </c>
      <c r="C7916">
        <v>63</v>
      </c>
      <c r="D7916" t="str">
        <f>IF(Raw_data_US_healthcare[[#This Row],[Age]]&lt;35,"Young",IF(Raw_data_US_healthcare[[#This Row],[Age]]&lt;60,"Middle","Senior"))</f>
        <v>Senior</v>
      </c>
      <c r="E7916" t="s">
        <v>26</v>
      </c>
      <c r="F7916" t="s">
        <v>62</v>
      </c>
      <c r="G7916" t="s">
        <v>62</v>
      </c>
      <c r="H7916" t="s">
        <v>28</v>
      </c>
      <c r="I7916" s="2">
        <v>43716</v>
      </c>
      <c r="J7916" t="s">
        <v>21345</v>
      </c>
      <c r="K7916" t="s">
        <v>21346</v>
      </c>
      <c r="L7916" t="s">
        <v>21</v>
      </c>
      <c r="M7916">
        <v>1923.0404000000001</v>
      </c>
      <c r="N7916">
        <v>305</v>
      </c>
      <c r="O7916" t="s">
        <v>43</v>
      </c>
      <c r="P7916" t="s">
        <v>43</v>
      </c>
      <c r="Q7916" s="2">
        <v>43739</v>
      </c>
      <c r="R7916" t="s">
        <v>44</v>
      </c>
      <c r="S7916" t="s">
        <v>24</v>
      </c>
      <c r="T7916">
        <f>_xlfn.DAYS(Raw_data_US_healthcare[[#This Row],[Discharge Date]],Raw_data_US_healthcare[[#This Row],[Date of Admission]])</f>
        <v>23</v>
      </c>
    </row>
    <row r="7917" spans="1:20" x14ac:dyDescent="0.3">
      <c r="A7917" t="s">
        <v>26511</v>
      </c>
      <c r="B7917" t="s">
        <v>21347</v>
      </c>
      <c r="C7917">
        <v>60</v>
      </c>
      <c r="D7917" t="str">
        <f>IF(Raw_data_US_healthcare[[#This Row],[Age]]&lt;35,"Young",IF(Raw_data_US_healthcare[[#This Row],[Age]]&lt;60,"Middle","Senior"))</f>
        <v>Senior</v>
      </c>
      <c r="E7917" t="s">
        <v>16</v>
      </c>
      <c r="F7917" t="s">
        <v>113</v>
      </c>
      <c r="G7917" t="s">
        <v>113</v>
      </c>
      <c r="H7917" t="s">
        <v>36</v>
      </c>
      <c r="I7917" s="2">
        <v>44547</v>
      </c>
      <c r="J7917" t="s">
        <v>21348</v>
      </c>
      <c r="K7917" t="s">
        <v>21349</v>
      </c>
      <c r="L7917" t="s">
        <v>21</v>
      </c>
      <c r="M7917">
        <v>12008.1657</v>
      </c>
      <c r="N7917">
        <v>327</v>
      </c>
      <c r="O7917" t="s">
        <v>43</v>
      </c>
      <c r="P7917" t="s">
        <v>43</v>
      </c>
      <c r="Q7917" s="2">
        <v>44552</v>
      </c>
      <c r="R7917" t="s">
        <v>23</v>
      </c>
      <c r="S7917" t="s">
        <v>24</v>
      </c>
      <c r="T7917">
        <f>_xlfn.DAYS(Raw_data_US_healthcare[[#This Row],[Discharge Date]],Raw_data_US_healthcare[[#This Row],[Date of Admission]])</f>
        <v>5</v>
      </c>
    </row>
    <row r="7918" spans="1:20" x14ac:dyDescent="0.3">
      <c r="A7918" t="s">
        <v>26511</v>
      </c>
      <c r="B7918" t="s">
        <v>21350</v>
      </c>
      <c r="C7918">
        <v>39</v>
      </c>
      <c r="D7918" t="str">
        <f>IF(Raw_data_US_healthcare[[#This Row],[Age]]&lt;35,"Young",IF(Raw_data_US_healthcare[[#This Row],[Age]]&lt;60,"Middle","Senior"))</f>
        <v>Middle</v>
      </c>
      <c r="E7918" t="s">
        <v>16</v>
      </c>
      <c r="F7918" t="s">
        <v>88</v>
      </c>
      <c r="G7918" t="s">
        <v>88</v>
      </c>
      <c r="H7918" t="s">
        <v>26516</v>
      </c>
      <c r="I7918" s="2">
        <v>44218</v>
      </c>
      <c r="J7918" t="s">
        <v>21351</v>
      </c>
      <c r="K7918" t="s">
        <v>21352</v>
      </c>
      <c r="L7918" t="s">
        <v>56</v>
      </c>
      <c r="M7918">
        <v>1331.4792</v>
      </c>
      <c r="N7918">
        <v>136</v>
      </c>
      <c r="O7918" t="s">
        <v>39</v>
      </c>
      <c r="P7918" t="s">
        <v>39</v>
      </c>
      <c r="Q7918" s="2">
        <v>44223</v>
      </c>
      <c r="R7918" t="s">
        <v>44</v>
      </c>
      <c r="S7918" t="s">
        <v>45</v>
      </c>
      <c r="T7918">
        <f>_xlfn.DAYS(Raw_data_US_healthcare[[#This Row],[Discharge Date]],Raw_data_US_healthcare[[#This Row],[Date of Admission]])</f>
        <v>5</v>
      </c>
    </row>
    <row r="7919" spans="1:20" x14ac:dyDescent="0.3">
      <c r="A7919" t="s">
        <v>26511</v>
      </c>
      <c r="B7919" t="s">
        <v>21353</v>
      </c>
      <c r="C7919">
        <v>52</v>
      </c>
      <c r="D7919" t="str">
        <f>IF(Raw_data_US_healthcare[[#This Row],[Age]]&lt;35,"Young",IF(Raw_data_US_healthcare[[#This Row],[Age]]&lt;60,"Middle","Senior"))</f>
        <v>Middle</v>
      </c>
      <c r="E7919" t="s">
        <v>16</v>
      </c>
      <c r="F7919" t="s">
        <v>35</v>
      </c>
      <c r="G7919" t="s">
        <v>35</v>
      </c>
      <c r="H7919" t="s">
        <v>69</v>
      </c>
      <c r="I7919" s="2">
        <v>44528</v>
      </c>
      <c r="J7919" t="s">
        <v>21354</v>
      </c>
      <c r="K7919" t="s">
        <v>21355</v>
      </c>
      <c r="L7919" t="s">
        <v>52</v>
      </c>
      <c r="M7919">
        <v>23619.302</v>
      </c>
      <c r="N7919">
        <v>186</v>
      </c>
      <c r="O7919" t="s">
        <v>39</v>
      </c>
      <c r="P7919" t="s">
        <v>39</v>
      </c>
      <c r="Q7919" s="2">
        <v>44541</v>
      </c>
      <c r="R7919" t="s">
        <v>32</v>
      </c>
      <c r="S7919" t="s">
        <v>45</v>
      </c>
      <c r="T7919">
        <f>_xlfn.DAYS(Raw_data_US_healthcare[[#This Row],[Discharge Date]],Raw_data_US_healthcare[[#This Row],[Date of Admission]])</f>
        <v>13</v>
      </c>
    </row>
    <row r="7920" spans="1:20" x14ac:dyDescent="0.3">
      <c r="A7920" t="s">
        <v>26511</v>
      </c>
      <c r="B7920" t="s">
        <v>21356</v>
      </c>
      <c r="C7920">
        <v>43</v>
      </c>
      <c r="D7920" t="str">
        <f>IF(Raw_data_US_healthcare[[#This Row],[Age]]&lt;35,"Young",IF(Raw_data_US_healthcare[[#This Row],[Age]]&lt;60,"Middle","Senior"))</f>
        <v>Middle</v>
      </c>
      <c r="E7920" t="s">
        <v>16</v>
      </c>
      <c r="F7920" t="s">
        <v>62</v>
      </c>
      <c r="G7920" t="s">
        <v>62</v>
      </c>
      <c r="H7920" t="s">
        <v>26516</v>
      </c>
      <c r="I7920" s="2">
        <v>43901</v>
      </c>
      <c r="J7920" t="s">
        <v>21357</v>
      </c>
      <c r="K7920" t="s">
        <v>21358</v>
      </c>
      <c r="L7920" t="s">
        <v>52</v>
      </c>
      <c r="M7920">
        <v>8274.8219000000008</v>
      </c>
      <c r="N7920">
        <v>237</v>
      </c>
      <c r="O7920" t="s">
        <v>39</v>
      </c>
      <c r="P7920" t="s">
        <v>39</v>
      </c>
      <c r="Q7920" s="2">
        <v>43919</v>
      </c>
      <c r="R7920" t="s">
        <v>23</v>
      </c>
      <c r="S7920" t="s">
        <v>33</v>
      </c>
      <c r="T7920">
        <f>_xlfn.DAYS(Raw_data_US_healthcare[[#This Row],[Discharge Date]],Raw_data_US_healthcare[[#This Row],[Date of Admission]])</f>
        <v>18</v>
      </c>
    </row>
    <row r="7921" spans="1:20" x14ac:dyDescent="0.3">
      <c r="A7921" t="s">
        <v>26511</v>
      </c>
      <c r="B7921" t="s">
        <v>21359</v>
      </c>
      <c r="C7921">
        <v>76</v>
      </c>
      <c r="D7921" t="str">
        <f>IF(Raw_data_US_healthcare[[#This Row],[Age]]&lt;35,"Young",IF(Raw_data_US_healthcare[[#This Row],[Age]]&lt;60,"Middle","Senior"))</f>
        <v>Senior</v>
      </c>
      <c r="E7921" t="s">
        <v>16</v>
      </c>
      <c r="F7921" t="s">
        <v>113</v>
      </c>
      <c r="G7921" t="s">
        <v>113</v>
      </c>
      <c r="H7921" t="s">
        <v>26514</v>
      </c>
      <c r="I7921" s="2">
        <v>43446</v>
      </c>
      <c r="J7921" t="s">
        <v>21360</v>
      </c>
      <c r="K7921" t="s">
        <v>21361</v>
      </c>
      <c r="L7921" t="s">
        <v>21</v>
      </c>
      <c r="M7921">
        <v>22711.3053</v>
      </c>
      <c r="N7921">
        <v>440</v>
      </c>
      <c r="O7921" t="s">
        <v>22</v>
      </c>
      <c r="P7921" t="s">
        <v>22</v>
      </c>
      <c r="Q7921" s="2">
        <v>43466</v>
      </c>
      <c r="R7921" t="s">
        <v>32</v>
      </c>
      <c r="S7921" t="s">
        <v>24</v>
      </c>
      <c r="T7921">
        <f>_xlfn.DAYS(Raw_data_US_healthcare[[#This Row],[Discharge Date]],Raw_data_US_healthcare[[#This Row],[Date of Admission]])</f>
        <v>20</v>
      </c>
    </row>
    <row r="7922" spans="1:20" x14ac:dyDescent="0.3">
      <c r="A7922" t="s">
        <v>26512</v>
      </c>
      <c r="B7922" t="s">
        <v>21362</v>
      </c>
      <c r="C7922">
        <v>25</v>
      </c>
      <c r="D7922" t="str">
        <f>IF(Raw_data_US_healthcare[[#This Row],[Age]]&lt;35,"Young",IF(Raw_data_US_healthcare[[#This Row],[Age]]&lt;60,"Middle","Senior"))</f>
        <v>Young</v>
      </c>
      <c r="E7922" t="s">
        <v>26</v>
      </c>
      <c r="F7922" t="s">
        <v>228</v>
      </c>
      <c r="G7922" t="s">
        <v>228</v>
      </c>
      <c r="H7922" t="s">
        <v>28</v>
      </c>
      <c r="I7922" s="2">
        <v>45012</v>
      </c>
      <c r="J7922" t="s">
        <v>21363</v>
      </c>
      <c r="K7922" t="s">
        <v>21364</v>
      </c>
      <c r="L7922" t="s">
        <v>31</v>
      </c>
      <c r="M7922">
        <v>14247.557000000001</v>
      </c>
      <c r="N7922">
        <v>117</v>
      </c>
      <c r="O7922" t="s">
        <v>22</v>
      </c>
      <c r="P7922" t="s">
        <v>22</v>
      </c>
      <c r="Q7922" s="2">
        <v>45018</v>
      </c>
      <c r="R7922" t="s">
        <v>32</v>
      </c>
      <c r="S7922" t="s">
        <v>33</v>
      </c>
      <c r="T7922">
        <f>_xlfn.DAYS(Raw_data_US_healthcare[[#This Row],[Discharge Date]],Raw_data_US_healthcare[[#This Row],[Date of Admission]])</f>
        <v>6</v>
      </c>
    </row>
    <row r="7923" spans="1:20" x14ac:dyDescent="0.3">
      <c r="A7923" t="s">
        <v>26511</v>
      </c>
      <c r="B7923" t="s">
        <v>21365</v>
      </c>
      <c r="C7923">
        <v>30</v>
      </c>
      <c r="D7923" t="str">
        <f>IF(Raw_data_US_healthcare[[#This Row],[Age]]&lt;35,"Young",IF(Raw_data_US_healthcare[[#This Row],[Age]]&lt;60,"Middle","Senior"))</f>
        <v>Young</v>
      </c>
      <c r="E7923" t="s">
        <v>16</v>
      </c>
      <c r="F7923" t="s">
        <v>62</v>
      </c>
      <c r="G7923" t="s">
        <v>62</v>
      </c>
      <c r="H7923" t="s">
        <v>28</v>
      </c>
      <c r="I7923" s="2">
        <v>43520</v>
      </c>
      <c r="J7923" t="s">
        <v>21366</v>
      </c>
      <c r="K7923" t="s">
        <v>7366</v>
      </c>
      <c r="L7923" t="s">
        <v>56</v>
      </c>
      <c r="M7923">
        <v>11966.712600000001</v>
      </c>
      <c r="N7923">
        <v>335</v>
      </c>
      <c r="O7923" t="s">
        <v>43</v>
      </c>
      <c r="P7923" t="s">
        <v>43</v>
      </c>
      <c r="Q7923" s="2">
        <v>43526</v>
      </c>
      <c r="R7923" t="s">
        <v>83</v>
      </c>
      <c r="S7923" t="s">
        <v>45</v>
      </c>
      <c r="T7923">
        <f>_xlfn.DAYS(Raw_data_US_healthcare[[#This Row],[Discharge Date]],Raw_data_US_healthcare[[#This Row],[Date of Admission]])</f>
        <v>6</v>
      </c>
    </row>
    <row r="7924" spans="1:20" x14ac:dyDescent="0.3">
      <c r="A7924" t="s">
        <v>26511</v>
      </c>
      <c r="B7924" t="s">
        <v>21367</v>
      </c>
      <c r="C7924">
        <v>28</v>
      </c>
      <c r="D7924" t="str">
        <f>IF(Raw_data_US_healthcare[[#This Row],[Age]]&lt;35,"Young",IF(Raw_data_US_healthcare[[#This Row],[Age]]&lt;60,"Middle","Senior"))</f>
        <v>Young</v>
      </c>
      <c r="E7924" t="s">
        <v>16</v>
      </c>
      <c r="F7924" t="s">
        <v>27</v>
      </c>
      <c r="G7924" t="s">
        <v>27</v>
      </c>
      <c r="H7924" t="s">
        <v>26514</v>
      </c>
      <c r="I7924" s="2">
        <v>44726</v>
      </c>
      <c r="J7924" t="s">
        <v>21368</v>
      </c>
      <c r="K7924" t="s">
        <v>21369</v>
      </c>
      <c r="L7924" t="s">
        <v>31</v>
      </c>
      <c r="M7924">
        <v>6652.7021000000004</v>
      </c>
      <c r="N7924">
        <v>157</v>
      </c>
      <c r="O7924" t="s">
        <v>22</v>
      </c>
      <c r="P7924" t="s">
        <v>22</v>
      </c>
      <c r="Q7924" s="2">
        <v>44745</v>
      </c>
      <c r="R7924" t="s">
        <v>32</v>
      </c>
      <c r="S7924" t="s">
        <v>45</v>
      </c>
      <c r="T7924">
        <f>_xlfn.DAYS(Raw_data_US_healthcare[[#This Row],[Discharge Date]],Raw_data_US_healthcare[[#This Row],[Date of Admission]])</f>
        <v>19</v>
      </c>
    </row>
    <row r="7925" spans="1:20" x14ac:dyDescent="0.3">
      <c r="A7925" t="s">
        <v>26511</v>
      </c>
      <c r="B7925" t="s">
        <v>11634</v>
      </c>
      <c r="C7925">
        <v>71</v>
      </c>
      <c r="D7925" t="str">
        <f>IF(Raw_data_US_healthcare[[#This Row],[Age]]&lt;35,"Young",IF(Raw_data_US_healthcare[[#This Row],[Age]]&lt;60,"Middle","Senior"))</f>
        <v>Senior</v>
      </c>
      <c r="E7925" t="s">
        <v>16</v>
      </c>
      <c r="F7925" t="s">
        <v>62</v>
      </c>
      <c r="G7925" t="s">
        <v>62</v>
      </c>
      <c r="H7925" t="s">
        <v>26514</v>
      </c>
      <c r="I7925" s="2">
        <v>45067</v>
      </c>
      <c r="J7925" t="s">
        <v>21370</v>
      </c>
      <c r="K7925" t="s">
        <v>21371</v>
      </c>
      <c r="L7925" t="s">
        <v>21</v>
      </c>
      <c r="M7925">
        <v>7737.9156000000003</v>
      </c>
      <c r="N7925">
        <v>287</v>
      </c>
      <c r="O7925" t="s">
        <v>22</v>
      </c>
      <c r="P7925" t="s">
        <v>22</v>
      </c>
      <c r="Q7925" s="2">
        <v>45084</v>
      </c>
      <c r="R7925" t="s">
        <v>48</v>
      </c>
      <c r="S7925" t="s">
        <v>24</v>
      </c>
      <c r="T7925">
        <f>_xlfn.DAYS(Raw_data_US_healthcare[[#This Row],[Discharge Date]],Raw_data_US_healthcare[[#This Row],[Date of Admission]])</f>
        <v>17</v>
      </c>
    </row>
    <row r="7926" spans="1:20" x14ac:dyDescent="0.3">
      <c r="A7926" t="s">
        <v>26512</v>
      </c>
      <c r="B7926" t="s">
        <v>21372</v>
      </c>
      <c r="C7926">
        <v>35</v>
      </c>
      <c r="D7926" t="str">
        <f>IF(Raw_data_US_healthcare[[#This Row],[Age]]&lt;35,"Young",IF(Raw_data_US_healthcare[[#This Row],[Age]]&lt;60,"Middle","Senior"))</f>
        <v>Middle</v>
      </c>
      <c r="E7926" t="s">
        <v>26</v>
      </c>
      <c r="F7926" t="s">
        <v>35</v>
      </c>
      <c r="G7926" t="s">
        <v>35</v>
      </c>
      <c r="H7926" t="s">
        <v>28</v>
      </c>
      <c r="I7926" s="2">
        <v>44392</v>
      </c>
      <c r="J7926" t="s">
        <v>2026</v>
      </c>
      <c r="K7926" t="s">
        <v>21373</v>
      </c>
      <c r="L7926" t="s">
        <v>21</v>
      </c>
      <c r="M7926">
        <v>41727.417200000004</v>
      </c>
      <c r="N7926">
        <v>460</v>
      </c>
      <c r="O7926" t="s">
        <v>39</v>
      </c>
      <c r="P7926" t="s">
        <v>39</v>
      </c>
      <c r="Q7926" s="2">
        <v>44413</v>
      </c>
      <c r="R7926" t="s">
        <v>23</v>
      </c>
      <c r="S7926" t="s">
        <v>24</v>
      </c>
      <c r="T7926">
        <f>_xlfn.DAYS(Raw_data_US_healthcare[[#This Row],[Discharge Date]],Raw_data_US_healthcare[[#This Row],[Date of Admission]])</f>
        <v>21</v>
      </c>
    </row>
    <row r="7927" spans="1:20" x14ac:dyDescent="0.3">
      <c r="A7927" t="s">
        <v>26511</v>
      </c>
      <c r="B7927" t="s">
        <v>21374</v>
      </c>
      <c r="C7927">
        <v>38</v>
      </c>
      <c r="D7927" t="str">
        <f>IF(Raw_data_US_healthcare[[#This Row],[Age]]&lt;35,"Young",IF(Raw_data_US_healthcare[[#This Row],[Age]]&lt;60,"Middle","Senior"))</f>
        <v>Middle</v>
      </c>
      <c r="E7927" t="s">
        <v>16</v>
      </c>
      <c r="F7927" t="s">
        <v>17</v>
      </c>
      <c r="G7927" t="s">
        <v>17</v>
      </c>
      <c r="H7927" t="s">
        <v>69</v>
      </c>
      <c r="I7927" s="2">
        <v>44031</v>
      </c>
      <c r="J7927" t="s">
        <v>21375</v>
      </c>
      <c r="K7927" t="s">
        <v>21376</v>
      </c>
      <c r="L7927" t="s">
        <v>52</v>
      </c>
      <c r="M7927">
        <v>67128.656000000003</v>
      </c>
      <c r="N7927">
        <v>462</v>
      </c>
      <c r="O7927" t="s">
        <v>43</v>
      </c>
      <c r="P7927" t="s">
        <v>43</v>
      </c>
      <c r="Q7927" s="2">
        <v>44042</v>
      </c>
      <c r="R7927" t="s">
        <v>44</v>
      </c>
      <c r="S7927" t="s">
        <v>45</v>
      </c>
      <c r="T7927">
        <f>_xlfn.DAYS(Raw_data_US_healthcare[[#This Row],[Discharge Date]],Raw_data_US_healthcare[[#This Row],[Date of Admission]])</f>
        <v>11</v>
      </c>
    </row>
    <row r="7928" spans="1:20" x14ac:dyDescent="0.3">
      <c r="A7928" t="s">
        <v>26512</v>
      </c>
      <c r="B7928" t="s">
        <v>21377</v>
      </c>
      <c r="C7928">
        <v>68</v>
      </c>
      <c r="D7928" t="str">
        <f>IF(Raw_data_US_healthcare[[#This Row],[Age]]&lt;35,"Young",IF(Raw_data_US_healthcare[[#This Row],[Age]]&lt;60,"Middle","Senior"))</f>
        <v>Senior</v>
      </c>
      <c r="E7928" t="s">
        <v>26</v>
      </c>
      <c r="F7928" t="s">
        <v>88</v>
      </c>
      <c r="G7928" t="s">
        <v>88</v>
      </c>
      <c r="H7928" t="s">
        <v>28</v>
      </c>
      <c r="I7928" s="2">
        <v>43593</v>
      </c>
      <c r="J7928" t="s">
        <v>21378</v>
      </c>
      <c r="K7928" t="s">
        <v>21379</v>
      </c>
      <c r="L7928" t="s">
        <v>21</v>
      </c>
      <c r="M7928">
        <v>38308.513800000001</v>
      </c>
      <c r="N7928">
        <v>480</v>
      </c>
      <c r="O7928" t="s">
        <v>43</v>
      </c>
      <c r="P7928" t="s">
        <v>43</v>
      </c>
      <c r="Q7928" s="2">
        <v>43622</v>
      </c>
      <c r="R7928" t="s">
        <v>83</v>
      </c>
      <c r="S7928" t="s">
        <v>45</v>
      </c>
      <c r="T7928">
        <f>_xlfn.DAYS(Raw_data_US_healthcare[[#This Row],[Discharge Date]],Raw_data_US_healthcare[[#This Row],[Date of Admission]])</f>
        <v>29</v>
      </c>
    </row>
    <row r="7929" spans="1:20" x14ac:dyDescent="0.3">
      <c r="A7929" t="s">
        <v>26511</v>
      </c>
      <c r="B7929" t="s">
        <v>21380</v>
      </c>
      <c r="C7929">
        <v>61</v>
      </c>
      <c r="D7929" t="str">
        <f>IF(Raw_data_US_healthcare[[#This Row],[Age]]&lt;35,"Young",IF(Raw_data_US_healthcare[[#This Row],[Age]]&lt;60,"Middle","Senior"))</f>
        <v>Senior</v>
      </c>
      <c r="E7929" t="s">
        <v>16</v>
      </c>
      <c r="F7929" t="s">
        <v>49</v>
      </c>
      <c r="G7929" t="s">
        <v>49</v>
      </c>
      <c r="H7929" t="s">
        <v>18</v>
      </c>
      <c r="I7929" s="2">
        <v>43965</v>
      </c>
      <c r="J7929" t="s">
        <v>21381</v>
      </c>
      <c r="K7929" t="s">
        <v>21382</v>
      </c>
      <c r="L7929" t="s">
        <v>21</v>
      </c>
      <c r="M7929">
        <v>47622.681700000001</v>
      </c>
      <c r="N7929">
        <v>450</v>
      </c>
      <c r="O7929" t="s">
        <v>43</v>
      </c>
      <c r="P7929" t="s">
        <v>43</v>
      </c>
      <c r="Q7929" s="2">
        <v>43978</v>
      </c>
      <c r="R7929" t="s">
        <v>48</v>
      </c>
      <c r="S7929" t="s">
        <v>33</v>
      </c>
      <c r="T7929">
        <f>_xlfn.DAYS(Raw_data_US_healthcare[[#This Row],[Discharge Date]],Raw_data_US_healthcare[[#This Row],[Date of Admission]])</f>
        <v>13</v>
      </c>
    </row>
    <row r="7930" spans="1:20" x14ac:dyDescent="0.3">
      <c r="A7930" t="s">
        <v>26511</v>
      </c>
      <c r="B7930" t="s">
        <v>21383</v>
      </c>
      <c r="C7930">
        <v>30</v>
      </c>
      <c r="D7930" t="str">
        <f>IF(Raw_data_US_healthcare[[#This Row],[Age]]&lt;35,"Young",IF(Raw_data_US_healthcare[[#This Row],[Age]]&lt;60,"Middle","Senior"))</f>
        <v>Young</v>
      </c>
      <c r="E7930" t="s">
        <v>16</v>
      </c>
      <c r="F7930" t="s">
        <v>88</v>
      </c>
      <c r="G7930" t="s">
        <v>88</v>
      </c>
      <c r="H7930" t="s">
        <v>26516</v>
      </c>
      <c r="I7930" s="2">
        <v>44647</v>
      </c>
      <c r="J7930" t="s">
        <v>21384</v>
      </c>
      <c r="K7930" t="s">
        <v>21385</v>
      </c>
      <c r="L7930" t="s">
        <v>56</v>
      </c>
      <c r="M7930">
        <v>11814.641900000001</v>
      </c>
      <c r="N7930">
        <v>257</v>
      </c>
      <c r="O7930" t="s">
        <v>39</v>
      </c>
      <c r="P7930" t="s">
        <v>39</v>
      </c>
      <c r="Q7930" s="2">
        <v>44649</v>
      </c>
      <c r="R7930" t="s">
        <v>23</v>
      </c>
      <c r="S7930" t="s">
        <v>33</v>
      </c>
      <c r="T7930">
        <f>_xlfn.DAYS(Raw_data_US_healthcare[[#This Row],[Discharge Date]],Raw_data_US_healthcare[[#This Row],[Date of Admission]])</f>
        <v>2</v>
      </c>
    </row>
    <row r="7931" spans="1:20" x14ac:dyDescent="0.3">
      <c r="A7931" t="s">
        <v>26511</v>
      </c>
      <c r="B7931" t="s">
        <v>21386</v>
      </c>
      <c r="C7931">
        <v>72</v>
      </c>
      <c r="D7931" t="str">
        <f>IF(Raw_data_US_healthcare[[#This Row],[Age]]&lt;35,"Young",IF(Raw_data_US_healthcare[[#This Row],[Age]]&lt;60,"Middle","Senior"))</f>
        <v>Senior</v>
      </c>
      <c r="E7931" t="s">
        <v>16</v>
      </c>
      <c r="F7931" t="s">
        <v>49</v>
      </c>
      <c r="G7931" t="s">
        <v>49</v>
      </c>
      <c r="H7931" t="s">
        <v>36</v>
      </c>
      <c r="I7931" s="2">
        <v>45180</v>
      </c>
      <c r="J7931" t="s">
        <v>21387</v>
      </c>
      <c r="K7931" t="s">
        <v>21388</v>
      </c>
      <c r="L7931" t="s">
        <v>21</v>
      </c>
      <c r="M7931">
        <v>6413.2332999999999</v>
      </c>
      <c r="N7931">
        <v>206</v>
      </c>
      <c r="O7931" t="s">
        <v>22</v>
      </c>
      <c r="P7931" t="s">
        <v>22</v>
      </c>
      <c r="Q7931" s="2">
        <v>45197</v>
      </c>
      <c r="R7931" t="s">
        <v>44</v>
      </c>
      <c r="S7931" t="s">
        <v>33</v>
      </c>
      <c r="T7931">
        <f>_xlfn.DAYS(Raw_data_US_healthcare[[#This Row],[Discharge Date]],Raw_data_US_healthcare[[#This Row],[Date of Admission]])</f>
        <v>17</v>
      </c>
    </row>
    <row r="7932" spans="1:20" x14ac:dyDescent="0.3">
      <c r="A7932" t="s">
        <v>26512</v>
      </c>
      <c r="B7932" t="s">
        <v>21389</v>
      </c>
      <c r="C7932">
        <v>44</v>
      </c>
      <c r="D7932" t="str">
        <f>IF(Raw_data_US_healthcare[[#This Row],[Age]]&lt;35,"Young",IF(Raw_data_US_healthcare[[#This Row],[Age]]&lt;60,"Middle","Senior"))</f>
        <v>Middle</v>
      </c>
      <c r="E7932" t="s">
        <v>26</v>
      </c>
      <c r="F7932" t="s">
        <v>17</v>
      </c>
      <c r="G7932" t="s">
        <v>17</v>
      </c>
      <c r="H7932" t="s">
        <v>26514</v>
      </c>
      <c r="I7932" s="2">
        <v>44742</v>
      </c>
      <c r="J7932" t="s">
        <v>21390</v>
      </c>
      <c r="K7932" t="s">
        <v>21391</v>
      </c>
      <c r="L7932" t="s">
        <v>31</v>
      </c>
      <c r="M7932">
        <v>38107.965400000001</v>
      </c>
      <c r="N7932">
        <v>468</v>
      </c>
      <c r="O7932" t="s">
        <v>22</v>
      </c>
      <c r="P7932" t="s">
        <v>22</v>
      </c>
      <c r="Q7932" s="2">
        <v>44759</v>
      </c>
      <c r="R7932" t="s">
        <v>23</v>
      </c>
      <c r="S7932" t="s">
        <v>24</v>
      </c>
      <c r="T7932">
        <f>_xlfn.DAYS(Raw_data_US_healthcare[[#This Row],[Discharge Date]],Raw_data_US_healthcare[[#This Row],[Date of Admission]])</f>
        <v>17</v>
      </c>
    </row>
    <row r="7933" spans="1:20" x14ac:dyDescent="0.3">
      <c r="A7933" t="s">
        <v>26511</v>
      </c>
      <c r="B7933" t="s">
        <v>21392</v>
      </c>
      <c r="C7933">
        <v>66</v>
      </c>
      <c r="D7933" t="str">
        <f>IF(Raw_data_US_healthcare[[#This Row],[Age]]&lt;35,"Young",IF(Raw_data_US_healthcare[[#This Row],[Age]]&lt;60,"Middle","Senior"))</f>
        <v>Senior</v>
      </c>
      <c r="E7933" t="s">
        <v>16</v>
      </c>
      <c r="F7933" t="s">
        <v>228</v>
      </c>
      <c r="G7933" t="s">
        <v>228</v>
      </c>
      <c r="H7933" t="s">
        <v>69</v>
      </c>
      <c r="I7933" s="2">
        <v>43449</v>
      </c>
      <c r="J7933" t="s">
        <v>21393</v>
      </c>
      <c r="K7933" t="s">
        <v>21394</v>
      </c>
      <c r="L7933" t="s">
        <v>21</v>
      </c>
      <c r="M7933">
        <v>68690.055600000007</v>
      </c>
      <c r="N7933">
        <v>223</v>
      </c>
      <c r="O7933" t="s">
        <v>39</v>
      </c>
      <c r="P7933" t="s">
        <v>39</v>
      </c>
      <c r="Q7933" s="2">
        <v>43472</v>
      </c>
      <c r="R7933" t="s">
        <v>83</v>
      </c>
      <c r="S7933" t="s">
        <v>33</v>
      </c>
      <c r="T7933">
        <f>_xlfn.DAYS(Raw_data_US_healthcare[[#This Row],[Discharge Date]],Raw_data_US_healthcare[[#This Row],[Date of Admission]])</f>
        <v>23</v>
      </c>
    </row>
    <row r="7934" spans="1:20" x14ac:dyDescent="0.3">
      <c r="A7934" t="s">
        <v>26511</v>
      </c>
      <c r="B7934" t="s">
        <v>21395</v>
      </c>
      <c r="C7934">
        <v>59</v>
      </c>
      <c r="D7934" t="str">
        <f>IF(Raw_data_US_healthcare[[#This Row],[Age]]&lt;35,"Young",IF(Raw_data_US_healthcare[[#This Row],[Age]]&lt;60,"Middle","Senior"))</f>
        <v>Middle</v>
      </c>
      <c r="E7934" t="s">
        <v>16</v>
      </c>
      <c r="F7934" t="s">
        <v>113</v>
      </c>
      <c r="G7934" t="s">
        <v>113</v>
      </c>
      <c r="H7934" t="s">
        <v>36</v>
      </c>
      <c r="I7934" s="2">
        <v>43978</v>
      </c>
      <c r="J7934" t="s">
        <v>21396</v>
      </c>
      <c r="K7934" t="s">
        <v>21397</v>
      </c>
      <c r="L7934" t="s">
        <v>60</v>
      </c>
      <c r="M7934">
        <v>1224.5215000000001</v>
      </c>
      <c r="N7934">
        <v>330</v>
      </c>
      <c r="O7934" t="s">
        <v>39</v>
      </c>
      <c r="P7934" t="s">
        <v>39</v>
      </c>
      <c r="Q7934" s="2">
        <v>43996</v>
      </c>
      <c r="R7934" t="s">
        <v>44</v>
      </c>
      <c r="S7934" t="s">
        <v>45</v>
      </c>
      <c r="T7934">
        <f>_xlfn.DAYS(Raw_data_US_healthcare[[#This Row],[Discharge Date]],Raw_data_US_healthcare[[#This Row],[Date of Admission]])</f>
        <v>18</v>
      </c>
    </row>
    <row r="7935" spans="1:20" x14ac:dyDescent="0.3">
      <c r="A7935" t="s">
        <v>26511</v>
      </c>
      <c r="B7935" t="s">
        <v>21398</v>
      </c>
      <c r="C7935">
        <v>82</v>
      </c>
      <c r="D7935" t="str">
        <f>IF(Raw_data_US_healthcare[[#This Row],[Age]]&lt;35,"Young",IF(Raw_data_US_healthcare[[#This Row],[Age]]&lt;60,"Middle","Senior"))</f>
        <v>Senior</v>
      </c>
      <c r="E7935" t="s">
        <v>16</v>
      </c>
      <c r="F7935" t="s">
        <v>113</v>
      </c>
      <c r="G7935" t="s">
        <v>113</v>
      </c>
      <c r="H7935" t="s">
        <v>69</v>
      </c>
      <c r="I7935" s="2">
        <v>44769</v>
      </c>
      <c r="J7935" t="s">
        <v>21399</v>
      </c>
      <c r="K7935" t="s">
        <v>21400</v>
      </c>
      <c r="L7935" t="s">
        <v>21</v>
      </c>
      <c r="M7935">
        <v>54549.060799999999</v>
      </c>
      <c r="N7935">
        <v>132</v>
      </c>
      <c r="O7935" t="s">
        <v>43</v>
      </c>
      <c r="P7935" t="s">
        <v>43</v>
      </c>
      <c r="Q7935" s="2">
        <v>44783</v>
      </c>
      <c r="R7935" t="s">
        <v>44</v>
      </c>
      <c r="S7935" t="s">
        <v>24</v>
      </c>
      <c r="T7935">
        <f>_xlfn.DAYS(Raw_data_US_healthcare[[#This Row],[Discharge Date]],Raw_data_US_healthcare[[#This Row],[Date of Admission]])</f>
        <v>14</v>
      </c>
    </row>
    <row r="7936" spans="1:20" x14ac:dyDescent="0.3">
      <c r="A7936" t="s">
        <v>26512</v>
      </c>
      <c r="B7936" t="s">
        <v>21401</v>
      </c>
      <c r="C7936">
        <v>59</v>
      </c>
      <c r="D7936" t="str">
        <f>IF(Raw_data_US_healthcare[[#This Row],[Age]]&lt;35,"Young",IF(Raw_data_US_healthcare[[#This Row],[Age]]&lt;60,"Middle","Senior"))</f>
        <v>Middle</v>
      </c>
      <c r="E7936" t="s">
        <v>26</v>
      </c>
      <c r="F7936" t="s">
        <v>17</v>
      </c>
      <c r="G7936" t="s">
        <v>17</v>
      </c>
      <c r="H7936" t="s">
        <v>26516</v>
      </c>
      <c r="I7936" s="2">
        <v>44921</v>
      </c>
      <c r="J7936" t="s">
        <v>21402</v>
      </c>
      <c r="K7936" t="s">
        <v>20347</v>
      </c>
      <c r="L7936" t="s">
        <v>21</v>
      </c>
      <c r="M7936">
        <v>19264.742300000002</v>
      </c>
      <c r="N7936">
        <v>195</v>
      </c>
      <c r="O7936" t="s">
        <v>39</v>
      </c>
      <c r="P7936" t="s">
        <v>39</v>
      </c>
      <c r="Q7936" s="2">
        <v>44922</v>
      </c>
      <c r="R7936" t="s">
        <v>48</v>
      </c>
      <c r="S7936" t="s">
        <v>45</v>
      </c>
      <c r="T7936">
        <f>_xlfn.DAYS(Raw_data_US_healthcare[[#This Row],[Discharge Date]],Raw_data_US_healthcare[[#This Row],[Date of Admission]])</f>
        <v>1</v>
      </c>
    </row>
    <row r="7937" spans="1:20" x14ac:dyDescent="0.3">
      <c r="A7937" t="s">
        <v>26511</v>
      </c>
      <c r="B7937" t="s">
        <v>4126</v>
      </c>
      <c r="C7937">
        <v>56</v>
      </c>
      <c r="D7937" t="str">
        <f>IF(Raw_data_US_healthcare[[#This Row],[Age]]&lt;35,"Young",IF(Raw_data_US_healthcare[[#This Row],[Age]]&lt;60,"Middle","Senior"))</f>
        <v>Middle</v>
      </c>
      <c r="E7937" t="s">
        <v>16</v>
      </c>
      <c r="F7937" t="s">
        <v>17</v>
      </c>
      <c r="G7937" t="s">
        <v>17</v>
      </c>
      <c r="H7937" t="s">
        <v>18</v>
      </c>
      <c r="I7937" s="2">
        <v>43754</v>
      </c>
      <c r="J7937" t="s">
        <v>21403</v>
      </c>
      <c r="K7937" t="s">
        <v>21404</v>
      </c>
      <c r="L7937" t="s">
        <v>60</v>
      </c>
      <c r="M7937">
        <v>37359.203200000004</v>
      </c>
      <c r="N7937">
        <v>248</v>
      </c>
      <c r="O7937" t="s">
        <v>39</v>
      </c>
      <c r="P7937" t="s">
        <v>39</v>
      </c>
      <c r="Q7937" s="2">
        <v>43782</v>
      </c>
      <c r="R7937" t="s">
        <v>83</v>
      </c>
      <c r="S7937" t="s">
        <v>24</v>
      </c>
      <c r="T7937">
        <f>_xlfn.DAYS(Raw_data_US_healthcare[[#This Row],[Discharge Date]],Raw_data_US_healthcare[[#This Row],[Date of Admission]])</f>
        <v>28</v>
      </c>
    </row>
    <row r="7938" spans="1:20" x14ac:dyDescent="0.3">
      <c r="A7938" t="s">
        <v>26511</v>
      </c>
      <c r="B7938" t="s">
        <v>21405</v>
      </c>
      <c r="C7938">
        <v>80</v>
      </c>
      <c r="D7938" t="str">
        <f>IF(Raw_data_US_healthcare[[#This Row],[Age]]&lt;35,"Young",IF(Raw_data_US_healthcare[[#This Row],[Age]]&lt;60,"Middle","Senior"))</f>
        <v>Senior</v>
      </c>
      <c r="E7938" t="s">
        <v>16</v>
      </c>
      <c r="F7938" t="s">
        <v>228</v>
      </c>
      <c r="G7938" t="s">
        <v>228</v>
      </c>
      <c r="H7938" t="s">
        <v>18</v>
      </c>
      <c r="I7938" s="2">
        <v>44581</v>
      </c>
      <c r="J7938" t="s">
        <v>21406</v>
      </c>
      <c r="K7938" t="s">
        <v>21407</v>
      </c>
      <c r="L7938" t="s">
        <v>21</v>
      </c>
      <c r="M7938">
        <v>42364.914599999996</v>
      </c>
      <c r="N7938">
        <v>120</v>
      </c>
      <c r="O7938" t="s">
        <v>39</v>
      </c>
      <c r="P7938" t="s">
        <v>39</v>
      </c>
      <c r="Q7938" s="2">
        <v>44603</v>
      </c>
      <c r="R7938" t="s">
        <v>48</v>
      </c>
      <c r="S7938" t="s">
        <v>33</v>
      </c>
      <c r="T7938">
        <f>_xlfn.DAYS(Raw_data_US_healthcare[[#This Row],[Discharge Date]],Raw_data_US_healthcare[[#This Row],[Date of Admission]])</f>
        <v>22</v>
      </c>
    </row>
    <row r="7939" spans="1:20" x14ac:dyDescent="0.3">
      <c r="A7939" t="s">
        <v>26512</v>
      </c>
      <c r="B7939" t="s">
        <v>21408</v>
      </c>
      <c r="C7939">
        <v>63</v>
      </c>
      <c r="D7939" t="str">
        <f>IF(Raw_data_US_healthcare[[#This Row],[Age]]&lt;35,"Young",IF(Raw_data_US_healthcare[[#This Row],[Age]]&lt;60,"Middle","Senior"))</f>
        <v>Senior</v>
      </c>
      <c r="E7939" t="s">
        <v>26</v>
      </c>
      <c r="F7939" t="s">
        <v>113</v>
      </c>
      <c r="G7939" t="s">
        <v>113</v>
      </c>
      <c r="H7939" t="s">
        <v>69</v>
      </c>
      <c r="I7939" s="2">
        <v>44447</v>
      </c>
      <c r="J7939" t="s">
        <v>21409</v>
      </c>
      <c r="K7939" t="s">
        <v>21410</v>
      </c>
      <c r="L7939" t="s">
        <v>21</v>
      </c>
      <c r="M7939">
        <v>48500.719899999996</v>
      </c>
      <c r="N7939">
        <v>150</v>
      </c>
      <c r="O7939" t="s">
        <v>39</v>
      </c>
      <c r="P7939" t="s">
        <v>39</v>
      </c>
      <c r="Q7939" s="2">
        <v>44451</v>
      </c>
      <c r="R7939" t="s">
        <v>32</v>
      </c>
      <c r="S7939" t="s">
        <v>45</v>
      </c>
      <c r="T7939">
        <f>_xlfn.DAYS(Raw_data_US_healthcare[[#This Row],[Discharge Date]],Raw_data_US_healthcare[[#This Row],[Date of Admission]])</f>
        <v>4</v>
      </c>
    </row>
    <row r="7940" spans="1:20" x14ac:dyDescent="0.3">
      <c r="A7940" t="s">
        <v>26512</v>
      </c>
      <c r="B7940" t="s">
        <v>21411</v>
      </c>
      <c r="C7940">
        <v>76</v>
      </c>
      <c r="D7940" t="str">
        <f>IF(Raw_data_US_healthcare[[#This Row],[Age]]&lt;35,"Young",IF(Raw_data_US_healthcare[[#This Row],[Age]]&lt;60,"Middle","Senior"))</f>
        <v>Senior</v>
      </c>
      <c r="E7940" t="s">
        <v>26</v>
      </c>
      <c r="F7940" t="s">
        <v>88</v>
      </c>
      <c r="G7940" t="s">
        <v>88</v>
      </c>
      <c r="H7940" t="s">
        <v>18</v>
      </c>
      <c r="I7940" s="2">
        <v>43449</v>
      </c>
      <c r="J7940" t="s">
        <v>21412</v>
      </c>
      <c r="K7940" t="s">
        <v>21413</v>
      </c>
      <c r="L7940" t="s">
        <v>21</v>
      </c>
      <c r="M7940">
        <v>21177.388800000001</v>
      </c>
      <c r="N7940">
        <v>465</v>
      </c>
      <c r="O7940" t="s">
        <v>39</v>
      </c>
      <c r="P7940" t="s">
        <v>39</v>
      </c>
      <c r="Q7940" s="2">
        <v>43472</v>
      </c>
      <c r="R7940" t="s">
        <v>23</v>
      </c>
      <c r="S7940" t="s">
        <v>33</v>
      </c>
      <c r="T7940">
        <f>_xlfn.DAYS(Raw_data_US_healthcare[[#This Row],[Discharge Date]],Raw_data_US_healthcare[[#This Row],[Date of Admission]])</f>
        <v>23</v>
      </c>
    </row>
    <row r="7941" spans="1:20" x14ac:dyDescent="0.3">
      <c r="A7941" t="s">
        <v>26511</v>
      </c>
      <c r="B7941" t="s">
        <v>21414</v>
      </c>
      <c r="C7941">
        <v>58</v>
      </c>
      <c r="D7941" t="str">
        <f>IF(Raw_data_US_healthcare[[#This Row],[Age]]&lt;35,"Young",IF(Raw_data_US_healthcare[[#This Row],[Age]]&lt;60,"Middle","Senior"))</f>
        <v>Middle</v>
      </c>
      <c r="E7941" t="s">
        <v>16</v>
      </c>
      <c r="F7941" t="s">
        <v>228</v>
      </c>
      <c r="G7941" t="s">
        <v>228</v>
      </c>
      <c r="H7941" t="s">
        <v>69</v>
      </c>
      <c r="I7941" s="2">
        <v>44972</v>
      </c>
      <c r="J7941" t="s">
        <v>21415</v>
      </c>
      <c r="K7941" t="s">
        <v>21416</v>
      </c>
      <c r="L7941" t="s">
        <v>56</v>
      </c>
      <c r="M7941">
        <v>53455.329400000002</v>
      </c>
      <c r="N7941">
        <v>483</v>
      </c>
      <c r="O7941" t="s">
        <v>39</v>
      </c>
      <c r="P7941" t="s">
        <v>39</v>
      </c>
      <c r="Q7941" s="2">
        <v>44975</v>
      </c>
      <c r="R7941" t="s">
        <v>44</v>
      </c>
      <c r="S7941" t="s">
        <v>45</v>
      </c>
      <c r="T7941">
        <f>_xlfn.DAYS(Raw_data_US_healthcare[[#This Row],[Discharge Date]],Raw_data_US_healthcare[[#This Row],[Date of Admission]])</f>
        <v>3</v>
      </c>
    </row>
    <row r="7942" spans="1:20" x14ac:dyDescent="0.3">
      <c r="A7942" t="s">
        <v>26511</v>
      </c>
      <c r="B7942" t="s">
        <v>21417</v>
      </c>
      <c r="C7942">
        <v>39</v>
      </c>
      <c r="D7942" t="str">
        <f>IF(Raw_data_US_healthcare[[#This Row],[Age]]&lt;35,"Young",IF(Raw_data_US_healthcare[[#This Row],[Age]]&lt;60,"Middle","Senior"))</f>
        <v>Middle</v>
      </c>
      <c r="E7942" t="s">
        <v>16</v>
      </c>
      <c r="F7942" t="s">
        <v>228</v>
      </c>
      <c r="G7942" t="s">
        <v>228</v>
      </c>
      <c r="H7942" t="s">
        <v>36</v>
      </c>
      <c r="I7942" s="2">
        <v>43568</v>
      </c>
      <c r="J7942" t="s">
        <v>21418</v>
      </c>
      <c r="K7942" t="s">
        <v>21419</v>
      </c>
      <c r="L7942" t="s">
        <v>21</v>
      </c>
      <c r="M7942">
        <v>22302.553500000002</v>
      </c>
      <c r="N7942">
        <v>195</v>
      </c>
      <c r="O7942" t="s">
        <v>43</v>
      </c>
      <c r="P7942" t="s">
        <v>43</v>
      </c>
      <c r="Q7942" s="2">
        <v>43590</v>
      </c>
      <c r="R7942" t="s">
        <v>83</v>
      </c>
      <c r="S7942" t="s">
        <v>24</v>
      </c>
      <c r="T7942">
        <f>_xlfn.DAYS(Raw_data_US_healthcare[[#This Row],[Discharge Date]],Raw_data_US_healthcare[[#This Row],[Date of Admission]])</f>
        <v>22</v>
      </c>
    </row>
    <row r="7943" spans="1:20" x14ac:dyDescent="0.3">
      <c r="A7943" t="s">
        <v>26511</v>
      </c>
      <c r="B7943" t="s">
        <v>21420</v>
      </c>
      <c r="C7943">
        <v>79</v>
      </c>
      <c r="D7943" t="str">
        <f>IF(Raw_data_US_healthcare[[#This Row],[Age]]&lt;35,"Young",IF(Raw_data_US_healthcare[[#This Row],[Age]]&lt;60,"Middle","Senior"))</f>
        <v>Senior</v>
      </c>
      <c r="E7943" t="s">
        <v>16</v>
      </c>
      <c r="F7943" t="s">
        <v>88</v>
      </c>
      <c r="G7943" t="s">
        <v>88</v>
      </c>
      <c r="H7943" t="s">
        <v>36</v>
      </c>
      <c r="I7943" s="2">
        <v>43799</v>
      </c>
      <c r="J7943" t="s">
        <v>21421</v>
      </c>
      <c r="K7943" t="s">
        <v>21422</v>
      </c>
      <c r="L7943" t="s">
        <v>21</v>
      </c>
      <c r="M7943">
        <v>4573.0009</v>
      </c>
      <c r="N7943">
        <v>448</v>
      </c>
      <c r="O7943" t="s">
        <v>39</v>
      </c>
      <c r="P7943" t="s">
        <v>39</v>
      </c>
      <c r="Q7943" s="2">
        <v>43809</v>
      </c>
      <c r="R7943" t="s">
        <v>83</v>
      </c>
      <c r="S7943" t="s">
        <v>24</v>
      </c>
      <c r="T7943">
        <f>_xlfn.DAYS(Raw_data_US_healthcare[[#This Row],[Discharge Date]],Raw_data_US_healthcare[[#This Row],[Date of Admission]])</f>
        <v>10</v>
      </c>
    </row>
    <row r="7944" spans="1:20" x14ac:dyDescent="0.3">
      <c r="A7944" t="s">
        <v>26512</v>
      </c>
      <c r="B7944" t="s">
        <v>21423</v>
      </c>
      <c r="C7944">
        <v>24</v>
      </c>
      <c r="D7944" t="str">
        <f>IF(Raw_data_US_healthcare[[#This Row],[Age]]&lt;35,"Young",IF(Raw_data_US_healthcare[[#This Row],[Age]]&lt;60,"Middle","Senior"))</f>
        <v>Young</v>
      </c>
      <c r="E7944" t="s">
        <v>26</v>
      </c>
      <c r="F7944" t="s">
        <v>27</v>
      </c>
      <c r="G7944" t="s">
        <v>27</v>
      </c>
      <c r="H7944" t="s">
        <v>28</v>
      </c>
      <c r="I7944" s="2">
        <v>43700</v>
      </c>
      <c r="J7944" t="s">
        <v>21424</v>
      </c>
      <c r="K7944" t="s">
        <v>21425</v>
      </c>
      <c r="L7944" t="s">
        <v>31</v>
      </c>
      <c r="M7944">
        <v>32183.6381</v>
      </c>
      <c r="N7944">
        <v>430</v>
      </c>
      <c r="O7944" t="s">
        <v>43</v>
      </c>
      <c r="P7944" t="s">
        <v>43</v>
      </c>
      <c r="Q7944" s="2">
        <v>43721</v>
      </c>
      <c r="R7944" t="s">
        <v>83</v>
      </c>
      <c r="S7944" t="s">
        <v>24</v>
      </c>
      <c r="T7944">
        <f>_xlfn.DAYS(Raw_data_US_healthcare[[#This Row],[Discharge Date]],Raw_data_US_healthcare[[#This Row],[Date of Admission]])</f>
        <v>21</v>
      </c>
    </row>
    <row r="7945" spans="1:20" x14ac:dyDescent="0.3">
      <c r="A7945" t="s">
        <v>26512</v>
      </c>
      <c r="B7945" t="s">
        <v>8363</v>
      </c>
      <c r="C7945">
        <v>26</v>
      </c>
      <c r="D7945" t="str">
        <f>IF(Raw_data_US_healthcare[[#This Row],[Age]]&lt;35,"Young",IF(Raw_data_US_healthcare[[#This Row],[Age]]&lt;60,"Middle","Senior"))</f>
        <v>Young</v>
      </c>
      <c r="E7945" t="s">
        <v>26</v>
      </c>
      <c r="F7945" t="s">
        <v>35</v>
      </c>
      <c r="G7945" t="s">
        <v>35</v>
      </c>
      <c r="H7945" t="s">
        <v>18</v>
      </c>
      <c r="I7945" s="2">
        <v>43611</v>
      </c>
      <c r="J7945" t="s">
        <v>20239</v>
      </c>
      <c r="K7945" t="s">
        <v>21426</v>
      </c>
      <c r="L7945" t="s">
        <v>60</v>
      </c>
      <c r="M7945">
        <v>39622.818899999998</v>
      </c>
      <c r="N7945">
        <v>226</v>
      </c>
      <c r="O7945" t="s">
        <v>39</v>
      </c>
      <c r="P7945" t="s">
        <v>39</v>
      </c>
      <c r="Q7945" s="2">
        <v>43634</v>
      </c>
      <c r="R7945" t="s">
        <v>44</v>
      </c>
      <c r="S7945" t="s">
        <v>45</v>
      </c>
      <c r="T7945">
        <f>_xlfn.DAYS(Raw_data_US_healthcare[[#This Row],[Discharge Date]],Raw_data_US_healthcare[[#This Row],[Date of Admission]])</f>
        <v>23</v>
      </c>
    </row>
    <row r="7946" spans="1:20" x14ac:dyDescent="0.3">
      <c r="A7946" t="s">
        <v>26511</v>
      </c>
      <c r="B7946" t="s">
        <v>21427</v>
      </c>
      <c r="C7946">
        <v>57</v>
      </c>
      <c r="D7946" t="str">
        <f>IF(Raw_data_US_healthcare[[#This Row],[Age]]&lt;35,"Young",IF(Raw_data_US_healthcare[[#This Row],[Age]]&lt;60,"Middle","Senior"))</f>
        <v>Middle</v>
      </c>
      <c r="E7946" t="s">
        <v>16</v>
      </c>
      <c r="F7946" t="s">
        <v>49</v>
      </c>
      <c r="G7946" t="s">
        <v>49</v>
      </c>
      <c r="H7946" t="s">
        <v>18</v>
      </c>
      <c r="I7946" s="2">
        <v>45104</v>
      </c>
      <c r="J7946" t="s">
        <v>21428</v>
      </c>
      <c r="K7946" t="s">
        <v>21429</v>
      </c>
      <c r="L7946" t="s">
        <v>31</v>
      </c>
      <c r="M7946">
        <v>42976.324999999997</v>
      </c>
      <c r="N7946">
        <v>197</v>
      </c>
      <c r="O7946" t="s">
        <v>43</v>
      </c>
      <c r="P7946" t="s">
        <v>43</v>
      </c>
      <c r="Q7946" s="2">
        <v>45121</v>
      </c>
      <c r="R7946" t="s">
        <v>23</v>
      </c>
      <c r="S7946" t="s">
        <v>24</v>
      </c>
      <c r="T7946">
        <f>_xlfn.DAYS(Raw_data_US_healthcare[[#This Row],[Discharge Date]],Raw_data_US_healthcare[[#This Row],[Date of Admission]])</f>
        <v>17</v>
      </c>
    </row>
    <row r="7947" spans="1:20" x14ac:dyDescent="0.3">
      <c r="A7947" t="s">
        <v>26511</v>
      </c>
      <c r="B7947" t="s">
        <v>21430</v>
      </c>
      <c r="C7947">
        <v>48</v>
      </c>
      <c r="D7947" t="str">
        <f>IF(Raw_data_US_healthcare[[#This Row],[Age]]&lt;35,"Young",IF(Raw_data_US_healthcare[[#This Row],[Age]]&lt;60,"Middle","Senior"))</f>
        <v>Middle</v>
      </c>
      <c r="E7947" t="s">
        <v>16</v>
      </c>
      <c r="F7947" t="s">
        <v>62</v>
      </c>
      <c r="G7947" t="s">
        <v>62</v>
      </c>
      <c r="H7947" t="s">
        <v>26514</v>
      </c>
      <c r="I7947" s="2">
        <v>43763</v>
      </c>
      <c r="J7947" t="s">
        <v>21431</v>
      </c>
      <c r="K7947" t="s">
        <v>21432</v>
      </c>
      <c r="L7947" t="s">
        <v>21</v>
      </c>
      <c r="M7947">
        <v>16753.683499999999</v>
      </c>
      <c r="N7947">
        <v>433</v>
      </c>
      <c r="O7947" t="s">
        <v>22</v>
      </c>
      <c r="P7947" t="s">
        <v>22</v>
      </c>
      <c r="Q7947" s="2">
        <v>43781</v>
      </c>
      <c r="R7947" t="s">
        <v>23</v>
      </c>
      <c r="S7947" t="s">
        <v>33</v>
      </c>
      <c r="T7947">
        <f>_xlfn.DAYS(Raw_data_US_healthcare[[#This Row],[Discharge Date]],Raw_data_US_healthcare[[#This Row],[Date of Admission]])</f>
        <v>18</v>
      </c>
    </row>
    <row r="7948" spans="1:20" x14ac:dyDescent="0.3">
      <c r="A7948" t="s">
        <v>26511</v>
      </c>
      <c r="B7948" t="s">
        <v>21433</v>
      </c>
      <c r="C7948">
        <v>55</v>
      </c>
      <c r="D7948" t="str">
        <f>IF(Raw_data_US_healthcare[[#This Row],[Age]]&lt;35,"Young",IF(Raw_data_US_healthcare[[#This Row],[Age]]&lt;60,"Middle","Senior"))</f>
        <v>Middle</v>
      </c>
      <c r="E7948" t="s">
        <v>16</v>
      </c>
      <c r="F7948" t="s">
        <v>88</v>
      </c>
      <c r="G7948" t="s">
        <v>88</v>
      </c>
      <c r="H7948" t="s">
        <v>36</v>
      </c>
      <c r="I7948" s="2">
        <v>44806</v>
      </c>
      <c r="J7948" t="s">
        <v>21434</v>
      </c>
      <c r="K7948" t="s">
        <v>21435</v>
      </c>
      <c r="L7948" t="s">
        <v>52</v>
      </c>
      <c r="M7948">
        <v>3393.5610000000001</v>
      </c>
      <c r="N7948">
        <v>333</v>
      </c>
      <c r="O7948" t="s">
        <v>22</v>
      </c>
      <c r="P7948" t="s">
        <v>22</v>
      </c>
      <c r="Q7948" s="2">
        <v>44815</v>
      </c>
      <c r="R7948" t="s">
        <v>44</v>
      </c>
      <c r="S7948" t="s">
        <v>33</v>
      </c>
      <c r="T7948">
        <f>_xlfn.DAYS(Raw_data_US_healthcare[[#This Row],[Discharge Date]],Raw_data_US_healthcare[[#This Row],[Date of Admission]])</f>
        <v>9</v>
      </c>
    </row>
    <row r="7949" spans="1:20" x14ac:dyDescent="0.3">
      <c r="A7949" t="s">
        <v>26512</v>
      </c>
      <c r="B7949" t="s">
        <v>21436</v>
      </c>
      <c r="C7949">
        <v>22</v>
      </c>
      <c r="D7949" t="str">
        <f>IF(Raw_data_US_healthcare[[#This Row],[Age]]&lt;35,"Young",IF(Raw_data_US_healthcare[[#This Row],[Age]]&lt;60,"Middle","Senior"))</f>
        <v>Young</v>
      </c>
      <c r="E7949" t="s">
        <v>26</v>
      </c>
      <c r="F7949" t="s">
        <v>228</v>
      </c>
      <c r="G7949" t="s">
        <v>228</v>
      </c>
      <c r="H7949" t="s">
        <v>28</v>
      </c>
      <c r="I7949" s="2">
        <v>44281</v>
      </c>
      <c r="J7949" t="s">
        <v>21437</v>
      </c>
      <c r="K7949" t="s">
        <v>21438</v>
      </c>
      <c r="L7949" t="s">
        <v>56</v>
      </c>
      <c r="M7949">
        <v>35758.712</v>
      </c>
      <c r="N7949">
        <v>378</v>
      </c>
      <c r="O7949" t="s">
        <v>39</v>
      </c>
      <c r="P7949" t="s">
        <v>39</v>
      </c>
      <c r="Q7949" s="2">
        <v>44306</v>
      </c>
      <c r="R7949" t="s">
        <v>44</v>
      </c>
      <c r="S7949" t="s">
        <v>24</v>
      </c>
      <c r="T7949">
        <f>_xlfn.DAYS(Raw_data_US_healthcare[[#This Row],[Discharge Date]],Raw_data_US_healthcare[[#This Row],[Date of Admission]])</f>
        <v>25</v>
      </c>
    </row>
    <row r="7950" spans="1:20" x14ac:dyDescent="0.3">
      <c r="A7950" t="s">
        <v>26511</v>
      </c>
      <c r="B7950" t="s">
        <v>21439</v>
      </c>
      <c r="C7950">
        <v>76</v>
      </c>
      <c r="D7950" t="str">
        <f>IF(Raw_data_US_healthcare[[#This Row],[Age]]&lt;35,"Young",IF(Raw_data_US_healthcare[[#This Row],[Age]]&lt;60,"Middle","Senior"))</f>
        <v>Senior</v>
      </c>
      <c r="E7950" t="s">
        <v>16</v>
      </c>
      <c r="F7950" t="s">
        <v>113</v>
      </c>
      <c r="G7950" t="s">
        <v>113</v>
      </c>
      <c r="H7950" t="s">
        <v>69</v>
      </c>
      <c r="I7950" s="2">
        <v>43475</v>
      </c>
      <c r="J7950" t="s">
        <v>21440</v>
      </c>
      <c r="K7950" t="s">
        <v>21441</v>
      </c>
      <c r="L7950" t="s">
        <v>21</v>
      </c>
      <c r="M7950">
        <v>69148.272299999997</v>
      </c>
      <c r="N7950">
        <v>475</v>
      </c>
      <c r="O7950" t="s">
        <v>43</v>
      </c>
      <c r="P7950" t="s">
        <v>43</v>
      </c>
      <c r="Q7950" s="2">
        <v>43493</v>
      </c>
      <c r="R7950" t="s">
        <v>48</v>
      </c>
      <c r="S7950" t="s">
        <v>45</v>
      </c>
      <c r="T7950">
        <f>_xlfn.DAYS(Raw_data_US_healthcare[[#This Row],[Discharge Date]],Raw_data_US_healthcare[[#This Row],[Date of Admission]])</f>
        <v>18</v>
      </c>
    </row>
    <row r="7951" spans="1:20" x14ac:dyDescent="0.3">
      <c r="A7951" t="s">
        <v>26512</v>
      </c>
      <c r="B7951" t="s">
        <v>2256</v>
      </c>
      <c r="C7951">
        <v>73</v>
      </c>
      <c r="D7951" t="str">
        <f>IF(Raw_data_US_healthcare[[#This Row],[Age]]&lt;35,"Young",IF(Raw_data_US_healthcare[[#This Row],[Age]]&lt;60,"Middle","Senior"))</f>
        <v>Senior</v>
      </c>
      <c r="E7951" t="s">
        <v>26</v>
      </c>
      <c r="F7951" t="s">
        <v>228</v>
      </c>
      <c r="G7951" t="s">
        <v>228</v>
      </c>
      <c r="H7951" t="s">
        <v>26514</v>
      </c>
      <c r="I7951" s="2">
        <v>44270</v>
      </c>
      <c r="J7951" t="s">
        <v>21442</v>
      </c>
      <c r="K7951" t="s">
        <v>21443</v>
      </c>
      <c r="L7951" t="s">
        <v>21</v>
      </c>
      <c r="M7951">
        <v>19504.789700000001</v>
      </c>
      <c r="N7951">
        <v>354</v>
      </c>
      <c r="O7951" t="s">
        <v>22</v>
      </c>
      <c r="P7951" t="s">
        <v>22</v>
      </c>
      <c r="Q7951" s="2">
        <v>44272</v>
      </c>
      <c r="R7951" t="s">
        <v>23</v>
      </c>
      <c r="S7951" t="s">
        <v>45</v>
      </c>
      <c r="T7951">
        <f>_xlfn.DAYS(Raw_data_US_healthcare[[#This Row],[Discharge Date]],Raw_data_US_healthcare[[#This Row],[Date of Admission]])</f>
        <v>2</v>
      </c>
    </row>
    <row r="7952" spans="1:20" x14ac:dyDescent="0.3">
      <c r="A7952" t="s">
        <v>26511</v>
      </c>
      <c r="B7952" t="s">
        <v>9554</v>
      </c>
      <c r="C7952">
        <v>84</v>
      </c>
      <c r="D7952" t="str">
        <f>IF(Raw_data_US_healthcare[[#This Row],[Age]]&lt;35,"Young",IF(Raw_data_US_healthcare[[#This Row],[Age]]&lt;60,"Middle","Senior"))</f>
        <v>Senior</v>
      </c>
      <c r="E7952" t="s">
        <v>16</v>
      </c>
      <c r="F7952" t="s">
        <v>88</v>
      </c>
      <c r="G7952" t="s">
        <v>88</v>
      </c>
      <c r="H7952" t="s">
        <v>69</v>
      </c>
      <c r="I7952" s="2">
        <v>44364</v>
      </c>
      <c r="J7952" t="s">
        <v>20560</v>
      </c>
      <c r="K7952" t="s">
        <v>21444</v>
      </c>
      <c r="L7952" t="s">
        <v>21</v>
      </c>
      <c r="M7952">
        <v>27639.279500000001</v>
      </c>
      <c r="N7952">
        <v>228</v>
      </c>
      <c r="O7952" t="s">
        <v>22</v>
      </c>
      <c r="P7952" t="s">
        <v>22</v>
      </c>
      <c r="Q7952" s="2">
        <v>44372</v>
      </c>
      <c r="R7952" t="s">
        <v>23</v>
      </c>
      <c r="S7952" t="s">
        <v>33</v>
      </c>
      <c r="T7952">
        <f>_xlfn.DAYS(Raw_data_US_healthcare[[#This Row],[Discharge Date]],Raw_data_US_healthcare[[#This Row],[Date of Admission]])</f>
        <v>8</v>
      </c>
    </row>
    <row r="7953" spans="1:20" x14ac:dyDescent="0.3">
      <c r="A7953" t="s">
        <v>26511</v>
      </c>
      <c r="B7953" t="s">
        <v>7439</v>
      </c>
      <c r="C7953">
        <v>29</v>
      </c>
      <c r="D7953" t="str">
        <f>IF(Raw_data_US_healthcare[[#This Row],[Age]]&lt;35,"Young",IF(Raw_data_US_healthcare[[#This Row],[Age]]&lt;60,"Middle","Senior"))</f>
        <v>Young</v>
      </c>
      <c r="E7953" t="s">
        <v>16</v>
      </c>
      <c r="F7953" t="s">
        <v>49</v>
      </c>
      <c r="G7953" t="s">
        <v>49</v>
      </c>
      <c r="H7953" t="s">
        <v>36</v>
      </c>
      <c r="I7953" s="2">
        <v>44810</v>
      </c>
      <c r="J7953" t="s">
        <v>13765</v>
      </c>
      <c r="K7953" t="s">
        <v>21445</v>
      </c>
      <c r="L7953" t="s">
        <v>31</v>
      </c>
      <c r="M7953">
        <v>12612.685100000001</v>
      </c>
      <c r="N7953">
        <v>339</v>
      </c>
      <c r="O7953" t="s">
        <v>43</v>
      </c>
      <c r="P7953" t="s">
        <v>43</v>
      </c>
      <c r="Q7953" s="2">
        <v>44816</v>
      </c>
      <c r="R7953" t="s">
        <v>83</v>
      </c>
      <c r="S7953" t="s">
        <v>24</v>
      </c>
      <c r="T7953">
        <f>_xlfn.DAYS(Raw_data_US_healthcare[[#This Row],[Discharge Date]],Raw_data_US_healthcare[[#This Row],[Date of Admission]])</f>
        <v>6</v>
      </c>
    </row>
    <row r="7954" spans="1:20" x14ac:dyDescent="0.3">
      <c r="A7954" t="s">
        <v>26511</v>
      </c>
      <c r="B7954" t="s">
        <v>26589</v>
      </c>
      <c r="C7954">
        <v>58</v>
      </c>
      <c r="D7954" t="str">
        <f>IF(Raw_data_US_healthcare[[#This Row],[Age]]&lt;35,"Young",IF(Raw_data_US_healthcare[[#This Row],[Age]]&lt;60,"Middle","Senior"))</f>
        <v>Middle</v>
      </c>
      <c r="E7954" t="s">
        <v>16</v>
      </c>
      <c r="F7954" t="s">
        <v>62</v>
      </c>
      <c r="G7954" t="s">
        <v>62</v>
      </c>
      <c r="H7954" t="s">
        <v>36</v>
      </c>
      <c r="I7954" s="2">
        <v>44716</v>
      </c>
      <c r="J7954" t="s">
        <v>21446</v>
      </c>
      <c r="K7954" t="s">
        <v>21447</v>
      </c>
      <c r="L7954" t="s">
        <v>52</v>
      </c>
      <c r="M7954">
        <v>16447.178800000002</v>
      </c>
      <c r="N7954">
        <v>115</v>
      </c>
      <c r="O7954" t="s">
        <v>22</v>
      </c>
      <c r="P7954" t="s">
        <v>22</v>
      </c>
      <c r="Q7954" s="2">
        <v>44727</v>
      </c>
      <c r="R7954" t="s">
        <v>83</v>
      </c>
      <c r="S7954" t="s">
        <v>33</v>
      </c>
      <c r="T7954">
        <f>_xlfn.DAYS(Raw_data_US_healthcare[[#This Row],[Discharge Date]],Raw_data_US_healthcare[[#This Row],[Date of Admission]])</f>
        <v>11</v>
      </c>
    </row>
    <row r="7955" spans="1:20" x14ac:dyDescent="0.3">
      <c r="A7955" t="s">
        <v>26512</v>
      </c>
      <c r="B7955" t="s">
        <v>21448</v>
      </c>
      <c r="C7955">
        <v>64</v>
      </c>
      <c r="D7955" t="str">
        <f>IF(Raw_data_US_healthcare[[#This Row],[Age]]&lt;35,"Young",IF(Raw_data_US_healthcare[[#This Row],[Age]]&lt;60,"Middle","Senior"))</f>
        <v>Senior</v>
      </c>
      <c r="E7955" t="s">
        <v>26</v>
      </c>
      <c r="F7955" t="s">
        <v>27</v>
      </c>
      <c r="G7955" t="s">
        <v>27</v>
      </c>
      <c r="H7955" t="s">
        <v>18</v>
      </c>
      <c r="I7955" s="2">
        <v>45135</v>
      </c>
      <c r="J7955" t="s">
        <v>21449</v>
      </c>
      <c r="K7955" t="s">
        <v>21450</v>
      </c>
      <c r="L7955" t="s">
        <v>21</v>
      </c>
      <c r="M7955">
        <v>21640.4722</v>
      </c>
      <c r="N7955">
        <v>295</v>
      </c>
      <c r="O7955" t="s">
        <v>43</v>
      </c>
      <c r="P7955" t="s">
        <v>43</v>
      </c>
      <c r="Q7955" s="2">
        <v>45165</v>
      </c>
      <c r="R7955" t="s">
        <v>32</v>
      </c>
      <c r="S7955" t="s">
        <v>33</v>
      </c>
      <c r="T7955">
        <f>_xlfn.DAYS(Raw_data_US_healthcare[[#This Row],[Discharge Date]],Raw_data_US_healthcare[[#This Row],[Date of Admission]])</f>
        <v>30</v>
      </c>
    </row>
    <row r="7956" spans="1:20" x14ac:dyDescent="0.3">
      <c r="A7956" t="s">
        <v>26512</v>
      </c>
      <c r="B7956" t="s">
        <v>21451</v>
      </c>
      <c r="C7956">
        <v>60</v>
      </c>
      <c r="D7956" t="str">
        <f>IF(Raw_data_US_healthcare[[#This Row],[Age]]&lt;35,"Young",IF(Raw_data_US_healthcare[[#This Row],[Age]]&lt;60,"Middle","Senior"))</f>
        <v>Senior</v>
      </c>
      <c r="E7956" t="s">
        <v>26</v>
      </c>
      <c r="F7956" t="s">
        <v>35</v>
      </c>
      <c r="G7956" t="s">
        <v>35</v>
      </c>
      <c r="H7956" t="s">
        <v>18</v>
      </c>
      <c r="I7956" s="2">
        <v>43671</v>
      </c>
      <c r="J7956" t="s">
        <v>21452</v>
      </c>
      <c r="K7956" t="s">
        <v>21453</v>
      </c>
      <c r="L7956" t="s">
        <v>60</v>
      </c>
      <c r="M7956">
        <v>10090.344999999999</v>
      </c>
      <c r="N7956">
        <v>445</v>
      </c>
      <c r="O7956" t="s">
        <v>39</v>
      </c>
      <c r="P7956" t="s">
        <v>39</v>
      </c>
      <c r="Q7956" s="2">
        <v>43698</v>
      </c>
      <c r="R7956" t="s">
        <v>44</v>
      </c>
      <c r="S7956" t="s">
        <v>33</v>
      </c>
      <c r="T7956">
        <f>_xlfn.DAYS(Raw_data_US_healthcare[[#This Row],[Discharge Date]],Raw_data_US_healthcare[[#This Row],[Date of Admission]])</f>
        <v>27</v>
      </c>
    </row>
    <row r="7957" spans="1:20" x14ac:dyDescent="0.3">
      <c r="A7957" t="s">
        <v>26512</v>
      </c>
      <c r="B7957" t="s">
        <v>21454</v>
      </c>
      <c r="C7957">
        <v>59</v>
      </c>
      <c r="D7957" t="str">
        <f>IF(Raw_data_US_healthcare[[#This Row],[Age]]&lt;35,"Young",IF(Raw_data_US_healthcare[[#This Row],[Age]]&lt;60,"Middle","Senior"))</f>
        <v>Middle</v>
      </c>
      <c r="E7957" t="s">
        <v>26</v>
      </c>
      <c r="F7957" t="s">
        <v>49</v>
      </c>
      <c r="G7957" t="s">
        <v>49</v>
      </c>
      <c r="H7957" t="s">
        <v>69</v>
      </c>
      <c r="I7957" s="2">
        <v>44937</v>
      </c>
      <c r="J7957" t="s">
        <v>21455</v>
      </c>
      <c r="K7957" t="s">
        <v>1763</v>
      </c>
      <c r="L7957" t="s">
        <v>56</v>
      </c>
      <c r="M7957">
        <v>71180.153200000001</v>
      </c>
      <c r="N7957">
        <v>266</v>
      </c>
      <c r="O7957" t="s">
        <v>39</v>
      </c>
      <c r="P7957" t="s">
        <v>39</v>
      </c>
      <c r="Q7957" s="2">
        <v>44966</v>
      </c>
      <c r="R7957" t="s">
        <v>23</v>
      </c>
      <c r="S7957" t="s">
        <v>45</v>
      </c>
      <c r="T7957">
        <f>_xlfn.DAYS(Raw_data_US_healthcare[[#This Row],[Discharge Date]],Raw_data_US_healthcare[[#This Row],[Date of Admission]])</f>
        <v>29</v>
      </c>
    </row>
    <row r="7958" spans="1:20" x14ac:dyDescent="0.3">
      <c r="A7958" t="s">
        <v>26511</v>
      </c>
      <c r="B7958" t="s">
        <v>2981</v>
      </c>
      <c r="C7958">
        <v>72</v>
      </c>
      <c r="D7958" t="str">
        <f>IF(Raw_data_US_healthcare[[#This Row],[Age]]&lt;35,"Young",IF(Raw_data_US_healthcare[[#This Row],[Age]]&lt;60,"Middle","Senior"))</f>
        <v>Senior</v>
      </c>
      <c r="E7958" t="s">
        <v>16</v>
      </c>
      <c r="F7958" t="s">
        <v>17</v>
      </c>
      <c r="G7958" t="s">
        <v>17</v>
      </c>
      <c r="H7958" t="s">
        <v>26516</v>
      </c>
      <c r="I7958" s="2">
        <v>43828</v>
      </c>
      <c r="J7958" t="s">
        <v>2587</v>
      </c>
      <c r="K7958" t="s">
        <v>21456</v>
      </c>
      <c r="L7958" t="s">
        <v>31</v>
      </c>
      <c r="M7958">
        <v>17130.246200000001</v>
      </c>
      <c r="N7958">
        <v>453</v>
      </c>
      <c r="O7958" t="s">
        <v>43</v>
      </c>
      <c r="P7958" t="s">
        <v>43</v>
      </c>
      <c r="Q7958" s="2">
        <v>43843</v>
      </c>
      <c r="R7958" t="s">
        <v>32</v>
      </c>
      <c r="S7958" t="s">
        <v>24</v>
      </c>
      <c r="T7958">
        <f>_xlfn.DAYS(Raw_data_US_healthcare[[#This Row],[Discharge Date]],Raw_data_US_healthcare[[#This Row],[Date of Admission]])</f>
        <v>15</v>
      </c>
    </row>
    <row r="7959" spans="1:20" x14ac:dyDescent="0.3">
      <c r="A7959" t="s">
        <v>26511</v>
      </c>
      <c r="B7959" t="s">
        <v>21457</v>
      </c>
      <c r="C7959">
        <v>73</v>
      </c>
      <c r="D7959" t="str">
        <f>IF(Raw_data_US_healthcare[[#This Row],[Age]]&lt;35,"Young",IF(Raw_data_US_healthcare[[#This Row],[Age]]&lt;60,"Middle","Senior"))</f>
        <v>Senior</v>
      </c>
      <c r="E7959" t="s">
        <v>16</v>
      </c>
      <c r="F7959" t="s">
        <v>62</v>
      </c>
      <c r="G7959" t="s">
        <v>62</v>
      </c>
      <c r="H7959" t="s">
        <v>36</v>
      </c>
      <c r="I7959" s="2">
        <v>43948</v>
      </c>
      <c r="J7959" t="s">
        <v>11417</v>
      </c>
      <c r="K7959" t="s">
        <v>21458</v>
      </c>
      <c r="L7959" t="s">
        <v>60</v>
      </c>
      <c r="M7959">
        <v>1833.3561999999999</v>
      </c>
      <c r="N7959">
        <v>473</v>
      </c>
      <c r="O7959" t="s">
        <v>22</v>
      </c>
      <c r="P7959" t="s">
        <v>22</v>
      </c>
      <c r="Q7959" s="2">
        <v>43961</v>
      </c>
      <c r="R7959" t="s">
        <v>48</v>
      </c>
      <c r="S7959" t="s">
        <v>24</v>
      </c>
      <c r="T7959">
        <f>_xlfn.DAYS(Raw_data_US_healthcare[[#This Row],[Discharge Date]],Raw_data_US_healthcare[[#This Row],[Date of Admission]])</f>
        <v>13</v>
      </c>
    </row>
    <row r="7960" spans="1:20" x14ac:dyDescent="0.3">
      <c r="A7960" t="s">
        <v>26511</v>
      </c>
      <c r="B7960" t="s">
        <v>21459</v>
      </c>
      <c r="C7960">
        <v>66</v>
      </c>
      <c r="D7960" t="str">
        <f>IF(Raw_data_US_healthcare[[#This Row],[Age]]&lt;35,"Young",IF(Raw_data_US_healthcare[[#This Row],[Age]]&lt;60,"Middle","Senior"))</f>
        <v>Senior</v>
      </c>
      <c r="E7960" t="s">
        <v>16</v>
      </c>
      <c r="F7960" t="s">
        <v>88</v>
      </c>
      <c r="G7960" t="s">
        <v>88</v>
      </c>
      <c r="H7960" t="s">
        <v>18</v>
      </c>
      <c r="I7960" s="2">
        <v>43470</v>
      </c>
      <c r="J7960" t="s">
        <v>21460</v>
      </c>
      <c r="K7960" t="s">
        <v>21461</v>
      </c>
      <c r="L7960" t="s">
        <v>21</v>
      </c>
      <c r="M7960">
        <v>3144.8912999999998</v>
      </c>
      <c r="N7960">
        <v>353</v>
      </c>
      <c r="O7960" t="s">
        <v>43</v>
      </c>
      <c r="P7960" t="s">
        <v>43</v>
      </c>
      <c r="Q7960" s="2">
        <v>43474</v>
      </c>
      <c r="R7960" t="s">
        <v>48</v>
      </c>
      <c r="S7960" t="s">
        <v>33</v>
      </c>
      <c r="T7960">
        <f>_xlfn.DAYS(Raw_data_US_healthcare[[#This Row],[Discharge Date]],Raw_data_US_healthcare[[#This Row],[Date of Admission]])</f>
        <v>4</v>
      </c>
    </row>
    <row r="7961" spans="1:20" x14ac:dyDescent="0.3">
      <c r="A7961" t="s">
        <v>26512</v>
      </c>
      <c r="B7961" t="s">
        <v>21462</v>
      </c>
      <c r="C7961">
        <v>82</v>
      </c>
      <c r="D7961" t="str">
        <f>IF(Raw_data_US_healthcare[[#This Row],[Age]]&lt;35,"Young",IF(Raw_data_US_healthcare[[#This Row],[Age]]&lt;60,"Middle","Senior"))</f>
        <v>Senior</v>
      </c>
      <c r="E7961" t="s">
        <v>26</v>
      </c>
      <c r="F7961" t="s">
        <v>17</v>
      </c>
      <c r="G7961" t="s">
        <v>17</v>
      </c>
      <c r="H7961" t="s">
        <v>26516</v>
      </c>
      <c r="I7961" s="2">
        <v>44010</v>
      </c>
      <c r="J7961" t="s">
        <v>2281</v>
      </c>
      <c r="K7961" t="s">
        <v>21463</v>
      </c>
      <c r="L7961" t="s">
        <v>31</v>
      </c>
      <c r="M7961">
        <v>8670.0164000000004</v>
      </c>
      <c r="N7961">
        <v>151</v>
      </c>
      <c r="O7961" t="s">
        <v>43</v>
      </c>
      <c r="P7961" t="s">
        <v>43</v>
      </c>
      <c r="Q7961" s="2">
        <v>44026</v>
      </c>
      <c r="R7961" t="s">
        <v>83</v>
      </c>
      <c r="S7961" t="s">
        <v>45</v>
      </c>
      <c r="T7961">
        <f>_xlfn.DAYS(Raw_data_US_healthcare[[#This Row],[Discharge Date]],Raw_data_US_healthcare[[#This Row],[Date of Admission]])</f>
        <v>16</v>
      </c>
    </row>
    <row r="7962" spans="1:20" x14ac:dyDescent="0.3">
      <c r="A7962" t="s">
        <v>26512</v>
      </c>
      <c r="B7962" t="s">
        <v>21464</v>
      </c>
      <c r="C7962">
        <v>81</v>
      </c>
      <c r="D7962" t="str">
        <f>IF(Raw_data_US_healthcare[[#This Row],[Age]]&lt;35,"Young",IF(Raw_data_US_healthcare[[#This Row],[Age]]&lt;60,"Middle","Senior"))</f>
        <v>Senior</v>
      </c>
      <c r="E7962" t="s">
        <v>26</v>
      </c>
      <c r="F7962" t="s">
        <v>35</v>
      </c>
      <c r="G7962" t="s">
        <v>35</v>
      </c>
      <c r="H7962" t="s">
        <v>69</v>
      </c>
      <c r="I7962" s="2">
        <v>45001</v>
      </c>
      <c r="J7962" t="s">
        <v>21465</v>
      </c>
      <c r="K7962" t="s">
        <v>21466</v>
      </c>
      <c r="L7962" t="s">
        <v>31</v>
      </c>
      <c r="M7962">
        <v>52668.552499999998</v>
      </c>
      <c r="N7962">
        <v>295</v>
      </c>
      <c r="O7962" t="s">
        <v>39</v>
      </c>
      <c r="P7962" t="s">
        <v>39</v>
      </c>
      <c r="Q7962" s="2">
        <v>45020</v>
      </c>
      <c r="R7962" t="s">
        <v>44</v>
      </c>
      <c r="S7962" t="s">
        <v>33</v>
      </c>
      <c r="T7962">
        <f>_xlfn.DAYS(Raw_data_US_healthcare[[#This Row],[Discharge Date]],Raw_data_US_healthcare[[#This Row],[Date of Admission]])</f>
        <v>19</v>
      </c>
    </row>
    <row r="7963" spans="1:20" x14ac:dyDescent="0.3">
      <c r="A7963" t="s">
        <v>26511</v>
      </c>
      <c r="B7963" t="s">
        <v>21467</v>
      </c>
      <c r="C7963">
        <v>35</v>
      </c>
      <c r="D7963" t="str">
        <f>IF(Raw_data_US_healthcare[[#This Row],[Age]]&lt;35,"Young",IF(Raw_data_US_healthcare[[#This Row],[Age]]&lt;60,"Middle","Senior"))</f>
        <v>Middle</v>
      </c>
      <c r="E7963" t="s">
        <v>16</v>
      </c>
      <c r="F7963" t="s">
        <v>17</v>
      </c>
      <c r="G7963" t="s">
        <v>17</v>
      </c>
      <c r="H7963" t="s">
        <v>36</v>
      </c>
      <c r="I7963" s="2">
        <v>44518</v>
      </c>
      <c r="J7963" t="s">
        <v>21468</v>
      </c>
      <c r="K7963" t="s">
        <v>21469</v>
      </c>
      <c r="L7963" t="s">
        <v>60</v>
      </c>
      <c r="M7963">
        <v>13980.4725</v>
      </c>
      <c r="N7963">
        <v>186</v>
      </c>
      <c r="O7963" t="s">
        <v>22</v>
      </c>
      <c r="P7963" t="s">
        <v>22</v>
      </c>
      <c r="Q7963" s="2">
        <v>44521</v>
      </c>
      <c r="R7963" t="s">
        <v>83</v>
      </c>
      <c r="S7963" t="s">
        <v>33</v>
      </c>
      <c r="T7963">
        <f>_xlfn.DAYS(Raw_data_US_healthcare[[#This Row],[Discharge Date]],Raw_data_US_healthcare[[#This Row],[Date of Admission]])</f>
        <v>3</v>
      </c>
    </row>
    <row r="7964" spans="1:20" x14ac:dyDescent="0.3">
      <c r="A7964" t="s">
        <v>26512</v>
      </c>
      <c r="B7964" t="s">
        <v>21470</v>
      </c>
      <c r="C7964">
        <v>51</v>
      </c>
      <c r="D7964" t="str">
        <f>IF(Raw_data_US_healthcare[[#This Row],[Age]]&lt;35,"Young",IF(Raw_data_US_healthcare[[#This Row],[Age]]&lt;60,"Middle","Senior"))</f>
        <v>Middle</v>
      </c>
      <c r="E7964" t="s">
        <v>26</v>
      </c>
      <c r="F7964" t="s">
        <v>88</v>
      </c>
      <c r="G7964" t="s">
        <v>88</v>
      </c>
      <c r="H7964" t="s">
        <v>36</v>
      </c>
      <c r="I7964" s="2">
        <v>44370</v>
      </c>
      <c r="J7964" t="s">
        <v>21471</v>
      </c>
      <c r="K7964" t="s">
        <v>21472</v>
      </c>
      <c r="L7964" t="s">
        <v>56</v>
      </c>
      <c r="M7964">
        <v>16233.437599999999</v>
      </c>
      <c r="N7964">
        <v>400</v>
      </c>
      <c r="O7964" t="s">
        <v>43</v>
      </c>
      <c r="P7964" t="s">
        <v>43</v>
      </c>
      <c r="Q7964" s="2">
        <v>44382</v>
      </c>
      <c r="R7964" t="s">
        <v>32</v>
      </c>
      <c r="S7964" t="s">
        <v>45</v>
      </c>
      <c r="T7964">
        <f>_xlfn.DAYS(Raw_data_US_healthcare[[#This Row],[Discharge Date]],Raw_data_US_healthcare[[#This Row],[Date of Admission]])</f>
        <v>12</v>
      </c>
    </row>
    <row r="7965" spans="1:20" x14ac:dyDescent="0.3">
      <c r="A7965" t="s">
        <v>26511</v>
      </c>
      <c r="B7965" t="s">
        <v>3071</v>
      </c>
      <c r="C7965">
        <v>66</v>
      </c>
      <c r="D7965" t="str">
        <f>IF(Raw_data_US_healthcare[[#This Row],[Age]]&lt;35,"Young",IF(Raw_data_US_healthcare[[#This Row],[Age]]&lt;60,"Middle","Senior"))</f>
        <v>Senior</v>
      </c>
      <c r="E7965" t="s">
        <v>16</v>
      </c>
      <c r="F7965" t="s">
        <v>113</v>
      </c>
      <c r="G7965" t="s">
        <v>113</v>
      </c>
      <c r="H7965" t="s">
        <v>36</v>
      </c>
      <c r="I7965" s="2">
        <v>44468</v>
      </c>
      <c r="J7965" t="s">
        <v>21473</v>
      </c>
      <c r="K7965" t="s">
        <v>21474</v>
      </c>
      <c r="L7965" t="s">
        <v>52</v>
      </c>
      <c r="M7965">
        <v>17412.2863</v>
      </c>
      <c r="N7965">
        <v>117</v>
      </c>
      <c r="O7965" t="s">
        <v>39</v>
      </c>
      <c r="P7965" t="s">
        <v>39</v>
      </c>
      <c r="Q7965" s="2">
        <v>44481</v>
      </c>
      <c r="R7965" t="s">
        <v>23</v>
      </c>
      <c r="S7965" t="s">
        <v>45</v>
      </c>
      <c r="T7965">
        <f>_xlfn.DAYS(Raw_data_US_healthcare[[#This Row],[Discharge Date]],Raw_data_US_healthcare[[#This Row],[Date of Admission]])</f>
        <v>13</v>
      </c>
    </row>
    <row r="7966" spans="1:20" x14ac:dyDescent="0.3">
      <c r="A7966" t="s">
        <v>26512</v>
      </c>
      <c r="B7966" t="s">
        <v>21475</v>
      </c>
      <c r="C7966">
        <v>79</v>
      </c>
      <c r="D7966" t="str">
        <f>IF(Raw_data_US_healthcare[[#This Row],[Age]]&lt;35,"Young",IF(Raw_data_US_healthcare[[#This Row],[Age]]&lt;60,"Middle","Senior"))</f>
        <v>Senior</v>
      </c>
      <c r="E7966" t="s">
        <v>26</v>
      </c>
      <c r="F7966" t="s">
        <v>62</v>
      </c>
      <c r="G7966" t="s">
        <v>62</v>
      </c>
      <c r="H7966" t="s">
        <v>36</v>
      </c>
      <c r="I7966" s="2">
        <v>44222</v>
      </c>
      <c r="J7966" t="s">
        <v>21476</v>
      </c>
      <c r="K7966" t="s">
        <v>21477</v>
      </c>
      <c r="L7966" t="s">
        <v>31</v>
      </c>
      <c r="M7966">
        <v>7395.7039000000004</v>
      </c>
      <c r="N7966">
        <v>432</v>
      </c>
      <c r="O7966" t="s">
        <v>22</v>
      </c>
      <c r="P7966" t="s">
        <v>22</v>
      </c>
      <c r="Q7966" s="2">
        <v>44227</v>
      </c>
      <c r="R7966" t="s">
        <v>44</v>
      </c>
      <c r="S7966" t="s">
        <v>24</v>
      </c>
      <c r="T7966">
        <f>_xlfn.DAYS(Raw_data_US_healthcare[[#This Row],[Discharge Date]],Raw_data_US_healthcare[[#This Row],[Date of Admission]])</f>
        <v>5</v>
      </c>
    </row>
    <row r="7967" spans="1:20" x14ac:dyDescent="0.3">
      <c r="A7967" t="s">
        <v>26512</v>
      </c>
      <c r="B7967" t="s">
        <v>6309</v>
      </c>
      <c r="C7967">
        <v>60</v>
      </c>
      <c r="D7967" t="str">
        <f>IF(Raw_data_US_healthcare[[#This Row],[Age]]&lt;35,"Young",IF(Raw_data_US_healthcare[[#This Row],[Age]]&lt;60,"Middle","Senior"))</f>
        <v>Senior</v>
      </c>
      <c r="E7967" t="s">
        <v>26</v>
      </c>
      <c r="F7967" t="s">
        <v>35</v>
      </c>
      <c r="G7967" t="s">
        <v>35</v>
      </c>
      <c r="H7967" t="s">
        <v>18</v>
      </c>
      <c r="I7967" s="2">
        <v>44544</v>
      </c>
      <c r="J7967" t="s">
        <v>21478</v>
      </c>
      <c r="K7967" t="s">
        <v>21479</v>
      </c>
      <c r="L7967" t="s">
        <v>56</v>
      </c>
      <c r="M7967">
        <v>57766.494599999998</v>
      </c>
      <c r="N7967">
        <v>151</v>
      </c>
      <c r="O7967" t="s">
        <v>43</v>
      </c>
      <c r="P7967" t="s">
        <v>43</v>
      </c>
      <c r="Q7967" s="2">
        <v>44546</v>
      </c>
      <c r="R7967" t="s">
        <v>44</v>
      </c>
      <c r="S7967" t="s">
        <v>45</v>
      </c>
      <c r="T7967">
        <f>_xlfn.DAYS(Raw_data_US_healthcare[[#This Row],[Discharge Date]],Raw_data_US_healthcare[[#This Row],[Date of Admission]])</f>
        <v>2</v>
      </c>
    </row>
    <row r="7968" spans="1:20" x14ac:dyDescent="0.3">
      <c r="A7968" t="s">
        <v>26511</v>
      </c>
      <c r="B7968" t="s">
        <v>21480</v>
      </c>
      <c r="C7968">
        <v>21</v>
      </c>
      <c r="D7968" t="str">
        <f>IF(Raw_data_US_healthcare[[#This Row],[Age]]&lt;35,"Young",IF(Raw_data_US_healthcare[[#This Row],[Age]]&lt;60,"Middle","Senior"))</f>
        <v>Young</v>
      </c>
      <c r="E7968" t="s">
        <v>16</v>
      </c>
      <c r="F7968" t="s">
        <v>113</v>
      </c>
      <c r="G7968" t="s">
        <v>113</v>
      </c>
      <c r="H7968" t="s">
        <v>28</v>
      </c>
      <c r="I7968" s="2">
        <v>44152</v>
      </c>
      <c r="J7968" t="s">
        <v>21481</v>
      </c>
      <c r="K7968" t="s">
        <v>21482</v>
      </c>
      <c r="L7968" t="s">
        <v>56</v>
      </c>
      <c r="M7968">
        <v>3051.3202000000001</v>
      </c>
      <c r="N7968">
        <v>371</v>
      </c>
      <c r="O7968" t="s">
        <v>39</v>
      </c>
      <c r="P7968" t="s">
        <v>39</v>
      </c>
      <c r="Q7968" s="2">
        <v>44179</v>
      </c>
      <c r="R7968" t="s">
        <v>44</v>
      </c>
      <c r="S7968" t="s">
        <v>45</v>
      </c>
      <c r="T7968">
        <f>_xlfn.DAYS(Raw_data_US_healthcare[[#This Row],[Discharge Date]],Raw_data_US_healthcare[[#This Row],[Date of Admission]])</f>
        <v>27</v>
      </c>
    </row>
    <row r="7969" spans="1:20" x14ac:dyDescent="0.3">
      <c r="A7969" t="s">
        <v>26512</v>
      </c>
      <c r="B7969" t="s">
        <v>21483</v>
      </c>
      <c r="C7969">
        <v>37</v>
      </c>
      <c r="D7969" t="str">
        <f>IF(Raw_data_US_healthcare[[#This Row],[Age]]&lt;35,"Young",IF(Raw_data_US_healthcare[[#This Row],[Age]]&lt;60,"Middle","Senior"))</f>
        <v>Middle</v>
      </c>
      <c r="E7969" t="s">
        <v>26</v>
      </c>
      <c r="F7969" t="s">
        <v>113</v>
      </c>
      <c r="G7969" t="s">
        <v>113</v>
      </c>
      <c r="H7969" t="s">
        <v>18</v>
      </c>
      <c r="I7969" s="2">
        <v>43596</v>
      </c>
      <c r="J7969" t="s">
        <v>21484</v>
      </c>
      <c r="K7969" t="s">
        <v>4231</v>
      </c>
      <c r="L7969" t="s">
        <v>52</v>
      </c>
      <c r="M7969">
        <v>32319.571100000001</v>
      </c>
      <c r="N7969">
        <v>167</v>
      </c>
      <c r="O7969" t="s">
        <v>39</v>
      </c>
      <c r="P7969" t="s">
        <v>39</v>
      </c>
      <c r="Q7969" s="2">
        <v>43622</v>
      </c>
      <c r="R7969" t="s">
        <v>44</v>
      </c>
      <c r="S7969" t="s">
        <v>45</v>
      </c>
      <c r="T7969">
        <f>_xlfn.DAYS(Raw_data_US_healthcare[[#This Row],[Discharge Date]],Raw_data_US_healthcare[[#This Row],[Date of Admission]])</f>
        <v>26</v>
      </c>
    </row>
    <row r="7970" spans="1:20" x14ac:dyDescent="0.3">
      <c r="A7970" t="s">
        <v>26511</v>
      </c>
      <c r="B7970" t="s">
        <v>21485</v>
      </c>
      <c r="C7970">
        <v>38</v>
      </c>
      <c r="D7970" t="str">
        <f>IF(Raw_data_US_healthcare[[#This Row],[Age]]&lt;35,"Young",IF(Raw_data_US_healthcare[[#This Row],[Age]]&lt;60,"Middle","Senior"))</f>
        <v>Middle</v>
      </c>
      <c r="E7970" t="s">
        <v>16</v>
      </c>
      <c r="F7970" t="s">
        <v>17</v>
      </c>
      <c r="G7970" t="s">
        <v>17</v>
      </c>
      <c r="H7970" t="s">
        <v>28</v>
      </c>
      <c r="I7970" s="2">
        <v>44940</v>
      </c>
      <c r="J7970" t="s">
        <v>21486</v>
      </c>
      <c r="K7970" t="s">
        <v>12304</v>
      </c>
      <c r="L7970" t="s">
        <v>21</v>
      </c>
      <c r="M7970">
        <v>20679.342799999999</v>
      </c>
      <c r="N7970">
        <v>187</v>
      </c>
      <c r="O7970" t="s">
        <v>39</v>
      </c>
      <c r="P7970" t="s">
        <v>39</v>
      </c>
      <c r="Q7970" s="2">
        <v>44943</v>
      </c>
      <c r="R7970" t="s">
        <v>83</v>
      </c>
      <c r="S7970" t="s">
        <v>24</v>
      </c>
      <c r="T7970">
        <f>_xlfn.DAYS(Raw_data_US_healthcare[[#This Row],[Discharge Date]],Raw_data_US_healthcare[[#This Row],[Date of Admission]])</f>
        <v>3</v>
      </c>
    </row>
    <row r="7971" spans="1:20" x14ac:dyDescent="0.3">
      <c r="A7971" t="s">
        <v>26512</v>
      </c>
      <c r="B7971" t="s">
        <v>21487</v>
      </c>
      <c r="C7971">
        <v>41</v>
      </c>
      <c r="D7971" t="str">
        <f>IF(Raw_data_US_healthcare[[#This Row],[Age]]&lt;35,"Young",IF(Raw_data_US_healthcare[[#This Row],[Age]]&lt;60,"Middle","Senior"))</f>
        <v>Middle</v>
      </c>
      <c r="E7971" t="s">
        <v>26</v>
      </c>
      <c r="F7971" t="s">
        <v>35</v>
      </c>
      <c r="G7971" t="s">
        <v>35</v>
      </c>
      <c r="H7971" t="s">
        <v>28</v>
      </c>
      <c r="I7971" s="2">
        <v>45172</v>
      </c>
      <c r="J7971" t="s">
        <v>21488</v>
      </c>
      <c r="K7971" t="s">
        <v>21489</v>
      </c>
      <c r="L7971" t="s">
        <v>52</v>
      </c>
      <c r="M7971">
        <v>42331.050600000002</v>
      </c>
      <c r="N7971">
        <v>262</v>
      </c>
      <c r="O7971" t="s">
        <v>22</v>
      </c>
      <c r="P7971" t="s">
        <v>22</v>
      </c>
      <c r="Q7971" s="2">
        <v>45185</v>
      </c>
      <c r="R7971" t="s">
        <v>32</v>
      </c>
      <c r="S7971" t="s">
        <v>24</v>
      </c>
      <c r="T7971">
        <f>_xlfn.DAYS(Raw_data_US_healthcare[[#This Row],[Discharge Date]],Raw_data_US_healthcare[[#This Row],[Date of Admission]])</f>
        <v>13</v>
      </c>
    </row>
    <row r="7972" spans="1:20" x14ac:dyDescent="0.3">
      <c r="A7972" t="s">
        <v>26511</v>
      </c>
      <c r="B7972" t="s">
        <v>21490</v>
      </c>
      <c r="C7972">
        <v>85</v>
      </c>
      <c r="D7972" t="str">
        <f>IF(Raw_data_US_healthcare[[#This Row],[Age]]&lt;35,"Young",IF(Raw_data_US_healthcare[[#This Row],[Age]]&lt;60,"Middle","Senior"))</f>
        <v>Senior</v>
      </c>
      <c r="E7972" t="s">
        <v>16</v>
      </c>
      <c r="F7972" t="s">
        <v>62</v>
      </c>
      <c r="G7972" t="s">
        <v>62</v>
      </c>
      <c r="H7972" t="s">
        <v>69</v>
      </c>
      <c r="I7972" s="2">
        <v>45087</v>
      </c>
      <c r="J7972" t="s">
        <v>21491</v>
      </c>
      <c r="K7972" t="s">
        <v>21492</v>
      </c>
      <c r="L7972" t="s">
        <v>56</v>
      </c>
      <c r="M7972">
        <v>67109.438899999994</v>
      </c>
      <c r="N7972">
        <v>224</v>
      </c>
      <c r="O7972" t="s">
        <v>39</v>
      </c>
      <c r="P7972" t="s">
        <v>39</v>
      </c>
      <c r="Q7972" s="2">
        <v>45088</v>
      </c>
      <c r="R7972" t="s">
        <v>83</v>
      </c>
      <c r="S7972" t="s">
        <v>45</v>
      </c>
      <c r="T7972">
        <f>_xlfn.DAYS(Raw_data_US_healthcare[[#This Row],[Discharge Date]],Raw_data_US_healthcare[[#This Row],[Date of Admission]])</f>
        <v>1</v>
      </c>
    </row>
    <row r="7973" spans="1:20" x14ac:dyDescent="0.3">
      <c r="A7973" t="s">
        <v>26511</v>
      </c>
      <c r="B7973" t="s">
        <v>21493</v>
      </c>
      <c r="C7973">
        <v>70</v>
      </c>
      <c r="D7973" t="str">
        <f>IF(Raw_data_US_healthcare[[#This Row],[Age]]&lt;35,"Young",IF(Raw_data_US_healthcare[[#This Row],[Age]]&lt;60,"Middle","Senior"))</f>
        <v>Senior</v>
      </c>
      <c r="E7973" t="s">
        <v>16</v>
      </c>
      <c r="F7973" t="s">
        <v>488</v>
      </c>
      <c r="G7973" t="s">
        <v>27</v>
      </c>
      <c r="H7973" t="s">
        <v>18</v>
      </c>
      <c r="I7973" s="2">
        <v>44000</v>
      </c>
      <c r="J7973" t="s">
        <v>6776</v>
      </c>
      <c r="K7973" t="s">
        <v>21494</v>
      </c>
      <c r="L7973" t="s">
        <v>56</v>
      </c>
      <c r="M7973">
        <v>30861.484</v>
      </c>
      <c r="N7973">
        <v>353</v>
      </c>
      <c r="O7973" t="s">
        <v>43</v>
      </c>
      <c r="P7973" t="s">
        <v>43</v>
      </c>
      <c r="Q7973" s="2">
        <v>44023</v>
      </c>
      <c r="R7973" t="s">
        <v>23</v>
      </c>
      <c r="S7973" t="s">
        <v>24</v>
      </c>
      <c r="T7973">
        <f>_xlfn.DAYS(Raw_data_US_healthcare[[#This Row],[Discharge Date]],Raw_data_US_healthcare[[#This Row],[Date of Admission]])</f>
        <v>23</v>
      </c>
    </row>
    <row r="7974" spans="1:20" x14ac:dyDescent="0.3">
      <c r="A7974" t="s">
        <v>26511</v>
      </c>
      <c r="B7974" t="s">
        <v>21495</v>
      </c>
      <c r="C7974">
        <v>22</v>
      </c>
      <c r="D7974" t="str">
        <f>IF(Raw_data_US_healthcare[[#This Row],[Age]]&lt;35,"Young",IF(Raw_data_US_healthcare[[#This Row],[Age]]&lt;60,"Middle","Senior"))</f>
        <v>Young</v>
      </c>
      <c r="E7974" t="s">
        <v>16</v>
      </c>
      <c r="F7974" t="s">
        <v>35</v>
      </c>
      <c r="G7974" t="s">
        <v>35</v>
      </c>
      <c r="H7974" t="s">
        <v>26516</v>
      </c>
      <c r="I7974" s="2">
        <v>43569</v>
      </c>
      <c r="J7974" t="s">
        <v>21496</v>
      </c>
      <c r="K7974" t="s">
        <v>21497</v>
      </c>
      <c r="L7974" t="s">
        <v>52</v>
      </c>
      <c r="M7974">
        <v>20745.038</v>
      </c>
      <c r="N7974">
        <v>209</v>
      </c>
      <c r="O7974" t="s">
        <v>39</v>
      </c>
      <c r="P7974" t="s">
        <v>39</v>
      </c>
      <c r="Q7974" s="2">
        <v>43573</v>
      </c>
      <c r="R7974" t="s">
        <v>44</v>
      </c>
      <c r="S7974" t="s">
        <v>24</v>
      </c>
      <c r="T7974">
        <f>_xlfn.DAYS(Raw_data_US_healthcare[[#This Row],[Discharge Date]],Raw_data_US_healthcare[[#This Row],[Date of Admission]])</f>
        <v>4</v>
      </c>
    </row>
    <row r="7975" spans="1:20" x14ac:dyDescent="0.3">
      <c r="A7975" t="s">
        <v>26512</v>
      </c>
      <c r="B7975" t="s">
        <v>21498</v>
      </c>
      <c r="C7975">
        <v>36</v>
      </c>
      <c r="D7975" t="str">
        <f>IF(Raw_data_US_healthcare[[#This Row],[Age]]&lt;35,"Young",IF(Raw_data_US_healthcare[[#This Row],[Age]]&lt;60,"Middle","Senior"))</f>
        <v>Middle</v>
      </c>
      <c r="E7975" t="s">
        <v>26</v>
      </c>
      <c r="F7975" t="s">
        <v>49</v>
      </c>
      <c r="G7975" t="s">
        <v>49</v>
      </c>
      <c r="H7975" t="s">
        <v>26516</v>
      </c>
      <c r="I7975" s="2">
        <v>44307</v>
      </c>
      <c r="J7975" t="s">
        <v>21499</v>
      </c>
      <c r="K7975" t="s">
        <v>1751</v>
      </c>
      <c r="L7975" t="s">
        <v>56</v>
      </c>
      <c r="M7975">
        <v>12608.168100000001</v>
      </c>
      <c r="N7975">
        <v>153</v>
      </c>
      <c r="O7975" t="s">
        <v>39</v>
      </c>
      <c r="P7975" t="s">
        <v>39</v>
      </c>
      <c r="Q7975" s="2">
        <v>44324</v>
      </c>
      <c r="R7975" t="s">
        <v>44</v>
      </c>
      <c r="S7975" t="s">
        <v>45</v>
      </c>
      <c r="T7975">
        <f>_xlfn.DAYS(Raw_data_US_healthcare[[#This Row],[Discharge Date]],Raw_data_US_healthcare[[#This Row],[Date of Admission]])</f>
        <v>17</v>
      </c>
    </row>
    <row r="7976" spans="1:20" x14ac:dyDescent="0.3">
      <c r="A7976" t="s">
        <v>26512</v>
      </c>
      <c r="B7976" t="s">
        <v>21500</v>
      </c>
      <c r="C7976">
        <v>42</v>
      </c>
      <c r="D7976" t="str">
        <f>IF(Raw_data_US_healthcare[[#This Row],[Age]]&lt;35,"Young",IF(Raw_data_US_healthcare[[#This Row],[Age]]&lt;60,"Middle","Senior"))</f>
        <v>Middle</v>
      </c>
      <c r="E7976" t="s">
        <v>26</v>
      </c>
      <c r="F7976" t="s">
        <v>62</v>
      </c>
      <c r="G7976" t="s">
        <v>62</v>
      </c>
      <c r="H7976" t="s">
        <v>28</v>
      </c>
      <c r="I7976" s="2">
        <v>44043</v>
      </c>
      <c r="J7976" t="s">
        <v>21501</v>
      </c>
      <c r="K7976" t="s">
        <v>21502</v>
      </c>
      <c r="L7976" t="s">
        <v>52</v>
      </c>
      <c r="M7976">
        <v>13842.778</v>
      </c>
      <c r="N7976">
        <v>432</v>
      </c>
      <c r="O7976" t="s">
        <v>43</v>
      </c>
      <c r="P7976" t="s">
        <v>43</v>
      </c>
      <c r="Q7976" s="2">
        <v>44047</v>
      </c>
      <c r="R7976" t="s">
        <v>32</v>
      </c>
      <c r="S7976" t="s">
        <v>24</v>
      </c>
      <c r="T7976">
        <f>_xlfn.DAYS(Raw_data_US_healthcare[[#This Row],[Discharge Date]],Raw_data_US_healthcare[[#This Row],[Date of Admission]])</f>
        <v>4</v>
      </c>
    </row>
    <row r="7977" spans="1:20" x14ac:dyDescent="0.3">
      <c r="A7977" t="s">
        <v>26511</v>
      </c>
      <c r="B7977" t="s">
        <v>21503</v>
      </c>
      <c r="C7977">
        <v>69</v>
      </c>
      <c r="D7977" t="str">
        <f>IF(Raw_data_US_healthcare[[#This Row],[Age]]&lt;35,"Young",IF(Raw_data_US_healthcare[[#This Row],[Age]]&lt;60,"Middle","Senior"))</f>
        <v>Senior</v>
      </c>
      <c r="E7977" t="s">
        <v>16</v>
      </c>
      <c r="F7977" t="s">
        <v>88</v>
      </c>
      <c r="G7977" t="s">
        <v>88</v>
      </c>
      <c r="H7977" t="s">
        <v>18</v>
      </c>
      <c r="I7977" s="2">
        <v>44946</v>
      </c>
      <c r="J7977" t="s">
        <v>21504</v>
      </c>
      <c r="K7977" t="s">
        <v>21505</v>
      </c>
      <c r="L7977" t="s">
        <v>21</v>
      </c>
      <c r="M7977">
        <v>29756.913</v>
      </c>
      <c r="N7977">
        <v>404</v>
      </c>
      <c r="O7977" t="s">
        <v>43</v>
      </c>
      <c r="P7977" t="s">
        <v>43</v>
      </c>
      <c r="Q7977" s="2">
        <v>44964</v>
      </c>
      <c r="R7977" t="s">
        <v>44</v>
      </c>
      <c r="S7977" t="s">
        <v>33</v>
      </c>
      <c r="T7977">
        <f>_xlfn.DAYS(Raw_data_US_healthcare[[#This Row],[Discharge Date]],Raw_data_US_healthcare[[#This Row],[Date of Admission]])</f>
        <v>18</v>
      </c>
    </row>
    <row r="7978" spans="1:20" x14ac:dyDescent="0.3">
      <c r="A7978" t="s">
        <v>26512</v>
      </c>
      <c r="B7978" t="s">
        <v>21506</v>
      </c>
      <c r="C7978">
        <v>19</v>
      </c>
      <c r="D7978" t="str">
        <f>IF(Raw_data_US_healthcare[[#This Row],[Age]]&lt;35,"Young",IF(Raw_data_US_healthcare[[#This Row],[Age]]&lt;60,"Middle","Senior"))</f>
        <v>Young</v>
      </c>
      <c r="E7978" t="s">
        <v>26</v>
      </c>
      <c r="F7978" t="s">
        <v>228</v>
      </c>
      <c r="G7978" t="s">
        <v>228</v>
      </c>
      <c r="H7978" t="s">
        <v>26516</v>
      </c>
      <c r="I7978" s="2">
        <v>44605</v>
      </c>
      <c r="J7978" t="s">
        <v>21507</v>
      </c>
      <c r="K7978" t="s">
        <v>2496</v>
      </c>
      <c r="L7978" t="s">
        <v>52</v>
      </c>
      <c r="M7978">
        <v>18884.4951</v>
      </c>
      <c r="N7978">
        <v>203</v>
      </c>
      <c r="O7978" t="s">
        <v>39</v>
      </c>
      <c r="P7978" t="s">
        <v>39</v>
      </c>
      <c r="Q7978" s="2">
        <v>44632</v>
      </c>
      <c r="R7978" t="s">
        <v>23</v>
      </c>
      <c r="S7978" t="s">
        <v>24</v>
      </c>
      <c r="T7978">
        <f>_xlfn.DAYS(Raw_data_US_healthcare[[#This Row],[Discharge Date]],Raw_data_US_healthcare[[#This Row],[Date of Admission]])</f>
        <v>27</v>
      </c>
    </row>
    <row r="7979" spans="1:20" x14ac:dyDescent="0.3">
      <c r="A7979" t="s">
        <v>26512</v>
      </c>
      <c r="B7979" t="s">
        <v>21508</v>
      </c>
      <c r="C7979">
        <v>36</v>
      </c>
      <c r="D7979" t="str">
        <f>IF(Raw_data_US_healthcare[[#This Row],[Age]]&lt;35,"Young",IF(Raw_data_US_healthcare[[#This Row],[Age]]&lt;60,"Middle","Senior"))</f>
        <v>Middle</v>
      </c>
      <c r="E7979" t="s">
        <v>26</v>
      </c>
      <c r="F7979" t="s">
        <v>88</v>
      </c>
      <c r="G7979" t="s">
        <v>88</v>
      </c>
      <c r="H7979" t="s">
        <v>28</v>
      </c>
      <c r="I7979" s="2">
        <v>44028</v>
      </c>
      <c r="J7979" t="s">
        <v>21509</v>
      </c>
      <c r="K7979" t="s">
        <v>21510</v>
      </c>
      <c r="L7979" t="s">
        <v>60</v>
      </c>
      <c r="M7979">
        <v>13395.347400000001</v>
      </c>
      <c r="N7979">
        <v>180</v>
      </c>
      <c r="O7979" t="s">
        <v>43</v>
      </c>
      <c r="P7979" t="s">
        <v>43</v>
      </c>
      <c r="Q7979" s="2">
        <v>44051</v>
      </c>
      <c r="R7979" t="s">
        <v>48</v>
      </c>
      <c r="S7979" t="s">
        <v>33</v>
      </c>
      <c r="T7979">
        <f>_xlfn.DAYS(Raw_data_US_healthcare[[#This Row],[Discharge Date]],Raw_data_US_healthcare[[#This Row],[Date of Admission]])</f>
        <v>23</v>
      </c>
    </row>
    <row r="7980" spans="1:20" x14ac:dyDescent="0.3">
      <c r="A7980" t="s">
        <v>26511</v>
      </c>
      <c r="B7980" t="s">
        <v>21511</v>
      </c>
      <c r="C7980">
        <v>76</v>
      </c>
      <c r="D7980" t="str">
        <f>IF(Raw_data_US_healthcare[[#This Row],[Age]]&lt;35,"Young",IF(Raw_data_US_healthcare[[#This Row],[Age]]&lt;60,"Middle","Senior"))</f>
        <v>Senior</v>
      </c>
      <c r="E7980" t="s">
        <v>16</v>
      </c>
      <c r="F7980" t="s">
        <v>17</v>
      </c>
      <c r="G7980" t="s">
        <v>17</v>
      </c>
      <c r="H7980" t="s">
        <v>36</v>
      </c>
      <c r="I7980" s="2">
        <v>44397</v>
      </c>
      <c r="J7980" t="s">
        <v>21512</v>
      </c>
      <c r="K7980" t="s">
        <v>21513</v>
      </c>
      <c r="L7980" t="s">
        <v>56</v>
      </c>
      <c r="M7980">
        <v>8549.2347000000009</v>
      </c>
      <c r="N7980">
        <v>446</v>
      </c>
      <c r="O7980" t="s">
        <v>39</v>
      </c>
      <c r="P7980" t="s">
        <v>39</v>
      </c>
      <c r="Q7980" s="2">
        <v>44401</v>
      </c>
      <c r="R7980" t="s">
        <v>32</v>
      </c>
      <c r="S7980" t="s">
        <v>24</v>
      </c>
      <c r="T7980">
        <f>_xlfn.DAYS(Raw_data_US_healthcare[[#This Row],[Discharge Date]],Raw_data_US_healthcare[[#This Row],[Date of Admission]])</f>
        <v>4</v>
      </c>
    </row>
    <row r="7981" spans="1:20" x14ac:dyDescent="0.3">
      <c r="A7981" t="s">
        <v>26511</v>
      </c>
      <c r="B7981" t="s">
        <v>21514</v>
      </c>
      <c r="C7981">
        <v>84</v>
      </c>
      <c r="D7981" t="str">
        <f>IF(Raw_data_US_healthcare[[#This Row],[Age]]&lt;35,"Young",IF(Raw_data_US_healthcare[[#This Row],[Age]]&lt;60,"Middle","Senior"))</f>
        <v>Senior</v>
      </c>
      <c r="E7981" t="s">
        <v>16</v>
      </c>
      <c r="F7981" t="s">
        <v>17</v>
      </c>
      <c r="G7981" t="s">
        <v>17</v>
      </c>
      <c r="H7981" t="s">
        <v>18</v>
      </c>
      <c r="I7981" s="2">
        <v>45152</v>
      </c>
      <c r="J7981" t="s">
        <v>17112</v>
      </c>
      <c r="K7981" t="s">
        <v>21515</v>
      </c>
      <c r="L7981" t="s">
        <v>60</v>
      </c>
      <c r="M7981">
        <v>31901.256600000001</v>
      </c>
      <c r="N7981">
        <v>280</v>
      </c>
      <c r="O7981" t="s">
        <v>39</v>
      </c>
      <c r="P7981" t="s">
        <v>39</v>
      </c>
      <c r="Q7981" s="2">
        <v>45155</v>
      </c>
      <c r="R7981" t="s">
        <v>44</v>
      </c>
      <c r="S7981" t="s">
        <v>33</v>
      </c>
      <c r="T7981">
        <f>_xlfn.DAYS(Raw_data_US_healthcare[[#This Row],[Discharge Date]],Raw_data_US_healthcare[[#This Row],[Date of Admission]])</f>
        <v>3</v>
      </c>
    </row>
    <row r="7982" spans="1:20" x14ac:dyDescent="0.3">
      <c r="A7982" t="s">
        <v>26512</v>
      </c>
      <c r="B7982" t="s">
        <v>12959</v>
      </c>
      <c r="C7982">
        <v>21</v>
      </c>
      <c r="D7982" t="str">
        <f>IF(Raw_data_US_healthcare[[#This Row],[Age]]&lt;35,"Young",IF(Raw_data_US_healthcare[[#This Row],[Age]]&lt;60,"Middle","Senior"))</f>
        <v>Young</v>
      </c>
      <c r="E7982" t="s">
        <v>26</v>
      </c>
      <c r="F7982" t="s">
        <v>62</v>
      </c>
      <c r="G7982" t="s">
        <v>62</v>
      </c>
      <c r="H7982" t="s">
        <v>18</v>
      </c>
      <c r="I7982" s="2">
        <v>44245</v>
      </c>
      <c r="J7982" t="s">
        <v>21516</v>
      </c>
      <c r="K7982" t="s">
        <v>21517</v>
      </c>
      <c r="L7982" t="s">
        <v>60</v>
      </c>
      <c r="M7982">
        <v>46583.646800000002</v>
      </c>
      <c r="N7982">
        <v>195</v>
      </c>
      <c r="O7982" t="s">
        <v>43</v>
      </c>
      <c r="P7982" t="s">
        <v>43</v>
      </c>
      <c r="Q7982" s="2">
        <v>44258</v>
      </c>
      <c r="R7982" t="s">
        <v>44</v>
      </c>
      <c r="S7982" t="s">
        <v>33</v>
      </c>
      <c r="T7982">
        <f>_xlfn.DAYS(Raw_data_US_healthcare[[#This Row],[Discharge Date]],Raw_data_US_healthcare[[#This Row],[Date of Admission]])</f>
        <v>13</v>
      </c>
    </row>
    <row r="7983" spans="1:20" x14ac:dyDescent="0.3">
      <c r="A7983" t="s">
        <v>26511</v>
      </c>
      <c r="B7983" t="s">
        <v>21518</v>
      </c>
      <c r="C7983">
        <v>81</v>
      </c>
      <c r="D7983" t="str">
        <f>IF(Raw_data_US_healthcare[[#This Row],[Age]]&lt;35,"Young",IF(Raw_data_US_healthcare[[#This Row],[Age]]&lt;60,"Middle","Senior"))</f>
        <v>Senior</v>
      </c>
      <c r="E7983" t="s">
        <v>16</v>
      </c>
      <c r="F7983" t="s">
        <v>488</v>
      </c>
      <c r="G7983" t="s">
        <v>27</v>
      </c>
      <c r="H7983" t="s">
        <v>36</v>
      </c>
      <c r="I7983" s="2">
        <v>45170</v>
      </c>
      <c r="J7983" t="s">
        <v>21519</v>
      </c>
      <c r="K7983" t="s">
        <v>21520</v>
      </c>
      <c r="L7983" t="s">
        <v>52</v>
      </c>
      <c r="M7983">
        <v>24335.3243</v>
      </c>
      <c r="N7983">
        <v>414</v>
      </c>
      <c r="O7983" t="s">
        <v>43</v>
      </c>
      <c r="P7983" t="s">
        <v>43</v>
      </c>
      <c r="Q7983" s="2">
        <v>45178</v>
      </c>
      <c r="R7983" t="s">
        <v>44</v>
      </c>
      <c r="S7983" t="s">
        <v>33</v>
      </c>
      <c r="T7983">
        <f>_xlfn.DAYS(Raw_data_US_healthcare[[#This Row],[Discharge Date]],Raw_data_US_healthcare[[#This Row],[Date of Admission]])</f>
        <v>8</v>
      </c>
    </row>
    <row r="7984" spans="1:20" x14ac:dyDescent="0.3">
      <c r="A7984" t="s">
        <v>26511</v>
      </c>
      <c r="B7984" t="s">
        <v>21521</v>
      </c>
      <c r="C7984">
        <v>73</v>
      </c>
      <c r="D7984" t="str">
        <f>IF(Raw_data_US_healthcare[[#This Row],[Age]]&lt;35,"Young",IF(Raw_data_US_healthcare[[#This Row],[Age]]&lt;60,"Middle","Senior"))</f>
        <v>Senior</v>
      </c>
      <c r="E7984" t="s">
        <v>16</v>
      </c>
      <c r="F7984" t="s">
        <v>49</v>
      </c>
      <c r="G7984" t="s">
        <v>49</v>
      </c>
      <c r="H7984" t="s">
        <v>36</v>
      </c>
      <c r="I7984" s="2">
        <v>43907</v>
      </c>
      <c r="J7984" t="s">
        <v>21522</v>
      </c>
      <c r="K7984" t="s">
        <v>3193</v>
      </c>
      <c r="L7984" t="s">
        <v>60</v>
      </c>
      <c r="M7984">
        <v>5222.4848000000002</v>
      </c>
      <c r="N7984">
        <v>203</v>
      </c>
      <c r="O7984" t="s">
        <v>22</v>
      </c>
      <c r="P7984" t="s">
        <v>22</v>
      </c>
      <c r="Q7984" s="2">
        <v>43914</v>
      </c>
      <c r="R7984" t="s">
        <v>44</v>
      </c>
      <c r="S7984" t="s">
        <v>24</v>
      </c>
      <c r="T7984">
        <f>_xlfn.DAYS(Raw_data_US_healthcare[[#This Row],[Discharge Date]],Raw_data_US_healthcare[[#This Row],[Date of Admission]])</f>
        <v>7</v>
      </c>
    </row>
    <row r="7985" spans="1:20" x14ac:dyDescent="0.3">
      <c r="A7985" t="s">
        <v>26511</v>
      </c>
      <c r="B7985" t="s">
        <v>21523</v>
      </c>
      <c r="C7985">
        <v>85</v>
      </c>
      <c r="D7985" t="str">
        <f>IF(Raw_data_US_healthcare[[#This Row],[Age]]&lt;35,"Young",IF(Raw_data_US_healthcare[[#This Row],[Age]]&lt;60,"Middle","Senior"))</f>
        <v>Senior</v>
      </c>
      <c r="E7985" t="s">
        <v>16</v>
      </c>
      <c r="F7985" t="s">
        <v>228</v>
      </c>
      <c r="G7985" t="s">
        <v>228</v>
      </c>
      <c r="H7985" t="s">
        <v>36</v>
      </c>
      <c r="I7985" s="2">
        <v>44243</v>
      </c>
      <c r="J7985" t="s">
        <v>21524</v>
      </c>
      <c r="K7985" t="s">
        <v>19887</v>
      </c>
      <c r="L7985" t="s">
        <v>31</v>
      </c>
      <c r="M7985">
        <v>2233.2548999999999</v>
      </c>
      <c r="N7985">
        <v>314</v>
      </c>
      <c r="O7985" t="s">
        <v>39</v>
      </c>
      <c r="P7985" t="s">
        <v>39</v>
      </c>
      <c r="Q7985" s="2">
        <v>44248</v>
      </c>
      <c r="R7985" t="s">
        <v>32</v>
      </c>
      <c r="S7985" t="s">
        <v>45</v>
      </c>
      <c r="T7985">
        <f>_xlfn.DAYS(Raw_data_US_healthcare[[#This Row],[Discharge Date]],Raw_data_US_healthcare[[#This Row],[Date of Admission]])</f>
        <v>5</v>
      </c>
    </row>
    <row r="7986" spans="1:20" x14ac:dyDescent="0.3">
      <c r="A7986" t="s">
        <v>26512</v>
      </c>
      <c r="B7986" t="s">
        <v>21525</v>
      </c>
      <c r="C7986">
        <v>26</v>
      </c>
      <c r="D7986" t="str">
        <f>IF(Raw_data_US_healthcare[[#This Row],[Age]]&lt;35,"Young",IF(Raw_data_US_healthcare[[#This Row],[Age]]&lt;60,"Middle","Senior"))</f>
        <v>Young</v>
      </c>
      <c r="E7986" t="s">
        <v>26</v>
      </c>
      <c r="F7986" t="s">
        <v>488</v>
      </c>
      <c r="G7986" t="s">
        <v>27</v>
      </c>
      <c r="H7986" t="s">
        <v>36</v>
      </c>
      <c r="I7986" s="2">
        <v>44184</v>
      </c>
      <c r="J7986" t="s">
        <v>21526</v>
      </c>
      <c r="K7986" t="s">
        <v>21527</v>
      </c>
      <c r="L7986" t="s">
        <v>31</v>
      </c>
      <c r="M7986">
        <v>6844.6194999999998</v>
      </c>
      <c r="N7986">
        <v>440</v>
      </c>
      <c r="O7986" t="s">
        <v>39</v>
      </c>
      <c r="P7986" t="s">
        <v>39</v>
      </c>
      <c r="Q7986" s="2">
        <v>44205</v>
      </c>
      <c r="R7986" t="s">
        <v>32</v>
      </c>
      <c r="S7986" t="s">
        <v>45</v>
      </c>
      <c r="T7986">
        <f>_xlfn.DAYS(Raw_data_US_healthcare[[#This Row],[Discharge Date]],Raw_data_US_healthcare[[#This Row],[Date of Admission]])</f>
        <v>21</v>
      </c>
    </row>
    <row r="7987" spans="1:20" x14ac:dyDescent="0.3">
      <c r="A7987" t="s">
        <v>26512</v>
      </c>
      <c r="B7987" t="s">
        <v>21528</v>
      </c>
      <c r="C7987">
        <v>21</v>
      </c>
      <c r="D7987" t="str">
        <f>IF(Raw_data_US_healthcare[[#This Row],[Age]]&lt;35,"Young",IF(Raw_data_US_healthcare[[#This Row],[Age]]&lt;60,"Middle","Senior"))</f>
        <v>Young</v>
      </c>
      <c r="E7987" t="s">
        <v>26</v>
      </c>
      <c r="F7987" t="s">
        <v>17</v>
      </c>
      <c r="G7987" t="s">
        <v>17</v>
      </c>
      <c r="H7987" t="s">
        <v>28</v>
      </c>
      <c r="I7987" s="2">
        <v>44553</v>
      </c>
      <c r="J7987" t="s">
        <v>21529</v>
      </c>
      <c r="K7987" t="s">
        <v>21530</v>
      </c>
      <c r="L7987" t="s">
        <v>31</v>
      </c>
      <c r="M7987">
        <v>32459.787100000001</v>
      </c>
      <c r="N7987">
        <v>250</v>
      </c>
      <c r="O7987" t="s">
        <v>43</v>
      </c>
      <c r="P7987" t="s">
        <v>43</v>
      </c>
      <c r="Q7987" s="2">
        <v>44570</v>
      </c>
      <c r="R7987" t="s">
        <v>48</v>
      </c>
      <c r="S7987" t="s">
        <v>24</v>
      </c>
      <c r="T7987">
        <f>_xlfn.DAYS(Raw_data_US_healthcare[[#This Row],[Discharge Date]],Raw_data_US_healthcare[[#This Row],[Date of Admission]])</f>
        <v>17</v>
      </c>
    </row>
    <row r="7988" spans="1:20" x14ac:dyDescent="0.3">
      <c r="A7988" t="s">
        <v>26511</v>
      </c>
      <c r="B7988" t="s">
        <v>21531</v>
      </c>
      <c r="C7988">
        <v>51</v>
      </c>
      <c r="D7988" t="str">
        <f>IF(Raw_data_US_healthcare[[#This Row],[Age]]&lt;35,"Young",IF(Raw_data_US_healthcare[[#This Row],[Age]]&lt;60,"Middle","Senior"))</f>
        <v>Middle</v>
      </c>
      <c r="E7988" t="s">
        <v>16</v>
      </c>
      <c r="F7988" t="s">
        <v>17</v>
      </c>
      <c r="G7988" t="s">
        <v>17</v>
      </c>
      <c r="H7988" t="s">
        <v>36</v>
      </c>
      <c r="I7988" s="2">
        <v>43796</v>
      </c>
      <c r="J7988" t="s">
        <v>21532</v>
      </c>
      <c r="K7988" t="s">
        <v>21533</v>
      </c>
      <c r="L7988" t="s">
        <v>60</v>
      </c>
      <c r="M7988">
        <v>13247.5159</v>
      </c>
      <c r="N7988">
        <v>234</v>
      </c>
      <c r="O7988" t="s">
        <v>39</v>
      </c>
      <c r="P7988" t="s">
        <v>39</v>
      </c>
      <c r="Q7988" s="2">
        <v>43811</v>
      </c>
      <c r="R7988" t="s">
        <v>48</v>
      </c>
      <c r="S7988" t="s">
        <v>24</v>
      </c>
      <c r="T7988">
        <f>_xlfn.DAYS(Raw_data_US_healthcare[[#This Row],[Discharge Date]],Raw_data_US_healthcare[[#This Row],[Date of Admission]])</f>
        <v>15</v>
      </c>
    </row>
    <row r="7989" spans="1:20" x14ac:dyDescent="0.3">
      <c r="A7989" t="s">
        <v>26511</v>
      </c>
      <c r="B7989" t="s">
        <v>1015</v>
      </c>
      <c r="C7989">
        <v>18</v>
      </c>
      <c r="D7989" t="str">
        <f>IF(Raw_data_US_healthcare[[#This Row],[Age]]&lt;35,"Young",IF(Raw_data_US_healthcare[[#This Row],[Age]]&lt;60,"Middle","Senior"))</f>
        <v>Young</v>
      </c>
      <c r="E7989" t="s">
        <v>16</v>
      </c>
      <c r="F7989" t="s">
        <v>62</v>
      </c>
      <c r="G7989" t="s">
        <v>62</v>
      </c>
      <c r="H7989" t="s">
        <v>28</v>
      </c>
      <c r="I7989" s="2">
        <v>45174</v>
      </c>
      <c r="J7989" t="s">
        <v>21534</v>
      </c>
      <c r="K7989" t="s">
        <v>21535</v>
      </c>
      <c r="L7989" t="s">
        <v>52</v>
      </c>
      <c r="M7989">
        <v>34624.076200000003</v>
      </c>
      <c r="N7989">
        <v>245</v>
      </c>
      <c r="O7989" t="s">
        <v>22</v>
      </c>
      <c r="P7989" t="s">
        <v>22</v>
      </c>
      <c r="Q7989" s="2">
        <v>45178</v>
      </c>
      <c r="R7989" t="s">
        <v>44</v>
      </c>
      <c r="S7989" t="s">
        <v>45</v>
      </c>
      <c r="T7989">
        <f>_xlfn.DAYS(Raw_data_US_healthcare[[#This Row],[Discharge Date]],Raw_data_US_healthcare[[#This Row],[Date of Admission]])</f>
        <v>4</v>
      </c>
    </row>
    <row r="7990" spans="1:20" x14ac:dyDescent="0.3">
      <c r="A7990" t="s">
        <v>26512</v>
      </c>
      <c r="B7990" t="s">
        <v>4878</v>
      </c>
      <c r="C7990">
        <v>70</v>
      </c>
      <c r="D7990" t="str">
        <f>IF(Raw_data_US_healthcare[[#This Row],[Age]]&lt;35,"Young",IF(Raw_data_US_healthcare[[#This Row],[Age]]&lt;60,"Middle","Senior"))</f>
        <v>Senior</v>
      </c>
      <c r="E7990" t="s">
        <v>26</v>
      </c>
      <c r="F7990" t="s">
        <v>228</v>
      </c>
      <c r="G7990" t="s">
        <v>228</v>
      </c>
      <c r="H7990" t="s">
        <v>69</v>
      </c>
      <c r="I7990" s="2">
        <v>44296</v>
      </c>
      <c r="J7990" t="s">
        <v>21536</v>
      </c>
      <c r="K7990" t="s">
        <v>21537</v>
      </c>
      <c r="L7990" t="s">
        <v>31</v>
      </c>
      <c r="M7990">
        <v>71425.900200000004</v>
      </c>
      <c r="N7990">
        <v>331</v>
      </c>
      <c r="O7990" t="s">
        <v>22</v>
      </c>
      <c r="P7990" t="s">
        <v>22</v>
      </c>
      <c r="Q7990" s="2">
        <v>44300</v>
      </c>
      <c r="R7990" t="s">
        <v>48</v>
      </c>
      <c r="S7990" t="s">
        <v>33</v>
      </c>
      <c r="T7990">
        <f>_xlfn.DAYS(Raw_data_US_healthcare[[#This Row],[Discharge Date]],Raw_data_US_healthcare[[#This Row],[Date of Admission]])</f>
        <v>4</v>
      </c>
    </row>
    <row r="7991" spans="1:20" x14ac:dyDescent="0.3">
      <c r="A7991" t="s">
        <v>26512</v>
      </c>
      <c r="B7991" t="s">
        <v>21538</v>
      </c>
      <c r="C7991">
        <v>54</v>
      </c>
      <c r="D7991" t="str">
        <f>IF(Raw_data_US_healthcare[[#This Row],[Age]]&lt;35,"Young",IF(Raw_data_US_healthcare[[#This Row],[Age]]&lt;60,"Middle","Senior"))</f>
        <v>Middle</v>
      </c>
      <c r="E7991" t="s">
        <v>26</v>
      </c>
      <c r="F7991" t="s">
        <v>17</v>
      </c>
      <c r="G7991" t="s">
        <v>17</v>
      </c>
      <c r="H7991" t="s">
        <v>36</v>
      </c>
      <c r="I7991" s="2">
        <v>44402</v>
      </c>
      <c r="J7991" t="s">
        <v>21539</v>
      </c>
      <c r="K7991" t="s">
        <v>21540</v>
      </c>
      <c r="L7991" t="s">
        <v>56</v>
      </c>
      <c r="M7991">
        <v>17885.160599999999</v>
      </c>
      <c r="N7991">
        <v>320</v>
      </c>
      <c r="O7991" t="s">
        <v>22</v>
      </c>
      <c r="P7991" t="s">
        <v>22</v>
      </c>
      <c r="Q7991" s="2">
        <v>44406</v>
      </c>
      <c r="R7991" t="s">
        <v>44</v>
      </c>
      <c r="S7991" t="s">
        <v>33</v>
      </c>
      <c r="T7991">
        <f>_xlfn.DAYS(Raw_data_US_healthcare[[#This Row],[Discharge Date]],Raw_data_US_healthcare[[#This Row],[Date of Admission]])</f>
        <v>4</v>
      </c>
    </row>
    <row r="7992" spans="1:20" x14ac:dyDescent="0.3">
      <c r="A7992" t="s">
        <v>26511</v>
      </c>
      <c r="B7992" t="s">
        <v>21541</v>
      </c>
      <c r="C7992">
        <v>20</v>
      </c>
      <c r="D7992" t="str">
        <f>IF(Raw_data_US_healthcare[[#This Row],[Age]]&lt;35,"Young",IF(Raw_data_US_healthcare[[#This Row],[Age]]&lt;60,"Middle","Senior"))</f>
        <v>Young</v>
      </c>
      <c r="E7992" t="s">
        <v>16</v>
      </c>
      <c r="F7992" t="s">
        <v>113</v>
      </c>
      <c r="G7992" t="s">
        <v>113</v>
      </c>
      <c r="H7992" t="s">
        <v>26516</v>
      </c>
      <c r="I7992" s="2">
        <v>44425</v>
      </c>
      <c r="J7992" t="s">
        <v>21542</v>
      </c>
      <c r="K7992" t="s">
        <v>21543</v>
      </c>
      <c r="L7992" t="s">
        <v>31</v>
      </c>
      <c r="M7992">
        <v>6509.4612999999999</v>
      </c>
      <c r="N7992">
        <v>253</v>
      </c>
      <c r="O7992" t="s">
        <v>43</v>
      </c>
      <c r="P7992" t="s">
        <v>43</v>
      </c>
      <c r="Q7992" s="2">
        <v>44445</v>
      </c>
      <c r="R7992" t="s">
        <v>23</v>
      </c>
      <c r="S7992" t="s">
        <v>24</v>
      </c>
      <c r="T7992">
        <f>_xlfn.DAYS(Raw_data_US_healthcare[[#This Row],[Discharge Date]],Raw_data_US_healthcare[[#This Row],[Date of Admission]])</f>
        <v>20</v>
      </c>
    </row>
    <row r="7993" spans="1:20" x14ac:dyDescent="0.3">
      <c r="A7993" t="s">
        <v>26512</v>
      </c>
      <c r="B7993" t="s">
        <v>21544</v>
      </c>
      <c r="C7993">
        <v>18</v>
      </c>
      <c r="D7993" t="str">
        <f>IF(Raw_data_US_healthcare[[#This Row],[Age]]&lt;35,"Young",IF(Raw_data_US_healthcare[[#This Row],[Age]]&lt;60,"Middle","Senior"))</f>
        <v>Young</v>
      </c>
      <c r="E7993" t="s">
        <v>26</v>
      </c>
      <c r="F7993" t="s">
        <v>17</v>
      </c>
      <c r="G7993" t="s">
        <v>17</v>
      </c>
      <c r="H7993" t="s">
        <v>26514</v>
      </c>
      <c r="I7993" s="2">
        <v>44234</v>
      </c>
      <c r="J7993" t="s">
        <v>21545</v>
      </c>
      <c r="K7993" t="s">
        <v>14226</v>
      </c>
      <c r="L7993" t="s">
        <v>52</v>
      </c>
      <c r="M7993">
        <v>18942.2804</v>
      </c>
      <c r="N7993">
        <v>357</v>
      </c>
      <c r="O7993" t="s">
        <v>22</v>
      </c>
      <c r="P7993" t="s">
        <v>22</v>
      </c>
      <c r="Q7993" s="2">
        <v>44234</v>
      </c>
      <c r="R7993" t="s">
        <v>48</v>
      </c>
      <c r="S7993" t="s">
        <v>45</v>
      </c>
      <c r="T7993">
        <f>_xlfn.DAYS(Raw_data_US_healthcare[[#This Row],[Discharge Date]],Raw_data_US_healthcare[[#This Row],[Date of Admission]])</f>
        <v>0</v>
      </c>
    </row>
    <row r="7994" spans="1:20" x14ac:dyDescent="0.3">
      <c r="A7994" t="s">
        <v>26511</v>
      </c>
      <c r="B7994" t="s">
        <v>74</v>
      </c>
      <c r="C7994">
        <v>36</v>
      </c>
      <c r="D7994" t="str">
        <f>IF(Raw_data_US_healthcare[[#This Row],[Age]]&lt;35,"Young",IF(Raw_data_US_healthcare[[#This Row],[Age]]&lt;60,"Middle","Senior"))</f>
        <v>Middle</v>
      </c>
      <c r="E7994" t="s">
        <v>16</v>
      </c>
      <c r="F7994" t="s">
        <v>35</v>
      </c>
      <c r="G7994" t="s">
        <v>35</v>
      </c>
      <c r="H7994" t="s">
        <v>26514</v>
      </c>
      <c r="I7994" s="2">
        <v>44749</v>
      </c>
      <c r="J7994" t="s">
        <v>21546</v>
      </c>
      <c r="K7994" t="s">
        <v>21547</v>
      </c>
      <c r="L7994" t="s">
        <v>56</v>
      </c>
      <c r="M7994">
        <v>1802.1461999999999</v>
      </c>
      <c r="N7994">
        <v>338</v>
      </c>
      <c r="O7994" t="s">
        <v>22</v>
      </c>
      <c r="P7994" t="s">
        <v>22</v>
      </c>
      <c r="Q7994" s="2">
        <v>44768</v>
      </c>
      <c r="R7994" t="s">
        <v>83</v>
      </c>
      <c r="S7994" t="s">
        <v>45</v>
      </c>
      <c r="T7994">
        <f>_xlfn.DAYS(Raw_data_US_healthcare[[#This Row],[Discharge Date]],Raw_data_US_healthcare[[#This Row],[Date of Admission]])</f>
        <v>19</v>
      </c>
    </row>
    <row r="7995" spans="1:20" x14ac:dyDescent="0.3">
      <c r="A7995" t="s">
        <v>26511</v>
      </c>
      <c r="B7995" t="s">
        <v>21548</v>
      </c>
      <c r="C7995">
        <v>43</v>
      </c>
      <c r="D7995" t="str">
        <f>IF(Raw_data_US_healthcare[[#This Row],[Age]]&lt;35,"Young",IF(Raw_data_US_healthcare[[#This Row],[Age]]&lt;60,"Middle","Senior"))</f>
        <v>Middle</v>
      </c>
      <c r="E7995" t="s">
        <v>16</v>
      </c>
      <c r="F7995" t="s">
        <v>17</v>
      </c>
      <c r="G7995" t="s">
        <v>17</v>
      </c>
      <c r="H7995" t="s">
        <v>26516</v>
      </c>
      <c r="I7995" s="2">
        <v>44092</v>
      </c>
      <c r="J7995" t="s">
        <v>21549</v>
      </c>
      <c r="K7995" t="s">
        <v>21550</v>
      </c>
      <c r="L7995" t="s">
        <v>31</v>
      </c>
      <c r="M7995">
        <v>6556.2313000000004</v>
      </c>
      <c r="N7995">
        <v>459</v>
      </c>
      <c r="O7995" t="s">
        <v>43</v>
      </c>
      <c r="P7995" t="s">
        <v>43</v>
      </c>
      <c r="Q7995" s="2">
        <v>44111</v>
      </c>
      <c r="R7995" t="s">
        <v>44</v>
      </c>
      <c r="S7995" t="s">
        <v>24</v>
      </c>
      <c r="T7995">
        <f>_xlfn.DAYS(Raw_data_US_healthcare[[#This Row],[Discharge Date]],Raw_data_US_healthcare[[#This Row],[Date of Admission]])</f>
        <v>19</v>
      </c>
    </row>
    <row r="7996" spans="1:20" x14ac:dyDescent="0.3">
      <c r="A7996" t="s">
        <v>26512</v>
      </c>
      <c r="B7996" t="s">
        <v>21551</v>
      </c>
      <c r="C7996">
        <v>81</v>
      </c>
      <c r="D7996" t="str">
        <f>IF(Raw_data_US_healthcare[[#This Row],[Age]]&lt;35,"Young",IF(Raw_data_US_healthcare[[#This Row],[Age]]&lt;60,"Middle","Senior"))</f>
        <v>Senior</v>
      </c>
      <c r="E7996" t="s">
        <v>26</v>
      </c>
      <c r="F7996" t="s">
        <v>49</v>
      </c>
      <c r="G7996" t="s">
        <v>49</v>
      </c>
      <c r="H7996" t="s">
        <v>69</v>
      </c>
      <c r="I7996" s="2">
        <v>43813</v>
      </c>
      <c r="J7996" t="s">
        <v>21552</v>
      </c>
      <c r="K7996" t="s">
        <v>21553</v>
      </c>
      <c r="L7996" t="s">
        <v>56</v>
      </c>
      <c r="M7996">
        <v>31907.1816</v>
      </c>
      <c r="N7996">
        <v>259</v>
      </c>
      <c r="O7996" t="s">
        <v>43</v>
      </c>
      <c r="P7996" t="s">
        <v>43</v>
      </c>
      <c r="Q7996" s="2">
        <v>43831</v>
      </c>
      <c r="R7996" t="s">
        <v>83</v>
      </c>
      <c r="S7996" t="s">
        <v>45</v>
      </c>
      <c r="T7996">
        <f>_xlfn.DAYS(Raw_data_US_healthcare[[#This Row],[Discharge Date]],Raw_data_US_healthcare[[#This Row],[Date of Admission]])</f>
        <v>18</v>
      </c>
    </row>
    <row r="7997" spans="1:20" x14ac:dyDescent="0.3">
      <c r="A7997" t="s">
        <v>26512</v>
      </c>
      <c r="B7997" t="s">
        <v>21554</v>
      </c>
      <c r="C7997">
        <v>47</v>
      </c>
      <c r="D7997" t="str">
        <f>IF(Raw_data_US_healthcare[[#This Row],[Age]]&lt;35,"Young",IF(Raw_data_US_healthcare[[#This Row],[Age]]&lt;60,"Middle","Senior"))</f>
        <v>Middle</v>
      </c>
      <c r="E7997" t="s">
        <v>26</v>
      </c>
      <c r="F7997" t="s">
        <v>62</v>
      </c>
      <c r="G7997" t="s">
        <v>62</v>
      </c>
      <c r="H7997" t="s">
        <v>26516</v>
      </c>
      <c r="I7997" s="2">
        <v>44781</v>
      </c>
      <c r="J7997" t="s">
        <v>21555</v>
      </c>
      <c r="K7997" t="s">
        <v>21556</v>
      </c>
      <c r="L7997" t="s">
        <v>21</v>
      </c>
      <c r="M7997">
        <v>20280.4251</v>
      </c>
      <c r="N7997">
        <v>124</v>
      </c>
      <c r="O7997" t="s">
        <v>43</v>
      </c>
      <c r="P7997" t="s">
        <v>43</v>
      </c>
      <c r="Q7997" s="2">
        <v>44793</v>
      </c>
      <c r="R7997" t="s">
        <v>44</v>
      </c>
      <c r="S7997" t="s">
        <v>24</v>
      </c>
      <c r="T7997">
        <f>_xlfn.DAYS(Raw_data_US_healthcare[[#This Row],[Discharge Date]],Raw_data_US_healthcare[[#This Row],[Date of Admission]])</f>
        <v>12</v>
      </c>
    </row>
    <row r="7998" spans="1:20" x14ac:dyDescent="0.3">
      <c r="A7998" t="s">
        <v>26512</v>
      </c>
      <c r="B7998" t="s">
        <v>21557</v>
      </c>
      <c r="C7998">
        <v>36</v>
      </c>
      <c r="D7998" t="str">
        <f>IF(Raw_data_US_healthcare[[#This Row],[Age]]&lt;35,"Young",IF(Raw_data_US_healthcare[[#This Row],[Age]]&lt;60,"Middle","Senior"))</f>
        <v>Middle</v>
      </c>
      <c r="E7998" t="s">
        <v>26</v>
      </c>
      <c r="F7998" t="s">
        <v>488</v>
      </c>
      <c r="G7998" t="s">
        <v>27</v>
      </c>
      <c r="H7998" t="s">
        <v>69</v>
      </c>
      <c r="I7998" s="2">
        <v>43615</v>
      </c>
      <c r="J7998" t="s">
        <v>21558</v>
      </c>
      <c r="K7998" t="s">
        <v>21559</v>
      </c>
      <c r="L7998" t="s">
        <v>21</v>
      </c>
      <c r="M7998">
        <v>20889.638800000001</v>
      </c>
      <c r="N7998">
        <v>167</v>
      </c>
      <c r="O7998" t="s">
        <v>22</v>
      </c>
      <c r="P7998" t="s">
        <v>22</v>
      </c>
      <c r="Q7998" s="2">
        <v>43620</v>
      </c>
      <c r="R7998" t="s">
        <v>32</v>
      </c>
      <c r="S7998" t="s">
        <v>24</v>
      </c>
      <c r="T7998">
        <f>_xlfn.DAYS(Raw_data_US_healthcare[[#This Row],[Discharge Date]],Raw_data_US_healthcare[[#This Row],[Date of Admission]])</f>
        <v>5</v>
      </c>
    </row>
    <row r="7999" spans="1:20" x14ac:dyDescent="0.3">
      <c r="A7999" t="s">
        <v>26511</v>
      </c>
      <c r="B7999" t="s">
        <v>21560</v>
      </c>
      <c r="C7999">
        <v>63</v>
      </c>
      <c r="D7999" t="str">
        <f>IF(Raw_data_US_healthcare[[#This Row],[Age]]&lt;35,"Young",IF(Raw_data_US_healthcare[[#This Row],[Age]]&lt;60,"Middle","Senior"))</f>
        <v>Senior</v>
      </c>
      <c r="E7999" t="s">
        <v>16</v>
      </c>
      <c r="F7999" t="s">
        <v>488</v>
      </c>
      <c r="G7999" t="s">
        <v>27</v>
      </c>
      <c r="H7999" t="s">
        <v>69</v>
      </c>
      <c r="I7999" s="2">
        <v>44477</v>
      </c>
      <c r="J7999" t="s">
        <v>21561</v>
      </c>
      <c r="K7999" t="s">
        <v>21562</v>
      </c>
      <c r="L7999" t="s">
        <v>60</v>
      </c>
      <c r="M7999">
        <v>11972.516100000001</v>
      </c>
      <c r="N7999">
        <v>382</v>
      </c>
      <c r="O7999" t="s">
        <v>43</v>
      </c>
      <c r="P7999" t="s">
        <v>43</v>
      </c>
      <c r="Q7999" s="2">
        <v>44481</v>
      </c>
      <c r="R7999" t="s">
        <v>83</v>
      </c>
      <c r="S7999" t="s">
        <v>24</v>
      </c>
      <c r="T7999">
        <f>_xlfn.DAYS(Raw_data_US_healthcare[[#This Row],[Discharge Date]],Raw_data_US_healthcare[[#This Row],[Date of Admission]])</f>
        <v>4</v>
      </c>
    </row>
    <row r="8000" spans="1:20" x14ac:dyDescent="0.3">
      <c r="A8000" t="s">
        <v>26512</v>
      </c>
      <c r="B8000" t="s">
        <v>21563</v>
      </c>
      <c r="C8000">
        <v>32</v>
      </c>
      <c r="D8000" t="str">
        <f>IF(Raw_data_US_healthcare[[#This Row],[Age]]&lt;35,"Young",IF(Raw_data_US_healthcare[[#This Row],[Age]]&lt;60,"Middle","Senior"))</f>
        <v>Young</v>
      </c>
      <c r="E8000" t="s">
        <v>26</v>
      </c>
      <c r="F8000" t="s">
        <v>17</v>
      </c>
      <c r="G8000" t="s">
        <v>17</v>
      </c>
      <c r="H8000" t="s">
        <v>26514</v>
      </c>
      <c r="I8000" s="2">
        <v>43934</v>
      </c>
      <c r="J8000" t="s">
        <v>21564</v>
      </c>
      <c r="K8000" t="s">
        <v>21565</v>
      </c>
      <c r="L8000" t="s">
        <v>31</v>
      </c>
      <c r="M8000">
        <v>19543.568299999999</v>
      </c>
      <c r="N8000">
        <v>334</v>
      </c>
      <c r="O8000" t="s">
        <v>22</v>
      </c>
      <c r="P8000" t="s">
        <v>22</v>
      </c>
      <c r="Q8000" s="2">
        <v>43943</v>
      </c>
      <c r="R8000" t="s">
        <v>23</v>
      </c>
      <c r="S8000" t="s">
        <v>45</v>
      </c>
      <c r="T8000">
        <f>_xlfn.DAYS(Raw_data_US_healthcare[[#This Row],[Discharge Date]],Raw_data_US_healthcare[[#This Row],[Date of Admission]])</f>
        <v>9</v>
      </c>
    </row>
    <row r="8001" spans="1:20" x14ac:dyDescent="0.3">
      <c r="A8001" t="s">
        <v>26512</v>
      </c>
      <c r="B8001" t="s">
        <v>21566</v>
      </c>
      <c r="C8001">
        <v>78</v>
      </c>
      <c r="D8001" t="str">
        <f>IF(Raw_data_US_healthcare[[#This Row],[Age]]&lt;35,"Young",IF(Raw_data_US_healthcare[[#This Row],[Age]]&lt;60,"Middle","Senior"))</f>
        <v>Senior</v>
      </c>
      <c r="E8001" t="s">
        <v>26</v>
      </c>
      <c r="F8001" t="s">
        <v>488</v>
      </c>
      <c r="G8001" t="s">
        <v>27</v>
      </c>
      <c r="H8001" t="s">
        <v>28</v>
      </c>
      <c r="I8001" s="2">
        <v>43642</v>
      </c>
      <c r="J8001" t="s">
        <v>21567</v>
      </c>
      <c r="K8001" t="s">
        <v>21568</v>
      </c>
      <c r="L8001" t="s">
        <v>31</v>
      </c>
      <c r="M8001">
        <v>25670.4182</v>
      </c>
      <c r="N8001">
        <v>448</v>
      </c>
      <c r="O8001" t="s">
        <v>43</v>
      </c>
      <c r="P8001" t="s">
        <v>43</v>
      </c>
      <c r="Q8001" s="2">
        <v>43648</v>
      </c>
      <c r="R8001" t="s">
        <v>44</v>
      </c>
      <c r="S8001" t="s">
        <v>45</v>
      </c>
      <c r="T8001">
        <f>_xlfn.DAYS(Raw_data_US_healthcare[[#This Row],[Discharge Date]],Raw_data_US_healthcare[[#This Row],[Date of Admission]])</f>
        <v>6</v>
      </c>
    </row>
    <row r="8002" spans="1:20" x14ac:dyDescent="0.3">
      <c r="A8002" t="s">
        <v>26511</v>
      </c>
      <c r="B8002" t="s">
        <v>21569</v>
      </c>
      <c r="C8002">
        <v>75</v>
      </c>
      <c r="D8002" t="str">
        <f>IF(Raw_data_US_healthcare[[#This Row],[Age]]&lt;35,"Young",IF(Raw_data_US_healthcare[[#This Row],[Age]]&lt;60,"Middle","Senior"))</f>
        <v>Senior</v>
      </c>
      <c r="E8002" t="s">
        <v>16</v>
      </c>
      <c r="F8002" t="s">
        <v>113</v>
      </c>
      <c r="G8002" t="s">
        <v>113</v>
      </c>
      <c r="H8002" t="s">
        <v>36</v>
      </c>
      <c r="I8002" s="2">
        <v>44832</v>
      </c>
      <c r="J8002" t="s">
        <v>21570</v>
      </c>
      <c r="K8002" t="s">
        <v>21571</v>
      </c>
      <c r="L8002" t="s">
        <v>60</v>
      </c>
      <c r="M8002">
        <v>18546.312999999998</v>
      </c>
      <c r="N8002">
        <v>391</v>
      </c>
      <c r="O8002" t="s">
        <v>43</v>
      </c>
      <c r="P8002" t="s">
        <v>43</v>
      </c>
      <c r="Q8002" s="2">
        <v>44859</v>
      </c>
      <c r="R8002" t="s">
        <v>44</v>
      </c>
      <c r="S8002" t="s">
        <v>45</v>
      </c>
      <c r="T8002">
        <f>_xlfn.DAYS(Raw_data_US_healthcare[[#This Row],[Discharge Date]],Raw_data_US_healthcare[[#This Row],[Date of Admission]])</f>
        <v>27</v>
      </c>
    </row>
    <row r="8003" spans="1:20" x14ac:dyDescent="0.3">
      <c r="A8003" t="s">
        <v>26512</v>
      </c>
      <c r="B8003" t="s">
        <v>21572</v>
      </c>
      <c r="C8003">
        <v>46</v>
      </c>
      <c r="D8003" t="str">
        <f>IF(Raw_data_US_healthcare[[#This Row],[Age]]&lt;35,"Young",IF(Raw_data_US_healthcare[[#This Row],[Age]]&lt;60,"Middle","Senior"))</f>
        <v>Middle</v>
      </c>
      <c r="E8003" t="s">
        <v>26</v>
      </c>
      <c r="F8003" t="s">
        <v>228</v>
      </c>
      <c r="G8003" t="s">
        <v>228</v>
      </c>
      <c r="H8003" t="s">
        <v>26516</v>
      </c>
      <c r="I8003" s="2">
        <v>44863</v>
      </c>
      <c r="J8003" t="s">
        <v>21573</v>
      </c>
      <c r="K8003" t="s">
        <v>21574</v>
      </c>
      <c r="L8003" t="s">
        <v>56</v>
      </c>
      <c r="M8003">
        <v>34156.744700000003</v>
      </c>
      <c r="N8003">
        <v>147</v>
      </c>
      <c r="O8003" t="s">
        <v>39</v>
      </c>
      <c r="P8003" t="s">
        <v>39</v>
      </c>
      <c r="Q8003" s="2">
        <v>44893</v>
      </c>
      <c r="R8003" t="s">
        <v>32</v>
      </c>
      <c r="S8003" t="s">
        <v>33</v>
      </c>
      <c r="T8003">
        <f>_xlfn.DAYS(Raw_data_US_healthcare[[#This Row],[Discharge Date]],Raw_data_US_healthcare[[#This Row],[Date of Admission]])</f>
        <v>30</v>
      </c>
    </row>
    <row r="8004" spans="1:20" x14ac:dyDescent="0.3">
      <c r="A8004" t="s">
        <v>26512</v>
      </c>
      <c r="B8004" t="s">
        <v>21575</v>
      </c>
      <c r="C8004">
        <v>78</v>
      </c>
      <c r="D8004" t="str">
        <f>IF(Raw_data_US_healthcare[[#This Row],[Age]]&lt;35,"Young",IF(Raw_data_US_healthcare[[#This Row],[Age]]&lt;60,"Middle","Senior"))</f>
        <v>Senior</v>
      </c>
      <c r="E8004" t="s">
        <v>26</v>
      </c>
      <c r="F8004" t="s">
        <v>49</v>
      </c>
      <c r="G8004" t="s">
        <v>49</v>
      </c>
      <c r="H8004" t="s">
        <v>69</v>
      </c>
      <c r="I8004" s="2">
        <v>43858</v>
      </c>
      <c r="J8004" t="s">
        <v>21576</v>
      </c>
      <c r="K8004" t="s">
        <v>21577</v>
      </c>
      <c r="L8004" t="s">
        <v>52</v>
      </c>
      <c r="M8004">
        <v>71376.997700000007</v>
      </c>
      <c r="N8004">
        <v>112</v>
      </c>
      <c r="O8004" t="s">
        <v>43</v>
      </c>
      <c r="P8004" t="s">
        <v>43</v>
      </c>
      <c r="Q8004" s="2">
        <v>43868</v>
      </c>
      <c r="R8004" t="s">
        <v>44</v>
      </c>
      <c r="S8004" t="s">
        <v>24</v>
      </c>
      <c r="T8004">
        <f>_xlfn.DAYS(Raw_data_US_healthcare[[#This Row],[Discharge Date]],Raw_data_US_healthcare[[#This Row],[Date of Admission]])</f>
        <v>10</v>
      </c>
    </row>
    <row r="8005" spans="1:20" x14ac:dyDescent="0.3">
      <c r="A8005" t="s">
        <v>26512</v>
      </c>
      <c r="B8005" t="s">
        <v>21578</v>
      </c>
      <c r="C8005">
        <v>31</v>
      </c>
      <c r="D8005" t="str">
        <f>IF(Raw_data_US_healthcare[[#This Row],[Age]]&lt;35,"Young",IF(Raw_data_US_healthcare[[#This Row],[Age]]&lt;60,"Middle","Senior"))</f>
        <v>Young</v>
      </c>
      <c r="E8005" t="s">
        <v>26</v>
      </c>
      <c r="F8005" t="s">
        <v>49</v>
      </c>
      <c r="G8005" t="s">
        <v>49</v>
      </c>
      <c r="H8005" t="s">
        <v>26514</v>
      </c>
      <c r="I8005" s="2">
        <v>44252</v>
      </c>
      <c r="J8005" t="s">
        <v>21579</v>
      </c>
      <c r="K8005" t="s">
        <v>2335</v>
      </c>
      <c r="L8005" t="s">
        <v>31</v>
      </c>
      <c r="M8005">
        <v>1830.94</v>
      </c>
      <c r="N8005">
        <v>404</v>
      </c>
      <c r="O8005" t="s">
        <v>22</v>
      </c>
      <c r="P8005" t="s">
        <v>22</v>
      </c>
      <c r="Q8005" s="2">
        <v>44255</v>
      </c>
      <c r="R8005" t="s">
        <v>83</v>
      </c>
      <c r="S8005" t="s">
        <v>24</v>
      </c>
      <c r="T8005">
        <f>_xlfn.DAYS(Raw_data_US_healthcare[[#This Row],[Discharge Date]],Raw_data_US_healthcare[[#This Row],[Date of Admission]])</f>
        <v>3</v>
      </c>
    </row>
    <row r="8006" spans="1:20" x14ac:dyDescent="0.3">
      <c r="A8006" t="s">
        <v>26512</v>
      </c>
      <c r="B8006" t="s">
        <v>21580</v>
      </c>
      <c r="C8006">
        <v>53</v>
      </c>
      <c r="D8006" t="str">
        <f>IF(Raw_data_US_healthcare[[#This Row],[Age]]&lt;35,"Young",IF(Raw_data_US_healthcare[[#This Row],[Age]]&lt;60,"Middle","Senior"))</f>
        <v>Middle</v>
      </c>
      <c r="E8006" t="s">
        <v>26</v>
      </c>
      <c r="F8006" t="s">
        <v>113</v>
      </c>
      <c r="G8006" t="s">
        <v>113</v>
      </c>
      <c r="H8006" t="s">
        <v>28</v>
      </c>
      <c r="I8006" s="2">
        <v>45100</v>
      </c>
      <c r="J8006" t="s">
        <v>21581</v>
      </c>
      <c r="K8006" t="s">
        <v>21582</v>
      </c>
      <c r="L8006" t="s">
        <v>56</v>
      </c>
      <c r="M8006">
        <v>16989.611400000002</v>
      </c>
      <c r="N8006">
        <v>143</v>
      </c>
      <c r="O8006" t="s">
        <v>39</v>
      </c>
      <c r="P8006" t="s">
        <v>39</v>
      </c>
      <c r="Q8006" s="2">
        <v>45119</v>
      </c>
      <c r="R8006" t="s">
        <v>48</v>
      </c>
      <c r="S8006" t="s">
        <v>45</v>
      </c>
      <c r="T8006">
        <f>_xlfn.DAYS(Raw_data_US_healthcare[[#This Row],[Discharge Date]],Raw_data_US_healthcare[[#This Row],[Date of Admission]])</f>
        <v>19</v>
      </c>
    </row>
    <row r="8007" spans="1:20" x14ac:dyDescent="0.3">
      <c r="A8007" t="s">
        <v>26512</v>
      </c>
      <c r="B8007" t="s">
        <v>21583</v>
      </c>
      <c r="C8007">
        <v>37</v>
      </c>
      <c r="D8007" t="str">
        <f>IF(Raw_data_US_healthcare[[#This Row],[Age]]&lt;35,"Young",IF(Raw_data_US_healthcare[[#This Row],[Age]]&lt;60,"Middle","Senior"))</f>
        <v>Middle</v>
      </c>
      <c r="E8007" t="s">
        <v>26</v>
      </c>
      <c r="F8007" t="s">
        <v>88</v>
      </c>
      <c r="G8007" t="s">
        <v>88</v>
      </c>
      <c r="H8007" t="s">
        <v>18</v>
      </c>
      <c r="I8007" s="2">
        <v>45138</v>
      </c>
      <c r="J8007" t="s">
        <v>12580</v>
      </c>
      <c r="K8007" t="s">
        <v>21584</v>
      </c>
      <c r="L8007" t="s">
        <v>56</v>
      </c>
      <c r="M8007">
        <v>43966.703300000001</v>
      </c>
      <c r="N8007">
        <v>138</v>
      </c>
      <c r="O8007" t="s">
        <v>43</v>
      </c>
      <c r="P8007" t="s">
        <v>43</v>
      </c>
      <c r="Q8007" s="2">
        <v>45160</v>
      </c>
      <c r="R8007" t="s">
        <v>44</v>
      </c>
      <c r="S8007" t="s">
        <v>33</v>
      </c>
      <c r="T8007">
        <f>_xlfn.DAYS(Raw_data_US_healthcare[[#This Row],[Discharge Date]],Raw_data_US_healthcare[[#This Row],[Date of Admission]])</f>
        <v>22</v>
      </c>
    </row>
    <row r="8008" spans="1:20" x14ac:dyDescent="0.3">
      <c r="A8008" t="s">
        <v>26511</v>
      </c>
      <c r="B8008" t="s">
        <v>21585</v>
      </c>
      <c r="C8008">
        <v>61</v>
      </c>
      <c r="D8008" t="str">
        <f>IF(Raw_data_US_healthcare[[#This Row],[Age]]&lt;35,"Young",IF(Raw_data_US_healthcare[[#This Row],[Age]]&lt;60,"Middle","Senior"))</f>
        <v>Senior</v>
      </c>
      <c r="E8008" t="s">
        <v>16</v>
      </c>
      <c r="F8008" t="s">
        <v>17</v>
      </c>
      <c r="G8008" t="s">
        <v>17</v>
      </c>
      <c r="H8008" t="s">
        <v>26516</v>
      </c>
      <c r="I8008" s="2">
        <v>45030</v>
      </c>
      <c r="J8008" t="s">
        <v>21586</v>
      </c>
      <c r="K8008" t="s">
        <v>5357</v>
      </c>
      <c r="L8008" t="s">
        <v>52</v>
      </c>
      <c r="M8008">
        <v>21433.912499999999</v>
      </c>
      <c r="N8008">
        <v>131</v>
      </c>
      <c r="O8008" t="s">
        <v>43</v>
      </c>
      <c r="P8008" t="s">
        <v>43</v>
      </c>
      <c r="Q8008" s="2">
        <v>45039</v>
      </c>
      <c r="R8008" t="s">
        <v>48</v>
      </c>
      <c r="S8008" t="s">
        <v>24</v>
      </c>
      <c r="T8008">
        <f>_xlfn.DAYS(Raw_data_US_healthcare[[#This Row],[Discharge Date]],Raw_data_US_healthcare[[#This Row],[Date of Admission]])</f>
        <v>9</v>
      </c>
    </row>
    <row r="8009" spans="1:20" x14ac:dyDescent="0.3">
      <c r="A8009" t="s">
        <v>26512</v>
      </c>
      <c r="B8009" t="s">
        <v>21587</v>
      </c>
      <c r="C8009">
        <v>18</v>
      </c>
      <c r="D8009" t="str">
        <f>IF(Raw_data_US_healthcare[[#This Row],[Age]]&lt;35,"Young",IF(Raw_data_US_healthcare[[#This Row],[Age]]&lt;60,"Middle","Senior"))</f>
        <v>Young</v>
      </c>
      <c r="E8009" t="s">
        <v>26</v>
      </c>
      <c r="F8009" t="s">
        <v>49</v>
      </c>
      <c r="G8009" t="s">
        <v>49</v>
      </c>
      <c r="H8009" t="s">
        <v>26514</v>
      </c>
      <c r="I8009" s="2">
        <v>43816</v>
      </c>
      <c r="J8009" t="s">
        <v>21588</v>
      </c>
      <c r="K8009" t="s">
        <v>21589</v>
      </c>
      <c r="L8009" t="s">
        <v>52</v>
      </c>
      <c r="M8009">
        <v>33319.763200000001</v>
      </c>
      <c r="N8009">
        <v>162</v>
      </c>
      <c r="O8009" t="s">
        <v>22</v>
      </c>
      <c r="P8009" t="s">
        <v>22</v>
      </c>
      <c r="Q8009" s="2">
        <v>43821</v>
      </c>
      <c r="R8009" t="s">
        <v>48</v>
      </c>
      <c r="S8009" t="s">
        <v>24</v>
      </c>
      <c r="T8009">
        <f>_xlfn.DAYS(Raw_data_US_healthcare[[#This Row],[Discharge Date]],Raw_data_US_healthcare[[#This Row],[Date of Admission]])</f>
        <v>5</v>
      </c>
    </row>
    <row r="8010" spans="1:20" x14ac:dyDescent="0.3">
      <c r="A8010" t="s">
        <v>26512</v>
      </c>
      <c r="B8010" t="s">
        <v>21590</v>
      </c>
      <c r="C8010">
        <v>18</v>
      </c>
      <c r="D8010" t="str">
        <f>IF(Raw_data_US_healthcare[[#This Row],[Age]]&lt;35,"Young",IF(Raw_data_US_healthcare[[#This Row],[Age]]&lt;60,"Middle","Senior"))</f>
        <v>Young</v>
      </c>
      <c r="E8010" t="s">
        <v>26</v>
      </c>
      <c r="F8010" t="s">
        <v>88</v>
      </c>
      <c r="G8010" t="s">
        <v>88</v>
      </c>
      <c r="H8010" t="s">
        <v>28</v>
      </c>
      <c r="I8010" s="2">
        <v>44515</v>
      </c>
      <c r="J8010" t="s">
        <v>21591</v>
      </c>
      <c r="K8010" t="s">
        <v>21592</v>
      </c>
      <c r="L8010" t="s">
        <v>56</v>
      </c>
      <c r="M8010">
        <v>31322.41</v>
      </c>
      <c r="N8010">
        <v>309</v>
      </c>
      <c r="O8010" t="s">
        <v>22</v>
      </c>
      <c r="P8010" t="s">
        <v>22</v>
      </c>
      <c r="Q8010" s="2">
        <v>44517</v>
      </c>
      <c r="R8010" t="s">
        <v>83</v>
      </c>
      <c r="S8010" t="s">
        <v>24</v>
      </c>
      <c r="T8010">
        <f>_xlfn.DAYS(Raw_data_US_healthcare[[#This Row],[Discharge Date]],Raw_data_US_healthcare[[#This Row],[Date of Admission]])</f>
        <v>2</v>
      </c>
    </row>
    <row r="8011" spans="1:20" x14ac:dyDescent="0.3">
      <c r="A8011" t="s">
        <v>26512</v>
      </c>
      <c r="B8011" t="s">
        <v>21593</v>
      </c>
      <c r="C8011">
        <v>71</v>
      </c>
      <c r="D8011" t="str">
        <f>IF(Raw_data_US_healthcare[[#This Row],[Age]]&lt;35,"Young",IF(Raw_data_US_healthcare[[#This Row],[Age]]&lt;60,"Middle","Senior"))</f>
        <v>Senior</v>
      </c>
      <c r="E8011" t="s">
        <v>26</v>
      </c>
      <c r="F8011" t="s">
        <v>228</v>
      </c>
      <c r="G8011" t="s">
        <v>228</v>
      </c>
      <c r="H8011" t="s">
        <v>69</v>
      </c>
      <c r="I8011" s="2">
        <v>43781</v>
      </c>
      <c r="J8011" t="s">
        <v>21594</v>
      </c>
      <c r="K8011" t="s">
        <v>21595</v>
      </c>
      <c r="L8011" t="s">
        <v>31</v>
      </c>
      <c r="M8011">
        <v>30660.536199999999</v>
      </c>
      <c r="N8011">
        <v>492</v>
      </c>
      <c r="O8011" t="s">
        <v>43</v>
      </c>
      <c r="P8011" t="s">
        <v>43</v>
      </c>
      <c r="Q8011" s="2">
        <v>43809</v>
      </c>
      <c r="R8011" t="s">
        <v>44</v>
      </c>
      <c r="S8011" t="s">
        <v>45</v>
      </c>
      <c r="T8011">
        <f>_xlfn.DAYS(Raw_data_US_healthcare[[#This Row],[Discharge Date]],Raw_data_US_healthcare[[#This Row],[Date of Admission]])</f>
        <v>28</v>
      </c>
    </row>
    <row r="8012" spans="1:20" x14ac:dyDescent="0.3">
      <c r="A8012" t="s">
        <v>26511</v>
      </c>
      <c r="B8012" t="s">
        <v>21596</v>
      </c>
      <c r="C8012">
        <v>63</v>
      </c>
      <c r="D8012" t="str">
        <f>IF(Raw_data_US_healthcare[[#This Row],[Age]]&lt;35,"Young",IF(Raw_data_US_healthcare[[#This Row],[Age]]&lt;60,"Middle","Senior"))</f>
        <v>Senior</v>
      </c>
      <c r="E8012" t="s">
        <v>16</v>
      </c>
      <c r="F8012" t="s">
        <v>113</v>
      </c>
      <c r="G8012" t="s">
        <v>113</v>
      </c>
      <c r="H8012" t="s">
        <v>26516</v>
      </c>
      <c r="I8012" s="2">
        <v>44765</v>
      </c>
      <c r="J8012" t="s">
        <v>21597</v>
      </c>
      <c r="K8012" t="s">
        <v>21598</v>
      </c>
      <c r="L8012" t="s">
        <v>56</v>
      </c>
      <c r="M8012">
        <v>12032.9</v>
      </c>
      <c r="N8012">
        <v>369</v>
      </c>
      <c r="O8012" t="s">
        <v>43</v>
      </c>
      <c r="P8012" t="s">
        <v>43</v>
      </c>
      <c r="Q8012" s="2">
        <v>44790</v>
      </c>
      <c r="R8012" t="s">
        <v>83</v>
      </c>
      <c r="S8012" t="s">
        <v>45</v>
      </c>
      <c r="T8012">
        <f>_xlfn.DAYS(Raw_data_US_healthcare[[#This Row],[Discharge Date]],Raw_data_US_healthcare[[#This Row],[Date of Admission]])</f>
        <v>25</v>
      </c>
    </row>
    <row r="8013" spans="1:20" x14ac:dyDescent="0.3">
      <c r="A8013" t="s">
        <v>26512</v>
      </c>
      <c r="B8013" t="s">
        <v>21599</v>
      </c>
      <c r="C8013">
        <v>81</v>
      </c>
      <c r="D8013" t="str">
        <f>IF(Raw_data_US_healthcare[[#This Row],[Age]]&lt;35,"Young",IF(Raw_data_US_healthcare[[#This Row],[Age]]&lt;60,"Middle","Senior"))</f>
        <v>Senior</v>
      </c>
      <c r="E8013" t="s">
        <v>26</v>
      </c>
      <c r="F8013" t="s">
        <v>488</v>
      </c>
      <c r="G8013" t="s">
        <v>27</v>
      </c>
      <c r="H8013" t="s">
        <v>69</v>
      </c>
      <c r="I8013" s="2">
        <v>43434</v>
      </c>
      <c r="J8013" t="s">
        <v>21600</v>
      </c>
      <c r="K8013" t="s">
        <v>21601</v>
      </c>
      <c r="L8013" t="s">
        <v>60</v>
      </c>
      <c r="M8013">
        <v>11996.7474</v>
      </c>
      <c r="N8013">
        <v>469</v>
      </c>
      <c r="O8013" t="s">
        <v>22</v>
      </c>
      <c r="P8013" t="s">
        <v>22</v>
      </c>
      <c r="Q8013" s="2">
        <v>43436</v>
      </c>
      <c r="R8013" t="s">
        <v>48</v>
      </c>
      <c r="S8013" t="s">
        <v>24</v>
      </c>
      <c r="T8013">
        <f>_xlfn.DAYS(Raw_data_US_healthcare[[#This Row],[Discharge Date]],Raw_data_US_healthcare[[#This Row],[Date of Admission]])</f>
        <v>2</v>
      </c>
    </row>
    <row r="8014" spans="1:20" x14ac:dyDescent="0.3">
      <c r="A8014" t="s">
        <v>26511</v>
      </c>
      <c r="B8014" t="s">
        <v>2177</v>
      </c>
      <c r="C8014">
        <v>70</v>
      </c>
      <c r="D8014" t="str">
        <f>IF(Raw_data_US_healthcare[[#This Row],[Age]]&lt;35,"Young",IF(Raw_data_US_healthcare[[#This Row],[Age]]&lt;60,"Middle","Senior"))</f>
        <v>Senior</v>
      </c>
      <c r="E8014" t="s">
        <v>16</v>
      </c>
      <c r="F8014" t="s">
        <v>228</v>
      </c>
      <c r="G8014" t="s">
        <v>228</v>
      </c>
      <c r="H8014" t="s">
        <v>69</v>
      </c>
      <c r="I8014" s="2">
        <v>45183</v>
      </c>
      <c r="J8014" t="s">
        <v>21602</v>
      </c>
      <c r="K8014" t="s">
        <v>21603</v>
      </c>
      <c r="L8014" t="s">
        <v>60</v>
      </c>
      <c r="M8014">
        <v>16050.6095</v>
      </c>
      <c r="N8014">
        <v>148</v>
      </c>
      <c r="O8014" t="s">
        <v>39</v>
      </c>
      <c r="P8014" t="s">
        <v>39</v>
      </c>
      <c r="Q8014" s="2">
        <v>45204</v>
      </c>
      <c r="R8014" t="s">
        <v>32</v>
      </c>
      <c r="S8014" t="s">
        <v>24</v>
      </c>
      <c r="T8014">
        <f>_xlfn.DAYS(Raw_data_US_healthcare[[#This Row],[Discharge Date]],Raw_data_US_healthcare[[#This Row],[Date of Admission]])</f>
        <v>21</v>
      </c>
    </row>
    <row r="8015" spans="1:20" x14ac:dyDescent="0.3">
      <c r="A8015" t="s">
        <v>26511</v>
      </c>
      <c r="B8015" t="s">
        <v>21604</v>
      </c>
      <c r="C8015">
        <v>75</v>
      </c>
      <c r="D8015" t="str">
        <f>IF(Raw_data_US_healthcare[[#This Row],[Age]]&lt;35,"Young",IF(Raw_data_US_healthcare[[#This Row],[Age]]&lt;60,"Middle","Senior"))</f>
        <v>Senior</v>
      </c>
      <c r="E8015" t="s">
        <v>16</v>
      </c>
      <c r="F8015" t="s">
        <v>17</v>
      </c>
      <c r="G8015" t="s">
        <v>17</v>
      </c>
      <c r="H8015" t="s">
        <v>69</v>
      </c>
      <c r="I8015" s="2">
        <v>44026</v>
      </c>
      <c r="J8015" t="s">
        <v>10149</v>
      </c>
      <c r="K8015" t="s">
        <v>21605</v>
      </c>
      <c r="L8015" t="s">
        <v>21</v>
      </c>
      <c r="M8015">
        <v>57015.900900000001</v>
      </c>
      <c r="N8015">
        <v>333</v>
      </c>
      <c r="O8015" t="s">
        <v>22</v>
      </c>
      <c r="P8015" t="s">
        <v>22</v>
      </c>
      <c r="Q8015" s="2">
        <v>44043</v>
      </c>
      <c r="R8015" t="s">
        <v>83</v>
      </c>
      <c r="S8015" t="s">
        <v>45</v>
      </c>
      <c r="T8015">
        <f>_xlfn.DAYS(Raw_data_US_healthcare[[#This Row],[Discharge Date]],Raw_data_US_healthcare[[#This Row],[Date of Admission]])</f>
        <v>17</v>
      </c>
    </row>
    <row r="8016" spans="1:20" x14ac:dyDescent="0.3">
      <c r="A8016" t="s">
        <v>26511</v>
      </c>
      <c r="B8016" t="s">
        <v>21606</v>
      </c>
      <c r="C8016">
        <v>44</v>
      </c>
      <c r="D8016" t="str">
        <f>IF(Raw_data_US_healthcare[[#This Row],[Age]]&lt;35,"Young",IF(Raw_data_US_healthcare[[#This Row],[Age]]&lt;60,"Middle","Senior"))</f>
        <v>Middle</v>
      </c>
      <c r="E8016" t="s">
        <v>16</v>
      </c>
      <c r="F8016" t="s">
        <v>488</v>
      </c>
      <c r="G8016" t="s">
        <v>27</v>
      </c>
      <c r="H8016" t="s">
        <v>26516</v>
      </c>
      <c r="I8016" s="2">
        <v>44939</v>
      </c>
      <c r="J8016" t="s">
        <v>21607</v>
      </c>
      <c r="K8016" t="s">
        <v>21608</v>
      </c>
      <c r="L8016" t="s">
        <v>52</v>
      </c>
      <c r="M8016">
        <v>14064.287200000001</v>
      </c>
      <c r="N8016">
        <v>391</v>
      </c>
      <c r="O8016" t="s">
        <v>39</v>
      </c>
      <c r="P8016" t="s">
        <v>39</v>
      </c>
      <c r="Q8016" s="2">
        <v>44940</v>
      </c>
      <c r="R8016" t="s">
        <v>23</v>
      </c>
      <c r="S8016" t="s">
        <v>24</v>
      </c>
      <c r="T8016">
        <f>_xlfn.DAYS(Raw_data_US_healthcare[[#This Row],[Discharge Date]],Raw_data_US_healthcare[[#This Row],[Date of Admission]])</f>
        <v>1</v>
      </c>
    </row>
    <row r="8017" spans="1:20" x14ac:dyDescent="0.3">
      <c r="A8017" t="s">
        <v>26512</v>
      </c>
      <c r="B8017" t="s">
        <v>4740</v>
      </c>
      <c r="C8017">
        <v>26</v>
      </c>
      <c r="D8017" t="str">
        <f>IF(Raw_data_US_healthcare[[#This Row],[Age]]&lt;35,"Young",IF(Raw_data_US_healthcare[[#This Row],[Age]]&lt;60,"Middle","Senior"))</f>
        <v>Young</v>
      </c>
      <c r="E8017" t="s">
        <v>26</v>
      </c>
      <c r="F8017" t="s">
        <v>35</v>
      </c>
      <c r="G8017" t="s">
        <v>35</v>
      </c>
      <c r="H8017" t="s">
        <v>28</v>
      </c>
      <c r="I8017" s="2">
        <v>45215</v>
      </c>
      <c r="J8017" t="s">
        <v>21609</v>
      </c>
      <c r="K8017" t="s">
        <v>21610</v>
      </c>
      <c r="L8017" t="s">
        <v>52</v>
      </c>
      <c r="M8017">
        <v>6304.241</v>
      </c>
      <c r="N8017">
        <v>179</v>
      </c>
      <c r="O8017" t="s">
        <v>39</v>
      </c>
      <c r="P8017" t="s">
        <v>39</v>
      </c>
      <c r="Q8017" s="2">
        <v>45235</v>
      </c>
      <c r="R8017" t="s">
        <v>83</v>
      </c>
      <c r="S8017" t="s">
        <v>33</v>
      </c>
      <c r="T8017">
        <f>_xlfn.DAYS(Raw_data_US_healthcare[[#This Row],[Discharge Date]],Raw_data_US_healthcare[[#This Row],[Date of Admission]])</f>
        <v>20</v>
      </c>
    </row>
    <row r="8018" spans="1:20" x14ac:dyDescent="0.3">
      <c r="A8018" t="s">
        <v>26512</v>
      </c>
      <c r="B8018" t="s">
        <v>21611</v>
      </c>
      <c r="C8018">
        <v>48</v>
      </c>
      <c r="D8018" t="str">
        <f>IF(Raw_data_US_healthcare[[#This Row],[Age]]&lt;35,"Young",IF(Raw_data_US_healthcare[[#This Row],[Age]]&lt;60,"Middle","Senior"))</f>
        <v>Middle</v>
      </c>
      <c r="E8018" t="s">
        <v>26</v>
      </c>
      <c r="F8018" t="s">
        <v>35</v>
      </c>
      <c r="G8018" t="s">
        <v>35</v>
      </c>
      <c r="H8018" t="s">
        <v>18</v>
      </c>
      <c r="I8018" s="2">
        <v>44997</v>
      </c>
      <c r="J8018" t="s">
        <v>21612</v>
      </c>
      <c r="K8018" t="s">
        <v>11884</v>
      </c>
      <c r="L8018" t="s">
        <v>21</v>
      </c>
      <c r="M8018">
        <v>48461.100200000001</v>
      </c>
      <c r="N8018">
        <v>242</v>
      </c>
      <c r="O8018" t="s">
        <v>43</v>
      </c>
      <c r="P8018" t="s">
        <v>43</v>
      </c>
      <c r="Q8018" s="2">
        <v>45008</v>
      </c>
      <c r="R8018" t="s">
        <v>32</v>
      </c>
      <c r="S8018" t="s">
        <v>24</v>
      </c>
      <c r="T8018">
        <f>_xlfn.DAYS(Raw_data_US_healthcare[[#This Row],[Discharge Date]],Raw_data_US_healthcare[[#This Row],[Date of Admission]])</f>
        <v>11</v>
      </c>
    </row>
    <row r="8019" spans="1:20" x14ac:dyDescent="0.3">
      <c r="A8019" t="s">
        <v>26511</v>
      </c>
      <c r="B8019" t="s">
        <v>21613</v>
      </c>
      <c r="C8019">
        <v>47</v>
      </c>
      <c r="D8019" t="str">
        <f>IF(Raw_data_US_healthcare[[#This Row],[Age]]&lt;35,"Young",IF(Raw_data_US_healthcare[[#This Row],[Age]]&lt;60,"Middle","Senior"))</f>
        <v>Middle</v>
      </c>
      <c r="E8019" t="s">
        <v>16</v>
      </c>
      <c r="F8019" t="s">
        <v>62</v>
      </c>
      <c r="G8019" t="s">
        <v>62</v>
      </c>
      <c r="H8019" t="s">
        <v>28</v>
      </c>
      <c r="I8019" s="2">
        <v>43690</v>
      </c>
      <c r="J8019" t="s">
        <v>3584</v>
      </c>
      <c r="K8019" t="s">
        <v>5535</v>
      </c>
      <c r="L8019" t="s">
        <v>52</v>
      </c>
      <c r="M8019">
        <v>3840.3719000000001</v>
      </c>
      <c r="N8019">
        <v>491</v>
      </c>
      <c r="O8019" t="s">
        <v>39</v>
      </c>
      <c r="P8019" t="s">
        <v>39</v>
      </c>
      <c r="Q8019" s="2">
        <v>43693</v>
      </c>
      <c r="R8019" t="s">
        <v>83</v>
      </c>
      <c r="S8019" t="s">
        <v>24</v>
      </c>
      <c r="T8019">
        <f>_xlfn.DAYS(Raw_data_US_healthcare[[#This Row],[Discharge Date]],Raw_data_US_healthcare[[#This Row],[Date of Admission]])</f>
        <v>3</v>
      </c>
    </row>
    <row r="8020" spans="1:20" x14ac:dyDescent="0.3">
      <c r="A8020" t="s">
        <v>26512</v>
      </c>
      <c r="B8020" t="s">
        <v>21614</v>
      </c>
      <c r="C8020">
        <v>74</v>
      </c>
      <c r="D8020" t="str">
        <f>IF(Raw_data_US_healthcare[[#This Row],[Age]]&lt;35,"Young",IF(Raw_data_US_healthcare[[#This Row],[Age]]&lt;60,"Middle","Senior"))</f>
        <v>Senior</v>
      </c>
      <c r="E8020" t="s">
        <v>26</v>
      </c>
      <c r="F8020" t="s">
        <v>113</v>
      </c>
      <c r="G8020" t="s">
        <v>113</v>
      </c>
      <c r="H8020" t="s">
        <v>69</v>
      </c>
      <c r="I8020" s="2">
        <v>44245</v>
      </c>
      <c r="J8020" t="s">
        <v>21615</v>
      </c>
      <c r="K8020" t="s">
        <v>21616</v>
      </c>
      <c r="L8020" t="s">
        <v>52</v>
      </c>
      <c r="M8020">
        <v>24219.705900000001</v>
      </c>
      <c r="N8020">
        <v>465</v>
      </c>
      <c r="O8020" t="s">
        <v>43</v>
      </c>
      <c r="P8020" t="s">
        <v>43</v>
      </c>
      <c r="Q8020" s="2">
        <v>44251</v>
      </c>
      <c r="R8020" t="s">
        <v>83</v>
      </c>
      <c r="S8020" t="s">
        <v>33</v>
      </c>
      <c r="T8020">
        <f>_xlfn.DAYS(Raw_data_US_healthcare[[#This Row],[Discharge Date]],Raw_data_US_healthcare[[#This Row],[Date of Admission]])</f>
        <v>6</v>
      </c>
    </row>
    <row r="8021" spans="1:20" x14ac:dyDescent="0.3">
      <c r="A8021" t="s">
        <v>26511</v>
      </c>
      <c r="B8021" t="s">
        <v>21617</v>
      </c>
      <c r="C8021">
        <v>23</v>
      </c>
      <c r="D8021" t="str">
        <f>IF(Raw_data_US_healthcare[[#This Row],[Age]]&lt;35,"Young",IF(Raw_data_US_healthcare[[#This Row],[Age]]&lt;60,"Middle","Senior"))</f>
        <v>Young</v>
      </c>
      <c r="E8021" t="s">
        <v>16</v>
      </c>
      <c r="F8021" t="s">
        <v>49</v>
      </c>
      <c r="G8021" t="s">
        <v>49</v>
      </c>
      <c r="H8021" t="s">
        <v>26514</v>
      </c>
      <c r="I8021" s="2">
        <v>45072</v>
      </c>
      <c r="J8021" t="s">
        <v>21618</v>
      </c>
      <c r="K8021" t="s">
        <v>21619</v>
      </c>
      <c r="L8021" t="s">
        <v>60</v>
      </c>
      <c r="M8021">
        <v>37877.1921</v>
      </c>
      <c r="N8021">
        <v>490</v>
      </c>
      <c r="O8021" t="s">
        <v>22</v>
      </c>
      <c r="P8021" t="s">
        <v>22</v>
      </c>
      <c r="Q8021" s="2">
        <v>45081</v>
      </c>
      <c r="R8021" t="s">
        <v>32</v>
      </c>
      <c r="S8021" t="s">
        <v>45</v>
      </c>
      <c r="T8021">
        <f>_xlfn.DAYS(Raw_data_US_healthcare[[#This Row],[Discharge Date]],Raw_data_US_healthcare[[#This Row],[Date of Admission]])</f>
        <v>9</v>
      </c>
    </row>
    <row r="8022" spans="1:20" x14ac:dyDescent="0.3">
      <c r="A8022" t="s">
        <v>26511</v>
      </c>
      <c r="B8022" t="s">
        <v>21620</v>
      </c>
      <c r="C8022">
        <v>35</v>
      </c>
      <c r="D8022" t="str">
        <f>IF(Raw_data_US_healthcare[[#This Row],[Age]]&lt;35,"Young",IF(Raw_data_US_healthcare[[#This Row],[Age]]&lt;60,"Middle","Senior"))</f>
        <v>Middle</v>
      </c>
      <c r="E8022" t="s">
        <v>16</v>
      </c>
      <c r="F8022" t="s">
        <v>35</v>
      </c>
      <c r="G8022" t="s">
        <v>35</v>
      </c>
      <c r="H8022" t="s">
        <v>28</v>
      </c>
      <c r="I8022" s="2">
        <v>44454</v>
      </c>
      <c r="J8022" t="s">
        <v>21621</v>
      </c>
      <c r="K8022" t="s">
        <v>21622</v>
      </c>
      <c r="L8022" t="s">
        <v>60</v>
      </c>
      <c r="M8022">
        <v>18907.313200000001</v>
      </c>
      <c r="N8022">
        <v>110</v>
      </c>
      <c r="O8022" t="s">
        <v>39</v>
      </c>
      <c r="P8022" t="s">
        <v>39</v>
      </c>
      <c r="Q8022" s="2">
        <v>44483</v>
      </c>
      <c r="R8022" t="s">
        <v>44</v>
      </c>
      <c r="S8022" t="s">
        <v>24</v>
      </c>
      <c r="T8022">
        <f>_xlfn.DAYS(Raw_data_US_healthcare[[#This Row],[Discharge Date]],Raw_data_US_healthcare[[#This Row],[Date of Admission]])</f>
        <v>29</v>
      </c>
    </row>
    <row r="8023" spans="1:20" x14ac:dyDescent="0.3">
      <c r="A8023" t="s">
        <v>26512</v>
      </c>
      <c r="B8023" t="s">
        <v>3259</v>
      </c>
      <c r="C8023">
        <v>21</v>
      </c>
      <c r="D8023" t="str">
        <f>IF(Raw_data_US_healthcare[[#This Row],[Age]]&lt;35,"Young",IF(Raw_data_US_healthcare[[#This Row],[Age]]&lt;60,"Middle","Senior"))</f>
        <v>Young</v>
      </c>
      <c r="E8023" t="s">
        <v>26</v>
      </c>
      <c r="F8023" t="s">
        <v>62</v>
      </c>
      <c r="G8023" t="s">
        <v>62</v>
      </c>
      <c r="H8023" t="s">
        <v>18</v>
      </c>
      <c r="I8023" s="2">
        <v>43849</v>
      </c>
      <c r="J8023" t="s">
        <v>21623</v>
      </c>
      <c r="K8023" t="s">
        <v>21624</v>
      </c>
      <c r="L8023" t="s">
        <v>31</v>
      </c>
      <c r="M8023">
        <v>39304.552199999998</v>
      </c>
      <c r="N8023">
        <v>363</v>
      </c>
      <c r="O8023" t="s">
        <v>39</v>
      </c>
      <c r="P8023" t="s">
        <v>39</v>
      </c>
      <c r="Q8023" s="2">
        <v>43856</v>
      </c>
      <c r="R8023" t="s">
        <v>48</v>
      </c>
      <c r="S8023" t="s">
        <v>24</v>
      </c>
      <c r="T8023">
        <f>_xlfn.DAYS(Raw_data_US_healthcare[[#This Row],[Discharge Date]],Raw_data_US_healthcare[[#This Row],[Date of Admission]])</f>
        <v>7</v>
      </c>
    </row>
    <row r="8024" spans="1:20" x14ac:dyDescent="0.3">
      <c r="A8024" t="s">
        <v>26511</v>
      </c>
      <c r="B8024" t="s">
        <v>21625</v>
      </c>
      <c r="C8024">
        <v>47</v>
      </c>
      <c r="D8024" t="str">
        <f>IF(Raw_data_US_healthcare[[#This Row],[Age]]&lt;35,"Young",IF(Raw_data_US_healthcare[[#This Row],[Age]]&lt;60,"Middle","Senior"))</f>
        <v>Middle</v>
      </c>
      <c r="E8024" t="s">
        <v>16</v>
      </c>
      <c r="F8024" t="s">
        <v>49</v>
      </c>
      <c r="G8024" t="s">
        <v>49</v>
      </c>
      <c r="H8024" t="s">
        <v>36</v>
      </c>
      <c r="I8024" s="2">
        <v>44099</v>
      </c>
      <c r="J8024" t="s">
        <v>21626</v>
      </c>
      <c r="K8024" t="s">
        <v>21627</v>
      </c>
      <c r="L8024" t="s">
        <v>60</v>
      </c>
      <c r="M8024">
        <v>20332.510399999999</v>
      </c>
      <c r="N8024">
        <v>231</v>
      </c>
      <c r="O8024" t="s">
        <v>43</v>
      </c>
      <c r="P8024" t="s">
        <v>43</v>
      </c>
      <c r="Q8024" s="2">
        <v>44115</v>
      </c>
      <c r="R8024" t="s">
        <v>48</v>
      </c>
      <c r="S8024" t="s">
        <v>33</v>
      </c>
      <c r="T8024">
        <f>_xlfn.DAYS(Raw_data_US_healthcare[[#This Row],[Discharge Date]],Raw_data_US_healthcare[[#This Row],[Date of Admission]])</f>
        <v>16</v>
      </c>
    </row>
    <row r="8025" spans="1:20" x14ac:dyDescent="0.3">
      <c r="A8025" t="s">
        <v>26511</v>
      </c>
      <c r="B8025" t="s">
        <v>21628</v>
      </c>
      <c r="C8025">
        <v>53</v>
      </c>
      <c r="D8025" t="str">
        <f>IF(Raw_data_US_healthcare[[#This Row],[Age]]&lt;35,"Young",IF(Raw_data_US_healthcare[[#This Row],[Age]]&lt;60,"Middle","Senior"))</f>
        <v>Middle</v>
      </c>
      <c r="E8025" t="s">
        <v>16</v>
      </c>
      <c r="F8025" t="s">
        <v>35</v>
      </c>
      <c r="G8025" t="s">
        <v>35</v>
      </c>
      <c r="H8025" t="s">
        <v>69</v>
      </c>
      <c r="I8025" s="2">
        <v>44900</v>
      </c>
      <c r="J8025" t="s">
        <v>21629</v>
      </c>
      <c r="K8025" t="s">
        <v>21630</v>
      </c>
      <c r="L8025" t="s">
        <v>21</v>
      </c>
      <c r="M8025">
        <v>44864.7808</v>
      </c>
      <c r="N8025">
        <v>393</v>
      </c>
      <c r="O8025" t="s">
        <v>22</v>
      </c>
      <c r="P8025" t="s">
        <v>22</v>
      </c>
      <c r="Q8025" s="2">
        <v>44906</v>
      </c>
      <c r="R8025" t="s">
        <v>48</v>
      </c>
      <c r="S8025" t="s">
        <v>45</v>
      </c>
      <c r="T8025">
        <f>_xlfn.DAYS(Raw_data_US_healthcare[[#This Row],[Discharge Date]],Raw_data_US_healthcare[[#This Row],[Date of Admission]])</f>
        <v>6</v>
      </c>
    </row>
    <row r="8026" spans="1:20" x14ac:dyDescent="0.3">
      <c r="A8026" t="s">
        <v>26511</v>
      </c>
      <c r="B8026" t="s">
        <v>21631</v>
      </c>
      <c r="C8026">
        <v>52</v>
      </c>
      <c r="D8026" t="str">
        <f>IF(Raw_data_US_healthcare[[#This Row],[Age]]&lt;35,"Young",IF(Raw_data_US_healthcare[[#This Row],[Age]]&lt;60,"Middle","Senior"))</f>
        <v>Middle</v>
      </c>
      <c r="E8026" t="s">
        <v>16</v>
      </c>
      <c r="F8026" t="s">
        <v>18723</v>
      </c>
      <c r="G8026" t="s">
        <v>17</v>
      </c>
      <c r="H8026" t="s">
        <v>69</v>
      </c>
      <c r="I8026" s="2">
        <v>45069</v>
      </c>
      <c r="J8026" t="s">
        <v>21632</v>
      </c>
      <c r="K8026" t="s">
        <v>21633</v>
      </c>
      <c r="L8026" t="s">
        <v>56</v>
      </c>
      <c r="M8026">
        <v>60571.511400000003</v>
      </c>
      <c r="N8026">
        <v>410</v>
      </c>
      <c r="O8026" t="s">
        <v>22</v>
      </c>
      <c r="P8026" t="s">
        <v>22</v>
      </c>
      <c r="Q8026" s="2">
        <v>45070</v>
      </c>
      <c r="R8026" t="s">
        <v>32</v>
      </c>
      <c r="S8026" t="s">
        <v>24</v>
      </c>
      <c r="T8026">
        <f>_xlfn.DAYS(Raw_data_US_healthcare[[#This Row],[Discharge Date]],Raw_data_US_healthcare[[#This Row],[Date of Admission]])</f>
        <v>1</v>
      </c>
    </row>
    <row r="8027" spans="1:20" x14ac:dyDescent="0.3">
      <c r="A8027" t="s">
        <v>26511</v>
      </c>
      <c r="B8027" t="s">
        <v>21634</v>
      </c>
      <c r="C8027">
        <v>35</v>
      </c>
      <c r="D8027" t="str">
        <f>IF(Raw_data_US_healthcare[[#This Row],[Age]]&lt;35,"Young",IF(Raw_data_US_healthcare[[#This Row],[Age]]&lt;60,"Middle","Senior"))</f>
        <v>Middle</v>
      </c>
      <c r="E8027" t="s">
        <v>16</v>
      </c>
      <c r="F8027" t="s">
        <v>228</v>
      </c>
      <c r="G8027" t="s">
        <v>228</v>
      </c>
      <c r="H8027" t="s">
        <v>26516</v>
      </c>
      <c r="I8027" s="2">
        <v>44678</v>
      </c>
      <c r="J8027" t="s">
        <v>21635</v>
      </c>
      <c r="K8027" t="s">
        <v>21636</v>
      </c>
      <c r="L8027" t="s">
        <v>31</v>
      </c>
      <c r="M8027">
        <v>2132.895</v>
      </c>
      <c r="N8027">
        <v>421</v>
      </c>
      <c r="O8027" t="s">
        <v>39</v>
      </c>
      <c r="P8027" t="s">
        <v>39</v>
      </c>
      <c r="Q8027" s="2">
        <v>44681</v>
      </c>
      <c r="R8027" t="s">
        <v>48</v>
      </c>
      <c r="S8027" t="s">
        <v>24</v>
      </c>
      <c r="T8027">
        <f>_xlfn.DAYS(Raw_data_US_healthcare[[#This Row],[Discharge Date]],Raw_data_US_healthcare[[#This Row],[Date of Admission]])</f>
        <v>3</v>
      </c>
    </row>
    <row r="8028" spans="1:20" x14ac:dyDescent="0.3">
      <c r="A8028" t="s">
        <v>26512</v>
      </c>
      <c r="B8028" t="s">
        <v>21637</v>
      </c>
      <c r="C8028">
        <v>68</v>
      </c>
      <c r="D8028" t="str">
        <f>IF(Raw_data_US_healthcare[[#This Row],[Age]]&lt;35,"Young",IF(Raw_data_US_healthcare[[#This Row],[Age]]&lt;60,"Middle","Senior"))</f>
        <v>Senior</v>
      </c>
      <c r="E8028" t="s">
        <v>26</v>
      </c>
      <c r="F8028" t="s">
        <v>228</v>
      </c>
      <c r="G8028" t="s">
        <v>228</v>
      </c>
      <c r="H8028" t="s">
        <v>69</v>
      </c>
      <c r="I8028" s="2">
        <v>44238</v>
      </c>
      <c r="J8028" t="s">
        <v>21638</v>
      </c>
      <c r="K8028" t="s">
        <v>21639</v>
      </c>
      <c r="L8028" t="s">
        <v>21</v>
      </c>
      <c r="M8028">
        <v>28953.3802</v>
      </c>
      <c r="N8028">
        <v>246</v>
      </c>
      <c r="O8028" t="s">
        <v>39</v>
      </c>
      <c r="P8028" t="s">
        <v>39</v>
      </c>
      <c r="Q8028" s="2">
        <v>44239</v>
      </c>
      <c r="R8028" t="s">
        <v>44</v>
      </c>
      <c r="S8028" t="s">
        <v>33</v>
      </c>
      <c r="T8028">
        <f>_xlfn.DAYS(Raw_data_US_healthcare[[#This Row],[Discharge Date]],Raw_data_US_healthcare[[#This Row],[Date of Admission]])</f>
        <v>1</v>
      </c>
    </row>
    <row r="8029" spans="1:20" x14ac:dyDescent="0.3">
      <c r="A8029" t="s">
        <v>26511</v>
      </c>
      <c r="B8029" t="s">
        <v>1485</v>
      </c>
      <c r="C8029">
        <v>26</v>
      </c>
      <c r="D8029" t="str">
        <f>IF(Raw_data_US_healthcare[[#This Row],[Age]]&lt;35,"Young",IF(Raw_data_US_healthcare[[#This Row],[Age]]&lt;60,"Middle","Senior"))</f>
        <v>Young</v>
      </c>
      <c r="E8029" t="s">
        <v>16</v>
      </c>
      <c r="F8029" t="s">
        <v>88</v>
      </c>
      <c r="G8029" t="s">
        <v>88</v>
      </c>
      <c r="H8029" t="s">
        <v>28</v>
      </c>
      <c r="I8029" s="2">
        <v>43768</v>
      </c>
      <c r="J8029" t="s">
        <v>21640</v>
      </c>
      <c r="K8029" t="s">
        <v>21641</v>
      </c>
      <c r="L8029" t="s">
        <v>60</v>
      </c>
      <c r="M8029">
        <v>1379.3995</v>
      </c>
      <c r="N8029">
        <v>120</v>
      </c>
      <c r="O8029" t="s">
        <v>43</v>
      </c>
      <c r="P8029" t="s">
        <v>43</v>
      </c>
      <c r="Q8029" s="2">
        <v>43778</v>
      </c>
      <c r="R8029" t="s">
        <v>44</v>
      </c>
      <c r="S8029" t="s">
        <v>33</v>
      </c>
      <c r="T8029">
        <f>_xlfn.DAYS(Raw_data_US_healthcare[[#This Row],[Discharge Date]],Raw_data_US_healthcare[[#This Row],[Date of Admission]])</f>
        <v>10</v>
      </c>
    </row>
    <row r="8030" spans="1:20" x14ac:dyDescent="0.3">
      <c r="A8030" t="s">
        <v>26511</v>
      </c>
      <c r="B8030" t="s">
        <v>13075</v>
      </c>
      <c r="C8030">
        <v>44</v>
      </c>
      <c r="D8030" t="str">
        <f>IF(Raw_data_US_healthcare[[#This Row],[Age]]&lt;35,"Young",IF(Raw_data_US_healthcare[[#This Row],[Age]]&lt;60,"Middle","Senior"))</f>
        <v>Middle</v>
      </c>
      <c r="E8030" t="s">
        <v>16</v>
      </c>
      <c r="F8030" t="s">
        <v>49</v>
      </c>
      <c r="G8030" t="s">
        <v>49</v>
      </c>
      <c r="H8030" t="s">
        <v>36</v>
      </c>
      <c r="I8030" s="2">
        <v>44704</v>
      </c>
      <c r="J8030" t="s">
        <v>21642</v>
      </c>
      <c r="K8030" t="s">
        <v>9105</v>
      </c>
      <c r="L8030" t="s">
        <v>21</v>
      </c>
      <c r="M8030">
        <v>2972.4965000000002</v>
      </c>
      <c r="N8030">
        <v>314</v>
      </c>
      <c r="O8030" t="s">
        <v>43</v>
      </c>
      <c r="P8030" t="s">
        <v>43</v>
      </c>
      <c r="Q8030" s="2">
        <v>44716</v>
      </c>
      <c r="R8030" t="s">
        <v>83</v>
      </c>
      <c r="S8030" t="s">
        <v>45</v>
      </c>
      <c r="T8030">
        <f>_xlfn.DAYS(Raw_data_US_healthcare[[#This Row],[Discharge Date]],Raw_data_US_healthcare[[#This Row],[Date of Admission]])</f>
        <v>12</v>
      </c>
    </row>
    <row r="8031" spans="1:20" x14ac:dyDescent="0.3">
      <c r="A8031" t="s">
        <v>26511</v>
      </c>
      <c r="B8031" t="s">
        <v>21643</v>
      </c>
      <c r="C8031">
        <v>40</v>
      </c>
      <c r="D8031" t="str">
        <f>IF(Raw_data_US_healthcare[[#This Row],[Age]]&lt;35,"Young",IF(Raw_data_US_healthcare[[#This Row],[Age]]&lt;60,"Middle","Senior"))</f>
        <v>Middle</v>
      </c>
      <c r="E8031" t="s">
        <v>16</v>
      </c>
      <c r="F8031" t="s">
        <v>113</v>
      </c>
      <c r="G8031" t="s">
        <v>113</v>
      </c>
      <c r="H8031" t="s">
        <v>18</v>
      </c>
      <c r="I8031" s="2">
        <v>44385</v>
      </c>
      <c r="J8031" t="s">
        <v>21644</v>
      </c>
      <c r="K8031" t="s">
        <v>21645</v>
      </c>
      <c r="L8031" t="s">
        <v>52</v>
      </c>
      <c r="M8031">
        <v>21105.018</v>
      </c>
      <c r="N8031">
        <v>118</v>
      </c>
      <c r="O8031" t="s">
        <v>43</v>
      </c>
      <c r="P8031" t="s">
        <v>43</v>
      </c>
      <c r="Q8031" s="2">
        <v>44387</v>
      </c>
      <c r="R8031" t="s">
        <v>48</v>
      </c>
      <c r="S8031" t="s">
        <v>45</v>
      </c>
      <c r="T8031">
        <f>_xlfn.DAYS(Raw_data_US_healthcare[[#This Row],[Discharge Date]],Raw_data_US_healthcare[[#This Row],[Date of Admission]])</f>
        <v>2</v>
      </c>
    </row>
    <row r="8032" spans="1:20" x14ac:dyDescent="0.3">
      <c r="A8032" t="s">
        <v>26512</v>
      </c>
      <c r="B8032" t="s">
        <v>21646</v>
      </c>
      <c r="C8032">
        <v>70</v>
      </c>
      <c r="D8032" t="str">
        <f>IF(Raw_data_US_healthcare[[#This Row],[Age]]&lt;35,"Young",IF(Raw_data_US_healthcare[[#This Row],[Age]]&lt;60,"Middle","Senior"))</f>
        <v>Senior</v>
      </c>
      <c r="E8032" t="s">
        <v>26</v>
      </c>
      <c r="F8032" t="s">
        <v>62</v>
      </c>
      <c r="G8032" t="s">
        <v>62</v>
      </c>
      <c r="H8032" t="s">
        <v>26516</v>
      </c>
      <c r="I8032" s="2">
        <v>43981</v>
      </c>
      <c r="J8032" t="s">
        <v>21647</v>
      </c>
      <c r="K8032" t="s">
        <v>21648</v>
      </c>
      <c r="L8032" t="s">
        <v>56</v>
      </c>
      <c r="M8032">
        <v>6796.0020000000004</v>
      </c>
      <c r="N8032">
        <v>172</v>
      </c>
      <c r="O8032" t="s">
        <v>43</v>
      </c>
      <c r="P8032" t="s">
        <v>43</v>
      </c>
      <c r="Q8032" s="2">
        <v>43982</v>
      </c>
      <c r="R8032" t="s">
        <v>44</v>
      </c>
      <c r="S8032" t="s">
        <v>45</v>
      </c>
      <c r="T8032">
        <f>_xlfn.DAYS(Raw_data_US_healthcare[[#This Row],[Discharge Date]],Raw_data_US_healthcare[[#This Row],[Date of Admission]])</f>
        <v>1</v>
      </c>
    </row>
    <row r="8033" spans="1:20" x14ac:dyDescent="0.3">
      <c r="A8033" t="s">
        <v>26511</v>
      </c>
      <c r="B8033" t="s">
        <v>21649</v>
      </c>
      <c r="C8033">
        <v>37</v>
      </c>
      <c r="D8033" t="str">
        <f>IF(Raw_data_US_healthcare[[#This Row],[Age]]&lt;35,"Young",IF(Raw_data_US_healthcare[[#This Row],[Age]]&lt;60,"Middle","Senior"))</f>
        <v>Middle</v>
      </c>
      <c r="E8033" t="s">
        <v>16</v>
      </c>
      <c r="F8033" t="s">
        <v>228</v>
      </c>
      <c r="G8033" t="s">
        <v>228</v>
      </c>
      <c r="H8033" t="s">
        <v>26516</v>
      </c>
      <c r="I8033" s="2">
        <v>44181</v>
      </c>
      <c r="J8033" t="s">
        <v>21650</v>
      </c>
      <c r="K8033" t="s">
        <v>14107</v>
      </c>
      <c r="L8033" t="s">
        <v>31</v>
      </c>
      <c r="M8033">
        <v>11299.434300000001</v>
      </c>
      <c r="N8033">
        <v>480</v>
      </c>
      <c r="O8033" t="s">
        <v>39</v>
      </c>
      <c r="P8033" t="s">
        <v>39</v>
      </c>
      <c r="Q8033" s="2">
        <v>44205</v>
      </c>
      <c r="R8033" t="s">
        <v>32</v>
      </c>
      <c r="S8033" t="s">
        <v>33</v>
      </c>
      <c r="T8033">
        <f>_xlfn.DAYS(Raw_data_US_healthcare[[#This Row],[Discharge Date]],Raw_data_US_healthcare[[#This Row],[Date of Admission]])</f>
        <v>24</v>
      </c>
    </row>
    <row r="8034" spans="1:20" x14ac:dyDescent="0.3">
      <c r="A8034" t="s">
        <v>26511</v>
      </c>
      <c r="B8034" t="s">
        <v>21651</v>
      </c>
      <c r="C8034">
        <v>51</v>
      </c>
      <c r="D8034" t="str">
        <f>IF(Raw_data_US_healthcare[[#This Row],[Age]]&lt;35,"Young",IF(Raw_data_US_healthcare[[#This Row],[Age]]&lt;60,"Middle","Senior"))</f>
        <v>Middle</v>
      </c>
      <c r="E8034" t="s">
        <v>16</v>
      </c>
      <c r="F8034" t="s">
        <v>18723</v>
      </c>
      <c r="G8034" t="s">
        <v>17</v>
      </c>
      <c r="H8034" t="s">
        <v>28</v>
      </c>
      <c r="I8034" s="2">
        <v>45071</v>
      </c>
      <c r="J8034" t="s">
        <v>21652</v>
      </c>
      <c r="K8034" t="s">
        <v>21653</v>
      </c>
      <c r="L8034" t="s">
        <v>31</v>
      </c>
      <c r="M8034">
        <v>35762.922200000001</v>
      </c>
      <c r="N8034">
        <v>227</v>
      </c>
      <c r="O8034" t="s">
        <v>43</v>
      </c>
      <c r="P8034" t="s">
        <v>43</v>
      </c>
      <c r="Q8034" s="2">
        <v>45089</v>
      </c>
      <c r="R8034" t="s">
        <v>83</v>
      </c>
      <c r="S8034" t="s">
        <v>24</v>
      </c>
      <c r="T8034">
        <f>_xlfn.DAYS(Raw_data_US_healthcare[[#This Row],[Discharge Date]],Raw_data_US_healthcare[[#This Row],[Date of Admission]])</f>
        <v>18</v>
      </c>
    </row>
    <row r="8035" spans="1:20" x14ac:dyDescent="0.3">
      <c r="A8035" t="s">
        <v>26512</v>
      </c>
      <c r="B8035" t="s">
        <v>21654</v>
      </c>
      <c r="C8035">
        <v>82</v>
      </c>
      <c r="D8035" t="str">
        <f>IF(Raw_data_US_healthcare[[#This Row],[Age]]&lt;35,"Young",IF(Raw_data_US_healthcare[[#This Row],[Age]]&lt;60,"Middle","Senior"))</f>
        <v>Senior</v>
      </c>
      <c r="E8035" t="s">
        <v>26</v>
      </c>
      <c r="F8035" t="s">
        <v>62</v>
      </c>
      <c r="G8035" t="s">
        <v>62</v>
      </c>
      <c r="H8035" t="s">
        <v>18</v>
      </c>
      <c r="I8035" s="2">
        <v>43708</v>
      </c>
      <c r="J8035" t="s">
        <v>21655</v>
      </c>
      <c r="K8035" t="s">
        <v>21656</v>
      </c>
      <c r="L8035" t="s">
        <v>60</v>
      </c>
      <c r="M8035">
        <v>35263.521800000002</v>
      </c>
      <c r="N8035">
        <v>404</v>
      </c>
      <c r="O8035" t="s">
        <v>43</v>
      </c>
      <c r="P8035" t="s">
        <v>43</v>
      </c>
      <c r="Q8035" s="2">
        <v>43722</v>
      </c>
      <c r="R8035" t="s">
        <v>44</v>
      </c>
      <c r="S8035" t="s">
        <v>45</v>
      </c>
      <c r="T8035">
        <f>_xlfn.DAYS(Raw_data_US_healthcare[[#This Row],[Discharge Date]],Raw_data_US_healthcare[[#This Row],[Date of Admission]])</f>
        <v>14</v>
      </c>
    </row>
    <row r="8036" spans="1:20" x14ac:dyDescent="0.3">
      <c r="A8036" t="s">
        <v>26512</v>
      </c>
      <c r="B8036" t="s">
        <v>21657</v>
      </c>
      <c r="C8036">
        <v>24</v>
      </c>
      <c r="D8036" t="str">
        <f>IF(Raw_data_US_healthcare[[#This Row],[Age]]&lt;35,"Young",IF(Raw_data_US_healthcare[[#This Row],[Age]]&lt;60,"Middle","Senior"))</f>
        <v>Young</v>
      </c>
      <c r="E8036" t="s">
        <v>26</v>
      </c>
      <c r="F8036" t="s">
        <v>88</v>
      </c>
      <c r="G8036" t="s">
        <v>88</v>
      </c>
      <c r="H8036" t="s">
        <v>28</v>
      </c>
      <c r="I8036" s="2">
        <v>43673</v>
      </c>
      <c r="J8036" t="s">
        <v>21658</v>
      </c>
      <c r="K8036" t="s">
        <v>6931</v>
      </c>
      <c r="L8036" t="s">
        <v>56</v>
      </c>
      <c r="M8036">
        <v>19393.602699999999</v>
      </c>
      <c r="N8036">
        <v>246</v>
      </c>
      <c r="O8036" t="s">
        <v>39</v>
      </c>
      <c r="P8036" t="s">
        <v>39</v>
      </c>
      <c r="Q8036" s="2">
        <v>43691</v>
      </c>
      <c r="R8036" t="s">
        <v>44</v>
      </c>
      <c r="S8036" t="s">
        <v>45</v>
      </c>
      <c r="T8036">
        <f>_xlfn.DAYS(Raw_data_US_healthcare[[#This Row],[Discharge Date]],Raw_data_US_healthcare[[#This Row],[Date of Admission]])</f>
        <v>18</v>
      </c>
    </row>
    <row r="8037" spans="1:20" x14ac:dyDescent="0.3">
      <c r="A8037" t="s">
        <v>26511</v>
      </c>
      <c r="B8037" t="s">
        <v>7747</v>
      </c>
      <c r="C8037">
        <v>42</v>
      </c>
      <c r="D8037" t="str">
        <f>IF(Raw_data_US_healthcare[[#This Row],[Age]]&lt;35,"Young",IF(Raw_data_US_healthcare[[#This Row],[Age]]&lt;60,"Middle","Senior"))</f>
        <v>Middle</v>
      </c>
      <c r="E8037" t="s">
        <v>16</v>
      </c>
      <c r="F8037" t="s">
        <v>113</v>
      </c>
      <c r="G8037" t="s">
        <v>113</v>
      </c>
      <c r="H8037" t="s">
        <v>26514</v>
      </c>
      <c r="I8037" s="2">
        <v>43985</v>
      </c>
      <c r="J8037" t="s">
        <v>21659</v>
      </c>
      <c r="K8037" t="s">
        <v>2543</v>
      </c>
      <c r="L8037" t="s">
        <v>52</v>
      </c>
      <c r="M8037">
        <v>14327.311</v>
      </c>
      <c r="N8037">
        <v>128</v>
      </c>
      <c r="O8037" t="s">
        <v>22</v>
      </c>
      <c r="P8037" t="s">
        <v>22</v>
      </c>
      <c r="Q8037" s="2">
        <v>44002</v>
      </c>
      <c r="R8037" t="s">
        <v>44</v>
      </c>
      <c r="S8037" t="s">
        <v>24</v>
      </c>
      <c r="T8037">
        <f>_xlfn.DAYS(Raw_data_US_healthcare[[#This Row],[Discharge Date]],Raw_data_US_healthcare[[#This Row],[Date of Admission]])</f>
        <v>17</v>
      </c>
    </row>
    <row r="8038" spans="1:20" x14ac:dyDescent="0.3">
      <c r="A8038" t="s">
        <v>26512</v>
      </c>
      <c r="B8038" t="s">
        <v>21660</v>
      </c>
      <c r="C8038">
        <v>75</v>
      </c>
      <c r="D8038" t="str">
        <f>IF(Raw_data_US_healthcare[[#This Row],[Age]]&lt;35,"Young",IF(Raw_data_US_healthcare[[#This Row],[Age]]&lt;60,"Middle","Senior"))</f>
        <v>Senior</v>
      </c>
      <c r="E8038" t="s">
        <v>26</v>
      </c>
      <c r="F8038" t="s">
        <v>35</v>
      </c>
      <c r="G8038" t="s">
        <v>35</v>
      </c>
      <c r="H8038" t="s">
        <v>18</v>
      </c>
      <c r="I8038" s="2">
        <v>44884</v>
      </c>
      <c r="J8038" t="s">
        <v>21661</v>
      </c>
      <c r="K8038" t="s">
        <v>3627</v>
      </c>
      <c r="L8038" t="s">
        <v>31</v>
      </c>
      <c r="M8038">
        <v>32134.3904</v>
      </c>
      <c r="N8038">
        <v>237</v>
      </c>
      <c r="O8038" t="s">
        <v>39</v>
      </c>
      <c r="P8038" t="s">
        <v>39</v>
      </c>
      <c r="Q8038" s="2">
        <v>44908</v>
      </c>
      <c r="R8038" t="s">
        <v>44</v>
      </c>
      <c r="S8038" t="s">
        <v>24</v>
      </c>
      <c r="T8038">
        <f>_xlfn.DAYS(Raw_data_US_healthcare[[#This Row],[Discharge Date]],Raw_data_US_healthcare[[#This Row],[Date of Admission]])</f>
        <v>24</v>
      </c>
    </row>
    <row r="8039" spans="1:20" x14ac:dyDescent="0.3">
      <c r="A8039" t="s">
        <v>26511</v>
      </c>
      <c r="B8039" t="s">
        <v>21662</v>
      </c>
      <c r="C8039">
        <v>27</v>
      </c>
      <c r="D8039" t="str">
        <f>IF(Raw_data_US_healthcare[[#This Row],[Age]]&lt;35,"Young",IF(Raw_data_US_healthcare[[#This Row],[Age]]&lt;60,"Middle","Senior"))</f>
        <v>Young</v>
      </c>
      <c r="E8039" t="s">
        <v>16</v>
      </c>
      <c r="F8039" t="s">
        <v>228</v>
      </c>
      <c r="G8039" t="s">
        <v>228</v>
      </c>
      <c r="H8039" t="s">
        <v>36</v>
      </c>
      <c r="I8039" s="2">
        <v>44841</v>
      </c>
      <c r="J8039" t="s">
        <v>21663</v>
      </c>
      <c r="K8039" t="s">
        <v>21664</v>
      </c>
      <c r="L8039" t="s">
        <v>60</v>
      </c>
      <c r="M8039">
        <v>6651.0311000000002</v>
      </c>
      <c r="N8039">
        <v>488</v>
      </c>
      <c r="O8039" t="s">
        <v>22</v>
      </c>
      <c r="P8039" t="s">
        <v>22</v>
      </c>
      <c r="Q8039" s="2">
        <v>44846</v>
      </c>
      <c r="R8039" t="s">
        <v>48</v>
      </c>
      <c r="S8039" t="s">
        <v>24</v>
      </c>
      <c r="T8039">
        <f>_xlfn.DAYS(Raw_data_US_healthcare[[#This Row],[Discharge Date]],Raw_data_US_healthcare[[#This Row],[Date of Admission]])</f>
        <v>5</v>
      </c>
    </row>
    <row r="8040" spans="1:20" x14ac:dyDescent="0.3">
      <c r="A8040" t="s">
        <v>26512</v>
      </c>
      <c r="B8040" t="s">
        <v>21665</v>
      </c>
      <c r="C8040">
        <v>64</v>
      </c>
      <c r="D8040" t="str">
        <f>IF(Raw_data_US_healthcare[[#This Row],[Age]]&lt;35,"Young",IF(Raw_data_US_healthcare[[#This Row],[Age]]&lt;60,"Middle","Senior"))</f>
        <v>Senior</v>
      </c>
      <c r="E8040" t="s">
        <v>26</v>
      </c>
      <c r="F8040" t="s">
        <v>18723</v>
      </c>
      <c r="G8040" t="s">
        <v>17</v>
      </c>
      <c r="H8040" t="s">
        <v>26516</v>
      </c>
      <c r="I8040" s="2">
        <v>44863</v>
      </c>
      <c r="J8040" t="s">
        <v>21666</v>
      </c>
      <c r="K8040" t="s">
        <v>21667</v>
      </c>
      <c r="L8040" t="s">
        <v>31</v>
      </c>
      <c r="M8040">
        <v>32471.002499999999</v>
      </c>
      <c r="N8040">
        <v>365</v>
      </c>
      <c r="O8040" t="s">
        <v>39</v>
      </c>
      <c r="P8040" t="s">
        <v>39</v>
      </c>
      <c r="Q8040" s="2">
        <v>44891</v>
      </c>
      <c r="R8040" t="s">
        <v>23</v>
      </c>
      <c r="S8040" t="s">
        <v>24</v>
      </c>
      <c r="T8040">
        <f>_xlfn.DAYS(Raw_data_US_healthcare[[#This Row],[Discharge Date]],Raw_data_US_healthcare[[#This Row],[Date of Admission]])</f>
        <v>28</v>
      </c>
    </row>
    <row r="8041" spans="1:20" x14ac:dyDescent="0.3">
      <c r="A8041" t="s">
        <v>26511</v>
      </c>
      <c r="B8041" t="s">
        <v>21668</v>
      </c>
      <c r="C8041">
        <v>34</v>
      </c>
      <c r="D8041" t="str">
        <f>IF(Raw_data_US_healthcare[[#This Row],[Age]]&lt;35,"Young",IF(Raw_data_US_healthcare[[#This Row],[Age]]&lt;60,"Middle","Senior"))</f>
        <v>Young</v>
      </c>
      <c r="E8041" t="s">
        <v>16</v>
      </c>
      <c r="F8041" t="s">
        <v>88</v>
      </c>
      <c r="G8041" t="s">
        <v>88</v>
      </c>
      <c r="H8041" t="s">
        <v>28</v>
      </c>
      <c r="I8041" s="2">
        <v>44284</v>
      </c>
      <c r="J8041" t="s">
        <v>21669</v>
      </c>
      <c r="K8041" t="s">
        <v>21670</v>
      </c>
      <c r="L8041" t="s">
        <v>60</v>
      </c>
      <c r="M8041">
        <v>44203.338199999998</v>
      </c>
      <c r="N8041">
        <v>404</v>
      </c>
      <c r="O8041" t="s">
        <v>22</v>
      </c>
      <c r="P8041" t="s">
        <v>22</v>
      </c>
      <c r="Q8041" s="2">
        <v>44289</v>
      </c>
      <c r="R8041" t="s">
        <v>23</v>
      </c>
      <c r="S8041" t="s">
        <v>24</v>
      </c>
      <c r="T8041">
        <f>_xlfn.DAYS(Raw_data_US_healthcare[[#This Row],[Discharge Date]],Raw_data_US_healthcare[[#This Row],[Date of Admission]])</f>
        <v>5</v>
      </c>
    </row>
    <row r="8042" spans="1:20" x14ac:dyDescent="0.3">
      <c r="A8042" t="s">
        <v>26511</v>
      </c>
      <c r="B8042" t="s">
        <v>21671</v>
      </c>
      <c r="C8042">
        <v>75</v>
      </c>
      <c r="D8042" t="str">
        <f>IF(Raw_data_US_healthcare[[#This Row],[Age]]&lt;35,"Young",IF(Raw_data_US_healthcare[[#This Row],[Age]]&lt;60,"Middle","Senior"))</f>
        <v>Senior</v>
      </c>
      <c r="E8042" t="s">
        <v>16</v>
      </c>
      <c r="F8042" t="s">
        <v>488</v>
      </c>
      <c r="G8042" t="s">
        <v>27</v>
      </c>
      <c r="H8042" t="s">
        <v>36</v>
      </c>
      <c r="I8042" s="2">
        <v>43443</v>
      </c>
      <c r="J8042" t="s">
        <v>21672</v>
      </c>
      <c r="K8042" t="s">
        <v>21673</v>
      </c>
      <c r="L8042" t="s">
        <v>60</v>
      </c>
      <c r="M8042">
        <v>19501.831999999999</v>
      </c>
      <c r="N8042">
        <v>247</v>
      </c>
      <c r="O8042" t="s">
        <v>22</v>
      </c>
      <c r="P8042" t="s">
        <v>22</v>
      </c>
      <c r="Q8042" s="2">
        <v>43463</v>
      </c>
      <c r="R8042" t="s">
        <v>48</v>
      </c>
      <c r="S8042" t="s">
        <v>33</v>
      </c>
      <c r="T8042">
        <f>_xlfn.DAYS(Raw_data_US_healthcare[[#This Row],[Discharge Date]],Raw_data_US_healthcare[[#This Row],[Date of Admission]])</f>
        <v>20</v>
      </c>
    </row>
    <row r="8043" spans="1:20" x14ac:dyDescent="0.3">
      <c r="A8043" t="s">
        <v>26511</v>
      </c>
      <c r="B8043" t="s">
        <v>21674</v>
      </c>
      <c r="C8043">
        <v>25</v>
      </c>
      <c r="D8043" t="str">
        <f>IF(Raw_data_US_healthcare[[#This Row],[Age]]&lt;35,"Young",IF(Raw_data_US_healthcare[[#This Row],[Age]]&lt;60,"Middle","Senior"))</f>
        <v>Young</v>
      </c>
      <c r="E8043" t="s">
        <v>16</v>
      </c>
      <c r="F8043" t="s">
        <v>62</v>
      </c>
      <c r="G8043" t="s">
        <v>62</v>
      </c>
      <c r="H8043" t="s">
        <v>26516</v>
      </c>
      <c r="I8043" s="2">
        <v>43857</v>
      </c>
      <c r="J8043" t="s">
        <v>21675</v>
      </c>
      <c r="K8043" t="s">
        <v>21676</v>
      </c>
      <c r="L8043" t="s">
        <v>52</v>
      </c>
      <c r="M8043">
        <v>8447.3143</v>
      </c>
      <c r="N8043">
        <v>334</v>
      </c>
      <c r="O8043" t="s">
        <v>43</v>
      </c>
      <c r="P8043" t="s">
        <v>43</v>
      </c>
      <c r="Q8043" s="2">
        <v>43877</v>
      </c>
      <c r="R8043" t="s">
        <v>44</v>
      </c>
      <c r="S8043" t="s">
        <v>33</v>
      </c>
      <c r="T8043">
        <f>_xlfn.DAYS(Raw_data_US_healthcare[[#This Row],[Discharge Date]],Raw_data_US_healthcare[[#This Row],[Date of Admission]])</f>
        <v>20</v>
      </c>
    </row>
    <row r="8044" spans="1:20" x14ac:dyDescent="0.3">
      <c r="A8044" t="s">
        <v>26512</v>
      </c>
      <c r="B8044" t="s">
        <v>21677</v>
      </c>
      <c r="C8044">
        <v>52</v>
      </c>
      <c r="D8044" t="str">
        <f>IF(Raw_data_US_healthcare[[#This Row],[Age]]&lt;35,"Young",IF(Raw_data_US_healthcare[[#This Row],[Age]]&lt;60,"Middle","Senior"))</f>
        <v>Middle</v>
      </c>
      <c r="E8044" t="s">
        <v>26</v>
      </c>
      <c r="F8044" t="s">
        <v>88</v>
      </c>
      <c r="G8044" t="s">
        <v>88</v>
      </c>
      <c r="H8044" t="s">
        <v>36</v>
      </c>
      <c r="I8044" s="2">
        <v>43809</v>
      </c>
      <c r="J8044" t="s">
        <v>21678</v>
      </c>
      <c r="K8044" t="s">
        <v>21679</v>
      </c>
      <c r="L8044" t="s">
        <v>60</v>
      </c>
      <c r="M8044">
        <v>7826.5933000000005</v>
      </c>
      <c r="N8044">
        <v>233</v>
      </c>
      <c r="O8044" t="s">
        <v>39</v>
      </c>
      <c r="P8044" t="s">
        <v>39</v>
      </c>
      <c r="Q8044" s="2">
        <v>43811</v>
      </c>
      <c r="R8044" t="s">
        <v>32</v>
      </c>
      <c r="S8044" t="s">
        <v>33</v>
      </c>
      <c r="T8044">
        <f>_xlfn.DAYS(Raw_data_US_healthcare[[#This Row],[Discharge Date]],Raw_data_US_healthcare[[#This Row],[Date of Admission]])</f>
        <v>2</v>
      </c>
    </row>
    <row r="8045" spans="1:20" x14ac:dyDescent="0.3">
      <c r="A8045" t="s">
        <v>26512</v>
      </c>
      <c r="B8045" t="s">
        <v>21680</v>
      </c>
      <c r="C8045">
        <v>21</v>
      </c>
      <c r="D8045" t="str">
        <f>IF(Raw_data_US_healthcare[[#This Row],[Age]]&lt;35,"Young",IF(Raw_data_US_healthcare[[#This Row],[Age]]&lt;60,"Middle","Senior"))</f>
        <v>Young</v>
      </c>
      <c r="E8045" t="s">
        <v>26</v>
      </c>
      <c r="F8045" t="s">
        <v>18723</v>
      </c>
      <c r="G8045" t="s">
        <v>17</v>
      </c>
      <c r="H8045" t="s">
        <v>28</v>
      </c>
      <c r="I8045" s="2">
        <v>44888</v>
      </c>
      <c r="J8045" t="s">
        <v>21681</v>
      </c>
      <c r="K8045" t="s">
        <v>21682</v>
      </c>
      <c r="L8045" t="s">
        <v>31</v>
      </c>
      <c r="M8045">
        <v>30477.274300000001</v>
      </c>
      <c r="N8045">
        <v>469</v>
      </c>
      <c r="O8045" t="s">
        <v>22</v>
      </c>
      <c r="P8045" t="s">
        <v>22</v>
      </c>
      <c r="Q8045" s="2">
        <v>44905</v>
      </c>
      <c r="R8045" t="s">
        <v>23</v>
      </c>
      <c r="S8045" t="s">
        <v>45</v>
      </c>
      <c r="T8045">
        <f>_xlfn.DAYS(Raw_data_US_healthcare[[#This Row],[Discharge Date]],Raw_data_US_healthcare[[#This Row],[Date of Admission]])</f>
        <v>17</v>
      </c>
    </row>
    <row r="8046" spans="1:20" x14ac:dyDescent="0.3">
      <c r="A8046" t="s">
        <v>26512</v>
      </c>
      <c r="B8046" t="s">
        <v>21683</v>
      </c>
      <c r="C8046">
        <v>19</v>
      </c>
      <c r="D8046" t="str">
        <f>IF(Raw_data_US_healthcare[[#This Row],[Age]]&lt;35,"Young",IF(Raw_data_US_healthcare[[#This Row],[Age]]&lt;60,"Middle","Senior"))</f>
        <v>Young</v>
      </c>
      <c r="E8046" t="s">
        <v>26</v>
      </c>
      <c r="F8046" t="s">
        <v>113</v>
      </c>
      <c r="G8046" t="s">
        <v>113</v>
      </c>
      <c r="H8046" t="s">
        <v>36</v>
      </c>
      <c r="I8046" s="2">
        <v>45087</v>
      </c>
      <c r="J8046" t="s">
        <v>19085</v>
      </c>
      <c r="K8046" t="s">
        <v>21684</v>
      </c>
      <c r="L8046" t="s">
        <v>52</v>
      </c>
      <c r="M8046">
        <v>14316.825800000001</v>
      </c>
      <c r="N8046">
        <v>398</v>
      </c>
      <c r="O8046" t="s">
        <v>39</v>
      </c>
      <c r="P8046" t="s">
        <v>39</v>
      </c>
      <c r="Q8046" s="2">
        <v>45097</v>
      </c>
      <c r="R8046" t="s">
        <v>83</v>
      </c>
      <c r="S8046" t="s">
        <v>45</v>
      </c>
      <c r="T8046">
        <f>_xlfn.DAYS(Raw_data_US_healthcare[[#This Row],[Discharge Date]],Raw_data_US_healthcare[[#This Row],[Date of Admission]])</f>
        <v>10</v>
      </c>
    </row>
    <row r="8047" spans="1:20" x14ac:dyDescent="0.3">
      <c r="A8047" t="s">
        <v>26511</v>
      </c>
      <c r="B8047" t="s">
        <v>21685</v>
      </c>
      <c r="C8047">
        <v>85</v>
      </c>
      <c r="D8047" t="str">
        <f>IF(Raw_data_US_healthcare[[#This Row],[Age]]&lt;35,"Young",IF(Raw_data_US_healthcare[[#This Row],[Age]]&lt;60,"Middle","Senior"))</f>
        <v>Senior</v>
      </c>
      <c r="E8047" t="s">
        <v>16</v>
      </c>
      <c r="F8047" t="s">
        <v>62</v>
      </c>
      <c r="G8047" t="s">
        <v>62</v>
      </c>
      <c r="H8047" t="s">
        <v>69</v>
      </c>
      <c r="I8047" s="2">
        <v>43742</v>
      </c>
      <c r="J8047" t="s">
        <v>21686</v>
      </c>
      <c r="K8047" t="s">
        <v>21687</v>
      </c>
      <c r="L8047" t="s">
        <v>52</v>
      </c>
      <c r="M8047">
        <v>30586.9264</v>
      </c>
      <c r="N8047">
        <v>314</v>
      </c>
      <c r="O8047" t="s">
        <v>22</v>
      </c>
      <c r="P8047" t="s">
        <v>22</v>
      </c>
      <c r="Q8047" s="2">
        <v>43746</v>
      </c>
      <c r="R8047" t="s">
        <v>32</v>
      </c>
      <c r="S8047" t="s">
        <v>24</v>
      </c>
      <c r="T8047">
        <f>_xlfn.DAYS(Raw_data_US_healthcare[[#This Row],[Discharge Date]],Raw_data_US_healthcare[[#This Row],[Date of Admission]])</f>
        <v>4</v>
      </c>
    </row>
    <row r="8048" spans="1:20" x14ac:dyDescent="0.3">
      <c r="A8048" t="s">
        <v>26512</v>
      </c>
      <c r="B8048" t="s">
        <v>21688</v>
      </c>
      <c r="C8048">
        <v>69</v>
      </c>
      <c r="D8048" t="str">
        <f>IF(Raw_data_US_healthcare[[#This Row],[Age]]&lt;35,"Young",IF(Raw_data_US_healthcare[[#This Row],[Age]]&lt;60,"Middle","Senior"))</f>
        <v>Senior</v>
      </c>
      <c r="E8048" t="s">
        <v>26</v>
      </c>
      <c r="F8048" t="s">
        <v>488</v>
      </c>
      <c r="G8048" t="s">
        <v>27</v>
      </c>
      <c r="H8048" t="s">
        <v>28</v>
      </c>
      <c r="I8048" s="2">
        <v>43920</v>
      </c>
      <c r="J8048" t="s">
        <v>21689</v>
      </c>
      <c r="K8048" t="s">
        <v>21690</v>
      </c>
      <c r="L8048" t="s">
        <v>31</v>
      </c>
      <c r="M8048">
        <v>13130.9234</v>
      </c>
      <c r="N8048">
        <v>138</v>
      </c>
      <c r="O8048" t="s">
        <v>22</v>
      </c>
      <c r="P8048" t="s">
        <v>22</v>
      </c>
      <c r="Q8048" s="2">
        <v>43923</v>
      </c>
      <c r="R8048" t="s">
        <v>23</v>
      </c>
      <c r="S8048" t="s">
        <v>24</v>
      </c>
      <c r="T8048">
        <f>_xlfn.DAYS(Raw_data_US_healthcare[[#This Row],[Discharge Date]],Raw_data_US_healthcare[[#This Row],[Date of Admission]])</f>
        <v>3</v>
      </c>
    </row>
    <row r="8049" spans="1:20" x14ac:dyDescent="0.3">
      <c r="A8049" t="s">
        <v>26511</v>
      </c>
      <c r="B8049" t="s">
        <v>21691</v>
      </c>
      <c r="C8049">
        <v>61</v>
      </c>
      <c r="D8049" t="str">
        <f>IF(Raw_data_US_healthcare[[#This Row],[Age]]&lt;35,"Young",IF(Raw_data_US_healthcare[[#This Row],[Age]]&lt;60,"Middle","Senior"))</f>
        <v>Senior</v>
      </c>
      <c r="E8049" t="s">
        <v>16</v>
      </c>
      <c r="F8049" t="s">
        <v>88</v>
      </c>
      <c r="G8049" t="s">
        <v>88</v>
      </c>
      <c r="H8049" t="s">
        <v>18</v>
      </c>
      <c r="I8049" s="2">
        <v>44308</v>
      </c>
      <c r="J8049" t="s">
        <v>21692</v>
      </c>
      <c r="K8049" t="s">
        <v>3320</v>
      </c>
      <c r="L8049" t="s">
        <v>56</v>
      </c>
      <c r="M8049">
        <v>51220.655400000003</v>
      </c>
      <c r="N8049">
        <v>202</v>
      </c>
      <c r="O8049" t="s">
        <v>43</v>
      </c>
      <c r="P8049" t="s">
        <v>43</v>
      </c>
      <c r="Q8049" s="2">
        <v>44338</v>
      </c>
      <c r="R8049" t="s">
        <v>83</v>
      </c>
      <c r="S8049" t="s">
        <v>45</v>
      </c>
      <c r="T8049">
        <f>_xlfn.DAYS(Raw_data_US_healthcare[[#This Row],[Discharge Date]],Raw_data_US_healthcare[[#This Row],[Date of Admission]])</f>
        <v>30</v>
      </c>
    </row>
    <row r="8050" spans="1:20" x14ac:dyDescent="0.3">
      <c r="A8050" t="s">
        <v>26511</v>
      </c>
      <c r="B8050" t="s">
        <v>21693</v>
      </c>
      <c r="C8050">
        <v>55</v>
      </c>
      <c r="D8050" t="str">
        <f>IF(Raw_data_US_healthcare[[#This Row],[Age]]&lt;35,"Young",IF(Raw_data_US_healthcare[[#This Row],[Age]]&lt;60,"Middle","Senior"))</f>
        <v>Middle</v>
      </c>
      <c r="E8050" t="s">
        <v>16</v>
      </c>
      <c r="F8050" t="s">
        <v>18723</v>
      </c>
      <c r="G8050" t="s">
        <v>17</v>
      </c>
      <c r="H8050" t="s">
        <v>26514</v>
      </c>
      <c r="I8050" s="2">
        <v>43489</v>
      </c>
      <c r="J8050" t="s">
        <v>21694</v>
      </c>
      <c r="K8050" t="s">
        <v>21695</v>
      </c>
      <c r="L8050" t="s">
        <v>31</v>
      </c>
      <c r="M8050">
        <v>8472.8076999999994</v>
      </c>
      <c r="N8050">
        <v>139</v>
      </c>
      <c r="O8050" t="s">
        <v>22</v>
      </c>
      <c r="P8050" t="s">
        <v>22</v>
      </c>
      <c r="Q8050" s="2">
        <v>43494</v>
      </c>
      <c r="R8050" t="s">
        <v>23</v>
      </c>
      <c r="S8050" t="s">
        <v>33</v>
      </c>
      <c r="T8050">
        <f>_xlfn.DAYS(Raw_data_US_healthcare[[#This Row],[Discharge Date]],Raw_data_US_healthcare[[#This Row],[Date of Admission]])</f>
        <v>5</v>
      </c>
    </row>
    <row r="8051" spans="1:20" x14ac:dyDescent="0.3">
      <c r="A8051" t="s">
        <v>26511</v>
      </c>
      <c r="B8051" t="s">
        <v>21696</v>
      </c>
      <c r="C8051">
        <v>77</v>
      </c>
      <c r="D8051" t="str">
        <f>IF(Raw_data_US_healthcare[[#This Row],[Age]]&lt;35,"Young",IF(Raw_data_US_healthcare[[#This Row],[Age]]&lt;60,"Middle","Senior"))</f>
        <v>Senior</v>
      </c>
      <c r="E8051" t="s">
        <v>16</v>
      </c>
      <c r="F8051" t="s">
        <v>62</v>
      </c>
      <c r="G8051" t="s">
        <v>62</v>
      </c>
      <c r="H8051" t="s">
        <v>36</v>
      </c>
      <c r="I8051" s="2">
        <v>44028</v>
      </c>
      <c r="J8051" t="s">
        <v>21697</v>
      </c>
      <c r="K8051" t="s">
        <v>21698</v>
      </c>
      <c r="L8051" t="s">
        <v>60</v>
      </c>
      <c r="M8051">
        <v>10859.23</v>
      </c>
      <c r="N8051">
        <v>265</v>
      </c>
      <c r="O8051" t="s">
        <v>39</v>
      </c>
      <c r="P8051" t="s">
        <v>39</v>
      </c>
      <c r="Q8051" s="2">
        <v>44047</v>
      </c>
      <c r="R8051" t="s">
        <v>48</v>
      </c>
      <c r="S8051" t="s">
        <v>24</v>
      </c>
      <c r="T8051">
        <f>_xlfn.DAYS(Raw_data_US_healthcare[[#This Row],[Discharge Date]],Raw_data_US_healthcare[[#This Row],[Date of Admission]])</f>
        <v>19</v>
      </c>
    </row>
    <row r="8052" spans="1:20" x14ac:dyDescent="0.3">
      <c r="A8052" t="s">
        <v>26511</v>
      </c>
      <c r="B8052" t="s">
        <v>21699</v>
      </c>
      <c r="C8052">
        <v>56</v>
      </c>
      <c r="D8052" t="str">
        <f>IF(Raw_data_US_healthcare[[#This Row],[Age]]&lt;35,"Young",IF(Raw_data_US_healthcare[[#This Row],[Age]]&lt;60,"Middle","Senior"))</f>
        <v>Middle</v>
      </c>
      <c r="E8052" t="s">
        <v>16</v>
      </c>
      <c r="F8052" t="s">
        <v>228</v>
      </c>
      <c r="G8052" t="s">
        <v>228</v>
      </c>
      <c r="H8052" t="s">
        <v>18</v>
      </c>
      <c r="I8052" s="2">
        <v>43494</v>
      </c>
      <c r="J8052" t="s">
        <v>21700</v>
      </c>
      <c r="K8052" t="s">
        <v>21701</v>
      </c>
      <c r="L8052" t="s">
        <v>31</v>
      </c>
      <c r="M8052">
        <v>31919.277699999999</v>
      </c>
      <c r="N8052">
        <v>461</v>
      </c>
      <c r="O8052" t="s">
        <v>39</v>
      </c>
      <c r="P8052" t="s">
        <v>39</v>
      </c>
      <c r="Q8052" s="2">
        <v>43522</v>
      </c>
      <c r="R8052" t="s">
        <v>32</v>
      </c>
      <c r="S8052" t="s">
        <v>24</v>
      </c>
      <c r="T8052">
        <f>_xlfn.DAYS(Raw_data_US_healthcare[[#This Row],[Discharge Date]],Raw_data_US_healthcare[[#This Row],[Date of Admission]])</f>
        <v>28</v>
      </c>
    </row>
    <row r="8053" spans="1:20" x14ac:dyDescent="0.3">
      <c r="A8053" t="s">
        <v>26511</v>
      </c>
      <c r="B8053" t="s">
        <v>21702</v>
      </c>
      <c r="C8053">
        <v>70</v>
      </c>
      <c r="D8053" t="str">
        <f>IF(Raw_data_US_healthcare[[#This Row],[Age]]&lt;35,"Young",IF(Raw_data_US_healthcare[[#This Row],[Age]]&lt;60,"Middle","Senior"))</f>
        <v>Senior</v>
      </c>
      <c r="E8053" t="s">
        <v>16</v>
      </c>
      <c r="F8053" t="s">
        <v>17</v>
      </c>
      <c r="G8053" t="s">
        <v>17</v>
      </c>
      <c r="H8053" t="s">
        <v>26514</v>
      </c>
      <c r="I8053" s="2">
        <v>43577</v>
      </c>
      <c r="J8053" t="s">
        <v>21703</v>
      </c>
      <c r="K8053" t="s">
        <v>21704</v>
      </c>
      <c r="L8053" t="s">
        <v>52</v>
      </c>
      <c r="M8053">
        <v>6849.9263000000001</v>
      </c>
      <c r="N8053">
        <v>222</v>
      </c>
      <c r="O8053" t="s">
        <v>22</v>
      </c>
      <c r="P8053" t="s">
        <v>22</v>
      </c>
      <c r="Q8053" s="2">
        <v>43596</v>
      </c>
      <c r="R8053" t="s">
        <v>23</v>
      </c>
      <c r="S8053" t="s">
        <v>33</v>
      </c>
      <c r="T8053">
        <f>_xlfn.DAYS(Raw_data_US_healthcare[[#This Row],[Discharge Date]],Raw_data_US_healthcare[[#This Row],[Date of Admission]])</f>
        <v>19</v>
      </c>
    </row>
    <row r="8054" spans="1:20" x14ac:dyDescent="0.3">
      <c r="A8054" t="s">
        <v>26511</v>
      </c>
      <c r="B8054" t="s">
        <v>21705</v>
      </c>
      <c r="C8054">
        <v>53</v>
      </c>
      <c r="D8054" t="str">
        <f>IF(Raw_data_US_healthcare[[#This Row],[Age]]&lt;35,"Young",IF(Raw_data_US_healthcare[[#This Row],[Age]]&lt;60,"Middle","Senior"))</f>
        <v>Middle</v>
      </c>
      <c r="E8054" t="s">
        <v>16</v>
      </c>
      <c r="F8054" t="s">
        <v>113</v>
      </c>
      <c r="G8054" t="s">
        <v>113</v>
      </c>
      <c r="H8054" t="s">
        <v>26514</v>
      </c>
      <c r="I8054" s="2">
        <v>45185</v>
      </c>
      <c r="J8054" t="s">
        <v>21706</v>
      </c>
      <c r="K8054" t="s">
        <v>21707</v>
      </c>
      <c r="L8054" t="s">
        <v>60</v>
      </c>
      <c r="M8054">
        <v>5347.4170999999997</v>
      </c>
      <c r="N8054">
        <v>118</v>
      </c>
      <c r="O8054" t="s">
        <v>22</v>
      </c>
      <c r="P8054" t="s">
        <v>22</v>
      </c>
      <c r="Q8054" s="2">
        <v>45190</v>
      </c>
      <c r="R8054" t="s">
        <v>83</v>
      </c>
      <c r="S8054" t="s">
        <v>33</v>
      </c>
      <c r="T8054">
        <f>_xlfn.DAYS(Raw_data_US_healthcare[[#This Row],[Discharge Date]],Raw_data_US_healthcare[[#This Row],[Date of Admission]])</f>
        <v>5</v>
      </c>
    </row>
    <row r="8055" spans="1:20" x14ac:dyDescent="0.3">
      <c r="A8055" t="s">
        <v>26511</v>
      </c>
      <c r="B8055" t="s">
        <v>21708</v>
      </c>
      <c r="C8055">
        <v>28</v>
      </c>
      <c r="D8055" t="str">
        <f>IF(Raw_data_US_healthcare[[#This Row],[Age]]&lt;35,"Young",IF(Raw_data_US_healthcare[[#This Row],[Age]]&lt;60,"Middle","Senior"))</f>
        <v>Young</v>
      </c>
      <c r="E8055" t="s">
        <v>16</v>
      </c>
      <c r="F8055" t="s">
        <v>62</v>
      </c>
      <c r="G8055" t="s">
        <v>62</v>
      </c>
      <c r="H8055" t="s">
        <v>28</v>
      </c>
      <c r="I8055" s="2">
        <v>43509</v>
      </c>
      <c r="J8055" t="s">
        <v>21709</v>
      </c>
      <c r="K8055" t="s">
        <v>21710</v>
      </c>
      <c r="L8055" t="s">
        <v>60</v>
      </c>
      <c r="M8055">
        <v>16884.732499999998</v>
      </c>
      <c r="N8055">
        <v>249</v>
      </c>
      <c r="O8055" t="s">
        <v>39</v>
      </c>
      <c r="P8055" t="s">
        <v>39</v>
      </c>
      <c r="Q8055" s="2">
        <v>43528</v>
      </c>
      <c r="R8055" t="s">
        <v>44</v>
      </c>
      <c r="S8055" t="s">
        <v>24</v>
      </c>
      <c r="T8055">
        <f>_xlfn.DAYS(Raw_data_US_healthcare[[#This Row],[Discharge Date]],Raw_data_US_healthcare[[#This Row],[Date of Admission]])</f>
        <v>19</v>
      </c>
    </row>
    <row r="8056" spans="1:20" x14ac:dyDescent="0.3">
      <c r="A8056" t="s">
        <v>26512</v>
      </c>
      <c r="B8056" t="s">
        <v>21711</v>
      </c>
      <c r="C8056">
        <v>76</v>
      </c>
      <c r="D8056" t="str">
        <f>IF(Raw_data_US_healthcare[[#This Row],[Age]]&lt;35,"Young",IF(Raw_data_US_healthcare[[#This Row],[Age]]&lt;60,"Middle","Senior"))</f>
        <v>Senior</v>
      </c>
      <c r="E8056" t="s">
        <v>26</v>
      </c>
      <c r="F8056" t="s">
        <v>35</v>
      </c>
      <c r="G8056" t="s">
        <v>35</v>
      </c>
      <c r="H8056" t="s">
        <v>18</v>
      </c>
      <c r="I8056" s="2">
        <v>43593</v>
      </c>
      <c r="J8056" t="s">
        <v>21712</v>
      </c>
      <c r="K8056" t="s">
        <v>21713</v>
      </c>
      <c r="L8056" t="s">
        <v>56</v>
      </c>
      <c r="M8056">
        <v>19025.710500000001</v>
      </c>
      <c r="N8056">
        <v>217</v>
      </c>
      <c r="O8056" t="s">
        <v>43</v>
      </c>
      <c r="P8056" t="s">
        <v>43</v>
      </c>
      <c r="Q8056" s="2">
        <v>43620</v>
      </c>
      <c r="R8056" t="s">
        <v>83</v>
      </c>
      <c r="S8056" t="s">
        <v>24</v>
      </c>
      <c r="T8056">
        <f>_xlfn.DAYS(Raw_data_US_healthcare[[#This Row],[Discharge Date]],Raw_data_US_healthcare[[#This Row],[Date of Admission]])</f>
        <v>27</v>
      </c>
    </row>
    <row r="8057" spans="1:20" x14ac:dyDescent="0.3">
      <c r="A8057" t="s">
        <v>26511</v>
      </c>
      <c r="B8057" t="s">
        <v>21714</v>
      </c>
      <c r="C8057">
        <v>69</v>
      </c>
      <c r="D8057" t="str">
        <f>IF(Raw_data_US_healthcare[[#This Row],[Age]]&lt;35,"Young",IF(Raw_data_US_healthcare[[#This Row],[Age]]&lt;60,"Middle","Senior"))</f>
        <v>Senior</v>
      </c>
      <c r="E8057" t="s">
        <v>16</v>
      </c>
      <c r="F8057" t="s">
        <v>113</v>
      </c>
      <c r="G8057" t="s">
        <v>113</v>
      </c>
      <c r="H8057" t="s">
        <v>36</v>
      </c>
      <c r="I8057" s="2">
        <v>43671</v>
      </c>
      <c r="J8057" t="s">
        <v>21715</v>
      </c>
      <c r="K8057" t="s">
        <v>21716</v>
      </c>
      <c r="L8057" t="s">
        <v>56</v>
      </c>
      <c r="M8057">
        <v>14474.5026</v>
      </c>
      <c r="N8057">
        <v>472</v>
      </c>
      <c r="O8057" t="s">
        <v>39</v>
      </c>
      <c r="P8057" t="s">
        <v>39</v>
      </c>
      <c r="Q8057" s="2">
        <v>43701</v>
      </c>
      <c r="R8057" t="s">
        <v>32</v>
      </c>
      <c r="S8057" t="s">
        <v>45</v>
      </c>
      <c r="T8057">
        <f>_xlfn.DAYS(Raw_data_US_healthcare[[#This Row],[Discharge Date]],Raw_data_US_healthcare[[#This Row],[Date of Admission]])</f>
        <v>30</v>
      </c>
    </row>
    <row r="8058" spans="1:20" x14ac:dyDescent="0.3">
      <c r="A8058" t="s">
        <v>26511</v>
      </c>
      <c r="B8058" t="s">
        <v>21717</v>
      </c>
      <c r="C8058">
        <v>44</v>
      </c>
      <c r="D8058" t="str">
        <f>IF(Raw_data_US_healthcare[[#This Row],[Age]]&lt;35,"Young",IF(Raw_data_US_healthcare[[#This Row],[Age]]&lt;60,"Middle","Senior"))</f>
        <v>Middle</v>
      </c>
      <c r="E8058" t="s">
        <v>16</v>
      </c>
      <c r="F8058" t="s">
        <v>35</v>
      </c>
      <c r="G8058" t="s">
        <v>35</v>
      </c>
      <c r="H8058" t="s">
        <v>26516</v>
      </c>
      <c r="I8058" s="2">
        <v>43748</v>
      </c>
      <c r="J8058" t="s">
        <v>16671</v>
      </c>
      <c r="K8058" t="s">
        <v>21718</v>
      </c>
      <c r="L8058" t="s">
        <v>31</v>
      </c>
      <c r="M8058">
        <v>26939.9594</v>
      </c>
      <c r="N8058">
        <v>412</v>
      </c>
      <c r="O8058" t="s">
        <v>39</v>
      </c>
      <c r="P8058" t="s">
        <v>39</v>
      </c>
      <c r="Q8058" s="2">
        <v>43778</v>
      </c>
      <c r="R8058" t="s">
        <v>48</v>
      </c>
      <c r="S8058" t="s">
        <v>45</v>
      </c>
      <c r="T8058">
        <f>_xlfn.DAYS(Raw_data_US_healthcare[[#This Row],[Discharge Date]],Raw_data_US_healthcare[[#This Row],[Date of Admission]])</f>
        <v>30</v>
      </c>
    </row>
    <row r="8059" spans="1:20" x14ac:dyDescent="0.3">
      <c r="A8059" t="s">
        <v>26512</v>
      </c>
      <c r="B8059" t="s">
        <v>21719</v>
      </c>
      <c r="C8059">
        <v>21</v>
      </c>
      <c r="D8059" t="str">
        <f>IF(Raw_data_US_healthcare[[#This Row],[Age]]&lt;35,"Young",IF(Raw_data_US_healthcare[[#This Row],[Age]]&lt;60,"Middle","Senior"))</f>
        <v>Young</v>
      </c>
      <c r="E8059" t="s">
        <v>26</v>
      </c>
      <c r="F8059" t="s">
        <v>17</v>
      </c>
      <c r="G8059" t="s">
        <v>17</v>
      </c>
      <c r="H8059" t="s">
        <v>18</v>
      </c>
      <c r="I8059" s="2">
        <v>45001</v>
      </c>
      <c r="J8059" t="s">
        <v>21720</v>
      </c>
      <c r="K8059" t="s">
        <v>21721</v>
      </c>
      <c r="L8059" t="s">
        <v>56</v>
      </c>
      <c r="M8059">
        <v>29276.485700000001</v>
      </c>
      <c r="N8059">
        <v>213</v>
      </c>
      <c r="O8059" t="s">
        <v>39</v>
      </c>
      <c r="P8059" t="s">
        <v>39</v>
      </c>
      <c r="Q8059" s="2">
        <v>45007</v>
      </c>
      <c r="R8059" t="s">
        <v>32</v>
      </c>
      <c r="S8059" t="s">
        <v>24</v>
      </c>
      <c r="T8059">
        <f>_xlfn.DAYS(Raw_data_US_healthcare[[#This Row],[Discharge Date]],Raw_data_US_healthcare[[#This Row],[Date of Admission]])</f>
        <v>6</v>
      </c>
    </row>
    <row r="8060" spans="1:20" x14ac:dyDescent="0.3">
      <c r="A8060" t="s">
        <v>26512</v>
      </c>
      <c r="B8060" t="s">
        <v>8012</v>
      </c>
      <c r="C8060">
        <v>39</v>
      </c>
      <c r="D8060" t="str">
        <f>IF(Raw_data_US_healthcare[[#This Row],[Age]]&lt;35,"Young",IF(Raw_data_US_healthcare[[#This Row],[Age]]&lt;60,"Middle","Senior"))</f>
        <v>Middle</v>
      </c>
      <c r="E8060" t="s">
        <v>26</v>
      </c>
      <c r="F8060" t="s">
        <v>488</v>
      </c>
      <c r="G8060" t="s">
        <v>27</v>
      </c>
      <c r="H8060" t="s">
        <v>18</v>
      </c>
      <c r="I8060" s="2">
        <v>44117</v>
      </c>
      <c r="J8060" t="s">
        <v>21722</v>
      </c>
      <c r="K8060" t="s">
        <v>21723</v>
      </c>
      <c r="L8060" t="s">
        <v>21</v>
      </c>
      <c r="M8060">
        <v>28514.386200000001</v>
      </c>
      <c r="N8060">
        <v>391</v>
      </c>
      <c r="O8060" t="s">
        <v>43</v>
      </c>
      <c r="P8060" t="s">
        <v>43</v>
      </c>
      <c r="Q8060" s="2">
        <v>44133</v>
      </c>
      <c r="R8060" t="s">
        <v>44</v>
      </c>
      <c r="S8060" t="s">
        <v>33</v>
      </c>
      <c r="T8060">
        <f>_xlfn.DAYS(Raw_data_US_healthcare[[#This Row],[Discharge Date]],Raw_data_US_healthcare[[#This Row],[Date of Admission]])</f>
        <v>16</v>
      </c>
    </row>
    <row r="8061" spans="1:20" x14ac:dyDescent="0.3">
      <c r="A8061" t="s">
        <v>26511</v>
      </c>
      <c r="B8061" t="s">
        <v>21724</v>
      </c>
      <c r="C8061">
        <v>26</v>
      </c>
      <c r="D8061" t="str">
        <f>IF(Raw_data_US_healthcare[[#This Row],[Age]]&lt;35,"Young",IF(Raw_data_US_healthcare[[#This Row],[Age]]&lt;60,"Middle","Senior"))</f>
        <v>Young</v>
      </c>
      <c r="E8061" t="s">
        <v>16</v>
      </c>
      <c r="F8061" t="s">
        <v>88</v>
      </c>
      <c r="G8061" t="s">
        <v>88</v>
      </c>
      <c r="H8061" t="s">
        <v>69</v>
      </c>
      <c r="I8061" s="2">
        <v>44265</v>
      </c>
      <c r="J8061" t="s">
        <v>21725</v>
      </c>
      <c r="K8061" t="s">
        <v>21726</v>
      </c>
      <c r="L8061" t="s">
        <v>31</v>
      </c>
      <c r="M8061">
        <v>2985.2060999999999</v>
      </c>
      <c r="N8061">
        <v>190</v>
      </c>
      <c r="O8061" t="s">
        <v>43</v>
      </c>
      <c r="P8061" t="s">
        <v>43</v>
      </c>
      <c r="Q8061" s="2">
        <v>44283</v>
      </c>
      <c r="R8061" t="s">
        <v>48</v>
      </c>
      <c r="S8061" t="s">
        <v>45</v>
      </c>
      <c r="T8061">
        <f>_xlfn.DAYS(Raw_data_US_healthcare[[#This Row],[Discharge Date]],Raw_data_US_healthcare[[#This Row],[Date of Admission]])</f>
        <v>18</v>
      </c>
    </row>
    <row r="8062" spans="1:20" x14ac:dyDescent="0.3">
      <c r="A8062" t="s">
        <v>26511</v>
      </c>
      <c r="B8062" t="s">
        <v>21727</v>
      </c>
      <c r="C8062">
        <v>32</v>
      </c>
      <c r="D8062" t="str">
        <f>IF(Raw_data_US_healthcare[[#This Row],[Age]]&lt;35,"Young",IF(Raw_data_US_healthcare[[#This Row],[Age]]&lt;60,"Middle","Senior"))</f>
        <v>Young</v>
      </c>
      <c r="E8062" t="s">
        <v>16</v>
      </c>
      <c r="F8062" t="s">
        <v>49</v>
      </c>
      <c r="G8062" t="s">
        <v>49</v>
      </c>
      <c r="H8062" t="s">
        <v>26514</v>
      </c>
      <c r="I8062" s="2">
        <v>43733</v>
      </c>
      <c r="J8062" t="s">
        <v>21728</v>
      </c>
      <c r="K8062" t="s">
        <v>21729</v>
      </c>
      <c r="L8062" t="s">
        <v>31</v>
      </c>
      <c r="M8062">
        <v>23281.631700000002</v>
      </c>
      <c r="N8062">
        <v>292</v>
      </c>
      <c r="O8062" t="s">
        <v>22</v>
      </c>
      <c r="P8062" t="s">
        <v>22</v>
      </c>
      <c r="Q8062" s="2">
        <v>43735</v>
      </c>
      <c r="R8062" t="s">
        <v>32</v>
      </c>
      <c r="S8062" t="s">
        <v>24</v>
      </c>
      <c r="T8062">
        <f>_xlfn.DAYS(Raw_data_US_healthcare[[#This Row],[Discharge Date]],Raw_data_US_healthcare[[#This Row],[Date of Admission]])</f>
        <v>2</v>
      </c>
    </row>
    <row r="8063" spans="1:20" x14ac:dyDescent="0.3">
      <c r="A8063" t="s">
        <v>26511</v>
      </c>
      <c r="B8063" t="s">
        <v>21730</v>
      </c>
      <c r="C8063">
        <v>70</v>
      </c>
      <c r="D8063" t="str">
        <f>IF(Raw_data_US_healthcare[[#This Row],[Age]]&lt;35,"Young",IF(Raw_data_US_healthcare[[#This Row],[Age]]&lt;60,"Middle","Senior"))</f>
        <v>Senior</v>
      </c>
      <c r="E8063" t="s">
        <v>16</v>
      </c>
      <c r="F8063" t="s">
        <v>62</v>
      </c>
      <c r="G8063" t="s">
        <v>62</v>
      </c>
      <c r="H8063" t="s">
        <v>18</v>
      </c>
      <c r="I8063" s="2">
        <v>44789</v>
      </c>
      <c r="J8063" t="s">
        <v>21731</v>
      </c>
      <c r="K8063" t="s">
        <v>21732</v>
      </c>
      <c r="L8063" t="s">
        <v>31</v>
      </c>
      <c r="M8063">
        <v>3354.9326000000001</v>
      </c>
      <c r="N8063">
        <v>454</v>
      </c>
      <c r="O8063" t="s">
        <v>43</v>
      </c>
      <c r="P8063" t="s">
        <v>43</v>
      </c>
      <c r="Q8063" s="2">
        <v>44818</v>
      </c>
      <c r="R8063" t="s">
        <v>83</v>
      </c>
      <c r="S8063" t="s">
        <v>24</v>
      </c>
      <c r="T8063">
        <f>_xlfn.DAYS(Raw_data_US_healthcare[[#This Row],[Discharge Date]],Raw_data_US_healthcare[[#This Row],[Date of Admission]])</f>
        <v>29</v>
      </c>
    </row>
    <row r="8064" spans="1:20" x14ac:dyDescent="0.3">
      <c r="A8064" t="s">
        <v>26512</v>
      </c>
      <c r="B8064" t="s">
        <v>21733</v>
      </c>
      <c r="C8064">
        <v>79</v>
      </c>
      <c r="D8064" t="str">
        <f>IF(Raw_data_US_healthcare[[#This Row],[Age]]&lt;35,"Young",IF(Raw_data_US_healthcare[[#This Row],[Age]]&lt;60,"Middle","Senior"))</f>
        <v>Senior</v>
      </c>
      <c r="E8064" t="s">
        <v>26</v>
      </c>
      <c r="F8064" t="s">
        <v>113</v>
      </c>
      <c r="G8064" t="s">
        <v>113</v>
      </c>
      <c r="H8064" t="s">
        <v>69</v>
      </c>
      <c r="I8064" s="2">
        <v>43648</v>
      </c>
      <c r="J8064" t="s">
        <v>21734</v>
      </c>
      <c r="K8064" t="s">
        <v>21735</v>
      </c>
      <c r="L8064" t="s">
        <v>60</v>
      </c>
      <c r="M8064">
        <v>36386.0095</v>
      </c>
      <c r="N8064">
        <v>195</v>
      </c>
      <c r="O8064" t="s">
        <v>22</v>
      </c>
      <c r="P8064" t="s">
        <v>22</v>
      </c>
      <c r="Q8064" s="2">
        <v>43655</v>
      </c>
      <c r="R8064" t="s">
        <v>48</v>
      </c>
      <c r="S8064" t="s">
        <v>24</v>
      </c>
      <c r="T8064">
        <f>_xlfn.DAYS(Raw_data_US_healthcare[[#This Row],[Discharge Date]],Raw_data_US_healthcare[[#This Row],[Date of Admission]])</f>
        <v>7</v>
      </c>
    </row>
    <row r="8065" spans="1:20" x14ac:dyDescent="0.3">
      <c r="A8065" t="s">
        <v>26512</v>
      </c>
      <c r="B8065" t="s">
        <v>14135</v>
      </c>
      <c r="C8065">
        <v>73</v>
      </c>
      <c r="D8065" t="str">
        <f>IF(Raw_data_US_healthcare[[#This Row],[Age]]&lt;35,"Young",IF(Raw_data_US_healthcare[[#This Row],[Age]]&lt;60,"Middle","Senior"))</f>
        <v>Senior</v>
      </c>
      <c r="E8065" t="s">
        <v>26</v>
      </c>
      <c r="F8065" t="s">
        <v>49</v>
      </c>
      <c r="G8065" t="s">
        <v>49</v>
      </c>
      <c r="H8065" t="s">
        <v>26514</v>
      </c>
      <c r="I8065" s="2">
        <v>45104</v>
      </c>
      <c r="J8065" t="s">
        <v>21736</v>
      </c>
      <c r="K8065" t="s">
        <v>21737</v>
      </c>
      <c r="L8065" t="s">
        <v>60</v>
      </c>
      <c r="M8065">
        <v>27188.155999999999</v>
      </c>
      <c r="N8065">
        <v>173</v>
      </c>
      <c r="O8065" t="s">
        <v>22</v>
      </c>
      <c r="P8065" t="s">
        <v>22</v>
      </c>
      <c r="Q8065" s="2">
        <v>45104</v>
      </c>
      <c r="R8065" t="s">
        <v>83</v>
      </c>
      <c r="S8065" t="s">
        <v>24</v>
      </c>
      <c r="T8065">
        <f>_xlfn.DAYS(Raw_data_US_healthcare[[#This Row],[Discharge Date]],Raw_data_US_healthcare[[#This Row],[Date of Admission]])</f>
        <v>0</v>
      </c>
    </row>
    <row r="8066" spans="1:20" x14ac:dyDescent="0.3">
      <c r="A8066" t="s">
        <v>26512</v>
      </c>
      <c r="B8066" t="s">
        <v>10227</v>
      </c>
      <c r="C8066">
        <v>47</v>
      </c>
      <c r="D8066" t="str">
        <f>IF(Raw_data_US_healthcare[[#This Row],[Age]]&lt;35,"Young",IF(Raw_data_US_healthcare[[#This Row],[Age]]&lt;60,"Middle","Senior"))</f>
        <v>Middle</v>
      </c>
      <c r="E8066" t="s">
        <v>26</v>
      </c>
      <c r="F8066" t="s">
        <v>88</v>
      </c>
      <c r="G8066" t="s">
        <v>88</v>
      </c>
      <c r="H8066" t="s">
        <v>18</v>
      </c>
      <c r="I8066" s="2">
        <v>44656</v>
      </c>
      <c r="J8066" t="s">
        <v>21738</v>
      </c>
      <c r="K8066" t="s">
        <v>21739</v>
      </c>
      <c r="L8066" t="s">
        <v>52</v>
      </c>
      <c r="M8066">
        <v>25397.112700000001</v>
      </c>
      <c r="N8066">
        <v>209</v>
      </c>
      <c r="O8066" t="s">
        <v>43</v>
      </c>
      <c r="P8066" t="s">
        <v>43</v>
      </c>
      <c r="Q8066" s="2">
        <v>44680</v>
      </c>
      <c r="R8066" t="s">
        <v>44</v>
      </c>
      <c r="S8066" t="s">
        <v>33</v>
      </c>
      <c r="T8066">
        <f>_xlfn.DAYS(Raw_data_US_healthcare[[#This Row],[Discharge Date]],Raw_data_US_healthcare[[#This Row],[Date of Admission]])</f>
        <v>24</v>
      </c>
    </row>
    <row r="8067" spans="1:20" x14ac:dyDescent="0.3">
      <c r="A8067" t="s">
        <v>26511</v>
      </c>
      <c r="B8067" t="s">
        <v>20227</v>
      </c>
      <c r="C8067">
        <v>61</v>
      </c>
      <c r="D8067" t="str">
        <f>IF(Raw_data_US_healthcare[[#This Row],[Age]]&lt;35,"Young",IF(Raw_data_US_healthcare[[#This Row],[Age]]&lt;60,"Middle","Senior"))</f>
        <v>Senior</v>
      </c>
      <c r="E8067" t="s">
        <v>16</v>
      </c>
      <c r="F8067" t="s">
        <v>488</v>
      </c>
      <c r="G8067" t="s">
        <v>27</v>
      </c>
      <c r="H8067" t="s">
        <v>36</v>
      </c>
      <c r="I8067" s="2">
        <v>44616</v>
      </c>
      <c r="J8067" t="s">
        <v>21740</v>
      </c>
      <c r="K8067" t="s">
        <v>13398</v>
      </c>
      <c r="L8067" t="s">
        <v>21</v>
      </c>
      <c r="M8067">
        <v>8872.5743999999995</v>
      </c>
      <c r="N8067">
        <v>338</v>
      </c>
      <c r="O8067" t="s">
        <v>22</v>
      </c>
      <c r="P8067" t="s">
        <v>22</v>
      </c>
      <c r="Q8067" s="2">
        <v>44625</v>
      </c>
      <c r="R8067" t="s">
        <v>32</v>
      </c>
      <c r="S8067" t="s">
        <v>24</v>
      </c>
      <c r="T8067">
        <f>_xlfn.DAYS(Raw_data_US_healthcare[[#This Row],[Discharge Date]],Raw_data_US_healthcare[[#This Row],[Date of Admission]])</f>
        <v>9</v>
      </c>
    </row>
    <row r="8068" spans="1:20" x14ac:dyDescent="0.3">
      <c r="A8068" t="s">
        <v>26511</v>
      </c>
      <c r="B8068" t="s">
        <v>21741</v>
      </c>
      <c r="C8068">
        <v>59</v>
      </c>
      <c r="D8068" t="str">
        <f>IF(Raw_data_US_healthcare[[#This Row],[Age]]&lt;35,"Young",IF(Raw_data_US_healthcare[[#This Row],[Age]]&lt;60,"Middle","Senior"))</f>
        <v>Middle</v>
      </c>
      <c r="E8068" t="s">
        <v>16</v>
      </c>
      <c r="F8068" t="s">
        <v>488</v>
      </c>
      <c r="G8068" t="s">
        <v>27</v>
      </c>
      <c r="H8068" t="s">
        <v>36</v>
      </c>
      <c r="I8068" s="2">
        <v>44644</v>
      </c>
      <c r="J8068" t="s">
        <v>21742</v>
      </c>
      <c r="K8068" t="s">
        <v>21743</v>
      </c>
      <c r="L8068" t="s">
        <v>56</v>
      </c>
      <c r="M8068">
        <v>15537.3554</v>
      </c>
      <c r="N8068">
        <v>412</v>
      </c>
      <c r="O8068" t="s">
        <v>22</v>
      </c>
      <c r="P8068" t="s">
        <v>22</v>
      </c>
      <c r="Q8068" s="2">
        <v>44664</v>
      </c>
      <c r="R8068" t="s">
        <v>44</v>
      </c>
      <c r="S8068" t="s">
        <v>33</v>
      </c>
      <c r="T8068">
        <f>_xlfn.DAYS(Raw_data_US_healthcare[[#This Row],[Discharge Date]],Raw_data_US_healthcare[[#This Row],[Date of Admission]])</f>
        <v>20</v>
      </c>
    </row>
    <row r="8069" spans="1:20" x14ac:dyDescent="0.3">
      <c r="A8069" t="s">
        <v>26512</v>
      </c>
      <c r="B8069" t="s">
        <v>21744</v>
      </c>
      <c r="C8069">
        <v>35</v>
      </c>
      <c r="D8069" t="str">
        <f>IF(Raw_data_US_healthcare[[#This Row],[Age]]&lt;35,"Young",IF(Raw_data_US_healthcare[[#This Row],[Age]]&lt;60,"Middle","Senior"))</f>
        <v>Middle</v>
      </c>
      <c r="E8069" t="s">
        <v>26</v>
      </c>
      <c r="F8069" t="s">
        <v>17</v>
      </c>
      <c r="G8069" t="s">
        <v>17</v>
      </c>
      <c r="H8069" t="s">
        <v>26514</v>
      </c>
      <c r="I8069" s="2">
        <v>44241</v>
      </c>
      <c r="J8069" t="s">
        <v>21745</v>
      </c>
      <c r="K8069" t="s">
        <v>21746</v>
      </c>
      <c r="L8069" t="s">
        <v>60</v>
      </c>
      <c r="M8069">
        <v>12068.2916</v>
      </c>
      <c r="N8069">
        <v>238</v>
      </c>
      <c r="O8069" t="s">
        <v>22</v>
      </c>
      <c r="P8069" t="s">
        <v>22</v>
      </c>
      <c r="Q8069" s="2">
        <v>44247</v>
      </c>
      <c r="R8069" t="s">
        <v>32</v>
      </c>
      <c r="S8069" t="s">
        <v>24</v>
      </c>
      <c r="T8069">
        <f>_xlfn.DAYS(Raw_data_US_healthcare[[#This Row],[Discharge Date]],Raw_data_US_healthcare[[#This Row],[Date of Admission]])</f>
        <v>6</v>
      </c>
    </row>
    <row r="8070" spans="1:20" x14ac:dyDescent="0.3">
      <c r="A8070" t="s">
        <v>26512</v>
      </c>
      <c r="B8070" t="s">
        <v>21747</v>
      </c>
      <c r="C8070">
        <v>43</v>
      </c>
      <c r="D8070" t="str">
        <f>IF(Raw_data_US_healthcare[[#This Row],[Age]]&lt;35,"Young",IF(Raw_data_US_healthcare[[#This Row],[Age]]&lt;60,"Middle","Senior"))</f>
        <v>Middle</v>
      </c>
      <c r="E8070" t="s">
        <v>26</v>
      </c>
      <c r="F8070" t="s">
        <v>17</v>
      </c>
      <c r="G8070" t="s">
        <v>17</v>
      </c>
      <c r="H8070" t="s">
        <v>36</v>
      </c>
      <c r="I8070" s="2">
        <v>43718</v>
      </c>
      <c r="J8070" t="s">
        <v>21748</v>
      </c>
      <c r="K8070" t="s">
        <v>21749</v>
      </c>
      <c r="L8070" t="s">
        <v>31</v>
      </c>
      <c r="M8070">
        <v>7122.3278</v>
      </c>
      <c r="N8070">
        <v>450</v>
      </c>
      <c r="O8070" t="s">
        <v>43</v>
      </c>
      <c r="P8070" t="s">
        <v>43</v>
      </c>
      <c r="Q8070" s="2">
        <v>43745</v>
      </c>
      <c r="R8070" t="s">
        <v>32</v>
      </c>
      <c r="S8070" t="s">
        <v>24</v>
      </c>
      <c r="T8070">
        <f>_xlfn.DAYS(Raw_data_US_healthcare[[#This Row],[Discharge Date]],Raw_data_US_healthcare[[#This Row],[Date of Admission]])</f>
        <v>27</v>
      </c>
    </row>
    <row r="8071" spans="1:20" x14ac:dyDescent="0.3">
      <c r="A8071" t="s">
        <v>26511</v>
      </c>
      <c r="B8071" t="s">
        <v>7370</v>
      </c>
      <c r="C8071">
        <v>70</v>
      </c>
      <c r="D8071" t="str">
        <f>IF(Raw_data_US_healthcare[[#This Row],[Age]]&lt;35,"Young",IF(Raw_data_US_healthcare[[#This Row],[Age]]&lt;60,"Middle","Senior"))</f>
        <v>Senior</v>
      </c>
      <c r="E8071" t="s">
        <v>16</v>
      </c>
      <c r="F8071" t="s">
        <v>35</v>
      </c>
      <c r="G8071" t="s">
        <v>35</v>
      </c>
      <c r="H8071" t="s">
        <v>26514</v>
      </c>
      <c r="I8071" s="2">
        <v>44905</v>
      </c>
      <c r="J8071" t="s">
        <v>21750</v>
      </c>
      <c r="K8071" t="s">
        <v>21751</v>
      </c>
      <c r="L8071" t="s">
        <v>21</v>
      </c>
      <c r="M8071">
        <v>34234.242599999998</v>
      </c>
      <c r="N8071">
        <v>347</v>
      </c>
      <c r="O8071" t="s">
        <v>22</v>
      </c>
      <c r="P8071" t="s">
        <v>22</v>
      </c>
      <c r="Q8071" s="2">
        <v>44926</v>
      </c>
      <c r="R8071" t="s">
        <v>83</v>
      </c>
      <c r="S8071" t="s">
        <v>24</v>
      </c>
      <c r="T8071">
        <f>_xlfn.DAYS(Raw_data_US_healthcare[[#This Row],[Discharge Date]],Raw_data_US_healthcare[[#This Row],[Date of Admission]])</f>
        <v>21</v>
      </c>
    </row>
    <row r="8072" spans="1:20" x14ac:dyDescent="0.3">
      <c r="A8072" t="s">
        <v>26512</v>
      </c>
      <c r="B8072" t="s">
        <v>21752</v>
      </c>
      <c r="C8072">
        <v>49</v>
      </c>
      <c r="D8072" t="str">
        <f>IF(Raw_data_US_healthcare[[#This Row],[Age]]&lt;35,"Young",IF(Raw_data_US_healthcare[[#This Row],[Age]]&lt;60,"Middle","Senior"))</f>
        <v>Middle</v>
      </c>
      <c r="E8072" t="s">
        <v>26</v>
      </c>
      <c r="F8072" t="s">
        <v>35</v>
      </c>
      <c r="G8072" t="s">
        <v>35</v>
      </c>
      <c r="H8072" t="s">
        <v>26516</v>
      </c>
      <c r="I8072" s="2">
        <v>44156</v>
      </c>
      <c r="J8072" t="s">
        <v>21753</v>
      </c>
      <c r="K8072" t="s">
        <v>21754</v>
      </c>
      <c r="L8072" t="s">
        <v>56</v>
      </c>
      <c r="M8072">
        <v>22000.341799999998</v>
      </c>
      <c r="N8072">
        <v>158</v>
      </c>
      <c r="O8072" t="s">
        <v>43</v>
      </c>
      <c r="P8072" t="s">
        <v>43</v>
      </c>
      <c r="Q8072" s="2">
        <v>44157</v>
      </c>
      <c r="R8072" t="s">
        <v>32</v>
      </c>
      <c r="S8072" t="s">
        <v>33</v>
      </c>
      <c r="T8072">
        <f>_xlfn.DAYS(Raw_data_US_healthcare[[#This Row],[Discharge Date]],Raw_data_US_healthcare[[#This Row],[Date of Admission]])</f>
        <v>1</v>
      </c>
    </row>
    <row r="8073" spans="1:20" x14ac:dyDescent="0.3">
      <c r="A8073" t="s">
        <v>26512</v>
      </c>
      <c r="B8073" t="s">
        <v>21755</v>
      </c>
      <c r="C8073">
        <v>27</v>
      </c>
      <c r="D8073" t="str">
        <f>IF(Raw_data_US_healthcare[[#This Row],[Age]]&lt;35,"Young",IF(Raw_data_US_healthcare[[#This Row],[Age]]&lt;60,"Middle","Senior"))</f>
        <v>Young</v>
      </c>
      <c r="E8073" t="s">
        <v>26</v>
      </c>
      <c r="F8073" t="s">
        <v>88</v>
      </c>
      <c r="G8073" t="s">
        <v>88</v>
      </c>
      <c r="H8073" t="s">
        <v>36</v>
      </c>
      <c r="I8073" s="2">
        <v>44228</v>
      </c>
      <c r="J8073" t="s">
        <v>21756</v>
      </c>
      <c r="K8073" t="s">
        <v>12467</v>
      </c>
      <c r="L8073" t="s">
        <v>60</v>
      </c>
      <c r="M8073">
        <v>10566.426600000001</v>
      </c>
      <c r="N8073">
        <v>405</v>
      </c>
      <c r="O8073" t="s">
        <v>43</v>
      </c>
      <c r="P8073" t="s">
        <v>43</v>
      </c>
      <c r="Q8073" s="2">
        <v>44258</v>
      </c>
      <c r="R8073" t="s">
        <v>23</v>
      </c>
      <c r="S8073" t="s">
        <v>33</v>
      </c>
      <c r="T8073">
        <f>_xlfn.DAYS(Raw_data_US_healthcare[[#This Row],[Discharge Date]],Raw_data_US_healthcare[[#This Row],[Date of Admission]])</f>
        <v>30</v>
      </c>
    </row>
    <row r="8074" spans="1:20" x14ac:dyDescent="0.3">
      <c r="A8074" t="s">
        <v>26511</v>
      </c>
      <c r="B8074" t="s">
        <v>18064</v>
      </c>
      <c r="C8074">
        <v>65</v>
      </c>
      <c r="D8074" t="str">
        <f>IF(Raw_data_US_healthcare[[#This Row],[Age]]&lt;35,"Young",IF(Raw_data_US_healthcare[[#This Row],[Age]]&lt;60,"Middle","Senior"))</f>
        <v>Senior</v>
      </c>
      <c r="E8074" t="s">
        <v>16</v>
      </c>
      <c r="F8074" t="s">
        <v>49</v>
      </c>
      <c r="G8074" t="s">
        <v>49</v>
      </c>
      <c r="H8074" t="s">
        <v>69</v>
      </c>
      <c r="I8074" s="2">
        <v>44186</v>
      </c>
      <c r="J8074" t="s">
        <v>21757</v>
      </c>
      <c r="K8074" t="s">
        <v>21758</v>
      </c>
      <c r="L8074" t="s">
        <v>21</v>
      </c>
      <c r="M8074">
        <v>35568.387300000002</v>
      </c>
      <c r="N8074">
        <v>333</v>
      </c>
      <c r="O8074" t="s">
        <v>43</v>
      </c>
      <c r="P8074" t="s">
        <v>43</v>
      </c>
      <c r="Q8074" s="2">
        <v>44201</v>
      </c>
      <c r="R8074" t="s">
        <v>44</v>
      </c>
      <c r="S8074" t="s">
        <v>33</v>
      </c>
      <c r="T8074">
        <f>_xlfn.DAYS(Raw_data_US_healthcare[[#This Row],[Discharge Date]],Raw_data_US_healthcare[[#This Row],[Date of Admission]])</f>
        <v>15</v>
      </c>
    </row>
    <row r="8075" spans="1:20" x14ac:dyDescent="0.3">
      <c r="A8075" t="s">
        <v>26511</v>
      </c>
      <c r="B8075" t="s">
        <v>21759</v>
      </c>
      <c r="C8075">
        <v>57</v>
      </c>
      <c r="D8075" t="str">
        <f>IF(Raw_data_US_healthcare[[#This Row],[Age]]&lt;35,"Young",IF(Raw_data_US_healthcare[[#This Row],[Age]]&lt;60,"Middle","Senior"))</f>
        <v>Middle</v>
      </c>
      <c r="E8075" t="s">
        <v>16</v>
      </c>
      <c r="F8075" t="s">
        <v>488</v>
      </c>
      <c r="G8075" t="s">
        <v>27</v>
      </c>
      <c r="H8075" t="s">
        <v>26514</v>
      </c>
      <c r="I8075" s="2">
        <v>44402</v>
      </c>
      <c r="J8075" t="s">
        <v>21760</v>
      </c>
      <c r="K8075" t="s">
        <v>9750</v>
      </c>
      <c r="L8075" t="s">
        <v>56</v>
      </c>
      <c r="M8075">
        <v>19528.332900000001</v>
      </c>
      <c r="N8075">
        <v>497</v>
      </c>
      <c r="O8075" t="s">
        <v>22</v>
      </c>
      <c r="P8075" t="s">
        <v>22</v>
      </c>
      <c r="Q8075" s="2">
        <v>44411</v>
      </c>
      <c r="R8075" t="s">
        <v>83</v>
      </c>
      <c r="S8075" t="s">
        <v>33</v>
      </c>
      <c r="T8075">
        <f>_xlfn.DAYS(Raw_data_US_healthcare[[#This Row],[Discharge Date]],Raw_data_US_healthcare[[#This Row],[Date of Admission]])</f>
        <v>9</v>
      </c>
    </row>
    <row r="8076" spans="1:20" x14ac:dyDescent="0.3">
      <c r="A8076" t="s">
        <v>26512</v>
      </c>
      <c r="B8076" t="s">
        <v>13005</v>
      </c>
      <c r="C8076">
        <v>33</v>
      </c>
      <c r="D8076" t="str">
        <f>IF(Raw_data_US_healthcare[[#This Row],[Age]]&lt;35,"Young",IF(Raw_data_US_healthcare[[#This Row],[Age]]&lt;60,"Middle","Senior"))</f>
        <v>Young</v>
      </c>
      <c r="E8076" t="s">
        <v>26</v>
      </c>
      <c r="F8076" t="s">
        <v>35</v>
      </c>
      <c r="G8076" t="s">
        <v>35</v>
      </c>
      <c r="H8076" t="s">
        <v>18</v>
      </c>
      <c r="I8076" s="2">
        <v>44945</v>
      </c>
      <c r="J8076" t="s">
        <v>21761</v>
      </c>
      <c r="K8076" t="s">
        <v>21762</v>
      </c>
      <c r="L8076" t="s">
        <v>52</v>
      </c>
      <c r="M8076">
        <v>13941.7179</v>
      </c>
      <c r="N8076">
        <v>389</v>
      </c>
      <c r="O8076" t="s">
        <v>43</v>
      </c>
      <c r="P8076" t="s">
        <v>43</v>
      </c>
      <c r="Q8076" s="2">
        <v>44961</v>
      </c>
      <c r="R8076" t="s">
        <v>23</v>
      </c>
      <c r="S8076" t="s">
        <v>33</v>
      </c>
      <c r="T8076">
        <f>_xlfn.DAYS(Raw_data_US_healthcare[[#This Row],[Discharge Date]],Raw_data_US_healthcare[[#This Row],[Date of Admission]])</f>
        <v>16</v>
      </c>
    </row>
    <row r="8077" spans="1:20" x14ac:dyDescent="0.3">
      <c r="A8077" t="s">
        <v>26511</v>
      </c>
      <c r="B8077" t="s">
        <v>21763</v>
      </c>
      <c r="C8077">
        <v>60</v>
      </c>
      <c r="D8077" t="str">
        <f>IF(Raw_data_US_healthcare[[#This Row],[Age]]&lt;35,"Young",IF(Raw_data_US_healthcare[[#This Row],[Age]]&lt;60,"Middle","Senior"))</f>
        <v>Senior</v>
      </c>
      <c r="E8077" t="s">
        <v>16</v>
      </c>
      <c r="F8077" t="s">
        <v>17</v>
      </c>
      <c r="G8077" t="s">
        <v>17</v>
      </c>
      <c r="H8077" t="s">
        <v>36</v>
      </c>
      <c r="I8077" s="2">
        <v>45156</v>
      </c>
      <c r="J8077" t="s">
        <v>21764</v>
      </c>
      <c r="K8077" t="s">
        <v>21765</v>
      </c>
      <c r="L8077" t="s">
        <v>52</v>
      </c>
      <c r="M8077">
        <v>8089.3651</v>
      </c>
      <c r="N8077">
        <v>339</v>
      </c>
      <c r="O8077" t="s">
        <v>22</v>
      </c>
      <c r="P8077" t="s">
        <v>22</v>
      </c>
      <c r="Q8077" s="2">
        <v>45170</v>
      </c>
      <c r="R8077" t="s">
        <v>44</v>
      </c>
      <c r="S8077" t="s">
        <v>33</v>
      </c>
      <c r="T8077">
        <f>_xlfn.DAYS(Raw_data_US_healthcare[[#This Row],[Discharge Date]],Raw_data_US_healthcare[[#This Row],[Date of Admission]])</f>
        <v>14</v>
      </c>
    </row>
    <row r="8078" spans="1:20" x14ac:dyDescent="0.3">
      <c r="A8078" t="s">
        <v>26512</v>
      </c>
      <c r="B8078" t="s">
        <v>21766</v>
      </c>
      <c r="C8078">
        <v>61</v>
      </c>
      <c r="D8078" t="str">
        <f>IF(Raw_data_US_healthcare[[#This Row],[Age]]&lt;35,"Young",IF(Raw_data_US_healthcare[[#This Row],[Age]]&lt;60,"Middle","Senior"))</f>
        <v>Senior</v>
      </c>
      <c r="E8078" t="s">
        <v>26</v>
      </c>
      <c r="F8078" t="s">
        <v>228</v>
      </c>
      <c r="G8078" t="s">
        <v>228</v>
      </c>
      <c r="H8078" t="s">
        <v>18</v>
      </c>
      <c r="I8078" s="2">
        <v>44518</v>
      </c>
      <c r="J8078" t="s">
        <v>7459</v>
      </c>
      <c r="K8078" t="s">
        <v>21767</v>
      </c>
      <c r="L8078" t="s">
        <v>31</v>
      </c>
      <c r="M8078">
        <v>42157.706299999998</v>
      </c>
      <c r="N8078">
        <v>417</v>
      </c>
      <c r="O8078" t="s">
        <v>39</v>
      </c>
      <c r="P8078" t="s">
        <v>39</v>
      </c>
      <c r="Q8078" s="2">
        <v>44535</v>
      </c>
      <c r="R8078" t="s">
        <v>32</v>
      </c>
      <c r="S8078" t="s">
        <v>24</v>
      </c>
      <c r="T8078">
        <f>_xlfn.DAYS(Raw_data_US_healthcare[[#This Row],[Discharge Date]],Raw_data_US_healthcare[[#This Row],[Date of Admission]])</f>
        <v>17</v>
      </c>
    </row>
    <row r="8079" spans="1:20" x14ac:dyDescent="0.3">
      <c r="A8079" t="s">
        <v>26512</v>
      </c>
      <c r="B8079" t="s">
        <v>21768</v>
      </c>
      <c r="C8079">
        <v>65</v>
      </c>
      <c r="D8079" t="str">
        <f>IF(Raw_data_US_healthcare[[#This Row],[Age]]&lt;35,"Young",IF(Raw_data_US_healthcare[[#This Row],[Age]]&lt;60,"Middle","Senior"))</f>
        <v>Senior</v>
      </c>
      <c r="E8079" t="s">
        <v>26</v>
      </c>
      <c r="F8079" t="s">
        <v>488</v>
      </c>
      <c r="G8079" t="s">
        <v>27</v>
      </c>
      <c r="H8079" t="s">
        <v>69</v>
      </c>
      <c r="I8079" s="2">
        <v>44538</v>
      </c>
      <c r="J8079" t="s">
        <v>15043</v>
      </c>
      <c r="K8079" t="s">
        <v>11793</v>
      </c>
      <c r="L8079" t="s">
        <v>31</v>
      </c>
      <c r="M8079">
        <v>50060.857900000003</v>
      </c>
      <c r="N8079">
        <v>428</v>
      </c>
      <c r="O8079" t="s">
        <v>39</v>
      </c>
      <c r="P8079" t="s">
        <v>39</v>
      </c>
      <c r="Q8079" s="2">
        <v>44547</v>
      </c>
      <c r="R8079" t="s">
        <v>83</v>
      </c>
      <c r="S8079" t="s">
        <v>24</v>
      </c>
      <c r="T8079">
        <f>_xlfn.DAYS(Raw_data_US_healthcare[[#This Row],[Discharge Date]],Raw_data_US_healthcare[[#This Row],[Date of Admission]])</f>
        <v>9</v>
      </c>
    </row>
    <row r="8080" spans="1:20" x14ac:dyDescent="0.3">
      <c r="A8080" t="s">
        <v>26512</v>
      </c>
      <c r="B8080" t="s">
        <v>21769</v>
      </c>
      <c r="C8080">
        <v>39</v>
      </c>
      <c r="D8080" t="str">
        <f>IF(Raw_data_US_healthcare[[#This Row],[Age]]&lt;35,"Young",IF(Raw_data_US_healthcare[[#This Row],[Age]]&lt;60,"Middle","Senior"))</f>
        <v>Middle</v>
      </c>
      <c r="E8080" t="s">
        <v>26</v>
      </c>
      <c r="F8080" t="s">
        <v>88</v>
      </c>
      <c r="G8080" t="s">
        <v>88</v>
      </c>
      <c r="H8080" t="s">
        <v>18</v>
      </c>
      <c r="I8080" s="2">
        <v>45138</v>
      </c>
      <c r="J8080" t="s">
        <v>1404</v>
      </c>
      <c r="K8080" t="s">
        <v>21770</v>
      </c>
      <c r="L8080" t="s">
        <v>31</v>
      </c>
      <c r="M8080">
        <v>36019.821000000004</v>
      </c>
      <c r="N8080">
        <v>263</v>
      </c>
      <c r="O8080" t="s">
        <v>43</v>
      </c>
      <c r="P8080" t="s">
        <v>43</v>
      </c>
      <c r="Q8080" s="2">
        <v>45142</v>
      </c>
      <c r="R8080" t="s">
        <v>23</v>
      </c>
      <c r="S8080" t="s">
        <v>24</v>
      </c>
      <c r="T8080">
        <f>_xlfn.DAYS(Raw_data_US_healthcare[[#This Row],[Discharge Date]],Raw_data_US_healthcare[[#This Row],[Date of Admission]])</f>
        <v>4</v>
      </c>
    </row>
    <row r="8081" spans="1:20" x14ac:dyDescent="0.3">
      <c r="A8081" t="s">
        <v>26512</v>
      </c>
      <c r="B8081" t="s">
        <v>21771</v>
      </c>
      <c r="C8081">
        <v>18</v>
      </c>
      <c r="D8081" t="str">
        <f>IF(Raw_data_US_healthcare[[#This Row],[Age]]&lt;35,"Young",IF(Raw_data_US_healthcare[[#This Row],[Age]]&lt;60,"Middle","Senior"))</f>
        <v>Young</v>
      </c>
      <c r="E8081" t="s">
        <v>26</v>
      </c>
      <c r="F8081" t="s">
        <v>88</v>
      </c>
      <c r="G8081" t="s">
        <v>88</v>
      </c>
      <c r="H8081" t="s">
        <v>18</v>
      </c>
      <c r="I8081" s="2">
        <v>43903</v>
      </c>
      <c r="J8081" t="s">
        <v>9479</v>
      </c>
      <c r="K8081" t="s">
        <v>21772</v>
      </c>
      <c r="L8081" t="s">
        <v>60</v>
      </c>
      <c r="M8081">
        <v>53740.746400000004</v>
      </c>
      <c r="N8081">
        <v>391</v>
      </c>
      <c r="O8081" t="s">
        <v>39</v>
      </c>
      <c r="P8081" t="s">
        <v>39</v>
      </c>
      <c r="Q8081" s="2">
        <v>43906</v>
      </c>
      <c r="R8081" t="s">
        <v>48</v>
      </c>
      <c r="S8081" t="s">
        <v>33</v>
      </c>
      <c r="T8081">
        <f>_xlfn.DAYS(Raw_data_US_healthcare[[#This Row],[Discharge Date]],Raw_data_US_healthcare[[#This Row],[Date of Admission]])</f>
        <v>3</v>
      </c>
    </row>
    <row r="8082" spans="1:20" x14ac:dyDescent="0.3">
      <c r="A8082" t="s">
        <v>26511</v>
      </c>
      <c r="B8082" t="s">
        <v>21773</v>
      </c>
      <c r="C8082">
        <v>51</v>
      </c>
      <c r="D8082" t="str">
        <f>IF(Raw_data_US_healthcare[[#This Row],[Age]]&lt;35,"Young",IF(Raw_data_US_healthcare[[#This Row],[Age]]&lt;60,"Middle","Senior"))</f>
        <v>Middle</v>
      </c>
      <c r="E8082" t="s">
        <v>16</v>
      </c>
      <c r="F8082" t="s">
        <v>228</v>
      </c>
      <c r="G8082" t="s">
        <v>228</v>
      </c>
      <c r="H8082" t="s">
        <v>26516</v>
      </c>
      <c r="I8082" s="2">
        <v>44665</v>
      </c>
      <c r="J8082" t="s">
        <v>21774</v>
      </c>
      <c r="K8082" t="s">
        <v>21775</v>
      </c>
      <c r="L8082" t="s">
        <v>52</v>
      </c>
      <c r="M8082">
        <v>30293.997299999999</v>
      </c>
      <c r="N8082">
        <v>227</v>
      </c>
      <c r="O8082" t="s">
        <v>39</v>
      </c>
      <c r="P8082" t="s">
        <v>39</v>
      </c>
      <c r="Q8082" s="2">
        <v>44678</v>
      </c>
      <c r="R8082" t="s">
        <v>32</v>
      </c>
      <c r="S8082" t="s">
        <v>33</v>
      </c>
      <c r="T8082">
        <f>_xlfn.DAYS(Raw_data_US_healthcare[[#This Row],[Discharge Date]],Raw_data_US_healthcare[[#This Row],[Date of Admission]])</f>
        <v>13</v>
      </c>
    </row>
    <row r="8083" spans="1:20" x14ac:dyDescent="0.3">
      <c r="A8083" t="s">
        <v>26511</v>
      </c>
      <c r="B8083" t="s">
        <v>21776</v>
      </c>
      <c r="C8083">
        <v>48</v>
      </c>
      <c r="D8083" t="str">
        <f>IF(Raw_data_US_healthcare[[#This Row],[Age]]&lt;35,"Young",IF(Raw_data_US_healthcare[[#This Row],[Age]]&lt;60,"Middle","Senior"))</f>
        <v>Middle</v>
      </c>
      <c r="E8083" t="s">
        <v>16</v>
      </c>
      <c r="F8083" t="s">
        <v>62</v>
      </c>
      <c r="G8083" t="s">
        <v>62</v>
      </c>
      <c r="H8083" t="s">
        <v>18</v>
      </c>
      <c r="I8083" s="2">
        <v>43653</v>
      </c>
      <c r="J8083" t="s">
        <v>21777</v>
      </c>
      <c r="K8083" t="s">
        <v>21778</v>
      </c>
      <c r="L8083" t="s">
        <v>60</v>
      </c>
      <c r="M8083">
        <v>59733.205399999999</v>
      </c>
      <c r="N8083">
        <v>301</v>
      </c>
      <c r="O8083" t="s">
        <v>43</v>
      </c>
      <c r="P8083" t="s">
        <v>43</v>
      </c>
      <c r="Q8083" s="2">
        <v>43678</v>
      </c>
      <c r="R8083" t="s">
        <v>83</v>
      </c>
      <c r="S8083" t="s">
        <v>33</v>
      </c>
      <c r="T8083">
        <f>_xlfn.DAYS(Raw_data_US_healthcare[[#This Row],[Discharge Date]],Raw_data_US_healthcare[[#This Row],[Date of Admission]])</f>
        <v>25</v>
      </c>
    </row>
    <row r="8084" spans="1:20" x14ac:dyDescent="0.3">
      <c r="A8084" t="s">
        <v>26511</v>
      </c>
      <c r="B8084" t="s">
        <v>21779</v>
      </c>
      <c r="C8084">
        <v>80</v>
      </c>
      <c r="D8084" t="str">
        <f>IF(Raw_data_US_healthcare[[#This Row],[Age]]&lt;35,"Young",IF(Raw_data_US_healthcare[[#This Row],[Age]]&lt;60,"Middle","Senior"))</f>
        <v>Senior</v>
      </c>
      <c r="E8084" t="s">
        <v>16</v>
      </c>
      <c r="F8084" t="s">
        <v>49</v>
      </c>
      <c r="G8084" t="s">
        <v>49</v>
      </c>
      <c r="H8084" t="s">
        <v>26516</v>
      </c>
      <c r="I8084" s="2">
        <v>45118</v>
      </c>
      <c r="J8084" t="s">
        <v>21780</v>
      </c>
      <c r="K8084" t="s">
        <v>21781</v>
      </c>
      <c r="L8084" t="s">
        <v>60</v>
      </c>
      <c r="M8084">
        <v>29046.891800000001</v>
      </c>
      <c r="N8084">
        <v>228</v>
      </c>
      <c r="O8084" t="s">
        <v>39</v>
      </c>
      <c r="P8084" t="s">
        <v>39</v>
      </c>
      <c r="Q8084" s="2">
        <v>45129</v>
      </c>
      <c r="R8084" t="s">
        <v>83</v>
      </c>
      <c r="S8084" t="s">
        <v>45</v>
      </c>
      <c r="T8084">
        <f>_xlfn.DAYS(Raw_data_US_healthcare[[#This Row],[Discharge Date]],Raw_data_US_healthcare[[#This Row],[Date of Admission]])</f>
        <v>11</v>
      </c>
    </row>
    <row r="8085" spans="1:20" x14ac:dyDescent="0.3">
      <c r="A8085" t="s">
        <v>26511</v>
      </c>
      <c r="B8085" t="s">
        <v>21782</v>
      </c>
      <c r="C8085">
        <v>21</v>
      </c>
      <c r="D8085" t="str">
        <f>IF(Raw_data_US_healthcare[[#This Row],[Age]]&lt;35,"Young",IF(Raw_data_US_healthcare[[#This Row],[Age]]&lt;60,"Middle","Senior"))</f>
        <v>Young</v>
      </c>
      <c r="E8085" t="s">
        <v>16</v>
      </c>
      <c r="F8085" t="s">
        <v>88</v>
      </c>
      <c r="G8085" t="s">
        <v>88</v>
      </c>
      <c r="H8085" t="s">
        <v>18</v>
      </c>
      <c r="I8085" s="2">
        <v>44563</v>
      </c>
      <c r="J8085" t="s">
        <v>21783</v>
      </c>
      <c r="K8085" t="s">
        <v>1358</v>
      </c>
      <c r="L8085" t="s">
        <v>31</v>
      </c>
      <c r="M8085">
        <v>10803.790199999999</v>
      </c>
      <c r="N8085">
        <v>227</v>
      </c>
      <c r="O8085" t="s">
        <v>43</v>
      </c>
      <c r="P8085" t="s">
        <v>43</v>
      </c>
      <c r="Q8085" s="2">
        <v>44579</v>
      </c>
      <c r="R8085" t="s">
        <v>32</v>
      </c>
      <c r="S8085" t="s">
        <v>24</v>
      </c>
      <c r="T8085">
        <f>_xlfn.DAYS(Raw_data_US_healthcare[[#This Row],[Discharge Date]],Raw_data_US_healthcare[[#This Row],[Date of Admission]])</f>
        <v>16</v>
      </c>
    </row>
    <row r="8086" spans="1:20" x14ac:dyDescent="0.3">
      <c r="A8086" t="s">
        <v>26511</v>
      </c>
      <c r="B8086" t="s">
        <v>21784</v>
      </c>
      <c r="C8086">
        <v>48</v>
      </c>
      <c r="D8086" t="str">
        <f>IF(Raw_data_US_healthcare[[#This Row],[Age]]&lt;35,"Young",IF(Raw_data_US_healthcare[[#This Row],[Age]]&lt;60,"Middle","Senior"))</f>
        <v>Middle</v>
      </c>
      <c r="E8086" t="s">
        <v>16</v>
      </c>
      <c r="F8086" t="s">
        <v>113</v>
      </c>
      <c r="G8086" t="s">
        <v>113</v>
      </c>
      <c r="H8086" t="s">
        <v>28</v>
      </c>
      <c r="I8086" s="2">
        <v>45181</v>
      </c>
      <c r="J8086" t="s">
        <v>21785</v>
      </c>
      <c r="K8086" t="s">
        <v>17745</v>
      </c>
      <c r="L8086" t="s">
        <v>31</v>
      </c>
      <c r="M8086">
        <v>32196.303599999999</v>
      </c>
      <c r="N8086">
        <v>250</v>
      </c>
      <c r="O8086" t="s">
        <v>22</v>
      </c>
      <c r="P8086" t="s">
        <v>22</v>
      </c>
      <c r="Q8086" s="2">
        <v>45189</v>
      </c>
      <c r="R8086" t="s">
        <v>83</v>
      </c>
      <c r="S8086" t="s">
        <v>33</v>
      </c>
      <c r="T8086">
        <f>_xlfn.DAYS(Raw_data_US_healthcare[[#This Row],[Discharge Date]],Raw_data_US_healthcare[[#This Row],[Date of Admission]])</f>
        <v>8</v>
      </c>
    </row>
    <row r="8087" spans="1:20" x14ac:dyDescent="0.3">
      <c r="A8087" t="s">
        <v>26511</v>
      </c>
      <c r="B8087" t="s">
        <v>21786</v>
      </c>
      <c r="C8087">
        <v>77</v>
      </c>
      <c r="D8087" t="str">
        <f>IF(Raw_data_US_healthcare[[#This Row],[Age]]&lt;35,"Young",IF(Raw_data_US_healthcare[[#This Row],[Age]]&lt;60,"Middle","Senior"))</f>
        <v>Senior</v>
      </c>
      <c r="E8087" t="s">
        <v>16</v>
      </c>
      <c r="F8087" t="s">
        <v>62</v>
      </c>
      <c r="G8087" t="s">
        <v>62</v>
      </c>
      <c r="H8087" t="s">
        <v>36</v>
      </c>
      <c r="I8087" s="2">
        <v>45031</v>
      </c>
      <c r="J8087" t="s">
        <v>9338</v>
      </c>
      <c r="K8087" t="s">
        <v>21787</v>
      </c>
      <c r="L8087" t="s">
        <v>31</v>
      </c>
      <c r="M8087">
        <v>10469.931200000001</v>
      </c>
      <c r="N8087">
        <v>222</v>
      </c>
      <c r="O8087" t="s">
        <v>39</v>
      </c>
      <c r="P8087" t="s">
        <v>39</v>
      </c>
      <c r="Q8087" s="2">
        <v>45052</v>
      </c>
      <c r="R8087" t="s">
        <v>44</v>
      </c>
      <c r="S8087" t="s">
        <v>45</v>
      </c>
      <c r="T8087">
        <f>_xlfn.DAYS(Raw_data_US_healthcare[[#This Row],[Discharge Date]],Raw_data_US_healthcare[[#This Row],[Date of Admission]])</f>
        <v>21</v>
      </c>
    </row>
    <row r="8088" spans="1:20" x14ac:dyDescent="0.3">
      <c r="A8088" t="s">
        <v>26511</v>
      </c>
      <c r="B8088" t="s">
        <v>5179</v>
      </c>
      <c r="C8088">
        <v>38</v>
      </c>
      <c r="D8088" t="str">
        <f>IF(Raw_data_US_healthcare[[#This Row],[Age]]&lt;35,"Young",IF(Raw_data_US_healthcare[[#This Row],[Age]]&lt;60,"Middle","Senior"))</f>
        <v>Middle</v>
      </c>
      <c r="E8088" t="s">
        <v>16</v>
      </c>
      <c r="F8088" t="s">
        <v>488</v>
      </c>
      <c r="G8088" t="s">
        <v>27</v>
      </c>
      <c r="H8088" t="s">
        <v>18</v>
      </c>
      <c r="I8088" s="2">
        <v>44242</v>
      </c>
      <c r="J8088" t="s">
        <v>21788</v>
      </c>
      <c r="K8088" t="s">
        <v>21789</v>
      </c>
      <c r="L8088" t="s">
        <v>56</v>
      </c>
      <c r="M8088">
        <v>51163.453399999999</v>
      </c>
      <c r="N8088">
        <v>185</v>
      </c>
      <c r="O8088" t="s">
        <v>43</v>
      </c>
      <c r="P8088" t="s">
        <v>43</v>
      </c>
      <c r="Q8088" s="2">
        <v>44252</v>
      </c>
      <c r="R8088" t="s">
        <v>32</v>
      </c>
      <c r="S8088" t="s">
        <v>24</v>
      </c>
      <c r="T8088">
        <f>_xlfn.DAYS(Raw_data_US_healthcare[[#This Row],[Discharge Date]],Raw_data_US_healthcare[[#This Row],[Date of Admission]])</f>
        <v>10</v>
      </c>
    </row>
    <row r="8089" spans="1:20" x14ac:dyDescent="0.3">
      <c r="A8089" t="s">
        <v>26511</v>
      </c>
      <c r="B8089" t="s">
        <v>21790</v>
      </c>
      <c r="C8089">
        <v>73</v>
      </c>
      <c r="D8089" t="str">
        <f>IF(Raw_data_US_healthcare[[#This Row],[Age]]&lt;35,"Young",IF(Raw_data_US_healthcare[[#This Row],[Age]]&lt;60,"Middle","Senior"))</f>
        <v>Senior</v>
      </c>
      <c r="E8089" t="s">
        <v>16</v>
      </c>
      <c r="F8089" t="s">
        <v>88</v>
      </c>
      <c r="G8089" t="s">
        <v>88</v>
      </c>
      <c r="H8089" t="s">
        <v>26516</v>
      </c>
      <c r="I8089" s="2">
        <v>43754</v>
      </c>
      <c r="J8089" t="s">
        <v>21791</v>
      </c>
      <c r="K8089" t="s">
        <v>21792</v>
      </c>
      <c r="L8089" t="s">
        <v>56</v>
      </c>
      <c r="M8089">
        <v>24202.571499999998</v>
      </c>
      <c r="N8089">
        <v>296</v>
      </c>
      <c r="O8089" t="s">
        <v>39</v>
      </c>
      <c r="P8089" t="s">
        <v>39</v>
      </c>
      <c r="Q8089" s="2">
        <v>43768</v>
      </c>
      <c r="R8089" t="s">
        <v>83</v>
      </c>
      <c r="S8089" t="s">
        <v>45</v>
      </c>
      <c r="T8089">
        <f>_xlfn.DAYS(Raw_data_US_healthcare[[#This Row],[Discharge Date]],Raw_data_US_healthcare[[#This Row],[Date of Admission]])</f>
        <v>14</v>
      </c>
    </row>
    <row r="8090" spans="1:20" x14ac:dyDescent="0.3">
      <c r="A8090" t="s">
        <v>26512</v>
      </c>
      <c r="B8090" t="s">
        <v>21793</v>
      </c>
      <c r="C8090">
        <v>66</v>
      </c>
      <c r="D8090" t="str">
        <f>IF(Raw_data_US_healthcare[[#This Row],[Age]]&lt;35,"Young",IF(Raw_data_US_healthcare[[#This Row],[Age]]&lt;60,"Middle","Senior"))</f>
        <v>Senior</v>
      </c>
      <c r="E8090" t="s">
        <v>26</v>
      </c>
      <c r="F8090" t="s">
        <v>17</v>
      </c>
      <c r="G8090" t="s">
        <v>17</v>
      </c>
      <c r="H8090" t="s">
        <v>69</v>
      </c>
      <c r="I8090" s="2">
        <v>44168</v>
      </c>
      <c r="J8090" t="s">
        <v>854</v>
      </c>
      <c r="K8090" t="s">
        <v>21794</v>
      </c>
      <c r="L8090" t="s">
        <v>60</v>
      </c>
      <c r="M8090">
        <v>32845.74</v>
      </c>
      <c r="N8090">
        <v>270</v>
      </c>
      <c r="O8090" t="s">
        <v>43</v>
      </c>
      <c r="P8090" t="s">
        <v>43</v>
      </c>
      <c r="Q8090" s="2">
        <v>44189</v>
      </c>
      <c r="R8090" t="s">
        <v>32</v>
      </c>
      <c r="S8090" t="s">
        <v>24</v>
      </c>
      <c r="T8090">
        <f>_xlfn.DAYS(Raw_data_US_healthcare[[#This Row],[Discharge Date]],Raw_data_US_healthcare[[#This Row],[Date of Admission]])</f>
        <v>21</v>
      </c>
    </row>
    <row r="8091" spans="1:20" x14ac:dyDescent="0.3">
      <c r="A8091" t="s">
        <v>26511</v>
      </c>
      <c r="B8091" t="s">
        <v>21795</v>
      </c>
      <c r="C8091">
        <v>77</v>
      </c>
      <c r="D8091" t="str">
        <f>IF(Raw_data_US_healthcare[[#This Row],[Age]]&lt;35,"Young",IF(Raw_data_US_healthcare[[#This Row],[Age]]&lt;60,"Middle","Senior"))</f>
        <v>Senior</v>
      </c>
      <c r="E8091" t="s">
        <v>16</v>
      </c>
      <c r="F8091" t="s">
        <v>88</v>
      </c>
      <c r="G8091" t="s">
        <v>88</v>
      </c>
      <c r="H8091" t="s">
        <v>36</v>
      </c>
      <c r="I8091" s="2">
        <v>43984</v>
      </c>
      <c r="J8091" t="s">
        <v>2847</v>
      </c>
      <c r="K8091" t="s">
        <v>21796</v>
      </c>
      <c r="L8091" t="s">
        <v>60</v>
      </c>
      <c r="M8091">
        <v>5177.6553000000004</v>
      </c>
      <c r="N8091">
        <v>424</v>
      </c>
      <c r="O8091" t="s">
        <v>22</v>
      </c>
      <c r="P8091" t="s">
        <v>22</v>
      </c>
      <c r="Q8091" s="2">
        <v>43994</v>
      </c>
      <c r="R8091" t="s">
        <v>83</v>
      </c>
      <c r="S8091" t="s">
        <v>33</v>
      </c>
      <c r="T8091">
        <f>_xlfn.DAYS(Raw_data_US_healthcare[[#This Row],[Discharge Date]],Raw_data_US_healthcare[[#This Row],[Date of Admission]])</f>
        <v>10</v>
      </c>
    </row>
    <row r="8092" spans="1:20" x14ac:dyDescent="0.3">
      <c r="A8092" t="s">
        <v>26512</v>
      </c>
      <c r="B8092" t="s">
        <v>21797</v>
      </c>
      <c r="C8092">
        <v>56</v>
      </c>
      <c r="D8092" t="str">
        <f>IF(Raw_data_US_healthcare[[#This Row],[Age]]&lt;35,"Young",IF(Raw_data_US_healthcare[[#This Row],[Age]]&lt;60,"Middle","Senior"))</f>
        <v>Middle</v>
      </c>
      <c r="E8092" t="s">
        <v>26</v>
      </c>
      <c r="F8092" t="s">
        <v>228</v>
      </c>
      <c r="G8092" t="s">
        <v>228</v>
      </c>
      <c r="H8092" t="s">
        <v>69</v>
      </c>
      <c r="I8092" s="2">
        <v>45181</v>
      </c>
      <c r="J8092" t="s">
        <v>21798</v>
      </c>
      <c r="K8092" t="s">
        <v>21799</v>
      </c>
      <c r="L8092" t="s">
        <v>31</v>
      </c>
      <c r="M8092">
        <v>18958.050299999999</v>
      </c>
      <c r="N8092">
        <v>123</v>
      </c>
      <c r="O8092" t="s">
        <v>39</v>
      </c>
      <c r="P8092" t="s">
        <v>39</v>
      </c>
      <c r="Q8092" s="2">
        <v>45192</v>
      </c>
      <c r="R8092" t="s">
        <v>44</v>
      </c>
      <c r="S8092" t="s">
        <v>33</v>
      </c>
      <c r="T8092">
        <f>_xlfn.DAYS(Raw_data_US_healthcare[[#This Row],[Discharge Date]],Raw_data_US_healthcare[[#This Row],[Date of Admission]])</f>
        <v>11</v>
      </c>
    </row>
    <row r="8093" spans="1:20" x14ac:dyDescent="0.3">
      <c r="A8093" t="s">
        <v>26512</v>
      </c>
      <c r="B8093" t="s">
        <v>21800</v>
      </c>
      <c r="C8093">
        <v>78</v>
      </c>
      <c r="D8093" t="str">
        <f>IF(Raw_data_US_healthcare[[#This Row],[Age]]&lt;35,"Young",IF(Raw_data_US_healthcare[[#This Row],[Age]]&lt;60,"Middle","Senior"))</f>
        <v>Senior</v>
      </c>
      <c r="E8093" t="s">
        <v>26</v>
      </c>
      <c r="F8093" t="s">
        <v>27</v>
      </c>
      <c r="G8093" t="s">
        <v>27</v>
      </c>
      <c r="H8093" t="s">
        <v>26514</v>
      </c>
      <c r="I8093" s="2">
        <v>43721</v>
      </c>
      <c r="J8093" t="s">
        <v>3772</v>
      </c>
      <c r="K8093" t="s">
        <v>21801</v>
      </c>
      <c r="L8093" t="s">
        <v>31</v>
      </c>
      <c r="M8093">
        <v>17435.189200000001</v>
      </c>
      <c r="N8093">
        <v>198</v>
      </c>
      <c r="O8093" t="s">
        <v>22</v>
      </c>
      <c r="P8093" t="s">
        <v>22</v>
      </c>
      <c r="Q8093" s="2">
        <v>43743</v>
      </c>
      <c r="R8093" t="s">
        <v>23</v>
      </c>
      <c r="S8093" t="s">
        <v>33</v>
      </c>
      <c r="T8093">
        <f>_xlfn.DAYS(Raw_data_US_healthcare[[#This Row],[Discharge Date]],Raw_data_US_healthcare[[#This Row],[Date of Admission]])</f>
        <v>22</v>
      </c>
    </row>
    <row r="8094" spans="1:20" x14ac:dyDescent="0.3">
      <c r="A8094" t="s">
        <v>26512</v>
      </c>
      <c r="B8094" t="s">
        <v>21802</v>
      </c>
      <c r="C8094">
        <v>85</v>
      </c>
      <c r="D8094" t="str">
        <f>IF(Raw_data_US_healthcare[[#This Row],[Age]]&lt;35,"Young",IF(Raw_data_US_healthcare[[#This Row],[Age]]&lt;60,"Middle","Senior"))</f>
        <v>Senior</v>
      </c>
      <c r="E8094" t="s">
        <v>26</v>
      </c>
      <c r="F8094" t="s">
        <v>35</v>
      </c>
      <c r="G8094" t="s">
        <v>35</v>
      </c>
      <c r="H8094" t="s">
        <v>69</v>
      </c>
      <c r="I8094" s="2">
        <v>43544</v>
      </c>
      <c r="J8094" t="s">
        <v>21803</v>
      </c>
      <c r="K8094" t="s">
        <v>21804</v>
      </c>
      <c r="L8094" t="s">
        <v>56</v>
      </c>
      <c r="M8094">
        <v>37422.750599999999</v>
      </c>
      <c r="N8094">
        <v>147</v>
      </c>
      <c r="O8094" t="s">
        <v>22</v>
      </c>
      <c r="P8094" t="s">
        <v>22</v>
      </c>
      <c r="Q8094" s="2">
        <v>43547</v>
      </c>
      <c r="R8094" t="s">
        <v>23</v>
      </c>
      <c r="S8094" t="s">
        <v>24</v>
      </c>
      <c r="T8094">
        <f>_xlfn.DAYS(Raw_data_US_healthcare[[#This Row],[Discharge Date]],Raw_data_US_healthcare[[#This Row],[Date of Admission]])</f>
        <v>3</v>
      </c>
    </row>
    <row r="8095" spans="1:20" x14ac:dyDescent="0.3">
      <c r="A8095" t="s">
        <v>26511</v>
      </c>
      <c r="B8095" t="s">
        <v>21805</v>
      </c>
      <c r="C8095">
        <v>70</v>
      </c>
      <c r="D8095" t="str">
        <f>IF(Raw_data_US_healthcare[[#This Row],[Age]]&lt;35,"Young",IF(Raw_data_US_healthcare[[#This Row],[Age]]&lt;60,"Middle","Senior"))</f>
        <v>Senior</v>
      </c>
      <c r="E8095" t="s">
        <v>16</v>
      </c>
      <c r="F8095" t="s">
        <v>27</v>
      </c>
      <c r="G8095" t="s">
        <v>27</v>
      </c>
      <c r="H8095" t="s">
        <v>69</v>
      </c>
      <c r="I8095" s="2">
        <v>44951</v>
      </c>
      <c r="J8095" t="s">
        <v>15565</v>
      </c>
      <c r="K8095" t="s">
        <v>21806</v>
      </c>
      <c r="L8095" t="s">
        <v>31</v>
      </c>
      <c r="M8095">
        <v>33097.129999999997</v>
      </c>
      <c r="N8095">
        <v>274</v>
      </c>
      <c r="O8095" t="s">
        <v>39</v>
      </c>
      <c r="P8095" t="s">
        <v>39</v>
      </c>
      <c r="Q8095" s="2">
        <v>44964</v>
      </c>
      <c r="R8095" t="s">
        <v>23</v>
      </c>
      <c r="S8095" t="s">
        <v>24</v>
      </c>
      <c r="T8095">
        <f>_xlfn.DAYS(Raw_data_US_healthcare[[#This Row],[Discharge Date]],Raw_data_US_healthcare[[#This Row],[Date of Admission]])</f>
        <v>13</v>
      </c>
    </row>
    <row r="8096" spans="1:20" x14ac:dyDescent="0.3">
      <c r="A8096" t="s">
        <v>26512</v>
      </c>
      <c r="B8096" t="s">
        <v>21807</v>
      </c>
      <c r="C8096">
        <v>26</v>
      </c>
      <c r="D8096" t="str">
        <f>IF(Raw_data_US_healthcare[[#This Row],[Age]]&lt;35,"Young",IF(Raw_data_US_healthcare[[#This Row],[Age]]&lt;60,"Middle","Senior"))</f>
        <v>Young</v>
      </c>
      <c r="E8096" t="s">
        <v>26</v>
      </c>
      <c r="F8096" t="s">
        <v>62</v>
      </c>
      <c r="G8096" t="s">
        <v>62</v>
      </c>
      <c r="H8096" t="s">
        <v>18</v>
      </c>
      <c r="I8096" s="2">
        <v>43536</v>
      </c>
      <c r="J8096" t="s">
        <v>21808</v>
      </c>
      <c r="K8096" t="s">
        <v>21809</v>
      </c>
      <c r="L8096" t="s">
        <v>31</v>
      </c>
      <c r="M8096">
        <v>12532.2354</v>
      </c>
      <c r="N8096">
        <v>125</v>
      </c>
      <c r="O8096" t="s">
        <v>43</v>
      </c>
      <c r="P8096" t="s">
        <v>43</v>
      </c>
      <c r="Q8096" s="2">
        <v>43565</v>
      </c>
      <c r="R8096" t="s">
        <v>32</v>
      </c>
      <c r="S8096" t="s">
        <v>24</v>
      </c>
      <c r="T8096">
        <f>_xlfn.DAYS(Raw_data_US_healthcare[[#This Row],[Discharge Date]],Raw_data_US_healthcare[[#This Row],[Date of Admission]])</f>
        <v>29</v>
      </c>
    </row>
    <row r="8097" spans="1:20" x14ac:dyDescent="0.3">
      <c r="A8097" t="s">
        <v>26512</v>
      </c>
      <c r="B8097" t="s">
        <v>21810</v>
      </c>
      <c r="C8097">
        <v>47</v>
      </c>
      <c r="D8097" t="str">
        <f>IF(Raw_data_US_healthcare[[#This Row],[Age]]&lt;35,"Young",IF(Raw_data_US_healthcare[[#This Row],[Age]]&lt;60,"Middle","Senior"))</f>
        <v>Middle</v>
      </c>
      <c r="E8097" t="s">
        <v>26</v>
      </c>
      <c r="F8097" t="s">
        <v>35</v>
      </c>
      <c r="G8097" t="s">
        <v>35</v>
      </c>
      <c r="H8097" t="s">
        <v>26514</v>
      </c>
      <c r="I8097" s="2">
        <v>44021</v>
      </c>
      <c r="J8097" t="s">
        <v>21811</v>
      </c>
      <c r="K8097" t="s">
        <v>21812</v>
      </c>
      <c r="L8097" t="s">
        <v>56</v>
      </c>
      <c r="M8097">
        <v>22147.545900000001</v>
      </c>
      <c r="N8097">
        <v>402</v>
      </c>
      <c r="O8097" t="s">
        <v>22</v>
      </c>
      <c r="P8097" t="s">
        <v>22</v>
      </c>
      <c r="Q8097" s="2">
        <v>44023</v>
      </c>
      <c r="R8097" t="s">
        <v>44</v>
      </c>
      <c r="S8097" t="s">
        <v>45</v>
      </c>
      <c r="T8097">
        <f>_xlfn.DAYS(Raw_data_US_healthcare[[#This Row],[Discharge Date]],Raw_data_US_healthcare[[#This Row],[Date of Admission]])</f>
        <v>2</v>
      </c>
    </row>
    <row r="8098" spans="1:20" x14ac:dyDescent="0.3">
      <c r="A8098" t="s">
        <v>26511</v>
      </c>
      <c r="B8098" t="s">
        <v>21813</v>
      </c>
      <c r="C8098">
        <v>74</v>
      </c>
      <c r="D8098" t="str">
        <f>IF(Raw_data_US_healthcare[[#This Row],[Age]]&lt;35,"Young",IF(Raw_data_US_healthcare[[#This Row],[Age]]&lt;60,"Middle","Senior"))</f>
        <v>Senior</v>
      </c>
      <c r="E8098" t="s">
        <v>16</v>
      </c>
      <c r="F8098" t="s">
        <v>27</v>
      </c>
      <c r="G8098" t="s">
        <v>27</v>
      </c>
      <c r="H8098" t="s">
        <v>69</v>
      </c>
      <c r="I8098" s="2">
        <v>44280</v>
      </c>
      <c r="J8098" t="s">
        <v>21814</v>
      </c>
      <c r="K8098" t="s">
        <v>12814</v>
      </c>
      <c r="L8098" t="s">
        <v>56</v>
      </c>
      <c r="M8098">
        <v>54499.819799999997</v>
      </c>
      <c r="N8098">
        <v>446</v>
      </c>
      <c r="O8098" t="s">
        <v>43</v>
      </c>
      <c r="P8098" t="s">
        <v>43</v>
      </c>
      <c r="Q8098" s="2">
        <v>44285</v>
      </c>
      <c r="R8098" t="s">
        <v>32</v>
      </c>
      <c r="S8098" t="s">
        <v>24</v>
      </c>
      <c r="T8098">
        <f>_xlfn.DAYS(Raw_data_US_healthcare[[#This Row],[Discharge Date]],Raw_data_US_healthcare[[#This Row],[Date of Admission]])</f>
        <v>5</v>
      </c>
    </row>
    <row r="8099" spans="1:20" x14ac:dyDescent="0.3">
      <c r="A8099" t="s">
        <v>26512</v>
      </c>
      <c r="B8099" t="s">
        <v>21815</v>
      </c>
      <c r="C8099">
        <v>75</v>
      </c>
      <c r="D8099" t="str">
        <f>IF(Raw_data_US_healthcare[[#This Row],[Age]]&lt;35,"Young",IF(Raw_data_US_healthcare[[#This Row],[Age]]&lt;60,"Middle","Senior"))</f>
        <v>Senior</v>
      </c>
      <c r="E8099" t="s">
        <v>26</v>
      </c>
      <c r="F8099" t="s">
        <v>17</v>
      </c>
      <c r="G8099" t="s">
        <v>17</v>
      </c>
      <c r="H8099" t="s">
        <v>69</v>
      </c>
      <c r="I8099" s="2">
        <v>44651</v>
      </c>
      <c r="J8099" t="s">
        <v>21816</v>
      </c>
      <c r="K8099" t="s">
        <v>21817</v>
      </c>
      <c r="L8099" t="s">
        <v>52</v>
      </c>
      <c r="M8099">
        <v>35388.279600000002</v>
      </c>
      <c r="N8099">
        <v>357</v>
      </c>
      <c r="O8099" t="s">
        <v>22</v>
      </c>
      <c r="P8099" t="s">
        <v>22</v>
      </c>
      <c r="Q8099" s="2">
        <v>44656</v>
      </c>
      <c r="R8099" t="s">
        <v>83</v>
      </c>
      <c r="S8099" t="s">
        <v>33</v>
      </c>
      <c r="T8099">
        <f>_xlfn.DAYS(Raw_data_US_healthcare[[#This Row],[Discharge Date]],Raw_data_US_healthcare[[#This Row],[Date of Admission]])</f>
        <v>5</v>
      </c>
    </row>
    <row r="8100" spans="1:20" x14ac:dyDescent="0.3">
      <c r="A8100" t="s">
        <v>26512</v>
      </c>
      <c r="B8100" t="s">
        <v>21818</v>
      </c>
      <c r="C8100">
        <v>32</v>
      </c>
      <c r="D8100" t="str">
        <f>IF(Raw_data_US_healthcare[[#This Row],[Age]]&lt;35,"Young",IF(Raw_data_US_healthcare[[#This Row],[Age]]&lt;60,"Middle","Senior"))</f>
        <v>Young</v>
      </c>
      <c r="E8100" t="s">
        <v>26</v>
      </c>
      <c r="F8100" t="s">
        <v>17</v>
      </c>
      <c r="G8100" t="s">
        <v>17</v>
      </c>
      <c r="H8100" t="s">
        <v>26516</v>
      </c>
      <c r="I8100" s="2">
        <v>44420</v>
      </c>
      <c r="J8100" t="s">
        <v>21819</v>
      </c>
      <c r="K8100" t="s">
        <v>21820</v>
      </c>
      <c r="L8100" t="s">
        <v>60</v>
      </c>
      <c r="M8100">
        <v>30169.097000000002</v>
      </c>
      <c r="N8100">
        <v>258</v>
      </c>
      <c r="O8100" t="s">
        <v>39</v>
      </c>
      <c r="P8100" t="s">
        <v>39</v>
      </c>
      <c r="Q8100" s="2">
        <v>44432</v>
      </c>
      <c r="R8100" t="s">
        <v>44</v>
      </c>
      <c r="S8100" t="s">
        <v>45</v>
      </c>
      <c r="T8100">
        <f>_xlfn.DAYS(Raw_data_US_healthcare[[#This Row],[Discharge Date]],Raw_data_US_healthcare[[#This Row],[Date of Admission]])</f>
        <v>12</v>
      </c>
    </row>
    <row r="8101" spans="1:20" x14ac:dyDescent="0.3">
      <c r="A8101" t="s">
        <v>26511</v>
      </c>
      <c r="B8101" t="s">
        <v>21821</v>
      </c>
      <c r="C8101">
        <v>31</v>
      </c>
      <c r="D8101" t="str">
        <f>IF(Raw_data_US_healthcare[[#This Row],[Age]]&lt;35,"Young",IF(Raw_data_US_healthcare[[#This Row],[Age]]&lt;60,"Middle","Senior"))</f>
        <v>Young</v>
      </c>
      <c r="E8101" t="s">
        <v>16</v>
      </c>
      <c r="F8101" t="s">
        <v>49</v>
      </c>
      <c r="G8101" t="s">
        <v>49</v>
      </c>
      <c r="H8101" t="s">
        <v>26514</v>
      </c>
      <c r="I8101" s="2">
        <v>44294</v>
      </c>
      <c r="J8101" t="s">
        <v>21822</v>
      </c>
      <c r="K8101" t="s">
        <v>21823</v>
      </c>
      <c r="L8101" t="s">
        <v>60</v>
      </c>
      <c r="M8101">
        <v>21284.067200000001</v>
      </c>
      <c r="N8101">
        <v>202</v>
      </c>
      <c r="O8101" t="s">
        <v>22</v>
      </c>
      <c r="P8101" t="s">
        <v>22</v>
      </c>
      <c r="Q8101" s="2">
        <v>44313</v>
      </c>
      <c r="R8101" t="s">
        <v>48</v>
      </c>
      <c r="S8101" t="s">
        <v>45</v>
      </c>
      <c r="T8101">
        <f>_xlfn.DAYS(Raw_data_US_healthcare[[#This Row],[Discharge Date]],Raw_data_US_healthcare[[#This Row],[Date of Admission]])</f>
        <v>19</v>
      </c>
    </row>
    <row r="8102" spans="1:20" x14ac:dyDescent="0.3">
      <c r="A8102" t="s">
        <v>26512</v>
      </c>
      <c r="B8102" t="s">
        <v>21824</v>
      </c>
      <c r="C8102">
        <v>19</v>
      </c>
      <c r="D8102" t="str">
        <f>IF(Raw_data_US_healthcare[[#This Row],[Age]]&lt;35,"Young",IF(Raw_data_US_healthcare[[#This Row],[Age]]&lt;60,"Middle","Senior"))</f>
        <v>Young</v>
      </c>
      <c r="E8102" t="s">
        <v>26</v>
      </c>
      <c r="F8102" t="s">
        <v>17</v>
      </c>
      <c r="G8102" t="s">
        <v>17</v>
      </c>
      <c r="H8102" t="s">
        <v>69</v>
      </c>
      <c r="I8102" s="2">
        <v>44192</v>
      </c>
      <c r="J8102" t="s">
        <v>21825</v>
      </c>
      <c r="K8102" t="s">
        <v>4819</v>
      </c>
      <c r="L8102" t="s">
        <v>31</v>
      </c>
      <c r="M8102">
        <v>52309.356099999997</v>
      </c>
      <c r="N8102">
        <v>176</v>
      </c>
      <c r="O8102" t="s">
        <v>22</v>
      </c>
      <c r="P8102" t="s">
        <v>22</v>
      </c>
      <c r="Q8102" s="2">
        <v>44208</v>
      </c>
      <c r="R8102" t="s">
        <v>32</v>
      </c>
      <c r="S8102" t="s">
        <v>45</v>
      </c>
      <c r="T8102">
        <f>_xlfn.DAYS(Raw_data_US_healthcare[[#This Row],[Discharge Date]],Raw_data_US_healthcare[[#This Row],[Date of Admission]])</f>
        <v>16</v>
      </c>
    </row>
    <row r="8103" spans="1:20" x14ac:dyDescent="0.3">
      <c r="A8103" t="s">
        <v>26512</v>
      </c>
      <c r="B8103" t="s">
        <v>21826</v>
      </c>
      <c r="C8103">
        <v>36</v>
      </c>
      <c r="D8103" t="str">
        <f>IF(Raw_data_US_healthcare[[#This Row],[Age]]&lt;35,"Young",IF(Raw_data_US_healthcare[[#This Row],[Age]]&lt;60,"Middle","Senior"))</f>
        <v>Middle</v>
      </c>
      <c r="E8103" t="s">
        <v>26</v>
      </c>
      <c r="F8103" t="s">
        <v>88</v>
      </c>
      <c r="G8103" t="s">
        <v>88</v>
      </c>
      <c r="H8103" t="s">
        <v>18</v>
      </c>
      <c r="I8103" s="2">
        <v>45001</v>
      </c>
      <c r="J8103" t="s">
        <v>21827</v>
      </c>
      <c r="K8103" t="s">
        <v>21828</v>
      </c>
      <c r="L8103" t="s">
        <v>56</v>
      </c>
      <c r="M8103">
        <v>13266.9707</v>
      </c>
      <c r="N8103">
        <v>313</v>
      </c>
      <c r="O8103" t="s">
        <v>43</v>
      </c>
      <c r="P8103" t="s">
        <v>43</v>
      </c>
      <c r="Q8103" s="2">
        <v>45015</v>
      </c>
      <c r="R8103" t="s">
        <v>23</v>
      </c>
      <c r="S8103" t="s">
        <v>33</v>
      </c>
      <c r="T8103">
        <f>_xlfn.DAYS(Raw_data_US_healthcare[[#This Row],[Discharge Date]],Raw_data_US_healthcare[[#This Row],[Date of Admission]])</f>
        <v>14</v>
      </c>
    </row>
    <row r="8104" spans="1:20" x14ac:dyDescent="0.3">
      <c r="A8104" t="s">
        <v>26512</v>
      </c>
      <c r="B8104" t="s">
        <v>21829</v>
      </c>
      <c r="C8104">
        <v>74</v>
      </c>
      <c r="D8104" t="str">
        <f>IF(Raw_data_US_healthcare[[#This Row],[Age]]&lt;35,"Young",IF(Raw_data_US_healthcare[[#This Row],[Age]]&lt;60,"Middle","Senior"))</f>
        <v>Senior</v>
      </c>
      <c r="E8104" t="s">
        <v>26</v>
      </c>
      <c r="F8104" t="s">
        <v>49</v>
      </c>
      <c r="G8104" t="s">
        <v>49</v>
      </c>
      <c r="H8104" t="s">
        <v>26514</v>
      </c>
      <c r="I8104" s="2">
        <v>44479</v>
      </c>
      <c r="J8104" t="s">
        <v>21830</v>
      </c>
      <c r="K8104" t="s">
        <v>21831</v>
      </c>
      <c r="L8104" t="s">
        <v>60</v>
      </c>
      <c r="M8104">
        <v>3734.6282999999999</v>
      </c>
      <c r="N8104">
        <v>439</v>
      </c>
      <c r="O8104" t="s">
        <v>39</v>
      </c>
      <c r="P8104" t="s">
        <v>39</v>
      </c>
      <c r="Q8104" s="2">
        <v>44506</v>
      </c>
      <c r="R8104" t="s">
        <v>44</v>
      </c>
      <c r="S8104" t="s">
        <v>45</v>
      </c>
      <c r="T8104">
        <f>_xlfn.DAYS(Raw_data_US_healthcare[[#This Row],[Discharge Date]],Raw_data_US_healthcare[[#This Row],[Date of Admission]])</f>
        <v>27</v>
      </c>
    </row>
    <row r="8105" spans="1:20" x14ac:dyDescent="0.3">
      <c r="A8105" t="s">
        <v>26512</v>
      </c>
      <c r="B8105" t="s">
        <v>21832</v>
      </c>
      <c r="C8105">
        <v>42</v>
      </c>
      <c r="D8105" t="str">
        <f>IF(Raw_data_US_healthcare[[#This Row],[Age]]&lt;35,"Young",IF(Raw_data_US_healthcare[[#This Row],[Age]]&lt;60,"Middle","Senior"))</f>
        <v>Middle</v>
      </c>
      <c r="E8105" t="s">
        <v>26</v>
      </c>
      <c r="F8105" t="s">
        <v>228</v>
      </c>
      <c r="G8105" t="s">
        <v>228</v>
      </c>
      <c r="H8105" t="s">
        <v>26514</v>
      </c>
      <c r="I8105" s="2">
        <v>44388</v>
      </c>
      <c r="J8105" t="s">
        <v>21833</v>
      </c>
      <c r="K8105" t="s">
        <v>21834</v>
      </c>
      <c r="L8105" t="s">
        <v>60</v>
      </c>
      <c r="M8105">
        <v>10286.8732</v>
      </c>
      <c r="N8105">
        <v>276</v>
      </c>
      <c r="O8105" t="s">
        <v>22</v>
      </c>
      <c r="P8105" t="s">
        <v>22</v>
      </c>
      <c r="Q8105" s="2">
        <v>44388</v>
      </c>
      <c r="R8105" t="s">
        <v>48</v>
      </c>
      <c r="S8105" t="s">
        <v>45</v>
      </c>
      <c r="T8105">
        <f>_xlfn.DAYS(Raw_data_US_healthcare[[#This Row],[Discharge Date]],Raw_data_US_healthcare[[#This Row],[Date of Admission]])</f>
        <v>0</v>
      </c>
    </row>
    <row r="8106" spans="1:20" x14ac:dyDescent="0.3">
      <c r="A8106" t="s">
        <v>26512</v>
      </c>
      <c r="B8106" t="s">
        <v>21835</v>
      </c>
      <c r="C8106">
        <v>26</v>
      </c>
      <c r="D8106" t="str">
        <f>IF(Raw_data_US_healthcare[[#This Row],[Age]]&lt;35,"Young",IF(Raw_data_US_healthcare[[#This Row],[Age]]&lt;60,"Middle","Senior"))</f>
        <v>Young</v>
      </c>
      <c r="E8106" t="s">
        <v>26</v>
      </c>
      <c r="F8106" t="s">
        <v>228</v>
      </c>
      <c r="G8106" t="s">
        <v>228</v>
      </c>
      <c r="H8106" t="s">
        <v>26516</v>
      </c>
      <c r="I8106" s="2">
        <v>43977</v>
      </c>
      <c r="J8106" t="s">
        <v>21836</v>
      </c>
      <c r="K8106" t="s">
        <v>10746</v>
      </c>
      <c r="L8106" t="s">
        <v>60</v>
      </c>
      <c r="M8106">
        <v>20280.4251</v>
      </c>
      <c r="N8106">
        <v>124</v>
      </c>
      <c r="O8106" t="s">
        <v>43</v>
      </c>
      <c r="P8106" t="s">
        <v>43</v>
      </c>
      <c r="Q8106" s="2">
        <v>44001</v>
      </c>
      <c r="R8106" t="s">
        <v>23</v>
      </c>
      <c r="S8106" t="s">
        <v>24</v>
      </c>
      <c r="T8106">
        <f>_xlfn.DAYS(Raw_data_US_healthcare[[#This Row],[Discharge Date]],Raw_data_US_healthcare[[#This Row],[Date of Admission]])</f>
        <v>24</v>
      </c>
    </row>
    <row r="8107" spans="1:20" x14ac:dyDescent="0.3">
      <c r="A8107" t="s">
        <v>26512</v>
      </c>
      <c r="B8107" t="s">
        <v>21837</v>
      </c>
      <c r="C8107">
        <v>39</v>
      </c>
      <c r="D8107" t="str">
        <f>IF(Raw_data_US_healthcare[[#This Row],[Age]]&lt;35,"Young",IF(Raw_data_US_healthcare[[#This Row],[Age]]&lt;60,"Middle","Senior"))</f>
        <v>Middle</v>
      </c>
      <c r="E8107" t="s">
        <v>26</v>
      </c>
      <c r="F8107" t="s">
        <v>49</v>
      </c>
      <c r="G8107" t="s">
        <v>49</v>
      </c>
      <c r="H8107" t="s">
        <v>28</v>
      </c>
      <c r="I8107" s="2">
        <v>44147</v>
      </c>
      <c r="J8107" t="s">
        <v>21838</v>
      </c>
      <c r="K8107" t="s">
        <v>21839</v>
      </c>
      <c r="L8107" t="s">
        <v>52</v>
      </c>
      <c r="M8107">
        <v>27146.3243</v>
      </c>
      <c r="N8107">
        <v>285</v>
      </c>
      <c r="O8107" t="s">
        <v>22</v>
      </c>
      <c r="P8107" t="s">
        <v>22</v>
      </c>
      <c r="Q8107" s="2">
        <v>44170</v>
      </c>
      <c r="R8107" t="s">
        <v>32</v>
      </c>
      <c r="S8107" t="s">
        <v>24</v>
      </c>
      <c r="T8107">
        <f>_xlfn.DAYS(Raw_data_US_healthcare[[#This Row],[Discharge Date]],Raw_data_US_healthcare[[#This Row],[Date of Admission]])</f>
        <v>23</v>
      </c>
    </row>
    <row r="8108" spans="1:20" x14ac:dyDescent="0.3">
      <c r="A8108" t="s">
        <v>26511</v>
      </c>
      <c r="B8108" t="s">
        <v>21840</v>
      </c>
      <c r="C8108">
        <v>76</v>
      </c>
      <c r="D8108" t="str">
        <f>IF(Raw_data_US_healthcare[[#This Row],[Age]]&lt;35,"Young",IF(Raw_data_US_healthcare[[#This Row],[Age]]&lt;60,"Middle","Senior"))</f>
        <v>Senior</v>
      </c>
      <c r="E8108" t="s">
        <v>16</v>
      </c>
      <c r="F8108" t="s">
        <v>35</v>
      </c>
      <c r="G8108" t="s">
        <v>35</v>
      </c>
      <c r="H8108" t="s">
        <v>26514</v>
      </c>
      <c r="I8108" s="2">
        <v>44739</v>
      </c>
      <c r="J8108" t="s">
        <v>21841</v>
      </c>
      <c r="K8108" t="s">
        <v>21842</v>
      </c>
      <c r="L8108" t="s">
        <v>52</v>
      </c>
      <c r="M8108">
        <v>13657.963299999999</v>
      </c>
      <c r="N8108">
        <v>256</v>
      </c>
      <c r="O8108" t="s">
        <v>22</v>
      </c>
      <c r="P8108" t="s">
        <v>22</v>
      </c>
      <c r="Q8108" s="2">
        <v>44762</v>
      </c>
      <c r="R8108" t="s">
        <v>23</v>
      </c>
      <c r="S8108" t="s">
        <v>33</v>
      </c>
      <c r="T8108">
        <f>_xlfn.DAYS(Raw_data_US_healthcare[[#This Row],[Discharge Date]],Raw_data_US_healthcare[[#This Row],[Date of Admission]])</f>
        <v>23</v>
      </c>
    </row>
    <row r="8109" spans="1:20" x14ac:dyDescent="0.3">
      <c r="A8109" t="s">
        <v>26512</v>
      </c>
      <c r="B8109" t="s">
        <v>17842</v>
      </c>
      <c r="C8109">
        <v>44</v>
      </c>
      <c r="D8109" t="str">
        <f>IF(Raw_data_US_healthcare[[#This Row],[Age]]&lt;35,"Young",IF(Raw_data_US_healthcare[[#This Row],[Age]]&lt;60,"Middle","Senior"))</f>
        <v>Middle</v>
      </c>
      <c r="E8109" t="s">
        <v>26</v>
      </c>
      <c r="F8109" t="s">
        <v>113</v>
      </c>
      <c r="G8109" t="s">
        <v>113</v>
      </c>
      <c r="H8109" t="s">
        <v>26514</v>
      </c>
      <c r="I8109" s="2">
        <v>44369</v>
      </c>
      <c r="J8109" t="s">
        <v>21843</v>
      </c>
      <c r="K8109" t="s">
        <v>21844</v>
      </c>
      <c r="L8109" t="s">
        <v>21</v>
      </c>
      <c r="M8109">
        <v>4503.6862000000001</v>
      </c>
      <c r="N8109">
        <v>102</v>
      </c>
      <c r="O8109" t="s">
        <v>43</v>
      </c>
      <c r="P8109" t="s">
        <v>43</v>
      </c>
      <c r="Q8109" s="2">
        <v>44374</v>
      </c>
      <c r="R8109" t="s">
        <v>44</v>
      </c>
      <c r="S8109" t="s">
        <v>45</v>
      </c>
      <c r="T8109">
        <f>_xlfn.DAYS(Raw_data_US_healthcare[[#This Row],[Discharge Date]],Raw_data_US_healthcare[[#This Row],[Date of Admission]])</f>
        <v>5</v>
      </c>
    </row>
    <row r="8110" spans="1:20" x14ac:dyDescent="0.3">
      <c r="A8110" t="s">
        <v>26511</v>
      </c>
      <c r="B8110" t="s">
        <v>21845</v>
      </c>
      <c r="C8110">
        <v>64</v>
      </c>
      <c r="D8110" t="str">
        <f>IF(Raw_data_US_healthcare[[#This Row],[Age]]&lt;35,"Young",IF(Raw_data_US_healthcare[[#This Row],[Age]]&lt;60,"Middle","Senior"))</f>
        <v>Senior</v>
      </c>
      <c r="E8110" t="s">
        <v>16</v>
      </c>
      <c r="F8110" t="s">
        <v>27</v>
      </c>
      <c r="G8110" t="s">
        <v>27</v>
      </c>
      <c r="H8110" t="s">
        <v>26514</v>
      </c>
      <c r="I8110" s="2">
        <v>44917</v>
      </c>
      <c r="J8110" t="s">
        <v>21846</v>
      </c>
      <c r="K8110" t="s">
        <v>21847</v>
      </c>
      <c r="L8110" t="s">
        <v>60</v>
      </c>
      <c r="M8110">
        <v>12727.993899999999</v>
      </c>
      <c r="N8110">
        <v>249</v>
      </c>
      <c r="O8110" t="s">
        <v>22</v>
      </c>
      <c r="P8110" t="s">
        <v>22</v>
      </c>
      <c r="Q8110" s="2">
        <v>44927</v>
      </c>
      <c r="R8110" t="s">
        <v>44</v>
      </c>
      <c r="S8110" t="s">
        <v>33</v>
      </c>
      <c r="T8110">
        <f>_xlfn.DAYS(Raw_data_US_healthcare[[#This Row],[Discharge Date]],Raw_data_US_healthcare[[#This Row],[Date of Admission]])</f>
        <v>10</v>
      </c>
    </row>
    <row r="8111" spans="1:20" x14ac:dyDescent="0.3">
      <c r="A8111" t="s">
        <v>26512</v>
      </c>
      <c r="B8111" t="s">
        <v>21848</v>
      </c>
      <c r="C8111">
        <v>71</v>
      </c>
      <c r="D8111" t="str">
        <f>IF(Raw_data_US_healthcare[[#This Row],[Age]]&lt;35,"Young",IF(Raw_data_US_healthcare[[#This Row],[Age]]&lt;60,"Middle","Senior"))</f>
        <v>Senior</v>
      </c>
      <c r="E8111" t="s">
        <v>26</v>
      </c>
      <c r="F8111" t="s">
        <v>17</v>
      </c>
      <c r="G8111" t="s">
        <v>17</v>
      </c>
      <c r="H8111" t="s">
        <v>26514</v>
      </c>
      <c r="I8111" s="2">
        <v>44335</v>
      </c>
      <c r="J8111" t="s">
        <v>21849</v>
      </c>
      <c r="K8111" t="s">
        <v>21850</v>
      </c>
      <c r="L8111" t="s">
        <v>31</v>
      </c>
      <c r="M8111">
        <v>13886.4028</v>
      </c>
      <c r="N8111">
        <v>122</v>
      </c>
      <c r="O8111" t="s">
        <v>39</v>
      </c>
      <c r="P8111" t="s">
        <v>39</v>
      </c>
      <c r="Q8111" s="2">
        <v>44363</v>
      </c>
      <c r="R8111" t="s">
        <v>32</v>
      </c>
      <c r="S8111" t="s">
        <v>24</v>
      </c>
      <c r="T8111">
        <f>_xlfn.DAYS(Raw_data_US_healthcare[[#This Row],[Discharge Date]],Raw_data_US_healthcare[[#This Row],[Date of Admission]])</f>
        <v>28</v>
      </c>
    </row>
    <row r="8112" spans="1:20" x14ac:dyDescent="0.3">
      <c r="A8112" t="s">
        <v>26511</v>
      </c>
      <c r="B8112" t="s">
        <v>6154</v>
      </c>
      <c r="C8112">
        <v>21</v>
      </c>
      <c r="D8112" t="str">
        <f>IF(Raw_data_US_healthcare[[#This Row],[Age]]&lt;35,"Young",IF(Raw_data_US_healthcare[[#This Row],[Age]]&lt;60,"Middle","Senior"))</f>
        <v>Young</v>
      </c>
      <c r="E8112" t="s">
        <v>16</v>
      </c>
      <c r="F8112" t="s">
        <v>228</v>
      </c>
      <c r="G8112" t="s">
        <v>228</v>
      </c>
      <c r="H8112" t="s">
        <v>36</v>
      </c>
      <c r="I8112" s="2">
        <v>45057</v>
      </c>
      <c r="J8112" t="s">
        <v>21851</v>
      </c>
      <c r="K8112" t="s">
        <v>21852</v>
      </c>
      <c r="L8112" t="s">
        <v>52</v>
      </c>
      <c r="M8112">
        <v>8682.4032999999999</v>
      </c>
      <c r="N8112">
        <v>242</v>
      </c>
      <c r="O8112" t="s">
        <v>22</v>
      </c>
      <c r="P8112" t="s">
        <v>22</v>
      </c>
      <c r="Q8112" s="2">
        <v>45063</v>
      </c>
      <c r="R8112" t="s">
        <v>32</v>
      </c>
      <c r="S8112" t="s">
        <v>33</v>
      </c>
      <c r="T8112">
        <f>_xlfn.DAYS(Raw_data_US_healthcare[[#This Row],[Discharge Date]],Raw_data_US_healthcare[[#This Row],[Date of Admission]])</f>
        <v>6</v>
      </c>
    </row>
    <row r="8113" spans="1:20" x14ac:dyDescent="0.3">
      <c r="A8113" t="s">
        <v>26512</v>
      </c>
      <c r="B8113" t="s">
        <v>8090</v>
      </c>
      <c r="C8113">
        <v>49</v>
      </c>
      <c r="D8113" t="str">
        <f>IF(Raw_data_US_healthcare[[#This Row],[Age]]&lt;35,"Young",IF(Raw_data_US_healthcare[[#This Row],[Age]]&lt;60,"Middle","Senior"))</f>
        <v>Middle</v>
      </c>
      <c r="E8113" t="s">
        <v>26</v>
      </c>
      <c r="F8113" t="s">
        <v>113</v>
      </c>
      <c r="G8113" t="s">
        <v>113</v>
      </c>
      <c r="H8113" t="s">
        <v>36</v>
      </c>
      <c r="I8113" s="2">
        <v>44155</v>
      </c>
      <c r="J8113" t="s">
        <v>6021</v>
      </c>
      <c r="K8113" t="s">
        <v>21853</v>
      </c>
      <c r="L8113" t="s">
        <v>52</v>
      </c>
      <c r="M8113">
        <v>24781.8495</v>
      </c>
      <c r="N8113">
        <v>408</v>
      </c>
      <c r="O8113" t="s">
        <v>39</v>
      </c>
      <c r="P8113" t="s">
        <v>39</v>
      </c>
      <c r="Q8113" s="2">
        <v>44165</v>
      </c>
      <c r="R8113" t="s">
        <v>48</v>
      </c>
      <c r="S8113" t="s">
        <v>24</v>
      </c>
      <c r="T8113">
        <f>_xlfn.DAYS(Raw_data_US_healthcare[[#This Row],[Discharge Date]],Raw_data_US_healthcare[[#This Row],[Date of Admission]])</f>
        <v>10</v>
      </c>
    </row>
    <row r="8114" spans="1:20" x14ac:dyDescent="0.3">
      <c r="A8114" t="s">
        <v>26512</v>
      </c>
      <c r="B8114" t="s">
        <v>21854</v>
      </c>
      <c r="C8114">
        <v>84</v>
      </c>
      <c r="D8114" t="str">
        <f>IF(Raw_data_US_healthcare[[#This Row],[Age]]&lt;35,"Young",IF(Raw_data_US_healthcare[[#This Row],[Age]]&lt;60,"Middle","Senior"))</f>
        <v>Senior</v>
      </c>
      <c r="E8114" t="s">
        <v>26</v>
      </c>
      <c r="F8114" t="s">
        <v>17</v>
      </c>
      <c r="G8114" t="s">
        <v>17</v>
      </c>
      <c r="H8114" t="s">
        <v>28</v>
      </c>
      <c r="I8114" s="2">
        <v>44668</v>
      </c>
      <c r="J8114" t="s">
        <v>21855</v>
      </c>
      <c r="K8114" t="s">
        <v>21856</v>
      </c>
      <c r="L8114" t="s">
        <v>52</v>
      </c>
      <c r="M8114">
        <v>39715.654199999997</v>
      </c>
      <c r="N8114">
        <v>262</v>
      </c>
      <c r="O8114" t="s">
        <v>39</v>
      </c>
      <c r="P8114" t="s">
        <v>39</v>
      </c>
      <c r="Q8114" s="2">
        <v>44672</v>
      </c>
      <c r="R8114" t="s">
        <v>44</v>
      </c>
      <c r="S8114" t="s">
        <v>24</v>
      </c>
      <c r="T8114">
        <f>_xlfn.DAYS(Raw_data_US_healthcare[[#This Row],[Discharge Date]],Raw_data_US_healthcare[[#This Row],[Date of Admission]])</f>
        <v>4</v>
      </c>
    </row>
    <row r="8115" spans="1:20" x14ac:dyDescent="0.3">
      <c r="A8115" t="s">
        <v>26512</v>
      </c>
      <c r="B8115" t="s">
        <v>21857</v>
      </c>
      <c r="C8115">
        <v>55</v>
      </c>
      <c r="D8115" t="str">
        <f>IF(Raw_data_US_healthcare[[#This Row],[Age]]&lt;35,"Young",IF(Raw_data_US_healthcare[[#This Row],[Age]]&lt;60,"Middle","Senior"))</f>
        <v>Middle</v>
      </c>
      <c r="E8115" t="s">
        <v>26</v>
      </c>
      <c r="F8115" t="s">
        <v>35</v>
      </c>
      <c r="G8115" t="s">
        <v>35</v>
      </c>
      <c r="H8115" t="s">
        <v>36</v>
      </c>
      <c r="I8115" s="2">
        <v>44851</v>
      </c>
      <c r="J8115" t="s">
        <v>21858</v>
      </c>
      <c r="K8115" t="s">
        <v>21859</v>
      </c>
      <c r="L8115" t="s">
        <v>31</v>
      </c>
      <c r="M8115">
        <v>1506.1956</v>
      </c>
      <c r="N8115">
        <v>402</v>
      </c>
      <c r="O8115" t="s">
        <v>22</v>
      </c>
      <c r="P8115" t="s">
        <v>22</v>
      </c>
      <c r="Q8115" s="2">
        <v>44868</v>
      </c>
      <c r="R8115" t="s">
        <v>23</v>
      </c>
      <c r="S8115" t="s">
        <v>45</v>
      </c>
      <c r="T8115">
        <f>_xlfn.DAYS(Raw_data_US_healthcare[[#This Row],[Discharge Date]],Raw_data_US_healthcare[[#This Row],[Date of Admission]])</f>
        <v>17</v>
      </c>
    </row>
    <row r="8116" spans="1:20" x14ac:dyDescent="0.3">
      <c r="A8116" t="s">
        <v>26511</v>
      </c>
      <c r="B8116" t="s">
        <v>21860</v>
      </c>
      <c r="C8116">
        <v>44</v>
      </c>
      <c r="D8116" t="str">
        <f>IF(Raw_data_US_healthcare[[#This Row],[Age]]&lt;35,"Young",IF(Raw_data_US_healthcare[[#This Row],[Age]]&lt;60,"Middle","Senior"))</f>
        <v>Middle</v>
      </c>
      <c r="E8116" t="s">
        <v>16</v>
      </c>
      <c r="F8116" t="s">
        <v>27</v>
      </c>
      <c r="G8116" t="s">
        <v>27</v>
      </c>
      <c r="H8116" t="s">
        <v>26514</v>
      </c>
      <c r="I8116" s="2">
        <v>45196</v>
      </c>
      <c r="J8116" t="s">
        <v>21861</v>
      </c>
      <c r="K8116" t="s">
        <v>21862</v>
      </c>
      <c r="L8116" t="s">
        <v>21</v>
      </c>
      <c r="M8116">
        <v>8186.9171999999999</v>
      </c>
      <c r="N8116">
        <v>115</v>
      </c>
      <c r="O8116" t="s">
        <v>22</v>
      </c>
      <c r="P8116" t="s">
        <v>22</v>
      </c>
      <c r="Q8116" s="2">
        <v>45196</v>
      </c>
      <c r="R8116" t="s">
        <v>83</v>
      </c>
      <c r="S8116" t="s">
        <v>45</v>
      </c>
      <c r="T8116">
        <f>_xlfn.DAYS(Raw_data_US_healthcare[[#This Row],[Discharge Date]],Raw_data_US_healthcare[[#This Row],[Date of Admission]])</f>
        <v>0</v>
      </c>
    </row>
    <row r="8117" spans="1:20" x14ac:dyDescent="0.3">
      <c r="A8117" t="s">
        <v>26511</v>
      </c>
      <c r="B8117" t="s">
        <v>21863</v>
      </c>
      <c r="C8117">
        <v>52</v>
      </c>
      <c r="D8117" t="str">
        <f>IF(Raw_data_US_healthcare[[#This Row],[Age]]&lt;35,"Young",IF(Raw_data_US_healthcare[[#This Row],[Age]]&lt;60,"Middle","Senior"))</f>
        <v>Middle</v>
      </c>
      <c r="E8117" t="s">
        <v>16</v>
      </c>
      <c r="F8117" t="s">
        <v>17</v>
      </c>
      <c r="G8117" t="s">
        <v>17</v>
      </c>
      <c r="H8117" t="s">
        <v>26516</v>
      </c>
      <c r="I8117" s="2">
        <v>43496</v>
      </c>
      <c r="J8117" t="s">
        <v>21864</v>
      </c>
      <c r="K8117" t="s">
        <v>21865</v>
      </c>
      <c r="L8117" t="s">
        <v>21</v>
      </c>
      <c r="M8117">
        <v>14308.7547</v>
      </c>
      <c r="N8117">
        <v>268</v>
      </c>
      <c r="O8117" t="s">
        <v>39</v>
      </c>
      <c r="P8117" t="s">
        <v>39</v>
      </c>
      <c r="Q8117" s="2">
        <v>43525</v>
      </c>
      <c r="R8117" t="s">
        <v>44</v>
      </c>
      <c r="S8117" t="s">
        <v>24</v>
      </c>
      <c r="T8117">
        <f>_xlfn.DAYS(Raw_data_US_healthcare[[#This Row],[Discharge Date]],Raw_data_US_healthcare[[#This Row],[Date of Admission]])</f>
        <v>29</v>
      </c>
    </row>
    <row r="8118" spans="1:20" x14ac:dyDescent="0.3">
      <c r="A8118" t="s">
        <v>26512</v>
      </c>
      <c r="B8118" t="s">
        <v>7179</v>
      </c>
      <c r="C8118">
        <v>27</v>
      </c>
      <c r="D8118" t="str">
        <f>IF(Raw_data_US_healthcare[[#This Row],[Age]]&lt;35,"Young",IF(Raw_data_US_healthcare[[#This Row],[Age]]&lt;60,"Middle","Senior"))</f>
        <v>Young</v>
      </c>
      <c r="E8118" t="s">
        <v>26</v>
      </c>
      <c r="F8118" t="s">
        <v>88</v>
      </c>
      <c r="G8118" t="s">
        <v>88</v>
      </c>
      <c r="H8118" t="s">
        <v>36</v>
      </c>
      <c r="I8118" s="2">
        <v>43509</v>
      </c>
      <c r="J8118" t="s">
        <v>21866</v>
      </c>
      <c r="K8118" t="s">
        <v>21867</v>
      </c>
      <c r="L8118" t="s">
        <v>52</v>
      </c>
      <c r="M8118">
        <v>24805.501400000001</v>
      </c>
      <c r="N8118">
        <v>240</v>
      </c>
      <c r="O8118" t="s">
        <v>22</v>
      </c>
      <c r="P8118" t="s">
        <v>22</v>
      </c>
      <c r="Q8118" s="2">
        <v>43526</v>
      </c>
      <c r="R8118" t="s">
        <v>32</v>
      </c>
      <c r="S8118" t="s">
        <v>24</v>
      </c>
      <c r="T8118">
        <f>_xlfn.DAYS(Raw_data_US_healthcare[[#This Row],[Discharge Date]],Raw_data_US_healthcare[[#This Row],[Date of Admission]])</f>
        <v>17</v>
      </c>
    </row>
    <row r="8119" spans="1:20" x14ac:dyDescent="0.3">
      <c r="A8119" t="s">
        <v>26511</v>
      </c>
      <c r="B8119" t="s">
        <v>21868</v>
      </c>
      <c r="C8119">
        <v>36</v>
      </c>
      <c r="D8119" t="str">
        <f>IF(Raw_data_US_healthcare[[#This Row],[Age]]&lt;35,"Young",IF(Raw_data_US_healthcare[[#This Row],[Age]]&lt;60,"Middle","Senior"))</f>
        <v>Middle</v>
      </c>
      <c r="E8119" t="s">
        <v>16</v>
      </c>
      <c r="F8119" t="s">
        <v>17</v>
      </c>
      <c r="G8119" t="s">
        <v>17</v>
      </c>
      <c r="H8119" t="s">
        <v>26514</v>
      </c>
      <c r="I8119" s="2">
        <v>44456</v>
      </c>
      <c r="J8119" t="s">
        <v>18384</v>
      </c>
      <c r="K8119" t="s">
        <v>21869</v>
      </c>
      <c r="L8119" t="s">
        <v>56</v>
      </c>
      <c r="M8119">
        <v>26184.583600000002</v>
      </c>
      <c r="N8119">
        <v>115</v>
      </c>
      <c r="O8119" t="s">
        <v>43</v>
      </c>
      <c r="P8119" t="s">
        <v>43</v>
      </c>
      <c r="Q8119" s="2">
        <v>44472</v>
      </c>
      <c r="R8119" t="s">
        <v>83</v>
      </c>
      <c r="S8119" t="s">
        <v>33</v>
      </c>
      <c r="T8119">
        <f>_xlfn.DAYS(Raw_data_US_healthcare[[#This Row],[Discharge Date]],Raw_data_US_healthcare[[#This Row],[Date of Admission]])</f>
        <v>16</v>
      </c>
    </row>
    <row r="8120" spans="1:20" x14ac:dyDescent="0.3">
      <c r="A8120" t="s">
        <v>26511</v>
      </c>
      <c r="B8120" t="s">
        <v>21870</v>
      </c>
      <c r="C8120">
        <v>28</v>
      </c>
      <c r="D8120" t="str">
        <f>IF(Raw_data_US_healthcare[[#This Row],[Age]]&lt;35,"Young",IF(Raw_data_US_healthcare[[#This Row],[Age]]&lt;60,"Middle","Senior"))</f>
        <v>Young</v>
      </c>
      <c r="E8120" t="s">
        <v>16</v>
      </c>
      <c r="F8120" t="s">
        <v>17</v>
      </c>
      <c r="G8120" t="s">
        <v>17</v>
      </c>
      <c r="H8120" t="s">
        <v>26516</v>
      </c>
      <c r="I8120" s="2">
        <v>44450</v>
      </c>
      <c r="J8120" t="s">
        <v>21871</v>
      </c>
      <c r="K8120" t="s">
        <v>21872</v>
      </c>
      <c r="L8120" t="s">
        <v>52</v>
      </c>
      <c r="M8120">
        <v>13210.7474</v>
      </c>
      <c r="N8120">
        <v>247</v>
      </c>
      <c r="O8120" t="s">
        <v>39</v>
      </c>
      <c r="P8120" t="s">
        <v>39</v>
      </c>
      <c r="Q8120" s="2">
        <v>44475</v>
      </c>
      <c r="R8120" t="s">
        <v>44</v>
      </c>
      <c r="S8120" t="s">
        <v>33</v>
      </c>
      <c r="T8120">
        <f>_xlfn.DAYS(Raw_data_US_healthcare[[#This Row],[Discharge Date]],Raw_data_US_healthcare[[#This Row],[Date of Admission]])</f>
        <v>25</v>
      </c>
    </row>
    <row r="8121" spans="1:20" x14ac:dyDescent="0.3">
      <c r="A8121" t="s">
        <v>26512</v>
      </c>
      <c r="B8121" t="s">
        <v>11161</v>
      </c>
      <c r="C8121">
        <v>49</v>
      </c>
      <c r="D8121" t="str">
        <f>IF(Raw_data_US_healthcare[[#This Row],[Age]]&lt;35,"Young",IF(Raw_data_US_healthcare[[#This Row],[Age]]&lt;60,"Middle","Senior"))</f>
        <v>Middle</v>
      </c>
      <c r="E8121" t="s">
        <v>26</v>
      </c>
      <c r="F8121" t="s">
        <v>17</v>
      </c>
      <c r="G8121" t="s">
        <v>17</v>
      </c>
      <c r="H8121" t="s">
        <v>26514</v>
      </c>
      <c r="I8121" s="2">
        <v>44793</v>
      </c>
      <c r="J8121" t="s">
        <v>17865</v>
      </c>
      <c r="K8121" t="s">
        <v>5993</v>
      </c>
      <c r="L8121" t="s">
        <v>60</v>
      </c>
      <c r="M8121">
        <v>13755.5383</v>
      </c>
      <c r="N8121">
        <v>401</v>
      </c>
      <c r="O8121" t="s">
        <v>39</v>
      </c>
      <c r="P8121" t="s">
        <v>39</v>
      </c>
      <c r="Q8121" s="2">
        <v>44811</v>
      </c>
      <c r="R8121" t="s">
        <v>32</v>
      </c>
      <c r="S8121" t="s">
        <v>45</v>
      </c>
      <c r="T8121">
        <f>_xlfn.DAYS(Raw_data_US_healthcare[[#This Row],[Discharge Date]],Raw_data_US_healthcare[[#This Row],[Date of Admission]])</f>
        <v>18</v>
      </c>
    </row>
    <row r="8122" spans="1:20" x14ac:dyDescent="0.3">
      <c r="A8122" t="s">
        <v>26512</v>
      </c>
      <c r="B8122" t="s">
        <v>21873</v>
      </c>
      <c r="C8122">
        <v>65</v>
      </c>
      <c r="D8122" t="str">
        <f>IF(Raw_data_US_healthcare[[#This Row],[Age]]&lt;35,"Young",IF(Raw_data_US_healthcare[[#This Row],[Age]]&lt;60,"Middle","Senior"))</f>
        <v>Senior</v>
      </c>
      <c r="E8122" t="s">
        <v>26</v>
      </c>
      <c r="F8122" t="s">
        <v>88</v>
      </c>
      <c r="G8122" t="s">
        <v>88</v>
      </c>
      <c r="H8122" t="s">
        <v>26514</v>
      </c>
      <c r="I8122" s="2">
        <v>43895</v>
      </c>
      <c r="J8122" t="s">
        <v>21874</v>
      </c>
      <c r="K8122" t="s">
        <v>21875</v>
      </c>
      <c r="L8122" t="s">
        <v>60</v>
      </c>
      <c r="M8122">
        <v>15090.988499999999</v>
      </c>
      <c r="N8122">
        <v>490</v>
      </c>
      <c r="O8122" t="s">
        <v>22</v>
      </c>
      <c r="P8122" t="s">
        <v>22</v>
      </c>
      <c r="Q8122" s="2">
        <v>43917</v>
      </c>
      <c r="R8122" t="s">
        <v>23</v>
      </c>
      <c r="S8122" t="s">
        <v>24</v>
      </c>
      <c r="T8122">
        <f>_xlfn.DAYS(Raw_data_US_healthcare[[#This Row],[Discharge Date]],Raw_data_US_healthcare[[#This Row],[Date of Admission]])</f>
        <v>22</v>
      </c>
    </row>
    <row r="8123" spans="1:20" x14ac:dyDescent="0.3">
      <c r="A8123" t="s">
        <v>26511</v>
      </c>
      <c r="B8123" t="s">
        <v>21876</v>
      </c>
      <c r="C8123">
        <v>38</v>
      </c>
      <c r="D8123" t="str">
        <f>IF(Raw_data_US_healthcare[[#This Row],[Age]]&lt;35,"Young",IF(Raw_data_US_healthcare[[#This Row],[Age]]&lt;60,"Middle","Senior"))</f>
        <v>Middle</v>
      </c>
      <c r="E8123" t="s">
        <v>16</v>
      </c>
      <c r="F8123" t="s">
        <v>88</v>
      </c>
      <c r="G8123" t="s">
        <v>88</v>
      </c>
      <c r="H8123" t="s">
        <v>26514</v>
      </c>
      <c r="I8123" s="2">
        <v>43951</v>
      </c>
      <c r="J8123" t="s">
        <v>21877</v>
      </c>
      <c r="K8123" t="s">
        <v>21878</v>
      </c>
      <c r="L8123" t="s">
        <v>56</v>
      </c>
      <c r="M8123">
        <v>16502.406599999998</v>
      </c>
      <c r="N8123">
        <v>180</v>
      </c>
      <c r="O8123" t="s">
        <v>22</v>
      </c>
      <c r="P8123" t="s">
        <v>22</v>
      </c>
      <c r="Q8123" s="2">
        <v>43952</v>
      </c>
      <c r="R8123" t="s">
        <v>44</v>
      </c>
      <c r="S8123" t="s">
        <v>24</v>
      </c>
      <c r="T8123">
        <f>_xlfn.DAYS(Raw_data_US_healthcare[[#This Row],[Discharge Date]],Raw_data_US_healthcare[[#This Row],[Date of Admission]])</f>
        <v>1</v>
      </c>
    </row>
    <row r="8124" spans="1:20" x14ac:dyDescent="0.3">
      <c r="A8124" t="s">
        <v>26511</v>
      </c>
      <c r="B8124" t="s">
        <v>21879</v>
      </c>
      <c r="C8124">
        <v>55</v>
      </c>
      <c r="D8124" t="str">
        <f>IF(Raw_data_US_healthcare[[#This Row],[Age]]&lt;35,"Young",IF(Raw_data_US_healthcare[[#This Row],[Age]]&lt;60,"Middle","Senior"))</f>
        <v>Middle</v>
      </c>
      <c r="E8124" t="s">
        <v>16</v>
      </c>
      <c r="F8124" t="s">
        <v>88</v>
      </c>
      <c r="G8124" t="s">
        <v>88</v>
      </c>
      <c r="H8124" t="s">
        <v>69</v>
      </c>
      <c r="I8124" s="2">
        <v>43844</v>
      </c>
      <c r="J8124" t="s">
        <v>11807</v>
      </c>
      <c r="K8124" t="s">
        <v>21880</v>
      </c>
      <c r="L8124" t="s">
        <v>56</v>
      </c>
      <c r="M8124">
        <v>22460.325400000002</v>
      </c>
      <c r="N8124">
        <v>467</v>
      </c>
      <c r="O8124" t="s">
        <v>22</v>
      </c>
      <c r="P8124" t="s">
        <v>22</v>
      </c>
      <c r="Q8124" s="2">
        <v>43859</v>
      </c>
      <c r="R8124" t="s">
        <v>44</v>
      </c>
      <c r="S8124" t="s">
        <v>33</v>
      </c>
      <c r="T8124">
        <f>_xlfn.DAYS(Raw_data_US_healthcare[[#This Row],[Discharge Date]],Raw_data_US_healthcare[[#This Row],[Date of Admission]])</f>
        <v>15</v>
      </c>
    </row>
    <row r="8125" spans="1:20" x14ac:dyDescent="0.3">
      <c r="A8125" t="s">
        <v>26511</v>
      </c>
      <c r="B8125" t="s">
        <v>21881</v>
      </c>
      <c r="C8125">
        <v>36</v>
      </c>
      <c r="D8125" t="str">
        <f>IF(Raw_data_US_healthcare[[#This Row],[Age]]&lt;35,"Young",IF(Raw_data_US_healthcare[[#This Row],[Age]]&lt;60,"Middle","Senior"))</f>
        <v>Middle</v>
      </c>
      <c r="E8125" t="s">
        <v>16</v>
      </c>
      <c r="F8125" t="s">
        <v>62</v>
      </c>
      <c r="G8125" t="s">
        <v>62</v>
      </c>
      <c r="H8125" t="s">
        <v>28</v>
      </c>
      <c r="I8125" s="2">
        <v>43480</v>
      </c>
      <c r="J8125" t="s">
        <v>21882</v>
      </c>
      <c r="K8125" t="s">
        <v>21883</v>
      </c>
      <c r="L8125" t="s">
        <v>56</v>
      </c>
      <c r="M8125">
        <v>44430.392899999999</v>
      </c>
      <c r="N8125">
        <v>243</v>
      </c>
      <c r="O8125" t="s">
        <v>39</v>
      </c>
      <c r="P8125" t="s">
        <v>39</v>
      </c>
      <c r="Q8125" s="2">
        <v>43495</v>
      </c>
      <c r="R8125" t="s">
        <v>48</v>
      </c>
      <c r="S8125" t="s">
        <v>45</v>
      </c>
      <c r="T8125">
        <f>_xlfn.DAYS(Raw_data_US_healthcare[[#This Row],[Discharge Date]],Raw_data_US_healthcare[[#This Row],[Date of Admission]])</f>
        <v>15</v>
      </c>
    </row>
    <row r="8126" spans="1:20" x14ac:dyDescent="0.3">
      <c r="A8126" t="s">
        <v>26511</v>
      </c>
      <c r="B8126" t="s">
        <v>21884</v>
      </c>
      <c r="C8126">
        <v>67</v>
      </c>
      <c r="D8126" t="str">
        <f>IF(Raw_data_US_healthcare[[#This Row],[Age]]&lt;35,"Young",IF(Raw_data_US_healthcare[[#This Row],[Age]]&lt;60,"Middle","Senior"))</f>
        <v>Senior</v>
      </c>
      <c r="E8126" t="s">
        <v>16</v>
      </c>
      <c r="F8126" t="s">
        <v>35</v>
      </c>
      <c r="G8126" t="s">
        <v>35</v>
      </c>
      <c r="H8126" t="s">
        <v>18</v>
      </c>
      <c r="I8126" s="2">
        <v>44372</v>
      </c>
      <c r="J8126" t="s">
        <v>4060</v>
      </c>
      <c r="K8126" t="s">
        <v>21885</v>
      </c>
      <c r="L8126" t="s">
        <v>31</v>
      </c>
      <c r="M8126">
        <v>18128.3956</v>
      </c>
      <c r="N8126">
        <v>322</v>
      </c>
      <c r="O8126" t="s">
        <v>43</v>
      </c>
      <c r="P8126" t="s">
        <v>43</v>
      </c>
      <c r="Q8126" s="2">
        <v>44402</v>
      </c>
      <c r="R8126" t="s">
        <v>44</v>
      </c>
      <c r="S8126" t="s">
        <v>45</v>
      </c>
      <c r="T8126">
        <f>_xlfn.DAYS(Raw_data_US_healthcare[[#This Row],[Discharge Date]],Raw_data_US_healthcare[[#This Row],[Date of Admission]])</f>
        <v>30</v>
      </c>
    </row>
    <row r="8127" spans="1:20" x14ac:dyDescent="0.3">
      <c r="A8127" t="s">
        <v>26511</v>
      </c>
      <c r="B8127" t="s">
        <v>21886</v>
      </c>
      <c r="C8127">
        <v>27</v>
      </c>
      <c r="D8127" t="str">
        <f>IF(Raw_data_US_healthcare[[#This Row],[Age]]&lt;35,"Young",IF(Raw_data_US_healthcare[[#This Row],[Age]]&lt;60,"Middle","Senior"))</f>
        <v>Young</v>
      </c>
      <c r="E8127" t="s">
        <v>16</v>
      </c>
      <c r="F8127" t="s">
        <v>35</v>
      </c>
      <c r="G8127" t="s">
        <v>35</v>
      </c>
      <c r="H8127" t="s">
        <v>36</v>
      </c>
      <c r="I8127" s="2">
        <v>43432</v>
      </c>
      <c r="J8127" t="s">
        <v>21887</v>
      </c>
      <c r="K8127" t="s">
        <v>2185</v>
      </c>
      <c r="L8127" t="s">
        <v>31</v>
      </c>
      <c r="M8127">
        <v>24850.683000000001</v>
      </c>
      <c r="N8127">
        <v>228</v>
      </c>
      <c r="O8127" t="s">
        <v>22</v>
      </c>
      <c r="P8127" t="s">
        <v>22</v>
      </c>
      <c r="Q8127" s="2">
        <v>43453</v>
      </c>
      <c r="R8127" t="s">
        <v>23</v>
      </c>
      <c r="S8127" t="s">
        <v>45</v>
      </c>
      <c r="T8127">
        <f>_xlfn.DAYS(Raw_data_US_healthcare[[#This Row],[Discharge Date]],Raw_data_US_healthcare[[#This Row],[Date of Admission]])</f>
        <v>21</v>
      </c>
    </row>
    <row r="8128" spans="1:20" x14ac:dyDescent="0.3">
      <c r="A8128" t="s">
        <v>26512</v>
      </c>
      <c r="B8128" t="s">
        <v>21888</v>
      </c>
      <c r="C8128">
        <v>74</v>
      </c>
      <c r="D8128" t="str">
        <f>IF(Raw_data_US_healthcare[[#This Row],[Age]]&lt;35,"Young",IF(Raw_data_US_healthcare[[#This Row],[Age]]&lt;60,"Middle","Senior"))</f>
        <v>Senior</v>
      </c>
      <c r="E8128" t="s">
        <v>26</v>
      </c>
      <c r="F8128" t="s">
        <v>228</v>
      </c>
      <c r="G8128" t="s">
        <v>228</v>
      </c>
      <c r="H8128" t="s">
        <v>26514</v>
      </c>
      <c r="I8128" s="2">
        <v>44979</v>
      </c>
      <c r="J8128" t="s">
        <v>21889</v>
      </c>
      <c r="K8128" t="s">
        <v>21890</v>
      </c>
      <c r="L8128" t="s">
        <v>21</v>
      </c>
      <c r="M8128">
        <v>1360.0428999999999</v>
      </c>
      <c r="N8128">
        <v>380</v>
      </c>
      <c r="O8128" t="s">
        <v>39</v>
      </c>
      <c r="P8128" t="s">
        <v>39</v>
      </c>
      <c r="Q8128" s="2">
        <v>45004</v>
      </c>
      <c r="R8128" t="s">
        <v>83</v>
      </c>
      <c r="S8128" t="s">
        <v>45</v>
      </c>
      <c r="T8128">
        <f>_xlfn.DAYS(Raw_data_US_healthcare[[#This Row],[Discharge Date]],Raw_data_US_healthcare[[#This Row],[Date of Admission]])</f>
        <v>25</v>
      </c>
    </row>
    <row r="8129" spans="1:20" x14ac:dyDescent="0.3">
      <c r="A8129" t="s">
        <v>26511</v>
      </c>
      <c r="B8129" t="s">
        <v>21891</v>
      </c>
      <c r="C8129">
        <v>19</v>
      </c>
      <c r="D8129" t="str">
        <f>IF(Raw_data_US_healthcare[[#This Row],[Age]]&lt;35,"Young",IF(Raw_data_US_healthcare[[#This Row],[Age]]&lt;60,"Middle","Senior"))</f>
        <v>Young</v>
      </c>
      <c r="E8129" t="s">
        <v>16</v>
      </c>
      <c r="F8129" t="s">
        <v>113</v>
      </c>
      <c r="G8129" t="s">
        <v>113</v>
      </c>
      <c r="H8129" t="s">
        <v>36</v>
      </c>
      <c r="I8129" s="2">
        <v>44545</v>
      </c>
      <c r="J8129" t="s">
        <v>2874</v>
      </c>
      <c r="K8129" t="s">
        <v>21892</v>
      </c>
      <c r="L8129" t="s">
        <v>56</v>
      </c>
      <c r="M8129">
        <v>19323.405599999998</v>
      </c>
      <c r="N8129">
        <v>251</v>
      </c>
      <c r="O8129" t="s">
        <v>39</v>
      </c>
      <c r="P8129" t="s">
        <v>39</v>
      </c>
      <c r="Q8129" s="2">
        <v>44558</v>
      </c>
      <c r="R8129" t="s">
        <v>23</v>
      </c>
      <c r="S8129" t="s">
        <v>33</v>
      </c>
      <c r="T8129">
        <f>_xlfn.DAYS(Raw_data_US_healthcare[[#This Row],[Discharge Date]],Raw_data_US_healthcare[[#This Row],[Date of Admission]])</f>
        <v>13</v>
      </c>
    </row>
    <row r="8130" spans="1:20" x14ac:dyDescent="0.3">
      <c r="A8130" t="s">
        <v>26512</v>
      </c>
      <c r="B8130" t="s">
        <v>21893</v>
      </c>
      <c r="C8130">
        <v>52</v>
      </c>
      <c r="D8130" t="str">
        <f>IF(Raw_data_US_healthcare[[#This Row],[Age]]&lt;35,"Young",IF(Raw_data_US_healthcare[[#This Row],[Age]]&lt;60,"Middle","Senior"))</f>
        <v>Middle</v>
      </c>
      <c r="E8130" t="s">
        <v>26</v>
      </c>
      <c r="F8130" t="s">
        <v>62</v>
      </c>
      <c r="G8130" t="s">
        <v>62</v>
      </c>
      <c r="H8130" t="s">
        <v>69</v>
      </c>
      <c r="I8130" s="2">
        <v>44564</v>
      </c>
      <c r="J8130" t="s">
        <v>21894</v>
      </c>
      <c r="K8130" t="s">
        <v>21895</v>
      </c>
      <c r="L8130" t="s">
        <v>60</v>
      </c>
      <c r="M8130">
        <v>35764.609799999998</v>
      </c>
      <c r="N8130">
        <v>343</v>
      </c>
      <c r="O8130" t="s">
        <v>43</v>
      </c>
      <c r="P8130" t="s">
        <v>43</v>
      </c>
      <c r="Q8130" s="2">
        <v>44566</v>
      </c>
      <c r="R8130" t="s">
        <v>32</v>
      </c>
      <c r="S8130" t="s">
        <v>33</v>
      </c>
      <c r="T8130">
        <f>_xlfn.DAYS(Raw_data_US_healthcare[[#This Row],[Discharge Date]],Raw_data_US_healthcare[[#This Row],[Date of Admission]])</f>
        <v>2</v>
      </c>
    </row>
    <row r="8131" spans="1:20" x14ac:dyDescent="0.3">
      <c r="A8131" t="s">
        <v>26512</v>
      </c>
      <c r="B8131" t="s">
        <v>21896</v>
      </c>
      <c r="C8131">
        <v>39</v>
      </c>
      <c r="D8131" t="str">
        <f>IF(Raw_data_US_healthcare[[#This Row],[Age]]&lt;35,"Young",IF(Raw_data_US_healthcare[[#This Row],[Age]]&lt;60,"Middle","Senior"))</f>
        <v>Middle</v>
      </c>
      <c r="E8131" t="s">
        <v>26</v>
      </c>
      <c r="F8131" t="s">
        <v>27</v>
      </c>
      <c r="G8131" t="s">
        <v>27</v>
      </c>
      <c r="H8131" t="s">
        <v>28</v>
      </c>
      <c r="I8131" s="2">
        <v>44815</v>
      </c>
      <c r="J8131" t="s">
        <v>21897</v>
      </c>
      <c r="K8131" t="s">
        <v>21898</v>
      </c>
      <c r="L8131" t="s">
        <v>56</v>
      </c>
      <c r="M8131">
        <v>9157.9992999999995</v>
      </c>
      <c r="N8131">
        <v>284</v>
      </c>
      <c r="O8131" t="s">
        <v>39</v>
      </c>
      <c r="P8131" t="s">
        <v>39</v>
      </c>
      <c r="Q8131" s="2">
        <v>44832</v>
      </c>
      <c r="R8131" t="s">
        <v>23</v>
      </c>
      <c r="S8131" t="s">
        <v>24</v>
      </c>
      <c r="T8131">
        <f>_xlfn.DAYS(Raw_data_US_healthcare[[#This Row],[Discharge Date]],Raw_data_US_healthcare[[#This Row],[Date of Admission]])</f>
        <v>17</v>
      </c>
    </row>
    <row r="8132" spans="1:20" x14ac:dyDescent="0.3">
      <c r="A8132" t="s">
        <v>26511</v>
      </c>
      <c r="B8132" t="s">
        <v>21899</v>
      </c>
      <c r="C8132">
        <v>85</v>
      </c>
      <c r="D8132" t="str">
        <f>IF(Raw_data_US_healthcare[[#This Row],[Age]]&lt;35,"Young",IF(Raw_data_US_healthcare[[#This Row],[Age]]&lt;60,"Middle","Senior"))</f>
        <v>Senior</v>
      </c>
      <c r="E8132" t="s">
        <v>16</v>
      </c>
      <c r="F8132" t="s">
        <v>17</v>
      </c>
      <c r="G8132" t="s">
        <v>17</v>
      </c>
      <c r="H8132" t="s">
        <v>69</v>
      </c>
      <c r="I8132" s="2">
        <v>43811</v>
      </c>
      <c r="J8132" t="s">
        <v>4729</v>
      </c>
      <c r="K8132" t="s">
        <v>21900</v>
      </c>
      <c r="L8132" t="s">
        <v>52</v>
      </c>
      <c r="M8132">
        <v>72747.583100000003</v>
      </c>
      <c r="N8132">
        <v>277</v>
      </c>
      <c r="O8132" t="s">
        <v>39</v>
      </c>
      <c r="P8132" t="s">
        <v>39</v>
      </c>
      <c r="Q8132" s="2">
        <v>43832</v>
      </c>
      <c r="R8132" t="s">
        <v>48</v>
      </c>
      <c r="S8132" t="s">
        <v>45</v>
      </c>
      <c r="T8132">
        <f>_xlfn.DAYS(Raw_data_US_healthcare[[#This Row],[Discharge Date]],Raw_data_US_healthcare[[#This Row],[Date of Admission]])</f>
        <v>21</v>
      </c>
    </row>
    <row r="8133" spans="1:20" x14ac:dyDescent="0.3">
      <c r="A8133" t="s">
        <v>26511</v>
      </c>
      <c r="B8133" t="s">
        <v>21901</v>
      </c>
      <c r="C8133">
        <v>75</v>
      </c>
      <c r="D8133" t="str">
        <f>IF(Raw_data_US_healthcare[[#This Row],[Age]]&lt;35,"Young",IF(Raw_data_US_healthcare[[#This Row],[Age]]&lt;60,"Middle","Senior"))</f>
        <v>Senior</v>
      </c>
      <c r="E8133" t="s">
        <v>16</v>
      </c>
      <c r="F8133" t="s">
        <v>62</v>
      </c>
      <c r="G8133" t="s">
        <v>62</v>
      </c>
      <c r="H8133" t="s">
        <v>26516</v>
      </c>
      <c r="I8133" s="2">
        <v>44081</v>
      </c>
      <c r="J8133" t="s">
        <v>633</v>
      </c>
      <c r="K8133" t="s">
        <v>21902</v>
      </c>
      <c r="L8133" t="s">
        <v>21</v>
      </c>
      <c r="M8133">
        <v>18369.369299999998</v>
      </c>
      <c r="N8133">
        <v>453</v>
      </c>
      <c r="O8133" t="s">
        <v>43</v>
      </c>
      <c r="P8133" t="s">
        <v>43</v>
      </c>
      <c r="Q8133" s="2">
        <v>44104</v>
      </c>
      <c r="R8133" t="s">
        <v>44</v>
      </c>
      <c r="S8133" t="s">
        <v>24</v>
      </c>
      <c r="T8133">
        <f>_xlfn.DAYS(Raw_data_US_healthcare[[#This Row],[Discharge Date]],Raw_data_US_healthcare[[#This Row],[Date of Admission]])</f>
        <v>23</v>
      </c>
    </row>
    <row r="8134" spans="1:20" x14ac:dyDescent="0.3">
      <c r="A8134" t="s">
        <v>26512</v>
      </c>
      <c r="B8134" t="s">
        <v>21903</v>
      </c>
      <c r="C8134">
        <v>57</v>
      </c>
      <c r="D8134" t="str">
        <f>IF(Raw_data_US_healthcare[[#This Row],[Age]]&lt;35,"Young",IF(Raw_data_US_healthcare[[#This Row],[Age]]&lt;60,"Middle","Senior"))</f>
        <v>Middle</v>
      </c>
      <c r="E8134" t="s">
        <v>26</v>
      </c>
      <c r="F8134" t="s">
        <v>113</v>
      </c>
      <c r="G8134" t="s">
        <v>113</v>
      </c>
      <c r="H8134" t="s">
        <v>36</v>
      </c>
      <c r="I8134" s="2">
        <v>44793</v>
      </c>
      <c r="J8134" t="s">
        <v>21904</v>
      </c>
      <c r="K8134" t="s">
        <v>21905</v>
      </c>
      <c r="L8134" t="s">
        <v>52</v>
      </c>
      <c r="M8134">
        <v>13021.1337</v>
      </c>
      <c r="N8134">
        <v>271</v>
      </c>
      <c r="O8134" t="s">
        <v>22</v>
      </c>
      <c r="P8134" t="s">
        <v>22</v>
      </c>
      <c r="Q8134" s="2">
        <v>44815</v>
      </c>
      <c r="R8134" t="s">
        <v>23</v>
      </c>
      <c r="S8134" t="s">
        <v>45</v>
      </c>
      <c r="T8134">
        <f>_xlfn.DAYS(Raw_data_US_healthcare[[#This Row],[Discharge Date]],Raw_data_US_healthcare[[#This Row],[Date of Admission]])</f>
        <v>22</v>
      </c>
    </row>
    <row r="8135" spans="1:20" x14ac:dyDescent="0.3">
      <c r="A8135" t="s">
        <v>26512</v>
      </c>
      <c r="B8135" t="s">
        <v>26590</v>
      </c>
      <c r="C8135">
        <v>76</v>
      </c>
      <c r="D8135" t="str">
        <f>IF(Raw_data_US_healthcare[[#This Row],[Age]]&lt;35,"Young",IF(Raw_data_US_healthcare[[#This Row],[Age]]&lt;60,"Middle","Senior"))</f>
        <v>Senior</v>
      </c>
      <c r="E8135" t="s">
        <v>26</v>
      </c>
      <c r="F8135" t="s">
        <v>62</v>
      </c>
      <c r="G8135" t="s">
        <v>62</v>
      </c>
      <c r="H8135" t="s">
        <v>69</v>
      </c>
      <c r="I8135" s="2">
        <v>44223</v>
      </c>
      <c r="J8135" t="s">
        <v>21906</v>
      </c>
      <c r="K8135" t="s">
        <v>17338</v>
      </c>
      <c r="L8135" t="s">
        <v>31</v>
      </c>
      <c r="M8135">
        <v>60493.6155</v>
      </c>
      <c r="N8135">
        <v>365</v>
      </c>
      <c r="O8135" t="s">
        <v>43</v>
      </c>
      <c r="P8135" t="s">
        <v>43</v>
      </c>
      <c r="Q8135" s="2">
        <v>44251</v>
      </c>
      <c r="R8135" t="s">
        <v>44</v>
      </c>
      <c r="S8135" t="s">
        <v>33</v>
      </c>
      <c r="T8135">
        <f>_xlfn.DAYS(Raw_data_US_healthcare[[#This Row],[Discharge Date]],Raw_data_US_healthcare[[#This Row],[Date of Admission]])</f>
        <v>28</v>
      </c>
    </row>
    <row r="8136" spans="1:20" x14ac:dyDescent="0.3">
      <c r="A8136" t="s">
        <v>26511</v>
      </c>
      <c r="B8136" t="s">
        <v>72</v>
      </c>
      <c r="C8136">
        <v>29</v>
      </c>
      <c r="D8136" t="str">
        <f>IF(Raw_data_US_healthcare[[#This Row],[Age]]&lt;35,"Young",IF(Raw_data_US_healthcare[[#This Row],[Age]]&lt;60,"Middle","Senior"))</f>
        <v>Young</v>
      </c>
      <c r="E8136" t="s">
        <v>16</v>
      </c>
      <c r="F8136" t="s">
        <v>62</v>
      </c>
      <c r="G8136" t="s">
        <v>62</v>
      </c>
      <c r="H8136" t="s">
        <v>18</v>
      </c>
      <c r="I8136" s="2">
        <v>43766</v>
      </c>
      <c r="J8136" t="s">
        <v>21907</v>
      </c>
      <c r="K8136" t="s">
        <v>21908</v>
      </c>
      <c r="L8136" t="s">
        <v>21</v>
      </c>
      <c r="M8136">
        <v>45292.3393</v>
      </c>
      <c r="N8136">
        <v>119</v>
      </c>
      <c r="O8136" t="s">
        <v>43</v>
      </c>
      <c r="P8136" t="s">
        <v>43</v>
      </c>
      <c r="Q8136" s="2">
        <v>43769</v>
      </c>
      <c r="R8136" t="s">
        <v>32</v>
      </c>
      <c r="S8136" t="s">
        <v>33</v>
      </c>
      <c r="T8136">
        <f>_xlfn.DAYS(Raw_data_US_healthcare[[#This Row],[Discharge Date]],Raw_data_US_healthcare[[#This Row],[Date of Admission]])</f>
        <v>3</v>
      </c>
    </row>
    <row r="8137" spans="1:20" x14ac:dyDescent="0.3">
      <c r="A8137" t="s">
        <v>26511</v>
      </c>
      <c r="B8137" t="s">
        <v>21909</v>
      </c>
      <c r="C8137">
        <v>25</v>
      </c>
      <c r="D8137" t="str">
        <f>IF(Raw_data_US_healthcare[[#This Row],[Age]]&lt;35,"Young",IF(Raw_data_US_healthcare[[#This Row],[Age]]&lt;60,"Middle","Senior"))</f>
        <v>Young</v>
      </c>
      <c r="E8137" t="s">
        <v>16</v>
      </c>
      <c r="F8137" t="s">
        <v>27</v>
      </c>
      <c r="G8137" t="s">
        <v>27</v>
      </c>
      <c r="H8137" t="s">
        <v>36</v>
      </c>
      <c r="I8137" s="2">
        <v>43698</v>
      </c>
      <c r="J8137" t="s">
        <v>21910</v>
      </c>
      <c r="K8137" t="s">
        <v>21911</v>
      </c>
      <c r="L8137" t="s">
        <v>60</v>
      </c>
      <c r="M8137">
        <v>17433.958900000001</v>
      </c>
      <c r="N8137">
        <v>453</v>
      </c>
      <c r="O8137" t="s">
        <v>22</v>
      </c>
      <c r="P8137" t="s">
        <v>22</v>
      </c>
      <c r="Q8137" s="2">
        <v>43721</v>
      </c>
      <c r="R8137" t="s">
        <v>23</v>
      </c>
      <c r="S8137" t="s">
        <v>33</v>
      </c>
      <c r="T8137">
        <f>_xlfn.DAYS(Raw_data_US_healthcare[[#This Row],[Discharge Date]],Raw_data_US_healthcare[[#This Row],[Date of Admission]])</f>
        <v>23</v>
      </c>
    </row>
    <row r="8138" spans="1:20" x14ac:dyDescent="0.3">
      <c r="A8138" t="s">
        <v>26511</v>
      </c>
      <c r="B8138" t="s">
        <v>4977</v>
      </c>
      <c r="C8138">
        <v>36</v>
      </c>
      <c r="D8138" t="str">
        <f>IF(Raw_data_US_healthcare[[#This Row],[Age]]&lt;35,"Young",IF(Raw_data_US_healthcare[[#This Row],[Age]]&lt;60,"Middle","Senior"))</f>
        <v>Middle</v>
      </c>
      <c r="E8138" t="s">
        <v>16</v>
      </c>
      <c r="F8138" t="s">
        <v>113</v>
      </c>
      <c r="G8138" t="s">
        <v>113</v>
      </c>
      <c r="H8138" t="s">
        <v>36</v>
      </c>
      <c r="I8138" s="2">
        <v>44996</v>
      </c>
      <c r="J8138" t="s">
        <v>21912</v>
      </c>
      <c r="K8138" t="s">
        <v>3118</v>
      </c>
      <c r="L8138" t="s">
        <v>60</v>
      </c>
      <c r="M8138">
        <v>18013.253400000001</v>
      </c>
      <c r="N8138">
        <v>162</v>
      </c>
      <c r="O8138" t="s">
        <v>39</v>
      </c>
      <c r="P8138" t="s">
        <v>39</v>
      </c>
      <c r="Q8138" s="2">
        <v>45019</v>
      </c>
      <c r="R8138" t="s">
        <v>32</v>
      </c>
      <c r="S8138" t="s">
        <v>33</v>
      </c>
      <c r="T8138">
        <f>_xlfn.DAYS(Raw_data_US_healthcare[[#This Row],[Discharge Date]],Raw_data_US_healthcare[[#This Row],[Date of Admission]])</f>
        <v>23</v>
      </c>
    </row>
    <row r="8139" spans="1:20" x14ac:dyDescent="0.3">
      <c r="A8139" t="s">
        <v>26512</v>
      </c>
      <c r="B8139" t="s">
        <v>21913</v>
      </c>
      <c r="C8139">
        <v>38</v>
      </c>
      <c r="D8139" t="str">
        <f>IF(Raw_data_US_healthcare[[#This Row],[Age]]&lt;35,"Young",IF(Raw_data_US_healthcare[[#This Row],[Age]]&lt;60,"Middle","Senior"))</f>
        <v>Middle</v>
      </c>
      <c r="E8139" t="s">
        <v>26</v>
      </c>
      <c r="F8139" t="s">
        <v>49</v>
      </c>
      <c r="G8139" t="s">
        <v>49</v>
      </c>
      <c r="H8139" t="s">
        <v>18</v>
      </c>
      <c r="I8139" s="2">
        <v>43746</v>
      </c>
      <c r="J8139" t="s">
        <v>21914</v>
      </c>
      <c r="K8139" t="s">
        <v>21915</v>
      </c>
      <c r="L8139" t="s">
        <v>52</v>
      </c>
      <c r="M8139">
        <v>35123.5942</v>
      </c>
      <c r="N8139">
        <v>367</v>
      </c>
      <c r="O8139" t="s">
        <v>39</v>
      </c>
      <c r="P8139" t="s">
        <v>39</v>
      </c>
      <c r="Q8139" s="2">
        <v>43763</v>
      </c>
      <c r="R8139" t="s">
        <v>23</v>
      </c>
      <c r="S8139" t="s">
        <v>45</v>
      </c>
      <c r="T8139">
        <f>_xlfn.DAYS(Raw_data_US_healthcare[[#This Row],[Discharge Date]],Raw_data_US_healthcare[[#This Row],[Date of Admission]])</f>
        <v>17</v>
      </c>
    </row>
    <row r="8140" spans="1:20" x14ac:dyDescent="0.3">
      <c r="A8140" t="s">
        <v>26512</v>
      </c>
      <c r="B8140" t="s">
        <v>21916</v>
      </c>
      <c r="C8140">
        <v>27</v>
      </c>
      <c r="D8140" t="str">
        <f>IF(Raw_data_US_healthcare[[#This Row],[Age]]&lt;35,"Young",IF(Raw_data_US_healthcare[[#This Row],[Age]]&lt;60,"Middle","Senior"))</f>
        <v>Young</v>
      </c>
      <c r="E8140" t="s">
        <v>26</v>
      </c>
      <c r="F8140" t="s">
        <v>113</v>
      </c>
      <c r="G8140" t="s">
        <v>113</v>
      </c>
      <c r="H8140" t="s">
        <v>69</v>
      </c>
      <c r="I8140" s="2">
        <v>44945</v>
      </c>
      <c r="J8140" t="s">
        <v>21917</v>
      </c>
      <c r="K8140" t="s">
        <v>21918</v>
      </c>
      <c r="L8140" t="s">
        <v>52</v>
      </c>
      <c r="M8140">
        <v>72206.343299999993</v>
      </c>
      <c r="N8140">
        <v>139</v>
      </c>
      <c r="O8140" t="s">
        <v>22</v>
      </c>
      <c r="P8140" t="s">
        <v>22</v>
      </c>
      <c r="Q8140" s="2">
        <v>44966</v>
      </c>
      <c r="R8140" t="s">
        <v>44</v>
      </c>
      <c r="S8140" t="s">
        <v>45</v>
      </c>
      <c r="T8140">
        <f>_xlfn.DAYS(Raw_data_US_healthcare[[#This Row],[Discharge Date]],Raw_data_US_healthcare[[#This Row],[Date of Admission]])</f>
        <v>21</v>
      </c>
    </row>
    <row r="8141" spans="1:20" x14ac:dyDescent="0.3">
      <c r="A8141" t="s">
        <v>26512</v>
      </c>
      <c r="B8141" t="s">
        <v>14290</v>
      </c>
      <c r="C8141">
        <v>85</v>
      </c>
      <c r="D8141" t="str">
        <f>IF(Raw_data_US_healthcare[[#This Row],[Age]]&lt;35,"Young",IF(Raw_data_US_healthcare[[#This Row],[Age]]&lt;60,"Middle","Senior"))</f>
        <v>Senior</v>
      </c>
      <c r="E8141" t="s">
        <v>26</v>
      </c>
      <c r="F8141" t="s">
        <v>49</v>
      </c>
      <c r="G8141" t="s">
        <v>49</v>
      </c>
      <c r="H8141" t="s">
        <v>26516</v>
      </c>
      <c r="I8141" s="2">
        <v>45102</v>
      </c>
      <c r="J8141" t="s">
        <v>10736</v>
      </c>
      <c r="K8141" t="s">
        <v>21919</v>
      </c>
      <c r="L8141" t="s">
        <v>21</v>
      </c>
      <c r="M8141">
        <v>22879.340400000001</v>
      </c>
      <c r="N8141">
        <v>342</v>
      </c>
      <c r="O8141" t="s">
        <v>22</v>
      </c>
      <c r="P8141" t="s">
        <v>22</v>
      </c>
      <c r="Q8141" s="2">
        <v>45107</v>
      </c>
      <c r="R8141" t="s">
        <v>48</v>
      </c>
      <c r="S8141" t="s">
        <v>33</v>
      </c>
      <c r="T8141">
        <f>_xlfn.DAYS(Raw_data_US_healthcare[[#This Row],[Discharge Date]],Raw_data_US_healthcare[[#This Row],[Date of Admission]])</f>
        <v>5</v>
      </c>
    </row>
    <row r="8142" spans="1:20" x14ac:dyDescent="0.3">
      <c r="A8142" t="s">
        <v>26512</v>
      </c>
      <c r="B8142" t="s">
        <v>21920</v>
      </c>
      <c r="C8142">
        <v>34</v>
      </c>
      <c r="D8142" t="str">
        <f>IF(Raw_data_US_healthcare[[#This Row],[Age]]&lt;35,"Young",IF(Raw_data_US_healthcare[[#This Row],[Age]]&lt;60,"Middle","Senior"))</f>
        <v>Young</v>
      </c>
      <c r="E8142" t="s">
        <v>26</v>
      </c>
      <c r="F8142" t="s">
        <v>27</v>
      </c>
      <c r="G8142" t="s">
        <v>27</v>
      </c>
      <c r="H8142" t="s">
        <v>69</v>
      </c>
      <c r="I8142" s="2">
        <v>44818</v>
      </c>
      <c r="J8142" t="s">
        <v>21921</v>
      </c>
      <c r="K8142" t="s">
        <v>5993</v>
      </c>
      <c r="L8142" t="s">
        <v>60</v>
      </c>
      <c r="M8142">
        <v>3353.0996</v>
      </c>
      <c r="N8142">
        <v>367</v>
      </c>
      <c r="O8142" t="s">
        <v>22</v>
      </c>
      <c r="P8142" t="s">
        <v>22</v>
      </c>
      <c r="Q8142" s="2">
        <v>44837</v>
      </c>
      <c r="R8142" t="s">
        <v>44</v>
      </c>
      <c r="S8142" t="s">
        <v>45</v>
      </c>
      <c r="T8142">
        <f>_xlfn.DAYS(Raw_data_US_healthcare[[#This Row],[Discharge Date]],Raw_data_US_healthcare[[#This Row],[Date of Admission]])</f>
        <v>19</v>
      </c>
    </row>
    <row r="8143" spans="1:20" x14ac:dyDescent="0.3">
      <c r="A8143" t="s">
        <v>26512</v>
      </c>
      <c r="B8143" t="s">
        <v>5634</v>
      </c>
      <c r="C8143">
        <v>67</v>
      </c>
      <c r="D8143" t="str">
        <f>IF(Raw_data_US_healthcare[[#This Row],[Age]]&lt;35,"Young",IF(Raw_data_US_healthcare[[#This Row],[Age]]&lt;60,"Middle","Senior"))</f>
        <v>Senior</v>
      </c>
      <c r="E8143" t="s">
        <v>26</v>
      </c>
      <c r="F8143" t="s">
        <v>27</v>
      </c>
      <c r="G8143" t="s">
        <v>27</v>
      </c>
      <c r="H8143" t="s">
        <v>69</v>
      </c>
      <c r="I8143" s="2">
        <v>44117</v>
      </c>
      <c r="J8143" t="s">
        <v>21922</v>
      </c>
      <c r="K8143" t="s">
        <v>21923</v>
      </c>
      <c r="L8143" t="s">
        <v>60</v>
      </c>
      <c r="M8143">
        <v>33262.862000000001</v>
      </c>
      <c r="N8143">
        <v>127</v>
      </c>
      <c r="O8143" t="s">
        <v>39</v>
      </c>
      <c r="P8143" t="s">
        <v>39</v>
      </c>
      <c r="Q8143" s="2">
        <v>44139</v>
      </c>
      <c r="R8143" t="s">
        <v>83</v>
      </c>
      <c r="S8143" t="s">
        <v>24</v>
      </c>
      <c r="T8143">
        <f>_xlfn.DAYS(Raw_data_US_healthcare[[#This Row],[Discharge Date]],Raw_data_US_healthcare[[#This Row],[Date of Admission]])</f>
        <v>22</v>
      </c>
    </row>
    <row r="8144" spans="1:20" x14ac:dyDescent="0.3">
      <c r="A8144" t="s">
        <v>26512</v>
      </c>
      <c r="B8144" t="s">
        <v>21924</v>
      </c>
      <c r="C8144">
        <v>68</v>
      </c>
      <c r="D8144" t="str">
        <f>IF(Raw_data_US_healthcare[[#This Row],[Age]]&lt;35,"Young",IF(Raw_data_US_healthcare[[#This Row],[Age]]&lt;60,"Middle","Senior"))</f>
        <v>Senior</v>
      </c>
      <c r="E8144" t="s">
        <v>26</v>
      </c>
      <c r="F8144" t="s">
        <v>228</v>
      </c>
      <c r="G8144" t="s">
        <v>228</v>
      </c>
      <c r="H8144" t="s">
        <v>28</v>
      </c>
      <c r="I8144" s="2">
        <v>45020</v>
      </c>
      <c r="J8144" t="s">
        <v>21925</v>
      </c>
      <c r="K8144" t="s">
        <v>21926</v>
      </c>
      <c r="L8144" t="s">
        <v>31</v>
      </c>
      <c r="M8144">
        <v>43267.750800000002</v>
      </c>
      <c r="N8144">
        <v>414</v>
      </c>
      <c r="O8144" t="s">
        <v>43</v>
      </c>
      <c r="P8144" t="s">
        <v>43</v>
      </c>
      <c r="Q8144" s="2">
        <v>45040</v>
      </c>
      <c r="R8144" t="s">
        <v>83</v>
      </c>
      <c r="S8144" t="s">
        <v>33</v>
      </c>
      <c r="T8144">
        <f>_xlfn.DAYS(Raw_data_US_healthcare[[#This Row],[Discharge Date]],Raw_data_US_healthcare[[#This Row],[Date of Admission]])</f>
        <v>20</v>
      </c>
    </row>
    <row r="8145" spans="1:20" x14ac:dyDescent="0.3">
      <c r="A8145" t="s">
        <v>26511</v>
      </c>
      <c r="B8145" t="s">
        <v>21927</v>
      </c>
      <c r="C8145">
        <v>48</v>
      </c>
      <c r="D8145" t="str">
        <f>IF(Raw_data_US_healthcare[[#This Row],[Age]]&lt;35,"Young",IF(Raw_data_US_healthcare[[#This Row],[Age]]&lt;60,"Middle","Senior"))</f>
        <v>Middle</v>
      </c>
      <c r="E8145" t="s">
        <v>16</v>
      </c>
      <c r="F8145" t="s">
        <v>35</v>
      </c>
      <c r="G8145" t="s">
        <v>35</v>
      </c>
      <c r="H8145" t="s">
        <v>26516</v>
      </c>
      <c r="I8145" s="2">
        <v>44485</v>
      </c>
      <c r="J8145" t="s">
        <v>21928</v>
      </c>
      <c r="K8145" t="s">
        <v>21929</v>
      </c>
      <c r="L8145" t="s">
        <v>56</v>
      </c>
      <c r="M8145">
        <v>20278.6067</v>
      </c>
      <c r="N8145">
        <v>282</v>
      </c>
      <c r="O8145" t="s">
        <v>43</v>
      </c>
      <c r="P8145" t="s">
        <v>43</v>
      </c>
      <c r="Q8145" s="2">
        <v>44495</v>
      </c>
      <c r="R8145" t="s">
        <v>83</v>
      </c>
      <c r="S8145" t="s">
        <v>33</v>
      </c>
      <c r="T8145">
        <f>_xlfn.DAYS(Raw_data_US_healthcare[[#This Row],[Discharge Date]],Raw_data_US_healthcare[[#This Row],[Date of Admission]])</f>
        <v>10</v>
      </c>
    </row>
    <row r="8146" spans="1:20" x14ac:dyDescent="0.3">
      <c r="A8146" t="s">
        <v>26511</v>
      </c>
      <c r="B8146" t="s">
        <v>21930</v>
      </c>
      <c r="C8146">
        <v>59</v>
      </c>
      <c r="D8146" t="str">
        <f>IF(Raw_data_US_healthcare[[#This Row],[Age]]&lt;35,"Young",IF(Raw_data_US_healthcare[[#This Row],[Age]]&lt;60,"Middle","Senior"))</f>
        <v>Middle</v>
      </c>
      <c r="E8146" t="s">
        <v>16</v>
      </c>
      <c r="F8146" t="s">
        <v>27</v>
      </c>
      <c r="G8146" t="s">
        <v>27</v>
      </c>
      <c r="H8146" t="s">
        <v>26516</v>
      </c>
      <c r="I8146" s="2">
        <v>45167</v>
      </c>
      <c r="J8146" t="s">
        <v>21931</v>
      </c>
      <c r="K8146" t="s">
        <v>21932</v>
      </c>
      <c r="L8146" t="s">
        <v>31</v>
      </c>
      <c r="M8146">
        <v>24156.4892</v>
      </c>
      <c r="N8146">
        <v>109</v>
      </c>
      <c r="O8146" t="s">
        <v>22</v>
      </c>
      <c r="P8146" t="s">
        <v>22</v>
      </c>
      <c r="Q8146" s="2">
        <v>45169</v>
      </c>
      <c r="R8146" t="s">
        <v>83</v>
      </c>
      <c r="S8146" t="s">
        <v>33</v>
      </c>
      <c r="T8146">
        <f>_xlfn.DAYS(Raw_data_US_healthcare[[#This Row],[Discharge Date]],Raw_data_US_healthcare[[#This Row],[Date of Admission]])</f>
        <v>2</v>
      </c>
    </row>
    <row r="8147" spans="1:20" x14ac:dyDescent="0.3">
      <c r="A8147" t="s">
        <v>26512</v>
      </c>
      <c r="B8147" t="s">
        <v>21933</v>
      </c>
      <c r="C8147">
        <v>44</v>
      </c>
      <c r="D8147" t="str">
        <f>IF(Raw_data_US_healthcare[[#This Row],[Age]]&lt;35,"Young",IF(Raw_data_US_healthcare[[#This Row],[Age]]&lt;60,"Middle","Senior"))</f>
        <v>Middle</v>
      </c>
      <c r="E8147" t="s">
        <v>26</v>
      </c>
      <c r="F8147" t="s">
        <v>88</v>
      </c>
      <c r="G8147" t="s">
        <v>88</v>
      </c>
      <c r="H8147" t="s">
        <v>26516</v>
      </c>
      <c r="I8147" s="2">
        <v>43719</v>
      </c>
      <c r="J8147" t="s">
        <v>21934</v>
      </c>
      <c r="K8147" t="s">
        <v>21935</v>
      </c>
      <c r="L8147" t="s">
        <v>21</v>
      </c>
      <c r="M8147">
        <v>759.09559999999999</v>
      </c>
      <c r="N8147">
        <v>421</v>
      </c>
      <c r="O8147" t="s">
        <v>39</v>
      </c>
      <c r="P8147" t="s">
        <v>39</v>
      </c>
      <c r="Q8147" s="2">
        <v>43742</v>
      </c>
      <c r="R8147" t="s">
        <v>44</v>
      </c>
      <c r="S8147" t="s">
        <v>33</v>
      </c>
      <c r="T8147">
        <f>_xlfn.DAYS(Raw_data_US_healthcare[[#This Row],[Discharge Date]],Raw_data_US_healthcare[[#This Row],[Date of Admission]])</f>
        <v>23</v>
      </c>
    </row>
    <row r="8148" spans="1:20" x14ac:dyDescent="0.3">
      <c r="A8148" t="s">
        <v>26512</v>
      </c>
      <c r="B8148" t="s">
        <v>10822</v>
      </c>
      <c r="C8148">
        <v>36</v>
      </c>
      <c r="D8148" t="str">
        <f>IF(Raw_data_US_healthcare[[#This Row],[Age]]&lt;35,"Young",IF(Raw_data_US_healthcare[[#This Row],[Age]]&lt;60,"Middle","Senior"))</f>
        <v>Middle</v>
      </c>
      <c r="E8148" t="s">
        <v>26</v>
      </c>
      <c r="F8148" t="s">
        <v>17</v>
      </c>
      <c r="G8148" t="s">
        <v>17</v>
      </c>
      <c r="H8148" t="s">
        <v>18</v>
      </c>
      <c r="I8148" s="2">
        <v>44924</v>
      </c>
      <c r="J8148" t="s">
        <v>21936</v>
      </c>
      <c r="K8148" t="s">
        <v>21937</v>
      </c>
      <c r="L8148" t="s">
        <v>52</v>
      </c>
      <c r="M8148">
        <v>55675.334000000003</v>
      </c>
      <c r="N8148">
        <v>317</v>
      </c>
      <c r="O8148" t="s">
        <v>43</v>
      </c>
      <c r="P8148" t="s">
        <v>43</v>
      </c>
      <c r="Q8148" s="2">
        <v>44940</v>
      </c>
      <c r="R8148" t="s">
        <v>32</v>
      </c>
      <c r="S8148" t="s">
        <v>24</v>
      </c>
      <c r="T8148">
        <f>_xlfn.DAYS(Raw_data_US_healthcare[[#This Row],[Discharge Date]],Raw_data_US_healthcare[[#This Row],[Date of Admission]])</f>
        <v>16</v>
      </c>
    </row>
    <row r="8149" spans="1:20" x14ac:dyDescent="0.3">
      <c r="A8149" t="s">
        <v>26512</v>
      </c>
      <c r="B8149" t="s">
        <v>21938</v>
      </c>
      <c r="C8149">
        <v>72</v>
      </c>
      <c r="D8149" t="str">
        <f>IF(Raw_data_US_healthcare[[#This Row],[Age]]&lt;35,"Young",IF(Raw_data_US_healthcare[[#This Row],[Age]]&lt;60,"Middle","Senior"))</f>
        <v>Senior</v>
      </c>
      <c r="E8149" t="s">
        <v>26</v>
      </c>
      <c r="F8149" t="s">
        <v>17</v>
      </c>
      <c r="G8149" t="s">
        <v>17</v>
      </c>
      <c r="H8149" t="s">
        <v>69</v>
      </c>
      <c r="I8149" s="2">
        <v>44091</v>
      </c>
      <c r="J8149" t="s">
        <v>21939</v>
      </c>
      <c r="K8149" t="s">
        <v>21940</v>
      </c>
      <c r="L8149" t="s">
        <v>60</v>
      </c>
      <c r="M8149">
        <v>19714.304700000001</v>
      </c>
      <c r="N8149">
        <v>172</v>
      </c>
      <c r="O8149" t="s">
        <v>39</v>
      </c>
      <c r="P8149" t="s">
        <v>39</v>
      </c>
      <c r="Q8149" s="2">
        <v>44112</v>
      </c>
      <c r="R8149" t="s">
        <v>48</v>
      </c>
      <c r="S8149" t="s">
        <v>33</v>
      </c>
      <c r="T8149">
        <f>_xlfn.DAYS(Raw_data_US_healthcare[[#This Row],[Discharge Date]],Raw_data_US_healthcare[[#This Row],[Date of Admission]])</f>
        <v>21</v>
      </c>
    </row>
    <row r="8150" spans="1:20" x14ac:dyDescent="0.3">
      <c r="A8150" t="s">
        <v>26512</v>
      </c>
      <c r="B8150" t="s">
        <v>21941</v>
      </c>
      <c r="C8150">
        <v>42</v>
      </c>
      <c r="D8150" t="str">
        <f>IF(Raw_data_US_healthcare[[#This Row],[Age]]&lt;35,"Young",IF(Raw_data_US_healthcare[[#This Row],[Age]]&lt;60,"Middle","Senior"))</f>
        <v>Middle</v>
      </c>
      <c r="E8150" t="s">
        <v>26</v>
      </c>
      <c r="F8150" t="s">
        <v>228</v>
      </c>
      <c r="G8150" t="s">
        <v>228</v>
      </c>
      <c r="H8150" t="s">
        <v>26516</v>
      </c>
      <c r="I8150" s="2">
        <v>43942</v>
      </c>
      <c r="J8150" t="s">
        <v>21942</v>
      </c>
      <c r="K8150" t="s">
        <v>21943</v>
      </c>
      <c r="L8150" t="s">
        <v>56</v>
      </c>
      <c r="M8150">
        <v>19388.969000000001</v>
      </c>
      <c r="N8150">
        <v>361</v>
      </c>
      <c r="O8150" t="s">
        <v>43</v>
      </c>
      <c r="P8150" t="s">
        <v>43</v>
      </c>
      <c r="Q8150" s="2">
        <v>43948</v>
      </c>
      <c r="R8150" t="s">
        <v>23</v>
      </c>
      <c r="S8150" t="s">
        <v>45</v>
      </c>
      <c r="T8150">
        <f>_xlfn.DAYS(Raw_data_US_healthcare[[#This Row],[Discharge Date]],Raw_data_US_healthcare[[#This Row],[Date of Admission]])</f>
        <v>6</v>
      </c>
    </row>
    <row r="8151" spans="1:20" x14ac:dyDescent="0.3">
      <c r="A8151" t="s">
        <v>26512</v>
      </c>
      <c r="B8151" t="s">
        <v>21944</v>
      </c>
      <c r="C8151">
        <v>39</v>
      </c>
      <c r="D8151" t="str">
        <f>IF(Raw_data_US_healthcare[[#This Row],[Age]]&lt;35,"Young",IF(Raw_data_US_healthcare[[#This Row],[Age]]&lt;60,"Middle","Senior"))</f>
        <v>Middle</v>
      </c>
      <c r="E8151" t="s">
        <v>26</v>
      </c>
      <c r="F8151" t="s">
        <v>17</v>
      </c>
      <c r="G8151" t="s">
        <v>17</v>
      </c>
      <c r="H8151" t="s">
        <v>18</v>
      </c>
      <c r="I8151" s="2">
        <v>44869</v>
      </c>
      <c r="J8151" t="s">
        <v>12989</v>
      </c>
      <c r="K8151" t="s">
        <v>21945</v>
      </c>
      <c r="L8151" t="s">
        <v>31</v>
      </c>
      <c r="M8151">
        <v>49375.285400000001</v>
      </c>
      <c r="N8151">
        <v>202</v>
      </c>
      <c r="O8151" t="s">
        <v>43</v>
      </c>
      <c r="P8151" t="s">
        <v>43</v>
      </c>
      <c r="Q8151" s="2">
        <v>44870</v>
      </c>
      <c r="R8151" t="s">
        <v>23</v>
      </c>
      <c r="S8151" t="s">
        <v>33</v>
      </c>
      <c r="T8151">
        <f>_xlfn.DAYS(Raw_data_US_healthcare[[#This Row],[Discharge Date]],Raw_data_US_healthcare[[#This Row],[Date of Admission]])</f>
        <v>1</v>
      </c>
    </row>
    <row r="8152" spans="1:20" x14ac:dyDescent="0.3">
      <c r="A8152" t="s">
        <v>26511</v>
      </c>
      <c r="B8152" t="s">
        <v>21946</v>
      </c>
      <c r="C8152">
        <v>42</v>
      </c>
      <c r="D8152" t="str">
        <f>IF(Raw_data_US_healthcare[[#This Row],[Age]]&lt;35,"Young",IF(Raw_data_US_healthcare[[#This Row],[Age]]&lt;60,"Middle","Senior"))</f>
        <v>Middle</v>
      </c>
      <c r="E8152" t="s">
        <v>16</v>
      </c>
      <c r="F8152" t="s">
        <v>27</v>
      </c>
      <c r="G8152" t="s">
        <v>27</v>
      </c>
      <c r="H8152" t="s">
        <v>18</v>
      </c>
      <c r="I8152" s="2">
        <v>44505</v>
      </c>
      <c r="J8152" t="s">
        <v>21947</v>
      </c>
      <c r="K8152" t="s">
        <v>21948</v>
      </c>
      <c r="L8152" t="s">
        <v>21</v>
      </c>
      <c r="M8152">
        <v>55299.759100000003</v>
      </c>
      <c r="N8152">
        <v>468</v>
      </c>
      <c r="O8152" t="s">
        <v>43</v>
      </c>
      <c r="P8152" t="s">
        <v>43</v>
      </c>
      <c r="Q8152" s="2">
        <v>44534</v>
      </c>
      <c r="R8152" t="s">
        <v>44</v>
      </c>
      <c r="S8152" t="s">
        <v>33</v>
      </c>
      <c r="T8152">
        <f>_xlfn.DAYS(Raw_data_US_healthcare[[#This Row],[Discharge Date]],Raw_data_US_healthcare[[#This Row],[Date of Admission]])</f>
        <v>29</v>
      </c>
    </row>
    <row r="8153" spans="1:20" x14ac:dyDescent="0.3">
      <c r="A8153" t="s">
        <v>26511</v>
      </c>
      <c r="B8153" t="s">
        <v>21949</v>
      </c>
      <c r="C8153">
        <v>73</v>
      </c>
      <c r="D8153" t="str">
        <f>IF(Raw_data_US_healthcare[[#This Row],[Age]]&lt;35,"Young",IF(Raw_data_US_healthcare[[#This Row],[Age]]&lt;60,"Middle","Senior"))</f>
        <v>Senior</v>
      </c>
      <c r="E8153" t="s">
        <v>16</v>
      </c>
      <c r="F8153" t="s">
        <v>88</v>
      </c>
      <c r="G8153" t="s">
        <v>88</v>
      </c>
      <c r="H8153" t="s">
        <v>69</v>
      </c>
      <c r="I8153" s="2">
        <v>45229</v>
      </c>
      <c r="J8153" t="s">
        <v>21950</v>
      </c>
      <c r="K8153" t="s">
        <v>6931</v>
      </c>
      <c r="L8153" t="s">
        <v>60</v>
      </c>
      <c r="M8153">
        <v>18319.546699999999</v>
      </c>
      <c r="N8153">
        <v>490</v>
      </c>
      <c r="O8153" t="s">
        <v>39</v>
      </c>
      <c r="P8153" t="s">
        <v>39</v>
      </c>
      <c r="Q8153" s="2">
        <v>45235</v>
      </c>
      <c r="R8153" t="s">
        <v>48</v>
      </c>
      <c r="S8153" t="s">
        <v>45</v>
      </c>
      <c r="T8153">
        <f>_xlfn.DAYS(Raw_data_US_healthcare[[#This Row],[Discharge Date]],Raw_data_US_healthcare[[#This Row],[Date of Admission]])</f>
        <v>6</v>
      </c>
    </row>
    <row r="8154" spans="1:20" x14ac:dyDescent="0.3">
      <c r="A8154" t="s">
        <v>26511</v>
      </c>
      <c r="B8154" t="s">
        <v>21951</v>
      </c>
      <c r="C8154">
        <v>28</v>
      </c>
      <c r="D8154" t="str">
        <f>IF(Raw_data_US_healthcare[[#This Row],[Age]]&lt;35,"Young",IF(Raw_data_US_healthcare[[#This Row],[Age]]&lt;60,"Middle","Senior"))</f>
        <v>Young</v>
      </c>
      <c r="E8154" t="s">
        <v>16</v>
      </c>
      <c r="F8154" t="s">
        <v>228</v>
      </c>
      <c r="G8154" t="s">
        <v>228</v>
      </c>
      <c r="H8154" t="s">
        <v>26516</v>
      </c>
      <c r="I8154" s="2">
        <v>45158</v>
      </c>
      <c r="J8154" t="s">
        <v>21952</v>
      </c>
      <c r="K8154" t="s">
        <v>21953</v>
      </c>
      <c r="L8154" t="s">
        <v>31</v>
      </c>
      <c r="M8154">
        <v>32030.6702</v>
      </c>
      <c r="N8154">
        <v>428</v>
      </c>
      <c r="O8154" t="s">
        <v>39</v>
      </c>
      <c r="P8154" t="s">
        <v>39</v>
      </c>
      <c r="Q8154" s="2">
        <v>45164</v>
      </c>
      <c r="R8154" t="s">
        <v>44</v>
      </c>
      <c r="S8154" t="s">
        <v>24</v>
      </c>
      <c r="T8154">
        <f>_xlfn.DAYS(Raw_data_US_healthcare[[#This Row],[Discharge Date]],Raw_data_US_healthcare[[#This Row],[Date of Admission]])</f>
        <v>6</v>
      </c>
    </row>
    <row r="8155" spans="1:20" x14ac:dyDescent="0.3">
      <c r="A8155" t="s">
        <v>26512</v>
      </c>
      <c r="B8155" t="s">
        <v>21954</v>
      </c>
      <c r="C8155">
        <v>44</v>
      </c>
      <c r="D8155" t="str">
        <f>IF(Raw_data_US_healthcare[[#This Row],[Age]]&lt;35,"Young",IF(Raw_data_US_healthcare[[#This Row],[Age]]&lt;60,"Middle","Senior"))</f>
        <v>Middle</v>
      </c>
      <c r="E8155" t="s">
        <v>26</v>
      </c>
      <c r="F8155" t="s">
        <v>49</v>
      </c>
      <c r="G8155" t="s">
        <v>49</v>
      </c>
      <c r="H8155" t="s">
        <v>28</v>
      </c>
      <c r="I8155" s="2">
        <v>45037</v>
      </c>
      <c r="J8155" t="s">
        <v>21955</v>
      </c>
      <c r="K8155" t="s">
        <v>21956</v>
      </c>
      <c r="L8155" t="s">
        <v>52</v>
      </c>
      <c r="M8155">
        <v>27939.285100000001</v>
      </c>
      <c r="N8155">
        <v>185</v>
      </c>
      <c r="O8155" t="s">
        <v>22</v>
      </c>
      <c r="P8155" t="s">
        <v>22</v>
      </c>
      <c r="Q8155" s="2">
        <v>45046</v>
      </c>
      <c r="R8155" t="s">
        <v>48</v>
      </c>
      <c r="S8155" t="s">
        <v>24</v>
      </c>
      <c r="T8155">
        <f>_xlfn.DAYS(Raw_data_US_healthcare[[#This Row],[Discharge Date]],Raw_data_US_healthcare[[#This Row],[Date of Admission]])</f>
        <v>9</v>
      </c>
    </row>
    <row r="8156" spans="1:20" x14ac:dyDescent="0.3">
      <c r="A8156" t="s">
        <v>26511</v>
      </c>
      <c r="B8156" t="s">
        <v>21957</v>
      </c>
      <c r="C8156">
        <v>73</v>
      </c>
      <c r="D8156" t="str">
        <f>IF(Raw_data_US_healthcare[[#This Row],[Age]]&lt;35,"Young",IF(Raw_data_US_healthcare[[#This Row],[Age]]&lt;60,"Middle","Senior"))</f>
        <v>Senior</v>
      </c>
      <c r="E8156" t="s">
        <v>16</v>
      </c>
      <c r="F8156" t="s">
        <v>35</v>
      </c>
      <c r="G8156" t="s">
        <v>35</v>
      </c>
      <c r="H8156" t="s">
        <v>26516</v>
      </c>
      <c r="I8156" s="2">
        <v>44840</v>
      </c>
      <c r="J8156" t="s">
        <v>21958</v>
      </c>
      <c r="K8156" t="s">
        <v>2305</v>
      </c>
      <c r="L8156" t="s">
        <v>21</v>
      </c>
      <c r="M8156">
        <v>22078.215100000001</v>
      </c>
      <c r="N8156">
        <v>305</v>
      </c>
      <c r="O8156" t="s">
        <v>43</v>
      </c>
      <c r="P8156" t="s">
        <v>43</v>
      </c>
      <c r="Q8156" s="2">
        <v>44847</v>
      </c>
      <c r="R8156" t="s">
        <v>44</v>
      </c>
      <c r="S8156" t="s">
        <v>24</v>
      </c>
      <c r="T8156">
        <f>_xlfn.DAYS(Raw_data_US_healthcare[[#This Row],[Discharge Date]],Raw_data_US_healthcare[[#This Row],[Date of Admission]])</f>
        <v>7</v>
      </c>
    </row>
    <row r="8157" spans="1:20" x14ac:dyDescent="0.3">
      <c r="A8157" t="s">
        <v>26512</v>
      </c>
      <c r="B8157" t="s">
        <v>21959</v>
      </c>
      <c r="C8157">
        <v>39</v>
      </c>
      <c r="D8157" t="str">
        <f>IF(Raw_data_US_healthcare[[#This Row],[Age]]&lt;35,"Young",IF(Raw_data_US_healthcare[[#This Row],[Age]]&lt;60,"Middle","Senior"))</f>
        <v>Middle</v>
      </c>
      <c r="E8157" t="s">
        <v>26</v>
      </c>
      <c r="F8157" t="s">
        <v>62</v>
      </c>
      <c r="G8157" t="s">
        <v>62</v>
      </c>
      <c r="H8157" t="s">
        <v>28</v>
      </c>
      <c r="I8157" s="2">
        <v>44257</v>
      </c>
      <c r="J8157" t="s">
        <v>2331</v>
      </c>
      <c r="K8157" t="s">
        <v>21960</v>
      </c>
      <c r="L8157" t="s">
        <v>21</v>
      </c>
      <c r="M8157">
        <v>8392.3922000000002</v>
      </c>
      <c r="N8157">
        <v>323</v>
      </c>
      <c r="O8157" t="s">
        <v>43</v>
      </c>
      <c r="P8157" t="s">
        <v>43</v>
      </c>
      <c r="Q8157" s="2">
        <v>44266</v>
      </c>
      <c r="R8157" t="s">
        <v>48</v>
      </c>
      <c r="S8157" t="s">
        <v>45</v>
      </c>
      <c r="T8157">
        <f>_xlfn.DAYS(Raw_data_US_healthcare[[#This Row],[Discharge Date]],Raw_data_US_healthcare[[#This Row],[Date of Admission]])</f>
        <v>9</v>
      </c>
    </row>
    <row r="8158" spans="1:20" x14ac:dyDescent="0.3">
      <c r="A8158" t="s">
        <v>26511</v>
      </c>
      <c r="B8158" t="s">
        <v>21961</v>
      </c>
      <c r="C8158">
        <v>20</v>
      </c>
      <c r="D8158" t="str">
        <f>IF(Raw_data_US_healthcare[[#This Row],[Age]]&lt;35,"Young",IF(Raw_data_US_healthcare[[#This Row],[Age]]&lt;60,"Middle","Senior"))</f>
        <v>Young</v>
      </c>
      <c r="E8158" t="s">
        <v>16</v>
      </c>
      <c r="F8158" t="s">
        <v>27</v>
      </c>
      <c r="G8158" t="s">
        <v>27</v>
      </c>
      <c r="H8158" t="s">
        <v>28</v>
      </c>
      <c r="I8158" s="2">
        <v>44262</v>
      </c>
      <c r="J8158" t="s">
        <v>21962</v>
      </c>
      <c r="K8158" t="s">
        <v>21963</v>
      </c>
      <c r="L8158" t="s">
        <v>31</v>
      </c>
      <c r="M8158">
        <v>40945.576699999998</v>
      </c>
      <c r="N8158">
        <v>301</v>
      </c>
      <c r="O8158" t="s">
        <v>22</v>
      </c>
      <c r="P8158" t="s">
        <v>22</v>
      </c>
      <c r="Q8158" s="2">
        <v>44270</v>
      </c>
      <c r="R8158" t="s">
        <v>32</v>
      </c>
      <c r="S8158" t="s">
        <v>24</v>
      </c>
      <c r="T8158">
        <f>_xlfn.DAYS(Raw_data_US_healthcare[[#This Row],[Discharge Date]],Raw_data_US_healthcare[[#This Row],[Date of Admission]])</f>
        <v>8</v>
      </c>
    </row>
    <row r="8159" spans="1:20" x14ac:dyDescent="0.3">
      <c r="A8159" t="s">
        <v>26511</v>
      </c>
      <c r="B8159" t="s">
        <v>21964</v>
      </c>
      <c r="C8159">
        <v>60</v>
      </c>
      <c r="D8159" t="str">
        <f>IF(Raw_data_US_healthcare[[#This Row],[Age]]&lt;35,"Young",IF(Raw_data_US_healthcare[[#This Row],[Age]]&lt;60,"Middle","Senior"))</f>
        <v>Senior</v>
      </c>
      <c r="E8159" t="s">
        <v>16</v>
      </c>
      <c r="F8159" t="s">
        <v>113</v>
      </c>
      <c r="G8159" t="s">
        <v>113</v>
      </c>
      <c r="H8159" t="s">
        <v>36</v>
      </c>
      <c r="I8159" s="2">
        <v>44525</v>
      </c>
      <c r="J8159" t="s">
        <v>21965</v>
      </c>
      <c r="K8159" t="s">
        <v>7263</v>
      </c>
      <c r="L8159" t="s">
        <v>52</v>
      </c>
      <c r="M8159">
        <v>7332.5568000000003</v>
      </c>
      <c r="N8159">
        <v>142</v>
      </c>
      <c r="O8159" t="s">
        <v>22</v>
      </c>
      <c r="P8159" t="s">
        <v>22</v>
      </c>
      <c r="Q8159" s="2">
        <v>44536</v>
      </c>
      <c r="R8159" t="s">
        <v>83</v>
      </c>
      <c r="S8159" t="s">
        <v>45</v>
      </c>
      <c r="T8159">
        <f>_xlfn.DAYS(Raw_data_US_healthcare[[#This Row],[Discharge Date]],Raw_data_US_healthcare[[#This Row],[Date of Admission]])</f>
        <v>11</v>
      </c>
    </row>
    <row r="8160" spans="1:20" x14ac:dyDescent="0.3">
      <c r="A8160" t="s">
        <v>26511</v>
      </c>
      <c r="B8160" t="s">
        <v>21966</v>
      </c>
      <c r="C8160">
        <v>53</v>
      </c>
      <c r="D8160" t="str">
        <f>IF(Raw_data_US_healthcare[[#This Row],[Age]]&lt;35,"Young",IF(Raw_data_US_healthcare[[#This Row],[Age]]&lt;60,"Middle","Senior"))</f>
        <v>Middle</v>
      </c>
      <c r="E8160" t="s">
        <v>16</v>
      </c>
      <c r="F8160" t="s">
        <v>62</v>
      </c>
      <c r="G8160" t="s">
        <v>62</v>
      </c>
      <c r="H8160" t="s">
        <v>28</v>
      </c>
      <c r="I8160" s="2">
        <v>43530</v>
      </c>
      <c r="J8160" t="s">
        <v>19911</v>
      </c>
      <c r="K8160" t="s">
        <v>21967</v>
      </c>
      <c r="L8160" t="s">
        <v>52</v>
      </c>
      <c r="M8160">
        <v>11053.0293</v>
      </c>
      <c r="N8160">
        <v>230</v>
      </c>
      <c r="O8160" t="s">
        <v>43</v>
      </c>
      <c r="P8160" t="s">
        <v>43</v>
      </c>
      <c r="Q8160" s="2">
        <v>43549</v>
      </c>
      <c r="R8160" t="s">
        <v>32</v>
      </c>
      <c r="S8160" t="s">
        <v>33</v>
      </c>
      <c r="T8160">
        <f>_xlfn.DAYS(Raw_data_US_healthcare[[#This Row],[Discharge Date]],Raw_data_US_healthcare[[#This Row],[Date of Admission]])</f>
        <v>19</v>
      </c>
    </row>
    <row r="8161" spans="1:20" x14ac:dyDescent="0.3">
      <c r="A8161" t="s">
        <v>26512</v>
      </c>
      <c r="B8161" t="s">
        <v>21968</v>
      </c>
      <c r="C8161">
        <v>68</v>
      </c>
      <c r="D8161" t="str">
        <f>IF(Raw_data_US_healthcare[[#This Row],[Age]]&lt;35,"Young",IF(Raw_data_US_healthcare[[#This Row],[Age]]&lt;60,"Middle","Senior"))</f>
        <v>Senior</v>
      </c>
      <c r="E8161" t="s">
        <v>26</v>
      </c>
      <c r="F8161" t="s">
        <v>49</v>
      </c>
      <c r="G8161" t="s">
        <v>49</v>
      </c>
      <c r="H8161" t="s">
        <v>36</v>
      </c>
      <c r="I8161" s="2">
        <v>44484</v>
      </c>
      <c r="J8161" t="s">
        <v>21969</v>
      </c>
      <c r="K8161" t="s">
        <v>21970</v>
      </c>
      <c r="L8161" t="s">
        <v>52</v>
      </c>
      <c r="M8161">
        <v>9038.5766000000003</v>
      </c>
      <c r="N8161">
        <v>199</v>
      </c>
      <c r="O8161" t="s">
        <v>39</v>
      </c>
      <c r="P8161" t="s">
        <v>39</v>
      </c>
      <c r="Q8161" s="2">
        <v>44492</v>
      </c>
      <c r="R8161" t="s">
        <v>48</v>
      </c>
      <c r="S8161" t="s">
        <v>33</v>
      </c>
      <c r="T8161">
        <f>_xlfn.DAYS(Raw_data_US_healthcare[[#This Row],[Discharge Date]],Raw_data_US_healthcare[[#This Row],[Date of Admission]])</f>
        <v>8</v>
      </c>
    </row>
    <row r="8162" spans="1:20" x14ac:dyDescent="0.3">
      <c r="A8162" t="s">
        <v>26512</v>
      </c>
      <c r="B8162" t="s">
        <v>21971</v>
      </c>
      <c r="C8162">
        <v>64</v>
      </c>
      <c r="D8162" t="str">
        <f>IF(Raw_data_US_healthcare[[#This Row],[Age]]&lt;35,"Young",IF(Raw_data_US_healthcare[[#This Row],[Age]]&lt;60,"Middle","Senior"))</f>
        <v>Senior</v>
      </c>
      <c r="E8162" t="s">
        <v>26</v>
      </c>
      <c r="F8162" t="s">
        <v>49</v>
      </c>
      <c r="G8162" t="s">
        <v>49</v>
      </c>
      <c r="H8162" t="s">
        <v>28</v>
      </c>
      <c r="I8162" s="2">
        <v>44196</v>
      </c>
      <c r="J8162" t="s">
        <v>21972</v>
      </c>
      <c r="K8162" t="s">
        <v>21973</v>
      </c>
      <c r="L8162" t="s">
        <v>21</v>
      </c>
      <c r="M8162">
        <v>44262.432099999998</v>
      </c>
      <c r="N8162">
        <v>209</v>
      </c>
      <c r="O8162" t="s">
        <v>43</v>
      </c>
      <c r="P8162" t="s">
        <v>43</v>
      </c>
      <c r="Q8162" s="2">
        <v>44201</v>
      </c>
      <c r="R8162" t="s">
        <v>48</v>
      </c>
      <c r="S8162" t="s">
        <v>24</v>
      </c>
      <c r="T8162">
        <f>_xlfn.DAYS(Raw_data_US_healthcare[[#This Row],[Discharge Date]],Raw_data_US_healthcare[[#This Row],[Date of Admission]])</f>
        <v>5</v>
      </c>
    </row>
    <row r="8163" spans="1:20" x14ac:dyDescent="0.3">
      <c r="A8163" t="s">
        <v>26511</v>
      </c>
      <c r="B8163" t="s">
        <v>21974</v>
      </c>
      <c r="C8163">
        <v>79</v>
      </c>
      <c r="D8163" t="str">
        <f>IF(Raw_data_US_healthcare[[#This Row],[Age]]&lt;35,"Young",IF(Raw_data_US_healthcare[[#This Row],[Age]]&lt;60,"Middle","Senior"))</f>
        <v>Senior</v>
      </c>
      <c r="E8163" t="s">
        <v>16</v>
      </c>
      <c r="F8163" t="s">
        <v>228</v>
      </c>
      <c r="G8163" t="s">
        <v>228</v>
      </c>
      <c r="H8163" t="s">
        <v>36</v>
      </c>
      <c r="I8163" s="2">
        <v>44174</v>
      </c>
      <c r="J8163" t="s">
        <v>21975</v>
      </c>
      <c r="K8163" t="s">
        <v>21976</v>
      </c>
      <c r="L8163" t="s">
        <v>52</v>
      </c>
      <c r="M8163">
        <v>8079.1278000000002</v>
      </c>
      <c r="N8163">
        <v>154</v>
      </c>
      <c r="O8163" t="s">
        <v>43</v>
      </c>
      <c r="P8163" t="s">
        <v>43</v>
      </c>
      <c r="Q8163" s="2">
        <v>44201</v>
      </c>
      <c r="R8163" t="s">
        <v>48</v>
      </c>
      <c r="S8163" t="s">
        <v>24</v>
      </c>
      <c r="T8163">
        <f>_xlfn.DAYS(Raw_data_US_healthcare[[#This Row],[Discharge Date]],Raw_data_US_healthcare[[#This Row],[Date of Admission]])</f>
        <v>27</v>
      </c>
    </row>
    <row r="8164" spans="1:20" x14ac:dyDescent="0.3">
      <c r="A8164" t="s">
        <v>26512</v>
      </c>
      <c r="B8164" t="s">
        <v>21977</v>
      </c>
      <c r="C8164">
        <v>34</v>
      </c>
      <c r="D8164" t="str">
        <f>IF(Raw_data_US_healthcare[[#This Row],[Age]]&lt;35,"Young",IF(Raw_data_US_healthcare[[#This Row],[Age]]&lt;60,"Middle","Senior"))</f>
        <v>Young</v>
      </c>
      <c r="E8164" t="s">
        <v>26</v>
      </c>
      <c r="F8164" t="s">
        <v>113</v>
      </c>
      <c r="G8164" t="s">
        <v>113</v>
      </c>
      <c r="H8164" t="s">
        <v>69</v>
      </c>
      <c r="I8164" s="2">
        <v>44405</v>
      </c>
      <c r="J8164" t="s">
        <v>21978</v>
      </c>
      <c r="K8164" t="s">
        <v>21979</v>
      </c>
      <c r="L8164" t="s">
        <v>56</v>
      </c>
      <c r="M8164">
        <v>53482.319499999998</v>
      </c>
      <c r="N8164">
        <v>220</v>
      </c>
      <c r="O8164" t="s">
        <v>22</v>
      </c>
      <c r="P8164" t="s">
        <v>22</v>
      </c>
      <c r="Q8164" s="2">
        <v>44411</v>
      </c>
      <c r="R8164" t="s">
        <v>23</v>
      </c>
      <c r="S8164" t="s">
        <v>45</v>
      </c>
      <c r="T8164">
        <f>_xlfn.DAYS(Raw_data_US_healthcare[[#This Row],[Discharge Date]],Raw_data_US_healthcare[[#This Row],[Date of Admission]])</f>
        <v>6</v>
      </c>
    </row>
    <row r="8165" spans="1:20" x14ac:dyDescent="0.3">
      <c r="A8165" t="s">
        <v>26512</v>
      </c>
      <c r="B8165" t="s">
        <v>21544</v>
      </c>
      <c r="C8165">
        <v>38</v>
      </c>
      <c r="D8165" t="str">
        <f>IF(Raw_data_US_healthcare[[#This Row],[Age]]&lt;35,"Young",IF(Raw_data_US_healthcare[[#This Row],[Age]]&lt;60,"Middle","Senior"))</f>
        <v>Middle</v>
      </c>
      <c r="E8165" t="s">
        <v>26</v>
      </c>
      <c r="F8165" t="s">
        <v>113</v>
      </c>
      <c r="G8165" t="s">
        <v>113</v>
      </c>
      <c r="H8165" t="s">
        <v>26514</v>
      </c>
      <c r="I8165" s="2">
        <v>44163</v>
      </c>
      <c r="J8165" t="s">
        <v>21980</v>
      </c>
      <c r="K8165" t="s">
        <v>21981</v>
      </c>
      <c r="L8165" t="s">
        <v>31</v>
      </c>
      <c r="M8165">
        <v>28821.548200000001</v>
      </c>
      <c r="N8165">
        <v>440</v>
      </c>
      <c r="O8165" t="s">
        <v>43</v>
      </c>
      <c r="P8165" t="s">
        <v>43</v>
      </c>
      <c r="Q8165" s="2">
        <v>44191</v>
      </c>
      <c r="R8165" t="s">
        <v>23</v>
      </c>
      <c r="S8165" t="s">
        <v>33</v>
      </c>
      <c r="T8165">
        <f>_xlfn.DAYS(Raw_data_US_healthcare[[#This Row],[Discharge Date]],Raw_data_US_healthcare[[#This Row],[Date of Admission]])</f>
        <v>28</v>
      </c>
    </row>
    <row r="8166" spans="1:20" x14ac:dyDescent="0.3">
      <c r="A8166" t="s">
        <v>26512</v>
      </c>
      <c r="B8166" t="s">
        <v>21982</v>
      </c>
      <c r="C8166">
        <v>47</v>
      </c>
      <c r="D8166" t="str">
        <f>IF(Raw_data_US_healthcare[[#This Row],[Age]]&lt;35,"Young",IF(Raw_data_US_healthcare[[#This Row],[Age]]&lt;60,"Middle","Senior"))</f>
        <v>Middle</v>
      </c>
      <c r="E8166" t="s">
        <v>26</v>
      </c>
      <c r="F8166" t="s">
        <v>228</v>
      </c>
      <c r="G8166" t="s">
        <v>228</v>
      </c>
      <c r="H8166" t="s">
        <v>18</v>
      </c>
      <c r="I8166" s="2">
        <v>44942</v>
      </c>
      <c r="J8166" t="s">
        <v>21983</v>
      </c>
      <c r="K8166" t="s">
        <v>21984</v>
      </c>
      <c r="L8166" t="s">
        <v>60</v>
      </c>
      <c r="M8166">
        <v>46617.804400000001</v>
      </c>
      <c r="N8166">
        <v>257</v>
      </c>
      <c r="O8166" t="s">
        <v>39</v>
      </c>
      <c r="P8166" t="s">
        <v>39</v>
      </c>
      <c r="Q8166" s="2">
        <v>44964</v>
      </c>
      <c r="R8166" t="s">
        <v>44</v>
      </c>
      <c r="S8166" t="s">
        <v>45</v>
      </c>
      <c r="T8166">
        <f>_xlfn.DAYS(Raw_data_US_healthcare[[#This Row],[Discharge Date]],Raw_data_US_healthcare[[#This Row],[Date of Admission]])</f>
        <v>22</v>
      </c>
    </row>
    <row r="8167" spans="1:20" x14ac:dyDescent="0.3">
      <c r="A8167" t="s">
        <v>26511</v>
      </c>
      <c r="B8167" t="s">
        <v>21985</v>
      </c>
      <c r="C8167">
        <v>44</v>
      </c>
      <c r="D8167" t="str">
        <f>IF(Raw_data_US_healthcare[[#This Row],[Age]]&lt;35,"Young",IF(Raw_data_US_healthcare[[#This Row],[Age]]&lt;60,"Middle","Senior"))</f>
        <v>Middle</v>
      </c>
      <c r="E8167" t="s">
        <v>16</v>
      </c>
      <c r="F8167" t="s">
        <v>35</v>
      </c>
      <c r="G8167" t="s">
        <v>35</v>
      </c>
      <c r="H8167" t="s">
        <v>28</v>
      </c>
      <c r="I8167" s="2">
        <v>44451</v>
      </c>
      <c r="J8167" t="s">
        <v>21986</v>
      </c>
      <c r="K8167" t="s">
        <v>3510</v>
      </c>
      <c r="L8167" t="s">
        <v>52</v>
      </c>
      <c r="M8167">
        <v>12884.785400000001</v>
      </c>
      <c r="N8167">
        <v>367</v>
      </c>
      <c r="O8167" t="s">
        <v>39</v>
      </c>
      <c r="P8167" t="s">
        <v>39</v>
      </c>
      <c r="Q8167" s="2">
        <v>44454</v>
      </c>
      <c r="R8167" t="s">
        <v>32</v>
      </c>
      <c r="S8167" t="s">
        <v>45</v>
      </c>
      <c r="T8167">
        <f>_xlfn.DAYS(Raw_data_US_healthcare[[#This Row],[Discharge Date]],Raw_data_US_healthcare[[#This Row],[Date of Admission]])</f>
        <v>3</v>
      </c>
    </row>
    <row r="8168" spans="1:20" x14ac:dyDescent="0.3">
      <c r="A8168" t="s">
        <v>26512</v>
      </c>
      <c r="B8168" t="s">
        <v>21987</v>
      </c>
      <c r="C8168">
        <v>30</v>
      </c>
      <c r="D8168" t="str">
        <f>IF(Raw_data_US_healthcare[[#This Row],[Age]]&lt;35,"Young",IF(Raw_data_US_healthcare[[#This Row],[Age]]&lt;60,"Middle","Senior"))</f>
        <v>Young</v>
      </c>
      <c r="E8168" t="s">
        <v>26</v>
      </c>
      <c r="F8168" t="s">
        <v>88</v>
      </c>
      <c r="G8168" t="s">
        <v>88</v>
      </c>
      <c r="H8168" t="s">
        <v>36</v>
      </c>
      <c r="I8168" s="2">
        <v>44172</v>
      </c>
      <c r="J8168" t="s">
        <v>21988</v>
      </c>
      <c r="K8168" t="s">
        <v>21989</v>
      </c>
      <c r="L8168" t="s">
        <v>56</v>
      </c>
      <c r="M8168">
        <v>16188.9179</v>
      </c>
      <c r="N8168">
        <v>413</v>
      </c>
      <c r="O8168" t="s">
        <v>43</v>
      </c>
      <c r="P8168" t="s">
        <v>43</v>
      </c>
      <c r="Q8168" s="2">
        <v>44176</v>
      </c>
      <c r="R8168" t="s">
        <v>48</v>
      </c>
      <c r="S8168" t="s">
        <v>45</v>
      </c>
      <c r="T8168">
        <f>_xlfn.DAYS(Raw_data_US_healthcare[[#This Row],[Discharge Date]],Raw_data_US_healthcare[[#This Row],[Date of Admission]])</f>
        <v>4</v>
      </c>
    </row>
    <row r="8169" spans="1:20" x14ac:dyDescent="0.3">
      <c r="A8169" t="s">
        <v>26511</v>
      </c>
      <c r="B8169" t="s">
        <v>6018</v>
      </c>
      <c r="C8169">
        <v>70</v>
      </c>
      <c r="D8169" t="str">
        <f>IF(Raw_data_US_healthcare[[#This Row],[Age]]&lt;35,"Young",IF(Raw_data_US_healthcare[[#This Row],[Age]]&lt;60,"Middle","Senior"))</f>
        <v>Senior</v>
      </c>
      <c r="E8169" t="s">
        <v>16</v>
      </c>
      <c r="F8169" t="s">
        <v>88</v>
      </c>
      <c r="G8169" t="s">
        <v>88</v>
      </c>
      <c r="H8169" t="s">
        <v>26514</v>
      </c>
      <c r="I8169" s="2">
        <v>44558</v>
      </c>
      <c r="J8169" t="s">
        <v>21990</v>
      </c>
      <c r="K8169" t="s">
        <v>12343</v>
      </c>
      <c r="L8169" t="s">
        <v>52</v>
      </c>
      <c r="M8169">
        <v>37228.160799999998</v>
      </c>
      <c r="N8169">
        <v>179</v>
      </c>
      <c r="O8169" t="s">
        <v>39</v>
      </c>
      <c r="P8169" t="s">
        <v>39</v>
      </c>
      <c r="Q8169" s="2">
        <v>44582</v>
      </c>
      <c r="R8169" t="s">
        <v>32</v>
      </c>
      <c r="S8169" t="s">
        <v>33</v>
      </c>
      <c r="T8169">
        <f>_xlfn.DAYS(Raw_data_US_healthcare[[#This Row],[Discharge Date]],Raw_data_US_healthcare[[#This Row],[Date of Admission]])</f>
        <v>24</v>
      </c>
    </row>
    <row r="8170" spans="1:20" x14ac:dyDescent="0.3">
      <c r="A8170" t="s">
        <v>26512</v>
      </c>
      <c r="B8170" t="s">
        <v>21991</v>
      </c>
      <c r="C8170">
        <v>77</v>
      </c>
      <c r="D8170" t="str">
        <f>IF(Raw_data_US_healthcare[[#This Row],[Age]]&lt;35,"Young",IF(Raw_data_US_healthcare[[#This Row],[Age]]&lt;60,"Middle","Senior"))</f>
        <v>Senior</v>
      </c>
      <c r="E8170" t="s">
        <v>26</v>
      </c>
      <c r="F8170" t="s">
        <v>27</v>
      </c>
      <c r="G8170" t="s">
        <v>27</v>
      </c>
      <c r="H8170" t="s">
        <v>18</v>
      </c>
      <c r="I8170" s="2">
        <v>43861</v>
      </c>
      <c r="J8170" t="s">
        <v>21992</v>
      </c>
      <c r="K8170" t="s">
        <v>1630</v>
      </c>
      <c r="L8170" t="s">
        <v>52</v>
      </c>
      <c r="M8170">
        <v>47381.513599999998</v>
      </c>
      <c r="N8170">
        <v>395</v>
      </c>
      <c r="O8170" t="s">
        <v>43</v>
      </c>
      <c r="P8170" t="s">
        <v>43</v>
      </c>
      <c r="Q8170" s="2">
        <v>43871</v>
      </c>
      <c r="R8170" t="s">
        <v>44</v>
      </c>
      <c r="S8170" t="s">
        <v>45</v>
      </c>
      <c r="T8170">
        <f>_xlfn.DAYS(Raw_data_US_healthcare[[#This Row],[Discharge Date]],Raw_data_US_healthcare[[#This Row],[Date of Admission]])</f>
        <v>10</v>
      </c>
    </row>
    <row r="8171" spans="1:20" x14ac:dyDescent="0.3">
      <c r="A8171" t="s">
        <v>26512</v>
      </c>
      <c r="B8171" t="s">
        <v>21993</v>
      </c>
      <c r="C8171">
        <v>25</v>
      </c>
      <c r="D8171" t="str">
        <f>IF(Raw_data_US_healthcare[[#This Row],[Age]]&lt;35,"Young",IF(Raw_data_US_healthcare[[#This Row],[Age]]&lt;60,"Middle","Senior"))</f>
        <v>Young</v>
      </c>
      <c r="E8171" t="s">
        <v>26</v>
      </c>
      <c r="F8171" t="s">
        <v>17</v>
      </c>
      <c r="G8171" t="s">
        <v>17</v>
      </c>
      <c r="H8171" t="s">
        <v>69</v>
      </c>
      <c r="I8171" s="2">
        <v>44570</v>
      </c>
      <c r="J8171" t="s">
        <v>21994</v>
      </c>
      <c r="K8171" t="s">
        <v>21995</v>
      </c>
      <c r="L8171" t="s">
        <v>60</v>
      </c>
      <c r="M8171">
        <v>76810.251600000003</v>
      </c>
      <c r="N8171">
        <v>450</v>
      </c>
      <c r="O8171" t="s">
        <v>39</v>
      </c>
      <c r="P8171" t="s">
        <v>39</v>
      </c>
      <c r="Q8171" s="2">
        <v>44576</v>
      </c>
      <c r="R8171" t="s">
        <v>23</v>
      </c>
      <c r="S8171" t="s">
        <v>45</v>
      </c>
      <c r="T8171">
        <f>_xlfn.DAYS(Raw_data_US_healthcare[[#This Row],[Discharge Date]],Raw_data_US_healthcare[[#This Row],[Date of Admission]])</f>
        <v>6</v>
      </c>
    </row>
    <row r="8172" spans="1:20" x14ac:dyDescent="0.3">
      <c r="A8172" t="s">
        <v>26512</v>
      </c>
      <c r="B8172" t="s">
        <v>21996</v>
      </c>
      <c r="C8172">
        <v>34</v>
      </c>
      <c r="D8172" t="str">
        <f>IF(Raw_data_US_healthcare[[#This Row],[Age]]&lt;35,"Young",IF(Raw_data_US_healthcare[[#This Row],[Age]]&lt;60,"Middle","Senior"))</f>
        <v>Young</v>
      </c>
      <c r="E8172" t="s">
        <v>26</v>
      </c>
      <c r="F8172" t="s">
        <v>62</v>
      </c>
      <c r="G8172" t="s">
        <v>62</v>
      </c>
      <c r="H8172" t="s">
        <v>69</v>
      </c>
      <c r="I8172" s="2">
        <v>44006</v>
      </c>
      <c r="J8172" t="s">
        <v>6633</v>
      </c>
      <c r="K8172" t="s">
        <v>21997</v>
      </c>
      <c r="L8172" t="s">
        <v>56</v>
      </c>
      <c r="M8172">
        <v>19702.6374</v>
      </c>
      <c r="N8172">
        <v>424</v>
      </c>
      <c r="O8172" t="s">
        <v>22</v>
      </c>
      <c r="P8172" t="s">
        <v>22</v>
      </c>
      <c r="Q8172" s="2">
        <v>44026</v>
      </c>
      <c r="R8172" t="s">
        <v>23</v>
      </c>
      <c r="S8172" t="s">
        <v>33</v>
      </c>
      <c r="T8172">
        <f>_xlfn.DAYS(Raw_data_US_healthcare[[#This Row],[Discharge Date]],Raw_data_US_healthcare[[#This Row],[Date of Admission]])</f>
        <v>20</v>
      </c>
    </row>
    <row r="8173" spans="1:20" x14ac:dyDescent="0.3">
      <c r="A8173" t="s">
        <v>26512</v>
      </c>
      <c r="B8173" t="s">
        <v>21998</v>
      </c>
      <c r="C8173">
        <v>34</v>
      </c>
      <c r="D8173" t="str">
        <f>IF(Raw_data_US_healthcare[[#This Row],[Age]]&lt;35,"Young",IF(Raw_data_US_healthcare[[#This Row],[Age]]&lt;60,"Middle","Senior"))</f>
        <v>Young</v>
      </c>
      <c r="E8173" t="s">
        <v>26</v>
      </c>
      <c r="F8173" t="s">
        <v>35</v>
      </c>
      <c r="G8173" t="s">
        <v>35</v>
      </c>
      <c r="H8173" t="s">
        <v>26514</v>
      </c>
      <c r="I8173" s="2">
        <v>44066</v>
      </c>
      <c r="J8173" t="s">
        <v>21999</v>
      </c>
      <c r="K8173" t="s">
        <v>22000</v>
      </c>
      <c r="L8173" t="s">
        <v>60</v>
      </c>
      <c r="M8173">
        <v>13636.8531</v>
      </c>
      <c r="N8173">
        <v>106</v>
      </c>
      <c r="O8173" t="s">
        <v>22</v>
      </c>
      <c r="P8173" t="s">
        <v>22</v>
      </c>
      <c r="Q8173" s="2">
        <v>44075</v>
      </c>
      <c r="R8173" t="s">
        <v>48</v>
      </c>
      <c r="S8173" t="s">
        <v>24</v>
      </c>
      <c r="T8173">
        <f>_xlfn.DAYS(Raw_data_US_healthcare[[#This Row],[Discharge Date]],Raw_data_US_healthcare[[#This Row],[Date of Admission]])</f>
        <v>9</v>
      </c>
    </row>
    <row r="8174" spans="1:20" x14ac:dyDescent="0.3">
      <c r="A8174" t="s">
        <v>26512</v>
      </c>
      <c r="B8174" t="s">
        <v>6909</v>
      </c>
      <c r="C8174">
        <v>26</v>
      </c>
      <c r="D8174" t="str">
        <f>IF(Raw_data_US_healthcare[[#This Row],[Age]]&lt;35,"Young",IF(Raw_data_US_healthcare[[#This Row],[Age]]&lt;60,"Middle","Senior"))</f>
        <v>Young</v>
      </c>
      <c r="E8174" t="s">
        <v>26</v>
      </c>
      <c r="F8174" t="s">
        <v>62</v>
      </c>
      <c r="G8174" t="s">
        <v>62</v>
      </c>
      <c r="H8174" t="s">
        <v>36</v>
      </c>
      <c r="I8174" s="2">
        <v>44326</v>
      </c>
      <c r="J8174" t="s">
        <v>22001</v>
      </c>
      <c r="K8174" t="s">
        <v>22002</v>
      </c>
      <c r="L8174" t="s">
        <v>60</v>
      </c>
      <c r="M8174">
        <v>2208.6424000000002</v>
      </c>
      <c r="N8174">
        <v>142</v>
      </c>
      <c r="O8174" t="s">
        <v>39</v>
      </c>
      <c r="P8174" t="s">
        <v>39</v>
      </c>
      <c r="Q8174" s="2">
        <v>44347</v>
      </c>
      <c r="R8174" t="s">
        <v>83</v>
      </c>
      <c r="S8174" t="s">
        <v>24</v>
      </c>
      <c r="T8174">
        <f>_xlfn.DAYS(Raw_data_US_healthcare[[#This Row],[Discharge Date]],Raw_data_US_healthcare[[#This Row],[Date of Admission]])</f>
        <v>21</v>
      </c>
    </row>
    <row r="8175" spans="1:20" x14ac:dyDescent="0.3">
      <c r="A8175" t="s">
        <v>26512</v>
      </c>
      <c r="B8175" t="s">
        <v>22003</v>
      </c>
      <c r="C8175">
        <v>79</v>
      </c>
      <c r="D8175" t="str">
        <f>IF(Raw_data_US_healthcare[[#This Row],[Age]]&lt;35,"Young",IF(Raw_data_US_healthcare[[#This Row],[Age]]&lt;60,"Middle","Senior"))</f>
        <v>Senior</v>
      </c>
      <c r="E8175" t="s">
        <v>26</v>
      </c>
      <c r="F8175" t="s">
        <v>228</v>
      </c>
      <c r="G8175" t="s">
        <v>228</v>
      </c>
      <c r="H8175" t="s">
        <v>26516</v>
      </c>
      <c r="I8175" s="2">
        <v>44188</v>
      </c>
      <c r="J8175" t="s">
        <v>22004</v>
      </c>
      <c r="K8175" t="s">
        <v>22005</v>
      </c>
      <c r="L8175" t="s">
        <v>31</v>
      </c>
      <c r="M8175">
        <v>19563.197100000001</v>
      </c>
      <c r="N8175">
        <v>440</v>
      </c>
      <c r="O8175" t="s">
        <v>43</v>
      </c>
      <c r="P8175" t="s">
        <v>43</v>
      </c>
      <c r="Q8175" s="2">
        <v>44203</v>
      </c>
      <c r="R8175" t="s">
        <v>48</v>
      </c>
      <c r="S8175" t="s">
        <v>33</v>
      </c>
      <c r="T8175">
        <f>_xlfn.DAYS(Raw_data_US_healthcare[[#This Row],[Discharge Date]],Raw_data_US_healthcare[[#This Row],[Date of Admission]])</f>
        <v>15</v>
      </c>
    </row>
    <row r="8176" spans="1:20" x14ac:dyDescent="0.3">
      <c r="A8176" t="s">
        <v>26512</v>
      </c>
      <c r="B8176" t="s">
        <v>22006</v>
      </c>
      <c r="C8176">
        <v>72</v>
      </c>
      <c r="D8176" t="str">
        <f>IF(Raw_data_US_healthcare[[#This Row],[Age]]&lt;35,"Young",IF(Raw_data_US_healthcare[[#This Row],[Age]]&lt;60,"Middle","Senior"))</f>
        <v>Senior</v>
      </c>
      <c r="E8176" t="s">
        <v>26</v>
      </c>
      <c r="F8176" t="s">
        <v>27</v>
      </c>
      <c r="G8176" t="s">
        <v>27</v>
      </c>
      <c r="H8176" t="s">
        <v>26516</v>
      </c>
      <c r="I8176" s="2">
        <v>45199</v>
      </c>
      <c r="J8176" t="s">
        <v>22007</v>
      </c>
      <c r="K8176" t="s">
        <v>22008</v>
      </c>
      <c r="L8176" t="s">
        <v>21</v>
      </c>
      <c r="M8176">
        <v>7805.0454</v>
      </c>
      <c r="N8176">
        <v>432</v>
      </c>
      <c r="O8176" t="s">
        <v>43</v>
      </c>
      <c r="P8176" t="s">
        <v>43</v>
      </c>
      <c r="Q8176" s="2">
        <v>45202</v>
      </c>
      <c r="R8176" t="s">
        <v>44</v>
      </c>
      <c r="S8176" t="s">
        <v>33</v>
      </c>
      <c r="T8176">
        <f>_xlfn.DAYS(Raw_data_US_healthcare[[#This Row],[Discharge Date]],Raw_data_US_healthcare[[#This Row],[Date of Admission]])</f>
        <v>3</v>
      </c>
    </row>
    <row r="8177" spans="1:20" x14ac:dyDescent="0.3">
      <c r="A8177" t="s">
        <v>26512</v>
      </c>
      <c r="B8177" t="s">
        <v>22009</v>
      </c>
      <c r="C8177">
        <v>50</v>
      </c>
      <c r="D8177" t="str">
        <f>IF(Raw_data_US_healthcare[[#This Row],[Age]]&lt;35,"Young",IF(Raw_data_US_healthcare[[#This Row],[Age]]&lt;60,"Middle","Senior"))</f>
        <v>Middle</v>
      </c>
      <c r="E8177" t="s">
        <v>26</v>
      </c>
      <c r="F8177" t="s">
        <v>35</v>
      </c>
      <c r="G8177" t="s">
        <v>35</v>
      </c>
      <c r="H8177" t="s">
        <v>18</v>
      </c>
      <c r="I8177" s="2">
        <v>44311</v>
      </c>
      <c r="J8177" t="s">
        <v>22010</v>
      </c>
      <c r="K8177" t="s">
        <v>15653</v>
      </c>
      <c r="L8177" t="s">
        <v>52</v>
      </c>
      <c r="M8177">
        <v>19963.637900000002</v>
      </c>
      <c r="N8177">
        <v>176</v>
      </c>
      <c r="O8177" t="s">
        <v>43</v>
      </c>
      <c r="P8177" t="s">
        <v>43</v>
      </c>
      <c r="Q8177" s="2">
        <v>44336</v>
      </c>
      <c r="R8177" t="s">
        <v>48</v>
      </c>
      <c r="S8177" t="s">
        <v>45</v>
      </c>
      <c r="T8177">
        <f>_xlfn.DAYS(Raw_data_US_healthcare[[#This Row],[Discharge Date]],Raw_data_US_healthcare[[#This Row],[Date of Admission]])</f>
        <v>25</v>
      </c>
    </row>
    <row r="8178" spans="1:20" x14ac:dyDescent="0.3">
      <c r="A8178" t="s">
        <v>26511</v>
      </c>
      <c r="B8178" t="s">
        <v>22011</v>
      </c>
      <c r="C8178">
        <v>22</v>
      </c>
      <c r="D8178" t="str">
        <f>IF(Raw_data_US_healthcare[[#This Row],[Age]]&lt;35,"Young",IF(Raw_data_US_healthcare[[#This Row],[Age]]&lt;60,"Middle","Senior"))</f>
        <v>Young</v>
      </c>
      <c r="E8178" t="s">
        <v>16</v>
      </c>
      <c r="F8178" t="s">
        <v>113</v>
      </c>
      <c r="G8178" t="s">
        <v>113</v>
      </c>
      <c r="H8178" t="s">
        <v>18</v>
      </c>
      <c r="I8178" s="2">
        <v>44557</v>
      </c>
      <c r="J8178" t="s">
        <v>22012</v>
      </c>
      <c r="K8178" t="s">
        <v>22013</v>
      </c>
      <c r="L8178" t="s">
        <v>60</v>
      </c>
      <c r="M8178">
        <v>22690.6122</v>
      </c>
      <c r="N8178">
        <v>132</v>
      </c>
      <c r="O8178" t="s">
        <v>43</v>
      </c>
      <c r="P8178" t="s">
        <v>43</v>
      </c>
      <c r="Q8178" s="2">
        <v>44581</v>
      </c>
      <c r="R8178" t="s">
        <v>23</v>
      </c>
      <c r="S8178" t="s">
        <v>33</v>
      </c>
      <c r="T8178">
        <f>_xlfn.DAYS(Raw_data_US_healthcare[[#This Row],[Discharge Date]],Raw_data_US_healthcare[[#This Row],[Date of Admission]])</f>
        <v>24</v>
      </c>
    </row>
    <row r="8179" spans="1:20" x14ac:dyDescent="0.3">
      <c r="A8179" t="s">
        <v>26511</v>
      </c>
      <c r="B8179" t="s">
        <v>22014</v>
      </c>
      <c r="C8179">
        <v>26</v>
      </c>
      <c r="D8179" t="str">
        <f>IF(Raw_data_US_healthcare[[#This Row],[Age]]&lt;35,"Young",IF(Raw_data_US_healthcare[[#This Row],[Age]]&lt;60,"Middle","Senior"))</f>
        <v>Young</v>
      </c>
      <c r="E8179" t="s">
        <v>16</v>
      </c>
      <c r="F8179" t="s">
        <v>88</v>
      </c>
      <c r="G8179" t="s">
        <v>88</v>
      </c>
      <c r="H8179" t="s">
        <v>28</v>
      </c>
      <c r="I8179" s="2">
        <v>44722</v>
      </c>
      <c r="J8179" t="s">
        <v>22015</v>
      </c>
      <c r="K8179" t="s">
        <v>22016</v>
      </c>
      <c r="L8179" t="s">
        <v>60</v>
      </c>
      <c r="M8179">
        <v>12999.325800000001</v>
      </c>
      <c r="N8179">
        <v>189</v>
      </c>
      <c r="O8179" t="s">
        <v>43</v>
      </c>
      <c r="P8179" t="s">
        <v>43</v>
      </c>
      <c r="Q8179" s="2">
        <v>44723</v>
      </c>
      <c r="R8179" t="s">
        <v>23</v>
      </c>
      <c r="S8179" t="s">
        <v>45</v>
      </c>
      <c r="T8179">
        <f>_xlfn.DAYS(Raw_data_US_healthcare[[#This Row],[Discharge Date]],Raw_data_US_healthcare[[#This Row],[Date of Admission]])</f>
        <v>1</v>
      </c>
    </row>
    <row r="8180" spans="1:20" x14ac:dyDescent="0.3">
      <c r="A8180" t="s">
        <v>26511</v>
      </c>
      <c r="B8180" t="s">
        <v>11648</v>
      </c>
      <c r="C8180">
        <v>81</v>
      </c>
      <c r="D8180" t="str">
        <f>IF(Raw_data_US_healthcare[[#This Row],[Age]]&lt;35,"Young",IF(Raw_data_US_healthcare[[#This Row],[Age]]&lt;60,"Middle","Senior"))</f>
        <v>Senior</v>
      </c>
      <c r="E8180" t="s">
        <v>16</v>
      </c>
      <c r="F8180" t="s">
        <v>17</v>
      </c>
      <c r="G8180" t="s">
        <v>17</v>
      </c>
      <c r="H8180" t="s">
        <v>18</v>
      </c>
      <c r="I8180" s="2">
        <v>43914</v>
      </c>
      <c r="J8180" t="s">
        <v>22017</v>
      </c>
      <c r="K8180" t="s">
        <v>22018</v>
      </c>
      <c r="L8180" t="s">
        <v>21</v>
      </c>
      <c r="M8180">
        <v>16669.463400000001</v>
      </c>
      <c r="N8180">
        <v>413</v>
      </c>
      <c r="O8180" t="s">
        <v>43</v>
      </c>
      <c r="P8180" t="s">
        <v>43</v>
      </c>
      <c r="Q8180" s="2">
        <v>43920</v>
      </c>
      <c r="R8180" t="s">
        <v>23</v>
      </c>
      <c r="S8180" t="s">
        <v>45</v>
      </c>
      <c r="T8180">
        <f>_xlfn.DAYS(Raw_data_US_healthcare[[#This Row],[Discharge Date]],Raw_data_US_healthcare[[#This Row],[Date of Admission]])</f>
        <v>6</v>
      </c>
    </row>
    <row r="8181" spans="1:20" x14ac:dyDescent="0.3">
      <c r="A8181" t="s">
        <v>26512</v>
      </c>
      <c r="B8181" t="s">
        <v>22019</v>
      </c>
      <c r="C8181">
        <v>85</v>
      </c>
      <c r="D8181" t="str">
        <f>IF(Raw_data_US_healthcare[[#This Row],[Age]]&lt;35,"Young",IF(Raw_data_US_healthcare[[#This Row],[Age]]&lt;60,"Middle","Senior"))</f>
        <v>Senior</v>
      </c>
      <c r="E8181" t="s">
        <v>26</v>
      </c>
      <c r="F8181" t="s">
        <v>27</v>
      </c>
      <c r="G8181" t="s">
        <v>27</v>
      </c>
      <c r="H8181" t="s">
        <v>69</v>
      </c>
      <c r="I8181" s="2">
        <v>44012</v>
      </c>
      <c r="J8181" t="s">
        <v>22020</v>
      </c>
      <c r="K8181" t="s">
        <v>22021</v>
      </c>
      <c r="L8181" t="s">
        <v>56</v>
      </c>
      <c r="M8181">
        <v>33380.3586</v>
      </c>
      <c r="N8181">
        <v>229</v>
      </c>
      <c r="O8181" t="s">
        <v>22</v>
      </c>
      <c r="P8181" t="s">
        <v>22</v>
      </c>
      <c r="Q8181" s="2">
        <v>44032</v>
      </c>
      <c r="R8181" t="s">
        <v>44</v>
      </c>
      <c r="S8181" t="s">
        <v>45</v>
      </c>
      <c r="T8181">
        <f>_xlfn.DAYS(Raw_data_US_healthcare[[#This Row],[Discharge Date]],Raw_data_US_healthcare[[#This Row],[Date of Admission]])</f>
        <v>20</v>
      </c>
    </row>
    <row r="8182" spans="1:20" x14ac:dyDescent="0.3">
      <c r="A8182" t="s">
        <v>26512</v>
      </c>
      <c r="B8182" t="s">
        <v>22022</v>
      </c>
      <c r="C8182">
        <v>77</v>
      </c>
      <c r="D8182" t="str">
        <f>IF(Raw_data_US_healthcare[[#This Row],[Age]]&lt;35,"Young",IF(Raw_data_US_healthcare[[#This Row],[Age]]&lt;60,"Middle","Senior"))</f>
        <v>Senior</v>
      </c>
      <c r="E8182" t="s">
        <v>26</v>
      </c>
      <c r="F8182" t="s">
        <v>88</v>
      </c>
      <c r="G8182" t="s">
        <v>88</v>
      </c>
      <c r="H8182" t="s">
        <v>36</v>
      </c>
      <c r="I8182" s="2">
        <v>44540</v>
      </c>
      <c r="J8182" t="s">
        <v>22023</v>
      </c>
      <c r="K8182" t="s">
        <v>22024</v>
      </c>
      <c r="L8182" t="s">
        <v>31</v>
      </c>
      <c r="M8182">
        <v>13801.2827</v>
      </c>
      <c r="N8182">
        <v>434</v>
      </c>
      <c r="O8182" t="s">
        <v>43</v>
      </c>
      <c r="P8182" t="s">
        <v>43</v>
      </c>
      <c r="Q8182" s="2">
        <v>44558</v>
      </c>
      <c r="R8182" t="s">
        <v>44</v>
      </c>
      <c r="S8182" t="s">
        <v>33</v>
      </c>
      <c r="T8182">
        <f>_xlfn.DAYS(Raw_data_US_healthcare[[#This Row],[Discharge Date]],Raw_data_US_healthcare[[#This Row],[Date of Admission]])</f>
        <v>18</v>
      </c>
    </row>
    <row r="8183" spans="1:20" x14ac:dyDescent="0.3">
      <c r="A8183" t="s">
        <v>26512</v>
      </c>
      <c r="B8183" t="s">
        <v>9678</v>
      </c>
      <c r="C8183">
        <v>71</v>
      </c>
      <c r="D8183" t="str">
        <f>IF(Raw_data_US_healthcare[[#This Row],[Age]]&lt;35,"Young",IF(Raw_data_US_healthcare[[#This Row],[Age]]&lt;60,"Middle","Senior"))</f>
        <v>Senior</v>
      </c>
      <c r="E8183" t="s">
        <v>26</v>
      </c>
      <c r="F8183" t="s">
        <v>49</v>
      </c>
      <c r="G8183" t="s">
        <v>49</v>
      </c>
      <c r="H8183" t="s">
        <v>18</v>
      </c>
      <c r="I8183" s="2">
        <v>44588</v>
      </c>
      <c r="J8183" t="s">
        <v>22025</v>
      </c>
      <c r="K8183" t="s">
        <v>22026</v>
      </c>
      <c r="L8183" t="s">
        <v>21</v>
      </c>
      <c r="M8183">
        <v>38103.693200000002</v>
      </c>
      <c r="N8183">
        <v>372</v>
      </c>
      <c r="O8183" t="s">
        <v>43</v>
      </c>
      <c r="P8183" t="s">
        <v>43</v>
      </c>
      <c r="Q8183" s="2">
        <v>44594</v>
      </c>
      <c r="R8183" t="s">
        <v>32</v>
      </c>
      <c r="S8183" t="s">
        <v>24</v>
      </c>
      <c r="T8183">
        <f>_xlfn.DAYS(Raw_data_US_healthcare[[#This Row],[Discharge Date]],Raw_data_US_healthcare[[#This Row],[Date of Admission]])</f>
        <v>6</v>
      </c>
    </row>
    <row r="8184" spans="1:20" x14ac:dyDescent="0.3">
      <c r="A8184" t="s">
        <v>26512</v>
      </c>
      <c r="B8184" t="s">
        <v>22027</v>
      </c>
      <c r="C8184">
        <v>26</v>
      </c>
      <c r="D8184" t="str">
        <f>IF(Raw_data_US_healthcare[[#This Row],[Age]]&lt;35,"Young",IF(Raw_data_US_healthcare[[#This Row],[Age]]&lt;60,"Middle","Senior"))</f>
        <v>Young</v>
      </c>
      <c r="E8184" t="s">
        <v>26</v>
      </c>
      <c r="F8184" t="s">
        <v>27</v>
      </c>
      <c r="G8184" t="s">
        <v>27</v>
      </c>
      <c r="H8184" t="s">
        <v>28</v>
      </c>
      <c r="I8184" s="2">
        <v>45172</v>
      </c>
      <c r="J8184" t="s">
        <v>22028</v>
      </c>
      <c r="K8184" t="s">
        <v>22029</v>
      </c>
      <c r="L8184" t="s">
        <v>60</v>
      </c>
      <c r="M8184">
        <v>26450.385999999999</v>
      </c>
      <c r="N8184">
        <v>283</v>
      </c>
      <c r="O8184" t="s">
        <v>43</v>
      </c>
      <c r="P8184" t="s">
        <v>43</v>
      </c>
      <c r="Q8184" s="2">
        <v>45175</v>
      </c>
      <c r="R8184" t="s">
        <v>23</v>
      </c>
      <c r="S8184" t="s">
        <v>33</v>
      </c>
      <c r="T8184">
        <f>_xlfn.DAYS(Raw_data_US_healthcare[[#This Row],[Discharge Date]],Raw_data_US_healthcare[[#This Row],[Date of Admission]])</f>
        <v>3</v>
      </c>
    </row>
    <row r="8185" spans="1:20" x14ac:dyDescent="0.3">
      <c r="A8185" t="s">
        <v>26512</v>
      </c>
      <c r="B8185" t="s">
        <v>22030</v>
      </c>
      <c r="C8185">
        <v>42</v>
      </c>
      <c r="D8185" t="str">
        <f>IF(Raw_data_US_healthcare[[#This Row],[Age]]&lt;35,"Young",IF(Raw_data_US_healthcare[[#This Row],[Age]]&lt;60,"Middle","Senior"))</f>
        <v>Middle</v>
      </c>
      <c r="E8185" t="s">
        <v>26</v>
      </c>
      <c r="F8185" t="s">
        <v>17</v>
      </c>
      <c r="G8185" t="s">
        <v>17</v>
      </c>
      <c r="H8185" t="s">
        <v>36</v>
      </c>
      <c r="I8185" s="2">
        <v>44359</v>
      </c>
      <c r="J8185" t="s">
        <v>22031</v>
      </c>
      <c r="K8185" t="s">
        <v>22032</v>
      </c>
      <c r="L8185" t="s">
        <v>56</v>
      </c>
      <c r="M8185">
        <v>1173.902</v>
      </c>
      <c r="N8185">
        <v>345</v>
      </c>
      <c r="O8185" t="s">
        <v>39</v>
      </c>
      <c r="P8185" t="s">
        <v>39</v>
      </c>
      <c r="Q8185" s="2">
        <v>44364</v>
      </c>
      <c r="R8185" t="s">
        <v>44</v>
      </c>
      <c r="S8185" t="s">
        <v>24</v>
      </c>
      <c r="T8185">
        <f>_xlfn.DAYS(Raw_data_US_healthcare[[#This Row],[Discharge Date]],Raw_data_US_healthcare[[#This Row],[Date of Admission]])</f>
        <v>5</v>
      </c>
    </row>
    <row r="8186" spans="1:20" x14ac:dyDescent="0.3">
      <c r="A8186" t="s">
        <v>26511</v>
      </c>
      <c r="B8186" t="s">
        <v>22033</v>
      </c>
      <c r="C8186">
        <v>74</v>
      </c>
      <c r="D8186" t="str">
        <f>IF(Raw_data_US_healthcare[[#This Row],[Age]]&lt;35,"Young",IF(Raw_data_US_healthcare[[#This Row],[Age]]&lt;60,"Middle","Senior"))</f>
        <v>Senior</v>
      </c>
      <c r="E8186" t="s">
        <v>16</v>
      </c>
      <c r="F8186" t="s">
        <v>62</v>
      </c>
      <c r="G8186" t="s">
        <v>62</v>
      </c>
      <c r="H8186" t="s">
        <v>69</v>
      </c>
      <c r="I8186" s="2">
        <v>44752</v>
      </c>
      <c r="J8186" t="s">
        <v>22034</v>
      </c>
      <c r="K8186" t="s">
        <v>14107</v>
      </c>
      <c r="L8186" t="s">
        <v>60</v>
      </c>
      <c r="M8186">
        <v>42483.680399999997</v>
      </c>
      <c r="N8186">
        <v>435</v>
      </c>
      <c r="O8186" t="s">
        <v>39</v>
      </c>
      <c r="P8186" t="s">
        <v>39</v>
      </c>
      <c r="Q8186" s="2">
        <v>44765</v>
      </c>
      <c r="R8186" t="s">
        <v>23</v>
      </c>
      <c r="S8186" t="s">
        <v>33</v>
      </c>
      <c r="T8186">
        <f>_xlfn.DAYS(Raw_data_US_healthcare[[#This Row],[Discharge Date]],Raw_data_US_healthcare[[#This Row],[Date of Admission]])</f>
        <v>13</v>
      </c>
    </row>
    <row r="8187" spans="1:20" x14ac:dyDescent="0.3">
      <c r="A8187" t="s">
        <v>26511</v>
      </c>
      <c r="B8187" t="s">
        <v>26591</v>
      </c>
      <c r="C8187">
        <v>49</v>
      </c>
      <c r="D8187" t="str">
        <f>IF(Raw_data_US_healthcare[[#This Row],[Age]]&lt;35,"Young",IF(Raw_data_US_healthcare[[#This Row],[Age]]&lt;60,"Middle","Senior"))</f>
        <v>Middle</v>
      </c>
      <c r="E8187" t="s">
        <v>16</v>
      </c>
      <c r="F8187" t="s">
        <v>113</v>
      </c>
      <c r="G8187" t="s">
        <v>113</v>
      </c>
      <c r="H8187" t="s">
        <v>69</v>
      </c>
      <c r="I8187" s="2">
        <v>43659</v>
      </c>
      <c r="J8187" t="s">
        <v>22035</v>
      </c>
      <c r="K8187" t="s">
        <v>22036</v>
      </c>
      <c r="L8187" t="s">
        <v>56</v>
      </c>
      <c r="M8187">
        <v>45805.395799999998</v>
      </c>
      <c r="N8187">
        <v>303</v>
      </c>
      <c r="O8187" t="s">
        <v>22</v>
      </c>
      <c r="P8187" t="s">
        <v>22</v>
      </c>
      <c r="Q8187" s="2">
        <v>43682</v>
      </c>
      <c r="R8187" t="s">
        <v>44</v>
      </c>
      <c r="S8187" t="s">
        <v>33</v>
      </c>
      <c r="T8187">
        <f>_xlfn.DAYS(Raw_data_US_healthcare[[#This Row],[Discharge Date]],Raw_data_US_healthcare[[#This Row],[Date of Admission]])</f>
        <v>23</v>
      </c>
    </row>
    <row r="8188" spans="1:20" x14ac:dyDescent="0.3">
      <c r="A8188" t="s">
        <v>26511</v>
      </c>
      <c r="B8188" t="s">
        <v>6681</v>
      </c>
      <c r="C8188">
        <v>84</v>
      </c>
      <c r="D8188" t="str">
        <f>IF(Raw_data_US_healthcare[[#This Row],[Age]]&lt;35,"Young",IF(Raw_data_US_healthcare[[#This Row],[Age]]&lt;60,"Middle","Senior"))</f>
        <v>Senior</v>
      </c>
      <c r="E8188" t="s">
        <v>16</v>
      </c>
      <c r="F8188" t="s">
        <v>35</v>
      </c>
      <c r="G8188" t="s">
        <v>35</v>
      </c>
      <c r="H8188" t="s">
        <v>26516</v>
      </c>
      <c r="I8188" s="2">
        <v>43734</v>
      </c>
      <c r="J8188" t="s">
        <v>22037</v>
      </c>
      <c r="K8188" t="s">
        <v>18980</v>
      </c>
      <c r="L8188" t="s">
        <v>56</v>
      </c>
      <c r="M8188">
        <v>19723.787199999999</v>
      </c>
      <c r="N8188">
        <v>246</v>
      </c>
      <c r="O8188" t="s">
        <v>43</v>
      </c>
      <c r="P8188" t="s">
        <v>43</v>
      </c>
      <c r="Q8188" s="2">
        <v>43759</v>
      </c>
      <c r="R8188" t="s">
        <v>23</v>
      </c>
      <c r="S8188" t="s">
        <v>45</v>
      </c>
      <c r="T8188">
        <f>_xlfn.DAYS(Raw_data_US_healthcare[[#This Row],[Discharge Date]],Raw_data_US_healthcare[[#This Row],[Date of Admission]])</f>
        <v>25</v>
      </c>
    </row>
    <row r="8189" spans="1:20" x14ac:dyDescent="0.3">
      <c r="A8189" t="s">
        <v>26511</v>
      </c>
      <c r="B8189" t="s">
        <v>22038</v>
      </c>
      <c r="C8189">
        <v>76</v>
      </c>
      <c r="D8189" t="str">
        <f>IF(Raw_data_US_healthcare[[#This Row],[Age]]&lt;35,"Young",IF(Raw_data_US_healthcare[[#This Row],[Age]]&lt;60,"Middle","Senior"))</f>
        <v>Senior</v>
      </c>
      <c r="E8189" t="s">
        <v>16</v>
      </c>
      <c r="F8189" t="s">
        <v>88</v>
      </c>
      <c r="G8189" t="s">
        <v>88</v>
      </c>
      <c r="H8189" t="s">
        <v>69</v>
      </c>
      <c r="I8189" s="2">
        <v>43763</v>
      </c>
      <c r="J8189" t="s">
        <v>9393</v>
      </c>
      <c r="K8189" t="s">
        <v>22039</v>
      </c>
      <c r="L8189" t="s">
        <v>60</v>
      </c>
      <c r="M8189">
        <v>62140.9683</v>
      </c>
      <c r="N8189">
        <v>152</v>
      </c>
      <c r="O8189" t="s">
        <v>39</v>
      </c>
      <c r="P8189" t="s">
        <v>39</v>
      </c>
      <c r="Q8189" s="2">
        <v>43774</v>
      </c>
      <c r="R8189" t="s">
        <v>44</v>
      </c>
      <c r="S8189" t="s">
        <v>45</v>
      </c>
      <c r="T8189">
        <f>_xlfn.DAYS(Raw_data_US_healthcare[[#This Row],[Discharge Date]],Raw_data_US_healthcare[[#This Row],[Date of Admission]])</f>
        <v>11</v>
      </c>
    </row>
    <row r="8190" spans="1:20" x14ac:dyDescent="0.3">
      <c r="A8190" t="s">
        <v>26511</v>
      </c>
      <c r="B8190" t="s">
        <v>22040</v>
      </c>
      <c r="C8190">
        <v>82</v>
      </c>
      <c r="D8190" t="str">
        <f>IF(Raw_data_US_healthcare[[#This Row],[Age]]&lt;35,"Young",IF(Raw_data_US_healthcare[[#This Row],[Age]]&lt;60,"Middle","Senior"))</f>
        <v>Senior</v>
      </c>
      <c r="E8190" t="s">
        <v>16</v>
      </c>
      <c r="F8190" t="s">
        <v>62</v>
      </c>
      <c r="G8190" t="s">
        <v>62</v>
      </c>
      <c r="H8190" t="s">
        <v>26514</v>
      </c>
      <c r="I8190" s="2">
        <v>44284</v>
      </c>
      <c r="J8190" t="s">
        <v>22041</v>
      </c>
      <c r="K8190" t="s">
        <v>22042</v>
      </c>
      <c r="L8190" t="s">
        <v>52</v>
      </c>
      <c r="M8190">
        <v>1277.521</v>
      </c>
      <c r="N8190">
        <v>456</v>
      </c>
      <c r="O8190" t="s">
        <v>43</v>
      </c>
      <c r="P8190" t="s">
        <v>43</v>
      </c>
      <c r="Q8190" s="2">
        <v>44301</v>
      </c>
      <c r="R8190" t="s">
        <v>23</v>
      </c>
      <c r="S8190" t="s">
        <v>33</v>
      </c>
      <c r="T8190">
        <f>_xlfn.DAYS(Raw_data_US_healthcare[[#This Row],[Discharge Date]],Raw_data_US_healthcare[[#This Row],[Date of Admission]])</f>
        <v>17</v>
      </c>
    </row>
    <row r="8191" spans="1:20" x14ac:dyDescent="0.3">
      <c r="A8191" t="s">
        <v>26511</v>
      </c>
      <c r="B8191" t="s">
        <v>22043</v>
      </c>
      <c r="C8191">
        <v>66</v>
      </c>
      <c r="D8191" t="str">
        <f>IF(Raw_data_US_healthcare[[#This Row],[Age]]&lt;35,"Young",IF(Raw_data_US_healthcare[[#This Row],[Age]]&lt;60,"Middle","Senior"))</f>
        <v>Senior</v>
      </c>
      <c r="E8191" t="s">
        <v>16</v>
      </c>
      <c r="F8191" t="s">
        <v>113</v>
      </c>
      <c r="G8191" t="s">
        <v>113</v>
      </c>
      <c r="H8191" t="s">
        <v>69</v>
      </c>
      <c r="I8191" s="2">
        <v>44962</v>
      </c>
      <c r="J8191" t="s">
        <v>22044</v>
      </c>
      <c r="K8191" t="s">
        <v>22045</v>
      </c>
      <c r="L8191" t="s">
        <v>31</v>
      </c>
      <c r="M8191">
        <v>1657.7265</v>
      </c>
      <c r="N8191">
        <v>135</v>
      </c>
      <c r="O8191" t="s">
        <v>22</v>
      </c>
      <c r="P8191" t="s">
        <v>22</v>
      </c>
      <c r="Q8191" s="2">
        <v>44963</v>
      </c>
      <c r="R8191" t="s">
        <v>23</v>
      </c>
      <c r="S8191" t="s">
        <v>33</v>
      </c>
      <c r="T8191">
        <f>_xlfn.DAYS(Raw_data_US_healthcare[[#This Row],[Discharge Date]],Raw_data_US_healthcare[[#This Row],[Date of Admission]])</f>
        <v>1</v>
      </c>
    </row>
    <row r="8192" spans="1:20" x14ac:dyDescent="0.3">
      <c r="A8192" t="s">
        <v>26511</v>
      </c>
      <c r="B8192" t="s">
        <v>22046</v>
      </c>
      <c r="C8192">
        <v>76</v>
      </c>
      <c r="D8192" t="str">
        <f>IF(Raw_data_US_healthcare[[#This Row],[Age]]&lt;35,"Young",IF(Raw_data_US_healthcare[[#This Row],[Age]]&lt;60,"Middle","Senior"))</f>
        <v>Senior</v>
      </c>
      <c r="E8192" t="s">
        <v>16</v>
      </c>
      <c r="F8192" t="s">
        <v>49</v>
      </c>
      <c r="G8192" t="s">
        <v>49</v>
      </c>
      <c r="H8192" t="s">
        <v>36</v>
      </c>
      <c r="I8192" s="2">
        <v>44025</v>
      </c>
      <c r="J8192" t="s">
        <v>22047</v>
      </c>
      <c r="K8192" t="s">
        <v>22048</v>
      </c>
      <c r="L8192" t="s">
        <v>31</v>
      </c>
      <c r="M8192">
        <v>8582.8791999999994</v>
      </c>
      <c r="N8192">
        <v>440</v>
      </c>
      <c r="O8192" t="s">
        <v>43</v>
      </c>
      <c r="P8192" t="s">
        <v>43</v>
      </c>
      <c r="Q8192" s="2">
        <v>44040</v>
      </c>
      <c r="R8192" t="s">
        <v>48</v>
      </c>
      <c r="S8192" t="s">
        <v>24</v>
      </c>
      <c r="T8192">
        <f>_xlfn.DAYS(Raw_data_US_healthcare[[#This Row],[Discharge Date]],Raw_data_US_healthcare[[#This Row],[Date of Admission]])</f>
        <v>15</v>
      </c>
    </row>
    <row r="8193" spans="1:20" x14ac:dyDescent="0.3">
      <c r="A8193" t="s">
        <v>26512</v>
      </c>
      <c r="B8193" t="s">
        <v>22049</v>
      </c>
      <c r="C8193">
        <v>75</v>
      </c>
      <c r="D8193" t="str">
        <f>IF(Raw_data_US_healthcare[[#This Row],[Age]]&lt;35,"Young",IF(Raw_data_US_healthcare[[#This Row],[Age]]&lt;60,"Middle","Senior"))</f>
        <v>Senior</v>
      </c>
      <c r="E8193" t="s">
        <v>26</v>
      </c>
      <c r="F8193" t="s">
        <v>35</v>
      </c>
      <c r="G8193" t="s">
        <v>35</v>
      </c>
      <c r="H8193" t="s">
        <v>36</v>
      </c>
      <c r="I8193" s="2">
        <v>45054</v>
      </c>
      <c r="J8193" t="s">
        <v>22050</v>
      </c>
      <c r="K8193" t="s">
        <v>22051</v>
      </c>
      <c r="L8193" t="s">
        <v>21</v>
      </c>
      <c r="M8193">
        <v>18791.388599999998</v>
      </c>
      <c r="N8193">
        <v>135</v>
      </c>
      <c r="O8193" t="s">
        <v>43</v>
      </c>
      <c r="P8193" t="s">
        <v>43</v>
      </c>
      <c r="Q8193" s="2">
        <v>45059</v>
      </c>
      <c r="R8193" t="s">
        <v>32</v>
      </c>
      <c r="S8193" t="s">
        <v>45</v>
      </c>
      <c r="T8193">
        <f>_xlfn.DAYS(Raw_data_US_healthcare[[#This Row],[Discharge Date]],Raw_data_US_healthcare[[#This Row],[Date of Admission]])</f>
        <v>5</v>
      </c>
    </row>
    <row r="8194" spans="1:20" x14ac:dyDescent="0.3">
      <c r="A8194" t="s">
        <v>26511</v>
      </c>
      <c r="B8194" t="s">
        <v>22052</v>
      </c>
      <c r="C8194">
        <v>59</v>
      </c>
      <c r="D8194" t="str">
        <f>IF(Raw_data_US_healthcare[[#This Row],[Age]]&lt;35,"Young",IF(Raw_data_US_healthcare[[#This Row],[Age]]&lt;60,"Middle","Senior"))</f>
        <v>Middle</v>
      </c>
      <c r="E8194" t="s">
        <v>16</v>
      </c>
      <c r="F8194" t="s">
        <v>113</v>
      </c>
      <c r="G8194" t="s">
        <v>113</v>
      </c>
      <c r="H8194" t="s">
        <v>69</v>
      </c>
      <c r="I8194" s="2">
        <v>44714</v>
      </c>
      <c r="J8194" t="s">
        <v>22053</v>
      </c>
      <c r="K8194" t="s">
        <v>22054</v>
      </c>
      <c r="L8194" t="s">
        <v>21</v>
      </c>
      <c r="M8194">
        <v>11953.0816</v>
      </c>
      <c r="N8194">
        <v>446</v>
      </c>
      <c r="O8194" t="s">
        <v>22</v>
      </c>
      <c r="P8194" t="s">
        <v>22</v>
      </c>
      <c r="Q8194" s="2">
        <v>44734</v>
      </c>
      <c r="R8194" t="s">
        <v>32</v>
      </c>
      <c r="S8194" t="s">
        <v>45</v>
      </c>
      <c r="T8194">
        <f>_xlfn.DAYS(Raw_data_US_healthcare[[#This Row],[Discharge Date]],Raw_data_US_healthcare[[#This Row],[Date of Admission]])</f>
        <v>20</v>
      </c>
    </row>
    <row r="8195" spans="1:20" x14ac:dyDescent="0.3">
      <c r="A8195" t="s">
        <v>26511</v>
      </c>
      <c r="B8195" t="s">
        <v>22055</v>
      </c>
      <c r="C8195">
        <v>74</v>
      </c>
      <c r="D8195" t="str">
        <f>IF(Raw_data_US_healthcare[[#This Row],[Age]]&lt;35,"Young",IF(Raw_data_US_healthcare[[#This Row],[Age]]&lt;60,"Middle","Senior"))</f>
        <v>Senior</v>
      </c>
      <c r="E8195" t="s">
        <v>16</v>
      </c>
      <c r="F8195" t="s">
        <v>228</v>
      </c>
      <c r="G8195" t="s">
        <v>228</v>
      </c>
      <c r="H8195" t="s">
        <v>36</v>
      </c>
      <c r="I8195" s="2">
        <v>43970</v>
      </c>
      <c r="J8195" t="s">
        <v>1868</v>
      </c>
      <c r="K8195" t="s">
        <v>22056</v>
      </c>
      <c r="L8195" t="s">
        <v>60</v>
      </c>
      <c r="M8195">
        <v>4461.6387999999997</v>
      </c>
      <c r="N8195">
        <v>282</v>
      </c>
      <c r="O8195" t="s">
        <v>22</v>
      </c>
      <c r="P8195" t="s">
        <v>22</v>
      </c>
      <c r="Q8195" s="2">
        <v>43993</v>
      </c>
      <c r="R8195" t="s">
        <v>44</v>
      </c>
      <c r="S8195" t="s">
        <v>24</v>
      </c>
      <c r="T8195">
        <f>_xlfn.DAYS(Raw_data_US_healthcare[[#This Row],[Discharge Date]],Raw_data_US_healthcare[[#This Row],[Date of Admission]])</f>
        <v>23</v>
      </c>
    </row>
    <row r="8196" spans="1:20" x14ac:dyDescent="0.3">
      <c r="A8196" t="s">
        <v>26511</v>
      </c>
      <c r="B8196" t="s">
        <v>22057</v>
      </c>
      <c r="C8196">
        <v>33</v>
      </c>
      <c r="D8196" t="str">
        <f>IF(Raw_data_US_healthcare[[#This Row],[Age]]&lt;35,"Young",IF(Raw_data_US_healthcare[[#This Row],[Age]]&lt;60,"Middle","Senior"))</f>
        <v>Young</v>
      </c>
      <c r="E8196" t="s">
        <v>16</v>
      </c>
      <c r="F8196" t="s">
        <v>35</v>
      </c>
      <c r="G8196" t="s">
        <v>35</v>
      </c>
      <c r="H8196" t="s">
        <v>26516</v>
      </c>
      <c r="I8196" s="2">
        <v>44638</v>
      </c>
      <c r="J8196" t="s">
        <v>22058</v>
      </c>
      <c r="K8196" t="s">
        <v>22059</v>
      </c>
      <c r="L8196" t="s">
        <v>31</v>
      </c>
      <c r="M8196">
        <v>16610.0484</v>
      </c>
      <c r="N8196">
        <v>220</v>
      </c>
      <c r="O8196" t="s">
        <v>43</v>
      </c>
      <c r="P8196" t="s">
        <v>43</v>
      </c>
      <c r="Q8196" s="2">
        <v>44648</v>
      </c>
      <c r="R8196" t="s">
        <v>32</v>
      </c>
      <c r="S8196" t="s">
        <v>45</v>
      </c>
      <c r="T8196">
        <f>_xlfn.DAYS(Raw_data_US_healthcare[[#This Row],[Discharge Date]],Raw_data_US_healthcare[[#This Row],[Date of Admission]])</f>
        <v>10</v>
      </c>
    </row>
    <row r="8197" spans="1:20" x14ac:dyDescent="0.3">
      <c r="A8197" t="s">
        <v>26511</v>
      </c>
      <c r="B8197" t="s">
        <v>22060</v>
      </c>
      <c r="C8197">
        <v>18</v>
      </c>
      <c r="D8197" t="str">
        <f>IF(Raw_data_US_healthcare[[#This Row],[Age]]&lt;35,"Young",IF(Raw_data_US_healthcare[[#This Row],[Age]]&lt;60,"Middle","Senior"))</f>
        <v>Young</v>
      </c>
      <c r="E8197" t="s">
        <v>16</v>
      </c>
      <c r="F8197" t="s">
        <v>27</v>
      </c>
      <c r="G8197" t="s">
        <v>27</v>
      </c>
      <c r="H8197" t="s">
        <v>69</v>
      </c>
      <c r="I8197" s="2">
        <v>44458</v>
      </c>
      <c r="J8197" t="s">
        <v>22061</v>
      </c>
      <c r="K8197" t="s">
        <v>22062</v>
      </c>
      <c r="L8197" t="s">
        <v>31</v>
      </c>
      <c r="M8197">
        <v>24284.977699999999</v>
      </c>
      <c r="N8197">
        <v>356</v>
      </c>
      <c r="O8197" t="s">
        <v>22</v>
      </c>
      <c r="P8197" t="s">
        <v>22</v>
      </c>
      <c r="Q8197" s="2">
        <v>44480</v>
      </c>
      <c r="R8197" t="s">
        <v>83</v>
      </c>
      <c r="S8197" t="s">
        <v>33</v>
      </c>
      <c r="T8197">
        <f>_xlfn.DAYS(Raw_data_US_healthcare[[#This Row],[Discharge Date]],Raw_data_US_healthcare[[#This Row],[Date of Admission]])</f>
        <v>22</v>
      </c>
    </row>
    <row r="8198" spans="1:20" x14ac:dyDescent="0.3">
      <c r="A8198" t="s">
        <v>26511</v>
      </c>
      <c r="B8198" t="s">
        <v>8934</v>
      </c>
      <c r="C8198">
        <v>44</v>
      </c>
      <c r="D8198" t="str">
        <f>IF(Raw_data_US_healthcare[[#This Row],[Age]]&lt;35,"Young",IF(Raw_data_US_healthcare[[#This Row],[Age]]&lt;60,"Middle","Senior"))</f>
        <v>Middle</v>
      </c>
      <c r="E8198" t="s">
        <v>16</v>
      </c>
      <c r="F8198" t="s">
        <v>88</v>
      </c>
      <c r="G8198" t="s">
        <v>88</v>
      </c>
      <c r="H8198" t="s">
        <v>69</v>
      </c>
      <c r="I8198" s="2">
        <v>44777</v>
      </c>
      <c r="J8198" t="s">
        <v>22063</v>
      </c>
      <c r="K8198" t="s">
        <v>22064</v>
      </c>
      <c r="L8198" t="s">
        <v>31</v>
      </c>
      <c r="M8198">
        <v>71378.513399999996</v>
      </c>
      <c r="N8198">
        <v>359</v>
      </c>
      <c r="O8198" t="s">
        <v>22</v>
      </c>
      <c r="P8198" t="s">
        <v>22</v>
      </c>
      <c r="Q8198" s="2">
        <v>44784</v>
      </c>
      <c r="R8198" t="s">
        <v>32</v>
      </c>
      <c r="S8198" t="s">
        <v>45</v>
      </c>
      <c r="T8198">
        <f>_xlfn.DAYS(Raw_data_US_healthcare[[#This Row],[Discharge Date]],Raw_data_US_healthcare[[#This Row],[Date of Admission]])</f>
        <v>7</v>
      </c>
    </row>
    <row r="8199" spans="1:20" x14ac:dyDescent="0.3">
      <c r="A8199" t="s">
        <v>26512</v>
      </c>
      <c r="B8199" t="s">
        <v>22065</v>
      </c>
      <c r="C8199">
        <v>32</v>
      </c>
      <c r="D8199" t="str">
        <f>IF(Raw_data_US_healthcare[[#This Row],[Age]]&lt;35,"Young",IF(Raw_data_US_healthcare[[#This Row],[Age]]&lt;60,"Middle","Senior"))</f>
        <v>Young</v>
      </c>
      <c r="E8199" t="s">
        <v>26</v>
      </c>
      <c r="F8199" t="s">
        <v>35</v>
      </c>
      <c r="G8199" t="s">
        <v>35</v>
      </c>
      <c r="H8199" t="s">
        <v>69</v>
      </c>
      <c r="I8199" s="2">
        <v>43535</v>
      </c>
      <c r="J8199" t="s">
        <v>22066</v>
      </c>
      <c r="K8199" t="s">
        <v>1564</v>
      </c>
      <c r="L8199" t="s">
        <v>31</v>
      </c>
      <c r="M8199">
        <v>23650.140599999999</v>
      </c>
      <c r="N8199">
        <v>358</v>
      </c>
      <c r="O8199" t="s">
        <v>22</v>
      </c>
      <c r="P8199" t="s">
        <v>22</v>
      </c>
      <c r="Q8199" s="2">
        <v>43547</v>
      </c>
      <c r="R8199" t="s">
        <v>48</v>
      </c>
      <c r="S8199" t="s">
        <v>33</v>
      </c>
      <c r="T8199">
        <f>_xlfn.DAYS(Raw_data_US_healthcare[[#This Row],[Discharge Date]],Raw_data_US_healthcare[[#This Row],[Date of Admission]])</f>
        <v>12</v>
      </c>
    </row>
    <row r="8200" spans="1:20" x14ac:dyDescent="0.3">
      <c r="A8200" t="s">
        <v>26511</v>
      </c>
      <c r="B8200" t="s">
        <v>2303</v>
      </c>
      <c r="C8200">
        <v>73</v>
      </c>
      <c r="D8200" t="str">
        <f>IF(Raw_data_US_healthcare[[#This Row],[Age]]&lt;35,"Young",IF(Raw_data_US_healthcare[[#This Row],[Age]]&lt;60,"Middle","Senior"))</f>
        <v>Senior</v>
      </c>
      <c r="E8200" t="s">
        <v>16</v>
      </c>
      <c r="F8200" t="s">
        <v>88</v>
      </c>
      <c r="G8200" t="s">
        <v>88</v>
      </c>
      <c r="H8200" t="s">
        <v>26516</v>
      </c>
      <c r="I8200" s="2">
        <v>44384</v>
      </c>
      <c r="J8200" t="s">
        <v>22067</v>
      </c>
      <c r="K8200" t="s">
        <v>7233</v>
      </c>
      <c r="L8200" t="s">
        <v>31</v>
      </c>
      <c r="M8200">
        <v>3693.5904999999998</v>
      </c>
      <c r="N8200">
        <v>266</v>
      </c>
      <c r="O8200" t="s">
        <v>43</v>
      </c>
      <c r="P8200" t="s">
        <v>43</v>
      </c>
      <c r="Q8200" s="2">
        <v>44409</v>
      </c>
      <c r="R8200" t="s">
        <v>32</v>
      </c>
      <c r="S8200" t="s">
        <v>24</v>
      </c>
      <c r="T8200">
        <f>_xlfn.DAYS(Raw_data_US_healthcare[[#This Row],[Discharge Date]],Raw_data_US_healthcare[[#This Row],[Date of Admission]])</f>
        <v>25</v>
      </c>
    </row>
    <row r="8201" spans="1:20" x14ac:dyDescent="0.3">
      <c r="A8201" t="s">
        <v>26511</v>
      </c>
      <c r="B8201" t="s">
        <v>18609</v>
      </c>
      <c r="C8201">
        <v>70</v>
      </c>
      <c r="D8201" t="str">
        <f>IF(Raw_data_US_healthcare[[#This Row],[Age]]&lt;35,"Young",IF(Raw_data_US_healthcare[[#This Row],[Age]]&lt;60,"Middle","Senior"))</f>
        <v>Senior</v>
      </c>
      <c r="E8201" t="s">
        <v>16</v>
      </c>
      <c r="F8201" t="s">
        <v>35</v>
      </c>
      <c r="G8201" t="s">
        <v>35</v>
      </c>
      <c r="H8201" t="s">
        <v>36</v>
      </c>
      <c r="I8201" s="2">
        <v>44978</v>
      </c>
      <c r="J8201" t="s">
        <v>11598</v>
      </c>
      <c r="K8201" t="s">
        <v>22068</v>
      </c>
      <c r="L8201" t="s">
        <v>52</v>
      </c>
      <c r="M8201">
        <v>23773.5828</v>
      </c>
      <c r="N8201">
        <v>205</v>
      </c>
      <c r="O8201" t="s">
        <v>22</v>
      </c>
      <c r="P8201" t="s">
        <v>22</v>
      </c>
      <c r="Q8201" s="2">
        <v>44979</v>
      </c>
      <c r="R8201" t="s">
        <v>32</v>
      </c>
      <c r="S8201" t="s">
        <v>45</v>
      </c>
      <c r="T8201">
        <f>_xlfn.DAYS(Raw_data_US_healthcare[[#This Row],[Discharge Date]],Raw_data_US_healthcare[[#This Row],[Date of Admission]])</f>
        <v>1</v>
      </c>
    </row>
    <row r="8202" spans="1:20" x14ac:dyDescent="0.3">
      <c r="A8202" t="s">
        <v>26511</v>
      </c>
      <c r="B8202" t="s">
        <v>22069</v>
      </c>
      <c r="C8202">
        <v>70</v>
      </c>
      <c r="D8202" t="str">
        <f>IF(Raw_data_US_healthcare[[#This Row],[Age]]&lt;35,"Young",IF(Raw_data_US_healthcare[[#This Row],[Age]]&lt;60,"Middle","Senior"))</f>
        <v>Senior</v>
      </c>
      <c r="E8202" t="s">
        <v>16</v>
      </c>
      <c r="F8202" t="s">
        <v>27</v>
      </c>
      <c r="G8202" t="s">
        <v>27</v>
      </c>
      <c r="H8202" t="s">
        <v>18</v>
      </c>
      <c r="I8202" s="2">
        <v>44819</v>
      </c>
      <c r="J8202" t="s">
        <v>22070</v>
      </c>
      <c r="K8202" t="s">
        <v>22071</v>
      </c>
      <c r="L8202" t="s">
        <v>31</v>
      </c>
      <c r="M8202">
        <v>44458.705199999997</v>
      </c>
      <c r="N8202">
        <v>425</v>
      </c>
      <c r="O8202" t="s">
        <v>43</v>
      </c>
      <c r="P8202" t="s">
        <v>43</v>
      </c>
      <c r="Q8202" s="2">
        <v>44833</v>
      </c>
      <c r="R8202" t="s">
        <v>32</v>
      </c>
      <c r="S8202" t="s">
        <v>24</v>
      </c>
      <c r="T8202">
        <f>_xlfn.DAYS(Raw_data_US_healthcare[[#This Row],[Discharge Date]],Raw_data_US_healthcare[[#This Row],[Date of Admission]])</f>
        <v>14</v>
      </c>
    </row>
    <row r="8203" spans="1:20" x14ac:dyDescent="0.3">
      <c r="A8203" t="s">
        <v>26512</v>
      </c>
      <c r="B8203" t="s">
        <v>22072</v>
      </c>
      <c r="C8203">
        <v>43</v>
      </c>
      <c r="D8203" t="str">
        <f>IF(Raw_data_US_healthcare[[#This Row],[Age]]&lt;35,"Young",IF(Raw_data_US_healthcare[[#This Row],[Age]]&lt;60,"Middle","Senior"))</f>
        <v>Middle</v>
      </c>
      <c r="E8203" t="s">
        <v>26</v>
      </c>
      <c r="F8203" t="s">
        <v>27</v>
      </c>
      <c r="G8203" t="s">
        <v>27</v>
      </c>
      <c r="H8203" t="s">
        <v>18</v>
      </c>
      <c r="I8203" s="2">
        <v>43571</v>
      </c>
      <c r="J8203" t="s">
        <v>22073</v>
      </c>
      <c r="K8203" t="s">
        <v>4635</v>
      </c>
      <c r="L8203" t="s">
        <v>21</v>
      </c>
      <c r="M8203">
        <v>40846.692799999997</v>
      </c>
      <c r="N8203">
        <v>348</v>
      </c>
      <c r="O8203" t="s">
        <v>39</v>
      </c>
      <c r="P8203" t="s">
        <v>39</v>
      </c>
      <c r="Q8203" s="2">
        <v>43578</v>
      </c>
      <c r="R8203" t="s">
        <v>48</v>
      </c>
      <c r="S8203" t="s">
        <v>24</v>
      </c>
      <c r="T8203">
        <f>_xlfn.DAYS(Raw_data_US_healthcare[[#This Row],[Discharge Date]],Raw_data_US_healthcare[[#This Row],[Date of Admission]])</f>
        <v>7</v>
      </c>
    </row>
    <row r="8204" spans="1:20" x14ac:dyDescent="0.3">
      <c r="A8204" t="s">
        <v>26512</v>
      </c>
      <c r="B8204" t="s">
        <v>22074</v>
      </c>
      <c r="C8204">
        <v>47</v>
      </c>
      <c r="D8204" t="str">
        <f>IF(Raw_data_US_healthcare[[#This Row],[Age]]&lt;35,"Young",IF(Raw_data_US_healthcare[[#This Row],[Age]]&lt;60,"Middle","Senior"))</f>
        <v>Middle</v>
      </c>
      <c r="E8204" t="s">
        <v>26</v>
      </c>
      <c r="F8204" t="s">
        <v>27</v>
      </c>
      <c r="G8204" t="s">
        <v>27</v>
      </c>
      <c r="H8204" t="s">
        <v>26516</v>
      </c>
      <c r="I8204" s="2">
        <v>43729</v>
      </c>
      <c r="J8204" t="s">
        <v>22075</v>
      </c>
      <c r="K8204" t="s">
        <v>22076</v>
      </c>
      <c r="L8204" t="s">
        <v>56</v>
      </c>
      <c r="M8204">
        <v>21385.4398</v>
      </c>
      <c r="N8204">
        <v>410</v>
      </c>
      <c r="O8204" t="s">
        <v>43</v>
      </c>
      <c r="P8204" t="s">
        <v>43</v>
      </c>
      <c r="Q8204" s="2">
        <v>43734</v>
      </c>
      <c r="R8204" t="s">
        <v>48</v>
      </c>
      <c r="S8204" t="s">
        <v>33</v>
      </c>
      <c r="T8204">
        <f>_xlfn.DAYS(Raw_data_US_healthcare[[#This Row],[Discharge Date]],Raw_data_US_healthcare[[#This Row],[Date of Admission]])</f>
        <v>5</v>
      </c>
    </row>
    <row r="8205" spans="1:20" x14ac:dyDescent="0.3">
      <c r="A8205" t="s">
        <v>26512</v>
      </c>
      <c r="B8205" t="s">
        <v>22077</v>
      </c>
      <c r="C8205">
        <v>52</v>
      </c>
      <c r="D8205" t="str">
        <f>IF(Raw_data_US_healthcare[[#This Row],[Age]]&lt;35,"Young",IF(Raw_data_US_healthcare[[#This Row],[Age]]&lt;60,"Middle","Senior"))</f>
        <v>Middle</v>
      </c>
      <c r="E8205" t="s">
        <v>26</v>
      </c>
      <c r="F8205" t="s">
        <v>62</v>
      </c>
      <c r="G8205" t="s">
        <v>62</v>
      </c>
      <c r="H8205" t="s">
        <v>26514</v>
      </c>
      <c r="I8205" s="2">
        <v>44086</v>
      </c>
      <c r="J8205" t="s">
        <v>22078</v>
      </c>
      <c r="K8205" t="s">
        <v>22079</v>
      </c>
      <c r="L8205" t="s">
        <v>52</v>
      </c>
      <c r="M8205">
        <v>26116.2948</v>
      </c>
      <c r="N8205">
        <v>258</v>
      </c>
      <c r="O8205" t="s">
        <v>22</v>
      </c>
      <c r="P8205" t="s">
        <v>22</v>
      </c>
      <c r="Q8205" s="2">
        <v>44089</v>
      </c>
      <c r="R8205" t="s">
        <v>44</v>
      </c>
      <c r="S8205" t="s">
        <v>24</v>
      </c>
      <c r="T8205">
        <f>_xlfn.DAYS(Raw_data_US_healthcare[[#This Row],[Discharge Date]],Raw_data_US_healthcare[[#This Row],[Date of Admission]])</f>
        <v>3</v>
      </c>
    </row>
    <row r="8206" spans="1:20" x14ac:dyDescent="0.3">
      <c r="A8206" t="s">
        <v>26511</v>
      </c>
      <c r="B8206" t="s">
        <v>22080</v>
      </c>
      <c r="C8206">
        <v>74</v>
      </c>
      <c r="D8206" t="str">
        <f>IF(Raw_data_US_healthcare[[#This Row],[Age]]&lt;35,"Young",IF(Raw_data_US_healthcare[[#This Row],[Age]]&lt;60,"Middle","Senior"))</f>
        <v>Senior</v>
      </c>
      <c r="E8206" t="s">
        <v>16</v>
      </c>
      <c r="F8206" t="s">
        <v>49</v>
      </c>
      <c r="G8206" t="s">
        <v>49</v>
      </c>
      <c r="H8206" t="s">
        <v>36</v>
      </c>
      <c r="I8206" s="2">
        <v>43449</v>
      </c>
      <c r="J8206" t="s">
        <v>22081</v>
      </c>
      <c r="K8206" t="s">
        <v>22082</v>
      </c>
      <c r="L8206" t="s">
        <v>21</v>
      </c>
      <c r="M8206">
        <v>23109.106</v>
      </c>
      <c r="N8206">
        <v>203</v>
      </c>
      <c r="O8206" t="s">
        <v>22</v>
      </c>
      <c r="P8206" t="s">
        <v>22</v>
      </c>
      <c r="Q8206" s="2">
        <v>43458</v>
      </c>
      <c r="R8206" t="s">
        <v>23</v>
      </c>
      <c r="S8206" t="s">
        <v>33</v>
      </c>
      <c r="T8206">
        <f>_xlfn.DAYS(Raw_data_US_healthcare[[#This Row],[Discharge Date]],Raw_data_US_healthcare[[#This Row],[Date of Admission]])</f>
        <v>9</v>
      </c>
    </row>
    <row r="8207" spans="1:20" x14ac:dyDescent="0.3">
      <c r="A8207" t="s">
        <v>26511</v>
      </c>
      <c r="B8207" t="s">
        <v>22083</v>
      </c>
      <c r="C8207">
        <v>33</v>
      </c>
      <c r="D8207" t="str">
        <f>IF(Raw_data_US_healthcare[[#This Row],[Age]]&lt;35,"Young",IF(Raw_data_US_healthcare[[#This Row],[Age]]&lt;60,"Middle","Senior"))</f>
        <v>Young</v>
      </c>
      <c r="E8207" t="s">
        <v>16</v>
      </c>
      <c r="F8207" t="s">
        <v>35</v>
      </c>
      <c r="G8207" t="s">
        <v>35</v>
      </c>
      <c r="H8207" t="s">
        <v>36</v>
      </c>
      <c r="I8207" s="2">
        <v>45131</v>
      </c>
      <c r="J8207" t="s">
        <v>22084</v>
      </c>
      <c r="K8207" t="s">
        <v>22085</v>
      </c>
      <c r="L8207" t="s">
        <v>31</v>
      </c>
      <c r="M8207">
        <v>8793.0648999999994</v>
      </c>
      <c r="N8207">
        <v>444</v>
      </c>
      <c r="O8207" t="s">
        <v>22</v>
      </c>
      <c r="P8207" t="s">
        <v>22</v>
      </c>
      <c r="Q8207" s="2">
        <v>45141</v>
      </c>
      <c r="R8207" t="s">
        <v>23</v>
      </c>
      <c r="S8207" t="s">
        <v>33</v>
      </c>
      <c r="T8207">
        <f>_xlfn.DAYS(Raw_data_US_healthcare[[#This Row],[Discharge Date]],Raw_data_US_healthcare[[#This Row],[Date of Admission]])</f>
        <v>10</v>
      </c>
    </row>
    <row r="8208" spans="1:20" x14ac:dyDescent="0.3">
      <c r="A8208" t="s">
        <v>26511</v>
      </c>
      <c r="B8208" t="s">
        <v>22086</v>
      </c>
      <c r="C8208">
        <v>42</v>
      </c>
      <c r="D8208" t="str">
        <f>IF(Raw_data_US_healthcare[[#This Row],[Age]]&lt;35,"Young",IF(Raw_data_US_healthcare[[#This Row],[Age]]&lt;60,"Middle","Senior"))</f>
        <v>Middle</v>
      </c>
      <c r="E8208" t="s">
        <v>16</v>
      </c>
      <c r="F8208" t="s">
        <v>49</v>
      </c>
      <c r="G8208" t="s">
        <v>49</v>
      </c>
      <c r="H8208" t="s">
        <v>36</v>
      </c>
      <c r="I8208" s="2">
        <v>44313</v>
      </c>
      <c r="J8208" t="s">
        <v>3071</v>
      </c>
      <c r="K8208" t="s">
        <v>22087</v>
      </c>
      <c r="L8208" t="s">
        <v>56</v>
      </c>
      <c r="M8208">
        <v>20539.0749</v>
      </c>
      <c r="N8208">
        <v>413</v>
      </c>
      <c r="O8208" t="s">
        <v>22</v>
      </c>
      <c r="P8208" t="s">
        <v>22</v>
      </c>
      <c r="Q8208" s="2">
        <v>44325</v>
      </c>
      <c r="R8208" t="s">
        <v>48</v>
      </c>
      <c r="S8208" t="s">
        <v>45</v>
      </c>
      <c r="T8208">
        <f>_xlfn.DAYS(Raw_data_US_healthcare[[#This Row],[Discharge Date]],Raw_data_US_healthcare[[#This Row],[Date of Admission]])</f>
        <v>12</v>
      </c>
    </row>
    <row r="8209" spans="1:20" x14ac:dyDescent="0.3">
      <c r="A8209" t="s">
        <v>26511</v>
      </c>
      <c r="B8209" t="s">
        <v>22088</v>
      </c>
      <c r="C8209">
        <v>57</v>
      </c>
      <c r="D8209" t="str">
        <f>IF(Raw_data_US_healthcare[[#This Row],[Age]]&lt;35,"Young",IF(Raw_data_US_healthcare[[#This Row],[Age]]&lt;60,"Middle","Senior"))</f>
        <v>Middle</v>
      </c>
      <c r="E8209" t="s">
        <v>16</v>
      </c>
      <c r="F8209" t="s">
        <v>113</v>
      </c>
      <c r="G8209" t="s">
        <v>113</v>
      </c>
      <c r="H8209" t="s">
        <v>26516</v>
      </c>
      <c r="I8209" s="2">
        <v>43596</v>
      </c>
      <c r="J8209" t="s">
        <v>22089</v>
      </c>
      <c r="K8209" t="s">
        <v>22090</v>
      </c>
      <c r="L8209" t="s">
        <v>21</v>
      </c>
      <c r="M8209">
        <v>23995.9912</v>
      </c>
      <c r="N8209">
        <v>414</v>
      </c>
      <c r="O8209" t="s">
        <v>43</v>
      </c>
      <c r="P8209" t="s">
        <v>43</v>
      </c>
      <c r="Q8209" s="2">
        <v>43603</v>
      </c>
      <c r="R8209" t="s">
        <v>83</v>
      </c>
      <c r="S8209" t="s">
        <v>33</v>
      </c>
      <c r="T8209">
        <f>_xlfn.DAYS(Raw_data_US_healthcare[[#This Row],[Discharge Date]],Raw_data_US_healthcare[[#This Row],[Date of Admission]])</f>
        <v>7</v>
      </c>
    </row>
    <row r="8210" spans="1:20" x14ac:dyDescent="0.3">
      <c r="A8210" t="s">
        <v>26512</v>
      </c>
      <c r="B8210" t="s">
        <v>5805</v>
      </c>
      <c r="C8210">
        <v>68</v>
      </c>
      <c r="D8210" t="str">
        <f>IF(Raw_data_US_healthcare[[#This Row],[Age]]&lt;35,"Young",IF(Raw_data_US_healthcare[[#This Row],[Age]]&lt;60,"Middle","Senior"))</f>
        <v>Senior</v>
      </c>
      <c r="E8210" t="s">
        <v>26</v>
      </c>
      <c r="F8210" t="s">
        <v>88</v>
      </c>
      <c r="G8210" t="s">
        <v>88</v>
      </c>
      <c r="H8210" t="s">
        <v>26514</v>
      </c>
      <c r="I8210" s="2">
        <v>43688</v>
      </c>
      <c r="J8210" t="s">
        <v>22091</v>
      </c>
      <c r="K8210" t="s">
        <v>22092</v>
      </c>
      <c r="L8210" t="s">
        <v>31</v>
      </c>
      <c r="M8210">
        <v>31718.017500000002</v>
      </c>
      <c r="N8210">
        <v>158</v>
      </c>
      <c r="O8210" t="s">
        <v>43</v>
      </c>
      <c r="P8210" t="s">
        <v>43</v>
      </c>
      <c r="Q8210" s="2">
        <v>43690</v>
      </c>
      <c r="R8210" t="s">
        <v>83</v>
      </c>
      <c r="S8210" t="s">
        <v>33</v>
      </c>
      <c r="T8210">
        <f>_xlfn.DAYS(Raw_data_US_healthcare[[#This Row],[Discharge Date]],Raw_data_US_healthcare[[#This Row],[Date of Admission]])</f>
        <v>2</v>
      </c>
    </row>
    <row r="8211" spans="1:20" x14ac:dyDescent="0.3">
      <c r="A8211" t="s">
        <v>26512</v>
      </c>
      <c r="B8211" t="s">
        <v>22093</v>
      </c>
      <c r="C8211">
        <v>50</v>
      </c>
      <c r="D8211" t="str">
        <f>IF(Raw_data_US_healthcare[[#This Row],[Age]]&lt;35,"Young",IF(Raw_data_US_healthcare[[#This Row],[Age]]&lt;60,"Middle","Senior"))</f>
        <v>Middle</v>
      </c>
      <c r="E8211" t="s">
        <v>26</v>
      </c>
      <c r="F8211" t="s">
        <v>62</v>
      </c>
      <c r="G8211" t="s">
        <v>62</v>
      </c>
      <c r="H8211" t="s">
        <v>26516</v>
      </c>
      <c r="I8211" s="2">
        <v>43646</v>
      </c>
      <c r="J8211" t="s">
        <v>22094</v>
      </c>
      <c r="K8211" t="s">
        <v>22095</v>
      </c>
      <c r="L8211" t="s">
        <v>60</v>
      </c>
      <c r="M8211">
        <v>28193.8796</v>
      </c>
      <c r="N8211">
        <v>158</v>
      </c>
      <c r="O8211" t="s">
        <v>39</v>
      </c>
      <c r="P8211" t="s">
        <v>39</v>
      </c>
      <c r="Q8211" s="2">
        <v>43647</v>
      </c>
      <c r="R8211" t="s">
        <v>23</v>
      </c>
      <c r="S8211" t="s">
        <v>33</v>
      </c>
      <c r="T8211">
        <f>_xlfn.DAYS(Raw_data_US_healthcare[[#This Row],[Discharge Date]],Raw_data_US_healthcare[[#This Row],[Date of Admission]])</f>
        <v>1</v>
      </c>
    </row>
    <row r="8212" spans="1:20" x14ac:dyDescent="0.3">
      <c r="A8212" t="s">
        <v>26511</v>
      </c>
      <c r="B8212" t="s">
        <v>22096</v>
      </c>
      <c r="C8212">
        <v>50</v>
      </c>
      <c r="D8212" t="str">
        <f>IF(Raw_data_US_healthcare[[#This Row],[Age]]&lt;35,"Young",IF(Raw_data_US_healthcare[[#This Row],[Age]]&lt;60,"Middle","Senior"))</f>
        <v>Middle</v>
      </c>
      <c r="E8212" t="s">
        <v>16</v>
      </c>
      <c r="F8212" t="s">
        <v>228</v>
      </c>
      <c r="G8212" t="s">
        <v>228</v>
      </c>
      <c r="H8212" t="s">
        <v>26514</v>
      </c>
      <c r="I8212" s="2">
        <v>44224</v>
      </c>
      <c r="J8212" t="s">
        <v>22097</v>
      </c>
      <c r="K8212" t="s">
        <v>22098</v>
      </c>
      <c r="L8212" t="s">
        <v>21</v>
      </c>
      <c r="M8212">
        <v>6001.6495000000004</v>
      </c>
      <c r="N8212">
        <v>466</v>
      </c>
      <c r="O8212" t="s">
        <v>39</v>
      </c>
      <c r="P8212" t="s">
        <v>39</v>
      </c>
      <c r="Q8212" s="2">
        <v>44251</v>
      </c>
      <c r="R8212" t="s">
        <v>44</v>
      </c>
      <c r="S8212" t="s">
        <v>24</v>
      </c>
      <c r="T8212">
        <f>_xlfn.DAYS(Raw_data_US_healthcare[[#This Row],[Discharge Date]],Raw_data_US_healthcare[[#This Row],[Date of Admission]])</f>
        <v>27</v>
      </c>
    </row>
    <row r="8213" spans="1:20" x14ac:dyDescent="0.3">
      <c r="A8213" t="s">
        <v>26511</v>
      </c>
      <c r="B8213" t="s">
        <v>22099</v>
      </c>
      <c r="C8213">
        <v>82</v>
      </c>
      <c r="D8213" t="str">
        <f>IF(Raw_data_US_healthcare[[#This Row],[Age]]&lt;35,"Young",IF(Raw_data_US_healthcare[[#This Row],[Age]]&lt;60,"Middle","Senior"))</f>
        <v>Senior</v>
      </c>
      <c r="E8213" t="s">
        <v>16</v>
      </c>
      <c r="F8213" t="s">
        <v>88</v>
      </c>
      <c r="G8213" t="s">
        <v>88</v>
      </c>
      <c r="H8213" t="s">
        <v>36</v>
      </c>
      <c r="I8213" s="2">
        <v>44229</v>
      </c>
      <c r="J8213" t="s">
        <v>22100</v>
      </c>
      <c r="K8213" t="s">
        <v>10941</v>
      </c>
      <c r="L8213" t="s">
        <v>56</v>
      </c>
      <c r="M8213">
        <v>16871.992099999999</v>
      </c>
      <c r="N8213">
        <v>119</v>
      </c>
      <c r="O8213" t="s">
        <v>22</v>
      </c>
      <c r="P8213" t="s">
        <v>22</v>
      </c>
      <c r="Q8213" s="2">
        <v>44252</v>
      </c>
      <c r="R8213" t="s">
        <v>48</v>
      </c>
      <c r="S8213" t="s">
        <v>24</v>
      </c>
      <c r="T8213">
        <f>_xlfn.DAYS(Raw_data_US_healthcare[[#This Row],[Discharge Date]],Raw_data_US_healthcare[[#This Row],[Date of Admission]])</f>
        <v>23</v>
      </c>
    </row>
    <row r="8214" spans="1:20" x14ac:dyDescent="0.3">
      <c r="A8214" t="s">
        <v>26511</v>
      </c>
      <c r="B8214" t="s">
        <v>5429</v>
      </c>
      <c r="C8214">
        <v>75</v>
      </c>
      <c r="D8214" t="str">
        <f>IF(Raw_data_US_healthcare[[#This Row],[Age]]&lt;35,"Young",IF(Raw_data_US_healthcare[[#This Row],[Age]]&lt;60,"Middle","Senior"))</f>
        <v>Senior</v>
      </c>
      <c r="E8214" t="s">
        <v>16</v>
      </c>
      <c r="F8214" t="s">
        <v>88</v>
      </c>
      <c r="G8214" t="s">
        <v>88</v>
      </c>
      <c r="H8214" t="s">
        <v>36</v>
      </c>
      <c r="I8214" s="2">
        <v>43409</v>
      </c>
      <c r="J8214" t="s">
        <v>22101</v>
      </c>
      <c r="K8214" t="s">
        <v>22102</v>
      </c>
      <c r="L8214" t="s">
        <v>60</v>
      </c>
      <c r="M8214">
        <v>3865.7970999999998</v>
      </c>
      <c r="N8214">
        <v>489</v>
      </c>
      <c r="O8214" t="s">
        <v>22</v>
      </c>
      <c r="P8214" t="s">
        <v>22</v>
      </c>
      <c r="Q8214" s="2">
        <v>43410</v>
      </c>
      <c r="R8214" t="s">
        <v>48</v>
      </c>
      <c r="S8214" t="s">
        <v>45</v>
      </c>
      <c r="T8214">
        <f>_xlfn.DAYS(Raw_data_US_healthcare[[#This Row],[Discharge Date]],Raw_data_US_healthcare[[#This Row],[Date of Admission]])</f>
        <v>1</v>
      </c>
    </row>
    <row r="8215" spans="1:20" x14ac:dyDescent="0.3">
      <c r="A8215" t="s">
        <v>26512</v>
      </c>
      <c r="B8215" t="s">
        <v>22103</v>
      </c>
      <c r="C8215">
        <v>84</v>
      </c>
      <c r="D8215" t="str">
        <f>IF(Raw_data_US_healthcare[[#This Row],[Age]]&lt;35,"Young",IF(Raw_data_US_healthcare[[#This Row],[Age]]&lt;60,"Middle","Senior"))</f>
        <v>Senior</v>
      </c>
      <c r="E8215" t="s">
        <v>26</v>
      </c>
      <c r="F8215" t="s">
        <v>62</v>
      </c>
      <c r="G8215" t="s">
        <v>62</v>
      </c>
      <c r="H8215" t="s">
        <v>26514</v>
      </c>
      <c r="I8215" s="2">
        <v>44754</v>
      </c>
      <c r="J8215" t="s">
        <v>22104</v>
      </c>
      <c r="K8215" t="s">
        <v>22105</v>
      </c>
      <c r="L8215" t="s">
        <v>52</v>
      </c>
      <c r="M8215">
        <v>5589.8104000000003</v>
      </c>
      <c r="N8215">
        <v>245</v>
      </c>
      <c r="O8215" t="s">
        <v>43</v>
      </c>
      <c r="P8215" t="s">
        <v>43</v>
      </c>
      <c r="Q8215" s="2">
        <v>44757</v>
      </c>
      <c r="R8215" t="s">
        <v>44</v>
      </c>
      <c r="S8215" t="s">
        <v>33</v>
      </c>
      <c r="T8215">
        <f>_xlfn.DAYS(Raw_data_US_healthcare[[#This Row],[Discharge Date]],Raw_data_US_healthcare[[#This Row],[Date of Admission]])</f>
        <v>3</v>
      </c>
    </row>
    <row r="8216" spans="1:20" x14ac:dyDescent="0.3">
      <c r="A8216" t="s">
        <v>26511</v>
      </c>
      <c r="B8216" t="s">
        <v>22106</v>
      </c>
      <c r="C8216">
        <v>27</v>
      </c>
      <c r="D8216" t="str">
        <f>IF(Raw_data_US_healthcare[[#This Row],[Age]]&lt;35,"Young",IF(Raw_data_US_healthcare[[#This Row],[Age]]&lt;60,"Middle","Senior"))</f>
        <v>Young</v>
      </c>
      <c r="E8216" t="s">
        <v>16</v>
      </c>
      <c r="F8216" t="s">
        <v>35</v>
      </c>
      <c r="G8216" t="s">
        <v>35</v>
      </c>
      <c r="H8216" t="s">
        <v>28</v>
      </c>
      <c r="I8216" s="2">
        <v>44543</v>
      </c>
      <c r="J8216" t="s">
        <v>22107</v>
      </c>
      <c r="K8216" t="s">
        <v>22108</v>
      </c>
      <c r="L8216" t="s">
        <v>56</v>
      </c>
      <c r="M8216">
        <v>24781.684600000001</v>
      </c>
      <c r="N8216">
        <v>308</v>
      </c>
      <c r="O8216" t="s">
        <v>22</v>
      </c>
      <c r="P8216" t="s">
        <v>22</v>
      </c>
      <c r="Q8216" s="2">
        <v>44543</v>
      </c>
      <c r="R8216" t="s">
        <v>83</v>
      </c>
      <c r="S8216" t="s">
        <v>33</v>
      </c>
      <c r="T8216">
        <f>_xlfn.DAYS(Raw_data_US_healthcare[[#This Row],[Discharge Date]],Raw_data_US_healthcare[[#This Row],[Date of Admission]])</f>
        <v>0</v>
      </c>
    </row>
    <row r="8217" spans="1:20" x14ac:dyDescent="0.3">
      <c r="A8217" t="s">
        <v>26512</v>
      </c>
      <c r="B8217" t="s">
        <v>22109</v>
      </c>
      <c r="C8217">
        <v>26</v>
      </c>
      <c r="D8217" t="str">
        <f>IF(Raw_data_US_healthcare[[#This Row],[Age]]&lt;35,"Young",IF(Raw_data_US_healthcare[[#This Row],[Age]]&lt;60,"Middle","Senior"))</f>
        <v>Young</v>
      </c>
      <c r="E8217" t="s">
        <v>26</v>
      </c>
      <c r="F8217" t="s">
        <v>88</v>
      </c>
      <c r="G8217" t="s">
        <v>88</v>
      </c>
      <c r="H8217" t="s">
        <v>26516</v>
      </c>
      <c r="I8217" s="2">
        <v>43896</v>
      </c>
      <c r="J8217" t="s">
        <v>273</v>
      </c>
      <c r="K8217" t="s">
        <v>22110</v>
      </c>
      <c r="L8217" t="s">
        <v>56</v>
      </c>
      <c r="M8217">
        <v>12433.712799999999</v>
      </c>
      <c r="N8217">
        <v>329</v>
      </c>
      <c r="O8217" t="s">
        <v>43</v>
      </c>
      <c r="P8217" t="s">
        <v>43</v>
      </c>
      <c r="Q8217" s="2">
        <v>43897</v>
      </c>
      <c r="R8217" t="s">
        <v>23</v>
      </c>
      <c r="S8217" t="s">
        <v>45</v>
      </c>
      <c r="T8217">
        <f>_xlfn.DAYS(Raw_data_US_healthcare[[#This Row],[Discharge Date]],Raw_data_US_healthcare[[#This Row],[Date of Admission]])</f>
        <v>1</v>
      </c>
    </row>
    <row r="8218" spans="1:20" x14ac:dyDescent="0.3">
      <c r="A8218" t="s">
        <v>26511</v>
      </c>
      <c r="B8218" t="s">
        <v>1546</v>
      </c>
      <c r="C8218">
        <v>18</v>
      </c>
      <c r="D8218" t="str">
        <f>IF(Raw_data_US_healthcare[[#This Row],[Age]]&lt;35,"Young",IF(Raw_data_US_healthcare[[#This Row],[Age]]&lt;60,"Middle","Senior"))</f>
        <v>Young</v>
      </c>
      <c r="E8218" t="s">
        <v>16</v>
      </c>
      <c r="F8218" t="s">
        <v>113</v>
      </c>
      <c r="G8218" t="s">
        <v>113</v>
      </c>
      <c r="H8218" t="s">
        <v>26514</v>
      </c>
      <c r="I8218" s="2">
        <v>44023</v>
      </c>
      <c r="J8218" t="s">
        <v>22111</v>
      </c>
      <c r="K8218" t="s">
        <v>22112</v>
      </c>
      <c r="L8218" t="s">
        <v>52</v>
      </c>
      <c r="M8218">
        <v>31249.2042</v>
      </c>
      <c r="N8218">
        <v>413</v>
      </c>
      <c r="O8218" t="s">
        <v>39</v>
      </c>
      <c r="P8218" t="s">
        <v>39</v>
      </c>
      <c r="Q8218" s="2">
        <v>44039</v>
      </c>
      <c r="R8218" t="s">
        <v>83</v>
      </c>
      <c r="S8218" t="s">
        <v>33</v>
      </c>
      <c r="T8218">
        <f>_xlfn.DAYS(Raw_data_US_healthcare[[#This Row],[Discharge Date]],Raw_data_US_healthcare[[#This Row],[Date of Admission]])</f>
        <v>16</v>
      </c>
    </row>
    <row r="8219" spans="1:20" x14ac:dyDescent="0.3">
      <c r="A8219" t="s">
        <v>26511</v>
      </c>
      <c r="B8219" t="s">
        <v>22113</v>
      </c>
      <c r="C8219">
        <v>70</v>
      </c>
      <c r="D8219" t="str">
        <f>IF(Raw_data_US_healthcare[[#This Row],[Age]]&lt;35,"Young",IF(Raw_data_US_healthcare[[#This Row],[Age]]&lt;60,"Middle","Senior"))</f>
        <v>Senior</v>
      </c>
      <c r="E8219" t="s">
        <v>16</v>
      </c>
      <c r="F8219" t="s">
        <v>113</v>
      </c>
      <c r="G8219" t="s">
        <v>113</v>
      </c>
      <c r="H8219" t="s">
        <v>26516</v>
      </c>
      <c r="I8219" s="2">
        <v>44816</v>
      </c>
      <c r="J8219" t="s">
        <v>22114</v>
      </c>
      <c r="K8219" t="s">
        <v>22115</v>
      </c>
      <c r="L8219" t="s">
        <v>60</v>
      </c>
      <c r="M8219">
        <v>7728.8253999999997</v>
      </c>
      <c r="N8219">
        <v>225</v>
      </c>
      <c r="O8219" t="s">
        <v>39</v>
      </c>
      <c r="P8219" t="s">
        <v>39</v>
      </c>
      <c r="Q8219" s="2">
        <v>44822</v>
      </c>
      <c r="R8219" t="s">
        <v>48</v>
      </c>
      <c r="S8219" t="s">
        <v>45</v>
      </c>
      <c r="T8219">
        <f>_xlfn.DAYS(Raw_data_US_healthcare[[#This Row],[Discharge Date]],Raw_data_US_healthcare[[#This Row],[Date of Admission]])</f>
        <v>6</v>
      </c>
    </row>
    <row r="8220" spans="1:20" x14ac:dyDescent="0.3">
      <c r="A8220" t="s">
        <v>26512</v>
      </c>
      <c r="B8220" t="s">
        <v>8848</v>
      </c>
      <c r="C8220">
        <v>67</v>
      </c>
      <c r="D8220" t="str">
        <f>IF(Raw_data_US_healthcare[[#This Row],[Age]]&lt;35,"Young",IF(Raw_data_US_healthcare[[#This Row],[Age]]&lt;60,"Middle","Senior"))</f>
        <v>Senior</v>
      </c>
      <c r="E8220" t="s">
        <v>26</v>
      </c>
      <c r="F8220" t="s">
        <v>17</v>
      </c>
      <c r="G8220" t="s">
        <v>17</v>
      </c>
      <c r="H8220" t="s">
        <v>36</v>
      </c>
      <c r="I8220" s="2">
        <v>43660</v>
      </c>
      <c r="J8220" t="s">
        <v>22116</v>
      </c>
      <c r="K8220" t="s">
        <v>22117</v>
      </c>
      <c r="L8220" t="s">
        <v>31</v>
      </c>
      <c r="M8220">
        <v>10463.029</v>
      </c>
      <c r="N8220">
        <v>341</v>
      </c>
      <c r="O8220" t="s">
        <v>22</v>
      </c>
      <c r="P8220" t="s">
        <v>22</v>
      </c>
      <c r="Q8220" s="2">
        <v>43676</v>
      </c>
      <c r="R8220" t="s">
        <v>32</v>
      </c>
      <c r="S8220" t="s">
        <v>45</v>
      </c>
      <c r="T8220">
        <f>_xlfn.DAYS(Raw_data_US_healthcare[[#This Row],[Discharge Date]],Raw_data_US_healthcare[[#This Row],[Date of Admission]])</f>
        <v>16</v>
      </c>
    </row>
    <row r="8221" spans="1:20" x14ac:dyDescent="0.3">
      <c r="A8221" t="s">
        <v>26512</v>
      </c>
      <c r="B8221" t="s">
        <v>22118</v>
      </c>
      <c r="C8221">
        <v>57</v>
      </c>
      <c r="D8221" t="str">
        <f>IF(Raw_data_US_healthcare[[#This Row],[Age]]&lt;35,"Young",IF(Raw_data_US_healthcare[[#This Row],[Age]]&lt;60,"Middle","Senior"))</f>
        <v>Middle</v>
      </c>
      <c r="E8221" t="s">
        <v>26</v>
      </c>
      <c r="F8221" t="s">
        <v>27</v>
      </c>
      <c r="G8221" t="s">
        <v>27</v>
      </c>
      <c r="H8221" t="s">
        <v>36</v>
      </c>
      <c r="I8221" s="2">
        <v>45205</v>
      </c>
      <c r="J8221" t="s">
        <v>22119</v>
      </c>
      <c r="K8221" t="s">
        <v>22120</v>
      </c>
      <c r="L8221" t="s">
        <v>21</v>
      </c>
      <c r="M8221">
        <v>10390.968000000001</v>
      </c>
      <c r="N8221">
        <v>482</v>
      </c>
      <c r="O8221" t="s">
        <v>22</v>
      </c>
      <c r="P8221" t="s">
        <v>22</v>
      </c>
      <c r="Q8221" s="2">
        <v>45207</v>
      </c>
      <c r="R8221" t="s">
        <v>48</v>
      </c>
      <c r="S8221" t="s">
        <v>33</v>
      </c>
      <c r="T8221">
        <f>_xlfn.DAYS(Raw_data_US_healthcare[[#This Row],[Discharge Date]],Raw_data_US_healthcare[[#This Row],[Date of Admission]])</f>
        <v>2</v>
      </c>
    </row>
    <row r="8222" spans="1:20" x14ac:dyDescent="0.3">
      <c r="A8222" t="s">
        <v>26511</v>
      </c>
      <c r="B8222" t="s">
        <v>22121</v>
      </c>
      <c r="C8222">
        <v>41</v>
      </c>
      <c r="D8222" t="str">
        <f>IF(Raw_data_US_healthcare[[#This Row],[Age]]&lt;35,"Young",IF(Raw_data_US_healthcare[[#This Row],[Age]]&lt;60,"Middle","Senior"))</f>
        <v>Middle</v>
      </c>
      <c r="E8222" t="s">
        <v>16</v>
      </c>
      <c r="F8222" t="s">
        <v>62</v>
      </c>
      <c r="G8222" t="s">
        <v>62</v>
      </c>
      <c r="H8222" t="s">
        <v>18</v>
      </c>
      <c r="I8222" s="2">
        <v>43658</v>
      </c>
      <c r="J8222" t="s">
        <v>22122</v>
      </c>
      <c r="K8222" t="s">
        <v>22123</v>
      </c>
      <c r="L8222" t="s">
        <v>56</v>
      </c>
      <c r="M8222">
        <v>30884.861199999999</v>
      </c>
      <c r="N8222">
        <v>402</v>
      </c>
      <c r="O8222" t="s">
        <v>39</v>
      </c>
      <c r="P8222" t="s">
        <v>39</v>
      </c>
      <c r="Q8222" s="2">
        <v>43670</v>
      </c>
      <c r="R8222" t="s">
        <v>44</v>
      </c>
      <c r="S8222" t="s">
        <v>45</v>
      </c>
      <c r="T8222">
        <f>_xlfn.DAYS(Raw_data_US_healthcare[[#This Row],[Discharge Date]],Raw_data_US_healthcare[[#This Row],[Date of Admission]])</f>
        <v>12</v>
      </c>
    </row>
    <row r="8223" spans="1:20" x14ac:dyDescent="0.3">
      <c r="A8223" t="s">
        <v>26511</v>
      </c>
      <c r="B8223" t="s">
        <v>22124</v>
      </c>
      <c r="C8223">
        <v>39</v>
      </c>
      <c r="D8223" t="str">
        <f>IF(Raw_data_US_healthcare[[#This Row],[Age]]&lt;35,"Young",IF(Raw_data_US_healthcare[[#This Row],[Age]]&lt;60,"Middle","Senior"))</f>
        <v>Middle</v>
      </c>
      <c r="E8223" t="s">
        <v>16</v>
      </c>
      <c r="F8223" t="s">
        <v>27</v>
      </c>
      <c r="G8223" t="s">
        <v>27</v>
      </c>
      <c r="H8223" t="s">
        <v>18</v>
      </c>
      <c r="I8223" s="2">
        <v>44278</v>
      </c>
      <c r="J8223" t="s">
        <v>22125</v>
      </c>
      <c r="K8223" t="s">
        <v>22126</v>
      </c>
      <c r="L8223" t="s">
        <v>31</v>
      </c>
      <c r="M8223">
        <v>17232.672299999998</v>
      </c>
      <c r="N8223">
        <v>243</v>
      </c>
      <c r="O8223" t="s">
        <v>39</v>
      </c>
      <c r="P8223" t="s">
        <v>39</v>
      </c>
      <c r="Q8223" s="2">
        <v>44293</v>
      </c>
      <c r="R8223" t="s">
        <v>83</v>
      </c>
      <c r="S8223" t="s">
        <v>45</v>
      </c>
      <c r="T8223">
        <f>_xlfn.DAYS(Raw_data_US_healthcare[[#This Row],[Discharge Date]],Raw_data_US_healthcare[[#This Row],[Date of Admission]])</f>
        <v>15</v>
      </c>
    </row>
    <row r="8224" spans="1:20" x14ac:dyDescent="0.3">
      <c r="A8224" t="s">
        <v>26512</v>
      </c>
      <c r="B8224" t="s">
        <v>22127</v>
      </c>
      <c r="C8224">
        <v>40</v>
      </c>
      <c r="D8224" t="str">
        <f>IF(Raw_data_US_healthcare[[#This Row],[Age]]&lt;35,"Young",IF(Raw_data_US_healthcare[[#This Row],[Age]]&lt;60,"Middle","Senior"))</f>
        <v>Middle</v>
      </c>
      <c r="E8224" t="s">
        <v>26</v>
      </c>
      <c r="F8224" t="s">
        <v>35</v>
      </c>
      <c r="G8224" t="s">
        <v>35</v>
      </c>
      <c r="H8224" t="s">
        <v>36</v>
      </c>
      <c r="I8224" s="2">
        <v>43648</v>
      </c>
      <c r="J8224" t="s">
        <v>22128</v>
      </c>
      <c r="K8224" t="s">
        <v>19610</v>
      </c>
      <c r="L8224" t="s">
        <v>21</v>
      </c>
      <c r="M8224">
        <v>9443.5491000000002</v>
      </c>
      <c r="N8224">
        <v>354</v>
      </c>
      <c r="O8224" t="s">
        <v>22</v>
      </c>
      <c r="P8224" t="s">
        <v>22</v>
      </c>
      <c r="Q8224" s="2">
        <v>43662</v>
      </c>
      <c r="R8224" t="s">
        <v>44</v>
      </c>
      <c r="S8224" t="s">
        <v>45</v>
      </c>
      <c r="T8224">
        <f>_xlfn.DAYS(Raw_data_US_healthcare[[#This Row],[Discharge Date]],Raw_data_US_healthcare[[#This Row],[Date of Admission]])</f>
        <v>14</v>
      </c>
    </row>
    <row r="8225" spans="1:20" x14ac:dyDescent="0.3">
      <c r="A8225" t="s">
        <v>26511</v>
      </c>
      <c r="B8225" t="s">
        <v>22129</v>
      </c>
      <c r="C8225">
        <v>42</v>
      </c>
      <c r="D8225" t="str">
        <f>IF(Raw_data_US_healthcare[[#This Row],[Age]]&lt;35,"Young",IF(Raw_data_US_healthcare[[#This Row],[Age]]&lt;60,"Middle","Senior"))</f>
        <v>Middle</v>
      </c>
      <c r="E8225" t="s">
        <v>16</v>
      </c>
      <c r="F8225" t="s">
        <v>62</v>
      </c>
      <c r="G8225" t="s">
        <v>62</v>
      </c>
      <c r="H8225" t="s">
        <v>26514</v>
      </c>
      <c r="I8225" s="2">
        <v>45118</v>
      </c>
      <c r="J8225" t="s">
        <v>22130</v>
      </c>
      <c r="K8225" t="s">
        <v>2769</v>
      </c>
      <c r="L8225" t="s">
        <v>21</v>
      </c>
      <c r="M8225">
        <v>27490.548500000001</v>
      </c>
      <c r="N8225">
        <v>119</v>
      </c>
      <c r="O8225" t="s">
        <v>22</v>
      </c>
      <c r="P8225" t="s">
        <v>22</v>
      </c>
      <c r="Q8225" s="2">
        <v>45120</v>
      </c>
      <c r="R8225" t="s">
        <v>48</v>
      </c>
      <c r="S8225" t="s">
        <v>24</v>
      </c>
      <c r="T8225">
        <f>_xlfn.DAYS(Raw_data_US_healthcare[[#This Row],[Discharge Date]],Raw_data_US_healthcare[[#This Row],[Date of Admission]])</f>
        <v>2</v>
      </c>
    </row>
    <row r="8226" spans="1:20" x14ac:dyDescent="0.3">
      <c r="A8226" t="s">
        <v>26511</v>
      </c>
      <c r="B8226" t="s">
        <v>22131</v>
      </c>
      <c r="C8226">
        <v>85</v>
      </c>
      <c r="D8226" t="str">
        <f>IF(Raw_data_US_healthcare[[#This Row],[Age]]&lt;35,"Young",IF(Raw_data_US_healthcare[[#This Row],[Age]]&lt;60,"Middle","Senior"))</f>
        <v>Senior</v>
      </c>
      <c r="E8226" t="s">
        <v>16</v>
      </c>
      <c r="F8226" t="s">
        <v>49</v>
      </c>
      <c r="G8226" t="s">
        <v>49</v>
      </c>
      <c r="H8226" t="s">
        <v>18</v>
      </c>
      <c r="I8226" s="2">
        <v>44930</v>
      </c>
      <c r="J8226" t="s">
        <v>22132</v>
      </c>
      <c r="K8226" t="s">
        <v>22133</v>
      </c>
      <c r="L8226" t="s">
        <v>52</v>
      </c>
      <c r="M8226">
        <v>52593.679799999998</v>
      </c>
      <c r="N8226">
        <v>117</v>
      </c>
      <c r="O8226" t="s">
        <v>43</v>
      </c>
      <c r="P8226" t="s">
        <v>43</v>
      </c>
      <c r="Q8226" s="2">
        <v>44949</v>
      </c>
      <c r="R8226" t="s">
        <v>44</v>
      </c>
      <c r="S8226" t="s">
        <v>45</v>
      </c>
      <c r="T8226">
        <f>_xlfn.DAYS(Raw_data_US_healthcare[[#This Row],[Discharge Date]],Raw_data_US_healthcare[[#This Row],[Date of Admission]])</f>
        <v>19</v>
      </c>
    </row>
    <row r="8227" spans="1:20" x14ac:dyDescent="0.3">
      <c r="A8227" t="s">
        <v>26511</v>
      </c>
      <c r="B8227" t="s">
        <v>15088</v>
      </c>
      <c r="C8227">
        <v>78</v>
      </c>
      <c r="D8227" t="str">
        <f>IF(Raw_data_US_healthcare[[#This Row],[Age]]&lt;35,"Young",IF(Raw_data_US_healthcare[[#This Row],[Age]]&lt;60,"Middle","Senior"))</f>
        <v>Senior</v>
      </c>
      <c r="E8227" t="s">
        <v>16</v>
      </c>
      <c r="F8227" t="s">
        <v>228</v>
      </c>
      <c r="G8227" t="s">
        <v>228</v>
      </c>
      <c r="H8227" t="s">
        <v>36</v>
      </c>
      <c r="I8227" s="2">
        <v>44290</v>
      </c>
      <c r="J8227" t="s">
        <v>7298</v>
      </c>
      <c r="K8227" t="s">
        <v>22134</v>
      </c>
      <c r="L8227" t="s">
        <v>31</v>
      </c>
      <c r="M8227">
        <v>23404.6522</v>
      </c>
      <c r="N8227">
        <v>104</v>
      </c>
      <c r="O8227" t="s">
        <v>22</v>
      </c>
      <c r="P8227" t="s">
        <v>22</v>
      </c>
      <c r="Q8227" s="2">
        <v>44296</v>
      </c>
      <c r="R8227" t="s">
        <v>23</v>
      </c>
      <c r="S8227" t="s">
        <v>24</v>
      </c>
      <c r="T8227">
        <f>_xlfn.DAYS(Raw_data_US_healthcare[[#This Row],[Discharge Date]],Raw_data_US_healthcare[[#This Row],[Date of Admission]])</f>
        <v>6</v>
      </c>
    </row>
    <row r="8228" spans="1:20" x14ac:dyDescent="0.3">
      <c r="A8228" t="s">
        <v>26511</v>
      </c>
      <c r="B8228" t="s">
        <v>22135</v>
      </c>
      <c r="C8228">
        <v>44</v>
      </c>
      <c r="D8228" t="str">
        <f>IF(Raw_data_US_healthcare[[#This Row],[Age]]&lt;35,"Young",IF(Raw_data_US_healthcare[[#This Row],[Age]]&lt;60,"Middle","Senior"))</f>
        <v>Middle</v>
      </c>
      <c r="E8228" t="s">
        <v>16</v>
      </c>
      <c r="F8228" t="s">
        <v>49</v>
      </c>
      <c r="G8228" t="s">
        <v>49</v>
      </c>
      <c r="H8228" t="s">
        <v>26514</v>
      </c>
      <c r="I8228" s="2">
        <v>43871</v>
      </c>
      <c r="J8228" t="s">
        <v>8402</v>
      </c>
      <c r="K8228" t="s">
        <v>22136</v>
      </c>
      <c r="L8228" t="s">
        <v>60</v>
      </c>
      <c r="M8228">
        <v>11129.6049</v>
      </c>
      <c r="N8228">
        <v>340</v>
      </c>
      <c r="O8228" t="s">
        <v>22</v>
      </c>
      <c r="P8228" t="s">
        <v>22</v>
      </c>
      <c r="Q8228" s="2">
        <v>43886</v>
      </c>
      <c r="R8228" t="s">
        <v>32</v>
      </c>
      <c r="S8228" t="s">
        <v>45</v>
      </c>
      <c r="T8228">
        <f>_xlfn.DAYS(Raw_data_US_healthcare[[#This Row],[Discharge Date]],Raw_data_US_healthcare[[#This Row],[Date of Admission]])</f>
        <v>15</v>
      </c>
    </row>
    <row r="8229" spans="1:20" x14ac:dyDescent="0.3">
      <c r="A8229" t="s">
        <v>26511</v>
      </c>
      <c r="B8229" t="s">
        <v>2518</v>
      </c>
      <c r="C8229">
        <v>39</v>
      </c>
      <c r="D8229" t="str">
        <f>IF(Raw_data_US_healthcare[[#This Row],[Age]]&lt;35,"Young",IF(Raw_data_US_healthcare[[#This Row],[Age]]&lt;60,"Middle","Senior"))</f>
        <v>Middle</v>
      </c>
      <c r="E8229" t="s">
        <v>16</v>
      </c>
      <c r="F8229" t="s">
        <v>27</v>
      </c>
      <c r="G8229" t="s">
        <v>27</v>
      </c>
      <c r="H8229" t="s">
        <v>26514</v>
      </c>
      <c r="I8229" s="2">
        <v>45089</v>
      </c>
      <c r="J8229" t="s">
        <v>22137</v>
      </c>
      <c r="K8229" t="s">
        <v>22138</v>
      </c>
      <c r="L8229" t="s">
        <v>52</v>
      </c>
      <c r="M8229">
        <v>17196.590499999998</v>
      </c>
      <c r="N8229">
        <v>310</v>
      </c>
      <c r="O8229" t="s">
        <v>39</v>
      </c>
      <c r="P8229" t="s">
        <v>39</v>
      </c>
      <c r="Q8229" s="2">
        <v>45096</v>
      </c>
      <c r="R8229" t="s">
        <v>23</v>
      </c>
      <c r="S8229" t="s">
        <v>45</v>
      </c>
      <c r="T8229">
        <f>_xlfn.DAYS(Raw_data_US_healthcare[[#This Row],[Discharge Date]],Raw_data_US_healthcare[[#This Row],[Date of Admission]])</f>
        <v>7</v>
      </c>
    </row>
    <row r="8230" spans="1:20" x14ac:dyDescent="0.3">
      <c r="A8230" t="s">
        <v>26512</v>
      </c>
      <c r="B8230" t="s">
        <v>22139</v>
      </c>
      <c r="C8230">
        <v>84</v>
      </c>
      <c r="D8230" t="str">
        <f>IF(Raw_data_US_healthcare[[#This Row],[Age]]&lt;35,"Young",IF(Raw_data_US_healthcare[[#This Row],[Age]]&lt;60,"Middle","Senior"))</f>
        <v>Senior</v>
      </c>
      <c r="E8230" t="s">
        <v>26</v>
      </c>
      <c r="F8230" t="s">
        <v>35</v>
      </c>
      <c r="G8230" t="s">
        <v>35</v>
      </c>
      <c r="H8230" t="s">
        <v>28</v>
      </c>
      <c r="I8230" s="2">
        <v>44500</v>
      </c>
      <c r="J8230" t="s">
        <v>22140</v>
      </c>
      <c r="K8230" t="s">
        <v>838</v>
      </c>
      <c r="L8230" t="s">
        <v>60</v>
      </c>
      <c r="M8230">
        <v>17024.346399999999</v>
      </c>
      <c r="N8230">
        <v>469</v>
      </c>
      <c r="O8230" t="s">
        <v>39</v>
      </c>
      <c r="P8230" t="s">
        <v>39</v>
      </c>
      <c r="Q8230" s="2">
        <v>44528</v>
      </c>
      <c r="R8230" t="s">
        <v>23</v>
      </c>
      <c r="S8230" t="s">
        <v>24</v>
      </c>
      <c r="T8230">
        <f>_xlfn.DAYS(Raw_data_US_healthcare[[#This Row],[Discharge Date]],Raw_data_US_healthcare[[#This Row],[Date of Admission]])</f>
        <v>28</v>
      </c>
    </row>
    <row r="8231" spans="1:20" x14ac:dyDescent="0.3">
      <c r="A8231" t="s">
        <v>26512</v>
      </c>
      <c r="B8231" t="s">
        <v>22141</v>
      </c>
      <c r="C8231">
        <v>26</v>
      </c>
      <c r="D8231" t="str">
        <f>IF(Raw_data_US_healthcare[[#This Row],[Age]]&lt;35,"Young",IF(Raw_data_US_healthcare[[#This Row],[Age]]&lt;60,"Middle","Senior"))</f>
        <v>Young</v>
      </c>
      <c r="E8231" t="s">
        <v>26</v>
      </c>
      <c r="F8231" t="s">
        <v>88</v>
      </c>
      <c r="G8231" t="s">
        <v>88</v>
      </c>
      <c r="H8231" t="s">
        <v>36</v>
      </c>
      <c r="I8231" s="2">
        <v>44790</v>
      </c>
      <c r="J8231" t="s">
        <v>22142</v>
      </c>
      <c r="K8231" t="s">
        <v>22143</v>
      </c>
      <c r="L8231" t="s">
        <v>52</v>
      </c>
      <c r="M8231">
        <v>11667.27</v>
      </c>
      <c r="N8231">
        <v>236</v>
      </c>
      <c r="O8231" t="s">
        <v>22</v>
      </c>
      <c r="P8231" t="s">
        <v>22</v>
      </c>
      <c r="Q8231" s="2">
        <v>44793</v>
      </c>
      <c r="R8231" t="s">
        <v>32</v>
      </c>
      <c r="S8231" t="s">
        <v>33</v>
      </c>
      <c r="T8231">
        <f>_xlfn.DAYS(Raw_data_US_healthcare[[#This Row],[Discharge Date]],Raw_data_US_healthcare[[#This Row],[Date of Admission]])</f>
        <v>3</v>
      </c>
    </row>
    <row r="8232" spans="1:20" x14ac:dyDescent="0.3">
      <c r="A8232" t="s">
        <v>26511</v>
      </c>
      <c r="B8232" t="s">
        <v>22144</v>
      </c>
      <c r="C8232">
        <v>45</v>
      </c>
      <c r="D8232" t="str">
        <f>IF(Raw_data_US_healthcare[[#This Row],[Age]]&lt;35,"Young",IF(Raw_data_US_healthcare[[#This Row],[Age]]&lt;60,"Middle","Senior"))</f>
        <v>Middle</v>
      </c>
      <c r="E8232" t="s">
        <v>16</v>
      </c>
      <c r="F8232" t="s">
        <v>88</v>
      </c>
      <c r="G8232" t="s">
        <v>88</v>
      </c>
      <c r="H8232" t="s">
        <v>36</v>
      </c>
      <c r="I8232" s="2">
        <v>43941</v>
      </c>
      <c r="J8232" t="s">
        <v>22145</v>
      </c>
      <c r="K8232" t="s">
        <v>22146</v>
      </c>
      <c r="L8232" t="s">
        <v>21</v>
      </c>
      <c r="M8232">
        <v>10327.4393</v>
      </c>
      <c r="N8232">
        <v>125</v>
      </c>
      <c r="O8232" t="s">
        <v>22</v>
      </c>
      <c r="P8232" t="s">
        <v>22</v>
      </c>
      <c r="Q8232" s="2">
        <v>43944</v>
      </c>
      <c r="R8232" t="s">
        <v>83</v>
      </c>
      <c r="S8232" t="s">
        <v>45</v>
      </c>
      <c r="T8232">
        <f>_xlfn.DAYS(Raw_data_US_healthcare[[#This Row],[Discharge Date]],Raw_data_US_healthcare[[#This Row],[Date of Admission]])</f>
        <v>3</v>
      </c>
    </row>
    <row r="8233" spans="1:20" x14ac:dyDescent="0.3">
      <c r="A8233" t="s">
        <v>26511</v>
      </c>
      <c r="B8233" t="s">
        <v>22147</v>
      </c>
      <c r="C8233">
        <v>61</v>
      </c>
      <c r="D8233" t="str">
        <f>IF(Raw_data_US_healthcare[[#This Row],[Age]]&lt;35,"Young",IF(Raw_data_US_healthcare[[#This Row],[Age]]&lt;60,"Middle","Senior"))</f>
        <v>Senior</v>
      </c>
      <c r="E8233" t="s">
        <v>16</v>
      </c>
      <c r="F8233" t="s">
        <v>27</v>
      </c>
      <c r="G8233" t="s">
        <v>27</v>
      </c>
      <c r="H8233" t="s">
        <v>26514</v>
      </c>
      <c r="I8233" s="2">
        <v>44842</v>
      </c>
      <c r="J8233" t="s">
        <v>22148</v>
      </c>
      <c r="K8233" t="s">
        <v>22149</v>
      </c>
      <c r="L8233" t="s">
        <v>21</v>
      </c>
      <c r="M8233">
        <v>23856.157999999999</v>
      </c>
      <c r="N8233">
        <v>490</v>
      </c>
      <c r="O8233" t="s">
        <v>39</v>
      </c>
      <c r="P8233" t="s">
        <v>39</v>
      </c>
      <c r="Q8233" s="2">
        <v>44849</v>
      </c>
      <c r="R8233" t="s">
        <v>32</v>
      </c>
      <c r="S8233" t="s">
        <v>33</v>
      </c>
      <c r="T8233">
        <f>_xlfn.DAYS(Raw_data_US_healthcare[[#This Row],[Discharge Date]],Raw_data_US_healthcare[[#This Row],[Date of Admission]])</f>
        <v>7</v>
      </c>
    </row>
    <row r="8234" spans="1:20" x14ac:dyDescent="0.3">
      <c r="A8234" t="s">
        <v>26511</v>
      </c>
      <c r="B8234" t="s">
        <v>5991</v>
      </c>
      <c r="C8234">
        <v>34</v>
      </c>
      <c r="D8234" t="str">
        <f>IF(Raw_data_US_healthcare[[#This Row],[Age]]&lt;35,"Young",IF(Raw_data_US_healthcare[[#This Row],[Age]]&lt;60,"Middle","Senior"))</f>
        <v>Young</v>
      </c>
      <c r="E8234" t="s">
        <v>16</v>
      </c>
      <c r="F8234" t="s">
        <v>62</v>
      </c>
      <c r="G8234" t="s">
        <v>62</v>
      </c>
      <c r="H8234" t="s">
        <v>36</v>
      </c>
      <c r="I8234" s="2">
        <v>44391</v>
      </c>
      <c r="J8234" t="s">
        <v>22150</v>
      </c>
      <c r="K8234" t="s">
        <v>22151</v>
      </c>
      <c r="L8234" t="s">
        <v>56</v>
      </c>
      <c r="M8234">
        <v>2971.2467999999999</v>
      </c>
      <c r="N8234">
        <v>479</v>
      </c>
      <c r="O8234" t="s">
        <v>22</v>
      </c>
      <c r="P8234" t="s">
        <v>22</v>
      </c>
      <c r="Q8234" s="2">
        <v>44407</v>
      </c>
      <c r="R8234" t="s">
        <v>44</v>
      </c>
      <c r="S8234" t="s">
        <v>45</v>
      </c>
      <c r="T8234">
        <f>_xlfn.DAYS(Raw_data_US_healthcare[[#This Row],[Discharge Date]],Raw_data_US_healthcare[[#This Row],[Date of Admission]])</f>
        <v>16</v>
      </c>
    </row>
    <row r="8235" spans="1:20" x14ac:dyDescent="0.3">
      <c r="A8235" t="s">
        <v>26511</v>
      </c>
      <c r="B8235" t="s">
        <v>11624</v>
      </c>
      <c r="C8235">
        <v>60</v>
      </c>
      <c r="D8235" t="str">
        <f>IF(Raw_data_US_healthcare[[#This Row],[Age]]&lt;35,"Young",IF(Raw_data_US_healthcare[[#This Row],[Age]]&lt;60,"Middle","Senior"))</f>
        <v>Senior</v>
      </c>
      <c r="E8235" t="s">
        <v>16</v>
      </c>
      <c r="F8235" t="s">
        <v>62</v>
      </c>
      <c r="G8235" t="s">
        <v>62</v>
      </c>
      <c r="H8235" t="s">
        <v>36</v>
      </c>
      <c r="I8235" s="2">
        <v>45046</v>
      </c>
      <c r="J8235" t="s">
        <v>22152</v>
      </c>
      <c r="K8235" t="s">
        <v>22153</v>
      </c>
      <c r="L8235" t="s">
        <v>21</v>
      </c>
      <c r="M8235">
        <v>2825.6251999999999</v>
      </c>
      <c r="N8235">
        <v>440</v>
      </c>
      <c r="O8235" t="s">
        <v>22</v>
      </c>
      <c r="P8235" t="s">
        <v>22</v>
      </c>
      <c r="Q8235" s="2">
        <v>45049</v>
      </c>
      <c r="R8235" t="s">
        <v>32</v>
      </c>
      <c r="S8235" t="s">
        <v>45</v>
      </c>
      <c r="T8235">
        <f>_xlfn.DAYS(Raw_data_US_healthcare[[#This Row],[Discharge Date]],Raw_data_US_healthcare[[#This Row],[Date of Admission]])</f>
        <v>3</v>
      </c>
    </row>
    <row r="8236" spans="1:20" x14ac:dyDescent="0.3">
      <c r="A8236" t="s">
        <v>26511</v>
      </c>
      <c r="B8236" t="s">
        <v>22154</v>
      </c>
      <c r="C8236">
        <v>85</v>
      </c>
      <c r="D8236" t="str">
        <f>IF(Raw_data_US_healthcare[[#This Row],[Age]]&lt;35,"Young",IF(Raw_data_US_healthcare[[#This Row],[Age]]&lt;60,"Middle","Senior"))</f>
        <v>Senior</v>
      </c>
      <c r="E8236" t="s">
        <v>16</v>
      </c>
      <c r="F8236" t="s">
        <v>88</v>
      </c>
      <c r="G8236" t="s">
        <v>88</v>
      </c>
      <c r="H8236" t="s">
        <v>36</v>
      </c>
      <c r="I8236" s="2">
        <v>44341</v>
      </c>
      <c r="J8236" t="s">
        <v>22155</v>
      </c>
      <c r="K8236" t="s">
        <v>22156</v>
      </c>
      <c r="L8236" t="s">
        <v>21</v>
      </c>
      <c r="M8236">
        <v>24882.265500000001</v>
      </c>
      <c r="N8236">
        <v>309</v>
      </c>
      <c r="O8236" t="s">
        <v>39</v>
      </c>
      <c r="P8236" t="s">
        <v>39</v>
      </c>
      <c r="Q8236" s="2">
        <v>44359</v>
      </c>
      <c r="R8236" t="s">
        <v>44</v>
      </c>
      <c r="S8236" t="s">
        <v>24</v>
      </c>
      <c r="T8236">
        <f>_xlfn.DAYS(Raw_data_US_healthcare[[#This Row],[Discharge Date]],Raw_data_US_healthcare[[#This Row],[Date of Admission]])</f>
        <v>18</v>
      </c>
    </row>
    <row r="8237" spans="1:20" x14ac:dyDescent="0.3">
      <c r="A8237" t="s">
        <v>26512</v>
      </c>
      <c r="B8237" t="s">
        <v>4155</v>
      </c>
      <c r="C8237">
        <v>52</v>
      </c>
      <c r="D8237" t="str">
        <f>IF(Raw_data_US_healthcare[[#This Row],[Age]]&lt;35,"Young",IF(Raw_data_US_healthcare[[#This Row],[Age]]&lt;60,"Middle","Senior"))</f>
        <v>Middle</v>
      </c>
      <c r="E8237" t="s">
        <v>26</v>
      </c>
      <c r="F8237" t="s">
        <v>228</v>
      </c>
      <c r="G8237" t="s">
        <v>228</v>
      </c>
      <c r="H8237" t="s">
        <v>69</v>
      </c>
      <c r="I8237" s="2">
        <v>44146</v>
      </c>
      <c r="J8237" t="s">
        <v>22157</v>
      </c>
      <c r="K8237" t="s">
        <v>22158</v>
      </c>
      <c r="L8237" t="s">
        <v>52</v>
      </c>
      <c r="M8237">
        <v>75089.119099999996</v>
      </c>
      <c r="N8237">
        <v>484</v>
      </c>
      <c r="O8237" t="s">
        <v>39</v>
      </c>
      <c r="P8237" t="s">
        <v>39</v>
      </c>
      <c r="Q8237" s="2">
        <v>44150</v>
      </c>
      <c r="R8237" t="s">
        <v>23</v>
      </c>
      <c r="S8237" t="s">
        <v>45</v>
      </c>
      <c r="T8237">
        <f>_xlfn.DAYS(Raw_data_US_healthcare[[#This Row],[Discharge Date]],Raw_data_US_healthcare[[#This Row],[Date of Admission]])</f>
        <v>4</v>
      </c>
    </row>
    <row r="8238" spans="1:20" x14ac:dyDescent="0.3">
      <c r="A8238" t="s">
        <v>26511</v>
      </c>
      <c r="B8238" t="s">
        <v>22159</v>
      </c>
      <c r="C8238">
        <v>31</v>
      </c>
      <c r="D8238" t="str">
        <f>IF(Raw_data_US_healthcare[[#This Row],[Age]]&lt;35,"Young",IF(Raw_data_US_healthcare[[#This Row],[Age]]&lt;60,"Middle","Senior"))</f>
        <v>Young</v>
      </c>
      <c r="E8238" t="s">
        <v>16</v>
      </c>
      <c r="F8238" t="s">
        <v>88</v>
      </c>
      <c r="G8238" t="s">
        <v>88</v>
      </c>
      <c r="H8238" t="s">
        <v>69</v>
      </c>
      <c r="I8238" s="2">
        <v>44443</v>
      </c>
      <c r="J8238" t="s">
        <v>22160</v>
      </c>
      <c r="K8238" t="s">
        <v>22161</v>
      </c>
      <c r="L8238" t="s">
        <v>31</v>
      </c>
      <c r="M8238">
        <v>50584.922299999998</v>
      </c>
      <c r="N8238">
        <v>394</v>
      </c>
      <c r="O8238" t="s">
        <v>22</v>
      </c>
      <c r="P8238" t="s">
        <v>22</v>
      </c>
      <c r="Q8238" s="2">
        <v>44446</v>
      </c>
      <c r="R8238" t="s">
        <v>32</v>
      </c>
      <c r="S8238" t="s">
        <v>24</v>
      </c>
      <c r="T8238">
        <f>_xlfn.DAYS(Raw_data_US_healthcare[[#This Row],[Discharge Date]],Raw_data_US_healthcare[[#This Row],[Date of Admission]])</f>
        <v>3</v>
      </c>
    </row>
    <row r="8239" spans="1:20" x14ac:dyDescent="0.3">
      <c r="A8239" t="s">
        <v>26511</v>
      </c>
      <c r="B8239" t="s">
        <v>8044</v>
      </c>
      <c r="C8239">
        <v>37</v>
      </c>
      <c r="D8239" t="str">
        <f>IF(Raw_data_US_healthcare[[#This Row],[Age]]&lt;35,"Young",IF(Raw_data_US_healthcare[[#This Row],[Age]]&lt;60,"Middle","Senior"))</f>
        <v>Middle</v>
      </c>
      <c r="E8239" t="s">
        <v>16</v>
      </c>
      <c r="F8239" t="s">
        <v>62</v>
      </c>
      <c r="G8239" t="s">
        <v>62</v>
      </c>
      <c r="H8239" t="s">
        <v>26516</v>
      </c>
      <c r="I8239" s="2">
        <v>44767</v>
      </c>
      <c r="J8239" t="s">
        <v>22162</v>
      </c>
      <c r="K8239" t="s">
        <v>22163</v>
      </c>
      <c r="L8239" t="s">
        <v>56</v>
      </c>
      <c r="M8239">
        <v>33911.029000000002</v>
      </c>
      <c r="N8239">
        <v>134</v>
      </c>
      <c r="O8239" t="s">
        <v>43</v>
      </c>
      <c r="P8239" t="s">
        <v>43</v>
      </c>
      <c r="Q8239" s="2">
        <v>44778</v>
      </c>
      <c r="R8239" t="s">
        <v>83</v>
      </c>
      <c r="S8239" t="s">
        <v>45</v>
      </c>
      <c r="T8239">
        <f>_xlfn.DAYS(Raw_data_US_healthcare[[#This Row],[Discharge Date]],Raw_data_US_healthcare[[#This Row],[Date of Admission]])</f>
        <v>11</v>
      </c>
    </row>
    <row r="8240" spans="1:20" x14ac:dyDescent="0.3">
      <c r="A8240" t="s">
        <v>26512</v>
      </c>
      <c r="B8240" t="s">
        <v>22164</v>
      </c>
      <c r="C8240">
        <v>59</v>
      </c>
      <c r="D8240" t="str">
        <f>IF(Raw_data_US_healthcare[[#This Row],[Age]]&lt;35,"Young",IF(Raw_data_US_healthcare[[#This Row],[Age]]&lt;60,"Middle","Senior"))</f>
        <v>Middle</v>
      </c>
      <c r="E8240" t="s">
        <v>26</v>
      </c>
      <c r="F8240" t="s">
        <v>17</v>
      </c>
      <c r="G8240" t="s">
        <v>17</v>
      </c>
      <c r="H8240" t="s">
        <v>18</v>
      </c>
      <c r="I8240" s="2">
        <v>45215</v>
      </c>
      <c r="J8240" t="s">
        <v>22165</v>
      </c>
      <c r="K8240" t="s">
        <v>22166</v>
      </c>
      <c r="L8240" t="s">
        <v>56</v>
      </c>
      <c r="M8240">
        <v>40356.7264</v>
      </c>
      <c r="N8240">
        <v>143</v>
      </c>
      <c r="O8240" t="s">
        <v>43</v>
      </c>
      <c r="P8240" t="s">
        <v>43</v>
      </c>
      <c r="Q8240" s="2">
        <v>45226</v>
      </c>
      <c r="R8240" t="s">
        <v>44</v>
      </c>
      <c r="S8240" t="s">
        <v>33</v>
      </c>
      <c r="T8240">
        <f>_xlfn.DAYS(Raw_data_US_healthcare[[#This Row],[Discharge Date]],Raw_data_US_healthcare[[#This Row],[Date of Admission]])</f>
        <v>11</v>
      </c>
    </row>
    <row r="8241" spans="1:20" x14ac:dyDescent="0.3">
      <c r="A8241" t="s">
        <v>26511</v>
      </c>
      <c r="B8241" t="s">
        <v>22167</v>
      </c>
      <c r="C8241">
        <v>83</v>
      </c>
      <c r="D8241" t="str">
        <f>IF(Raw_data_US_healthcare[[#This Row],[Age]]&lt;35,"Young",IF(Raw_data_US_healthcare[[#This Row],[Age]]&lt;60,"Middle","Senior"))</f>
        <v>Senior</v>
      </c>
      <c r="E8241" t="s">
        <v>16</v>
      </c>
      <c r="F8241" t="s">
        <v>17</v>
      </c>
      <c r="G8241" t="s">
        <v>17</v>
      </c>
      <c r="H8241" t="s">
        <v>26514</v>
      </c>
      <c r="I8241" s="2">
        <v>44190</v>
      </c>
      <c r="J8241" t="s">
        <v>13177</v>
      </c>
      <c r="K8241" t="s">
        <v>22168</v>
      </c>
      <c r="L8241" t="s">
        <v>56</v>
      </c>
      <c r="M8241">
        <v>28455.665000000001</v>
      </c>
      <c r="N8241">
        <v>206</v>
      </c>
      <c r="O8241" t="s">
        <v>22</v>
      </c>
      <c r="P8241" t="s">
        <v>22</v>
      </c>
      <c r="Q8241" s="2">
        <v>44199</v>
      </c>
      <c r="R8241" t="s">
        <v>48</v>
      </c>
      <c r="S8241" t="s">
        <v>33</v>
      </c>
      <c r="T8241">
        <f>_xlfn.DAYS(Raw_data_US_healthcare[[#This Row],[Discharge Date]],Raw_data_US_healthcare[[#This Row],[Date of Admission]])</f>
        <v>9</v>
      </c>
    </row>
    <row r="8242" spans="1:20" x14ac:dyDescent="0.3">
      <c r="A8242" t="s">
        <v>26512</v>
      </c>
      <c r="B8242" t="s">
        <v>22169</v>
      </c>
      <c r="C8242">
        <v>84</v>
      </c>
      <c r="D8242" t="str">
        <f>IF(Raw_data_US_healthcare[[#This Row],[Age]]&lt;35,"Young",IF(Raw_data_US_healthcare[[#This Row],[Age]]&lt;60,"Middle","Senior"))</f>
        <v>Senior</v>
      </c>
      <c r="E8242" t="s">
        <v>26</v>
      </c>
      <c r="F8242" t="s">
        <v>49</v>
      </c>
      <c r="G8242" t="s">
        <v>49</v>
      </c>
      <c r="H8242" t="s">
        <v>18</v>
      </c>
      <c r="I8242" s="2">
        <v>44214</v>
      </c>
      <c r="J8242" t="s">
        <v>10489</v>
      </c>
      <c r="K8242" t="s">
        <v>10542</v>
      </c>
      <c r="L8242" t="s">
        <v>56</v>
      </c>
      <c r="M8242">
        <v>22791.916300000001</v>
      </c>
      <c r="N8242">
        <v>160</v>
      </c>
      <c r="O8242" t="s">
        <v>39</v>
      </c>
      <c r="P8242" t="s">
        <v>39</v>
      </c>
      <c r="Q8242" s="2">
        <v>44228</v>
      </c>
      <c r="R8242" t="s">
        <v>23</v>
      </c>
      <c r="S8242" t="s">
        <v>33</v>
      </c>
      <c r="T8242">
        <f>_xlfn.DAYS(Raw_data_US_healthcare[[#This Row],[Discharge Date]],Raw_data_US_healthcare[[#This Row],[Date of Admission]])</f>
        <v>14</v>
      </c>
    </row>
    <row r="8243" spans="1:20" x14ac:dyDescent="0.3">
      <c r="A8243" t="s">
        <v>26512</v>
      </c>
      <c r="B8243" t="s">
        <v>22170</v>
      </c>
      <c r="C8243">
        <v>25</v>
      </c>
      <c r="D8243" t="str">
        <f>IF(Raw_data_US_healthcare[[#This Row],[Age]]&lt;35,"Young",IF(Raw_data_US_healthcare[[#This Row],[Age]]&lt;60,"Middle","Senior"))</f>
        <v>Young</v>
      </c>
      <c r="E8243" t="s">
        <v>26</v>
      </c>
      <c r="F8243" t="s">
        <v>17</v>
      </c>
      <c r="G8243" t="s">
        <v>17</v>
      </c>
      <c r="H8243" t="s">
        <v>36</v>
      </c>
      <c r="I8243" s="2">
        <v>44817</v>
      </c>
      <c r="J8243" t="s">
        <v>10330</v>
      </c>
      <c r="K8243" t="s">
        <v>22171</v>
      </c>
      <c r="L8243" t="s">
        <v>31</v>
      </c>
      <c r="M8243">
        <v>14188.554599999999</v>
      </c>
      <c r="N8243">
        <v>198</v>
      </c>
      <c r="O8243" t="s">
        <v>22</v>
      </c>
      <c r="P8243" t="s">
        <v>22</v>
      </c>
      <c r="Q8243" s="2">
        <v>44835</v>
      </c>
      <c r="R8243" t="s">
        <v>48</v>
      </c>
      <c r="S8243" t="s">
        <v>24</v>
      </c>
      <c r="T8243">
        <f>_xlfn.DAYS(Raw_data_US_healthcare[[#This Row],[Discharge Date]],Raw_data_US_healthcare[[#This Row],[Date of Admission]])</f>
        <v>18</v>
      </c>
    </row>
    <row r="8244" spans="1:20" x14ac:dyDescent="0.3">
      <c r="A8244" t="s">
        <v>26511</v>
      </c>
      <c r="B8244" t="s">
        <v>22172</v>
      </c>
      <c r="C8244">
        <v>82</v>
      </c>
      <c r="D8244" t="str">
        <f>IF(Raw_data_US_healthcare[[#This Row],[Age]]&lt;35,"Young",IF(Raw_data_US_healthcare[[#This Row],[Age]]&lt;60,"Middle","Senior"))</f>
        <v>Senior</v>
      </c>
      <c r="E8244" t="s">
        <v>16</v>
      </c>
      <c r="F8244" t="s">
        <v>27</v>
      </c>
      <c r="G8244" t="s">
        <v>27</v>
      </c>
      <c r="H8244" t="s">
        <v>69</v>
      </c>
      <c r="I8244" s="2">
        <v>44427</v>
      </c>
      <c r="J8244" t="s">
        <v>22173</v>
      </c>
      <c r="K8244" t="s">
        <v>22174</v>
      </c>
      <c r="L8244" t="s">
        <v>60</v>
      </c>
      <c r="M8244">
        <v>26835.314299999998</v>
      </c>
      <c r="N8244">
        <v>150</v>
      </c>
      <c r="O8244" t="s">
        <v>39</v>
      </c>
      <c r="P8244" t="s">
        <v>39</v>
      </c>
      <c r="Q8244" s="2">
        <v>44451</v>
      </c>
      <c r="R8244" t="s">
        <v>44</v>
      </c>
      <c r="S8244" t="s">
        <v>24</v>
      </c>
      <c r="T8244">
        <f>_xlfn.DAYS(Raw_data_US_healthcare[[#This Row],[Discharge Date]],Raw_data_US_healthcare[[#This Row],[Date of Admission]])</f>
        <v>24</v>
      </c>
    </row>
    <row r="8245" spans="1:20" x14ac:dyDescent="0.3">
      <c r="A8245" t="s">
        <v>26512</v>
      </c>
      <c r="B8245" t="s">
        <v>22175</v>
      </c>
      <c r="C8245">
        <v>58</v>
      </c>
      <c r="D8245" t="str">
        <f>IF(Raw_data_US_healthcare[[#This Row],[Age]]&lt;35,"Young",IF(Raw_data_US_healthcare[[#This Row],[Age]]&lt;60,"Middle","Senior"))</f>
        <v>Middle</v>
      </c>
      <c r="E8245" t="s">
        <v>26</v>
      </c>
      <c r="F8245" t="s">
        <v>113</v>
      </c>
      <c r="G8245" t="s">
        <v>113</v>
      </c>
      <c r="H8245" t="s">
        <v>26516</v>
      </c>
      <c r="I8245" s="2">
        <v>44865</v>
      </c>
      <c r="J8245" t="s">
        <v>22176</v>
      </c>
      <c r="K8245" t="s">
        <v>22177</v>
      </c>
      <c r="L8245" t="s">
        <v>56</v>
      </c>
      <c r="M8245">
        <v>24150.4944</v>
      </c>
      <c r="N8245">
        <v>119</v>
      </c>
      <c r="O8245" t="s">
        <v>43</v>
      </c>
      <c r="P8245" t="s">
        <v>43</v>
      </c>
      <c r="Q8245" s="2">
        <v>44892</v>
      </c>
      <c r="R8245" t="s">
        <v>32</v>
      </c>
      <c r="S8245" t="s">
        <v>45</v>
      </c>
      <c r="T8245">
        <f>_xlfn.DAYS(Raw_data_US_healthcare[[#This Row],[Discharge Date]],Raw_data_US_healthcare[[#This Row],[Date of Admission]])</f>
        <v>27</v>
      </c>
    </row>
    <row r="8246" spans="1:20" x14ac:dyDescent="0.3">
      <c r="A8246" t="s">
        <v>26512</v>
      </c>
      <c r="B8246" t="s">
        <v>22178</v>
      </c>
      <c r="C8246">
        <v>72</v>
      </c>
      <c r="D8246" t="str">
        <f>IF(Raw_data_US_healthcare[[#This Row],[Age]]&lt;35,"Young",IF(Raw_data_US_healthcare[[#This Row],[Age]]&lt;60,"Middle","Senior"))</f>
        <v>Senior</v>
      </c>
      <c r="E8246" t="s">
        <v>26</v>
      </c>
      <c r="F8246" t="s">
        <v>228</v>
      </c>
      <c r="G8246" t="s">
        <v>228</v>
      </c>
      <c r="H8246" t="s">
        <v>36</v>
      </c>
      <c r="I8246" s="2">
        <v>44907</v>
      </c>
      <c r="J8246" t="s">
        <v>13604</v>
      </c>
      <c r="K8246" t="s">
        <v>22179</v>
      </c>
      <c r="L8246" t="s">
        <v>21</v>
      </c>
      <c r="M8246">
        <v>5068.2685000000001</v>
      </c>
      <c r="N8246">
        <v>173</v>
      </c>
      <c r="O8246" t="s">
        <v>39</v>
      </c>
      <c r="P8246" t="s">
        <v>39</v>
      </c>
      <c r="Q8246" s="2">
        <v>44915</v>
      </c>
      <c r="R8246" t="s">
        <v>48</v>
      </c>
      <c r="S8246" t="s">
        <v>24</v>
      </c>
      <c r="T8246">
        <f>_xlfn.DAYS(Raw_data_US_healthcare[[#This Row],[Discharge Date]],Raw_data_US_healthcare[[#This Row],[Date of Admission]])</f>
        <v>8</v>
      </c>
    </row>
    <row r="8247" spans="1:20" x14ac:dyDescent="0.3">
      <c r="A8247" t="s">
        <v>26511</v>
      </c>
      <c r="B8247" t="s">
        <v>22180</v>
      </c>
      <c r="C8247">
        <v>73</v>
      </c>
      <c r="D8247" t="str">
        <f>IF(Raw_data_US_healthcare[[#This Row],[Age]]&lt;35,"Young",IF(Raw_data_US_healthcare[[#This Row],[Age]]&lt;60,"Middle","Senior"))</f>
        <v>Senior</v>
      </c>
      <c r="E8247" t="s">
        <v>16</v>
      </c>
      <c r="F8247" t="s">
        <v>62</v>
      </c>
      <c r="G8247" t="s">
        <v>62</v>
      </c>
      <c r="H8247" t="s">
        <v>36</v>
      </c>
      <c r="I8247" s="2">
        <v>44293</v>
      </c>
      <c r="J8247" t="s">
        <v>22181</v>
      </c>
      <c r="K8247" t="s">
        <v>22182</v>
      </c>
      <c r="L8247" t="s">
        <v>60</v>
      </c>
      <c r="M8247">
        <v>13579.3621</v>
      </c>
      <c r="N8247">
        <v>335</v>
      </c>
      <c r="O8247" t="s">
        <v>22</v>
      </c>
      <c r="P8247" t="s">
        <v>22</v>
      </c>
      <c r="Q8247" s="2">
        <v>44298</v>
      </c>
      <c r="R8247" t="s">
        <v>32</v>
      </c>
      <c r="S8247" t="s">
        <v>24</v>
      </c>
      <c r="T8247">
        <f>_xlfn.DAYS(Raw_data_US_healthcare[[#This Row],[Discharge Date]],Raw_data_US_healthcare[[#This Row],[Date of Admission]])</f>
        <v>5</v>
      </c>
    </row>
    <row r="8248" spans="1:20" x14ac:dyDescent="0.3">
      <c r="A8248" t="s">
        <v>26512</v>
      </c>
      <c r="B8248" t="s">
        <v>22183</v>
      </c>
      <c r="C8248">
        <v>25</v>
      </c>
      <c r="D8248" t="str">
        <f>IF(Raw_data_US_healthcare[[#This Row],[Age]]&lt;35,"Young",IF(Raw_data_US_healthcare[[#This Row],[Age]]&lt;60,"Middle","Senior"))</f>
        <v>Young</v>
      </c>
      <c r="E8248" t="s">
        <v>26</v>
      </c>
      <c r="F8248" t="s">
        <v>27</v>
      </c>
      <c r="G8248" t="s">
        <v>27</v>
      </c>
      <c r="H8248" t="s">
        <v>18</v>
      </c>
      <c r="I8248" s="2">
        <v>44406</v>
      </c>
      <c r="J8248" t="s">
        <v>22184</v>
      </c>
      <c r="K8248" t="s">
        <v>10456</v>
      </c>
      <c r="L8248" t="s">
        <v>56</v>
      </c>
      <c r="M8248">
        <v>24728.475399999999</v>
      </c>
      <c r="N8248">
        <v>452</v>
      </c>
      <c r="O8248" t="s">
        <v>43</v>
      </c>
      <c r="P8248" t="s">
        <v>43</v>
      </c>
      <c r="Q8248" s="2">
        <v>44426</v>
      </c>
      <c r="R8248" t="s">
        <v>48</v>
      </c>
      <c r="S8248" t="s">
        <v>24</v>
      </c>
      <c r="T8248">
        <f>_xlfn.DAYS(Raw_data_US_healthcare[[#This Row],[Discharge Date]],Raw_data_US_healthcare[[#This Row],[Date of Admission]])</f>
        <v>20</v>
      </c>
    </row>
    <row r="8249" spans="1:20" x14ac:dyDescent="0.3">
      <c r="A8249" t="s">
        <v>26512</v>
      </c>
      <c r="B8249" t="s">
        <v>22185</v>
      </c>
      <c r="C8249">
        <v>77</v>
      </c>
      <c r="D8249" t="str">
        <f>IF(Raw_data_US_healthcare[[#This Row],[Age]]&lt;35,"Young",IF(Raw_data_US_healthcare[[#This Row],[Age]]&lt;60,"Middle","Senior"))</f>
        <v>Senior</v>
      </c>
      <c r="E8249" t="s">
        <v>26</v>
      </c>
      <c r="F8249" t="s">
        <v>62</v>
      </c>
      <c r="G8249" t="s">
        <v>62</v>
      </c>
      <c r="H8249" t="s">
        <v>69</v>
      </c>
      <c r="I8249" s="2">
        <v>44820</v>
      </c>
      <c r="J8249" t="s">
        <v>22186</v>
      </c>
      <c r="K8249" t="s">
        <v>22187</v>
      </c>
      <c r="L8249" t="s">
        <v>31</v>
      </c>
      <c r="M8249">
        <v>15951.635700000001</v>
      </c>
      <c r="N8249">
        <v>489</v>
      </c>
      <c r="O8249" t="s">
        <v>39</v>
      </c>
      <c r="P8249" t="s">
        <v>39</v>
      </c>
      <c r="Q8249" s="2">
        <v>44830</v>
      </c>
      <c r="R8249" t="s">
        <v>32</v>
      </c>
      <c r="S8249" t="s">
        <v>33</v>
      </c>
      <c r="T8249">
        <f>_xlfn.DAYS(Raw_data_US_healthcare[[#This Row],[Discharge Date]],Raw_data_US_healthcare[[#This Row],[Date of Admission]])</f>
        <v>10</v>
      </c>
    </row>
    <row r="8250" spans="1:20" x14ac:dyDescent="0.3">
      <c r="A8250" t="s">
        <v>26511</v>
      </c>
      <c r="B8250" t="s">
        <v>22188</v>
      </c>
      <c r="C8250">
        <v>25</v>
      </c>
      <c r="D8250" t="str">
        <f>IF(Raw_data_US_healthcare[[#This Row],[Age]]&lt;35,"Young",IF(Raw_data_US_healthcare[[#This Row],[Age]]&lt;60,"Middle","Senior"))</f>
        <v>Young</v>
      </c>
      <c r="E8250" t="s">
        <v>16</v>
      </c>
      <c r="F8250" t="s">
        <v>17</v>
      </c>
      <c r="G8250" t="s">
        <v>17</v>
      </c>
      <c r="H8250" t="s">
        <v>69</v>
      </c>
      <c r="I8250" s="2">
        <v>45203</v>
      </c>
      <c r="J8250" t="s">
        <v>22189</v>
      </c>
      <c r="K8250" t="s">
        <v>22190</v>
      </c>
      <c r="L8250" t="s">
        <v>60</v>
      </c>
      <c r="M8250">
        <v>70620.047999999995</v>
      </c>
      <c r="N8250">
        <v>382</v>
      </c>
      <c r="O8250" t="s">
        <v>22</v>
      </c>
      <c r="P8250" t="s">
        <v>22</v>
      </c>
      <c r="Q8250" s="2">
        <v>45205</v>
      </c>
      <c r="R8250" t="s">
        <v>83</v>
      </c>
      <c r="S8250" t="s">
        <v>45</v>
      </c>
      <c r="T8250">
        <f>_xlfn.DAYS(Raw_data_US_healthcare[[#This Row],[Discharge Date]],Raw_data_US_healthcare[[#This Row],[Date of Admission]])</f>
        <v>2</v>
      </c>
    </row>
    <row r="8251" spans="1:20" x14ac:dyDescent="0.3">
      <c r="A8251" t="s">
        <v>26511</v>
      </c>
      <c r="B8251" t="s">
        <v>22191</v>
      </c>
      <c r="C8251">
        <v>62</v>
      </c>
      <c r="D8251" t="str">
        <f>IF(Raw_data_US_healthcare[[#This Row],[Age]]&lt;35,"Young",IF(Raw_data_US_healthcare[[#This Row],[Age]]&lt;60,"Middle","Senior"))</f>
        <v>Senior</v>
      </c>
      <c r="E8251" t="s">
        <v>16</v>
      </c>
      <c r="F8251" t="s">
        <v>27</v>
      </c>
      <c r="G8251" t="s">
        <v>27</v>
      </c>
      <c r="H8251" t="s">
        <v>26516</v>
      </c>
      <c r="I8251" s="2">
        <v>43947</v>
      </c>
      <c r="J8251" t="s">
        <v>22192</v>
      </c>
      <c r="K8251" t="s">
        <v>22193</v>
      </c>
      <c r="L8251" t="s">
        <v>31</v>
      </c>
      <c r="M8251">
        <v>27342.931199999999</v>
      </c>
      <c r="N8251">
        <v>199</v>
      </c>
      <c r="O8251" t="s">
        <v>43</v>
      </c>
      <c r="P8251" t="s">
        <v>43</v>
      </c>
      <c r="Q8251" s="2">
        <v>43965</v>
      </c>
      <c r="R8251" t="s">
        <v>48</v>
      </c>
      <c r="S8251" t="s">
        <v>24</v>
      </c>
      <c r="T8251">
        <f>_xlfn.DAYS(Raw_data_US_healthcare[[#This Row],[Discharge Date]],Raw_data_US_healthcare[[#This Row],[Date of Admission]])</f>
        <v>18</v>
      </c>
    </row>
    <row r="8252" spans="1:20" x14ac:dyDescent="0.3">
      <c r="A8252" t="s">
        <v>26512</v>
      </c>
      <c r="B8252" t="s">
        <v>22194</v>
      </c>
      <c r="C8252">
        <v>74</v>
      </c>
      <c r="D8252" t="str">
        <f>IF(Raw_data_US_healthcare[[#This Row],[Age]]&lt;35,"Young",IF(Raw_data_US_healthcare[[#This Row],[Age]]&lt;60,"Middle","Senior"))</f>
        <v>Senior</v>
      </c>
      <c r="E8252" t="s">
        <v>26</v>
      </c>
      <c r="F8252" t="s">
        <v>27</v>
      </c>
      <c r="G8252" t="s">
        <v>27</v>
      </c>
      <c r="H8252" t="s">
        <v>26516</v>
      </c>
      <c r="I8252" s="2">
        <v>43433</v>
      </c>
      <c r="J8252" t="s">
        <v>22195</v>
      </c>
      <c r="K8252" t="s">
        <v>22196</v>
      </c>
      <c r="L8252" t="s">
        <v>31</v>
      </c>
      <c r="M8252">
        <v>3162.3069999999998</v>
      </c>
      <c r="N8252">
        <v>160</v>
      </c>
      <c r="O8252" t="s">
        <v>43</v>
      </c>
      <c r="P8252" t="s">
        <v>43</v>
      </c>
      <c r="Q8252" s="2">
        <v>43443</v>
      </c>
      <c r="R8252" t="s">
        <v>48</v>
      </c>
      <c r="S8252" t="s">
        <v>45</v>
      </c>
      <c r="T8252">
        <f>_xlfn.DAYS(Raw_data_US_healthcare[[#This Row],[Discharge Date]],Raw_data_US_healthcare[[#This Row],[Date of Admission]])</f>
        <v>10</v>
      </c>
    </row>
    <row r="8253" spans="1:20" x14ac:dyDescent="0.3">
      <c r="A8253" t="s">
        <v>26511</v>
      </c>
      <c r="B8253" t="s">
        <v>22197</v>
      </c>
      <c r="C8253">
        <v>19</v>
      </c>
      <c r="D8253" t="str">
        <f>IF(Raw_data_US_healthcare[[#This Row],[Age]]&lt;35,"Young",IF(Raw_data_US_healthcare[[#This Row],[Age]]&lt;60,"Middle","Senior"))</f>
        <v>Young</v>
      </c>
      <c r="E8253" t="s">
        <v>16</v>
      </c>
      <c r="F8253" t="s">
        <v>88</v>
      </c>
      <c r="G8253" t="s">
        <v>88</v>
      </c>
      <c r="H8253" t="s">
        <v>69</v>
      </c>
      <c r="I8253" s="2">
        <v>44743</v>
      </c>
      <c r="J8253" t="s">
        <v>22198</v>
      </c>
      <c r="K8253" t="s">
        <v>8132</v>
      </c>
      <c r="L8253" t="s">
        <v>56</v>
      </c>
      <c r="M8253">
        <v>61482.012799999997</v>
      </c>
      <c r="N8253">
        <v>493</v>
      </c>
      <c r="O8253" t="s">
        <v>22</v>
      </c>
      <c r="P8253" t="s">
        <v>22</v>
      </c>
      <c r="Q8253" s="2">
        <v>44756</v>
      </c>
      <c r="R8253" t="s">
        <v>23</v>
      </c>
      <c r="S8253" t="s">
        <v>24</v>
      </c>
      <c r="T8253">
        <f>_xlfn.DAYS(Raw_data_US_healthcare[[#This Row],[Discharge Date]],Raw_data_US_healthcare[[#This Row],[Date of Admission]])</f>
        <v>13</v>
      </c>
    </row>
    <row r="8254" spans="1:20" x14ac:dyDescent="0.3">
      <c r="A8254" t="s">
        <v>26512</v>
      </c>
      <c r="B8254" t="s">
        <v>22199</v>
      </c>
      <c r="C8254">
        <v>57</v>
      </c>
      <c r="D8254" t="str">
        <f>IF(Raw_data_US_healthcare[[#This Row],[Age]]&lt;35,"Young",IF(Raw_data_US_healthcare[[#This Row],[Age]]&lt;60,"Middle","Senior"))</f>
        <v>Middle</v>
      </c>
      <c r="E8254" t="s">
        <v>26</v>
      </c>
      <c r="F8254" t="s">
        <v>113</v>
      </c>
      <c r="G8254" t="s">
        <v>113</v>
      </c>
      <c r="H8254" t="s">
        <v>28</v>
      </c>
      <c r="I8254" s="2">
        <v>43638</v>
      </c>
      <c r="J8254" t="s">
        <v>22200</v>
      </c>
      <c r="K8254" t="s">
        <v>22201</v>
      </c>
      <c r="L8254" t="s">
        <v>56</v>
      </c>
      <c r="M8254">
        <v>19366.0789</v>
      </c>
      <c r="N8254">
        <v>105</v>
      </c>
      <c r="O8254" t="s">
        <v>22</v>
      </c>
      <c r="P8254" t="s">
        <v>22</v>
      </c>
      <c r="Q8254" s="2">
        <v>43654</v>
      </c>
      <c r="R8254" t="s">
        <v>83</v>
      </c>
      <c r="S8254" t="s">
        <v>45</v>
      </c>
      <c r="T8254">
        <f>_xlfn.DAYS(Raw_data_US_healthcare[[#This Row],[Discharge Date]],Raw_data_US_healthcare[[#This Row],[Date of Admission]])</f>
        <v>16</v>
      </c>
    </row>
    <row r="8255" spans="1:20" x14ac:dyDescent="0.3">
      <c r="A8255" t="s">
        <v>26512</v>
      </c>
      <c r="B8255" t="s">
        <v>792</v>
      </c>
      <c r="C8255">
        <v>79</v>
      </c>
      <c r="D8255" t="str">
        <f>IF(Raw_data_US_healthcare[[#This Row],[Age]]&lt;35,"Young",IF(Raw_data_US_healthcare[[#This Row],[Age]]&lt;60,"Middle","Senior"))</f>
        <v>Senior</v>
      </c>
      <c r="E8255" t="s">
        <v>26</v>
      </c>
      <c r="F8255" t="s">
        <v>35</v>
      </c>
      <c r="G8255" t="s">
        <v>35</v>
      </c>
      <c r="H8255" t="s">
        <v>36</v>
      </c>
      <c r="I8255" s="2">
        <v>44725</v>
      </c>
      <c r="J8255" t="s">
        <v>22202</v>
      </c>
      <c r="K8255" t="s">
        <v>22203</v>
      </c>
      <c r="L8255" t="s">
        <v>56</v>
      </c>
      <c r="M8255">
        <v>23144.293699999998</v>
      </c>
      <c r="N8255">
        <v>200</v>
      </c>
      <c r="O8255" t="s">
        <v>22</v>
      </c>
      <c r="P8255" t="s">
        <v>22</v>
      </c>
      <c r="Q8255" s="2">
        <v>44726</v>
      </c>
      <c r="R8255" t="s">
        <v>44</v>
      </c>
      <c r="S8255" t="s">
        <v>33</v>
      </c>
      <c r="T8255">
        <f>_xlfn.DAYS(Raw_data_US_healthcare[[#This Row],[Discharge Date]],Raw_data_US_healthcare[[#This Row],[Date of Admission]])</f>
        <v>1</v>
      </c>
    </row>
    <row r="8256" spans="1:20" x14ac:dyDescent="0.3">
      <c r="A8256" t="s">
        <v>26512</v>
      </c>
      <c r="B8256" t="s">
        <v>14487</v>
      </c>
      <c r="C8256">
        <v>31</v>
      </c>
      <c r="D8256" t="str">
        <f>IF(Raw_data_US_healthcare[[#This Row],[Age]]&lt;35,"Young",IF(Raw_data_US_healthcare[[#This Row],[Age]]&lt;60,"Middle","Senior"))</f>
        <v>Young</v>
      </c>
      <c r="E8256" t="s">
        <v>26</v>
      </c>
      <c r="F8256" t="s">
        <v>62</v>
      </c>
      <c r="G8256" t="s">
        <v>62</v>
      </c>
      <c r="H8256" t="s">
        <v>28</v>
      </c>
      <c r="I8256" s="2">
        <v>44583</v>
      </c>
      <c r="J8256" t="s">
        <v>14444</v>
      </c>
      <c r="K8256" t="s">
        <v>22204</v>
      </c>
      <c r="L8256" t="s">
        <v>60</v>
      </c>
      <c r="M8256">
        <v>35741.2336</v>
      </c>
      <c r="N8256">
        <v>370</v>
      </c>
      <c r="O8256" t="s">
        <v>43</v>
      </c>
      <c r="P8256" t="s">
        <v>43</v>
      </c>
      <c r="Q8256" s="2">
        <v>44602</v>
      </c>
      <c r="R8256" t="s">
        <v>44</v>
      </c>
      <c r="S8256" t="s">
        <v>24</v>
      </c>
      <c r="T8256">
        <f>_xlfn.DAYS(Raw_data_US_healthcare[[#This Row],[Discharge Date]],Raw_data_US_healthcare[[#This Row],[Date of Admission]])</f>
        <v>19</v>
      </c>
    </row>
    <row r="8257" spans="1:20" x14ac:dyDescent="0.3">
      <c r="A8257" t="s">
        <v>26511</v>
      </c>
      <c r="B8257" t="s">
        <v>22205</v>
      </c>
      <c r="C8257">
        <v>58</v>
      </c>
      <c r="D8257" t="str">
        <f>IF(Raw_data_US_healthcare[[#This Row],[Age]]&lt;35,"Young",IF(Raw_data_US_healthcare[[#This Row],[Age]]&lt;60,"Middle","Senior"))</f>
        <v>Middle</v>
      </c>
      <c r="E8257" t="s">
        <v>16</v>
      </c>
      <c r="F8257" t="s">
        <v>113</v>
      </c>
      <c r="G8257" t="s">
        <v>113</v>
      </c>
      <c r="H8257" t="s">
        <v>26514</v>
      </c>
      <c r="I8257" s="2">
        <v>44217</v>
      </c>
      <c r="J8257" t="s">
        <v>22206</v>
      </c>
      <c r="K8257" t="s">
        <v>22207</v>
      </c>
      <c r="L8257" t="s">
        <v>21</v>
      </c>
      <c r="M8257">
        <v>2031.9203</v>
      </c>
      <c r="N8257">
        <v>366</v>
      </c>
      <c r="O8257" t="s">
        <v>39</v>
      </c>
      <c r="P8257" t="s">
        <v>39</v>
      </c>
      <c r="Q8257" s="2">
        <v>44231</v>
      </c>
      <c r="R8257" t="s">
        <v>83</v>
      </c>
      <c r="S8257" t="s">
        <v>24</v>
      </c>
      <c r="T8257">
        <f>_xlfn.DAYS(Raw_data_US_healthcare[[#This Row],[Discharge Date]],Raw_data_US_healthcare[[#This Row],[Date of Admission]])</f>
        <v>14</v>
      </c>
    </row>
    <row r="8258" spans="1:20" x14ac:dyDescent="0.3">
      <c r="A8258" t="s">
        <v>26512</v>
      </c>
      <c r="B8258" t="s">
        <v>22208</v>
      </c>
      <c r="C8258">
        <v>66</v>
      </c>
      <c r="D8258" t="str">
        <f>IF(Raw_data_US_healthcare[[#This Row],[Age]]&lt;35,"Young",IF(Raw_data_US_healthcare[[#This Row],[Age]]&lt;60,"Middle","Senior"))</f>
        <v>Senior</v>
      </c>
      <c r="E8258" t="s">
        <v>26</v>
      </c>
      <c r="F8258" t="s">
        <v>113</v>
      </c>
      <c r="G8258" t="s">
        <v>113</v>
      </c>
      <c r="H8258" t="s">
        <v>36</v>
      </c>
      <c r="I8258" s="2">
        <v>44078</v>
      </c>
      <c r="J8258" t="s">
        <v>22209</v>
      </c>
      <c r="K8258" t="s">
        <v>22210</v>
      </c>
      <c r="L8258" t="s">
        <v>52</v>
      </c>
      <c r="M8258">
        <v>14055.276900000001</v>
      </c>
      <c r="N8258">
        <v>170</v>
      </c>
      <c r="O8258" t="s">
        <v>22</v>
      </c>
      <c r="P8258" t="s">
        <v>22</v>
      </c>
      <c r="Q8258" s="2">
        <v>44095</v>
      </c>
      <c r="R8258" t="s">
        <v>44</v>
      </c>
      <c r="S8258" t="s">
        <v>33</v>
      </c>
      <c r="T8258">
        <f>_xlfn.DAYS(Raw_data_US_healthcare[[#This Row],[Discharge Date]],Raw_data_US_healthcare[[#This Row],[Date of Admission]])</f>
        <v>17</v>
      </c>
    </row>
    <row r="8259" spans="1:20" x14ac:dyDescent="0.3">
      <c r="A8259" t="s">
        <v>26511</v>
      </c>
      <c r="B8259" t="s">
        <v>2177</v>
      </c>
      <c r="C8259">
        <v>30</v>
      </c>
      <c r="D8259" t="str">
        <f>IF(Raw_data_US_healthcare[[#This Row],[Age]]&lt;35,"Young",IF(Raw_data_US_healthcare[[#This Row],[Age]]&lt;60,"Middle","Senior"))</f>
        <v>Young</v>
      </c>
      <c r="E8259" t="s">
        <v>16</v>
      </c>
      <c r="F8259" t="s">
        <v>113</v>
      </c>
      <c r="G8259" t="s">
        <v>113</v>
      </c>
      <c r="H8259" t="s">
        <v>69</v>
      </c>
      <c r="I8259" s="2">
        <v>43461</v>
      </c>
      <c r="J8259" t="s">
        <v>22211</v>
      </c>
      <c r="K8259" t="s">
        <v>22212</v>
      </c>
      <c r="L8259" t="s">
        <v>52</v>
      </c>
      <c r="M8259">
        <v>72429.929600000003</v>
      </c>
      <c r="N8259">
        <v>329</v>
      </c>
      <c r="O8259" t="s">
        <v>22</v>
      </c>
      <c r="P8259" t="s">
        <v>22</v>
      </c>
      <c r="Q8259" s="2">
        <v>43483</v>
      </c>
      <c r="R8259" t="s">
        <v>32</v>
      </c>
      <c r="S8259" t="s">
        <v>24</v>
      </c>
      <c r="T8259">
        <f>_xlfn.DAYS(Raw_data_US_healthcare[[#This Row],[Discharge Date]],Raw_data_US_healthcare[[#This Row],[Date of Admission]])</f>
        <v>22</v>
      </c>
    </row>
    <row r="8260" spans="1:20" x14ac:dyDescent="0.3">
      <c r="A8260" t="s">
        <v>26512</v>
      </c>
      <c r="B8260" t="s">
        <v>5805</v>
      </c>
      <c r="C8260">
        <v>45</v>
      </c>
      <c r="D8260" t="str">
        <f>IF(Raw_data_US_healthcare[[#This Row],[Age]]&lt;35,"Young",IF(Raw_data_US_healthcare[[#This Row],[Age]]&lt;60,"Middle","Senior"))</f>
        <v>Middle</v>
      </c>
      <c r="E8260" t="s">
        <v>26</v>
      </c>
      <c r="F8260" t="s">
        <v>88</v>
      </c>
      <c r="G8260" t="s">
        <v>88</v>
      </c>
      <c r="H8260" t="s">
        <v>69</v>
      </c>
      <c r="I8260" s="2">
        <v>43942</v>
      </c>
      <c r="J8260" t="s">
        <v>22213</v>
      </c>
      <c r="K8260" t="s">
        <v>22214</v>
      </c>
      <c r="L8260" t="s">
        <v>56</v>
      </c>
      <c r="M8260">
        <v>6139.9219000000003</v>
      </c>
      <c r="N8260">
        <v>475</v>
      </c>
      <c r="O8260" t="s">
        <v>22</v>
      </c>
      <c r="P8260" t="s">
        <v>22</v>
      </c>
      <c r="Q8260" s="2">
        <v>43958</v>
      </c>
      <c r="R8260" t="s">
        <v>83</v>
      </c>
      <c r="S8260" t="s">
        <v>45</v>
      </c>
      <c r="T8260">
        <f>_xlfn.DAYS(Raw_data_US_healthcare[[#This Row],[Discharge Date]],Raw_data_US_healthcare[[#This Row],[Date of Admission]])</f>
        <v>16</v>
      </c>
    </row>
    <row r="8261" spans="1:20" x14ac:dyDescent="0.3">
      <c r="A8261" t="s">
        <v>26512</v>
      </c>
      <c r="B8261" t="s">
        <v>138</v>
      </c>
      <c r="C8261">
        <v>49</v>
      </c>
      <c r="D8261" t="str">
        <f>IF(Raw_data_US_healthcare[[#This Row],[Age]]&lt;35,"Young",IF(Raw_data_US_healthcare[[#This Row],[Age]]&lt;60,"Middle","Senior"))</f>
        <v>Middle</v>
      </c>
      <c r="E8261" t="s">
        <v>26</v>
      </c>
      <c r="F8261" t="s">
        <v>113</v>
      </c>
      <c r="G8261" t="s">
        <v>113</v>
      </c>
      <c r="H8261" t="s">
        <v>26516</v>
      </c>
      <c r="I8261" s="2">
        <v>44339</v>
      </c>
      <c r="J8261" t="s">
        <v>22215</v>
      </c>
      <c r="K8261" t="s">
        <v>22216</v>
      </c>
      <c r="L8261" t="s">
        <v>31</v>
      </c>
      <c r="M8261">
        <v>27381.0923</v>
      </c>
      <c r="N8261">
        <v>450</v>
      </c>
      <c r="O8261" t="s">
        <v>43</v>
      </c>
      <c r="P8261" t="s">
        <v>43</v>
      </c>
      <c r="Q8261" s="2">
        <v>44358</v>
      </c>
      <c r="R8261" t="s">
        <v>32</v>
      </c>
      <c r="S8261" t="s">
        <v>24</v>
      </c>
      <c r="T8261">
        <f>_xlfn.DAYS(Raw_data_US_healthcare[[#This Row],[Discharge Date]],Raw_data_US_healthcare[[#This Row],[Date of Admission]])</f>
        <v>19</v>
      </c>
    </row>
    <row r="8262" spans="1:20" x14ac:dyDescent="0.3">
      <c r="A8262" t="s">
        <v>26511</v>
      </c>
      <c r="B8262" t="s">
        <v>22217</v>
      </c>
      <c r="C8262">
        <v>77</v>
      </c>
      <c r="D8262" t="str">
        <f>IF(Raw_data_US_healthcare[[#This Row],[Age]]&lt;35,"Young",IF(Raw_data_US_healthcare[[#This Row],[Age]]&lt;60,"Middle","Senior"))</f>
        <v>Senior</v>
      </c>
      <c r="E8262" t="s">
        <v>16</v>
      </c>
      <c r="F8262" t="s">
        <v>88</v>
      </c>
      <c r="G8262" t="s">
        <v>88</v>
      </c>
      <c r="H8262" t="s">
        <v>36</v>
      </c>
      <c r="I8262" s="2">
        <v>43810</v>
      </c>
      <c r="J8262" t="s">
        <v>22218</v>
      </c>
      <c r="K8262" t="s">
        <v>22219</v>
      </c>
      <c r="L8262" t="s">
        <v>60</v>
      </c>
      <c r="M8262">
        <v>18428.607100000001</v>
      </c>
      <c r="N8262">
        <v>212</v>
      </c>
      <c r="O8262" t="s">
        <v>39</v>
      </c>
      <c r="P8262" t="s">
        <v>39</v>
      </c>
      <c r="Q8262" s="2">
        <v>43817</v>
      </c>
      <c r="R8262" t="s">
        <v>44</v>
      </c>
      <c r="S8262" t="s">
        <v>45</v>
      </c>
      <c r="T8262">
        <f>_xlfn.DAYS(Raw_data_US_healthcare[[#This Row],[Discharge Date]],Raw_data_US_healthcare[[#This Row],[Date of Admission]])</f>
        <v>7</v>
      </c>
    </row>
    <row r="8263" spans="1:20" x14ac:dyDescent="0.3">
      <c r="A8263" t="s">
        <v>26511</v>
      </c>
      <c r="B8263" t="s">
        <v>22220</v>
      </c>
      <c r="C8263">
        <v>83</v>
      </c>
      <c r="D8263" t="str">
        <f>IF(Raw_data_US_healthcare[[#This Row],[Age]]&lt;35,"Young",IF(Raw_data_US_healthcare[[#This Row],[Age]]&lt;60,"Middle","Senior"))</f>
        <v>Senior</v>
      </c>
      <c r="E8263" t="s">
        <v>16</v>
      </c>
      <c r="F8263" t="s">
        <v>49</v>
      </c>
      <c r="G8263" t="s">
        <v>49</v>
      </c>
      <c r="H8263" t="s">
        <v>26514</v>
      </c>
      <c r="I8263" s="2">
        <v>44527</v>
      </c>
      <c r="J8263" t="s">
        <v>2051</v>
      </c>
      <c r="K8263" t="s">
        <v>22221</v>
      </c>
      <c r="L8263" t="s">
        <v>31</v>
      </c>
      <c r="M8263">
        <v>30673.5432</v>
      </c>
      <c r="N8263">
        <v>200</v>
      </c>
      <c r="O8263" t="s">
        <v>22</v>
      </c>
      <c r="P8263" t="s">
        <v>22</v>
      </c>
      <c r="Q8263" s="2">
        <v>44550</v>
      </c>
      <c r="R8263" t="s">
        <v>32</v>
      </c>
      <c r="S8263" t="s">
        <v>33</v>
      </c>
      <c r="T8263">
        <f>_xlfn.DAYS(Raw_data_US_healthcare[[#This Row],[Discharge Date]],Raw_data_US_healthcare[[#This Row],[Date of Admission]])</f>
        <v>23</v>
      </c>
    </row>
    <row r="8264" spans="1:20" x14ac:dyDescent="0.3">
      <c r="A8264" t="s">
        <v>26512</v>
      </c>
      <c r="B8264" t="s">
        <v>22222</v>
      </c>
      <c r="C8264">
        <v>38</v>
      </c>
      <c r="D8264" t="str">
        <f>IF(Raw_data_US_healthcare[[#This Row],[Age]]&lt;35,"Young",IF(Raw_data_US_healthcare[[#This Row],[Age]]&lt;60,"Middle","Senior"))</f>
        <v>Middle</v>
      </c>
      <c r="E8264" t="s">
        <v>26</v>
      </c>
      <c r="F8264" t="s">
        <v>49</v>
      </c>
      <c r="G8264" t="s">
        <v>49</v>
      </c>
      <c r="H8264" t="s">
        <v>26516</v>
      </c>
      <c r="I8264" s="2">
        <v>45100</v>
      </c>
      <c r="J8264" t="s">
        <v>22223</v>
      </c>
      <c r="K8264" t="s">
        <v>12343</v>
      </c>
      <c r="L8264" t="s">
        <v>21</v>
      </c>
      <c r="M8264">
        <v>24856.127</v>
      </c>
      <c r="N8264">
        <v>283</v>
      </c>
      <c r="O8264" t="s">
        <v>43</v>
      </c>
      <c r="P8264" t="s">
        <v>43</v>
      </c>
      <c r="Q8264" s="2">
        <v>45120</v>
      </c>
      <c r="R8264" t="s">
        <v>48</v>
      </c>
      <c r="S8264" t="s">
        <v>24</v>
      </c>
      <c r="T8264">
        <f>_xlfn.DAYS(Raw_data_US_healthcare[[#This Row],[Discharge Date]],Raw_data_US_healthcare[[#This Row],[Date of Admission]])</f>
        <v>20</v>
      </c>
    </row>
    <row r="8265" spans="1:20" x14ac:dyDescent="0.3">
      <c r="A8265" t="s">
        <v>26511</v>
      </c>
      <c r="B8265" t="s">
        <v>9853</v>
      </c>
      <c r="C8265">
        <v>52</v>
      </c>
      <c r="D8265" t="str">
        <f>IF(Raw_data_US_healthcare[[#This Row],[Age]]&lt;35,"Young",IF(Raw_data_US_healthcare[[#This Row],[Age]]&lt;60,"Middle","Senior"))</f>
        <v>Middle</v>
      </c>
      <c r="E8265" t="s">
        <v>16</v>
      </c>
      <c r="F8265" t="s">
        <v>27</v>
      </c>
      <c r="G8265" t="s">
        <v>27</v>
      </c>
      <c r="H8265" t="s">
        <v>69</v>
      </c>
      <c r="I8265" s="2">
        <v>44826</v>
      </c>
      <c r="J8265" t="s">
        <v>13011</v>
      </c>
      <c r="K8265" t="s">
        <v>22224</v>
      </c>
      <c r="L8265" t="s">
        <v>56</v>
      </c>
      <c r="M8265">
        <v>72452.125799999994</v>
      </c>
      <c r="N8265">
        <v>345</v>
      </c>
      <c r="O8265" t="s">
        <v>22</v>
      </c>
      <c r="P8265" t="s">
        <v>22</v>
      </c>
      <c r="Q8265" s="2">
        <v>44845</v>
      </c>
      <c r="R8265" t="s">
        <v>83</v>
      </c>
      <c r="S8265" t="s">
        <v>45</v>
      </c>
      <c r="T8265">
        <f>_xlfn.DAYS(Raw_data_US_healthcare[[#This Row],[Discharge Date]],Raw_data_US_healthcare[[#This Row],[Date of Admission]])</f>
        <v>19</v>
      </c>
    </row>
    <row r="8266" spans="1:20" x14ac:dyDescent="0.3">
      <c r="A8266" t="s">
        <v>26512</v>
      </c>
      <c r="B8266" t="s">
        <v>22225</v>
      </c>
      <c r="C8266">
        <v>19</v>
      </c>
      <c r="D8266" t="str">
        <f>IF(Raw_data_US_healthcare[[#This Row],[Age]]&lt;35,"Young",IF(Raw_data_US_healthcare[[#This Row],[Age]]&lt;60,"Middle","Senior"))</f>
        <v>Young</v>
      </c>
      <c r="E8266" t="s">
        <v>26</v>
      </c>
      <c r="F8266" t="s">
        <v>27</v>
      </c>
      <c r="G8266" t="s">
        <v>27</v>
      </c>
      <c r="H8266" t="s">
        <v>18</v>
      </c>
      <c r="I8266" s="2">
        <v>44833</v>
      </c>
      <c r="J8266" t="s">
        <v>22226</v>
      </c>
      <c r="K8266" t="s">
        <v>22227</v>
      </c>
      <c r="L8266" t="s">
        <v>56</v>
      </c>
      <c r="M8266">
        <v>2193.5275999999999</v>
      </c>
      <c r="N8266">
        <v>181</v>
      </c>
      <c r="O8266" t="s">
        <v>39</v>
      </c>
      <c r="P8266" t="s">
        <v>39</v>
      </c>
      <c r="Q8266" s="2">
        <v>44851</v>
      </c>
      <c r="R8266" t="s">
        <v>83</v>
      </c>
      <c r="S8266" t="s">
        <v>33</v>
      </c>
      <c r="T8266">
        <f>_xlfn.DAYS(Raw_data_US_healthcare[[#This Row],[Discharge Date]],Raw_data_US_healthcare[[#This Row],[Date of Admission]])</f>
        <v>18</v>
      </c>
    </row>
    <row r="8267" spans="1:20" x14ac:dyDescent="0.3">
      <c r="A8267" t="s">
        <v>26511</v>
      </c>
      <c r="B8267" t="s">
        <v>7097</v>
      </c>
      <c r="C8267">
        <v>69</v>
      </c>
      <c r="D8267" t="str">
        <f>IF(Raw_data_US_healthcare[[#This Row],[Age]]&lt;35,"Young",IF(Raw_data_US_healthcare[[#This Row],[Age]]&lt;60,"Middle","Senior"))</f>
        <v>Senior</v>
      </c>
      <c r="E8267" t="s">
        <v>16</v>
      </c>
      <c r="F8267" t="s">
        <v>35</v>
      </c>
      <c r="G8267" t="s">
        <v>35</v>
      </c>
      <c r="H8267" t="s">
        <v>26514</v>
      </c>
      <c r="I8267" s="2">
        <v>44421</v>
      </c>
      <c r="J8267" t="s">
        <v>478</v>
      </c>
      <c r="K8267" t="s">
        <v>22228</v>
      </c>
      <c r="L8267" t="s">
        <v>52</v>
      </c>
      <c r="M8267">
        <v>26607.508600000001</v>
      </c>
      <c r="N8267">
        <v>460</v>
      </c>
      <c r="O8267" t="s">
        <v>22</v>
      </c>
      <c r="P8267" t="s">
        <v>22</v>
      </c>
      <c r="Q8267" s="2">
        <v>44442</v>
      </c>
      <c r="R8267" t="s">
        <v>32</v>
      </c>
      <c r="S8267" t="s">
        <v>45</v>
      </c>
      <c r="T8267">
        <f>_xlfn.DAYS(Raw_data_US_healthcare[[#This Row],[Discharge Date]],Raw_data_US_healthcare[[#This Row],[Date of Admission]])</f>
        <v>21</v>
      </c>
    </row>
    <row r="8268" spans="1:20" x14ac:dyDescent="0.3">
      <c r="A8268" t="s">
        <v>26511</v>
      </c>
      <c r="B8268" t="s">
        <v>22229</v>
      </c>
      <c r="C8268">
        <v>60</v>
      </c>
      <c r="D8268" t="str">
        <f>IF(Raw_data_US_healthcare[[#This Row],[Age]]&lt;35,"Young",IF(Raw_data_US_healthcare[[#This Row],[Age]]&lt;60,"Middle","Senior"))</f>
        <v>Senior</v>
      </c>
      <c r="E8268" t="s">
        <v>16</v>
      </c>
      <c r="F8268" t="s">
        <v>88</v>
      </c>
      <c r="G8268" t="s">
        <v>88</v>
      </c>
      <c r="H8268" t="s">
        <v>26514</v>
      </c>
      <c r="I8268" s="2">
        <v>44291</v>
      </c>
      <c r="J8268" t="s">
        <v>22230</v>
      </c>
      <c r="K8268" t="s">
        <v>22231</v>
      </c>
      <c r="L8268" t="s">
        <v>31</v>
      </c>
      <c r="M8268">
        <v>30537.346099999999</v>
      </c>
      <c r="N8268">
        <v>306</v>
      </c>
      <c r="O8268" t="s">
        <v>22</v>
      </c>
      <c r="P8268" t="s">
        <v>22</v>
      </c>
      <c r="Q8268" s="2">
        <v>44292</v>
      </c>
      <c r="R8268" t="s">
        <v>48</v>
      </c>
      <c r="S8268" t="s">
        <v>45</v>
      </c>
      <c r="T8268">
        <f>_xlfn.DAYS(Raw_data_US_healthcare[[#This Row],[Discharge Date]],Raw_data_US_healthcare[[#This Row],[Date of Admission]])</f>
        <v>1</v>
      </c>
    </row>
    <row r="8269" spans="1:20" x14ac:dyDescent="0.3">
      <c r="A8269" t="s">
        <v>26511</v>
      </c>
      <c r="B8269" t="s">
        <v>22232</v>
      </c>
      <c r="C8269">
        <v>56</v>
      </c>
      <c r="D8269" t="str">
        <f>IF(Raw_data_US_healthcare[[#This Row],[Age]]&lt;35,"Young",IF(Raw_data_US_healthcare[[#This Row],[Age]]&lt;60,"Middle","Senior"))</f>
        <v>Middle</v>
      </c>
      <c r="E8269" t="s">
        <v>16</v>
      </c>
      <c r="F8269" t="s">
        <v>49</v>
      </c>
      <c r="G8269" t="s">
        <v>49</v>
      </c>
      <c r="H8269" t="s">
        <v>69</v>
      </c>
      <c r="I8269" s="2">
        <v>44192</v>
      </c>
      <c r="J8269" t="s">
        <v>22233</v>
      </c>
      <c r="K8269" t="s">
        <v>22234</v>
      </c>
      <c r="L8269" t="s">
        <v>52</v>
      </c>
      <c r="M8269">
        <v>7222.0707000000002</v>
      </c>
      <c r="N8269">
        <v>299</v>
      </c>
      <c r="O8269" t="s">
        <v>39</v>
      </c>
      <c r="P8269" t="s">
        <v>39</v>
      </c>
      <c r="Q8269" s="2">
        <v>44202</v>
      </c>
      <c r="R8269" t="s">
        <v>23</v>
      </c>
      <c r="S8269" t="s">
        <v>24</v>
      </c>
      <c r="T8269">
        <f>_xlfn.DAYS(Raw_data_US_healthcare[[#This Row],[Discharge Date]],Raw_data_US_healthcare[[#This Row],[Date of Admission]])</f>
        <v>10</v>
      </c>
    </row>
    <row r="8270" spans="1:20" x14ac:dyDescent="0.3">
      <c r="A8270" t="s">
        <v>26512</v>
      </c>
      <c r="B8270" t="s">
        <v>18920</v>
      </c>
      <c r="C8270">
        <v>61</v>
      </c>
      <c r="D8270" t="str">
        <f>IF(Raw_data_US_healthcare[[#This Row],[Age]]&lt;35,"Young",IF(Raw_data_US_healthcare[[#This Row],[Age]]&lt;60,"Middle","Senior"))</f>
        <v>Senior</v>
      </c>
      <c r="E8270" t="s">
        <v>26</v>
      </c>
      <c r="F8270" t="s">
        <v>17</v>
      </c>
      <c r="G8270" t="s">
        <v>17</v>
      </c>
      <c r="H8270" t="s">
        <v>69</v>
      </c>
      <c r="I8270" s="2">
        <v>43417</v>
      </c>
      <c r="J8270" t="s">
        <v>14022</v>
      </c>
      <c r="K8270" t="s">
        <v>22235</v>
      </c>
      <c r="L8270" t="s">
        <v>31</v>
      </c>
      <c r="M8270">
        <v>13660.130999999999</v>
      </c>
      <c r="N8270">
        <v>133</v>
      </c>
      <c r="O8270" t="s">
        <v>39</v>
      </c>
      <c r="P8270" t="s">
        <v>39</v>
      </c>
      <c r="Q8270" s="2">
        <v>43431</v>
      </c>
      <c r="R8270" t="s">
        <v>44</v>
      </c>
      <c r="S8270" t="s">
        <v>45</v>
      </c>
      <c r="T8270">
        <f>_xlfn.DAYS(Raw_data_US_healthcare[[#This Row],[Discharge Date]],Raw_data_US_healthcare[[#This Row],[Date of Admission]])</f>
        <v>14</v>
      </c>
    </row>
    <row r="8271" spans="1:20" x14ac:dyDescent="0.3">
      <c r="A8271" t="s">
        <v>26511</v>
      </c>
      <c r="B8271" t="s">
        <v>22236</v>
      </c>
      <c r="C8271">
        <v>46</v>
      </c>
      <c r="D8271" t="str">
        <f>IF(Raw_data_US_healthcare[[#This Row],[Age]]&lt;35,"Young",IF(Raw_data_US_healthcare[[#This Row],[Age]]&lt;60,"Middle","Senior"))</f>
        <v>Middle</v>
      </c>
      <c r="E8271" t="s">
        <v>16</v>
      </c>
      <c r="F8271" t="s">
        <v>113</v>
      </c>
      <c r="G8271" t="s">
        <v>113</v>
      </c>
      <c r="H8271" t="s">
        <v>36</v>
      </c>
      <c r="I8271" s="2">
        <v>44303</v>
      </c>
      <c r="J8271" t="s">
        <v>249</v>
      </c>
      <c r="K8271" t="s">
        <v>22237</v>
      </c>
      <c r="L8271" t="s">
        <v>60</v>
      </c>
      <c r="M8271">
        <v>19256.013900000002</v>
      </c>
      <c r="N8271">
        <v>445</v>
      </c>
      <c r="O8271" t="s">
        <v>22</v>
      </c>
      <c r="P8271" t="s">
        <v>22</v>
      </c>
      <c r="Q8271" s="2">
        <v>44309</v>
      </c>
      <c r="R8271" t="s">
        <v>23</v>
      </c>
      <c r="S8271" t="s">
        <v>45</v>
      </c>
      <c r="T8271">
        <f>_xlfn.DAYS(Raw_data_US_healthcare[[#This Row],[Discharge Date]],Raw_data_US_healthcare[[#This Row],[Date of Admission]])</f>
        <v>6</v>
      </c>
    </row>
    <row r="8272" spans="1:20" x14ac:dyDescent="0.3">
      <c r="A8272" t="s">
        <v>26511</v>
      </c>
      <c r="B8272" t="s">
        <v>19740</v>
      </c>
      <c r="C8272">
        <v>36</v>
      </c>
      <c r="D8272" t="str">
        <f>IF(Raw_data_US_healthcare[[#This Row],[Age]]&lt;35,"Young",IF(Raw_data_US_healthcare[[#This Row],[Age]]&lt;60,"Middle","Senior"))</f>
        <v>Middle</v>
      </c>
      <c r="E8272" t="s">
        <v>16</v>
      </c>
      <c r="F8272" t="s">
        <v>113</v>
      </c>
      <c r="G8272" t="s">
        <v>113</v>
      </c>
      <c r="H8272" t="s">
        <v>18</v>
      </c>
      <c r="I8272" s="2">
        <v>43865</v>
      </c>
      <c r="J8272" t="s">
        <v>22238</v>
      </c>
      <c r="K8272" t="s">
        <v>22239</v>
      </c>
      <c r="L8272" t="s">
        <v>31</v>
      </c>
      <c r="M8272">
        <v>18951.955300000001</v>
      </c>
      <c r="N8272">
        <v>349</v>
      </c>
      <c r="O8272" t="s">
        <v>22</v>
      </c>
      <c r="P8272" t="s">
        <v>22</v>
      </c>
      <c r="Q8272" s="2">
        <v>43871</v>
      </c>
      <c r="R8272" t="s">
        <v>83</v>
      </c>
      <c r="S8272" t="s">
        <v>33</v>
      </c>
      <c r="T8272">
        <f>_xlfn.DAYS(Raw_data_US_healthcare[[#This Row],[Discharge Date]],Raw_data_US_healthcare[[#This Row],[Date of Admission]])</f>
        <v>6</v>
      </c>
    </row>
    <row r="8273" spans="1:20" x14ac:dyDescent="0.3">
      <c r="A8273" t="s">
        <v>26511</v>
      </c>
      <c r="B8273" t="s">
        <v>22240</v>
      </c>
      <c r="C8273">
        <v>20</v>
      </c>
      <c r="D8273" t="str">
        <f>IF(Raw_data_US_healthcare[[#This Row],[Age]]&lt;35,"Young",IF(Raw_data_US_healthcare[[#This Row],[Age]]&lt;60,"Middle","Senior"))</f>
        <v>Young</v>
      </c>
      <c r="E8273" t="s">
        <v>16</v>
      </c>
      <c r="F8273" t="s">
        <v>17</v>
      </c>
      <c r="G8273" t="s">
        <v>17</v>
      </c>
      <c r="H8273" t="s">
        <v>18</v>
      </c>
      <c r="I8273" s="2">
        <v>44861</v>
      </c>
      <c r="J8273" t="s">
        <v>22241</v>
      </c>
      <c r="K8273" t="s">
        <v>4189</v>
      </c>
      <c r="L8273" t="s">
        <v>31</v>
      </c>
      <c r="M8273">
        <v>34479.194499999998</v>
      </c>
      <c r="N8273">
        <v>211</v>
      </c>
      <c r="O8273" t="s">
        <v>22</v>
      </c>
      <c r="P8273" t="s">
        <v>22</v>
      </c>
      <c r="Q8273" s="2">
        <v>44870</v>
      </c>
      <c r="R8273" t="s">
        <v>44</v>
      </c>
      <c r="S8273" t="s">
        <v>24</v>
      </c>
      <c r="T8273">
        <f>_xlfn.DAYS(Raw_data_US_healthcare[[#This Row],[Discharge Date]],Raw_data_US_healthcare[[#This Row],[Date of Admission]])</f>
        <v>9</v>
      </c>
    </row>
    <row r="8274" spans="1:20" x14ac:dyDescent="0.3">
      <c r="A8274" t="s">
        <v>26511</v>
      </c>
      <c r="B8274" t="s">
        <v>22242</v>
      </c>
      <c r="C8274">
        <v>38</v>
      </c>
      <c r="D8274" t="str">
        <f>IF(Raw_data_US_healthcare[[#This Row],[Age]]&lt;35,"Young",IF(Raw_data_US_healthcare[[#This Row],[Age]]&lt;60,"Middle","Senior"))</f>
        <v>Middle</v>
      </c>
      <c r="E8274" t="s">
        <v>16</v>
      </c>
      <c r="F8274" t="s">
        <v>35</v>
      </c>
      <c r="G8274" t="s">
        <v>35</v>
      </c>
      <c r="H8274" t="s">
        <v>36</v>
      </c>
      <c r="I8274" s="2">
        <v>44953</v>
      </c>
      <c r="J8274" t="s">
        <v>2957</v>
      </c>
      <c r="K8274" t="s">
        <v>22243</v>
      </c>
      <c r="L8274" t="s">
        <v>52</v>
      </c>
      <c r="M8274">
        <v>3482.1188999999999</v>
      </c>
      <c r="N8274">
        <v>198</v>
      </c>
      <c r="O8274" t="s">
        <v>22</v>
      </c>
      <c r="P8274" t="s">
        <v>22</v>
      </c>
      <c r="Q8274" s="2">
        <v>44960</v>
      </c>
      <c r="R8274" t="s">
        <v>83</v>
      </c>
      <c r="S8274" t="s">
        <v>33</v>
      </c>
      <c r="T8274">
        <f>_xlfn.DAYS(Raw_data_US_healthcare[[#This Row],[Discharge Date]],Raw_data_US_healthcare[[#This Row],[Date of Admission]])</f>
        <v>7</v>
      </c>
    </row>
    <row r="8275" spans="1:20" x14ac:dyDescent="0.3">
      <c r="A8275" t="s">
        <v>26512</v>
      </c>
      <c r="B8275" t="s">
        <v>22244</v>
      </c>
      <c r="C8275">
        <v>35</v>
      </c>
      <c r="D8275" t="str">
        <f>IF(Raw_data_US_healthcare[[#This Row],[Age]]&lt;35,"Young",IF(Raw_data_US_healthcare[[#This Row],[Age]]&lt;60,"Middle","Senior"))</f>
        <v>Middle</v>
      </c>
      <c r="E8275" t="s">
        <v>26</v>
      </c>
      <c r="F8275" t="s">
        <v>49</v>
      </c>
      <c r="G8275" t="s">
        <v>49</v>
      </c>
      <c r="H8275" t="s">
        <v>26516</v>
      </c>
      <c r="I8275" s="2">
        <v>43414</v>
      </c>
      <c r="J8275" t="s">
        <v>22245</v>
      </c>
      <c r="K8275" t="s">
        <v>12618</v>
      </c>
      <c r="L8275" t="s">
        <v>56</v>
      </c>
      <c r="M8275">
        <v>5113.2623999999996</v>
      </c>
      <c r="N8275">
        <v>229</v>
      </c>
      <c r="O8275" t="s">
        <v>43</v>
      </c>
      <c r="P8275" t="s">
        <v>43</v>
      </c>
      <c r="Q8275" s="2">
        <v>43435</v>
      </c>
      <c r="R8275" t="s">
        <v>44</v>
      </c>
      <c r="S8275" t="s">
        <v>33</v>
      </c>
      <c r="T8275">
        <f>_xlfn.DAYS(Raw_data_US_healthcare[[#This Row],[Discharge Date]],Raw_data_US_healthcare[[#This Row],[Date of Admission]])</f>
        <v>21</v>
      </c>
    </row>
    <row r="8276" spans="1:20" x14ac:dyDescent="0.3">
      <c r="A8276" t="s">
        <v>26512</v>
      </c>
      <c r="B8276" t="s">
        <v>22246</v>
      </c>
      <c r="C8276">
        <v>70</v>
      </c>
      <c r="D8276" t="str">
        <f>IF(Raw_data_US_healthcare[[#This Row],[Age]]&lt;35,"Young",IF(Raw_data_US_healthcare[[#This Row],[Age]]&lt;60,"Middle","Senior"))</f>
        <v>Senior</v>
      </c>
      <c r="E8276" t="s">
        <v>26</v>
      </c>
      <c r="F8276" t="s">
        <v>35</v>
      </c>
      <c r="G8276" t="s">
        <v>35</v>
      </c>
      <c r="H8276" t="s">
        <v>36</v>
      </c>
      <c r="I8276" s="2">
        <v>44238</v>
      </c>
      <c r="J8276" t="s">
        <v>22247</v>
      </c>
      <c r="K8276" t="s">
        <v>22248</v>
      </c>
      <c r="L8276" t="s">
        <v>31</v>
      </c>
      <c r="M8276">
        <v>22518.731400000001</v>
      </c>
      <c r="N8276">
        <v>312</v>
      </c>
      <c r="O8276" t="s">
        <v>39</v>
      </c>
      <c r="P8276" t="s">
        <v>39</v>
      </c>
      <c r="Q8276" s="2">
        <v>44262</v>
      </c>
      <c r="R8276" t="s">
        <v>83</v>
      </c>
      <c r="S8276" t="s">
        <v>33</v>
      </c>
      <c r="T8276">
        <f>_xlfn.DAYS(Raw_data_US_healthcare[[#This Row],[Discharge Date]],Raw_data_US_healthcare[[#This Row],[Date of Admission]])</f>
        <v>24</v>
      </c>
    </row>
    <row r="8277" spans="1:20" x14ac:dyDescent="0.3">
      <c r="A8277" t="s">
        <v>26511</v>
      </c>
      <c r="B8277" t="s">
        <v>22249</v>
      </c>
      <c r="C8277">
        <v>30</v>
      </c>
      <c r="D8277" t="str">
        <f>IF(Raw_data_US_healthcare[[#This Row],[Age]]&lt;35,"Young",IF(Raw_data_US_healthcare[[#This Row],[Age]]&lt;60,"Middle","Senior"))</f>
        <v>Young</v>
      </c>
      <c r="E8277" t="s">
        <v>16</v>
      </c>
      <c r="F8277" t="s">
        <v>27</v>
      </c>
      <c r="G8277" t="s">
        <v>27</v>
      </c>
      <c r="H8277" t="s">
        <v>28</v>
      </c>
      <c r="I8277" s="2">
        <v>44119</v>
      </c>
      <c r="J8277" t="s">
        <v>4788</v>
      </c>
      <c r="K8277" t="s">
        <v>22250</v>
      </c>
      <c r="L8277" t="s">
        <v>60</v>
      </c>
      <c r="M8277">
        <v>13502.217500000001</v>
      </c>
      <c r="N8277">
        <v>326</v>
      </c>
      <c r="O8277" t="s">
        <v>43</v>
      </c>
      <c r="P8277" t="s">
        <v>43</v>
      </c>
      <c r="Q8277" s="2">
        <v>44125</v>
      </c>
      <c r="R8277" t="s">
        <v>44</v>
      </c>
      <c r="S8277" t="s">
        <v>45</v>
      </c>
      <c r="T8277">
        <f>_xlfn.DAYS(Raw_data_US_healthcare[[#This Row],[Discharge Date]],Raw_data_US_healthcare[[#This Row],[Date of Admission]])</f>
        <v>6</v>
      </c>
    </row>
    <row r="8278" spans="1:20" x14ac:dyDescent="0.3">
      <c r="A8278" t="s">
        <v>26512</v>
      </c>
      <c r="B8278" t="s">
        <v>22251</v>
      </c>
      <c r="C8278">
        <v>24</v>
      </c>
      <c r="D8278" t="str">
        <f>IF(Raw_data_US_healthcare[[#This Row],[Age]]&lt;35,"Young",IF(Raw_data_US_healthcare[[#This Row],[Age]]&lt;60,"Middle","Senior"))</f>
        <v>Young</v>
      </c>
      <c r="E8278" t="s">
        <v>26</v>
      </c>
      <c r="F8278" t="s">
        <v>27</v>
      </c>
      <c r="G8278" t="s">
        <v>27</v>
      </c>
      <c r="H8278" t="s">
        <v>18</v>
      </c>
      <c r="I8278" s="2">
        <v>43901</v>
      </c>
      <c r="J8278" t="s">
        <v>22252</v>
      </c>
      <c r="K8278" t="s">
        <v>22253</v>
      </c>
      <c r="L8278" t="s">
        <v>31</v>
      </c>
      <c r="M8278">
        <v>6483.5883000000003</v>
      </c>
      <c r="N8278">
        <v>355</v>
      </c>
      <c r="O8278" t="s">
        <v>39</v>
      </c>
      <c r="P8278" t="s">
        <v>39</v>
      </c>
      <c r="Q8278" s="2">
        <v>43906</v>
      </c>
      <c r="R8278" t="s">
        <v>23</v>
      </c>
      <c r="S8278" t="s">
        <v>24</v>
      </c>
      <c r="T8278">
        <f>_xlfn.DAYS(Raw_data_US_healthcare[[#This Row],[Discharge Date]],Raw_data_US_healthcare[[#This Row],[Date of Admission]])</f>
        <v>5</v>
      </c>
    </row>
    <row r="8279" spans="1:20" x14ac:dyDescent="0.3">
      <c r="A8279" t="s">
        <v>26512</v>
      </c>
      <c r="B8279" t="s">
        <v>3971</v>
      </c>
      <c r="C8279">
        <v>58</v>
      </c>
      <c r="D8279" t="str">
        <f>IF(Raw_data_US_healthcare[[#This Row],[Age]]&lt;35,"Young",IF(Raw_data_US_healthcare[[#This Row],[Age]]&lt;60,"Middle","Senior"))</f>
        <v>Middle</v>
      </c>
      <c r="E8279" t="s">
        <v>26</v>
      </c>
      <c r="F8279" t="s">
        <v>49</v>
      </c>
      <c r="G8279" t="s">
        <v>49</v>
      </c>
      <c r="H8279" t="s">
        <v>26516</v>
      </c>
      <c r="I8279" s="2">
        <v>44053</v>
      </c>
      <c r="J8279" t="s">
        <v>22254</v>
      </c>
      <c r="K8279" t="s">
        <v>22255</v>
      </c>
      <c r="L8279" t="s">
        <v>56</v>
      </c>
      <c r="M8279">
        <v>12378.7104</v>
      </c>
      <c r="N8279">
        <v>158</v>
      </c>
      <c r="O8279" t="s">
        <v>43</v>
      </c>
      <c r="P8279" t="s">
        <v>43</v>
      </c>
      <c r="Q8279" s="2">
        <v>44059</v>
      </c>
      <c r="R8279" t="s">
        <v>83</v>
      </c>
      <c r="S8279" t="s">
        <v>45</v>
      </c>
      <c r="T8279">
        <f>_xlfn.DAYS(Raw_data_US_healthcare[[#This Row],[Discharge Date]],Raw_data_US_healthcare[[#This Row],[Date of Admission]])</f>
        <v>6</v>
      </c>
    </row>
    <row r="8280" spans="1:20" x14ac:dyDescent="0.3">
      <c r="A8280" t="s">
        <v>26512</v>
      </c>
      <c r="B8280" t="s">
        <v>22256</v>
      </c>
      <c r="C8280">
        <v>42</v>
      </c>
      <c r="D8280" t="str">
        <f>IF(Raw_data_US_healthcare[[#This Row],[Age]]&lt;35,"Young",IF(Raw_data_US_healthcare[[#This Row],[Age]]&lt;60,"Middle","Senior"))</f>
        <v>Middle</v>
      </c>
      <c r="E8280" t="s">
        <v>26</v>
      </c>
      <c r="F8280" t="s">
        <v>228</v>
      </c>
      <c r="G8280" t="s">
        <v>228</v>
      </c>
      <c r="H8280" t="s">
        <v>26516</v>
      </c>
      <c r="I8280" s="2">
        <v>43640</v>
      </c>
      <c r="J8280" t="s">
        <v>22257</v>
      </c>
      <c r="K8280" t="s">
        <v>22258</v>
      </c>
      <c r="L8280" t="s">
        <v>60</v>
      </c>
      <c r="M8280">
        <v>20820.353299999999</v>
      </c>
      <c r="N8280">
        <v>406</v>
      </c>
      <c r="O8280" t="s">
        <v>43</v>
      </c>
      <c r="P8280" t="s">
        <v>43</v>
      </c>
      <c r="Q8280" s="2">
        <v>43642</v>
      </c>
      <c r="R8280" t="s">
        <v>83</v>
      </c>
      <c r="S8280" t="s">
        <v>24</v>
      </c>
      <c r="T8280">
        <f>_xlfn.DAYS(Raw_data_US_healthcare[[#This Row],[Discharge Date]],Raw_data_US_healthcare[[#This Row],[Date of Admission]])</f>
        <v>2</v>
      </c>
    </row>
    <row r="8281" spans="1:20" x14ac:dyDescent="0.3">
      <c r="A8281" t="s">
        <v>26511</v>
      </c>
      <c r="B8281" t="s">
        <v>22259</v>
      </c>
      <c r="C8281">
        <v>27</v>
      </c>
      <c r="D8281" t="str">
        <f>IF(Raw_data_US_healthcare[[#This Row],[Age]]&lt;35,"Young",IF(Raw_data_US_healthcare[[#This Row],[Age]]&lt;60,"Middle","Senior"))</f>
        <v>Young</v>
      </c>
      <c r="E8281" t="s">
        <v>16</v>
      </c>
      <c r="F8281" t="s">
        <v>62</v>
      </c>
      <c r="G8281" t="s">
        <v>62</v>
      </c>
      <c r="H8281" t="s">
        <v>36</v>
      </c>
      <c r="I8281" s="2">
        <v>43427</v>
      </c>
      <c r="J8281" t="s">
        <v>22260</v>
      </c>
      <c r="K8281" t="s">
        <v>22261</v>
      </c>
      <c r="L8281" t="s">
        <v>31</v>
      </c>
      <c r="M8281">
        <v>12396.7601</v>
      </c>
      <c r="N8281">
        <v>306</v>
      </c>
      <c r="O8281" t="s">
        <v>39</v>
      </c>
      <c r="P8281" t="s">
        <v>39</v>
      </c>
      <c r="Q8281" s="2">
        <v>43450</v>
      </c>
      <c r="R8281" t="s">
        <v>23</v>
      </c>
      <c r="S8281" t="s">
        <v>33</v>
      </c>
      <c r="T8281">
        <f>_xlfn.DAYS(Raw_data_US_healthcare[[#This Row],[Discharge Date]],Raw_data_US_healthcare[[#This Row],[Date of Admission]])</f>
        <v>23</v>
      </c>
    </row>
    <row r="8282" spans="1:20" x14ac:dyDescent="0.3">
      <c r="A8282" t="s">
        <v>26511</v>
      </c>
      <c r="B8282" t="s">
        <v>22262</v>
      </c>
      <c r="C8282">
        <v>40</v>
      </c>
      <c r="D8282" t="str">
        <f>IF(Raw_data_US_healthcare[[#This Row],[Age]]&lt;35,"Young",IF(Raw_data_US_healthcare[[#This Row],[Age]]&lt;60,"Middle","Senior"))</f>
        <v>Middle</v>
      </c>
      <c r="E8282" t="s">
        <v>16</v>
      </c>
      <c r="F8282" t="s">
        <v>228</v>
      </c>
      <c r="G8282" t="s">
        <v>228</v>
      </c>
      <c r="H8282" t="s">
        <v>26514</v>
      </c>
      <c r="I8282" s="2">
        <v>44735</v>
      </c>
      <c r="J8282" t="s">
        <v>22263</v>
      </c>
      <c r="K8282" t="s">
        <v>1553</v>
      </c>
      <c r="L8282" t="s">
        <v>31</v>
      </c>
      <c r="M8282">
        <v>10845.8541</v>
      </c>
      <c r="N8282">
        <v>105</v>
      </c>
      <c r="O8282" t="s">
        <v>43</v>
      </c>
      <c r="P8282" t="s">
        <v>43</v>
      </c>
      <c r="Q8282" s="2">
        <v>44736</v>
      </c>
      <c r="R8282" t="s">
        <v>44</v>
      </c>
      <c r="S8282" t="s">
        <v>33</v>
      </c>
      <c r="T8282">
        <f>_xlfn.DAYS(Raw_data_US_healthcare[[#This Row],[Discharge Date]],Raw_data_US_healthcare[[#This Row],[Date of Admission]])</f>
        <v>1</v>
      </c>
    </row>
    <row r="8283" spans="1:20" x14ac:dyDescent="0.3">
      <c r="A8283" t="s">
        <v>26512</v>
      </c>
      <c r="B8283" t="s">
        <v>22264</v>
      </c>
      <c r="C8283">
        <v>64</v>
      </c>
      <c r="D8283" t="str">
        <f>IF(Raw_data_US_healthcare[[#This Row],[Age]]&lt;35,"Young",IF(Raw_data_US_healthcare[[#This Row],[Age]]&lt;60,"Middle","Senior"))</f>
        <v>Senior</v>
      </c>
      <c r="E8283" t="s">
        <v>26</v>
      </c>
      <c r="F8283" t="s">
        <v>17</v>
      </c>
      <c r="G8283" t="s">
        <v>17</v>
      </c>
      <c r="H8283" t="s">
        <v>26514</v>
      </c>
      <c r="I8283" s="2">
        <v>44735</v>
      </c>
      <c r="J8283" t="s">
        <v>22265</v>
      </c>
      <c r="K8283" t="s">
        <v>22266</v>
      </c>
      <c r="L8283" t="s">
        <v>60</v>
      </c>
      <c r="M8283">
        <v>13165.8976</v>
      </c>
      <c r="N8283">
        <v>392</v>
      </c>
      <c r="O8283" t="s">
        <v>22</v>
      </c>
      <c r="P8283" t="s">
        <v>22</v>
      </c>
      <c r="Q8283" s="2">
        <v>44743</v>
      </c>
      <c r="R8283" t="s">
        <v>44</v>
      </c>
      <c r="S8283" t="s">
        <v>45</v>
      </c>
      <c r="T8283">
        <f>_xlfn.DAYS(Raw_data_US_healthcare[[#This Row],[Discharge Date]],Raw_data_US_healthcare[[#This Row],[Date of Admission]])</f>
        <v>8</v>
      </c>
    </row>
    <row r="8284" spans="1:20" x14ac:dyDescent="0.3">
      <c r="A8284" t="s">
        <v>26511</v>
      </c>
      <c r="B8284" t="s">
        <v>22267</v>
      </c>
      <c r="C8284">
        <v>52</v>
      </c>
      <c r="D8284" t="str">
        <f>IF(Raw_data_US_healthcare[[#This Row],[Age]]&lt;35,"Young",IF(Raw_data_US_healthcare[[#This Row],[Age]]&lt;60,"Middle","Senior"))</f>
        <v>Middle</v>
      </c>
      <c r="E8284" t="s">
        <v>16</v>
      </c>
      <c r="F8284" t="s">
        <v>17</v>
      </c>
      <c r="G8284" t="s">
        <v>17</v>
      </c>
      <c r="H8284" t="s">
        <v>36</v>
      </c>
      <c r="I8284" s="2">
        <v>44977</v>
      </c>
      <c r="J8284" t="s">
        <v>15622</v>
      </c>
      <c r="K8284" t="s">
        <v>22268</v>
      </c>
      <c r="L8284" t="s">
        <v>56</v>
      </c>
      <c r="M8284">
        <v>19348.657800000001</v>
      </c>
      <c r="N8284">
        <v>327</v>
      </c>
      <c r="O8284" t="s">
        <v>22</v>
      </c>
      <c r="P8284" t="s">
        <v>22</v>
      </c>
      <c r="Q8284" s="2">
        <v>44979</v>
      </c>
      <c r="R8284" t="s">
        <v>23</v>
      </c>
      <c r="S8284" t="s">
        <v>45</v>
      </c>
      <c r="T8284">
        <f>_xlfn.DAYS(Raw_data_US_healthcare[[#This Row],[Discharge Date]],Raw_data_US_healthcare[[#This Row],[Date of Admission]])</f>
        <v>2</v>
      </c>
    </row>
    <row r="8285" spans="1:20" x14ac:dyDescent="0.3">
      <c r="A8285" t="s">
        <v>26512</v>
      </c>
      <c r="B8285" t="s">
        <v>22269</v>
      </c>
      <c r="C8285">
        <v>22</v>
      </c>
      <c r="D8285" t="str">
        <f>IF(Raw_data_US_healthcare[[#This Row],[Age]]&lt;35,"Young",IF(Raw_data_US_healthcare[[#This Row],[Age]]&lt;60,"Middle","Senior"))</f>
        <v>Young</v>
      </c>
      <c r="E8285" t="s">
        <v>26</v>
      </c>
      <c r="F8285" t="s">
        <v>113</v>
      </c>
      <c r="G8285" t="s">
        <v>113</v>
      </c>
      <c r="H8285" t="s">
        <v>26516</v>
      </c>
      <c r="I8285" s="2">
        <v>44532</v>
      </c>
      <c r="J8285" t="s">
        <v>7524</v>
      </c>
      <c r="K8285" t="s">
        <v>20265</v>
      </c>
      <c r="L8285" t="s">
        <v>31</v>
      </c>
      <c r="M8285">
        <v>29893.786199999999</v>
      </c>
      <c r="N8285">
        <v>493</v>
      </c>
      <c r="O8285" t="s">
        <v>43</v>
      </c>
      <c r="P8285" t="s">
        <v>43</v>
      </c>
      <c r="Q8285" s="2">
        <v>44553</v>
      </c>
      <c r="R8285" t="s">
        <v>83</v>
      </c>
      <c r="S8285" t="s">
        <v>45</v>
      </c>
      <c r="T8285">
        <f>_xlfn.DAYS(Raw_data_US_healthcare[[#This Row],[Discharge Date]],Raw_data_US_healthcare[[#This Row],[Date of Admission]])</f>
        <v>21</v>
      </c>
    </row>
    <row r="8286" spans="1:20" x14ac:dyDescent="0.3">
      <c r="A8286" t="s">
        <v>26512</v>
      </c>
      <c r="B8286" t="s">
        <v>22270</v>
      </c>
      <c r="C8286">
        <v>60</v>
      </c>
      <c r="D8286" t="str">
        <f>IF(Raw_data_US_healthcare[[#This Row],[Age]]&lt;35,"Young",IF(Raw_data_US_healthcare[[#This Row],[Age]]&lt;60,"Middle","Senior"))</f>
        <v>Senior</v>
      </c>
      <c r="E8286" t="s">
        <v>26</v>
      </c>
      <c r="F8286" t="s">
        <v>62</v>
      </c>
      <c r="G8286" t="s">
        <v>62</v>
      </c>
      <c r="H8286" t="s">
        <v>26514</v>
      </c>
      <c r="I8286" s="2">
        <v>45091</v>
      </c>
      <c r="J8286" t="s">
        <v>22271</v>
      </c>
      <c r="K8286" t="s">
        <v>22272</v>
      </c>
      <c r="L8286" t="s">
        <v>56</v>
      </c>
      <c r="M8286">
        <v>14575.827600000001</v>
      </c>
      <c r="N8286">
        <v>190</v>
      </c>
      <c r="O8286" t="s">
        <v>39</v>
      </c>
      <c r="P8286" t="s">
        <v>39</v>
      </c>
      <c r="Q8286" s="2">
        <v>45114</v>
      </c>
      <c r="R8286" t="s">
        <v>23</v>
      </c>
      <c r="S8286" t="s">
        <v>45</v>
      </c>
      <c r="T8286">
        <f>_xlfn.DAYS(Raw_data_US_healthcare[[#This Row],[Discharge Date]],Raw_data_US_healthcare[[#This Row],[Date of Admission]])</f>
        <v>23</v>
      </c>
    </row>
    <row r="8287" spans="1:20" x14ac:dyDescent="0.3">
      <c r="A8287" t="s">
        <v>26511</v>
      </c>
      <c r="B8287" t="s">
        <v>22273</v>
      </c>
      <c r="C8287">
        <v>46</v>
      </c>
      <c r="D8287" t="str">
        <f>IF(Raw_data_US_healthcare[[#This Row],[Age]]&lt;35,"Young",IF(Raw_data_US_healthcare[[#This Row],[Age]]&lt;60,"Middle","Senior"))</f>
        <v>Middle</v>
      </c>
      <c r="E8287" t="s">
        <v>16</v>
      </c>
      <c r="F8287" t="s">
        <v>88</v>
      </c>
      <c r="G8287" t="s">
        <v>88</v>
      </c>
      <c r="H8287" t="s">
        <v>36</v>
      </c>
      <c r="I8287" s="2">
        <v>43808</v>
      </c>
      <c r="J8287" t="s">
        <v>22274</v>
      </c>
      <c r="K8287" t="s">
        <v>22275</v>
      </c>
      <c r="L8287" t="s">
        <v>52</v>
      </c>
      <c r="M8287">
        <v>12093.880499999999</v>
      </c>
      <c r="N8287">
        <v>121</v>
      </c>
      <c r="O8287" t="s">
        <v>39</v>
      </c>
      <c r="P8287" t="s">
        <v>39</v>
      </c>
      <c r="Q8287" s="2">
        <v>43813</v>
      </c>
      <c r="R8287" t="s">
        <v>83</v>
      </c>
      <c r="S8287" t="s">
        <v>45</v>
      </c>
      <c r="T8287">
        <f>_xlfn.DAYS(Raw_data_US_healthcare[[#This Row],[Discharge Date]],Raw_data_US_healthcare[[#This Row],[Date of Admission]])</f>
        <v>5</v>
      </c>
    </row>
    <row r="8288" spans="1:20" x14ac:dyDescent="0.3">
      <c r="A8288" t="s">
        <v>26512</v>
      </c>
      <c r="B8288" t="s">
        <v>22276</v>
      </c>
      <c r="C8288">
        <v>37</v>
      </c>
      <c r="D8288" t="str">
        <f>IF(Raw_data_US_healthcare[[#This Row],[Age]]&lt;35,"Young",IF(Raw_data_US_healthcare[[#This Row],[Age]]&lt;60,"Middle","Senior"))</f>
        <v>Middle</v>
      </c>
      <c r="E8288" t="s">
        <v>26</v>
      </c>
      <c r="F8288" t="s">
        <v>49</v>
      </c>
      <c r="G8288" t="s">
        <v>49</v>
      </c>
      <c r="H8288" t="s">
        <v>26516</v>
      </c>
      <c r="I8288" s="2">
        <v>43850</v>
      </c>
      <c r="J8288" t="s">
        <v>22277</v>
      </c>
      <c r="K8288" t="s">
        <v>22278</v>
      </c>
      <c r="L8288" t="s">
        <v>52</v>
      </c>
      <c r="M8288">
        <v>12878.133900000001</v>
      </c>
      <c r="N8288">
        <v>422</v>
      </c>
      <c r="O8288" t="s">
        <v>43</v>
      </c>
      <c r="P8288" t="s">
        <v>43</v>
      </c>
      <c r="Q8288" s="2">
        <v>43853</v>
      </c>
      <c r="R8288" t="s">
        <v>32</v>
      </c>
      <c r="S8288" t="s">
        <v>45</v>
      </c>
      <c r="T8288">
        <f>_xlfn.DAYS(Raw_data_US_healthcare[[#This Row],[Discharge Date]],Raw_data_US_healthcare[[#This Row],[Date of Admission]])</f>
        <v>3</v>
      </c>
    </row>
    <row r="8289" spans="1:20" x14ac:dyDescent="0.3">
      <c r="A8289" t="s">
        <v>26511</v>
      </c>
      <c r="B8289" t="s">
        <v>22279</v>
      </c>
      <c r="C8289">
        <v>52</v>
      </c>
      <c r="D8289" t="str">
        <f>IF(Raw_data_US_healthcare[[#This Row],[Age]]&lt;35,"Young",IF(Raw_data_US_healthcare[[#This Row],[Age]]&lt;60,"Middle","Senior"))</f>
        <v>Middle</v>
      </c>
      <c r="E8289" t="s">
        <v>16</v>
      </c>
      <c r="F8289" t="s">
        <v>27</v>
      </c>
      <c r="G8289" t="s">
        <v>27</v>
      </c>
      <c r="H8289" t="s">
        <v>69</v>
      </c>
      <c r="I8289" s="2">
        <v>43803</v>
      </c>
      <c r="J8289" t="s">
        <v>10369</v>
      </c>
      <c r="K8289" t="s">
        <v>22280</v>
      </c>
      <c r="L8289" t="s">
        <v>56</v>
      </c>
      <c r="M8289">
        <v>77418.227799999993</v>
      </c>
      <c r="N8289">
        <v>331</v>
      </c>
      <c r="O8289" t="s">
        <v>22</v>
      </c>
      <c r="P8289" t="s">
        <v>22</v>
      </c>
      <c r="Q8289" s="2">
        <v>43807</v>
      </c>
      <c r="R8289" t="s">
        <v>48</v>
      </c>
      <c r="S8289" t="s">
        <v>24</v>
      </c>
      <c r="T8289">
        <f>_xlfn.DAYS(Raw_data_US_healthcare[[#This Row],[Discharge Date]],Raw_data_US_healthcare[[#This Row],[Date of Admission]])</f>
        <v>4</v>
      </c>
    </row>
    <row r="8290" spans="1:20" x14ac:dyDescent="0.3">
      <c r="A8290" t="s">
        <v>26512</v>
      </c>
      <c r="B8290" t="s">
        <v>22281</v>
      </c>
      <c r="C8290">
        <v>77</v>
      </c>
      <c r="D8290" t="str">
        <f>IF(Raw_data_US_healthcare[[#This Row],[Age]]&lt;35,"Young",IF(Raw_data_US_healthcare[[#This Row],[Age]]&lt;60,"Middle","Senior"))</f>
        <v>Senior</v>
      </c>
      <c r="E8290" t="s">
        <v>26</v>
      </c>
      <c r="F8290" t="s">
        <v>113</v>
      </c>
      <c r="G8290" t="s">
        <v>113</v>
      </c>
      <c r="H8290" t="s">
        <v>36</v>
      </c>
      <c r="I8290" s="2">
        <v>44798</v>
      </c>
      <c r="J8290" t="s">
        <v>22282</v>
      </c>
      <c r="K8290" t="s">
        <v>22283</v>
      </c>
      <c r="L8290" t="s">
        <v>60</v>
      </c>
      <c r="M8290">
        <v>12959.463</v>
      </c>
      <c r="N8290">
        <v>396</v>
      </c>
      <c r="O8290" t="s">
        <v>22</v>
      </c>
      <c r="P8290" t="s">
        <v>22</v>
      </c>
      <c r="Q8290" s="2">
        <v>44799</v>
      </c>
      <c r="R8290" t="s">
        <v>44</v>
      </c>
      <c r="S8290" t="s">
        <v>24</v>
      </c>
      <c r="T8290">
        <f>_xlfn.DAYS(Raw_data_US_healthcare[[#This Row],[Discharge Date]],Raw_data_US_healthcare[[#This Row],[Date of Admission]])</f>
        <v>1</v>
      </c>
    </row>
    <row r="8291" spans="1:20" x14ac:dyDescent="0.3">
      <c r="A8291" t="s">
        <v>26511</v>
      </c>
      <c r="B8291" t="s">
        <v>22284</v>
      </c>
      <c r="C8291">
        <v>26</v>
      </c>
      <c r="D8291" t="str">
        <f>IF(Raw_data_US_healthcare[[#This Row],[Age]]&lt;35,"Young",IF(Raw_data_US_healthcare[[#This Row],[Age]]&lt;60,"Middle","Senior"))</f>
        <v>Young</v>
      </c>
      <c r="E8291" t="s">
        <v>16</v>
      </c>
      <c r="F8291" t="s">
        <v>62</v>
      </c>
      <c r="G8291" t="s">
        <v>62</v>
      </c>
      <c r="H8291" t="s">
        <v>69</v>
      </c>
      <c r="I8291" s="2">
        <v>43509</v>
      </c>
      <c r="J8291" t="s">
        <v>2912</v>
      </c>
      <c r="K8291" t="s">
        <v>22285</v>
      </c>
      <c r="L8291" t="s">
        <v>31</v>
      </c>
      <c r="M8291">
        <v>34025.367400000003</v>
      </c>
      <c r="N8291">
        <v>142</v>
      </c>
      <c r="O8291" t="s">
        <v>22</v>
      </c>
      <c r="P8291" t="s">
        <v>22</v>
      </c>
      <c r="Q8291" s="2">
        <v>43523</v>
      </c>
      <c r="R8291" t="s">
        <v>32</v>
      </c>
      <c r="S8291" t="s">
        <v>24</v>
      </c>
      <c r="T8291">
        <f>_xlfn.DAYS(Raw_data_US_healthcare[[#This Row],[Discharge Date]],Raw_data_US_healthcare[[#This Row],[Date of Admission]])</f>
        <v>14</v>
      </c>
    </row>
    <row r="8292" spans="1:20" x14ac:dyDescent="0.3">
      <c r="A8292" t="s">
        <v>26511</v>
      </c>
      <c r="B8292" t="s">
        <v>22286</v>
      </c>
      <c r="C8292">
        <v>81</v>
      </c>
      <c r="D8292" t="str">
        <f>IF(Raw_data_US_healthcare[[#This Row],[Age]]&lt;35,"Young",IF(Raw_data_US_healthcare[[#This Row],[Age]]&lt;60,"Middle","Senior"))</f>
        <v>Senior</v>
      </c>
      <c r="E8292" t="s">
        <v>16</v>
      </c>
      <c r="F8292" t="s">
        <v>27</v>
      </c>
      <c r="G8292" t="s">
        <v>27</v>
      </c>
      <c r="H8292" t="s">
        <v>18</v>
      </c>
      <c r="I8292" s="2">
        <v>43912</v>
      </c>
      <c r="J8292" t="s">
        <v>11628</v>
      </c>
      <c r="K8292" t="s">
        <v>22287</v>
      </c>
      <c r="L8292" t="s">
        <v>52</v>
      </c>
      <c r="M8292">
        <v>17283.607100000001</v>
      </c>
      <c r="N8292">
        <v>406</v>
      </c>
      <c r="O8292" t="s">
        <v>39</v>
      </c>
      <c r="P8292" t="s">
        <v>39</v>
      </c>
      <c r="Q8292" s="2">
        <v>43920</v>
      </c>
      <c r="R8292" t="s">
        <v>83</v>
      </c>
      <c r="S8292" t="s">
        <v>24</v>
      </c>
      <c r="T8292">
        <f>_xlfn.DAYS(Raw_data_US_healthcare[[#This Row],[Discharge Date]],Raw_data_US_healthcare[[#This Row],[Date of Admission]])</f>
        <v>8</v>
      </c>
    </row>
    <row r="8293" spans="1:20" x14ac:dyDescent="0.3">
      <c r="A8293" t="s">
        <v>26512</v>
      </c>
      <c r="B8293" t="s">
        <v>540</v>
      </c>
      <c r="C8293">
        <v>62</v>
      </c>
      <c r="D8293" t="str">
        <f>IF(Raw_data_US_healthcare[[#This Row],[Age]]&lt;35,"Young",IF(Raw_data_US_healthcare[[#This Row],[Age]]&lt;60,"Middle","Senior"))</f>
        <v>Senior</v>
      </c>
      <c r="E8293" t="s">
        <v>26</v>
      </c>
      <c r="F8293" t="s">
        <v>113</v>
      </c>
      <c r="G8293" t="s">
        <v>113</v>
      </c>
      <c r="H8293" t="s">
        <v>26514</v>
      </c>
      <c r="I8293" s="2">
        <v>44038</v>
      </c>
      <c r="J8293" t="s">
        <v>22288</v>
      </c>
      <c r="K8293" t="s">
        <v>22289</v>
      </c>
      <c r="L8293" t="s">
        <v>21</v>
      </c>
      <c r="M8293">
        <v>31912.790700000001</v>
      </c>
      <c r="N8293">
        <v>297</v>
      </c>
      <c r="O8293" t="s">
        <v>43</v>
      </c>
      <c r="P8293" t="s">
        <v>43</v>
      </c>
      <c r="Q8293" s="2">
        <v>44064</v>
      </c>
      <c r="R8293" t="s">
        <v>44</v>
      </c>
      <c r="S8293" t="s">
        <v>45</v>
      </c>
      <c r="T8293">
        <f>_xlfn.DAYS(Raw_data_US_healthcare[[#This Row],[Discharge Date]],Raw_data_US_healthcare[[#This Row],[Date of Admission]])</f>
        <v>26</v>
      </c>
    </row>
    <row r="8294" spans="1:20" x14ac:dyDescent="0.3">
      <c r="A8294" t="s">
        <v>26511</v>
      </c>
      <c r="B8294" t="s">
        <v>22290</v>
      </c>
      <c r="C8294">
        <v>60</v>
      </c>
      <c r="D8294" t="str">
        <f>IF(Raw_data_US_healthcare[[#This Row],[Age]]&lt;35,"Young",IF(Raw_data_US_healthcare[[#This Row],[Age]]&lt;60,"Middle","Senior"))</f>
        <v>Senior</v>
      </c>
      <c r="E8294" t="s">
        <v>16</v>
      </c>
      <c r="F8294" t="s">
        <v>35</v>
      </c>
      <c r="G8294" t="s">
        <v>35</v>
      </c>
      <c r="H8294" t="s">
        <v>36</v>
      </c>
      <c r="I8294" s="2">
        <v>44150</v>
      </c>
      <c r="J8294" t="s">
        <v>22291</v>
      </c>
      <c r="K8294" t="s">
        <v>22292</v>
      </c>
      <c r="L8294" t="s">
        <v>31</v>
      </c>
      <c r="M8294">
        <v>17221.9732</v>
      </c>
      <c r="N8294">
        <v>281</v>
      </c>
      <c r="O8294" t="s">
        <v>22</v>
      </c>
      <c r="P8294" t="s">
        <v>22</v>
      </c>
      <c r="Q8294" s="2">
        <v>44167</v>
      </c>
      <c r="R8294" t="s">
        <v>83</v>
      </c>
      <c r="S8294" t="s">
        <v>24</v>
      </c>
      <c r="T8294">
        <f>_xlfn.DAYS(Raw_data_US_healthcare[[#This Row],[Discharge Date]],Raw_data_US_healthcare[[#This Row],[Date of Admission]])</f>
        <v>17</v>
      </c>
    </row>
    <row r="8295" spans="1:20" x14ac:dyDescent="0.3">
      <c r="A8295" t="s">
        <v>26511</v>
      </c>
      <c r="B8295" t="s">
        <v>22293</v>
      </c>
      <c r="C8295">
        <v>41</v>
      </c>
      <c r="D8295" t="str">
        <f>IF(Raw_data_US_healthcare[[#This Row],[Age]]&lt;35,"Young",IF(Raw_data_US_healthcare[[#This Row],[Age]]&lt;60,"Middle","Senior"))</f>
        <v>Middle</v>
      </c>
      <c r="E8295" t="s">
        <v>16</v>
      </c>
      <c r="F8295" t="s">
        <v>113</v>
      </c>
      <c r="G8295" t="s">
        <v>113</v>
      </c>
      <c r="H8295" t="s">
        <v>69</v>
      </c>
      <c r="I8295" s="2">
        <v>43569</v>
      </c>
      <c r="J8295" t="s">
        <v>22294</v>
      </c>
      <c r="K8295" t="s">
        <v>17496</v>
      </c>
      <c r="L8295" t="s">
        <v>60</v>
      </c>
      <c r="M8295">
        <v>47739.386700000003</v>
      </c>
      <c r="N8295">
        <v>489</v>
      </c>
      <c r="O8295" t="s">
        <v>22</v>
      </c>
      <c r="P8295" t="s">
        <v>22</v>
      </c>
      <c r="Q8295" s="2">
        <v>43582</v>
      </c>
      <c r="R8295" t="s">
        <v>44</v>
      </c>
      <c r="S8295" t="s">
        <v>33</v>
      </c>
      <c r="T8295">
        <f>_xlfn.DAYS(Raw_data_US_healthcare[[#This Row],[Discharge Date]],Raw_data_US_healthcare[[#This Row],[Date of Admission]])</f>
        <v>13</v>
      </c>
    </row>
    <row r="8296" spans="1:20" x14ac:dyDescent="0.3">
      <c r="A8296" t="s">
        <v>26512</v>
      </c>
      <c r="B8296" t="s">
        <v>22295</v>
      </c>
      <c r="C8296">
        <v>29</v>
      </c>
      <c r="D8296" t="str">
        <f>IF(Raw_data_US_healthcare[[#This Row],[Age]]&lt;35,"Young",IF(Raw_data_US_healthcare[[#This Row],[Age]]&lt;60,"Middle","Senior"))</f>
        <v>Young</v>
      </c>
      <c r="E8296" t="s">
        <v>26</v>
      </c>
      <c r="F8296" t="s">
        <v>49</v>
      </c>
      <c r="G8296" t="s">
        <v>49</v>
      </c>
      <c r="H8296" t="s">
        <v>26516</v>
      </c>
      <c r="I8296" s="2">
        <v>44241</v>
      </c>
      <c r="J8296" t="s">
        <v>22296</v>
      </c>
      <c r="K8296" t="s">
        <v>19562</v>
      </c>
      <c r="L8296" t="s">
        <v>56</v>
      </c>
      <c r="M8296">
        <v>34599.717299999997</v>
      </c>
      <c r="N8296">
        <v>390</v>
      </c>
      <c r="O8296" t="s">
        <v>43</v>
      </c>
      <c r="P8296" t="s">
        <v>43</v>
      </c>
      <c r="Q8296" s="2">
        <v>44244</v>
      </c>
      <c r="R8296" t="s">
        <v>32</v>
      </c>
      <c r="S8296" t="s">
        <v>24</v>
      </c>
      <c r="T8296">
        <f>_xlfn.DAYS(Raw_data_US_healthcare[[#This Row],[Discharge Date]],Raw_data_US_healthcare[[#This Row],[Date of Admission]])</f>
        <v>3</v>
      </c>
    </row>
    <row r="8297" spans="1:20" x14ac:dyDescent="0.3">
      <c r="A8297" t="s">
        <v>26512</v>
      </c>
      <c r="B8297" t="s">
        <v>589</v>
      </c>
      <c r="C8297">
        <v>84</v>
      </c>
      <c r="D8297" t="str">
        <f>IF(Raw_data_US_healthcare[[#This Row],[Age]]&lt;35,"Young",IF(Raw_data_US_healthcare[[#This Row],[Age]]&lt;60,"Middle","Senior"))</f>
        <v>Senior</v>
      </c>
      <c r="E8297" t="s">
        <v>26</v>
      </c>
      <c r="F8297" t="s">
        <v>17</v>
      </c>
      <c r="G8297" t="s">
        <v>17</v>
      </c>
      <c r="H8297" t="s">
        <v>26514</v>
      </c>
      <c r="I8297" s="2">
        <v>43707</v>
      </c>
      <c r="J8297" t="s">
        <v>22297</v>
      </c>
      <c r="K8297" t="s">
        <v>22298</v>
      </c>
      <c r="L8297" t="s">
        <v>60</v>
      </c>
      <c r="M8297">
        <v>11221.711499999999</v>
      </c>
      <c r="N8297">
        <v>486</v>
      </c>
      <c r="O8297" t="s">
        <v>43</v>
      </c>
      <c r="P8297" t="s">
        <v>43</v>
      </c>
      <c r="Q8297" s="2">
        <v>43723</v>
      </c>
      <c r="R8297" t="s">
        <v>83</v>
      </c>
      <c r="S8297" t="s">
        <v>45</v>
      </c>
      <c r="T8297">
        <f>_xlfn.DAYS(Raw_data_US_healthcare[[#This Row],[Discharge Date]],Raw_data_US_healthcare[[#This Row],[Date of Admission]])</f>
        <v>16</v>
      </c>
    </row>
    <row r="8298" spans="1:20" x14ac:dyDescent="0.3">
      <c r="A8298" t="s">
        <v>26512</v>
      </c>
      <c r="B8298" t="s">
        <v>22299</v>
      </c>
      <c r="C8298">
        <v>29</v>
      </c>
      <c r="D8298" t="str">
        <f>IF(Raw_data_US_healthcare[[#This Row],[Age]]&lt;35,"Young",IF(Raw_data_US_healthcare[[#This Row],[Age]]&lt;60,"Middle","Senior"))</f>
        <v>Young</v>
      </c>
      <c r="E8298" t="s">
        <v>26</v>
      </c>
      <c r="F8298" t="s">
        <v>49</v>
      </c>
      <c r="G8298" t="s">
        <v>49</v>
      </c>
      <c r="H8298" t="s">
        <v>28</v>
      </c>
      <c r="I8298" s="2">
        <v>44863</v>
      </c>
      <c r="J8298" t="s">
        <v>22300</v>
      </c>
      <c r="K8298" t="s">
        <v>9687</v>
      </c>
      <c r="L8298" t="s">
        <v>60</v>
      </c>
      <c r="M8298">
        <v>25265.3891</v>
      </c>
      <c r="N8298">
        <v>245</v>
      </c>
      <c r="O8298" t="s">
        <v>39</v>
      </c>
      <c r="P8298" t="s">
        <v>39</v>
      </c>
      <c r="Q8298" s="2">
        <v>44870</v>
      </c>
      <c r="R8298" t="s">
        <v>83</v>
      </c>
      <c r="S8298" t="s">
        <v>33</v>
      </c>
      <c r="T8298">
        <f>_xlfn.DAYS(Raw_data_US_healthcare[[#This Row],[Discharge Date]],Raw_data_US_healthcare[[#This Row],[Date of Admission]])</f>
        <v>7</v>
      </c>
    </row>
    <row r="8299" spans="1:20" x14ac:dyDescent="0.3">
      <c r="A8299" t="s">
        <v>26511</v>
      </c>
      <c r="B8299" t="s">
        <v>22301</v>
      </c>
      <c r="C8299">
        <v>31</v>
      </c>
      <c r="D8299" t="str">
        <f>IF(Raw_data_US_healthcare[[#This Row],[Age]]&lt;35,"Young",IF(Raw_data_US_healthcare[[#This Row],[Age]]&lt;60,"Middle","Senior"))</f>
        <v>Young</v>
      </c>
      <c r="E8299" t="s">
        <v>16</v>
      </c>
      <c r="F8299" t="s">
        <v>35</v>
      </c>
      <c r="G8299" t="s">
        <v>35</v>
      </c>
      <c r="H8299" t="s">
        <v>26514</v>
      </c>
      <c r="I8299" s="2">
        <v>44060</v>
      </c>
      <c r="J8299" t="s">
        <v>15667</v>
      </c>
      <c r="K8299" t="s">
        <v>22302</v>
      </c>
      <c r="L8299" t="s">
        <v>56</v>
      </c>
      <c r="M8299">
        <v>29621.852299999999</v>
      </c>
      <c r="N8299">
        <v>336</v>
      </c>
      <c r="O8299" t="s">
        <v>22</v>
      </c>
      <c r="P8299" t="s">
        <v>22</v>
      </c>
      <c r="Q8299" s="2">
        <v>44062</v>
      </c>
      <c r="R8299" t="s">
        <v>44</v>
      </c>
      <c r="S8299" t="s">
        <v>33</v>
      </c>
      <c r="T8299">
        <f>_xlfn.DAYS(Raw_data_US_healthcare[[#This Row],[Discharge Date]],Raw_data_US_healthcare[[#This Row],[Date of Admission]])</f>
        <v>2</v>
      </c>
    </row>
    <row r="8300" spans="1:20" x14ac:dyDescent="0.3">
      <c r="A8300" t="s">
        <v>26512</v>
      </c>
      <c r="B8300" t="s">
        <v>22303</v>
      </c>
      <c r="C8300">
        <v>55</v>
      </c>
      <c r="D8300" t="str">
        <f>IF(Raw_data_US_healthcare[[#This Row],[Age]]&lt;35,"Young",IF(Raw_data_US_healthcare[[#This Row],[Age]]&lt;60,"Middle","Senior"))</f>
        <v>Middle</v>
      </c>
      <c r="E8300" t="s">
        <v>26</v>
      </c>
      <c r="F8300" t="s">
        <v>228</v>
      </c>
      <c r="G8300" t="s">
        <v>228</v>
      </c>
      <c r="H8300" t="s">
        <v>26516</v>
      </c>
      <c r="I8300" s="2">
        <v>43700</v>
      </c>
      <c r="J8300" t="s">
        <v>22304</v>
      </c>
      <c r="K8300" t="s">
        <v>22305</v>
      </c>
      <c r="L8300" t="s">
        <v>56</v>
      </c>
      <c r="M8300">
        <v>29385.7487</v>
      </c>
      <c r="N8300">
        <v>231</v>
      </c>
      <c r="O8300" t="s">
        <v>39</v>
      </c>
      <c r="P8300" t="s">
        <v>39</v>
      </c>
      <c r="Q8300" s="2">
        <v>43729</v>
      </c>
      <c r="R8300" t="s">
        <v>48</v>
      </c>
      <c r="S8300" t="s">
        <v>24</v>
      </c>
      <c r="T8300">
        <f>_xlfn.DAYS(Raw_data_US_healthcare[[#This Row],[Discharge Date]],Raw_data_US_healthcare[[#This Row],[Date of Admission]])</f>
        <v>29</v>
      </c>
    </row>
    <row r="8301" spans="1:20" x14ac:dyDescent="0.3">
      <c r="A8301" t="s">
        <v>26511</v>
      </c>
      <c r="B8301" t="s">
        <v>22306</v>
      </c>
      <c r="C8301">
        <v>72</v>
      </c>
      <c r="D8301" t="str">
        <f>IF(Raw_data_US_healthcare[[#This Row],[Age]]&lt;35,"Young",IF(Raw_data_US_healthcare[[#This Row],[Age]]&lt;60,"Middle","Senior"))</f>
        <v>Senior</v>
      </c>
      <c r="E8301" t="s">
        <v>16</v>
      </c>
      <c r="F8301" t="s">
        <v>27</v>
      </c>
      <c r="G8301" t="s">
        <v>27</v>
      </c>
      <c r="H8301" t="s">
        <v>36</v>
      </c>
      <c r="I8301" s="2">
        <v>44929</v>
      </c>
      <c r="J8301" t="s">
        <v>22307</v>
      </c>
      <c r="K8301" t="s">
        <v>22308</v>
      </c>
      <c r="L8301" t="s">
        <v>21</v>
      </c>
      <c r="M8301">
        <v>18559.142100000001</v>
      </c>
      <c r="N8301">
        <v>296</v>
      </c>
      <c r="O8301" t="s">
        <v>22</v>
      </c>
      <c r="P8301" t="s">
        <v>22</v>
      </c>
      <c r="Q8301" s="2">
        <v>44942</v>
      </c>
      <c r="R8301" t="s">
        <v>32</v>
      </c>
      <c r="S8301" t="s">
        <v>45</v>
      </c>
      <c r="T8301">
        <f>_xlfn.DAYS(Raw_data_US_healthcare[[#This Row],[Discharge Date]],Raw_data_US_healthcare[[#This Row],[Date of Admission]])</f>
        <v>13</v>
      </c>
    </row>
    <row r="8302" spans="1:20" x14ac:dyDescent="0.3">
      <c r="A8302" t="s">
        <v>26511</v>
      </c>
      <c r="B8302" t="s">
        <v>22309</v>
      </c>
      <c r="C8302">
        <v>19</v>
      </c>
      <c r="D8302" t="str">
        <f>IF(Raw_data_US_healthcare[[#This Row],[Age]]&lt;35,"Young",IF(Raw_data_US_healthcare[[#This Row],[Age]]&lt;60,"Middle","Senior"))</f>
        <v>Young</v>
      </c>
      <c r="E8302" t="s">
        <v>16</v>
      </c>
      <c r="F8302" t="s">
        <v>27</v>
      </c>
      <c r="G8302" t="s">
        <v>27</v>
      </c>
      <c r="H8302" t="s">
        <v>18</v>
      </c>
      <c r="I8302" s="2">
        <v>43939</v>
      </c>
      <c r="J8302" t="s">
        <v>22310</v>
      </c>
      <c r="K8302" t="s">
        <v>22311</v>
      </c>
      <c r="L8302" t="s">
        <v>31</v>
      </c>
      <c r="M8302">
        <v>46592.767200000002</v>
      </c>
      <c r="N8302">
        <v>432</v>
      </c>
      <c r="O8302" t="s">
        <v>39</v>
      </c>
      <c r="P8302" t="s">
        <v>39</v>
      </c>
      <c r="Q8302" s="2">
        <v>43948</v>
      </c>
      <c r="R8302" t="s">
        <v>23</v>
      </c>
      <c r="S8302" t="s">
        <v>33</v>
      </c>
      <c r="T8302">
        <f>_xlfn.DAYS(Raw_data_US_healthcare[[#This Row],[Discharge Date]],Raw_data_US_healthcare[[#This Row],[Date of Admission]])</f>
        <v>9</v>
      </c>
    </row>
    <row r="8303" spans="1:20" x14ac:dyDescent="0.3">
      <c r="A8303" t="s">
        <v>26511</v>
      </c>
      <c r="B8303" t="s">
        <v>22312</v>
      </c>
      <c r="C8303">
        <v>39</v>
      </c>
      <c r="D8303" t="str">
        <f>IF(Raw_data_US_healthcare[[#This Row],[Age]]&lt;35,"Young",IF(Raw_data_US_healthcare[[#This Row],[Age]]&lt;60,"Middle","Senior"))</f>
        <v>Middle</v>
      </c>
      <c r="E8303" t="s">
        <v>16</v>
      </c>
      <c r="F8303" t="s">
        <v>17</v>
      </c>
      <c r="G8303" t="s">
        <v>17</v>
      </c>
      <c r="H8303" t="s">
        <v>26514</v>
      </c>
      <c r="I8303" s="2">
        <v>43915</v>
      </c>
      <c r="J8303" t="s">
        <v>22313</v>
      </c>
      <c r="K8303" t="s">
        <v>22314</v>
      </c>
      <c r="L8303" t="s">
        <v>21</v>
      </c>
      <c r="M8303">
        <v>12128.3822</v>
      </c>
      <c r="N8303">
        <v>480</v>
      </c>
      <c r="O8303" t="s">
        <v>43</v>
      </c>
      <c r="P8303" t="s">
        <v>43</v>
      </c>
      <c r="Q8303" s="2">
        <v>43939</v>
      </c>
      <c r="R8303" t="s">
        <v>44</v>
      </c>
      <c r="S8303" t="s">
        <v>24</v>
      </c>
      <c r="T8303">
        <f>_xlfn.DAYS(Raw_data_US_healthcare[[#This Row],[Discharge Date]],Raw_data_US_healthcare[[#This Row],[Date of Admission]])</f>
        <v>24</v>
      </c>
    </row>
    <row r="8304" spans="1:20" x14ac:dyDescent="0.3">
      <c r="A8304" t="s">
        <v>26511</v>
      </c>
      <c r="B8304" t="s">
        <v>22315</v>
      </c>
      <c r="C8304">
        <v>42</v>
      </c>
      <c r="D8304" t="str">
        <f>IF(Raw_data_US_healthcare[[#This Row],[Age]]&lt;35,"Young",IF(Raw_data_US_healthcare[[#This Row],[Age]]&lt;60,"Middle","Senior"))</f>
        <v>Middle</v>
      </c>
      <c r="E8304" t="s">
        <v>16</v>
      </c>
      <c r="F8304" t="s">
        <v>228</v>
      </c>
      <c r="G8304" t="s">
        <v>228</v>
      </c>
      <c r="H8304" t="s">
        <v>36</v>
      </c>
      <c r="I8304" s="2">
        <v>45222</v>
      </c>
      <c r="J8304" t="s">
        <v>22316</v>
      </c>
      <c r="K8304" t="s">
        <v>6931</v>
      </c>
      <c r="L8304" t="s">
        <v>21</v>
      </c>
      <c r="M8304">
        <v>10644.921399999999</v>
      </c>
      <c r="N8304">
        <v>230</v>
      </c>
      <c r="O8304" t="s">
        <v>39</v>
      </c>
      <c r="P8304" t="s">
        <v>39</v>
      </c>
      <c r="Q8304" s="2">
        <v>45231</v>
      </c>
      <c r="R8304" t="s">
        <v>48</v>
      </c>
      <c r="S8304" t="s">
        <v>33</v>
      </c>
      <c r="T8304">
        <f>_xlfn.DAYS(Raw_data_US_healthcare[[#This Row],[Discharge Date]],Raw_data_US_healthcare[[#This Row],[Date of Admission]])</f>
        <v>9</v>
      </c>
    </row>
    <row r="8305" spans="1:20" x14ac:dyDescent="0.3">
      <c r="A8305" t="s">
        <v>26511</v>
      </c>
      <c r="B8305" t="s">
        <v>22317</v>
      </c>
      <c r="C8305">
        <v>49</v>
      </c>
      <c r="D8305" t="str">
        <f>IF(Raw_data_US_healthcare[[#This Row],[Age]]&lt;35,"Young",IF(Raw_data_US_healthcare[[#This Row],[Age]]&lt;60,"Middle","Senior"))</f>
        <v>Middle</v>
      </c>
      <c r="E8305" t="s">
        <v>16</v>
      </c>
      <c r="F8305" t="s">
        <v>228</v>
      </c>
      <c r="G8305" t="s">
        <v>228</v>
      </c>
      <c r="H8305" t="s">
        <v>26516</v>
      </c>
      <c r="I8305" s="2">
        <v>43963</v>
      </c>
      <c r="J8305" t="s">
        <v>22318</v>
      </c>
      <c r="K8305" t="s">
        <v>22319</v>
      </c>
      <c r="L8305" t="s">
        <v>31</v>
      </c>
      <c r="M8305">
        <v>5855.6785</v>
      </c>
      <c r="N8305">
        <v>458</v>
      </c>
      <c r="O8305" t="s">
        <v>39</v>
      </c>
      <c r="P8305" t="s">
        <v>39</v>
      </c>
      <c r="Q8305" s="2">
        <v>43983</v>
      </c>
      <c r="R8305" t="s">
        <v>44</v>
      </c>
      <c r="S8305" t="s">
        <v>24</v>
      </c>
      <c r="T8305">
        <f>_xlfn.DAYS(Raw_data_US_healthcare[[#This Row],[Discharge Date]],Raw_data_US_healthcare[[#This Row],[Date of Admission]])</f>
        <v>20</v>
      </c>
    </row>
    <row r="8306" spans="1:20" x14ac:dyDescent="0.3">
      <c r="A8306" t="s">
        <v>26511</v>
      </c>
      <c r="B8306" t="s">
        <v>22320</v>
      </c>
      <c r="C8306">
        <v>59</v>
      </c>
      <c r="D8306" t="str">
        <f>IF(Raw_data_US_healthcare[[#This Row],[Age]]&lt;35,"Young",IF(Raw_data_US_healthcare[[#This Row],[Age]]&lt;60,"Middle","Senior"))</f>
        <v>Middle</v>
      </c>
      <c r="E8306" t="s">
        <v>16</v>
      </c>
      <c r="F8306" t="s">
        <v>35</v>
      </c>
      <c r="G8306" t="s">
        <v>35</v>
      </c>
      <c r="H8306" t="s">
        <v>26514</v>
      </c>
      <c r="I8306" s="2">
        <v>45093</v>
      </c>
      <c r="J8306" t="s">
        <v>22321</v>
      </c>
      <c r="K8306" t="s">
        <v>22322</v>
      </c>
      <c r="L8306" t="s">
        <v>56</v>
      </c>
      <c r="M8306">
        <v>38270.2402</v>
      </c>
      <c r="N8306">
        <v>123</v>
      </c>
      <c r="O8306" t="s">
        <v>39</v>
      </c>
      <c r="P8306" t="s">
        <v>39</v>
      </c>
      <c r="Q8306" s="2">
        <v>45098</v>
      </c>
      <c r="R8306" t="s">
        <v>32</v>
      </c>
      <c r="S8306" t="s">
        <v>45</v>
      </c>
      <c r="T8306">
        <f>_xlfn.DAYS(Raw_data_US_healthcare[[#This Row],[Discharge Date]],Raw_data_US_healthcare[[#This Row],[Date of Admission]])</f>
        <v>5</v>
      </c>
    </row>
    <row r="8307" spans="1:20" x14ac:dyDescent="0.3">
      <c r="A8307" t="s">
        <v>26511</v>
      </c>
      <c r="B8307" t="s">
        <v>11207</v>
      </c>
      <c r="C8307">
        <v>74</v>
      </c>
      <c r="D8307" t="str">
        <f>IF(Raw_data_US_healthcare[[#This Row],[Age]]&lt;35,"Young",IF(Raw_data_US_healthcare[[#This Row],[Age]]&lt;60,"Middle","Senior"))</f>
        <v>Senior</v>
      </c>
      <c r="E8307" t="s">
        <v>16</v>
      </c>
      <c r="F8307" t="s">
        <v>88</v>
      </c>
      <c r="G8307" t="s">
        <v>88</v>
      </c>
      <c r="H8307" t="s">
        <v>69</v>
      </c>
      <c r="I8307" s="2">
        <v>43602</v>
      </c>
      <c r="J8307" t="s">
        <v>22323</v>
      </c>
      <c r="K8307" t="s">
        <v>22324</v>
      </c>
      <c r="L8307" t="s">
        <v>56</v>
      </c>
      <c r="M8307">
        <v>48609.653299999998</v>
      </c>
      <c r="N8307">
        <v>300</v>
      </c>
      <c r="O8307" t="s">
        <v>22</v>
      </c>
      <c r="P8307" t="s">
        <v>22</v>
      </c>
      <c r="Q8307" s="2">
        <v>43608</v>
      </c>
      <c r="R8307" t="s">
        <v>83</v>
      </c>
      <c r="S8307" t="s">
        <v>45</v>
      </c>
      <c r="T8307">
        <f>_xlfn.DAYS(Raw_data_US_healthcare[[#This Row],[Discharge Date]],Raw_data_US_healthcare[[#This Row],[Date of Admission]])</f>
        <v>6</v>
      </c>
    </row>
    <row r="8308" spans="1:20" x14ac:dyDescent="0.3">
      <c r="A8308" t="s">
        <v>26512</v>
      </c>
      <c r="B8308" t="s">
        <v>1696</v>
      </c>
      <c r="C8308">
        <v>78</v>
      </c>
      <c r="D8308" t="str">
        <f>IF(Raw_data_US_healthcare[[#This Row],[Age]]&lt;35,"Young",IF(Raw_data_US_healthcare[[#This Row],[Age]]&lt;60,"Middle","Senior"))</f>
        <v>Senior</v>
      </c>
      <c r="E8308" t="s">
        <v>26</v>
      </c>
      <c r="F8308" t="s">
        <v>62</v>
      </c>
      <c r="G8308" t="s">
        <v>62</v>
      </c>
      <c r="H8308" t="s">
        <v>26514</v>
      </c>
      <c r="I8308" s="2">
        <v>44004</v>
      </c>
      <c r="J8308" t="s">
        <v>22325</v>
      </c>
      <c r="K8308" t="s">
        <v>19720</v>
      </c>
      <c r="L8308" t="s">
        <v>56</v>
      </c>
      <c r="M8308">
        <v>23444.641199999998</v>
      </c>
      <c r="N8308">
        <v>409</v>
      </c>
      <c r="O8308" t="s">
        <v>43</v>
      </c>
      <c r="P8308" t="s">
        <v>43</v>
      </c>
      <c r="Q8308" s="2">
        <v>44019</v>
      </c>
      <c r="R8308" t="s">
        <v>83</v>
      </c>
      <c r="S8308" t="s">
        <v>33</v>
      </c>
      <c r="T8308">
        <f>_xlfn.DAYS(Raw_data_US_healthcare[[#This Row],[Discharge Date]],Raw_data_US_healthcare[[#This Row],[Date of Admission]])</f>
        <v>15</v>
      </c>
    </row>
    <row r="8309" spans="1:20" x14ac:dyDescent="0.3">
      <c r="A8309" t="s">
        <v>26512</v>
      </c>
      <c r="B8309" t="s">
        <v>22326</v>
      </c>
      <c r="C8309">
        <v>48</v>
      </c>
      <c r="D8309" t="str">
        <f>IF(Raw_data_US_healthcare[[#This Row],[Age]]&lt;35,"Young",IF(Raw_data_US_healthcare[[#This Row],[Age]]&lt;60,"Middle","Senior"))</f>
        <v>Middle</v>
      </c>
      <c r="E8309" t="s">
        <v>26</v>
      </c>
      <c r="F8309" t="s">
        <v>17</v>
      </c>
      <c r="G8309" t="s">
        <v>17</v>
      </c>
      <c r="H8309" t="s">
        <v>26516</v>
      </c>
      <c r="I8309" s="2">
        <v>44307</v>
      </c>
      <c r="J8309" t="s">
        <v>22327</v>
      </c>
      <c r="K8309" t="s">
        <v>22328</v>
      </c>
      <c r="L8309" t="s">
        <v>60</v>
      </c>
      <c r="M8309">
        <v>28834.353800000001</v>
      </c>
      <c r="N8309">
        <v>456</v>
      </c>
      <c r="O8309" t="s">
        <v>43</v>
      </c>
      <c r="P8309" t="s">
        <v>43</v>
      </c>
      <c r="Q8309" s="2">
        <v>44328</v>
      </c>
      <c r="R8309" t="s">
        <v>44</v>
      </c>
      <c r="S8309" t="s">
        <v>24</v>
      </c>
      <c r="T8309">
        <f>_xlfn.DAYS(Raw_data_US_healthcare[[#This Row],[Discharge Date]],Raw_data_US_healthcare[[#This Row],[Date of Admission]])</f>
        <v>21</v>
      </c>
    </row>
    <row r="8310" spans="1:20" x14ac:dyDescent="0.3">
      <c r="A8310" t="s">
        <v>26512</v>
      </c>
      <c r="B8310" t="s">
        <v>22329</v>
      </c>
      <c r="C8310">
        <v>27</v>
      </c>
      <c r="D8310" t="str">
        <f>IF(Raw_data_US_healthcare[[#This Row],[Age]]&lt;35,"Young",IF(Raw_data_US_healthcare[[#This Row],[Age]]&lt;60,"Middle","Senior"))</f>
        <v>Young</v>
      </c>
      <c r="E8310" t="s">
        <v>26</v>
      </c>
      <c r="F8310" t="s">
        <v>17</v>
      </c>
      <c r="G8310" t="s">
        <v>17</v>
      </c>
      <c r="H8310" t="s">
        <v>36</v>
      </c>
      <c r="I8310" s="2">
        <v>43475</v>
      </c>
      <c r="J8310" t="s">
        <v>22330</v>
      </c>
      <c r="K8310" t="s">
        <v>879</v>
      </c>
      <c r="L8310" t="s">
        <v>60</v>
      </c>
      <c r="M8310">
        <v>2356.1428000000001</v>
      </c>
      <c r="N8310">
        <v>199</v>
      </c>
      <c r="O8310" t="s">
        <v>39</v>
      </c>
      <c r="P8310" t="s">
        <v>39</v>
      </c>
      <c r="Q8310" s="2">
        <v>43503</v>
      </c>
      <c r="R8310" t="s">
        <v>83</v>
      </c>
      <c r="S8310" t="s">
        <v>24</v>
      </c>
      <c r="T8310">
        <f>_xlfn.DAYS(Raw_data_US_healthcare[[#This Row],[Discharge Date]],Raw_data_US_healthcare[[#This Row],[Date of Admission]])</f>
        <v>28</v>
      </c>
    </row>
    <row r="8311" spans="1:20" x14ac:dyDescent="0.3">
      <c r="A8311" t="s">
        <v>26512</v>
      </c>
      <c r="B8311" t="s">
        <v>22331</v>
      </c>
      <c r="C8311">
        <v>58</v>
      </c>
      <c r="D8311" t="str">
        <f>IF(Raw_data_US_healthcare[[#This Row],[Age]]&lt;35,"Young",IF(Raw_data_US_healthcare[[#This Row],[Age]]&lt;60,"Middle","Senior"))</f>
        <v>Middle</v>
      </c>
      <c r="E8311" t="s">
        <v>26</v>
      </c>
      <c r="F8311" t="s">
        <v>62</v>
      </c>
      <c r="G8311" t="s">
        <v>62</v>
      </c>
      <c r="H8311" t="s">
        <v>26516</v>
      </c>
      <c r="I8311" s="2">
        <v>45076</v>
      </c>
      <c r="J8311" t="s">
        <v>22332</v>
      </c>
      <c r="K8311" t="s">
        <v>2317</v>
      </c>
      <c r="L8311" t="s">
        <v>56</v>
      </c>
      <c r="M8311">
        <v>5739.3267999999998</v>
      </c>
      <c r="N8311">
        <v>473</v>
      </c>
      <c r="O8311" t="s">
        <v>39</v>
      </c>
      <c r="P8311" t="s">
        <v>39</v>
      </c>
      <c r="Q8311" s="2">
        <v>45101</v>
      </c>
      <c r="R8311" t="s">
        <v>32</v>
      </c>
      <c r="S8311" t="s">
        <v>45</v>
      </c>
      <c r="T8311">
        <f>_xlfn.DAYS(Raw_data_US_healthcare[[#This Row],[Discharge Date]],Raw_data_US_healthcare[[#This Row],[Date of Admission]])</f>
        <v>25</v>
      </c>
    </row>
    <row r="8312" spans="1:20" x14ac:dyDescent="0.3">
      <c r="A8312" t="s">
        <v>26512</v>
      </c>
      <c r="B8312" t="s">
        <v>22333</v>
      </c>
      <c r="C8312">
        <v>61</v>
      </c>
      <c r="D8312" t="str">
        <f>IF(Raw_data_US_healthcare[[#This Row],[Age]]&lt;35,"Young",IF(Raw_data_US_healthcare[[#This Row],[Age]]&lt;60,"Middle","Senior"))</f>
        <v>Senior</v>
      </c>
      <c r="E8312" t="s">
        <v>26</v>
      </c>
      <c r="F8312" t="s">
        <v>27</v>
      </c>
      <c r="G8312" t="s">
        <v>27</v>
      </c>
      <c r="H8312" t="s">
        <v>36</v>
      </c>
      <c r="I8312" s="2">
        <v>44561</v>
      </c>
      <c r="J8312" t="s">
        <v>22334</v>
      </c>
      <c r="K8312" t="s">
        <v>3510</v>
      </c>
      <c r="L8312" t="s">
        <v>31</v>
      </c>
      <c r="M8312">
        <v>22140.829000000002</v>
      </c>
      <c r="N8312">
        <v>428</v>
      </c>
      <c r="O8312" t="s">
        <v>39</v>
      </c>
      <c r="P8312" t="s">
        <v>39</v>
      </c>
      <c r="Q8312" s="2">
        <v>44568</v>
      </c>
      <c r="R8312" t="s">
        <v>48</v>
      </c>
      <c r="S8312" t="s">
        <v>33</v>
      </c>
      <c r="T8312">
        <f>_xlfn.DAYS(Raw_data_US_healthcare[[#This Row],[Discharge Date]],Raw_data_US_healthcare[[#This Row],[Date of Admission]])</f>
        <v>7</v>
      </c>
    </row>
    <row r="8313" spans="1:20" x14ac:dyDescent="0.3">
      <c r="A8313" t="s">
        <v>26511</v>
      </c>
      <c r="B8313" t="s">
        <v>22335</v>
      </c>
      <c r="C8313">
        <v>52</v>
      </c>
      <c r="D8313" t="str">
        <f>IF(Raw_data_US_healthcare[[#This Row],[Age]]&lt;35,"Young",IF(Raw_data_US_healthcare[[#This Row],[Age]]&lt;60,"Middle","Senior"))</f>
        <v>Middle</v>
      </c>
      <c r="E8313" t="s">
        <v>16</v>
      </c>
      <c r="F8313" t="s">
        <v>62</v>
      </c>
      <c r="G8313" t="s">
        <v>62</v>
      </c>
      <c r="H8313" t="s">
        <v>18</v>
      </c>
      <c r="I8313" s="2">
        <v>43937</v>
      </c>
      <c r="J8313" t="s">
        <v>13663</v>
      </c>
      <c r="K8313" t="s">
        <v>22336</v>
      </c>
      <c r="L8313" t="s">
        <v>60</v>
      </c>
      <c r="M8313">
        <v>41818.014300000003</v>
      </c>
      <c r="N8313">
        <v>308</v>
      </c>
      <c r="O8313" t="s">
        <v>39</v>
      </c>
      <c r="P8313" t="s">
        <v>39</v>
      </c>
      <c r="Q8313" s="2">
        <v>43952</v>
      </c>
      <c r="R8313" t="s">
        <v>83</v>
      </c>
      <c r="S8313" t="s">
        <v>24</v>
      </c>
      <c r="T8313">
        <f>_xlfn.DAYS(Raw_data_US_healthcare[[#This Row],[Discharge Date]],Raw_data_US_healthcare[[#This Row],[Date of Admission]])</f>
        <v>15</v>
      </c>
    </row>
    <row r="8314" spans="1:20" x14ac:dyDescent="0.3">
      <c r="A8314" t="s">
        <v>26512</v>
      </c>
      <c r="B8314" t="s">
        <v>14847</v>
      </c>
      <c r="C8314">
        <v>44</v>
      </c>
      <c r="D8314" t="str">
        <f>IF(Raw_data_US_healthcare[[#This Row],[Age]]&lt;35,"Young",IF(Raw_data_US_healthcare[[#This Row],[Age]]&lt;60,"Middle","Senior"))</f>
        <v>Middle</v>
      </c>
      <c r="E8314" t="s">
        <v>26</v>
      </c>
      <c r="F8314" t="s">
        <v>62</v>
      </c>
      <c r="G8314" t="s">
        <v>62</v>
      </c>
      <c r="H8314" t="s">
        <v>28</v>
      </c>
      <c r="I8314" s="2">
        <v>44631</v>
      </c>
      <c r="J8314" t="s">
        <v>22337</v>
      </c>
      <c r="K8314" t="s">
        <v>22338</v>
      </c>
      <c r="L8314" t="s">
        <v>21</v>
      </c>
      <c r="M8314">
        <v>13162.003000000001</v>
      </c>
      <c r="N8314">
        <v>319</v>
      </c>
      <c r="O8314" t="s">
        <v>43</v>
      </c>
      <c r="P8314" t="s">
        <v>43</v>
      </c>
      <c r="Q8314" s="2">
        <v>44653</v>
      </c>
      <c r="R8314" t="s">
        <v>48</v>
      </c>
      <c r="S8314" t="s">
        <v>33</v>
      </c>
      <c r="T8314">
        <f>_xlfn.DAYS(Raw_data_US_healthcare[[#This Row],[Discharge Date]],Raw_data_US_healthcare[[#This Row],[Date of Admission]])</f>
        <v>22</v>
      </c>
    </row>
    <row r="8315" spans="1:20" x14ac:dyDescent="0.3">
      <c r="A8315" t="s">
        <v>26511</v>
      </c>
      <c r="B8315" t="s">
        <v>22339</v>
      </c>
      <c r="C8315">
        <v>56</v>
      </c>
      <c r="D8315" t="str">
        <f>IF(Raw_data_US_healthcare[[#This Row],[Age]]&lt;35,"Young",IF(Raw_data_US_healthcare[[#This Row],[Age]]&lt;60,"Middle","Senior"))</f>
        <v>Middle</v>
      </c>
      <c r="E8315" t="s">
        <v>16</v>
      </c>
      <c r="F8315" t="s">
        <v>88</v>
      </c>
      <c r="G8315" t="s">
        <v>88</v>
      </c>
      <c r="H8315" t="s">
        <v>18</v>
      </c>
      <c r="I8315" s="2">
        <v>44881</v>
      </c>
      <c r="J8315" t="s">
        <v>22340</v>
      </c>
      <c r="K8315" t="s">
        <v>22341</v>
      </c>
      <c r="L8315" t="s">
        <v>60</v>
      </c>
      <c r="M8315">
        <v>15421.7155</v>
      </c>
      <c r="N8315">
        <v>301</v>
      </c>
      <c r="O8315" t="s">
        <v>43</v>
      </c>
      <c r="P8315" t="s">
        <v>43</v>
      </c>
      <c r="Q8315" s="2">
        <v>44905</v>
      </c>
      <c r="R8315" t="s">
        <v>32</v>
      </c>
      <c r="S8315" t="s">
        <v>45</v>
      </c>
      <c r="T8315">
        <f>_xlfn.DAYS(Raw_data_US_healthcare[[#This Row],[Discharge Date]],Raw_data_US_healthcare[[#This Row],[Date of Admission]])</f>
        <v>24</v>
      </c>
    </row>
    <row r="8316" spans="1:20" x14ac:dyDescent="0.3">
      <c r="A8316" t="s">
        <v>26512</v>
      </c>
      <c r="B8316" t="s">
        <v>22342</v>
      </c>
      <c r="C8316">
        <v>61</v>
      </c>
      <c r="D8316" t="str">
        <f>IF(Raw_data_US_healthcare[[#This Row],[Age]]&lt;35,"Young",IF(Raw_data_US_healthcare[[#This Row],[Age]]&lt;60,"Middle","Senior"))</f>
        <v>Senior</v>
      </c>
      <c r="E8316" t="s">
        <v>26</v>
      </c>
      <c r="F8316" t="s">
        <v>62</v>
      </c>
      <c r="G8316" t="s">
        <v>62</v>
      </c>
      <c r="H8316" t="s">
        <v>26514</v>
      </c>
      <c r="I8316" s="2">
        <v>44997</v>
      </c>
      <c r="J8316" t="s">
        <v>22343</v>
      </c>
      <c r="K8316" t="s">
        <v>832</v>
      </c>
      <c r="L8316" t="s">
        <v>56</v>
      </c>
      <c r="M8316">
        <v>2488.0237999999999</v>
      </c>
      <c r="N8316">
        <v>353</v>
      </c>
      <c r="O8316" t="s">
        <v>22</v>
      </c>
      <c r="P8316" t="s">
        <v>22</v>
      </c>
      <c r="Q8316" s="2">
        <v>45019</v>
      </c>
      <c r="R8316" t="s">
        <v>83</v>
      </c>
      <c r="S8316" t="s">
        <v>33</v>
      </c>
      <c r="T8316">
        <f>_xlfn.DAYS(Raw_data_US_healthcare[[#This Row],[Discharge Date]],Raw_data_US_healthcare[[#This Row],[Date of Admission]])</f>
        <v>22</v>
      </c>
    </row>
    <row r="8317" spans="1:20" x14ac:dyDescent="0.3">
      <c r="A8317" t="s">
        <v>26512</v>
      </c>
      <c r="B8317" t="s">
        <v>21377</v>
      </c>
      <c r="C8317">
        <v>68</v>
      </c>
      <c r="D8317" t="str">
        <f>IF(Raw_data_US_healthcare[[#This Row],[Age]]&lt;35,"Young",IF(Raw_data_US_healthcare[[#This Row],[Age]]&lt;60,"Middle","Senior"))</f>
        <v>Senior</v>
      </c>
      <c r="E8317" t="s">
        <v>26</v>
      </c>
      <c r="F8317" t="s">
        <v>49</v>
      </c>
      <c r="G8317" t="s">
        <v>49</v>
      </c>
      <c r="H8317" t="s">
        <v>26514</v>
      </c>
      <c r="I8317" s="2">
        <v>44952</v>
      </c>
      <c r="J8317" t="s">
        <v>22344</v>
      </c>
      <c r="K8317" t="s">
        <v>22345</v>
      </c>
      <c r="L8317" t="s">
        <v>60</v>
      </c>
      <c r="M8317">
        <v>2966.4117999999999</v>
      </c>
      <c r="N8317">
        <v>189</v>
      </c>
      <c r="O8317" t="s">
        <v>22</v>
      </c>
      <c r="P8317" t="s">
        <v>22</v>
      </c>
      <c r="Q8317" s="2">
        <v>44973</v>
      </c>
      <c r="R8317" t="s">
        <v>32</v>
      </c>
      <c r="S8317" t="s">
        <v>24</v>
      </c>
      <c r="T8317">
        <f>_xlfn.DAYS(Raw_data_US_healthcare[[#This Row],[Discharge Date]],Raw_data_US_healthcare[[#This Row],[Date of Admission]])</f>
        <v>21</v>
      </c>
    </row>
    <row r="8318" spans="1:20" x14ac:dyDescent="0.3">
      <c r="A8318" t="s">
        <v>26511</v>
      </c>
      <c r="B8318" t="s">
        <v>22346</v>
      </c>
      <c r="C8318">
        <v>66</v>
      </c>
      <c r="D8318" t="str">
        <f>IF(Raw_data_US_healthcare[[#This Row],[Age]]&lt;35,"Young",IF(Raw_data_US_healthcare[[#This Row],[Age]]&lt;60,"Middle","Senior"))</f>
        <v>Senior</v>
      </c>
      <c r="E8318" t="s">
        <v>16</v>
      </c>
      <c r="F8318" t="s">
        <v>113</v>
      </c>
      <c r="G8318" t="s">
        <v>113</v>
      </c>
      <c r="H8318" t="s">
        <v>26516</v>
      </c>
      <c r="I8318" s="2">
        <v>44059</v>
      </c>
      <c r="J8318" t="s">
        <v>22347</v>
      </c>
      <c r="K8318" t="s">
        <v>22348</v>
      </c>
      <c r="L8318" t="s">
        <v>31</v>
      </c>
      <c r="M8318">
        <v>8841.2814999999991</v>
      </c>
      <c r="N8318">
        <v>310</v>
      </c>
      <c r="O8318" t="s">
        <v>43</v>
      </c>
      <c r="P8318" t="s">
        <v>43</v>
      </c>
      <c r="Q8318" s="2">
        <v>44084</v>
      </c>
      <c r="R8318" t="s">
        <v>23</v>
      </c>
      <c r="S8318" t="s">
        <v>33</v>
      </c>
      <c r="T8318">
        <f>_xlfn.DAYS(Raw_data_US_healthcare[[#This Row],[Discharge Date]],Raw_data_US_healthcare[[#This Row],[Date of Admission]])</f>
        <v>25</v>
      </c>
    </row>
    <row r="8319" spans="1:20" x14ac:dyDescent="0.3">
      <c r="A8319" t="s">
        <v>26512</v>
      </c>
      <c r="B8319" t="s">
        <v>22349</v>
      </c>
      <c r="C8319">
        <v>85</v>
      </c>
      <c r="D8319" t="str">
        <f>IF(Raw_data_US_healthcare[[#This Row],[Age]]&lt;35,"Young",IF(Raw_data_US_healthcare[[#This Row],[Age]]&lt;60,"Middle","Senior"))</f>
        <v>Senior</v>
      </c>
      <c r="E8319" t="s">
        <v>26</v>
      </c>
      <c r="F8319" t="s">
        <v>113</v>
      </c>
      <c r="G8319" t="s">
        <v>113</v>
      </c>
      <c r="H8319" t="s">
        <v>26514</v>
      </c>
      <c r="I8319" s="2">
        <v>44766</v>
      </c>
      <c r="J8319" t="s">
        <v>22350</v>
      </c>
      <c r="K8319" t="s">
        <v>22351</v>
      </c>
      <c r="L8319" t="s">
        <v>21</v>
      </c>
      <c r="M8319">
        <v>9674.4469000000008</v>
      </c>
      <c r="N8319">
        <v>439</v>
      </c>
      <c r="O8319" t="s">
        <v>43</v>
      </c>
      <c r="P8319" t="s">
        <v>43</v>
      </c>
      <c r="Q8319" s="2">
        <v>44788</v>
      </c>
      <c r="R8319" t="s">
        <v>32</v>
      </c>
      <c r="S8319" t="s">
        <v>33</v>
      </c>
      <c r="T8319">
        <f>_xlfn.DAYS(Raw_data_US_healthcare[[#This Row],[Discharge Date]],Raw_data_US_healthcare[[#This Row],[Date of Admission]])</f>
        <v>22</v>
      </c>
    </row>
    <row r="8320" spans="1:20" x14ac:dyDescent="0.3">
      <c r="A8320" t="s">
        <v>26512</v>
      </c>
      <c r="B8320" t="s">
        <v>22352</v>
      </c>
      <c r="C8320">
        <v>79</v>
      </c>
      <c r="D8320" t="str">
        <f>IF(Raw_data_US_healthcare[[#This Row],[Age]]&lt;35,"Young",IF(Raw_data_US_healthcare[[#This Row],[Age]]&lt;60,"Middle","Senior"))</f>
        <v>Senior</v>
      </c>
      <c r="E8320" t="s">
        <v>26</v>
      </c>
      <c r="F8320" t="s">
        <v>62</v>
      </c>
      <c r="G8320" t="s">
        <v>62</v>
      </c>
      <c r="H8320" t="s">
        <v>26514</v>
      </c>
      <c r="I8320" s="2">
        <v>44587</v>
      </c>
      <c r="J8320" t="s">
        <v>22353</v>
      </c>
      <c r="K8320" t="s">
        <v>22354</v>
      </c>
      <c r="L8320" t="s">
        <v>21</v>
      </c>
      <c r="M8320">
        <v>2508.8290999999999</v>
      </c>
      <c r="N8320">
        <v>461</v>
      </c>
      <c r="O8320" t="s">
        <v>43</v>
      </c>
      <c r="P8320" t="s">
        <v>43</v>
      </c>
      <c r="Q8320" s="2">
        <v>44605</v>
      </c>
      <c r="R8320" t="s">
        <v>83</v>
      </c>
      <c r="S8320" t="s">
        <v>45</v>
      </c>
      <c r="T8320">
        <f>_xlfn.DAYS(Raw_data_US_healthcare[[#This Row],[Discharge Date]],Raw_data_US_healthcare[[#This Row],[Date of Admission]])</f>
        <v>18</v>
      </c>
    </row>
    <row r="8321" spans="1:20" x14ac:dyDescent="0.3">
      <c r="A8321" t="s">
        <v>26512</v>
      </c>
      <c r="B8321" t="s">
        <v>22355</v>
      </c>
      <c r="C8321">
        <v>85</v>
      </c>
      <c r="D8321" t="str">
        <f>IF(Raw_data_US_healthcare[[#This Row],[Age]]&lt;35,"Young",IF(Raw_data_US_healthcare[[#This Row],[Age]]&lt;60,"Middle","Senior"))</f>
        <v>Senior</v>
      </c>
      <c r="E8321" t="s">
        <v>26</v>
      </c>
      <c r="F8321" t="s">
        <v>113</v>
      </c>
      <c r="G8321" t="s">
        <v>113</v>
      </c>
      <c r="H8321" t="s">
        <v>18</v>
      </c>
      <c r="I8321" s="2">
        <v>43617</v>
      </c>
      <c r="J8321" t="s">
        <v>22356</v>
      </c>
      <c r="K8321" t="s">
        <v>22357</v>
      </c>
      <c r="L8321" t="s">
        <v>21</v>
      </c>
      <c r="M8321">
        <v>20447.868900000001</v>
      </c>
      <c r="N8321">
        <v>400</v>
      </c>
      <c r="O8321" t="s">
        <v>43</v>
      </c>
      <c r="P8321" t="s">
        <v>43</v>
      </c>
      <c r="Q8321" s="2">
        <v>43627</v>
      </c>
      <c r="R8321" t="s">
        <v>44</v>
      </c>
      <c r="S8321" t="s">
        <v>45</v>
      </c>
      <c r="T8321">
        <f>_xlfn.DAYS(Raw_data_US_healthcare[[#This Row],[Discharge Date]],Raw_data_US_healthcare[[#This Row],[Date of Admission]])</f>
        <v>10</v>
      </c>
    </row>
    <row r="8322" spans="1:20" x14ac:dyDescent="0.3">
      <c r="A8322" t="s">
        <v>26511</v>
      </c>
      <c r="B8322" t="s">
        <v>22358</v>
      </c>
      <c r="C8322">
        <v>59</v>
      </c>
      <c r="D8322" t="str">
        <f>IF(Raw_data_US_healthcare[[#This Row],[Age]]&lt;35,"Young",IF(Raw_data_US_healthcare[[#This Row],[Age]]&lt;60,"Middle","Senior"))</f>
        <v>Middle</v>
      </c>
      <c r="E8322" t="s">
        <v>16</v>
      </c>
      <c r="F8322" t="s">
        <v>27</v>
      </c>
      <c r="G8322" t="s">
        <v>27</v>
      </c>
      <c r="H8322" t="s">
        <v>36</v>
      </c>
      <c r="I8322" s="2">
        <v>43849</v>
      </c>
      <c r="J8322" t="s">
        <v>22359</v>
      </c>
      <c r="K8322" t="s">
        <v>22360</v>
      </c>
      <c r="L8322" t="s">
        <v>21</v>
      </c>
      <c r="M8322">
        <v>7991.0083999999997</v>
      </c>
      <c r="N8322">
        <v>440</v>
      </c>
      <c r="O8322" t="s">
        <v>22</v>
      </c>
      <c r="P8322" t="s">
        <v>22</v>
      </c>
      <c r="Q8322" s="2">
        <v>43864</v>
      </c>
      <c r="R8322" t="s">
        <v>48</v>
      </c>
      <c r="S8322" t="s">
        <v>24</v>
      </c>
      <c r="T8322">
        <f>_xlfn.DAYS(Raw_data_US_healthcare[[#This Row],[Discharge Date]],Raw_data_US_healthcare[[#This Row],[Date of Admission]])</f>
        <v>15</v>
      </c>
    </row>
    <row r="8323" spans="1:20" x14ac:dyDescent="0.3">
      <c r="A8323" t="s">
        <v>26511</v>
      </c>
      <c r="B8323" t="s">
        <v>22361</v>
      </c>
      <c r="C8323">
        <v>50</v>
      </c>
      <c r="D8323" t="str">
        <f>IF(Raw_data_US_healthcare[[#This Row],[Age]]&lt;35,"Young",IF(Raw_data_US_healthcare[[#This Row],[Age]]&lt;60,"Middle","Senior"))</f>
        <v>Middle</v>
      </c>
      <c r="E8323" t="s">
        <v>16</v>
      </c>
      <c r="F8323" t="s">
        <v>88</v>
      </c>
      <c r="G8323" t="s">
        <v>88</v>
      </c>
      <c r="H8323" t="s">
        <v>36</v>
      </c>
      <c r="I8323" s="2">
        <v>43543</v>
      </c>
      <c r="J8323" t="s">
        <v>22362</v>
      </c>
      <c r="K8323" t="s">
        <v>1225</v>
      </c>
      <c r="L8323" t="s">
        <v>56</v>
      </c>
      <c r="M8323">
        <v>5741.4408999999996</v>
      </c>
      <c r="N8323">
        <v>120</v>
      </c>
      <c r="O8323" t="s">
        <v>39</v>
      </c>
      <c r="P8323" t="s">
        <v>39</v>
      </c>
      <c r="Q8323" s="2">
        <v>43562</v>
      </c>
      <c r="R8323" t="s">
        <v>83</v>
      </c>
      <c r="S8323" t="s">
        <v>24</v>
      </c>
      <c r="T8323">
        <f>_xlfn.DAYS(Raw_data_US_healthcare[[#This Row],[Discharge Date]],Raw_data_US_healthcare[[#This Row],[Date of Admission]])</f>
        <v>19</v>
      </c>
    </row>
    <row r="8324" spans="1:20" x14ac:dyDescent="0.3">
      <c r="A8324" t="s">
        <v>26511</v>
      </c>
      <c r="B8324" t="s">
        <v>14952</v>
      </c>
      <c r="C8324">
        <v>36</v>
      </c>
      <c r="D8324" t="str">
        <f>IF(Raw_data_US_healthcare[[#This Row],[Age]]&lt;35,"Young",IF(Raw_data_US_healthcare[[#This Row],[Age]]&lt;60,"Middle","Senior"))</f>
        <v>Middle</v>
      </c>
      <c r="E8324" t="s">
        <v>16</v>
      </c>
      <c r="F8324" t="s">
        <v>88</v>
      </c>
      <c r="G8324" t="s">
        <v>88</v>
      </c>
      <c r="H8324" t="s">
        <v>36</v>
      </c>
      <c r="I8324" s="2">
        <v>43593</v>
      </c>
      <c r="J8324" t="s">
        <v>22363</v>
      </c>
      <c r="K8324" t="s">
        <v>22364</v>
      </c>
      <c r="L8324" t="s">
        <v>21</v>
      </c>
      <c r="M8324">
        <v>1804.2038</v>
      </c>
      <c r="N8324">
        <v>337</v>
      </c>
      <c r="O8324" t="s">
        <v>22</v>
      </c>
      <c r="P8324" t="s">
        <v>22</v>
      </c>
      <c r="Q8324" s="2">
        <v>43599</v>
      </c>
      <c r="R8324" t="s">
        <v>32</v>
      </c>
      <c r="S8324" t="s">
        <v>33</v>
      </c>
      <c r="T8324">
        <f>_xlfn.DAYS(Raw_data_US_healthcare[[#This Row],[Discharge Date]],Raw_data_US_healthcare[[#This Row],[Date of Admission]])</f>
        <v>6</v>
      </c>
    </row>
    <row r="8325" spans="1:20" x14ac:dyDescent="0.3">
      <c r="A8325" t="s">
        <v>26511</v>
      </c>
      <c r="B8325" t="s">
        <v>22365</v>
      </c>
      <c r="C8325">
        <v>31</v>
      </c>
      <c r="D8325" t="str">
        <f>IF(Raw_data_US_healthcare[[#This Row],[Age]]&lt;35,"Young",IF(Raw_data_US_healthcare[[#This Row],[Age]]&lt;60,"Middle","Senior"))</f>
        <v>Young</v>
      </c>
      <c r="E8325" t="s">
        <v>16</v>
      </c>
      <c r="F8325" t="s">
        <v>228</v>
      </c>
      <c r="G8325" t="s">
        <v>228</v>
      </c>
      <c r="H8325" t="s">
        <v>18</v>
      </c>
      <c r="I8325" s="2">
        <v>44851</v>
      </c>
      <c r="J8325" t="s">
        <v>3610</v>
      </c>
      <c r="K8325" t="s">
        <v>4533</v>
      </c>
      <c r="L8325" t="s">
        <v>56</v>
      </c>
      <c r="M8325">
        <v>46962.3871</v>
      </c>
      <c r="N8325">
        <v>383</v>
      </c>
      <c r="O8325" t="s">
        <v>22</v>
      </c>
      <c r="P8325" t="s">
        <v>22</v>
      </c>
      <c r="Q8325" s="2">
        <v>44851</v>
      </c>
      <c r="R8325" t="s">
        <v>23</v>
      </c>
      <c r="S8325" t="s">
        <v>24</v>
      </c>
      <c r="T8325">
        <f>_xlfn.DAYS(Raw_data_US_healthcare[[#This Row],[Discharge Date]],Raw_data_US_healthcare[[#This Row],[Date of Admission]])</f>
        <v>0</v>
      </c>
    </row>
    <row r="8326" spans="1:20" x14ac:dyDescent="0.3">
      <c r="A8326" t="s">
        <v>26512</v>
      </c>
      <c r="B8326" t="s">
        <v>22366</v>
      </c>
      <c r="C8326">
        <v>80</v>
      </c>
      <c r="D8326" t="str">
        <f>IF(Raw_data_US_healthcare[[#This Row],[Age]]&lt;35,"Young",IF(Raw_data_US_healthcare[[#This Row],[Age]]&lt;60,"Middle","Senior"))</f>
        <v>Senior</v>
      </c>
      <c r="E8326" t="s">
        <v>26</v>
      </c>
      <c r="F8326" t="s">
        <v>49</v>
      </c>
      <c r="G8326" t="s">
        <v>49</v>
      </c>
      <c r="H8326" t="s">
        <v>26514</v>
      </c>
      <c r="I8326" s="2">
        <v>45098</v>
      </c>
      <c r="J8326" t="s">
        <v>22367</v>
      </c>
      <c r="K8326" t="s">
        <v>22368</v>
      </c>
      <c r="L8326" t="s">
        <v>21</v>
      </c>
      <c r="M8326">
        <v>38709.697099999998</v>
      </c>
      <c r="N8326">
        <v>315</v>
      </c>
      <c r="O8326" t="s">
        <v>43</v>
      </c>
      <c r="P8326" t="s">
        <v>43</v>
      </c>
      <c r="Q8326" s="2">
        <v>45110</v>
      </c>
      <c r="R8326" t="s">
        <v>48</v>
      </c>
      <c r="S8326" t="s">
        <v>45</v>
      </c>
      <c r="T8326">
        <f>_xlfn.DAYS(Raw_data_US_healthcare[[#This Row],[Discharge Date]],Raw_data_US_healthcare[[#This Row],[Date of Admission]])</f>
        <v>12</v>
      </c>
    </row>
    <row r="8327" spans="1:20" x14ac:dyDescent="0.3">
      <c r="A8327" t="s">
        <v>26511</v>
      </c>
      <c r="B8327" t="s">
        <v>22369</v>
      </c>
      <c r="C8327">
        <v>32</v>
      </c>
      <c r="D8327" t="str">
        <f>IF(Raw_data_US_healthcare[[#This Row],[Age]]&lt;35,"Young",IF(Raw_data_US_healthcare[[#This Row],[Age]]&lt;60,"Middle","Senior"))</f>
        <v>Young</v>
      </c>
      <c r="E8327" t="s">
        <v>16</v>
      </c>
      <c r="F8327" t="s">
        <v>228</v>
      </c>
      <c r="G8327" t="s">
        <v>228</v>
      </c>
      <c r="H8327" t="s">
        <v>69</v>
      </c>
      <c r="I8327" s="2">
        <v>45214</v>
      </c>
      <c r="J8327" t="s">
        <v>22370</v>
      </c>
      <c r="K8327" t="s">
        <v>22371</v>
      </c>
      <c r="L8327" t="s">
        <v>52</v>
      </c>
      <c r="M8327">
        <v>46852.8298</v>
      </c>
      <c r="N8327">
        <v>162</v>
      </c>
      <c r="O8327" t="s">
        <v>39</v>
      </c>
      <c r="P8327" t="s">
        <v>39</v>
      </c>
      <c r="Q8327" s="2">
        <v>45236</v>
      </c>
      <c r="R8327" t="s">
        <v>32</v>
      </c>
      <c r="S8327" t="s">
        <v>45</v>
      </c>
      <c r="T8327">
        <f>_xlfn.DAYS(Raw_data_US_healthcare[[#This Row],[Discharge Date]],Raw_data_US_healthcare[[#This Row],[Date of Admission]])</f>
        <v>22</v>
      </c>
    </row>
    <row r="8328" spans="1:20" x14ac:dyDescent="0.3">
      <c r="A8328" t="s">
        <v>26511</v>
      </c>
      <c r="B8328" t="s">
        <v>22372</v>
      </c>
      <c r="C8328">
        <v>77</v>
      </c>
      <c r="D8328" t="str">
        <f>IF(Raw_data_US_healthcare[[#This Row],[Age]]&lt;35,"Young",IF(Raw_data_US_healthcare[[#This Row],[Age]]&lt;60,"Middle","Senior"))</f>
        <v>Senior</v>
      </c>
      <c r="E8328" t="s">
        <v>16</v>
      </c>
      <c r="F8328" t="s">
        <v>113</v>
      </c>
      <c r="G8328" t="s">
        <v>113</v>
      </c>
      <c r="H8328" t="s">
        <v>69</v>
      </c>
      <c r="I8328" s="2">
        <v>44986</v>
      </c>
      <c r="J8328" t="s">
        <v>22373</v>
      </c>
      <c r="K8328" t="s">
        <v>22374</v>
      </c>
      <c r="L8328" t="s">
        <v>21</v>
      </c>
      <c r="M8328">
        <v>16497.772099999998</v>
      </c>
      <c r="N8328">
        <v>355</v>
      </c>
      <c r="O8328" t="s">
        <v>22</v>
      </c>
      <c r="P8328" t="s">
        <v>22</v>
      </c>
      <c r="Q8328" s="2">
        <v>44996</v>
      </c>
      <c r="R8328" t="s">
        <v>32</v>
      </c>
      <c r="S8328" t="s">
        <v>24</v>
      </c>
      <c r="T8328">
        <f>_xlfn.DAYS(Raw_data_US_healthcare[[#This Row],[Discharge Date]],Raw_data_US_healthcare[[#This Row],[Date of Admission]])</f>
        <v>10</v>
      </c>
    </row>
    <row r="8329" spans="1:20" x14ac:dyDescent="0.3">
      <c r="A8329" t="s">
        <v>26511</v>
      </c>
      <c r="B8329" t="s">
        <v>22375</v>
      </c>
      <c r="C8329">
        <v>54</v>
      </c>
      <c r="D8329" t="str">
        <f>IF(Raw_data_US_healthcare[[#This Row],[Age]]&lt;35,"Young",IF(Raw_data_US_healthcare[[#This Row],[Age]]&lt;60,"Middle","Senior"))</f>
        <v>Middle</v>
      </c>
      <c r="E8329" t="s">
        <v>16</v>
      </c>
      <c r="F8329" t="s">
        <v>113</v>
      </c>
      <c r="G8329" t="s">
        <v>113</v>
      </c>
      <c r="H8329" t="s">
        <v>36</v>
      </c>
      <c r="I8329" s="2">
        <v>44744</v>
      </c>
      <c r="J8329" t="s">
        <v>22376</v>
      </c>
      <c r="K8329" t="s">
        <v>22377</v>
      </c>
      <c r="L8329" t="s">
        <v>21</v>
      </c>
      <c r="M8329">
        <v>14111.748600000001</v>
      </c>
      <c r="N8329">
        <v>166</v>
      </c>
      <c r="O8329" t="s">
        <v>22</v>
      </c>
      <c r="P8329" t="s">
        <v>22</v>
      </c>
      <c r="Q8329" s="2">
        <v>44747</v>
      </c>
      <c r="R8329" t="s">
        <v>83</v>
      </c>
      <c r="S8329" t="s">
        <v>24</v>
      </c>
      <c r="T8329">
        <f>_xlfn.DAYS(Raw_data_US_healthcare[[#This Row],[Discharge Date]],Raw_data_US_healthcare[[#This Row],[Date of Admission]])</f>
        <v>3</v>
      </c>
    </row>
    <row r="8330" spans="1:20" x14ac:dyDescent="0.3">
      <c r="A8330" t="s">
        <v>26512</v>
      </c>
      <c r="B8330" t="s">
        <v>22378</v>
      </c>
      <c r="C8330">
        <v>22</v>
      </c>
      <c r="D8330" t="str">
        <f>IF(Raw_data_US_healthcare[[#This Row],[Age]]&lt;35,"Young",IF(Raw_data_US_healthcare[[#This Row],[Age]]&lt;60,"Middle","Senior"))</f>
        <v>Young</v>
      </c>
      <c r="E8330" t="s">
        <v>26</v>
      </c>
      <c r="F8330" t="s">
        <v>17</v>
      </c>
      <c r="G8330" t="s">
        <v>17</v>
      </c>
      <c r="H8330" t="s">
        <v>69</v>
      </c>
      <c r="I8330" s="2">
        <v>44137</v>
      </c>
      <c r="J8330" t="s">
        <v>22379</v>
      </c>
      <c r="K8330" t="s">
        <v>22380</v>
      </c>
      <c r="L8330" t="s">
        <v>52</v>
      </c>
      <c r="M8330">
        <v>68115.965599999996</v>
      </c>
      <c r="N8330">
        <v>210</v>
      </c>
      <c r="O8330" t="s">
        <v>22</v>
      </c>
      <c r="P8330" t="s">
        <v>22</v>
      </c>
      <c r="Q8330" s="2">
        <v>44143</v>
      </c>
      <c r="R8330" t="s">
        <v>44</v>
      </c>
      <c r="S8330" t="s">
        <v>45</v>
      </c>
      <c r="T8330">
        <f>_xlfn.DAYS(Raw_data_US_healthcare[[#This Row],[Discharge Date]],Raw_data_US_healthcare[[#This Row],[Date of Admission]])</f>
        <v>6</v>
      </c>
    </row>
    <row r="8331" spans="1:20" x14ac:dyDescent="0.3">
      <c r="A8331" t="s">
        <v>26512</v>
      </c>
      <c r="B8331" t="s">
        <v>15074</v>
      </c>
      <c r="C8331">
        <v>61</v>
      </c>
      <c r="D8331" t="str">
        <f>IF(Raw_data_US_healthcare[[#This Row],[Age]]&lt;35,"Young",IF(Raw_data_US_healthcare[[#This Row],[Age]]&lt;60,"Middle","Senior"))</f>
        <v>Senior</v>
      </c>
      <c r="E8331" t="s">
        <v>26</v>
      </c>
      <c r="F8331" t="s">
        <v>88</v>
      </c>
      <c r="G8331" t="s">
        <v>88</v>
      </c>
      <c r="H8331" t="s">
        <v>28</v>
      </c>
      <c r="I8331" s="2">
        <v>45058</v>
      </c>
      <c r="J8331" t="s">
        <v>13822</v>
      </c>
      <c r="K8331" t="s">
        <v>22381</v>
      </c>
      <c r="L8331" t="s">
        <v>21</v>
      </c>
      <c r="M8331">
        <v>36397.7716</v>
      </c>
      <c r="N8331">
        <v>398</v>
      </c>
      <c r="O8331" t="s">
        <v>43</v>
      </c>
      <c r="P8331" t="s">
        <v>43</v>
      </c>
      <c r="Q8331" s="2">
        <v>45087</v>
      </c>
      <c r="R8331" t="s">
        <v>32</v>
      </c>
      <c r="S8331" t="s">
        <v>33</v>
      </c>
      <c r="T8331">
        <f>_xlfn.DAYS(Raw_data_US_healthcare[[#This Row],[Discharge Date]],Raw_data_US_healthcare[[#This Row],[Date of Admission]])</f>
        <v>29</v>
      </c>
    </row>
    <row r="8332" spans="1:20" x14ac:dyDescent="0.3">
      <c r="A8332" t="s">
        <v>26512</v>
      </c>
      <c r="B8332" t="s">
        <v>22382</v>
      </c>
      <c r="C8332">
        <v>53</v>
      </c>
      <c r="D8332" t="str">
        <f>IF(Raw_data_US_healthcare[[#This Row],[Age]]&lt;35,"Young",IF(Raw_data_US_healthcare[[#This Row],[Age]]&lt;60,"Middle","Senior"))</f>
        <v>Middle</v>
      </c>
      <c r="E8332" t="s">
        <v>26</v>
      </c>
      <c r="F8332" t="s">
        <v>35</v>
      </c>
      <c r="G8332" t="s">
        <v>35</v>
      </c>
      <c r="H8332" t="s">
        <v>36</v>
      </c>
      <c r="I8332" s="2">
        <v>45185</v>
      </c>
      <c r="J8332" t="s">
        <v>22383</v>
      </c>
      <c r="K8332" t="s">
        <v>22384</v>
      </c>
      <c r="L8332" t="s">
        <v>60</v>
      </c>
      <c r="M8332">
        <v>1192.5046</v>
      </c>
      <c r="N8332">
        <v>157</v>
      </c>
      <c r="O8332" t="s">
        <v>39</v>
      </c>
      <c r="P8332" t="s">
        <v>39</v>
      </c>
      <c r="Q8332" s="2">
        <v>45196</v>
      </c>
      <c r="R8332" t="s">
        <v>44</v>
      </c>
      <c r="S8332" t="s">
        <v>45</v>
      </c>
      <c r="T8332">
        <f>_xlfn.DAYS(Raw_data_US_healthcare[[#This Row],[Discharge Date]],Raw_data_US_healthcare[[#This Row],[Date of Admission]])</f>
        <v>11</v>
      </c>
    </row>
    <row r="8333" spans="1:20" x14ac:dyDescent="0.3">
      <c r="A8333" t="s">
        <v>26511</v>
      </c>
      <c r="B8333" t="s">
        <v>22385</v>
      </c>
      <c r="C8333">
        <v>24</v>
      </c>
      <c r="D8333" t="str">
        <f>IF(Raw_data_US_healthcare[[#This Row],[Age]]&lt;35,"Young",IF(Raw_data_US_healthcare[[#This Row],[Age]]&lt;60,"Middle","Senior"))</f>
        <v>Young</v>
      </c>
      <c r="E8333" t="s">
        <v>16</v>
      </c>
      <c r="F8333" t="s">
        <v>88</v>
      </c>
      <c r="G8333" t="s">
        <v>88</v>
      </c>
      <c r="H8333" t="s">
        <v>18</v>
      </c>
      <c r="I8333" s="2">
        <v>43900</v>
      </c>
      <c r="J8333" t="s">
        <v>22386</v>
      </c>
      <c r="K8333" t="s">
        <v>22387</v>
      </c>
      <c r="L8333" t="s">
        <v>52</v>
      </c>
      <c r="M8333">
        <v>44128.161699999997</v>
      </c>
      <c r="N8333">
        <v>467</v>
      </c>
      <c r="O8333" t="s">
        <v>39</v>
      </c>
      <c r="P8333" t="s">
        <v>39</v>
      </c>
      <c r="Q8333" s="2">
        <v>43920</v>
      </c>
      <c r="R8333" t="s">
        <v>32</v>
      </c>
      <c r="S8333" t="s">
        <v>33</v>
      </c>
      <c r="T8333">
        <f>_xlfn.DAYS(Raw_data_US_healthcare[[#This Row],[Discharge Date]],Raw_data_US_healthcare[[#This Row],[Date of Admission]])</f>
        <v>20</v>
      </c>
    </row>
    <row r="8334" spans="1:20" x14ac:dyDescent="0.3">
      <c r="A8334" t="s">
        <v>26512</v>
      </c>
      <c r="B8334" t="s">
        <v>22388</v>
      </c>
      <c r="C8334">
        <v>72</v>
      </c>
      <c r="D8334" t="str">
        <f>IF(Raw_data_US_healthcare[[#This Row],[Age]]&lt;35,"Young",IF(Raw_data_US_healthcare[[#This Row],[Age]]&lt;60,"Middle","Senior"))</f>
        <v>Senior</v>
      </c>
      <c r="E8334" t="s">
        <v>26</v>
      </c>
      <c r="F8334" t="s">
        <v>49</v>
      </c>
      <c r="G8334" t="s">
        <v>49</v>
      </c>
      <c r="H8334" t="s">
        <v>26516</v>
      </c>
      <c r="I8334" s="2">
        <v>44485</v>
      </c>
      <c r="J8334" t="s">
        <v>2666</v>
      </c>
      <c r="K8334" t="s">
        <v>22389</v>
      </c>
      <c r="L8334" t="s">
        <v>21</v>
      </c>
      <c r="M8334">
        <v>30299.968499999999</v>
      </c>
      <c r="N8334">
        <v>311</v>
      </c>
      <c r="O8334" t="s">
        <v>43</v>
      </c>
      <c r="P8334" t="s">
        <v>43</v>
      </c>
      <c r="Q8334" s="2">
        <v>44505</v>
      </c>
      <c r="R8334" t="s">
        <v>48</v>
      </c>
      <c r="S8334" t="s">
        <v>24</v>
      </c>
      <c r="T8334">
        <f>_xlfn.DAYS(Raw_data_US_healthcare[[#This Row],[Discharge Date]],Raw_data_US_healthcare[[#This Row],[Date of Admission]])</f>
        <v>20</v>
      </c>
    </row>
    <row r="8335" spans="1:20" x14ac:dyDescent="0.3">
      <c r="A8335" t="s">
        <v>26511</v>
      </c>
      <c r="B8335" t="s">
        <v>22390</v>
      </c>
      <c r="C8335">
        <v>73</v>
      </c>
      <c r="D8335" t="str">
        <f>IF(Raw_data_US_healthcare[[#This Row],[Age]]&lt;35,"Young",IF(Raw_data_US_healthcare[[#This Row],[Age]]&lt;60,"Middle","Senior"))</f>
        <v>Senior</v>
      </c>
      <c r="E8335" t="s">
        <v>16</v>
      </c>
      <c r="F8335" t="s">
        <v>228</v>
      </c>
      <c r="G8335" t="s">
        <v>228</v>
      </c>
      <c r="H8335" t="s">
        <v>69</v>
      </c>
      <c r="I8335" s="2">
        <v>44403</v>
      </c>
      <c r="J8335" t="s">
        <v>22391</v>
      </c>
      <c r="K8335" t="s">
        <v>22392</v>
      </c>
      <c r="L8335" t="s">
        <v>21</v>
      </c>
      <c r="M8335">
        <v>67427.331000000006</v>
      </c>
      <c r="N8335">
        <v>108</v>
      </c>
      <c r="O8335" t="s">
        <v>22</v>
      </c>
      <c r="P8335" t="s">
        <v>22</v>
      </c>
      <c r="Q8335" s="2">
        <v>44423</v>
      </c>
      <c r="R8335" t="s">
        <v>83</v>
      </c>
      <c r="S8335" t="s">
        <v>24</v>
      </c>
      <c r="T8335">
        <f>_xlfn.DAYS(Raw_data_US_healthcare[[#This Row],[Discharge Date]],Raw_data_US_healthcare[[#This Row],[Date of Admission]])</f>
        <v>20</v>
      </c>
    </row>
    <row r="8336" spans="1:20" x14ac:dyDescent="0.3">
      <c r="A8336" t="s">
        <v>26512</v>
      </c>
      <c r="B8336" t="s">
        <v>22393</v>
      </c>
      <c r="C8336">
        <v>85</v>
      </c>
      <c r="D8336" t="str">
        <f>IF(Raw_data_US_healthcare[[#This Row],[Age]]&lt;35,"Young",IF(Raw_data_US_healthcare[[#This Row],[Age]]&lt;60,"Middle","Senior"))</f>
        <v>Senior</v>
      </c>
      <c r="E8336" t="s">
        <v>26</v>
      </c>
      <c r="F8336" t="s">
        <v>228</v>
      </c>
      <c r="G8336" t="s">
        <v>228</v>
      </c>
      <c r="H8336" t="s">
        <v>26516</v>
      </c>
      <c r="I8336" s="2">
        <v>43796</v>
      </c>
      <c r="J8336" t="s">
        <v>22394</v>
      </c>
      <c r="K8336" t="s">
        <v>933</v>
      </c>
      <c r="L8336" t="s">
        <v>21</v>
      </c>
      <c r="M8336">
        <v>1827.7126000000001</v>
      </c>
      <c r="N8336">
        <v>261</v>
      </c>
      <c r="O8336" t="s">
        <v>43</v>
      </c>
      <c r="P8336" t="s">
        <v>43</v>
      </c>
      <c r="Q8336" s="2">
        <v>43804</v>
      </c>
      <c r="R8336" t="s">
        <v>32</v>
      </c>
      <c r="S8336" t="s">
        <v>33</v>
      </c>
      <c r="T8336">
        <f>_xlfn.DAYS(Raw_data_US_healthcare[[#This Row],[Discharge Date]],Raw_data_US_healthcare[[#This Row],[Date of Admission]])</f>
        <v>8</v>
      </c>
    </row>
    <row r="8337" spans="1:20" x14ac:dyDescent="0.3">
      <c r="A8337" t="s">
        <v>26511</v>
      </c>
      <c r="B8337" t="s">
        <v>22395</v>
      </c>
      <c r="C8337">
        <v>26</v>
      </c>
      <c r="D8337" t="str">
        <f>IF(Raw_data_US_healthcare[[#This Row],[Age]]&lt;35,"Young",IF(Raw_data_US_healthcare[[#This Row],[Age]]&lt;60,"Middle","Senior"))</f>
        <v>Young</v>
      </c>
      <c r="E8337" t="s">
        <v>16</v>
      </c>
      <c r="F8337" t="s">
        <v>113</v>
      </c>
      <c r="G8337" t="s">
        <v>113</v>
      </c>
      <c r="H8337" t="s">
        <v>26516</v>
      </c>
      <c r="I8337" s="2">
        <v>44833</v>
      </c>
      <c r="J8337" t="s">
        <v>22396</v>
      </c>
      <c r="K8337" t="s">
        <v>7199</v>
      </c>
      <c r="L8337" t="s">
        <v>52</v>
      </c>
      <c r="M8337">
        <v>34398.6152</v>
      </c>
      <c r="N8337">
        <v>413</v>
      </c>
      <c r="O8337" t="s">
        <v>43</v>
      </c>
      <c r="P8337" t="s">
        <v>43</v>
      </c>
      <c r="Q8337" s="2">
        <v>44835</v>
      </c>
      <c r="R8337" t="s">
        <v>32</v>
      </c>
      <c r="S8337" t="s">
        <v>24</v>
      </c>
      <c r="T8337">
        <f>_xlfn.DAYS(Raw_data_US_healthcare[[#This Row],[Discharge Date]],Raw_data_US_healthcare[[#This Row],[Date of Admission]])</f>
        <v>2</v>
      </c>
    </row>
    <row r="8338" spans="1:20" x14ac:dyDescent="0.3">
      <c r="A8338" t="s">
        <v>26512</v>
      </c>
      <c r="B8338" t="s">
        <v>22397</v>
      </c>
      <c r="C8338">
        <v>77</v>
      </c>
      <c r="D8338" t="str">
        <f>IF(Raw_data_US_healthcare[[#This Row],[Age]]&lt;35,"Young",IF(Raw_data_US_healthcare[[#This Row],[Age]]&lt;60,"Middle","Senior"))</f>
        <v>Senior</v>
      </c>
      <c r="E8338" t="s">
        <v>26</v>
      </c>
      <c r="F8338" t="s">
        <v>35</v>
      </c>
      <c r="G8338" t="s">
        <v>35</v>
      </c>
      <c r="H8338" t="s">
        <v>28</v>
      </c>
      <c r="I8338" s="2">
        <v>45118</v>
      </c>
      <c r="J8338" t="s">
        <v>22398</v>
      </c>
      <c r="K8338" t="s">
        <v>22399</v>
      </c>
      <c r="L8338" t="s">
        <v>21</v>
      </c>
      <c r="M8338">
        <v>31034.265299999999</v>
      </c>
      <c r="N8338">
        <v>478</v>
      </c>
      <c r="O8338" t="s">
        <v>43</v>
      </c>
      <c r="P8338" t="s">
        <v>43</v>
      </c>
      <c r="Q8338" s="2">
        <v>45122</v>
      </c>
      <c r="R8338" t="s">
        <v>48</v>
      </c>
      <c r="S8338" t="s">
        <v>24</v>
      </c>
      <c r="T8338">
        <f>_xlfn.DAYS(Raw_data_US_healthcare[[#This Row],[Discharge Date]],Raw_data_US_healthcare[[#This Row],[Date of Admission]])</f>
        <v>4</v>
      </c>
    </row>
    <row r="8339" spans="1:20" x14ac:dyDescent="0.3">
      <c r="A8339" t="s">
        <v>26511</v>
      </c>
      <c r="B8339" t="s">
        <v>22400</v>
      </c>
      <c r="C8339">
        <v>73</v>
      </c>
      <c r="D8339" t="str">
        <f>IF(Raw_data_US_healthcare[[#This Row],[Age]]&lt;35,"Young",IF(Raw_data_US_healthcare[[#This Row],[Age]]&lt;60,"Middle","Senior"))</f>
        <v>Senior</v>
      </c>
      <c r="E8339" t="s">
        <v>16</v>
      </c>
      <c r="F8339" t="s">
        <v>113</v>
      </c>
      <c r="G8339" t="s">
        <v>113</v>
      </c>
      <c r="H8339" t="s">
        <v>36</v>
      </c>
      <c r="I8339" s="2">
        <v>43816</v>
      </c>
      <c r="J8339" t="s">
        <v>22401</v>
      </c>
      <c r="K8339" t="s">
        <v>22402</v>
      </c>
      <c r="L8339" t="s">
        <v>21</v>
      </c>
      <c r="M8339">
        <v>22319.299200000001</v>
      </c>
      <c r="N8339">
        <v>197</v>
      </c>
      <c r="O8339" t="s">
        <v>22</v>
      </c>
      <c r="P8339" t="s">
        <v>22</v>
      </c>
      <c r="Q8339" s="2">
        <v>43832</v>
      </c>
      <c r="R8339" t="s">
        <v>32</v>
      </c>
      <c r="S8339" t="s">
        <v>45</v>
      </c>
      <c r="T8339">
        <f>_xlfn.DAYS(Raw_data_US_healthcare[[#This Row],[Discharge Date]],Raw_data_US_healthcare[[#This Row],[Date of Admission]])</f>
        <v>16</v>
      </c>
    </row>
    <row r="8340" spans="1:20" x14ac:dyDescent="0.3">
      <c r="A8340" t="s">
        <v>26512</v>
      </c>
      <c r="B8340" t="s">
        <v>22403</v>
      </c>
      <c r="C8340">
        <v>20</v>
      </c>
      <c r="D8340" t="str">
        <f>IF(Raw_data_US_healthcare[[#This Row],[Age]]&lt;35,"Young",IF(Raw_data_US_healthcare[[#This Row],[Age]]&lt;60,"Middle","Senior"))</f>
        <v>Young</v>
      </c>
      <c r="E8340" t="s">
        <v>26</v>
      </c>
      <c r="F8340" t="s">
        <v>49</v>
      </c>
      <c r="G8340" t="s">
        <v>49</v>
      </c>
      <c r="H8340" t="s">
        <v>28</v>
      </c>
      <c r="I8340" s="2">
        <v>44846</v>
      </c>
      <c r="J8340" t="s">
        <v>22404</v>
      </c>
      <c r="K8340" t="s">
        <v>22405</v>
      </c>
      <c r="L8340" t="s">
        <v>56</v>
      </c>
      <c r="M8340">
        <v>7725.6507000000001</v>
      </c>
      <c r="N8340">
        <v>458</v>
      </c>
      <c r="O8340" t="s">
        <v>39</v>
      </c>
      <c r="P8340" t="s">
        <v>39</v>
      </c>
      <c r="Q8340" s="2">
        <v>44867</v>
      </c>
      <c r="R8340" t="s">
        <v>83</v>
      </c>
      <c r="S8340" t="s">
        <v>33</v>
      </c>
      <c r="T8340">
        <f>_xlfn.DAYS(Raw_data_US_healthcare[[#This Row],[Discharge Date]],Raw_data_US_healthcare[[#This Row],[Date of Admission]])</f>
        <v>21</v>
      </c>
    </row>
    <row r="8341" spans="1:20" x14ac:dyDescent="0.3">
      <c r="A8341" t="s">
        <v>26511</v>
      </c>
      <c r="B8341" t="s">
        <v>22406</v>
      </c>
      <c r="C8341">
        <v>18</v>
      </c>
      <c r="D8341" t="str">
        <f>IF(Raw_data_US_healthcare[[#This Row],[Age]]&lt;35,"Young",IF(Raw_data_US_healthcare[[#This Row],[Age]]&lt;60,"Middle","Senior"))</f>
        <v>Young</v>
      </c>
      <c r="E8341" t="s">
        <v>16</v>
      </c>
      <c r="F8341" t="s">
        <v>228</v>
      </c>
      <c r="G8341" t="s">
        <v>228</v>
      </c>
      <c r="H8341" t="s">
        <v>26514</v>
      </c>
      <c r="I8341" s="2">
        <v>45182</v>
      </c>
      <c r="J8341" t="s">
        <v>22407</v>
      </c>
      <c r="K8341" t="s">
        <v>22408</v>
      </c>
      <c r="L8341" t="s">
        <v>52</v>
      </c>
      <c r="M8341">
        <v>23085.826400000002</v>
      </c>
      <c r="N8341">
        <v>111</v>
      </c>
      <c r="O8341" t="s">
        <v>39</v>
      </c>
      <c r="P8341" t="s">
        <v>39</v>
      </c>
      <c r="Q8341" s="2">
        <v>45201</v>
      </c>
      <c r="R8341" t="s">
        <v>48</v>
      </c>
      <c r="S8341" t="s">
        <v>45</v>
      </c>
      <c r="T8341">
        <f>_xlfn.DAYS(Raw_data_US_healthcare[[#This Row],[Discharge Date]],Raw_data_US_healthcare[[#This Row],[Date of Admission]])</f>
        <v>19</v>
      </c>
    </row>
    <row r="8342" spans="1:20" x14ac:dyDescent="0.3">
      <c r="A8342" t="s">
        <v>26512</v>
      </c>
      <c r="B8342" t="s">
        <v>12589</v>
      </c>
      <c r="C8342">
        <v>66</v>
      </c>
      <c r="D8342" t="str">
        <f>IF(Raw_data_US_healthcare[[#This Row],[Age]]&lt;35,"Young",IF(Raw_data_US_healthcare[[#This Row],[Age]]&lt;60,"Middle","Senior"))</f>
        <v>Senior</v>
      </c>
      <c r="E8342" t="s">
        <v>26</v>
      </c>
      <c r="F8342" t="s">
        <v>113</v>
      </c>
      <c r="G8342" t="s">
        <v>113</v>
      </c>
      <c r="H8342" t="s">
        <v>26516</v>
      </c>
      <c r="I8342" s="2">
        <v>44109</v>
      </c>
      <c r="J8342" t="s">
        <v>22409</v>
      </c>
      <c r="K8342" t="s">
        <v>22410</v>
      </c>
      <c r="L8342" t="s">
        <v>21</v>
      </c>
      <c r="M8342">
        <v>2788.6966000000002</v>
      </c>
      <c r="N8342">
        <v>196</v>
      </c>
      <c r="O8342" t="s">
        <v>43</v>
      </c>
      <c r="P8342" t="s">
        <v>43</v>
      </c>
      <c r="Q8342" s="2">
        <v>44119</v>
      </c>
      <c r="R8342" t="s">
        <v>32</v>
      </c>
      <c r="S8342" t="s">
        <v>33</v>
      </c>
      <c r="T8342">
        <f>_xlfn.DAYS(Raw_data_US_healthcare[[#This Row],[Discharge Date]],Raw_data_US_healthcare[[#This Row],[Date of Admission]])</f>
        <v>10</v>
      </c>
    </row>
    <row r="8343" spans="1:20" x14ac:dyDescent="0.3">
      <c r="A8343" t="s">
        <v>26512</v>
      </c>
      <c r="B8343" t="s">
        <v>22411</v>
      </c>
      <c r="C8343">
        <v>35</v>
      </c>
      <c r="D8343" t="str">
        <f>IF(Raw_data_US_healthcare[[#This Row],[Age]]&lt;35,"Young",IF(Raw_data_US_healthcare[[#This Row],[Age]]&lt;60,"Middle","Senior"))</f>
        <v>Middle</v>
      </c>
      <c r="E8343" t="s">
        <v>26</v>
      </c>
      <c r="F8343" t="s">
        <v>228</v>
      </c>
      <c r="G8343" t="s">
        <v>228</v>
      </c>
      <c r="H8343" t="s">
        <v>26514</v>
      </c>
      <c r="I8343" s="2">
        <v>44829</v>
      </c>
      <c r="J8343" t="s">
        <v>22412</v>
      </c>
      <c r="K8343" t="s">
        <v>22413</v>
      </c>
      <c r="L8343" t="s">
        <v>21</v>
      </c>
      <c r="M8343">
        <v>2809.7283000000002</v>
      </c>
      <c r="N8343">
        <v>416</v>
      </c>
      <c r="O8343" t="s">
        <v>43</v>
      </c>
      <c r="P8343" t="s">
        <v>43</v>
      </c>
      <c r="Q8343" s="2">
        <v>44843</v>
      </c>
      <c r="R8343" t="s">
        <v>23</v>
      </c>
      <c r="S8343" t="s">
        <v>24</v>
      </c>
      <c r="T8343">
        <f>_xlfn.DAYS(Raw_data_US_healthcare[[#This Row],[Discharge Date]],Raw_data_US_healthcare[[#This Row],[Date of Admission]])</f>
        <v>14</v>
      </c>
    </row>
    <row r="8344" spans="1:20" x14ac:dyDescent="0.3">
      <c r="A8344" t="s">
        <v>26511</v>
      </c>
      <c r="B8344" t="s">
        <v>22414</v>
      </c>
      <c r="C8344">
        <v>65</v>
      </c>
      <c r="D8344" t="str">
        <f>IF(Raw_data_US_healthcare[[#This Row],[Age]]&lt;35,"Young",IF(Raw_data_US_healthcare[[#This Row],[Age]]&lt;60,"Middle","Senior"))</f>
        <v>Senior</v>
      </c>
      <c r="E8344" t="s">
        <v>16</v>
      </c>
      <c r="F8344" t="s">
        <v>35</v>
      </c>
      <c r="G8344" t="s">
        <v>35</v>
      </c>
      <c r="H8344" t="s">
        <v>26514</v>
      </c>
      <c r="I8344" s="2">
        <v>43707</v>
      </c>
      <c r="J8344" t="s">
        <v>22415</v>
      </c>
      <c r="K8344" t="s">
        <v>22416</v>
      </c>
      <c r="L8344" t="s">
        <v>21</v>
      </c>
      <c r="M8344">
        <v>23906.392</v>
      </c>
      <c r="N8344">
        <v>308</v>
      </c>
      <c r="O8344" t="s">
        <v>43</v>
      </c>
      <c r="P8344" t="s">
        <v>43</v>
      </c>
      <c r="Q8344" s="2">
        <v>43732</v>
      </c>
      <c r="R8344" t="s">
        <v>32</v>
      </c>
      <c r="S8344" t="s">
        <v>24</v>
      </c>
      <c r="T8344">
        <f>_xlfn.DAYS(Raw_data_US_healthcare[[#This Row],[Discharge Date]],Raw_data_US_healthcare[[#This Row],[Date of Admission]])</f>
        <v>25</v>
      </c>
    </row>
    <row r="8345" spans="1:20" x14ac:dyDescent="0.3">
      <c r="A8345" t="s">
        <v>26512</v>
      </c>
      <c r="B8345" t="s">
        <v>22417</v>
      </c>
      <c r="C8345">
        <v>61</v>
      </c>
      <c r="D8345" t="str">
        <f>IF(Raw_data_US_healthcare[[#This Row],[Age]]&lt;35,"Young",IF(Raw_data_US_healthcare[[#This Row],[Age]]&lt;60,"Middle","Senior"))</f>
        <v>Senior</v>
      </c>
      <c r="E8345" t="s">
        <v>26</v>
      </c>
      <c r="F8345" t="s">
        <v>113</v>
      </c>
      <c r="G8345" t="s">
        <v>113</v>
      </c>
      <c r="H8345" t="s">
        <v>69</v>
      </c>
      <c r="I8345" s="2">
        <v>43415</v>
      </c>
      <c r="J8345" t="s">
        <v>22418</v>
      </c>
      <c r="K8345" t="s">
        <v>3913</v>
      </c>
      <c r="L8345" t="s">
        <v>21</v>
      </c>
      <c r="M8345">
        <v>7171.9557000000004</v>
      </c>
      <c r="N8345">
        <v>384</v>
      </c>
      <c r="O8345" t="s">
        <v>39</v>
      </c>
      <c r="P8345" t="s">
        <v>39</v>
      </c>
      <c r="Q8345" s="2">
        <v>43440</v>
      </c>
      <c r="R8345" t="s">
        <v>44</v>
      </c>
      <c r="S8345" t="s">
        <v>24</v>
      </c>
      <c r="T8345">
        <f>_xlfn.DAYS(Raw_data_US_healthcare[[#This Row],[Discharge Date]],Raw_data_US_healthcare[[#This Row],[Date of Admission]])</f>
        <v>25</v>
      </c>
    </row>
    <row r="8346" spans="1:20" x14ac:dyDescent="0.3">
      <c r="A8346" t="s">
        <v>26511</v>
      </c>
      <c r="B8346" t="s">
        <v>22419</v>
      </c>
      <c r="C8346">
        <v>73</v>
      </c>
      <c r="D8346" t="str">
        <f>IF(Raw_data_US_healthcare[[#This Row],[Age]]&lt;35,"Young",IF(Raw_data_US_healthcare[[#This Row],[Age]]&lt;60,"Middle","Senior"))</f>
        <v>Senior</v>
      </c>
      <c r="E8346" t="s">
        <v>16</v>
      </c>
      <c r="F8346" t="s">
        <v>113</v>
      </c>
      <c r="G8346" t="s">
        <v>113</v>
      </c>
      <c r="H8346" t="s">
        <v>28</v>
      </c>
      <c r="I8346" s="2">
        <v>44084</v>
      </c>
      <c r="J8346" t="s">
        <v>22420</v>
      </c>
      <c r="K8346" t="s">
        <v>22421</v>
      </c>
      <c r="L8346" t="s">
        <v>21</v>
      </c>
      <c r="M8346">
        <v>37954.513800000001</v>
      </c>
      <c r="N8346">
        <v>276</v>
      </c>
      <c r="O8346" t="s">
        <v>43</v>
      </c>
      <c r="P8346" t="s">
        <v>43</v>
      </c>
      <c r="Q8346" s="2">
        <v>44099</v>
      </c>
      <c r="R8346" t="s">
        <v>23</v>
      </c>
      <c r="S8346" t="s">
        <v>45</v>
      </c>
      <c r="T8346">
        <f>_xlfn.DAYS(Raw_data_US_healthcare[[#This Row],[Discharge Date]],Raw_data_US_healthcare[[#This Row],[Date of Admission]])</f>
        <v>15</v>
      </c>
    </row>
    <row r="8347" spans="1:20" x14ac:dyDescent="0.3">
      <c r="A8347" t="s">
        <v>26512</v>
      </c>
      <c r="B8347" t="s">
        <v>22422</v>
      </c>
      <c r="C8347">
        <v>64</v>
      </c>
      <c r="D8347" t="str">
        <f>IF(Raw_data_US_healthcare[[#This Row],[Age]]&lt;35,"Young",IF(Raw_data_US_healthcare[[#This Row],[Age]]&lt;60,"Middle","Senior"))</f>
        <v>Senior</v>
      </c>
      <c r="E8347" t="s">
        <v>26</v>
      </c>
      <c r="F8347" t="s">
        <v>27</v>
      </c>
      <c r="G8347" t="s">
        <v>27</v>
      </c>
      <c r="H8347" t="s">
        <v>28</v>
      </c>
      <c r="I8347" s="2">
        <v>44568</v>
      </c>
      <c r="J8347" t="s">
        <v>22423</v>
      </c>
      <c r="K8347" t="s">
        <v>22424</v>
      </c>
      <c r="L8347" t="s">
        <v>21</v>
      </c>
      <c r="M8347">
        <v>8335.2041000000008</v>
      </c>
      <c r="N8347">
        <v>260</v>
      </c>
      <c r="O8347" t="s">
        <v>43</v>
      </c>
      <c r="P8347" t="s">
        <v>43</v>
      </c>
      <c r="Q8347" s="2">
        <v>44582</v>
      </c>
      <c r="R8347" t="s">
        <v>23</v>
      </c>
      <c r="S8347" t="s">
        <v>33</v>
      </c>
      <c r="T8347">
        <f>_xlfn.DAYS(Raw_data_US_healthcare[[#This Row],[Discharge Date]],Raw_data_US_healthcare[[#This Row],[Date of Admission]])</f>
        <v>14</v>
      </c>
    </row>
    <row r="8348" spans="1:20" x14ac:dyDescent="0.3">
      <c r="A8348" t="s">
        <v>26512</v>
      </c>
      <c r="B8348" t="s">
        <v>22425</v>
      </c>
      <c r="C8348">
        <v>74</v>
      </c>
      <c r="D8348" t="str">
        <f>IF(Raw_data_US_healthcare[[#This Row],[Age]]&lt;35,"Young",IF(Raw_data_US_healthcare[[#This Row],[Age]]&lt;60,"Middle","Senior"))</f>
        <v>Senior</v>
      </c>
      <c r="E8348" t="s">
        <v>26</v>
      </c>
      <c r="F8348" t="s">
        <v>17</v>
      </c>
      <c r="G8348" t="s">
        <v>17</v>
      </c>
      <c r="H8348" t="s">
        <v>36</v>
      </c>
      <c r="I8348" s="2">
        <v>44672</v>
      </c>
      <c r="J8348" t="s">
        <v>22426</v>
      </c>
      <c r="K8348" t="s">
        <v>22427</v>
      </c>
      <c r="L8348" t="s">
        <v>21</v>
      </c>
      <c r="M8348">
        <v>24378.849399999999</v>
      </c>
      <c r="N8348">
        <v>101</v>
      </c>
      <c r="O8348" t="s">
        <v>22</v>
      </c>
      <c r="P8348" t="s">
        <v>22</v>
      </c>
      <c r="Q8348" s="2">
        <v>44685</v>
      </c>
      <c r="R8348" t="s">
        <v>48</v>
      </c>
      <c r="S8348" t="s">
        <v>24</v>
      </c>
      <c r="T8348">
        <f>_xlfn.DAYS(Raw_data_US_healthcare[[#This Row],[Discharge Date]],Raw_data_US_healthcare[[#This Row],[Date of Admission]])</f>
        <v>13</v>
      </c>
    </row>
    <row r="8349" spans="1:20" x14ac:dyDescent="0.3">
      <c r="A8349" t="s">
        <v>26511</v>
      </c>
      <c r="B8349" t="s">
        <v>22428</v>
      </c>
      <c r="C8349">
        <v>38</v>
      </c>
      <c r="D8349" t="str">
        <f>IF(Raw_data_US_healthcare[[#This Row],[Age]]&lt;35,"Young",IF(Raw_data_US_healthcare[[#This Row],[Age]]&lt;60,"Middle","Senior"))</f>
        <v>Middle</v>
      </c>
      <c r="E8349" t="s">
        <v>16</v>
      </c>
      <c r="F8349" t="s">
        <v>228</v>
      </c>
      <c r="G8349" t="s">
        <v>228</v>
      </c>
      <c r="H8349" t="s">
        <v>18</v>
      </c>
      <c r="I8349" s="2">
        <v>44701</v>
      </c>
      <c r="J8349" t="s">
        <v>22429</v>
      </c>
      <c r="K8349" t="s">
        <v>22430</v>
      </c>
      <c r="L8349" t="s">
        <v>31</v>
      </c>
      <c r="M8349">
        <v>22558.716100000001</v>
      </c>
      <c r="N8349">
        <v>322</v>
      </c>
      <c r="O8349" t="s">
        <v>43</v>
      </c>
      <c r="P8349" t="s">
        <v>43</v>
      </c>
      <c r="Q8349" s="2">
        <v>44724</v>
      </c>
      <c r="R8349" t="s">
        <v>83</v>
      </c>
      <c r="S8349" t="s">
        <v>45</v>
      </c>
      <c r="T8349">
        <f>_xlfn.DAYS(Raw_data_US_healthcare[[#This Row],[Discharge Date]],Raw_data_US_healthcare[[#This Row],[Date of Admission]])</f>
        <v>23</v>
      </c>
    </row>
    <row r="8350" spans="1:20" x14ac:dyDescent="0.3">
      <c r="A8350" t="s">
        <v>26512</v>
      </c>
      <c r="B8350" t="s">
        <v>22431</v>
      </c>
      <c r="C8350">
        <v>40</v>
      </c>
      <c r="D8350" t="str">
        <f>IF(Raw_data_US_healthcare[[#This Row],[Age]]&lt;35,"Young",IF(Raw_data_US_healthcare[[#This Row],[Age]]&lt;60,"Middle","Senior"))</f>
        <v>Middle</v>
      </c>
      <c r="E8350" t="s">
        <v>26</v>
      </c>
      <c r="F8350" t="s">
        <v>88</v>
      </c>
      <c r="G8350" t="s">
        <v>88</v>
      </c>
      <c r="H8350" t="s">
        <v>26514</v>
      </c>
      <c r="I8350" s="2">
        <v>43637</v>
      </c>
      <c r="J8350" t="s">
        <v>22432</v>
      </c>
      <c r="K8350" t="s">
        <v>22433</v>
      </c>
      <c r="L8350" t="s">
        <v>52</v>
      </c>
      <c r="M8350">
        <v>34548.283300000003</v>
      </c>
      <c r="N8350">
        <v>215</v>
      </c>
      <c r="O8350" t="s">
        <v>39</v>
      </c>
      <c r="P8350" t="s">
        <v>39</v>
      </c>
      <c r="Q8350" s="2">
        <v>43650</v>
      </c>
      <c r="R8350" t="s">
        <v>23</v>
      </c>
      <c r="S8350" t="s">
        <v>24</v>
      </c>
      <c r="T8350">
        <f>_xlfn.DAYS(Raw_data_US_healthcare[[#This Row],[Discharge Date]],Raw_data_US_healthcare[[#This Row],[Date of Admission]])</f>
        <v>13</v>
      </c>
    </row>
    <row r="8351" spans="1:20" x14ac:dyDescent="0.3">
      <c r="A8351" t="s">
        <v>26512</v>
      </c>
      <c r="B8351" t="s">
        <v>22434</v>
      </c>
      <c r="C8351">
        <v>60</v>
      </c>
      <c r="D8351" t="str">
        <f>IF(Raw_data_US_healthcare[[#This Row],[Age]]&lt;35,"Young",IF(Raw_data_US_healthcare[[#This Row],[Age]]&lt;60,"Middle","Senior"))</f>
        <v>Senior</v>
      </c>
      <c r="E8351" t="s">
        <v>26</v>
      </c>
      <c r="F8351" t="s">
        <v>113</v>
      </c>
      <c r="G8351" t="s">
        <v>113</v>
      </c>
      <c r="H8351" t="s">
        <v>26514</v>
      </c>
      <c r="I8351" s="2">
        <v>43635</v>
      </c>
      <c r="J8351" t="s">
        <v>22435</v>
      </c>
      <c r="K8351" t="s">
        <v>2203</v>
      </c>
      <c r="L8351" t="s">
        <v>21</v>
      </c>
      <c r="M8351">
        <v>23924.146700000001</v>
      </c>
      <c r="N8351">
        <v>318</v>
      </c>
      <c r="O8351" t="s">
        <v>43</v>
      </c>
      <c r="P8351" t="s">
        <v>43</v>
      </c>
      <c r="Q8351" s="2">
        <v>43642</v>
      </c>
      <c r="R8351" t="s">
        <v>32</v>
      </c>
      <c r="S8351" t="s">
        <v>33</v>
      </c>
      <c r="T8351">
        <f>_xlfn.DAYS(Raw_data_US_healthcare[[#This Row],[Discharge Date]],Raw_data_US_healthcare[[#This Row],[Date of Admission]])</f>
        <v>7</v>
      </c>
    </row>
    <row r="8352" spans="1:20" x14ac:dyDescent="0.3">
      <c r="A8352" t="s">
        <v>26512</v>
      </c>
      <c r="B8352" t="s">
        <v>22436</v>
      </c>
      <c r="C8352">
        <v>42</v>
      </c>
      <c r="D8352" t="str">
        <f>IF(Raw_data_US_healthcare[[#This Row],[Age]]&lt;35,"Young",IF(Raw_data_US_healthcare[[#This Row],[Age]]&lt;60,"Middle","Senior"))</f>
        <v>Middle</v>
      </c>
      <c r="E8352" t="s">
        <v>26</v>
      </c>
      <c r="F8352" t="s">
        <v>113</v>
      </c>
      <c r="G8352" t="s">
        <v>113</v>
      </c>
      <c r="H8352" t="s">
        <v>18</v>
      </c>
      <c r="I8352" s="2">
        <v>44196</v>
      </c>
      <c r="J8352" t="s">
        <v>22437</v>
      </c>
      <c r="K8352" t="s">
        <v>22438</v>
      </c>
      <c r="L8352" t="s">
        <v>52</v>
      </c>
      <c r="M8352">
        <v>25692.6947</v>
      </c>
      <c r="N8352">
        <v>165</v>
      </c>
      <c r="O8352" t="s">
        <v>39</v>
      </c>
      <c r="P8352" t="s">
        <v>39</v>
      </c>
      <c r="Q8352" s="2">
        <v>44220</v>
      </c>
      <c r="R8352" t="s">
        <v>23</v>
      </c>
      <c r="S8352" t="s">
        <v>24</v>
      </c>
      <c r="T8352">
        <f>_xlfn.DAYS(Raw_data_US_healthcare[[#This Row],[Discharge Date]],Raw_data_US_healthcare[[#This Row],[Date of Admission]])</f>
        <v>24</v>
      </c>
    </row>
    <row r="8353" spans="1:20" x14ac:dyDescent="0.3">
      <c r="A8353" t="s">
        <v>26512</v>
      </c>
      <c r="B8353" t="s">
        <v>22439</v>
      </c>
      <c r="C8353">
        <v>55</v>
      </c>
      <c r="D8353" t="str">
        <f>IF(Raw_data_US_healthcare[[#This Row],[Age]]&lt;35,"Young",IF(Raw_data_US_healthcare[[#This Row],[Age]]&lt;60,"Middle","Senior"))</f>
        <v>Middle</v>
      </c>
      <c r="E8353" t="s">
        <v>26</v>
      </c>
      <c r="F8353" t="s">
        <v>228</v>
      </c>
      <c r="G8353" t="s">
        <v>228</v>
      </c>
      <c r="H8353" t="s">
        <v>18</v>
      </c>
      <c r="I8353" s="2">
        <v>44755</v>
      </c>
      <c r="J8353" t="s">
        <v>22440</v>
      </c>
      <c r="K8353" t="s">
        <v>10311</v>
      </c>
      <c r="L8353" t="s">
        <v>60</v>
      </c>
      <c r="M8353">
        <v>30158.134900000001</v>
      </c>
      <c r="N8353">
        <v>120</v>
      </c>
      <c r="O8353" t="s">
        <v>39</v>
      </c>
      <c r="P8353" t="s">
        <v>39</v>
      </c>
      <c r="Q8353" s="2">
        <v>44779</v>
      </c>
      <c r="R8353" t="s">
        <v>83</v>
      </c>
      <c r="S8353" t="s">
        <v>33</v>
      </c>
      <c r="T8353">
        <f>_xlfn.DAYS(Raw_data_US_healthcare[[#This Row],[Discharge Date]],Raw_data_US_healthcare[[#This Row],[Date of Admission]])</f>
        <v>24</v>
      </c>
    </row>
    <row r="8354" spans="1:20" x14ac:dyDescent="0.3">
      <c r="A8354" t="s">
        <v>26512</v>
      </c>
      <c r="B8354" t="s">
        <v>22441</v>
      </c>
      <c r="C8354">
        <v>37</v>
      </c>
      <c r="D8354" t="str">
        <f>IF(Raw_data_US_healthcare[[#This Row],[Age]]&lt;35,"Young",IF(Raw_data_US_healthcare[[#This Row],[Age]]&lt;60,"Middle","Senior"))</f>
        <v>Middle</v>
      </c>
      <c r="E8354" t="s">
        <v>26</v>
      </c>
      <c r="F8354" t="s">
        <v>49</v>
      </c>
      <c r="G8354" t="s">
        <v>49</v>
      </c>
      <c r="H8354" t="s">
        <v>36</v>
      </c>
      <c r="I8354" s="2">
        <v>44633</v>
      </c>
      <c r="J8354" t="s">
        <v>22442</v>
      </c>
      <c r="K8354" t="s">
        <v>22443</v>
      </c>
      <c r="L8354" t="s">
        <v>52</v>
      </c>
      <c r="M8354">
        <v>23257.114300000001</v>
      </c>
      <c r="N8354">
        <v>193</v>
      </c>
      <c r="O8354" t="s">
        <v>39</v>
      </c>
      <c r="P8354" t="s">
        <v>39</v>
      </c>
      <c r="Q8354" s="2">
        <v>44637</v>
      </c>
      <c r="R8354" t="s">
        <v>44</v>
      </c>
      <c r="S8354" t="s">
        <v>33</v>
      </c>
      <c r="T8354">
        <f>_xlfn.DAYS(Raw_data_US_healthcare[[#This Row],[Discharge Date]],Raw_data_US_healthcare[[#This Row],[Date of Admission]])</f>
        <v>4</v>
      </c>
    </row>
    <row r="8355" spans="1:20" x14ac:dyDescent="0.3">
      <c r="A8355" t="s">
        <v>26512</v>
      </c>
      <c r="B8355" t="s">
        <v>22444</v>
      </c>
      <c r="C8355">
        <v>57</v>
      </c>
      <c r="D8355" t="str">
        <f>IF(Raw_data_US_healthcare[[#This Row],[Age]]&lt;35,"Young",IF(Raw_data_US_healthcare[[#This Row],[Age]]&lt;60,"Middle","Senior"))</f>
        <v>Middle</v>
      </c>
      <c r="E8355" t="s">
        <v>26</v>
      </c>
      <c r="F8355" t="s">
        <v>17</v>
      </c>
      <c r="G8355" t="s">
        <v>17</v>
      </c>
      <c r="H8355" t="s">
        <v>69</v>
      </c>
      <c r="I8355" s="2">
        <v>45209</v>
      </c>
      <c r="J8355" t="s">
        <v>1740</v>
      </c>
      <c r="K8355" t="s">
        <v>22445</v>
      </c>
      <c r="L8355" t="s">
        <v>56</v>
      </c>
      <c r="M8355">
        <v>66608.857199999999</v>
      </c>
      <c r="N8355">
        <v>438</v>
      </c>
      <c r="O8355" t="s">
        <v>22</v>
      </c>
      <c r="P8355" t="s">
        <v>22</v>
      </c>
      <c r="Q8355" s="2">
        <v>45228</v>
      </c>
      <c r="R8355" t="s">
        <v>44</v>
      </c>
      <c r="S8355" t="s">
        <v>33</v>
      </c>
      <c r="T8355">
        <f>_xlfn.DAYS(Raw_data_US_healthcare[[#This Row],[Discharge Date]],Raw_data_US_healthcare[[#This Row],[Date of Admission]])</f>
        <v>19</v>
      </c>
    </row>
    <row r="8356" spans="1:20" x14ac:dyDescent="0.3">
      <c r="A8356" t="s">
        <v>26511</v>
      </c>
      <c r="B8356" t="s">
        <v>22446</v>
      </c>
      <c r="C8356">
        <v>45</v>
      </c>
      <c r="D8356" t="str">
        <f>IF(Raw_data_US_healthcare[[#This Row],[Age]]&lt;35,"Young",IF(Raw_data_US_healthcare[[#This Row],[Age]]&lt;60,"Middle","Senior"))</f>
        <v>Middle</v>
      </c>
      <c r="E8356" t="s">
        <v>16</v>
      </c>
      <c r="F8356" t="s">
        <v>17</v>
      </c>
      <c r="G8356" t="s">
        <v>17</v>
      </c>
      <c r="H8356" t="s">
        <v>26514</v>
      </c>
      <c r="I8356" s="2">
        <v>43912</v>
      </c>
      <c r="J8356" t="s">
        <v>22447</v>
      </c>
      <c r="K8356" t="s">
        <v>22448</v>
      </c>
      <c r="L8356" t="s">
        <v>60</v>
      </c>
      <c r="M8356">
        <v>4762.8086999999996</v>
      </c>
      <c r="N8356">
        <v>129</v>
      </c>
      <c r="O8356" t="s">
        <v>39</v>
      </c>
      <c r="P8356" t="s">
        <v>39</v>
      </c>
      <c r="Q8356" s="2">
        <v>43935</v>
      </c>
      <c r="R8356" t="s">
        <v>83</v>
      </c>
      <c r="S8356" t="s">
        <v>24</v>
      </c>
      <c r="T8356">
        <f>_xlfn.DAYS(Raw_data_US_healthcare[[#This Row],[Discharge Date]],Raw_data_US_healthcare[[#This Row],[Date of Admission]])</f>
        <v>23</v>
      </c>
    </row>
    <row r="8357" spans="1:20" x14ac:dyDescent="0.3">
      <c r="A8357" t="s">
        <v>26512</v>
      </c>
      <c r="B8357" t="s">
        <v>22449</v>
      </c>
      <c r="C8357">
        <v>83</v>
      </c>
      <c r="D8357" t="str">
        <f>IF(Raw_data_US_healthcare[[#This Row],[Age]]&lt;35,"Young",IF(Raw_data_US_healthcare[[#This Row],[Age]]&lt;60,"Middle","Senior"))</f>
        <v>Senior</v>
      </c>
      <c r="E8357" t="s">
        <v>26</v>
      </c>
      <c r="F8357" t="s">
        <v>228</v>
      </c>
      <c r="G8357" t="s">
        <v>228</v>
      </c>
      <c r="H8357" t="s">
        <v>26516</v>
      </c>
      <c r="I8357" s="2">
        <v>43448</v>
      </c>
      <c r="J8357" t="s">
        <v>654</v>
      </c>
      <c r="K8357" t="s">
        <v>184</v>
      </c>
      <c r="L8357" t="s">
        <v>21</v>
      </c>
      <c r="M8357">
        <v>13642.738600000001</v>
      </c>
      <c r="N8357">
        <v>387</v>
      </c>
      <c r="O8357" t="s">
        <v>39</v>
      </c>
      <c r="P8357" t="s">
        <v>39</v>
      </c>
      <c r="Q8357" s="2">
        <v>43474</v>
      </c>
      <c r="R8357" t="s">
        <v>83</v>
      </c>
      <c r="S8357" t="s">
        <v>45</v>
      </c>
      <c r="T8357">
        <f>_xlfn.DAYS(Raw_data_US_healthcare[[#This Row],[Discharge Date]],Raw_data_US_healthcare[[#This Row],[Date of Admission]])</f>
        <v>26</v>
      </c>
    </row>
    <row r="8358" spans="1:20" x14ac:dyDescent="0.3">
      <c r="A8358" t="s">
        <v>26512</v>
      </c>
      <c r="B8358" t="s">
        <v>22450</v>
      </c>
      <c r="C8358">
        <v>34</v>
      </c>
      <c r="D8358" t="str">
        <f>IF(Raw_data_US_healthcare[[#This Row],[Age]]&lt;35,"Young",IF(Raw_data_US_healthcare[[#This Row],[Age]]&lt;60,"Middle","Senior"))</f>
        <v>Young</v>
      </c>
      <c r="E8358" t="s">
        <v>26</v>
      </c>
      <c r="F8358" t="s">
        <v>17</v>
      </c>
      <c r="G8358" t="s">
        <v>17</v>
      </c>
      <c r="H8358" t="s">
        <v>26516</v>
      </c>
      <c r="I8358" s="2">
        <v>45004</v>
      </c>
      <c r="J8358" t="s">
        <v>22451</v>
      </c>
      <c r="K8358" t="s">
        <v>22452</v>
      </c>
      <c r="L8358" t="s">
        <v>52</v>
      </c>
      <c r="M8358">
        <v>22129.828799999999</v>
      </c>
      <c r="N8358">
        <v>339</v>
      </c>
      <c r="O8358" t="s">
        <v>43</v>
      </c>
      <c r="P8358" t="s">
        <v>43</v>
      </c>
      <c r="Q8358" s="2">
        <v>45020</v>
      </c>
      <c r="R8358" t="s">
        <v>48</v>
      </c>
      <c r="S8358" t="s">
        <v>33</v>
      </c>
      <c r="T8358">
        <f>_xlfn.DAYS(Raw_data_US_healthcare[[#This Row],[Discharge Date]],Raw_data_US_healthcare[[#This Row],[Date of Admission]])</f>
        <v>16</v>
      </c>
    </row>
    <row r="8359" spans="1:20" x14ac:dyDescent="0.3">
      <c r="A8359" t="s">
        <v>26512</v>
      </c>
      <c r="B8359" t="s">
        <v>22453</v>
      </c>
      <c r="C8359">
        <v>65</v>
      </c>
      <c r="D8359" t="str">
        <f>IF(Raw_data_US_healthcare[[#This Row],[Age]]&lt;35,"Young",IF(Raw_data_US_healthcare[[#This Row],[Age]]&lt;60,"Middle","Senior"))</f>
        <v>Senior</v>
      </c>
      <c r="E8359" t="s">
        <v>26</v>
      </c>
      <c r="F8359" t="s">
        <v>17</v>
      </c>
      <c r="G8359" t="s">
        <v>17</v>
      </c>
      <c r="H8359" t="s">
        <v>26516</v>
      </c>
      <c r="I8359" s="2">
        <v>44849</v>
      </c>
      <c r="J8359" t="s">
        <v>22454</v>
      </c>
      <c r="K8359" t="s">
        <v>22455</v>
      </c>
      <c r="L8359" t="s">
        <v>21</v>
      </c>
      <c r="M8359">
        <v>2444.9182000000001</v>
      </c>
      <c r="N8359">
        <v>488</v>
      </c>
      <c r="O8359" t="s">
        <v>43</v>
      </c>
      <c r="P8359" t="s">
        <v>43</v>
      </c>
      <c r="Q8359" s="2">
        <v>44862</v>
      </c>
      <c r="R8359" t="s">
        <v>23</v>
      </c>
      <c r="S8359" t="s">
        <v>45</v>
      </c>
      <c r="T8359">
        <f>_xlfn.DAYS(Raw_data_US_healthcare[[#This Row],[Discharge Date]],Raw_data_US_healthcare[[#This Row],[Date of Admission]])</f>
        <v>13</v>
      </c>
    </row>
    <row r="8360" spans="1:20" x14ac:dyDescent="0.3">
      <c r="A8360" t="s">
        <v>26512</v>
      </c>
      <c r="B8360" t="s">
        <v>22456</v>
      </c>
      <c r="C8360">
        <v>73</v>
      </c>
      <c r="D8360" t="str">
        <f>IF(Raw_data_US_healthcare[[#This Row],[Age]]&lt;35,"Young",IF(Raw_data_US_healthcare[[#This Row],[Age]]&lt;60,"Middle","Senior"))</f>
        <v>Senior</v>
      </c>
      <c r="E8360" t="s">
        <v>26</v>
      </c>
      <c r="F8360" t="s">
        <v>35</v>
      </c>
      <c r="G8360" t="s">
        <v>35</v>
      </c>
      <c r="H8360" t="s">
        <v>26516</v>
      </c>
      <c r="I8360" s="2">
        <v>44248</v>
      </c>
      <c r="J8360" t="s">
        <v>22457</v>
      </c>
      <c r="K8360" t="s">
        <v>22458</v>
      </c>
      <c r="L8360" t="s">
        <v>21</v>
      </c>
      <c r="M8360">
        <v>25412.063099999999</v>
      </c>
      <c r="N8360">
        <v>202</v>
      </c>
      <c r="O8360" t="s">
        <v>39</v>
      </c>
      <c r="P8360" t="s">
        <v>39</v>
      </c>
      <c r="Q8360" s="2">
        <v>44258</v>
      </c>
      <c r="R8360" t="s">
        <v>48</v>
      </c>
      <c r="S8360" t="s">
        <v>45</v>
      </c>
      <c r="T8360">
        <f>_xlfn.DAYS(Raw_data_US_healthcare[[#This Row],[Discharge Date]],Raw_data_US_healthcare[[#This Row],[Date of Admission]])</f>
        <v>10</v>
      </c>
    </row>
    <row r="8361" spans="1:20" x14ac:dyDescent="0.3">
      <c r="A8361" t="s">
        <v>26511</v>
      </c>
      <c r="B8361" t="s">
        <v>22459</v>
      </c>
      <c r="C8361">
        <v>76</v>
      </c>
      <c r="D8361" t="str">
        <f>IF(Raw_data_US_healthcare[[#This Row],[Age]]&lt;35,"Young",IF(Raw_data_US_healthcare[[#This Row],[Age]]&lt;60,"Middle","Senior"))</f>
        <v>Senior</v>
      </c>
      <c r="E8361" t="s">
        <v>16</v>
      </c>
      <c r="F8361" t="s">
        <v>88</v>
      </c>
      <c r="G8361" t="s">
        <v>88</v>
      </c>
      <c r="H8361" t="s">
        <v>69</v>
      </c>
      <c r="I8361" s="2">
        <v>44073</v>
      </c>
      <c r="J8361" t="s">
        <v>22460</v>
      </c>
      <c r="K8361" t="s">
        <v>22461</v>
      </c>
      <c r="L8361" t="s">
        <v>21</v>
      </c>
      <c r="M8361">
        <v>54116.421600000001</v>
      </c>
      <c r="N8361">
        <v>393</v>
      </c>
      <c r="O8361" t="s">
        <v>39</v>
      </c>
      <c r="P8361" t="s">
        <v>39</v>
      </c>
      <c r="Q8361" s="2">
        <v>44080</v>
      </c>
      <c r="R8361" t="s">
        <v>23</v>
      </c>
      <c r="S8361" t="s">
        <v>45</v>
      </c>
      <c r="T8361">
        <f>_xlfn.DAYS(Raw_data_US_healthcare[[#This Row],[Discharge Date]],Raw_data_US_healthcare[[#This Row],[Date of Admission]])</f>
        <v>7</v>
      </c>
    </row>
    <row r="8362" spans="1:20" x14ac:dyDescent="0.3">
      <c r="A8362" t="s">
        <v>26512</v>
      </c>
      <c r="B8362" t="s">
        <v>22462</v>
      </c>
      <c r="C8362">
        <v>45</v>
      </c>
      <c r="D8362" t="str">
        <f>IF(Raw_data_US_healthcare[[#This Row],[Age]]&lt;35,"Young",IF(Raw_data_US_healthcare[[#This Row],[Age]]&lt;60,"Middle","Senior"))</f>
        <v>Middle</v>
      </c>
      <c r="E8362" t="s">
        <v>26</v>
      </c>
      <c r="F8362" t="s">
        <v>35</v>
      </c>
      <c r="G8362" t="s">
        <v>35</v>
      </c>
      <c r="H8362" t="s">
        <v>26516</v>
      </c>
      <c r="I8362" s="2">
        <v>44554</v>
      </c>
      <c r="J8362" t="s">
        <v>22463</v>
      </c>
      <c r="K8362" t="s">
        <v>22464</v>
      </c>
      <c r="L8362" t="s">
        <v>31</v>
      </c>
      <c r="M8362">
        <v>13862.673000000001</v>
      </c>
      <c r="N8362">
        <v>293</v>
      </c>
      <c r="O8362" t="s">
        <v>43</v>
      </c>
      <c r="P8362" t="s">
        <v>43</v>
      </c>
      <c r="Q8362" s="2">
        <v>44584</v>
      </c>
      <c r="R8362" t="s">
        <v>32</v>
      </c>
      <c r="S8362" t="s">
        <v>45</v>
      </c>
      <c r="T8362">
        <f>_xlfn.DAYS(Raw_data_US_healthcare[[#This Row],[Discharge Date]],Raw_data_US_healthcare[[#This Row],[Date of Admission]])</f>
        <v>30</v>
      </c>
    </row>
    <row r="8363" spans="1:20" x14ac:dyDescent="0.3">
      <c r="A8363" t="s">
        <v>26511</v>
      </c>
      <c r="B8363" t="s">
        <v>18015</v>
      </c>
      <c r="C8363">
        <v>35</v>
      </c>
      <c r="D8363" t="str">
        <f>IF(Raw_data_US_healthcare[[#This Row],[Age]]&lt;35,"Young",IF(Raw_data_US_healthcare[[#This Row],[Age]]&lt;60,"Middle","Senior"))</f>
        <v>Middle</v>
      </c>
      <c r="E8363" t="s">
        <v>16</v>
      </c>
      <c r="F8363" t="s">
        <v>228</v>
      </c>
      <c r="G8363" t="s">
        <v>228</v>
      </c>
      <c r="H8363" t="s">
        <v>18</v>
      </c>
      <c r="I8363" s="2">
        <v>44017</v>
      </c>
      <c r="J8363" t="s">
        <v>21180</v>
      </c>
      <c r="K8363" t="s">
        <v>22465</v>
      </c>
      <c r="L8363" t="s">
        <v>21</v>
      </c>
      <c r="M8363">
        <v>39039.380299999997</v>
      </c>
      <c r="N8363">
        <v>208</v>
      </c>
      <c r="O8363" t="s">
        <v>43</v>
      </c>
      <c r="P8363" t="s">
        <v>43</v>
      </c>
      <c r="Q8363" s="2">
        <v>44025</v>
      </c>
      <c r="R8363" t="s">
        <v>44</v>
      </c>
      <c r="S8363" t="s">
        <v>33</v>
      </c>
      <c r="T8363">
        <f>_xlfn.DAYS(Raw_data_US_healthcare[[#This Row],[Discharge Date]],Raw_data_US_healthcare[[#This Row],[Date of Admission]])</f>
        <v>8</v>
      </c>
    </row>
    <row r="8364" spans="1:20" x14ac:dyDescent="0.3">
      <c r="A8364" t="s">
        <v>26511</v>
      </c>
      <c r="B8364" t="s">
        <v>22466</v>
      </c>
      <c r="C8364">
        <v>42</v>
      </c>
      <c r="D8364" t="str">
        <f>IF(Raw_data_US_healthcare[[#This Row],[Age]]&lt;35,"Young",IF(Raw_data_US_healthcare[[#This Row],[Age]]&lt;60,"Middle","Senior"))</f>
        <v>Middle</v>
      </c>
      <c r="E8364" t="s">
        <v>16</v>
      </c>
      <c r="F8364" t="s">
        <v>88</v>
      </c>
      <c r="G8364" t="s">
        <v>88</v>
      </c>
      <c r="H8364" t="s">
        <v>36</v>
      </c>
      <c r="I8364" s="2">
        <v>45067</v>
      </c>
      <c r="J8364" t="s">
        <v>22467</v>
      </c>
      <c r="K8364" t="s">
        <v>2887</v>
      </c>
      <c r="L8364" t="s">
        <v>60</v>
      </c>
      <c r="M8364">
        <v>10260.0628</v>
      </c>
      <c r="N8364">
        <v>335</v>
      </c>
      <c r="O8364" t="s">
        <v>43</v>
      </c>
      <c r="P8364" t="s">
        <v>43</v>
      </c>
      <c r="Q8364" s="2">
        <v>45083</v>
      </c>
      <c r="R8364" t="s">
        <v>48</v>
      </c>
      <c r="S8364" t="s">
        <v>24</v>
      </c>
      <c r="T8364">
        <f>_xlfn.DAYS(Raw_data_US_healthcare[[#This Row],[Discharge Date]],Raw_data_US_healthcare[[#This Row],[Date of Admission]])</f>
        <v>16</v>
      </c>
    </row>
    <row r="8365" spans="1:20" x14ac:dyDescent="0.3">
      <c r="A8365" t="s">
        <v>26512</v>
      </c>
      <c r="B8365" t="s">
        <v>22468</v>
      </c>
      <c r="C8365">
        <v>68</v>
      </c>
      <c r="D8365" t="str">
        <f>IF(Raw_data_US_healthcare[[#This Row],[Age]]&lt;35,"Young",IF(Raw_data_US_healthcare[[#This Row],[Age]]&lt;60,"Middle","Senior"))</f>
        <v>Senior</v>
      </c>
      <c r="E8365" t="s">
        <v>26</v>
      </c>
      <c r="F8365" t="s">
        <v>49</v>
      </c>
      <c r="G8365" t="s">
        <v>49</v>
      </c>
      <c r="H8365" t="s">
        <v>26514</v>
      </c>
      <c r="I8365" s="2">
        <v>43510</v>
      </c>
      <c r="J8365" t="s">
        <v>22469</v>
      </c>
      <c r="K8365" t="s">
        <v>22470</v>
      </c>
      <c r="L8365" t="s">
        <v>21</v>
      </c>
      <c r="M8365">
        <v>29286.721000000001</v>
      </c>
      <c r="N8365">
        <v>195</v>
      </c>
      <c r="O8365" t="s">
        <v>39</v>
      </c>
      <c r="P8365" t="s">
        <v>39</v>
      </c>
      <c r="Q8365" s="2">
        <v>43522</v>
      </c>
      <c r="R8365" t="s">
        <v>32</v>
      </c>
      <c r="S8365" t="s">
        <v>33</v>
      </c>
      <c r="T8365">
        <f>_xlfn.DAYS(Raw_data_US_healthcare[[#This Row],[Discharge Date]],Raw_data_US_healthcare[[#This Row],[Date of Admission]])</f>
        <v>12</v>
      </c>
    </row>
    <row r="8366" spans="1:20" x14ac:dyDescent="0.3">
      <c r="A8366" t="s">
        <v>26511</v>
      </c>
      <c r="B8366" t="s">
        <v>22471</v>
      </c>
      <c r="C8366">
        <v>28</v>
      </c>
      <c r="D8366" t="str">
        <f>IF(Raw_data_US_healthcare[[#This Row],[Age]]&lt;35,"Young",IF(Raw_data_US_healthcare[[#This Row],[Age]]&lt;60,"Middle","Senior"))</f>
        <v>Young</v>
      </c>
      <c r="E8366" t="s">
        <v>16</v>
      </c>
      <c r="F8366" t="s">
        <v>62</v>
      </c>
      <c r="G8366" t="s">
        <v>62</v>
      </c>
      <c r="H8366" t="s">
        <v>26514</v>
      </c>
      <c r="I8366" s="2">
        <v>44959</v>
      </c>
      <c r="J8366" t="s">
        <v>22472</v>
      </c>
      <c r="K8366" t="s">
        <v>22473</v>
      </c>
      <c r="L8366" t="s">
        <v>60</v>
      </c>
      <c r="M8366">
        <v>28970.953799999999</v>
      </c>
      <c r="N8366">
        <v>293</v>
      </c>
      <c r="O8366" t="s">
        <v>22</v>
      </c>
      <c r="P8366" t="s">
        <v>22</v>
      </c>
      <c r="Q8366" s="2">
        <v>44978</v>
      </c>
      <c r="R8366" t="s">
        <v>48</v>
      </c>
      <c r="S8366" t="s">
        <v>24</v>
      </c>
      <c r="T8366">
        <f>_xlfn.DAYS(Raw_data_US_healthcare[[#This Row],[Discharge Date]],Raw_data_US_healthcare[[#This Row],[Date of Admission]])</f>
        <v>19</v>
      </c>
    </row>
    <row r="8367" spans="1:20" x14ac:dyDescent="0.3">
      <c r="A8367" t="s">
        <v>26512</v>
      </c>
      <c r="B8367" t="s">
        <v>22474</v>
      </c>
      <c r="C8367">
        <v>38</v>
      </c>
      <c r="D8367" t="str">
        <f>IF(Raw_data_US_healthcare[[#This Row],[Age]]&lt;35,"Young",IF(Raw_data_US_healthcare[[#This Row],[Age]]&lt;60,"Middle","Senior"))</f>
        <v>Middle</v>
      </c>
      <c r="E8367" t="s">
        <v>26</v>
      </c>
      <c r="F8367" t="s">
        <v>228</v>
      </c>
      <c r="G8367" t="s">
        <v>228</v>
      </c>
      <c r="H8367" t="s">
        <v>26516</v>
      </c>
      <c r="I8367" s="2">
        <v>43480</v>
      </c>
      <c r="J8367" t="s">
        <v>22475</v>
      </c>
      <c r="K8367" t="s">
        <v>22476</v>
      </c>
      <c r="L8367" t="s">
        <v>52</v>
      </c>
      <c r="M8367">
        <v>31223.139800000001</v>
      </c>
      <c r="N8367">
        <v>484</v>
      </c>
      <c r="O8367" t="s">
        <v>43</v>
      </c>
      <c r="P8367" t="s">
        <v>43</v>
      </c>
      <c r="Q8367" s="2">
        <v>43483</v>
      </c>
      <c r="R8367" t="s">
        <v>44</v>
      </c>
      <c r="S8367" t="s">
        <v>45</v>
      </c>
      <c r="T8367">
        <f>_xlfn.DAYS(Raw_data_US_healthcare[[#This Row],[Discharge Date]],Raw_data_US_healthcare[[#This Row],[Date of Admission]])</f>
        <v>3</v>
      </c>
    </row>
    <row r="8368" spans="1:20" x14ac:dyDescent="0.3">
      <c r="A8368" t="s">
        <v>26512</v>
      </c>
      <c r="B8368" t="s">
        <v>22477</v>
      </c>
      <c r="C8368">
        <v>83</v>
      </c>
      <c r="D8368" t="str">
        <f>IF(Raw_data_US_healthcare[[#This Row],[Age]]&lt;35,"Young",IF(Raw_data_US_healthcare[[#This Row],[Age]]&lt;60,"Middle","Senior"))</f>
        <v>Senior</v>
      </c>
      <c r="E8368" t="s">
        <v>26</v>
      </c>
      <c r="F8368" t="s">
        <v>49</v>
      </c>
      <c r="G8368" t="s">
        <v>49</v>
      </c>
      <c r="H8368" t="s">
        <v>69</v>
      </c>
      <c r="I8368" s="2">
        <v>43609</v>
      </c>
      <c r="J8368" t="s">
        <v>22478</v>
      </c>
      <c r="K8368" t="s">
        <v>22479</v>
      </c>
      <c r="L8368" t="s">
        <v>21</v>
      </c>
      <c r="M8368">
        <v>22076.768</v>
      </c>
      <c r="N8368">
        <v>123</v>
      </c>
      <c r="O8368" t="s">
        <v>22</v>
      </c>
      <c r="P8368" t="s">
        <v>22</v>
      </c>
      <c r="Q8368" s="2">
        <v>43612</v>
      </c>
      <c r="R8368" t="s">
        <v>23</v>
      </c>
      <c r="S8368" t="s">
        <v>33</v>
      </c>
      <c r="T8368">
        <f>_xlfn.DAYS(Raw_data_US_healthcare[[#This Row],[Discharge Date]],Raw_data_US_healthcare[[#This Row],[Date of Admission]])</f>
        <v>3</v>
      </c>
    </row>
    <row r="8369" spans="1:20" x14ac:dyDescent="0.3">
      <c r="A8369" t="s">
        <v>26512</v>
      </c>
      <c r="B8369" t="s">
        <v>22480</v>
      </c>
      <c r="C8369">
        <v>27</v>
      </c>
      <c r="D8369" t="str">
        <f>IF(Raw_data_US_healthcare[[#This Row],[Age]]&lt;35,"Young",IF(Raw_data_US_healthcare[[#This Row],[Age]]&lt;60,"Middle","Senior"))</f>
        <v>Young</v>
      </c>
      <c r="E8369" t="s">
        <v>26</v>
      </c>
      <c r="F8369" t="s">
        <v>49</v>
      </c>
      <c r="G8369" t="s">
        <v>49</v>
      </c>
      <c r="H8369" t="s">
        <v>69</v>
      </c>
      <c r="I8369" s="2">
        <v>43642</v>
      </c>
      <c r="J8369" t="s">
        <v>22481</v>
      </c>
      <c r="K8369" t="s">
        <v>22482</v>
      </c>
      <c r="L8369" t="s">
        <v>56</v>
      </c>
      <c r="M8369">
        <v>46907.241900000001</v>
      </c>
      <c r="N8369">
        <v>410</v>
      </c>
      <c r="O8369" t="s">
        <v>22</v>
      </c>
      <c r="P8369" t="s">
        <v>22</v>
      </c>
      <c r="Q8369" s="2">
        <v>43644</v>
      </c>
      <c r="R8369" t="s">
        <v>83</v>
      </c>
      <c r="S8369" t="s">
        <v>24</v>
      </c>
      <c r="T8369">
        <f>_xlfn.DAYS(Raw_data_US_healthcare[[#This Row],[Discharge Date]],Raw_data_US_healthcare[[#This Row],[Date of Admission]])</f>
        <v>2</v>
      </c>
    </row>
    <row r="8370" spans="1:20" x14ac:dyDescent="0.3">
      <c r="A8370" t="s">
        <v>26511</v>
      </c>
      <c r="B8370" t="s">
        <v>22483</v>
      </c>
      <c r="C8370">
        <v>62</v>
      </c>
      <c r="D8370" t="str">
        <f>IF(Raw_data_US_healthcare[[#This Row],[Age]]&lt;35,"Young",IF(Raw_data_US_healthcare[[#This Row],[Age]]&lt;60,"Middle","Senior"))</f>
        <v>Senior</v>
      </c>
      <c r="E8370" t="s">
        <v>16</v>
      </c>
      <c r="F8370" t="s">
        <v>27</v>
      </c>
      <c r="G8370" t="s">
        <v>27</v>
      </c>
      <c r="H8370" t="s">
        <v>69</v>
      </c>
      <c r="I8370" s="2">
        <v>44709</v>
      </c>
      <c r="J8370" t="s">
        <v>3788</v>
      </c>
      <c r="K8370" t="s">
        <v>22484</v>
      </c>
      <c r="L8370" t="s">
        <v>21</v>
      </c>
      <c r="M8370">
        <v>39915.663699999997</v>
      </c>
      <c r="N8370">
        <v>319</v>
      </c>
      <c r="O8370" t="s">
        <v>39</v>
      </c>
      <c r="P8370" t="s">
        <v>39</v>
      </c>
      <c r="Q8370" s="2">
        <v>44731</v>
      </c>
      <c r="R8370" t="s">
        <v>32</v>
      </c>
      <c r="S8370" t="s">
        <v>33</v>
      </c>
      <c r="T8370">
        <f>_xlfn.DAYS(Raw_data_US_healthcare[[#This Row],[Discharge Date]],Raw_data_US_healthcare[[#This Row],[Date of Admission]])</f>
        <v>22</v>
      </c>
    </row>
    <row r="8371" spans="1:20" x14ac:dyDescent="0.3">
      <c r="A8371" t="s">
        <v>26511</v>
      </c>
      <c r="B8371" t="s">
        <v>22485</v>
      </c>
      <c r="C8371">
        <v>22</v>
      </c>
      <c r="D8371" t="str">
        <f>IF(Raw_data_US_healthcare[[#This Row],[Age]]&lt;35,"Young",IF(Raw_data_US_healthcare[[#This Row],[Age]]&lt;60,"Middle","Senior"))</f>
        <v>Young</v>
      </c>
      <c r="E8371" t="s">
        <v>16</v>
      </c>
      <c r="F8371" t="s">
        <v>62</v>
      </c>
      <c r="G8371" t="s">
        <v>62</v>
      </c>
      <c r="H8371" t="s">
        <v>28</v>
      </c>
      <c r="I8371" s="2">
        <v>44903</v>
      </c>
      <c r="J8371" t="s">
        <v>22486</v>
      </c>
      <c r="K8371" t="s">
        <v>22487</v>
      </c>
      <c r="L8371" t="s">
        <v>60</v>
      </c>
      <c r="M8371">
        <v>3419.5219999999999</v>
      </c>
      <c r="N8371">
        <v>443</v>
      </c>
      <c r="O8371" t="s">
        <v>39</v>
      </c>
      <c r="P8371" t="s">
        <v>39</v>
      </c>
      <c r="Q8371" s="2">
        <v>44904</v>
      </c>
      <c r="R8371" t="s">
        <v>48</v>
      </c>
      <c r="S8371" t="s">
        <v>33</v>
      </c>
      <c r="T8371">
        <f>_xlfn.DAYS(Raw_data_US_healthcare[[#This Row],[Discharge Date]],Raw_data_US_healthcare[[#This Row],[Date of Admission]])</f>
        <v>1</v>
      </c>
    </row>
    <row r="8372" spans="1:20" x14ac:dyDescent="0.3">
      <c r="A8372" t="s">
        <v>26512</v>
      </c>
      <c r="B8372" t="s">
        <v>22488</v>
      </c>
      <c r="C8372">
        <v>73</v>
      </c>
      <c r="D8372" t="str">
        <f>IF(Raw_data_US_healthcare[[#This Row],[Age]]&lt;35,"Young",IF(Raw_data_US_healthcare[[#This Row],[Age]]&lt;60,"Middle","Senior"))</f>
        <v>Senior</v>
      </c>
      <c r="E8372" t="s">
        <v>26</v>
      </c>
      <c r="F8372" t="s">
        <v>62</v>
      </c>
      <c r="G8372" t="s">
        <v>62</v>
      </c>
      <c r="H8372" t="s">
        <v>69</v>
      </c>
      <c r="I8372" s="2">
        <v>43972</v>
      </c>
      <c r="J8372" t="s">
        <v>22489</v>
      </c>
      <c r="K8372" t="s">
        <v>22490</v>
      </c>
      <c r="L8372" t="s">
        <v>21</v>
      </c>
      <c r="M8372">
        <v>25903.620999999999</v>
      </c>
      <c r="N8372">
        <v>297</v>
      </c>
      <c r="O8372" t="s">
        <v>22</v>
      </c>
      <c r="P8372" t="s">
        <v>22</v>
      </c>
      <c r="Q8372" s="2">
        <v>43983</v>
      </c>
      <c r="R8372" t="s">
        <v>48</v>
      </c>
      <c r="S8372" t="s">
        <v>45</v>
      </c>
      <c r="T8372">
        <f>_xlfn.DAYS(Raw_data_US_healthcare[[#This Row],[Discharge Date]],Raw_data_US_healthcare[[#This Row],[Date of Admission]])</f>
        <v>11</v>
      </c>
    </row>
    <row r="8373" spans="1:20" x14ac:dyDescent="0.3">
      <c r="A8373" t="s">
        <v>26511</v>
      </c>
      <c r="B8373" t="s">
        <v>22491</v>
      </c>
      <c r="C8373">
        <v>57</v>
      </c>
      <c r="D8373" t="str">
        <f>IF(Raw_data_US_healthcare[[#This Row],[Age]]&lt;35,"Young",IF(Raw_data_US_healthcare[[#This Row],[Age]]&lt;60,"Middle","Senior"))</f>
        <v>Middle</v>
      </c>
      <c r="E8373" t="s">
        <v>16</v>
      </c>
      <c r="F8373" t="s">
        <v>88</v>
      </c>
      <c r="G8373" t="s">
        <v>88</v>
      </c>
      <c r="H8373" t="s">
        <v>26514</v>
      </c>
      <c r="I8373" s="2">
        <v>43565</v>
      </c>
      <c r="J8373" t="s">
        <v>7000</v>
      </c>
      <c r="K8373" t="s">
        <v>22492</v>
      </c>
      <c r="L8373" t="s">
        <v>56</v>
      </c>
      <c r="M8373">
        <v>3383.6972999999998</v>
      </c>
      <c r="N8373">
        <v>351</v>
      </c>
      <c r="O8373" t="s">
        <v>43</v>
      </c>
      <c r="P8373" t="s">
        <v>43</v>
      </c>
      <c r="Q8373" s="2">
        <v>43577</v>
      </c>
      <c r="R8373" t="s">
        <v>48</v>
      </c>
      <c r="S8373" t="s">
        <v>24</v>
      </c>
      <c r="T8373">
        <f>_xlfn.DAYS(Raw_data_US_healthcare[[#This Row],[Discharge Date]],Raw_data_US_healthcare[[#This Row],[Date of Admission]])</f>
        <v>12</v>
      </c>
    </row>
    <row r="8374" spans="1:20" x14ac:dyDescent="0.3">
      <c r="A8374" t="s">
        <v>26511</v>
      </c>
      <c r="B8374" t="s">
        <v>22493</v>
      </c>
      <c r="C8374">
        <v>21</v>
      </c>
      <c r="D8374" t="str">
        <f>IF(Raw_data_US_healthcare[[#This Row],[Age]]&lt;35,"Young",IF(Raw_data_US_healthcare[[#This Row],[Age]]&lt;60,"Middle","Senior"))</f>
        <v>Young</v>
      </c>
      <c r="E8374" t="s">
        <v>16</v>
      </c>
      <c r="F8374" t="s">
        <v>35</v>
      </c>
      <c r="G8374" t="s">
        <v>35</v>
      </c>
      <c r="H8374" t="s">
        <v>18</v>
      </c>
      <c r="I8374" s="2">
        <v>45228</v>
      </c>
      <c r="J8374" t="s">
        <v>21075</v>
      </c>
      <c r="K8374" t="s">
        <v>22494</v>
      </c>
      <c r="L8374" t="s">
        <v>60</v>
      </c>
      <c r="M8374">
        <v>34042.161399999997</v>
      </c>
      <c r="N8374">
        <v>156</v>
      </c>
      <c r="O8374" t="s">
        <v>43</v>
      </c>
      <c r="P8374" t="s">
        <v>43</v>
      </c>
      <c r="Q8374" s="2">
        <v>45241</v>
      </c>
      <c r="R8374" t="s">
        <v>32</v>
      </c>
      <c r="S8374" t="s">
        <v>24</v>
      </c>
      <c r="T8374">
        <f>_xlfn.DAYS(Raw_data_US_healthcare[[#This Row],[Discharge Date]],Raw_data_US_healthcare[[#This Row],[Date of Admission]])</f>
        <v>13</v>
      </c>
    </row>
    <row r="8375" spans="1:20" x14ac:dyDescent="0.3">
      <c r="A8375" t="s">
        <v>26512</v>
      </c>
      <c r="B8375" t="s">
        <v>22495</v>
      </c>
      <c r="C8375">
        <v>67</v>
      </c>
      <c r="D8375" t="str">
        <f>IF(Raw_data_US_healthcare[[#This Row],[Age]]&lt;35,"Young",IF(Raw_data_US_healthcare[[#This Row],[Age]]&lt;60,"Middle","Senior"))</f>
        <v>Senior</v>
      </c>
      <c r="E8375" t="s">
        <v>26</v>
      </c>
      <c r="F8375" t="s">
        <v>62</v>
      </c>
      <c r="G8375" t="s">
        <v>62</v>
      </c>
      <c r="H8375" t="s">
        <v>28</v>
      </c>
      <c r="I8375" s="2">
        <v>44726</v>
      </c>
      <c r="J8375" t="s">
        <v>22496</v>
      </c>
      <c r="K8375" t="s">
        <v>22497</v>
      </c>
      <c r="L8375" t="s">
        <v>21</v>
      </c>
      <c r="M8375">
        <v>31690.051299999999</v>
      </c>
      <c r="N8375">
        <v>420</v>
      </c>
      <c r="O8375" t="s">
        <v>43</v>
      </c>
      <c r="P8375" t="s">
        <v>43</v>
      </c>
      <c r="Q8375" s="2">
        <v>44750</v>
      </c>
      <c r="R8375" t="s">
        <v>32</v>
      </c>
      <c r="S8375" t="s">
        <v>24</v>
      </c>
      <c r="T8375">
        <f>_xlfn.DAYS(Raw_data_US_healthcare[[#This Row],[Discharge Date]],Raw_data_US_healthcare[[#This Row],[Date of Admission]])</f>
        <v>24</v>
      </c>
    </row>
    <row r="8376" spans="1:20" x14ac:dyDescent="0.3">
      <c r="A8376" t="s">
        <v>26512</v>
      </c>
      <c r="B8376" t="s">
        <v>22498</v>
      </c>
      <c r="C8376">
        <v>41</v>
      </c>
      <c r="D8376" t="str">
        <f>IF(Raw_data_US_healthcare[[#This Row],[Age]]&lt;35,"Young",IF(Raw_data_US_healthcare[[#This Row],[Age]]&lt;60,"Middle","Senior"))</f>
        <v>Middle</v>
      </c>
      <c r="E8376" t="s">
        <v>26</v>
      </c>
      <c r="F8376" t="s">
        <v>49</v>
      </c>
      <c r="G8376" t="s">
        <v>49</v>
      </c>
      <c r="H8376" t="s">
        <v>69</v>
      </c>
      <c r="I8376" s="2">
        <v>44478</v>
      </c>
      <c r="J8376" t="s">
        <v>22499</v>
      </c>
      <c r="K8376" t="s">
        <v>22500</v>
      </c>
      <c r="L8376" t="s">
        <v>52</v>
      </c>
      <c r="M8376">
        <v>70124.515400000004</v>
      </c>
      <c r="N8376">
        <v>395</v>
      </c>
      <c r="O8376" t="s">
        <v>22</v>
      </c>
      <c r="P8376" t="s">
        <v>22</v>
      </c>
      <c r="Q8376" s="2">
        <v>44484</v>
      </c>
      <c r="R8376" t="s">
        <v>44</v>
      </c>
      <c r="S8376" t="s">
        <v>24</v>
      </c>
      <c r="T8376">
        <f>_xlfn.DAYS(Raw_data_US_healthcare[[#This Row],[Discharge Date]],Raw_data_US_healthcare[[#This Row],[Date of Admission]])</f>
        <v>6</v>
      </c>
    </row>
    <row r="8377" spans="1:20" x14ac:dyDescent="0.3">
      <c r="A8377" t="s">
        <v>26512</v>
      </c>
      <c r="B8377" t="s">
        <v>22501</v>
      </c>
      <c r="C8377">
        <v>22</v>
      </c>
      <c r="D8377" t="str">
        <f>IF(Raw_data_US_healthcare[[#This Row],[Age]]&lt;35,"Young",IF(Raw_data_US_healthcare[[#This Row],[Age]]&lt;60,"Middle","Senior"))</f>
        <v>Young</v>
      </c>
      <c r="E8377" t="s">
        <v>26</v>
      </c>
      <c r="F8377" t="s">
        <v>88</v>
      </c>
      <c r="G8377" t="s">
        <v>88</v>
      </c>
      <c r="H8377" t="s">
        <v>28</v>
      </c>
      <c r="I8377" s="2">
        <v>45131</v>
      </c>
      <c r="J8377" t="s">
        <v>22502</v>
      </c>
      <c r="K8377" t="s">
        <v>22503</v>
      </c>
      <c r="L8377" t="s">
        <v>31</v>
      </c>
      <c r="M8377">
        <v>31153.087899999999</v>
      </c>
      <c r="N8377">
        <v>236</v>
      </c>
      <c r="O8377" t="s">
        <v>43</v>
      </c>
      <c r="P8377" t="s">
        <v>43</v>
      </c>
      <c r="Q8377" s="2">
        <v>45137</v>
      </c>
      <c r="R8377" t="s">
        <v>32</v>
      </c>
      <c r="S8377" t="s">
        <v>33</v>
      </c>
      <c r="T8377">
        <f>_xlfn.DAYS(Raw_data_US_healthcare[[#This Row],[Discharge Date]],Raw_data_US_healthcare[[#This Row],[Date of Admission]])</f>
        <v>6</v>
      </c>
    </row>
    <row r="8378" spans="1:20" x14ac:dyDescent="0.3">
      <c r="A8378" t="s">
        <v>26512</v>
      </c>
      <c r="B8378" t="s">
        <v>22504</v>
      </c>
      <c r="C8378">
        <v>53</v>
      </c>
      <c r="D8378" t="str">
        <f>IF(Raw_data_US_healthcare[[#This Row],[Age]]&lt;35,"Young",IF(Raw_data_US_healthcare[[#This Row],[Age]]&lt;60,"Middle","Senior"))</f>
        <v>Middle</v>
      </c>
      <c r="E8378" t="s">
        <v>26</v>
      </c>
      <c r="F8378" t="s">
        <v>228</v>
      </c>
      <c r="G8378" t="s">
        <v>228</v>
      </c>
      <c r="H8378" t="s">
        <v>28</v>
      </c>
      <c r="I8378" s="2">
        <v>44398</v>
      </c>
      <c r="J8378" t="s">
        <v>22505</v>
      </c>
      <c r="K8378" t="s">
        <v>991</v>
      </c>
      <c r="L8378" t="s">
        <v>60</v>
      </c>
      <c r="M8378">
        <v>8502.2706999999991</v>
      </c>
      <c r="N8378">
        <v>311</v>
      </c>
      <c r="O8378" t="s">
        <v>39</v>
      </c>
      <c r="P8378" t="s">
        <v>39</v>
      </c>
      <c r="Q8378" s="2">
        <v>44411</v>
      </c>
      <c r="R8378" t="s">
        <v>48</v>
      </c>
      <c r="S8378" t="s">
        <v>45</v>
      </c>
      <c r="T8378">
        <f>_xlfn.DAYS(Raw_data_US_healthcare[[#This Row],[Discharge Date]],Raw_data_US_healthcare[[#This Row],[Date of Admission]])</f>
        <v>13</v>
      </c>
    </row>
    <row r="8379" spans="1:20" x14ac:dyDescent="0.3">
      <c r="A8379" t="s">
        <v>26512</v>
      </c>
      <c r="B8379" t="s">
        <v>22506</v>
      </c>
      <c r="C8379">
        <v>68</v>
      </c>
      <c r="D8379" t="str">
        <f>IF(Raw_data_US_healthcare[[#This Row],[Age]]&lt;35,"Young",IF(Raw_data_US_healthcare[[#This Row],[Age]]&lt;60,"Middle","Senior"))</f>
        <v>Senior</v>
      </c>
      <c r="E8379" t="s">
        <v>26</v>
      </c>
      <c r="F8379" t="s">
        <v>228</v>
      </c>
      <c r="G8379" t="s">
        <v>228</v>
      </c>
      <c r="H8379" t="s">
        <v>36</v>
      </c>
      <c r="I8379" s="2">
        <v>43870</v>
      </c>
      <c r="J8379" t="s">
        <v>22507</v>
      </c>
      <c r="K8379" t="s">
        <v>22508</v>
      </c>
      <c r="L8379" t="s">
        <v>21</v>
      </c>
      <c r="M8379">
        <v>23233.613799999999</v>
      </c>
      <c r="N8379">
        <v>470</v>
      </c>
      <c r="O8379" t="s">
        <v>43</v>
      </c>
      <c r="P8379" t="s">
        <v>43</v>
      </c>
      <c r="Q8379" s="2">
        <v>43877</v>
      </c>
      <c r="R8379" t="s">
        <v>48</v>
      </c>
      <c r="S8379" t="s">
        <v>24</v>
      </c>
      <c r="T8379">
        <f>_xlfn.DAYS(Raw_data_US_healthcare[[#This Row],[Discharge Date]],Raw_data_US_healthcare[[#This Row],[Date of Admission]])</f>
        <v>7</v>
      </c>
    </row>
    <row r="8380" spans="1:20" x14ac:dyDescent="0.3">
      <c r="A8380" t="s">
        <v>26511</v>
      </c>
      <c r="B8380" t="s">
        <v>22509</v>
      </c>
      <c r="C8380">
        <v>74</v>
      </c>
      <c r="D8380" t="str">
        <f>IF(Raw_data_US_healthcare[[#This Row],[Age]]&lt;35,"Young",IF(Raw_data_US_healthcare[[#This Row],[Age]]&lt;60,"Middle","Senior"))</f>
        <v>Senior</v>
      </c>
      <c r="E8380" t="s">
        <v>16</v>
      </c>
      <c r="F8380" t="s">
        <v>88</v>
      </c>
      <c r="G8380" t="s">
        <v>88</v>
      </c>
      <c r="H8380" t="s">
        <v>26516</v>
      </c>
      <c r="I8380" s="2">
        <v>45186</v>
      </c>
      <c r="J8380" t="s">
        <v>22510</v>
      </c>
      <c r="K8380" t="s">
        <v>22511</v>
      </c>
      <c r="L8380" t="s">
        <v>21</v>
      </c>
      <c r="M8380">
        <v>23221.775799999999</v>
      </c>
      <c r="N8380">
        <v>276</v>
      </c>
      <c r="O8380" t="s">
        <v>39</v>
      </c>
      <c r="P8380" t="s">
        <v>39</v>
      </c>
      <c r="Q8380" s="2">
        <v>45201</v>
      </c>
      <c r="R8380" t="s">
        <v>48</v>
      </c>
      <c r="S8380" t="s">
        <v>24</v>
      </c>
      <c r="T8380">
        <f>_xlfn.DAYS(Raw_data_US_healthcare[[#This Row],[Discharge Date]],Raw_data_US_healthcare[[#This Row],[Date of Admission]])</f>
        <v>15</v>
      </c>
    </row>
    <row r="8381" spans="1:20" x14ac:dyDescent="0.3">
      <c r="A8381" t="s">
        <v>26511</v>
      </c>
      <c r="B8381" t="s">
        <v>22512</v>
      </c>
      <c r="C8381">
        <v>67</v>
      </c>
      <c r="D8381" t="str">
        <f>IF(Raw_data_US_healthcare[[#This Row],[Age]]&lt;35,"Young",IF(Raw_data_US_healthcare[[#This Row],[Age]]&lt;60,"Middle","Senior"))</f>
        <v>Senior</v>
      </c>
      <c r="E8381" t="s">
        <v>16</v>
      </c>
      <c r="F8381" t="s">
        <v>27</v>
      </c>
      <c r="G8381" t="s">
        <v>27</v>
      </c>
      <c r="H8381" t="s">
        <v>36</v>
      </c>
      <c r="I8381" s="2">
        <v>44498</v>
      </c>
      <c r="J8381" t="s">
        <v>22513</v>
      </c>
      <c r="K8381" t="s">
        <v>22514</v>
      </c>
      <c r="L8381" t="s">
        <v>21</v>
      </c>
      <c r="M8381">
        <v>7010.0150999999996</v>
      </c>
      <c r="N8381">
        <v>362</v>
      </c>
      <c r="O8381" t="s">
        <v>22</v>
      </c>
      <c r="P8381" t="s">
        <v>22</v>
      </c>
      <c r="Q8381" s="2">
        <v>44498</v>
      </c>
      <c r="R8381" t="s">
        <v>44</v>
      </c>
      <c r="S8381" t="s">
        <v>24</v>
      </c>
      <c r="T8381">
        <f>_xlfn.DAYS(Raw_data_US_healthcare[[#This Row],[Discharge Date]],Raw_data_US_healthcare[[#This Row],[Date of Admission]])</f>
        <v>0</v>
      </c>
    </row>
    <row r="8382" spans="1:20" x14ac:dyDescent="0.3">
      <c r="A8382" t="s">
        <v>26512</v>
      </c>
      <c r="B8382" t="s">
        <v>22515</v>
      </c>
      <c r="C8382">
        <v>83</v>
      </c>
      <c r="D8382" t="str">
        <f>IF(Raw_data_US_healthcare[[#This Row],[Age]]&lt;35,"Young",IF(Raw_data_US_healthcare[[#This Row],[Age]]&lt;60,"Middle","Senior"))</f>
        <v>Senior</v>
      </c>
      <c r="E8382" t="s">
        <v>26</v>
      </c>
      <c r="F8382" t="s">
        <v>62</v>
      </c>
      <c r="G8382" t="s">
        <v>62</v>
      </c>
      <c r="H8382" t="s">
        <v>28</v>
      </c>
      <c r="I8382" s="2">
        <v>44699</v>
      </c>
      <c r="J8382" t="s">
        <v>22516</v>
      </c>
      <c r="K8382" t="s">
        <v>22517</v>
      </c>
      <c r="L8382" t="s">
        <v>21</v>
      </c>
      <c r="M8382">
        <v>39479.800799999997</v>
      </c>
      <c r="N8382">
        <v>253</v>
      </c>
      <c r="O8382" t="s">
        <v>39</v>
      </c>
      <c r="P8382" t="s">
        <v>39</v>
      </c>
      <c r="Q8382" s="2">
        <v>44725</v>
      </c>
      <c r="R8382" t="s">
        <v>23</v>
      </c>
      <c r="S8382" t="s">
        <v>45</v>
      </c>
      <c r="T8382">
        <f>_xlfn.DAYS(Raw_data_US_healthcare[[#This Row],[Discharge Date]],Raw_data_US_healthcare[[#This Row],[Date of Admission]])</f>
        <v>26</v>
      </c>
    </row>
    <row r="8383" spans="1:20" x14ac:dyDescent="0.3">
      <c r="A8383" t="s">
        <v>26511</v>
      </c>
      <c r="B8383" t="s">
        <v>3566</v>
      </c>
      <c r="C8383">
        <v>83</v>
      </c>
      <c r="D8383" t="str">
        <f>IF(Raw_data_US_healthcare[[#This Row],[Age]]&lt;35,"Young",IF(Raw_data_US_healthcare[[#This Row],[Age]]&lt;60,"Middle","Senior"))</f>
        <v>Senior</v>
      </c>
      <c r="E8383" t="s">
        <v>16</v>
      </c>
      <c r="F8383" t="s">
        <v>49</v>
      </c>
      <c r="G8383" t="s">
        <v>49</v>
      </c>
      <c r="H8383" t="s">
        <v>26514</v>
      </c>
      <c r="I8383" s="2">
        <v>44608</v>
      </c>
      <c r="J8383" t="s">
        <v>22518</v>
      </c>
      <c r="K8383" t="s">
        <v>22519</v>
      </c>
      <c r="L8383" t="s">
        <v>21</v>
      </c>
      <c r="M8383">
        <v>18349.2052</v>
      </c>
      <c r="N8383">
        <v>237</v>
      </c>
      <c r="O8383" t="s">
        <v>22</v>
      </c>
      <c r="P8383" t="s">
        <v>22</v>
      </c>
      <c r="Q8383" s="2">
        <v>44612</v>
      </c>
      <c r="R8383" t="s">
        <v>44</v>
      </c>
      <c r="S8383" t="s">
        <v>24</v>
      </c>
      <c r="T8383">
        <f>_xlfn.DAYS(Raw_data_US_healthcare[[#This Row],[Discharge Date]],Raw_data_US_healthcare[[#This Row],[Date of Admission]])</f>
        <v>4</v>
      </c>
    </row>
    <row r="8384" spans="1:20" x14ac:dyDescent="0.3">
      <c r="A8384" t="s">
        <v>26511</v>
      </c>
      <c r="B8384" t="s">
        <v>22520</v>
      </c>
      <c r="C8384">
        <v>58</v>
      </c>
      <c r="D8384" t="str">
        <f>IF(Raw_data_US_healthcare[[#This Row],[Age]]&lt;35,"Young",IF(Raw_data_US_healthcare[[#This Row],[Age]]&lt;60,"Middle","Senior"))</f>
        <v>Middle</v>
      </c>
      <c r="E8384" t="s">
        <v>16</v>
      </c>
      <c r="F8384" t="s">
        <v>228</v>
      </c>
      <c r="G8384" t="s">
        <v>228</v>
      </c>
      <c r="H8384" t="s">
        <v>26516</v>
      </c>
      <c r="I8384" s="2">
        <v>43485</v>
      </c>
      <c r="J8384" t="s">
        <v>22521</v>
      </c>
      <c r="K8384" t="s">
        <v>22522</v>
      </c>
      <c r="L8384" t="s">
        <v>60</v>
      </c>
      <c r="M8384">
        <v>6577.0947999999999</v>
      </c>
      <c r="N8384">
        <v>314</v>
      </c>
      <c r="O8384" t="s">
        <v>43</v>
      </c>
      <c r="P8384" t="s">
        <v>43</v>
      </c>
      <c r="Q8384" s="2">
        <v>43504</v>
      </c>
      <c r="R8384" t="s">
        <v>83</v>
      </c>
      <c r="S8384" t="s">
        <v>45</v>
      </c>
      <c r="T8384">
        <f>_xlfn.DAYS(Raw_data_US_healthcare[[#This Row],[Discharge Date]],Raw_data_US_healthcare[[#This Row],[Date of Admission]])</f>
        <v>19</v>
      </c>
    </row>
    <row r="8385" spans="1:20" x14ac:dyDescent="0.3">
      <c r="A8385" t="s">
        <v>26511</v>
      </c>
      <c r="B8385" t="s">
        <v>22523</v>
      </c>
      <c r="C8385">
        <v>63</v>
      </c>
      <c r="D8385" t="str">
        <f>IF(Raw_data_US_healthcare[[#This Row],[Age]]&lt;35,"Young",IF(Raw_data_US_healthcare[[#This Row],[Age]]&lt;60,"Middle","Senior"))</f>
        <v>Senior</v>
      </c>
      <c r="E8385" t="s">
        <v>16</v>
      </c>
      <c r="F8385" t="s">
        <v>27</v>
      </c>
      <c r="G8385" t="s">
        <v>27</v>
      </c>
      <c r="H8385" t="s">
        <v>26514</v>
      </c>
      <c r="I8385" s="2">
        <v>44467</v>
      </c>
      <c r="J8385" t="s">
        <v>22524</v>
      </c>
      <c r="K8385" t="s">
        <v>22525</v>
      </c>
      <c r="L8385" t="s">
        <v>21</v>
      </c>
      <c r="M8385">
        <v>1297.4641999999999</v>
      </c>
      <c r="N8385">
        <v>404</v>
      </c>
      <c r="O8385" t="s">
        <v>39</v>
      </c>
      <c r="P8385" t="s">
        <v>39</v>
      </c>
      <c r="Q8385" s="2">
        <v>44472</v>
      </c>
      <c r="R8385" t="s">
        <v>32</v>
      </c>
      <c r="S8385" t="s">
        <v>24</v>
      </c>
      <c r="T8385">
        <f>_xlfn.DAYS(Raw_data_US_healthcare[[#This Row],[Discharge Date]],Raw_data_US_healthcare[[#This Row],[Date of Admission]])</f>
        <v>5</v>
      </c>
    </row>
    <row r="8386" spans="1:20" x14ac:dyDescent="0.3">
      <c r="A8386" t="s">
        <v>26512</v>
      </c>
      <c r="B8386" t="s">
        <v>22526</v>
      </c>
      <c r="C8386">
        <v>68</v>
      </c>
      <c r="D8386" t="str">
        <f>IF(Raw_data_US_healthcare[[#This Row],[Age]]&lt;35,"Young",IF(Raw_data_US_healthcare[[#This Row],[Age]]&lt;60,"Middle","Senior"))</f>
        <v>Senior</v>
      </c>
      <c r="E8386" t="s">
        <v>26</v>
      </c>
      <c r="F8386" t="s">
        <v>88</v>
      </c>
      <c r="G8386" t="s">
        <v>88</v>
      </c>
      <c r="H8386" t="s">
        <v>69</v>
      </c>
      <c r="I8386" s="2">
        <v>43456</v>
      </c>
      <c r="J8386" t="s">
        <v>22527</v>
      </c>
      <c r="K8386" t="s">
        <v>22528</v>
      </c>
      <c r="L8386" t="s">
        <v>21</v>
      </c>
      <c r="M8386">
        <v>44094.3099</v>
      </c>
      <c r="N8386">
        <v>176</v>
      </c>
      <c r="O8386" t="s">
        <v>43</v>
      </c>
      <c r="P8386" t="s">
        <v>43</v>
      </c>
      <c r="Q8386" s="2">
        <v>43481</v>
      </c>
      <c r="R8386" t="s">
        <v>44</v>
      </c>
      <c r="S8386" t="s">
        <v>45</v>
      </c>
      <c r="T8386">
        <f>_xlfn.DAYS(Raw_data_US_healthcare[[#This Row],[Discharge Date]],Raw_data_US_healthcare[[#This Row],[Date of Admission]])</f>
        <v>25</v>
      </c>
    </row>
    <row r="8387" spans="1:20" x14ac:dyDescent="0.3">
      <c r="A8387" t="s">
        <v>26511</v>
      </c>
      <c r="B8387" t="s">
        <v>8072</v>
      </c>
      <c r="C8387">
        <v>18</v>
      </c>
      <c r="D8387" t="str">
        <f>IF(Raw_data_US_healthcare[[#This Row],[Age]]&lt;35,"Young",IF(Raw_data_US_healthcare[[#This Row],[Age]]&lt;60,"Middle","Senior"))</f>
        <v>Young</v>
      </c>
      <c r="E8387" t="s">
        <v>16</v>
      </c>
      <c r="F8387" t="s">
        <v>62</v>
      </c>
      <c r="G8387" t="s">
        <v>62</v>
      </c>
      <c r="H8387" t="s">
        <v>28</v>
      </c>
      <c r="I8387" s="2">
        <v>44027</v>
      </c>
      <c r="J8387" t="s">
        <v>22529</v>
      </c>
      <c r="K8387" t="s">
        <v>22530</v>
      </c>
      <c r="L8387" t="s">
        <v>52</v>
      </c>
      <c r="M8387">
        <v>16354.34</v>
      </c>
      <c r="N8387">
        <v>274</v>
      </c>
      <c r="O8387" t="s">
        <v>43</v>
      </c>
      <c r="P8387" t="s">
        <v>43</v>
      </c>
      <c r="Q8387" s="2">
        <v>44052</v>
      </c>
      <c r="R8387" t="s">
        <v>32</v>
      </c>
      <c r="S8387" t="s">
        <v>33</v>
      </c>
      <c r="T8387">
        <f>_xlfn.DAYS(Raw_data_US_healthcare[[#This Row],[Discharge Date]],Raw_data_US_healthcare[[#This Row],[Date of Admission]])</f>
        <v>25</v>
      </c>
    </row>
    <row r="8388" spans="1:20" x14ac:dyDescent="0.3">
      <c r="A8388" t="s">
        <v>26512</v>
      </c>
      <c r="B8388" t="s">
        <v>22531</v>
      </c>
      <c r="C8388">
        <v>56</v>
      </c>
      <c r="D8388" t="str">
        <f>IF(Raw_data_US_healthcare[[#This Row],[Age]]&lt;35,"Young",IF(Raw_data_US_healthcare[[#This Row],[Age]]&lt;60,"Middle","Senior"))</f>
        <v>Middle</v>
      </c>
      <c r="E8388" t="s">
        <v>26</v>
      </c>
      <c r="F8388" t="s">
        <v>49</v>
      </c>
      <c r="G8388" t="s">
        <v>49</v>
      </c>
      <c r="H8388" t="s">
        <v>26516</v>
      </c>
      <c r="I8388" s="2">
        <v>43571</v>
      </c>
      <c r="J8388" t="s">
        <v>22532</v>
      </c>
      <c r="K8388" t="s">
        <v>22533</v>
      </c>
      <c r="L8388" t="s">
        <v>21</v>
      </c>
      <c r="M8388">
        <v>5351.7353999999996</v>
      </c>
      <c r="N8388">
        <v>338</v>
      </c>
      <c r="O8388" t="s">
        <v>43</v>
      </c>
      <c r="P8388" t="s">
        <v>43</v>
      </c>
      <c r="Q8388" s="2">
        <v>43579</v>
      </c>
      <c r="R8388" t="s">
        <v>44</v>
      </c>
      <c r="S8388" t="s">
        <v>33</v>
      </c>
      <c r="T8388">
        <f>_xlfn.DAYS(Raw_data_US_healthcare[[#This Row],[Discharge Date]],Raw_data_US_healthcare[[#This Row],[Date of Admission]])</f>
        <v>8</v>
      </c>
    </row>
    <row r="8389" spans="1:20" x14ac:dyDescent="0.3">
      <c r="A8389" t="s">
        <v>26511</v>
      </c>
      <c r="B8389" t="s">
        <v>22534</v>
      </c>
      <c r="C8389">
        <v>84</v>
      </c>
      <c r="D8389" t="str">
        <f>IF(Raw_data_US_healthcare[[#This Row],[Age]]&lt;35,"Young",IF(Raw_data_US_healthcare[[#This Row],[Age]]&lt;60,"Middle","Senior"))</f>
        <v>Senior</v>
      </c>
      <c r="E8389" t="s">
        <v>16</v>
      </c>
      <c r="F8389" t="s">
        <v>49</v>
      </c>
      <c r="G8389" t="s">
        <v>49</v>
      </c>
      <c r="H8389" t="s">
        <v>26514</v>
      </c>
      <c r="I8389" s="2">
        <v>44357</v>
      </c>
      <c r="J8389" t="s">
        <v>22535</v>
      </c>
      <c r="K8389" t="s">
        <v>8345</v>
      </c>
      <c r="L8389" t="s">
        <v>31</v>
      </c>
      <c r="M8389">
        <v>39443.9303</v>
      </c>
      <c r="N8389">
        <v>253</v>
      </c>
      <c r="O8389" t="s">
        <v>39</v>
      </c>
      <c r="P8389" t="s">
        <v>39</v>
      </c>
      <c r="Q8389" s="2">
        <v>44387</v>
      </c>
      <c r="R8389" t="s">
        <v>32</v>
      </c>
      <c r="S8389" t="s">
        <v>24</v>
      </c>
      <c r="T8389">
        <f>_xlfn.DAYS(Raw_data_US_healthcare[[#This Row],[Discharge Date]],Raw_data_US_healthcare[[#This Row],[Date of Admission]])</f>
        <v>30</v>
      </c>
    </row>
    <row r="8390" spans="1:20" x14ac:dyDescent="0.3">
      <c r="A8390" t="s">
        <v>26511</v>
      </c>
      <c r="B8390" t="s">
        <v>22536</v>
      </c>
      <c r="C8390">
        <v>66</v>
      </c>
      <c r="D8390" t="str">
        <f>IF(Raw_data_US_healthcare[[#This Row],[Age]]&lt;35,"Young",IF(Raw_data_US_healthcare[[#This Row],[Age]]&lt;60,"Middle","Senior"))</f>
        <v>Senior</v>
      </c>
      <c r="E8390" t="s">
        <v>16</v>
      </c>
      <c r="F8390" t="s">
        <v>17</v>
      </c>
      <c r="G8390" t="s">
        <v>17</v>
      </c>
      <c r="H8390" t="s">
        <v>26516</v>
      </c>
      <c r="I8390" s="2">
        <v>44225</v>
      </c>
      <c r="J8390" t="s">
        <v>20923</v>
      </c>
      <c r="K8390" t="s">
        <v>1588</v>
      </c>
      <c r="L8390" t="s">
        <v>31</v>
      </c>
      <c r="M8390">
        <v>24281.0399</v>
      </c>
      <c r="N8390">
        <v>213</v>
      </c>
      <c r="O8390" t="s">
        <v>43</v>
      </c>
      <c r="P8390" t="s">
        <v>43</v>
      </c>
      <c r="Q8390" s="2">
        <v>44235</v>
      </c>
      <c r="R8390" t="s">
        <v>32</v>
      </c>
      <c r="S8390" t="s">
        <v>33</v>
      </c>
      <c r="T8390">
        <f>_xlfn.DAYS(Raw_data_US_healthcare[[#This Row],[Discharge Date]],Raw_data_US_healthcare[[#This Row],[Date of Admission]])</f>
        <v>10</v>
      </c>
    </row>
    <row r="8391" spans="1:20" x14ac:dyDescent="0.3">
      <c r="A8391" t="s">
        <v>26511</v>
      </c>
      <c r="B8391" t="s">
        <v>22537</v>
      </c>
      <c r="C8391">
        <v>58</v>
      </c>
      <c r="D8391" t="str">
        <f>IF(Raw_data_US_healthcare[[#This Row],[Age]]&lt;35,"Young",IF(Raw_data_US_healthcare[[#This Row],[Age]]&lt;60,"Middle","Senior"))</f>
        <v>Middle</v>
      </c>
      <c r="E8391" t="s">
        <v>16</v>
      </c>
      <c r="F8391" t="s">
        <v>228</v>
      </c>
      <c r="G8391" t="s">
        <v>228</v>
      </c>
      <c r="H8391" t="s">
        <v>18</v>
      </c>
      <c r="I8391" s="2">
        <v>44417</v>
      </c>
      <c r="J8391" t="s">
        <v>22538</v>
      </c>
      <c r="K8391" t="s">
        <v>3863</v>
      </c>
      <c r="L8391" t="s">
        <v>31</v>
      </c>
      <c r="M8391">
        <v>22818.8007</v>
      </c>
      <c r="N8391">
        <v>188</v>
      </c>
      <c r="O8391" t="s">
        <v>43</v>
      </c>
      <c r="P8391" t="s">
        <v>43</v>
      </c>
      <c r="Q8391" s="2">
        <v>44439</v>
      </c>
      <c r="R8391" t="s">
        <v>44</v>
      </c>
      <c r="S8391" t="s">
        <v>45</v>
      </c>
      <c r="T8391">
        <f>_xlfn.DAYS(Raw_data_US_healthcare[[#This Row],[Discharge Date]],Raw_data_US_healthcare[[#This Row],[Date of Admission]])</f>
        <v>22</v>
      </c>
    </row>
    <row r="8392" spans="1:20" x14ac:dyDescent="0.3">
      <c r="A8392" t="s">
        <v>26511</v>
      </c>
      <c r="B8392" t="s">
        <v>22539</v>
      </c>
      <c r="C8392">
        <v>43</v>
      </c>
      <c r="D8392" t="str">
        <f>IF(Raw_data_US_healthcare[[#This Row],[Age]]&lt;35,"Young",IF(Raw_data_US_healthcare[[#This Row],[Age]]&lt;60,"Middle","Senior"))</f>
        <v>Middle</v>
      </c>
      <c r="E8392" t="s">
        <v>16</v>
      </c>
      <c r="F8392" t="s">
        <v>49</v>
      </c>
      <c r="G8392" t="s">
        <v>49</v>
      </c>
      <c r="H8392" t="s">
        <v>18</v>
      </c>
      <c r="I8392" s="2">
        <v>43959</v>
      </c>
      <c r="J8392" t="s">
        <v>22540</v>
      </c>
      <c r="K8392" t="s">
        <v>22541</v>
      </c>
      <c r="L8392" t="s">
        <v>60</v>
      </c>
      <c r="M8392">
        <v>15756.434800000001</v>
      </c>
      <c r="N8392">
        <v>409</v>
      </c>
      <c r="O8392" t="s">
        <v>43</v>
      </c>
      <c r="P8392" t="s">
        <v>43</v>
      </c>
      <c r="Q8392" s="2">
        <v>43962</v>
      </c>
      <c r="R8392" t="s">
        <v>44</v>
      </c>
      <c r="S8392" t="s">
        <v>45</v>
      </c>
      <c r="T8392">
        <f>_xlfn.DAYS(Raw_data_US_healthcare[[#This Row],[Discharge Date]],Raw_data_US_healthcare[[#This Row],[Date of Admission]])</f>
        <v>3</v>
      </c>
    </row>
    <row r="8393" spans="1:20" x14ac:dyDescent="0.3">
      <c r="A8393" t="s">
        <v>26512</v>
      </c>
      <c r="B8393" t="s">
        <v>22542</v>
      </c>
      <c r="C8393">
        <v>54</v>
      </c>
      <c r="D8393" t="str">
        <f>IF(Raw_data_US_healthcare[[#This Row],[Age]]&lt;35,"Young",IF(Raw_data_US_healthcare[[#This Row],[Age]]&lt;60,"Middle","Senior"))</f>
        <v>Middle</v>
      </c>
      <c r="E8393" t="s">
        <v>26</v>
      </c>
      <c r="F8393" t="s">
        <v>35</v>
      </c>
      <c r="G8393" t="s">
        <v>35</v>
      </c>
      <c r="H8393" t="s">
        <v>28</v>
      </c>
      <c r="I8393" s="2">
        <v>44321</v>
      </c>
      <c r="J8393" t="s">
        <v>22543</v>
      </c>
      <c r="K8393" t="s">
        <v>22544</v>
      </c>
      <c r="L8393" t="s">
        <v>31</v>
      </c>
      <c r="M8393">
        <v>22556.063099999999</v>
      </c>
      <c r="N8393">
        <v>458</v>
      </c>
      <c r="O8393" t="s">
        <v>43</v>
      </c>
      <c r="P8393" t="s">
        <v>43</v>
      </c>
      <c r="Q8393" s="2">
        <v>44329</v>
      </c>
      <c r="R8393" t="s">
        <v>48</v>
      </c>
      <c r="S8393" t="s">
        <v>45</v>
      </c>
      <c r="T8393">
        <f>_xlfn.DAYS(Raw_data_US_healthcare[[#This Row],[Discharge Date]],Raw_data_US_healthcare[[#This Row],[Date of Admission]])</f>
        <v>8</v>
      </c>
    </row>
    <row r="8394" spans="1:20" x14ac:dyDescent="0.3">
      <c r="A8394" t="s">
        <v>26511</v>
      </c>
      <c r="B8394" t="s">
        <v>22545</v>
      </c>
      <c r="C8394">
        <v>66</v>
      </c>
      <c r="D8394" t="str">
        <f>IF(Raw_data_US_healthcare[[#This Row],[Age]]&lt;35,"Young",IF(Raw_data_US_healthcare[[#This Row],[Age]]&lt;60,"Middle","Senior"))</f>
        <v>Senior</v>
      </c>
      <c r="E8394" t="s">
        <v>16</v>
      </c>
      <c r="F8394" t="s">
        <v>88</v>
      </c>
      <c r="G8394" t="s">
        <v>88</v>
      </c>
      <c r="H8394" t="s">
        <v>26514</v>
      </c>
      <c r="I8394" s="2">
        <v>44965</v>
      </c>
      <c r="J8394" t="s">
        <v>22546</v>
      </c>
      <c r="K8394" t="s">
        <v>22547</v>
      </c>
      <c r="L8394" t="s">
        <v>56</v>
      </c>
      <c r="M8394">
        <v>6664.6349</v>
      </c>
      <c r="N8394">
        <v>157</v>
      </c>
      <c r="O8394" t="s">
        <v>39</v>
      </c>
      <c r="P8394" t="s">
        <v>39</v>
      </c>
      <c r="Q8394" s="2">
        <v>44972</v>
      </c>
      <c r="R8394" t="s">
        <v>44</v>
      </c>
      <c r="S8394" t="s">
        <v>24</v>
      </c>
      <c r="T8394">
        <f>_xlfn.DAYS(Raw_data_US_healthcare[[#This Row],[Discharge Date]],Raw_data_US_healthcare[[#This Row],[Date of Admission]])</f>
        <v>7</v>
      </c>
    </row>
    <row r="8395" spans="1:20" x14ac:dyDescent="0.3">
      <c r="A8395" t="s">
        <v>26511</v>
      </c>
      <c r="B8395" t="s">
        <v>22548</v>
      </c>
      <c r="C8395">
        <v>18</v>
      </c>
      <c r="D8395" t="str">
        <f>IF(Raw_data_US_healthcare[[#This Row],[Age]]&lt;35,"Young",IF(Raw_data_US_healthcare[[#This Row],[Age]]&lt;60,"Middle","Senior"))</f>
        <v>Young</v>
      </c>
      <c r="E8395" t="s">
        <v>16</v>
      </c>
      <c r="F8395" t="s">
        <v>113</v>
      </c>
      <c r="G8395" t="s">
        <v>113</v>
      </c>
      <c r="H8395" t="s">
        <v>69</v>
      </c>
      <c r="I8395" s="2">
        <v>43404</v>
      </c>
      <c r="J8395" t="s">
        <v>22549</v>
      </c>
      <c r="K8395" t="s">
        <v>22550</v>
      </c>
      <c r="L8395" t="s">
        <v>56</v>
      </c>
      <c r="M8395">
        <v>60768.235399999998</v>
      </c>
      <c r="N8395">
        <v>308</v>
      </c>
      <c r="O8395" t="s">
        <v>39</v>
      </c>
      <c r="P8395" t="s">
        <v>39</v>
      </c>
      <c r="Q8395" s="2">
        <v>43428</v>
      </c>
      <c r="R8395" t="s">
        <v>32</v>
      </c>
      <c r="S8395" t="s">
        <v>45</v>
      </c>
      <c r="T8395">
        <f>_xlfn.DAYS(Raw_data_US_healthcare[[#This Row],[Discharge Date]],Raw_data_US_healthcare[[#This Row],[Date of Admission]])</f>
        <v>24</v>
      </c>
    </row>
    <row r="8396" spans="1:20" x14ac:dyDescent="0.3">
      <c r="A8396" t="s">
        <v>26512</v>
      </c>
      <c r="B8396" t="s">
        <v>22551</v>
      </c>
      <c r="C8396">
        <v>54</v>
      </c>
      <c r="D8396" t="str">
        <f>IF(Raw_data_US_healthcare[[#This Row],[Age]]&lt;35,"Young",IF(Raw_data_US_healthcare[[#This Row],[Age]]&lt;60,"Middle","Senior"))</f>
        <v>Middle</v>
      </c>
      <c r="E8396" t="s">
        <v>26</v>
      </c>
      <c r="F8396" t="s">
        <v>49</v>
      </c>
      <c r="G8396" t="s">
        <v>49</v>
      </c>
      <c r="H8396" t="s">
        <v>69</v>
      </c>
      <c r="I8396" s="2">
        <v>44594</v>
      </c>
      <c r="J8396" t="s">
        <v>22552</v>
      </c>
      <c r="K8396" t="s">
        <v>22553</v>
      </c>
      <c r="L8396" t="s">
        <v>56</v>
      </c>
      <c r="M8396">
        <v>75296.628599999996</v>
      </c>
      <c r="N8396">
        <v>369</v>
      </c>
      <c r="O8396" t="s">
        <v>43</v>
      </c>
      <c r="P8396" t="s">
        <v>43</v>
      </c>
      <c r="Q8396" s="2">
        <v>44606</v>
      </c>
      <c r="R8396" t="s">
        <v>32</v>
      </c>
      <c r="S8396" t="s">
        <v>45</v>
      </c>
      <c r="T8396">
        <f>_xlfn.DAYS(Raw_data_US_healthcare[[#This Row],[Discharge Date]],Raw_data_US_healthcare[[#This Row],[Date of Admission]])</f>
        <v>12</v>
      </c>
    </row>
    <row r="8397" spans="1:20" x14ac:dyDescent="0.3">
      <c r="A8397" t="s">
        <v>26511</v>
      </c>
      <c r="B8397" t="s">
        <v>8352</v>
      </c>
      <c r="C8397">
        <v>32</v>
      </c>
      <c r="D8397" t="str">
        <f>IF(Raw_data_US_healthcare[[#This Row],[Age]]&lt;35,"Young",IF(Raw_data_US_healthcare[[#This Row],[Age]]&lt;60,"Middle","Senior"))</f>
        <v>Young</v>
      </c>
      <c r="E8397" t="s">
        <v>16</v>
      </c>
      <c r="F8397" t="s">
        <v>35</v>
      </c>
      <c r="G8397" t="s">
        <v>35</v>
      </c>
      <c r="H8397" t="s">
        <v>26516</v>
      </c>
      <c r="I8397" s="2">
        <v>44807</v>
      </c>
      <c r="J8397" t="s">
        <v>22554</v>
      </c>
      <c r="K8397" t="s">
        <v>22555</v>
      </c>
      <c r="L8397" t="s">
        <v>52</v>
      </c>
      <c r="M8397">
        <v>7915.8465999999999</v>
      </c>
      <c r="N8397">
        <v>206</v>
      </c>
      <c r="O8397" t="s">
        <v>43</v>
      </c>
      <c r="P8397" t="s">
        <v>43</v>
      </c>
      <c r="Q8397" s="2">
        <v>44835</v>
      </c>
      <c r="R8397" t="s">
        <v>32</v>
      </c>
      <c r="S8397" t="s">
        <v>45</v>
      </c>
      <c r="T8397">
        <f>_xlfn.DAYS(Raw_data_US_healthcare[[#This Row],[Discharge Date]],Raw_data_US_healthcare[[#This Row],[Date of Admission]])</f>
        <v>28</v>
      </c>
    </row>
    <row r="8398" spans="1:20" x14ac:dyDescent="0.3">
      <c r="A8398" t="s">
        <v>26511</v>
      </c>
      <c r="B8398" t="s">
        <v>22556</v>
      </c>
      <c r="C8398">
        <v>21</v>
      </c>
      <c r="D8398" t="str">
        <f>IF(Raw_data_US_healthcare[[#This Row],[Age]]&lt;35,"Young",IF(Raw_data_US_healthcare[[#This Row],[Age]]&lt;60,"Middle","Senior"))</f>
        <v>Young</v>
      </c>
      <c r="E8398" t="s">
        <v>16</v>
      </c>
      <c r="F8398" t="s">
        <v>49</v>
      </c>
      <c r="G8398" t="s">
        <v>49</v>
      </c>
      <c r="H8398" t="s">
        <v>26514</v>
      </c>
      <c r="I8398" s="2">
        <v>43408</v>
      </c>
      <c r="J8398" t="s">
        <v>22557</v>
      </c>
      <c r="K8398" t="s">
        <v>6703</v>
      </c>
      <c r="L8398" t="s">
        <v>56</v>
      </c>
      <c r="M8398">
        <v>24902.254099999998</v>
      </c>
      <c r="N8398">
        <v>135</v>
      </c>
      <c r="O8398" t="s">
        <v>22</v>
      </c>
      <c r="P8398" t="s">
        <v>22</v>
      </c>
      <c r="Q8398" s="2">
        <v>43411</v>
      </c>
      <c r="R8398" t="s">
        <v>44</v>
      </c>
      <c r="S8398" t="s">
        <v>33</v>
      </c>
      <c r="T8398">
        <f>_xlfn.DAYS(Raw_data_US_healthcare[[#This Row],[Discharge Date]],Raw_data_US_healthcare[[#This Row],[Date of Admission]])</f>
        <v>3</v>
      </c>
    </row>
    <row r="8399" spans="1:20" x14ac:dyDescent="0.3">
      <c r="A8399" t="s">
        <v>26511</v>
      </c>
      <c r="B8399" t="s">
        <v>22558</v>
      </c>
      <c r="C8399">
        <v>60</v>
      </c>
      <c r="D8399" t="str">
        <f>IF(Raw_data_US_healthcare[[#This Row],[Age]]&lt;35,"Young",IF(Raw_data_US_healthcare[[#This Row],[Age]]&lt;60,"Middle","Senior"))</f>
        <v>Senior</v>
      </c>
      <c r="E8399" t="s">
        <v>16</v>
      </c>
      <c r="F8399" t="s">
        <v>88</v>
      </c>
      <c r="G8399" t="s">
        <v>88</v>
      </c>
      <c r="H8399" t="s">
        <v>69</v>
      </c>
      <c r="I8399" s="2">
        <v>44938</v>
      </c>
      <c r="J8399" t="s">
        <v>22559</v>
      </c>
      <c r="K8399" t="s">
        <v>390</v>
      </c>
      <c r="L8399" t="s">
        <v>31</v>
      </c>
      <c r="M8399">
        <v>20582.505000000001</v>
      </c>
      <c r="N8399">
        <v>248</v>
      </c>
      <c r="O8399" t="s">
        <v>39</v>
      </c>
      <c r="P8399" t="s">
        <v>39</v>
      </c>
      <c r="Q8399" s="2">
        <v>44948</v>
      </c>
      <c r="R8399" t="s">
        <v>83</v>
      </c>
      <c r="S8399" t="s">
        <v>33</v>
      </c>
      <c r="T8399">
        <f>_xlfn.DAYS(Raw_data_US_healthcare[[#This Row],[Discharge Date]],Raw_data_US_healthcare[[#This Row],[Date of Admission]])</f>
        <v>10</v>
      </c>
    </row>
    <row r="8400" spans="1:20" x14ac:dyDescent="0.3">
      <c r="A8400" t="s">
        <v>26511</v>
      </c>
      <c r="B8400" t="s">
        <v>22560</v>
      </c>
      <c r="C8400">
        <v>44</v>
      </c>
      <c r="D8400" t="str">
        <f>IF(Raw_data_US_healthcare[[#This Row],[Age]]&lt;35,"Young",IF(Raw_data_US_healthcare[[#This Row],[Age]]&lt;60,"Middle","Senior"))</f>
        <v>Middle</v>
      </c>
      <c r="E8400" t="s">
        <v>16</v>
      </c>
      <c r="F8400" t="s">
        <v>113</v>
      </c>
      <c r="G8400" t="s">
        <v>113</v>
      </c>
      <c r="H8400" t="s">
        <v>18</v>
      </c>
      <c r="I8400" s="2">
        <v>45092</v>
      </c>
      <c r="J8400" t="s">
        <v>22561</v>
      </c>
      <c r="K8400" t="s">
        <v>22562</v>
      </c>
      <c r="L8400" t="s">
        <v>52</v>
      </c>
      <c r="M8400">
        <v>50394.018499999998</v>
      </c>
      <c r="N8400">
        <v>126</v>
      </c>
      <c r="O8400" t="s">
        <v>22</v>
      </c>
      <c r="P8400" t="s">
        <v>22</v>
      </c>
      <c r="Q8400" s="2">
        <v>45111</v>
      </c>
      <c r="R8400" t="s">
        <v>23</v>
      </c>
      <c r="S8400" t="s">
        <v>45</v>
      </c>
      <c r="T8400">
        <f>_xlfn.DAYS(Raw_data_US_healthcare[[#This Row],[Discharge Date]],Raw_data_US_healthcare[[#This Row],[Date of Admission]])</f>
        <v>19</v>
      </c>
    </row>
    <row r="8401" spans="1:20" x14ac:dyDescent="0.3">
      <c r="A8401" t="s">
        <v>26512</v>
      </c>
      <c r="B8401" t="s">
        <v>20280</v>
      </c>
      <c r="C8401">
        <v>22</v>
      </c>
      <c r="D8401" t="str">
        <f>IF(Raw_data_US_healthcare[[#This Row],[Age]]&lt;35,"Young",IF(Raw_data_US_healthcare[[#This Row],[Age]]&lt;60,"Middle","Senior"))</f>
        <v>Young</v>
      </c>
      <c r="E8401" t="s">
        <v>26</v>
      </c>
      <c r="F8401" t="s">
        <v>27</v>
      </c>
      <c r="G8401" t="s">
        <v>27</v>
      </c>
      <c r="H8401" t="s">
        <v>28</v>
      </c>
      <c r="I8401" s="2">
        <v>43781</v>
      </c>
      <c r="J8401" t="s">
        <v>22563</v>
      </c>
      <c r="K8401" t="s">
        <v>2778</v>
      </c>
      <c r="L8401" t="s">
        <v>31</v>
      </c>
      <c r="M8401">
        <v>31075.447800000002</v>
      </c>
      <c r="N8401">
        <v>432</v>
      </c>
      <c r="O8401" t="s">
        <v>43</v>
      </c>
      <c r="P8401" t="s">
        <v>43</v>
      </c>
      <c r="Q8401" s="2">
        <v>43782</v>
      </c>
      <c r="R8401" t="s">
        <v>32</v>
      </c>
      <c r="S8401" t="s">
        <v>24</v>
      </c>
      <c r="T8401">
        <f>_xlfn.DAYS(Raw_data_US_healthcare[[#This Row],[Discharge Date]],Raw_data_US_healthcare[[#This Row],[Date of Admission]])</f>
        <v>1</v>
      </c>
    </row>
    <row r="8402" spans="1:20" x14ac:dyDescent="0.3">
      <c r="A8402" t="s">
        <v>26511</v>
      </c>
      <c r="B8402" t="s">
        <v>22564</v>
      </c>
      <c r="C8402">
        <v>43</v>
      </c>
      <c r="D8402" t="str">
        <f>IF(Raw_data_US_healthcare[[#This Row],[Age]]&lt;35,"Young",IF(Raw_data_US_healthcare[[#This Row],[Age]]&lt;60,"Middle","Senior"))</f>
        <v>Middle</v>
      </c>
      <c r="E8402" t="s">
        <v>16</v>
      </c>
      <c r="F8402" t="s">
        <v>113</v>
      </c>
      <c r="G8402" t="s">
        <v>113</v>
      </c>
      <c r="H8402" t="s">
        <v>36</v>
      </c>
      <c r="I8402" s="2">
        <v>44350</v>
      </c>
      <c r="J8402" t="s">
        <v>22565</v>
      </c>
      <c r="K8402" t="s">
        <v>22566</v>
      </c>
      <c r="L8402" t="s">
        <v>56</v>
      </c>
      <c r="M8402">
        <v>16654.141</v>
      </c>
      <c r="N8402">
        <v>139</v>
      </c>
      <c r="O8402" t="s">
        <v>43</v>
      </c>
      <c r="P8402" t="s">
        <v>43</v>
      </c>
      <c r="Q8402" s="2">
        <v>44355</v>
      </c>
      <c r="R8402" t="s">
        <v>48</v>
      </c>
      <c r="S8402" t="s">
        <v>45</v>
      </c>
      <c r="T8402">
        <f>_xlfn.DAYS(Raw_data_US_healthcare[[#This Row],[Discharge Date]],Raw_data_US_healthcare[[#This Row],[Date of Admission]])</f>
        <v>5</v>
      </c>
    </row>
    <row r="8403" spans="1:20" x14ac:dyDescent="0.3">
      <c r="A8403" t="s">
        <v>26512</v>
      </c>
      <c r="B8403" t="s">
        <v>22567</v>
      </c>
      <c r="C8403">
        <v>84</v>
      </c>
      <c r="D8403" t="str">
        <f>IF(Raw_data_US_healthcare[[#This Row],[Age]]&lt;35,"Young",IF(Raw_data_US_healthcare[[#This Row],[Age]]&lt;60,"Middle","Senior"))</f>
        <v>Senior</v>
      </c>
      <c r="E8403" t="s">
        <v>26</v>
      </c>
      <c r="F8403" t="s">
        <v>17</v>
      </c>
      <c r="G8403" t="s">
        <v>17</v>
      </c>
      <c r="H8403" t="s">
        <v>28</v>
      </c>
      <c r="I8403" s="2">
        <v>44347</v>
      </c>
      <c r="J8403" t="s">
        <v>5362</v>
      </c>
      <c r="K8403" t="s">
        <v>22568</v>
      </c>
      <c r="L8403" t="s">
        <v>52</v>
      </c>
      <c r="M8403">
        <v>19702.199799999999</v>
      </c>
      <c r="N8403">
        <v>171</v>
      </c>
      <c r="O8403" t="s">
        <v>43</v>
      </c>
      <c r="P8403" t="s">
        <v>43</v>
      </c>
      <c r="Q8403" s="2">
        <v>44355</v>
      </c>
      <c r="R8403" t="s">
        <v>83</v>
      </c>
      <c r="S8403" t="s">
        <v>33</v>
      </c>
      <c r="T8403">
        <f>_xlfn.DAYS(Raw_data_US_healthcare[[#This Row],[Discharge Date]],Raw_data_US_healthcare[[#This Row],[Date of Admission]])</f>
        <v>8</v>
      </c>
    </row>
    <row r="8404" spans="1:20" x14ac:dyDescent="0.3">
      <c r="A8404" t="s">
        <v>26512</v>
      </c>
      <c r="B8404" t="s">
        <v>22569</v>
      </c>
      <c r="C8404">
        <v>25</v>
      </c>
      <c r="D8404" t="str">
        <f>IF(Raw_data_US_healthcare[[#This Row],[Age]]&lt;35,"Young",IF(Raw_data_US_healthcare[[#This Row],[Age]]&lt;60,"Middle","Senior"))</f>
        <v>Young</v>
      </c>
      <c r="E8404" t="s">
        <v>26</v>
      </c>
      <c r="F8404" t="s">
        <v>88</v>
      </c>
      <c r="G8404" t="s">
        <v>88</v>
      </c>
      <c r="H8404" t="s">
        <v>28</v>
      </c>
      <c r="I8404" s="2">
        <v>44578</v>
      </c>
      <c r="J8404" t="s">
        <v>22570</v>
      </c>
      <c r="K8404" t="s">
        <v>22571</v>
      </c>
      <c r="L8404" t="s">
        <v>52</v>
      </c>
      <c r="M8404">
        <v>17885.382799999999</v>
      </c>
      <c r="N8404">
        <v>379</v>
      </c>
      <c r="O8404" t="s">
        <v>43</v>
      </c>
      <c r="P8404" t="s">
        <v>43</v>
      </c>
      <c r="Q8404" s="2">
        <v>44605</v>
      </c>
      <c r="R8404" t="s">
        <v>23</v>
      </c>
      <c r="S8404" t="s">
        <v>24</v>
      </c>
      <c r="T8404">
        <f>_xlfn.DAYS(Raw_data_US_healthcare[[#This Row],[Discharge Date]],Raw_data_US_healthcare[[#This Row],[Date of Admission]])</f>
        <v>27</v>
      </c>
    </row>
    <row r="8405" spans="1:20" x14ac:dyDescent="0.3">
      <c r="A8405" t="s">
        <v>26511</v>
      </c>
      <c r="B8405" t="s">
        <v>22572</v>
      </c>
      <c r="C8405">
        <v>76</v>
      </c>
      <c r="D8405" t="str">
        <f>IF(Raw_data_US_healthcare[[#This Row],[Age]]&lt;35,"Young",IF(Raw_data_US_healthcare[[#This Row],[Age]]&lt;60,"Middle","Senior"))</f>
        <v>Senior</v>
      </c>
      <c r="E8405" t="s">
        <v>16</v>
      </c>
      <c r="F8405" t="s">
        <v>35</v>
      </c>
      <c r="G8405" t="s">
        <v>35</v>
      </c>
      <c r="H8405" t="s">
        <v>28</v>
      </c>
      <c r="I8405" s="2">
        <v>43603</v>
      </c>
      <c r="J8405" t="s">
        <v>7327</v>
      </c>
      <c r="K8405" t="s">
        <v>22573</v>
      </c>
      <c r="L8405" t="s">
        <v>56</v>
      </c>
      <c r="M8405">
        <v>42651.441800000001</v>
      </c>
      <c r="N8405">
        <v>121</v>
      </c>
      <c r="O8405" t="s">
        <v>43</v>
      </c>
      <c r="P8405" t="s">
        <v>43</v>
      </c>
      <c r="Q8405" s="2">
        <v>43623</v>
      </c>
      <c r="R8405" t="s">
        <v>83</v>
      </c>
      <c r="S8405" t="s">
        <v>45</v>
      </c>
      <c r="T8405">
        <f>_xlfn.DAYS(Raw_data_US_healthcare[[#This Row],[Discharge Date]],Raw_data_US_healthcare[[#This Row],[Date of Admission]])</f>
        <v>20</v>
      </c>
    </row>
    <row r="8406" spans="1:20" x14ac:dyDescent="0.3">
      <c r="A8406" t="s">
        <v>26511</v>
      </c>
      <c r="B8406" t="s">
        <v>22574</v>
      </c>
      <c r="C8406">
        <v>43</v>
      </c>
      <c r="D8406" t="str">
        <f>IF(Raw_data_US_healthcare[[#This Row],[Age]]&lt;35,"Young",IF(Raw_data_US_healthcare[[#This Row],[Age]]&lt;60,"Middle","Senior"))</f>
        <v>Middle</v>
      </c>
      <c r="E8406" t="s">
        <v>16</v>
      </c>
      <c r="F8406" t="s">
        <v>49</v>
      </c>
      <c r="G8406" t="s">
        <v>49</v>
      </c>
      <c r="H8406" t="s">
        <v>69</v>
      </c>
      <c r="I8406" s="2">
        <v>43582</v>
      </c>
      <c r="J8406" t="s">
        <v>20929</v>
      </c>
      <c r="K8406" t="s">
        <v>22575</v>
      </c>
      <c r="L8406" t="s">
        <v>31</v>
      </c>
      <c r="M8406">
        <v>54812.239800000003</v>
      </c>
      <c r="N8406">
        <v>492</v>
      </c>
      <c r="O8406" t="s">
        <v>39</v>
      </c>
      <c r="P8406" t="s">
        <v>39</v>
      </c>
      <c r="Q8406" s="2">
        <v>43586</v>
      </c>
      <c r="R8406" t="s">
        <v>83</v>
      </c>
      <c r="S8406" t="s">
        <v>45</v>
      </c>
      <c r="T8406">
        <f>_xlfn.DAYS(Raw_data_US_healthcare[[#This Row],[Discharge Date]],Raw_data_US_healthcare[[#This Row],[Date of Admission]])</f>
        <v>4</v>
      </c>
    </row>
    <row r="8407" spans="1:20" x14ac:dyDescent="0.3">
      <c r="A8407" t="s">
        <v>26512</v>
      </c>
      <c r="B8407" t="s">
        <v>22576</v>
      </c>
      <c r="C8407">
        <v>51</v>
      </c>
      <c r="D8407" t="str">
        <f>IF(Raw_data_US_healthcare[[#This Row],[Age]]&lt;35,"Young",IF(Raw_data_US_healthcare[[#This Row],[Age]]&lt;60,"Middle","Senior"))</f>
        <v>Middle</v>
      </c>
      <c r="E8407" t="s">
        <v>26</v>
      </c>
      <c r="F8407" t="s">
        <v>113</v>
      </c>
      <c r="G8407" t="s">
        <v>113</v>
      </c>
      <c r="H8407" t="s">
        <v>28</v>
      </c>
      <c r="I8407" s="2">
        <v>44947</v>
      </c>
      <c r="J8407" t="s">
        <v>22577</v>
      </c>
      <c r="K8407" t="s">
        <v>22578</v>
      </c>
      <c r="L8407" t="s">
        <v>60</v>
      </c>
      <c r="M8407">
        <v>26931.980800000001</v>
      </c>
      <c r="N8407">
        <v>292</v>
      </c>
      <c r="O8407" t="s">
        <v>39</v>
      </c>
      <c r="P8407" t="s">
        <v>39</v>
      </c>
      <c r="Q8407" s="2">
        <v>44949</v>
      </c>
      <c r="R8407" t="s">
        <v>83</v>
      </c>
      <c r="S8407" t="s">
        <v>33</v>
      </c>
      <c r="T8407">
        <f>_xlfn.DAYS(Raw_data_US_healthcare[[#This Row],[Discharge Date]],Raw_data_US_healthcare[[#This Row],[Date of Admission]])</f>
        <v>2</v>
      </c>
    </row>
    <row r="8408" spans="1:20" x14ac:dyDescent="0.3">
      <c r="A8408" t="s">
        <v>26512</v>
      </c>
      <c r="B8408" t="s">
        <v>22579</v>
      </c>
      <c r="C8408">
        <v>49</v>
      </c>
      <c r="D8408" t="str">
        <f>IF(Raw_data_US_healthcare[[#This Row],[Age]]&lt;35,"Young",IF(Raw_data_US_healthcare[[#This Row],[Age]]&lt;60,"Middle","Senior"))</f>
        <v>Middle</v>
      </c>
      <c r="E8408" t="s">
        <v>26</v>
      </c>
      <c r="F8408" t="s">
        <v>27</v>
      </c>
      <c r="G8408" t="s">
        <v>27</v>
      </c>
      <c r="H8408" t="s">
        <v>18</v>
      </c>
      <c r="I8408" s="2">
        <v>45153</v>
      </c>
      <c r="J8408" t="s">
        <v>22580</v>
      </c>
      <c r="K8408" t="s">
        <v>22581</v>
      </c>
      <c r="L8408" t="s">
        <v>31</v>
      </c>
      <c r="M8408">
        <v>7174.8558999999996</v>
      </c>
      <c r="N8408">
        <v>330</v>
      </c>
      <c r="O8408" t="s">
        <v>39</v>
      </c>
      <c r="P8408" t="s">
        <v>39</v>
      </c>
      <c r="Q8408" s="2">
        <v>45155</v>
      </c>
      <c r="R8408" t="s">
        <v>83</v>
      </c>
      <c r="S8408" t="s">
        <v>24</v>
      </c>
      <c r="T8408">
        <f>_xlfn.DAYS(Raw_data_US_healthcare[[#This Row],[Discharge Date]],Raw_data_US_healthcare[[#This Row],[Date of Admission]])</f>
        <v>2</v>
      </c>
    </row>
    <row r="8409" spans="1:20" x14ac:dyDescent="0.3">
      <c r="A8409" t="s">
        <v>26512</v>
      </c>
      <c r="B8409" t="s">
        <v>22582</v>
      </c>
      <c r="C8409">
        <v>82</v>
      </c>
      <c r="D8409" t="str">
        <f>IF(Raw_data_US_healthcare[[#This Row],[Age]]&lt;35,"Young",IF(Raw_data_US_healthcare[[#This Row],[Age]]&lt;60,"Middle","Senior"))</f>
        <v>Senior</v>
      </c>
      <c r="E8409" t="s">
        <v>26</v>
      </c>
      <c r="F8409" t="s">
        <v>35</v>
      </c>
      <c r="G8409" t="s">
        <v>35</v>
      </c>
      <c r="H8409" t="s">
        <v>26514</v>
      </c>
      <c r="I8409" s="2">
        <v>43822</v>
      </c>
      <c r="J8409" t="s">
        <v>22583</v>
      </c>
      <c r="K8409" t="s">
        <v>620</v>
      </c>
      <c r="L8409" t="s">
        <v>60</v>
      </c>
      <c r="M8409">
        <v>9844.9979999999996</v>
      </c>
      <c r="N8409">
        <v>431</v>
      </c>
      <c r="O8409" t="s">
        <v>43</v>
      </c>
      <c r="P8409" t="s">
        <v>43</v>
      </c>
      <c r="Q8409" s="2">
        <v>43850</v>
      </c>
      <c r="R8409" t="s">
        <v>23</v>
      </c>
      <c r="S8409" t="s">
        <v>33</v>
      </c>
      <c r="T8409">
        <f>_xlfn.DAYS(Raw_data_US_healthcare[[#This Row],[Discharge Date]],Raw_data_US_healthcare[[#This Row],[Date of Admission]])</f>
        <v>28</v>
      </c>
    </row>
    <row r="8410" spans="1:20" x14ac:dyDescent="0.3">
      <c r="A8410" t="s">
        <v>26511</v>
      </c>
      <c r="B8410" t="s">
        <v>22584</v>
      </c>
      <c r="C8410">
        <v>21</v>
      </c>
      <c r="D8410" t="str">
        <f>IF(Raw_data_US_healthcare[[#This Row],[Age]]&lt;35,"Young",IF(Raw_data_US_healthcare[[#This Row],[Age]]&lt;60,"Middle","Senior"))</f>
        <v>Young</v>
      </c>
      <c r="E8410" t="s">
        <v>16</v>
      </c>
      <c r="F8410" t="s">
        <v>113</v>
      </c>
      <c r="G8410" t="s">
        <v>113</v>
      </c>
      <c r="H8410" t="s">
        <v>18</v>
      </c>
      <c r="I8410" s="2">
        <v>44762</v>
      </c>
      <c r="J8410" t="s">
        <v>22585</v>
      </c>
      <c r="K8410" t="s">
        <v>8348</v>
      </c>
      <c r="L8410" t="s">
        <v>56</v>
      </c>
      <c r="M8410">
        <v>50455.331200000001</v>
      </c>
      <c r="N8410">
        <v>495</v>
      </c>
      <c r="O8410" t="s">
        <v>43</v>
      </c>
      <c r="P8410" t="s">
        <v>43</v>
      </c>
      <c r="Q8410" s="2">
        <v>44782</v>
      </c>
      <c r="R8410" t="s">
        <v>23</v>
      </c>
      <c r="S8410" t="s">
        <v>45</v>
      </c>
      <c r="T8410">
        <f>_xlfn.DAYS(Raw_data_US_healthcare[[#This Row],[Discharge Date]],Raw_data_US_healthcare[[#This Row],[Date of Admission]])</f>
        <v>20</v>
      </c>
    </row>
    <row r="8411" spans="1:20" x14ac:dyDescent="0.3">
      <c r="A8411" t="s">
        <v>26511</v>
      </c>
      <c r="B8411" t="s">
        <v>22586</v>
      </c>
      <c r="C8411">
        <v>44</v>
      </c>
      <c r="D8411" t="str">
        <f>IF(Raw_data_US_healthcare[[#This Row],[Age]]&lt;35,"Young",IF(Raw_data_US_healthcare[[#This Row],[Age]]&lt;60,"Middle","Senior"))</f>
        <v>Middle</v>
      </c>
      <c r="E8411" t="s">
        <v>16</v>
      </c>
      <c r="F8411" t="s">
        <v>27</v>
      </c>
      <c r="G8411" t="s">
        <v>27</v>
      </c>
      <c r="H8411" t="s">
        <v>18</v>
      </c>
      <c r="I8411" s="2">
        <v>44813</v>
      </c>
      <c r="J8411" t="s">
        <v>13643</v>
      </c>
      <c r="K8411" t="s">
        <v>22587</v>
      </c>
      <c r="L8411" t="s">
        <v>31</v>
      </c>
      <c r="M8411">
        <v>40055.929799999998</v>
      </c>
      <c r="N8411">
        <v>259</v>
      </c>
      <c r="O8411" t="s">
        <v>39</v>
      </c>
      <c r="P8411" t="s">
        <v>39</v>
      </c>
      <c r="Q8411" s="2">
        <v>44837</v>
      </c>
      <c r="R8411" t="s">
        <v>48</v>
      </c>
      <c r="S8411" t="s">
        <v>45</v>
      </c>
      <c r="T8411">
        <f>_xlfn.DAYS(Raw_data_US_healthcare[[#This Row],[Discharge Date]],Raw_data_US_healthcare[[#This Row],[Date of Admission]])</f>
        <v>24</v>
      </c>
    </row>
    <row r="8412" spans="1:20" x14ac:dyDescent="0.3">
      <c r="A8412" t="s">
        <v>26512</v>
      </c>
      <c r="B8412" t="s">
        <v>22588</v>
      </c>
      <c r="C8412">
        <v>34</v>
      </c>
      <c r="D8412" t="str">
        <f>IF(Raw_data_US_healthcare[[#This Row],[Age]]&lt;35,"Young",IF(Raw_data_US_healthcare[[#This Row],[Age]]&lt;60,"Middle","Senior"))</f>
        <v>Young</v>
      </c>
      <c r="E8412" t="s">
        <v>26</v>
      </c>
      <c r="F8412" t="s">
        <v>49</v>
      </c>
      <c r="G8412" t="s">
        <v>49</v>
      </c>
      <c r="H8412" t="s">
        <v>28</v>
      </c>
      <c r="I8412" s="2">
        <v>43514</v>
      </c>
      <c r="J8412" t="s">
        <v>1607</v>
      </c>
      <c r="K8412" t="s">
        <v>22589</v>
      </c>
      <c r="L8412" t="s">
        <v>56</v>
      </c>
      <c r="M8412">
        <v>10749.6584</v>
      </c>
      <c r="N8412">
        <v>390</v>
      </c>
      <c r="O8412" t="s">
        <v>39</v>
      </c>
      <c r="P8412" t="s">
        <v>39</v>
      </c>
      <c r="Q8412" s="2">
        <v>43518</v>
      </c>
      <c r="R8412" t="s">
        <v>23</v>
      </c>
      <c r="S8412" t="s">
        <v>33</v>
      </c>
      <c r="T8412">
        <f>_xlfn.DAYS(Raw_data_US_healthcare[[#This Row],[Discharge Date]],Raw_data_US_healthcare[[#This Row],[Date of Admission]])</f>
        <v>4</v>
      </c>
    </row>
    <row r="8413" spans="1:20" x14ac:dyDescent="0.3">
      <c r="A8413" t="s">
        <v>26511</v>
      </c>
      <c r="B8413" t="s">
        <v>22590</v>
      </c>
      <c r="C8413">
        <v>35</v>
      </c>
      <c r="D8413" t="str">
        <f>IF(Raw_data_US_healthcare[[#This Row],[Age]]&lt;35,"Young",IF(Raw_data_US_healthcare[[#This Row],[Age]]&lt;60,"Middle","Senior"))</f>
        <v>Middle</v>
      </c>
      <c r="E8413" t="s">
        <v>16</v>
      </c>
      <c r="F8413" t="s">
        <v>27</v>
      </c>
      <c r="G8413" t="s">
        <v>27</v>
      </c>
      <c r="H8413" t="s">
        <v>69</v>
      </c>
      <c r="I8413" s="2">
        <v>44606</v>
      </c>
      <c r="J8413" t="s">
        <v>22591</v>
      </c>
      <c r="K8413" t="s">
        <v>22592</v>
      </c>
      <c r="L8413" t="s">
        <v>21</v>
      </c>
      <c r="M8413">
        <v>39486.008600000001</v>
      </c>
      <c r="N8413">
        <v>475</v>
      </c>
      <c r="O8413" t="s">
        <v>39</v>
      </c>
      <c r="P8413" t="s">
        <v>39</v>
      </c>
      <c r="Q8413" s="2">
        <v>44630</v>
      </c>
      <c r="R8413" t="s">
        <v>44</v>
      </c>
      <c r="S8413" t="s">
        <v>45</v>
      </c>
      <c r="T8413">
        <f>_xlfn.DAYS(Raw_data_US_healthcare[[#This Row],[Discharge Date]],Raw_data_US_healthcare[[#This Row],[Date of Admission]])</f>
        <v>24</v>
      </c>
    </row>
    <row r="8414" spans="1:20" x14ac:dyDescent="0.3">
      <c r="A8414" t="s">
        <v>26511</v>
      </c>
      <c r="B8414" t="s">
        <v>22593</v>
      </c>
      <c r="C8414">
        <v>84</v>
      </c>
      <c r="D8414" t="str">
        <f>IF(Raw_data_US_healthcare[[#This Row],[Age]]&lt;35,"Young",IF(Raw_data_US_healthcare[[#This Row],[Age]]&lt;60,"Middle","Senior"))</f>
        <v>Senior</v>
      </c>
      <c r="E8414" t="s">
        <v>16</v>
      </c>
      <c r="F8414" t="s">
        <v>62</v>
      </c>
      <c r="G8414" t="s">
        <v>62</v>
      </c>
      <c r="H8414" t="s">
        <v>69</v>
      </c>
      <c r="I8414" s="2">
        <v>44315</v>
      </c>
      <c r="J8414" t="s">
        <v>22594</v>
      </c>
      <c r="K8414" t="s">
        <v>22595</v>
      </c>
      <c r="L8414" t="s">
        <v>31</v>
      </c>
      <c r="M8414">
        <v>42625.931499999999</v>
      </c>
      <c r="N8414">
        <v>448</v>
      </c>
      <c r="O8414" t="s">
        <v>39</v>
      </c>
      <c r="P8414" t="s">
        <v>39</v>
      </c>
      <c r="Q8414" s="2">
        <v>44332</v>
      </c>
      <c r="R8414" t="s">
        <v>83</v>
      </c>
      <c r="S8414" t="s">
        <v>24</v>
      </c>
      <c r="T8414">
        <f>_xlfn.DAYS(Raw_data_US_healthcare[[#This Row],[Discharge Date]],Raw_data_US_healthcare[[#This Row],[Date of Admission]])</f>
        <v>17</v>
      </c>
    </row>
    <row r="8415" spans="1:20" x14ac:dyDescent="0.3">
      <c r="A8415" t="s">
        <v>26511</v>
      </c>
      <c r="B8415" t="s">
        <v>15060</v>
      </c>
      <c r="C8415">
        <v>43</v>
      </c>
      <c r="D8415" t="str">
        <f>IF(Raw_data_US_healthcare[[#This Row],[Age]]&lt;35,"Young",IF(Raw_data_US_healthcare[[#This Row],[Age]]&lt;60,"Middle","Senior"))</f>
        <v>Middle</v>
      </c>
      <c r="E8415" t="s">
        <v>16</v>
      </c>
      <c r="F8415" t="s">
        <v>62</v>
      </c>
      <c r="G8415" t="s">
        <v>62</v>
      </c>
      <c r="H8415" t="s">
        <v>69</v>
      </c>
      <c r="I8415" s="2">
        <v>43676</v>
      </c>
      <c r="J8415" t="s">
        <v>22596</v>
      </c>
      <c r="K8415" t="s">
        <v>22597</v>
      </c>
      <c r="L8415" t="s">
        <v>31</v>
      </c>
      <c r="M8415">
        <v>50420.9038</v>
      </c>
      <c r="N8415">
        <v>295</v>
      </c>
      <c r="O8415" t="s">
        <v>22</v>
      </c>
      <c r="P8415" t="s">
        <v>22</v>
      </c>
      <c r="Q8415" s="2">
        <v>43693</v>
      </c>
      <c r="R8415" t="s">
        <v>48</v>
      </c>
      <c r="S8415" t="s">
        <v>33</v>
      </c>
      <c r="T8415">
        <f>_xlfn.DAYS(Raw_data_US_healthcare[[#This Row],[Discharge Date]],Raw_data_US_healthcare[[#This Row],[Date of Admission]])</f>
        <v>17</v>
      </c>
    </row>
    <row r="8416" spans="1:20" x14ac:dyDescent="0.3">
      <c r="A8416" t="s">
        <v>26512</v>
      </c>
      <c r="B8416" t="s">
        <v>10060</v>
      </c>
      <c r="C8416">
        <v>21</v>
      </c>
      <c r="D8416" t="str">
        <f>IF(Raw_data_US_healthcare[[#This Row],[Age]]&lt;35,"Young",IF(Raw_data_US_healthcare[[#This Row],[Age]]&lt;60,"Middle","Senior"))</f>
        <v>Young</v>
      </c>
      <c r="E8416" t="s">
        <v>26</v>
      </c>
      <c r="F8416" t="s">
        <v>17</v>
      </c>
      <c r="G8416" t="s">
        <v>17</v>
      </c>
      <c r="H8416" t="s">
        <v>36</v>
      </c>
      <c r="I8416" s="2">
        <v>43847</v>
      </c>
      <c r="J8416" t="s">
        <v>22598</v>
      </c>
      <c r="K8416" t="s">
        <v>2543</v>
      </c>
      <c r="L8416" t="s">
        <v>52</v>
      </c>
      <c r="M8416">
        <v>24248.2644</v>
      </c>
      <c r="N8416">
        <v>495</v>
      </c>
      <c r="O8416" t="s">
        <v>22</v>
      </c>
      <c r="P8416" t="s">
        <v>22</v>
      </c>
      <c r="Q8416" s="2">
        <v>43859</v>
      </c>
      <c r="R8416" t="s">
        <v>32</v>
      </c>
      <c r="S8416" t="s">
        <v>45</v>
      </c>
      <c r="T8416">
        <f>_xlfn.DAYS(Raw_data_US_healthcare[[#This Row],[Discharge Date]],Raw_data_US_healthcare[[#This Row],[Date of Admission]])</f>
        <v>12</v>
      </c>
    </row>
    <row r="8417" spans="1:20" x14ac:dyDescent="0.3">
      <c r="A8417" t="s">
        <v>26511</v>
      </c>
      <c r="B8417" t="s">
        <v>22599</v>
      </c>
      <c r="C8417">
        <v>82</v>
      </c>
      <c r="D8417" t="str">
        <f>IF(Raw_data_US_healthcare[[#This Row],[Age]]&lt;35,"Young",IF(Raw_data_US_healthcare[[#This Row],[Age]]&lt;60,"Middle","Senior"))</f>
        <v>Senior</v>
      </c>
      <c r="E8417" t="s">
        <v>16</v>
      </c>
      <c r="F8417" t="s">
        <v>17</v>
      </c>
      <c r="G8417" t="s">
        <v>17</v>
      </c>
      <c r="H8417" t="s">
        <v>18</v>
      </c>
      <c r="I8417" s="2">
        <v>44628</v>
      </c>
      <c r="J8417" t="s">
        <v>22600</v>
      </c>
      <c r="K8417" t="s">
        <v>22601</v>
      </c>
      <c r="L8417" t="s">
        <v>52</v>
      </c>
      <c r="M8417">
        <v>8600.3585999999996</v>
      </c>
      <c r="N8417">
        <v>258</v>
      </c>
      <c r="O8417" t="s">
        <v>43</v>
      </c>
      <c r="P8417" t="s">
        <v>43</v>
      </c>
      <c r="Q8417" s="2">
        <v>44632</v>
      </c>
      <c r="R8417" t="s">
        <v>48</v>
      </c>
      <c r="S8417" t="s">
        <v>45</v>
      </c>
      <c r="T8417">
        <f>_xlfn.DAYS(Raw_data_US_healthcare[[#This Row],[Discharge Date]],Raw_data_US_healthcare[[#This Row],[Date of Admission]])</f>
        <v>4</v>
      </c>
    </row>
    <row r="8418" spans="1:20" x14ac:dyDescent="0.3">
      <c r="A8418" t="s">
        <v>26511</v>
      </c>
      <c r="B8418" t="s">
        <v>22602</v>
      </c>
      <c r="C8418">
        <v>36</v>
      </c>
      <c r="D8418" t="str">
        <f>IF(Raw_data_US_healthcare[[#This Row],[Age]]&lt;35,"Young",IF(Raw_data_US_healthcare[[#This Row],[Age]]&lt;60,"Middle","Senior"))</f>
        <v>Middle</v>
      </c>
      <c r="E8418" t="s">
        <v>16</v>
      </c>
      <c r="F8418" t="s">
        <v>113</v>
      </c>
      <c r="G8418" t="s">
        <v>113</v>
      </c>
      <c r="H8418" t="s">
        <v>36</v>
      </c>
      <c r="I8418" s="2">
        <v>44461</v>
      </c>
      <c r="J8418" t="s">
        <v>9773</v>
      </c>
      <c r="K8418" t="s">
        <v>22603</v>
      </c>
      <c r="L8418" t="s">
        <v>31</v>
      </c>
      <c r="M8418">
        <v>4052.7449999999999</v>
      </c>
      <c r="N8418">
        <v>433</v>
      </c>
      <c r="O8418" t="s">
        <v>22</v>
      </c>
      <c r="P8418" t="s">
        <v>22</v>
      </c>
      <c r="Q8418" s="2">
        <v>44463</v>
      </c>
      <c r="R8418" t="s">
        <v>83</v>
      </c>
      <c r="S8418" t="s">
        <v>24</v>
      </c>
      <c r="T8418">
        <f>_xlfn.DAYS(Raw_data_US_healthcare[[#This Row],[Discharge Date]],Raw_data_US_healthcare[[#This Row],[Date of Admission]])</f>
        <v>2</v>
      </c>
    </row>
    <row r="8419" spans="1:20" x14ac:dyDescent="0.3">
      <c r="A8419" t="s">
        <v>26512</v>
      </c>
      <c r="B8419" t="s">
        <v>22604</v>
      </c>
      <c r="C8419">
        <v>47</v>
      </c>
      <c r="D8419" t="str">
        <f>IF(Raw_data_US_healthcare[[#This Row],[Age]]&lt;35,"Young",IF(Raw_data_US_healthcare[[#This Row],[Age]]&lt;60,"Middle","Senior"))</f>
        <v>Middle</v>
      </c>
      <c r="E8419" t="s">
        <v>26</v>
      </c>
      <c r="F8419" t="s">
        <v>88</v>
      </c>
      <c r="G8419" t="s">
        <v>88</v>
      </c>
      <c r="H8419" t="s">
        <v>28</v>
      </c>
      <c r="I8419" s="2">
        <v>44109</v>
      </c>
      <c r="J8419" t="s">
        <v>20635</v>
      </c>
      <c r="K8419" t="s">
        <v>22605</v>
      </c>
      <c r="L8419" t="s">
        <v>52</v>
      </c>
      <c r="M8419">
        <v>12646.2394</v>
      </c>
      <c r="N8419">
        <v>118</v>
      </c>
      <c r="O8419" t="s">
        <v>43</v>
      </c>
      <c r="P8419" t="s">
        <v>43</v>
      </c>
      <c r="Q8419" s="2">
        <v>44135</v>
      </c>
      <c r="R8419" t="s">
        <v>83</v>
      </c>
      <c r="S8419" t="s">
        <v>33</v>
      </c>
      <c r="T8419">
        <f>_xlfn.DAYS(Raw_data_US_healthcare[[#This Row],[Discharge Date]],Raw_data_US_healthcare[[#This Row],[Date of Admission]])</f>
        <v>26</v>
      </c>
    </row>
    <row r="8420" spans="1:20" x14ac:dyDescent="0.3">
      <c r="A8420" t="s">
        <v>26512</v>
      </c>
      <c r="B8420" t="s">
        <v>22606</v>
      </c>
      <c r="C8420">
        <v>74</v>
      </c>
      <c r="D8420" t="str">
        <f>IF(Raw_data_US_healthcare[[#This Row],[Age]]&lt;35,"Young",IF(Raw_data_US_healthcare[[#This Row],[Age]]&lt;60,"Middle","Senior"))</f>
        <v>Senior</v>
      </c>
      <c r="E8420" t="s">
        <v>26</v>
      </c>
      <c r="F8420" t="s">
        <v>88</v>
      </c>
      <c r="G8420" t="s">
        <v>88</v>
      </c>
      <c r="H8420" t="s">
        <v>26516</v>
      </c>
      <c r="I8420" s="2">
        <v>43823</v>
      </c>
      <c r="J8420" t="s">
        <v>22607</v>
      </c>
      <c r="K8420" t="s">
        <v>22608</v>
      </c>
      <c r="L8420" t="s">
        <v>31</v>
      </c>
      <c r="M8420">
        <v>32278.976500000001</v>
      </c>
      <c r="N8420">
        <v>331</v>
      </c>
      <c r="O8420" t="s">
        <v>43</v>
      </c>
      <c r="P8420" t="s">
        <v>43</v>
      </c>
      <c r="Q8420" s="2">
        <v>43829</v>
      </c>
      <c r="R8420" t="s">
        <v>48</v>
      </c>
      <c r="S8420" t="s">
        <v>45</v>
      </c>
      <c r="T8420">
        <f>_xlfn.DAYS(Raw_data_US_healthcare[[#This Row],[Discharge Date]],Raw_data_US_healthcare[[#This Row],[Date of Admission]])</f>
        <v>6</v>
      </c>
    </row>
    <row r="8421" spans="1:20" x14ac:dyDescent="0.3">
      <c r="A8421" t="s">
        <v>26511</v>
      </c>
      <c r="B8421" t="s">
        <v>20051</v>
      </c>
      <c r="C8421">
        <v>72</v>
      </c>
      <c r="D8421" t="str">
        <f>IF(Raw_data_US_healthcare[[#This Row],[Age]]&lt;35,"Young",IF(Raw_data_US_healthcare[[#This Row],[Age]]&lt;60,"Middle","Senior"))</f>
        <v>Senior</v>
      </c>
      <c r="E8421" t="s">
        <v>16</v>
      </c>
      <c r="F8421" t="s">
        <v>88</v>
      </c>
      <c r="G8421" t="s">
        <v>88</v>
      </c>
      <c r="H8421" t="s">
        <v>18</v>
      </c>
      <c r="I8421" s="2">
        <v>44931</v>
      </c>
      <c r="J8421" t="s">
        <v>22609</v>
      </c>
      <c r="K8421" t="s">
        <v>22610</v>
      </c>
      <c r="L8421" t="s">
        <v>31</v>
      </c>
      <c r="M8421">
        <v>22400.2271</v>
      </c>
      <c r="N8421">
        <v>302</v>
      </c>
      <c r="O8421" t="s">
        <v>43</v>
      </c>
      <c r="P8421" t="s">
        <v>43</v>
      </c>
      <c r="Q8421" s="2">
        <v>44959</v>
      </c>
      <c r="R8421" t="s">
        <v>44</v>
      </c>
      <c r="S8421" t="s">
        <v>24</v>
      </c>
      <c r="T8421">
        <f>_xlfn.DAYS(Raw_data_US_healthcare[[#This Row],[Discharge Date]],Raw_data_US_healthcare[[#This Row],[Date of Admission]])</f>
        <v>28</v>
      </c>
    </row>
    <row r="8422" spans="1:20" x14ac:dyDescent="0.3">
      <c r="A8422" t="s">
        <v>26511</v>
      </c>
      <c r="B8422" t="s">
        <v>22611</v>
      </c>
      <c r="C8422">
        <v>26</v>
      </c>
      <c r="D8422" t="str">
        <f>IF(Raw_data_US_healthcare[[#This Row],[Age]]&lt;35,"Young",IF(Raw_data_US_healthcare[[#This Row],[Age]]&lt;60,"Middle","Senior"))</f>
        <v>Young</v>
      </c>
      <c r="E8422" t="s">
        <v>16</v>
      </c>
      <c r="F8422" t="s">
        <v>88</v>
      </c>
      <c r="G8422" t="s">
        <v>88</v>
      </c>
      <c r="H8422" t="s">
        <v>18</v>
      </c>
      <c r="I8422" s="2">
        <v>44936</v>
      </c>
      <c r="J8422" t="s">
        <v>15624</v>
      </c>
      <c r="K8422" t="s">
        <v>22612</v>
      </c>
      <c r="L8422" t="s">
        <v>52</v>
      </c>
      <c r="M8422">
        <v>12930.3977</v>
      </c>
      <c r="N8422">
        <v>324</v>
      </c>
      <c r="O8422" t="s">
        <v>39</v>
      </c>
      <c r="P8422" t="s">
        <v>39</v>
      </c>
      <c r="Q8422" s="2">
        <v>44966</v>
      </c>
      <c r="R8422" t="s">
        <v>23</v>
      </c>
      <c r="S8422" t="s">
        <v>33</v>
      </c>
      <c r="T8422">
        <f>_xlfn.DAYS(Raw_data_US_healthcare[[#This Row],[Discharge Date]],Raw_data_US_healthcare[[#This Row],[Date of Admission]])</f>
        <v>30</v>
      </c>
    </row>
    <row r="8423" spans="1:20" x14ac:dyDescent="0.3">
      <c r="A8423" t="s">
        <v>26511</v>
      </c>
      <c r="B8423" t="s">
        <v>22613</v>
      </c>
      <c r="C8423">
        <v>50</v>
      </c>
      <c r="D8423" t="str">
        <f>IF(Raw_data_US_healthcare[[#This Row],[Age]]&lt;35,"Young",IF(Raw_data_US_healthcare[[#This Row],[Age]]&lt;60,"Middle","Senior"))</f>
        <v>Middle</v>
      </c>
      <c r="E8423" t="s">
        <v>16</v>
      </c>
      <c r="F8423" t="s">
        <v>62</v>
      </c>
      <c r="G8423" t="s">
        <v>62</v>
      </c>
      <c r="H8423" t="s">
        <v>69</v>
      </c>
      <c r="I8423" s="2">
        <v>43669</v>
      </c>
      <c r="J8423" t="s">
        <v>22614</v>
      </c>
      <c r="K8423" t="s">
        <v>22615</v>
      </c>
      <c r="L8423" t="s">
        <v>21</v>
      </c>
      <c r="M8423">
        <v>59944.242200000001</v>
      </c>
      <c r="N8423">
        <v>253</v>
      </c>
      <c r="O8423" t="s">
        <v>39</v>
      </c>
      <c r="P8423" t="s">
        <v>39</v>
      </c>
      <c r="Q8423" s="2">
        <v>43685</v>
      </c>
      <c r="R8423" t="s">
        <v>48</v>
      </c>
      <c r="S8423" t="s">
        <v>24</v>
      </c>
      <c r="T8423">
        <f>_xlfn.DAYS(Raw_data_US_healthcare[[#This Row],[Discharge Date]],Raw_data_US_healthcare[[#This Row],[Date of Admission]])</f>
        <v>16</v>
      </c>
    </row>
    <row r="8424" spans="1:20" x14ac:dyDescent="0.3">
      <c r="A8424" t="s">
        <v>26511</v>
      </c>
      <c r="B8424" t="s">
        <v>22616</v>
      </c>
      <c r="C8424">
        <v>73</v>
      </c>
      <c r="D8424" t="str">
        <f>IF(Raw_data_US_healthcare[[#This Row],[Age]]&lt;35,"Young",IF(Raw_data_US_healthcare[[#This Row],[Age]]&lt;60,"Middle","Senior"))</f>
        <v>Senior</v>
      </c>
      <c r="E8424" t="s">
        <v>16</v>
      </c>
      <c r="F8424" t="s">
        <v>35</v>
      </c>
      <c r="G8424" t="s">
        <v>35</v>
      </c>
      <c r="H8424" t="s">
        <v>26514</v>
      </c>
      <c r="I8424" s="2">
        <v>43771</v>
      </c>
      <c r="J8424" t="s">
        <v>22617</v>
      </c>
      <c r="K8424" t="s">
        <v>22618</v>
      </c>
      <c r="L8424" t="s">
        <v>21</v>
      </c>
      <c r="M8424">
        <v>16114.4205</v>
      </c>
      <c r="N8424">
        <v>396</v>
      </c>
      <c r="O8424" t="s">
        <v>22</v>
      </c>
      <c r="P8424" t="s">
        <v>22</v>
      </c>
      <c r="Q8424" s="2">
        <v>43779</v>
      </c>
      <c r="R8424" t="s">
        <v>23</v>
      </c>
      <c r="S8424" t="s">
        <v>24</v>
      </c>
      <c r="T8424">
        <f>_xlfn.DAYS(Raw_data_US_healthcare[[#This Row],[Discharge Date]],Raw_data_US_healthcare[[#This Row],[Date of Admission]])</f>
        <v>8</v>
      </c>
    </row>
    <row r="8425" spans="1:20" x14ac:dyDescent="0.3">
      <c r="A8425" t="s">
        <v>26512</v>
      </c>
      <c r="B8425" t="s">
        <v>22619</v>
      </c>
      <c r="C8425">
        <v>68</v>
      </c>
      <c r="D8425" t="str">
        <f>IF(Raw_data_US_healthcare[[#This Row],[Age]]&lt;35,"Young",IF(Raw_data_US_healthcare[[#This Row],[Age]]&lt;60,"Middle","Senior"))</f>
        <v>Senior</v>
      </c>
      <c r="E8425" t="s">
        <v>26</v>
      </c>
      <c r="F8425" t="s">
        <v>62</v>
      </c>
      <c r="G8425" t="s">
        <v>62</v>
      </c>
      <c r="H8425" t="s">
        <v>69</v>
      </c>
      <c r="I8425" s="2">
        <v>44555</v>
      </c>
      <c r="J8425" t="s">
        <v>22620</v>
      </c>
      <c r="K8425" t="s">
        <v>7474</v>
      </c>
      <c r="L8425" t="s">
        <v>31</v>
      </c>
      <c r="M8425">
        <v>57193.105199999998</v>
      </c>
      <c r="N8425">
        <v>249</v>
      </c>
      <c r="O8425" t="s">
        <v>39</v>
      </c>
      <c r="P8425" t="s">
        <v>39</v>
      </c>
      <c r="Q8425" s="2">
        <v>44585</v>
      </c>
      <c r="R8425" t="s">
        <v>32</v>
      </c>
      <c r="S8425" t="s">
        <v>45</v>
      </c>
      <c r="T8425">
        <f>_xlfn.DAYS(Raw_data_US_healthcare[[#This Row],[Discharge Date]],Raw_data_US_healthcare[[#This Row],[Date of Admission]])</f>
        <v>30</v>
      </c>
    </row>
    <row r="8426" spans="1:20" x14ac:dyDescent="0.3">
      <c r="A8426" t="s">
        <v>26511</v>
      </c>
      <c r="B8426" t="s">
        <v>22621</v>
      </c>
      <c r="C8426">
        <v>29</v>
      </c>
      <c r="D8426" t="str">
        <f>IF(Raw_data_US_healthcare[[#This Row],[Age]]&lt;35,"Young",IF(Raw_data_US_healthcare[[#This Row],[Age]]&lt;60,"Middle","Senior"))</f>
        <v>Young</v>
      </c>
      <c r="E8426" t="s">
        <v>16</v>
      </c>
      <c r="F8426" t="s">
        <v>88</v>
      </c>
      <c r="G8426" t="s">
        <v>88</v>
      </c>
      <c r="H8426" t="s">
        <v>28</v>
      </c>
      <c r="I8426" s="2">
        <v>44363</v>
      </c>
      <c r="J8426" t="s">
        <v>22622</v>
      </c>
      <c r="K8426" t="s">
        <v>22623</v>
      </c>
      <c r="L8426" t="s">
        <v>31</v>
      </c>
      <c r="M8426">
        <v>1119.5755999999999</v>
      </c>
      <c r="N8426">
        <v>178</v>
      </c>
      <c r="O8426" t="s">
        <v>39</v>
      </c>
      <c r="P8426" t="s">
        <v>39</v>
      </c>
      <c r="Q8426" s="2">
        <v>44388</v>
      </c>
      <c r="R8426" t="s">
        <v>23</v>
      </c>
      <c r="S8426" t="s">
        <v>24</v>
      </c>
      <c r="T8426">
        <f>_xlfn.DAYS(Raw_data_US_healthcare[[#This Row],[Discharge Date]],Raw_data_US_healthcare[[#This Row],[Date of Admission]])</f>
        <v>25</v>
      </c>
    </row>
    <row r="8427" spans="1:20" x14ac:dyDescent="0.3">
      <c r="A8427" t="s">
        <v>26511</v>
      </c>
      <c r="B8427" t="s">
        <v>22624</v>
      </c>
      <c r="C8427">
        <v>34</v>
      </c>
      <c r="D8427" t="str">
        <f>IF(Raw_data_US_healthcare[[#This Row],[Age]]&lt;35,"Young",IF(Raw_data_US_healthcare[[#This Row],[Age]]&lt;60,"Middle","Senior"))</f>
        <v>Young</v>
      </c>
      <c r="E8427" t="s">
        <v>16</v>
      </c>
      <c r="F8427" t="s">
        <v>113</v>
      </c>
      <c r="G8427" t="s">
        <v>113</v>
      </c>
      <c r="H8427" t="s">
        <v>69</v>
      </c>
      <c r="I8427" s="2">
        <v>43486</v>
      </c>
      <c r="J8427" t="s">
        <v>22625</v>
      </c>
      <c r="K8427" t="s">
        <v>22626</v>
      </c>
      <c r="L8427" t="s">
        <v>56</v>
      </c>
      <c r="M8427">
        <v>78560.733399999997</v>
      </c>
      <c r="N8427">
        <v>244</v>
      </c>
      <c r="O8427" t="s">
        <v>22</v>
      </c>
      <c r="P8427" t="s">
        <v>22</v>
      </c>
      <c r="Q8427" s="2">
        <v>43486</v>
      </c>
      <c r="R8427" t="s">
        <v>32</v>
      </c>
      <c r="S8427" t="s">
        <v>33</v>
      </c>
      <c r="T8427">
        <f>_xlfn.DAYS(Raw_data_US_healthcare[[#This Row],[Discharge Date]],Raw_data_US_healthcare[[#This Row],[Date of Admission]])</f>
        <v>0</v>
      </c>
    </row>
    <row r="8428" spans="1:20" x14ac:dyDescent="0.3">
      <c r="A8428" t="s">
        <v>26512</v>
      </c>
      <c r="B8428" t="s">
        <v>22627</v>
      </c>
      <c r="C8428">
        <v>41</v>
      </c>
      <c r="D8428" t="str">
        <f>IF(Raw_data_US_healthcare[[#This Row],[Age]]&lt;35,"Young",IF(Raw_data_US_healthcare[[#This Row],[Age]]&lt;60,"Middle","Senior"))</f>
        <v>Middle</v>
      </c>
      <c r="E8428" t="s">
        <v>26</v>
      </c>
      <c r="F8428" t="s">
        <v>228</v>
      </c>
      <c r="G8428" t="s">
        <v>228</v>
      </c>
      <c r="H8428" t="s">
        <v>26516</v>
      </c>
      <c r="I8428" s="2">
        <v>43837</v>
      </c>
      <c r="J8428" t="s">
        <v>22628</v>
      </c>
      <c r="K8428" t="s">
        <v>22629</v>
      </c>
      <c r="L8428" t="s">
        <v>60</v>
      </c>
      <c r="M8428">
        <v>28667.341100000001</v>
      </c>
      <c r="N8428">
        <v>314</v>
      </c>
      <c r="O8428" t="s">
        <v>43</v>
      </c>
      <c r="P8428" t="s">
        <v>43</v>
      </c>
      <c r="Q8428" s="2">
        <v>43854</v>
      </c>
      <c r="R8428" t="s">
        <v>23</v>
      </c>
      <c r="S8428" t="s">
        <v>33</v>
      </c>
      <c r="T8428">
        <f>_xlfn.DAYS(Raw_data_US_healthcare[[#This Row],[Discharge Date]],Raw_data_US_healthcare[[#This Row],[Date of Admission]])</f>
        <v>17</v>
      </c>
    </row>
    <row r="8429" spans="1:20" x14ac:dyDescent="0.3">
      <c r="A8429" t="s">
        <v>26511</v>
      </c>
      <c r="B8429" t="s">
        <v>22630</v>
      </c>
      <c r="C8429">
        <v>60</v>
      </c>
      <c r="D8429" t="str">
        <f>IF(Raw_data_US_healthcare[[#This Row],[Age]]&lt;35,"Young",IF(Raw_data_US_healthcare[[#This Row],[Age]]&lt;60,"Middle","Senior"))</f>
        <v>Senior</v>
      </c>
      <c r="E8429" t="s">
        <v>16</v>
      </c>
      <c r="F8429" t="s">
        <v>228</v>
      </c>
      <c r="G8429" t="s">
        <v>228</v>
      </c>
      <c r="H8429" t="s">
        <v>18</v>
      </c>
      <c r="I8429" s="2">
        <v>44010</v>
      </c>
      <c r="J8429" t="s">
        <v>22631</v>
      </c>
      <c r="K8429" t="s">
        <v>22632</v>
      </c>
      <c r="L8429" t="s">
        <v>60</v>
      </c>
      <c r="M8429">
        <v>55584.041299999997</v>
      </c>
      <c r="N8429">
        <v>244</v>
      </c>
      <c r="O8429" t="s">
        <v>39</v>
      </c>
      <c r="P8429" t="s">
        <v>39</v>
      </c>
      <c r="Q8429" s="2">
        <v>44031</v>
      </c>
      <c r="R8429" t="s">
        <v>83</v>
      </c>
      <c r="S8429" t="s">
        <v>45</v>
      </c>
      <c r="T8429">
        <f>_xlfn.DAYS(Raw_data_US_healthcare[[#This Row],[Discharge Date]],Raw_data_US_healthcare[[#This Row],[Date of Admission]])</f>
        <v>21</v>
      </c>
    </row>
    <row r="8430" spans="1:20" x14ac:dyDescent="0.3">
      <c r="A8430" t="s">
        <v>26511</v>
      </c>
      <c r="B8430" t="s">
        <v>22633</v>
      </c>
      <c r="C8430">
        <v>42</v>
      </c>
      <c r="D8430" t="str">
        <f>IF(Raw_data_US_healthcare[[#This Row],[Age]]&lt;35,"Young",IF(Raw_data_US_healthcare[[#This Row],[Age]]&lt;60,"Middle","Senior"))</f>
        <v>Middle</v>
      </c>
      <c r="E8430" t="s">
        <v>16</v>
      </c>
      <c r="F8430" t="s">
        <v>88</v>
      </c>
      <c r="G8430" t="s">
        <v>88</v>
      </c>
      <c r="H8430" t="s">
        <v>36</v>
      </c>
      <c r="I8430" s="2">
        <v>44965</v>
      </c>
      <c r="J8430" t="s">
        <v>18993</v>
      </c>
      <c r="K8430" t="s">
        <v>226</v>
      </c>
      <c r="L8430" t="s">
        <v>56</v>
      </c>
      <c r="M8430">
        <v>9348.9992000000002</v>
      </c>
      <c r="N8430">
        <v>147</v>
      </c>
      <c r="O8430" t="s">
        <v>22</v>
      </c>
      <c r="P8430" t="s">
        <v>22</v>
      </c>
      <c r="Q8430" s="2">
        <v>44965</v>
      </c>
      <c r="R8430" t="s">
        <v>83</v>
      </c>
      <c r="S8430" t="s">
        <v>24</v>
      </c>
      <c r="T8430">
        <f>_xlfn.DAYS(Raw_data_US_healthcare[[#This Row],[Discharge Date]],Raw_data_US_healthcare[[#This Row],[Date of Admission]])</f>
        <v>0</v>
      </c>
    </row>
    <row r="8431" spans="1:20" x14ac:dyDescent="0.3">
      <c r="A8431" t="s">
        <v>26511</v>
      </c>
      <c r="B8431" t="s">
        <v>22634</v>
      </c>
      <c r="C8431">
        <v>28</v>
      </c>
      <c r="D8431" t="str">
        <f>IF(Raw_data_US_healthcare[[#This Row],[Age]]&lt;35,"Young",IF(Raw_data_US_healthcare[[#This Row],[Age]]&lt;60,"Middle","Senior"))</f>
        <v>Young</v>
      </c>
      <c r="E8431" t="s">
        <v>16</v>
      </c>
      <c r="F8431" t="s">
        <v>27</v>
      </c>
      <c r="G8431" t="s">
        <v>27</v>
      </c>
      <c r="H8431" t="s">
        <v>26516</v>
      </c>
      <c r="I8431" s="2">
        <v>44971</v>
      </c>
      <c r="J8431" t="s">
        <v>22635</v>
      </c>
      <c r="K8431" t="s">
        <v>9145</v>
      </c>
      <c r="L8431" t="s">
        <v>52</v>
      </c>
      <c r="M8431">
        <v>10635.6289</v>
      </c>
      <c r="N8431">
        <v>384</v>
      </c>
      <c r="O8431" t="s">
        <v>43</v>
      </c>
      <c r="P8431" t="s">
        <v>43</v>
      </c>
      <c r="Q8431" s="2">
        <v>44979</v>
      </c>
      <c r="R8431" t="s">
        <v>83</v>
      </c>
      <c r="S8431" t="s">
        <v>45</v>
      </c>
      <c r="T8431">
        <f>_xlfn.DAYS(Raw_data_US_healthcare[[#This Row],[Discharge Date]],Raw_data_US_healthcare[[#This Row],[Date of Admission]])</f>
        <v>8</v>
      </c>
    </row>
    <row r="8432" spans="1:20" x14ac:dyDescent="0.3">
      <c r="A8432" t="s">
        <v>26511</v>
      </c>
      <c r="B8432" t="s">
        <v>22636</v>
      </c>
      <c r="C8432">
        <v>78</v>
      </c>
      <c r="D8432" t="str">
        <f>IF(Raw_data_US_healthcare[[#This Row],[Age]]&lt;35,"Young",IF(Raw_data_US_healthcare[[#This Row],[Age]]&lt;60,"Middle","Senior"))</f>
        <v>Senior</v>
      </c>
      <c r="E8432" t="s">
        <v>16</v>
      </c>
      <c r="F8432" t="s">
        <v>49</v>
      </c>
      <c r="G8432" t="s">
        <v>49</v>
      </c>
      <c r="H8432" t="s">
        <v>18</v>
      </c>
      <c r="I8432" s="2">
        <v>43428</v>
      </c>
      <c r="J8432" t="s">
        <v>22637</v>
      </c>
      <c r="K8432" t="s">
        <v>22638</v>
      </c>
      <c r="L8432" t="s">
        <v>31</v>
      </c>
      <c r="M8432">
        <v>41954.2333</v>
      </c>
      <c r="N8432">
        <v>378</v>
      </c>
      <c r="O8432" t="s">
        <v>43</v>
      </c>
      <c r="P8432" t="s">
        <v>43</v>
      </c>
      <c r="Q8432" s="2">
        <v>43450</v>
      </c>
      <c r="R8432" t="s">
        <v>83</v>
      </c>
      <c r="S8432" t="s">
        <v>24</v>
      </c>
      <c r="T8432">
        <f>_xlfn.DAYS(Raw_data_US_healthcare[[#This Row],[Discharge Date]],Raw_data_US_healthcare[[#This Row],[Date of Admission]])</f>
        <v>22</v>
      </c>
    </row>
    <row r="8433" spans="1:20" x14ac:dyDescent="0.3">
      <c r="A8433" t="s">
        <v>26511</v>
      </c>
      <c r="B8433" t="s">
        <v>22639</v>
      </c>
      <c r="C8433">
        <v>34</v>
      </c>
      <c r="D8433" t="str">
        <f>IF(Raw_data_US_healthcare[[#This Row],[Age]]&lt;35,"Young",IF(Raw_data_US_healthcare[[#This Row],[Age]]&lt;60,"Middle","Senior"))</f>
        <v>Young</v>
      </c>
      <c r="E8433" t="s">
        <v>16</v>
      </c>
      <c r="F8433" t="s">
        <v>17</v>
      </c>
      <c r="G8433" t="s">
        <v>17</v>
      </c>
      <c r="H8433" t="s">
        <v>69</v>
      </c>
      <c r="I8433" s="2">
        <v>43988</v>
      </c>
      <c r="J8433" t="s">
        <v>22640</v>
      </c>
      <c r="K8433" t="s">
        <v>22641</v>
      </c>
      <c r="L8433" t="s">
        <v>56</v>
      </c>
      <c r="M8433">
        <v>31726.477800000001</v>
      </c>
      <c r="N8433">
        <v>365</v>
      </c>
      <c r="O8433" t="s">
        <v>22</v>
      </c>
      <c r="P8433" t="s">
        <v>22</v>
      </c>
      <c r="Q8433" s="2">
        <v>43989</v>
      </c>
      <c r="R8433" t="s">
        <v>48</v>
      </c>
      <c r="S8433" t="s">
        <v>45</v>
      </c>
      <c r="T8433">
        <f>_xlfn.DAYS(Raw_data_US_healthcare[[#This Row],[Discharge Date]],Raw_data_US_healthcare[[#This Row],[Date of Admission]])</f>
        <v>1</v>
      </c>
    </row>
    <row r="8434" spans="1:20" x14ac:dyDescent="0.3">
      <c r="A8434" t="s">
        <v>26511</v>
      </c>
      <c r="B8434" t="s">
        <v>26592</v>
      </c>
      <c r="C8434">
        <v>21</v>
      </c>
      <c r="D8434" t="str">
        <f>IF(Raw_data_US_healthcare[[#This Row],[Age]]&lt;35,"Young",IF(Raw_data_US_healthcare[[#This Row],[Age]]&lt;60,"Middle","Senior"))</f>
        <v>Young</v>
      </c>
      <c r="E8434" t="s">
        <v>16</v>
      </c>
      <c r="F8434" t="s">
        <v>35</v>
      </c>
      <c r="G8434" t="s">
        <v>35</v>
      </c>
      <c r="H8434" t="s">
        <v>26514</v>
      </c>
      <c r="I8434" s="2">
        <v>44018</v>
      </c>
      <c r="J8434" t="s">
        <v>19813</v>
      </c>
      <c r="K8434" t="s">
        <v>20107</v>
      </c>
      <c r="L8434" t="s">
        <v>52</v>
      </c>
      <c r="M8434">
        <v>4922.7021000000004</v>
      </c>
      <c r="N8434">
        <v>274</v>
      </c>
      <c r="O8434" t="s">
        <v>43</v>
      </c>
      <c r="P8434" t="s">
        <v>43</v>
      </c>
      <c r="Q8434" s="2">
        <v>44046</v>
      </c>
      <c r="R8434" t="s">
        <v>32</v>
      </c>
      <c r="S8434" t="s">
        <v>45</v>
      </c>
      <c r="T8434">
        <f>_xlfn.DAYS(Raw_data_US_healthcare[[#This Row],[Discharge Date]],Raw_data_US_healthcare[[#This Row],[Date of Admission]])</f>
        <v>28</v>
      </c>
    </row>
    <row r="8435" spans="1:20" x14ac:dyDescent="0.3">
      <c r="A8435" t="s">
        <v>26512</v>
      </c>
      <c r="B8435" t="s">
        <v>22642</v>
      </c>
      <c r="C8435">
        <v>72</v>
      </c>
      <c r="D8435" t="str">
        <f>IF(Raw_data_US_healthcare[[#This Row],[Age]]&lt;35,"Young",IF(Raw_data_US_healthcare[[#This Row],[Age]]&lt;60,"Middle","Senior"))</f>
        <v>Senior</v>
      </c>
      <c r="E8435" t="s">
        <v>26</v>
      </c>
      <c r="F8435" t="s">
        <v>88</v>
      </c>
      <c r="G8435" t="s">
        <v>88</v>
      </c>
      <c r="H8435" t="s">
        <v>18</v>
      </c>
      <c r="I8435" s="2">
        <v>43765</v>
      </c>
      <c r="J8435" t="s">
        <v>22643</v>
      </c>
      <c r="K8435" t="s">
        <v>22644</v>
      </c>
      <c r="L8435" t="s">
        <v>60</v>
      </c>
      <c r="M8435">
        <v>30629.990099999999</v>
      </c>
      <c r="N8435">
        <v>139</v>
      </c>
      <c r="O8435" t="s">
        <v>39</v>
      </c>
      <c r="P8435" t="s">
        <v>39</v>
      </c>
      <c r="Q8435" s="2">
        <v>43773</v>
      </c>
      <c r="R8435" t="s">
        <v>23</v>
      </c>
      <c r="S8435" t="s">
        <v>45</v>
      </c>
      <c r="T8435">
        <f>_xlfn.DAYS(Raw_data_US_healthcare[[#This Row],[Discharge Date]],Raw_data_US_healthcare[[#This Row],[Date of Admission]])</f>
        <v>8</v>
      </c>
    </row>
    <row r="8436" spans="1:20" x14ac:dyDescent="0.3">
      <c r="A8436" t="s">
        <v>26511</v>
      </c>
      <c r="B8436" t="s">
        <v>22645</v>
      </c>
      <c r="C8436">
        <v>39</v>
      </c>
      <c r="D8436" t="str">
        <f>IF(Raw_data_US_healthcare[[#This Row],[Age]]&lt;35,"Young",IF(Raw_data_US_healthcare[[#This Row],[Age]]&lt;60,"Middle","Senior"))</f>
        <v>Middle</v>
      </c>
      <c r="E8436" t="s">
        <v>16</v>
      </c>
      <c r="F8436" t="s">
        <v>35</v>
      </c>
      <c r="G8436" t="s">
        <v>35</v>
      </c>
      <c r="H8436" t="s">
        <v>36</v>
      </c>
      <c r="I8436" s="2">
        <v>43998</v>
      </c>
      <c r="J8436" t="s">
        <v>22646</v>
      </c>
      <c r="K8436" t="s">
        <v>22647</v>
      </c>
      <c r="L8436" t="s">
        <v>31</v>
      </c>
      <c r="M8436">
        <v>3908.4897000000001</v>
      </c>
      <c r="N8436">
        <v>211</v>
      </c>
      <c r="O8436" t="s">
        <v>22</v>
      </c>
      <c r="P8436" t="s">
        <v>22</v>
      </c>
      <c r="Q8436" s="2">
        <v>44002</v>
      </c>
      <c r="R8436" t="s">
        <v>48</v>
      </c>
      <c r="S8436" t="s">
        <v>45</v>
      </c>
      <c r="T8436">
        <f>_xlfn.DAYS(Raw_data_US_healthcare[[#This Row],[Discharge Date]],Raw_data_US_healthcare[[#This Row],[Date of Admission]])</f>
        <v>4</v>
      </c>
    </row>
    <row r="8437" spans="1:20" x14ac:dyDescent="0.3">
      <c r="A8437" t="s">
        <v>26512</v>
      </c>
      <c r="B8437" t="s">
        <v>22648</v>
      </c>
      <c r="C8437">
        <v>69</v>
      </c>
      <c r="D8437" t="str">
        <f>IF(Raw_data_US_healthcare[[#This Row],[Age]]&lt;35,"Young",IF(Raw_data_US_healthcare[[#This Row],[Age]]&lt;60,"Middle","Senior"))</f>
        <v>Senior</v>
      </c>
      <c r="E8437" t="s">
        <v>26</v>
      </c>
      <c r="F8437" t="s">
        <v>62</v>
      </c>
      <c r="G8437" t="s">
        <v>62</v>
      </c>
      <c r="H8437" t="s">
        <v>26516</v>
      </c>
      <c r="I8437" s="2">
        <v>43998</v>
      </c>
      <c r="J8437" t="s">
        <v>22649</v>
      </c>
      <c r="K8437" t="s">
        <v>8489</v>
      </c>
      <c r="L8437" t="s">
        <v>31</v>
      </c>
      <c r="M8437">
        <v>6556.1472000000003</v>
      </c>
      <c r="N8437">
        <v>345</v>
      </c>
      <c r="O8437" t="s">
        <v>39</v>
      </c>
      <c r="P8437" t="s">
        <v>39</v>
      </c>
      <c r="Q8437" s="2">
        <v>44027</v>
      </c>
      <c r="R8437" t="s">
        <v>83</v>
      </c>
      <c r="S8437" t="s">
        <v>24</v>
      </c>
      <c r="T8437">
        <f>_xlfn.DAYS(Raw_data_US_healthcare[[#This Row],[Discharge Date]],Raw_data_US_healthcare[[#This Row],[Date of Admission]])</f>
        <v>29</v>
      </c>
    </row>
    <row r="8438" spans="1:20" x14ac:dyDescent="0.3">
      <c r="A8438" t="s">
        <v>26511</v>
      </c>
      <c r="B8438" t="s">
        <v>22650</v>
      </c>
      <c r="C8438">
        <v>18</v>
      </c>
      <c r="D8438" t="str">
        <f>IF(Raw_data_US_healthcare[[#This Row],[Age]]&lt;35,"Young",IF(Raw_data_US_healthcare[[#This Row],[Age]]&lt;60,"Middle","Senior"))</f>
        <v>Young</v>
      </c>
      <c r="E8438" t="s">
        <v>16</v>
      </c>
      <c r="F8438" t="s">
        <v>113</v>
      </c>
      <c r="G8438" t="s">
        <v>113</v>
      </c>
      <c r="H8438" t="s">
        <v>69</v>
      </c>
      <c r="I8438" s="2">
        <v>44972</v>
      </c>
      <c r="J8438" t="s">
        <v>22651</v>
      </c>
      <c r="K8438" t="s">
        <v>3317</v>
      </c>
      <c r="L8438" t="s">
        <v>52</v>
      </c>
      <c r="M8438">
        <v>30133.963800000001</v>
      </c>
      <c r="N8438">
        <v>228</v>
      </c>
      <c r="O8438" t="s">
        <v>39</v>
      </c>
      <c r="P8438" t="s">
        <v>39</v>
      </c>
      <c r="Q8438" s="2">
        <v>44978</v>
      </c>
      <c r="R8438" t="s">
        <v>48</v>
      </c>
      <c r="S8438" t="s">
        <v>24</v>
      </c>
      <c r="T8438">
        <f>_xlfn.DAYS(Raw_data_US_healthcare[[#This Row],[Discharge Date]],Raw_data_US_healthcare[[#This Row],[Date of Admission]])</f>
        <v>6</v>
      </c>
    </row>
    <row r="8439" spans="1:20" x14ac:dyDescent="0.3">
      <c r="A8439" t="s">
        <v>26512</v>
      </c>
      <c r="B8439" t="s">
        <v>22652</v>
      </c>
      <c r="C8439">
        <v>43</v>
      </c>
      <c r="D8439" t="str">
        <f>IF(Raw_data_US_healthcare[[#This Row],[Age]]&lt;35,"Young",IF(Raw_data_US_healthcare[[#This Row],[Age]]&lt;60,"Middle","Senior"))</f>
        <v>Middle</v>
      </c>
      <c r="E8439" t="s">
        <v>26</v>
      </c>
      <c r="F8439" t="s">
        <v>228</v>
      </c>
      <c r="G8439" t="s">
        <v>228</v>
      </c>
      <c r="H8439" t="s">
        <v>26514</v>
      </c>
      <c r="I8439" s="2">
        <v>44365</v>
      </c>
      <c r="J8439" t="s">
        <v>22653</v>
      </c>
      <c r="K8439" t="s">
        <v>2296</v>
      </c>
      <c r="L8439" t="s">
        <v>52</v>
      </c>
      <c r="M8439">
        <v>19566.774700000002</v>
      </c>
      <c r="N8439">
        <v>455</v>
      </c>
      <c r="O8439" t="s">
        <v>43</v>
      </c>
      <c r="P8439" t="s">
        <v>43</v>
      </c>
      <c r="Q8439" s="2">
        <v>44382</v>
      </c>
      <c r="R8439" t="s">
        <v>32</v>
      </c>
      <c r="S8439" t="s">
        <v>45</v>
      </c>
      <c r="T8439">
        <f>_xlfn.DAYS(Raw_data_US_healthcare[[#This Row],[Discharge Date]],Raw_data_US_healthcare[[#This Row],[Date of Admission]])</f>
        <v>17</v>
      </c>
    </row>
    <row r="8440" spans="1:20" x14ac:dyDescent="0.3">
      <c r="A8440" t="s">
        <v>26511</v>
      </c>
      <c r="B8440" t="s">
        <v>16145</v>
      </c>
      <c r="C8440">
        <v>72</v>
      </c>
      <c r="D8440" t="str">
        <f>IF(Raw_data_US_healthcare[[#This Row],[Age]]&lt;35,"Young",IF(Raw_data_US_healthcare[[#This Row],[Age]]&lt;60,"Middle","Senior"))</f>
        <v>Senior</v>
      </c>
      <c r="E8440" t="s">
        <v>16</v>
      </c>
      <c r="F8440" t="s">
        <v>49</v>
      </c>
      <c r="G8440" t="s">
        <v>49</v>
      </c>
      <c r="H8440" t="s">
        <v>26516</v>
      </c>
      <c r="I8440" s="2">
        <v>44726</v>
      </c>
      <c r="J8440" t="s">
        <v>18135</v>
      </c>
      <c r="K8440" t="s">
        <v>22654</v>
      </c>
      <c r="L8440" t="s">
        <v>56</v>
      </c>
      <c r="M8440">
        <v>27135.685399999998</v>
      </c>
      <c r="N8440">
        <v>418</v>
      </c>
      <c r="O8440" t="s">
        <v>43</v>
      </c>
      <c r="P8440" t="s">
        <v>43</v>
      </c>
      <c r="Q8440" s="2">
        <v>44728</v>
      </c>
      <c r="R8440" t="s">
        <v>23</v>
      </c>
      <c r="S8440" t="s">
        <v>45</v>
      </c>
      <c r="T8440">
        <f>_xlfn.DAYS(Raw_data_US_healthcare[[#This Row],[Discharge Date]],Raw_data_US_healthcare[[#This Row],[Date of Admission]])</f>
        <v>2</v>
      </c>
    </row>
    <row r="8441" spans="1:20" x14ac:dyDescent="0.3">
      <c r="A8441" t="s">
        <v>26511</v>
      </c>
      <c r="B8441" t="s">
        <v>22142</v>
      </c>
      <c r="C8441">
        <v>29</v>
      </c>
      <c r="D8441" t="str">
        <f>IF(Raw_data_US_healthcare[[#This Row],[Age]]&lt;35,"Young",IF(Raw_data_US_healthcare[[#This Row],[Age]]&lt;60,"Middle","Senior"))</f>
        <v>Young</v>
      </c>
      <c r="E8441" t="s">
        <v>16</v>
      </c>
      <c r="F8441" t="s">
        <v>113</v>
      </c>
      <c r="G8441" t="s">
        <v>113</v>
      </c>
      <c r="H8441" t="s">
        <v>28</v>
      </c>
      <c r="I8441" s="2">
        <v>44332</v>
      </c>
      <c r="J8441" t="s">
        <v>22655</v>
      </c>
      <c r="K8441" t="s">
        <v>22656</v>
      </c>
      <c r="L8441" t="s">
        <v>52</v>
      </c>
      <c r="M8441">
        <v>10306.436299999999</v>
      </c>
      <c r="N8441">
        <v>309</v>
      </c>
      <c r="O8441" t="s">
        <v>39</v>
      </c>
      <c r="P8441" t="s">
        <v>39</v>
      </c>
      <c r="Q8441" s="2">
        <v>44349</v>
      </c>
      <c r="R8441" t="s">
        <v>83</v>
      </c>
      <c r="S8441" t="s">
        <v>24</v>
      </c>
      <c r="T8441">
        <f>_xlfn.DAYS(Raw_data_US_healthcare[[#This Row],[Discharge Date]],Raw_data_US_healthcare[[#This Row],[Date of Admission]])</f>
        <v>17</v>
      </c>
    </row>
    <row r="8442" spans="1:20" x14ac:dyDescent="0.3">
      <c r="A8442" t="s">
        <v>26512</v>
      </c>
      <c r="B8442" t="s">
        <v>22657</v>
      </c>
      <c r="C8442">
        <v>21</v>
      </c>
      <c r="D8442" t="str">
        <f>IF(Raw_data_US_healthcare[[#This Row],[Age]]&lt;35,"Young",IF(Raw_data_US_healthcare[[#This Row],[Age]]&lt;60,"Middle","Senior"))</f>
        <v>Young</v>
      </c>
      <c r="E8442" t="s">
        <v>26</v>
      </c>
      <c r="F8442" t="s">
        <v>17</v>
      </c>
      <c r="G8442" t="s">
        <v>17</v>
      </c>
      <c r="H8442" t="s">
        <v>28</v>
      </c>
      <c r="I8442" s="2">
        <v>43661</v>
      </c>
      <c r="J8442" t="s">
        <v>22658</v>
      </c>
      <c r="K8442" t="s">
        <v>22659</v>
      </c>
      <c r="L8442" t="s">
        <v>60</v>
      </c>
      <c r="M8442">
        <v>22620.5677</v>
      </c>
      <c r="N8442">
        <v>242</v>
      </c>
      <c r="O8442" t="s">
        <v>43</v>
      </c>
      <c r="P8442" t="s">
        <v>43</v>
      </c>
      <c r="Q8442" s="2">
        <v>43665</v>
      </c>
      <c r="R8442" t="s">
        <v>23</v>
      </c>
      <c r="S8442" t="s">
        <v>45</v>
      </c>
      <c r="T8442">
        <f>_xlfn.DAYS(Raw_data_US_healthcare[[#This Row],[Discharge Date]],Raw_data_US_healthcare[[#This Row],[Date of Admission]])</f>
        <v>4</v>
      </c>
    </row>
    <row r="8443" spans="1:20" x14ac:dyDescent="0.3">
      <c r="A8443" t="s">
        <v>26512</v>
      </c>
      <c r="B8443" t="s">
        <v>22660</v>
      </c>
      <c r="C8443">
        <v>47</v>
      </c>
      <c r="D8443" t="str">
        <f>IF(Raw_data_US_healthcare[[#This Row],[Age]]&lt;35,"Young",IF(Raw_data_US_healthcare[[#This Row],[Age]]&lt;60,"Middle","Senior"))</f>
        <v>Middle</v>
      </c>
      <c r="E8443" t="s">
        <v>26</v>
      </c>
      <c r="F8443" t="s">
        <v>113</v>
      </c>
      <c r="G8443" t="s">
        <v>113</v>
      </c>
      <c r="H8443" t="s">
        <v>69</v>
      </c>
      <c r="I8443" s="2">
        <v>44642</v>
      </c>
      <c r="J8443" t="s">
        <v>22661</v>
      </c>
      <c r="K8443" t="s">
        <v>22662</v>
      </c>
      <c r="L8443" t="s">
        <v>52</v>
      </c>
      <c r="M8443">
        <v>41049.047100000003</v>
      </c>
      <c r="N8443">
        <v>459</v>
      </c>
      <c r="O8443" t="s">
        <v>22</v>
      </c>
      <c r="P8443" t="s">
        <v>22</v>
      </c>
      <c r="Q8443" s="2">
        <v>44659</v>
      </c>
      <c r="R8443" t="s">
        <v>23</v>
      </c>
      <c r="S8443" t="s">
        <v>33</v>
      </c>
      <c r="T8443">
        <f>_xlfn.DAYS(Raw_data_US_healthcare[[#This Row],[Discharge Date]],Raw_data_US_healthcare[[#This Row],[Date of Admission]])</f>
        <v>17</v>
      </c>
    </row>
    <row r="8444" spans="1:20" x14ac:dyDescent="0.3">
      <c r="A8444" t="s">
        <v>26511</v>
      </c>
      <c r="B8444" t="s">
        <v>22663</v>
      </c>
      <c r="C8444">
        <v>81</v>
      </c>
      <c r="D8444" t="str">
        <f>IF(Raw_data_US_healthcare[[#This Row],[Age]]&lt;35,"Young",IF(Raw_data_US_healthcare[[#This Row],[Age]]&lt;60,"Middle","Senior"))</f>
        <v>Senior</v>
      </c>
      <c r="E8444" t="s">
        <v>16</v>
      </c>
      <c r="F8444" t="s">
        <v>113</v>
      </c>
      <c r="G8444" t="s">
        <v>113</v>
      </c>
      <c r="H8444" t="s">
        <v>18</v>
      </c>
      <c r="I8444" s="2">
        <v>44756</v>
      </c>
      <c r="J8444" t="s">
        <v>22664</v>
      </c>
      <c r="K8444" t="s">
        <v>14481</v>
      </c>
      <c r="L8444" t="s">
        <v>56</v>
      </c>
      <c r="M8444">
        <v>20042.3442</v>
      </c>
      <c r="N8444">
        <v>379</v>
      </c>
      <c r="O8444" t="s">
        <v>39</v>
      </c>
      <c r="P8444" t="s">
        <v>39</v>
      </c>
      <c r="Q8444" s="2">
        <v>44763</v>
      </c>
      <c r="R8444" t="s">
        <v>32</v>
      </c>
      <c r="S8444" t="s">
        <v>45</v>
      </c>
      <c r="T8444">
        <f>_xlfn.DAYS(Raw_data_US_healthcare[[#This Row],[Discharge Date]],Raw_data_US_healthcare[[#This Row],[Date of Admission]])</f>
        <v>7</v>
      </c>
    </row>
    <row r="8445" spans="1:20" x14ac:dyDescent="0.3">
      <c r="A8445" t="s">
        <v>26512</v>
      </c>
      <c r="B8445" t="s">
        <v>4413</v>
      </c>
      <c r="C8445">
        <v>78</v>
      </c>
      <c r="D8445" t="str">
        <f>IF(Raw_data_US_healthcare[[#This Row],[Age]]&lt;35,"Young",IF(Raw_data_US_healthcare[[#This Row],[Age]]&lt;60,"Middle","Senior"))</f>
        <v>Senior</v>
      </c>
      <c r="E8445" t="s">
        <v>26</v>
      </c>
      <c r="F8445" t="s">
        <v>27</v>
      </c>
      <c r="G8445" t="s">
        <v>27</v>
      </c>
      <c r="H8445" t="s">
        <v>28</v>
      </c>
      <c r="I8445" s="2">
        <v>45041</v>
      </c>
      <c r="J8445" t="s">
        <v>22665</v>
      </c>
      <c r="K8445" t="s">
        <v>22666</v>
      </c>
      <c r="L8445" t="s">
        <v>52</v>
      </c>
      <c r="M8445">
        <v>3985.5902000000001</v>
      </c>
      <c r="N8445">
        <v>442</v>
      </c>
      <c r="O8445" t="s">
        <v>39</v>
      </c>
      <c r="P8445" t="s">
        <v>39</v>
      </c>
      <c r="Q8445" s="2">
        <v>45069</v>
      </c>
      <c r="R8445" t="s">
        <v>48</v>
      </c>
      <c r="S8445" t="s">
        <v>45</v>
      </c>
      <c r="T8445">
        <f>_xlfn.DAYS(Raw_data_US_healthcare[[#This Row],[Discharge Date]],Raw_data_US_healthcare[[#This Row],[Date of Admission]])</f>
        <v>28</v>
      </c>
    </row>
    <row r="8446" spans="1:20" x14ac:dyDescent="0.3">
      <c r="A8446" t="s">
        <v>26511</v>
      </c>
      <c r="B8446" t="s">
        <v>22667</v>
      </c>
      <c r="C8446">
        <v>31</v>
      </c>
      <c r="D8446" t="str">
        <f>IF(Raw_data_US_healthcare[[#This Row],[Age]]&lt;35,"Young",IF(Raw_data_US_healthcare[[#This Row],[Age]]&lt;60,"Middle","Senior"))</f>
        <v>Young</v>
      </c>
      <c r="E8446" t="s">
        <v>16</v>
      </c>
      <c r="F8446" t="s">
        <v>17</v>
      </c>
      <c r="G8446" t="s">
        <v>17</v>
      </c>
      <c r="H8446" t="s">
        <v>18</v>
      </c>
      <c r="I8446" s="2">
        <v>43461</v>
      </c>
      <c r="J8446" t="s">
        <v>22668</v>
      </c>
      <c r="K8446" t="s">
        <v>22669</v>
      </c>
      <c r="L8446" t="s">
        <v>60</v>
      </c>
      <c r="M8446">
        <v>13478.772999999999</v>
      </c>
      <c r="N8446">
        <v>423</v>
      </c>
      <c r="O8446" t="s">
        <v>39</v>
      </c>
      <c r="P8446" t="s">
        <v>39</v>
      </c>
      <c r="Q8446" s="2">
        <v>43467</v>
      </c>
      <c r="R8446" t="s">
        <v>23</v>
      </c>
      <c r="S8446" t="s">
        <v>24</v>
      </c>
      <c r="T8446">
        <f>_xlfn.DAYS(Raw_data_US_healthcare[[#This Row],[Discharge Date]],Raw_data_US_healthcare[[#This Row],[Date of Admission]])</f>
        <v>6</v>
      </c>
    </row>
    <row r="8447" spans="1:20" x14ac:dyDescent="0.3">
      <c r="A8447" t="s">
        <v>26512</v>
      </c>
      <c r="B8447" t="s">
        <v>3306</v>
      </c>
      <c r="C8447">
        <v>35</v>
      </c>
      <c r="D8447" t="str">
        <f>IF(Raw_data_US_healthcare[[#This Row],[Age]]&lt;35,"Young",IF(Raw_data_US_healthcare[[#This Row],[Age]]&lt;60,"Middle","Senior"))</f>
        <v>Middle</v>
      </c>
      <c r="E8447" t="s">
        <v>26</v>
      </c>
      <c r="F8447" t="s">
        <v>113</v>
      </c>
      <c r="G8447" t="s">
        <v>113</v>
      </c>
      <c r="H8447" t="s">
        <v>26514</v>
      </c>
      <c r="I8447" s="2">
        <v>45170</v>
      </c>
      <c r="J8447" t="s">
        <v>2518</v>
      </c>
      <c r="K8447" t="s">
        <v>4582</v>
      </c>
      <c r="L8447" t="s">
        <v>60</v>
      </c>
      <c r="M8447">
        <v>23833.701400000002</v>
      </c>
      <c r="N8447">
        <v>205</v>
      </c>
      <c r="O8447" t="s">
        <v>43</v>
      </c>
      <c r="P8447" t="s">
        <v>43</v>
      </c>
      <c r="Q8447" s="2">
        <v>45198</v>
      </c>
      <c r="R8447" t="s">
        <v>32</v>
      </c>
      <c r="S8447" t="s">
        <v>24</v>
      </c>
      <c r="T8447">
        <f>_xlfn.DAYS(Raw_data_US_healthcare[[#This Row],[Discharge Date]],Raw_data_US_healthcare[[#This Row],[Date of Admission]])</f>
        <v>28</v>
      </c>
    </row>
    <row r="8448" spans="1:20" x14ac:dyDescent="0.3">
      <c r="A8448" t="s">
        <v>26511</v>
      </c>
      <c r="B8448" t="s">
        <v>13271</v>
      </c>
      <c r="C8448">
        <v>35</v>
      </c>
      <c r="D8448" t="str">
        <f>IF(Raw_data_US_healthcare[[#This Row],[Age]]&lt;35,"Young",IF(Raw_data_US_healthcare[[#This Row],[Age]]&lt;60,"Middle","Senior"))</f>
        <v>Middle</v>
      </c>
      <c r="E8448" t="s">
        <v>16</v>
      </c>
      <c r="F8448" t="s">
        <v>228</v>
      </c>
      <c r="G8448" t="s">
        <v>228</v>
      </c>
      <c r="H8448" t="s">
        <v>26514</v>
      </c>
      <c r="I8448" s="2">
        <v>44063</v>
      </c>
      <c r="J8448" t="s">
        <v>22670</v>
      </c>
      <c r="K8448" t="s">
        <v>22671</v>
      </c>
      <c r="L8448" t="s">
        <v>52</v>
      </c>
      <c r="M8448">
        <v>32561.483899999999</v>
      </c>
      <c r="N8448">
        <v>311</v>
      </c>
      <c r="O8448" t="s">
        <v>43</v>
      </c>
      <c r="P8448" t="s">
        <v>43</v>
      </c>
      <c r="Q8448" s="2">
        <v>44076</v>
      </c>
      <c r="R8448" t="s">
        <v>83</v>
      </c>
      <c r="S8448" t="s">
        <v>24</v>
      </c>
      <c r="T8448">
        <f>_xlfn.DAYS(Raw_data_US_healthcare[[#This Row],[Discharge Date]],Raw_data_US_healthcare[[#This Row],[Date of Admission]])</f>
        <v>13</v>
      </c>
    </row>
    <row r="8449" spans="1:20" x14ac:dyDescent="0.3">
      <c r="A8449" t="s">
        <v>26512</v>
      </c>
      <c r="B8449" t="s">
        <v>22672</v>
      </c>
      <c r="C8449">
        <v>50</v>
      </c>
      <c r="D8449" t="str">
        <f>IF(Raw_data_US_healthcare[[#This Row],[Age]]&lt;35,"Young",IF(Raw_data_US_healthcare[[#This Row],[Age]]&lt;60,"Middle","Senior"))</f>
        <v>Middle</v>
      </c>
      <c r="E8449" t="s">
        <v>26</v>
      </c>
      <c r="F8449" t="s">
        <v>62</v>
      </c>
      <c r="G8449" t="s">
        <v>62</v>
      </c>
      <c r="H8449" t="s">
        <v>26514</v>
      </c>
      <c r="I8449" s="2">
        <v>43504</v>
      </c>
      <c r="J8449" t="s">
        <v>3086</v>
      </c>
      <c r="K8449" t="s">
        <v>22673</v>
      </c>
      <c r="L8449" t="s">
        <v>56</v>
      </c>
      <c r="M8449">
        <v>15686.475899999999</v>
      </c>
      <c r="N8449">
        <v>411</v>
      </c>
      <c r="O8449" t="s">
        <v>43</v>
      </c>
      <c r="P8449" t="s">
        <v>43</v>
      </c>
      <c r="Q8449" s="2">
        <v>43512</v>
      </c>
      <c r="R8449" t="s">
        <v>23</v>
      </c>
      <c r="S8449" t="s">
        <v>45</v>
      </c>
      <c r="T8449">
        <f>_xlfn.DAYS(Raw_data_US_healthcare[[#This Row],[Discharge Date]],Raw_data_US_healthcare[[#This Row],[Date of Admission]])</f>
        <v>8</v>
      </c>
    </row>
    <row r="8450" spans="1:20" x14ac:dyDescent="0.3">
      <c r="A8450" t="s">
        <v>26512</v>
      </c>
      <c r="B8450" t="s">
        <v>22674</v>
      </c>
      <c r="C8450">
        <v>53</v>
      </c>
      <c r="D8450" t="str">
        <f>IF(Raw_data_US_healthcare[[#This Row],[Age]]&lt;35,"Young",IF(Raw_data_US_healthcare[[#This Row],[Age]]&lt;60,"Middle","Senior"))</f>
        <v>Middle</v>
      </c>
      <c r="E8450" t="s">
        <v>26</v>
      </c>
      <c r="F8450" t="s">
        <v>17</v>
      </c>
      <c r="G8450" t="s">
        <v>17</v>
      </c>
      <c r="H8450" t="s">
        <v>69</v>
      </c>
      <c r="I8450" s="2">
        <v>45062</v>
      </c>
      <c r="J8450" t="s">
        <v>22675</v>
      </c>
      <c r="K8450" t="s">
        <v>22676</v>
      </c>
      <c r="L8450" t="s">
        <v>60</v>
      </c>
      <c r="M8450">
        <v>49355.421999999999</v>
      </c>
      <c r="N8450">
        <v>187</v>
      </c>
      <c r="O8450" t="s">
        <v>39</v>
      </c>
      <c r="P8450" t="s">
        <v>39</v>
      </c>
      <c r="Q8450" s="2">
        <v>45090</v>
      </c>
      <c r="R8450" t="s">
        <v>44</v>
      </c>
      <c r="S8450" t="s">
        <v>33</v>
      </c>
      <c r="T8450">
        <f>_xlfn.DAYS(Raw_data_US_healthcare[[#This Row],[Discharge Date]],Raw_data_US_healthcare[[#This Row],[Date of Admission]])</f>
        <v>28</v>
      </c>
    </row>
    <row r="8451" spans="1:20" x14ac:dyDescent="0.3">
      <c r="A8451" t="s">
        <v>26512</v>
      </c>
      <c r="B8451" t="s">
        <v>22677</v>
      </c>
      <c r="C8451">
        <v>33</v>
      </c>
      <c r="D8451" t="str">
        <f>IF(Raw_data_US_healthcare[[#This Row],[Age]]&lt;35,"Young",IF(Raw_data_US_healthcare[[#This Row],[Age]]&lt;60,"Middle","Senior"))</f>
        <v>Young</v>
      </c>
      <c r="E8451" t="s">
        <v>26</v>
      </c>
      <c r="F8451" t="s">
        <v>228</v>
      </c>
      <c r="G8451" t="s">
        <v>228</v>
      </c>
      <c r="H8451" t="s">
        <v>26516</v>
      </c>
      <c r="I8451" s="2">
        <v>44140</v>
      </c>
      <c r="J8451" t="s">
        <v>22678</v>
      </c>
      <c r="K8451" t="s">
        <v>22679</v>
      </c>
      <c r="L8451" t="s">
        <v>56</v>
      </c>
      <c r="M8451">
        <v>25974.624299999999</v>
      </c>
      <c r="N8451">
        <v>242</v>
      </c>
      <c r="O8451" t="s">
        <v>43</v>
      </c>
      <c r="P8451" t="s">
        <v>43</v>
      </c>
      <c r="Q8451" s="2">
        <v>44157</v>
      </c>
      <c r="R8451" t="s">
        <v>44</v>
      </c>
      <c r="S8451" t="s">
        <v>45</v>
      </c>
      <c r="T8451">
        <f>_xlfn.DAYS(Raw_data_US_healthcare[[#This Row],[Discharge Date]],Raw_data_US_healthcare[[#This Row],[Date of Admission]])</f>
        <v>17</v>
      </c>
    </row>
    <row r="8452" spans="1:20" x14ac:dyDescent="0.3">
      <c r="A8452" t="s">
        <v>26512</v>
      </c>
      <c r="B8452" t="s">
        <v>4852</v>
      </c>
      <c r="C8452">
        <v>78</v>
      </c>
      <c r="D8452" t="str">
        <f>IF(Raw_data_US_healthcare[[#This Row],[Age]]&lt;35,"Young",IF(Raw_data_US_healthcare[[#This Row],[Age]]&lt;60,"Middle","Senior"))</f>
        <v>Senior</v>
      </c>
      <c r="E8452" t="s">
        <v>26</v>
      </c>
      <c r="F8452" t="s">
        <v>228</v>
      </c>
      <c r="G8452" t="s">
        <v>228</v>
      </c>
      <c r="H8452" t="s">
        <v>26516</v>
      </c>
      <c r="I8452" s="2">
        <v>44842</v>
      </c>
      <c r="J8452" t="s">
        <v>2319</v>
      </c>
      <c r="K8452" t="s">
        <v>22680</v>
      </c>
      <c r="L8452" t="s">
        <v>60</v>
      </c>
      <c r="M8452">
        <v>7833.4928</v>
      </c>
      <c r="N8452">
        <v>168</v>
      </c>
      <c r="O8452" t="s">
        <v>39</v>
      </c>
      <c r="P8452" t="s">
        <v>39</v>
      </c>
      <c r="Q8452" s="2">
        <v>44861</v>
      </c>
      <c r="R8452" t="s">
        <v>23</v>
      </c>
      <c r="S8452" t="s">
        <v>24</v>
      </c>
      <c r="T8452">
        <f>_xlfn.DAYS(Raw_data_US_healthcare[[#This Row],[Discharge Date]],Raw_data_US_healthcare[[#This Row],[Date of Admission]])</f>
        <v>19</v>
      </c>
    </row>
    <row r="8453" spans="1:20" x14ac:dyDescent="0.3">
      <c r="A8453" t="s">
        <v>26512</v>
      </c>
      <c r="B8453" t="s">
        <v>22681</v>
      </c>
      <c r="C8453">
        <v>66</v>
      </c>
      <c r="D8453" t="str">
        <f>IF(Raw_data_US_healthcare[[#This Row],[Age]]&lt;35,"Young",IF(Raw_data_US_healthcare[[#This Row],[Age]]&lt;60,"Middle","Senior"))</f>
        <v>Senior</v>
      </c>
      <c r="E8453" t="s">
        <v>26</v>
      </c>
      <c r="F8453" t="s">
        <v>49</v>
      </c>
      <c r="G8453" t="s">
        <v>49</v>
      </c>
      <c r="H8453" t="s">
        <v>26516</v>
      </c>
      <c r="I8453" s="2">
        <v>44531</v>
      </c>
      <c r="J8453" t="s">
        <v>22682</v>
      </c>
      <c r="K8453" t="s">
        <v>17368</v>
      </c>
      <c r="L8453" t="s">
        <v>60</v>
      </c>
      <c r="M8453">
        <v>15875.3316</v>
      </c>
      <c r="N8453">
        <v>399</v>
      </c>
      <c r="O8453" t="s">
        <v>43</v>
      </c>
      <c r="P8453" t="s">
        <v>43</v>
      </c>
      <c r="Q8453" s="2">
        <v>44537</v>
      </c>
      <c r="R8453" t="s">
        <v>44</v>
      </c>
      <c r="S8453" t="s">
        <v>24</v>
      </c>
      <c r="T8453">
        <f>_xlfn.DAYS(Raw_data_US_healthcare[[#This Row],[Discharge Date]],Raw_data_US_healthcare[[#This Row],[Date of Admission]])</f>
        <v>6</v>
      </c>
    </row>
    <row r="8454" spans="1:20" x14ac:dyDescent="0.3">
      <c r="A8454" t="s">
        <v>26512</v>
      </c>
      <c r="B8454" t="s">
        <v>22683</v>
      </c>
      <c r="C8454">
        <v>49</v>
      </c>
      <c r="D8454" t="str">
        <f>IF(Raw_data_US_healthcare[[#This Row],[Age]]&lt;35,"Young",IF(Raw_data_US_healthcare[[#This Row],[Age]]&lt;60,"Middle","Senior"))</f>
        <v>Middle</v>
      </c>
      <c r="E8454" t="s">
        <v>26</v>
      </c>
      <c r="F8454" t="s">
        <v>88</v>
      </c>
      <c r="G8454" t="s">
        <v>88</v>
      </c>
      <c r="H8454" t="s">
        <v>26516</v>
      </c>
      <c r="I8454" s="2">
        <v>43967</v>
      </c>
      <c r="J8454" t="s">
        <v>2081</v>
      </c>
      <c r="K8454" t="s">
        <v>16192</v>
      </c>
      <c r="L8454" t="s">
        <v>52</v>
      </c>
      <c r="M8454">
        <v>23084.973699999999</v>
      </c>
      <c r="N8454">
        <v>500</v>
      </c>
      <c r="O8454" t="s">
        <v>22</v>
      </c>
      <c r="P8454" t="s">
        <v>22</v>
      </c>
      <c r="Q8454" s="2">
        <v>43972</v>
      </c>
      <c r="R8454" t="s">
        <v>83</v>
      </c>
      <c r="S8454" t="s">
        <v>24</v>
      </c>
      <c r="T8454">
        <f>_xlfn.DAYS(Raw_data_US_healthcare[[#This Row],[Discharge Date]],Raw_data_US_healthcare[[#This Row],[Date of Admission]])</f>
        <v>5</v>
      </c>
    </row>
    <row r="8455" spans="1:20" x14ac:dyDescent="0.3">
      <c r="A8455" t="s">
        <v>26511</v>
      </c>
      <c r="B8455" t="s">
        <v>22684</v>
      </c>
      <c r="C8455">
        <v>58</v>
      </c>
      <c r="D8455" t="str">
        <f>IF(Raw_data_US_healthcare[[#This Row],[Age]]&lt;35,"Young",IF(Raw_data_US_healthcare[[#This Row],[Age]]&lt;60,"Middle","Senior"))</f>
        <v>Middle</v>
      </c>
      <c r="E8455" t="s">
        <v>16</v>
      </c>
      <c r="F8455" t="s">
        <v>17</v>
      </c>
      <c r="G8455" t="s">
        <v>17</v>
      </c>
      <c r="H8455" t="s">
        <v>18</v>
      </c>
      <c r="I8455" s="2">
        <v>43584</v>
      </c>
      <c r="J8455" t="s">
        <v>2946</v>
      </c>
      <c r="K8455" t="s">
        <v>22685</v>
      </c>
      <c r="L8455" t="s">
        <v>52</v>
      </c>
      <c r="M8455">
        <v>9318.0028000000002</v>
      </c>
      <c r="N8455">
        <v>465</v>
      </c>
      <c r="O8455" t="s">
        <v>39</v>
      </c>
      <c r="P8455" t="s">
        <v>39</v>
      </c>
      <c r="Q8455" s="2">
        <v>43605</v>
      </c>
      <c r="R8455" t="s">
        <v>44</v>
      </c>
      <c r="S8455" t="s">
        <v>45</v>
      </c>
      <c r="T8455">
        <f>_xlfn.DAYS(Raw_data_US_healthcare[[#This Row],[Discharge Date]],Raw_data_US_healthcare[[#This Row],[Date of Admission]])</f>
        <v>21</v>
      </c>
    </row>
    <row r="8456" spans="1:20" x14ac:dyDescent="0.3">
      <c r="A8456" t="s">
        <v>26512</v>
      </c>
      <c r="B8456" t="s">
        <v>22686</v>
      </c>
      <c r="C8456">
        <v>64</v>
      </c>
      <c r="D8456" t="str">
        <f>IF(Raw_data_US_healthcare[[#This Row],[Age]]&lt;35,"Young",IF(Raw_data_US_healthcare[[#This Row],[Age]]&lt;60,"Middle","Senior"))</f>
        <v>Senior</v>
      </c>
      <c r="E8456" t="s">
        <v>26</v>
      </c>
      <c r="F8456" t="s">
        <v>88</v>
      </c>
      <c r="G8456" t="s">
        <v>88</v>
      </c>
      <c r="H8456" t="s">
        <v>36</v>
      </c>
      <c r="I8456" s="2">
        <v>44973</v>
      </c>
      <c r="J8456" t="s">
        <v>22687</v>
      </c>
      <c r="K8456" t="s">
        <v>22688</v>
      </c>
      <c r="L8456" t="s">
        <v>60</v>
      </c>
      <c r="M8456">
        <v>7507.6626999999999</v>
      </c>
      <c r="N8456">
        <v>460</v>
      </c>
      <c r="O8456" t="s">
        <v>39</v>
      </c>
      <c r="P8456" t="s">
        <v>39</v>
      </c>
      <c r="Q8456" s="2">
        <v>44976</v>
      </c>
      <c r="R8456" t="s">
        <v>48</v>
      </c>
      <c r="S8456" t="s">
        <v>45</v>
      </c>
      <c r="T8456">
        <f>_xlfn.DAYS(Raw_data_US_healthcare[[#This Row],[Discharge Date]],Raw_data_US_healthcare[[#This Row],[Date of Admission]])</f>
        <v>3</v>
      </c>
    </row>
    <row r="8457" spans="1:20" x14ac:dyDescent="0.3">
      <c r="A8457" t="s">
        <v>26511</v>
      </c>
      <c r="B8457" t="s">
        <v>22689</v>
      </c>
      <c r="C8457">
        <v>79</v>
      </c>
      <c r="D8457" t="str">
        <f>IF(Raw_data_US_healthcare[[#This Row],[Age]]&lt;35,"Young",IF(Raw_data_US_healthcare[[#This Row],[Age]]&lt;60,"Middle","Senior"))</f>
        <v>Senior</v>
      </c>
      <c r="E8457" t="s">
        <v>16</v>
      </c>
      <c r="F8457" t="s">
        <v>49</v>
      </c>
      <c r="G8457" t="s">
        <v>49</v>
      </c>
      <c r="H8457" t="s">
        <v>69</v>
      </c>
      <c r="I8457" s="2">
        <v>44342</v>
      </c>
      <c r="J8457" t="s">
        <v>22690</v>
      </c>
      <c r="K8457" t="s">
        <v>22691</v>
      </c>
      <c r="L8457" t="s">
        <v>52</v>
      </c>
      <c r="M8457">
        <v>32915.954700000002</v>
      </c>
      <c r="N8457">
        <v>209</v>
      </c>
      <c r="O8457" t="s">
        <v>22</v>
      </c>
      <c r="P8457" t="s">
        <v>22</v>
      </c>
      <c r="Q8457" s="2">
        <v>44344</v>
      </c>
      <c r="R8457" t="s">
        <v>48</v>
      </c>
      <c r="S8457" t="s">
        <v>33</v>
      </c>
      <c r="T8457">
        <f>_xlfn.DAYS(Raw_data_US_healthcare[[#This Row],[Discharge Date]],Raw_data_US_healthcare[[#This Row],[Date of Admission]])</f>
        <v>2</v>
      </c>
    </row>
    <row r="8458" spans="1:20" x14ac:dyDescent="0.3">
      <c r="A8458" t="s">
        <v>26511</v>
      </c>
      <c r="B8458" t="s">
        <v>22692</v>
      </c>
      <c r="C8458">
        <v>67</v>
      </c>
      <c r="D8458" t="str">
        <f>IF(Raw_data_US_healthcare[[#This Row],[Age]]&lt;35,"Young",IF(Raw_data_US_healthcare[[#This Row],[Age]]&lt;60,"Middle","Senior"))</f>
        <v>Senior</v>
      </c>
      <c r="E8458" t="s">
        <v>16</v>
      </c>
      <c r="F8458" t="s">
        <v>62</v>
      </c>
      <c r="G8458" t="s">
        <v>62</v>
      </c>
      <c r="H8458" t="s">
        <v>26516</v>
      </c>
      <c r="I8458" s="2">
        <v>45132</v>
      </c>
      <c r="J8458" t="s">
        <v>22693</v>
      </c>
      <c r="K8458" t="s">
        <v>22694</v>
      </c>
      <c r="L8458" t="s">
        <v>21</v>
      </c>
      <c r="M8458">
        <v>6731.0006999999996</v>
      </c>
      <c r="N8458">
        <v>113</v>
      </c>
      <c r="O8458" t="s">
        <v>43</v>
      </c>
      <c r="P8458" t="s">
        <v>43</v>
      </c>
      <c r="Q8458" s="2">
        <v>45142</v>
      </c>
      <c r="R8458" t="s">
        <v>44</v>
      </c>
      <c r="S8458" t="s">
        <v>45</v>
      </c>
      <c r="T8458">
        <f>_xlfn.DAYS(Raw_data_US_healthcare[[#This Row],[Discharge Date]],Raw_data_US_healthcare[[#This Row],[Date of Admission]])</f>
        <v>10</v>
      </c>
    </row>
    <row r="8459" spans="1:20" x14ac:dyDescent="0.3">
      <c r="A8459" t="s">
        <v>26512</v>
      </c>
      <c r="B8459" t="s">
        <v>3939</v>
      </c>
      <c r="C8459">
        <v>59</v>
      </c>
      <c r="D8459" t="str">
        <f>IF(Raw_data_US_healthcare[[#This Row],[Age]]&lt;35,"Young",IF(Raw_data_US_healthcare[[#This Row],[Age]]&lt;60,"Middle","Senior"))</f>
        <v>Middle</v>
      </c>
      <c r="E8459" t="s">
        <v>26</v>
      </c>
      <c r="F8459" t="s">
        <v>62</v>
      </c>
      <c r="G8459" t="s">
        <v>62</v>
      </c>
      <c r="H8459" t="s">
        <v>26514</v>
      </c>
      <c r="I8459" s="2">
        <v>43721</v>
      </c>
      <c r="J8459" t="s">
        <v>22695</v>
      </c>
      <c r="K8459" t="s">
        <v>3666</v>
      </c>
      <c r="L8459" t="s">
        <v>56</v>
      </c>
      <c r="M8459">
        <v>14727.560600000001</v>
      </c>
      <c r="N8459">
        <v>291</v>
      </c>
      <c r="O8459" t="s">
        <v>22</v>
      </c>
      <c r="P8459" t="s">
        <v>22</v>
      </c>
      <c r="Q8459" s="2">
        <v>43726</v>
      </c>
      <c r="R8459" t="s">
        <v>48</v>
      </c>
      <c r="S8459" t="s">
        <v>33</v>
      </c>
      <c r="T8459">
        <f>_xlfn.DAYS(Raw_data_US_healthcare[[#This Row],[Discharge Date]],Raw_data_US_healthcare[[#This Row],[Date of Admission]])</f>
        <v>5</v>
      </c>
    </row>
    <row r="8460" spans="1:20" x14ac:dyDescent="0.3">
      <c r="A8460" t="s">
        <v>26511</v>
      </c>
      <c r="B8460" t="s">
        <v>75</v>
      </c>
      <c r="C8460">
        <v>44</v>
      </c>
      <c r="D8460" t="str">
        <f>IF(Raw_data_US_healthcare[[#This Row],[Age]]&lt;35,"Young",IF(Raw_data_US_healthcare[[#This Row],[Age]]&lt;60,"Middle","Senior"))</f>
        <v>Middle</v>
      </c>
      <c r="E8460" t="s">
        <v>16</v>
      </c>
      <c r="F8460" t="s">
        <v>62</v>
      </c>
      <c r="G8460" t="s">
        <v>62</v>
      </c>
      <c r="H8460" t="s">
        <v>36</v>
      </c>
      <c r="I8460" s="2">
        <v>43694</v>
      </c>
      <c r="J8460" t="s">
        <v>1954</v>
      </c>
      <c r="K8460" t="s">
        <v>22696</v>
      </c>
      <c r="L8460" t="s">
        <v>60</v>
      </c>
      <c r="M8460">
        <v>6321.1615000000002</v>
      </c>
      <c r="N8460">
        <v>235</v>
      </c>
      <c r="O8460" t="s">
        <v>39</v>
      </c>
      <c r="P8460" t="s">
        <v>39</v>
      </c>
      <c r="Q8460" s="2">
        <v>43709</v>
      </c>
      <c r="R8460" t="s">
        <v>23</v>
      </c>
      <c r="S8460" t="s">
        <v>24</v>
      </c>
      <c r="T8460">
        <f>_xlfn.DAYS(Raw_data_US_healthcare[[#This Row],[Discharge Date]],Raw_data_US_healthcare[[#This Row],[Date of Admission]])</f>
        <v>15</v>
      </c>
    </row>
    <row r="8461" spans="1:20" x14ac:dyDescent="0.3">
      <c r="A8461" t="s">
        <v>26511</v>
      </c>
      <c r="B8461" t="s">
        <v>22697</v>
      </c>
      <c r="C8461">
        <v>81</v>
      </c>
      <c r="D8461" t="str">
        <f>IF(Raw_data_US_healthcare[[#This Row],[Age]]&lt;35,"Young",IF(Raw_data_US_healthcare[[#This Row],[Age]]&lt;60,"Middle","Senior"))</f>
        <v>Senior</v>
      </c>
      <c r="E8461" t="s">
        <v>16</v>
      </c>
      <c r="F8461" t="s">
        <v>228</v>
      </c>
      <c r="G8461" t="s">
        <v>228</v>
      </c>
      <c r="H8461" t="s">
        <v>26514</v>
      </c>
      <c r="I8461" s="2">
        <v>43634</v>
      </c>
      <c r="J8461" t="s">
        <v>22698</v>
      </c>
      <c r="K8461" t="s">
        <v>4509</v>
      </c>
      <c r="L8461" t="s">
        <v>31</v>
      </c>
      <c r="M8461">
        <v>39466.525500000003</v>
      </c>
      <c r="N8461">
        <v>139</v>
      </c>
      <c r="O8461" t="s">
        <v>43</v>
      </c>
      <c r="P8461" t="s">
        <v>43</v>
      </c>
      <c r="Q8461" s="2">
        <v>43639</v>
      </c>
      <c r="R8461" t="s">
        <v>83</v>
      </c>
      <c r="S8461" t="s">
        <v>24</v>
      </c>
      <c r="T8461">
        <f>_xlfn.DAYS(Raw_data_US_healthcare[[#This Row],[Discharge Date]],Raw_data_US_healthcare[[#This Row],[Date of Admission]])</f>
        <v>5</v>
      </c>
    </row>
    <row r="8462" spans="1:20" x14ac:dyDescent="0.3">
      <c r="A8462" t="s">
        <v>26512</v>
      </c>
      <c r="B8462" t="s">
        <v>13011</v>
      </c>
      <c r="C8462">
        <v>63</v>
      </c>
      <c r="D8462" t="str">
        <f>IF(Raw_data_US_healthcare[[#This Row],[Age]]&lt;35,"Young",IF(Raw_data_US_healthcare[[#This Row],[Age]]&lt;60,"Middle","Senior"))</f>
        <v>Senior</v>
      </c>
      <c r="E8462" t="s">
        <v>26</v>
      </c>
      <c r="F8462" t="s">
        <v>17</v>
      </c>
      <c r="G8462" t="s">
        <v>17</v>
      </c>
      <c r="H8462" t="s">
        <v>18</v>
      </c>
      <c r="I8462" s="2">
        <v>44037</v>
      </c>
      <c r="J8462" t="s">
        <v>1968</v>
      </c>
      <c r="K8462" t="s">
        <v>22699</v>
      </c>
      <c r="L8462" t="s">
        <v>52</v>
      </c>
      <c r="M8462">
        <v>51341.564599999998</v>
      </c>
      <c r="N8462">
        <v>105</v>
      </c>
      <c r="O8462" t="s">
        <v>39</v>
      </c>
      <c r="P8462" t="s">
        <v>39</v>
      </c>
      <c r="Q8462" s="2">
        <v>44051</v>
      </c>
      <c r="R8462" t="s">
        <v>44</v>
      </c>
      <c r="S8462" t="s">
        <v>33</v>
      </c>
      <c r="T8462">
        <f>_xlfn.DAYS(Raw_data_US_healthcare[[#This Row],[Discharge Date]],Raw_data_US_healthcare[[#This Row],[Date of Admission]])</f>
        <v>14</v>
      </c>
    </row>
    <row r="8463" spans="1:20" x14ac:dyDescent="0.3">
      <c r="A8463" t="s">
        <v>26512</v>
      </c>
      <c r="B8463" t="s">
        <v>22700</v>
      </c>
      <c r="C8463">
        <v>58</v>
      </c>
      <c r="D8463" t="str">
        <f>IF(Raw_data_US_healthcare[[#This Row],[Age]]&lt;35,"Young",IF(Raw_data_US_healthcare[[#This Row],[Age]]&lt;60,"Middle","Senior"))</f>
        <v>Middle</v>
      </c>
      <c r="E8463" t="s">
        <v>26</v>
      </c>
      <c r="F8463" t="s">
        <v>17</v>
      </c>
      <c r="G8463" t="s">
        <v>17</v>
      </c>
      <c r="H8463" t="s">
        <v>36</v>
      </c>
      <c r="I8463" s="2">
        <v>44509</v>
      </c>
      <c r="J8463" t="s">
        <v>3788</v>
      </c>
      <c r="K8463" t="s">
        <v>17725</v>
      </c>
      <c r="L8463" t="s">
        <v>21</v>
      </c>
      <c r="M8463">
        <v>13415.9962</v>
      </c>
      <c r="N8463">
        <v>127</v>
      </c>
      <c r="O8463" t="s">
        <v>22</v>
      </c>
      <c r="P8463" t="s">
        <v>22</v>
      </c>
      <c r="Q8463" s="2">
        <v>44514</v>
      </c>
      <c r="R8463" t="s">
        <v>83</v>
      </c>
      <c r="S8463" t="s">
        <v>45</v>
      </c>
      <c r="T8463">
        <f>_xlfn.DAYS(Raw_data_US_healthcare[[#This Row],[Discharge Date]],Raw_data_US_healthcare[[#This Row],[Date of Admission]])</f>
        <v>5</v>
      </c>
    </row>
    <row r="8464" spans="1:20" x14ac:dyDescent="0.3">
      <c r="A8464" t="s">
        <v>26511</v>
      </c>
      <c r="B8464" t="s">
        <v>22701</v>
      </c>
      <c r="C8464">
        <v>67</v>
      </c>
      <c r="D8464" t="str">
        <f>IF(Raw_data_US_healthcare[[#This Row],[Age]]&lt;35,"Young",IF(Raw_data_US_healthcare[[#This Row],[Age]]&lt;60,"Middle","Senior"))</f>
        <v>Senior</v>
      </c>
      <c r="E8464" t="s">
        <v>16</v>
      </c>
      <c r="F8464" t="s">
        <v>17</v>
      </c>
      <c r="G8464" t="s">
        <v>17</v>
      </c>
      <c r="H8464" t="s">
        <v>26514</v>
      </c>
      <c r="I8464" s="2">
        <v>44256</v>
      </c>
      <c r="J8464" t="s">
        <v>22702</v>
      </c>
      <c r="K8464" t="s">
        <v>22703</v>
      </c>
      <c r="L8464" t="s">
        <v>56</v>
      </c>
      <c r="M8464">
        <v>11244.749900000001</v>
      </c>
      <c r="N8464">
        <v>166</v>
      </c>
      <c r="O8464" t="s">
        <v>43</v>
      </c>
      <c r="P8464" t="s">
        <v>43</v>
      </c>
      <c r="Q8464" s="2">
        <v>44272</v>
      </c>
      <c r="R8464" t="s">
        <v>48</v>
      </c>
      <c r="S8464" t="s">
        <v>24</v>
      </c>
      <c r="T8464">
        <f>_xlfn.DAYS(Raw_data_US_healthcare[[#This Row],[Discharge Date]],Raw_data_US_healthcare[[#This Row],[Date of Admission]])</f>
        <v>16</v>
      </c>
    </row>
    <row r="8465" spans="1:20" x14ac:dyDescent="0.3">
      <c r="A8465" t="s">
        <v>26511</v>
      </c>
      <c r="B8465" t="s">
        <v>22704</v>
      </c>
      <c r="C8465">
        <v>37</v>
      </c>
      <c r="D8465" t="str">
        <f>IF(Raw_data_US_healthcare[[#This Row],[Age]]&lt;35,"Young",IF(Raw_data_US_healthcare[[#This Row],[Age]]&lt;60,"Middle","Senior"))</f>
        <v>Middle</v>
      </c>
      <c r="E8465" t="s">
        <v>16</v>
      </c>
      <c r="F8465" t="s">
        <v>35</v>
      </c>
      <c r="G8465" t="s">
        <v>35</v>
      </c>
      <c r="H8465" t="s">
        <v>36</v>
      </c>
      <c r="I8465" s="2">
        <v>44137</v>
      </c>
      <c r="J8465" t="s">
        <v>22705</v>
      </c>
      <c r="K8465" t="s">
        <v>22706</v>
      </c>
      <c r="L8465" t="s">
        <v>21</v>
      </c>
      <c r="M8465">
        <v>2995.8058999999998</v>
      </c>
      <c r="N8465">
        <v>350</v>
      </c>
      <c r="O8465" t="s">
        <v>22</v>
      </c>
      <c r="P8465" t="s">
        <v>22</v>
      </c>
      <c r="Q8465" s="2">
        <v>44157</v>
      </c>
      <c r="R8465" t="s">
        <v>23</v>
      </c>
      <c r="S8465" t="s">
        <v>24</v>
      </c>
      <c r="T8465">
        <f>_xlfn.DAYS(Raw_data_US_healthcare[[#This Row],[Discharge Date]],Raw_data_US_healthcare[[#This Row],[Date of Admission]])</f>
        <v>20</v>
      </c>
    </row>
    <row r="8466" spans="1:20" x14ac:dyDescent="0.3">
      <c r="A8466" t="s">
        <v>26511</v>
      </c>
      <c r="B8466" t="s">
        <v>22707</v>
      </c>
      <c r="C8466">
        <v>65</v>
      </c>
      <c r="D8466" t="str">
        <f>IF(Raw_data_US_healthcare[[#This Row],[Age]]&lt;35,"Young",IF(Raw_data_US_healthcare[[#This Row],[Age]]&lt;60,"Middle","Senior"))</f>
        <v>Senior</v>
      </c>
      <c r="E8466" t="s">
        <v>16</v>
      </c>
      <c r="F8466" t="s">
        <v>35</v>
      </c>
      <c r="G8466" t="s">
        <v>35</v>
      </c>
      <c r="H8466" t="s">
        <v>26514</v>
      </c>
      <c r="I8466" s="2">
        <v>44085</v>
      </c>
      <c r="J8466" t="s">
        <v>4889</v>
      </c>
      <c r="K8466" t="s">
        <v>22708</v>
      </c>
      <c r="L8466" t="s">
        <v>60</v>
      </c>
      <c r="M8466">
        <v>2359.2345999999998</v>
      </c>
      <c r="N8466">
        <v>290</v>
      </c>
      <c r="O8466" t="s">
        <v>39</v>
      </c>
      <c r="P8466" t="s">
        <v>39</v>
      </c>
      <c r="Q8466" s="2">
        <v>44094</v>
      </c>
      <c r="R8466" t="s">
        <v>23</v>
      </c>
      <c r="S8466" t="s">
        <v>33</v>
      </c>
      <c r="T8466">
        <f>_xlfn.DAYS(Raw_data_US_healthcare[[#This Row],[Discharge Date]],Raw_data_US_healthcare[[#This Row],[Date of Admission]])</f>
        <v>9</v>
      </c>
    </row>
    <row r="8467" spans="1:20" x14ac:dyDescent="0.3">
      <c r="A8467" t="s">
        <v>26512</v>
      </c>
      <c r="B8467" t="s">
        <v>22709</v>
      </c>
      <c r="C8467">
        <v>63</v>
      </c>
      <c r="D8467" t="str">
        <f>IF(Raw_data_US_healthcare[[#This Row],[Age]]&lt;35,"Young",IF(Raw_data_US_healthcare[[#This Row],[Age]]&lt;60,"Middle","Senior"))</f>
        <v>Senior</v>
      </c>
      <c r="E8467" t="s">
        <v>26</v>
      </c>
      <c r="F8467" t="s">
        <v>88</v>
      </c>
      <c r="G8467" t="s">
        <v>88</v>
      </c>
      <c r="H8467" t="s">
        <v>69</v>
      </c>
      <c r="I8467" s="2">
        <v>44022</v>
      </c>
      <c r="J8467" t="s">
        <v>22710</v>
      </c>
      <c r="K8467" t="s">
        <v>22711</v>
      </c>
      <c r="L8467" t="s">
        <v>21</v>
      </c>
      <c r="M8467">
        <v>6570.5104000000001</v>
      </c>
      <c r="N8467">
        <v>375</v>
      </c>
      <c r="O8467" t="s">
        <v>39</v>
      </c>
      <c r="P8467" t="s">
        <v>39</v>
      </c>
      <c r="Q8467" s="2">
        <v>44025</v>
      </c>
      <c r="R8467" t="s">
        <v>32</v>
      </c>
      <c r="S8467" t="s">
        <v>24</v>
      </c>
      <c r="T8467">
        <f>_xlfn.DAYS(Raw_data_US_healthcare[[#This Row],[Discharge Date]],Raw_data_US_healthcare[[#This Row],[Date of Admission]])</f>
        <v>3</v>
      </c>
    </row>
    <row r="8468" spans="1:20" x14ac:dyDescent="0.3">
      <c r="A8468" t="s">
        <v>26511</v>
      </c>
      <c r="B8468" t="s">
        <v>22712</v>
      </c>
      <c r="C8468">
        <v>75</v>
      </c>
      <c r="D8468" t="str">
        <f>IF(Raw_data_US_healthcare[[#This Row],[Age]]&lt;35,"Young",IF(Raw_data_US_healthcare[[#This Row],[Age]]&lt;60,"Middle","Senior"))</f>
        <v>Senior</v>
      </c>
      <c r="E8468" t="s">
        <v>16</v>
      </c>
      <c r="F8468" t="s">
        <v>62</v>
      </c>
      <c r="G8468" t="s">
        <v>62</v>
      </c>
      <c r="H8468" t="s">
        <v>26516</v>
      </c>
      <c r="I8468" s="2">
        <v>44095</v>
      </c>
      <c r="J8468" t="s">
        <v>18958</v>
      </c>
      <c r="K8468" t="s">
        <v>6519</v>
      </c>
      <c r="L8468" t="s">
        <v>52</v>
      </c>
      <c r="M8468">
        <v>12600.062599999999</v>
      </c>
      <c r="N8468">
        <v>342</v>
      </c>
      <c r="O8468" t="s">
        <v>43</v>
      </c>
      <c r="P8468" t="s">
        <v>43</v>
      </c>
      <c r="Q8468" s="2">
        <v>44112</v>
      </c>
      <c r="R8468" t="s">
        <v>48</v>
      </c>
      <c r="S8468" t="s">
        <v>45</v>
      </c>
      <c r="T8468">
        <f>_xlfn.DAYS(Raw_data_US_healthcare[[#This Row],[Discharge Date]],Raw_data_US_healthcare[[#This Row],[Date of Admission]])</f>
        <v>17</v>
      </c>
    </row>
    <row r="8469" spans="1:20" x14ac:dyDescent="0.3">
      <c r="A8469" t="s">
        <v>26512</v>
      </c>
      <c r="B8469" t="s">
        <v>16925</v>
      </c>
      <c r="C8469">
        <v>56</v>
      </c>
      <c r="D8469" t="str">
        <f>IF(Raw_data_US_healthcare[[#This Row],[Age]]&lt;35,"Young",IF(Raw_data_US_healthcare[[#This Row],[Age]]&lt;60,"Middle","Senior"))</f>
        <v>Middle</v>
      </c>
      <c r="E8469" t="s">
        <v>26</v>
      </c>
      <c r="F8469" t="s">
        <v>228</v>
      </c>
      <c r="G8469" t="s">
        <v>228</v>
      </c>
      <c r="H8469" t="s">
        <v>69</v>
      </c>
      <c r="I8469" s="2">
        <v>44845</v>
      </c>
      <c r="J8469" t="s">
        <v>22713</v>
      </c>
      <c r="K8469" t="s">
        <v>22714</v>
      </c>
      <c r="L8469" t="s">
        <v>21</v>
      </c>
      <c r="M8469">
        <v>50772.496700000003</v>
      </c>
      <c r="N8469">
        <v>496</v>
      </c>
      <c r="O8469" t="s">
        <v>39</v>
      </c>
      <c r="P8469" t="s">
        <v>39</v>
      </c>
      <c r="Q8469" s="2">
        <v>44874</v>
      </c>
      <c r="R8469" t="s">
        <v>32</v>
      </c>
      <c r="S8469" t="s">
        <v>45</v>
      </c>
      <c r="T8469">
        <f>_xlfn.DAYS(Raw_data_US_healthcare[[#This Row],[Discharge Date]],Raw_data_US_healthcare[[#This Row],[Date of Admission]])</f>
        <v>29</v>
      </c>
    </row>
    <row r="8470" spans="1:20" x14ac:dyDescent="0.3">
      <c r="A8470" t="s">
        <v>26512</v>
      </c>
      <c r="B8470" t="s">
        <v>22715</v>
      </c>
      <c r="C8470">
        <v>66</v>
      </c>
      <c r="D8470" t="str">
        <f>IF(Raw_data_US_healthcare[[#This Row],[Age]]&lt;35,"Young",IF(Raw_data_US_healthcare[[#This Row],[Age]]&lt;60,"Middle","Senior"))</f>
        <v>Senior</v>
      </c>
      <c r="E8470" t="s">
        <v>26</v>
      </c>
      <c r="F8470" t="s">
        <v>62</v>
      </c>
      <c r="G8470" t="s">
        <v>62</v>
      </c>
      <c r="H8470" t="s">
        <v>28</v>
      </c>
      <c r="I8470" s="2">
        <v>44140</v>
      </c>
      <c r="J8470" t="s">
        <v>22716</v>
      </c>
      <c r="K8470" t="s">
        <v>22717</v>
      </c>
      <c r="L8470" t="s">
        <v>21</v>
      </c>
      <c r="M8470">
        <v>15947.2675</v>
      </c>
      <c r="N8470">
        <v>399</v>
      </c>
      <c r="O8470" t="s">
        <v>43</v>
      </c>
      <c r="P8470" t="s">
        <v>43</v>
      </c>
      <c r="Q8470" s="2">
        <v>44159</v>
      </c>
      <c r="R8470" t="s">
        <v>48</v>
      </c>
      <c r="S8470" t="s">
        <v>24</v>
      </c>
      <c r="T8470">
        <f>_xlfn.DAYS(Raw_data_US_healthcare[[#This Row],[Discharge Date]],Raw_data_US_healthcare[[#This Row],[Date of Admission]])</f>
        <v>19</v>
      </c>
    </row>
    <row r="8471" spans="1:20" x14ac:dyDescent="0.3">
      <c r="A8471" t="s">
        <v>26511</v>
      </c>
      <c r="B8471" t="s">
        <v>22718</v>
      </c>
      <c r="C8471">
        <v>53</v>
      </c>
      <c r="D8471" t="str">
        <f>IF(Raw_data_US_healthcare[[#This Row],[Age]]&lt;35,"Young",IF(Raw_data_US_healthcare[[#This Row],[Age]]&lt;60,"Middle","Senior"))</f>
        <v>Middle</v>
      </c>
      <c r="E8471" t="s">
        <v>16</v>
      </c>
      <c r="F8471" t="s">
        <v>113</v>
      </c>
      <c r="G8471" t="s">
        <v>113</v>
      </c>
      <c r="H8471" t="s">
        <v>26514</v>
      </c>
      <c r="I8471" s="2">
        <v>44228</v>
      </c>
      <c r="J8471" t="s">
        <v>22719</v>
      </c>
      <c r="K8471" t="s">
        <v>14107</v>
      </c>
      <c r="L8471" t="s">
        <v>21</v>
      </c>
      <c r="M8471">
        <v>22332.504799999999</v>
      </c>
      <c r="N8471">
        <v>206</v>
      </c>
      <c r="O8471" t="s">
        <v>22</v>
      </c>
      <c r="P8471" t="s">
        <v>22</v>
      </c>
      <c r="Q8471" s="2">
        <v>44234</v>
      </c>
      <c r="R8471" t="s">
        <v>23</v>
      </c>
      <c r="S8471" t="s">
        <v>33</v>
      </c>
      <c r="T8471">
        <f>_xlfn.DAYS(Raw_data_US_healthcare[[#This Row],[Discharge Date]],Raw_data_US_healthcare[[#This Row],[Date of Admission]])</f>
        <v>6</v>
      </c>
    </row>
    <row r="8472" spans="1:20" x14ac:dyDescent="0.3">
      <c r="A8472" t="s">
        <v>26512</v>
      </c>
      <c r="B8472" t="s">
        <v>22720</v>
      </c>
      <c r="C8472">
        <v>40</v>
      </c>
      <c r="D8472" t="str">
        <f>IF(Raw_data_US_healthcare[[#This Row],[Age]]&lt;35,"Young",IF(Raw_data_US_healthcare[[#This Row],[Age]]&lt;60,"Middle","Senior"))</f>
        <v>Middle</v>
      </c>
      <c r="E8472" t="s">
        <v>26</v>
      </c>
      <c r="F8472" t="s">
        <v>49</v>
      </c>
      <c r="G8472" t="s">
        <v>49</v>
      </c>
      <c r="H8472" t="s">
        <v>69</v>
      </c>
      <c r="I8472" s="2">
        <v>44212</v>
      </c>
      <c r="J8472" t="s">
        <v>22721</v>
      </c>
      <c r="K8472" t="s">
        <v>22722</v>
      </c>
      <c r="L8472" t="s">
        <v>60</v>
      </c>
      <c r="M8472">
        <v>66541.938599999994</v>
      </c>
      <c r="N8472">
        <v>449</v>
      </c>
      <c r="O8472" t="s">
        <v>39</v>
      </c>
      <c r="P8472" t="s">
        <v>39</v>
      </c>
      <c r="Q8472" s="2">
        <v>44224</v>
      </c>
      <c r="R8472" t="s">
        <v>44</v>
      </c>
      <c r="S8472" t="s">
        <v>24</v>
      </c>
      <c r="T8472">
        <f>_xlfn.DAYS(Raw_data_US_healthcare[[#This Row],[Discharge Date]],Raw_data_US_healthcare[[#This Row],[Date of Admission]])</f>
        <v>12</v>
      </c>
    </row>
    <row r="8473" spans="1:20" x14ac:dyDescent="0.3">
      <c r="A8473" t="s">
        <v>26512</v>
      </c>
      <c r="B8473" t="s">
        <v>22723</v>
      </c>
      <c r="C8473">
        <v>83</v>
      </c>
      <c r="D8473" t="str">
        <f>IF(Raw_data_US_healthcare[[#This Row],[Age]]&lt;35,"Young",IF(Raw_data_US_healthcare[[#This Row],[Age]]&lt;60,"Middle","Senior"))</f>
        <v>Senior</v>
      </c>
      <c r="E8473" t="s">
        <v>26</v>
      </c>
      <c r="F8473" t="s">
        <v>62</v>
      </c>
      <c r="G8473" t="s">
        <v>62</v>
      </c>
      <c r="H8473" t="s">
        <v>18</v>
      </c>
      <c r="I8473" s="2">
        <v>43613</v>
      </c>
      <c r="J8473" t="s">
        <v>22724</v>
      </c>
      <c r="K8473" t="s">
        <v>22725</v>
      </c>
      <c r="L8473" t="s">
        <v>31</v>
      </c>
      <c r="M8473">
        <v>5569.4494999999997</v>
      </c>
      <c r="N8473">
        <v>484</v>
      </c>
      <c r="O8473" t="s">
        <v>39</v>
      </c>
      <c r="P8473" t="s">
        <v>39</v>
      </c>
      <c r="Q8473" s="2">
        <v>43627</v>
      </c>
      <c r="R8473" t="s">
        <v>48</v>
      </c>
      <c r="S8473" t="s">
        <v>45</v>
      </c>
      <c r="T8473">
        <f>_xlfn.DAYS(Raw_data_US_healthcare[[#This Row],[Discharge Date]],Raw_data_US_healthcare[[#This Row],[Date of Admission]])</f>
        <v>14</v>
      </c>
    </row>
    <row r="8474" spans="1:20" x14ac:dyDescent="0.3">
      <c r="A8474" t="s">
        <v>26511</v>
      </c>
      <c r="B8474" t="s">
        <v>22726</v>
      </c>
      <c r="C8474">
        <v>27</v>
      </c>
      <c r="D8474" t="str">
        <f>IF(Raw_data_US_healthcare[[#This Row],[Age]]&lt;35,"Young",IF(Raw_data_US_healthcare[[#This Row],[Age]]&lt;60,"Middle","Senior"))</f>
        <v>Young</v>
      </c>
      <c r="E8474" t="s">
        <v>16</v>
      </c>
      <c r="F8474" t="s">
        <v>228</v>
      </c>
      <c r="G8474" t="s">
        <v>228</v>
      </c>
      <c r="H8474" t="s">
        <v>36</v>
      </c>
      <c r="I8474" s="2">
        <v>44050</v>
      </c>
      <c r="J8474" t="s">
        <v>22727</v>
      </c>
      <c r="K8474" t="s">
        <v>22728</v>
      </c>
      <c r="L8474" t="s">
        <v>52</v>
      </c>
      <c r="M8474">
        <v>13610.7142</v>
      </c>
      <c r="N8474">
        <v>156</v>
      </c>
      <c r="O8474" t="s">
        <v>22</v>
      </c>
      <c r="P8474" t="s">
        <v>22</v>
      </c>
      <c r="Q8474" s="2">
        <v>44064</v>
      </c>
      <c r="R8474" t="s">
        <v>32</v>
      </c>
      <c r="S8474" t="s">
        <v>45</v>
      </c>
      <c r="T8474">
        <f>_xlfn.DAYS(Raw_data_US_healthcare[[#This Row],[Discharge Date]],Raw_data_US_healthcare[[#This Row],[Date of Admission]])</f>
        <v>14</v>
      </c>
    </row>
    <row r="8475" spans="1:20" x14ac:dyDescent="0.3">
      <c r="A8475" t="s">
        <v>26511</v>
      </c>
      <c r="B8475" t="s">
        <v>22729</v>
      </c>
      <c r="C8475">
        <v>65</v>
      </c>
      <c r="D8475" t="str">
        <f>IF(Raw_data_US_healthcare[[#This Row],[Age]]&lt;35,"Young",IF(Raw_data_US_healthcare[[#This Row],[Age]]&lt;60,"Middle","Senior"))</f>
        <v>Senior</v>
      </c>
      <c r="E8475" t="s">
        <v>16</v>
      </c>
      <c r="F8475" t="s">
        <v>88</v>
      </c>
      <c r="G8475" t="s">
        <v>88</v>
      </c>
      <c r="H8475" t="s">
        <v>26516</v>
      </c>
      <c r="I8475" s="2">
        <v>44005</v>
      </c>
      <c r="J8475" t="s">
        <v>22730</v>
      </c>
      <c r="K8475" t="s">
        <v>22731</v>
      </c>
      <c r="L8475" t="s">
        <v>60</v>
      </c>
      <c r="M8475">
        <v>19204.0779</v>
      </c>
      <c r="N8475">
        <v>403</v>
      </c>
      <c r="O8475" t="s">
        <v>22</v>
      </c>
      <c r="P8475" t="s">
        <v>22</v>
      </c>
      <c r="Q8475" s="2">
        <v>44011</v>
      </c>
      <c r="R8475" t="s">
        <v>48</v>
      </c>
      <c r="S8475" t="s">
        <v>33</v>
      </c>
      <c r="T8475">
        <f>_xlfn.DAYS(Raw_data_US_healthcare[[#This Row],[Discharge Date]],Raw_data_US_healthcare[[#This Row],[Date of Admission]])</f>
        <v>6</v>
      </c>
    </row>
    <row r="8476" spans="1:20" x14ac:dyDescent="0.3">
      <c r="A8476" t="s">
        <v>26511</v>
      </c>
      <c r="B8476" t="s">
        <v>22732</v>
      </c>
      <c r="C8476">
        <v>44</v>
      </c>
      <c r="D8476" t="str">
        <f>IF(Raw_data_US_healthcare[[#This Row],[Age]]&lt;35,"Young",IF(Raw_data_US_healthcare[[#This Row],[Age]]&lt;60,"Middle","Senior"))</f>
        <v>Middle</v>
      </c>
      <c r="E8476" t="s">
        <v>16</v>
      </c>
      <c r="F8476" t="s">
        <v>88</v>
      </c>
      <c r="G8476" t="s">
        <v>88</v>
      </c>
      <c r="H8476" t="s">
        <v>26514</v>
      </c>
      <c r="I8476" s="2">
        <v>43893</v>
      </c>
      <c r="J8476" t="s">
        <v>22733</v>
      </c>
      <c r="K8476" t="s">
        <v>22734</v>
      </c>
      <c r="L8476" t="s">
        <v>21</v>
      </c>
      <c r="M8476">
        <v>28658.0052</v>
      </c>
      <c r="N8476">
        <v>451</v>
      </c>
      <c r="O8476" t="s">
        <v>43</v>
      </c>
      <c r="P8476" t="s">
        <v>43</v>
      </c>
      <c r="Q8476" s="2">
        <v>43915</v>
      </c>
      <c r="R8476" t="s">
        <v>23</v>
      </c>
      <c r="S8476" t="s">
        <v>24</v>
      </c>
      <c r="T8476">
        <f>_xlfn.DAYS(Raw_data_US_healthcare[[#This Row],[Discharge Date]],Raw_data_US_healthcare[[#This Row],[Date of Admission]])</f>
        <v>22</v>
      </c>
    </row>
    <row r="8477" spans="1:20" x14ac:dyDescent="0.3">
      <c r="A8477" t="s">
        <v>26512</v>
      </c>
      <c r="B8477" t="s">
        <v>11883</v>
      </c>
      <c r="C8477">
        <v>78</v>
      </c>
      <c r="D8477" t="str">
        <f>IF(Raw_data_US_healthcare[[#This Row],[Age]]&lt;35,"Young",IF(Raw_data_US_healthcare[[#This Row],[Age]]&lt;60,"Middle","Senior"))</f>
        <v>Senior</v>
      </c>
      <c r="E8477" t="s">
        <v>26</v>
      </c>
      <c r="F8477" t="s">
        <v>27</v>
      </c>
      <c r="G8477" t="s">
        <v>27</v>
      </c>
      <c r="H8477" t="s">
        <v>28</v>
      </c>
      <c r="I8477" s="2">
        <v>45204</v>
      </c>
      <c r="J8477" t="s">
        <v>22735</v>
      </c>
      <c r="K8477" t="s">
        <v>22736</v>
      </c>
      <c r="L8477" t="s">
        <v>60</v>
      </c>
      <c r="M8477">
        <v>7999.1893</v>
      </c>
      <c r="N8477">
        <v>210</v>
      </c>
      <c r="O8477" t="s">
        <v>43</v>
      </c>
      <c r="P8477" t="s">
        <v>43</v>
      </c>
      <c r="Q8477" s="2">
        <v>45225</v>
      </c>
      <c r="R8477" t="s">
        <v>23</v>
      </c>
      <c r="S8477" t="s">
        <v>45</v>
      </c>
      <c r="T8477">
        <f>_xlfn.DAYS(Raw_data_US_healthcare[[#This Row],[Discharge Date]],Raw_data_US_healthcare[[#This Row],[Date of Admission]])</f>
        <v>21</v>
      </c>
    </row>
    <row r="8478" spans="1:20" x14ac:dyDescent="0.3">
      <c r="A8478" t="s">
        <v>26511</v>
      </c>
      <c r="B8478" t="s">
        <v>22737</v>
      </c>
      <c r="C8478">
        <v>39</v>
      </c>
      <c r="D8478" t="str">
        <f>IF(Raw_data_US_healthcare[[#This Row],[Age]]&lt;35,"Young",IF(Raw_data_US_healthcare[[#This Row],[Age]]&lt;60,"Middle","Senior"))</f>
        <v>Middle</v>
      </c>
      <c r="E8478" t="s">
        <v>16</v>
      </c>
      <c r="F8478" t="s">
        <v>35</v>
      </c>
      <c r="G8478" t="s">
        <v>35</v>
      </c>
      <c r="H8478" t="s">
        <v>69</v>
      </c>
      <c r="I8478" s="2">
        <v>43614</v>
      </c>
      <c r="J8478" t="s">
        <v>22738</v>
      </c>
      <c r="K8478" t="s">
        <v>22739</v>
      </c>
      <c r="L8478" t="s">
        <v>31</v>
      </c>
      <c r="M8478">
        <v>35667.8681</v>
      </c>
      <c r="N8478">
        <v>257</v>
      </c>
      <c r="O8478" t="s">
        <v>39</v>
      </c>
      <c r="P8478" t="s">
        <v>39</v>
      </c>
      <c r="Q8478" s="2">
        <v>43621</v>
      </c>
      <c r="R8478" t="s">
        <v>23</v>
      </c>
      <c r="S8478" t="s">
        <v>33</v>
      </c>
      <c r="T8478">
        <f>_xlfn.DAYS(Raw_data_US_healthcare[[#This Row],[Discharge Date]],Raw_data_US_healthcare[[#This Row],[Date of Admission]])</f>
        <v>7</v>
      </c>
    </row>
    <row r="8479" spans="1:20" x14ac:dyDescent="0.3">
      <c r="A8479" t="s">
        <v>26511</v>
      </c>
      <c r="B8479" t="s">
        <v>22740</v>
      </c>
      <c r="C8479">
        <v>57</v>
      </c>
      <c r="D8479" t="str">
        <f>IF(Raw_data_US_healthcare[[#This Row],[Age]]&lt;35,"Young",IF(Raw_data_US_healthcare[[#This Row],[Age]]&lt;60,"Middle","Senior"))</f>
        <v>Middle</v>
      </c>
      <c r="E8479" t="s">
        <v>16</v>
      </c>
      <c r="F8479" t="s">
        <v>113</v>
      </c>
      <c r="G8479" t="s">
        <v>113</v>
      </c>
      <c r="H8479" t="s">
        <v>26516</v>
      </c>
      <c r="I8479" s="2">
        <v>44210</v>
      </c>
      <c r="J8479" t="s">
        <v>22741</v>
      </c>
      <c r="K8479" t="s">
        <v>22742</v>
      </c>
      <c r="L8479" t="s">
        <v>31</v>
      </c>
      <c r="M8479">
        <v>3941.0659000000001</v>
      </c>
      <c r="N8479">
        <v>471</v>
      </c>
      <c r="O8479" t="s">
        <v>39</v>
      </c>
      <c r="P8479" t="s">
        <v>39</v>
      </c>
      <c r="Q8479" s="2">
        <v>44228</v>
      </c>
      <c r="R8479" t="s">
        <v>83</v>
      </c>
      <c r="S8479" t="s">
        <v>24</v>
      </c>
      <c r="T8479">
        <f>_xlfn.DAYS(Raw_data_US_healthcare[[#This Row],[Discharge Date]],Raw_data_US_healthcare[[#This Row],[Date of Admission]])</f>
        <v>18</v>
      </c>
    </row>
    <row r="8480" spans="1:20" x14ac:dyDescent="0.3">
      <c r="A8480" t="s">
        <v>26511</v>
      </c>
      <c r="B8480" t="s">
        <v>22743</v>
      </c>
      <c r="C8480">
        <v>80</v>
      </c>
      <c r="D8480" t="str">
        <f>IF(Raw_data_US_healthcare[[#This Row],[Age]]&lt;35,"Young",IF(Raw_data_US_healthcare[[#This Row],[Age]]&lt;60,"Middle","Senior"))</f>
        <v>Senior</v>
      </c>
      <c r="E8480" t="s">
        <v>16</v>
      </c>
      <c r="F8480" t="s">
        <v>49</v>
      </c>
      <c r="G8480" t="s">
        <v>49</v>
      </c>
      <c r="H8480" t="s">
        <v>28</v>
      </c>
      <c r="I8480" s="2">
        <v>43944</v>
      </c>
      <c r="J8480" t="s">
        <v>22744</v>
      </c>
      <c r="K8480" t="s">
        <v>11356</v>
      </c>
      <c r="L8480" t="s">
        <v>52</v>
      </c>
      <c r="M8480">
        <v>28520.402099999999</v>
      </c>
      <c r="N8480">
        <v>399</v>
      </c>
      <c r="O8480" t="s">
        <v>39</v>
      </c>
      <c r="P8480" t="s">
        <v>39</v>
      </c>
      <c r="Q8480" s="2">
        <v>43958</v>
      </c>
      <c r="R8480" t="s">
        <v>48</v>
      </c>
      <c r="S8480" t="s">
        <v>24</v>
      </c>
      <c r="T8480">
        <f>_xlfn.DAYS(Raw_data_US_healthcare[[#This Row],[Discharge Date]],Raw_data_US_healthcare[[#This Row],[Date of Admission]])</f>
        <v>14</v>
      </c>
    </row>
    <row r="8481" spans="1:20" x14ac:dyDescent="0.3">
      <c r="A8481" t="s">
        <v>26512</v>
      </c>
      <c r="B8481" t="s">
        <v>22745</v>
      </c>
      <c r="C8481">
        <v>72</v>
      </c>
      <c r="D8481" t="str">
        <f>IF(Raw_data_US_healthcare[[#This Row],[Age]]&lt;35,"Young",IF(Raw_data_US_healthcare[[#This Row],[Age]]&lt;60,"Middle","Senior"))</f>
        <v>Senior</v>
      </c>
      <c r="E8481" t="s">
        <v>26</v>
      </c>
      <c r="F8481" t="s">
        <v>49</v>
      </c>
      <c r="G8481" t="s">
        <v>49</v>
      </c>
      <c r="H8481" t="s">
        <v>26514</v>
      </c>
      <c r="I8481" s="2">
        <v>43632</v>
      </c>
      <c r="J8481" t="s">
        <v>22746</v>
      </c>
      <c r="K8481" t="s">
        <v>22747</v>
      </c>
      <c r="L8481" t="s">
        <v>21</v>
      </c>
      <c r="M8481">
        <v>10403.9228</v>
      </c>
      <c r="N8481">
        <v>496</v>
      </c>
      <c r="O8481" t="s">
        <v>22</v>
      </c>
      <c r="P8481" t="s">
        <v>22</v>
      </c>
      <c r="Q8481" s="2">
        <v>43634</v>
      </c>
      <c r="R8481" t="s">
        <v>32</v>
      </c>
      <c r="S8481" t="s">
        <v>33</v>
      </c>
      <c r="T8481">
        <f>_xlfn.DAYS(Raw_data_US_healthcare[[#This Row],[Discharge Date]],Raw_data_US_healthcare[[#This Row],[Date of Admission]])</f>
        <v>2</v>
      </c>
    </row>
    <row r="8482" spans="1:20" x14ac:dyDescent="0.3">
      <c r="A8482" t="s">
        <v>26511</v>
      </c>
      <c r="B8482" t="s">
        <v>22748</v>
      </c>
      <c r="C8482">
        <v>45</v>
      </c>
      <c r="D8482" t="str">
        <f>IF(Raw_data_US_healthcare[[#This Row],[Age]]&lt;35,"Young",IF(Raw_data_US_healthcare[[#This Row],[Age]]&lt;60,"Middle","Senior"))</f>
        <v>Middle</v>
      </c>
      <c r="E8482" t="s">
        <v>16</v>
      </c>
      <c r="F8482" t="s">
        <v>35</v>
      </c>
      <c r="G8482" t="s">
        <v>35</v>
      </c>
      <c r="H8482" t="s">
        <v>69</v>
      </c>
      <c r="I8482" s="2">
        <v>43793</v>
      </c>
      <c r="J8482" t="s">
        <v>22749</v>
      </c>
      <c r="K8482" t="s">
        <v>22750</v>
      </c>
      <c r="L8482" t="s">
        <v>52</v>
      </c>
      <c r="M8482">
        <v>61390.811099999999</v>
      </c>
      <c r="N8482">
        <v>365</v>
      </c>
      <c r="O8482" t="s">
        <v>22</v>
      </c>
      <c r="P8482" t="s">
        <v>22</v>
      </c>
      <c r="Q8482" s="2">
        <v>43808</v>
      </c>
      <c r="R8482" t="s">
        <v>48</v>
      </c>
      <c r="S8482" t="s">
        <v>45</v>
      </c>
      <c r="T8482">
        <f>_xlfn.DAYS(Raw_data_US_healthcare[[#This Row],[Discharge Date]],Raw_data_US_healthcare[[#This Row],[Date of Admission]])</f>
        <v>15</v>
      </c>
    </row>
    <row r="8483" spans="1:20" x14ac:dyDescent="0.3">
      <c r="A8483" t="s">
        <v>26511</v>
      </c>
      <c r="B8483" t="s">
        <v>22751</v>
      </c>
      <c r="C8483">
        <v>18</v>
      </c>
      <c r="D8483" t="str">
        <f>IF(Raw_data_US_healthcare[[#This Row],[Age]]&lt;35,"Young",IF(Raw_data_US_healthcare[[#This Row],[Age]]&lt;60,"Middle","Senior"))</f>
        <v>Young</v>
      </c>
      <c r="E8483" t="s">
        <v>16</v>
      </c>
      <c r="F8483" t="s">
        <v>17</v>
      </c>
      <c r="G8483" t="s">
        <v>17</v>
      </c>
      <c r="H8483" t="s">
        <v>69</v>
      </c>
      <c r="I8483" s="2">
        <v>45094</v>
      </c>
      <c r="J8483" t="s">
        <v>22752</v>
      </c>
      <c r="K8483" t="s">
        <v>10588</v>
      </c>
      <c r="L8483" t="s">
        <v>31</v>
      </c>
      <c r="M8483">
        <v>52647.262000000002</v>
      </c>
      <c r="N8483">
        <v>256</v>
      </c>
      <c r="O8483" t="s">
        <v>39</v>
      </c>
      <c r="P8483" t="s">
        <v>39</v>
      </c>
      <c r="Q8483" s="2">
        <v>45112</v>
      </c>
      <c r="R8483" t="s">
        <v>32</v>
      </c>
      <c r="S8483" t="s">
        <v>45</v>
      </c>
      <c r="T8483">
        <f>_xlfn.DAYS(Raw_data_US_healthcare[[#This Row],[Discharge Date]],Raw_data_US_healthcare[[#This Row],[Date of Admission]])</f>
        <v>18</v>
      </c>
    </row>
    <row r="8484" spans="1:20" x14ac:dyDescent="0.3">
      <c r="A8484" t="s">
        <v>26511</v>
      </c>
      <c r="B8484" t="s">
        <v>7866</v>
      </c>
      <c r="C8484">
        <v>70</v>
      </c>
      <c r="D8484" t="str">
        <f>IF(Raw_data_US_healthcare[[#This Row],[Age]]&lt;35,"Young",IF(Raw_data_US_healthcare[[#This Row],[Age]]&lt;60,"Middle","Senior"))</f>
        <v>Senior</v>
      </c>
      <c r="E8484" t="s">
        <v>16</v>
      </c>
      <c r="F8484" t="s">
        <v>62</v>
      </c>
      <c r="G8484" t="s">
        <v>62</v>
      </c>
      <c r="H8484" t="s">
        <v>18</v>
      </c>
      <c r="I8484" s="2">
        <v>44879</v>
      </c>
      <c r="J8484" t="s">
        <v>22753</v>
      </c>
      <c r="K8484" t="s">
        <v>22754</v>
      </c>
      <c r="L8484" t="s">
        <v>21</v>
      </c>
      <c r="M8484">
        <v>32715.284199999998</v>
      </c>
      <c r="N8484">
        <v>214</v>
      </c>
      <c r="O8484" t="s">
        <v>39</v>
      </c>
      <c r="P8484" t="s">
        <v>39</v>
      </c>
      <c r="Q8484" s="2">
        <v>44902</v>
      </c>
      <c r="R8484" t="s">
        <v>32</v>
      </c>
      <c r="S8484" t="s">
        <v>33</v>
      </c>
      <c r="T8484">
        <f>_xlfn.DAYS(Raw_data_US_healthcare[[#This Row],[Discharge Date]],Raw_data_US_healthcare[[#This Row],[Date of Admission]])</f>
        <v>23</v>
      </c>
    </row>
    <row r="8485" spans="1:20" x14ac:dyDescent="0.3">
      <c r="A8485" t="s">
        <v>26511</v>
      </c>
      <c r="B8485" t="s">
        <v>22755</v>
      </c>
      <c r="C8485">
        <v>48</v>
      </c>
      <c r="D8485" t="str">
        <f>IF(Raw_data_US_healthcare[[#This Row],[Age]]&lt;35,"Young",IF(Raw_data_US_healthcare[[#This Row],[Age]]&lt;60,"Middle","Senior"))</f>
        <v>Middle</v>
      </c>
      <c r="E8485" t="s">
        <v>16</v>
      </c>
      <c r="F8485" t="s">
        <v>17</v>
      </c>
      <c r="G8485" t="s">
        <v>17</v>
      </c>
      <c r="H8485" t="s">
        <v>36</v>
      </c>
      <c r="I8485" s="2">
        <v>44567</v>
      </c>
      <c r="J8485" t="s">
        <v>22756</v>
      </c>
      <c r="K8485" t="s">
        <v>22757</v>
      </c>
      <c r="L8485" t="s">
        <v>52</v>
      </c>
      <c r="M8485">
        <v>23373.6486</v>
      </c>
      <c r="N8485">
        <v>414</v>
      </c>
      <c r="O8485" t="s">
        <v>43</v>
      </c>
      <c r="P8485" t="s">
        <v>43</v>
      </c>
      <c r="Q8485" s="2">
        <v>44581</v>
      </c>
      <c r="R8485" t="s">
        <v>83</v>
      </c>
      <c r="S8485" t="s">
        <v>45</v>
      </c>
      <c r="T8485">
        <f>_xlfn.DAYS(Raw_data_US_healthcare[[#This Row],[Discharge Date]],Raw_data_US_healthcare[[#This Row],[Date of Admission]])</f>
        <v>14</v>
      </c>
    </row>
    <row r="8486" spans="1:20" x14ac:dyDescent="0.3">
      <c r="A8486" t="s">
        <v>26511</v>
      </c>
      <c r="B8486" t="s">
        <v>22758</v>
      </c>
      <c r="C8486">
        <v>82</v>
      </c>
      <c r="D8486" t="str">
        <f>IF(Raw_data_US_healthcare[[#This Row],[Age]]&lt;35,"Young",IF(Raw_data_US_healthcare[[#This Row],[Age]]&lt;60,"Middle","Senior"))</f>
        <v>Senior</v>
      </c>
      <c r="E8486" t="s">
        <v>16</v>
      </c>
      <c r="F8486" t="s">
        <v>35</v>
      </c>
      <c r="G8486" t="s">
        <v>35</v>
      </c>
      <c r="H8486" t="s">
        <v>26514</v>
      </c>
      <c r="I8486" s="2">
        <v>44209</v>
      </c>
      <c r="J8486" t="s">
        <v>6410</v>
      </c>
      <c r="K8486" t="s">
        <v>19583</v>
      </c>
      <c r="L8486" t="s">
        <v>52</v>
      </c>
      <c r="M8486">
        <v>29044.332399999999</v>
      </c>
      <c r="N8486">
        <v>445</v>
      </c>
      <c r="O8486" t="s">
        <v>39</v>
      </c>
      <c r="P8486" t="s">
        <v>39</v>
      </c>
      <c r="Q8486" s="2">
        <v>44236</v>
      </c>
      <c r="R8486" t="s">
        <v>44</v>
      </c>
      <c r="S8486" t="s">
        <v>24</v>
      </c>
      <c r="T8486">
        <f>_xlfn.DAYS(Raw_data_US_healthcare[[#This Row],[Discharge Date]],Raw_data_US_healthcare[[#This Row],[Date of Admission]])</f>
        <v>27</v>
      </c>
    </row>
    <row r="8487" spans="1:20" x14ac:dyDescent="0.3">
      <c r="A8487" t="s">
        <v>26511</v>
      </c>
      <c r="B8487" t="s">
        <v>22759</v>
      </c>
      <c r="C8487">
        <v>82</v>
      </c>
      <c r="D8487" t="str">
        <f>IF(Raw_data_US_healthcare[[#This Row],[Age]]&lt;35,"Young",IF(Raw_data_US_healthcare[[#This Row],[Age]]&lt;60,"Middle","Senior"))</f>
        <v>Senior</v>
      </c>
      <c r="E8487" t="s">
        <v>16</v>
      </c>
      <c r="F8487" t="s">
        <v>88</v>
      </c>
      <c r="G8487" t="s">
        <v>88</v>
      </c>
      <c r="H8487" t="s">
        <v>26514</v>
      </c>
      <c r="I8487" s="2">
        <v>45190</v>
      </c>
      <c r="J8487" t="s">
        <v>22760</v>
      </c>
      <c r="K8487" t="s">
        <v>14537</v>
      </c>
      <c r="L8487" t="s">
        <v>60</v>
      </c>
      <c r="M8487">
        <v>9068.2566999999999</v>
      </c>
      <c r="N8487">
        <v>320</v>
      </c>
      <c r="O8487" t="s">
        <v>43</v>
      </c>
      <c r="P8487" t="s">
        <v>43</v>
      </c>
      <c r="Q8487" s="2">
        <v>45201</v>
      </c>
      <c r="R8487" t="s">
        <v>32</v>
      </c>
      <c r="S8487" t="s">
        <v>24</v>
      </c>
      <c r="T8487">
        <f>_xlfn.DAYS(Raw_data_US_healthcare[[#This Row],[Discharge Date]],Raw_data_US_healthcare[[#This Row],[Date of Admission]])</f>
        <v>11</v>
      </c>
    </row>
    <row r="8488" spans="1:20" x14ac:dyDescent="0.3">
      <c r="A8488" t="s">
        <v>26511</v>
      </c>
      <c r="B8488" t="s">
        <v>22761</v>
      </c>
      <c r="C8488">
        <v>26</v>
      </c>
      <c r="D8488" t="str">
        <f>IF(Raw_data_US_healthcare[[#This Row],[Age]]&lt;35,"Young",IF(Raw_data_US_healthcare[[#This Row],[Age]]&lt;60,"Middle","Senior"))</f>
        <v>Young</v>
      </c>
      <c r="E8488" t="s">
        <v>16</v>
      </c>
      <c r="F8488" t="s">
        <v>27</v>
      </c>
      <c r="G8488" t="s">
        <v>27</v>
      </c>
      <c r="H8488" t="s">
        <v>69</v>
      </c>
      <c r="I8488" s="2">
        <v>44227</v>
      </c>
      <c r="J8488" t="s">
        <v>22762</v>
      </c>
      <c r="K8488" t="s">
        <v>22763</v>
      </c>
      <c r="L8488" t="s">
        <v>56</v>
      </c>
      <c r="M8488">
        <v>52514.546900000001</v>
      </c>
      <c r="N8488">
        <v>469</v>
      </c>
      <c r="O8488" t="s">
        <v>39</v>
      </c>
      <c r="P8488" t="s">
        <v>39</v>
      </c>
      <c r="Q8488" s="2">
        <v>44253</v>
      </c>
      <c r="R8488" t="s">
        <v>83</v>
      </c>
      <c r="S8488" t="s">
        <v>33</v>
      </c>
      <c r="T8488">
        <f>_xlfn.DAYS(Raw_data_US_healthcare[[#This Row],[Discharge Date]],Raw_data_US_healthcare[[#This Row],[Date of Admission]])</f>
        <v>26</v>
      </c>
    </row>
    <row r="8489" spans="1:20" x14ac:dyDescent="0.3">
      <c r="A8489" t="s">
        <v>26512</v>
      </c>
      <c r="B8489" t="s">
        <v>22764</v>
      </c>
      <c r="C8489">
        <v>66</v>
      </c>
      <c r="D8489" t="str">
        <f>IF(Raw_data_US_healthcare[[#This Row],[Age]]&lt;35,"Young",IF(Raw_data_US_healthcare[[#This Row],[Age]]&lt;60,"Middle","Senior"))</f>
        <v>Senior</v>
      </c>
      <c r="E8489" t="s">
        <v>26</v>
      </c>
      <c r="F8489" t="s">
        <v>35</v>
      </c>
      <c r="G8489" t="s">
        <v>35</v>
      </c>
      <c r="H8489" t="s">
        <v>26514</v>
      </c>
      <c r="I8489" s="2">
        <v>43507</v>
      </c>
      <c r="J8489" t="s">
        <v>22765</v>
      </c>
      <c r="K8489" t="s">
        <v>22766</v>
      </c>
      <c r="L8489" t="s">
        <v>60</v>
      </c>
      <c r="M8489">
        <v>15663.275799999999</v>
      </c>
      <c r="N8489">
        <v>451</v>
      </c>
      <c r="O8489" t="s">
        <v>22</v>
      </c>
      <c r="P8489" t="s">
        <v>22</v>
      </c>
      <c r="Q8489" s="2">
        <v>43530</v>
      </c>
      <c r="R8489" t="s">
        <v>32</v>
      </c>
      <c r="S8489" t="s">
        <v>24</v>
      </c>
      <c r="T8489">
        <f>_xlfn.DAYS(Raw_data_US_healthcare[[#This Row],[Discharge Date]],Raw_data_US_healthcare[[#This Row],[Date of Admission]])</f>
        <v>23</v>
      </c>
    </row>
    <row r="8490" spans="1:20" x14ac:dyDescent="0.3">
      <c r="A8490" t="s">
        <v>26511</v>
      </c>
      <c r="B8490" t="s">
        <v>22767</v>
      </c>
      <c r="C8490">
        <v>71</v>
      </c>
      <c r="D8490" t="str">
        <f>IF(Raw_data_US_healthcare[[#This Row],[Age]]&lt;35,"Young",IF(Raw_data_US_healthcare[[#This Row],[Age]]&lt;60,"Middle","Senior"))</f>
        <v>Senior</v>
      </c>
      <c r="E8490" t="s">
        <v>16</v>
      </c>
      <c r="F8490" t="s">
        <v>228</v>
      </c>
      <c r="G8490" t="s">
        <v>228</v>
      </c>
      <c r="H8490" t="s">
        <v>28</v>
      </c>
      <c r="I8490" s="2">
        <v>44121</v>
      </c>
      <c r="J8490" t="s">
        <v>22768</v>
      </c>
      <c r="K8490" t="s">
        <v>22769</v>
      </c>
      <c r="L8490" t="s">
        <v>56</v>
      </c>
      <c r="M8490">
        <v>42807.786800000002</v>
      </c>
      <c r="N8490">
        <v>272</v>
      </c>
      <c r="O8490" t="s">
        <v>43</v>
      </c>
      <c r="P8490" t="s">
        <v>43</v>
      </c>
      <c r="Q8490" s="2">
        <v>44140</v>
      </c>
      <c r="R8490" t="s">
        <v>48</v>
      </c>
      <c r="S8490" t="s">
        <v>33</v>
      </c>
      <c r="T8490">
        <f>_xlfn.DAYS(Raw_data_US_healthcare[[#This Row],[Discharge Date]],Raw_data_US_healthcare[[#This Row],[Date of Admission]])</f>
        <v>19</v>
      </c>
    </row>
    <row r="8491" spans="1:20" x14ac:dyDescent="0.3">
      <c r="A8491" t="s">
        <v>26512</v>
      </c>
      <c r="B8491" t="s">
        <v>22770</v>
      </c>
      <c r="C8491">
        <v>29</v>
      </c>
      <c r="D8491" t="str">
        <f>IF(Raw_data_US_healthcare[[#This Row],[Age]]&lt;35,"Young",IF(Raw_data_US_healthcare[[#This Row],[Age]]&lt;60,"Middle","Senior"))</f>
        <v>Young</v>
      </c>
      <c r="E8491" t="s">
        <v>26</v>
      </c>
      <c r="F8491" t="s">
        <v>35</v>
      </c>
      <c r="G8491" t="s">
        <v>35</v>
      </c>
      <c r="H8491" t="s">
        <v>69</v>
      </c>
      <c r="I8491" s="2">
        <v>43658</v>
      </c>
      <c r="J8491" t="s">
        <v>22771</v>
      </c>
      <c r="K8491" t="s">
        <v>22772</v>
      </c>
      <c r="L8491" t="s">
        <v>60</v>
      </c>
      <c r="M8491">
        <v>73614.087799999994</v>
      </c>
      <c r="N8491">
        <v>280</v>
      </c>
      <c r="O8491" t="s">
        <v>22</v>
      </c>
      <c r="P8491" t="s">
        <v>22</v>
      </c>
      <c r="Q8491" s="2">
        <v>43661</v>
      </c>
      <c r="R8491" t="s">
        <v>48</v>
      </c>
      <c r="S8491" t="s">
        <v>45</v>
      </c>
      <c r="T8491">
        <f>_xlfn.DAYS(Raw_data_US_healthcare[[#This Row],[Discharge Date]],Raw_data_US_healthcare[[#This Row],[Date of Admission]])</f>
        <v>3</v>
      </c>
    </row>
    <row r="8492" spans="1:20" x14ac:dyDescent="0.3">
      <c r="A8492" t="s">
        <v>26512</v>
      </c>
      <c r="B8492" t="s">
        <v>22773</v>
      </c>
      <c r="C8492">
        <v>67</v>
      </c>
      <c r="D8492" t="str">
        <f>IF(Raw_data_US_healthcare[[#This Row],[Age]]&lt;35,"Young",IF(Raw_data_US_healthcare[[#This Row],[Age]]&lt;60,"Middle","Senior"))</f>
        <v>Senior</v>
      </c>
      <c r="E8492" t="s">
        <v>26</v>
      </c>
      <c r="F8492" t="s">
        <v>17</v>
      </c>
      <c r="G8492" t="s">
        <v>17</v>
      </c>
      <c r="H8492" t="s">
        <v>26514</v>
      </c>
      <c r="I8492" s="2">
        <v>44746</v>
      </c>
      <c r="J8492" t="s">
        <v>22774</v>
      </c>
      <c r="K8492" t="s">
        <v>22280</v>
      </c>
      <c r="L8492" t="s">
        <v>60</v>
      </c>
      <c r="M8492">
        <v>3488.1714000000002</v>
      </c>
      <c r="N8492">
        <v>448</v>
      </c>
      <c r="O8492" t="s">
        <v>22</v>
      </c>
      <c r="P8492" t="s">
        <v>22</v>
      </c>
      <c r="Q8492" s="2">
        <v>44751</v>
      </c>
      <c r="R8492" t="s">
        <v>48</v>
      </c>
      <c r="S8492" t="s">
        <v>33</v>
      </c>
      <c r="T8492">
        <f>_xlfn.DAYS(Raw_data_US_healthcare[[#This Row],[Discharge Date]],Raw_data_US_healthcare[[#This Row],[Date of Admission]])</f>
        <v>5</v>
      </c>
    </row>
    <row r="8493" spans="1:20" x14ac:dyDescent="0.3">
      <c r="A8493" t="s">
        <v>26512</v>
      </c>
      <c r="B8493" t="s">
        <v>22775</v>
      </c>
      <c r="C8493">
        <v>46</v>
      </c>
      <c r="D8493" t="str">
        <f>IF(Raw_data_US_healthcare[[#This Row],[Age]]&lt;35,"Young",IF(Raw_data_US_healthcare[[#This Row],[Age]]&lt;60,"Middle","Senior"))</f>
        <v>Middle</v>
      </c>
      <c r="E8493" t="s">
        <v>26</v>
      </c>
      <c r="F8493" t="s">
        <v>27</v>
      </c>
      <c r="G8493" t="s">
        <v>27</v>
      </c>
      <c r="H8493" t="s">
        <v>69</v>
      </c>
      <c r="I8493" s="2">
        <v>44844</v>
      </c>
      <c r="J8493" t="s">
        <v>22776</v>
      </c>
      <c r="K8493" t="s">
        <v>22777</v>
      </c>
      <c r="L8493" t="s">
        <v>60</v>
      </c>
      <c r="M8493">
        <v>56061.341</v>
      </c>
      <c r="N8493">
        <v>395</v>
      </c>
      <c r="O8493" t="s">
        <v>39</v>
      </c>
      <c r="P8493" t="s">
        <v>39</v>
      </c>
      <c r="Q8493" s="2">
        <v>44867</v>
      </c>
      <c r="R8493" t="s">
        <v>32</v>
      </c>
      <c r="S8493" t="s">
        <v>45</v>
      </c>
      <c r="T8493">
        <f>_xlfn.DAYS(Raw_data_US_healthcare[[#This Row],[Discharge Date]],Raw_data_US_healthcare[[#This Row],[Date of Admission]])</f>
        <v>23</v>
      </c>
    </row>
    <row r="8494" spans="1:20" x14ac:dyDescent="0.3">
      <c r="A8494" t="s">
        <v>26512</v>
      </c>
      <c r="B8494" t="s">
        <v>21087</v>
      </c>
      <c r="C8494">
        <v>80</v>
      </c>
      <c r="D8494" t="str">
        <f>IF(Raw_data_US_healthcare[[#This Row],[Age]]&lt;35,"Young",IF(Raw_data_US_healthcare[[#This Row],[Age]]&lt;60,"Middle","Senior"))</f>
        <v>Senior</v>
      </c>
      <c r="E8494" t="s">
        <v>26</v>
      </c>
      <c r="F8494" t="s">
        <v>49</v>
      </c>
      <c r="G8494" t="s">
        <v>49</v>
      </c>
      <c r="H8494" t="s">
        <v>26514</v>
      </c>
      <c r="I8494" s="2">
        <v>44718</v>
      </c>
      <c r="J8494" t="s">
        <v>22778</v>
      </c>
      <c r="K8494" t="s">
        <v>22779</v>
      </c>
      <c r="L8494" t="s">
        <v>31</v>
      </c>
      <c r="M8494">
        <v>34224.888299999999</v>
      </c>
      <c r="N8494">
        <v>103</v>
      </c>
      <c r="O8494" t="s">
        <v>22</v>
      </c>
      <c r="P8494" t="s">
        <v>22</v>
      </c>
      <c r="Q8494" s="2">
        <v>44741</v>
      </c>
      <c r="R8494" t="s">
        <v>44</v>
      </c>
      <c r="S8494" t="s">
        <v>45</v>
      </c>
      <c r="T8494">
        <f>_xlfn.DAYS(Raw_data_US_healthcare[[#This Row],[Discharge Date]],Raw_data_US_healthcare[[#This Row],[Date of Admission]])</f>
        <v>23</v>
      </c>
    </row>
    <row r="8495" spans="1:20" x14ac:dyDescent="0.3">
      <c r="A8495" t="s">
        <v>26512</v>
      </c>
      <c r="B8495" t="s">
        <v>22780</v>
      </c>
      <c r="C8495">
        <v>27</v>
      </c>
      <c r="D8495" t="str">
        <f>IF(Raw_data_US_healthcare[[#This Row],[Age]]&lt;35,"Young",IF(Raw_data_US_healthcare[[#This Row],[Age]]&lt;60,"Middle","Senior"))</f>
        <v>Young</v>
      </c>
      <c r="E8495" t="s">
        <v>26</v>
      </c>
      <c r="F8495" t="s">
        <v>35</v>
      </c>
      <c r="G8495" t="s">
        <v>35</v>
      </c>
      <c r="H8495" t="s">
        <v>36</v>
      </c>
      <c r="I8495" s="2">
        <v>43974</v>
      </c>
      <c r="J8495" t="s">
        <v>22781</v>
      </c>
      <c r="K8495" t="s">
        <v>22782</v>
      </c>
      <c r="L8495" t="s">
        <v>56</v>
      </c>
      <c r="M8495">
        <v>4578.2681000000002</v>
      </c>
      <c r="N8495">
        <v>211</v>
      </c>
      <c r="O8495" t="s">
        <v>22</v>
      </c>
      <c r="P8495" t="s">
        <v>22</v>
      </c>
      <c r="Q8495" s="2">
        <v>43986</v>
      </c>
      <c r="R8495" t="s">
        <v>48</v>
      </c>
      <c r="S8495" t="s">
        <v>33</v>
      </c>
      <c r="T8495">
        <f>_xlfn.DAYS(Raw_data_US_healthcare[[#This Row],[Discharge Date]],Raw_data_US_healthcare[[#This Row],[Date of Admission]])</f>
        <v>12</v>
      </c>
    </row>
    <row r="8496" spans="1:20" x14ac:dyDescent="0.3">
      <c r="A8496" t="s">
        <v>26511</v>
      </c>
      <c r="B8496" t="s">
        <v>22783</v>
      </c>
      <c r="C8496">
        <v>31</v>
      </c>
      <c r="D8496" t="str">
        <f>IF(Raw_data_US_healthcare[[#This Row],[Age]]&lt;35,"Young",IF(Raw_data_US_healthcare[[#This Row],[Age]]&lt;60,"Middle","Senior"))</f>
        <v>Young</v>
      </c>
      <c r="E8496" t="s">
        <v>16</v>
      </c>
      <c r="F8496" t="s">
        <v>228</v>
      </c>
      <c r="G8496" t="s">
        <v>228</v>
      </c>
      <c r="H8496" t="s">
        <v>26514</v>
      </c>
      <c r="I8496" s="2">
        <v>43883</v>
      </c>
      <c r="J8496" t="s">
        <v>22784</v>
      </c>
      <c r="K8496" t="s">
        <v>22785</v>
      </c>
      <c r="L8496" t="s">
        <v>56</v>
      </c>
      <c r="M8496">
        <v>18182.613799999999</v>
      </c>
      <c r="N8496">
        <v>104</v>
      </c>
      <c r="O8496" t="s">
        <v>22</v>
      </c>
      <c r="P8496" t="s">
        <v>22</v>
      </c>
      <c r="Q8496" s="2">
        <v>43901</v>
      </c>
      <c r="R8496" t="s">
        <v>83</v>
      </c>
      <c r="S8496" t="s">
        <v>33</v>
      </c>
      <c r="T8496">
        <f>_xlfn.DAYS(Raw_data_US_healthcare[[#This Row],[Discharge Date]],Raw_data_US_healthcare[[#This Row],[Date of Admission]])</f>
        <v>18</v>
      </c>
    </row>
    <row r="8497" spans="1:20" x14ac:dyDescent="0.3">
      <c r="A8497" t="s">
        <v>26512</v>
      </c>
      <c r="B8497" t="s">
        <v>22786</v>
      </c>
      <c r="C8497">
        <v>36</v>
      </c>
      <c r="D8497" t="str">
        <f>IF(Raw_data_US_healthcare[[#This Row],[Age]]&lt;35,"Young",IF(Raw_data_US_healthcare[[#This Row],[Age]]&lt;60,"Middle","Senior"))</f>
        <v>Middle</v>
      </c>
      <c r="E8497" t="s">
        <v>26</v>
      </c>
      <c r="F8497" t="s">
        <v>17</v>
      </c>
      <c r="G8497" t="s">
        <v>17</v>
      </c>
      <c r="H8497" t="s">
        <v>69</v>
      </c>
      <c r="I8497" s="2">
        <v>44278</v>
      </c>
      <c r="J8497" t="s">
        <v>22787</v>
      </c>
      <c r="K8497" t="s">
        <v>22788</v>
      </c>
      <c r="L8497" t="s">
        <v>31</v>
      </c>
      <c r="M8497">
        <v>2287.8218999999999</v>
      </c>
      <c r="N8497">
        <v>164</v>
      </c>
      <c r="O8497" t="s">
        <v>39</v>
      </c>
      <c r="P8497" t="s">
        <v>39</v>
      </c>
      <c r="Q8497" s="2">
        <v>44306</v>
      </c>
      <c r="R8497" t="s">
        <v>48</v>
      </c>
      <c r="S8497" t="s">
        <v>45</v>
      </c>
      <c r="T8497">
        <f>_xlfn.DAYS(Raw_data_US_healthcare[[#This Row],[Discharge Date]],Raw_data_US_healthcare[[#This Row],[Date of Admission]])</f>
        <v>28</v>
      </c>
    </row>
    <row r="8498" spans="1:20" x14ac:dyDescent="0.3">
      <c r="A8498" t="s">
        <v>26511</v>
      </c>
      <c r="B8498" t="s">
        <v>22789</v>
      </c>
      <c r="C8498">
        <v>79</v>
      </c>
      <c r="D8498" t="str">
        <f>IF(Raw_data_US_healthcare[[#This Row],[Age]]&lt;35,"Young",IF(Raw_data_US_healthcare[[#This Row],[Age]]&lt;60,"Middle","Senior"))</f>
        <v>Senior</v>
      </c>
      <c r="E8498" t="s">
        <v>16</v>
      </c>
      <c r="F8498" t="s">
        <v>113</v>
      </c>
      <c r="G8498" t="s">
        <v>113</v>
      </c>
      <c r="H8498" t="s">
        <v>69</v>
      </c>
      <c r="I8498" s="2">
        <v>44482</v>
      </c>
      <c r="J8498" t="s">
        <v>22790</v>
      </c>
      <c r="K8498" t="s">
        <v>22791</v>
      </c>
      <c r="L8498" t="s">
        <v>60</v>
      </c>
      <c r="M8498">
        <v>33273.820200000002</v>
      </c>
      <c r="N8498">
        <v>116</v>
      </c>
      <c r="O8498" t="s">
        <v>39</v>
      </c>
      <c r="P8498" t="s">
        <v>39</v>
      </c>
      <c r="Q8498" s="2">
        <v>44503</v>
      </c>
      <c r="R8498" t="s">
        <v>48</v>
      </c>
      <c r="S8498" t="s">
        <v>45</v>
      </c>
      <c r="T8498">
        <f>_xlfn.DAYS(Raw_data_US_healthcare[[#This Row],[Discharge Date]],Raw_data_US_healthcare[[#This Row],[Date of Admission]])</f>
        <v>21</v>
      </c>
    </row>
    <row r="8499" spans="1:20" x14ac:dyDescent="0.3">
      <c r="A8499" t="s">
        <v>26512</v>
      </c>
      <c r="B8499" t="s">
        <v>14871</v>
      </c>
      <c r="C8499">
        <v>75</v>
      </c>
      <c r="D8499" t="str">
        <f>IF(Raw_data_US_healthcare[[#This Row],[Age]]&lt;35,"Young",IF(Raw_data_US_healthcare[[#This Row],[Age]]&lt;60,"Middle","Senior"))</f>
        <v>Senior</v>
      </c>
      <c r="E8499" t="s">
        <v>26</v>
      </c>
      <c r="F8499" t="s">
        <v>228</v>
      </c>
      <c r="G8499" t="s">
        <v>228</v>
      </c>
      <c r="H8499" t="s">
        <v>26514</v>
      </c>
      <c r="I8499" s="2">
        <v>44274</v>
      </c>
      <c r="J8499" t="s">
        <v>22792</v>
      </c>
      <c r="K8499" t="s">
        <v>22793</v>
      </c>
      <c r="L8499" t="s">
        <v>21</v>
      </c>
      <c r="M8499">
        <v>15074.5144</v>
      </c>
      <c r="N8499">
        <v>232</v>
      </c>
      <c r="O8499" t="s">
        <v>22</v>
      </c>
      <c r="P8499" t="s">
        <v>22</v>
      </c>
      <c r="Q8499" s="2">
        <v>44276</v>
      </c>
      <c r="R8499" t="s">
        <v>32</v>
      </c>
      <c r="S8499" t="s">
        <v>45</v>
      </c>
      <c r="T8499">
        <f>_xlfn.DAYS(Raw_data_US_healthcare[[#This Row],[Discharge Date]],Raw_data_US_healthcare[[#This Row],[Date of Admission]])</f>
        <v>2</v>
      </c>
    </row>
    <row r="8500" spans="1:20" x14ac:dyDescent="0.3">
      <c r="A8500" t="s">
        <v>26511</v>
      </c>
      <c r="B8500" t="s">
        <v>22794</v>
      </c>
      <c r="C8500">
        <v>25</v>
      </c>
      <c r="D8500" t="str">
        <f>IF(Raw_data_US_healthcare[[#This Row],[Age]]&lt;35,"Young",IF(Raw_data_US_healthcare[[#This Row],[Age]]&lt;60,"Middle","Senior"))</f>
        <v>Young</v>
      </c>
      <c r="E8500" t="s">
        <v>16</v>
      </c>
      <c r="F8500" t="s">
        <v>35</v>
      </c>
      <c r="G8500" t="s">
        <v>35</v>
      </c>
      <c r="H8500" t="s">
        <v>26516</v>
      </c>
      <c r="I8500" s="2">
        <v>43938</v>
      </c>
      <c r="J8500" t="s">
        <v>15622</v>
      </c>
      <c r="K8500" t="s">
        <v>22795</v>
      </c>
      <c r="L8500" t="s">
        <v>52</v>
      </c>
      <c r="M8500">
        <v>21343.4876</v>
      </c>
      <c r="N8500">
        <v>405</v>
      </c>
      <c r="O8500" t="s">
        <v>39</v>
      </c>
      <c r="P8500" t="s">
        <v>39</v>
      </c>
      <c r="Q8500" s="2">
        <v>43962</v>
      </c>
      <c r="R8500" t="s">
        <v>23</v>
      </c>
      <c r="S8500" t="s">
        <v>24</v>
      </c>
      <c r="T8500">
        <f>_xlfn.DAYS(Raw_data_US_healthcare[[#This Row],[Discharge Date]],Raw_data_US_healthcare[[#This Row],[Date of Admission]])</f>
        <v>24</v>
      </c>
    </row>
    <row r="8501" spans="1:20" x14ac:dyDescent="0.3">
      <c r="A8501" t="s">
        <v>26511</v>
      </c>
      <c r="B8501" t="s">
        <v>22796</v>
      </c>
      <c r="C8501">
        <v>69</v>
      </c>
      <c r="D8501" t="str">
        <f>IF(Raw_data_US_healthcare[[#This Row],[Age]]&lt;35,"Young",IF(Raw_data_US_healthcare[[#This Row],[Age]]&lt;60,"Middle","Senior"))</f>
        <v>Senior</v>
      </c>
      <c r="E8501" t="s">
        <v>16</v>
      </c>
      <c r="F8501" t="s">
        <v>49</v>
      </c>
      <c r="G8501" t="s">
        <v>49</v>
      </c>
      <c r="H8501" t="s">
        <v>28</v>
      </c>
      <c r="I8501" s="2">
        <v>43815</v>
      </c>
      <c r="J8501" t="s">
        <v>22797</v>
      </c>
      <c r="K8501" t="s">
        <v>22798</v>
      </c>
      <c r="L8501" t="s">
        <v>21</v>
      </c>
      <c r="M8501">
        <v>37805.419099999999</v>
      </c>
      <c r="N8501">
        <v>419</v>
      </c>
      <c r="O8501" t="s">
        <v>43</v>
      </c>
      <c r="P8501" t="s">
        <v>43</v>
      </c>
      <c r="Q8501" s="2">
        <v>43827</v>
      </c>
      <c r="R8501" t="s">
        <v>48</v>
      </c>
      <c r="S8501" t="s">
        <v>45</v>
      </c>
      <c r="T8501">
        <f>_xlfn.DAYS(Raw_data_US_healthcare[[#This Row],[Discharge Date]],Raw_data_US_healthcare[[#This Row],[Date of Admission]])</f>
        <v>12</v>
      </c>
    </row>
    <row r="8502" spans="1:20" x14ac:dyDescent="0.3">
      <c r="A8502" t="s">
        <v>26511</v>
      </c>
      <c r="B8502" t="s">
        <v>22799</v>
      </c>
      <c r="C8502">
        <v>59</v>
      </c>
      <c r="D8502" t="str">
        <f>IF(Raw_data_US_healthcare[[#This Row],[Age]]&lt;35,"Young",IF(Raw_data_US_healthcare[[#This Row],[Age]]&lt;60,"Middle","Senior"))</f>
        <v>Middle</v>
      </c>
      <c r="E8502" t="s">
        <v>16</v>
      </c>
      <c r="F8502" t="s">
        <v>27</v>
      </c>
      <c r="G8502" t="s">
        <v>27</v>
      </c>
      <c r="H8502" t="s">
        <v>69</v>
      </c>
      <c r="I8502" s="2">
        <v>44358</v>
      </c>
      <c r="J8502" t="s">
        <v>22800</v>
      </c>
      <c r="K8502" t="s">
        <v>22801</v>
      </c>
      <c r="L8502" t="s">
        <v>52</v>
      </c>
      <c r="M8502">
        <v>2735.8476000000001</v>
      </c>
      <c r="N8502">
        <v>500</v>
      </c>
      <c r="O8502" t="s">
        <v>39</v>
      </c>
      <c r="P8502" t="s">
        <v>39</v>
      </c>
      <c r="Q8502" s="2">
        <v>44365</v>
      </c>
      <c r="R8502" t="s">
        <v>23</v>
      </c>
      <c r="S8502" t="s">
        <v>24</v>
      </c>
      <c r="T8502">
        <f>_xlfn.DAYS(Raw_data_US_healthcare[[#This Row],[Discharge Date]],Raw_data_US_healthcare[[#This Row],[Date of Admission]])</f>
        <v>7</v>
      </c>
    </row>
    <row r="8503" spans="1:20" x14ac:dyDescent="0.3">
      <c r="A8503" t="s">
        <v>26511</v>
      </c>
      <c r="B8503" t="s">
        <v>22802</v>
      </c>
      <c r="C8503">
        <v>40</v>
      </c>
      <c r="D8503" t="str">
        <f>IF(Raw_data_US_healthcare[[#This Row],[Age]]&lt;35,"Young",IF(Raw_data_US_healthcare[[#This Row],[Age]]&lt;60,"Middle","Senior"))</f>
        <v>Middle</v>
      </c>
      <c r="E8503" t="s">
        <v>16</v>
      </c>
      <c r="F8503" t="s">
        <v>62</v>
      </c>
      <c r="G8503" t="s">
        <v>62</v>
      </c>
      <c r="H8503" t="s">
        <v>36</v>
      </c>
      <c r="I8503" s="2">
        <v>43779</v>
      </c>
      <c r="J8503" t="s">
        <v>13402</v>
      </c>
      <c r="K8503" t="s">
        <v>22803</v>
      </c>
      <c r="L8503" t="s">
        <v>21</v>
      </c>
      <c r="M8503">
        <v>22160.549800000001</v>
      </c>
      <c r="N8503">
        <v>264</v>
      </c>
      <c r="O8503" t="s">
        <v>43</v>
      </c>
      <c r="P8503" t="s">
        <v>43</v>
      </c>
      <c r="Q8503" s="2">
        <v>43786</v>
      </c>
      <c r="R8503" t="s">
        <v>48</v>
      </c>
      <c r="S8503" t="s">
        <v>33</v>
      </c>
      <c r="T8503">
        <f>_xlfn.DAYS(Raw_data_US_healthcare[[#This Row],[Discharge Date]],Raw_data_US_healthcare[[#This Row],[Date of Admission]])</f>
        <v>7</v>
      </c>
    </row>
    <row r="8504" spans="1:20" x14ac:dyDescent="0.3">
      <c r="A8504" t="s">
        <v>26511</v>
      </c>
      <c r="B8504" t="s">
        <v>22804</v>
      </c>
      <c r="C8504">
        <v>46</v>
      </c>
      <c r="D8504" t="str">
        <f>IF(Raw_data_US_healthcare[[#This Row],[Age]]&lt;35,"Young",IF(Raw_data_US_healthcare[[#This Row],[Age]]&lt;60,"Middle","Senior"))</f>
        <v>Middle</v>
      </c>
      <c r="E8504" t="s">
        <v>16</v>
      </c>
      <c r="F8504" t="s">
        <v>35</v>
      </c>
      <c r="G8504" t="s">
        <v>35</v>
      </c>
      <c r="H8504" t="s">
        <v>69</v>
      </c>
      <c r="I8504" s="2">
        <v>44274</v>
      </c>
      <c r="J8504" t="s">
        <v>22805</v>
      </c>
      <c r="K8504" t="s">
        <v>22806</v>
      </c>
      <c r="L8504" t="s">
        <v>56</v>
      </c>
      <c r="M8504">
        <v>76890.688599999994</v>
      </c>
      <c r="N8504">
        <v>230</v>
      </c>
      <c r="O8504" t="s">
        <v>39</v>
      </c>
      <c r="P8504" t="s">
        <v>39</v>
      </c>
      <c r="Q8504" s="2">
        <v>44291</v>
      </c>
      <c r="R8504" t="s">
        <v>48</v>
      </c>
      <c r="S8504" t="s">
        <v>24</v>
      </c>
      <c r="T8504">
        <f>_xlfn.DAYS(Raw_data_US_healthcare[[#This Row],[Discharge Date]],Raw_data_US_healthcare[[#This Row],[Date of Admission]])</f>
        <v>17</v>
      </c>
    </row>
    <row r="8505" spans="1:20" x14ac:dyDescent="0.3">
      <c r="A8505" t="s">
        <v>26511</v>
      </c>
      <c r="B8505" t="s">
        <v>16463</v>
      </c>
      <c r="C8505">
        <v>18</v>
      </c>
      <c r="D8505" t="str">
        <f>IF(Raw_data_US_healthcare[[#This Row],[Age]]&lt;35,"Young",IF(Raw_data_US_healthcare[[#This Row],[Age]]&lt;60,"Middle","Senior"))</f>
        <v>Young</v>
      </c>
      <c r="E8505" t="s">
        <v>16</v>
      </c>
      <c r="F8505" t="s">
        <v>49</v>
      </c>
      <c r="G8505" t="s">
        <v>49</v>
      </c>
      <c r="H8505" t="s">
        <v>28</v>
      </c>
      <c r="I8505" s="2">
        <v>45102</v>
      </c>
      <c r="J8505" t="s">
        <v>12186</v>
      </c>
      <c r="K8505" t="s">
        <v>22807</v>
      </c>
      <c r="L8505" t="s">
        <v>52</v>
      </c>
      <c r="M8505">
        <v>15963.236699999999</v>
      </c>
      <c r="N8505">
        <v>490</v>
      </c>
      <c r="O8505" t="s">
        <v>43</v>
      </c>
      <c r="P8505" t="s">
        <v>43</v>
      </c>
      <c r="Q8505" s="2">
        <v>45117</v>
      </c>
      <c r="R8505" t="s">
        <v>23</v>
      </c>
      <c r="S8505" t="s">
        <v>33</v>
      </c>
      <c r="T8505">
        <f>_xlfn.DAYS(Raw_data_US_healthcare[[#This Row],[Discharge Date]],Raw_data_US_healthcare[[#This Row],[Date of Admission]])</f>
        <v>15</v>
      </c>
    </row>
    <row r="8506" spans="1:20" x14ac:dyDescent="0.3">
      <c r="A8506" t="s">
        <v>26512</v>
      </c>
      <c r="B8506" t="s">
        <v>22808</v>
      </c>
      <c r="C8506">
        <v>18</v>
      </c>
      <c r="D8506" t="str">
        <f>IF(Raw_data_US_healthcare[[#This Row],[Age]]&lt;35,"Young",IF(Raw_data_US_healthcare[[#This Row],[Age]]&lt;60,"Middle","Senior"))</f>
        <v>Young</v>
      </c>
      <c r="E8506" t="s">
        <v>26</v>
      </c>
      <c r="F8506" t="s">
        <v>27</v>
      </c>
      <c r="G8506" t="s">
        <v>27</v>
      </c>
      <c r="H8506" t="s">
        <v>28</v>
      </c>
      <c r="I8506" s="2">
        <v>45101</v>
      </c>
      <c r="J8506" t="s">
        <v>4135</v>
      </c>
      <c r="K8506" t="s">
        <v>22809</v>
      </c>
      <c r="L8506" t="s">
        <v>60</v>
      </c>
      <c r="M8506">
        <v>15482.4956</v>
      </c>
      <c r="N8506">
        <v>360</v>
      </c>
      <c r="O8506" t="s">
        <v>43</v>
      </c>
      <c r="P8506" t="s">
        <v>43</v>
      </c>
      <c r="Q8506" s="2">
        <v>45126</v>
      </c>
      <c r="R8506" t="s">
        <v>48</v>
      </c>
      <c r="S8506" t="s">
        <v>24</v>
      </c>
      <c r="T8506">
        <f>_xlfn.DAYS(Raw_data_US_healthcare[[#This Row],[Discharge Date]],Raw_data_US_healthcare[[#This Row],[Date of Admission]])</f>
        <v>25</v>
      </c>
    </row>
    <row r="8507" spans="1:20" x14ac:dyDescent="0.3">
      <c r="A8507" t="s">
        <v>26512</v>
      </c>
      <c r="B8507" t="s">
        <v>22810</v>
      </c>
      <c r="C8507">
        <v>68</v>
      </c>
      <c r="D8507" t="str">
        <f>IF(Raw_data_US_healthcare[[#This Row],[Age]]&lt;35,"Young",IF(Raw_data_US_healthcare[[#This Row],[Age]]&lt;60,"Middle","Senior"))</f>
        <v>Senior</v>
      </c>
      <c r="E8507" t="s">
        <v>26</v>
      </c>
      <c r="F8507" t="s">
        <v>88</v>
      </c>
      <c r="G8507" t="s">
        <v>88</v>
      </c>
      <c r="H8507" t="s">
        <v>26514</v>
      </c>
      <c r="I8507" s="2">
        <v>45045</v>
      </c>
      <c r="J8507" t="s">
        <v>22811</v>
      </c>
      <c r="K8507" t="s">
        <v>22812</v>
      </c>
      <c r="L8507" t="s">
        <v>31</v>
      </c>
      <c r="M8507">
        <v>39129.284200000002</v>
      </c>
      <c r="N8507">
        <v>256</v>
      </c>
      <c r="O8507" t="s">
        <v>22</v>
      </c>
      <c r="P8507" t="s">
        <v>22</v>
      </c>
      <c r="Q8507" s="2">
        <v>45052</v>
      </c>
      <c r="R8507" t="s">
        <v>23</v>
      </c>
      <c r="S8507" t="s">
        <v>33</v>
      </c>
      <c r="T8507">
        <f>_xlfn.DAYS(Raw_data_US_healthcare[[#This Row],[Discharge Date]],Raw_data_US_healthcare[[#This Row],[Date of Admission]])</f>
        <v>7</v>
      </c>
    </row>
    <row r="8508" spans="1:20" x14ac:dyDescent="0.3">
      <c r="A8508" t="s">
        <v>26512</v>
      </c>
      <c r="B8508" t="s">
        <v>22813</v>
      </c>
      <c r="C8508">
        <v>75</v>
      </c>
      <c r="D8508" t="str">
        <f>IF(Raw_data_US_healthcare[[#This Row],[Age]]&lt;35,"Young",IF(Raw_data_US_healthcare[[#This Row],[Age]]&lt;60,"Middle","Senior"))</f>
        <v>Senior</v>
      </c>
      <c r="E8508" t="s">
        <v>26</v>
      </c>
      <c r="F8508" t="s">
        <v>228</v>
      </c>
      <c r="G8508" t="s">
        <v>228</v>
      </c>
      <c r="H8508" t="s">
        <v>69</v>
      </c>
      <c r="I8508" s="2">
        <v>43779</v>
      </c>
      <c r="J8508" t="s">
        <v>22814</v>
      </c>
      <c r="K8508" t="s">
        <v>22815</v>
      </c>
      <c r="L8508" t="s">
        <v>52</v>
      </c>
      <c r="M8508">
        <v>17569.853299999999</v>
      </c>
      <c r="N8508">
        <v>214</v>
      </c>
      <c r="O8508" t="s">
        <v>39</v>
      </c>
      <c r="P8508" t="s">
        <v>39</v>
      </c>
      <c r="Q8508" s="2">
        <v>43803</v>
      </c>
      <c r="R8508" t="s">
        <v>32</v>
      </c>
      <c r="S8508" t="s">
        <v>45</v>
      </c>
      <c r="T8508">
        <f>_xlfn.DAYS(Raw_data_US_healthcare[[#This Row],[Discharge Date]],Raw_data_US_healthcare[[#This Row],[Date of Admission]])</f>
        <v>24</v>
      </c>
    </row>
    <row r="8509" spans="1:20" x14ac:dyDescent="0.3">
      <c r="A8509" t="s">
        <v>26512</v>
      </c>
      <c r="B8509" t="s">
        <v>22816</v>
      </c>
      <c r="C8509">
        <v>24</v>
      </c>
      <c r="D8509" t="str">
        <f>IF(Raw_data_US_healthcare[[#This Row],[Age]]&lt;35,"Young",IF(Raw_data_US_healthcare[[#This Row],[Age]]&lt;60,"Middle","Senior"))</f>
        <v>Young</v>
      </c>
      <c r="E8509" t="s">
        <v>26</v>
      </c>
      <c r="F8509" t="s">
        <v>49</v>
      </c>
      <c r="G8509" t="s">
        <v>49</v>
      </c>
      <c r="H8509" t="s">
        <v>26516</v>
      </c>
      <c r="I8509" s="2">
        <v>43814</v>
      </c>
      <c r="J8509" t="s">
        <v>22817</v>
      </c>
      <c r="K8509" t="s">
        <v>22818</v>
      </c>
      <c r="L8509" t="s">
        <v>31</v>
      </c>
      <c r="M8509">
        <v>26238.587599999999</v>
      </c>
      <c r="N8509">
        <v>323</v>
      </c>
      <c r="O8509" t="s">
        <v>22</v>
      </c>
      <c r="P8509" t="s">
        <v>22</v>
      </c>
      <c r="Q8509" s="2">
        <v>43837</v>
      </c>
      <c r="R8509" t="s">
        <v>32</v>
      </c>
      <c r="S8509" t="s">
        <v>45</v>
      </c>
      <c r="T8509">
        <f>_xlfn.DAYS(Raw_data_US_healthcare[[#This Row],[Discharge Date]],Raw_data_US_healthcare[[#This Row],[Date of Admission]])</f>
        <v>23</v>
      </c>
    </row>
    <row r="8510" spans="1:20" x14ac:dyDescent="0.3">
      <c r="A8510" t="s">
        <v>26512</v>
      </c>
      <c r="B8510" t="s">
        <v>22819</v>
      </c>
      <c r="C8510">
        <v>54</v>
      </c>
      <c r="D8510" t="str">
        <f>IF(Raw_data_US_healthcare[[#This Row],[Age]]&lt;35,"Young",IF(Raw_data_US_healthcare[[#This Row],[Age]]&lt;60,"Middle","Senior"))</f>
        <v>Middle</v>
      </c>
      <c r="E8510" t="s">
        <v>26</v>
      </c>
      <c r="F8510" t="s">
        <v>49</v>
      </c>
      <c r="G8510" t="s">
        <v>49</v>
      </c>
      <c r="H8510" t="s">
        <v>18</v>
      </c>
      <c r="I8510" s="2">
        <v>43838</v>
      </c>
      <c r="J8510" t="s">
        <v>22820</v>
      </c>
      <c r="K8510" t="s">
        <v>22821</v>
      </c>
      <c r="L8510" t="s">
        <v>31</v>
      </c>
      <c r="M8510">
        <v>35747.180699999997</v>
      </c>
      <c r="N8510">
        <v>199</v>
      </c>
      <c r="O8510" t="s">
        <v>39</v>
      </c>
      <c r="P8510" t="s">
        <v>39</v>
      </c>
      <c r="Q8510" s="2">
        <v>43843</v>
      </c>
      <c r="R8510" t="s">
        <v>48</v>
      </c>
      <c r="S8510" t="s">
        <v>24</v>
      </c>
      <c r="T8510">
        <f>_xlfn.DAYS(Raw_data_US_healthcare[[#This Row],[Discharge Date]],Raw_data_US_healthcare[[#This Row],[Date of Admission]])</f>
        <v>5</v>
      </c>
    </row>
    <row r="8511" spans="1:20" x14ac:dyDescent="0.3">
      <c r="A8511" t="s">
        <v>26511</v>
      </c>
      <c r="B8511" t="s">
        <v>22822</v>
      </c>
      <c r="C8511">
        <v>43</v>
      </c>
      <c r="D8511" t="str">
        <f>IF(Raw_data_US_healthcare[[#This Row],[Age]]&lt;35,"Young",IF(Raw_data_US_healthcare[[#This Row],[Age]]&lt;60,"Middle","Senior"))</f>
        <v>Middle</v>
      </c>
      <c r="E8511" t="s">
        <v>16</v>
      </c>
      <c r="F8511" t="s">
        <v>228</v>
      </c>
      <c r="G8511" t="s">
        <v>228</v>
      </c>
      <c r="H8511" t="s">
        <v>69</v>
      </c>
      <c r="I8511" s="2">
        <v>43604</v>
      </c>
      <c r="J8511" t="s">
        <v>9950</v>
      </c>
      <c r="K8511" t="s">
        <v>22823</v>
      </c>
      <c r="L8511" t="s">
        <v>21</v>
      </c>
      <c r="M8511">
        <v>9471.7720000000008</v>
      </c>
      <c r="N8511">
        <v>250</v>
      </c>
      <c r="O8511" t="s">
        <v>39</v>
      </c>
      <c r="P8511" t="s">
        <v>39</v>
      </c>
      <c r="Q8511" s="2">
        <v>43610</v>
      </c>
      <c r="R8511" t="s">
        <v>83</v>
      </c>
      <c r="S8511" t="s">
        <v>33</v>
      </c>
      <c r="T8511">
        <f>_xlfn.DAYS(Raw_data_US_healthcare[[#This Row],[Discharge Date]],Raw_data_US_healthcare[[#This Row],[Date of Admission]])</f>
        <v>6</v>
      </c>
    </row>
    <row r="8512" spans="1:20" x14ac:dyDescent="0.3">
      <c r="A8512" t="s">
        <v>26511</v>
      </c>
      <c r="B8512" t="s">
        <v>22824</v>
      </c>
      <c r="C8512">
        <v>55</v>
      </c>
      <c r="D8512" t="str">
        <f>IF(Raw_data_US_healthcare[[#This Row],[Age]]&lt;35,"Young",IF(Raw_data_US_healthcare[[#This Row],[Age]]&lt;60,"Middle","Senior"))</f>
        <v>Middle</v>
      </c>
      <c r="E8512" t="s">
        <v>16</v>
      </c>
      <c r="F8512" t="s">
        <v>88</v>
      </c>
      <c r="G8512" t="s">
        <v>88</v>
      </c>
      <c r="H8512" t="s">
        <v>26514</v>
      </c>
      <c r="I8512" s="2">
        <v>45155</v>
      </c>
      <c r="J8512" t="s">
        <v>22825</v>
      </c>
      <c r="K8512" t="s">
        <v>22826</v>
      </c>
      <c r="L8512" t="s">
        <v>31</v>
      </c>
      <c r="M8512">
        <v>17712.4113</v>
      </c>
      <c r="N8512">
        <v>496</v>
      </c>
      <c r="O8512" t="s">
        <v>22</v>
      </c>
      <c r="P8512" t="s">
        <v>22</v>
      </c>
      <c r="Q8512" s="2">
        <v>45158</v>
      </c>
      <c r="R8512" t="s">
        <v>32</v>
      </c>
      <c r="S8512" t="s">
        <v>45</v>
      </c>
      <c r="T8512">
        <f>_xlfn.DAYS(Raw_data_US_healthcare[[#This Row],[Discharge Date]],Raw_data_US_healthcare[[#This Row],[Date of Admission]])</f>
        <v>3</v>
      </c>
    </row>
    <row r="8513" spans="1:20" x14ac:dyDescent="0.3">
      <c r="A8513" t="s">
        <v>26512</v>
      </c>
      <c r="B8513" t="s">
        <v>22827</v>
      </c>
      <c r="C8513">
        <v>83</v>
      </c>
      <c r="D8513" t="str">
        <f>IF(Raw_data_US_healthcare[[#This Row],[Age]]&lt;35,"Young",IF(Raw_data_US_healthcare[[#This Row],[Age]]&lt;60,"Middle","Senior"))</f>
        <v>Senior</v>
      </c>
      <c r="E8513" t="s">
        <v>26</v>
      </c>
      <c r="F8513" t="s">
        <v>88</v>
      </c>
      <c r="G8513" t="s">
        <v>88</v>
      </c>
      <c r="H8513" t="s">
        <v>26516</v>
      </c>
      <c r="I8513" s="2">
        <v>43695</v>
      </c>
      <c r="J8513" t="s">
        <v>22828</v>
      </c>
      <c r="K8513" t="s">
        <v>22829</v>
      </c>
      <c r="L8513" t="s">
        <v>52</v>
      </c>
      <c r="M8513">
        <v>24249.5226</v>
      </c>
      <c r="N8513">
        <v>176</v>
      </c>
      <c r="O8513" t="s">
        <v>22</v>
      </c>
      <c r="P8513" t="s">
        <v>22</v>
      </c>
      <c r="Q8513" s="2">
        <v>43707</v>
      </c>
      <c r="R8513" t="s">
        <v>83</v>
      </c>
      <c r="S8513" t="s">
        <v>24</v>
      </c>
      <c r="T8513">
        <f>_xlfn.DAYS(Raw_data_US_healthcare[[#This Row],[Discharge Date]],Raw_data_US_healthcare[[#This Row],[Date of Admission]])</f>
        <v>12</v>
      </c>
    </row>
    <row r="8514" spans="1:20" x14ac:dyDescent="0.3">
      <c r="A8514" t="s">
        <v>26511</v>
      </c>
      <c r="B8514" t="s">
        <v>22830</v>
      </c>
      <c r="C8514">
        <v>82</v>
      </c>
      <c r="D8514" t="str">
        <f>IF(Raw_data_US_healthcare[[#This Row],[Age]]&lt;35,"Young",IF(Raw_data_US_healthcare[[#This Row],[Age]]&lt;60,"Middle","Senior"))</f>
        <v>Senior</v>
      </c>
      <c r="E8514" t="s">
        <v>16</v>
      </c>
      <c r="F8514" t="s">
        <v>228</v>
      </c>
      <c r="G8514" t="s">
        <v>228</v>
      </c>
      <c r="H8514" t="s">
        <v>18</v>
      </c>
      <c r="I8514" s="2">
        <v>44103</v>
      </c>
      <c r="J8514" t="s">
        <v>22831</v>
      </c>
      <c r="K8514" t="s">
        <v>22832</v>
      </c>
      <c r="L8514" t="s">
        <v>52</v>
      </c>
      <c r="M8514">
        <v>46259.110500000003</v>
      </c>
      <c r="N8514">
        <v>202</v>
      </c>
      <c r="O8514" t="s">
        <v>39</v>
      </c>
      <c r="P8514" t="s">
        <v>39</v>
      </c>
      <c r="Q8514" s="2">
        <v>44113</v>
      </c>
      <c r="R8514" t="s">
        <v>23</v>
      </c>
      <c r="S8514" t="s">
        <v>33</v>
      </c>
      <c r="T8514">
        <f>_xlfn.DAYS(Raw_data_US_healthcare[[#This Row],[Discharge Date]],Raw_data_US_healthcare[[#This Row],[Date of Admission]])</f>
        <v>10</v>
      </c>
    </row>
    <row r="8515" spans="1:20" x14ac:dyDescent="0.3">
      <c r="A8515" t="s">
        <v>26511</v>
      </c>
      <c r="B8515" t="s">
        <v>22833</v>
      </c>
      <c r="C8515">
        <v>65</v>
      </c>
      <c r="D8515" t="str">
        <f>IF(Raw_data_US_healthcare[[#This Row],[Age]]&lt;35,"Young",IF(Raw_data_US_healthcare[[#This Row],[Age]]&lt;60,"Middle","Senior"))</f>
        <v>Senior</v>
      </c>
      <c r="E8515" t="s">
        <v>16</v>
      </c>
      <c r="F8515" t="s">
        <v>27</v>
      </c>
      <c r="G8515" t="s">
        <v>27</v>
      </c>
      <c r="H8515" t="s">
        <v>26514</v>
      </c>
      <c r="I8515" s="2">
        <v>44432</v>
      </c>
      <c r="J8515" t="s">
        <v>22834</v>
      </c>
      <c r="K8515" t="s">
        <v>22835</v>
      </c>
      <c r="L8515" t="s">
        <v>31</v>
      </c>
      <c r="M8515">
        <v>23487.3629</v>
      </c>
      <c r="N8515">
        <v>244</v>
      </c>
      <c r="O8515" t="s">
        <v>22</v>
      </c>
      <c r="P8515" t="s">
        <v>22</v>
      </c>
      <c r="Q8515" s="2">
        <v>44433</v>
      </c>
      <c r="R8515" t="s">
        <v>44</v>
      </c>
      <c r="S8515" t="s">
        <v>45</v>
      </c>
      <c r="T8515">
        <f>_xlfn.DAYS(Raw_data_US_healthcare[[#This Row],[Discharge Date]],Raw_data_US_healthcare[[#This Row],[Date of Admission]])</f>
        <v>1</v>
      </c>
    </row>
    <row r="8516" spans="1:20" x14ac:dyDescent="0.3">
      <c r="A8516" t="s">
        <v>26511</v>
      </c>
      <c r="B8516" t="s">
        <v>9724</v>
      </c>
      <c r="C8516">
        <v>83</v>
      </c>
      <c r="D8516" t="str">
        <f>IF(Raw_data_US_healthcare[[#This Row],[Age]]&lt;35,"Young",IF(Raw_data_US_healthcare[[#This Row],[Age]]&lt;60,"Middle","Senior"))</f>
        <v>Senior</v>
      </c>
      <c r="E8516" t="s">
        <v>16</v>
      </c>
      <c r="F8516" t="s">
        <v>62</v>
      </c>
      <c r="G8516" t="s">
        <v>62</v>
      </c>
      <c r="H8516" t="s">
        <v>26514</v>
      </c>
      <c r="I8516" s="2">
        <v>45036</v>
      </c>
      <c r="J8516" t="s">
        <v>22836</v>
      </c>
      <c r="K8516" t="s">
        <v>22837</v>
      </c>
      <c r="L8516" t="s">
        <v>60</v>
      </c>
      <c r="M8516">
        <v>20829.5288</v>
      </c>
      <c r="N8516">
        <v>474</v>
      </c>
      <c r="O8516" t="s">
        <v>22</v>
      </c>
      <c r="P8516" t="s">
        <v>22</v>
      </c>
      <c r="Q8516" s="2">
        <v>45043</v>
      </c>
      <c r="R8516" t="s">
        <v>32</v>
      </c>
      <c r="S8516" t="s">
        <v>24</v>
      </c>
      <c r="T8516">
        <f>_xlfn.DAYS(Raw_data_US_healthcare[[#This Row],[Discharge Date]],Raw_data_US_healthcare[[#This Row],[Date of Admission]])</f>
        <v>7</v>
      </c>
    </row>
    <row r="8517" spans="1:20" x14ac:dyDescent="0.3">
      <c r="A8517" t="s">
        <v>26511</v>
      </c>
      <c r="B8517" t="s">
        <v>22838</v>
      </c>
      <c r="C8517">
        <v>57</v>
      </c>
      <c r="D8517" t="str">
        <f>IF(Raw_data_US_healthcare[[#This Row],[Age]]&lt;35,"Young",IF(Raw_data_US_healthcare[[#This Row],[Age]]&lt;60,"Middle","Senior"))</f>
        <v>Middle</v>
      </c>
      <c r="E8517" t="s">
        <v>16</v>
      </c>
      <c r="F8517" t="s">
        <v>228</v>
      </c>
      <c r="G8517" t="s">
        <v>228</v>
      </c>
      <c r="H8517" t="s">
        <v>36</v>
      </c>
      <c r="I8517" s="2">
        <v>45108</v>
      </c>
      <c r="J8517" t="s">
        <v>22839</v>
      </c>
      <c r="K8517" t="s">
        <v>22840</v>
      </c>
      <c r="L8517" t="s">
        <v>31</v>
      </c>
      <c r="M8517">
        <v>19045.718400000002</v>
      </c>
      <c r="N8517">
        <v>229</v>
      </c>
      <c r="O8517" t="s">
        <v>43</v>
      </c>
      <c r="P8517" t="s">
        <v>43</v>
      </c>
      <c r="Q8517" s="2">
        <v>45112</v>
      </c>
      <c r="R8517" t="s">
        <v>32</v>
      </c>
      <c r="S8517" t="s">
        <v>45</v>
      </c>
      <c r="T8517">
        <f>_xlfn.DAYS(Raw_data_US_healthcare[[#This Row],[Discharge Date]],Raw_data_US_healthcare[[#This Row],[Date of Admission]])</f>
        <v>4</v>
      </c>
    </row>
    <row r="8518" spans="1:20" x14ac:dyDescent="0.3">
      <c r="A8518" t="s">
        <v>26512</v>
      </c>
      <c r="B8518" t="s">
        <v>22841</v>
      </c>
      <c r="C8518">
        <v>57</v>
      </c>
      <c r="D8518" t="str">
        <f>IF(Raw_data_US_healthcare[[#This Row],[Age]]&lt;35,"Young",IF(Raw_data_US_healthcare[[#This Row],[Age]]&lt;60,"Middle","Senior"))</f>
        <v>Middle</v>
      </c>
      <c r="E8518" t="s">
        <v>26</v>
      </c>
      <c r="F8518" t="s">
        <v>35</v>
      </c>
      <c r="G8518" t="s">
        <v>35</v>
      </c>
      <c r="H8518" t="s">
        <v>28</v>
      </c>
      <c r="I8518" s="2">
        <v>44145</v>
      </c>
      <c r="J8518" t="s">
        <v>22842</v>
      </c>
      <c r="K8518" t="s">
        <v>5132</v>
      </c>
      <c r="L8518" t="s">
        <v>60</v>
      </c>
      <c r="M8518">
        <v>16080.284100000001</v>
      </c>
      <c r="N8518">
        <v>144</v>
      </c>
      <c r="O8518" t="s">
        <v>39</v>
      </c>
      <c r="P8518" t="s">
        <v>39</v>
      </c>
      <c r="Q8518" s="2">
        <v>44165</v>
      </c>
      <c r="R8518" t="s">
        <v>23</v>
      </c>
      <c r="S8518" t="s">
        <v>45</v>
      </c>
      <c r="T8518">
        <f>_xlfn.DAYS(Raw_data_US_healthcare[[#This Row],[Discharge Date]],Raw_data_US_healthcare[[#This Row],[Date of Admission]])</f>
        <v>20</v>
      </c>
    </row>
    <row r="8519" spans="1:20" x14ac:dyDescent="0.3">
      <c r="A8519" t="s">
        <v>26512</v>
      </c>
      <c r="B8519" t="s">
        <v>22843</v>
      </c>
      <c r="C8519">
        <v>35</v>
      </c>
      <c r="D8519" t="str">
        <f>IF(Raw_data_US_healthcare[[#This Row],[Age]]&lt;35,"Young",IF(Raw_data_US_healthcare[[#This Row],[Age]]&lt;60,"Middle","Senior"))</f>
        <v>Middle</v>
      </c>
      <c r="E8519" t="s">
        <v>26</v>
      </c>
      <c r="F8519" t="s">
        <v>62</v>
      </c>
      <c r="G8519" t="s">
        <v>62</v>
      </c>
      <c r="H8519" t="s">
        <v>18</v>
      </c>
      <c r="I8519" s="2">
        <v>44267</v>
      </c>
      <c r="J8519" t="s">
        <v>22844</v>
      </c>
      <c r="K8519" t="s">
        <v>722</v>
      </c>
      <c r="L8519" t="s">
        <v>60</v>
      </c>
      <c r="M8519">
        <v>47864.851699999999</v>
      </c>
      <c r="N8519">
        <v>258</v>
      </c>
      <c r="O8519" t="s">
        <v>39</v>
      </c>
      <c r="P8519" t="s">
        <v>39</v>
      </c>
      <c r="Q8519" s="2">
        <v>44273</v>
      </c>
      <c r="R8519" t="s">
        <v>83</v>
      </c>
      <c r="S8519" t="s">
        <v>24</v>
      </c>
      <c r="T8519">
        <f>_xlfn.DAYS(Raw_data_US_healthcare[[#This Row],[Discharge Date]],Raw_data_US_healthcare[[#This Row],[Date of Admission]])</f>
        <v>6</v>
      </c>
    </row>
    <row r="8520" spans="1:20" x14ac:dyDescent="0.3">
      <c r="A8520" t="s">
        <v>26511</v>
      </c>
      <c r="B8520" t="s">
        <v>22845</v>
      </c>
      <c r="C8520">
        <v>21</v>
      </c>
      <c r="D8520" t="str">
        <f>IF(Raw_data_US_healthcare[[#This Row],[Age]]&lt;35,"Young",IF(Raw_data_US_healthcare[[#This Row],[Age]]&lt;60,"Middle","Senior"))</f>
        <v>Young</v>
      </c>
      <c r="E8520" t="s">
        <v>16</v>
      </c>
      <c r="F8520" t="s">
        <v>62</v>
      </c>
      <c r="G8520" t="s">
        <v>62</v>
      </c>
      <c r="H8520" t="s">
        <v>69</v>
      </c>
      <c r="I8520" s="2">
        <v>44659</v>
      </c>
      <c r="J8520" t="s">
        <v>22846</v>
      </c>
      <c r="K8520" t="s">
        <v>22847</v>
      </c>
      <c r="L8520" t="s">
        <v>56</v>
      </c>
      <c r="M8520">
        <v>62736.089599999999</v>
      </c>
      <c r="N8520">
        <v>440</v>
      </c>
      <c r="O8520" t="s">
        <v>39</v>
      </c>
      <c r="P8520" t="s">
        <v>39</v>
      </c>
      <c r="Q8520" s="2">
        <v>44686</v>
      </c>
      <c r="R8520" t="s">
        <v>83</v>
      </c>
      <c r="S8520" t="s">
        <v>24</v>
      </c>
      <c r="T8520">
        <f>_xlfn.DAYS(Raw_data_US_healthcare[[#This Row],[Discharge Date]],Raw_data_US_healthcare[[#This Row],[Date of Admission]])</f>
        <v>27</v>
      </c>
    </row>
    <row r="8521" spans="1:20" x14ac:dyDescent="0.3">
      <c r="A8521" t="s">
        <v>26512</v>
      </c>
      <c r="B8521" t="s">
        <v>22848</v>
      </c>
      <c r="C8521">
        <v>47</v>
      </c>
      <c r="D8521" t="str">
        <f>IF(Raw_data_US_healthcare[[#This Row],[Age]]&lt;35,"Young",IF(Raw_data_US_healthcare[[#This Row],[Age]]&lt;60,"Middle","Senior"))</f>
        <v>Middle</v>
      </c>
      <c r="E8521" t="s">
        <v>26</v>
      </c>
      <c r="F8521" t="s">
        <v>88</v>
      </c>
      <c r="G8521" t="s">
        <v>88</v>
      </c>
      <c r="H8521" t="s">
        <v>26514</v>
      </c>
      <c r="I8521" s="2">
        <v>43473</v>
      </c>
      <c r="J8521" t="s">
        <v>22849</v>
      </c>
      <c r="K8521" t="s">
        <v>22850</v>
      </c>
      <c r="L8521" t="s">
        <v>56</v>
      </c>
      <c r="M8521">
        <v>22897.620299999999</v>
      </c>
      <c r="N8521">
        <v>173</v>
      </c>
      <c r="O8521" t="s">
        <v>22</v>
      </c>
      <c r="P8521" t="s">
        <v>22</v>
      </c>
      <c r="Q8521" s="2">
        <v>43479</v>
      </c>
      <c r="R8521" t="s">
        <v>48</v>
      </c>
      <c r="S8521" t="s">
        <v>45</v>
      </c>
      <c r="T8521">
        <f>_xlfn.DAYS(Raw_data_US_healthcare[[#This Row],[Discharge Date]],Raw_data_US_healthcare[[#This Row],[Date of Admission]])</f>
        <v>6</v>
      </c>
    </row>
    <row r="8522" spans="1:20" x14ac:dyDescent="0.3">
      <c r="A8522" t="s">
        <v>26511</v>
      </c>
      <c r="B8522" t="s">
        <v>7884</v>
      </c>
      <c r="C8522">
        <v>82</v>
      </c>
      <c r="D8522" t="str">
        <f>IF(Raw_data_US_healthcare[[#This Row],[Age]]&lt;35,"Young",IF(Raw_data_US_healthcare[[#This Row],[Age]]&lt;60,"Middle","Senior"))</f>
        <v>Senior</v>
      </c>
      <c r="E8522" t="s">
        <v>16</v>
      </c>
      <c r="F8522" t="s">
        <v>88</v>
      </c>
      <c r="G8522" t="s">
        <v>88</v>
      </c>
      <c r="H8522" t="s">
        <v>18</v>
      </c>
      <c r="I8522" s="2">
        <v>44906</v>
      </c>
      <c r="J8522" t="s">
        <v>22851</v>
      </c>
      <c r="K8522" t="s">
        <v>22852</v>
      </c>
      <c r="L8522" t="s">
        <v>31</v>
      </c>
      <c r="M8522">
        <v>18782.3979</v>
      </c>
      <c r="N8522">
        <v>377</v>
      </c>
      <c r="O8522" t="s">
        <v>39</v>
      </c>
      <c r="P8522" t="s">
        <v>39</v>
      </c>
      <c r="Q8522" s="2">
        <v>44911</v>
      </c>
      <c r="R8522" t="s">
        <v>48</v>
      </c>
      <c r="S8522" t="s">
        <v>24</v>
      </c>
      <c r="T8522">
        <f>_xlfn.DAYS(Raw_data_US_healthcare[[#This Row],[Discharge Date]],Raw_data_US_healthcare[[#This Row],[Date of Admission]])</f>
        <v>5</v>
      </c>
    </row>
    <row r="8523" spans="1:20" x14ac:dyDescent="0.3">
      <c r="A8523" t="s">
        <v>26511</v>
      </c>
      <c r="B8523" t="s">
        <v>22853</v>
      </c>
      <c r="C8523">
        <v>27</v>
      </c>
      <c r="D8523" t="str">
        <f>IF(Raw_data_US_healthcare[[#This Row],[Age]]&lt;35,"Young",IF(Raw_data_US_healthcare[[#This Row],[Age]]&lt;60,"Middle","Senior"))</f>
        <v>Young</v>
      </c>
      <c r="E8523" t="s">
        <v>16</v>
      </c>
      <c r="F8523" t="s">
        <v>88</v>
      </c>
      <c r="G8523" t="s">
        <v>88</v>
      </c>
      <c r="H8523" t="s">
        <v>26514</v>
      </c>
      <c r="I8523" s="2">
        <v>44694</v>
      </c>
      <c r="J8523" t="s">
        <v>22854</v>
      </c>
      <c r="K8523" t="s">
        <v>22855</v>
      </c>
      <c r="L8523" t="s">
        <v>56</v>
      </c>
      <c r="M8523">
        <v>27354.3887</v>
      </c>
      <c r="N8523">
        <v>127</v>
      </c>
      <c r="O8523" t="s">
        <v>22</v>
      </c>
      <c r="P8523" t="s">
        <v>22</v>
      </c>
      <c r="Q8523" s="2">
        <v>44717</v>
      </c>
      <c r="R8523" t="s">
        <v>48</v>
      </c>
      <c r="S8523" t="s">
        <v>24</v>
      </c>
      <c r="T8523">
        <f>_xlfn.DAYS(Raw_data_US_healthcare[[#This Row],[Discharge Date]],Raw_data_US_healthcare[[#This Row],[Date of Admission]])</f>
        <v>23</v>
      </c>
    </row>
    <row r="8524" spans="1:20" x14ac:dyDescent="0.3">
      <c r="A8524" t="s">
        <v>26512</v>
      </c>
      <c r="B8524" t="s">
        <v>22856</v>
      </c>
      <c r="C8524">
        <v>67</v>
      </c>
      <c r="D8524" t="str">
        <f>IF(Raw_data_US_healthcare[[#This Row],[Age]]&lt;35,"Young",IF(Raw_data_US_healthcare[[#This Row],[Age]]&lt;60,"Middle","Senior"))</f>
        <v>Senior</v>
      </c>
      <c r="E8524" t="s">
        <v>26</v>
      </c>
      <c r="F8524" t="s">
        <v>27</v>
      </c>
      <c r="G8524" t="s">
        <v>27</v>
      </c>
      <c r="H8524" t="s">
        <v>69</v>
      </c>
      <c r="I8524" s="2">
        <v>44914</v>
      </c>
      <c r="J8524" t="s">
        <v>5048</v>
      </c>
      <c r="K8524" t="s">
        <v>22857</v>
      </c>
      <c r="L8524" t="s">
        <v>60</v>
      </c>
      <c r="M8524">
        <v>7468.0735000000004</v>
      </c>
      <c r="N8524">
        <v>168</v>
      </c>
      <c r="O8524" t="s">
        <v>39</v>
      </c>
      <c r="P8524" t="s">
        <v>39</v>
      </c>
      <c r="Q8524" s="2">
        <v>44929</v>
      </c>
      <c r="R8524" t="s">
        <v>48</v>
      </c>
      <c r="S8524" t="s">
        <v>24</v>
      </c>
      <c r="T8524">
        <f>_xlfn.DAYS(Raw_data_US_healthcare[[#This Row],[Discharge Date]],Raw_data_US_healthcare[[#This Row],[Date of Admission]])</f>
        <v>15</v>
      </c>
    </row>
    <row r="8525" spans="1:20" x14ac:dyDescent="0.3">
      <c r="A8525" t="s">
        <v>26511</v>
      </c>
      <c r="B8525" t="s">
        <v>22858</v>
      </c>
      <c r="C8525">
        <v>29</v>
      </c>
      <c r="D8525" t="str">
        <f>IF(Raw_data_US_healthcare[[#This Row],[Age]]&lt;35,"Young",IF(Raw_data_US_healthcare[[#This Row],[Age]]&lt;60,"Middle","Senior"))</f>
        <v>Young</v>
      </c>
      <c r="E8525" t="s">
        <v>16</v>
      </c>
      <c r="F8525" t="s">
        <v>35</v>
      </c>
      <c r="G8525" t="s">
        <v>35</v>
      </c>
      <c r="H8525" t="s">
        <v>26514</v>
      </c>
      <c r="I8525" s="2">
        <v>44338</v>
      </c>
      <c r="J8525" t="s">
        <v>22859</v>
      </c>
      <c r="K8525" t="s">
        <v>22860</v>
      </c>
      <c r="L8525" t="s">
        <v>56</v>
      </c>
      <c r="M8525">
        <v>37786.969799999999</v>
      </c>
      <c r="N8525">
        <v>312</v>
      </c>
      <c r="O8525" t="s">
        <v>22</v>
      </c>
      <c r="P8525" t="s">
        <v>22</v>
      </c>
      <c r="Q8525" s="2">
        <v>44356</v>
      </c>
      <c r="R8525" t="s">
        <v>83</v>
      </c>
      <c r="S8525" t="s">
        <v>24</v>
      </c>
      <c r="T8525">
        <f>_xlfn.DAYS(Raw_data_US_healthcare[[#This Row],[Discharge Date]],Raw_data_US_healthcare[[#This Row],[Date of Admission]])</f>
        <v>18</v>
      </c>
    </row>
    <row r="8526" spans="1:20" x14ac:dyDescent="0.3">
      <c r="A8526" t="s">
        <v>26512</v>
      </c>
      <c r="B8526" t="s">
        <v>22861</v>
      </c>
      <c r="C8526">
        <v>19</v>
      </c>
      <c r="D8526" t="str">
        <f>IF(Raw_data_US_healthcare[[#This Row],[Age]]&lt;35,"Young",IF(Raw_data_US_healthcare[[#This Row],[Age]]&lt;60,"Middle","Senior"))</f>
        <v>Young</v>
      </c>
      <c r="E8526" t="s">
        <v>26</v>
      </c>
      <c r="F8526" t="s">
        <v>17</v>
      </c>
      <c r="G8526" t="s">
        <v>17</v>
      </c>
      <c r="H8526" t="s">
        <v>26516</v>
      </c>
      <c r="I8526" s="2">
        <v>44203</v>
      </c>
      <c r="J8526" t="s">
        <v>22862</v>
      </c>
      <c r="K8526" t="s">
        <v>22863</v>
      </c>
      <c r="L8526" t="s">
        <v>56</v>
      </c>
      <c r="M8526">
        <v>12088.4717</v>
      </c>
      <c r="N8526">
        <v>425</v>
      </c>
      <c r="O8526" t="s">
        <v>43</v>
      </c>
      <c r="P8526" t="s">
        <v>43</v>
      </c>
      <c r="Q8526" s="2">
        <v>44218</v>
      </c>
      <c r="R8526" t="s">
        <v>48</v>
      </c>
      <c r="S8526" t="s">
        <v>33</v>
      </c>
      <c r="T8526">
        <f>_xlfn.DAYS(Raw_data_US_healthcare[[#This Row],[Discharge Date]],Raw_data_US_healthcare[[#This Row],[Date of Admission]])</f>
        <v>15</v>
      </c>
    </row>
    <row r="8527" spans="1:20" x14ac:dyDescent="0.3">
      <c r="A8527" t="s">
        <v>26511</v>
      </c>
      <c r="B8527" t="s">
        <v>22864</v>
      </c>
      <c r="C8527">
        <v>19</v>
      </c>
      <c r="D8527" t="str">
        <f>IF(Raw_data_US_healthcare[[#This Row],[Age]]&lt;35,"Young",IF(Raw_data_US_healthcare[[#This Row],[Age]]&lt;60,"Middle","Senior"))</f>
        <v>Young</v>
      </c>
      <c r="E8527" t="s">
        <v>16</v>
      </c>
      <c r="F8527" t="s">
        <v>228</v>
      </c>
      <c r="G8527" t="s">
        <v>228</v>
      </c>
      <c r="H8527" t="s">
        <v>28</v>
      </c>
      <c r="I8527" s="2">
        <v>44159</v>
      </c>
      <c r="J8527" t="s">
        <v>22865</v>
      </c>
      <c r="K8527" t="s">
        <v>22866</v>
      </c>
      <c r="L8527" t="s">
        <v>60</v>
      </c>
      <c r="M8527">
        <v>6842.5725000000002</v>
      </c>
      <c r="N8527">
        <v>180</v>
      </c>
      <c r="O8527" t="s">
        <v>43</v>
      </c>
      <c r="P8527" t="s">
        <v>43</v>
      </c>
      <c r="Q8527" s="2">
        <v>44167</v>
      </c>
      <c r="R8527" t="s">
        <v>23</v>
      </c>
      <c r="S8527" t="s">
        <v>33</v>
      </c>
      <c r="T8527">
        <f>_xlfn.DAYS(Raw_data_US_healthcare[[#This Row],[Discharge Date]],Raw_data_US_healthcare[[#This Row],[Date of Admission]])</f>
        <v>8</v>
      </c>
    </row>
    <row r="8528" spans="1:20" x14ac:dyDescent="0.3">
      <c r="A8528" t="s">
        <v>26511</v>
      </c>
      <c r="B8528" t="s">
        <v>20284</v>
      </c>
      <c r="C8528">
        <v>71</v>
      </c>
      <c r="D8528" t="str">
        <f>IF(Raw_data_US_healthcare[[#This Row],[Age]]&lt;35,"Young",IF(Raw_data_US_healthcare[[#This Row],[Age]]&lt;60,"Middle","Senior"))</f>
        <v>Senior</v>
      </c>
      <c r="E8528" t="s">
        <v>16</v>
      </c>
      <c r="F8528" t="s">
        <v>88</v>
      </c>
      <c r="G8528" t="s">
        <v>88</v>
      </c>
      <c r="H8528" t="s">
        <v>69</v>
      </c>
      <c r="I8528" s="2">
        <v>43869</v>
      </c>
      <c r="J8528" t="s">
        <v>22867</v>
      </c>
      <c r="K8528" t="s">
        <v>22868</v>
      </c>
      <c r="L8528" t="s">
        <v>21</v>
      </c>
      <c r="M8528">
        <v>29905.6073</v>
      </c>
      <c r="N8528">
        <v>496</v>
      </c>
      <c r="O8528" t="s">
        <v>22</v>
      </c>
      <c r="P8528" t="s">
        <v>22</v>
      </c>
      <c r="Q8528" s="2">
        <v>43891</v>
      </c>
      <c r="R8528" t="s">
        <v>32</v>
      </c>
      <c r="S8528" t="s">
        <v>24</v>
      </c>
      <c r="T8528">
        <f>_xlfn.DAYS(Raw_data_US_healthcare[[#This Row],[Discharge Date]],Raw_data_US_healthcare[[#This Row],[Date of Admission]])</f>
        <v>22</v>
      </c>
    </row>
    <row r="8529" spans="1:20" x14ac:dyDescent="0.3">
      <c r="A8529" t="s">
        <v>26511</v>
      </c>
      <c r="B8529" t="s">
        <v>22869</v>
      </c>
      <c r="C8529">
        <v>42</v>
      </c>
      <c r="D8529" t="str">
        <f>IF(Raw_data_US_healthcare[[#This Row],[Age]]&lt;35,"Young",IF(Raw_data_US_healthcare[[#This Row],[Age]]&lt;60,"Middle","Senior"))</f>
        <v>Middle</v>
      </c>
      <c r="E8529" t="s">
        <v>16</v>
      </c>
      <c r="F8529" t="s">
        <v>88</v>
      </c>
      <c r="G8529" t="s">
        <v>88</v>
      </c>
      <c r="H8529" t="s">
        <v>69</v>
      </c>
      <c r="I8529" s="2">
        <v>43798</v>
      </c>
      <c r="J8529" t="s">
        <v>22870</v>
      </c>
      <c r="K8529" t="s">
        <v>3552</v>
      </c>
      <c r="L8529" t="s">
        <v>52</v>
      </c>
      <c r="M8529">
        <v>31515.2039</v>
      </c>
      <c r="N8529">
        <v>486</v>
      </c>
      <c r="O8529" t="s">
        <v>39</v>
      </c>
      <c r="P8529" t="s">
        <v>39</v>
      </c>
      <c r="Q8529" s="2">
        <v>43810</v>
      </c>
      <c r="R8529" t="s">
        <v>48</v>
      </c>
      <c r="S8529" t="s">
        <v>45</v>
      </c>
      <c r="T8529">
        <f>_xlfn.DAYS(Raw_data_US_healthcare[[#This Row],[Discharge Date]],Raw_data_US_healthcare[[#This Row],[Date of Admission]])</f>
        <v>12</v>
      </c>
    </row>
    <row r="8530" spans="1:20" x14ac:dyDescent="0.3">
      <c r="A8530" t="s">
        <v>26512</v>
      </c>
      <c r="B8530" t="s">
        <v>14625</v>
      </c>
      <c r="C8530">
        <v>58</v>
      </c>
      <c r="D8530" t="str">
        <f>IF(Raw_data_US_healthcare[[#This Row],[Age]]&lt;35,"Young",IF(Raw_data_US_healthcare[[#This Row],[Age]]&lt;60,"Middle","Senior"))</f>
        <v>Middle</v>
      </c>
      <c r="E8530" t="s">
        <v>26</v>
      </c>
      <c r="F8530" t="s">
        <v>62</v>
      </c>
      <c r="G8530" t="s">
        <v>62</v>
      </c>
      <c r="H8530" t="s">
        <v>26516</v>
      </c>
      <c r="I8530" s="2">
        <v>44880</v>
      </c>
      <c r="J8530" t="s">
        <v>22871</v>
      </c>
      <c r="K8530" t="s">
        <v>22872</v>
      </c>
      <c r="L8530" t="s">
        <v>21</v>
      </c>
      <c r="M8530">
        <v>22817.8789</v>
      </c>
      <c r="N8530">
        <v>237</v>
      </c>
      <c r="O8530" t="s">
        <v>39</v>
      </c>
      <c r="P8530" t="s">
        <v>39</v>
      </c>
      <c r="Q8530" s="2">
        <v>44900</v>
      </c>
      <c r="R8530" t="s">
        <v>23</v>
      </c>
      <c r="S8530" t="s">
        <v>33</v>
      </c>
      <c r="T8530">
        <f>_xlfn.DAYS(Raw_data_US_healthcare[[#This Row],[Discharge Date]],Raw_data_US_healthcare[[#This Row],[Date of Admission]])</f>
        <v>20</v>
      </c>
    </row>
    <row r="8531" spans="1:20" x14ac:dyDescent="0.3">
      <c r="A8531" t="s">
        <v>26512</v>
      </c>
      <c r="B8531" t="s">
        <v>22873</v>
      </c>
      <c r="C8531">
        <v>66</v>
      </c>
      <c r="D8531" t="str">
        <f>IF(Raw_data_US_healthcare[[#This Row],[Age]]&lt;35,"Young",IF(Raw_data_US_healthcare[[#This Row],[Age]]&lt;60,"Middle","Senior"))</f>
        <v>Senior</v>
      </c>
      <c r="E8531" t="s">
        <v>26</v>
      </c>
      <c r="F8531" t="s">
        <v>88</v>
      </c>
      <c r="G8531" t="s">
        <v>88</v>
      </c>
      <c r="H8531" t="s">
        <v>36</v>
      </c>
      <c r="I8531" s="2">
        <v>43725</v>
      </c>
      <c r="J8531" t="s">
        <v>22874</v>
      </c>
      <c r="K8531" t="s">
        <v>22875</v>
      </c>
      <c r="L8531" t="s">
        <v>56</v>
      </c>
      <c r="M8531">
        <v>14259.946400000001</v>
      </c>
      <c r="N8531">
        <v>311</v>
      </c>
      <c r="O8531" t="s">
        <v>43</v>
      </c>
      <c r="P8531" t="s">
        <v>43</v>
      </c>
      <c r="Q8531" s="2">
        <v>43740</v>
      </c>
      <c r="R8531" t="s">
        <v>44</v>
      </c>
      <c r="S8531" t="s">
        <v>45</v>
      </c>
      <c r="T8531">
        <f>_xlfn.DAYS(Raw_data_US_healthcare[[#This Row],[Discharge Date]],Raw_data_US_healthcare[[#This Row],[Date of Admission]])</f>
        <v>15</v>
      </c>
    </row>
    <row r="8532" spans="1:20" x14ac:dyDescent="0.3">
      <c r="A8532" t="s">
        <v>26512</v>
      </c>
      <c r="B8532" t="s">
        <v>22876</v>
      </c>
      <c r="C8532">
        <v>50</v>
      </c>
      <c r="D8532" t="str">
        <f>IF(Raw_data_US_healthcare[[#This Row],[Age]]&lt;35,"Young",IF(Raw_data_US_healthcare[[#This Row],[Age]]&lt;60,"Middle","Senior"))</f>
        <v>Middle</v>
      </c>
      <c r="E8532" t="s">
        <v>26</v>
      </c>
      <c r="F8532" t="s">
        <v>17</v>
      </c>
      <c r="G8532" t="s">
        <v>17</v>
      </c>
      <c r="H8532" t="s">
        <v>18</v>
      </c>
      <c r="I8532" s="2">
        <v>43520</v>
      </c>
      <c r="J8532" t="s">
        <v>22877</v>
      </c>
      <c r="K8532" t="s">
        <v>22878</v>
      </c>
      <c r="L8532" t="s">
        <v>52</v>
      </c>
      <c r="M8532">
        <v>55771.500800000002</v>
      </c>
      <c r="N8532">
        <v>353</v>
      </c>
      <c r="O8532" t="s">
        <v>39</v>
      </c>
      <c r="P8532" t="s">
        <v>39</v>
      </c>
      <c r="Q8532" s="2">
        <v>43538</v>
      </c>
      <c r="R8532" t="s">
        <v>44</v>
      </c>
      <c r="S8532" t="s">
        <v>33</v>
      </c>
      <c r="T8532">
        <f>_xlfn.DAYS(Raw_data_US_healthcare[[#This Row],[Discharge Date]],Raw_data_US_healthcare[[#This Row],[Date of Admission]])</f>
        <v>18</v>
      </c>
    </row>
    <row r="8533" spans="1:20" x14ac:dyDescent="0.3">
      <c r="A8533" t="s">
        <v>26512</v>
      </c>
      <c r="B8533" t="s">
        <v>22879</v>
      </c>
      <c r="C8533">
        <v>30</v>
      </c>
      <c r="D8533" t="str">
        <f>IF(Raw_data_US_healthcare[[#This Row],[Age]]&lt;35,"Young",IF(Raw_data_US_healthcare[[#This Row],[Age]]&lt;60,"Middle","Senior"))</f>
        <v>Young</v>
      </c>
      <c r="E8533" t="s">
        <v>26</v>
      </c>
      <c r="F8533" t="s">
        <v>17</v>
      </c>
      <c r="G8533" t="s">
        <v>17</v>
      </c>
      <c r="H8533" t="s">
        <v>26516</v>
      </c>
      <c r="I8533" s="2">
        <v>44320</v>
      </c>
      <c r="J8533" t="s">
        <v>22880</v>
      </c>
      <c r="K8533" t="s">
        <v>22881</v>
      </c>
      <c r="L8533" t="s">
        <v>52</v>
      </c>
      <c r="M8533">
        <v>27511.6011</v>
      </c>
      <c r="N8533">
        <v>222</v>
      </c>
      <c r="O8533" t="s">
        <v>43</v>
      </c>
      <c r="P8533" t="s">
        <v>43</v>
      </c>
      <c r="Q8533" s="2">
        <v>44334</v>
      </c>
      <c r="R8533" t="s">
        <v>23</v>
      </c>
      <c r="S8533" t="s">
        <v>45</v>
      </c>
      <c r="T8533">
        <f>_xlfn.DAYS(Raw_data_US_healthcare[[#This Row],[Discharge Date]],Raw_data_US_healthcare[[#This Row],[Date of Admission]])</f>
        <v>14</v>
      </c>
    </row>
    <row r="8534" spans="1:20" x14ac:dyDescent="0.3">
      <c r="A8534" t="s">
        <v>26512</v>
      </c>
      <c r="B8534" t="s">
        <v>22882</v>
      </c>
      <c r="C8534">
        <v>22</v>
      </c>
      <c r="D8534" t="str">
        <f>IF(Raw_data_US_healthcare[[#This Row],[Age]]&lt;35,"Young",IF(Raw_data_US_healthcare[[#This Row],[Age]]&lt;60,"Middle","Senior"))</f>
        <v>Young</v>
      </c>
      <c r="E8534" t="s">
        <v>26</v>
      </c>
      <c r="F8534" t="s">
        <v>49</v>
      </c>
      <c r="G8534" t="s">
        <v>49</v>
      </c>
      <c r="H8534" t="s">
        <v>26514</v>
      </c>
      <c r="I8534" s="2">
        <v>44107</v>
      </c>
      <c r="J8534" t="s">
        <v>8402</v>
      </c>
      <c r="K8534" t="s">
        <v>22883</v>
      </c>
      <c r="L8534" t="s">
        <v>60</v>
      </c>
      <c r="M8534">
        <v>28524.009900000001</v>
      </c>
      <c r="N8534">
        <v>183</v>
      </c>
      <c r="O8534" t="s">
        <v>22</v>
      </c>
      <c r="P8534" t="s">
        <v>22</v>
      </c>
      <c r="Q8534" s="2">
        <v>44115</v>
      </c>
      <c r="R8534" t="s">
        <v>48</v>
      </c>
      <c r="S8534" t="s">
        <v>24</v>
      </c>
      <c r="T8534">
        <f>_xlfn.DAYS(Raw_data_US_healthcare[[#This Row],[Discharge Date]],Raw_data_US_healthcare[[#This Row],[Date of Admission]])</f>
        <v>8</v>
      </c>
    </row>
    <row r="8535" spans="1:20" x14ac:dyDescent="0.3">
      <c r="A8535" t="s">
        <v>26511</v>
      </c>
      <c r="B8535" t="s">
        <v>22884</v>
      </c>
      <c r="C8535">
        <v>78</v>
      </c>
      <c r="D8535" t="str">
        <f>IF(Raw_data_US_healthcare[[#This Row],[Age]]&lt;35,"Young",IF(Raw_data_US_healthcare[[#This Row],[Age]]&lt;60,"Middle","Senior"))</f>
        <v>Senior</v>
      </c>
      <c r="E8535" t="s">
        <v>16</v>
      </c>
      <c r="F8535" t="s">
        <v>49</v>
      </c>
      <c r="G8535" t="s">
        <v>49</v>
      </c>
      <c r="H8535" t="s">
        <v>26516</v>
      </c>
      <c r="I8535" s="2">
        <v>43803</v>
      </c>
      <c r="J8535" t="s">
        <v>19990</v>
      </c>
      <c r="K8535" t="s">
        <v>12378</v>
      </c>
      <c r="L8535" t="s">
        <v>60</v>
      </c>
      <c r="M8535">
        <v>34669.277699999999</v>
      </c>
      <c r="N8535">
        <v>264</v>
      </c>
      <c r="O8535" t="s">
        <v>22</v>
      </c>
      <c r="P8535" t="s">
        <v>22</v>
      </c>
      <c r="Q8535" s="2">
        <v>43810</v>
      </c>
      <c r="R8535" t="s">
        <v>44</v>
      </c>
      <c r="S8535" t="s">
        <v>45</v>
      </c>
      <c r="T8535">
        <f>_xlfn.DAYS(Raw_data_US_healthcare[[#This Row],[Discharge Date]],Raw_data_US_healthcare[[#This Row],[Date of Admission]])</f>
        <v>7</v>
      </c>
    </row>
    <row r="8536" spans="1:20" x14ac:dyDescent="0.3">
      <c r="A8536" t="s">
        <v>26512</v>
      </c>
      <c r="B8536" t="s">
        <v>22885</v>
      </c>
      <c r="C8536">
        <v>51</v>
      </c>
      <c r="D8536" t="str">
        <f>IF(Raw_data_US_healthcare[[#This Row],[Age]]&lt;35,"Young",IF(Raw_data_US_healthcare[[#This Row],[Age]]&lt;60,"Middle","Senior"))</f>
        <v>Middle</v>
      </c>
      <c r="E8536" t="s">
        <v>26</v>
      </c>
      <c r="F8536" t="s">
        <v>49</v>
      </c>
      <c r="G8536" t="s">
        <v>49</v>
      </c>
      <c r="H8536" t="s">
        <v>28</v>
      </c>
      <c r="I8536" s="2">
        <v>44802</v>
      </c>
      <c r="J8536" t="s">
        <v>22886</v>
      </c>
      <c r="K8536" t="s">
        <v>22887</v>
      </c>
      <c r="L8536" t="s">
        <v>56</v>
      </c>
      <c r="M8536">
        <v>17069.9264</v>
      </c>
      <c r="N8536">
        <v>253</v>
      </c>
      <c r="O8536" t="s">
        <v>39</v>
      </c>
      <c r="P8536" t="s">
        <v>39</v>
      </c>
      <c r="Q8536" s="2">
        <v>44821</v>
      </c>
      <c r="R8536" t="s">
        <v>23</v>
      </c>
      <c r="S8536" t="s">
        <v>45</v>
      </c>
      <c r="T8536">
        <f>_xlfn.DAYS(Raw_data_US_healthcare[[#This Row],[Discharge Date]],Raw_data_US_healthcare[[#This Row],[Date of Admission]])</f>
        <v>19</v>
      </c>
    </row>
    <row r="8537" spans="1:20" x14ac:dyDescent="0.3">
      <c r="A8537" t="s">
        <v>26511</v>
      </c>
      <c r="B8537" t="s">
        <v>22888</v>
      </c>
      <c r="C8537">
        <v>39</v>
      </c>
      <c r="D8537" t="str">
        <f>IF(Raw_data_US_healthcare[[#This Row],[Age]]&lt;35,"Young",IF(Raw_data_US_healthcare[[#This Row],[Age]]&lt;60,"Middle","Senior"))</f>
        <v>Middle</v>
      </c>
      <c r="E8537" t="s">
        <v>16</v>
      </c>
      <c r="F8537" t="s">
        <v>35</v>
      </c>
      <c r="G8537" t="s">
        <v>35</v>
      </c>
      <c r="H8537" t="s">
        <v>26516</v>
      </c>
      <c r="I8537" s="2">
        <v>44333</v>
      </c>
      <c r="J8537" t="s">
        <v>22889</v>
      </c>
      <c r="K8537" t="s">
        <v>11613</v>
      </c>
      <c r="L8537" t="s">
        <v>56</v>
      </c>
      <c r="M8537">
        <v>4135.3490000000002</v>
      </c>
      <c r="N8537">
        <v>166</v>
      </c>
      <c r="O8537" t="s">
        <v>39</v>
      </c>
      <c r="P8537" t="s">
        <v>39</v>
      </c>
      <c r="Q8537" s="2">
        <v>44357</v>
      </c>
      <c r="R8537" t="s">
        <v>44</v>
      </c>
      <c r="S8537" t="s">
        <v>33</v>
      </c>
      <c r="T8537">
        <f>_xlfn.DAYS(Raw_data_US_healthcare[[#This Row],[Discharge Date]],Raw_data_US_healthcare[[#This Row],[Date of Admission]])</f>
        <v>24</v>
      </c>
    </row>
    <row r="8538" spans="1:20" x14ac:dyDescent="0.3">
      <c r="A8538" t="s">
        <v>26511</v>
      </c>
      <c r="B8538" t="s">
        <v>22890</v>
      </c>
      <c r="C8538">
        <v>82</v>
      </c>
      <c r="D8538" t="str">
        <f>IF(Raw_data_US_healthcare[[#This Row],[Age]]&lt;35,"Young",IF(Raw_data_US_healthcare[[#This Row],[Age]]&lt;60,"Middle","Senior"))</f>
        <v>Senior</v>
      </c>
      <c r="E8538" t="s">
        <v>16</v>
      </c>
      <c r="F8538" t="s">
        <v>88</v>
      </c>
      <c r="G8538" t="s">
        <v>88</v>
      </c>
      <c r="H8538" t="s">
        <v>26516</v>
      </c>
      <c r="I8538" s="2">
        <v>43468</v>
      </c>
      <c r="J8538" t="s">
        <v>22891</v>
      </c>
      <c r="K8538" t="s">
        <v>22892</v>
      </c>
      <c r="L8538" t="s">
        <v>31</v>
      </c>
      <c r="M8538">
        <v>31103.870599999998</v>
      </c>
      <c r="N8538">
        <v>210</v>
      </c>
      <c r="O8538" t="s">
        <v>22</v>
      </c>
      <c r="P8538" t="s">
        <v>22</v>
      </c>
      <c r="Q8538" s="2">
        <v>43489</v>
      </c>
      <c r="R8538" t="s">
        <v>48</v>
      </c>
      <c r="S8538" t="s">
        <v>24</v>
      </c>
      <c r="T8538">
        <f>_xlfn.DAYS(Raw_data_US_healthcare[[#This Row],[Discharge Date]],Raw_data_US_healthcare[[#This Row],[Date of Admission]])</f>
        <v>21</v>
      </c>
    </row>
    <row r="8539" spans="1:20" x14ac:dyDescent="0.3">
      <c r="A8539" t="s">
        <v>26512</v>
      </c>
      <c r="B8539" t="s">
        <v>22893</v>
      </c>
      <c r="C8539">
        <v>61</v>
      </c>
      <c r="D8539" t="str">
        <f>IF(Raw_data_US_healthcare[[#This Row],[Age]]&lt;35,"Young",IF(Raw_data_US_healthcare[[#This Row],[Age]]&lt;60,"Middle","Senior"))</f>
        <v>Senior</v>
      </c>
      <c r="E8539" t="s">
        <v>26</v>
      </c>
      <c r="F8539" t="s">
        <v>49</v>
      </c>
      <c r="G8539" t="s">
        <v>49</v>
      </c>
      <c r="H8539" t="s">
        <v>69</v>
      </c>
      <c r="I8539" s="2">
        <v>43442</v>
      </c>
      <c r="J8539" t="s">
        <v>22894</v>
      </c>
      <c r="K8539" t="s">
        <v>22666</v>
      </c>
      <c r="L8539" t="s">
        <v>60</v>
      </c>
      <c r="M8539">
        <v>44834.412600000003</v>
      </c>
      <c r="N8539">
        <v>469</v>
      </c>
      <c r="O8539" t="s">
        <v>39</v>
      </c>
      <c r="P8539" t="s">
        <v>39</v>
      </c>
      <c r="Q8539" s="2">
        <v>43472</v>
      </c>
      <c r="R8539" t="s">
        <v>44</v>
      </c>
      <c r="S8539" t="s">
        <v>45</v>
      </c>
      <c r="T8539">
        <f>_xlfn.DAYS(Raw_data_US_healthcare[[#This Row],[Discharge Date]],Raw_data_US_healthcare[[#This Row],[Date of Admission]])</f>
        <v>30</v>
      </c>
    </row>
    <row r="8540" spans="1:20" x14ac:dyDescent="0.3">
      <c r="A8540" t="s">
        <v>26511</v>
      </c>
      <c r="B8540" t="s">
        <v>10868</v>
      </c>
      <c r="C8540">
        <v>73</v>
      </c>
      <c r="D8540" t="str">
        <f>IF(Raw_data_US_healthcare[[#This Row],[Age]]&lt;35,"Young",IF(Raw_data_US_healthcare[[#This Row],[Age]]&lt;60,"Middle","Senior"))</f>
        <v>Senior</v>
      </c>
      <c r="E8540" t="s">
        <v>16</v>
      </c>
      <c r="F8540" t="s">
        <v>62</v>
      </c>
      <c r="G8540" t="s">
        <v>62</v>
      </c>
      <c r="H8540" t="s">
        <v>69</v>
      </c>
      <c r="I8540" s="2">
        <v>44794</v>
      </c>
      <c r="J8540" t="s">
        <v>22895</v>
      </c>
      <c r="K8540" t="s">
        <v>1138</v>
      </c>
      <c r="L8540" t="s">
        <v>60</v>
      </c>
      <c r="M8540">
        <v>68425.481299999999</v>
      </c>
      <c r="N8540">
        <v>190</v>
      </c>
      <c r="O8540" t="s">
        <v>39</v>
      </c>
      <c r="P8540" t="s">
        <v>39</v>
      </c>
      <c r="Q8540" s="2">
        <v>44810</v>
      </c>
      <c r="R8540" t="s">
        <v>83</v>
      </c>
      <c r="S8540" t="s">
        <v>24</v>
      </c>
      <c r="T8540">
        <f>_xlfn.DAYS(Raw_data_US_healthcare[[#This Row],[Discharge Date]],Raw_data_US_healthcare[[#This Row],[Date of Admission]])</f>
        <v>16</v>
      </c>
    </row>
    <row r="8541" spans="1:20" x14ac:dyDescent="0.3">
      <c r="A8541" t="s">
        <v>26512</v>
      </c>
      <c r="B8541" t="s">
        <v>22896</v>
      </c>
      <c r="C8541">
        <v>41</v>
      </c>
      <c r="D8541" t="str">
        <f>IF(Raw_data_US_healthcare[[#This Row],[Age]]&lt;35,"Young",IF(Raw_data_US_healthcare[[#This Row],[Age]]&lt;60,"Middle","Senior"))</f>
        <v>Middle</v>
      </c>
      <c r="E8541" t="s">
        <v>26</v>
      </c>
      <c r="F8541" t="s">
        <v>228</v>
      </c>
      <c r="G8541" t="s">
        <v>228</v>
      </c>
      <c r="H8541" t="s">
        <v>26514</v>
      </c>
      <c r="I8541" s="2">
        <v>45042</v>
      </c>
      <c r="J8541" t="s">
        <v>22897</v>
      </c>
      <c r="K8541" t="s">
        <v>22898</v>
      </c>
      <c r="L8541" t="s">
        <v>56</v>
      </c>
      <c r="M8541">
        <v>34843.638899999998</v>
      </c>
      <c r="N8541">
        <v>340</v>
      </c>
      <c r="O8541" t="s">
        <v>22</v>
      </c>
      <c r="P8541" t="s">
        <v>22</v>
      </c>
      <c r="Q8541" s="2">
        <v>45046</v>
      </c>
      <c r="R8541" t="s">
        <v>44</v>
      </c>
      <c r="S8541" t="s">
        <v>33</v>
      </c>
      <c r="T8541">
        <f>_xlfn.DAYS(Raw_data_US_healthcare[[#This Row],[Discharge Date]],Raw_data_US_healthcare[[#This Row],[Date of Admission]])</f>
        <v>4</v>
      </c>
    </row>
    <row r="8542" spans="1:20" x14ac:dyDescent="0.3">
      <c r="A8542" t="s">
        <v>26511</v>
      </c>
      <c r="B8542" t="s">
        <v>22899</v>
      </c>
      <c r="C8542">
        <v>58</v>
      </c>
      <c r="D8542" t="str">
        <f>IF(Raw_data_US_healthcare[[#This Row],[Age]]&lt;35,"Young",IF(Raw_data_US_healthcare[[#This Row],[Age]]&lt;60,"Middle","Senior"))</f>
        <v>Middle</v>
      </c>
      <c r="E8542" t="s">
        <v>16</v>
      </c>
      <c r="F8542" t="s">
        <v>27</v>
      </c>
      <c r="G8542" t="s">
        <v>27</v>
      </c>
      <c r="H8542" t="s">
        <v>18</v>
      </c>
      <c r="I8542" s="2">
        <v>44614</v>
      </c>
      <c r="J8542" t="s">
        <v>22900</v>
      </c>
      <c r="K8542" t="s">
        <v>22901</v>
      </c>
      <c r="L8542" t="s">
        <v>60</v>
      </c>
      <c r="M8542">
        <v>16212.3984</v>
      </c>
      <c r="N8542">
        <v>112</v>
      </c>
      <c r="O8542" t="s">
        <v>43</v>
      </c>
      <c r="P8542" t="s">
        <v>43</v>
      </c>
      <c r="Q8542" s="2">
        <v>44632</v>
      </c>
      <c r="R8542" t="s">
        <v>23</v>
      </c>
      <c r="S8542" t="s">
        <v>45</v>
      </c>
      <c r="T8542">
        <f>_xlfn.DAYS(Raw_data_US_healthcare[[#This Row],[Discharge Date]],Raw_data_US_healthcare[[#This Row],[Date of Admission]])</f>
        <v>18</v>
      </c>
    </row>
    <row r="8543" spans="1:20" x14ac:dyDescent="0.3">
      <c r="A8543" t="s">
        <v>26512</v>
      </c>
      <c r="B8543" t="s">
        <v>22902</v>
      </c>
      <c r="C8543">
        <v>56</v>
      </c>
      <c r="D8543" t="str">
        <f>IF(Raw_data_US_healthcare[[#This Row],[Age]]&lt;35,"Young",IF(Raw_data_US_healthcare[[#This Row],[Age]]&lt;60,"Middle","Senior"))</f>
        <v>Middle</v>
      </c>
      <c r="E8543" t="s">
        <v>26</v>
      </c>
      <c r="F8543" t="s">
        <v>35</v>
      </c>
      <c r="G8543" t="s">
        <v>35</v>
      </c>
      <c r="H8543" t="s">
        <v>36</v>
      </c>
      <c r="I8543" s="2">
        <v>44743</v>
      </c>
      <c r="J8543" t="s">
        <v>22903</v>
      </c>
      <c r="K8543" t="s">
        <v>8738</v>
      </c>
      <c r="L8543" t="s">
        <v>60</v>
      </c>
      <c r="M8543">
        <v>3179.8035</v>
      </c>
      <c r="N8543">
        <v>485</v>
      </c>
      <c r="O8543" t="s">
        <v>43</v>
      </c>
      <c r="P8543" t="s">
        <v>43</v>
      </c>
      <c r="Q8543" s="2">
        <v>44769</v>
      </c>
      <c r="R8543" t="s">
        <v>44</v>
      </c>
      <c r="S8543" t="s">
        <v>33</v>
      </c>
      <c r="T8543">
        <f>_xlfn.DAYS(Raw_data_US_healthcare[[#This Row],[Discharge Date]],Raw_data_US_healthcare[[#This Row],[Date of Admission]])</f>
        <v>26</v>
      </c>
    </row>
    <row r="8544" spans="1:20" x14ac:dyDescent="0.3">
      <c r="A8544" t="s">
        <v>26511</v>
      </c>
      <c r="B8544" t="s">
        <v>22904</v>
      </c>
      <c r="C8544">
        <v>77</v>
      </c>
      <c r="D8544" t="str">
        <f>IF(Raw_data_US_healthcare[[#This Row],[Age]]&lt;35,"Young",IF(Raw_data_US_healthcare[[#This Row],[Age]]&lt;60,"Middle","Senior"))</f>
        <v>Senior</v>
      </c>
      <c r="E8544" t="s">
        <v>16</v>
      </c>
      <c r="F8544" t="s">
        <v>35</v>
      </c>
      <c r="G8544" t="s">
        <v>35</v>
      </c>
      <c r="H8544" t="s">
        <v>26514</v>
      </c>
      <c r="I8544" s="2">
        <v>44330</v>
      </c>
      <c r="J8544" t="s">
        <v>22905</v>
      </c>
      <c r="K8544" t="s">
        <v>22906</v>
      </c>
      <c r="L8544" t="s">
        <v>31</v>
      </c>
      <c r="M8544">
        <v>13787.161400000001</v>
      </c>
      <c r="N8544">
        <v>491</v>
      </c>
      <c r="O8544" t="s">
        <v>22</v>
      </c>
      <c r="P8544" t="s">
        <v>22</v>
      </c>
      <c r="Q8544" s="2">
        <v>44352</v>
      </c>
      <c r="R8544" t="s">
        <v>23</v>
      </c>
      <c r="S8544" t="s">
        <v>45</v>
      </c>
      <c r="T8544">
        <f>_xlfn.DAYS(Raw_data_US_healthcare[[#This Row],[Discharge Date]],Raw_data_US_healthcare[[#This Row],[Date of Admission]])</f>
        <v>22</v>
      </c>
    </row>
    <row r="8545" spans="1:20" x14ac:dyDescent="0.3">
      <c r="A8545" t="s">
        <v>26511</v>
      </c>
      <c r="B8545" t="s">
        <v>22907</v>
      </c>
      <c r="C8545">
        <v>46</v>
      </c>
      <c r="D8545" t="str">
        <f>IF(Raw_data_US_healthcare[[#This Row],[Age]]&lt;35,"Young",IF(Raw_data_US_healthcare[[#This Row],[Age]]&lt;60,"Middle","Senior"))</f>
        <v>Middle</v>
      </c>
      <c r="E8545" t="s">
        <v>16</v>
      </c>
      <c r="F8545" t="s">
        <v>35</v>
      </c>
      <c r="G8545" t="s">
        <v>35</v>
      </c>
      <c r="H8545" t="s">
        <v>69</v>
      </c>
      <c r="I8545" s="2">
        <v>44852</v>
      </c>
      <c r="J8545" t="s">
        <v>22908</v>
      </c>
      <c r="K8545" t="s">
        <v>22909</v>
      </c>
      <c r="L8545" t="s">
        <v>52</v>
      </c>
      <c r="M8545">
        <v>56131.993600000002</v>
      </c>
      <c r="N8545">
        <v>447</v>
      </c>
      <c r="O8545" t="s">
        <v>39</v>
      </c>
      <c r="P8545" t="s">
        <v>39</v>
      </c>
      <c r="Q8545" s="2">
        <v>44879</v>
      </c>
      <c r="R8545" t="s">
        <v>32</v>
      </c>
      <c r="S8545" t="s">
        <v>45</v>
      </c>
      <c r="T8545">
        <f>_xlfn.DAYS(Raw_data_US_healthcare[[#This Row],[Discharge Date]],Raw_data_US_healthcare[[#This Row],[Date of Admission]])</f>
        <v>27</v>
      </c>
    </row>
    <row r="8546" spans="1:20" x14ac:dyDescent="0.3">
      <c r="A8546" t="s">
        <v>26512</v>
      </c>
      <c r="B8546" t="s">
        <v>22910</v>
      </c>
      <c r="C8546">
        <v>73</v>
      </c>
      <c r="D8546" t="str">
        <f>IF(Raw_data_US_healthcare[[#This Row],[Age]]&lt;35,"Young",IF(Raw_data_US_healthcare[[#This Row],[Age]]&lt;60,"Middle","Senior"))</f>
        <v>Senior</v>
      </c>
      <c r="E8546" t="s">
        <v>26</v>
      </c>
      <c r="F8546" t="s">
        <v>27</v>
      </c>
      <c r="G8546" t="s">
        <v>27</v>
      </c>
      <c r="H8546" t="s">
        <v>18</v>
      </c>
      <c r="I8546" s="2">
        <v>43518</v>
      </c>
      <c r="J8546" t="s">
        <v>22911</v>
      </c>
      <c r="K8546" t="s">
        <v>22912</v>
      </c>
      <c r="L8546" t="s">
        <v>52</v>
      </c>
      <c r="M8546">
        <v>15332.2477</v>
      </c>
      <c r="N8546">
        <v>435</v>
      </c>
      <c r="O8546" t="s">
        <v>39</v>
      </c>
      <c r="P8546" t="s">
        <v>39</v>
      </c>
      <c r="Q8546" s="2">
        <v>43524</v>
      </c>
      <c r="R8546" t="s">
        <v>48</v>
      </c>
      <c r="S8546" t="s">
        <v>24</v>
      </c>
      <c r="T8546">
        <f>_xlfn.DAYS(Raw_data_US_healthcare[[#This Row],[Discharge Date]],Raw_data_US_healthcare[[#This Row],[Date of Admission]])</f>
        <v>6</v>
      </c>
    </row>
    <row r="8547" spans="1:20" x14ac:dyDescent="0.3">
      <c r="A8547" t="s">
        <v>26511</v>
      </c>
      <c r="B8547" t="s">
        <v>22913</v>
      </c>
      <c r="C8547">
        <v>53</v>
      </c>
      <c r="D8547" t="str">
        <f>IF(Raw_data_US_healthcare[[#This Row],[Age]]&lt;35,"Young",IF(Raw_data_US_healthcare[[#This Row],[Age]]&lt;60,"Middle","Senior"))</f>
        <v>Middle</v>
      </c>
      <c r="E8547" t="s">
        <v>16</v>
      </c>
      <c r="F8547" t="s">
        <v>49</v>
      </c>
      <c r="G8547" t="s">
        <v>49</v>
      </c>
      <c r="H8547" t="s">
        <v>36</v>
      </c>
      <c r="I8547" s="2">
        <v>44675</v>
      </c>
      <c r="J8547" t="s">
        <v>22914</v>
      </c>
      <c r="K8547" t="s">
        <v>22915</v>
      </c>
      <c r="L8547" t="s">
        <v>60</v>
      </c>
      <c r="M8547">
        <v>16823.459500000001</v>
      </c>
      <c r="N8547">
        <v>389</v>
      </c>
      <c r="O8547" t="s">
        <v>43</v>
      </c>
      <c r="P8547" t="s">
        <v>43</v>
      </c>
      <c r="Q8547" s="2">
        <v>44680</v>
      </c>
      <c r="R8547" t="s">
        <v>44</v>
      </c>
      <c r="S8547" t="s">
        <v>45</v>
      </c>
      <c r="T8547">
        <f>_xlfn.DAYS(Raw_data_US_healthcare[[#This Row],[Discharge Date]],Raw_data_US_healthcare[[#This Row],[Date of Admission]])</f>
        <v>5</v>
      </c>
    </row>
    <row r="8548" spans="1:20" x14ac:dyDescent="0.3">
      <c r="A8548" t="s">
        <v>26512</v>
      </c>
      <c r="B8548" t="s">
        <v>22916</v>
      </c>
      <c r="C8548">
        <v>28</v>
      </c>
      <c r="D8548" t="str">
        <f>IF(Raw_data_US_healthcare[[#This Row],[Age]]&lt;35,"Young",IF(Raw_data_US_healthcare[[#This Row],[Age]]&lt;60,"Middle","Senior"))</f>
        <v>Young</v>
      </c>
      <c r="E8548" t="s">
        <v>26</v>
      </c>
      <c r="F8548" t="s">
        <v>113</v>
      </c>
      <c r="G8548" t="s">
        <v>113</v>
      </c>
      <c r="H8548" t="s">
        <v>26516</v>
      </c>
      <c r="I8548" s="2">
        <v>44032</v>
      </c>
      <c r="J8548" t="s">
        <v>22917</v>
      </c>
      <c r="K8548" t="s">
        <v>10933</v>
      </c>
      <c r="L8548" t="s">
        <v>52</v>
      </c>
      <c r="M8548">
        <v>1357.9085</v>
      </c>
      <c r="N8548">
        <v>134</v>
      </c>
      <c r="O8548" t="s">
        <v>39</v>
      </c>
      <c r="P8548" t="s">
        <v>39</v>
      </c>
      <c r="Q8548" s="2">
        <v>44039</v>
      </c>
      <c r="R8548" t="s">
        <v>23</v>
      </c>
      <c r="S8548" t="s">
        <v>45</v>
      </c>
      <c r="T8548">
        <f>_xlfn.DAYS(Raw_data_US_healthcare[[#This Row],[Discharge Date]],Raw_data_US_healthcare[[#This Row],[Date of Admission]])</f>
        <v>7</v>
      </c>
    </row>
    <row r="8549" spans="1:20" x14ac:dyDescent="0.3">
      <c r="A8549" t="s">
        <v>26512</v>
      </c>
      <c r="B8549" t="s">
        <v>22918</v>
      </c>
      <c r="C8549">
        <v>61</v>
      </c>
      <c r="D8549" t="str">
        <f>IF(Raw_data_US_healthcare[[#This Row],[Age]]&lt;35,"Young",IF(Raw_data_US_healthcare[[#This Row],[Age]]&lt;60,"Middle","Senior"))</f>
        <v>Senior</v>
      </c>
      <c r="E8549" t="s">
        <v>26</v>
      </c>
      <c r="F8549" t="s">
        <v>228</v>
      </c>
      <c r="G8549" t="s">
        <v>228</v>
      </c>
      <c r="H8549" t="s">
        <v>26514</v>
      </c>
      <c r="I8549" s="2">
        <v>44019</v>
      </c>
      <c r="J8549" t="s">
        <v>22919</v>
      </c>
      <c r="K8549" t="s">
        <v>6574</v>
      </c>
      <c r="L8549" t="s">
        <v>31</v>
      </c>
      <c r="M8549">
        <v>24101.4313</v>
      </c>
      <c r="N8549">
        <v>166</v>
      </c>
      <c r="O8549" t="s">
        <v>22</v>
      </c>
      <c r="P8549" t="s">
        <v>22</v>
      </c>
      <c r="Q8549" s="2">
        <v>44021</v>
      </c>
      <c r="R8549" t="s">
        <v>23</v>
      </c>
      <c r="S8549" t="s">
        <v>33</v>
      </c>
      <c r="T8549">
        <f>_xlfn.DAYS(Raw_data_US_healthcare[[#This Row],[Discharge Date]],Raw_data_US_healthcare[[#This Row],[Date of Admission]])</f>
        <v>2</v>
      </c>
    </row>
    <row r="8550" spans="1:20" x14ac:dyDescent="0.3">
      <c r="A8550" t="s">
        <v>26511</v>
      </c>
      <c r="B8550" t="s">
        <v>22920</v>
      </c>
      <c r="C8550">
        <v>72</v>
      </c>
      <c r="D8550" t="str">
        <f>IF(Raw_data_US_healthcare[[#This Row],[Age]]&lt;35,"Young",IF(Raw_data_US_healthcare[[#This Row],[Age]]&lt;60,"Middle","Senior"))</f>
        <v>Senior</v>
      </c>
      <c r="E8550" t="s">
        <v>16</v>
      </c>
      <c r="F8550" t="s">
        <v>62</v>
      </c>
      <c r="G8550" t="s">
        <v>62</v>
      </c>
      <c r="H8550" t="s">
        <v>18</v>
      </c>
      <c r="I8550" s="2">
        <v>44728</v>
      </c>
      <c r="J8550" t="s">
        <v>22921</v>
      </c>
      <c r="K8550" t="s">
        <v>22922</v>
      </c>
      <c r="L8550" t="s">
        <v>60</v>
      </c>
      <c r="M8550">
        <v>38852.614800000003</v>
      </c>
      <c r="N8550">
        <v>313</v>
      </c>
      <c r="O8550" t="s">
        <v>39</v>
      </c>
      <c r="P8550" t="s">
        <v>39</v>
      </c>
      <c r="Q8550" s="2">
        <v>44742</v>
      </c>
      <c r="R8550" t="s">
        <v>44</v>
      </c>
      <c r="S8550" t="s">
        <v>33</v>
      </c>
      <c r="T8550">
        <f>_xlfn.DAYS(Raw_data_US_healthcare[[#This Row],[Discharge Date]],Raw_data_US_healthcare[[#This Row],[Date of Admission]])</f>
        <v>14</v>
      </c>
    </row>
    <row r="8551" spans="1:20" x14ac:dyDescent="0.3">
      <c r="A8551" t="s">
        <v>26511</v>
      </c>
      <c r="B8551" t="s">
        <v>22923</v>
      </c>
      <c r="C8551">
        <v>68</v>
      </c>
      <c r="D8551" t="str">
        <f>IF(Raw_data_US_healthcare[[#This Row],[Age]]&lt;35,"Young",IF(Raw_data_US_healthcare[[#This Row],[Age]]&lt;60,"Middle","Senior"))</f>
        <v>Senior</v>
      </c>
      <c r="E8551" t="s">
        <v>16</v>
      </c>
      <c r="F8551" t="s">
        <v>17</v>
      </c>
      <c r="G8551" t="s">
        <v>17</v>
      </c>
      <c r="H8551" t="s">
        <v>26514</v>
      </c>
      <c r="I8551" s="2">
        <v>43423</v>
      </c>
      <c r="J8551" t="s">
        <v>22924</v>
      </c>
      <c r="K8551" t="s">
        <v>22925</v>
      </c>
      <c r="L8551" t="s">
        <v>52</v>
      </c>
      <c r="M8551">
        <v>32263.9378</v>
      </c>
      <c r="N8551">
        <v>212</v>
      </c>
      <c r="O8551" t="s">
        <v>22</v>
      </c>
      <c r="P8551" t="s">
        <v>22</v>
      </c>
      <c r="Q8551" s="2">
        <v>43424</v>
      </c>
      <c r="R8551" t="s">
        <v>48</v>
      </c>
      <c r="S8551" t="s">
        <v>24</v>
      </c>
      <c r="T8551">
        <f>_xlfn.DAYS(Raw_data_US_healthcare[[#This Row],[Discharge Date]],Raw_data_US_healthcare[[#This Row],[Date of Admission]])</f>
        <v>1</v>
      </c>
    </row>
    <row r="8552" spans="1:20" x14ac:dyDescent="0.3">
      <c r="A8552" t="s">
        <v>26511</v>
      </c>
      <c r="B8552" t="s">
        <v>22926</v>
      </c>
      <c r="C8552">
        <v>38</v>
      </c>
      <c r="D8552" t="str">
        <f>IF(Raw_data_US_healthcare[[#This Row],[Age]]&lt;35,"Young",IF(Raw_data_US_healthcare[[#This Row],[Age]]&lt;60,"Middle","Senior"))</f>
        <v>Middle</v>
      </c>
      <c r="E8552" t="s">
        <v>16</v>
      </c>
      <c r="F8552" t="s">
        <v>35</v>
      </c>
      <c r="G8552" t="s">
        <v>35</v>
      </c>
      <c r="H8552" t="s">
        <v>36</v>
      </c>
      <c r="I8552" s="2">
        <v>44770</v>
      </c>
      <c r="J8552" t="s">
        <v>22927</v>
      </c>
      <c r="K8552" t="s">
        <v>22928</v>
      </c>
      <c r="L8552" t="s">
        <v>60</v>
      </c>
      <c r="M8552">
        <v>17915.273399999998</v>
      </c>
      <c r="N8552">
        <v>156</v>
      </c>
      <c r="O8552" t="s">
        <v>22</v>
      </c>
      <c r="P8552" t="s">
        <v>22</v>
      </c>
      <c r="Q8552" s="2">
        <v>44773</v>
      </c>
      <c r="R8552" t="s">
        <v>32</v>
      </c>
      <c r="S8552" t="s">
        <v>45</v>
      </c>
      <c r="T8552">
        <f>_xlfn.DAYS(Raw_data_US_healthcare[[#This Row],[Discharge Date]],Raw_data_US_healthcare[[#This Row],[Date of Admission]])</f>
        <v>3</v>
      </c>
    </row>
    <row r="8553" spans="1:20" x14ac:dyDescent="0.3">
      <c r="A8553" t="s">
        <v>26511</v>
      </c>
      <c r="B8553" t="s">
        <v>22929</v>
      </c>
      <c r="C8553">
        <v>48</v>
      </c>
      <c r="D8553" t="str">
        <f>IF(Raw_data_US_healthcare[[#This Row],[Age]]&lt;35,"Young",IF(Raw_data_US_healthcare[[#This Row],[Age]]&lt;60,"Middle","Senior"))</f>
        <v>Middle</v>
      </c>
      <c r="E8553" t="s">
        <v>16</v>
      </c>
      <c r="F8553" t="s">
        <v>62</v>
      </c>
      <c r="G8553" t="s">
        <v>62</v>
      </c>
      <c r="H8553" t="s">
        <v>26516</v>
      </c>
      <c r="I8553" s="2">
        <v>43420</v>
      </c>
      <c r="J8553" t="s">
        <v>22930</v>
      </c>
      <c r="K8553" t="s">
        <v>22931</v>
      </c>
      <c r="L8553" t="s">
        <v>60</v>
      </c>
      <c r="M8553">
        <v>12971.261699999999</v>
      </c>
      <c r="N8553">
        <v>380</v>
      </c>
      <c r="O8553" t="s">
        <v>39</v>
      </c>
      <c r="P8553" t="s">
        <v>39</v>
      </c>
      <c r="Q8553" s="2">
        <v>43445</v>
      </c>
      <c r="R8553" t="s">
        <v>48</v>
      </c>
      <c r="S8553" t="s">
        <v>45</v>
      </c>
      <c r="T8553">
        <f>_xlfn.DAYS(Raw_data_US_healthcare[[#This Row],[Discharge Date]],Raw_data_US_healthcare[[#This Row],[Date of Admission]])</f>
        <v>25</v>
      </c>
    </row>
    <row r="8554" spans="1:20" x14ac:dyDescent="0.3">
      <c r="A8554" t="s">
        <v>26512</v>
      </c>
      <c r="B8554" t="s">
        <v>22932</v>
      </c>
      <c r="C8554">
        <v>84</v>
      </c>
      <c r="D8554" t="str">
        <f>IF(Raw_data_US_healthcare[[#This Row],[Age]]&lt;35,"Young",IF(Raw_data_US_healthcare[[#This Row],[Age]]&lt;60,"Middle","Senior"))</f>
        <v>Senior</v>
      </c>
      <c r="E8554" t="s">
        <v>26</v>
      </c>
      <c r="F8554" t="s">
        <v>27</v>
      </c>
      <c r="G8554" t="s">
        <v>27</v>
      </c>
      <c r="H8554" t="s">
        <v>69</v>
      </c>
      <c r="I8554" s="2">
        <v>44034</v>
      </c>
      <c r="J8554" t="s">
        <v>17842</v>
      </c>
      <c r="K8554" t="s">
        <v>22933</v>
      </c>
      <c r="L8554" t="s">
        <v>60</v>
      </c>
      <c r="M8554">
        <v>3981.3114</v>
      </c>
      <c r="N8554">
        <v>243</v>
      </c>
      <c r="O8554" t="s">
        <v>22</v>
      </c>
      <c r="P8554" t="s">
        <v>22</v>
      </c>
      <c r="Q8554" s="2">
        <v>44052</v>
      </c>
      <c r="R8554" t="s">
        <v>44</v>
      </c>
      <c r="S8554" t="s">
        <v>24</v>
      </c>
      <c r="T8554">
        <f>_xlfn.DAYS(Raw_data_US_healthcare[[#This Row],[Discharge Date]],Raw_data_US_healthcare[[#This Row],[Date of Admission]])</f>
        <v>18</v>
      </c>
    </row>
    <row r="8555" spans="1:20" x14ac:dyDescent="0.3">
      <c r="A8555" t="s">
        <v>26512</v>
      </c>
      <c r="B8555" t="s">
        <v>3562</v>
      </c>
      <c r="C8555">
        <v>75</v>
      </c>
      <c r="D8555" t="str">
        <f>IF(Raw_data_US_healthcare[[#This Row],[Age]]&lt;35,"Young",IF(Raw_data_US_healthcare[[#This Row],[Age]]&lt;60,"Middle","Senior"))</f>
        <v>Senior</v>
      </c>
      <c r="E8555" t="s">
        <v>26</v>
      </c>
      <c r="F8555" t="s">
        <v>62</v>
      </c>
      <c r="G8555" t="s">
        <v>62</v>
      </c>
      <c r="H8555" t="s">
        <v>26514</v>
      </c>
      <c r="I8555" s="2">
        <v>44372</v>
      </c>
      <c r="J8555" t="s">
        <v>14244</v>
      </c>
      <c r="K8555" t="s">
        <v>22934</v>
      </c>
      <c r="L8555" t="s">
        <v>21</v>
      </c>
      <c r="M8555">
        <v>14152.6435</v>
      </c>
      <c r="N8555">
        <v>165</v>
      </c>
      <c r="O8555" t="s">
        <v>22</v>
      </c>
      <c r="P8555" t="s">
        <v>22</v>
      </c>
      <c r="Q8555" s="2">
        <v>44375</v>
      </c>
      <c r="R8555" t="s">
        <v>32</v>
      </c>
      <c r="S8555" t="s">
        <v>33</v>
      </c>
      <c r="T8555">
        <f>_xlfn.DAYS(Raw_data_US_healthcare[[#This Row],[Discharge Date]],Raw_data_US_healthcare[[#This Row],[Date of Admission]])</f>
        <v>3</v>
      </c>
    </row>
    <row r="8556" spans="1:20" x14ac:dyDescent="0.3">
      <c r="A8556" t="s">
        <v>26511</v>
      </c>
      <c r="B8556" t="s">
        <v>22935</v>
      </c>
      <c r="C8556">
        <v>40</v>
      </c>
      <c r="D8556" t="str">
        <f>IF(Raw_data_US_healthcare[[#This Row],[Age]]&lt;35,"Young",IF(Raw_data_US_healthcare[[#This Row],[Age]]&lt;60,"Middle","Senior"))</f>
        <v>Middle</v>
      </c>
      <c r="E8556" t="s">
        <v>16</v>
      </c>
      <c r="F8556" t="s">
        <v>35</v>
      </c>
      <c r="G8556" t="s">
        <v>35</v>
      </c>
      <c r="H8556" t="s">
        <v>36</v>
      </c>
      <c r="I8556" s="2">
        <v>43860</v>
      </c>
      <c r="J8556" t="s">
        <v>15691</v>
      </c>
      <c r="K8556" t="s">
        <v>22936</v>
      </c>
      <c r="L8556" t="s">
        <v>60</v>
      </c>
      <c r="M8556">
        <v>13489.1155</v>
      </c>
      <c r="N8556">
        <v>444</v>
      </c>
      <c r="O8556" t="s">
        <v>43</v>
      </c>
      <c r="P8556" t="s">
        <v>43</v>
      </c>
      <c r="Q8556" s="2">
        <v>43867</v>
      </c>
      <c r="R8556" t="s">
        <v>83</v>
      </c>
      <c r="S8556" t="s">
        <v>33</v>
      </c>
      <c r="T8556">
        <f>_xlfn.DAYS(Raw_data_US_healthcare[[#This Row],[Discharge Date]],Raw_data_US_healthcare[[#This Row],[Date of Admission]])</f>
        <v>7</v>
      </c>
    </row>
    <row r="8557" spans="1:20" x14ac:dyDescent="0.3">
      <c r="A8557" t="s">
        <v>26511</v>
      </c>
      <c r="B8557" t="s">
        <v>21631</v>
      </c>
      <c r="C8557">
        <v>39</v>
      </c>
      <c r="D8557" t="str">
        <f>IF(Raw_data_US_healthcare[[#This Row],[Age]]&lt;35,"Young",IF(Raw_data_US_healthcare[[#This Row],[Age]]&lt;60,"Middle","Senior"))</f>
        <v>Middle</v>
      </c>
      <c r="E8557" t="s">
        <v>16</v>
      </c>
      <c r="F8557" t="s">
        <v>17</v>
      </c>
      <c r="G8557" t="s">
        <v>17</v>
      </c>
      <c r="H8557" t="s">
        <v>36</v>
      </c>
      <c r="I8557" s="2">
        <v>44222</v>
      </c>
      <c r="J8557" t="s">
        <v>22937</v>
      </c>
      <c r="K8557" t="s">
        <v>22938</v>
      </c>
      <c r="L8557" t="s">
        <v>21</v>
      </c>
      <c r="M8557">
        <v>6286.5677999999998</v>
      </c>
      <c r="N8557">
        <v>205</v>
      </c>
      <c r="O8557" t="s">
        <v>22</v>
      </c>
      <c r="P8557" t="s">
        <v>22</v>
      </c>
      <c r="Q8557" s="2">
        <v>44240</v>
      </c>
      <c r="R8557" t="s">
        <v>48</v>
      </c>
      <c r="S8557" t="s">
        <v>24</v>
      </c>
      <c r="T8557">
        <f>_xlfn.DAYS(Raw_data_US_healthcare[[#This Row],[Discharge Date]],Raw_data_US_healthcare[[#This Row],[Date of Admission]])</f>
        <v>18</v>
      </c>
    </row>
    <row r="8558" spans="1:20" x14ac:dyDescent="0.3">
      <c r="A8558" t="s">
        <v>26512</v>
      </c>
      <c r="B8558" t="s">
        <v>22939</v>
      </c>
      <c r="C8558">
        <v>42</v>
      </c>
      <c r="D8558" t="str">
        <f>IF(Raw_data_US_healthcare[[#This Row],[Age]]&lt;35,"Young",IF(Raw_data_US_healthcare[[#This Row],[Age]]&lt;60,"Middle","Senior"))</f>
        <v>Middle</v>
      </c>
      <c r="E8558" t="s">
        <v>26</v>
      </c>
      <c r="F8558" t="s">
        <v>113</v>
      </c>
      <c r="G8558" t="s">
        <v>113</v>
      </c>
      <c r="H8558" t="s">
        <v>26516</v>
      </c>
      <c r="I8558" s="2">
        <v>44733</v>
      </c>
      <c r="J8558" t="s">
        <v>22940</v>
      </c>
      <c r="K8558" t="s">
        <v>22941</v>
      </c>
      <c r="L8558" t="s">
        <v>31</v>
      </c>
      <c r="M8558">
        <v>10316.8591</v>
      </c>
      <c r="N8558">
        <v>105</v>
      </c>
      <c r="O8558" t="s">
        <v>43</v>
      </c>
      <c r="P8558" t="s">
        <v>43</v>
      </c>
      <c r="Q8558" s="2">
        <v>44741</v>
      </c>
      <c r="R8558" t="s">
        <v>83</v>
      </c>
      <c r="S8558" t="s">
        <v>33</v>
      </c>
      <c r="T8558">
        <f>_xlfn.DAYS(Raw_data_US_healthcare[[#This Row],[Discharge Date]],Raw_data_US_healthcare[[#This Row],[Date of Admission]])</f>
        <v>8</v>
      </c>
    </row>
    <row r="8559" spans="1:20" x14ac:dyDescent="0.3">
      <c r="A8559" t="s">
        <v>26511</v>
      </c>
      <c r="B8559" t="s">
        <v>22942</v>
      </c>
      <c r="C8559">
        <v>61</v>
      </c>
      <c r="D8559" t="str">
        <f>IF(Raw_data_US_healthcare[[#This Row],[Age]]&lt;35,"Young",IF(Raw_data_US_healthcare[[#This Row],[Age]]&lt;60,"Middle","Senior"))</f>
        <v>Senior</v>
      </c>
      <c r="E8559" t="s">
        <v>16</v>
      </c>
      <c r="F8559" t="s">
        <v>228</v>
      </c>
      <c r="G8559" t="s">
        <v>228</v>
      </c>
      <c r="H8559" t="s">
        <v>26514</v>
      </c>
      <c r="I8559" s="2">
        <v>43621</v>
      </c>
      <c r="J8559" t="s">
        <v>22943</v>
      </c>
      <c r="K8559" t="s">
        <v>20149</v>
      </c>
      <c r="L8559" t="s">
        <v>52</v>
      </c>
      <c r="M8559">
        <v>29005.194599999999</v>
      </c>
      <c r="N8559">
        <v>261</v>
      </c>
      <c r="O8559" t="s">
        <v>22</v>
      </c>
      <c r="P8559" t="s">
        <v>22</v>
      </c>
      <c r="Q8559" s="2">
        <v>43636</v>
      </c>
      <c r="R8559" t="s">
        <v>32</v>
      </c>
      <c r="S8559" t="s">
        <v>24</v>
      </c>
      <c r="T8559">
        <f>_xlfn.DAYS(Raw_data_US_healthcare[[#This Row],[Discharge Date]],Raw_data_US_healthcare[[#This Row],[Date of Admission]])</f>
        <v>15</v>
      </c>
    </row>
    <row r="8560" spans="1:20" x14ac:dyDescent="0.3">
      <c r="A8560" t="s">
        <v>26511</v>
      </c>
      <c r="B8560" t="s">
        <v>22944</v>
      </c>
      <c r="C8560">
        <v>31</v>
      </c>
      <c r="D8560" t="str">
        <f>IF(Raw_data_US_healthcare[[#This Row],[Age]]&lt;35,"Young",IF(Raw_data_US_healthcare[[#This Row],[Age]]&lt;60,"Middle","Senior"))</f>
        <v>Young</v>
      </c>
      <c r="E8560" t="s">
        <v>16</v>
      </c>
      <c r="F8560" t="s">
        <v>228</v>
      </c>
      <c r="G8560" t="s">
        <v>228</v>
      </c>
      <c r="H8560" t="s">
        <v>18</v>
      </c>
      <c r="I8560" s="2">
        <v>43717</v>
      </c>
      <c r="J8560" t="s">
        <v>22945</v>
      </c>
      <c r="K8560" t="s">
        <v>22946</v>
      </c>
      <c r="L8560" t="s">
        <v>56</v>
      </c>
      <c r="M8560">
        <v>17379.535199999998</v>
      </c>
      <c r="N8560">
        <v>354</v>
      </c>
      <c r="O8560" t="s">
        <v>39</v>
      </c>
      <c r="P8560" t="s">
        <v>39</v>
      </c>
      <c r="Q8560" s="2">
        <v>43745</v>
      </c>
      <c r="R8560" t="s">
        <v>32</v>
      </c>
      <c r="S8560" t="s">
        <v>24</v>
      </c>
      <c r="T8560">
        <f>_xlfn.DAYS(Raw_data_US_healthcare[[#This Row],[Discharge Date]],Raw_data_US_healthcare[[#This Row],[Date of Admission]])</f>
        <v>28</v>
      </c>
    </row>
    <row r="8561" spans="1:20" x14ac:dyDescent="0.3">
      <c r="A8561" t="s">
        <v>26511</v>
      </c>
      <c r="B8561" t="s">
        <v>22947</v>
      </c>
      <c r="C8561">
        <v>26</v>
      </c>
      <c r="D8561" t="str">
        <f>IF(Raw_data_US_healthcare[[#This Row],[Age]]&lt;35,"Young",IF(Raw_data_US_healthcare[[#This Row],[Age]]&lt;60,"Middle","Senior"))</f>
        <v>Young</v>
      </c>
      <c r="E8561" t="s">
        <v>16</v>
      </c>
      <c r="F8561" t="s">
        <v>17</v>
      </c>
      <c r="G8561" t="s">
        <v>17</v>
      </c>
      <c r="H8561" t="s">
        <v>26516</v>
      </c>
      <c r="I8561" s="2">
        <v>43878</v>
      </c>
      <c r="J8561" t="s">
        <v>14290</v>
      </c>
      <c r="K8561" t="s">
        <v>5322</v>
      </c>
      <c r="L8561" t="s">
        <v>56</v>
      </c>
      <c r="M8561">
        <v>26873.704900000001</v>
      </c>
      <c r="N8561">
        <v>211</v>
      </c>
      <c r="O8561" t="s">
        <v>22</v>
      </c>
      <c r="P8561" t="s">
        <v>22</v>
      </c>
      <c r="Q8561" s="2">
        <v>43887</v>
      </c>
      <c r="R8561" t="s">
        <v>23</v>
      </c>
      <c r="S8561" t="s">
        <v>24</v>
      </c>
      <c r="T8561">
        <f>_xlfn.DAYS(Raw_data_US_healthcare[[#This Row],[Discharge Date]],Raw_data_US_healthcare[[#This Row],[Date of Admission]])</f>
        <v>9</v>
      </c>
    </row>
    <row r="8562" spans="1:20" x14ac:dyDescent="0.3">
      <c r="A8562" t="s">
        <v>26512</v>
      </c>
      <c r="B8562" t="s">
        <v>22948</v>
      </c>
      <c r="C8562">
        <v>27</v>
      </c>
      <c r="D8562" t="str">
        <f>IF(Raw_data_US_healthcare[[#This Row],[Age]]&lt;35,"Young",IF(Raw_data_US_healthcare[[#This Row],[Age]]&lt;60,"Middle","Senior"))</f>
        <v>Young</v>
      </c>
      <c r="E8562" t="s">
        <v>26</v>
      </c>
      <c r="F8562" t="s">
        <v>228</v>
      </c>
      <c r="G8562" t="s">
        <v>228</v>
      </c>
      <c r="H8562" t="s">
        <v>69</v>
      </c>
      <c r="I8562" s="2">
        <v>44573</v>
      </c>
      <c r="J8562" t="s">
        <v>22949</v>
      </c>
      <c r="K8562" t="s">
        <v>22950</v>
      </c>
      <c r="L8562" t="s">
        <v>56</v>
      </c>
      <c r="M8562">
        <v>22689.696100000001</v>
      </c>
      <c r="N8562">
        <v>305</v>
      </c>
      <c r="O8562" t="s">
        <v>39</v>
      </c>
      <c r="P8562" t="s">
        <v>39</v>
      </c>
      <c r="Q8562" s="2">
        <v>44586</v>
      </c>
      <c r="R8562" t="s">
        <v>44</v>
      </c>
      <c r="S8562" t="s">
        <v>24</v>
      </c>
      <c r="T8562">
        <f>_xlfn.DAYS(Raw_data_US_healthcare[[#This Row],[Discharge Date]],Raw_data_US_healthcare[[#This Row],[Date of Admission]])</f>
        <v>13</v>
      </c>
    </row>
    <row r="8563" spans="1:20" x14ac:dyDescent="0.3">
      <c r="A8563" t="s">
        <v>26512</v>
      </c>
      <c r="B8563" t="s">
        <v>22951</v>
      </c>
      <c r="C8563">
        <v>45</v>
      </c>
      <c r="D8563" t="str">
        <f>IF(Raw_data_US_healthcare[[#This Row],[Age]]&lt;35,"Young",IF(Raw_data_US_healthcare[[#This Row],[Age]]&lt;60,"Middle","Senior"))</f>
        <v>Middle</v>
      </c>
      <c r="E8563" t="s">
        <v>26</v>
      </c>
      <c r="F8563" t="s">
        <v>27</v>
      </c>
      <c r="G8563" t="s">
        <v>27</v>
      </c>
      <c r="H8563" t="s">
        <v>36</v>
      </c>
      <c r="I8563" s="2">
        <v>44918</v>
      </c>
      <c r="J8563" t="s">
        <v>22952</v>
      </c>
      <c r="K8563" t="s">
        <v>1588</v>
      </c>
      <c r="L8563" t="s">
        <v>60</v>
      </c>
      <c r="M8563">
        <v>19117.274399999998</v>
      </c>
      <c r="N8563">
        <v>216</v>
      </c>
      <c r="O8563" t="s">
        <v>43</v>
      </c>
      <c r="P8563" t="s">
        <v>43</v>
      </c>
      <c r="Q8563" s="2">
        <v>44937</v>
      </c>
      <c r="R8563" t="s">
        <v>23</v>
      </c>
      <c r="S8563" t="s">
        <v>45</v>
      </c>
      <c r="T8563">
        <f>_xlfn.DAYS(Raw_data_US_healthcare[[#This Row],[Discharge Date]],Raw_data_US_healthcare[[#This Row],[Date of Admission]])</f>
        <v>19</v>
      </c>
    </row>
    <row r="8564" spans="1:20" x14ac:dyDescent="0.3">
      <c r="A8564" t="s">
        <v>26512</v>
      </c>
      <c r="B8564" t="s">
        <v>22953</v>
      </c>
      <c r="C8564">
        <v>34</v>
      </c>
      <c r="D8564" t="str">
        <f>IF(Raw_data_US_healthcare[[#This Row],[Age]]&lt;35,"Young",IF(Raw_data_US_healthcare[[#This Row],[Age]]&lt;60,"Middle","Senior"))</f>
        <v>Young</v>
      </c>
      <c r="E8564" t="s">
        <v>26</v>
      </c>
      <c r="F8564" t="s">
        <v>27</v>
      </c>
      <c r="G8564" t="s">
        <v>27</v>
      </c>
      <c r="H8564" t="s">
        <v>28</v>
      </c>
      <c r="I8564" s="2">
        <v>45135</v>
      </c>
      <c r="J8564" t="s">
        <v>22954</v>
      </c>
      <c r="K8564" t="s">
        <v>22955</v>
      </c>
      <c r="L8564" t="s">
        <v>60</v>
      </c>
      <c r="M8564">
        <v>17222.727800000001</v>
      </c>
      <c r="N8564">
        <v>279</v>
      </c>
      <c r="O8564" t="s">
        <v>43</v>
      </c>
      <c r="P8564" t="s">
        <v>43</v>
      </c>
      <c r="Q8564" s="2">
        <v>45137</v>
      </c>
      <c r="R8564" t="s">
        <v>83</v>
      </c>
      <c r="S8564" t="s">
        <v>24</v>
      </c>
      <c r="T8564">
        <f>_xlfn.DAYS(Raw_data_US_healthcare[[#This Row],[Discharge Date]],Raw_data_US_healthcare[[#This Row],[Date of Admission]])</f>
        <v>2</v>
      </c>
    </row>
    <row r="8565" spans="1:20" x14ac:dyDescent="0.3">
      <c r="A8565" t="s">
        <v>26512</v>
      </c>
      <c r="B8565" t="s">
        <v>22956</v>
      </c>
      <c r="C8565">
        <v>80</v>
      </c>
      <c r="D8565" t="str">
        <f>IF(Raw_data_US_healthcare[[#This Row],[Age]]&lt;35,"Young",IF(Raw_data_US_healthcare[[#This Row],[Age]]&lt;60,"Middle","Senior"))</f>
        <v>Senior</v>
      </c>
      <c r="E8565" t="s">
        <v>26</v>
      </c>
      <c r="F8565" t="s">
        <v>35</v>
      </c>
      <c r="G8565" t="s">
        <v>35</v>
      </c>
      <c r="H8565" t="s">
        <v>26516</v>
      </c>
      <c r="I8565" s="2">
        <v>44813</v>
      </c>
      <c r="J8565" t="s">
        <v>22957</v>
      </c>
      <c r="K8565" t="s">
        <v>4582</v>
      </c>
      <c r="L8565" t="s">
        <v>21</v>
      </c>
      <c r="M8565">
        <v>11809.1312</v>
      </c>
      <c r="N8565">
        <v>441</v>
      </c>
      <c r="O8565" t="s">
        <v>39</v>
      </c>
      <c r="P8565" t="s">
        <v>39</v>
      </c>
      <c r="Q8565" s="2">
        <v>44827</v>
      </c>
      <c r="R8565" t="s">
        <v>32</v>
      </c>
      <c r="S8565" t="s">
        <v>33</v>
      </c>
      <c r="T8565">
        <f>_xlfn.DAYS(Raw_data_US_healthcare[[#This Row],[Discharge Date]],Raw_data_US_healthcare[[#This Row],[Date of Admission]])</f>
        <v>14</v>
      </c>
    </row>
    <row r="8566" spans="1:20" x14ac:dyDescent="0.3">
      <c r="A8566" t="s">
        <v>26512</v>
      </c>
      <c r="B8566" t="s">
        <v>13765</v>
      </c>
      <c r="C8566">
        <v>43</v>
      </c>
      <c r="D8566" t="str">
        <f>IF(Raw_data_US_healthcare[[#This Row],[Age]]&lt;35,"Young",IF(Raw_data_US_healthcare[[#This Row],[Age]]&lt;60,"Middle","Senior"))</f>
        <v>Middle</v>
      </c>
      <c r="E8566" t="s">
        <v>26</v>
      </c>
      <c r="F8566" t="s">
        <v>17</v>
      </c>
      <c r="G8566" t="s">
        <v>17</v>
      </c>
      <c r="H8566" t="s">
        <v>26516</v>
      </c>
      <c r="I8566" s="2">
        <v>43917</v>
      </c>
      <c r="J8566" t="s">
        <v>22958</v>
      </c>
      <c r="K8566" t="s">
        <v>22959</v>
      </c>
      <c r="L8566" t="s">
        <v>21</v>
      </c>
      <c r="M8566">
        <v>15013.535900000001</v>
      </c>
      <c r="N8566">
        <v>363</v>
      </c>
      <c r="O8566" t="s">
        <v>22</v>
      </c>
      <c r="P8566" t="s">
        <v>22</v>
      </c>
      <c r="Q8566" s="2">
        <v>43933</v>
      </c>
      <c r="R8566" t="s">
        <v>44</v>
      </c>
      <c r="S8566" t="s">
        <v>33</v>
      </c>
      <c r="T8566">
        <f>_xlfn.DAYS(Raw_data_US_healthcare[[#This Row],[Discharge Date]],Raw_data_US_healthcare[[#This Row],[Date of Admission]])</f>
        <v>16</v>
      </c>
    </row>
    <row r="8567" spans="1:20" x14ac:dyDescent="0.3">
      <c r="A8567" t="s">
        <v>26511</v>
      </c>
      <c r="B8567" t="s">
        <v>22960</v>
      </c>
      <c r="C8567">
        <v>28</v>
      </c>
      <c r="D8567" t="str">
        <f>IF(Raw_data_US_healthcare[[#This Row],[Age]]&lt;35,"Young",IF(Raw_data_US_healthcare[[#This Row],[Age]]&lt;60,"Middle","Senior"))</f>
        <v>Young</v>
      </c>
      <c r="E8567" t="s">
        <v>16</v>
      </c>
      <c r="F8567" t="s">
        <v>35</v>
      </c>
      <c r="G8567" t="s">
        <v>35</v>
      </c>
      <c r="H8567" t="s">
        <v>69</v>
      </c>
      <c r="I8567" s="2">
        <v>43882</v>
      </c>
      <c r="J8567" t="s">
        <v>22961</v>
      </c>
      <c r="K8567" t="s">
        <v>22962</v>
      </c>
      <c r="L8567" t="s">
        <v>56</v>
      </c>
      <c r="M8567">
        <v>17966.9529</v>
      </c>
      <c r="N8567">
        <v>177</v>
      </c>
      <c r="O8567" t="s">
        <v>22</v>
      </c>
      <c r="P8567" t="s">
        <v>22</v>
      </c>
      <c r="Q8567" s="2">
        <v>43894</v>
      </c>
      <c r="R8567" t="s">
        <v>32</v>
      </c>
      <c r="S8567" t="s">
        <v>33</v>
      </c>
      <c r="T8567">
        <f>_xlfn.DAYS(Raw_data_US_healthcare[[#This Row],[Discharge Date]],Raw_data_US_healthcare[[#This Row],[Date of Admission]])</f>
        <v>12</v>
      </c>
    </row>
    <row r="8568" spans="1:20" x14ac:dyDescent="0.3">
      <c r="A8568" t="s">
        <v>26512</v>
      </c>
      <c r="B8568" t="s">
        <v>22963</v>
      </c>
      <c r="C8568">
        <v>85</v>
      </c>
      <c r="D8568" t="str">
        <f>IF(Raw_data_US_healthcare[[#This Row],[Age]]&lt;35,"Young",IF(Raw_data_US_healthcare[[#This Row],[Age]]&lt;60,"Middle","Senior"))</f>
        <v>Senior</v>
      </c>
      <c r="E8568" t="s">
        <v>26</v>
      </c>
      <c r="F8568" t="s">
        <v>35</v>
      </c>
      <c r="G8568" t="s">
        <v>35</v>
      </c>
      <c r="H8568" t="s">
        <v>28</v>
      </c>
      <c r="I8568" s="2">
        <v>45046</v>
      </c>
      <c r="J8568" t="s">
        <v>22964</v>
      </c>
      <c r="K8568" t="s">
        <v>22965</v>
      </c>
      <c r="L8568" t="s">
        <v>56</v>
      </c>
      <c r="M8568">
        <v>18867.9588</v>
      </c>
      <c r="N8568">
        <v>349</v>
      </c>
      <c r="O8568" t="s">
        <v>39</v>
      </c>
      <c r="P8568" t="s">
        <v>39</v>
      </c>
      <c r="Q8568" s="2">
        <v>45059</v>
      </c>
      <c r="R8568" t="s">
        <v>83</v>
      </c>
      <c r="S8568" t="s">
        <v>45</v>
      </c>
      <c r="T8568">
        <f>_xlfn.DAYS(Raw_data_US_healthcare[[#This Row],[Discharge Date]],Raw_data_US_healthcare[[#This Row],[Date of Admission]])</f>
        <v>13</v>
      </c>
    </row>
    <row r="8569" spans="1:20" x14ac:dyDescent="0.3">
      <c r="A8569" t="s">
        <v>26512</v>
      </c>
      <c r="B8569" t="s">
        <v>22966</v>
      </c>
      <c r="C8569">
        <v>61</v>
      </c>
      <c r="D8569" t="str">
        <f>IF(Raw_data_US_healthcare[[#This Row],[Age]]&lt;35,"Young",IF(Raw_data_US_healthcare[[#This Row],[Age]]&lt;60,"Middle","Senior"))</f>
        <v>Senior</v>
      </c>
      <c r="E8569" t="s">
        <v>26</v>
      </c>
      <c r="F8569" t="s">
        <v>113</v>
      </c>
      <c r="G8569" t="s">
        <v>113</v>
      </c>
      <c r="H8569" t="s">
        <v>69</v>
      </c>
      <c r="I8569" s="2">
        <v>43473</v>
      </c>
      <c r="J8569" t="s">
        <v>22967</v>
      </c>
      <c r="K8569" t="s">
        <v>22968</v>
      </c>
      <c r="L8569" t="s">
        <v>21</v>
      </c>
      <c r="M8569">
        <v>62687.576200000003</v>
      </c>
      <c r="N8569">
        <v>144</v>
      </c>
      <c r="O8569" t="s">
        <v>43</v>
      </c>
      <c r="P8569" t="s">
        <v>43</v>
      </c>
      <c r="Q8569" s="2">
        <v>43478</v>
      </c>
      <c r="R8569" t="s">
        <v>44</v>
      </c>
      <c r="S8569" t="s">
        <v>33</v>
      </c>
      <c r="T8569">
        <f>_xlfn.DAYS(Raw_data_US_healthcare[[#This Row],[Discharge Date]],Raw_data_US_healthcare[[#This Row],[Date of Admission]])</f>
        <v>5</v>
      </c>
    </row>
    <row r="8570" spans="1:20" x14ac:dyDescent="0.3">
      <c r="A8570" t="s">
        <v>26512</v>
      </c>
      <c r="B8570" t="s">
        <v>22969</v>
      </c>
      <c r="C8570">
        <v>67</v>
      </c>
      <c r="D8570" t="str">
        <f>IF(Raw_data_US_healthcare[[#This Row],[Age]]&lt;35,"Young",IF(Raw_data_US_healthcare[[#This Row],[Age]]&lt;60,"Middle","Senior"))</f>
        <v>Senior</v>
      </c>
      <c r="E8570" t="s">
        <v>26</v>
      </c>
      <c r="F8570" t="s">
        <v>228</v>
      </c>
      <c r="G8570" t="s">
        <v>228</v>
      </c>
      <c r="H8570" t="s">
        <v>26516</v>
      </c>
      <c r="I8570" s="2">
        <v>43899</v>
      </c>
      <c r="J8570" t="s">
        <v>22970</v>
      </c>
      <c r="K8570" t="s">
        <v>5697</v>
      </c>
      <c r="L8570" t="s">
        <v>56</v>
      </c>
      <c r="M8570">
        <v>14722.231400000001</v>
      </c>
      <c r="N8570">
        <v>275</v>
      </c>
      <c r="O8570" t="s">
        <v>43</v>
      </c>
      <c r="P8570" t="s">
        <v>43</v>
      </c>
      <c r="Q8570" s="2">
        <v>43904</v>
      </c>
      <c r="R8570" t="s">
        <v>48</v>
      </c>
      <c r="S8570" t="s">
        <v>24</v>
      </c>
      <c r="T8570">
        <f>_xlfn.DAYS(Raw_data_US_healthcare[[#This Row],[Discharge Date]],Raw_data_US_healthcare[[#This Row],[Date of Admission]])</f>
        <v>5</v>
      </c>
    </row>
    <row r="8571" spans="1:20" x14ac:dyDescent="0.3">
      <c r="A8571" t="s">
        <v>26512</v>
      </c>
      <c r="B8571" t="s">
        <v>22971</v>
      </c>
      <c r="C8571">
        <v>27</v>
      </c>
      <c r="D8571" t="str">
        <f>IF(Raw_data_US_healthcare[[#This Row],[Age]]&lt;35,"Young",IF(Raw_data_US_healthcare[[#This Row],[Age]]&lt;60,"Middle","Senior"))</f>
        <v>Young</v>
      </c>
      <c r="E8571" t="s">
        <v>26</v>
      </c>
      <c r="F8571" t="s">
        <v>27</v>
      </c>
      <c r="G8571" t="s">
        <v>27</v>
      </c>
      <c r="H8571" t="s">
        <v>26514</v>
      </c>
      <c r="I8571" s="2">
        <v>45133</v>
      </c>
      <c r="J8571" t="s">
        <v>22972</v>
      </c>
      <c r="K8571" t="s">
        <v>22973</v>
      </c>
      <c r="L8571" t="s">
        <v>56</v>
      </c>
      <c r="M8571">
        <v>39191.757700000002</v>
      </c>
      <c r="N8571">
        <v>144</v>
      </c>
      <c r="O8571" t="s">
        <v>22</v>
      </c>
      <c r="P8571" t="s">
        <v>22</v>
      </c>
      <c r="Q8571" s="2">
        <v>45143</v>
      </c>
      <c r="R8571" t="s">
        <v>44</v>
      </c>
      <c r="S8571" t="s">
        <v>45</v>
      </c>
      <c r="T8571">
        <f>_xlfn.DAYS(Raw_data_US_healthcare[[#This Row],[Discharge Date]],Raw_data_US_healthcare[[#This Row],[Date of Admission]])</f>
        <v>10</v>
      </c>
    </row>
    <row r="8572" spans="1:20" x14ac:dyDescent="0.3">
      <c r="A8572" t="s">
        <v>26511</v>
      </c>
      <c r="B8572" t="s">
        <v>22974</v>
      </c>
      <c r="C8572">
        <v>54</v>
      </c>
      <c r="D8572" t="str">
        <f>IF(Raw_data_US_healthcare[[#This Row],[Age]]&lt;35,"Young",IF(Raw_data_US_healthcare[[#This Row],[Age]]&lt;60,"Middle","Senior"))</f>
        <v>Middle</v>
      </c>
      <c r="E8572" t="s">
        <v>16</v>
      </c>
      <c r="F8572" t="s">
        <v>113</v>
      </c>
      <c r="G8572" t="s">
        <v>113</v>
      </c>
      <c r="H8572" t="s">
        <v>69</v>
      </c>
      <c r="I8572" s="2">
        <v>45138</v>
      </c>
      <c r="J8572" t="s">
        <v>22975</v>
      </c>
      <c r="K8572" t="s">
        <v>22976</v>
      </c>
      <c r="L8572" t="s">
        <v>56</v>
      </c>
      <c r="M8572">
        <v>31303.568599999999</v>
      </c>
      <c r="N8572">
        <v>382</v>
      </c>
      <c r="O8572" t="s">
        <v>39</v>
      </c>
      <c r="P8572" t="s">
        <v>39</v>
      </c>
      <c r="Q8572" s="2">
        <v>45153</v>
      </c>
      <c r="R8572" t="s">
        <v>83</v>
      </c>
      <c r="S8572" t="s">
        <v>33</v>
      </c>
      <c r="T8572">
        <f>_xlfn.DAYS(Raw_data_US_healthcare[[#This Row],[Discharge Date]],Raw_data_US_healthcare[[#This Row],[Date of Admission]])</f>
        <v>15</v>
      </c>
    </row>
    <row r="8573" spans="1:20" x14ac:dyDescent="0.3">
      <c r="A8573" t="s">
        <v>26511</v>
      </c>
      <c r="B8573" t="s">
        <v>22977</v>
      </c>
      <c r="C8573">
        <v>21</v>
      </c>
      <c r="D8573" t="str">
        <f>IF(Raw_data_US_healthcare[[#This Row],[Age]]&lt;35,"Young",IF(Raw_data_US_healthcare[[#This Row],[Age]]&lt;60,"Middle","Senior"))</f>
        <v>Young</v>
      </c>
      <c r="E8573" t="s">
        <v>16</v>
      </c>
      <c r="F8573" t="s">
        <v>62</v>
      </c>
      <c r="G8573" t="s">
        <v>62</v>
      </c>
      <c r="H8573" t="s">
        <v>28</v>
      </c>
      <c r="I8573" s="2">
        <v>43585</v>
      </c>
      <c r="J8573" t="s">
        <v>22978</v>
      </c>
      <c r="K8573" t="s">
        <v>3169</v>
      </c>
      <c r="L8573" t="s">
        <v>31</v>
      </c>
      <c r="M8573">
        <v>35605.112999999998</v>
      </c>
      <c r="N8573">
        <v>310</v>
      </c>
      <c r="O8573" t="s">
        <v>43</v>
      </c>
      <c r="P8573" t="s">
        <v>43</v>
      </c>
      <c r="Q8573" s="2">
        <v>43599</v>
      </c>
      <c r="R8573" t="s">
        <v>23</v>
      </c>
      <c r="S8573" t="s">
        <v>45</v>
      </c>
      <c r="T8573">
        <f>_xlfn.DAYS(Raw_data_US_healthcare[[#This Row],[Discharge Date]],Raw_data_US_healthcare[[#This Row],[Date of Admission]])</f>
        <v>14</v>
      </c>
    </row>
    <row r="8574" spans="1:20" x14ac:dyDescent="0.3">
      <c r="A8574" t="s">
        <v>26511</v>
      </c>
      <c r="B8574" t="s">
        <v>22979</v>
      </c>
      <c r="C8574">
        <v>69</v>
      </c>
      <c r="D8574" t="str">
        <f>IF(Raw_data_US_healthcare[[#This Row],[Age]]&lt;35,"Young",IF(Raw_data_US_healthcare[[#This Row],[Age]]&lt;60,"Middle","Senior"))</f>
        <v>Senior</v>
      </c>
      <c r="E8574" t="s">
        <v>16</v>
      </c>
      <c r="F8574" t="s">
        <v>62</v>
      </c>
      <c r="G8574" t="s">
        <v>62</v>
      </c>
      <c r="H8574" t="s">
        <v>69</v>
      </c>
      <c r="I8574" s="2">
        <v>45112</v>
      </c>
      <c r="J8574" t="s">
        <v>3648</v>
      </c>
      <c r="K8574" t="s">
        <v>4563</v>
      </c>
      <c r="L8574" t="s">
        <v>31</v>
      </c>
      <c r="M8574">
        <v>29176.6626</v>
      </c>
      <c r="N8574">
        <v>388</v>
      </c>
      <c r="O8574" t="s">
        <v>43</v>
      </c>
      <c r="P8574" t="s">
        <v>43</v>
      </c>
      <c r="Q8574" s="2">
        <v>45115</v>
      </c>
      <c r="R8574" t="s">
        <v>83</v>
      </c>
      <c r="S8574" t="s">
        <v>24</v>
      </c>
      <c r="T8574">
        <f>_xlfn.DAYS(Raw_data_US_healthcare[[#This Row],[Discharge Date]],Raw_data_US_healthcare[[#This Row],[Date of Admission]])</f>
        <v>3</v>
      </c>
    </row>
    <row r="8575" spans="1:20" x14ac:dyDescent="0.3">
      <c r="A8575" t="s">
        <v>26512</v>
      </c>
      <c r="B8575" t="s">
        <v>22980</v>
      </c>
      <c r="C8575">
        <v>64</v>
      </c>
      <c r="D8575" t="str">
        <f>IF(Raw_data_US_healthcare[[#This Row],[Age]]&lt;35,"Young",IF(Raw_data_US_healthcare[[#This Row],[Age]]&lt;60,"Middle","Senior"))</f>
        <v>Senior</v>
      </c>
      <c r="E8575" t="s">
        <v>26</v>
      </c>
      <c r="F8575" t="s">
        <v>228</v>
      </c>
      <c r="G8575" t="s">
        <v>228</v>
      </c>
      <c r="H8575" t="s">
        <v>26516</v>
      </c>
      <c r="I8575" s="2">
        <v>43533</v>
      </c>
      <c r="J8575" t="s">
        <v>22981</v>
      </c>
      <c r="K8575" t="s">
        <v>22982</v>
      </c>
      <c r="L8575" t="s">
        <v>52</v>
      </c>
      <c r="M8575">
        <v>7728.6710000000003</v>
      </c>
      <c r="N8575">
        <v>359</v>
      </c>
      <c r="O8575" t="s">
        <v>39</v>
      </c>
      <c r="P8575" t="s">
        <v>39</v>
      </c>
      <c r="Q8575" s="2">
        <v>43538</v>
      </c>
      <c r="R8575" t="s">
        <v>83</v>
      </c>
      <c r="S8575" t="s">
        <v>45</v>
      </c>
      <c r="T8575">
        <f>_xlfn.DAYS(Raw_data_US_healthcare[[#This Row],[Discharge Date]],Raw_data_US_healthcare[[#This Row],[Date of Admission]])</f>
        <v>5</v>
      </c>
    </row>
    <row r="8576" spans="1:20" x14ac:dyDescent="0.3">
      <c r="A8576" t="s">
        <v>26512</v>
      </c>
      <c r="B8576" t="s">
        <v>22983</v>
      </c>
      <c r="C8576">
        <v>31</v>
      </c>
      <c r="D8576" t="str">
        <f>IF(Raw_data_US_healthcare[[#This Row],[Age]]&lt;35,"Young",IF(Raw_data_US_healthcare[[#This Row],[Age]]&lt;60,"Middle","Senior"))</f>
        <v>Young</v>
      </c>
      <c r="E8576" t="s">
        <v>26</v>
      </c>
      <c r="F8576" t="s">
        <v>62</v>
      </c>
      <c r="G8576" t="s">
        <v>62</v>
      </c>
      <c r="H8576" t="s">
        <v>28</v>
      </c>
      <c r="I8576" s="2">
        <v>43920</v>
      </c>
      <c r="J8576" t="s">
        <v>22984</v>
      </c>
      <c r="K8576" t="s">
        <v>22985</v>
      </c>
      <c r="L8576" t="s">
        <v>52</v>
      </c>
      <c r="M8576">
        <v>22476.140800000001</v>
      </c>
      <c r="N8576">
        <v>289</v>
      </c>
      <c r="O8576" t="s">
        <v>43</v>
      </c>
      <c r="P8576" t="s">
        <v>43</v>
      </c>
      <c r="Q8576" s="2">
        <v>43923</v>
      </c>
      <c r="R8576" t="s">
        <v>48</v>
      </c>
      <c r="S8576" t="s">
        <v>24</v>
      </c>
      <c r="T8576">
        <f>_xlfn.DAYS(Raw_data_US_healthcare[[#This Row],[Discharge Date]],Raw_data_US_healthcare[[#This Row],[Date of Admission]])</f>
        <v>3</v>
      </c>
    </row>
    <row r="8577" spans="1:20" x14ac:dyDescent="0.3">
      <c r="A8577" t="s">
        <v>26512</v>
      </c>
      <c r="B8577" t="s">
        <v>22986</v>
      </c>
      <c r="C8577">
        <v>52</v>
      </c>
      <c r="D8577" t="str">
        <f>IF(Raw_data_US_healthcare[[#This Row],[Age]]&lt;35,"Young",IF(Raw_data_US_healthcare[[#This Row],[Age]]&lt;60,"Middle","Senior"))</f>
        <v>Middle</v>
      </c>
      <c r="E8577" t="s">
        <v>26</v>
      </c>
      <c r="F8577" t="s">
        <v>113</v>
      </c>
      <c r="G8577" t="s">
        <v>113</v>
      </c>
      <c r="H8577" t="s">
        <v>26516</v>
      </c>
      <c r="I8577" s="2">
        <v>45043</v>
      </c>
      <c r="J8577" t="s">
        <v>22987</v>
      </c>
      <c r="K8577" t="s">
        <v>22988</v>
      </c>
      <c r="L8577" t="s">
        <v>60</v>
      </c>
      <c r="M8577">
        <v>3266.2959999999998</v>
      </c>
      <c r="N8577">
        <v>284</v>
      </c>
      <c r="O8577" t="s">
        <v>39</v>
      </c>
      <c r="P8577" t="s">
        <v>39</v>
      </c>
      <c r="Q8577" s="2">
        <v>45067</v>
      </c>
      <c r="R8577" t="s">
        <v>83</v>
      </c>
      <c r="S8577" t="s">
        <v>33</v>
      </c>
      <c r="T8577">
        <f>_xlfn.DAYS(Raw_data_US_healthcare[[#This Row],[Discharge Date]],Raw_data_US_healthcare[[#This Row],[Date of Admission]])</f>
        <v>24</v>
      </c>
    </row>
    <row r="8578" spans="1:20" x14ac:dyDescent="0.3">
      <c r="A8578" t="s">
        <v>26511</v>
      </c>
      <c r="B8578" t="s">
        <v>22989</v>
      </c>
      <c r="C8578">
        <v>74</v>
      </c>
      <c r="D8578" t="str">
        <f>IF(Raw_data_US_healthcare[[#This Row],[Age]]&lt;35,"Young",IF(Raw_data_US_healthcare[[#This Row],[Age]]&lt;60,"Middle","Senior"))</f>
        <v>Senior</v>
      </c>
      <c r="E8578" t="s">
        <v>16</v>
      </c>
      <c r="F8578" t="s">
        <v>17</v>
      </c>
      <c r="G8578" t="s">
        <v>17</v>
      </c>
      <c r="H8578" t="s">
        <v>69</v>
      </c>
      <c r="I8578" s="2">
        <v>44193</v>
      </c>
      <c r="J8578" t="s">
        <v>22990</v>
      </c>
      <c r="K8578" t="s">
        <v>22991</v>
      </c>
      <c r="L8578" t="s">
        <v>52</v>
      </c>
      <c r="M8578">
        <v>43759.493900000001</v>
      </c>
      <c r="N8578">
        <v>183</v>
      </c>
      <c r="O8578" t="s">
        <v>39</v>
      </c>
      <c r="P8578" t="s">
        <v>39</v>
      </c>
      <c r="Q8578" s="2">
        <v>44209</v>
      </c>
      <c r="R8578" t="s">
        <v>83</v>
      </c>
      <c r="S8578" t="s">
        <v>24</v>
      </c>
      <c r="T8578">
        <f>_xlfn.DAYS(Raw_data_US_healthcare[[#This Row],[Discharge Date]],Raw_data_US_healthcare[[#This Row],[Date of Admission]])</f>
        <v>16</v>
      </c>
    </row>
    <row r="8579" spans="1:20" x14ac:dyDescent="0.3">
      <c r="A8579" t="s">
        <v>26512</v>
      </c>
      <c r="B8579" t="s">
        <v>22992</v>
      </c>
      <c r="C8579">
        <v>38</v>
      </c>
      <c r="D8579" t="str">
        <f>IF(Raw_data_US_healthcare[[#This Row],[Age]]&lt;35,"Young",IF(Raw_data_US_healthcare[[#This Row],[Age]]&lt;60,"Middle","Senior"))</f>
        <v>Middle</v>
      </c>
      <c r="E8579" t="s">
        <v>26</v>
      </c>
      <c r="F8579" t="s">
        <v>35</v>
      </c>
      <c r="G8579" t="s">
        <v>35</v>
      </c>
      <c r="H8579" t="s">
        <v>26516</v>
      </c>
      <c r="I8579" s="2">
        <v>44071</v>
      </c>
      <c r="J8579" t="s">
        <v>22993</v>
      </c>
      <c r="K8579" t="s">
        <v>22994</v>
      </c>
      <c r="L8579" t="s">
        <v>56</v>
      </c>
      <c r="M8579">
        <v>12972.4463</v>
      </c>
      <c r="N8579">
        <v>444</v>
      </c>
      <c r="O8579" t="s">
        <v>43</v>
      </c>
      <c r="P8579" t="s">
        <v>43</v>
      </c>
      <c r="Q8579" s="2">
        <v>44078</v>
      </c>
      <c r="R8579" t="s">
        <v>23</v>
      </c>
      <c r="S8579" t="s">
        <v>24</v>
      </c>
      <c r="T8579">
        <f>_xlfn.DAYS(Raw_data_US_healthcare[[#This Row],[Discharge Date]],Raw_data_US_healthcare[[#This Row],[Date of Admission]])</f>
        <v>7</v>
      </c>
    </row>
    <row r="8580" spans="1:20" x14ac:dyDescent="0.3">
      <c r="A8580" t="s">
        <v>26511</v>
      </c>
      <c r="B8580" t="s">
        <v>22995</v>
      </c>
      <c r="C8580">
        <v>44</v>
      </c>
      <c r="D8580" t="str">
        <f>IF(Raw_data_US_healthcare[[#This Row],[Age]]&lt;35,"Young",IF(Raw_data_US_healthcare[[#This Row],[Age]]&lt;60,"Middle","Senior"))</f>
        <v>Middle</v>
      </c>
      <c r="E8580" t="s">
        <v>16</v>
      </c>
      <c r="F8580" t="s">
        <v>88</v>
      </c>
      <c r="G8580" t="s">
        <v>88</v>
      </c>
      <c r="H8580" t="s">
        <v>28</v>
      </c>
      <c r="I8580" s="2">
        <v>44993</v>
      </c>
      <c r="J8580" t="s">
        <v>14661</v>
      </c>
      <c r="K8580" t="s">
        <v>921</v>
      </c>
      <c r="L8580" t="s">
        <v>56</v>
      </c>
      <c r="M8580">
        <v>43176.9542</v>
      </c>
      <c r="N8580">
        <v>406</v>
      </c>
      <c r="O8580" t="s">
        <v>43</v>
      </c>
      <c r="P8580" t="s">
        <v>43</v>
      </c>
      <c r="Q8580" s="2">
        <v>45012</v>
      </c>
      <c r="R8580" t="s">
        <v>44</v>
      </c>
      <c r="S8580" t="s">
        <v>33</v>
      </c>
      <c r="T8580">
        <f>_xlfn.DAYS(Raw_data_US_healthcare[[#This Row],[Discharge Date]],Raw_data_US_healthcare[[#This Row],[Date of Admission]])</f>
        <v>19</v>
      </c>
    </row>
    <row r="8581" spans="1:20" x14ac:dyDescent="0.3">
      <c r="A8581" t="s">
        <v>26512</v>
      </c>
      <c r="B8581" t="s">
        <v>22996</v>
      </c>
      <c r="C8581">
        <v>76</v>
      </c>
      <c r="D8581" t="str">
        <f>IF(Raw_data_US_healthcare[[#This Row],[Age]]&lt;35,"Young",IF(Raw_data_US_healthcare[[#This Row],[Age]]&lt;60,"Middle","Senior"))</f>
        <v>Senior</v>
      </c>
      <c r="E8581" t="s">
        <v>26</v>
      </c>
      <c r="F8581" t="s">
        <v>27</v>
      </c>
      <c r="G8581" t="s">
        <v>27</v>
      </c>
      <c r="H8581" t="s">
        <v>26514</v>
      </c>
      <c r="I8581" s="2">
        <v>44883</v>
      </c>
      <c r="J8581" t="s">
        <v>22997</v>
      </c>
      <c r="K8581" t="s">
        <v>22998</v>
      </c>
      <c r="L8581" t="s">
        <v>56</v>
      </c>
      <c r="M8581">
        <v>4977.8917000000001</v>
      </c>
      <c r="N8581">
        <v>441</v>
      </c>
      <c r="O8581" t="s">
        <v>22</v>
      </c>
      <c r="P8581" t="s">
        <v>22</v>
      </c>
      <c r="Q8581" s="2">
        <v>44891</v>
      </c>
      <c r="R8581" t="s">
        <v>23</v>
      </c>
      <c r="S8581" t="s">
        <v>45</v>
      </c>
      <c r="T8581">
        <f>_xlfn.DAYS(Raw_data_US_healthcare[[#This Row],[Discharge Date]],Raw_data_US_healthcare[[#This Row],[Date of Admission]])</f>
        <v>8</v>
      </c>
    </row>
    <row r="8582" spans="1:20" x14ac:dyDescent="0.3">
      <c r="A8582" t="s">
        <v>26512</v>
      </c>
      <c r="B8582" t="s">
        <v>22999</v>
      </c>
      <c r="C8582">
        <v>74</v>
      </c>
      <c r="D8582" t="str">
        <f>IF(Raw_data_US_healthcare[[#This Row],[Age]]&lt;35,"Young",IF(Raw_data_US_healthcare[[#This Row],[Age]]&lt;60,"Middle","Senior"))</f>
        <v>Senior</v>
      </c>
      <c r="E8582" t="s">
        <v>26</v>
      </c>
      <c r="F8582" t="s">
        <v>35</v>
      </c>
      <c r="G8582" t="s">
        <v>35</v>
      </c>
      <c r="H8582" t="s">
        <v>18</v>
      </c>
      <c r="I8582" s="2">
        <v>44822</v>
      </c>
      <c r="J8582" t="s">
        <v>23000</v>
      </c>
      <c r="K8582" t="s">
        <v>23001</v>
      </c>
      <c r="L8582" t="s">
        <v>60</v>
      </c>
      <c r="M8582">
        <v>11027.147199999999</v>
      </c>
      <c r="N8582">
        <v>462</v>
      </c>
      <c r="O8582" t="s">
        <v>43</v>
      </c>
      <c r="P8582" t="s">
        <v>43</v>
      </c>
      <c r="Q8582" s="2">
        <v>44830</v>
      </c>
      <c r="R8582" t="s">
        <v>83</v>
      </c>
      <c r="S8582" t="s">
        <v>33</v>
      </c>
      <c r="T8582">
        <f>_xlfn.DAYS(Raw_data_US_healthcare[[#This Row],[Discharge Date]],Raw_data_US_healthcare[[#This Row],[Date of Admission]])</f>
        <v>8</v>
      </c>
    </row>
    <row r="8583" spans="1:20" x14ac:dyDescent="0.3">
      <c r="A8583" t="s">
        <v>26512</v>
      </c>
      <c r="B8583" t="s">
        <v>23002</v>
      </c>
      <c r="C8583">
        <v>22</v>
      </c>
      <c r="D8583" t="str">
        <f>IF(Raw_data_US_healthcare[[#This Row],[Age]]&lt;35,"Young",IF(Raw_data_US_healthcare[[#This Row],[Age]]&lt;60,"Middle","Senior"))</f>
        <v>Young</v>
      </c>
      <c r="E8583" t="s">
        <v>26</v>
      </c>
      <c r="F8583" t="s">
        <v>49</v>
      </c>
      <c r="G8583" t="s">
        <v>49</v>
      </c>
      <c r="H8583" t="s">
        <v>26514</v>
      </c>
      <c r="I8583" s="2">
        <v>44703</v>
      </c>
      <c r="J8583" t="s">
        <v>23003</v>
      </c>
      <c r="K8583" t="s">
        <v>21413</v>
      </c>
      <c r="L8583" t="s">
        <v>56</v>
      </c>
      <c r="M8583">
        <v>4235.4885000000004</v>
      </c>
      <c r="N8583">
        <v>218</v>
      </c>
      <c r="O8583" t="s">
        <v>22</v>
      </c>
      <c r="P8583" t="s">
        <v>22</v>
      </c>
      <c r="Q8583" s="2">
        <v>44710</v>
      </c>
      <c r="R8583" t="s">
        <v>44</v>
      </c>
      <c r="S8583" t="s">
        <v>45</v>
      </c>
      <c r="T8583">
        <f>_xlfn.DAYS(Raw_data_US_healthcare[[#This Row],[Discharge Date]],Raw_data_US_healthcare[[#This Row],[Date of Admission]])</f>
        <v>7</v>
      </c>
    </row>
    <row r="8584" spans="1:20" x14ac:dyDescent="0.3">
      <c r="A8584" t="s">
        <v>26512</v>
      </c>
      <c r="B8584" t="s">
        <v>23004</v>
      </c>
      <c r="C8584">
        <v>30</v>
      </c>
      <c r="D8584" t="str">
        <f>IF(Raw_data_US_healthcare[[#This Row],[Age]]&lt;35,"Young",IF(Raw_data_US_healthcare[[#This Row],[Age]]&lt;60,"Middle","Senior"))</f>
        <v>Young</v>
      </c>
      <c r="E8584" t="s">
        <v>26</v>
      </c>
      <c r="F8584" t="s">
        <v>113</v>
      </c>
      <c r="G8584" t="s">
        <v>113</v>
      </c>
      <c r="H8584" t="s">
        <v>28</v>
      </c>
      <c r="I8584" s="2">
        <v>43973</v>
      </c>
      <c r="J8584" t="s">
        <v>23005</v>
      </c>
      <c r="K8584" t="s">
        <v>23006</v>
      </c>
      <c r="L8584" t="s">
        <v>56</v>
      </c>
      <c r="M8584">
        <v>20872.819500000001</v>
      </c>
      <c r="N8584">
        <v>353</v>
      </c>
      <c r="O8584" t="s">
        <v>43</v>
      </c>
      <c r="P8584" t="s">
        <v>43</v>
      </c>
      <c r="Q8584" s="2">
        <v>43980</v>
      </c>
      <c r="R8584" t="s">
        <v>44</v>
      </c>
      <c r="S8584" t="s">
        <v>24</v>
      </c>
      <c r="T8584">
        <f>_xlfn.DAYS(Raw_data_US_healthcare[[#This Row],[Discharge Date]],Raw_data_US_healthcare[[#This Row],[Date of Admission]])</f>
        <v>7</v>
      </c>
    </row>
    <row r="8585" spans="1:20" x14ac:dyDescent="0.3">
      <c r="A8585" t="s">
        <v>26511</v>
      </c>
      <c r="B8585" t="s">
        <v>23007</v>
      </c>
      <c r="C8585">
        <v>50</v>
      </c>
      <c r="D8585" t="str">
        <f>IF(Raw_data_US_healthcare[[#This Row],[Age]]&lt;35,"Young",IF(Raw_data_US_healthcare[[#This Row],[Age]]&lt;60,"Middle","Senior"))</f>
        <v>Middle</v>
      </c>
      <c r="E8585" t="s">
        <v>16</v>
      </c>
      <c r="F8585" t="s">
        <v>62</v>
      </c>
      <c r="G8585" t="s">
        <v>62</v>
      </c>
      <c r="H8585" t="s">
        <v>28</v>
      </c>
      <c r="I8585" s="2">
        <v>43404</v>
      </c>
      <c r="J8585" t="s">
        <v>23008</v>
      </c>
      <c r="K8585" t="s">
        <v>23009</v>
      </c>
      <c r="L8585" t="s">
        <v>56</v>
      </c>
      <c r="M8585">
        <v>13748.4164</v>
      </c>
      <c r="N8585">
        <v>117</v>
      </c>
      <c r="O8585" t="s">
        <v>43</v>
      </c>
      <c r="P8585" t="s">
        <v>43</v>
      </c>
      <c r="Q8585" s="2">
        <v>43430</v>
      </c>
      <c r="R8585" t="s">
        <v>44</v>
      </c>
      <c r="S8585" t="s">
        <v>24</v>
      </c>
      <c r="T8585">
        <f>_xlfn.DAYS(Raw_data_US_healthcare[[#This Row],[Discharge Date]],Raw_data_US_healthcare[[#This Row],[Date of Admission]])</f>
        <v>26</v>
      </c>
    </row>
    <row r="8586" spans="1:20" x14ac:dyDescent="0.3">
      <c r="A8586" t="s">
        <v>26511</v>
      </c>
      <c r="B8586" t="s">
        <v>23010</v>
      </c>
      <c r="C8586">
        <v>54</v>
      </c>
      <c r="D8586" t="str">
        <f>IF(Raw_data_US_healthcare[[#This Row],[Age]]&lt;35,"Young",IF(Raw_data_US_healthcare[[#This Row],[Age]]&lt;60,"Middle","Senior"))</f>
        <v>Middle</v>
      </c>
      <c r="E8586" t="s">
        <v>16</v>
      </c>
      <c r="F8586" t="s">
        <v>88</v>
      </c>
      <c r="G8586" t="s">
        <v>88</v>
      </c>
      <c r="H8586" t="s">
        <v>36</v>
      </c>
      <c r="I8586" s="2">
        <v>44171</v>
      </c>
      <c r="J8586" t="s">
        <v>23011</v>
      </c>
      <c r="K8586" t="s">
        <v>23012</v>
      </c>
      <c r="L8586" t="s">
        <v>56</v>
      </c>
      <c r="M8586">
        <v>16384.5831</v>
      </c>
      <c r="N8586">
        <v>432</v>
      </c>
      <c r="O8586" t="s">
        <v>22</v>
      </c>
      <c r="P8586" t="s">
        <v>22</v>
      </c>
      <c r="Q8586" s="2">
        <v>44188</v>
      </c>
      <c r="R8586" t="s">
        <v>48</v>
      </c>
      <c r="S8586" t="s">
        <v>45</v>
      </c>
      <c r="T8586">
        <f>_xlfn.DAYS(Raw_data_US_healthcare[[#This Row],[Discharge Date]],Raw_data_US_healthcare[[#This Row],[Date of Admission]])</f>
        <v>17</v>
      </c>
    </row>
    <row r="8587" spans="1:20" x14ac:dyDescent="0.3">
      <c r="A8587" t="s">
        <v>26512</v>
      </c>
      <c r="B8587" t="s">
        <v>23013</v>
      </c>
      <c r="C8587">
        <v>57</v>
      </c>
      <c r="D8587" t="str">
        <f>IF(Raw_data_US_healthcare[[#This Row],[Age]]&lt;35,"Young",IF(Raw_data_US_healthcare[[#This Row],[Age]]&lt;60,"Middle","Senior"))</f>
        <v>Middle</v>
      </c>
      <c r="E8587" t="s">
        <v>26</v>
      </c>
      <c r="F8587" t="s">
        <v>17</v>
      </c>
      <c r="G8587" t="s">
        <v>17</v>
      </c>
      <c r="H8587" t="s">
        <v>26516</v>
      </c>
      <c r="I8587" s="2">
        <v>43632</v>
      </c>
      <c r="J8587" t="s">
        <v>146</v>
      </c>
      <c r="K8587" t="s">
        <v>23014</v>
      </c>
      <c r="L8587" t="s">
        <v>52</v>
      </c>
      <c r="M8587">
        <v>20835.143</v>
      </c>
      <c r="N8587">
        <v>333</v>
      </c>
      <c r="O8587" t="s">
        <v>39</v>
      </c>
      <c r="P8587" t="s">
        <v>39</v>
      </c>
      <c r="Q8587" s="2">
        <v>43660</v>
      </c>
      <c r="R8587" t="s">
        <v>83</v>
      </c>
      <c r="S8587" t="s">
        <v>45</v>
      </c>
      <c r="T8587">
        <f>_xlfn.DAYS(Raw_data_US_healthcare[[#This Row],[Discharge Date]],Raw_data_US_healthcare[[#This Row],[Date of Admission]])</f>
        <v>28</v>
      </c>
    </row>
    <row r="8588" spans="1:20" x14ac:dyDescent="0.3">
      <c r="A8588" t="s">
        <v>26512</v>
      </c>
      <c r="B8588" t="s">
        <v>495</v>
      </c>
      <c r="C8588">
        <v>53</v>
      </c>
      <c r="D8588" t="str">
        <f>IF(Raw_data_US_healthcare[[#This Row],[Age]]&lt;35,"Young",IF(Raw_data_US_healthcare[[#This Row],[Age]]&lt;60,"Middle","Senior"))</f>
        <v>Middle</v>
      </c>
      <c r="E8588" t="s">
        <v>26</v>
      </c>
      <c r="F8588" t="s">
        <v>228</v>
      </c>
      <c r="G8588" t="s">
        <v>228</v>
      </c>
      <c r="H8588" t="s">
        <v>26516</v>
      </c>
      <c r="I8588" s="2">
        <v>44557</v>
      </c>
      <c r="J8588" t="s">
        <v>23015</v>
      </c>
      <c r="K8588" t="s">
        <v>23016</v>
      </c>
      <c r="L8588" t="s">
        <v>31</v>
      </c>
      <c r="M8588">
        <v>32878.728199999998</v>
      </c>
      <c r="N8588">
        <v>323</v>
      </c>
      <c r="O8588" t="s">
        <v>39</v>
      </c>
      <c r="P8588" t="s">
        <v>39</v>
      </c>
      <c r="Q8588" s="2">
        <v>44571</v>
      </c>
      <c r="R8588" t="s">
        <v>32</v>
      </c>
      <c r="S8588" t="s">
        <v>45</v>
      </c>
      <c r="T8588">
        <f>_xlfn.DAYS(Raw_data_US_healthcare[[#This Row],[Discharge Date]],Raw_data_US_healthcare[[#This Row],[Date of Admission]])</f>
        <v>14</v>
      </c>
    </row>
    <row r="8589" spans="1:20" x14ac:dyDescent="0.3">
      <c r="A8589" t="s">
        <v>26511</v>
      </c>
      <c r="B8589" t="s">
        <v>23017</v>
      </c>
      <c r="C8589">
        <v>75</v>
      </c>
      <c r="D8589" t="str">
        <f>IF(Raw_data_US_healthcare[[#This Row],[Age]]&lt;35,"Young",IF(Raw_data_US_healthcare[[#This Row],[Age]]&lt;60,"Middle","Senior"))</f>
        <v>Senior</v>
      </c>
      <c r="E8589" t="s">
        <v>16</v>
      </c>
      <c r="F8589" t="s">
        <v>35</v>
      </c>
      <c r="G8589" t="s">
        <v>35</v>
      </c>
      <c r="H8589" t="s">
        <v>26514</v>
      </c>
      <c r="I8589" s="2">
        <v>43697</v>
      </c>
      <c r="J8589" t="s">
        <v>23018</v>
      </c>
      <c r="K8589" t="s">
        <v>23019</v>
      </c>
      <c r="L8589" t="s">
        <v>52</v>
      </c>
      <c r="M8589">
        <v>16046.3866</v>
      </c>
      <c r="N8589">
        <v>357</v>
      </c>
      <c r="O8589" t="s">
        <v>43</v>
      </c>
      <c r="P8589" t="s">
        <v>43</v>
      </c>
      <c r="Q8589" s="2">
        <v>43711</v>
      </c>
      <c r="R8589" t="s">
        <v>83</v>
      </c>
      <c r="S8589" t="s">
        <v>24</v>
      </c>
      <c r="T8589">
        <f>_xlfn.DAYS(Raw_data_US_healthcare[[#This Row],[Discharge Date]],Raw_data_US_healthcare[[#This Row],[Date of Admission]])</f>
        <v>14</v>
      </c>
    </row>
    <row r="8590" spans="1:20" x14ac:dyDescent="0.3">
      <c r="A8590" t="s">
        <v>26512</v>
      </c>
      <c r="B8590" t="s">
        <v>23020</v>
      </c>
      <c r="C8590">
        <v>73</v>
      </c>
      <c r="D8590" t="str">
        <f>IF(Raw_data_US_healthcare[[#This Row],[Age]]&lt;35,"Young",IF(Raw_data_US_healthcare[[#This Row],[Age]]&lt;60,"Middle","Senior"))</f>
        <v>Senior</v>
      </c>
      <c r="E8590" t="s">
        <v>26</v>
      </c>
      <c r="F8590" t="s">
        <v>113</v>
      </c>
      <c r="G8590" t="s">
        <v>113</v>
      </c>
      <c r="H8590" t="s">
        <v>69</v>
      </c>
      <c r="I8590" s="2">
        <v>44643</v>
      </c>
      <c r="J8590" t="s">
        <v>15505</v>
      </c>
      <c r="K8590" t="s">
        <v>23021</v>
      </c>
      <c r="L8590" t="s">
        <v>52</v>
      </c>
      <c r="M8590">
        <v>15905.879000000001</v>
      </c>
      <c r="N8590">
        <v>394</v>
      </c>
      <c r="O8590" t="s">
        <v>22</v>
      </c>
      <c r="P8590" t="s">
        <v>22</v>
      </c>
      <c r="Q8590" s="2">
        <v>44651</v>
      </c>
      <c r="R8590" t="s">
        <v>83</v>
      </c>
      <c r="S8590" t="s">
        <v>24</v>
      </c>
      <c r="T8590">
        <f>_xlfn.DAYS(Raw_data_US_healthcare[[#This Row],[Discharge Date]],Raw_data_US_healthcare[[#This Row],[Date of Admission]])</f>
        <v>8</v>
      </c>
    </row>
    <row r="8591" spans="1:20" x14ac:dyDescent="0.3">
      <c r="A8591" t="s">
        <v>26512</v>
      </c>
      <c r="B8591" t="s">
        <v>23022</v>
      </c>
      <c r="C8591">
        <v>33</v>
      </c>
      <c r="D8591" t="str">
        <f>IF(Raw_data_US_healthcare[[#This Row],[Age]]&lt;35,"Young",IF(Raw_data_US_healthcare[[#This Row],[Age]]&lt;60,"Middle","Senior"))</f>
        <v>Young</v>
      </c>
      <c r="E8591" t="s">
        <v>26</v>
      </c>
      <c r="F8591" t="s">
        <v>228</v>
      </c>
      <c r="G8591" t="s">
        <v>228</v>
      </c>
      <c r="H8591" t="s">
        <v>28</v>
      </c>
      <c r="I8591" s="2">
        <v>43982</v>
      </c>
      <c r="J8591" t="s">
        <v>23023</v>
      </c>
      <c r="K8591" t="s">
        <v>23024</v>
      </c>
      <c r="L8591" t="s">
        <v>31</v>
      </c>
      <c r="M8591">
        <v>17873.1528</v>
      </c>
      <c r="N8591">
        <v>399</v>
      </c>
      <c r="O8591" t="s">
        <v>39</v>
      </c>
      <c r="P8591" t="s">
        <v>39</v>
      </c>
      <c r="Q8591" s="2">
        <v>44008</v>
      </c>
      <c r="R8591" t="s">
        <v>83</v>
      </c>
      <c r="S8591" t="s">
        <v>33</v>
      </c>
      <c r="T8591">
        <f>_xlfn.DAYS(Raw_data_US_healthcare[[#This Row],[Discharge Date]],Raw_data_US_healthcare[[#This Row],[Date of Admission]])</f>
        <v>26</v>
      </c>
    </row>
    <row r="8592" spans="1:20" x14ac:dyDescent="0.3">
      <c r="A8592" t="s">
        <v>26512</v>
      </c>
      <c r="B8592" t="s">
        <v>16780</v>
      </c>
      <c r="C8592">
        <v>65</v>
      </c>
      <c r="D8592" t="str">
        <f>IF(Raw_data_US_healthcare[[#This Row],[Age]]&lt;35,"Young",IF(Raw_data_US_healthcare[[#This Row],[Age]]&lt;60,"Middle","Senior"))</f>
        <v>Senior</v>
      </c>
      <c r="E8592" t="s">
        <v>26</v>
      </c>
      <c r="F8592" t="s">
        <v>17</v>
      </c>
      <c r="G8592" t="s">
        <v>17</v>
      </c>
      <c r="H8592" t="s">
        <v>26514</v>
      </c>
      <c r="I8592" s="2">
        <v>45024</v>
      </c>
      <c r="J8592" t="s">
        <v>23025</v>
      </c>
      <c r="K8592" t="s">
        <v>23026</v>
      </c>
      <c r="L8592" t="s">
        <v>56</v>
      </c>
      <c r="M8592">
        <v>14226.1952</v>
      </c>
      <c r="N8592">
        <v>163</v>
      </c>
      <c r="O8592" t="s">
        <v>39</v>
      </c>
      <c r="P8592" t="s">
        <v>39</v>
      </c>
      <c r="Q8592" s="2">
        <v>45043</v>
      </c>
      <c r="R8592" t="s">
        <v>32</v>
      </c>
      <c r="S8592" t="s">
        <v>45</v>
      </c>
      <c r="T8592">
        <f>_xlfn.DAYS(Raw_data_US_healthcare[[#This Row],[Discharge Date]],Raw_data_US_healthcare[[#This Row],[Date of Admission]])</f>
        <v>19</v>
      </c>
    </row>
    <row r="8593" spans="1:20" x14ac:dyDescent="0.3">
      <c r="A8593" t="s">
        <v>26512</v>
      </c>
      <c r="B8593" t="s">
        <v>23027</v>
      </c>
      <c r="C8593">
        <v>29</v>
      </c>
      <c r="D8593" t="str">
        <f>IF(Raw_data_US_healthcare[[#This Row],[Age]]&lt;35,"Young",IF(Raw_data_US_healthcare[[#This Row],[Age]]&lt;60,"Middle","Senior"))</f>
        <v>Young</v>
      </c>
      <c r="E8593" t="s">
        <v>26</v>
      </c>
      <c r="F8593" t="s">
        <v>17</v>
      </c>
      <c r="G8593" t="s">
        <v>17</v>
      </c>
      <c r="H8593" t="s">
        <v>69</v>
      </c>
      <c r="I8593" s="2">
        <v>44391</v>
      </c>
      <c r="J8593" t="s">
        <v>23028</v>
      </c>
      <c r="K8593" t="s">
        <v>23029</v>
      </c>
      <c r="L8593" t="s">
        <v>52</v>
      </c>
      <c r="M8593">
        <v>23870.165000000001</v>
      </c>
      <c r="N8593">
        <v>238</v>
      </c>
      <c r="O8593" t="s">
        <v>43</v>
      </c>
      <c r="P8593" t="s">
        <v>43</v>
      </c>
      <c r="Q8593" s="2">
        <v>44396</v>
      </c>
      <c r="R8593" t="s">
        <v>23</v>
      </c>
      <c r="S8593" t="s">
        <v>45</v>
      </c>
      <c r="T8593">
        <f>_xlfn.DAYS(Raw_data_US_healthcare[[#This Row],[Discharge Date]],Raw_data_US_healthcare[[#This Row],[Date of Admission]])</f>
        <v>5</v>
      </c>
    </row>
    <row r="8594" spans="1:20" x14ac:dyDescent="0.3">
      <c r="A8594" t="s">
        <v>26511</v>
      </c>
      <c r="B8594" t="s">
        <v>23030</v>
      </c>
      <c r="C8594">
        <v>36</v>
      </c>
      <c r="D8594" t="str">
        <f>IF(Raw_data_US_healthcare[[#This Row],[Age]]&lt;35,"Young",IF(Raw_data_US_healthcare[[#This Row],[Age]]&lt;60,"Middle","Senior"))</f>
        <v>Middle</v>
      </c>
      <c r="E8594" t="s">
        <v>16</v>
      </c>
      <c r="F8594" t="s">
        <v>49</v>
      </c>
      <c r="G8594" t="s">
        <v>49</v>
      </c>
      <c r="H8594" t="s">
        <v>69</v>
      </c>
      <c r="I8594" s="2">
        <v>45194</v>
      </c>
      <c r="J8594" t="s">
        <v>23031</v>
      </c>
      <c r="K8594" t="s">
        <v>23032</v>
      </c>
      <c r="L8594" t="s">
        <v>21</v>
      </c>
      <c r="M8594">
        <v>5727.1621999999998</v>
      </c>
      <c r="N8594">
        <v>208</v>
      </c>
      <c r="O8594" t="s">
        <v>43</v>
      </c>
      <c r="P8594" t="s">
        <v>43</v>
      </c>
      <c r="Q8594" s="2">
        <v>45220</v>
      </c>
      <c r="R8594" t="s">
        <v>23</v>
      </c>
      <c r="S8594" t="s">
        <v>24</v>
      </c>
      <c r="T8594">
        <f>_xlfn.DAYS(Raw_data_US_healthcare[[#This Row],[Discharge Date]],Raw_data_US_healthcare[[#This Row],[Date of Admission]])</f>
        <v>26</v>
      </c>
    </row>
    <row r="8595" spans="1:20" x14ac:dyDescent="0.3">
      <c r="A8595" t="s">
        <v>26512</v>
      </c>
      <c r="B8595" t="s">
        <v>23033</v>
      </c>
      <c r="C8595">
        <v>79</v>
      </c>
      <c r="D8595" t="str">
        <f>IF(Raw_data_US_healthcare[[#This Row],[Age]]&lt;35,"Young",IF(Raw_data_US_healthcare[[#This Row],[Age]]&lt;60,"Middle","Senior"))</f>
        <v>Senior</v>
      </c>
      <c r="E8595" t="s">
        <v>26</v>
      </c>
      <c r="F8595" t="s">
        <v>35</v>
      </c>
      <c r="G8595" t="s">
        <v>35</v>
      </c>
      <c r="H8595" t="s">
        <v>26514</v>
      </c>
      <c r="I8595" s="2">
        <v>44161</v>
      </c>
      <c r="J8595" t="s">
        <v>11309</v>
      </c>
      <c r="K8595" t="s">
        <v>19152</v>
      </c>
      <c r="L8595" t="s">
        <v>31</v>
      </c>
      <c r="M8595">
        <v>10632.5813</v>
      </c>
      <c r="N8595">
        <v>466</v>
      </c>
      <c r="O8595" t="s">
        <v>22</v>
      </c>
      <c r="P8595" t="s">
        <v>22</v>
      </c>
      <c r="Q8595" s="2">
        <v>44184</v>
      </c>
      <c r="R8595" t="s">
        <v>48</v>
      </c>
      <c r="S8595" t="s">
        <v>24</v>
      </c>
      <c r="T8595">
        <f>_xlfn.DAYS(Raw_data_US_healthcare[[#This Row],[Discharge Date]],Raw_data_US_healthcare[[#This Row],[Date of Admission]])</f>
        <v>23</v>
      </c>
    </row>
    <row r="8596" spans="1:20" x14ac:dyDescent="0.3">
      <c r="A8596" t="s">
        <v>26512</v>
      </c>
      <c r="B8596" t="s">
        <v>23034</v>
      </c>
      <c r="C8596">
        <v>75</v>
      </c>
      <c r="D8596" t="str">
        <f>IF(Raw_data_US_healthcare[[#This Row],[Age]]&lt;35,"Young",IF(Raw_data_US_healthcare[[#This Row],[Age]]&lt;60,"Middle","Senior"))</f>
        <v>Senior</v>
      </c>
      <c r="E8596" t="s">
        <v>26</v>
      </c>
      <c r="F8596" t="s">
        <v>27</v>
      </c>
      <c r="G8596" t="s">
        <v>27</v>
      </c>
      <c r="H8596" t="s">
        <v>26516</v>
      </c>
      <c r="I8596" s="2">
        <v>43919</v>
      </c>
      <c r="J8596" t="s">
        <v>23035</v>
      </c>
      <c r="K8596" t="s">
        <v>23036</v>
      </c>
      <c r="L8596" t="s">
        <v>56</v>
      </c>
      <c r="M8596">
        <v>32839.278700000003</v>
      </c>
      <c r="N8596">
        <v>186</v>
      </c>
      <c r="O8596" t="s">
        <v>43</v>
      </c>
      <c r="P8596" t="s">
        <v>43</v>
      </c>
      <c r="Q8596" s="2">
        <v>43926</v>
      </c>
      <c r="R8596" t="s">
        <v>23</v>
      </c>
      <c r="S8596" t="s">
        <v>45</v>
      </c>
      <c r="T8596">
        <f>_xlfn.DAYS(Raw_data_US_healthcare[[#This Row],[Discharge Date]],Raw_data_US_healthcare[[#This Row],[Date of Admission]])</f>
        <v>7</v>
      </c>
    </row>
    <row r="8597" spans="1:20" x14ac:dyDescent="0.3">
      <c r="A8597" t="s">
        <v>26511</v>
      </c>
      <c r="B8597" t="s">
        <v>23037</v>
      </c>
      <c r="C8597">
        <v>38</v>
      </c>
      <c r="D8597" t="str">
        <f>IF(Raw_data_US_healthcare[[#This Row],[Age]]&lt;35,"Young",IF(Raw_data_US_healthcare[[#This Row],[Age]]&lt;60,"Middle","Senior"))</f>
        <v>Middle</v>
      </c>
      <c r="E8597" t="s">
        <v>16</v>
      </c>
      <c r="F8597" t="s">
        <v>88</v>
      </c>
      <c r="G8597" t="s">
        <v>88</v>
      </c>
      <c r="H8597" t="s">
        <v>36</v>
      </c>
      <c r="I8597" s="2">
        <v>45012</v>
      </c>
      <c r="J8597" t="s">
        <v>23038</v>
      </c>
      <c r="K8597" t="s">
        <v>23039</v>
      </c>
      <c r="L8597" t="s">
        <v>21</v>
      </c>
      <c r="M8597">
        <v>8715.7098000000005</v>
      </c>
      <c r="N8597">
        <v>333</v>
      </c>
      <c r="O8597" t="s">
        <v>22</v>
      </c>
      <c r="P8597" t="s">
        <v>22</v>
      </c>
      <c r="Q8597" s="2">
        <v>45016</v>
      </c>
      <c r="R8597" t="s">
        <v>44</v>
      </c>
      <c r="S8597" t="s">
        <v>45</v>
      </c>
      <c r="T8597">
        <f>_xlfn.DAYS(Raw_data_US_healthcare[[#This Row],[Discharge Date]],Raw_data_US_healthcare[[#This Row],[Date of Admission]])</f>
        <v>4</v>
      </c>
    </row>
    <row r="8598" spans="1:20" x14ac:dyDescent="0.3">
      <c r="A8598" t="s">
        <v>26511</v>
      </c>
      <c r="B8598" t="s">
        <v>23040</v>
      </c>
      <c r="C8598">
        <v>81</v>
      </c>
      <c r="D8598" t="str">
        <f>IF(Raw_data_US_healthcare[[#This Row],[Age]]&lt;35,"Young",IF(Raw_data_US_healthcare[[#This Row],[Age]]&lt;60,"Middle","Senior"))</f>
        <v>Senior</v>
      </c>
      <c r="E8598" t="s">
        <v>16</v>
      </c>
      <c r="F8598" t="s">
        <v>17</v>
      </c>
      <c r="G8598" t="s">
        <v>17</v>
      </c>
      <c r="H8598" t="s">
        <v>26516</v>
      </c>
      <c r="I8598" s="2">
        <v>44697</v>
      </c>
      <c r="J8598" t="s">
        <v>23041</v>
      </c>
      <c r="K8598" t="s">
        <v>23042</v>
      </c>
      <c r="L8598" t="s">
        <v>21</v>
      </c>
      <c r="M8598">
        <v>5898.4739</v>
      </c>
      <c r="N8598">
        <v>212</v>
      </c>
      <c r="O8598" t="s">
        <v>39</v>
      </c>
      <c r="P8598" t="s">
        <v>39</v>
      </c>
      <c r="Q8598" s="2">
        <v>44708</v>
      </c>
      <c r="R8598" t="s">
        <v>48</v>
      </c>
      <c r="S8598" t="s">
        <v>24</v>
      </c>
      <c r="T8598">
        <f>_xlfn.DAYS(Raw_data_US_healthcare[[#This Row],[Discharge Date]],Raw_data_US_healthcare[[#This Row],[Date of Admission]])</f>
        <v>11</v>
      </c>
    </row>
    <row r="8599" spans="1:20" x14ac:dyDescent="0.3">
      <c r="A8599" t="s">
        <v>26512</v>
      </c>
      <c r="B8599" t="s">
        <v>23043</v>
      </c>
      <c r="C8599">
        <v>18</v>
      </c>
      <c r="D8599" t="str">
        <f>IF(Raw_data_US_healthcare[[#This Row],[Age]]&lt;35,"Young",IF(Raw_data_US_healthcare[[#This Row],[Age]]&lt;60,"Middle","Senior"))</f>
        <v>Young</v>
      </c>
      <c r="E8599" t="s">
        <v>26</v>
      </c>
      <c r="F8599" t="s">
        <v>27</v>
      </c>
      <c r="G8599" t="s">
        <v>27</v>
      </c>
      <c r="H8599" t="s">
        <v>69</v>
      </c>
      <c r="I8599" s="2">
        <v>44111</v>
      </c>
      <c r="J8599" t="s">
        <v>23044</v>
      </c>
      <c r="K8599" t="s">
        <v>8071</v>
      </c>
      <c r="L8599" t="s">
        <v>31</v>
      </c>
      <c r="M8599">
        <v>49117.175300000003</v>
      </c>
      <c r="N8599">
        <v>136</v>
      </c>
      <c r="O8599" t="s">
        <v>43</v>
      </c>
      <c r="P8599" t="s">
        <v>43</v>
      </c>
      <c r="Q8599" s="2">
        <v>44119</v>
      </c>
      <c r="R8599" t="s">
        <v>32</v>
      </c>
      <c r="S8599" t="s">
        <v>33</v>
      </c>
      <c r="T8599">
        <f>_xlfn.DAYS(Raw_data_US_healthcare[[#This Row],[Discharge Date]],Raw_data_US_healthcare[[#This Row],[Date of Admission]])</f>
        <v>8</v>
      </c>
    </row>
    <row r="8600" spans="1:20" x14ac:dyDescent="0.3">
      <c r="A8600" t="s">
        <v>26512</v>
      </c>
      <c r="B8600" t="s">
        <v>23045</v>
      </c>
      <c r="C8600">
        <v>78</v>
      </c>
      <c r="D8600" t="str">
        <f>IF(Raw_data_US_healthcare[[#This Row],[Age]]&lt;35,"Young",IF(Raw_data_US_healthcare[[#This Row],[Age]]&lt;60,"Middle","Senior"))</f>
        <v>Senior</v>
      </c>
      <c r="E8600" t="s">
        <v>26</v>
      </c>
      <c r="F8600" t="s">
        <v>228</v>
      </c>
      <c r="G8600" t="s">
        <v>228</v>
      </c>
      <c r="H8600" t="s">
        <v>69</v>
      </c>
      <c r="I8600" s="2">
        <v>43433</v>
      </c>
      <c r="J8600" t="s">
        <v>23046</v>
      </c>
      <c r="K8600" t="s">
        <v>23047</v>
      </c>
      <c r="L8600" t="s">
        <v>52</v>
      </c>
      <c r="M8600">
        <v>38699.573600000003</v>
      </c>
      <c r="N8600">
        <v>464</v>
      </c>
      <c r="O8600" t="s">
        <v>43</v>
      </c>
      <c r="P8600" t="s">
        <v>43</v>
      </c>
      <c r="Q8600" s="2">
        <v>43459</v>
      </c>
      <c r="R8600" t="s">
        <v>44</v>
      </c>
      <c r="S8600" t="s">
        <v>24</v>
      </c>
      <c r="T8600">
        <f>_xlfn.DAYS(Raw_data_US_healthcare[[#This Row],[Discharge Date]],Raw_data_US_healthcare[[#This Row],[Date of Admission]])</f>
        <v>26</v>
      </c>
    </row>
    <row r="8601" spans="1:20" x14ac:dyDescent="0.3">
      <c r="A8601" t="s">
        <v>26511</v>
      </c>
      <c r="B8601" t="s">
        <v>23048</v>
      </c>
      <c r="C8601">
        <v>75</v>
      </c>
      <c r="D8601" t="str">
        <f>IF(Raw_data_US_healthcare[[#This Row],[Age]]&lt;35,"Young",IF(Raw_data_US_healthcare[[#This Row],[Age]]&lt;60,"Middle","Senior"))</f>
        <v>Senior</v>
      </c>
      <c r="E8601" t="s">
        <v>16</v>
      </c>
      <c r="F8601" t="s">
        <v>88</v>
      </c>
      <c r="G8601" t="s">
        <v>88</v>
      </c>
      <c r="H8601" t="s">
        <v>18</v>
      </c>
      <c r="I8601" s="2">
        <v>44722</v>
      </c>
      <c r="J8601" t="s">
        <v>23049</v>
      </c>
      <c r="K8601" t="s">
        <v>23050</v>
      </c>
      <c r="L8601" t="s">
        <v>60</v>
      </c>
      <c r="M8601">
        <v>17496.810700000002</v>
      </c>
      <c r="N8601">
        <v>151</v>
      </c>
      <c r="O8601" t="s">
        <v>43</v>
      </c>
      <c r="P8601" t="s">
        <v>43</v>
      </c>
      <c r="Q8601" s="2">
        <v>44744</v>
      </c>
      <c r="R8601" t="s">
        <v>48</v>
      </c>
      <c r="S8601" t="s">
        <v>33</v>
      </c>
      <c r="T8601">
        <f>_xlfn.DAYS(Raw_data_US_healthcare[[#This Row],[Discharge Date]],Raw_data_US_healthcare[[#This Row],[Date of Admission]])</f>
        <v>22</v>
      </c>
    </row>
    <row r="8602" spans="1:20" x14ac:dyDescent="0.3">
      <c r="A8602" t="s">
        <v>26512</v>
      </c>
      <c r="B8602" t="s">
        <v>23051</v>
      </c>
      <c r="C8602">
        <v>20</v>
      </c>
      <c r="D8602" t="str">
        <f>IF(Raw_data_US_healthcare[[#This Row],[Age]]&lt;35,"Young",IF(Raw_data_US_healthcare[[#This Row],[Age]]&lt;60,"Middle","Senior"))</f>
        <v>Young</v>
      </c>
      <c r="E8602" t="s">
        <v>26</v>
      </c>
      <c r="F8602" t="s">
        <v>88</v>
      </c>
      <c r="G8602" t="s">
        <v>88</v>
      </c>
      <c r="H8602" t="s">
        <v>26514</v>
      </c>
      <c r="I8602" s="2">
        <v>44596</v>
      </c>
      <c r="J8602" t="s">
        <v>8421</v>
      </c>
      <c r="K8602" t="s">
        <v>23052</v>
      </c>
      <c r="L8602" t="s">
        <v>56</v>
      </c>
      <c r="M8602">
        <v>31773.530299999999</v>
      </c>
      <c r="N8602">
        <v>335</v>
      </c>
      <c r="O8602" t="s">
        <v>43</v>
      </c>
      <c r="P8602" t="s">
        <v>43</v>
      </c>
      <c r="Q8602" s="2">
        <v>44614</v>
      </c>
      <c r="R8602" t="s">
        <v>83</v>
      </c>
      <c r="S8602" t="s">
        <v>24</v>
      </c>
      <c r="T8602">
        <f>_xlfn.DAYS(Raw_data_US_healthcare[[#This Row],[Discharge Date]],Raw_data_US_healthcare[[#This Row],[Date of Admission]])</f>
        <v>18</v>
      </c>
    </row>
    <row r="8603" spans="1:20" x14ac:dyDescent="0.3">
      <c r="A8603" t="s">
        <v>26511</v>
      </c>
      <c r="B8603" t="s">
        <v>23053</v>
      </c>
      <c r="C8603">
        <v>33</v>
      </c>
      <c r="D8603" t="str">
        <f>IF(Raw_data_US_healthcare[[#This Row],[Age]]&lt;35,"Young",IF(Raw_data_US_healthcare[[#This Row],[Age]]&lt;60,"Middle","Senior"))</f>
        <v>Young</v>
      </c>
      <c r="E8603" t="s">
        <v>16</v>
      </c>
      <c r="F8603" t="s">
        <v>35</v>
      </c>
      <c r="G8603" t="s">
        <v>35</v>
      </c>
      <c r="H8603" t="s">
        <v>69</v>
      </c>
      <c r="I8603" s="2">
        <v>43538</v>
      </c>
      <c r="J8603" t="s">
        <v>15175</v>
      </c>
      <c r="K8603" t="s">
        <v>23054</v>
      </c>
      <c r="L8603" t="s">
        <v>52</v>
      </c>
      <c r="M8603">
        <v>30527.2284</v>
      </c>
      <c r="N8603">
        <v>110</v>
      </c>
      <c r="O8603" t="s">
        <v>43</v>
      </c>
      <c r="P8603" t="s">
        <v>43</v>
      </c>
      <c r="Q8603" s="2">
        <v>43539</v>
      </c>
      <c r="R8603" t="s">
        <v>83</v>
      </c>
      <c r="S8603" t="s">
        <v>33</v>
      </c>
      <c r="T8603">
        <f>_xlfn.DAYS(Raw_data_US_healthcare[[#This Row],[Discharge Date]],Raw_data_US_healthcare[[#This Row],[Date of Admission]])</f>
        <v>1</v>
      </c>
    </row>
    <row r="8604" spans="1:20" x14ac:dyDescent="0.3">
      <c r="A8604" t="s">
        <v>26511</v>
      </c>
      <c r="B8604" t="s">
        <v>23055</v>
      </c>
      <c r="C8604">
        <v>85</v>
      </c>
      <c r="D8604" t="str">
        <f>IF(Raw_data_US_healthcare[[#This Row],[Age]]&lt;35,"Young",IF(Raw_data_US_healthcare[[#This Row],[Age]]&lt;60,"Middle","Senior"))</f>
        <v>Senior</v>
      </c>
      <c r="E8604" t="s">
        <v>16</v>
      </c>
      <c r="F8604" t="s">
        <v>49</v>
      </c>
      <c r="G8604" t="s">
        <v>49</v>
      </c>
      <c r="H8604" t="s">
        <v>69</v>
      </c>
      <c r="I8604" s="2">
        <v>44803</v>
      </c>
      <c r="J8604" t="s">
        <v>21599</v>
      </c>
      <c r="K8604" t="s">
        <v>23056</v>
      </c>
      <c r="L8604" t="s">
        <v>52</v>
      </c>
      <c r="M8604">
        <v>51829.9162</v>
      </c>
      <c r="N8604">
        <v>177</v>
      </c>
      <c r="O8604" t="s">
        <v>39</v>
      </c>
      <c r="P8604" t="s">
        <v>39</v>
      </c>
      <c r="Q8604" s="2">
        <v>44806</v>
      </c>
      <c r="R8604" t="s">
        <v>83</v>
      </c>
      <c r="S8604" t="s">
        <v>33</v>
      </c>
      <c r="T8604">
        <f>_xlfn.DAYS(Raw_data_US_healthcare[[#This Row],[Discharge Date]],Raw_data_US_healthcare[[#This Row],[Date of Admission]])</f>
        <v>3</v>
      </c>
    </row>
    <row r="8605" spans="1:20" x14ac:dyDescent="0.3">
      <c r="A8605" t="s">
        <v>26511</v>
      </c>
      <c r="B8605" t="s">
        <v>23057</v>
      </c>
      <c r="C8605">
        <v>44</v>
      </c>
      <c r="D8605" t="str">
        <f>IF(Raw_data_US_healthcare[[#This Row],[Age]]&lt;35,"Young",IF(Raw_data_US_healthcare[[#This Row],[Age]]&lt;60,"Middle","Senior"))</f>
        <v>Middle</v>
      </c>
      <c r="E8605" t="s">
        <v>16</v>
      </c>
      <c r="F8605" t="s">
        <v>113</v>
      </c>
      <c r="G8605" t="s">
        <v>113</v>
      </c>
      <c r="H8605" t="s">
        <v>36</v>
      </c>
      <c r="I8605" s="2">
        <v>45087</v>
      </c>
      <c r="J8605" t="s">
        <v>4526</v>
      </c>
      <c r="K8605" t="s">
        <v>23058</v>
      </c>
      <c r="L8605" t="s">
        <v>21</v>
      </c>
      <c r="M8605">
        <v>11050.901099999999</v>
      </c>
      <c r="N8605">
        <v>311</v>
      </c>
      <c r="O8605" t="s">
        <v>22</v>
      </c>
      <c r="P8605" t="s">
        <v>22</v>
      </c>
      <c r="Q8605" s="2">
        <v>45102</v>
      </c>
      <c r="R8605" t="s">
        <v>83</v>
      </c>
      <c r="S8605" t="s">
        <v>33</v>
      </c>
      <c r="T8605">
        <f>_xlfn.DAYS(Raw_data_US_healthcare[[#This Row],[Discharge Date]],Raw_data_US_healthcare[[#This Row],[Date of Admission]])</f>
        <v>15</v>
      </c>
    </row>
    <row r="8606" spans="1:20" x14ac:dyDescent="0.3">
      <c r="A8606" t="s">
        <v>26511</v>
      </c>
      <c r="B8606" t="s">
        <v>23059</v>
      </c>
      <c r="C8606">
        <v>28</v>
      </c>
      <c r="D8606" t="str">
        <f>IF(Raw_data_US_healthcare[[#This Row],[Age]]&lt;35,"Young",IF(Raw_data_US_healthcare[[#This Row],[Age]]&lt;60,"Middle","Senior"))</f>
        <v>Young</v>
      </c>
      <c r="E8606" t="s">
        <v>16</v>
      </c>
      <c r="F8606" t="s">
        <v>49</v>
      </c>
      <c r="G8606" t="s">
        <v>49</v>
      </c>
      <c r="H8606" t="s">
        <v>26516</v>
      </c>
      <c r="I8606" s="2">
        <v>43988</v>
      </c>
      <c r="J8606" t="s">
        <v>7971</v>
      </c>
      <c r="K8606" t="s">
        <v>1550</v>
      </c>
      <c r="L8606" t="s">
        <v>52</v>
      </c>
      <c r="M8606">
        <v>29709.7376</v>
      </c>
      <c r="N8606">
        <v>410</v>
      </c>
      <c r="O8606" t="s">
        <v>22</v>
      </c>
      <c r="P8606" t="s">
        <v>22</v>
      </c>
      <c r="Q8606" s="2">
        <v>43995</v>
      </c>
      <c r="R8606" t="s">
        <v>44</v>
      </c>
      <c r="S8606" t="s">
        <v>24</v>
      </c>
      <c r="T8606">
        <f>_xlfn.DAYS(Raw_data_US_healthcare[[#This Row],[Discharge Date]],Raw_data_US_healthcare[[#This Row],[Date of Admission]])</f>
        <v>7</v>
      </c>
    </row>
    <row r="8607" spans="1:20" x14ac:dyDescent="0.3">
      <c r="A8607" t="s">
        <v>26511</v>
      </c>
      <c r="B8607" t="s">
        <v>23060</v>
      </c>
      <c r="C8607">
        <v>57</v>
      </c>
      <c r="D8607" t="str">
        <f>IF(Raw_data_US_healthcare[[#This Row],[Age]]&lt;35,"Young",IF(Raw_data_US_healthcare[[#This Row],[Age]]&lt;60,"Middle","Senior"))</f>
        <v>Middle</v>
      </c>
      <c r="E8607" t="s">
        <v>16</v>
      </c>
      <c r="F8607" t="s">
        <v>17</v>
      </c>
      <c r="G8607" t="s">
        <v>17</v>
      </c>
      <c r="H8607" t="s">
        <v>69</v>
      </c>
      <c r="I8607" s="2">
        <v>44126</v>
      </c>
      <c r="J8607" t="s">
        <v>23061</v>
      </c>
      <c r="K8607" t="s">
        <v>10305</v>
      </c>
      <c r="L8607" t="s">
        <v>60</v>
      </c>
      <c r="M8607">
        <v>65678.449699999997</v>
      </c>
      <c r="N8607">
        <v>312</v>
      </c>
      <c r="O8607" t="s">
        <v>43</v>
      </c>
      <c r="P8607" t="s">
        <v>43</v>
      </c>
      <c r="Q8607" s="2">
        <v>44137</v>
      </c>
      <c r="R8607" t="s">
        <v>83</v>
      </c>
      <c r="S8607" t="s">
        <v>45</v>
      </c>
      <c r="T8607">
        <f>_xlfn.DAYS(Raw_data_US_healthcare[[#This Row],[Discharge Date]],Raw_data_US_healthcare[[#This Row],[Date of Admission]])</f>
        <v>11</v>
      </c>
    </row>
    <row r="8608" spans="1:20" x14ac:dyDescent="0.3">
      <c r="A8608" t="s">
        <v>26512</v>
      </c>
      <c r="B8608" t="s">
        <v>23062</v>
      </c>
      <c r="C8608">
        <v>18</v>
      </c>
      <c r="D8608" t="str">
        <f>IF(Raw_data_US_healthcare[[#This Row],[Age]]&lt;35,"Young",IF(Raw_data_US_healthcare[[#This Row],[Age]]&lt;60,"Middle","Senior"))</f>
        <v>Young</v>
      </c>
      <c r="E8608" t="s">
        <v>26</v>
      </c>
      <c r="F8608" t="s">
        <v>113</v>
      </c>
      <c r="G8608" t="s">
        <v>113</v>
      </c>
      <c r="H8608" t="s">
        <v>26514</v>
      </c>
      <c r="I8608" s="2">
        <v>44506</v>
      </c>
      <c r="J8608" t="s">
        <v>23063</v>
      </c>
      <c r="K8608" t="s">
        <v>23064</v>
      </c>
      <c r="L8608" t="s">
        <v>52</v>
      </c>
      <c r="M8608">
        <v>31518.026300000001</v>
      </c>
      <c r="N8608">
        <v>442</v>
      </c>
      <c r="O8608" t="s">
        <v>22</v>
      </c>
      <c r="P8608" t="s">
        <v>22</v>
      </c>
      <c r="Q8608" s="2">
        <v>44520</v>
      </c>
      <c r="R8608" t="s">
        <v>32</v>
      </c>
      <c r="S8608" t="s">
        <v>24</v>
      </c>
      <c r="T8608">
        <f>_xlfn.DAYS(Raw_data_US_healthcare[[#This Row],[Discharge Date]],Raw_data_US_healthcare[[#This Row],[Date of Admission]])</f>
        <v>14</v>
      </c>
    </row>
    <row r="8609" spans="1:20" x14ac:dyDescent="0.3">
      <c r="A8609" t="s">
        <v>26512</v>
      </c>
      <c r="B8609" t="s">
        <v>23065</v>
      </c>
      <c r="C8609">
        <v>24</v>
      </c>
      <c r="D8609" t="str">
        <f>IF(Raw_data_US_healthcare[[#This Row],[Age]]&lt;35,"Young",IF(Raw_data_US_healthcare[[#This Row],[Age]]&lt;60,"Middle","Senior"))</f>
        <v>Young</v>
      </c>
      <c r="E8609" t="s">
        <v>26</v>
      </c>
      <c r="F8609" t="s">
        <v>88</v>
      </c>
      <c r="G8609" t="s">
        <v>88</v>
      </c>
      <c r="H8609" t="s">
        <v>26516</v>
      </c>
      <c r="I8609" s="2">
        <v>44810</v>
      </c>
      <c r="J8609" t="s">
        <v>23066</v>
      </c>
      <c r="K8609" t="s">
        <v>23067</v>
      </c>
      <c r="L8609" t="s">
        <v>52</v>
      </c>
      <c r="M8609">
        <v>4561.3522999999996</v>
      </c>
      <c r="N8609">
        <v>285</v>
      </c>
      <c r="O8609" t="s">
        <v>22</v>
      </c>
      <c r="P8609" t="s">
        <v>22</v>
      </c>
      <c r="Q8609" s="2">
        <v>44819</v>
      </c>
      <c r="R8609" t="s">
        <v>44</v>
      </c>
      <c r="S8609" t="s">
        <v>33</v>
      </c>
      <c r="T8609">
        <f>_xlfn.DAYS(Raw_data_US_healthcare[[#This Row],[Discharge Date]],Raw_data_US_healthcare[[#This Row],[Date of Admission]])</f>
        <v>9</v>
      </c>
    </row>
    <row r="8610" spans="1:20" x14ac:dyDescent="0.3">
      <c r="A8610" t="s">
        <v>26512</v>
      </c>
      <c r="B8610" t="s">
        <v>23068</v>
      </c>
      <c r="C8610">
        <v>63</v>
      </c>
      <c r="D8610" t="str">
        <f>IF(Raw_data_US_healthcare[[#This Row],[Age]]&lt;35,"Young",IF(Raw_data_US_healthcare[[#This Row],[Age]]&lt;60,"Middle","Senior"))</f>
        <v>Senior</v>
      </c>
      <c r="E8610" t="s">
        <v>26</v>
      </c>
      <c r="F8610" t="s">
        <v>35</v>
      </c>
      <c r="G8610" t="s">
        <v>35</v>
      </c>
      <c r="H8610" t="s">
        <v>26516</v>
      </c>
      <c r="I8610" s="2">
        <v>43614</v>
      </c>
      <c r="J8610" t="s">
        <v>23069</v>
      </c>
      <c r="K8610" t="s">
        <v>23070</v>
      </c>
      <c r="L8610" t="s">
        <v>31</v>
      </c>
      <c r="M8610">
        <v>903.83600000000001</v>
      </c>
      <c r="N8610">
        <v>194</v>
      </c>
      <c r="O8610" t="s">
        <v>39</v>
      </c>
      <c r="P8610" t="s">
        <v>39</v>
      </c>
      <c r="Q8610" s="2">
        <v>43618</v>
      </c>
      <c r="R8610" t="s">
        <v>23</v>
      </c>
      <c r="S8610" t="s">
        <v>33</v>
      </c>
      <c r="T8610">
        <f>_xlfn.DAYS(Raw_data_US_healthcare[[#This Row],[Discharge Date]],Raw_data_US_healthcare[[#This Row],[Date of Admission]])</f>
        <v>4</v>
      </c>
    </row>
    <row r="8611" spans="1:20" x14ac:dyDescent="0.3">
      <c r="A8611" t="s">
        <v>26512</v>
      </c>
      <c r="B8611" t="s">
        <v>23071</v>
      </c>
      <c r="C8611">
        <v>65</v>
      </c>
      <c r="D8611" t="str">
        <f>IF(Raw_data_US_healthcare[[#This Row],[Age]]&lt;35,"Young",IF(Raw_data_US_healthcare[[#This Row],[Age]]&lt;60,"Middle","Senior"))</f>
        <v>Senior</v>
      </c>
      <c r="E8611" t="s">
        <v>26</v>
      </c>
      <c r="F8611" t="s">
        <v>88</v>
      </c>
      <c r="G8611" t="s">
        <v>88</v>
      </c>
      <c r="H8611" t="s">
        <v>69</v>
      </c>
      <c r="I8611" s="2">
        <v>45096</v>
      </c>
      <c r="J8611" t="s">
        <v>23072</v>
      </c>
      <c r="K8611" t="s">
        <v>23073</v>
      </c>
      <c r="L8611" t="s">
        <v>21</v>
      </c>
      <c r="M8611">
        <v>62299.530299999999</v>
      </c>
      <c r="N8611">
        <v>170</v>
      </c>
      <c r="O8611" t="s">
        <v>43</v>
      </c>
      <c r="P8611" t="s">
        <v>43</v>
      </c>
      <c r="Q8611" s="2">
        <v>45107</v>
      </c>
      <c r="R8611" t="s">
        <v>44</v>
      </c>
      <c r="S8611" t="s">
        <v>24</v>
      </c>
      <c r="T8611">
        <f>_xlfn.DAYS(Raw_data_US_healthcare[[#This Row],[Discharge Date]],Raw_data_US_healthcare[[#This Row],[Date of Admission]])</f>
        <v>11</v>
      </c>
    </row>
    <row r="8612" spans="1:20" x14ac:dyDescent="0.3">
      <c r="A8612" t="s">
        <v>26511</v>
      </c>
      <c r="B8612" t="s">
        <v>23074</v>
      </c>
      <c r="C8612">
        <v>32</v>
      </c>
      <c r="D8612" t="str">
        <f>IF(Raw_data_US_healthcare[[#This Row],[Age]]&lt;35,"Young",IF(Raw_data_US_healthcare[[#This Row],[Age]]&lt;60,"Middle","Senior"))</f>
        <v>Young</v>
      </c>
      <c r="E8612" t="s">
        <v>16</v>
      </c>
      <c r="F8612" t="s">
        <v>17</v>
      </c>
      <c r="G8612" t="s">
        <v>17</v>
      </c>
      <c r="H8612" t="s">
        <v>26514</v>
      </c>
      <c r="I8612" s="2">
        <v>43951</v>
      </c>
      <c r="J8612" t="s">
        <v>23075</v>
      </c>
      <c r="K8612" t="s">
        <v>1447</v>
      </c>
      <c r="L8612" t="s">
        <v>52</v>
      </c>
      <c r="M8612">
        <v>32744.9388</v>
      </c>
      <c r="N8612">
        <v>285</v>
      </c>
      <c r="O8612" t="s">
        <v>22</v>
      </c>
      <c r="P8612" t="s">
        <v>22</v>
      </c>
      <c r="Q8612" s="2">
        <v>43959</v>
      </c>
      <c r="R8612" t="s">
        <v>83</v>
      </c>
      <c r="S8612" t="s">
        <v>45</v>
      </c>
      <c r="T8612">
        <f>_xlfn.DAYS(Raw_data_US_healthcare[[#This Row],[Discharge Date]],Raw_data_US_healthcare[[#This Row],[Date of Admission]])</f>
        <v>8</v>
      </c>
    </row>
    <row r="8613" spans="1:20" x14ac:dyDescent="0.3">
      <c r="A8613" t="s">
        <v>26512</v>
      </c>
      <c r="B8613" t="s">
        <v>4926</v>
      </c>
      <c r="C8613">
        <v>72</v>
      </c>
      <c r="D8613" t="str">
        <f>IF(Raw_data_US_healthcare[[#This Row],[Age]]&lt;35,"Young",IF(Raw_data_US_healthcare[[#This Row],[Age]]&lt;60,"Middle","Senior"))</f>
        <v>Senior</v>
      </c>
      <c r="E8613" t="s">
        <v>26</v>
      </c>
      <c r="F8613" t="s">
        <v>62</v>
      </c>
      <c r="G8613" t="s">
        <v>62</v>
      </c>
      <c r="H8613" t="s">
        <v>26514</v>
      </c>
      <c r="I8613" s="2">
        <v>44101</v>
      </c>
      <c r="J8613" t="s">
        <v>23076</v>
      </c>
      <c r="K8613" t="s">
        <v>12908</v>
      </c>
      <c r="L8613" t="s">
        <v>21</v>
      </c>
      <c r="M8613">
        <v>21639.215499999998</v>
      </c>
      <c r="N8613">
        <v>212</v>
      </c>
      <c r="O8613" t="s">
        <v>22</v>
      </c>
      <c r="P8613" t="s">
        <v>22</v>
      </c>
      <c r="Q8613" s="2">
        <v>44109</v>
      </c>
      <c r="R8613" t="s">
        <v>48</v>
      </c>
      <c r="S8613" t="s">
        <v>33</v>
      </c>
      <c r="T8613">
        <f>_xlfn.DAYS(Raw_data_US_healthcare[[#This Row],[Discharge Date]],Raw_data_US_healthcare[[#This Row],[Date of Admission]])</f>
        <v>8</v>
      </c>
    </row>
    <row r="8614" spans="1:20" x14ac:dyDescent="0.3">
      <c r="A8614" t="s">
        <v>26512</v>
      </c>
      <c r="B8614" t="s">
        <v>12511</v>
      </c>
      <c r="C8614">
        <v>18</v>
      </c>
      <c r="D8614" t="str">
        <f>IF(Raw_data_US_healthcare[[#This Row],[Age]]&lt;35,"Young",IF(Raw_data_US_healthcare[[#This Row],[Age]]&lt;60,"Middle","Senior"))</f>
        <v>Young</v>
      </c>
      <c r="E8614" t="s">
        <v>26</v>
      </c>
      <c r="F8614" t="s">
        <v>62</v>
      </c>
      <c r="G8614" t="s">
        <v>62</v>
      </c>
      <c r="H8614" t="s">
        <v>26516</v>
      </c>
      <c r="I8614" s="2">
        <v>44883</v>
      </c>
      <c r="J8614" t="s">
        <v>9544</v>
      </c>
      <c r="K8614" t="s">
        <v>23077</v>
      </c>
      <c r="L8614" t="s">
        <v>56</v>
      </c>
      <c r="M8614">
        <v>2972.6379000000002</v>
      </c>
      <c r="N8614">
        <v>340</v>
      </c>
      <c r="O8614" t="s">
        <v>43</v>
      </c>
      <c r="P8614" t="s">
        <v>43</v>
      </c>
      <c r="Q8614" s="2">
        <v>44890</v>
      </c>
      <c r="R8614" t="s">
        <v>23</v>
      </c>
      <c r="S8614" t="s">
        <v>45</v>
      </c>
      <c r="T8614">
        <f>_xlfn.DAYS(Raw_data_US_healthcare[[#This Row],[Discharge Date]],Raw_data_US_healthcare[[#This Row],[Date of Admission]])</f>
        <v>7</v>
      </c>
    </row>
    <row r="8615" spans="1:20" x14ac:dyDescent="0.3">
      <c r="A8615" t="s">
        <v>26511</v>
      </c>
      <c r="B8615" t="s">
        <v>23078</v>
      </c>
      <c r="C8615">
        <v>69</v>
      </c>
      <c r="D8615" t="str">
        <f>IF(Raw_data_US_healthcare[[#This Row],[Age]]&lt;35,"Young",IF(Raw_data_US_healthcare[[#This Row],[Age]]&lt;60,"Middle","Senior"))</f>
        <v>Senior</v>
      </c>
      <c r="E8615" t="s">
        <v>16</v>
      </c>
      <c r="F8615" t="s">
        <v>35</v>
      </c>
      <c r="G8615" t="s">
        <v>35</v>
      </c>
      <c r="H8615" t="s">
        <v>26514</v>
      </c>
      <c r="I8615" s="2">
        <v>43656</v>
      </c>
      <c r="J8615" t="s">
        <v>2160</v>
      </c>
      <c r="K8615" t="s">
        <v>2185</v>
      </c>
      <c r="L8615" t="s">
        <v>31</v>
      </c>
      <c r="M8615">
        <v>32645.412</v>
      </c>
      <c r="N8615">
        <v>364</v>
      </c>
      <c r="O8615" t="s">
        <v>43</v>
      </c>
      <c r="P8615" t="s">
        <v>43</v>
      </c>
      <c r="Q8615" s="2">
        <v>43681</v>
      </c>
      <c r="R8615" t="s">
        <v>48</v>
      </c>
      <c r="S8615" t="s">
        <v>45</v>
      </c>
      <c r="T8615">
        <f>_xlfn.DAYS(Raw_data_US_healthcare[[#This Row],[Discharge Date]],Raw_data_US_healthcare[[#This Row],[Date of Admission]])</f>
        <v>25</v>
      </c>
    </row>
    <row r="8616" spans="1:20" x14ac:dyDescent="0.3">
      <c r="A8616" t="s">
        <v>26512</v>
      </c>
      <c r="B8616" t="s">
        <v>23079</v>
      </c>
      <c r="C8616">
        <v>60</v>
      </c>
      <c r="D8616" t="str">
        <f>IF(Raw_data_US_healthcare[[#This Row],[Age]]&lt;35,"Young",IF(Raw_data_US_healthcare[[#This Row],[Age]]&lt;60,"Middle","Senior"))</f>
        <v>Senior</v>
      </c>
      <c r="E8616" t="s">
        <v>26</v>
      </c>
      <c r="F8616" t="s">
        <v>35</v>
      </c>
      <c r="G8616" t="s">
        <v>35</v>
      </c>
      <c r="H8616" t="s">
        <v>28</v>
      </c>
      <c r="I8616" s="2">
        <v>43713</v>
      </c>
      <c r="J8616" t="s">
        <v>23080</v>
      </c>
      <c r="K8616" t="s">
        <v>23081</v>
      </c>
      <c r="L8616" t="s">
        <v>56</v>
      </c>
      <c r="M8616">
        <v>23455.6839</v>
      </c>
      <c r="N8616">
        <v>334</v>
      </c>
      <c r="O8616" t="s">
        <v>43</v>
      </c>
      <c r="P8616" t="s">
        <v>43</v>
      </c>
      <c r="Q8616" s="2">
        <v>43743</v>
      </c>
      <c r="R8616" t="s">
        <v>48</v>
      </c>
      <c r="S8616" t="s">
        <v>33</v>
      </c>
      <c r="T8616">
        <f>_xlfn.DAYS(Raw_data_US_healthcare[[#This Row],[Discharge Date]],Raw_data_US_healthcare[[#This Row],[Date of Admission]])</f>
        <v>30</v>
      </c>
    </row>
    <row r="8617" spans="1:20" x14ac:dyDescent="0.3">
      <c r="A8617" t="s">
        <v>26511</v>
      </c>
      <c r="B8617" t="s">
        <v>23082</v>
      </c>
      <c r="C8617">
        <v>51</v>
      </c>
      <c r="D8617" t="str">
        <f>IF(Raw_data_US_healthcare[[#This Row],[Age]]&lt;35,"Young",IF(Raw_data_US_healthcare[[#This Row],[Age]]&lt;60,"Middle","Senior"))</f>
        <v>Middle</v>
      </c>
      <c r="E8617" t="s">
        <v>16</v>
      </c>
      <c r="F8617" t="s">
        <v>17</v>
      </c>
      <c r="G8617" t="s">
        <v>17</v>
      </c>
      <c r="H8617" t="s">
        <v>26514</v>
      </c>
      <c r="I8617" s="2">
        <v>43933</v>
      </c>
      <c r="J8617" t="s">
        <v>23083</v>
      </c>
      <c r="K8617" t="s">
        <v>2769</v>
      </c>
      <c r="L8617" t="s">
        <v>31</v>
      </c>
      <c r="M8617">
        <v>35754.805800000002</v>
      </c>
      <c r="N8617">
        <v>150</v>
      </c>
      <c r="O8617" t="s">
        <v>22</v>
      </c>
      <c r="P8617" t="s">
        <v>22</v>
      </c>
      <c r="Q8617" s="2">
        <v>43938</v>
      </c>
      <c r="R8617" t="s">
        <v>48</v>
      </c>
      <c r="S8617" t="s">
        <v>24</v>
      </c>
      <c r="T8617">
        <f>_xlfn.DAYS(Raw_data_US_healthcare[[#This Row],[Discharge Date]],Raw_data_US_healthcare[[#This Row],[Date of Admission]])</f>
        <v>5</v>
      </c>
    </row>
    <row r="8618" spans="1:20" x14ac:dyDescent="0.3">
      <c r="A8618" t="s">
        <v>26511</v>
      </c>
      <c r="B8618" t="s">
        <v>23084</v>
      </c>
      <c r="C8618">
        <v>83</v>
      </c>
      <c r="D8618" t="str">
        <f>IF(Raw_data_US_healthcare[[#This Row],[Age]]&lt;35,"Young",IF(Raw_data_US_healthcare[[#This Row],[Age]]&lt;60,"Middle","Senior"))</f>
        <v>Senior</v>
      </c>
      <c r="E8618" t="s">
        <v>16</v>
      </c>
      <c r="F8618" t="s">
        <v>62</v>
      </c>
      <c r="G8618" t="s">
        <v>62</v>
      </c>
      <c r="H8618" t="s">
        <v>69</v>
      </c>
      <c r="I8618" s="2">
        <v>43756</v>
      </c>
      <c r="J8618" t="s">
        <v>23085</v>
      </c>
      <c r="K8618" t="s">
        <v>23086</v>
      </c>
      <c r="L8618" t="s">
        <v>21</v>
      </c>
      <c r="M8618">
        <v>48696.1584</v>
      </c>
      <c r="N8618">
        <v>483</v>
      </c>
      <c r="O8618" t="s">
        <v>22</v>
      </c>
      <c r="P8618" t="s">
        <v>22</v>
      </c>
      <c r="Q8618" s="2">
        <v>43772</v>
      </c>
      <c r="R8618" t="s">
        <v>83</v>
      </c>
      <c r="S8618" t="s">
        <v>45</v>
      </c>
      <c r="T8618">
        <f>_xlfn.DAYS(Raw_data_US_healthcare[[#This Row],[Discharge Date]],Raw_data_US_healthcare[[#This Row],[Date of Admission]])</f>
        <v>16</v>
      </c>
    </row>
    <row r="8619" spans="1:20" x14ac:dyDescent="0.3">
      <c r="A8619" t="s">
        <v>26512</v>
      </c>
      <c r="B8619" t="s">
        <v>23087</v>
      </c>
      <c r="C8619">
        <v>37</v>
      </c>
      <c r="D8619" t="str">
        <f>IF(Raw_data_US_healthcare[[#This Row],[Age]]&lt;35,"Young",IF(Raw_data_US_healthcare[[#This Row],[Age]]&lt;60,"Middle","Senior"))</f>
        <v>Middle</v>
      </c>
      <c r="E8619" t="s">
        <v>26</v>
      </c>
      <c r="F8619" t="s">
        <v>17</v>
      </c>
      <c r="G8619" t="s">
        <v>17</v>
      </c>
      <c r="H8619" t="s">
        <v>26516</v>
      </c>
      <c r="I8619" s="2">
        <v>44849</v>
      </c>
      <c r="J8619" t="s">
        <v>23088</v>
      </c>
      <c r="K8619" t="s">
        <v>23089</v>
      </c>
      <c r="L8619" t="s">
        <v>31</v>
      </c>
      <c r="M8619">
        <v>7421.9668000000001</v>
      </c>
      <c r="N8619">
        <v>270</v>
      </c>
      <c r="O8619" t="s">
        <v>39</v>
      </c>
      <c r="P8619" t="s">
        <v>39</v>
      </c>
      <c r="Q8619" s="2">
        <v>44868</v>
      </c>
      <c r="R8619" t="s">
        <v>23</v>
      </c>
      <c r="S8619" t="s">
        <v>24</v>
      </c>
      <c r="T8619">
        <f>_xlfn.DAYS(Raw_data_US_healthcare[[#This Row],[Discharge Date]],Raw_data_US_healthcare[[#This Row],[Date of Admission]])</f>
        <v>19</v>
      </c>
    </row>
    <row r="8620" spans="1:20" x14ac:dyDescent="0.3">
      <c r="A8620" t="s">
        <v>26512</v>
      </c>
      <c r="B8620" t="s">
        <v>23090</v>
      </c>
      <c r="C8620">
        <v>28</v>
      </c>
      <c r="D8620" t="str">
        <f>IF(Raw_data_US_healthcare[[#This Row],[Age]]&lt;35,"Young",IF(Raw_data_US_healthcare[[#This Row],[Age]]&lt;60,"Middle","Senior"))</f>
        <v>Young</v>
      </c>
      <c r="E8620" t="s">
        <v>26</v>
      </c>
      <c r="F8620" t="s">
        <v>228</v>
      </c>
      <c r="G8620" t="s">
        <v>228</v>
      </c>
      <c r="H8620" t="s">
        <v>36</v>
      </c>
      <c r="I8620" s="2">
        <v>44961</v>
      </c>
      <c r="J8620" t="s">
        <v>23091</v>
      </c>
      <c r="K8620" t="s">
        <v>23092</v>
      </c>
      <c r="L8620" t="s">
        <v>56</v>
      </c>
      <c r="M8620">
        <v>3195.5803999999998</v>
      </c>
      <c r="N8620">
        <v>309</v>
      </c>
      <c r="O8620" t="s">
        <v>43</v>
      </c>
      <c r="P8620" t="s">
        <v>43</v>
      </c>
      <c r="Q8620" s="2">
        <v>44986</v>
      </c>
      <c r="R8620" t="s">
        <v>32</v>
      </c>
      <c r="S8620" t="s">
        <v>45</v>
      </c>
      <c r="T8620">
        <f>_xlfn.DAYS(Raw_data_US_healthcare[[#This Row],[Discharge Date]],Raw_data_US_healthcare[[#This Row],[Date of Admission]])</f>
        <v>25</v>
      </c>
    </row>
    <row r="8621" spans="1:20" x14ac:dyDescent="0.3">
      <c r="A8621" t="s">
        <v>26511</v>
      </c>
      <c r="B8621" t="s">
        <v>23093</v>
      </c>
      <c r="C8621">
        <v>65</v>
      </c>
      <c r="D8621" t="str">
        <f>IF(Raw_data_US_healthcare[[#This Row],[Age]]&lt;35,"Young",IF(Raw_data_US_healthcare[[#This Row],[Age]]&lt;60,"Middle","Senior"))</f>
        <v>Senior</v>
      </c>
      <c r="E8621" t="s">
        <v>16</v>
      </c>
      <c r="F8621" t="s">
        <v>49</v>
      </c>
      <c r="G8621" t="s">
        <v>49</v>
      </c>
      <c r="H8621" t="s">
        <v>26514</v>
      </c>
      <c r="I8621" s="2">
        <v>44638</v>
      </c>
      <c r="J8621" t="s">
        <v>14474</v>
      </c>
      <c r="K8621" t="s">
        <v>23094</v>
      </c>
      <c r="L8621" t="s">
        <v>52</v>
      </c>
      <c r="M8621">
        <v>18100.741099999999</v>
      </c>
      <c r="N8621">
        <v>315</v>
      </c>
      <c r="O8621" t="s">
        <v>43</v>
      </c>
      <c r="P8621" t="s">
        <v>43</v>
      </c>
      <c r="Q8621" s="2">
        <v>44646</v>
      </c>
      <c r="R8621" t="s">
        <v>48</v>
      </c>
      <c r="S8621" t="s">
        <v>45</v>
      </c>
      <c r="T8621">
        <f>_xlfn.DAYS(Raw_data_US_healthcare[[#This Row],[Discharge Date]],Raw_data_US_healthcare[[#This Row],[Date of Admission]])</f>
        <v>8</v>
      </c>
    </row>
    <row r="8622" spans="1:20" x14ac:dyDescent="0.3">
      <c r="A8622" t="s">
        <v>26511</v>
      </c>
      <c r="B8622" t="s">
        <v>23095</v>
      </c>
      <c r="C8622">
        <v>81</v>
      </c>
      <c r="D8622" t="str">
        <f>IF(Raw_data_US_healthcare[[#This Row],[Age]]&lt;35,"Young",IF(Raw_data_US_healthcare[[#This Row],[Age]]&lt;60,"Middle","Senior"))</f>
        <v>Senior</v>
      </c>
      <c r="E8622" t="s">
        <v>16</v>
      </c>
      <c r="F8622" t="s">
        <v>27</v>
      </c>
      <c r="G8622" t="s">
        <v>27</v>
      </c>
      <c r="H8622" t="s">
        <v>28</v>
      </c>
      <c r="I8622" s="2">
        <v>45200</v>
      </c>
      <c r="J8622" t="s">
        <v>23096</v>
      </c>
      <c r="K8622" t="s">
        <v>23097</v>
      </c>
      <c r="L8622" t="s">
        <v>21</v>
      </c>
      <c r="M8622">
        <v>35230.397599999997</v>
      </c>
      <c r="N8622">
        <v>387</v>
      </c>
      <c r="O8622" t="s">
        <v>43</v>
      </c>
      <c r="P8622" t="s">
        <v>43</v>
      </c>
      <c r="Q8622" s="2">
        <v>45214</v>
      </c>
      <c r="R8622" t="s">
        <v>23</v>
      </c>
      <c r="S8622" t="s">
        <v>45</v>
      </c>
      <c r="T8622">
        <f>_xlfn.DAYS(Raw_data_US_healthcare[[#This Row],[Discharge Date]],Raw_data_US_healthcare[[#This Row],[Date of Admission]])</f>
        <v>14</v>
      </c>
    </row>
    <row r="8623" spans="1:20" x14ac:dyDescent="0.3">
      <c r="A8623" t="s">
        <v>26511</v>
      </c>
      <c r="B8623" t="s">
        <v>15741</v>
      </c>
      <c r="C8623">
        <v>31</v>
      </c>
      <c r="D8623" t="str">
        <f>IF(Raw_data_US_healthcare[[#This Row],[Age]]&lt;35,"Young",IF(Raw_data_US_healthcare[[#This Row],[Age]]&lt;60,"Middle","Senior"))</f>
        <v>Young</v>
      </c>
      <c r="E8623" t="s">
        <v>16</v>
      </c>
      <c r="F8623" t="s">
        <v>17</v>
      </c>
      <c r="G8623" t="s">
        <v>17</v>
      </c>
      <c r="H8623" t="s">
        <v>69</v>
      </c>
      <c r="I8623" s="2">
        <v>43650</v>
      </c>
      <c r="J8623" t="s">
        <v>23098</v>
      </c>
      <c r="K8623" t="s">
        <v>23099</v>
      </c>
      <c r="L8623" t="s">
        <v>31</v>
      </c>
      <c r="M8623">
        <v>11406.0915</v>
      </c>
      <c r="N8623">
        <v>376</v>
      </c>
      <c r="O8623" t="s">
        <v>22</v>
      </c>
      <c r="P8623" t="s">
        <v>22</v>
      </c>
      <c r="Q8623" s="2">
        <v>43670</v>
      </c>
      <c r="R8623" t="s">
        <v>23</v>
      </c>
      <c r="S8623" t="s">
        <v>45</v>
      </c>
      <c r="T8623">
        <f>_xlfn.DAYS(Raw_data_US_healthcare[[#This Row],[Discharge Date]],Raw_data_US_healthcare[[#This Row],[Date of Admission]])</f>
        <v>20</v>
      </c>
    </row>
    <row r="8624" spans="1:20" x14ac:dyDescent="0.3">
      <c r="A8624" t="s">
        <v>26511</v>
      </c>
      <c r="B8624" t="s">
        <v>23100</v>
      </c>
      <c r="C8624">
        <v>32</v>
      </c>
      <c r="D8624" t="str">
        <f>IF(Raw_data_US_healthcare[[#This Row],[Age]]&lt;35,"Young",IF(Raw_data_US_healthcare[[#This Row],[Age]]&lt;60,"Middle","Senior"))</f>
        <v>Young</v>
      </c>
      <c r="E8624" t="s">
        <v>16</v>
      </c>
      <c r="F8624" t="s">
        <v>35</v>
      </c>
      <c r="G8624" t="s">
        <v>35</v>
      </c>
      <c r="H8624" t="s">
        <v>28</v>
      </c>
      <c r="I8624" s="2">
        <v>44761</v>
      </c>
      <c r="J8624" t="s">
        <v>23101</v>
      </c>
      <c r="K8624" t="s">
        <v>11523</v>
      </c>
      <c r="L8624" t="s">
        <v>56</v>
      </c>
      <c r="M8624">
        <v>41104.390399999997</v>
      </c>
      <c r="N8624">
        <v>493</v>
      </c>
      <c r="O8624" t="s">
        <v>43</v>
      </c>
      <c r="P8624" t="s">
        <v>43</v>
      </c>
      <c r="Q8624" s="2">
        <v>44775</v>
      </c>
      <c r="R8624" t="s">
        <v>44</v>
      </c>
      <c r="S8624" t="s">
        <v>33</v>
      </c>
      <c r="T8624">
        <f>_xlfn.DAYS(Raw_data_US_healthcare[[#This Row],[Discharge Date]],Raw_data_US_healthcare[[#This Row],[Date of Admission]])</f>
        <v>14</v>
      </c>
    </row>
    <row r="8625" spans="1:20" x14ac:dyDescent="0.3">
      <c r="A8625" t="s">
        <v>26511</v>
      </c>
      <c r="B8625" t="s">
        <v>5048</v>
      </c>
      <c r="C8625">
        <v>39</v>
      </c>
      <c r="D8625" t="str">
        <f>IF(Raw_data_US_healthcare[[#This Row],[Age]]&lt;35,"Young",IF(Raw_data_US_healthcare[[#This Row],[Age]]&lt;60,"Middle","Senior"))</f>
        <v>Middle</v>
      </c>
      <c r="E8625" t="s">
        <v>16</v>
      </c>
      <c r="F8625" t="s">
        <v>35</v>
      </c>
      <c r="G8625" t="s">
        <v>35</v>
      </c>
      <c r="H8625" t="s">
        <v>18</v>
      </c>
      <c r="I8625" s="2">
        <v>43876</v>
      </c>
      <c r="J8625" t="s">
        <v>23102</v>
      </c>
      <c r="K8625" t="s">
        <v>23103</v>
      </c>
      <c r="L8625" t="s">
        <v>60</v>
      </c>
      <c r="M8625">
        <v>31909.351500000001</v>
      </c>
      <c r="N8625">
        <v>407</v>
      </c>
      <c r="O8625" t="s">
        <v>39</v>
      </c>
      <c r="P8625" t="s">
        <v>39</v>
      </c>
      <c r="Q8625" s="2">
        <v>43904</v>
      </c>
      <c r="R8625" t="s">
        <v>48</v>
      </c>
      <c r="S8625" t="s">
        <v>45</v>
      </c>
      <c r="T8625">
        <f>_xlfn.DAYS(Raw_data_US_healthcare[[#This Row],[Discharge Date]],Raw_data_US_healthcare[[#This Row],[Date of Admission]])</f>
        <v>28</v>
      </c>
    </row>
    <row r="8626" spans="1:20" x14ac:dyDescent="0.3">
      <c r="A8626" t="s">
        <v>26512</v>
      </c>
      <c r="B8626" t="s">
        <v>23104</v>
      </c>
      <c r="C8626">
        <v>72</v>
      </c>
      <c r="D8626" t="str">
        <f>IF(Raw_data_US_healthcare[[#This Row],[Age]]&lt;35,"Young",IF(Raw_data_US_healthcare[[#This Row],[Age]]&lt;60,"Middle","Senior"))</f>
        <v>Senior</v>
      </c>
      <c r="E8626" t="s">
        <v>26</v>
      </c>
      <c r="F8626" t="s">
        <v>35</v>
      </c>
      <c r="G8626" t="s">
        <v>35</v>
      </c>
      <c r="H8626" t="s">
        <v>18</v>
      </c>
      <c r="I8626" s="2">
        <v>44187</v>
      </c>
      <c r="J8626" t="s">
        <v>13156</v>
      </c>
      <c r="K8626" t="s">
        <v>23105</v>
      </c>
      <c r="L8626" t="s">
        <v>21</v>
      </c>
      <c r="M8626">
        <v>29120.855500000001</v>
      </c>
      <c r="N8626">
        <v>242</v>
      </c>
      <c r="O8626" t="s">
        <v>39</v>
      </c>
      <c r="P8626" t="s">
        <v>39</v>
      </c>
      <c r="Q8626" s="2">
        <v>44205</v>
      </c>
      <c r="R8626" t="s">
        <v>32</v>
      </c>
      <c r="S8626" t="s">
        <v>33</v>
      </c>
      <c r="T8626">
        <f>_xlfn.DAYS(Raw_data_US_healthcare[[#This Row],[Discharge Date]],Raw_data_US_healthcare[[#This Row],[Date of Admission]])</f>
        <v>18</v>
      </c>
    </row>
    <row r="8627" spans="1:20" x14ac:dyDescent="0.3">
      <c r="A8627" t="s">
        <v>26512</v>
      </c>
      <c r="B8627" t="s">
        <v>23106</v>
      </c>
      <c r="C8627">
        <v>82</v>
      </c>
      <c r="D8627" t="str">
        <f>IF(Raw_data_US_healthcare[[#This Row],[Age]]&lt;35,"Young",IF(Raw_data_US_healthcare[[#This Row],[Age]]&lt;60,"Middle","Senior"))</f>
        <v>Senior</v>
      </c>
      <c r="E8627" t="s">
        <v>26</v>
      </c>
      <c r="F8627" t="s">
        <v>62</v>
      </c>
      <c r="G8627" t="s">
        <v>62</v>
      </c>
      <c r="H8627" t="s">
        <v>69</v>
      </c>
      <c r="I8627" s="2">
        <v>44657</v>
      </c>
      <c r="J8627" t="s">
        <v>23107</v>
      </c>
      <c r="K8627" t="s">
        <v>1857</v>
      </c>
      <c r="L8627" t="s">
        <v>60</v>
      </c>
      <c r="M8627">
        <v>44173.056199999999</v>
      </c>
      <c r="N8627">
        <v>121</v>
      </c>
      <c r="O8627" t="s">
        <v>43</v>
      </c>
      <c r="P8627" t="s">
        <v>43</v>
      </c>
      <c r="Q8627" s="2">
        <v>44677</v>
      </c>
      <c r="R8627" t="s">
        <v>83</v>
      </c>
      <c r="S8627" t="s">
        <v>45</v>
      </c>
      <c r="T8627">
        <f>_xlfn.DAYS(Raw_data_US_healthcare[[#This Row],[Discharge Date]],Raw_data_US_healthcare[[#This Row],[Date of Admission]])</f>
        <v>20</v>
      </c>
    </row>
    <row r="8628" spans="1:20" x14ac:dyDescent="0.3">
      <c r="A8628" t="s">
        <v>26512</v>
      </c>
      <c r="B8628" t="s">
        <v>23108</v>
      </c>
      <c r="C8628">
        <v>29</v>
      </c>
      <c r="D8628" t="str">
        <f>IF(Raw_data_US_healthcare[[#This Row],[Age]]&lt;35,"Young",IF(Raw_data_US_healthcare[[#This Row],[Age]]&lt;60,"Middle","Senior"))</f>
        <v>Young</v>
      </c>
      <c r="E8628" t="s">
        <v>26</v>
      </c>
      <c r="F8628" t="s">
        <v>49</v>
      </c>
      <c r="G8628" t="s">
        <v>49</v>
      </c>
      <c r="H8628" t="s">
        <v>26514</v>
      </c>
      <c r="I8628" s="2">
        <v>43766</v>
      </c>
      <c r="J8628" t="s">
        <v>23109</v>
      </c>
      <c r="K8628" t="s">
        <v>23110</v>
      </c>
      <c r="L8628" t="s">
        <v>52</v>
      </c>
      <c r="M8628">
        <v>23289.514299999999</v>
      </c>
      <c r="N8628">
        <v>125</v>
      </c>
      <c r="O8628" t="s">
        <v>39</v>
      </c>
      <c r="P8628" t="s">
        <v>39</v>
      </c>
      <c r="Q8628" s="2">
        <v>43768</v>
      </c>
      <c r="R8628" t="s">
        <v>44</v>
      </c>
      <c r="S8628" t="s">
        <v>45</v>
      </c>
      <c r="T8628">
        <f>_xlfn.DAYS(Raw_data_US_healthcare[[#This Row],[Discharge Date]],Raw_data_US_healthcare[[#This Row],[Date of Admission]])</f>
        <v>2</v>
      </c>
    </row>
    <row r="8629" spans="1:20" x14ac:dyDescent="0.3">
      <c r="A8629" t="s">
        <v>26511</v>
      </c>
      <c r="B8629" t="s">
        <v>5429</v>
      </c>
      <c r="C8629">
        <v>61</v>
      </c>
      <c r="D8629" t="str">
        <f>IF(Raw_data_US_healthcare[[#This Row],[Age]]&lt;35,"Young",IF(Raw_data_US_healthcare[[#This Row],[Age]]&lt;60,"Middle","Senior"))</f>
        <v>Senior</v>
      </c>
      <c r="E8629" t="s">
        <v>16</v>
      </c>
      <c r="F8629" t="s">
        <v>88</v>
      </c>
      <c r="G8629" t="s">
        <v>88</v>
      </c>
      <c r="H8629" t="s">
        <v>26514</v>
      </c>
      <c r="I8629" s="2">
        <v>43764</v>
      </c>
      <c r="J8629" t="s">
        <v>23111</v>
      </c>
      <c r="K8629" t="s">
        <v>23112</v>
      </c>
      <c r="L8629" t="s">
        <v>31</v>
      </c>
      <c r="M8629">
        <v>22906.725999999999</v>
      </c>
      <c r="N8629">
        <v>188</v>
      </c>
      <c r="O8629" t="s">
        <v>39</v>
      </c>
      <c r="P8629" t="s">
        <v>39</v>
      </c>
      <c r="Q8629" s="2">
        <v>43766</v>
      </c>
      <c r="R8629" t="s">
        <v>83</v>
      </c>
      <c r="S8629" t="s">
        <v>24</v>
      </c>
      <c r="T8629">
        <f>_xlfn.DAYS(Raw_data_US_healthcare[[#This Row],[Discharge Date]],Raw_data_US_healthcare[[#This Row],[Date of Admission]])</f>
        <v>2</v>
      </c>
    </row>
    <row r="8630" spans="1:20" x14ac:dyDescent="0.3">
      <c r="A8630" t="s">
        <v>26512</v>
      </c>
      <c r="B8630" t="s">
        <v>23113</v>
      </c>
      <c r="C8630">
        <v>50</v>
      </c>
      <c r="D8630" t="str">
        <f>IF(Raw_data_US_healthcare[[#This Row],[Age]]&lt;35,"Young",IF(Raw_data_US_healthcare[[#This Row],[Age]]&lt;60,"Middle","Senior"))</f>
        <v>Middle</v>
      </c>
      <c r="E8630" t="s">
        <v>26</v>
      </c>
      <c r="F8630" t="s">
        <v>88</v>
      </c>
      <c r="G8630" t="s">
        <v>88</v>
      </c>
      <c r="H8630" t="s">
        <v>26514</v>
      </c>
      <c r="I8630" s="2">
        <v>44512</v>
      </c>
      <c r="J8630" t="s">
        <v>23114</v>
      </c>
      <c r="K8630" t="s">
        <v>23115</v>
      </c>
      <c r="L8630" t="s">
        <v>52</v>
      </c>
      <c r="M8630">
        <v>37014.295299999998</v>
      </c>
      <c r="N8630">
        <v>462</v>
      </c>
      <c r="O8630" t="s">
        <v>39</v>
      </c>
      <c r="P8630" t="s">
        <v>39</v>
      </c>
      <c r="Q8630" s="2">
        <v>44533</v>
      </c>
      <c r="R8630" t="s">
        <v>44</v>
      </c>
      <c r="S8630" t="s">
        <v>24</v>
      </c>
      <c r="T8630">
        <f>_xlfn.DAYS(Raw_data_US_healthcare[[#This Row],[Discharge Date]],Raw_data_US_healthcare[[#This Row],[Date of Admission]])</f>
        <v>21</v>
      </c>
    </row>
    <row r="8631" spans="1:20" x14ac:dyDescent="0.3">
      <c r="A8631" t="s">
        <v>26511</v>
      </c>
      <c r="B8631" t="s">
        <v>23116</v>
      </c>
      <c r="C8631">
        <v>62</v>
      </c>
      <c r="D8631" t="str">
        <f>IF(Raw_data_US_healthcare[[#This Row],[Age]]&lt;35,"Young",IF(Raw_data_US_healthcare[[#This Row],[Age]]&lt;60,"Middle","Senior"))</f>
        <v>Senior</v>
      </c>
      <c r="E8631" t="s">
        <v>16</v>
      </c>
      <c r="F8631" t="s">
        <v>35</v>
      </c>
      <c r="G8631" t="s">
        <v>35</v>
      </c>
      <c r="H8631" t="s">
        <v>26514</v>
      </c>
      <c r="I8631" s="2">
        <v>43903</v>
      </c>
      <c r="J8631" t="s">
        <v>23117</v>
      </c>
      <c r="K8631" t="s">
        <v>16876</v>
      </c>
      <c r="L8631" t="s">
        <v>21</v>
      </c>
      <c r="M8631">
        <v>16925.313699999999</v>
      </c>
      <c r="N8631">
        <v>248</v>
      </c>
      <c r="O8631" t="s">
        <v>43</v>
      </c>
      <c r="P8631" t="s">
        <v>43</v>
      </c>
      <c r="Q8631" s="2">
        <v>43931</v>
      </c>
      <c r="R8631" t="s">
        <v>32</v>
      </c>
      <c r="S8631" t="s">
        <v>24</v>
      </c>
      <c r="T8631">
        <f>_xlfn.DAYS(Raw_data_US_healthcare[[#This Row],[Discharge Date]],Raw_data_US_healthcare[[#This Row],[Date of Admission]])</f>
        <v>28</v>
      </c>
    </row>
    <row r="8632" spans="1:20" x14ac:dyDescent="0.3">
      <c r="A8632" t="s">
        <v>26512</v>
      </c>
      <c r="B8632" t="s">
        <v>23118</v>
      </c>
      <c r="C8632">
        <v>47</v>
      </c>
      <c r="D8632" t="str">
        <f>IF(Raw_data_US_healthcare[[#This Row],[Age]]&lt;35,"Young",IF(Raw_data_US_healthcare[[#This Row],[Age]]&lt;60,"Middle","Senior"))</f>
        <v>Middle</v>
      </c>
      <c r="E8632" t="s">
        <v>26</v>
      </c>
      <c r="F8632" t="s">
        <v>27</v>
      </c>
      <c r="G8632" t="s">
        <v>27</v>
      </c>
      <c r="H8632" t="s">
        <v>69</v>
      </c>
      <c r="I8632" s="2">
        <v>43584</v>
      </c>
      <c r="J8632" t="s">
        <v>23119</v>
      </c>
      <c r="K8632" t="s">
        <v>838</v>
      </c>
      <c r="L8632" t="s">
        <v>52</v>
      </c>
      <c r="M8632">
        <v>53973.331700000002</v>
      </c>
      <c r="N8632">
        <v>492</v>
      </c>
      <c r="O8632" t="s">
        <v>22</v>
      </c>
      <c r="P8632" t="s">
        <v>22</v>
      </c>
      <c r="Q8632" s="2">
        <v>43590</v>
      </c>
      <c r="R8632" t="s">
        <v>44</v>
      </c>
      <c r="S8632" t="s">
        <v>45</v>
      </c>
      <c r="T8632">
        <f>_xlfn.DAYS(Raw_data_US_healthcare[[#This Row],[Discharge Date]],Raw_data_US_healthcare[[#This Row],[Date of Admission]])</f>
        <v>6</v>
      </c>
    </row>
    <row r="8633" spans="1:20" x14ac:dyDescent="0.3">
      <c r="A8633" t="s">
        <v>26512</v>
      </c>
      <c r="B8633" t="s">
        <v>23120</v>
      </c>
      <c r="C8633">
        <v>48</v>
      </c>
      <c r="D8633" t="str">
        <f>IF(Raw_data_US_healthcare[[#This Row],[Age]]&lt;35,"Young",IF(Raw_data_US_healthcare[[#This Row],[Age]]&lt;60,"Middle","Senior"))</f>
        <v>Middle</v>
      </c>
      <c r="E8633" t="s">
        <v>26</v>
      </c>
      <c r="F8633" t="s">
        <v>228</v>
      </c>
      <c r="G8633" t="s">
        <v>228</v>
      </c>
      <c r="H8633" t="s">
        <v>28</v>
      </c>
      <c r="I8633" s="2">
        <v>43719</v>
      </c>
      <c r="J8633" t="s">
        <v>23121</v>
      </c>
      <c r="K8633" t="s">
        <v>23122</v>
      </c>
      <c r="L8633" t="s">
        <v>56</v>
      </c>
      <c r="M8633">
        <v>23303.1646</v>
      </c>
      <c r="N8633">
        <v>277</v>
      </c>
      <c r="O8633" t="s">
        <v>39</v>
      </c>
      <c r="P8633" t="s">
        <v>39</v>
      </c>
      <c r="Q8633" s="2">
        <v>43728</v>
      </c>
      <c r="R8633" t="s">
        <v>23</v>
      </c>
      <c r="S8633" t="s">
        <v>45</v>
      </c>
      <c r="T8633">
        <f>_xlfn.DAYS(Raw_data_US_healthcare[[#This Row],[Discharge Date]],Raw_data_US_healthcare[[#This Row],[Date of Admission]])</f>
        <v>9</v>
      </c>
    </row>
    <row r="8634" spans="1:20" x14ac:dyDescent="0.3">
      <c r="A8634" t="s">
        <v>26512</v>
      </c>
      <c r="B8634" t="s">
        <v>23123</v>
      </c>
      <c r="C8634">
        <v>48</v>
      </c>
      <c r="D8634" t="str">
        <f>IF(Raw_data_US_healthcare[[#This Row],[Age]]&lt;35,"Young",IF(Raw_data_US_healthcare[[#This Row],[Age]]&lt;60,"Middle","Senior"))</f>
        <v>Middle</v>
      </c>
      <c r="E8634" t="s">
        <v>26</v>
      </c>
      <c r="F8634" t="s">
        <v>62</v>
      </c>
      <c r="G8634" t="s">
        <v>62</v>
      </c>
      <c r="H8634" t="s">
        <v>18</v>
      </c>
      <c r="I8634" s="2">
        <v>45205</v>
      </c>
      <c r="J8634" t="s">
        <v>23124</v>
      </c>
      <c r="K8634" t="s">
        <v>23125</v>
      </c>
      <c r="L8634" t="s">
        <v>60</v>
      </c>
      <c r="M8634">
        <v>46996.618399999999</v>
      </c>
      <c r="N8634">
        <v>351</v>
      </c>
      <c r="O8634" t="s">
        <v>43</v>
      </c>
      <c r="P8634" t="s">
        <v>43</v>
      </c>
      <c r="Q8634" s="2">
        <v>45210</v>
      </c>
      <c r="R8634" t="s">
        <v>44</v>
      </c>
      <c r="S8634" t="s">
        <v>45</v>
      </c>
      <c r="T8634">
        <f>_xlfn.DAYS(Raw_data_US_healthcare[[#This Row],[Discharge Date]],Raw_data_US_healthcare[[#This Row],[Date of Admission]])</f>
        <v>5</v>
      </c>
    </row>
    <row r="8635" spans="1:20" x14ac:dyDescent="0.3">
      <c r="A8635" t="s">
        <v>26512</v>
      </c>
      <c r="B8635" t="s">
        <v>22028</v>
      </c>
      <c r="C8635">
        <v>33</v>
      </c>
      <c r="D8635" t="str">
        <f>IF(Raw_data_US_healthcare[[#This Row],[Age]]&lt;35,"Young",IF(Raw_data_US_healthcare[[#This Row],[Age]]&lt;60,"Middle","Senior"))</f>
        <v>Young</v>
      </c>
      <c r="E8635" t="s">
        <v>26</v>
      </c>
      <c r="F8635" t="s">
        <v>88</v>
      </c>
      <c r="G8635" t="s">
        <v>88</v>
      </c>
      <c r="H8635" t="s">
        <v>26514</v>
      </c>
      <c r="I8635" s="2">
        <v>44937</v>
      </c>
      <c r="J8635" t="s">
        <v>23126</v>
      </c>
      <c r="K8635" t="s">
        <v>23127</v>
      </c>
      <c r="L8635" t="s">
        <v>31</v>
      </c>
      <c r="M8635">
        <v>39334.112099999998</v>
      </c>
      <c r="N8635">
        <v>363</v>
      </c>
      <c r="O8635" t="s">
        <v>39</v>
      </c>
      <c r="P8635" t="s">
        <v>39</v>
      </c>
      <c r="Q8635" s="2">
        <v>44946</v>
      </c>
      <c r="R8635" t="s">
        <v>23</v>
      </c>
      <c r="S8635" t="s">
        <v>24</v>
      </c>
      <c r="T8635">
        <f>_xlfn.DAYS(Raw_data_US_healthcare[[#This Row],[Discharge Date]],Raw_data_US_healthcare[[#This Row],[Date of Admission]])</f>
        <v>9</v>
      </c>
    </row>
    <row r="8636" spans="1:20" x14ac:dyDescent="0.3">
      <c r="A8636" t="s">
        <v>26511</v>
      </c>
      <c r="B8636" t="s">
        <v>23128</v>
      </c>
      <c r="C8636">
        <v>55</v>
      </c>
      <c r="D8636" t="str">
        <f>IF(Raw_data_US_healthcare[[#This Row],[Age]]&lt;35,"Young",IF(Raw_data_US_healthcare[[#This Row],[Age]]&lt;60,"Middle","Senior"))</f>
        <v>Middle</v>
      </c>
      <c r="E8636" t="s">
        <v>16</v>
      </c>
      <c r="F8636" t="s">
        <v>228</v>
      </c>
      <c r="G8636" t="s">
        <v>228</v>
      </c>
      <c r="H8636" t="s">
        <v>26514</v>
      </c>
      <c r="I8636" s="2">
        <v>44461</v>
      </c>
      <c r="J8636" t="s">
        <v>23129</v>
      </c>
      <c r="K8636" t="s">
        <v>3399</v>
      </c>
      <c r="L8636" t="s">
        <v>52</v>
      </c>
      <c r="M8636">
        <v>23075.6482</v>
      </c>
      <c r="N8636">
        <v>108</v>
      </c>
      <c r="O8636" t="s">
        <v>43</v>
      </c>
      <c r="P8636" t="s">
        <v>43</v>
      </c>
      <c r="Q8636" s="2">
        <v>44481</v>
      </c>
      <c r="R8636" t="s">
        <v>48</v>
      </c>
      <c r="S8636" t="s">
        <v>24</v>
      </c>
      <c r="T8636">
        <f>_xlfn.DAYS(Raw_data_US_healthcare[[#This Row],[Discharge Date]],Raw_data_US_healthcare[[#This Row],[Date of Admission]])</f>
        <v>20</v>
      </c>
    </row>
    <row r="8637" spans="1:20" x14ac:dyDescent="0.3">
      <c r="A8637" t="s">
        <v>26511</v>
      </c>
      <c r="B8637" t="s">
        <v>13165</v>
      </c>
      <c r="C8637">
        <v>37</v>
      </c>
      <c r="D8637" t="str">
        <f>IF(Raw_data_US_healthcare[[#This Row],[Age]]&lt;35,"Young",IF(Raw_data_US_healthcare[[#This Row],[Age]]&lt;60,"Middle","Senior"))</f>
        <v>Middle</v>
      </c>
      <c r="E8637" t="s">
        <v>16</v>
      </c>
      <c r="F8637" t="s">
        <v>113</v>
      </c>
      <c r="G8637" t="s">
        <v>113</v>
      </c>
      <c r="H8637" t="s">
        <v>18</v>
      </c>
      <c r="I8637" s="2">
        <v>44164</v>
      </c>
      <c r="J8637" t="s">
        <v>23130</v>
      </c>
      <c r="K8637" t="s">
        <v>17229</v>
      </c>
      <c r="L8637" t="s">
        <v>31</v>
      </c>
      <c r="M8637">
        <v>47883.993799999997</v>
      </c>
      <c r="N8637">
        <v>195</v>
      </c>
      <c r="O8637" t="s">
        <v>39</v>
      </c>
      <c r="P8637" t="s">
        <v>39</v>
      </c>
      <c r="Q8637" s="2">
        <v>44184</v>
      </c>
      <c r="R8637" t="s">
        <v>32</v>
      </c>
      <c r="S8637" t="s">
        <v>24</v>
      </c>
      <c r="T8637">
        <f>_xlfn.DAYS(Raw_data_US_healthcare[[#This Row],[Discharge Date]],Raw_data_US_healthcare[[#This Row],[Date of Admission]])</f>
        <v>20</v>
      </c>
    </row>
    <row r="8638" spans="1:20" x14ac:dyDescent="0.3">
      <c r="A8638" t="s">
        <v>26511</v>
      </c>
      <c r="B8638" t="s">
        <v>23131</v>
      </c>
      <c r="C8638">
        <v>53</v>
      </c>
      <c r="D8638" t="str">
        <f>IF(Raw_data_US_healthcare[[#This Row],[Age]]&lt;35,"Young",IF(Raw_data_US_healthcare[[#This Row],[Age]]&lt;60,"Middle","Senior"))</f>
        <v>Middle</v>
      </c>
      <c r="E8638" t="s">
        <v>16</v>
      </c>
      <c r="F8638" t="s">
        <v>27</v>
      </c>
      <c r="G8638" t="s">
        <v>27</v>
      </c>
      <c r="H8638" t="s">
        <v>26514</v>
      </c>
      <c r="I8638" s="2">
        <v>43580</v>
      </c>
      <c r="J8638" t="s">
        <v>11276</v>
      </c>
      <c r="K8638" t="s">
        <v>23132</v>
      </c>
      <c r="L8638" t="s">
        <v>56</v>
      </c>
      <c r="M8638">
        <v>14104.860699999999</v>
      </c>
      <c r="N8638">
        <v>497</v>
      </c>
      <c r="O8638" t="s">
        <v>43</v>
      </c>
      <c r="P8638" t="s">
        <v>43</v>
      </c>
      <c r="Q8638" s="2">
        <v>43582</v>
      </c>
      <c r="R8638" t="s">
        <v>23</v>
      </c>
      <c r="S8638" t="s">
        <v>33</v>
      </c>
      <c r="T8638">
        <f>_xlfn.DAYS(Raw_data_US_healthcare[[#This Row],[Discharge Date]],Raw_data_US_healthcare[[#This Row],[Date of Admission]])</f>
        <v>2</v>
      </c>
    </row>
    <row r="8639" spans="1:20" x14ac:dyDescent="0.3">
      <c r="A8639" t="s">
        <v>26512</v>
      </c>
      <c r="B8639" t="s">
        <v>23133</v>
      </c>
      <c r="C8639">
        <v>59</v>
      </c>
      <c r="D8639" t="str">
        <f>IF(Raw_data_US_healthcare[[#This Row],[Age]]&lt;35,"Young",IF(Raw_data_US_healthcare[[#This Row],[Age]]&lt;60,"Middle","Senior"))</f>
        <v>Middle</v>
      </c>
      <c r="E8639" t="s">
        <v>26</v>
      </c>
      <c r="F8639" t="s">
        <v>27</v>
      </c>
      <c r="G8639" t="s">
        <v>27</v>
      </c>
      <c r="H8639" t="s">
        <v>28</v>
      </c>
      <c r="I8639" s="2">
        <v>43403</v>
      </c>
      <c r="J8639" t="s">
        <v>23134</v>
      </c>
      <c r="K8639" t="s">
        <v>23135</v>
      </c>
      <c r="L8639" t="s">
        <v>31</v>
      </c>
      <c r="M8639">
        <v>3330.4434999999999</v>
      </c>
      <c r="N8639">
        <v>412</v>
      </c>
      <c r="O8639" t="s">
        <v>39</v>
      </c>
      <c r="P8639" t="s">
        <v>39</v>
      </c>
      <c r="Q8639" s="2">
        <v>43405</v>
      </c>
      <c r="R8639" t="s">
        <v>32</v>
      </c>
      <c r="S8639" t="s">
        <v>33</v>
      </c>
      <c r="T8639">
        <f>_xlfn.DAYS(Raw_data_US_healthcare[[#This Row],[Discharge Date]],Raw_data_US_healthcare[[#This Row],[Date of Admission]])</f>
        <v>2</v>
      </c>
    </row>
    <row r="8640" spans="1:20" x14ac:dyDescent="0.3">
      <c r="A8640" t="s">
        <v>26511</v>
      </c>
      <c r="B8640" t="s">
        <v>23136</v>
      </c>
      <c r="C8640">
        <v>45</v>
      </c>
      <c r="D8640" t="str">
        <f>IF(Raw_data_US_healthcare[[#This Row],[Age]]&lt;35,"Young",IF(Raw_data_US_healthcare[[#This Row],[Age]]&lt;60,"Middle","Senior"))</f>
        <v>Middle</v>
      </c>
      <c r="E8640" t="s">
        <v>16</v>
      </c>
      <c r="F8640" t="s">
        <v>17</v>
      </c>
      <c r="G8640" t="s">
        <v>17</v>
      </c>
      <c r="H8640" t="s">
        <v>36</v>
      </c>
      <c r="I8640" s="2">
        <v>44257</v>
      </c>
      <c r="J8640" t="s">
        <v>23137</v>
      </c>
      <c r="K8640" t="s">
        <v>23138</v>
      </c>
      <c r="L8640" t="s">
        <v>52</v>
      </c>
      <c r="M8640">
        <v>18313.7755</v>
      </c>
      <c r="N8640">
        <v>110</v>
      </c>
      <c r="O8640" t="s">
        <v>22</v>
      </c>
      <c r="P8640" t="s">
        <v>22</v>
      </c>
      <c r="Q8640" s="2">
        <v>44269</v>
      </c>
      <c r="R8640" t="s">
        <v>32</v>
      </c>
      <c r="S8640" t="s">
        <v>33</v>
      </c>
      <c r="T8640">
        <f>_xlfn.DAYS(Raw_data_US_healthcare[[#This Row],[Discharge Date]],Raw_data_US_healthcare[[#This Row],[Date of Admission]])</f>
        <v>12</v>
      </c>
    </row>
    <row r="8641" spans="1:20" x14ac:dyDescent="0.3">
      <c r="A8641" t="s">
        <v>26512</v>
      </c>
      <c r="B8641" t="s">
        <v>4277</v>
      </c>
      <c r="C8641">
        <v>51</v>
      </c>
      <c r="D8641" t="str">
        <f>IF(Raw_data_US_healthcare[[#This Row],[Age]]&lt;35,"Young",IF(Raw_data_US_healthcare[[#This Row],[Age]]&lt;60,"Middle","Senior"))</f>
        <v>Middle</v>
      </c>
      <c r="E8641" t="s">
        <v>26</v>
      </c>
      <c r="F8641" t="s">
        <v>27</v>
      </c>
      <c r="G8641" t="s">
        <v>27</v>
      </c>
      <c r="H8641" t="s">
        <v>69</v>
      </c>
      <c r="I8641" s="2">
        <v>43807</v>
      </c>
      <c r="J8641" t="s">
        <v>23139</v>
      </c>
      <c r="K8641" t="s">
        <v>23140</v>
      </c>
      <c r="L8641" t="s">
        <v>52</v>
      </c>
      <c r="M8641">
        <v>23597.897799999999</v>
      </c>
      <c r="N8641">
        <v>246</v>
      </c>
      <c r="O8641" t="s">
        <v>22</v>
      </c>
      <c r="P8641" t="s">
        <v>22</v>
      </c>
      <c r="Q8641" s="2">
        <v>43823</v>
      </c>
      <c r="R8641" t="s">
        <v>48</v>
      </c>
      <c r="S8641" t="s">
        <v>24</v>
      </c>
      <c r="T8641">
        <f>_xlfn.DAYS(Raw_data_US_healthcare[[#This Row],[Discharge Date]],Raw_data_US_healthcare[[#This Row],[Date of Admission]])</f>
        <v>16</v>
      </c>
    </row>
    <row r="8642" spans="1:20" x14ac:dyDescent="0.3">
      <c r="A8642" t="s">
        <v>26512</v>
      </c>
      <c r="B8642" t="s">
        <v>12758</v>
      </c>
      <c r="C8642">
        <v>21</v>
      </c>
      <c r="D8642" t="str">
        <f>IF(Raw_data_US_healthcare[[#This Row],[Age]]&lt;35,"Young",IF(Raw_data_US_healthcare[[#This Row],[Age]]&lt;60,"Middle","Senior"))</f>
        <v>Young</v>
      </c>
      <c r="E8642" t="s">
        <v>26</v>
      </c>
      <c r="F8642" t="s">
        <v>62</v>
      </c>
      <c r="G8642" t="s">
        <v>62</v>
      </c>
      <c r="H8642" t="s">
        <v>28</v>
      </c>
      <c r="I8642" s="2">
        <v>45175</v>
      </c>
      <c r="J8642" t="s">
        <v>23141</v>
      </c>
      <c r="K8642" t="s">
        <v>23142</v>
      </c>
      <c r="L8642" t="s">
        <v>31</v>
      </c>
      <c r="M8642">
        <v>12848.8261</v>
      </c>
      <c r="N8642">
        <v>270</v>
      </c>
      <c r="O8642" t="s">
        <v>43</v>
      </c>
      <c r="P8642" t="s">
        <v>43</v>
      </c>
      <c r="Q8642" s="2">
        <v>45204</v>
      </c>
      <c r="R8642" t="s">
        <v>48</v>
      </c>
      <c r="S8642" t="s">
        <v>45</v>
      </c>
      <c r="T8642">
        <f>_xlfn.DAYS(Raw_data_US_healthcare[[#This Row],[Discharge Date]],Raw_data_US_healthcare[[#This Row],[Date of Admission]])</f>
        <v>29</v>
      </c>
    </row>
    <row r="8643" spans="1:20" x14ac:dyDescent="0.3">
      <c r="A8643" t="s">
        <v>26512</v>
      </c>
      <c r="B8643" t="s">
        <v>23143</v>
      </c>
      <c r="C8643">
        <v>61</v>
      </c>
      <c r="D8643" t="str">
        <f>IF(Raw_data_US_healthcare[[#This Row],[Age]]&lt;35,"Young",IF(Raw_data_US_healthcare[[#This Row],[Age]]&lt;60,"Middle","Senior"))</f>
        <v>Senior</v>
      </c>
      <c r="E8643" t="s">
        <v>26</v>
      </c>
      <c r="F8643" t="s">
        <v>17</v>
      </c>
      <c r="G8643" t="s">
        <v>17</v>
      </c>
      <c r="H8643" t="s">
        <v>26516</v>
      </c>
      <c r="I8643" s="2">
        <v>43838</v>
      </c>
      <c r="J8643" t="s">
        <v>23144</v>
      </c>
      <c r="K8643" t="s">
        <v>23145</v>
      </c>
      <c r="L8643" t="s">
        <v>56</v>
      </c>
      <c r="M8643">
        <v>18554.870900000002</v>
      </c>
      <c r="N8643">
        <v>358</v>
      </c>
      <c r="O8643" t="s">
        <v>39</v>
      </c>
      <c r="P8643" t="s">
        <v>39</v>
      </c>
      <c r="Q8643" s="2">
        <v>43867</v>
      </c>
      <c r="R8643" t="s">
        <v>44</v>
      </c>
      <c r="S8643" t="s">
        <v>45</v>
      </c>
      <c r="T8643">
        <f>_xlfn.DAYS(Raw_data_US_healthcare[[#This Row],[Discharge Date]],Raw_data_US_healthcare[[#This Row],[Date of Admission]])</f>
        <v>29</v>
      </c>
    </row>
    <row r="8644" spans="1:20" x14ac:dyDescent="0.3">
      <c r="A8644" t="s">
        <v>26512</v>
      </c>
      <c r="B8644" t="s">
        <v>23146</v>
      </c>
      <c r="C8644">
        <v>43</v>
      </c>
      <c r="D8644" t="str">
        <f>IF(Raw_data_US_healthcare[[#This Row],[Age]]&lt;35,"Young",IF(Raw_data_US_healthcare[[#This Row],[Age]]&lt;60,"Middle","Senior"))</f>
        <v>Middle</v>
      </c>
      <c r="E8644" t="s">
        <v>26</v>
      </c>
      <c r="F8644" t="s">
        <v>88</v>
      </c>
      <c r="G8644" t="s">
        <v>88</v>
      </c>
      <c r="H8644" t="s">
        <v>36</v>
      </c>
      <c r="I8644" s="2">
        <v>44408</v>
      </c>
      <c r="J8644" t="s">
        <v>23147</v>
      </c>
      <c r="K8644" t="s">
        <v>2481</v>
      </c>
      <c r="L8644" t="s">
        <v>60</v>
      </c>
      <c r="M8644">
        <v>13491.3262</v>
      </c>
      <c r="N8644">
        <v>182</v>
      </c>
      <c r="O8644" t="s">
        <v>43</v>
      </c>
      <c r="P8644" t="s">
        <v>43</v>
      </c>
      <c r="Q8644" s="2">
        <v>44418</v>
      </c>
      <c r="R8644" t="s">
        <v>32</v>
      </c>
      <c r="S8644" t="s">
        <v>24</v>
      </c>
      <c r="T8644">
        <f>_xlfn.DAYS(Raw_data_US_healthcare[[#This Row],[Discharge Date]],Raw_data_US_healthcare[[#This Row],[Date of Admission]])</f>
        <v>10</v>
      </c>
    </row>
    <row r="8645" spans="1:20" x14ac:dyDescent="0.3">
      <c r="A8645" t="s">
        <v>26511</v>
      </c>
      <c r="B8645" t="s">
        <v>2518</v>
      </c>
      <c r="C8645">
        <v>76</v>
      </c>
      <c r="D8645" t="str">
        <f>IF(Raw_data_US_healthcare[[#This Row],[Age]]&lt;35,"Young",IF(Raw_data_US_healthcare[[#This Row],[Age]]&lt;60,"Middle","Senior"))</f>
        <v>Senior</v>
      </c>
      <c r="E8645" t="s">
        <v>16</v>
      </c>
      <c r="F8645" t="s">
        <v>27</v>
      </c>
      <c r="G8645" t="s">
        <v>27</v>
      </c>
      <c r="H8645" t="s">
        <v>69</v>
      </c>
      <c r="I8645" s="2">
        <v>43890</v>
      </c>
      <c r="J8645" t="s">
        <v>23148</v>
      </c>
      <c r="K8645" t="s">
        <v>23149</v>
      </c>
      <c r="L8645" t="s">
        <v>56</v>
      </c>
      <c r="M8645">
        <v>34534.859600000003</v>
      </c>
      <c r="N8645">
        <v>249</v>
      </c>
      <c r="O8645" t="s">
        <v>39</v>
      </c>
      <c r="P8645" t="s">
        <v>39</v>
      </c>
      <c r="Q8645" s="2">
        <v>43894</v>
      </c>
      <c r="R8645" t="s">
        <v>48</v>
      </c>
      <c r="S8645" t="s">
        <v>33</v>
      </c>
      <c r="T8645">
        <f>_xlfn.DAYS(Raw_data_US_healthcare[[#This Row],[Discharge Date]],Raw_data_US_healthcare[[#This Row],[Date of Admission]])</f>
        <v>4</v>
      </c>
    </row>
    <row r="8646" spans="1:20" x14ac:dyDescent="0.3">
      <c r="A8646" t="s">
        <v>26511</v>
      </c>
      <c r="B8646" t="s">
        <v>23150</v>
      </c>
      <c r="C8646">
        <v>80</v>
      </c>
      <c r="D8646" t="str">
        <f>IF(Raw_data_US_healthcare[[#This Row],[Age]]&lt;35,"Young",IF(Raw_data_US_healthcare[[#This Row],[Age]]&lt;60,"Middle","Senior"))</f>
        <v>Senior</v>
      </c>
      <c r="E8646" t="s">
        <v>16</v>
      </c>
      <c r="F8646" t="s">
        <v>49</v>
      </c>
      <c r="G8646" t="s">
        <v>49</v>
      </c>
      <c r="H8646" t="s">
        <v>28</v>
      </c>
      <c r="I8646" s="2">
        <v>43727</v>
      </c>
      <c r="J8646" t="s">
        <v>23151</v>
      </c>
      <c r="K8646" t="s">
        <v>23152</v>
      </c>
      <c r="L8646" t="s">
        <v>56</v>
      </c>
      <c r="M8646">
        <v>21344.599200000001</v>
      </c>
      <c r="N8646">
        <v>270</v>
      </c>
      <c r="O8646" t="s">
        <v>39</v>
      </c>
      <c r="P8646" t="s">
        <v>39</v>
      </c>
      <c r="Q8646" s="2">
        <v>43735</v>
      </c>
      <c r="R8646" t="s">
        <v>23</v>
      </c>
      <c r="S8646" t="s">
        <v>45</v>
      </c>
      <c r="T8646">
        <f>_xlfn.DAYS(Raw_data_US_healthcare[[#This Row],[Discharge Date]],Raw_data_US_healthcare[[#This Row],[Date of Admission]])</f>
        <v>8</v>
      </c>
    </row>
    <row r="8647" spans="1:20" x14ac:dyDescent="0.3">
      <c r="A8647" t="s">
        <v>26512</v>
      </c>
      <c r="B8647" t="s">
        <v>23153</v>
      </c>
      <c r="C8647">
        <v>21</v>
      </c>
      <c r="D8647" t="str">
        <f>IF(Raw_data_US_healthcare[[#This Row],[Age]]&lt;35,"Young",IF(Raw_data_US_healthcare[[#This Row],[Age]]&lt;60,"Middle","Senior"))</f>
        <v>Young</v>
      </c>
      <c r="E8647" t="s">
        <v>26</v>
      </c>
      <c r="F8647" t="s">
        <v>35</v>
      </c>
      <c r="G8647" t="s">
        <v>35</v>
      </c>
      <c r="H8647" t="s">
        <v>28</v>
      </c>
      <c r="I8647" s="2">
        <v>44303</v>
      </c>
      <c r="J8647" t="s">
        <v>23154</v>
      </c>
      <c r="K8647" t="s">
        <v>23155</v>
      </c>
      <c r="L8647" t="s">
        <v>56</v>
      </c>
      <c r="M8647">
        <v>26748.569</v>
      </c>
      <c r="N8647">
        <v>374</v>
      </c>
      <c r="O8647" t="s">
        <v>39</v>
      </c>
      <c r="P8647" t="s">
        <v>39</v>
      </c>
      <c r="Q8647" s="2">
        <v>44319</v>
      </c>
      <c r="R8647" t="s">
        <v>48</v>
      </c>
      <c r="S8647" t="s">
        <v>45</v>
      </c>
      <c r="T8647">
        <f>_xlfn.DAYS(Raw_data_US_healthcare[[#This Row],[Discharge Date]],Raw_data_US_healthcare[[#This Row],[Date of Admission]])</f>
        <v>16</v>
      </c>
    </row>
    <row r="8648" spans="1:20" x14ac:dyDescent="0.3">
      <c r="A8648" t="s">
        <v>26511</v>
      </c>
      <c r="B8648" t="s">
        <v>23156</v>
      </c>
      <c r="C8648">
        <v>23</v>
      </c>
      <c r="D8648" t="str">
        <f>IF(Raw_data_US_healthcare[[#This Row],[Age]]&lt;35,"Young",IF(Raw_data_US_healthcare[[#This Row],[Age]]&lt;60,"Middle","Senior"))</f>
        <v>Young</v>
      </c>
      <c r="E8648" t="s">
        <v>16</v>
      </c>
      <c r="F8648" t="s">
        <v>113</v>
      </c>
      <c r="G8648" t="s">
        <v>113</v>
      </c>
      <c r="H8648" t="s">
        <v>26516</v>
      </c>
      <c r="I8648" s="2">
        <v>44255</v>
      </c>
      <c r="J8648" t="s">
        <v>23157</v>
      </c>
      <c r="K8648" t="s">
        <v>23158</v>
      </c>
      <c r="L8648" t="s">
        <v>52</v>
      </c>
      <c r="M8648">
        <v>24700.0789</v>
      </c>
      <c r="N8648">
        <v>454</v>
      </c>
      <c r="O8648" t="s">
        <v>22</v>
      </c>
      <c r="P8648" t="s">
        <v>22</v>
      </c>
      <c r="Q8648" s="2">
        <v>44267</v>
      </c>
      <c r="R8648" t="s">
        <v>83</v>
      </c>
      <c r="S8648" t="s">
        <v>33</v>
      </c>
      <c r="T8648">
        <f>_xlfn.DAYS(Raw_data_US_healthcare[[#This Row],[Discharge Date]],Raw_data_US_healthcare[[#This Row],[Date of Admission]])</f>
        <v>12</v>
      </c>
    </row>
    <row r="8649" spans="1:20" x14ac:dyDescent="0.3">
      <c r="A8649" t="s">
        <v>26512</v>
      </c>
      <c r="B8649" t="s">
        <v>23159</v>
      </c>
      <c r="C8649">
        <v>37</v>
      </c>
      <c r="D8649" t="str">
        <f>IF(Raw_data_US_healthcare[[#This Row],[Age]]&lt;35,"Young",IF(Raw_data_US_healthcare[[#This Row],[Age]]&lt;60,"Middle","Senior"))</f>
        <v>Middle</v>
      </c>
      <c r="E8649" t="s">
        <v>26</v>
      </c>
      <c r="F8649" t="s">
        <v>228</v>
      </c>
      <c r="G8649" t="s">
        <v>228</v>
      </c>
      <c r="H8649" t="s">
        <v>18</v>
      </c>
      <c r="I8649" s="2">
        <v>44921</v>
      </c>
      <c r="J8649" t="s">
        <v>23160</v>
      </c>
      <c r="K8649" t="s">
        <v>23161</v>
      </c>
      <c r="L8649" t="s">
        <v>21</v>
      </c>
      <c r="M8649">
        <v>16829.964199999999</v>
      </c>
      <c r="N8649">
        <v>496</v>
      </c>
      <c r="O8649" t="s">
        <v>43</v>
      </c>
      <c r="P8649" t="s">
        <v>43</v>
      </c>
      <c r="Q8649" s="2">
        <v>44943</v>
      </c>
      <c r="R8649" t="s">
        <v>48</v>
      </c>
      <c r="S8649" t="s">
        <v>33</v>
      </c>
      <c r="T8649">
        <f>_xlfn.DAYS(Raw_data_US_healthcare[[#This Row],[Discharge Date]],Raw_data_US_healthcare[[#This Row],[Date of Admission]])</f>
        <v>22</v>
      </c>
    </row>
    <row r="8650" spans="1:20" x14ac:dyDescent="0.3">
      <c r="A8650" t="s">
        <v>26512</v>
      </c>
      <c r="B8650" t="s">
        <v>23162</v>
      </c>
      <c r="C8650">
        <v>52</v>
      </c>
      <c r="D8650" t="str">
        <f>IF(Raw_data_US_healthcare[[#This Row],[Age]]&lt;35,"Young",IF(Raw_data_US_healthcare[[#This Row],[Age]]&lt;60,"Middle","Senior"))</f>
        <v>Middle</v>
      </c>
      <c r="E8650" t="s">
        <v>26</v>
      </c>
      <c r="F8650" t="s">
        <v>35</v>
      </c>
      <c r="G8650" t="s">
        <v>35</v>
      </c>
      <c r="H8650" t="s">
        <v>18</v>
      </c>
      <c r="I8650" s="2">
        <v>43903</v>
      </c>
      <c r="J8650" t="s">
        <v>23163</v>
      </c>
      <c r="K8650" t="s">
        <v>23164</v>
      </c>
      <c r="L8650" t="s">
        <v>31</v>
      </c>
      <c r="M8650">
        <v>33281.361599999997</v>
      </c>
      <c r="N8650">
        <v>153</v>
      </c>
      <c r="O8650" t="s">
        <v>39</v>
      </c>
      <c r="P8650" t="s">
        <v>39</v>
      </c>
      <c r="Q8650" s="2">
        <v>43908</v>
      </c>
      <c r="R8650" t="s">
        <v>44</v>
      </c>
      <c r="S8650" t="s">
        <v>33</v>
      </c>
      <c r="T8650">
        <f>_xlfn.DAYS(Raw_data_US_healthcare[[#This Row],[Discharge Date]],Raw_data_US_healthcare[[#This Row],[Date of Admission]])</f>
        <v>5</v>
      </c>
    </row>
    <row r="8651" spans="1:20" x14ac:dyDescent="0.3">
      <c r="A8651" t="s">
        <v>26511</v>
      </c>
      <c r="B8651" t="s">
        <v>23165</v>
      </c>
      <c r="C8651">
        <v>44</v>
      </c>
      <c r="D8651" t="str">
        <f>IF(Raw_data_US_healthcare[[#This Row],[Age]]&lt;35,"Young",IF(Raw_data_US_healthcare[[#This Row],[Age]]&lt;60,"Middle","Senior"))</f>
        <v>Middle</v>
      </c>
      <c r="E8651" t="s">
        <v>16</v>
      </c>
      <c r="F8651" t="s">
        <v>35</v>
      </c>
      <c r="G8651" t="s">
        <v>35</v>
      </c>
      <c r="H8651" t="s">
        <v>28</v>
      </c>
      <c r="I8651" s="2">
        <v>44824</v>
      </c>
      <c r="J8651" t="s">
        <v>11256</v>
      </c>
      <c r="K8651" t="s">
        <v>4794</v>
      </c>
      <c r="L8651" t="s">
        <v>31</v>
      </c>
      <c r="M8651">
        <v>5880.4597999999996</v>
      </c>
      <c r="N8651">
        <v>330</v>
      </c>
      <c r="O8651" t="s">
        <v>43</v>
      </c>
      <c r="P8651" t="s">
        <v>43</v>
      </c>
      <c r="Q8651" s="2">
        <v>44841</v>
      </c>
      <c r="R8651" t="s">
        <v>83</v>
      </c>
      <c r="S8651" t="s">
        <v>33</v>
      </c>
      <c r="T8651">
        <f>_xlfn.DAYS(Raw_data_US_healthcare[[#This Row],[Discharge Date]],Raw_data_US_healthcare[[#This Row],[Date of Admission]])</f>
        <v>17</v>
      </c>
    </row>
    <row r="8652" spans="1:20" x14ac:dyDescent="0.3">
      <c r="A8652" t="s">
        <v>26511</v>
      </c>
      <c r="B8652" t="s">
        <v>23166</v>
      </c>
      <c r="C8652">
        <v>48</v>
      </c>
      <c r="D8652" t="str">
        <f>IF(Raw_data_US_healthcare[[#This Row],[Age]]&lt;35,"Young",IF(Raw_data_US_healthcare[[#This Row],[Age]]&lt;60,"Middle","Senior"))</f>
        <v>Middle</v>
      </c>
      <c r="E8652" t="s">
        <v>16</v>
      </c>
      <c r="F8652" t="s">
        <v>88</v>
      </c>
      <c r="G8652" t="s">
        <v>88</v>
      </c>
      <c r="H8652" t="s">
        <v>69</v>
      </c>
      <c r="I8652" s="2">
        <v>44300</v>
      </c>
      <c r="J8652" t="s">
        <v>17703</v>
      </c>
      <c r="K8652" t="s">
        <v>23167</v>
      </c>
      <c r="L8652" t="s">
        <v>56</v>
      </c>
      <c r="M8652">
        <v>61359.6322</v>
      </c>
      <c r="N8652">
        <v>462</v>
      </c>
      <c r="O8652" t="s">
        <v>39</v>
      </c>
      <c r="P8652" t="s">
        <v>39</v>
      </c>
      <c r="Q8652" s="2">
        <v>44305</v>
      </c>
      <c r="R8652" t="s">
        <v>32</v>
      </c>
      <c r="S8652" t="s">
        <v>33</v>
      </c>
      <c r="T8652">
        <f>_xlfn.DAYS(Raw_data_US_healthcare[[#This Row],[Discharge Date]],Raw_data_US_healthcare[[#This Row],[Date of Admission]])</f>
        <v>5</v>
      </c>
    </row>
    <row r="8653" spans="1:20" x14ac:dyDescent="0.3">
      <c r="A8653" t="s">
        <v>26512</v>
      </c>
      <c r="B8653" t="s">
        <v>23168</v>
      </c>
      <c r="C8653">
        <v>19</v>
      </c>
      <c r="D8653" t="str">
        <f>IF(Raw_data_US_healthcare[[#This Row],[Age]]&lt;35,"Young",IF(Raw_data_US_healthcare[[#This Row],[Age]]&lt;60,"Middle","Senior"))</f>
        <v>Young</v>
      </c>
      <c r="E8653" t="s">
        <v>26</v>
      </c>
      <c r="F8653" t="s">
        <v>228</v>
      </c>
      <c r="G8653" t="s">
        <v>228</v>
      </c>
      <c r="H8653" t="s">
        <v>36</v>
      </c>
      <c r="I8653" s="2">
        <v>44928</v>
      </c>
      <c r="J8653" t="s">
        <v>23169</v>
      </c>
      <c r="K8653" t="s">
        <v>18073</v>
      </c>
      <c r="L8653" t="s">
        <v>31</v>
      </c>
      <c r="M8653">
        <v>16948.493999999999</v>
      </c>
      <c r="N8653">
        <v>273</v>
      </c>
      <c r="O8653" t="s">
        <v>43</v>
      </c>
      <c r="P8653" t="s">
        <v>43</v>
      </c>
      <c r="Q8653" s="2">
        <v>44948</v>
      </c>
      <c r="R8653" t="s">
        <v>23</v>
      </c>
      <c r="S8653" t="s">
        <v>33</v>
      </c>
      <c r="T8653">
        <f>_xlfn.DAYS(Raw_data_US_healthcare[[#This Row],[Discharge Date]],Raw_data_US_healthcare[[#This Row],[Date of Admission]])</f>
        <v>20</v>
      </c>
    </row>
    <row r="8654" spans="1:20" x14ac:dyDescent="0.3">
      <c r="A8654" t="s">
        <v>26512</v>
      </c>
      <c r="B8654" t="s">
        <v>18118</v>
      </c>
      <c r="C8654">
        <v>67</v>
      </c>
      <c r="D8654" t="str">
        <f>IF(Raw_data_US_healthcare[[#This Row],[Age]]&lt;35,"Young",IF(Raw_data_US_healthcare[[#This Row],[Age]]&lt;60,"Middle","Senior"))</f>
        <v>Senior</v>
      </c>
      <c r="E8654" t="s">
        <v>26</v>
      </c>
      <c r="F8654" t="s">
        <v>17</v>
      </c>
      <c r="G8654" t="s">
        <v>17</v>
      </c>
      <c r="H8654" t="s">
        <v>18</v>
      </c>
      <c r="I8654" s="2">
        <v>44833</v>
      </c>
      <c r="J8654" t="s">
        <v>23170</v>
      </c>
      <c r="K8654" t="s">
        <v>23171</v>
      </c>
      <c r="L8654" t="s">
        <v>31</v>
      </c>
      <c r="M8654">
        <v>9647.9698000000008</v>
      </c>
      <c r="N8654">
        <v>231</v>
      </c>
      <c r="O8654" t="s">
        <v>39</v>
      </c>
      <c r="P8654" t="s">
        <v>39</v>
      </c>
      <c r="Q8654" s="2">
        <v>44846</v>
      </c>
      <c r="R8654" t="s">
        <v>83</v>
      </c>
      <c r="S8654" t="s">
        <v>33</v>
      </c>
      <c r="T8654">
        <f>_xlfn.DAYS(Raw_data_US_healthcare[[#This Row],[Discharge Date]],Raw_data_US_healthcare[[#This Row],[Date of Admission]])</f>
        <v>13</v>
      </c>
    </row>
    <row r="8655" spans="1:20" x14ac:dyDescent="0.3">
      <c r="A8655" t="s">
        <v>26512</v>
      </c>
      <c r="B8655" t="s">
        <v>17066</v>
      </c>
      <c r="C8655">
        <v>22</v>
      </c>
      <c r="D8655" t="str">
        <f>IF(Raw_data_US_healthcare[[#This Row],[Age]]&lt;35,"Young",IF(Raw_data_US_healthcare[[#This Row],[Age]]&lt;60,"Middle","Senior"))</f>
        <v>Young</v>
      </c>
      <c r="E8655" t="s">
        <v>26</v>
      </c>
      <c r="F8655" t="s">
        <v>27</v>
      </c>
      <c r="G8655" t="s">
        <v>27</v>
      </c>
      <c r="H8655" t="s">
        <v>69</v>
      </c>
      <c r="I8655" s="2">
        <v>44926</v>
      </c>
      <c r="J8655" t="s">
        <v>23172</v>
      </c>
      <c r="K8655" t="s">
        <v>23173</v>
      </c>
      <c r="L8655" t="s">
        <v>56</v>
      </c>
      <c r="M8655">
        <v>57974.261200000001</v>
      </c>
      <c r="N8655">
        <v>386</v>
      </c>
      <c r="O8655" t="s">
        <v>43</v>
      </c>
      <c r="P8655" t="s">
        <v>43</v>
      </c>
      <c r="Q8655" s="2">
        <v>44930</v>
      </c>
      <c r="R8655" t="s">
        <v>32</v>
      </c>
      <c r="S8655" t="s">
        <v>24</v>
      </c>
      <c r="T8655">
        <f>_xlfn.DAYS(Raw_data_US_healthcare[[#This Row],[Discharge Date]],Raw_data_US_healthcare[[#This Row],[Date of Admission]])</f>
        <v>4</v>
      </c>
    </row>
    <row r="8656" spans="1:20" x14ac:dyDescent="0.3">
      <c r="A8656" t="s">
        <v>26511</v>
      </c>
      <c r="B8656" t="s">
        <v>23174</v>
      </c>
      <c r="C8656">
        <v>38</v>
      </c>
      <c r="D8656" t="str">
        <f>IF(Raw_data_US_healthcare[[#This Row],[Age]]&lt;35,"Young",IF(Raw_data_US_healthcare[[#This Row],[Age]]&lt;60,"Middle","Senior"))</f>
        <v>Middle</v>
      </c>
      <c r="E8656" t="s">
        <v>16</v>
      </c>
      <c r="F8656" t="s">
        <v>17</v>
      </c>
      <c r="G8656" t="s">
        <v>17</v>
      </c>
      <c r="H8656" t="s">
        <v>36</v>
      </c>
      <c r="I8656" s="2">
        <v>43862</v>
      </c>
      <c r="J8656" t="s">
        <v>23175</v>
      </c>
      <c r="K8656" t="s">
        <v>23176</v>
      </c>
      <c r="L8656" t="s">
        <v>52</v>
      </c>
      <c r="M8656">
        <v>576.15539999999999</v>
      </c>
      <c r="N8656">
        <v>222</v>
      </c>
      <c r="O8656" t="s">
        <v>43</v>
      </c>
      <c r="P8656" t="s">
        <v>43</v>
      </c>
      <c r="Q8656" s="2">
        <v>43871</v>
      </c>
      <c r="R8656" t="s">
        <v>44</v>
      </c>
      <c r="S8656" t="s">
        <v>45</v>
      </c>
      <c r="T8656">
        <f>_xlfn.DAYS(Raw_data_US_healthcare[[#This Row],[Discharge Date]],Raw_data_US_healthcare[[#This Row],[Date of Admission]])</f>
        <v>9</v>
      </c>
    </row>
    <row r="8657" spans="1:20" x14ac:dyDescent="0.3">
      <c r="A8657" t="s">
        <v>26511</v>
      </c>
      <c r="B8657" t="s">
        <v>23177</v>
      </c>
      <c r="C8657">
        <v>38</v>
      </c>
      <c r="D8657" t="str">
        <f>IF(Raw_data_US_healthcare[[#This Row],[Age]]&lt;35,"Young",IF(Raw_data_US_healthcare[[#This Row],[Age]]&lt;60,"Middle","Senior"))</f>
        <v>Middle</v>
      </c>
      <c r="E8657" t="s">
        <v>16</v>
      </c>
      <c r="F8657" t="s">
        <v>27</v>
      </c>
      <c r="G8657" t="s">
        <v>27</v>
      </c>
      <c r="H8657" t="s">
        <v>28</v>
      </c>
      <c r="I8657" s="2">
        <v>45045</v>
      </c>
      <c r="J8657" t="s">
        <v>23178</v>
      </c>
      <c r="K8657" t="s">
        <v>23179</v>
      </c>
      <c r="L8657" t="s">
        <v>52</v>
      </c>
      <c r="M8657">
        <v>5146.9022999999997</v>
      </c>
      <c r="N8657">
        <v>443</v>
      </c>
      <c r="O8657" t="s">
        <v>43</v>
      </c>
      <c r="P8657" t="s">
        <v>43</v>
      </c>
      <c r="Q8657" s="2">
        <v>45075</v>
      </c>
      <c r="R8657" t="s">
        <v>48</v>
      </c>
      <c r="S8657" t="s">
        <v>45</v>
      </c>
      <c r="T8657">
        <f>_xlfn.DAYS(Raw_data_US_healthcare[[#This Row],[Discharge Date]],Raw_data_US_healthcare[[#This Row],[Date of Admission]])</f>
        <v>30</v>
      </c>
    </row>
    <row r="8658" spans="1:20" x14ac:dyDescent="0.3">
      <c r="A8658" t="s">
        <v>26512</v>
      </c>
      <c r="B8658" t="s">
        <v>23180</v>
      </c>
      <c r="C8658">
        <v>85</v>
      </c>
      <c r="D8658" t="str">
        <f>IF(Raw_data_US_healthcare[[#This Row],[Age]]&lt;35,"Young",IF(Raw_data_US_healthcare[[#This Row],[Age]]&lt;60,"Middle","Senior"))</f>
        <v>Senior</v>
      </c>
      <c r="E8658" t="s">
        <v>26</v>
      </c>
      <c r="F8658" t="s">
        <v>27</v>
      </c>
      <c r="G8658" t="s">
        <v>27</v>
      </c>
      <c r="H8658" t="s">
        <v>36</v>
      </c>
      <c r="I8658" s="2">
        <v>44607</v>
      </c>
      <c r="J8658" t="s">
        <v>23181</v>
      </c>
      <c r="K8658" t="s">
        <v>13815</v>
      </c>
      <c r="L8658" t="s">
        <v>31</v>
      </c>
      <c r="M8658">
        <v>1453.2692</v>
      </c>
      <c r="N8658">
        <v>108</v>
      </c>
      <c r="O8658" t="s">
        <v>43</v>
      </c>
      <c r="P8658" t="s">
        <v>43</v>
      </c>
      <c r="Q8658" s="2">
        <v>44635</v>
      </c>
      <c r="R8658" t="s">
        <v>83</v>
      </c>
      <c r="S8658" t="s">
        <v>33</v>
      </c>
      <c r="T8658">
        <f>_xlfn.DAYS(Raw_data_US_healthcare[[#This Row],[Discharge Date]],Raw_data_US_healthcare[[#This Row],[Date of Admission]])</f>
        <v>28</v>
      </c>
    </row>
    <row r="8659" spans="1:20" x14ac:dyDescent="0.3">
      <c r="A8659" t="s">
        <v>26511</v>
      </c>
      <c r="B8659" t="s">
        <v>23182</v>
      </c>
      <c r="C8659">
        <v>36</v>
      </c>
      <c r="D8659" t="str">
        <f>IF(Raw_data_US_healthcare[[#This Row],[Age]]&lt;35,"Young",IF(Raw_data_US_healthcare[[#This Row],[Age]]&lt;60,"Middle","Senior"))</f>
        <v>Middle</v>
      </c>
      <c r="E8659" t="s">
        <v>16</v>
      </c>
      <c r="F8659" t="s">
        <v>113</v>
      </c>
      <c r="G8659" t="s">
        <v>113</v>
      </c>
      <c r="H8659" t="s">
        <v>28</v>
      </c>
      <c r="I8659" s="2">
        <v>44281</v>
      </c>
      <c r="J8659" t="s">
        <v>23183</v>
      </c>
      <c r="K8659" t="s">
        <v>14992</v>
      </c>
      <c r="L8659" t="s">
        <v>60</v>
      </c>
      <c r="M8659">
        <v>25384.0291</v>
      </c>
      <c r="N8659">
        <v>278</v>
      </c>
      <c r="O8659" t="s">
        <v>43</v>
      </c>
      <c r="P8659" t="s">
        <v>43</v>
      </c>
      <c r="Q8659" s="2">
        <v>44289</v>
      </c>
      <c r="R8659" t="s">
        <v>32</v>
      </c>
      <c r="S8659" t="s">
        <v>45</v>
      </c>
      <c r="T8659">
        <f>_xlfn.DAYS(Raw_data_US_healthcare[[#This Row],[Discharge Date]],Raw_data_US_healthcare[[#This Row],[Date of Admission]])</f>
        <v>8</v>
      </c>
    </row>
    <row r="8660" spans="1:20" x14ac:dyDescent="0.3">
      <c r="A8660" t="s">
        <v>26511</v>
      </c>
      <c r="B8660" t="s">
        <v>23184</v>
      </c>
      <c r="C8660">
        <v>26</v>
      </c>
      <c r="D8660" t="str">
        <f>IF(Raw_data_US_healthcare[[#This Row],[Age]]&lt;35,"Young",IF(Raw_data_US_healthcare[[#This Row],[Age]]&lt;60,"Middle","Senior"))</f>
        <v>Young</v>
      </c>
      <c r="E8660" t="s">
        <v>16</v>
      </c>
      <c r="F8660" t="s">
        <v>27</v>
      </c>
      <c r="G8660" t="s">
        <v>27</v>
      </c>
      <c r="H8660" t="s">
        <v>28</v>
      </c>
      <c r="I8660" s="2">
        <v>43810</v>
      </c>
      <c r="J8660" t="s">
        <v>23185</v>
      </c>
      <c r="K8660" t="s">
        <v>23186</v>
      </c>
      <c r="L8660" t="s">
        <v>60</v>
      </c>
      <c r="M8660">
        <v>44272.26</v>
      </c>
      <c r="N8660">
        <v>452</v>
      </c>
      <c r="O8660" t="s">
        <v>39</v>
      </c>
      <c r="P8660" t="s">
        <v>39</v>
      </c>
      <c r="Q8660" s="2">
        <v>43831</v>
      </c>
      <c r="R8660" t="s">
        <v>32</v>
      </c>
      <c r="S8660" t="s">
        <v>45</v>
      </c>
      <c r="T8660">
        <f>_xlfn.DAYS(Raw_data_US_healthcare[[#This Row],[Discharge Date]],Raw_data_US_healthcare[[#This Row],[Date of Admission]])</f>
        <v>21</v>
      </c>
    </row>
    <row r="8661" spans="1:20" x14ac:dyDescent="0.3">
      <c r="A8661" t="s">
        <v>26512</v>
      </c>
      <c r="B8661" t="s">
        <v>23187</v>
      </c>
      <c r="C8661">
        <v>52</v>
      </c>
      <c r="D8661" t="str">
        <f>IF(Raw_data_US_healthcare[[#This Row],[Age]]&lt;35,"Young",IF(Raw_data_US_healthcare[[#This Row],[Age]]&lt;60,"Middle","Senior"))</f>
        <v>Middle</v>
      </c>
      <c r="E8661" t="s">
        <v>26</v>
      </c>
      <c r="F8661" t="s">
        <v>27</v>
      </c>
      <c r="G8661" t="s">
        <v>27</v>
      </c>
      <c r="H8661" t="s">
        <v>69</v>
      </c>
      <c r="I8661" s="2">
        <v>44649</v>
      </c>
      <c r="J8661" t="s">
        <v>23188</v>
      </c>
      <c r="K8661" t="s">
        <v>23189</v>
      </c>
      <c r="L8661" t="s">
        <v>60</v>
      </c>
      <c r="M8661">
        <v>4743.9263000000001</v>
      </c>
      <c r="N8661">
        <v>271</v>
      </c>
      <c r="O8661" t="s">
        <v>39</v>
      </c>
      <c r="P8661" t="s">
        <v>39</v>
      </c>
      <c r="Q8661" s="2">
        <v>44657</v>
      </c>
      <c r="R8661" t="s">
        <v>44</v>
      </c>
      <c r="S8661" t="s">
        <v>24</v>
      </c>
      <c r="T8661">
        <f>_xlfn.DAYS(Raw_data_US_healthcare[[#This Row],[Discharge Date]],Raw_data_US_healthcare[[#This Row],[Date of Admission]])</f>
        <v>8</v>
      </c>
    </row>
    <row r="8662" spans="1:20" x14ac:dyDescent="0.3">
      <c r="A8662" t="s">
        <v>26512</v>
      </c>
      <c r="B8662" t="s">
        <v>23190</v>
      </c>
      <c r="C8662">
        <v>47</v>
      </c>
      <c r="D8662" t="str">
        <f>IF(Raw_data_US_healthcare[[#This Row],[Age]]&lt;35,"Young",IF(Raw_data_US_healthcare[[#This Row],[Age]]&lt;60,"Middle","Senior"))</f>
        <v>Middle</v>
      </c>
      <c r="E8662" t="s">
        <v>26</v>
      </c>
      <c r="F8662" t="s">
        <v>35</v>
      </c>
      <c r="G8662" t="s">
        <v>35</v>
      </c>
      <c r="H8662" t="s">
        <v>28</v>
      </c>
      <c r="I8662" s="2">
        <v>44602</v>
      </c>
      <c r="J8662" t="s">
        <v>23191</v>
      </c>
      <c r="K8662" t="s">
        <v>23192</v>
      </c>
      <c r="L8662" t="s">
        <v>21</v>
      </c>
      <c r="M8662">
        <v>28337.310600000001</v>
      </c>
      <c r="N8662">
        <v>356</v>
      </c>
      <c r="O8662" t="s">
        <v>39</v>
      </c>
      <c r="P8662" t="s">
        <v>39</v>
      </c>
      <c r="Q8662" s="2">
        <v>44623</v>
      </c>
      <c r="R8662" t="s">
        <v>23</v>
      </c>
      <c r="S8662" t="s">
        <v>45</v>
      </c>
      <c r="T8662">
        <f>_xlfn.DAYS(Raw_data_US_healthcare[[#This Row],[Discharge Date]],Raw_data_US_healthcare[[#This Row],[Date of Admission]])</f>
        <v>21</v>
      </c>
    </row>
    <row r="8663" spans="1:20" x14ac:dyDescent="0.3">
      <c r="A8663" t="s">
        <v>26511</v>
      </c>
      <c r="B8663" t="s">
        <v>23193</v>
      </c>
      <c r="C8663">
        <v>19</v>
      </c>
      <c r="D8663" t="str">
        <f>IF(Raw_data_US_healthcare[[#This Row],[Age]]&lt;35,"Young",IF(Raw_data_US_healthcare[[#This Row],[Age]]&lt;60,"Middle","Senior"))</f>
        <v>Young</v>
      </c>
      <c r="E8663" t="s">
        <v>16</v>
      </c>
      <c r="F8663" t="s">
        <v>62</v>
      </c>
      <c r="G8663" t="s">
        <v>62</v>
      </c>
      <c r="H8663" t="s">
        <v>26514</v>
      </c>
      <c r="I8663" s="2">
        <v>43493</v>
      </c>
      <c r="J8663" t="s">
        <v>23194</v>
      </c>
      <c r="K8663" t="s">
        <v>23195</v>
      </c>
      <c r="L8663" t="s">
        <v>31</v>
      </c>
      <c r="M8663">
        <v>39421.7834</v>
      </c>
      <c r="N8663">
        <v>351</v>
      </c>
      <c r="O8663" t="s">
        <v>22</v>
      </c>
      <c r="P8663" t="s">
        <v>22</v>
      </c>
      <c r="Q8663" s="2">
        <v>43497</v>
      </c>
      <c r="R8663" t="s">
        <v>48</v>
      </c>
      <c r="S8663" t="s">
        <v>24</v>
      </c>
      <c r="T8663">
        <f>_xlfn.DAYS(Raw_data_US_healthcare[[#This Row],[Discharge Date]],Raw_data_US_healthcare[[#This Row],[Date of Admission]])</f>
        <v>4</v>
      </c>
    </row>
    <row r="8664" spans="1:20" x14ac:dyDescent="0.3">
      <c r="A8664" t="s">
        <v>26511</v>
      </c>
      <c r="B8664" t="s">
        <v>2081</v>
      </c>
      <c r="C8664">
        <v>64</v>
      </c>
      <c r="D8664" t="str">
        <f>IF(Raw_data_US_healthcare[[#This Row],[Age]]&lt;35,"Young",IF(Raw_data_US_healthcare[[#This Row],[Age]]&lt;60,"Middle","Senior"))</f>
        <v>Senior</v>
      </c>
      <c r="E8664" t="s">
        <v>16</v>
      </c>
      <c r="F8664" t="s">
        <v>27</v>
      </c>
      <c r="G8664" t="s">
        <v>27</v>
      </c>
      <c r="H8664" t="s">
        <v>28</v>
      </c>
      <c r="I8664" s="2">
        <v>43839</v>
      </c>
      <c r="J8664" t="s">
        <v>23196</v>
      </c>
      <c r="K8664" t="s">
        <v>23197</v>
      </c>
      <c r="L8664" t="s">
        <v>21</v>
      </c>
      <c r="M8664">
        <v>3259.3827999999999</v>
      </c>
      <c r="N8664">
        <v>392</v>
      </c>
      <c r="O8664" t="s">
        <v>39</v>
      </c>
      <c r="P8664" t="s">
        <v>39</v>
      </c>
      <c r="Q8664" s="2">
        <v>43856</v>
      </c>
      <c r="R8664" t="s">
        <v>32</v>
      </c>
      <c r="S8664" t="s">
        <v>45</v>
      </c>
      <c r="T8664">
        <f>_xlfn.DAYS(Raw_data_US_healthcare[[#This Row],[Discharge Date]],Raw_data_US_healthcare[[#This Row],[Date of Admission]])</f>
        <v>17</v>
      </c>
    </row>
    <row r="8665" spans="1:20" x14ac:dyDescent="0.3">
      <c r="A8665" t="s">
        <v>26511</v>
      </c>
      <c r="B8665" t="s">
        <v>23198</v>
      </c>
      <c r="C8665">
        <v>62</v>
      </c>
      <c r="D8665" t="str">
        <f>IF(Raw_data_US_healthcare[[#This Row],[Age]]&lt;35,"Young",IF(Raw_data_US_healthcare[[#This Row],[Age]]&lt;60,"Middle","Senior"))</f>
        <v>Senior</v>
      </c>
      <c r="E8665" t="s">
        <v>16</v>
      </c>
      <c r="F8665" t="s">
        <v>27</v>
      </c>
      <c r="G8665" t="s">
        <v>27</v>
      </c>
      <c r="H8665" t="s">
        <v>69</v>
      </c>
      <c r="I8665" s="2">
        <v>44419</v>
      </c>
      <c r="J8665" t="s">
        <v>23199</v>
      </c>
      <c r="K8665" t="s">
        <v>23200</v>
      </c>
      <c r="L8665" t="s">
        <v>31</v>
      </c>
      <c r="M8665">
        <v>27925.2513</v>
      </c>
      <c r="N8665">
        <v>128</v>
      </c>
      <c r="O8665" t="s">
        <v>39</v>
      </c>
      <c r="P8665" t="s">
        <v>39</v>
      </c>
      <c r="Q8665" s="2">
        <v>44426</v>
      </c>
      <c r="R8665" t="s">
        <v>83</v>
      </c>
      <c r="S8665" t="s">
        <v>33</v>
      </c>
      <c r="T8665">
        <f>_xlfn.DAYS(Raw_data_US_healthcare[[#This Row],[Discharge Date]],Raw_data_US_healthcare[[#This Row],[Date of Admission]])</f>
        <v>7</v>
      </c>
    </row>
    <row r="8666" spans="1:20" x14ac:dyDescent="0.3">
      <c r="A8666" t="s">
        <v>26512</v>
      </c>
      <c r="B8666" t="s">
        <v>2062</v>
      </c>
      <c r="C8666">
        <v>55</v>
      </c>
      <c r="D8666" t="str">
        <f>IF(Raw_data_US_healthcare[[#This Row],[Age]]&lt;35,"Young",IF(Raw_data_US_healthcare[[#This Row],[Age]]&lt;60,"Middle","Senior"))</f>
        <v>Middle</v>
      </c>
      <c r="E8666" t="s">
        <v>26</v>
      </c>
      <c r="F8666" t="s">
        <v>88</v>
      </c>
      <c r="G8666" t="s">
        <v>88</v>
      </c>
      <c r="H8666" t="s">
        <v>18</v>
      </c>
      <c r="I8666" s="2">
        <v>44393</v>
      </c>
      <c r="J8666" t="s">
        <v>23201</v>
      </c>
      <c r="K8666" t="s">
        <v>23202</v>
      </c>
      <c r="L8666" t="s">
        <v>56</v>
      </c>
      <c r="M8666">
        <v>44909.876100000001</v>
      </c>
      <c r="N8666">
        <v>357</v>
      </c>
      <c r="O8666" t="s">
        <v>39</v>
      </c>
      <c r="P8666" t="s">
        <v>39</v>
      </c>
      <c r="Q8666" s="2">
        <v>44399</v>
      </c>
      <c r="R8666" t="s">
        <v>83</v>
      </c>
      <c r="S8666" t="s">
        <v>24</v>
      </c>
      <c r="T8666">
        <f>_xlfn.DAYS(Raw_data_US_healthcare[[#This Row],[Discharge Date]],Raw_data_US_healthcare[[#This Row],[Date of Admission]])</f>
        <v>6</v>
      </c>
    </row>
    <row r="8667" spans="1:20" x14ac:dyDescent="0.3">
      <c r="A8667" t="s">
        <v>26512</v>
      </c>
      <c r="B8667" t="s">
        <v>23203</v>
      </c>
      <c r="C8667">
        <v>43</v>
      </c>
      <c r="D8667" t="str">
        <f>IF(Raw_data_US_healthcare[[#This Row],[Age]]&lt;35,"Young",IF(Raw_data_US_healthcare[[#This Row],[Age]]&lt;60,"Middle","Senior"))</f>
        <v>Middle</v>
      </c>
      <c r="E8667" t="s">
        <v>26</v>
      </c>
      <c r="F8667" t="s">
        <v>228</v>
      </c>
      <c r="G8667" t="s">
        <v>228</v>
      </c>
      <c r="H8667" t="s">
        <v>18</v>
      </c>
      <c r="I8667" s="2">
        <v>44150</v>
      </c>
      <c r="J8667" t="s">
        <v>23204</v>
      </c>
      <c r="K8667" t="s">
        <v>23205</v>
      </c>
      <c r="L8667" t="s">
        <v>21</v>
      </c>
      <c r="M8667">
        <v>20282.779399999999</v>
      </c>
      <c r="N8667">
        <v>471</v>
      </c>
      <c r="O8667" t="s">
        <v>39</v>
      </c>
      <c r="P8667" t="s">
        <v>39</v>
      </c>
      <c r="Q8667" s="2">
        <v>44180</v>
      </c>
      <c r="R8667" t="s">
        <v>23</v>
      </c>
      <c r="S8667" t="s">
        <v>33</v>
      </c>
      <c r="T8667">
        <f>_xlfn.DAYS(Raw_data_US_healthcare[[#This Row],[Discharge Date]],Raw_data_US_healthcare[[#This Row],[Date of Admission]])</f>
        <v>30</v>
      </c>
    </row>
    <row r="8668" spans="1:20" x14ac:dyDescent="0.3">
      <c r="A8668" t="s">
        <v>26511</v>
      </c>
      <c r="B8668" t="s">
        <v>23206</v>
      </c>
      <c r="C8668">
        <v>63</v>
      </c>
      <c r="D8668" t="str">
        <f>IF(Raw_data_US_healthcare[[#This Row],[Age]]&lt;35,"Young",IF(Raw_data_US_healthcare[[#This Row],[Age]]&lt;60,"Middle","Senior"))</f>
        <v>Senior</v>
      </c>
      <c r="E8668" t="s">
        <v>16</v>
      </c>
      <c r="F8668" t="s">
        <v>62</v>
      </c>
      <c r="G8668" t="s">
        <v>62</v>
      </c>
      <c r="H8668" t="s">
        <v>18</v>
      </c>
      <c r="I8668" s="2">
        <v>44874</v>
      </c>
      <c r="J8668" t="s">
        <v>23207</v>
      </c>
      <c r="K8668" t="s">
        <v>23208</v>
      </c>
      <c r="L8668" t="s">
        <v>21</v>
      </c>
      <c r="M8668">
        <v>49600.322</v>
      </c>
      <c r="N8668">
        <v>285</v>
      </c>
      <c r="O8668" t="s">
        <v>43</v>
      </c>
      <c r="P8668" t="s">
        <v>43</v>
      </c>
      <c r="Q8668" s="2">
        <v>44900</v>
      </c>
      <c r="R8668" t="s">
        <v>32</v>
      </c>
      <c r="S8668" t="s">
        <v>45</v>
      </c>
      <c r="T8668">
        <f>_xlfn.DAYS(Raw_data_US_healthcare[[#This Row],[Discharge Date]],Raw_data_US_healthcare[[#This Row],[Date of Admission]])</f>
        <v>26</v>
      </c>
    </row>
    <row r="8669" spans="1:20" x14ac:dyDescent="0.3">
      <c r="A8669" t="s">
        <v>26511</v>
      </c>
      <c r="B8669" t="s">
        <v>23209</v>
      </c>
      <c r="C8669">
        <v>37</v>
      </c>
      <c r="D8669" t="str">
        <f>IF(Raw_data_US_healthcare[[#This Row],[Age]]&lt;35,"Young",IF(Raw_data_US_healthcare[[#This Row],[Age]]&lt;60,"Middle","Senior"))</f>
        <v>Middle</v>
      </c>
      <c r="E8669" t="s">
        <v>16</v>
      </c>
      <c r="F8669" t="s">
        <v>49</v>
      </c>
      <c r="G8669" t="s">
        <v>49</v>
      </c>
      <c r="H8669" t="s">
        <v>26516</v>
      </c>
      <c r="I8669" s="2">
        <v>43628</v>
      </c>
      <c r="J8669" t="s">
        <v>23210</v>
      </c>
      <c r="K8669" t="s">
        <v>23211</v>
      </c>
      <c r="L8669" t="s">
        <v>31</v>
      </c>
      <c r="M8669">
        <v>10657.4018</v>
      </c>
      <c r="N8669">
        <v>458</v>
      </c>
      <c r="O8669" t="s">
        <v>43</v>
      </c>
      <c r="P8669" t="s">
        <v>43</v>
      </c>
      <c r="Q8669" s="2">
        <v>43633</v>
      </c>
      <c r="R8669" t="s">
        <v>48</v>
      </c>
      <c r="S8669" t="s">
        <v>24</v>
      </c>
      <c r="T8669">
        <f>_xlfn.DAYS(Raw_data_US_healthcare[[#This Row],[Discharge Date]],Raw_data_US_healthcare[[#This Row],[Date of Admission]])</f>
        <v>5</v>
      </c>
    </row>
    <row r="8670" spans="1:20" x14ac:dyDescent="0.3">
      <c r="A8670" t="s">
        <v>26512</v>
      </c>
      <c r="B8670" t="s">
        <v>23212</v>
      </c>
      <c r="C8670">
        <v>41</v>
      </c>
      <c r="D8670" t="str">
        <f>IF(Raw_data_US_healthcare[[#This Row],[Age]]&lt;35,"Young",IF(Raw_data_US_healthcare[[#This Row],[Age]]&lt;60,"Middle","Senior"))</f>
        <v>Middle</v>
      </c>
      <c r="E8670" t="s">
        <v>26</v>
      </c>
      <c r="F8670" t="s">
        <v>27</v>
      </c>
      <c r="G8670" t="s">
        <v>27</v>
      </c>
      <c r="H8670" t="s">
        <v>28</v>
      </c>
      <c r="I8670" s="2">
        <v>45119</v>
      </c>
      <c r="J8670" t="s">
        <v>23213</v>
      </c>
      <c r="K8670" t="s">
        <v>23214</v>
      </c>
      <c r="L8670" t="s">
        <v>60</v>
      </c>
      <c r="M8670">
        <v>27023.607499999998</v>
      </c>
      <c r="N8670">
        <v>407</v>
      </c>
      <c r="O8670" t="s">
        <v>43</v>
      </c>
      <c r="P8670" t="s">
        <v>43</v>
      </c>
      <c r="Q8670" s="2">
        <v>45123</v>
      </c>
      <c r="R8670" t="s">
        <v>83</v>
      </c>
      <c r="S8670" t="s">
        <v>33</v>
      </c>
      <c r="T8670">
        <f>_xlfn.DAYS(Raw_data_US_healthcare[[#This Row],[Discharge Date]],Raw_data_US_healthcare[[#This Row],[Date of Admission]])</f>
        <v>4</v>
      </c>
    </row>
    <row r="8671" spans="1:20" x14ac:dyDescent="0.3">
      <c r="A8671" t="s">
        <v>26512</v>
      </c>
      <c r="B8671" t="s">
        <v>23215</v>
      </c>
      <c r="C8671">
        <v>41</v>
      </c>
      <c r="D8671" t="str">
        <f>IF(Raw_data_US_healthcare[[#This Row],[Age]]&lt;35,"Young",IF(Raw_data_US_healthcare[[#This Row],[Age]]&lt;60,"Middle","Senior"))</f>
        <v>Middle</v>
      </c>
      <c r="E8671" t="s">
        <v>26</v>
      </c>
      <c r="F8671" t="s">
        <v>228</v>
      </c>
      <c r="G8671" t="s">
        <v>228</v>
      </c>
      <c r="H8671" t="s">
        <v>28</v>
      </c>
      <c r="I8671" s="2">
        <v>45088</v>
      </c>
      <c r="J8671" t="s">
        <v>23216</v>
      </c>
      <c r="K8671" t="s">
        <v>23217</v>
      </c>
      <c r="L8671" t="s">
        <v>60</v>
      </c>
      <c r="M8671">
        <v>3759.1514000000002</v>
      </c>
      <c r="N8671">
        <v>477</v>
      </c>
      <c r="O8671" t="s">
        <v>43</v>
      </c>
      <c r="P8671" t="s">
        <v>43</v>
      </c>
      <c r="Q8671" s="2">
        <v>45101</v>
      </c>
      <c r="R8671" t="s">
        <v>44</v>
      </c>
      <c r="S8671" t="s">
        <v>33</v>
      </c>
      <c r="T8671">
        <f>_xlfn.DAYS(Raw_data_US_healthcare[[#This Row],[Discharge Date]],Raw_data_US_healthcare[[#This Row],[Date of Admission]])</f>
        <v>13</v>
      </c>
    </row>
    <row r="8672" spans="1:20" x14ac:dyDescent="0.3">
      <c r="A8672" t="s">
        <v>26511</v>
      </c>
      <c r="B8672" t="s">
        <v>23218</v>
      </c>
      <c r="C8672">
        <v>56</v>
      </c>
      <c r="D8672" t="str">
        <f>IF(Raw_data_US_healthcare[[#This Row],[Age]]&lt;35,"Young",IF(Raw_data_US_healthcare[[#This Row],[Age]]&lt;60,"Middle","Senior"))</f>
        <v>Middle</v>
      </c>
      <c r="E8672" t="s">
        <v>16</v>
      </c>
      <c r="F8672" t="s">
        <v>88</v>
      </c>
      <c r="G8672" t="s">
        <v>88</v>
      </c>
      <c r="H8672" t="s">
        <v>69</v>
      </c>
      <c r="I8672" s="2">
        <v>44415</v>
      </c>
      <c r="J8672" t="s">
        <v>23219</v>
      </c>
      <c r="K8672" t="s">
        <v>23220</v>
      </c>
      <c r="L8672" t="s">
        <v>56</v>
      </c>
      <c r="M8672">
        <v>24445.499199999998</v>
      </c>
      <c r="N8672">
        <v>393</v>
      </c>
      <c r="O8672" t="s">
        <v>22</v>
      </c>
      <c r="P8672" t="s">
        <v>22</v>
      </c>
      <c r="Q8672" s="2">
        <v>44435</v>
      </c>
      <c r="R8672" t="s">
        <v>83</v>
      </c>
      <c r="S8672" t="s">
        <v>24</v>
      </c>
      <c r="T8672">
        <f>_xlfn.DAYS(Raw_data_US_healthcare[[#This Row],[Discharge Date]],Raw_data_US_healthcare[[#This Row],[Date of Admission]])</f>
        <v>20</v>
      </c>
    </row>
    <row r="8673" spans="1:20" x14ac:dyDescent="0.3">
      <c r="A8673" t="s">
        <v>26512</v>
      </c>
      <c r="B8673" t="s">
        <v>23221</v>
      </c>
      <c r="C8673">
        <v>26</v>
      </c>
      <c r="D8673" t="str">
        <f>IF(Raw_data_US_healthcare[[#This Row],[Age]]&lt;35,"Young",IF(Raw_data_US_healthcare[[#This Row],[Age]]&lt;60,"Middle","Senior"))</f>
        <v>Young</v>
      </c>
      <c r="E8673" t="s">
        <v>26</v>
      </c>
      <c r="F8673" t="s">
        <v>27</v>
      </c>
      <c r="G8673" t="s">
        <v>27</v>
      </c>
      <c r="H8673" t="s">
        <v>26516</v>
      </c>
      <c r="I8673" s="2">
        <v>45101</v>
      </c>
      <c r="J8673" t="s">
        <v>23222</v>
      </c>
      <c r="K8673" t="s">
        <v>23223</v>
      </c>
      <c r="L8673" t="s">
        <v>52</v>
      </c>
      <c r="M8673">
        <v>14177.149299999999</v>
      </c>
      <c r="N8673">
        <v>218</v>
      </c>
      <c r="O8673" t="s">
        <v>43</v>
      </c>
      <c r="P8673" t="s">
        <v>43</v>
      </c>
      <c r="Q8673" s="2">
        <v>45105</v>
      </c>
      <c r="R8673" t="s">
        <v>83</v>
      </c>
      <c r="S8673" t="s">
        <v>33</v>
      </c>
      <c r="T8673">
        <f>_xlfn.DAYS(Raw_data_US_healthcare[[#This Row],[Discharge Date]],Raw_data_US_healthcare[[#This Row],[Date of Admission]])</f>
        <v>4</v>
      </c>
    </row>
    <row r="8674" spans="1:20" x14ac:dyDescent="0.3">
      <c r="A8674" t="s">
        <v>26511</v>
      </c>
      <c r="B8674" t="s">
        <v>4049</v>
      </c>
      <c r="C8674">
        <v>38</v>
      </c>
      <c r="D8674" t="str">
        <f>IF(Raw_data_US_healthcare[[#This Row],[Age]]&lt;35,"Young",IF(Raw_data_US_healthcare[[#This Row],[Age]]&lt;60,"Middle","Senior"))</f>
        <v>Middle</v>
      </c>
      <c r="E8674" t="s">
        <v>16</v>
      </c>
      <c r="F8674" t="s">
        <v>27</v>
      </c>
      <c r="G8674" t="s">
        <v>27</v>
      </c>
      <c r="H8674" t="s">
        <v>69</v>
      </c>
      <c r="I8674" s="2">
        <v>45163</v>
      </c>
      <c r="J8674" t="s">
        <v>23224</v>
      </c>
      <c r="K8674" t="s">
        <v>23225</v>
      </c>
      <c r="L8674" t="s">
        <v>21</v>
      </c>
      <c r="M8674">
        <v>26296.378100000002</v>
      </c>
      <c r="N8674">
        <v>271</v>
      </c>
      <c r="O8674" t="s">
        <v>22</v>
      </c>
      <c r="P8674" t="s">
        <v>22</v>
      </c>
      <c r="Q8674" s="2">
        <v>45178</v>
      </c>
      <c r="R8674" t="s">
        <v>48</v>
      </c>
      <c r="S8674" t="s">
        <v>24</v>
      </c>
      <c r="T8674">
        <f>_xlfn.DAYS(Raw_data_US_healthcare[[#This Row],[Discharge Date]],Raw_data_US_healthcare[[#This Row],[Date of Admission]])</f>
        <v>15</v>
      </c>
    </row>
    <row r="8675" spans="1:20" x14ac:dyDescent="0.3">
      <c r="A8675" t="s">
        <v>26512</v>
      </c>
      <c r="B8675" t="s">
        <v>23226</v>
      </c>
      <c r="C8675">
        <v>81</v>
      </c>
      <c r="D8675" t="str">
        <f>IF(Raw_data_US_healthcare[[#This Row],[Age]]&lt;35,"Young",IF(Raw_data_US_healthcare[[#This Row],[Age]]&lt;60,"Middle","Senior"))</f>
        <v>Senior</v>
      </c>
      <c r="E8675" t="s">
        <v>26</v>
      </c>
      <c r="F8675" t="s">
        <v>49</v>
      </c>
      <c r="G8675" t="s">
        <v>49</v>
      </c>
      <c r="H8675" t="s">
        <v>18</v>
      </c>
      <c r="I8675" s="2">
        <v>44804</v>
      </c>
      <c r="J8675" t="s">
        <v>23227</v>
      </c>
      <c r="K8675" t="s">
        <v>23228</v>
      </c>
      <c r="L8675" t="s">
        <v>60</v>
      </c>
      <c r="M8675">
        <v>5054.0609000000004</v>
      </c>
      <c r="N8675">
        <v>324</v>
      </c>
      <c r="O8675" t="s">
        <v>39</v>
      </c>
      <c r="P8675" t="s">
        <v>39</v>
      </c>
      <c r="Q8675" s="2">
        <v>44812</v>
      </c>
      <c r="R8675" t="s">
        <v>44</v>
      </c>
      <c r="S8675" t="s">
        <v>33</v>
      </c>
      <c r="T8675">
        <f>_xlfn.DAYS(Raw_data_US_healthcare[[#This Row],[Discharge Date]],Raw_data_US_healthcare[[#This Row],[Date of Admission]])</f>
        <v>8</v>
      </c>
    </row>
    <row r="8676" spans="1:20" x14ac:dyDescent="0.3">
      <c r="A8676" t="s">
        <v>26512</v>
      </c>
      <c r="B8676" t="s">
        <v>23229</v>
      </c>
      <c r="C8676">
        <v>68</v>
      </c>
      <c r="D8676" t="str">
        <f>IF(Raw_data_US_healthcare[[#This Row],[Age]]&lt;35,"Young",IF(Raw_data_US_healthcare[[#This Row],[Age]]&lt;60,"Middle","Senior"))</f>
        <v>Senior</v>
      </c>
      <c r="E8676" t="s">
        <v>26</v>
      </c>
      <c r="F8676" t="s">
        <v>27</v>
      </c>
      <c r="G8676" t="s">
        <v>27</v>
      </c>
      <c r="H8676" t="s">
        <v>28</v>
      </c>
      <c r="I8676" s="2">
        <v>43843</v>
      </c>
      <c r="J8676" t="s">
        <v>23230</v>
      </c>
      <c r="K8676" t="s">
        <v>16631</v>
      </c>
      <c r="L8676" t="s">
        <v>52</v>
      </c>
      <c r="M8676">
        <v>1423.8704</v>
      </c>
      <c r="N8676">
        <v>164</v>
      </c>
      <c r="O8676" t="s">
        <v>43</v>
      </c>
      <c r="P8676" t="s">
        <v>43</v>
      </c>
      <c r="Q8676" s="2">
        <v>43863</v>
      </c>
      <c r="R8676" t="s">
        <v>83</v>
      </c>
      <c r="S8676" t="s">
        <v>24</v>
      </c>
      <c r="T8676">
        <f>_xlfn.DAYS(Raw_data_US_healthcare[[#This Row],[Discharge Date]],Raw_data_US_healthcare[[#This Row],[Date of Admission]])</f>
        <v>20</v>
      </c>
    </row>
    <row r="8677" spans="1:20" x14ac:dyDescent="0.3">
      <c r="A8677" t="s">
        <v>26512</v>
      </c>
      <c r="B8677" t="s">
        <v>23231</v>
      </c>
      <c r="C8677">
        <v>80</v>
      </c>
      <c r="D8677" t="str">
        <f>IF(Raw_data_US_healthcare[[#This Row],[Age]]&lt;35,"Young",IF(Raw_data_US_healthcare[[#This Row],[Age]]&lt;60,"Middle","Senior"))</f>
        <v>Senior</v>
      </c>
      <c r="E8677" t="s">
        <v>26</v>
      </c>
      <c r="F8677" t="s">
        <v>228</v>
      </c>
      <c r="G8677" t="s">
        <v>228</v>
      </c>
      <c r="H8677" t="s">
        <v>26516</v>
      </c>
      <c r="I8677" s="2">
        <v>43917</v>
      </c>
      <c r="J8677" t="s">
        <v>23232</v>
      </c>
      <c r="K8677" t="s">
        <v>23233</v>
      </c>
      <c r="L8677" t="s">
        <v>31</v>
      </c>
      <c r="M8677">
        <v>33133.554900000003</v>
      </c>
      <c r="N8677">
        <v>115</v>
      </c>
      <c r="O8677" t="s">
        <v>39</v>
      </c>
      <c r="P8677" t="s">
        <v>39</v>
      </c>
      <c r="Q8677" s="2">
        <v>43936</v>
      </c>
      <c r="R8677" t="s">
        <v>32</v>
      </c>
      <c r="S8677" t="s">
        <v>24</v>
      </c>
      <c r="T8677">
        <f>_xlfn.DAYS(Raw_data_US_healthcare[[#This Row],[Discharge Date]],Raw_data_US_healthcare[[#This Row],[Date of Admission]])</f>
        <v>19</v>
      </c>
    </row>
    <row r="8678" spans="1:20" x14ac:dyDescent="0.3">
      <c r="A8678" t="s">
        <v>26512</v>
      </c>
      <c r="B8678" t="s">
        <v>23234</v>
      </c>
      <c r="C8678">
        <v>51</v>
      </c>
      <c r="D8678" t="str">
        <f>IF(Raw_data_US_healthcare[[#This Row],[Age]]&lt;35,"Young",IF(Raw_data_US_healthcare[[#This Row],[Age]]&lt;60,"Middle","Senior"))</f>
        <v>Middle</v>
      </c>
      <c r="E8678" t="s">
        <v>26</v>
      </c>
      <c r="F8678" t="s">
        <v>113</v>
      </c>
      <c r="G8678" t="s">
        <v>113</v>
      </c>
      <c r="H8678" t="s">
        <v>18</v>
      </c>
      <c r="I8678" s="2">
        <v>44845</v>
      </c>
      <c r="J8678" t="s">
        <v>23235</v>
      </c>
      <c r="K8678" t="s">
        <v>23236</v>
      </c>
      <c r="L8678" t="s">
        <v>56</v>
      </c>
      <c r="M8678">
        <v>15520.6469</v>
      </c>
      <c r="N8678">
        <v>171</v>
      </c>
      <c r="O8678" t="s">
        <v>39</v>
      </c>
      <c r="P8678" t="s">
        <v>39</v>
      </c>
      <c r="Q8678" s="2">
        <v>44858</v>
      </c>
      <c r="R8678" t="s">
        <v>44</v>
      </c>
      <c r="S8678" t="s">
        <v>24</v>
      </c>
      <c r="T8678">
        <f>_xlfn.DAYS(Raw_data_US_healthcare[[#This Row],[Discharge Date]],Raw_data_US_healthcare[[#This Row],[Date of Admission]])</f>
        <v>13</v>
      </c>
    </row>
    <row r="8679" spans="1:20" x14ac:dyDescent="0.3">
      <c r="A8679" t="s">
        <v>26512</v>
      </c>
      <c r="B8679" t="s">
        <v>23237</v>
      </c>
      <c r="C8679">
        <v>44</v>
      </c>
      <c r="D8679" t="str">
        <f>IF(Raw_data_US_healthcare[[#This Row],[Age]]&lt;35,"Young",IF(Raw_data_US_healthcare[[#This Row],[Age]]&lt;60,"Middle","Senior"))</f>
        <v>Middle</v>
      </c>
      <c r="E8679" t="s">
        <v>26</v>
      </c>
      <c r="F8679" t="s">
        <v>113</v>
      </c>
      <c r="G8679" t="s">
        <v>113</v>
      </c>
      <c r="H8679" t="s">
        <v>26514</v>
      </c>
      <c r="I8679" s="2">
        <v>44538</v>
      </c>
      <c r="J8679" t="s">
        <v>23238</v>
      </c>
      <c r="K8679" t="s">
        <v>23239</v>
      </c>
      <c r="L8679" t="s">
        <v>31</v>
      </c>
      <c r="M8679">
        <v>29913.611199999999</v>
      </c>
      <c r="N8679">
        <v>160</v>
      </c>
      <c r="O8679" t="s">
        <v>22</v>
      </c>
      <c r="P8679" t="s">
        <v>22</v>
      </c>
      <c r="Q8679" s="2">
        <v>44538</v>
      </c>
      <c r="R8679" t="s">
        <v>23</v>
      </c>
      <c r="S8679" t="s">
        <v>24</v>
      </c>
      <c r="T8679">
        <f>_xlfn.DAYS(Raw_data_US_healthcare[[#This Row],[Discharge Date]],Raw_data_US_healthcare[[#This Row],[Date of Admission]])</f>
        <v>0</v>
      </c>
    </row>
    <row r="8680" spans="1:20" x14ac:dyDescent="0.3">
      <c r="A8680" t="s">
        <v>26511</v>
      </c>
      <c r="B8680" t="s">
        <v>23240</v>
      </c>
      <c r="C8680">
        <v>52</v>
      </c>
      <c r="D8680" t="str">
        <f>IF(Raw_data_US_healthcare[[#This Row],[Age]]&lt;35,"Young",IF(Raw_data_US_healthcare[[#This Row],[Age]]&lt;60,"Middle","Senior"))</f>
        <v>Middle</v>
      </c>
      <c r="E8680" t="s">
        <v>16</v>
      </c>
      <c r="F8680" t="s">
        <v>17</v>
      </c>
      <c r="G8680" t="s">
        <v>17</v>
      </c>
      <c r="H8680" t="s">
        <v>28</v>
      </c>
      <c r="I8680" s="2">
        <v>43661</v>
      </c>
      <c r="J8680" t="s">
        <v>2946</v>
      </c>
      <c r="K8680" t="s">
        <v>23241</v>
      </c>
      <c r="L8680" t="s">
        <v>31</v>
      </c>
      <c r="M8680">
        <v>37270.804300000003</v>
      </c>
      <c r="N8680">
        <v>157</v>
      </c>
      <c r="O8680" t="s">
        <v>39</v>
      </c>
      <c r="P8680" t="s">
        <v>39</v>
      </c>
      <c r="Q8680" s="2">
        <v>43685</v>
      </c>
      <c r="R8680" t="s">
        <v>83</v>
      </c>
      <c r="S8680" t="s">
        <v>45</v>
      </c>
      <c r="T8680">
        <f>_xlfn.DAYS(Raw_data_US_healthcare[[#This Row],[Discharge Date]],Raw_data_US_healthcare[[#This Row],[Date of Admission]])</f>
        <v>24</v>
      </c>
    </row>
    <row r="8681" spans="1:20" x14ac:dyDescent="0.3">
      <c r="A8681" t="s">
        <v>26511</v>
      </c>
      <c r="B8681" t="s">
        <v>342</v>
      </c>
      <c r="C8681">
        <v>70</v>
      </c>
      <c r="D8681" t="str">
        <f>IF(Raw_data_US_healthcare[[#This Row],[Age]]&lt;35,"Young",IF(Raw_data_US_healthcare[[#This Row],[Age]]&lt;60,"Middle","Senior"))</f>
        <v>Senior</v>
      </c>
      <c r="E8681" t="s">
        <v>16</v>
      </c>
      <c r="F8681" t="s">
        <v>17</v>
      </c>
      <c r="G8681" t="s">
        <v>17</v>
      </c>
      <c r="H8681" t="s">
        <v>26514</v>
      </c>
      <c r="I8681" s="2">
        <v>43790</v>
      </c>
      <c r="J8681" t="s">
        <v>23242</v>
      </c>
      <c r="K8681" t="s">
        <v>23243</v>
      </c>
      <c r="L8681" t="s">
        <v>31</v>
      </c>
      <c r="M8681">
        <v>20734.1626</v>
      </c>
      <c r="N8681">
        <v>245</v>
      </c>
      <c r="O8681" t="s">
        <v>22</v>
      </c>
      <c r="P8681" t="s">
        <v>22</v>
      </c>
      <c r="Q8681" s="2">
        <v>43794</v>
      </c>
      <c r="R8681" t="s">
        <v>83</v>
      </c>
      <c r="S8681" t="s">
        <v>33</v>
      </c>
      <c r="T8681">
        <f>_xlfn.DAYS(Raw_data_US_healthcare[[#This Row],[Discharge Date]],Raw_data_US_healthcare[[#This Row],[Date of Admission]])</f>
        <v>4</v>
      </c>
    </row>
    <row r="8682" spans="1:20" x14ac:dyDescent="0.3">
      <c r="A8682" t="s">
        <v>26512</v>
      </c>
      <c r="B8682" t="s">
        <v>23244</v>
      </c>
      <c r="C8682">
        <v>57</v>
      </c>
      <c r="D8682" t="str">
        <f>IF(Raw_data_US_healthcare[[#This Row],[Age]]&lt;35,"Young",IF(Raw_data_US_healthcare[[#This Row],[Age]]&lt;60,"Middle","Senior"))</f>
        <v>Middle</v>
      </c>
      <c r="E8682" t="s">
        <v>26</v>
      </c>
      <c r="F8682" t="s">
        <v>35</v>
      </c>
      <c r="G8682" t="s">
        <v>35</v>
      </c>
      <c r="H8682" t="s">
        <v>26514</v>
      </c>
      <c r="I8682" s="2">
        <v>45118</v>
      </c>
      <c r="J8682" t="s">
        <v>23245</v>
      </c>
      <c r="K8682" t="s">
        <v>23246</v>
      </c>
      <c r="L8682" t="s">
        <v>60</v>
      </c>
      <c r="M8682">
        <v>12157.0815</v>
      </c>
      <c r="N8682">
        <v>350</v>
      </c>
      <c r="O8682" t="s">
        <v>22</v>
      </c>
      <c r="P8682" t="s">
        <v>22</v>
      </c>
      <c r="Q8682" s="2">
        <v>45121</v>
      </c>
      <c r="R8682" t="s">
        <v>48</v>
      </c>
      <c r="S8682" t="s">
        <v>24</v>
      </c>
      <c r="T8682">
        <f>_xlfn.DAYS(Raw_data_US_healthcare[[#This Row],[Discharge Date]],Raw_data_US_healthcare[[#This Row],[Date of Admission]])</f>
        <v>3</v>
      </c>
    </row>
    <row r="8683" spans="1:20" x14ac:dyDescent="0.3">
      <c r="A8683" t="s">
        <v>26511</v>
      </c>
      <c r="B8683" t="s">
        <v>23247</v>
      </c>
      <c r="C8683">
        <v>42</v>
      </c>
      <c r="D8683" t="str">
        <f>IF(Raw_data_US_healthcare[[#This Row],[Age]]&lt;35,"Young",IF(Raw_data_US_healthcare[[#This Row],[Age]]&lt;60,"Middle","Senior"))</f>
        <v>Middle</v>
      </c>
      <c r="E8683" t="s">
        <v>16</v>
      </c>
      <c r="F8683" t="s">
        <v>27</v>
      </c>
      <c r="G8683" t="s">
        <v>27</v>
      </c>
      <c r="H8683" t="s">
        <v>26514</v>
      </c>
      <c r="I8683" s="2">
        <v>44950</v>
      </c>
      <c r="J8683" t="s">
        <v>23248</v>
      </c>
      <c r="K8683" t="s">
        <v>23249</v>
      </c>
      <c r="L8683" t="s">
        <v>60</v>
      </c>
      <c r="M8683">
        <v>4081.5574000000001</v>
      </c>
      <c r="N8683">
        <v>223</v>
      </c>
      <c r="O8683" t="s">
        <v>22</v>
      </c>
      <c r="P8683" t="s">
        <v>22</v>
      </c>
      <c r="Q8683" s="2">
        <v>44952</v>
      </c>
      <c r="R8683" t="s">
        <v>48</v>
      </c>
      <c r="S8683" t="s">
        <v>45</v>
      </c>
      <c r="T8683">
        <f>_xlfn.DAYS(Raw_data_US_healthcare[[#This Row],[Discharge Date]],Raw_data_US_healthcare[[#This Row],[Date of Admission]])</f>
        <v>2</v>
      </c>
    </row>
    <row r="8684" spans="1:20" x14ac:dyDescent="0.3">
      <c r="A8684" t="s">
        <v>26511</v>
      </c>
      <c r="B8684" t="s">
        <v>23250</v>
      </c>
      <c r="C8684">
        <v>37</v>
      </c>
      <c r="D8684" t="str">
        <f>IF(Raw_data_US_healthcare[[#This Row],[Age]]&lt;35,"Young",IF(Raw_data_US_healthcare[[#This Row],[Age]]&lt;60,"Middle","Senior"))</f>
        <v>Middle</v>
      </c>
      <c r="E8684" t="s">
        <v>16</v>
      </c>
      <c r="F8684" t="s">
        <v>49</v>
      </c>
      <c r="G8684" t="s">
        <v>49</v>
      </c>
      <c r="H8684" t="s">
        <v>18</v>
      </c>
      <c r="I8684" s="2">
        <v>43792</v>
      </c>
      <c r="J8684" t="s">
        <v>23251</v>
      </c>
      <c r="K8684" t="s">
        <v>23252</v>
      </c>
      <c r="L8684" t="s">
        <v>21</v>
      </c>
      <c r="M8684">
        <v>52139.584199999998</v>
      </c>
      <c r="N8684">
        <v>135</v>
      </c>
      <c r="O8684" t="s">
        <v>43</v>
      </c>
      <c r="P8684" t="s">
        <v>43</v>
      </c>
      <c r="Q8684" s="2">
        <v>43796</v>
      </c>
      <c r="R8684" t="s">
        <v>44</v>
      </c>
      <c r="S8684" t="s">
        <v>33</v>
      </c>
      <c r="T8684">
        <f>_xlfn.DAYS(Raw_data_US_healthcare[[#This Row],[Discharge Date]],Raw_data_US_healthcare[[#This Row],[Date of Admission]])</f>
        <v>4</v>
      </c>
    </row>
    <row r="8685" spans="1:20" x14ac:dyDescent="0.3">
      <c r="A8685" t="s">
        <v>26511</v>
      </c>
      <c r="B8685" t="s">
        <v>23253</v>
      </c>
      <c r="C8685">
        <v>74</v>
      </c>
      <c r="D8685" t="str">
        <f>IF(Raw_data_US_healthcare[[#This Row],[Age]]&lt;35,"Young",IF(Raw_data_US_healthcare[[#This Row],[Age]]&lt;60,"Middle","Senior"))</f>
        <v>Senior</v>
      </c>
      <c r="E8685" t="s">
        <v>16</v>
      </c>
      <c r="F8685" t="s">
        <v>27</v>
      </c>
      <c r="G8685" t="s">
        <v>27</v>
      </c>
      <c r="H8685" t="s">
        <v>26514</v>
      </c>
      <c r="I8685" s="2">
        <v>44378</v>
      </c>
      <c r="J8685" t="s">
        <v>23254</v>
      </c>
      <c r="K8685" t="s">
        <v>23255</v>
      </c>
      <c r="L8685" t="s">
        <v>21</v>
      </c>
      <c r="M8685">
        <v>36565.587800000001</v>
      </c>
      <c r="N8685">
        <v>270</v>
      </c>
      <c r="O8685" t="s">
        <v>22</v>
      </c>
      <c r="P8685" t="s">
        <v>22</v>
      </c>
      <c r="Q8685" s="2">
        <v>44381</v>
      </c>
      <c r="R8685" t="s">
        <v>83</v>
      </c>
      <c r="S8685" t="s">
        <v>24</v>
      </c>
      <c r="T8685">
        <f>_xlfn.DAYS(Raw_data_US_healthcare[[#This Row],[Discharge Date]],Raw_data_US_healthcare[[#This Row],[Date of Admission]])</f>
        <v>3</v>
      </c>
    </row>
    <row r="8686" spans="1:20" x14ac:dyDescent="0.3">
      <c r="A8686" t="s">
        <v>26511</v>
      </c>
      <c r="B8686" t="s">
        <v>23256</v>
      </c>
      <c r="C8686">
        <v>52</v>
      </c>
      <c r="D8686" t="str">
        <f>IF(Raw_data_US_healthcare[[#This Row],[Age]]&lt;35,"Young",IF(Raw_data_US_healthcare[[#This Row],[Age]]&lt;60,"Middle","Senior"))</f>
        <v>Middle</v>
      </c>
      <c r="E8686" t="s">
        <v>16</v>
      </c>
      <c r="F8686" t="s">
        <v>49</v>
      </c>
      <c r="G8686" t="s">
        <v>49</v>
      </c>
      <c r="H8686" t="s">
        <v>36</v>
      </c>
      <c r="I8686" s="2">
        <v>44449</v>
      </c>
      <c r="J8686" t="s">
        <v>23257</v>
      </c>
      <c r="K8686" t="s">
        <v>23258</v>
      </c>
      <c r="L8686" t="s">
        <v>60</v>
      </c>
      <c r="M8686">
        <v>11297.5597</v>
      </c>
      <c r="N8686">
        <v>262</v>
      </c>
      <c r="O8686" t="s">
        <v>43</v>
      </c>
      <c r="P8686" t="s">
        <v>43</v>
      </c>
      <c r="Q8686" s="2">
        <v>44479</v>
      </c>
      <c r="R8686" t="s">
        <v>48</v>
      </c>
      <c r="S8686" t="s">
        <v>24</v>
      </c>
      <c r="T8686">
        <f>_xlfn.DAYS(Raw_data_US_healthcare[[#This Row],[Discharge Date]],Raw_data_US_healthcare[[#This Row],[Date of Admission]])</f>
        <v>30</v>
      </c>
    </row>
    <row r="8687" spans="1:20" x14ac:dyDescent="0.3">
      <c r="A8687" t="s">
        <v>26512</v>
      </c>
      <c r="B8687" t="s">
        <v>23259</v>
      </c>
      <c r="C8687">
        <v>52</v>
      </c>
      <c r="D8687" t="str">
        <f>IF(Raw_data_US_healthcare[[#This Row],[Age]]&lt;35,"Young",IF(Raw_data_US_healthcare[[#This Row],[Age]]&lt;60,"Middle","Senior"))</f>
        <v>Middle</v>
      </c>
      <c r="E8687" t="s">
        <v>26</v>
      </c>
      <c r="F8687" t="s">
        <v>113</v>
      </c>
      <c r="G8687" t="s">
        <v>113</v>
      </c>
      <c r="H8687" t="s">
        <v>26514</v>
      </c>
      <c r="I8687" s="2">
        <v>44457</v>
      </c>
      <c r="J8687" t="s">
        <v>8491</v>
      </c>
      <c r="K8687" t="s">
        <v>23260</v>
      </c>
      <c r="L8687" t="s">
        <v>31</v>
      </c>
      <c r="M8687">
        <v>31001.8174</v>
      </c>
      <c r="N8687">
        <v>267</v>
      </c>
      <c r="O8687" t="s">
        <v>22</v>
      </c>
      <c r="P8687" t="s">
        <v>22</v>
      </c>
      <c r="Q8687" s="2">
        <v>44457</v>
      </c>
      <c r="R8687" t="s">
        <v>83</v>
      </c>
      <c r="S8687" t="s">
        <v>33</v>
      </c>
      <c r="T8687">
        <f>_xlfn.DAYS(Raw_data_US_healthcare[[#This Row],[Discharge Date]],Raw_data_US_healthcare[[#This Row],[Date of Admission]])</f>
        <v>0</v>
      </c>
    </row>
    <row r="8688" spans="1:20" x14ac:dyDescent="0.3">
      <c r="A8688" t="s">
        <v>26512</v>
      </c>
      <c r="B8688" t="s">
        <v>23261</v>
      </c>
      <c r="C8688">
        <v>64</v>
      </c>
      <c r="D8688" t="str">
        <f>IF(Raw_data_US_healthcare[[#This Row],[Age]]&lt;35,"Young",IF(Raw_data_US_healthcare[[#This Row],[Age]]&lt;60,"Middle","Senior"))</f>
        <v>Senior</v>
      </c>
      <c r="E8688" t="s">
        <v>26</v>
      </c>
      <c r="F8688" t="s">
        <v>27</v>
      </c>
      <c r="G8688" t="s">
        <v>27</v>
      </c>
      <c r="H8688" t="s">
        <v>18</v>
      </c>
      <c r="I8688" s="2">
        <v>43785</v>
      </c>
      <c r="J8688" t="s">
        <v>23262</v>
      </c>
      <c r="K8688" t="s">
        <v>23263</v>
      </c>
      <c r="L8688" t="s">
        <v>52</v>
      </c>
      <c r="M8688">
        <v>47625.763200000001</v>
      </c>
      <c r="N8688">
        <v>497</v>
      </c>
      <c r="O8688" t="s">
        <v>39</v>
      </c>
      <c r="P8688" t="s">
        <v>39</v>
      </c>
      <c r="Q8688" s="2">
        <v>43815</v>
      </c>
      <c r="R8688" t="s">
        <v>32</v>
      </c>
      <c r="S8688" t="s">
        <v>33</v>
      </c>
      <c r="T8688">
        <f>_xlfn.DAYS(Raw_data_US_healthcare[[#This Row],[Discharge Date]],Raw_data_US_healthcare[[#This Row],[Date of Admission]])</f>
        <v>30</v>
      </c>
    </row>
    <row r="8689" spans="1:20" x14ac:dyDescent="0.3">
      <c r="A8689" t="s">
        <v>26512</v>
      </c>
      <c r="B8689" t="s">
        <v>23264</v>
      </c>
      <c r="C8689">
        <v>48</v>
      </c>
      <c r="D8689" t="str">
        <f>IF(Raw_data_US_healthcare[[#This Row],[Age]]&lt;35,"Young",IF(Raw_data_US_healthcare[[#This Row],[Age]]&lt;60,"Middle","Senior"))</f>
        <v>Middle</v>
      </c>
      <c r="E8689" t="s">
        <v>26</v>
      </c>
      <c r="F8689" t="s">
        <v>88</v>
      </c>
      <c r="G8689" t="s">
        <v>88</v>
      </c>
      <c r="H8689" t="s">
        <v>18</v>
      </c>
      <c r="I8689" s="2">
        <v>43991</v>
      </c>
      <c r="J8689" t="s">
        <v>23265</v>
      </c>
      <c r="K8689" t="s">
        <v>1926</v>
      </c>
      <c r="L8689" t="s">
        <v>31</v>
      </c>
      <c r="M8689">
        <v>40622.987399999998</v>
      </c>
      <c r="N8689">
        <v>148</v>
      </c>
      <c r="O8689" t="s">
        <v>39</v>
      </c>
      <c r="P8689" t="s">
        <v>39</v>
      </c>
      <c r="Q8689" s="2">
        <v>44002</v>
      </c>
      <c r="R8689" t="s">
        <v>44</v>
      </c>
      <c r="S8689" t="s">
        <v>24</v>
      </c>
      <c r="T8689">
        <f>_xlfn.DAYS(Raw_data_US_healthcare[[#This Row],[Discharge Date]],Raw_data_US_healthcare[[#This Row],[Date of Admission]])</f>
        <v>11</v>
      </c>
    </row>
    <row r="8690" spans="1:20" x14ac:dyDescent="0.3">
      <c r="A8690" t="s">
        <v>26512</v>
      </c>
      <c r="B8690" t="s">
        <v>23266</v>
      </c>
      <c r="C8690">
        <v>41</v>
      </c>
      <c r="D8690" t="str">
        <f>IF(Raw_data_US_healthcare[[#This Row],[Age]]&lt;35,"Young",IF(Raw_data_US_healthcare[[#This Row],[Age]]&lt;60,"Middle","Senior"))</f>
        <v>Middle</v>
      </c>
      <c r="E8690" t="s">
        <v>26</v>
      </c>
      <c r="F8690" t="s">
        <v>49</v>
      </c>
      <c r="G8690" t="s">
        <v>49</v>
      </c>
      <c r="H8690" t="s">
        <v>28</v>
      </c>
      <c r="I8690" s="2">
        <v>44976</v>
      </c>
      <c r="J8690" t="s">
        <v>23267</v>
      </c>
      <c r="K8690" t="s">
        <v>23268</v>
      </c>
      <c r="L8690" t="s">
        <v>31</v>
      </c>
      <c r="M8690">
        <v>26348.084599999998</v>
      </c>
      <c r="N8690">
        <v>440</v>
      </c>
      <c r="O8690" t="s">
        <v>43</v>
      </c>
      <c r="P8690" t="s">
        <v>43</v>
      </c>
      <c r="Q8690" s="2">
        <v>44992</v>
      </c>
      <c r="R8690" t="s">
        <v>48</v>
      </c>
      <c r="S8690" t="s">
        <v>24</v>
      </c>
      <c r="T8690">
        <f>_xlfn.DAYS(Raw_data_US_healthcare[[#This Row],[Discharge Date]],Raw_data_US_healthcare[[#This Row],[Date of Admission]])</f>
        <v>16</v>
      </c>
    </row>
    <row r="8691" spans="1:20" x14ac:dyDescent="0.3">
      <c r="A8691" t="s">
        <v>26511</v>
      </c>
      <c r="B8691" t="s">
        <v>23269</v>
      </c>
      <c r="C8691">
        <v>84</v>
      </c>
      <c r="D8691" t="str">
        <f>IF(Raw_data_US_healthcare[[#This Row],[Age]]&lt;35,"Young",IF(Raw_data_US_healthcare[[#This Row],[Age]]&lt;60,"Middle","Senior"))</f>
        <v>Senior</v>
      </c>
      <c r="E8691" t="s">
        <v>16</v>
      </c>
      <c r="F8691" t="s">
        <v>228</v>
      </c>
      <c r="G8691" t="s">
        <v>228</v>
      </c>
      <c r="H8691" t="s">
        <v>28</v>
      </c>
      <c r="I8691" s="2">
        <v>44313</v>
      </c>
      <c r="J8691" t="s">
        <v>23270</v>
      </c>
      <c r="K8691" t="s">
        <v>1182</v>
      </c>
      <c r="L8691" t="s">
        <v>21</v>
      </c>
      <c r="M8691">
        <v>41088.384599999998</v>
      </c>
      <c r="N8691">
        <v>485</v>
      </c>
      <c r="O8691" t="s">
        <v>39</v>
      </c>
      <c r="P8691" t="s">
        <v>39</v>
      </c>
      <c r="Q8691" s="2">
        <v>44314</v>
      </c>
      <c r="R8691" t="s">
        <v>44</v>
      </c>
      <c r="S8691" t="s">
        <v>45</v>
      </c>
      <c r="T8691">
        <f>_xlfn.DAYS(Raw_data_US_healthcare[[#This Row],[Discharge Date]],Raw_data_US_healthcare[[#This Row],[Date of Admission]])</f>
        <v>1</v>
      </c>
    </row>
    <row r="8692" spans="1:20" x14ac:dyDescent="0.3">
      <c r="A8692" t="s">
        <v>26512</v>
      </c>
      <c r="B8692" t="s">
        <v>23271</v>
      </c>
      <c r="C8692">
        <v>61</v>
      </c>
      <c r="D8692" t="str">
        <f>IF(Raw_data_US_healthcare[[#This Row],[Age]]&lt;35,"Young",IF(Raw_data_US_healthcare[[#This Row],[Age]]&lt;60,"Middle","Senior"))</f>
        <v>Senior</v>
      </c>
      <c r="E8692" t="s">
        <v>26</v>
      </c>
      <c r="F8692" t="s">
        <v>88</v>
      </c>
      <c r="G8692" t="s">
        <v>88</v>
      </c>
      <c r="H8692" t="s">
        <v>26516</v>
      </c>
      <c r="I8692" s="2">
        <v>44512</v>
      </c>
      <c r="J8692" t="s">
        <v>23272</v>
      </c>
      <c r="K8692" t="s">
        <v>23273</v>
      </c>
      <c r="L8692" t="s">
        <v>21</v>
      </c>
      <c r="M8692">
        <v>5177.3176999999996</v>
      </c>
      <c r="N8692">
        <v>436</v>
      </c>
      <c r="O8692" t="s">
        <v>43</v>
      </c>
      <c r="P8692" t="s">
        <v>43</v>
      </c>
      <c r="Q8692" s="2">
        <v>44524</v>
      </c>
      <c r="R8692" t="s">
        <v>83</v>
      </c>
      <c r="S8692" t="s">
        <v>24</v>
      </c>
      <c r="T8692">
        <f>_xlfn.DAYS(Raw_data_US_healthcare[[#This Row],[Discharge Date]],Raw_data_US_healthcare[[#This Row],[Date of Admission]])</f>
        <v>12</v>
      </c>
    </row>
    <row r="8693" spans="1:20" x14ac:dyDescent="0.3">
      <c r="A8693" t="s">
        <v>26511</v>
      </c>
      <c r="B8693" t="s">
        <v>23274</v>
      </c>
      <c r="C8693">
        <v>70</v>
      </c>
      <c r="D8693" t="str">
        <f>IF(Raw_data_US_healthcare[[#This Row],[Age]]&lt;35,"Young",IF(Raw_data_US_healthcare[[#This Row],[Age]]&lt;60,"Middle","Senior"))</f>
        <v>Senior</v>
      </c>
      <c r="E8693" t="s">
        <v>16</v>
      </c>
      <c r="F8693" t="s">
        <v>62</v>
      </c>
      <c r="G8693" t="s">
        <v>62</v>
      </c>
      <c r="H8693" t="s">
        <v>36</v>
      </c>
      <c r="I8693" s="2">
        <v>45083</v>
      </c>
      <c r="J8693" t="s">
        <v>23275</v>
      </c>
      <c r="K8693" t="s">
        <v>23276</v>
      </c>
      <c r="L8693" t="s">
        <v>21</v>
      </c>
      <c r="M8693">
        <v>13882.086300000001</v>
      </c>
      <c r="N8693">
        <v>140</v>
      </c>
      <c r="O8693" t="s">
        <v>22</v>
      </c>
      <c r="P8693" t="s">
        <v>22</v>
      </c>
      <c r="Q8693" s="2">
        <v>45102</v>
      </c>
      <c r="R8693" t="s">
        <v>48</v>
      </c>
      <c r="S8693" t="s">
        <v>45</v>
      </c>
      <c r="T8693">
        <f>_xlfn.DAYS(Raw_data_US_healthcare[[#This Row],[Discharge Date]],Raw_data_US_healthcare[[#This Row],[Date of Admission]])</f>
        <v>19</v>
      </c>
    </row>
    <row r="8694" spans="1:20" x14ac:dyDescent="0.3">
      <c r="A8694" t="s">
        <v>26511</v>
      </c>
      <c r="B8694" t="s">
        <v>23277</v>
      </c>
      <c r="C8694">
        <v>65</v>
      </c>
      <c r="D8694" t="str">
        <f>IF(Raw_data_US_healthcare[[#This Row],[Age]]&lt;35,"Young",IF(Raw_data_US_healthcare[[#This Row],[Age]]&lt;60,"Middle","Senior"))</f>
        <v>Senior</v>
      </c>
      <c r="E8694" t="s">
        <v>16</v>
      </c>
      <c r="F8694" t="s">
        <v>113</v>
      </c>
      <c r="G8694" t="s">
        <v>113</v>
      </c>
      <c r="H8694" t="s">
        <v>18</v>
      </c>
      <c r="I8694" s="2">
        <v>44389</v>
      </c>
      <c r="J8694" t="s">
        <v>23278</v>
      </c>
      <c r="K8694" t="s">
        <v>23279</v>
      </c>
      <c r="L8694" t="s">
        <v>56</v>
      </c>
      <c r="M8694">
        <v>2378.6822999999999</v>
      </c>
      <c r="N8694">
        <v>230</v>
      </c>
      <c r="O8694" t="s">
        <v>39</v>
      </c>
      <c r="P8694" t="s">
        <v>39</v>
      </c>
      <c r="Q8694" s="2">
        <v>44391</v>
      </c>
      <c r="R8694" t="s">
        <v>32</v>
      </c>
      <c r="S8694" t="s">
        <v>33</v>
      </c>
      <c r="T8694">
        <f>_xlfn.DAYS(Raw_data_US_healthcare[[#This Row],[Discharge Date]],Raw_data_US_healthcare[[#This Row],[Date of Admission]])</f>
        <v>2</v>
      </c>
    </row>
    <row r="8695" spans="1:20" x14ac:dyDescent="0.3">
      <c r="A8695" t="s">
        <v>26511</v>
      </c>
      <c r="B8695" t="s">
        <v>23280</v>
      </c>
      <c r="C8695">
        <v>40</v>
      </c>
      <c r="D8695" t="str">
        <f>IF(Raw_data_US_healthcare[[#This Row],[Age]]&lt;35,"Young",IF(Raw_data_US_healthcare[[#This Row],[Age]]&lt;60,"Middle","Senior"))</f>
        <v>Middle</v>
      </c>
      <c r="E8695" t="s">
        <v>16</v>
      </c>
      <c r="F8695" t="s">
        <v>228</v>
      </c>
      <c r="G8695" t="s">
        <v>228</v>
      </c>
      <c r="H8695" t="s">
        <v>26516</v>
      </c>
      <c r="I8695" s="2">
        <v>44942</v>
      </c>
      <c r="J8695" t="s">
        <v>74</v>
      </c>
      <c r="K8695" t="s">
        <v>23281</v>
      </c>
      <c r="L8695" t="s">
        <v>31</v>
      </c>
      <c r="M8695">
        <v>19784.412899999999</v>
      </c>
      <c r="N8695">
        <v>346</v>
      </c>
      <c r="O8695" t="s">
        <v>39</v>
      </c>
      <c r="P8695" t="s">
        <v>39</v>
      </c>
      <c r="Q8695" s="2">
        <v>44958</v>
      </c>
      <c r="R8695" t="s">
        <v>23</v>
      </c>
      <c r="S8695" t="s">
        <v>33</v>
      </c>
      <c r="T8695">
        <f>_xlfn.DAYS(Raw_data_US_healthcare[[#This Row],[Discharge Date]],Raw_data_US_healthcare[[#This Row],[Date of Admission]])</f>
        <v>16</v>
      </c>
    </row>
    <row r="8696" spans="1:20" x14ac:dyDescent="0.3">
      <c r="A8696" t="s">
        <v>26512</v>
      </c>
      <c r="B8696" t="s">
        <v>23282</v>
      </c>
      <c r="C8696">
        <v>26</v>
      </c>
      <c r="D8696" t="str">
        <f>IF(Raw_data_US_healthcare[[#This Row],[Age]]&lt;35,"Young",IF(Raw_data_US_healthcare[[#This Row],[Age]]&lt;60,"Middle","Senior"))</f>
        <v>Young</v>
      </c>
      <c r="E8696" t="s">
        <v>26</v>
      </c>
      <c r="F8696" t="s">
        <v>113</v>
      </c>
      <c r="G8696" t="s">
        <v>113</v>
      </c>
      <c r="H8696" t="s">
        <v>36</v>
      </c>
      <c r="I8696" s="2">
        <v>44214</v>
      </c>
      <c r="J8696" t="s">
        <v>23283</v>
      </c>
      <c r="K8696" t="s">
        <v>23284</v>
      </c>
      <c r="L8696" t="s">
        <v>60</v>
      </c>
      <c r="M8696">
        <v>11844.511200000001</v>
      </c>
      <c r="N8696">
        <v>404</v>
      </c>
      <c r="O8696" t="s">
        <v>22</v>
      </c>
      <c r="P8696" t="s">
        <v>22</v>
      </c>
      <c r="Q8696" s="2">
        <v>44215</v>
      </c>
      <c r="R8696" t="s">
        <v>32</v>
      </c>
      <c r="S8696" t="s">
        <v>24</v>
      </c>
      <c r="T8696">
        <f>_xlfn.DAYS(Raw_data_US_healthcare[[#This Row],[Discharge Date]],Raw_data_US_healthcare[[#This Row],[Date of Admission]])</f>
        <v>1</v>
      </c>
    </row>
    <row r="8697" spans="1:20" x14ac:dyDescent="0.3">
      <c r="A8697" t="s">
        <v>26511</v>
      </c>
      <c r="B8697" t="s">
        <v>6838</v>
      </c>
      <c r="C8697">
        <v>51</v>
      </c>
      <c r="D8697" t="str">
        <f>IF(Raw_data_US_healthcare[[#This Row],[Age]]&lt;35,"Young",IF(Raw_data_US_healthcare[[#This Row],[Age]]&lt;60,"Middle","Senior"))</f>
        <v>Middle</v>
      </c>
      <c r="E8697" t="s">
        <v>16</v>
      </c>
      <c r="F8697" t="s">
        <v>27</v>
      </c>
      <c r="G8697" t="s">
        <v>27</v>
      </c>
      <c r="H8697" t="s">
        <v>26516</v>
      </c>
      <c r="I8697" s="2">
        <v>45139</v>
      </c>
      <c r="J8697" t="s">
        <v>23285</v>
      </c>
      <c r="K8697" t="s">
        <v>2561</v>
      </c>
      <c r="L8697" t="s">
        <v>52</v>
      </c>
      <c r="M8697">
        <v>10147.2698</v>
      </c>
      <c r="N8697">
        <v>298</v>
      </c>
      <c r="O8697" t="s">
        <v>22</v>
      </c>
      <c r="P8697" t="s">
        <v>22</v>
      </c>
      <c r="Q8697" s="2">
        <v>45145</v>
      </c>
      <c r="R8697" t="s">
        <v>23</v>
      </c>
      <c r="S8697" t="s">
        <v>24</v>
      </c>
      <c r="T8697">
        <f>_xlfn.DAYS(Raw_data_US_healthcare[[#This Row],[Discharge Date]],Raw_data_US_healthcare[[#This Row],[Date of Admission]])</f>
        <v>6</v>
      </c>
    </row>
    <row r="8698" spans="1:20" x14ac:dyDescent="0.3">
      <c r="A8698" t="s">
        <v>26512</v>
      </c>
      <c r="B8698" t="s">
        <v>23286</v>
      </c>
      <c r="C8698">
        <v>54</v>
      </c>
      <c r="D8698" t="str">
        <f>IF(Raw_data_US_healthcare[[#This Row],[Age]]&lt;35,"Young",IF(Raw_data_US_healthcare[[#This Row],[Age]]&lt;60,"Middle","Senior"))</f>
        <v>Middle</v>
      </c>
      <c r="E8698" t="s">
        <v>26</v>
      </c>
      <c r="F8698" t="s">
        <v>88</v>
      </c>
      <c r="G8698" t="s">
        <v>88</v>
      </c>
      <c r="H8698" t="s">
        <v>26514</v>
      </c>
      <c r="I8698" s="2">
        <v>44989</v>
      </c>
      <c r="J8698" t="s">
        <v>23287</v>
      </c>
      <c r="K8698" t="s">
        <v>23288</v>
      </c>
      <c r="L8698" t="s">
        <v>21</v>
      </c>
      <c r="M8698">
        <v>16298.4735</v>
      </c>
      <c r="N8698">
        <v>500</v>
      </c>
      <c r="O8698" t="s">
        <v>22</v>
      </c>
      <c r="P8698" t="s">
        <v>22</v>
      </c>
      <c r="Q8698" s="2">
        <v>45009</v>
      </c>
      <c r="R8698" t="s">
        <v>23</v>
      </c>
      <c r="S8698" t="s">
        <v>33</v>
      </c>
      <c r="T8698">
        <f>_xlfn.DAYS(Raw_data_US_healthcare[[#This Row],[Discharge Date]],Raw_data_US_healthcare[[#This Row],[Date of Admission]])</f>
        <v>20</v>
      </c>
    </row>
    <row r="8699" spans="1:20" x14ac:dyDescent="0.3">
      <c r="A8699" t="s">
        <v>26512</v>
      </c>
      <c r="B8699" t="s">
        <v>23289</v>
      </c>
      <c r="C8699">
        <v>46</v>
      </c>
      <c r="D8699" t="str">
        <f>IF(Raw_data_US_healthcare[[#This Row],[Age]]&lt;35,"Young",IF(Raw_data_US_healthcare[[#This Row],[Age]]&lt;60,"Middle","Senior"))</f>
        <v>Middle</v>
      </c>
      <c r="E8699" t="s">
        <v>26</v>
      </c>
      <c r="F8699" t="s">
        <v>49</v>
      </c>
      <c r="G8699" t="s">
        <v>49</v>
      </c>
      <c r="H8699" t="s">
        <v>28</v>
      </c>
      <c r="I8699" s="2">
        <v>44389</v>
      </c>
      <c r="J8699" t="s">
        <v>23290</v>
      </c>
      <c r="K8699" t="s">
        <v>23291</v>
      </c>
      <c r="L8699" t="s">
        <v>52</v>
      </c>
      <c r="M8699">
        <v>13643.6263</v>
      </c>
      <c r="N8699">
        <v>320</v>
      </c>
      <c r="O8699" t="s">
        <v>39</v>
      </c>
      <c r="P8699" t="s">
        <v>39</v>
      </c>
      <c r="Q8699" s="2">
        <v>44400</v>
      </c>
      <c r="R8699" t="s">
        <v>44</v>
      </c>
      <c r="S8699" t="s">
        <v>33</v>
      </c>
      <c r="T8699">
        <f>_xlfn.DAYS(Raw_data_US_healthcare[[#This Row],[Discharge Date]],Raw_data_US_healthcare[[#This Row],[Date of Admission]])</f>
        <v>11</v>
      </c>
    </row>
    <row r="8700" spans="1:20" x14ac:dyDescent="0.3">
      <c r="A8700" t="s">
        <v>26511</v>
      </c>
      <c r="B8700" t="s">
        <v>23292</v>
      </c>
      <c r="C8700">
        <v>49</v>
      </c>
      <c r="D8700" t="str">
        <f>IF(Raw_data_US_healthcare[[#This Row],[Age]]&lt;35,"Young",IF(Raw_data_US_healthcare[[#This Row],[Age]]&lt;60,"Middle","Senior"))</f>
        <v>Middle</v>
      </c>
      <c r="E8700" t="s">
        <v>16</v>
      </c>
      <c r="F8700" t="s">
        <v>35</v>
      </c>
      <c r="G8700" t="s">
        <v>35</v>
      </c>
      <c r="H8700" t="s">
        <v>69</v>
      </c>
      <c r="I8700" s="2">
        <v>44665</v>
      </c>
      <c r="J8700" t="s">
        <v>23293</v>
      </c>
      <c r="K8700" t="s">
        <v>23294</v>
      </c>
      <c r="L8700" t="s">
        <v>56</v>
      </c>
      <c r="M8700">
        <v>64425.837200000002</v>
      </c>
      <c r="N8700">
        <v>184</v>
      </c>
      <c r="O8700" t="s">
        <v>43</v>
      </c>
      <c r="P8700" t="s">
        <v>43</v>
      </c>
      <c r="Q8700" s="2">
        <v>44690</v>
      </c>
      <c r="R8700" t="s">
        <v>44</v>
      </c>
      <c r="S8700" t="s">
        <v>24</v>
      </c>
      <c r="T8700">
        <f>_xlfn.DAYS(Raw_data_US_healthcare[[#This Row],[Discharge Date]],Raw_data_US_healthcare[[#This Row],[Date of Admission]])</f>
        <v>25</v>
      </c>
    </row>
    <row r="8701" spans="1:20" x14ac:dyDescent="0.3">
      <c r="A8701" t="s">
        <v>26512</v>
      </c>
      <c r="B8701" t="s">
        <v>23295</v>
      </c>
      <c r="C8701">
        <v>52</v>
      </c>
      <c r="D8701" t="str">
        <f>IF(Raw_data_US_healthcare[[#This Row],[Age]]&lt;35,"Young",IF(Raw_data_US_healthcare[[#This Row],[Age]]&lt;60,"Middle","Senior"))</f>
        <v>Middle</v>
      </c>
      <c r="E8701" t="s">
        <v>26</v>
      </c>
      <c r="F8701" t="s">
        <v>228</v>
      </c>
      <c r="G8701" t="s">
        <v>228</v>
      </c>
      <c r="H8701" t="s">
        <v>18</v>
      </c>
      <c r="I8701" s="2">
        <v>43934</v>
      </c>
      <c r="J8701" t="s">
        <v>23296</v>
      </c>
      <c r="K8701" t="s">
        <v>23297</v>
      </c>
      <c r="L8701" t="s">
        <v>56</v>
      </c>
      <c r="M8701">
        <v>23804.306400000001</v>
      </c>
      <c r="N8701">
        <v>489</v>
      </c>
      <c r="O8701" t="s">
        <v>39</v>
      </c>
      <c r="P8701" t="s">
        <v>39</v>
      </c>
      <c r="Q8701" s="2">
        <v>43964</v>
      </c>
      <c r="R8701" t="s">
        <v>23</v>
      </c>
      <c r="S8701" t="s">
        <v>45</v>
      </c>
      <c r="T8701">
        <f>_xlfn.DAYS(Raw_data_US_healthcare[[#This Row],[Discharge Date]],Raw_data_US_healthcare[[#This Row],[Date of Admission]])</f>
        <v>30</v>
      </c>
    </row>
    <row r="8702" spans="1:20" x14ac:dyDescent="0.3">
      <c r="A8702" t="s">
        <v>26512</v>
      </c>
      <c r="B8702" t="s">
        <v>23298</v>
      </c>
      <c r="C8702">
        <v>30</v>
      </c>
      <c r="D8702" t="str">
        <f>IF(Raw_data_US_healthcare[[#This Row],[Age]]&lt;35,"Young",IF(Raw_data_US_healthcare[[#This Row],[Age]]&lt;60,"Middle","Senior"))</f>
        <v>Young</v>
      </c>
      <c r="E8702" t="s">
        <v>26</v>
      </c>
      <c r="F8702" t="s">
        <v>17</v>
      </c>
      <c r="G8702" t="s">
        <v>17</v>
      </c>
      <c r="H8702" t="s">
        <v>36</v>
      </c>
      <c r="I8702" s="2">
        <v>43456</v>
      </c>
      <c r="J8702" t="s">
        <v>16998</v>
      </c>
      <c r="K8702" t="s">
        <v>23299</v>
      </c>
      <c r="L8702" t="s">
        <v>52</v>
      </c>
      <c r="M8702">
        <v>22120.044399999999</v>
      </c>
      <c r="N8702">
        <v>402</v>
      </c>
      <c r="O8702" t="s">
        <v>22</v>
      </c>
      <c r="P8702" t="s">
        <v>22</v>
      </c>
      <c r="Q8702" s="2">
        <v>43460</v>
      </c>
      <c r="R8702" t="s">
        <v>83</v>
      </c>
      <c r="S8702" t="s">
        <v>24</v>
      </c>
      <c r="T8702">
        <f>_xlfn.DAYS(Raw_data_US_healthcare[[#This Row],[Discharge Date]],Raw_data_US_healthcare[[#This Row],[Date of Admission]])</f>
        <v>4</v>
      </c>
    </row>
    <row r="8703" spans="1:20" x14ac:dyDescent="0.3">
      <c r="A8703" t="s">
        <v>26511</v>
      </c>
      <c r="B8703" t="s">
        <v>19167</v>
      </c>
      <c r="C8703">
        <v>51</v>
      </c>
      <c r="D8703" t="str">
        <f>IF(Raw_data_US_healthcare[[#This Row],[Age]]&lt;35,"Young",IF(Raw_data_US_healthcare[[#This Row],[Age]]&lt;60,"Middle","Senior"))</f>
        <v>Middle</v>
      </c>
      <c r="E8703" t="s">
        <v>16</v>
      </c>
      <c r="F8703" t="s">
        <v>49</v>
      </c>
      <c r="G8703" t="s">
        <v>49</v>
      </c>
      <c r="H8703" t="s">
        <v>26514</v>
      </c>
      <c r="I8703" s="2">
        <v>44917</v>
      </c>
      <c r="J8703" t="s">
        <v>23300</v>
      </c>
      <c r="K8703" t="s">
        <v>12078</v>
      </c>
      <c r="L8703" t="s">
        <v>52</v>
      </c>
      <c r="M8703">
        <v>4912.5298000000003</v>
      </c>
      <c r="N8703">
        <v>456</v>
      </c>
      <c r="O8703" t="s">
        <v>22</v>
      </c>
      <c r="P8703" t="s">
        <v>22</v>
      </c>
      <c r="Q8703" s="2">
        <v>44936</v>
      </c>
      <c r="R8703" t="s">
        <v>44</v>
      </c>
      <c r="S8703" t="s">
        <v>45</v>
      </c>
      <c r="T8703">
        <f>_xlfn.DAYS(Raw_data_US_healthcare[[#This Row],[Discharge Date]],Raw_data_US_healthcare[[#This Row],[Date of Admission]])</f>
        <v>19</v>
      </c>
    </row>
    <row r="8704" spans="1:20" x14ac:dyDescent="0.3">
      <c r="A8704" t="s">
        <v>26512</v>
      </c>
      <c r="B8704" t="s">
        <v>23301</v>
      </c>
      <c r="C8704">
        <v>85</v>
      </c>
      <c r="D8704" t="str">
        <f>IF(Raw_data_US_healthcare[[#This Row],[Age]]&lt;35,"Young",IF(Raw_data_US_healthcare[[#This Row],[Age]]&lt;60,"Middle","Senior"))</f>
        <v>Senior</v>
      </c>
      <c r="E8704" t="s">
        <v>26</v>
      </c>
      <c r="F8704" t="s">
        <v>113</v>
      </c>
      <c r="G8704" t="s">
        <v>113</v>
      </c>
      <c r="H8704" t="s">
        <v>26516</v>
      </c>
      <c r="I8704" s="2">
        <v>44057</v>
      </c>
      <c r="J8704" t="s">
        <v>23302</v>
      </c>
      <c r="K8704" t="s">
        <v>23303</v>
      </c>
      <c r="L8704" t="s">
        <v>60</v>
      </c>
      <c r="M8704">
        <v>27522.850699999999</v>
      </c>
      <c r="N8704">
        <v>445</v>
      </c>
      <c r="O8704" t="s">
        <v>39</v>
      </c>
      <c r="P8704" t="s">
        <v>39</v>
      </c>
      <c r="Q8704" s="2">
        <v>44083</v>
      </c>
      <c r="R8704" t="s">
        <v>83</v>
      </c>
      <c r="S8704" t="s">
        <v>45</v>
      </c>
      <c r="T8704">
        <f>_xlfn.DAYS(Raw_data_US_healthcare[[#This Row],[Discharge Date]],Raw_data_US_healthcare[[#This Row],[Date of Admission]])</f>
        <v>26</v>
      </c>
    </row>
    <row r="8705" spans="1:20" x14ac:dyDescent="0.3">
      <c r="A8705" t="s">
        <v>26512</v>
      </c>
      <c r="B8705" t="s">
        <v>23304</v>
      </c>
      <c r="C8705">
        <v>50</v>
      </c>
      <c r="D8705" t="str">
        <f>IF(Raw_data_US_healthcare[[#This Row],[Age]]&lt;35,"Young",IF(Raw_data_US_healthcare[[#This Row],[Age]]&lt;60,"Middle","Senior"))</f>
        <v>Middle</v>
      </c>
      <c r="E8705" t="s">
        <v>26</v>
      </c>
      <c r="F8705" t="s">
        <v>88</v>
      </c>
      <c r="G8705" t="s">
        <v>88</v>
      </c>
      <c r="H8705" t="s">
        <v>18</v>
      </c>
      <c r="I8705" s="2">
        <v>44704</v>
      </c>
      <c r="J8705" t="s">
        <v>23305</v>
      </c>
      <c r="K8705" t="s">
        <v>23306</v>
      </c>
      <c r="L8705" t="s">
        <v>31</v>
      </c>
      <c r="M8705">
        <v>17072.214400000001</v>
      </c>
      <c r="N8705">
        <v>376</v>
      </c>
      <c r="O8705" t="s">
        <v>43</v>
      </c>
      <c r="P8705" t="s">
        <v>43</v>
      </c>
      <c r="Q8705" s="2">
        <v>44714</v>
      </c>
      <c r="R8705" t="s">
        <v>83</v>
      </c>
      <c r="S8705" t="s">
        <v>33</v>
      </c>
      <c r="T8705">
        <f>_xlfn.DAYS(Raw_data_US_healthcare[[#This Row],[Discharge Date]],Raw_data_US_healthcare[[#This Row],[Date of Admission]])</f>
        <v>10</v>
      </c>
    </row>
    <row r="8706" spans="1:20" x14ac:dyDescent="0.3">
      <c r="A8706" t="s">
        <v>26511</v>
      </c>
      <c r="B8706" t="s">
        <v>23307</v>
      </c>
      <c r="C8706">
        <v>60</v>
      </c>
      <c r="D8706" t="str">
        <f>IF(Raw_data_US_healthcare[[#This Row],[Age]]&lt;35,"Young",IF(Raw_data_US_healthcare[[#This Row],[Age]]&lt;60,"Middle","Senior"))</f>
        <v>Senior</v>
      </c>
      <c r="E8706" t="s">
        <v>16</v>
      </c>
      <c r="F8706" t="s">
        <v>228</v>
      </c>
      <c r="G8706" t="s">
        <v>228</v>
      </c>
      <c r="H8706" t="s">
        <v>26514</v>
      </c>
      <c r="I8706" s="2">
        <v>43689</v>
      </c>
      <c r="J8706" t="s">
        <v>23308</v>
      </c>
      <c r="K8706" t="s">
        <v>23309</v>
      </c>
      <c r="L8706" t="s">
        <v>60</v>
      </c>
      <c r="M8706">
        <v>16247.6342</v>
      </c>
      <c r="N8706">
        <v>383</v>
      </c>
      <c r="O8706" t="s">
        <v>22</v>
      </c>
      <c r="P8706" t="s">
        <v>22</v>
      </c>
      <c r="Q8706" s="2">
        <v>43704</v>
      </c>
      <c r="R8706" t="s">
        <v>32</v>
      </c>
      <c r="S8706" t="s">
        <v>45</v>
      </c>
      <c r="T8706">
        <f>_xlfn.DAYS(Raw_data_US_healthcare[[#This Row],[Discharge Date]],Raw_data_US_healthcare[[#This Row],[Date of Admission]])</f>
        <v>15</v>
      </c>
    </row>
    <row r="8707" spans="1:20" x14ac:dyDescent="0.3">
      <c r="A8707" t="s">
        <v>26511</v>
      </c>
      <c r="B8707" t="s">
        <v>23310</v>
      </c>
      <c r="C8707">
        <v>29</v>
      </c>
      <c r="D8707" t="str">
        <f>IF(Raw_data_US_healthcare[[#This Row],[Age]]&lt;35,"Young",IF(Raw_data_US_healthcare[[#This Row],[Age]]&lt;60,"Middle","Senior"))</f>
        <v>Young</v>
      </c>
      <c r="E8707" t="s">
        <v>16</v>
      </c>
      <c r="F8707" t="s">
        <v>113</v>
      </c>
      <c r="G8707" t="s">
        <v>113</v>
      </c>
      <c r="H8707" t="s">
        <v>28</v>
      </c>
      <c r="I8707" s="2">
        <v>45069</v>
      </c>
      <c r="J8707" t="s">
        <v>23311</v>
      </c>
      <c r="K8707" t="s">
        <v>1225</v>
      </c>
      <c r="L8707" t="s">
        <v>56</v>
      </c>
      <c r="M8707">
        <v>21216.617600000001</v>
      </c>
      <c r="N8707">
        <v>238</v>
      </c>
      <c r="O8707" t="s">
        <v>43</v>
      </c>
      <c r="P8707" t="s">
        <v>43</v>
      </c>
      <c r="Q8707" s="2">
        <v>45099</v>
      </c>
      <c r="R8707" t="s">
        <v>48</v>
      </c>
      <c r="S8707" t="s">
        <v>45</v>
      </c>
      <c r="T8707">
        <f>_xlfn.DAYS(Raw_data_US_healthcare[[#This Row],[Discharge Date]],Raw_data_US_healthcare[[#This Row],[Date of Admission]])</f>
        <v>30</v>
      </c>
    </row>
    <row r="8708" spans="1:20" x14ac:dyDescent="0.3">
      <c r="A8708" t="s">
        <v>26511</v>
      </c>
      <c r="B8708" t="s">
        <v>23312</v>
      </c>
      <c r="C8708">
        <v>36</v>
      </c>
      <c r="D8708" t="str">
        <f>IF(Raw_data_US_healthcare[[#This Row],[Age]]&lt;35,"Young",IF(Raw_data_US_healthcare[[#This Row],[Age]]&lt;60,"Middle","Senior"))</f>
        <v>Middle</v>
      </c>
      <c r="E8708" t="s">
        <v>16</v>
      </c>
      <c r="F8708" t="s">
        <v>49</v>
      </c>
      <c r="G8708" t="s">
        <v>49</v>
      </c>
      <c r="H8708" t="s">
        <v>28</v>
      </c>
      <c r="I8708" s="2">
        <v>44139</v>
      </c>
      <c r="J8708" t="s">
        <v>23313</v>
      </c>
      <c r="K8708" t="s">
        <v>20858</v>
      </c>
      <c r="L8708" t="s">
        <v>21</v>
      </c>
      <c r="M8708">
        <v>28095.350299999998</v>
      </c>
      <c r="N8708">
        <v>412</v>
      </c>
      <c r="O8708" t="s">
        <v>43</v>
      </c>
      <c r="P8708" t="s">
        <v>43</v>
      </c>
      <c r="Q8708" s="2">
        <v>44160</v>
      </c>
      <c r="R8708" t="s">
        <v>23</v>
      </c>
      <c r="S8708" t="s">
        <v>33</v>
      </c>
      <c r="T8708">
        <f>_xlfn.DAYS(Raw_data_US_healthcare[[#This Row],[Discharge Date]],Raw_data_US_healthcare[[#This Row],[Date of Admission]])</f>
        <v>21</v>
      </c>
    </row>
    <row r="8709" spans="1:20" x14ac:dyDescent="0.3">
      <c r="A8709" t="s">
        <v>26511</v>
      </c>
      <c r="B8709" t="s">
        <v>23314</v>
      </c>
      <c r="C8709">
        <v>24</v>
      </c>
      <c r="D8709" t="str">
        <f>IF(Raw_data_US_healthcare[[#This Row],[Age]]&lt;35,"Young",IF(Raw_data_US_healthcare[[#This Row],[Age]]&lt;60,"Middle","Senior"))</f>
        <v>Young</v>
      </c>
      <c r="E8709" t="s">
        <v>16</v>
      </c>
      <c r="F8709" t="s">
        <v>113</v>
      </c>
      <c r="G8709" t="s">
        <v>113</v>
      </c>
      <c r="H8709" t="s">
        <v>36</v>
      </c>
      <c r="I8709" s="2">
        <v>45118</v>
      </c>
      <c r="J8709" t="s">
        <v>23315</v>
      </c>
      <c r="K8709" t="s">
        <v>23316</v>
      </c>
      <c r="L8709" t="s">
        <v>60</v>
      </c>
      <c r="M8709">
        <v>1157.6133</v>
      </c>
      <c r="N8709">
        <v>469</v>
      </c>
      <c r="O8709" t="s">
        <v>22</v>
      </c>
      <c r="P8709" t="s">
        <v>22</v>
      </c>
      <c r="Q8709" s="2">
        <v>45141</v>
      </c>
      <c r="R8709" t="s">
        <v>48</v>
      </c>
      <c r="S8709" t="s">
        <v>24</v>
      </c>
      <c r="T8709">
        <f>_xlfn.DAYS(Raw_data_US_healthcare[[#This Row],[Discharge Date]],Raw_data_US_healthcare[[#This Row],[Date of Admission]])</f>
        <v>23</v>
      </c>
    </row>
    <row r="8710" spans="1:20" x14ac:dyDescent="0.3">
      <c r="A8710" t="s">
        <v>26512</v>
      </c>
      <c r="B8710" t="s">
        <v>23317</v>
      </c>
      <c r="C8710">
        <v>72</v>
      </c>
      <c r="D8710" t="str">
        <f>IF(Raw_data_US_healthcare[[#This Row],[Age]]&lt;35,"Young",IF(Raw_data_US_healthcare[[#This Row],[Age]]&lt;60,"Middle","Senior"))</f>
        <v>Senior</v>
      </c>
      <c r="E8710" t="s">
        <v>26</v>
      </c>
      <c r="F8710" t="s">
        <v>27</v>
      </c>
      <c r="G8710" t="s">
        <v>27</v>
      </c>
      <c r="H8710" t="s">
        <v>28</v>
      </c>
      <c r="I8710" s="2">
        <v>44539</v>
      </c>
      <c r="J8710" t="s">
        <v>23318</v>
      </c>
      <c r="K8710" t="s">
        <v>23319</v>
      </c>
      <c r="L8710" t="s">
        <v>52</v>
      </c>
      <c r="M8710">
        <v>13507.8953</v>
      </c>
      <c r="N8710">
        <v>229</v>
      </c>
      <c r="O8710" t="s">
        <v>43</v>
      </c>
      <c r="P8710" t="s">
        <v>43</v>
      </c>
      <c r="Q8710" s="2">
        <v>44551</v>
      </c>
      <c r="R8710" t="s">
        <v>83</v>
      </c>
      <c r="S8710" t="s">
        <v>45</v>
      </c>
      <c r="T8710">
        <f>_xlfn.DAYS(Raw_data_US_healthcare[[#This Row],[Discharge Date]],Raw_data_US_healthcare[[#This Row],[Date of Admission]])</f>
        <v>12</v>
      </c>
    </row>
    <row r="8711" spans="1:20" x14ac:dyDescent="0.3">
      <c r="A8711" t="s">
        <v>26511</v>
      </c>
      <c r="B8711" t="s">
        <v>23320</v>
      </c>
      <c r="C8711">
        <v>42</v>
      </c>
      <c r="D8711" t="str">
        <f>IF(Raw_data_US_healthcare[[#This Row],[Age]]&lt;35,"Young",IF(Raw_data_US_healthcare[[#This Row],[Age]]&lt;60,"Middle","Senior"))</f>
        <v>Middle</v>
      </c>
      <c r="E8711" t="s">
        <v>16</v>
      </c>
      <c r="F8711" t="s">
        <v>27</v>
      </c>
      <c r="G8711" t="s">
        <v>27</v>
      </c>
      <c r="H8711" t="s">
        <v>69</v>
      </c>
      <c r="I8711" s="2">
        <v>43405</v>
      </c>
      <c r="J8711" t="s">
        <v>23321</v>
      </c>
      <c r="K8711" t="s">
        <v>23322</v>
      </c>
      <c r="L8711" t="s">
        <v>56</v>
      </c>
      <c r="M8711">
        <v>25944.163499999999</v>
      </c>
      <c r="N8711">
        <v>360</v>
      </c>
      <c r="O8711" t="s">
        <v>43</v>
      </c>
      <c r="P8711" t="s">
        <v>43</v>
      </c>
      <c r="Q8711" s="2">
        <v>43413</v>
      </c>
      <c r="R8711" t="s">
        <v>23</v>
      </c>
      <c r="S8711" t="s">
        <v>33</v>
      </c>
      <c r="T8711">
        <f>_xlfn.DAYS(Raw_data_US_healthcare[[#This Row],[Discharge Date]],Raw_data_US_healthcare[[#This Row],[Date of Admission]])</f>
        <v>8</v>
      </c>
    </row>
    <row r="8712" spans="1:20" x14ac:dyDescent="0.3">
      <c r="A8712" t="s">
        <v>26512</v>
      </c>
      <c r="B8712" t="s">
        <v>23323</v>
      </c>
      <c r="C8712">
        <v>80</v>
      </c>
      <c r="D8712" t="str">
        <f>IF(Raw_data_US_healthcare[[#This Row],[Age]]&lt;35,"Young",IF(Raw_data_US_healthcare[[#This Row],[Age]]&lt;60,"Middle","Senior"))</f>
        <v>Senior</v>
      </c>
      <c r="E8712" t="s">
        <v>26</v>
      </c>
      <c r="F8712" t="s">
        <v>49</v>
      </c>
      <c r="G8712" t="s">
        <v>49</v>
      </c>
      <c r="H8712" t="s">
        <v>18</v>
      </c>
      <c r="I8712" s="2">
        <v>45147</v>
      </c>
      <c r="J8712" t="s">
        <v>23324</v>
      </c>
      <c r="K8712" t="s">
        <v>23325</v>
      </c>
      <c r="L8712" t="s">
        <v>56</v>
      </c>
      <c r="M8712">
        <v>4521.0254000000004</v>
      </c>
      <c r="N8712">
        <v>177</v>
      </c>
      <c r="O8712" t="s">
        <v>43</v>
      </c>
      <c r="P8712" t="s">
        <v>43</v>
      </c>
      <c r="Q8712" s="2">
        <v>45165</v>
      </c>
      <c r="R8712" t="s">
        <v>83</v>
      </c>
      <c r="S8712" t="s">
        <v>24</v>
      </c>
      <c r="T8712">
        <f>_xlfn.DAYS(Raw_data_US_healthcare[[#This Row],[Discharge Date]],Raw_data_US_healthcare[[#This Row],[Date of Admission]])</f>
        <v>18</v>
      </c>
    </row>
    <row r="8713" spans="1:20" x14ac:dyDescent="0.3">
      <c r="A8713" t="s">
        <v>26512</v>
      </c>
      <c r="B8713" t="s">
        <v>23326</v>
      </c>
      <c r="C8713">
        <v>81</v>
      </c>
      <c r="D8713" t="str">
        <f>IF(Raw_data_US_healthcare[[#This Row],[Age]]&lt;35,"Young",IF(Raw_data_US_healthcare[[#This Row],[Age]]&lt;60,"Middle","Senior"))</f>
        <v>Senior</v>
      </c>
      <c r="E8713" t="s">
        <v>26</v>
      </c>
      <c r="F8713" t="s">
        <v>62</v>
      </c>
      <c r="G8713" t="s">
        <v>62</v>
      </c>
      <c r="H8713" t="s">
        <v>26514</v>
      </c>
      <c r="I8713" s="2">
        <v>44253</v>
      </c>
      <c r="J8713" t="s">
        <v>23327</v>
      </c>
      <c r="K8713" t="s">
        <v>23328</v>
      </c>
      <c r="L8713" t="s">
        <v>52</v>
      </c>
      <c r="M8713">
        <v>7622.2871999999998</v>
      </c>
      <c r="N8713">
        <v>133</v>
      </c>
      <c r="O8713" t="s">
        <v>22</v>
      </c>
      <c r="P8713" t="s">
        <v>22</v>
      </c>
      <c r="Q8713" s="2">
        <v>44267</v>
      </c>
      <c r="R8713" t="s">
        <v>23</v>
      </c>
      <c r="S8713" t="s">
        <v>24</v>
      </c>
      <c r="T8713">
        <f>_xlfn.DAYS(Raw_data_US_healthcare[[#This Row],[Discharge Date]],Raw_data_US_healthcare[[#This Row],[Date of Admission]])</f>
        <v>14</v>
      </c>
    </row>
    <row r="8714" spans="1:20" x14ac:dyDescent="0.3">
      <c r="A8714" t="s">
        <v>26511</v>
      </c>
      <c r="B8714" t="s">
        <v>23329</v>
      </c>
      <c r="C8714">
        <v>63</v>
      </c>
      <c r="D8714" t="str">
        <f>IF(Raw_data_US_healthcare[[#This Row],[Age]]&lt;35,"Young",IF(Raw_data_US_healthcare[[#This Row],[Age]]&lt;60,"Middle","Senior"))</f>
        <v>Senior</v>
      </c>
      <c r="E8714" t="s">
        <v>16</v>
      </c>
      <c r="F8714" t="s">
        <v>35</v>
      </c>
      <c r="G8714" t="s">
        <v>35</v>
      </c>
      <c r="H8714" t="s">
        <v>26516</v>
      </c>
      <c r="I8714" s="2">
        <v>43477</v>
      </c>
      <c r="J8714" t="s">
        <v>23330</v>
      </c>
      <c r="K8714" t="s">
        <v>23331</v>
      </c>
      <c r="L8714" t="s">
        <v>52</v>
      </c>
      <c r="M8714">
        <v>29765.311600000001</v>
      </c>
      <c r="N8714">
        <v>424</v>
      </c>
      <c r="O8714" t="s">
        <v>39</v>
      </c>
      <c r="P8714" t="s">
        <v>39</v>
      </c>
      <c r="Q8714" s="2">
        <v>43483</v>
      </c>
      <c r="R8714" t="s">
        <v>83</v>
      </c>
      <c r="S8714" t="s">
        <v>33</v>
      </c>
      <c r="T8714">
        <f>_xlfn.DAYS(Raw_data_US_healthcare[[#This Row],[Discharge Date]],Raw_data_US_healthcare[[#This Row],[Date of Admission]])</f>
        <v>6</v>
      </c>
    </row>
    <row r="8715" spans="1:20" x14ac:dyDescent="0.3">
      <c r="A8715" t="s">
        <v>26511</v>
      </c>
      <c r="B8715" t="s">
        <v>23332</v>
      </c>
      <c r="C8715">
        <v>81</v>
      </c>
      <c r="D8715" t="str">
        <f>IF(Raw_data_US_healthcare[[#This Row],[Age]]&lt;35,"Young",IF(Raw_data_US_healthcare[[#This Row],[Age]]&lt;60,"Middle","Senior"))</f>
        <v>Senior</v>
      </c>
      <c r="E8715" t="s">
        <v>16</v>
      </c>
      <c r="F8715" t="s">
        <v>62</v>
      </c>
      <c r="G8715" t="s">
        <v>62</v>
      </c>
      <c r="H8715" t="s">
        <v>26514</v>
      </c>
      <c r="I8715" s="2">
        <v>44474</v>
      </c>
      <c r="J8715" t="s">
        <v>23333</v>
      </c>
      <c r="K8715" t="s">
        <v>23334</v>
      </c>
      <c r="L8715" t="s">
        <v>31</v>
      </c>
      <c r="M8715">
        <v>20911.6345</v>
      </c>
      <c r="N8715">
        <v>182</v>
      </c>
      <c r="O8715" t="s">
        <v>22</v>
      </c>
      <c r="P8715" t="s">
        <v>22</v>
      </c>
      <c r="Q8715" s="2">
        <v>44480</v>
      </c>
      <c r="R8715" t="s">
        <v>32</v>
      </c>
      <c r="S8715" t="s">
        <v>24</v>
      </c>
      <c r="T8715">
        <f>_xlfn.DAYS(Raw_data_US_healthcare[[#This Row],[Discharge Date]],Raw_data_US_healthcare[[#This Row],[Date of Admission]])</f>
        <v>6</v>
      </c>
    </row>
    <row r="8716" spans="1:20" x14ac:dyDescent="0.3">
      <c r="A8716" t="s">
        <v>26512</v>
      </c>
      <c r="B8716" t="s">
        <v>23335</v>
      </c>
      <c r="C8716">
        <v>39</v>
      </c>
      <c r="D8716" t="str">
        <f>IF(Raw_data_US_healthcare[[#This Row],[Age]]&lt;35,"Young",IF(Raw_data_US_healthcare[[#This Row],[Age]]&lt;60,"Middle","Senior"))</f>
        <v>Middle</v>
      </c>
      <c r="E8716" t="s">
        <v>26</v>
      </c>
      <c r="F8716" t="s">
        <v>228</v>
      </c>
      <c r="G8716" t="s">
        <v>228</v>
      </c>
      <c r="H8716" t="s">
        <v>26516</v>
      </c>
      <c r="I8716" s="2">
        <v>45089</v>
      </c>
      <c r="J8716" t="s">
        <v>23336</v>
      </c>
      <c r="K8716" t="s">
        <v>23337</v>
      </c>
      <c r="L8716" t="s">
        <v>21</v>
      </c>
      <c r="M8716">
        <v>11321.2086</v>
      </c>
      <c r="N8716">
        <v>303</v>
      </c>
      <c r="O8716" t="s">
        <v>39</v>
      </c>
      <c r="P8716" t="s">
        <v>39</v>
      </c>
      <c r="Q8716" s="2">
        <v>45100</v>
      </c>
      <c r="R8716" t="s">
        <v>83</v>
      </c>
      <c r="S8716" t="s">
        <v>45</v>
      </c>
      <c r="T8716">
        <f>_xlfn.DAYS(Raw_data_US_healthcare[[#This Row],[Discharge Date]],Raw_data_US_healthcare[[#This Row],[Date of Admission]])</f>
        <v>11</v>
      </c>
    </row>
    <row r="8717" spans="1:20" x14ac:dyDescent="0.3">
      <c r="A8717" t="s">
        <v>26512</v>
      </c>
      <c r="B8717" t="s">
        <v>18012</v>
      </c>
      <c r="C8717">
        <v>21</v>
      </c>
      <c r="D8717" t="str">
        <f>IF(Raw_data_US_healthcare[[#This Row],[Age]]&lt;35,"Young",IF(Raw_data_US_healthcare[[#This Row],[Age]]&lt;60,"Middle","Senior"))</f>
        <v>Young</v>
      </c>
      <c r="E8717" t="s">
        <v>26</v>
      </c>
      <c r="F8717" t="s">
        <v>228</v>
      </c>
      <c r="G8717" t="s">
        <v>228</v>
      </c>
      <c r="H8717" t="s">
        <v>26516</v>
      </c>
      <c r="I8717" s="2">
        <v>44416</v>
      </c>
      <c r="J8717" t="s">
        <v>23338</v>
      </c>
      <c r="K8717" t="s">
        <v>23339</v>
      </c>
      <c r="L8717" t="s">
        <v>56</v>
      </c>
      <c r="M8717">
        <v>7914.8195999999998</v>
      </c>
      <c r="N8717">
        <v>337</v>
      </c>
      <c r="O8717" t="s">
        <v>39</v>
      </c>
      <c r="P8717" t="s">
        <v>39</v>
      </c>
      <c r="Q8717" s="2">
        <v>44429</v>
      </c>
      <c r="R8717" t="s">
        <v>23</v>
      </c>
      <c r="S8717" t="s">
        <v>33</v>
      </c>
      <c r="T8717">
        <f>_xlfn.DAYS(Raw_data_US_healthcare[[#This Row],[Discharge Date]],Raw_data_US_healthcare[[#This Row],[Date of Admission]])</f>
        <v>13</v>
      </c>
    </row>
    <row r="8718" spans="1:20" x14ac:dyDescent="0.3">
      <c r="A8718" t="s">
        <v>26512</v>
      </c>
      <c r="B8718" t="s">
        <v>23340</v>
      </c>
      <c r="C8718">
        <v>54</v>
      </c>
      <c r="D8718" t="str">
        <f>IF(Raw_data_US_healthcare[[#This Row],[Age]]&lt;35,"Young",IF(Raw_data_US_healthcare[[#This Row],[Age]]&lt;60,"Middle","Senior"))</f>
        <v>Middle</v>
      </c>
      <c r="E8718" t="s">
        <v>26</v>
      </c>
      <c r="F8718" t="s">
        <v>228</v>
      </c>
      <c r="G8718" t="s">
        <v>228</v>
      </c>
      <c r="H8718" t="s">
        <v>26514</v>
      </c>
      <c r="I8718" s="2">
        <v>44896</v>
      </c>
      <c r="J8718" t="s">
        <v>23341</v>
      </c>
      <c r="K8718" t="s">
        <v>23342</v>
      </c>
      <c r="L8718" t="s">
        <v>52</v>
      </c>
      <c r="M8718">
        <v>21211.186300000001</v>
      </c>
      <c r="N8718">
        <v>102</v>
      </c>
      <c r="O8718" t="s">
        <v>22</v>
      </c>
      <c r="P8718" t="s">
        <v>22</v>
      </c>
      <c r="Q8718" s="2">
        <v>44909</v>
      </c>
      <c r="R8718" t="s">
        <v>32</v>
      </c>
      <c r="S8718" t="s">
        <v>33</v>
      </c>
      <c r="T8718">
        <f>_xlfn.DAYS(Raw_data_US_healthcare[[#This Row],[Discharge Date]],Raw_data_US_healthcare[[#This Row],[Date of Admission]])</f>
        <v>13</v>
      </c>
    </row>
    <row r="8719" spans="1:20" x14ac:dyDescent="0.3">
      <c r="A8719" t="s">
        <v>26512</v>
      </c>
      <c r="B8719" t="s">
        <v>23343</v>
      </c>
      <c r="C8719">
        <v>26</v>
      </c>
      <c r="D8719" t="str">
        <f>IF(Raw_data_US_healthcare[[#This Row],[Age]]&lt;35,"Young",IF(Raw_data_US_healthcare[[#This Row],[Age]]&lt;60,"Middle","Senior"))</f>
        <v>Young</v>
      </c>
      <c r="E8719" t="s">
        <v>26</v>
      </c>
      <c r="F8719" t="s">
        <v>17</v>
      </c>
      <c r="G8719" t="s">
        <v>17</v>
      </c>
      <c r="H8719" t="s">
        <v>26514</v>
      </c>
      <c r="I8719" s="2">
        <v>44933</v>
      </c>
      <c r="J8719" t="s">
        <v>23344</v>
      </c>
      <c r="K8719" t="s">
        <v>23345</v>
      </c>
      <c r="L8719" t="s">
        <v>52</v>
      </c>
      <c r="M8719">
        <v>9302.3153000000002</v>
      </c>
      <c r="N8719">
        <v>215</v>
      </c>
      <c r="O8719" t="s">
        <v>22</v>
      </c>
      <c r="P8719" t="s">
        <v>22</v>
      </c>
      <c r="Q8719" s="2">
        <v>44936</v>
      </c>
      <c r="R8719" t="s">
        <v>44</v>
      </c>
      <c r="S8719" t="s">
        <v>33</v>
      </c>
      <c r="T8719">
        <f>_xlfn.DAYS(Raw_data_US_healthcare[[#This Row],[Discharge Date]],Raw_data_US_healthcare[[#This Row],[Date of Admission]])</f>
        <v>3</v>
      </c>
    </row>
    <row r="8720" spans="1:20" x14ac:dyDescent="0.3">
      <c r="A8720" t="s">
        <v>26511</v>
      </c>
      <c r="B8720" t="s">
        <v>23346</v>
      </c>
      <c r="C8720">
        <v>33</v>
      </c>
      <c r="D8720" t="str">
        <f>IF(Raw_data_US_healthcare[[#This Row],[Age]]&lt;35,"Young",IF(Raw_data_US_healthcare[[#This Row],[Age]]&lt;60,"Middle","Senior"))</f>
        <v>Young</v>
      </c>
      <c r="E8720" t="s">
        <v>16</v>
      </c>
      <c r="F8720" t="s">
        <v>228</v>
      </c>
      <c r="G8720" t="s">
        <v>228</v>
      </c>
      <c r="H8720" t="s">
        <v>28</v>
      </c>
      <c r="I8720" s="2">
        <v>43428</v>
      </c>
      <c r="J8720" t="s">
        <v>23347</v>
      </c>
      <c r="K8720" t="s">
        <v>23348</v>
      </c>
      <c r="L8720" t="s">
        <v>56</v>
      </c>
      <c r="M8720">
        <v>18471.1299</v>
      </c>
      <c r="N8720">
        <v>305</v>
      </c>
      <c r="O8720" t="s">
        <v>43</v>
      </c>
      <c r="P8720" t="s">
        <v>43</v>
      </c>
      <c r="Q8720" s="2">
        <v>43434</v>
      </c>
      <c r="R8720" t="s">
        <v>83</v>
      </c>
      <c r="S8720" t="s">
        <v>45</v>
      </c>
      <c r="T8720">
        <f>_xlfn.DAYS(Raw_data_US_healthcare[[#This Row],[Discharge Date]],Raw_data_US_healthcare[[#This Row],[Date of Admission]])</f>
        <v>6</v>
      </c>
    </row>
    <row r="8721" spans="1:20" x14ac:dyDescent="0.3">
      <c r="A8721" t="s">
        <v>26511</v>
      </c>
      <c r="B8721" t="s">
        <v>23349</v>
      </c>
      <c r="C8721">
        <v>39</v>
      </c>
      <c r="D8721" t="str">
        <f>IF(Raw_data_US_healthcare[[#This Row],[Age]]&lt;35,"Young",IF(Raw_data_US_healthcare[[#This Row],[Age]]&lt;60,"Middle","Senior"))</f>
        <v>Middle</v>
      </c>
      <c r="E8721" t="s">
        <v>16</v>
      </c>
      <c r="F8721" t="s">
        <v>88</v>
      </c>
      <c r="G8721" t="s">
        <v>88</v>
      </c>
      <c r="H8721" t="s">
        <v>18</v>
      </c>
      <c r="I8721" s="2">
        <v>44073</v>
      </c>
      <c r="J8721" t="s">
        <v>23350</v>
      </c>
      <c r="K8721" t="s">
        <v>23351</v>
      </c>
      <c r="L8721" t="s">
        <v>31</v>
      </c>
      <c r="M8721">
        <v>23337.672699999999</v>
      </c>
      <c r="N8721">
        <v>141</v>
      </c>
      <c r="O8721" t="s">
        <v>39</v>
      </c>
      <c r="P8721" t="s">
        <v>39</v>
      </c>
      <c r="Q8721" s="2">
        <v>44081</v>
      </c>
      <c r="R8721" t="s">
        <v>83</v>
      </c>
      <c r="S8721" t="s">
        <v>33</v>
      </c>
      <c r="T8721">
        <f>_xlfn.DAYS(Raw_data_US_healthcare[[#This Row],[Discharge Date]],Raw_data_US_healthcare[[#This Row],[Date of Admission]])</f>
        <v>8</v>
      </c>
    </row>
    <row r="8722" spans="1:20" x14ac:dyDescent="0.3">
      <c r="A8722" t="s">
        <v>26512</v>
      </c>
      <c r="B8722" t="s">
        <v>23352</v>
      </c>
      <c r="C8722">
        <v>58</v>
      </c>
      <c r="D8722" t="str">
        <f>IF(Raw_data_US_healthcare[[#This Row],[Age]]&lt;35,"Young",IF(Raw_data_US_healthcare[[#This Row],[Age]]&lt;60,"Middle","Senior"))</f>
        <v>Middle</v>
      </c>
      <c r="E8722" t="s">
        <v>26</v>
      </c>
      <c r="F8722" t="s">
        <v>35</v>
      </c>
      <c r="G8722" t="s">
        <v>35</v>
      </c>
      <c r="H8722" t="s">
        <v>69</v>
      </c>
      <c r="I8722" s="2">
        <v>43454</v>
      </c>
      <c r="J8722" t="s">
        <v>23353</v>
      </c>
      <c r="K8722" t="s">
        <v>14552</v>
      </c>
      <c r="L8722" t="s">
        <v>56</v>
      </c>
      <c r="M8722">
        <v>70682.877600000007</v>
      </c>
      <c r="N8722">
        <v>226</v>
      </c>
      <c r="O8722" t="s">
        <v>22</v>
      </c>
      <c r="P8722" t="s">
        <v>22</v>
      </c>
      <c r="Q8722" s="2">
        <v>43473</v>
      </c>
      <c r="R8722" t="s">
        <v>44</v>
      </c>
      <c r="S8722" t="s">
        <v>33</v>
      </c>
      <c r="T8722">
        <f>_xlfn.DAYS(Raw_data_US_healthcare[[#This Row],[Discharge Date]],Raw_data_US_healthcare[[#This Row],[Date of Admission]])</f>
        <v>19</v>
      </c>
    </row>
    <row r="8723" spans="1:20" x14ac:dyDescent="0.3">
      <c r="A8723" t="s">
        <v>26512</v>
      </c>
      <c r="B8723" t="s">
        <v>23354</v>
      </c>
      <c r="C8723">
        <v>78</v>
      </c>
      <c r="D8723" t="str">
        <f>IF(Raw_data_US_healthcare[[#This Row],[Age]]&lt;35,"Young",IF(Raw_data_US_healthcare[[#This Row],[Age]]&lt;60,"Middle","Senior"))</f>
        <v>Senior</v>
      </c>
      <c r="E8723" t="s">
        <v>26</v>
      </c>
      <c r="F8723" t="s">
        <v>62</v>
      </c>
      <c r="G8723" t="s">
        <v>62</v>
      </c>
      <c r="H8723" t="s">
        <v>18</v>
      </c>
      <c r="I8723" s="2">
        <v>44582</v>
      </c>
      <c r="J8723" t="s">
        <v>23355</v>
      </c>
      <c r="K8723" t="s">
        <v>23356</v>
      </c>
      <c r="L8723" t="s">
        <v>31</v>
      </c>
      <c r="M8723">
        <v>8884.5982000000004</v>
      </c>
      <c r="N8723">
        <v>316</v>
      </c>
      <c r="O8723" t="s">
        <v>39</v>
      </c>
      <c r="P8723" t="s">
        <v>39</v>
      </c>
      <c r="Q8723" s="2">
        <v>44591</v>
      </c>
      <c r="R8723" t="s">
        <v>83</v>
      </c>
      <c r="S8723" t="s">
        <v>24</v>
      </c>
      <c r="T8723">
        <f>_xlfn.DAYS(Raw_data_US_healthcare[[#This Row],[Discharge Date]],Raw_data_US_healthcare[[#This Row],[Date of Admission]])</f>
        <v>9</v>
      </c>
    </row>
    <row r="8724" spans="1:20" x14ac:dyDescent="0.3">
      <c r="A8724" t="s">
        <v>26511</v>
      </c>
      <c r="B8724" t="s">
        <v>23357</v>
      </c>
      <c r="C8724">
        <v>64</v>
      </c>
      <c r="D8724" t="str">
        <f>IF(Raw_data_US_healthcare[[#This Row],[Age]]&lt;35,"Young",IF(Raw_data_US_healthcare[[#This Row],[Age]]&lt;60,"Middle","Senior"))</f>
        <v>Senior</v>
      </c>
      <c r="E8724" t="s">
        <v>16</v>
      </c>
      <c r="F8724" t="s">
        <v>17</v>
      </c>
      <c r="G8724" t="s">
        <v>17</v>
      </c>
      <c r="H8724" t="s">
        <v>18</v>
      </c>
      <c r="I8724" s="2">
        <v>45153</v>
      </c>
      <c r="J8724" t="s">
        <v>23358</v>
      </c>
      <c r="K8724" t="s">
        <v>23359</v>
      </c>
      <c r="L8724" t="s">
        <v>52</v>
      </c>
      <c r="M8724">
        <v>2218.1824000000001</v>
      </c>
      <c r="N8724">
        <v>286</v>
      </c>
      <c r="O8724" t="s">
        <v>43</v>
      </c>
      <c r="P8724" t="s">
        <v>43</v>
      </c>
      <c r="Q8724" s="2">
        <v>45177</v>
      </c>
      <c r="R8724" t="s">
        <v>44</v>
      </c>
      <c r="S8724" t="s">
        <v>45</v>
      </c>
      <c r="T8724">
        <f>_xlfn.DAYS(Raw_data_US_healthcare[[#This Row],[Discharge Date]],Raw_data_US_healthcare[[#This Row],[Date of Admission]])</f>
        <v>24</v>
      </c>
    </row>
    <row r="8725" spans="1:20" x14ac:dyDescent="0.3">
      <c r="A8725" t="s">
        <v>26511</v>
      </c>
      <c r="B8725" t="s">
        <v>5381</v>
      </c>
      <c r="C8725">
        <v>34</v>
      </c>
      <c r="D8725" t="str">
        <f>IF(Raw_data_US_healthcare[[#This Row],[Age]]&lt;35,"Young",IF(Raw_data_US_healthcare[[#This Row],[Age]]&lt;60,"Middle","Senior"))</f>
        <v>Young</v>
      </c>
      <c r="E8725" t="s">
        <v>16</v>
      </c>
      <c r="F8725" t="s">
        <v>27</v>
      </c>
      <c r="G8725" t="s">
        <v>27</v>
      </c>
      <c r="H8725" t="s">
        <v>28</v>
      </c>
      <c r="I8725" s="2">
        <v>44193</v>
      </c>
      <c r="J8725" t="s">
        <v>2925</v>
      </c>
      <c r="K8725" t="s">
        <v>23360</v>
      </c>
      <c r="L8725" t="s">
        <v>52</v>
      </c>
      <c r="M8725">
        <v>42281.693200000002</v>
      </c>
      <c r="N8725">
        <v>469</v>
      </c>
      <c r="O8725" t="s">
        <v>43</v>
      </c>
      <c r="P8725" t="s">
        <v>43</v>
      </c>
      <c r="Q8725" s="2">
        <v>44203</v>
      </c>
      <c r="R8725" t="s">
        <v>32</v>
      </c>
      <c r="S8725" t="s">
        <v>45</v>
      </c>
      <c r="T8725">
        <f>_xlfn.DAYS(Raw_data_US_healthcare[[#This Row],[Discharge Date]],Raw_data_US_healthcare[[#This Row],[Date of Admission]])</f>
        <v>10</v>
      </c>
    </row>
    <row r="8726" spans="1:20" x14ac:dyDescent="0.3">
      <c r="A8726" t="s">
        <v>26511</v>
      </c>
      <c r="B8726" t="s">
        <v>23361</v>
      </c>
      <c r="C8726">
        <v>23</v>
      </c>
      <c r="D8726" t="str">
        <f>IF(Raw_data_US_healthcare[[#This Row],[Age]]&lt;35,"Young",IF(Raw_data_US_healthcare[[#This Row],[Age]]&lt;60,"Middle","Senior"))</f>
        <v>Young</v>
      </c>
      <c r="E8726" t="s">
        <v>16</v>
      </c>
      <c r="F8726" t="s">
        <v>35</v>
      </c>
      <c r="G8726" t="s">
        <v>35</v>
      </c>
      <c r="H8726" t="s">
        <v>18</v>
      </c>
      <c r="I8726" s="2">
        <v>43979</v>
      </c>
      <c r="J8726" t="s">
        <v>23362</v>
      </c>
      <c r="K8726" t="s">
        <v>23363</v>
      </c>
      <c r="L8726" t="s">
        <v>56</v>
      </c>
      <c r="M8726">
        <v>13495.081399999999</v>
      </c>
      <c r="N8726">
        <v>216</v>
      </c>
      <c r="O8726" t="s">
        <v>43</v>
      </c>
      <c r="P8726" t="s">
        <v>43</v>
      </c>
      <c r="Q8726" s="2">
        <v>44006</v>
      </c>
      <c r="R8726" t="s">
        <v>23</v>
      </c>
      <c r="S8726" t="s">
        <v>24</v>
      </c>
      <c r="T8726">
        <f>_xlfn.DAYS(Raw_data_US_healthcare[[#This Row],[Discharge Date]],Raw_data_US_healthcare[[#This Row],[Date of Admission]])</f>
        <v>27</v>
      </c>
    </row>
    <row r="8727" spans="1:20" x14ac:dyDescent="0.3">
      <c r="A8727" t="s">
        <v>26511</v>
      </c>
      <c r="B8727" t="s">
        <v>16814</v>
      </c>
      <c r="C8727">
        <v>49</v>
      </c>
      <c r="D8727" t="str">
        <f>IF(Raw_data_US_healthcare[[#This Row],[Age]]&lt;35,"Young",IF(Raw_data_US_healthcare[[#This Row],[Age]]&lt;60,"Middle","Senior"))</f>
        <v>Middle</v>
      </c>
      <c r="E8727" t="s">
        <v>16</v>
      </c>
      <c r="F8727" t="s">
        <v>113</v>
      </c>
      <c r="G8727" t="s">
        <v>113</v>
      </c>
      <c r="H8727" t="s">
        <v>36</v>
      </c>
      <c r="I8727" s="2">
        <v>43682</v>
      </c>
      <c r="J8727" t="s">
        <v>23364</v>
      </c>
      <c r="K8727" t="s">
        <v>23365</v>
      </c>
      <c r="L8727" t="s">
        <v>21</v>
      </c>
      <c r="M8727">
        <v>7765.7210999999998</v>
      </c>
      <c r="N8727">
        <v>230</v>
      </c>
      <c r="O8727" t="s">
        <v>22</v>
      </c>
      <c r="P8727" t="s">
        <v>22</v>
      </c>
      <c r="Q8727" s="2">
        <v>43694</v>
      </c>
      <c r="R8727" t="s">
        <v>44</v>
      </c>
      <c r="S8727" t="s">
        <v>33</v>
      </c>
      <c r="T8727">
        <f>_xlfn.DAYS(Raw_data_US_healthcare[[#This Row],[Discharge Date]],Raw_data_US_healthcare[[#This Row],[Date of Admission]])</f>
        <v>12</v>
      </c>
    </row>
    <row r="8728" spans="1:20" x14ac:dyDescent="0.3">
      <c r="A8728" t="s">
        <v>26511</v>
      </c>
      <c r="B8728" t="s">
        <v>23366</v>
      </c>
      <c r="C8728">
        <v>32</v>
      </c>
      <c r="D8728" t="str">
        <f>IF(Raw_data_US_healthcare[[#This Row],[Age]]&lt;35,"Young",IF(Raw_data_US_healthcare[[#This Row],[Age]]&lt;60,"Middle","Senior"))</f>
        <v>Young</v>
      </c>
      <c r="E8728" t="s">
        <v>16</v>
      </c>
      <c r="F8728" t="s">
        <v>228</v>
      </c>
      <c r="G8728" t="s">
        <v>228</v>
      </c>
      <c r="H8728" t="s">
        <v>26516</v>
      </c>
      <c r="I8728" s="2">
        <v>43994</v>
      </c>
      <c r="J8728" t="s">
        <v>23367</v>
      </c>
      <c r="K8728" t="s">
        <v>23368</v>
      </c>
      <c r="L8728" t="s">
        <v>56</v>
      </c>
      <c r="M8728">
        <v>14765.799000000001</v>
      </c>
      <c r="N8728">
        <v>491</v>
      </c>
      <c r="O8728" t="s">
        <v>39</v>
      </c>
      <c r="P8728" t="s">
        <v>39</v>
      </c>
      <c r="Q8728" s="2">
        <v>44010</v>
      </c>
      <c r="R8728" t="s">
        <v>44</v>
      </c>
      <c r="S8728" t="s">
        <v>24</v>
      </c>
      <c r="T8728">
        <f>_xlfn.DAYS(Raw_data_US_healthcare[[#This Row],[Discharge Date]],Raw_data_US_healthcare[[#This Row],[Date of Admission]])</f>
        <v>16</v>
      </c>
    </row>
    <row r="8729" spans="1:20" x14ac:dyDescent="0.3">
      <c r="A8729" t="s">
        <v>26511</v>
      </c>
      <c r="B8729" t="s">
        <v>23369</v>
      </c>
      <c r="C8729">
        <v>58</v>
      </c>
      <c r="D8729" t="str">
        <f>IF(Raw_data_US_healthcare[[#This Row],[Age]]&lt;35,"Young",IF(Raw_data_US_healthcare[[#This Row],[Age]]&lt;60,"Middle","Senior"))</f>
        <v>Middle</v>
      </c>
      <c r="E8729" t="s">
        <v>16</v>
      </c>
      <c r="F8729" t="s">
        <v>27</v>
      </c>
      <c r="G8729" t="s">
        <v>27</v>
      </c>
      <c r="H8729" t="s">
        <v>26514</v>
      </c>
      <c r="I8729" s="2">
        <v>44555</v>
      </c>
      <c r="J8729" t="s">
        <v>23370</v>
      </c>
      <c r="K8729" t="s">
        <v>23371</v>
      </c>
      <c r="L8729" t="s">
        <v>52</v>
      </c>
      <c r="M8729">
        <v>29665.249599999999</v>
      </c>
      <c r="N8729">
        <v>394</v>
      </c>
      <c r="O8729" t="s">
        <v>22</v>
      </c>
      <c r="P8729" t="s">
        <v>22</v>
      </c>
      <c r="Q8729" s="2">
        <v>44561</v>
      </c>
      <c r="R8729" t="s">
        <v>32</v>
      </c>
      <c r="S8729" t="s">
        <v>24</v>
      </c>
      <c r="T8729">
        <f>_xlfn.DAYS(Raw_data_US_healthcare[[#This Row],[Discharge Date]],Raw_data_US_healthcare[[#This Row],[Date of Admission]])</f>
        <v>6</v>
      </c>
    </row>
    <row r="8730" spans="1:20" x14ac:dyDescent="0.3">
      <c r="A8730" t="s">
        <v>26511</v>
      </c>
      <c r="B8730" t="s">
        <v>23372</v>
      </c>
      <c r="C8730">
        <v>49</v>
      </c>
      <c r="D8730" t="str">
        <f>IF(Raw_data_US_healthcare[[#This Row],[Age]]&lt;35,"Young",IF(Raw_data_US_healthcare[[#This Row],[Age]]&lt;60,"Middle","Senior"))</f>
        <v>Middle</v>
      </c>
      <c r="E8730" t="s">
        <v>16</v>
      </c>
      <c r="F8730" t="s">
        <v>228</v>
      </c>
      <c r="G8730" t="s">
        <v>228</v>
      </c>
      <c r="H8730" t="s">
        <v>26514</v>
      </c>
      <c r="I8730" s="2">
        <v>44024</v>
      </c>
      <c r="J8730" t="s">
        <v>23373</v>
      </c>
      <c r="K8730" t="s">
        <v>23374</v>
      </c>
      <c r="L8730" t="s">
        <v>31</v>
      </c>
      <c r="M8730">
        <v>10505.1024</v>
      </c>
      <c r="N8730">
        <v>450</v>
      </c>
      <c r="O8730" t="s">
        <v>22</v>
      </c>
      <c r="P8730" t="s">
        <v>22</v>
      </c>
      <c r="Q8730" s="2">
        <v>44036</v>
      </c>
      <c r="R8730" t="s">
        <v>32</v>
      </c>
      <c r="S8730" t="s">
        <v>24</v>
      </c>
      <c r="T8730">
        <f>_xlfn.DAYS(Raw_data_US_healthcare[[#This Row],[Discharge Date]],Raw_data_US_healthcare[[#This Row],[Date of Admission]])</f>
        <v>12</v>
      </c>
    </row>
    <row r="8731" spans="1:20" x14ac:dyDescent="0.3">
      <c r="A8731" t="s">
        <v>26512</v>
      </c>
      <c r="B8731" t="s">
        <v>23375</v>
      </c>
      <c r="C8731">
        <v>75</v>
      </c>
      <c r="D8731" t="str">
        <f>IF(Raw_data_US_healthcare[[#This Row],[Age]]&lt;35,"Young",IF(Raw_data_US_healthcare[[#This Row],[Age]]&lt;60,"Middle","Senior"))</f>
        <v>Senior</v>
      </c>
      <c r="E8731" t="s">
        <v>26</v>
      </c>
      <c r="F8731" t="s">
        <v>62</v>
      </c>
      <c r="G8731" t="s">
        <v>62</v>
      </c>
      <c r="H8731" t="s">
        <v>36</v>
      </c>
      <c r="I8731" s="2">
        <v>43959</v>
      </c>
      <c r="J8731" t="s">
        <v>12959</v>
      </c>
      <c r="K8731" t="s">
        <v>23376</v>
      </c>
      <c r="L8731" t="s">
        <v>31</v>
      </c>
      <c r="M8731">
        <v>10910.0159</v>
      </c>
      <c r="N8731">
        <v>480</v>
      </c>
      <c r="O8731" t="s">
        <v>22</v>
      </c>
      <c r="P8731" t="s">
        <v>22</v>
      </c>
      <c r="Q8731" s="2">
        <v>43968</v>
      </c>
      <c r="R8731" t="s">
        <v>83</v>
      </c>
      <c r="S8731" t="s">
        <v>33</v>
      </c>
      <c r="T8731">
        <f>_xlfn.DAYS(Raw_data_US_healthcare[[#This Row],[Discharge Date]],Raw_data_US_healthcare[[#This Row],[Date of Admission]])</f>
        <v>9</v>
      </c>
    </row>
    <row r="8732" spans="1:20" x14ac:dyDescent="0.3">
      <c r="A8732" t="s">
        <v>26511</v>
      </c>
      <c r="B8732" t="s">
        <v>23377</v>
      </c>
      <c r="C8732">
        <v>52</v>
      </c>
      <c r="D8732" t="str">
        <f>IF(Raw_data_US_healthcare[[#This Row],[Age]]&lt;35,"Young",IF(Raw_data_US_healthcare[[#This Row],[Age]]&lt;60,"Middle","Senior"))</f>
        <v>Middle</v>
      </c>
      <c r="E8732" t="s">
        <v>16</v>
      </c>
      <c r="F8732" t="s">
        <v>113</v>
      </c>
      <c r="G8732" t="s">
        <v>113</v>
      </c>
      <c r="H8732" t="s">
        <v>26514</v>
      </c>
      <c r="I8732" s="2">
        <v>43756</v>
      </c>
      <c r="J8732" t="s">
        <v>23378</v>
      </c>
      <c r="K8732" t="s">
        <v>23379</v>
      </c>
      <c r="L8732" t="s">
        <v>52</v>
      </c>
      <c r="M8732">
        <v>27899.459800000001</v>
      </c>
      <c r="N8732">
        <v>230</v>
      </c>
      <c r="O8732" t="s">
        <v>22</v>
      </c>
      <c r="P8732" t="s">
        <v>22</v>
      </c>
      <c r="Q8732" s="2">
        <v>43773</v>
      </c>
      <c r="R8732" t="s">
        <v>23</v>
      </c>
      <c r="S8732" t="s">
        <v>45</v>
      </c>
      <c r="T8732">
        <f>_xlfn.DAYS(Raw_data_US_healthcare[[#This Row],[Discharge Date]],Raw_data_US_healthcare[[#This Row],[Date of Admission]])</f>
        <v>17</v>
      </c>
    </row>
    <row r="8733" spans="1:20" x14ac:dyDescent="0.3">
      <c r="A8733" t="s">
        <v>26512</v>
      </c>
      <c r="B8733" t="s">
        <v>4215</v>
      </c>
      <c r="C8733">
        <v>21</v>
      </c>
      <c r="D8733" t="str">
        <f>IF(Raw_data_US_healthcare[[#This Row],[Age]]&lt;35,"Young",IF(Raw_data_US_healthcare[[#This Row],[Age]]&lt;60,"Middle","Senior"))</f>
        <v>Young</v>
      </c>
      <c r="E8733" t="s">
        <v>26</v>
      </c>
      <c r="F8733" t="s">
        <v>27</v>
      </c>
      <c r="G8733" t="s">
        <v>27</v>
      </c>
      <c r="H8733" t="s">
        <v>28</v>
      </c>
      <c r="I8733" s="2">
        <v>44178</v>
      </c>
      <c r="J8733" t="s">
        <v>23380</v>
      </c>
      <c r="K8733" t="s">
        <v>4880</v>
      </c>
      <c r="L8733" t="s">
        <v>56</v>
      </c>
      <c r="M8733">
        <v>3686.9661000000001</v>
      </c>
      <c r="N8733">
        <v>180</v>
      </c>
      <c r="O8733" t="s">
        <v>43</v>
      </c>
      <c r="P8733" t="s">
        <v>43</v>
      </c>
      <c r="Q8733" s="2">
        <v>44207</v>
      </c>
      <c r="R8733" t="s">
        <v>44</v>
      </c>
      <c r="S8733" t="s">
        <v>24</v>
      </c>
      <c r="T8733">
        <f>_xlfn.DAYS(Raw_data_US_healthcare[[#This Row],[Discharge Date]],Raw_data_US_healthcare[[#This Row],[Date of Admission]])</f>
        <v>29</v>
      </c>
    </row>
    <row r="8734" spans="1:20" x14ac:dyDescent="0.3">
      <c r="A8734" t="s">
        <v>26512</v>
      </c>
      <c r="B8734" t="s">
        <v>23381</v>
      </c>
      <c r="C8734">
        <v>38</v>
      </c>
      <c r="D8734" t="str">
        <f>IF(Raw_data_US_healthcare[[#This Row],[Age]]&lt;35,"Young",IF(Raw_data_US_healthcare[[#This Row],[Age]]&lt;60,"Middle","Senior"))</f>
        <v>Middle</v>
      </c>
      <c r="E8734" t="s">
        <v>26</v>
      </c>
      <c r="F8734" t="s">
        <v>35</v>
      </c>
      <c r="G8734" t="s">
        <v>35</v>
      </c>
      <c r="H8734" t="s">
        <v>28</v>
      </c>
      <c r="I8734" s="2">
        <v>44633</v>
      </c>
      <c r="J8734" t="s">
        <v>23382</v>
      </c>
      <c r="K8734" t="s">
        <v>23383</v>
      </c>
      <c r="L8734" t="s">
        <v>52</v>
      </c>
      <c r="M8734">
        <v>21050.1764</v>
      </c>
      <c r="N8734">
        <v>117</v>
      </c>
      <c r="O8734" t="s">
        <v>43</v>
      </c>
      <c r="P8734" t="s">
        <v>43</v>
      </c>
      <c r="Q8734" s="2">
        <v>44653</v>
      </c>
      <c r="R8734" t="s">
        <v>48</v>
      </c>
      <c r="S8734" t="s">
        <v>45</v>
      </c>
      <c r="T8734">
        <f>_xlfn.DAYS(Raw_data_US_healthcare[[#This Row],[Discharge Date]],Raw_data_US_healthcare[[#This Row],[Date of Admission]])</f>
        <v>20</v>
      </c>
    </row>
    <row r="8735" spans="1:20" x14ac:dyDescent="0.3">
      <c r="A8735" t="s">
        <v>26511</v>
      </c>
      <c r="B8735" t="s">
        <v>23384</v>
      </c>
      <c r="C8735">
        <v>67</v>
      </c>
      <c r="D8735" t="str">
        <f>IF(Raw_data_US_healthcare[[#This Row],[Age]]&lt;35,"Young",IF(Raw_data_US_healthcare[[#This Row],[Age]]&lt;60,"Middle","Senior"))</f>
        <v>Senior</v>
      </c>
      <c r="E8735" t="s">
        <v>16</v>
      </c>
      <c r="F8735" t="s">
        <v>35</v>
      </c>
      <c r="G8735" t="s">
        <v>35</v>
      </c>
      <c r="H8735" t="s">
        <v>36</v>
      </c>
      <c r="I8735" s="2">
        <v>44054</v>
      </c>
      <c r="J8735" t="s">
        <v>23385</v>
      </c>
      <c r="K8735" t="s">
        <v>13299</v>
      </c>
      <c r="L8735" t="s">
        <v>31</v>
      </c>
      <c r="M8735">
        <v>10722.8837</v>
      </c>
      <c r="N8735">
        <v>247</v>
      </c>
      <c r="O8735" t="s">
        <v>22</v>
      </c>
      <c r="P8735" t="s">
        <v>22</v>
      </c>
      <c r="Q8735" s="2">
        <v>44074</v>
      </c>
      <c r="R8735" t="s">
        <v>44</v>
      </c>
      <c r="S8735" t="s">
        <v>45</v>
      </c>
      <c r="T8735">
        <f>_xlfn.DAYS(Raw_data_US_healthcare[[#This Row],[Discharge Date]],Raw_data_US_healthcare[[#This Row],[Date of Admission]])</f>
        <v>20</v>
      </c>
    </row>
    <row r="8736" spans="1:20" x14ac:dyDescent="0.3">
      <c r="A8736" t="s">
        <v>26512</v>
      </c>
      <c r="B8736" t="s">
        <v>23386</v>
      </c>
      <c r="C8736">
        <v>52</v>
      </c>
      <c r="D8736" t="str">
        <f>IF(Raw_data_US_healthcare[[#This Row],[Age]]&lt;35,"Young",IF(Raw_data_US_healthcare[[#This Row],[Age]]&lt;60,"Middle","Senior"))</f>
        <v>Middle</v>
      </c>
      <c r="E8736" t="s">
        <v>26</v>
      </c>
      <c r="F8736" t="s">
        <v>88</v>
      </c>
      <c r="G8736" t="s">
        <v>88</v>
      </c>
      <c r="H8736" t="s">
        <v>36</v>
      </c>
      <c r="I8736" s="2">
        <v>45192</v>
      </c>
      <c r="J8736" t="s">
        <v>23387</v>
      </c>
      <c r="K8736" t="s">
        <v>23388</v>
      </c>
      <c r="L8736" t="s">
        <v>31</v>
      </c>
      <c r="M8736">
        <v>11481.468000000001</v>
      </c>
      <c r="N8736">
        <v>175</v>
      </c>
      <c r="O8736" t="s">
        <v>22</v>
      </c>
      <c r="P8736" t="s">
        <v>22</v>
      </c>
      <c r="Q8736" s="2">
        <v>45207</v>
      </c>
      <c r="R8736" t="s">
        <v>44</v>
      </c>
      <c r="S8736" t="s">
        <v>45</v>
      </c>
      <c r="T8736">
        <f>_xlfn.DAYS(Raw_data_US_healthcare[[#This Row],[Discharge Date]],Raw_data_US_healthcare[[#This Row],[Date of Admission]])</f>
        <v>15</v>
      </c>
    </row>
    <row r="8737" spans="1:20" x14ac:dyDescent="0.3">
      <c r="A8737" t="s">
        <v>26511</v>
      </c>
      <c r="B8737" t="s">
        <v>23389</v>
      </c>
      <c r="C8737">
        <v>34</v>
      </c>
      <c r="D8737" t="str">
        <f>IF(Raw_data_US_healthcare[[#This Row],[Age]]&lt;35,"Young",IF(Raw_data_US_healthcare[[#This Row],[Age]]&lt;60,"Middle","Senior"))</f>
        <v>Young</v>
      </c>
      <c r="E8737" t="s">
        <v>16</v>
      </c>
      <c r="F8737" t="s">
        <v>35</v>
      </c>
      <c r="G8737" t="s">
        <v>35</v>
      </c>
      <c r="H8737" t="s">
        <v>26514</v>
      </c>
      <c r="I8737" s="2">
        <v>44085</v>
      </c>
      <c r="J8737" t="s">
        <v>109</v>
      </c>
      <c r="K8737" t="s">
        <v>23390</v>
      </c>
      <c r="L8737" t="s">
        <v>60</v>
      </c>
      <c r="M8737">
        <v>28825.665000000001</v>
      </c>
      <c r="N8737">
        <v>406</v>
      </c>
      <c r="O8737" t="s">
        <v>22</v>
      </c>
      <c r="P8737" t="s">
        <v>22</v>
      </c>
      <c r="Q8737" s="2">
        <v>44103</v>
      </c>
      <c r="R8737" t="s">
        <v>83</v>
      </c>
      <c r="S8737" t="s">
        <v>45</v>
      </c>
      <c r="T8737">
        <f>_xlfn.DAYS(Raw_data_US_healthcare[[#This Row],[Discharge Date]],Raw_data_US_healthcare[[#This Row],[Date of Admission]])</f>
        <v>18</v>
      </c>
    </row>
    <row r="8738" spans="1:20" x14ac:dyDescent="0.3">
      <c r="A8738" t="s">
        <v>26511</v>
      </c>
      <c r="B8738" t="s">
        <v>23391</v>
      </c>
      <c r="C8738">
        <v>42</v>
      </c>
      <c r="D8738" t="str">
        <f>IF(Raw_data_US_healthcare[[#This Row],[Age]]&lt;35,"Young",IF(Raw_data_US_healthcare[[#This Row],[Age]]&lt;60,"Middle","Senior"))</f>
        <v>Middle</v>
      </c>
      <c r="E8738" t="s">
        <v>16</v>
      </c>
      <c r="F8738" t="s">
        <v>49</v>
      </c>
      <c r="G8738" t="s">
        <v>49</v>
      </c>
      <c r="H8738" t="s">
        <v>36</v>
      </c>
      <c r="I8738" s="2">
        <v>44237</v>
      </c>
      <c r="J8738" t="s">
        <v>23392</v>
      </c>
      <c r="K8738" t="s">
        <v>16529</v>
      </c>
      <c r="L8738" t="s">
        <v>31</v>
      </c>
      <c r="M8738">
        <v>6429.2784000000001</v>
      </c>
      <c r="N8738">
        <v>151</v>
      </c>
      <c r="O8738" t="s">
        <v>22</v>
      </c>
      <c r="P8738" t="s">
        <v>22</v>
      </c>
      <c r="Q8738" s="2">
        <v>44244</v>
      </c>
      <c r="R8738" t="s">
        <v>44</v>
      </c>
      <c r="S8738" t="s">
        <v>33</v>
      </c>
      <c r="T8738">
        <f>_xlfn.DAYS(Raw_data_US_healthcare[[#This Row],[Discharge Date]],Raw_data_US_healthcare[[#This Row],[Date of Admission]])</f>
        <v>7</v>
      </c>
    </row>
    <row r="8739" spans="1:20" x14ac:dyDescent="0.3">
      <c r="A8739" t="s">
        <v>26512</v>
      </c>
      <c r="B8739" t="s">
        <v>23393</v>
      </c>
      <c r="C8739">
        <v>61</v>
      </c>
      <c r="D8739" t="str">
        <f>IF(Raw_data_US_healthcare[[#This Row],[Age]]&lt;35,"Young",IF(Raw_data_US_healthcare[[#This Row],[Age]]&lt;60,"Middle","Senior"))</f>
        <v>Senior</v>
      </c>
      <c r="E8739" t="s">
        <v>26</v>
      </c>
      <c r="F8739" t="s">
        <v>62</v>
      </c>
      <c r="G8739" t="s">
        <v>62</v>
      </c>
      <c r="H8739" t="s">
        <v>26514</v>
      </c>
      <c r="I8739" s="2">
        <v>44637</v>
      </c>
      <c r="J8739" t="s">
        <v>23394</v>
      </c>
      <c r="K8739" t="s">
        <v>23395</v>
      </c>
      <c r="L8739" t="s">
        <v>31</v>
      </c>
      <c r="M8739">
        <v>9835.5182999999997</v>
      </c>
      <c r="N8739">
        <v>430</v>
      </c>
      <c r="O8739" t="s">
        <v>22</v>
      </c>
      <c r="P8739" t="s">
        <v>22</v>
      </c>
      <c r="Q8739" s="2">
        <v>44660</v>
      </c>
      <c r="R8739" t="s">
        <v>23</v>
      </c>
      <c r="S8739" t="s">
        <v>45</v>
      </c>
      <c r="T8739">
        <f>_xlfn.DAYS(Raw_data_US_healthcare[[#This Row],[Discharge Date]],Raw_data_US_healthcare[[#This Row],[Date of Admission]])</f>
        <v>23</v>
      </c>
    </row>
    <row r="8740" spans="1:20" x14ac:dyDescent="0.3">
      <c r="A8740" t="s">
        <v>26512</v>
      </c>
      <c r="B8740" t="s">
        <v>23396</v>
      </c>
      <c r="C8740">
        <v>51</v>
      </c>
      <c r="D8740" t="str">
        <f>IF(Raw_data_US_healthcare[[#This Row],[Age]]&lt;35,"Young",IF(Raw_data_US_healthcare[[#This Row],[Age]]&lt;60,"Middle","Senior"))</f>
        <v>Middle</v>
      </c>
      <c r="E8740" t="s">
        <v>26</v>
      </c>
      <c r="F8740" t="s">
        <v>49</v>
      </c>
      <c r="G8740" t="s">
        <v>49</v>
      </c>
      <c r="H8740" t="s">
        <v>28</v>
      </c>
      <c r="I8740" s="2">
        <v>44782</v>
      </c>
      <c r="J8740" t="s">
        <v>23397</v>
      </c>
      <c r="K8740" t="s">
        <v>23398</v>
      </c>
      <c r="L8740" t="s">
        <v>52</v>
      </c>
      <c r="M8740">
        <v>21831.984700000001</v>
      </c>
      <c r="N8740">
        <v>268</v>
      </c>
      <c r="O8740" t="s">
        <v>43</v>
      </c>
      <c r="P8740" t="s">
        <v>43</v>
      </c>
      <c r="Q8740" s="2">
        <v>44786</v>
      </c>
      <c r="R8740" t="s">
        <v>83</v>
      </c>
      <c r="S8740" t="s">
        <v>24</v>
      </c>
      <c r="T8740">
        <f>_xlfn.DAYS(Raw_data_US_healthcare[[#This Row],[Discharge Date]],Raw_data_US_healthcare[[#This Row],[Date of Admission]])</f>
        <v>4</v>
      </c>
    </row>
    <row r="8741" spans="1:20" x14ac:dyDescent="0.3">
      <c r="A8741" t="s">
        <v>26512</v>
      </c>
      <c r="B8741" t="s">
        <v>23399</v>
      </c>
      <c r="C8741">
        <v>84</v>
      </c>
      <c r="D8741" t="str">
        <f>IF(Raw_data_US_healthcare[[#This Row],[Age]]&lt;35,"Young",IF(Raw_data_US_healthcare[[#This Row],[Age]]&lt;60,"Middle","Senior"))</f>
        <v>Senior</v>
      </c>
      <c r="E8741" t="s">
        <v>26</v>
      </c>
      <c r="F8741" t="s">
        <v>62</v>
      </c>
      <c r="G8741" t="s">
        <v>62</v>
      </c>
      <c r="H8741" t="s">
        <v>26514</v>
      </c>
      <c r="I8741" s="2">
        <v>44243</v>
      </c>
      <c r="J8741" t="s">
        <v>23400</v>
      </c>
      <c r="K8741" t="s">
        <v>23401</v>
      </c>
      <c r="L8741" t="s">
        <v>52</v>
      </c>
      <c r="M8741">
        <v>16758.619600000002</v>
      </c>
      <c r="N8741">
        <v>191</v>
      </c>
      <c r="O8741" t="s">
        <v>22</v>
      </c>
      <c r="P8741" t="s">
        <v>22</v>
      </c>
      <c r="Q8741" s="2">
        <v>44265</v>
      </c>
      <c r="R8741" t="s">
        <v>44</v>
      </c>
      <c r="S8741" t="s">
        <v>24</v>
      </c>
      <c r="T8741">
        <f>_xlfn.DAYS(Raw_data_US_healthcare[[#This Row],[Discharge Date]],Raw_data_US_healthcare[[#This Row],[Date of Admission]])</f>
        <v>22</v>
      </c>
    </row>
    <row r="8742" spans="1:20" x14ac:dyDescent="0.3">
      <c r="A8742" t="s">
        <v>26512</v>
      </c>
      <c r="B8742" t="s">
        <v>23402</v>
      </c>
      <c r="C8742">
        <v>33</v>
      </c>
      <c r="D8742" t="str">
        <f>IF(Raw_data_US_healthcare[[#This Row],[Age]]&lt;35,"Young",IF(Raw_data_US_healthcare[[#This Row],[Age]]&lt;60,"Middle","Senior"))</f>
        <v>Young</v>
      </c>
      <c r="E8742" t="s">
        <v>26</v>
      </c>
      <c r="F8742" t="s">
        <v>113</v>
      </c>
      <c r="G8742" t="s">
        <v>113</v>
      </c>
      <c r="H8742" t="s">
        <v>36</v>
      </c>
      <c r="I8742" s="2">
        <v>44287</v>
      </c>
      <c r="J8742" t="s">
        <v>23403</v>
      </c>
      <c r="K8742" t="s">
        <v>22308</v>
      </c>
      <c r="L8742" t="s">
        <v>60</v>
      </c>
      <c r="M8742">
        <v>1949.1744000000001</v>
      </c>
      <c r="N8742">
        <v>336</v>
      </c>
      <c r="O8742" t="s">
        <v>22</v>
      </c>
      <c r="P8742" t="s">
        <v>22</v>
      </c>
      <c r="Q8742" s="2">
        <v>44288</v>
      </c>
      <c r="R8742" t="s">
        <v>83</v>
      </c>
      <c r="S8742" t="s">
        <v>45</v>
      </c>
      <c r="T8742">
        <f>_xlfn.DAYS(Raw_data_US_healthcare[[#This Row],[Discharge Date]],Raw_data_US_healthcare[[#This Row],[Date of Admission]])</f>
        <v>1</v>
      </c>
    </row>
    <row r="8743" spans="1:20" x14ac:dyDescent="0.3">
      <c r="A8743" t="s">
        <v>26511</v>
      </c>
      <c r="B8743" t="s">
        <v>23404</v>
      </c>
      <c r="C8743">
        <v>72</v>
      </c>
      <c r="D8743" t="str">
        <f>IF(Raw_data_US_healthcare[[#This Row],[Age]]&lt;35,"Young",IF(Raw_data_US_healthcare[[#This Row],[Age]]&lt;60,"Middle","Senior"))</f>
        <v>Senior</v>
      </c>
      <c r="E8743" t="s">
        <v>16</v>
      </c>
      <c r="F8743" t="s">
        <v>88</v>
      </c>
      <c r="G8743" t="s">
        <v>88</v>
      </c>
      <c r="H8743" t="s">
        <v>26514</v>
      </c>
      <c r="I8743" s="2">
        <v>44012</v>
      </c>
      <c r="J8743" t="s">
        <v>23405</v>
      </c>
      <c r="K8743" t="s">
        <v>23406</v>
      </c>
      <c r="L8743" t="s">
        <v>21</v>
      </c>
      <c r="M8743">
        <v>22710.518199999999</v>
      </c>
      <c r="N8743">
        <v>461</v>
      </c>
      <c r="O8743" t="s">
        <v>22</v>
      </c>
      <c r="P8743" t="s">
        <v>22</v>
      </c>
      <c r="Q8743" s="2">
        <v>44025</v>
      </c>
      <c r="R8743" t="s">
        <v>83</v>
      </c>
      <c r="S8743" t="s">
        <v>45</v>
      </c>
      <c r="T8743">
        <f>_xlfn.DAYS(Raw_data_US_healthcare[[#This Row],[Discharge Date]],Raw_data_US_healthcare[[#This Row],[Date of Admission]])</f>
        <v>13</v>
      </c>
    </row>
    <row r="8744" spans="1:20" x14ac:dyDescent="0.3">
      <c r="A8744" t="s">
        <v>26511</v>
      </c>
      <c r="B8744" t="s">
        <v>23407</v>
      </c>
      <c r="C8744">
        <v>74</v>
      </c>
      <c r="D8744" t="str">
        <f>IF(Raw_data_US_healthcare[[#This Row],[Age]]&lt;35,"Young",IF(Raw_data_US_healthcare[[#This Row],[Age]]&lt;60,"Middle","Senior"))</f>
        <v>Senior</v>
      </c>
      <c r="E8744" t="s">
        <v>16</v>
      </c>
      <c r="F8744" t="s">
        <v>27</v>
      </c>
      <c r="G8744" t="s">
        <v>27</v>
      </c>
      <c r="H8744" t="s">
        <v>26516</v>
      </c>
      <c r="I8744" s="2">
        <v>44184</v>
      </c>
      <c r="J8744" t="s">
        <v>23408</v>
      </c>
      <c r="K8744" t="s">
        <v>23409</v>
      </c>
      <c r="L8744" t="s">
        <v>21</v>
      </c>
      <c r="M8744">
        <v>16101.597900000001</v>
      </c>
      <c r="N8744">
        <v>388</v>
      </c>
      <c r="O8744" t="s">
        <v>39</v>
      </c>
      <c r="P8744" t="s">
        <v>39</v>
      </c>
      <c r="Q8744" s="2">
        <v>44205</v>
      </c>
      <c r="R8744" t="s">
        <v>48</v>
      </c>
      <c r="S8744" t="s">
        <v>45</v>
      </c>
      <c r="T8744">
        <f>_xlfn.DAYS(Raw_data_US_healthcare[[#This Row],[Discharge Date]],Raw_data_US_healthcare[[#This Row],[Date of Admission]])</f>
        <v>21</v>
      </c>
    </row>
    <row r="8745" spans="1:20" x14ac:dyDescent="0.3">
      <c r="A8745" t="s">
        <v>26512</v>
      </c>
      <c r="B8745" t="s">
        <v>23410</v>
      </c>
      <c r="C8745">
        <v>33</v>
      </c>
      <c r="D8745" t="str">
        <f>IF(Raw_data_US_healthcare[[#This Row],[Age]]&lt;35,"Young",IF(Raw_data_US_healthcare[[#This Row],[Age]]&lt;60,"Middle","Senior"))</f>
        <v>Young</v>
      </c>
      <c r="E8745" t="s">
        <v>26</v>
      </c>
      <c r="F8745" t="s">
        <v>49</v>
      </c>
      <c r="G8745" t="s">
        <v>49</v>
      </c>
      <c r="H8745" t="s">
        <v>26514</v>
      </c>
      <c r="I8745" s="2">
        <v>43602</v>
      </c>
      <c r="J8745" t="s">
        <v>23411</v>
      </c>
      <c r="K8745" t="s">
        <v>23412</v>
      </c>
      <c r="L8745" t="s">
        <v>56</v>
      </c>
      <c r="M8745">
        <v>19216.587</v>
      </c>
      <c r="N8745">
        <v>147</v>
      </c>
      <c r="O8745" t="s">
        <v>22</v>
      </c>
      <c r="P8745" t="s">
        <v>22</v>
      </c>
      <c r="Q8745" s="2">
        <v>43603</v>
      </c>
      <c r="R8745" t="s">
        <v>23</v>
      </c>
      <c r="S8745" t="s">
        <v>45</v>
      </c>
      <c r="T8745">
        <f>_xlfn.DAYS(Raw_data_US_healthcare[[#This Row],[Discharge Date]],Raw_data_US_healthcare[[#This Row],[Date of Admission]])</f>
        <v>1</v>
      </c>
    </row>
    <row r="8746" spans="1:20" x14ac:dyDescent="0.3">
      <c r="A8746" t="s">
        <v>26512</v>
      </c>
      <c r="B8746" t="s">
        <v>12356</v>
      </c>
      <c r="C8746">
        <v>65</v>
      </c>
      <c r="D8746" t="str">
        <f>IF(Raw_data_US_healthcare[[#This Row],[Age]]&lt;35,"Young",IF(Raw_data_US_healthcare[[#This Row],[Age]]&lt;60,"Middle","Senior"))</f>
        <v>Senior</v>
      </c>
      <c r="E8746" t="s">
        <v>26</v>
      </c>
      <c r="F8746" t="s">
        <v>113</v>
      </c>
      <c r="G8746" t="s">
        <v>113</v>
      </c>
      <c r="H8746" t="s">
        <v>26514</v>
      </c>
      <c r="I8746" s="2">
        <v>43560</v>
      </c>
      <c r="J8746" t="s">
        <v>23413</v>
      </c>
      <c r="K8746" t="s">
        <v>23414</v>
      </c>
      <c r="L8746" t="s">
        <v>21</v>
      </c>
      <c r="M8746">
        <v>32746.446800000002</v>
      </c>
      <c r="N8746">
        <v>103</v>
      </c>
      <c r="O8746" t="s">
        <v>22</v>
      </c>
      <c r="P8746" t="s">
        <v>22</v>
      </c>
      <c r="Q8746" s="2">
        <v>43576</v>
      </c>
      <c r="R8746" t="s">
        <v>48</v>
      </c>
      <c r="S8746" t="s">
        <v>33</v>
      </c>
      <c r="T8746">
        <f>_xlfn.DAYS(Raw_data_US_healthcare[[#This Row],[Discharge Date]],Raw_data_US_healthcare[[#This Row],[Date of Admission]])</f>
        <v>16</v>
      </c>
    </row>
    <row r="8747" spans="1:20" x14ac:dyDescent="0.3">
      <c r="A8747" t="s">
        <v>26512</v>
      </c>
      <c r="B8747" t="s">
        <v>23415</v>
      </c>
      <c r="C8747">
        <v>55</v>
      </c>
      <c r="D8747" t="str">
        <f>IF(Raw_data_US_healthcare[[#This Row],[Age]]&lt;35,"Young",IF(Raw_data_US_healthcare[[#This Row],[Age]]&lt;60,"Middle","Senior"))</f>
        <v>Middle</v>
      </c>
      <c r="E8747" t="s">
        <v>26</v>
      </c>
      <c r="F8747" t="s">
        <v>113</v>
      </c>
      <c r="G8747" t="s">
        <v>113</v>
      </c>
      <c r="H8747" t="s">
        <v>28</v>
      </c>
      <c r="I8747" s="2">
        <v>45162</v>
      </c>
      <c r="J8747" t="s">
        <v>23416</v>
      </c>
      <c r="K8747" t="s">
        <v>23417</v>
      </c>
      <c r="L8747" t="s">
        <v>31</v>
      </c>
      <c r="M8747">
        <v>40943.880599999997</v>
      </c>
      <c r="N8747">
        <v>166</v>
      </c>
      <c r="O8747" t="s">
        <v>39</v>
      </c>
      <c r="P8747" t="s">
        <v>39</v>
      </c>
      <c r="Q8747" s="2">
        <v>45172</v>
      </c>
      <c r="R8747" t="s">
        <v>48</v>
      </c>
      <c r="S8747" t="s">
        <v>45</v>
      </c>
      <c r="T8747">
        <f>_xlfn.DAYS(Raw_data_US_healthcare[[#This Row],[Discharge Date]],Raw_data_US_healthcare[[#This Row],[Date of Admission]])</f>
        <v>10</v>
      </c>
    </row>
    <row r="8748" spans="1:20" x14ac:dyDescent="0.3">
      <c r="A8748" t="s">
        <v>26512</v>
      </c>
      <c r="B8748" t="s">
        <v>23418</v>
      </c>
      <c r="C8748">
        <v>75</v>
      </c>
      <c r="D8748" t="str">
        <f>IF(Raw_data_US_healthcare[[#This Row],[Age]]&lt;35,"Young",IF(Raw_data_US_healthcare[[#This Row],[Age]]&lt;60,"Middle","Senior"))</f>
        <v>Senior</v>
      </c>
      <c r="E8748" t="s">
        <v>26</v>
      </c>
      <c r="F8748" t="s">
        <v>62</v>
      </c>
      <c r="G8748" t="s">
        <v>62</v>
      </c>
      <c r="H8748" t="s">
        <v>28</v>
      </c>
      <c r="I8748" s="2">
        <v>44861</v>
      </c>
      <c r="J8748" t="s">
        <v>18728</v>
      </c>
      <c r="K8748" t="s">
        <v>23419</v>
      </c>
      <c r="L8748" t="s">
        <v>21</v>
      </c>
      <c r="M8748">
        <v>14832.5052</v>
      </c>
      <c r="N8748">
        <v>318</v>
      </c>
      <c r="O8748" t="s">
        <v>39</v>
      </c>
      <c r="P8748" t="s">
        <v>39</v>
      </c>
      <c r="Q8748" s="2">
        <v>44891</v>
      </c>
      <c r="R8748" t="s">
        <v>32</v>
      </c>
      <c r="S8748" t="s">
        <v>45</v>
      </c>
      <c r="T8748">
        <f>_xlfn.DAYS(Raw_data_US_healthcare[[#This Row],[Discharge Date]],Raw_data_US_healthcare[[#This Row],[Date of Admission]])</f>
        <v>30</v>
      </c>
    </row>
    <row r="8749" spans="1:20" x14ac:dyDescent="0.3">
      <c r="A8749" t="s">
        <v>26512</v>
      </c>
      <c r="B8749" t="s">
        <v>23420</v>
      </c>
      <c r="C8749">
        <v>48</v>
      </c>
      <c r="D8749" t="str">
        <f>IF(Raw_data_US_healthcare[[#This Row],[Age]]&lt;35,"Young",IF(Raw_data_US_healthcare[[#This Row],[Age]]&lt;60,"Middle","Senior"))</f>
        <v>Middle</v>
      </c>
      <c r="E8749" t="s">
        <v>26</v>
      </c>
      <c r="F8749" t="s">
        <v>228</v>
      </c>
      <c r="G8749" t="s">
        <v>228</v>
      </c>
      <c r="H8749" t="s">
        <v>36</v>
      </c>
      <c r="I8749" s="2">
        <v>43540</v>
      </c>
      <c r="J8749" t="s">
        <v>23421</v>
      </c>
      <c r="K8749" t="s">
        <v>11044</v>
      </c>
      <c r="L8749" t="s">
        <v>52</v>
      </c>
      <c r="M8749">
        <v>9682.1463000000003</v>
      </c>
      <c r="N8749">
        <v>303</v>
      </c>
      <c r="O8749" t="s">
        <v>22</v>
      </c>
      <c r="P8749" t="s">
        <v>22</v>
      </c>
      <c r="Q8749" s="2">
        <v>43543</v>
      </c>
      <c r="R8749" t="s">
        <v>44</v>
      </c>
      <c r="S8749" t="s">
        <v>45</v>
      </c>
      <c r="T8749">
        <f>_xlfn.DAYS(Raw_data_US_healthcare[[#This Row],[Discharge Date]],Raw_data_US_healthcare[[#This Row],[Date of Admission]])</f>
        <v>3</v>
      </c>
    </row>
    <row r="8750" spans="1:20" x14ac:dyDescent="0.3">
      <c r="A8750" t="s">
        <v>26512</v>
      </c>
      <c r="B8750" t="s">
        <v>23422</v>
      </c>
      <c r="C8750">
        <v>52</v>
      </c>
      <c r="D8750" t="str">
        <f>IF(Raw_data_US_healthcare[[#This Row],[Age]]&lt;35,"Young",IF(Raw_data_US_healthcare[[#This Row],[Age]]&lt;60,"Middle","Senior"))</f>
        <v>Middle</v>
      </c>
      <c r="E8750" t="s">
        <v>26</v>
      </c>
      <c r="F8750" t="s">
        <v>88</v>
      </c>
      <c r="G8750" t="s">
        <v>88</v>
      </c>
      <c r="H8750" t="s">
        <v>69</v>
      </c>
      <c r="I8750" s="2">
        <v>44827</v>
      </c>
      <c r="J8750" t="s">
        <v>23423</v>
      </c>
      <c r="K8750" t="s">
        <v>23424</v>
      </c>
      <c r="L8750" t="s">
        <v>56</v>
      </c>
      <c r="M8750">
        <v>25428.793699999998</v>
      </c>
      <c r="N8750">
        <v>481</v>
      </c>
      <c r="O8750" t="s">
        <v>43</v>
      </c>
      <c r="P8750" t="s">
        <v>43</v>
      </c>
      <c r="Q8750" s="2">
        <v>44836</v>
      </c>
      <c r="R8750" t="s">
        <v>83</v>
      </c>
      <c r="S8750" t="s">
        <v>45</v>
      </c>
      <c r="T8750">
        <f>_xlfn.DAYS(Raw_data_US_healthcare[[#This Row],[Discharge Date]],Raw_data_US_healthcare[[#This Row],[Date of Admission]])</f>
        <v>9</v>
      </c>
    </row>
    <row r="8751" spans="1:20" x14ac:dyDescent="0.3">
      <c r="A8751" t="s">
        <v>26512</v>
      </c>
      <c r="B8751" t="s">
        <v>23425</v>
      </c>
      <c r="C8751">
        <v>63</v>
      </c>
      <c r="D8751" t="str">
        <f>IF(Raw_data_US_healthcare[[#This Row],[Age]]&lt;35,"Young",IF(Raw_data_US_healthcare[[#This Row],[Age]]&lt;60,"Middle","Senior"))</f>
        <v>Senior</v>
      </c>
      <c r="E8751" t="s">
        <v>26</v>
      </c>
      <c r="F8751" t="s">
        <v>49</v>
      </c>
      <c r="G8751" t="s">
        <v>49</v>
      </c>
      <c r="H8751" t="s">
        <v>69</v>
      </c>
      <c r="I8751" s="2">
        <v>44252</v>
      </c>
      <c r="J8751" t="s">
        <v>7459</v>
      </c>
      <c r="K8751" t="s">
        <v>23426</v>
      </c>
      <c r="L8751" t="s">
        <v>21</v>
      </c>
      <c r="M8751">
        <v>7343.7052000000003</v>
      </c>
      <c r="N8751">
        <v>366</v>
      </c>
      <c r="O8751" t="s">
        <v>22</v>
      </c>
      <c r="P8751" t="s">
        <v>22</v>
      </c>
      <c r="Q8751" s="2">
        <v>44271</v>
      </c>
      <c r="R8751" t="s">
        <v>23</v>
      </c>
      <c r="S8751" t="s">
        <v>33</v>
      </c>
      <c r="T8751">
        <f>_xlfn.DAYS(Raw_data_US_healthcare[[#This Row],[Discharge Date]],Raw_data_US_healthcare[[#This Row],[Date of Admission]])</f>
        <v>19</v>
      </c>
    </row>
    <row r="8752" spans="1:20" x14ac:dyDescent="0.3">
      <c r="A8752" t="s">
        <v>26511</v>
      </c>
      <c r="B8752" t="s">
        <v>23427</v>
      </c>
      <c r="C8752">
        <v>60</v>
      </c>
      <c r="D8752" t="str">
        <f>IF(Raw_data_US_healthcare[[#This Row],[Age]]&lt;35,"Young",IF(Raw_data_US_healthcare[[#This Row],[Age]]&lt;60,"Middle","Senior"))</f>
        <v>Senior</v>
      </c>
      <c r="E8752" t="s">
        <v>16</v>
      </c>
      <c r="F8752" t="s">
        <v>228</v>
      </c>
      <c r="G8752" t="s">
        <v>228</v>
      </c>
      <c r="H8752" t="s">
        <v>18</v>
      </c>
      <c r="I8752" s="2">
        <v>44705</v>
      </c>
      <c r="J8752" t="s">
        <v>23428</v>
      </c>
      <c r="K8752" t="s">
        <v>23429</v>
      </c>
      <c r="L8752" t="s">
        <v>21</v>
      </c>
      <c r="M8752">
        <v>26477.275600000001</v>
      </c>
      <c r="N8752">
        <v>398</v>
      </c>
      <c r="O8752" t="s">
        <v>43</v>
      </c>
      <c r="P8752" t="s">
        <v>43</v>
      </c>
      <c r="Q8752" s="2">
        <v>44719</v>
      </c>
      <c r="R8752" t="s">
        <v>44</v>
      </c>
      <c r="S8752" t="s">
        <v>33</v>
      </c>
      <c r="T8752">
        <f>_xlfn.DAYS(Raw_data_US_healthcare[[#This Row],[Discharge Date]],Raw_data_US_healthcare[[#This Row],[Date of Admission]])</f>
        <v>14</v>
      </c>
    </row>
    <row r="8753" spans="1:20" x14ac:dyDescent="0.3">
      <c r="A8753" t="s">
        <v>26511</v>
      </c>
      <c r="B8753" t="s">
        <v>23430</v>
      </c>
      <c r="C8753">
        <v>78</v>
      </c>
      <c r="D8753" t="str">
        <f>IF(Raw_data_US_healthcare[[#This Row],[Age]]&lt;35,"Young",IF(Raw_data_US_healthcare[[#This Row],[Age]]&lt;60,"Middle","Senior"))</f>
        <v>Senior</v>
      </c>
      <c r="E8753" t="s">
        <v>16</v>
      </c>
      <c r="F8753" t="s">
        <v>88</v>
      </c>
      <c r="G8753" t="s">
        <v>88</v>
      </c>
      <c r="H8753" t="s">
        <v>69</v>
      </c>
      <c r="I8753" s="2">
        <v>43738</v>
      </c>
      <c r="J8753" t="s">
        <v>23431</v>
      </c>
      <c r="K8753" t="s">
        <v>23432</v>
      </c>
      <c r="L8753" t="s">
        <v>21</v>
      </c>
      <c r="M8753">
        <v>18432.792700000002</v>
      </c>
      <c r="N8753">
        <v>289</v>
      </c>
      <c r="O8753" t="s">
        <v>22</v>
      </c>
      <c r="P8753" t="s">
        <v>22</v>
      </c>
      <c r="Q8753" s="2">
        <v>43739</v>
      </c>
      <c r="R8753" t="s">
        <v>32</v>
      </c>
      <c r="S8753" t="s">
        <v>45</v>
      </c>
      <c r="T8753">
        <f>_xlfn.DAYS(Raw_data_US_healthcare[[#This Row],[Discharge Date]],Raw_data_US_healthcare[[#This Row],[Date of Admission]])</f>
        <v>1</v>
      </c>
    </row>
    <row r="8754" spans="1:20" x14ac:dyDescent="0.3">
      <c r="A8754" t="s">
        <v>26512</v>
      </c>
      <c r="B8754" t="s">
        <v>23433</v>
      </c>
      <c r="C8754">
        <v>49</v>
      </c>
      <c r="D8754" t="str">
        <f>IF(Raw_data_US_healthcare[[#This Row],[Age]]&lt;35,"Young",IF(Raw_data_US_healthcare[[#This Row],[Age]]&lt;60,"Middle","Senior"))</f>
        <v>Middle</v>
      </c>
      <c r="E8754" t="s">
        <v>26</v>
      </c>
      <c r="F8754" t="s">
        <v>49</v>
      </c>
      <c r="G8754" t="s">
        <v>49</v>
      </c>
      <c r="H8754" t="s">
        <v>28</v>
      </c>
      <c r="I8754" s="2">
        <v>43825</v>
      </c>
      <c r="J8754" t="s">
        <v>23434</v>
      </c>
      <c r="K8754" t="s">
        <v>23435</v>
      </c>
      <c r="L8754" t="s">
        <v>60</v>
      </c>
      <c r="M8754">
        <v>25695.072199999999</v>
      </c>
      <c r="N8754">
        <v>456</v>
      </c>
      <c r="O8754" t="s">
        <v>43</v>
      </c>
      <c r="P8754" t="s">
        <v>43</v>
      </c>
      <c r="Q8754" s="2">
        <v>43850</v>
      </c>
      <c r="R8754" t="s">
        <v>48</v>
      </c>
      <c r="S8754" t="s">
        <v>45</v>
      </c>
      <c r="T8754">
        <f>_xlfn.DAYS(Raw_data_US_healthcare[[#This Row],[Discharge Date]],Raw_data_US_healthcare[[#This Row],[Date of Admission]])</f>
        <v>25</v>
      </c>
    </row>
    <row r="8755" spans="1:20" x14ac:dyDescent="0.3">
      <c r="A8755" t="s">
        <v>26511</v>
      </c>
      <c r="B8755" t="s">
        <v>23436</v>
      </c>
      <c r="C8755">
        <v>57</v>
      </c>
      <c r="D8755" t="str">
        <f>IF(Raw_data_US_healthcare[[#This Row],[Age]]&lt;35,"Young",IF(Raw_data_US_healthcare[[#This Row],[Age]]&lt;60,"Middle","Senior"))</f>
        <v>Middle</v>
      </c>
      <c r="E8755" t="s">
        <v>16</v>
      </c>
      <c r="F8755" t="s">
        <v>113</v>
      </c>
      <c r="G8755" t="s">
        <v>113</v>
      </c>
      <c r="H8755" t="s">
        <v>28</v>
      </c>
      <c r="I8755" s="2">
        <v>44337</v>
      </c>
      <c r="J8755" t="s">
        <v>9116</v>
      </c>
      <c r="K8755" t="s">
        <v>23437</v>
      </c>
      <c r="L8755" t="s">
        <v>56</v>
      </c>
      <c r="M8755">
        <v>38283.342900000003</v>
      </c>
      <c r="N8755">
        <v>459</v>
      </c>
      <c r="O8755" t="s">
        <v>39</v>
      </c>
      <c r="P8755" t="s">
        <v>39</v>
      </c>
      <c r="Q8755" s="2">
        <v>44343</v>
      </c>
      <c r="R8755" t="s">
        <v>23</v>
      </c>
      <c r="S8755" t="s">
        <v>33</v>
      </c>
      <c r="T8755">
        <f>_xlfn.DAYS(Raw_data_US_healthcare[[#This Row],[Discharge Date]],Raw_data_US_healthcare[[#This Row],[Date of Admission]])</f>
        <v>6</v>
      </c>
    </row>
    <row r="8756" spans="1:20" x14ac:dyDescent="0.3">
      <c r="A8756" t="s">
        <v>26511</v>
      </c>
      <c r="B8756" t="s">
        <v>8266</v>
      </c>
      <c r="C8756">
        <v>37</v>
      </c>
      <c r="D8756" t="str">
        <f>IF(Raw_data_US_healthcare[[#This Row],[Age]]&lt;35,"Young",IF(Raw_data_US_healthcare[[#This Row],[Age]]&lt;60,"Middle","Senior"))</f>
        <v>Middle</v>
      </c>
      <c r="E8756" t="s">
        <v>16</v>
      </c>
      <c r="F8756" t="s">
        <v>27</v>
      </c>
      <c r="G8756" t="s">
        <v>27</v>
      </c>
      <c r="H8756" t="s">
        <v>69</v>
      </c>
      <c r="I8756" s="2">
        <v>43682</v>
      </c>
      <c r="J8756" t="s">
        <v>23438</v>
      </c>
      <c r="K8756" t="s">
        <v>23439</v>
      </c>
      <c r="L8756" t="s">
        <v>60</v>
      </c>
      <c r="M8756">
        <v>45178.974300000002</v>
      </c>
      <c r="N8756">
        <v>382</v>
      </c>
      <c r="O8756" t="s">
        <v>43</v>
      </c>
      <c r="P8756" t="s">
        <v>43</v>
      </c>
      <c r="Q8756" s="2">
        <v>43690</v>
      </c>
      <c r="R8756" t="s">
        <v>48</v>
      </c>
      <c r="S8756" t="s">
        <v>45</v>
      </c>
      <c r="T8756">
        <f>_xlfn.DAYS(Raw_data_US_healthcare[[#This Row],[Discharge Date]],Raw_data_US_healthcare[[#This Row],[Date of Admission]])</f>
        <v>8</v>
      </c>
    </row>
    <row r="8757" spans="1:20" x14ac:dyDescent="0.3">
      <c r="A8757" t="s">
        <v>26512</v>
      </c>
      <c r="B8757" t="s">
        <v>23440</v>
      </c>
      <c r="C8757">
        <v>45</v>
      </c>
      <c r="D8757" t="str">
        <f>IF(Raw_data_US_healthcare[[#This Row],[Age]]&lt;35,"Young",IF(Raw_data_US_healthcare[[#This Row],[Age]]&lt;60,"Middle","Senior"))</f>
        <v>Middle</v>
      </c>
      <c r="E8757" t="s">
        <v>26</v>
      </c>
      <c r="F8757" t="s">
        <v>62</v>
      </c>
      <c r="G8757" t="s">
        <v>62</v>
      </c>
      <c r="H8757" t="s">
        <v>26514</v>
      </c>
      <c r="I8757" s="2">
        <v>45228</v>
      </c>
      <c r="J8757" t="s">
        <v>23441</v>
      </c>
      <c r="K8757" t="s">
        <v>23442</v>
      </c>
      <c r="L8757" t="s">
        <v>52</v>
      </c>
      <c r="M8757">
        <v>36811.562899999997</v>
      </c>
      <c r="N8757">
        <v>343</v>
      </c>
      <c r="O8757" t="s">
        <v>43</v>
      </c>
      <c r="P8757" t="s">
        <v>43</v>
      </c>
      <c r="Q8757" s="2">
        <v>45242</v>
      </c>
      <c r="R8757" t="s">
        <v>32</v>
      </c>
      <c r="S8757" t="s">
        <v>33</v>
      </c>
      <c r="T8757">
        <f>_xlfn.DAYS(Raw_data_US_healthcare[[#This Row],[Discharge Date]],Raw_data_US_healthcare[[#This Row],[Date of Admission]])</f>
        <v>14</v>
      </c>
    </row>
    <row r="8758" spans="1:20" x14ac:dyDescent="0.3">
      <c r="A8758" t="s">
        <v>26511</v>
      </c>
      <c r="B8758" t="s">
        <v>23443</v>
      </c>
      <c r="C8758">
        <v>59</v>
      </c>
      <c r="D8758" t="str">
        <f>IF(Raw_data_US_healthcare[[#This Row],[Age]]&lt;35,"Young",IF(Raw_data_US_healthcare[[#This Row],[Age]]&lt;60,"Middle","Senior"))</f>
        <v>Middle</v>
      </c>
      <c r="E8758" t="s">
        <v>16</v>
      </c>
      <c r="F8758" t="s">
        <v>35</v>
      </c>
      <c r="G8758" t="s">
        <v>35</v>
      </c>
      <c r="H8758" t="s">
        <v>26516</v>
      </c>
      <c r="I8758" s="2">
        <v>44457</v>
      </c>
      <c r="J8758" t="s">
        <v>23444</v>
      </c>
      <c r="K8758" t="s">
        <v>13282</v>
      </c>
      <c r="L8758" t="s">
        <v>21</v>
      </c>
      <c r="M8758">
        <v>34565.635499999997</v>
      </c>
      <c r="N8758">
        <v>237</v>
      </c>
      <c r="O8758" t="s">
        <v>43</v>
      </c>
      <c r="P8758" t="s">
        <v>43</v>
      </c>
      <c r="Q8758" s="2">
        <v>44480</v>
      </c>
      <c r="R8758" t="s">
        <v>48</v>
      </c>
      <c r="S8758" t="s">
        <v>45</v>
      </c>
      <c r="T8758">
        <f>_xlfn.DAYS(Raw_data_US_healthcare[[#This Row],[Discharge Date]],Raw_data_US_healthcare[[#This Row],[Date of Admission]])</f>
        <v>23</v>
      </c>
    </row>
    <row r="8759" spans="1:20" x14ac:dyDescent="0.3">
      <c r="A8759" t="s">
        <v>26511</v>
      </c>
      <c r="B8759" t="s">
        <v>23445</v>
      </c>
      <c r="C8759">
        <v>59</v>
      </c>
      <c r="D8759" t="str">
        <f>IF(Raw_data_US_healthcare[[#This Row],[Age]]&lt;35,"Young",IF(Raw_data_US_healthcare[[#This Row],[Age]]&lt;60,"Middle","Senior"))</f>
        <v>Middle</v>
      </c>
      <c r="E8759" t="s">
        <v>16</v>
      </c>
      <c r="F8759" t="s">
        <v>35</v>
      </c>
      <c r="G8759" t="s">
        <v>35</v>
      </c>
      <c r="H8759" t="s">
        <v>28</v>
      </c>
      <c r="I8759" s="2">
        <v>43950</v>
      </c>
      <c r="J8759" t="s">
        <v>23446</v>
      </c>
      <c r="K8759" t="s">
        <v>23447</v>
      </c>
      <c r="L8759" t="s">
        <v>31</v>
      </c>
      <c r="M8759">
        <v>35655.173999999999</v>
      </c>
      <c r="N8759">
        <v>346</v>
      </c>
      <c r="O8759" t="s">
        <v>22</v>
      </c>
      <c r="P8759" t="s">
        <v>22</v>
      </c>
      <c r="Q8759" s="2">
        <v>43958</v>
      </c>
      <c r="R8759" t="s">
        <v>44</v>
      </c>
      <c r="S8759" t="s">
        <v>45</v>
      </c>
      <c r="T8759">
        <f>_xlfn.DAYS(Raw_data_US_healthcare[[#This Row],[Discharge Date]],Raw_data_US_healthcare[[#This Row],[Date of Admission]])</f>
        <v>8</v>
      </c>
    </row>
    <row r="8760" spans="1:20" x14ac:dyDescent="0.3">
      <c r="A8760" t="s">
        <v>26511</v>
      </c>
      <c r="B8760" t="s">
        <v>23448</v>
      </c>
      <c r="C8760">
        <v>39</v>
      </c>
      <c r="D8760" t="str">
        <f>IF(Raw_data_US_healthcare[[#This Row],[Age]]&lt;35,"Young",IF(Raw_data_US_healthcare[[#This Row],[Age]]&lt;60,"Middle","Senior"))</f>
        <v>Middle</v>
      </c>
      <c r="E8760" t="s">
        <v>16</v>
      </c>
      <c r="F8760" t="s">
        <v>35</v>
      </c>
      <c r="G8760" t="s">
        <v>35</v>
      </c>
      <c r="H8760" t="s">
        <v>26514</v>
      </c>
      <c r="I8760" s="2">
        <v>44741</v>
      </c>
      <c r="J8760" t="s">
        <v>23449</v>
      </c>
      <c r="K8760" t="s">
        <v>23450</v>
      </c>
      <c r="L8760" t="s">
        <v>60</v>
      </c>
      <c r="M8760">
        <v>12490.4697</v>
      </c>
      <c r="N8760">
        <v>358</v>
      </c>
      <c r="O8760" t="s">
        <v>43</v>
      </c>
      <c r="P8760" t="s">
        <v>43</v>
      </c>
      <c r="Q8760" s="2">
        <v>44771</v>
      </c>
      <c r="R8760" t="s">
        <v>32</v>
      </c>
      <c r="S8760" t="s">
        <v>33</v>
      </c>
      <c r="T8760">
        <f>_xlfn.DAYS(Raw_data_US_healthcare[[#This Row],[Discharge Date]],Raw_data_US_healthcare[[#This Row],[Date of Admission]])</f>
        <v>30</v>
      </c>
    </row>
    <row r="8761" spans="1:20" x14ac:dyDescent="0.3">
      <c r="A8761" t="s">
        <v>26511</v>
      </c>
      <c r="B8761" t="s">
        <v>23451</v>
      </c>
      <c r="C8761">
        <v>60</v>
      </c>
      <c r="D8761" t="str">
        <f>IF(Raw_data_US_healthcare[[#This Row],[Age]]&lt;35,"Young",IF(Raw_data_US_healthcare[[#This Row],[Age]]&lt;60,"Middle","Senior"))</f>
        <v>Senior</v>
      </c>
      <c r="E8761" t="s">
        <v>16</v>
      </c>
      <c r="F8761" t="s">
        <v>35</v>
      </c>
      <c r="G8761" t="s">
        <v>35</v>
      </c>
      <c r="H8761" t="s">
        <v>36</v>
      </c>
      <c r="I8761" s="2">
        <v>43894</v>
      </c>
      <c r="J8761" t="s">
        <v>23452</v>
      </c>
      <c r="K8761" t="s">
        <v>23453</v>
      </c>
      <c r="L8761" t="s">
        <v>21</v>
      </c>
      <c r="M8761">
        <v>9972.0568000000003</v>
      </c>
      <c r="N8761">
        <v>178</v>
      </c>
      <c r="O8761" t="s">
        <v>22</v>
      </c>
      <c r="P8761" t="s">
        <v>22</v>
      </c>
      <c r="Q8761" s="2">
        <v>43912</v>
      </c>
      <c r="R8761" t="s">
        <v>48</v>
      </c>
      <c r="S8761" t="s">
        <v>45</v>
      </c>
      <c r="T8761">
        <f>_xlfn.DAYS(Raw_data_US_healthcare[[#This Row],[Discharge Date]],Raw_data_US_healthcare[[#This Row],[Date of Admission]])</f>
        <v>18</v>
      </c>
    </row>
    <row r="8762" spans="1:20" x14ac:dyDescent="0.3">
      <c r="A8762" t="s">
        <v>26511</v>
      </c>
      <c r="B8762" t="s">
        <v>23454</v>
      </c>
      <c r="C8762">
        <v>85</v>
      </c>
      <c r="D8762" t="str">
        <f>IF(Raw_data_US_healthcare[[#This Row],[Age]]&lt;35,"Young",IF(Raw_data_US_healthcare[[#This Row],[Age]]&lt;60,"Middle","Senior"))</f>
        <v>Senior</v>
      </c>
      <c r="E8762" t="s">
        <v>16</v>
      </c>
      <c r="F8762" t="s">
        <v>228</v>
      </c>
      <c r="G8762" t="s">
        <v>228</v>
      </c>
      <c r="H8762" t="s">
        <v>36</v>
      </c>
      <c r="I8762" s="2">
        <v>44540</v>
      </c>
      <c r="J8762" t="s">
        <v>23455</v>
      </c>
      <c r="K8762" t="s">
        <v>23456</v>
      </c>
      <c r="L8762" t="s">
        <v>21</v>
      </c>
      <c r="M8762">
        <v>10556.5957</v>
      </c>
      <c r="N8762">
        <v>108</v>
      </c>
      <c r="O8762" t="s">
        <v>43</v>
      </c>
      <c r="P8762" t="s">
        <v>43</v>
      </c>
      <c r="Q8762" s="2">
        <v>44542</v>
      </c>
      <c r="R8762" t="s">
        <v>48</v>
      </c>
      <c r="S8762" t="s">
        <v>24</v>
      </c>
      <c r="T8762">
        <f>_xlfn.DAYS(Raw_data_US_healthcare[[#This Row],[Discharge Date]],Raw_data_US_healthcare[[#This Row],[Date of Admission]])</f>
        <v>2</v>
      </c>
    </row>
    <row r="8763" spans="1:20" x14ac:dyDescent="0.3">
      <c r="A8763" t="s">
        <v>26511</v>
      </c>
      <c r="B8763" t="s">
        <v>23457</v>
      </c>
      <c r="C8763">
        <v>85</v>
      </c>
      <c r="D8763" t="str">
        <f>IF(Raw_data_US_healthcare[[#This Row],[Age]]&lt;35,"Young",IF(Raw_data_US_healthcare[[#This Row],[Age]]&lt;60,"Middle","Senior"))</f>
        <v>Senior</v>
      </c>
      <c r="E8763" t="s">
        <v>16</v>
      </c>
      <c r="F8763" t="s">
        <v>88</v>
      </c>
      <c r="G8763" t="s">
        <v>88</v>
      </c>
      <c r="H8763" t="s">
        <v>36</v>
      </c>
      <c r="I8763" s="2">
        <v>44513</v>
      </c>
      <c r="J8763" t="s">
        <v>23458</v>
      </c>
      <c r="K8763" t="s">
        <v>2923</v>
      </c>
      <c r="L8763" t="s">
        <v>21</v>
      </c>
      <c r="M8763">
        <v>5872.48</v>
      </c>
      <c r="N8763">
        <v>372</v>
      </c>
      <c r="O8763" t="s">
        <v>22</v>
      </c>
      <c r="P8763" t="s">
        <v>22</v>
      </c>
      <c r="Q8763" s="2">
        <v>44521</v>
      </c>
      <c r="R8763" t="s">
        <v>83</v>
      </c>
      <c r="S8763" t="s">
        <v>24</v>
      </c>
      <c r="T8763">
        <f>_xlfn.DAYS(Raw_data_US_healthcare[[#This Row],[Discharge Date]],Raw_data_US_healthcare[[#This Row],[Date of Admission]])</f>
        <v>8</v>
      </c>
    </row>
    <row r="8764" spans="1:20" x14ac:dyDescent="0.3">
      <c r="A8764" t="s">
        <v>26511</v>
      </c>
      <c r="B8764" t="s">
        <v>23459</v>
      </c>
      <c r="C8764">
        <v>24</v>
      </c>
      <c r="D8764" t="str">
        <f>IF(Raw_data_US_healthcare[[#This Row],[Age]]&lt;35,"Young",IF(Raw_data_US_healthcare[[#This Row],[Age]]&lt;60,"Middle","Senior"))</f>
        <v>Young</v>
      </c>
      <c r="E8764" t="s">
        <v>16</v>
      </c>
      <c r="F8764" t="s">
        <v>17</v>
      </c>
      <c r="G8764" t="s">
        <v>17</v>
      </c>
      <c r="H8764" t="s">
        <v>36</v>
      </c>
      <c r="I8764" s="2">
        <v>45195</v>
      </c>
      <c r="J8764" t="s">
        <v>23460</v>
      </c>
      <c r="K8764" t="s">
        <v>20762</v>
      </c>
      <c r="L8764" t="s">
        <v>56</v>
      </c>
      <c r="M8764">
        <v>4966.0491000000002</v>
      </c>
      <c r="N8764">
        <v>371</v>
      </c>
      <c r="O8764" t="s">
        <v>22</v>
      </c>
      <c r="P8764" t="s">
        <v>22</v>
      </c>
      <c r="Q8764" s="2">
        <v>45215</v>
      </c>
      <c r="R8764" t="s">
        <v>23</v>
      </c>
      <c r="S8764" t="s">
        <v>45</v>
      </c>
      <c r="T8764">
        <f>_xlfn.DAYS(Raw_data_US_healthcare[[#This Row],[Discharge Date]],Raw_data_US_healthcare[[#This Row],[Date of Admission]])</f>
        <v>20</v>
      </c>
    </row>
    <row r="8765" spans="1:20" x14ac:dyDescent="0.3">
      <c r="A8765" t="s">
        <v>26512</v>
      </c>
      <c r="B8765" t="s">
        <v>23461</v>
      </c>
      <c r="C8765">
        <v>64</v>
      </c>
      <c r="D8765" t="str">
        <f>IF(Raw_data_US_healthcare[[#This Row],[Age]]&lt;35,"Young",IF(Raw_data_US_healthcare[[#This Row],[Age]]&lt;60,"Middle","Senior"))</f>
        <v>Senior</v>
      </c>
      <c r="E8765" t="s">
        <v>26</v>
      </c>
      <c r="F8765" t="s">
        <v>35</v>
      </c>
      <c r="G8765" t="s">
        <v>35</v>
      </c>
      <c r="H8765" t="s">
        <v>26514</v>
      </c>
      <c r="I8765" s="2">
        <v>43536</v>
      </c>
      <c r="J8765" t="s">
        <v>20814</v>
      </c>
      <c r="K8765" t="s">
        <v>23462</v>
      </c>
      <c r="L8765" t="s">
        <v>21</v>
      </c>
      <c r="M8765">
        <v>16682.119200000001</v>
      </c>
      <c r="N8765">
        <v>489</v>
      </c>
      <c r="O8765" t="s">
        <v>39</v>
      </c>
      <c r="P8765" t="s">
        <v>39</v>
      </c>
      <c r="Q8765" s="2">
        <v>43562</v>
      </c>
      <c r="R8765" t="s">
        <v>48</v>
      </c>
      <c r="S8765" t="s">
        <v>33</v>
      </c>
      <c r="T8765">
        <f>_xlfn.DAYS(Raw_data_US_healthcare[[#This Row],[Discharge Date]],Raw_data_US_healthcare[[#This Row],[Date of Admission]])</f>
        <v>26</v>
      </c>
    </row>
    <row r="8766" spans="1:20" x14ac:dyDescent="0.3">
      <c r="A8766" t="s">
        <v>26512</v>
      </c>
      <c r="B8766" t="s">
        <v>23463</v>
      </c>
      <c r="C8766">
        <v>39</v>
      </c>
      <c r="D8766" t="str">
        <f>IF(Raw_data_US_healthcare[[#This Row],[Age]]&lt;35,"Young",IF(Raw_data_US_healthcare[[#This Row],[Age]]&lt;60,"Middle","Senior"))</f>
        <v>Middle</v>
      </c>
      <c r="E8766" t="s">
        <v>26</v>
      </c>
      <c r="F8766" t="s">
        <v>88</v>
      </c>
      <c r="G8766" t="s">
        <v>88</v>
      </c>
      <c r="H8766" t="s">
        <v>69</v>
      </c>
      <c r="I8766" s="2">
        <v>44094</v>
      </c>
      <c r="J8766" t="s">
        <v>23464</v>
      </c>
      <c r="K8766" t="s">
        <v>23465</v>
      </c>
      <c r="L8766" t="s">
        <v>31</v>
      </c>
      <c r="M8766">
        <v>31123.7497</v>
      </c>
      <c r="N8766">
        <v>119</v>
      </c>
      <c r="O8766" t="s">
        <v>22</v>
      </c>
      <c r="P8766" t="s">
        <v>22</v>
      </c>
      <c r="Q8766" s="2">
        <v>44113</v>
      </c>
      <c r="R8766" t="s">
        <v>32</v>
      </c>
      <c r="S8766" t="s">
        <v>33</v>
      </c>
      <c r="T8766">
        <f>_xlfn.DAYS(Raw_data_US_healthcare[[#This Row],[Discharge Date]],Raw_data_US_healthcare[[#This Row],[Date of Admission]])</f>
        <v>19</v>
      </c>
    </row>
    <row r="8767" spans="1:20" x14ac:dyDescent="0.3">
      <c r="A8767" t="s">
        <v>26511</v>
      </c>
      <c r="B8767" t="s">
        <v>23466</v>
      </c>
      <c r="C8767">
        <v>55</v>
      </c>
      <c r="D8767" t="str">
        <f>IF(Raw_data_US_healthcare[[#This Row],[Age]]&lt;35,"Young",IF(Raw_data_US_healthcare[[#This Row],[Age]]&lt;60,"Middle","Senior"))</f>
        <v>Middle</v>
      </c>
      <c r="E8767" t="s">
        <v>16</v>
      </c>
      <c r="F8767" t="s">
        <v>113</v>
      </c>
      <c r="G8767" t="s">
        <v>113</v>
      </c>
      <c r="H8767" t="s">
        <v>69</v>
      </c>
      <c r="I8767" s="2">
        <v>44644</v>
      </c>
      <c r="J8767" t="s">
        <v>23467</v>
      </c>
      <c r="K8767" t="s">
        <v>23468</v>
      </c>
      <c r="L8767" t="s">
        <v>31</v>
      </c>
      <c r="M8767">
        <v>58617.294900000001</v>
      </c>
      <c r="N8767">
        <v>240</v>
      </c>
      <c r="O8767" t="s">
        <v>22</v>
      </c>
      <c r="P8767" t="s">
        <v>22</v>
      </c>
      <c r="Q8767" s="2">
        <v>44651</v>
      </c>
      <c r="R8767" t="s">
        <v>83</v>
      </c>
      <c r="S8767" t="s">
        <v>24</v>
      </c>
      <c r="T8767">
        <f>_xlfn.DAYS(Raw_data_US_healthcare[[#This Row],[Discharge Date]],Raw_data_US_healthcare[[#This Row],[Date of Admission]])</f>
        <v>7</v>
      </c>
    </row>
    <row r="8768" spans="1:20" x14ac:dyDescent="0.3">
      <c r="A8768" t="s">
        <v>26511</v>
      </c>
      <c r="B8768" t="s">
        <v>23469</v>
      </c>
      <c r="C8768">
        <v>51</v>
      </c>
      <c r="D8768" t="str">
        <f>IF(Raw_data_US_healthcare[[#This Row],[Age]]&lt;35,"Young",IF(Raw_data_US_healthcare[[#This Row],[Age]]&lt;60,"Middle","Senior"))</f>
        <v>Middle</v>
      </c>
      <c r="E8768" t="s">
        <v>16</v>
      </c>
      <c r="F8768" t="s">
        <v>62</v>
      </c>
      <c r="G8768" t="s">
        <v>62</v>
      </c>
      <c r="H8768" t="s">
        <v>36</v>
      </c>
      <c r="I8768" s="2">
        <v>43894</v>
      </c>
      <c r="J8768" t="s">
        <v>23470</v>
      </c>
      <c r="K8768" t="s">
        <v>23471</v>
      </c>
      <c r="L8768" t="s">
        <v>60</v>
      </c>
      <c r="M8768">
        <v>7748.5681999999997</v>
      </c>
      <c r="N8768">
        <v>434</v>
      </c>
      <c r="O8768" t="s">
        <v>22</v>
      </c>
      <c r="P8768" t="s">
        <v>22</v>
      </c>
      <c r="Q8768" s="2">
        <v>43900</v>
      </c>
      <c r="R8768" t="s">
        <v>23</v>
      </c>
      <c r="S8768" t="s">
        <v>45</v>
      </c>
      <c r="T8768">
        <f>_xlfn.DAYS(Raw_data_US_healthcare[[#This Row],[Discharge Date]],Raw_data_US_healthcare[[#This Row],[Date of Admission]])</f>
        <v>6</v>
      </c>
    </row>
    <row r="8769" spans="1:20" x14ac:dyDescent="0.3">
      <c r="A8769" t="s">
        <v>26512</v>
      </c>
      <c r="B8769" t="s">
        <v>23472</v>
      </c>
      <c r="C8769">
        <v>67</v>
      </c>
      <c r="D8769" t="str">
        <f>IF(Raw_data_US_healthcare[[#This Row],[Age]]&lt;35,"Young",IF(Raw_data_US_healthcare[[#This Row],[Age]]&lt;60,"Middle","Senior"))</f>
        <v>Senior</v>
      </c>
      <c r="E8769" t="s">
        <v>26</v>
      </c>
      <c r="F8769" t="s">
        <v>27</v>
      </c>
      <c r="G8769" t="s">
        <v>27</v>
      </c>
      <c r="H8769" t="s">
        <v>69</v>
      </c>
      <c r="I8769" s="2">
        <v>45128</v>
      </c>
      <c r="J8769" t="s">
        <v>23473</v>
      </c>
      <c r="K8769" t="s">
        <v>8429</v>
      </c>
      <c r="L8769" t="s">
        <v>21</v>
      </c>
      <c r="M8769">
        <v>62796.459499999997</v>
      </c>
      <c r="N8769">
        <v>127</v>
      </c>
      <c r="O8769" t="s">
        <v>39</v>
      </c>
      <c r="P8769" t="s">
        <v>39</v>
      </c>
      <c r="Q8769" s="2">
        <v>45142</v>
      </c>
      <c r="R8769" t="s">
        <v>23</v>
      </c>
      <c r="S8769" t="s">
        <v>33</v>
      </c>
      <c r="T8769">
        <f>_xlfn.DAYS(Raw_data_US_healthcare[[#This Row],[Discharge Date]],Raw_data_US_healthcare[[#This Row],[Date of Admission]])</f>
        <v>14</v>
      </c>
    </row>
    <row r="8770" spans="1:20" x14ac:dyDescent="0.3">
      <c r="A8770" t="s">
        <v>26511</v>
      </c>
      <c r="B8770" t="s">
        <v>23474</v>
      </c>
      <c r="C8770">
        <v>73</v>
      </c>
      <c r="D8770" t="str">
        <f>IF(Raw_data_US_healthcare[[#This Row],[Age]]&lt;35,"Young",IF(Raw_data_US_healthcare[[#This Row],[Age]]&lt;60,"Middle","Senior"))</f>
        <v>Senior</v>
      </c>
      <c r="E8770" t="s">
        <v>16</v>
      </c>
      <c r="F8770" t="s">
        <v>35</v>
      </c>
      <c r="G8770" t="s">
        <v>35</v>
      </c>
      <c r="H8770" t="s">
        <v>28</v>
      </c>
      <c r="I8770" s="2">
        <v>43849</v>
      </c>
      <c r="J8770" t="s">
        <v>23475</v>
      </c>
      <c r="K8770" t="s">
        <v>23476</v>
      </c>
      <c r="L8770" t="s">
        <v>21</v>
      </c>
      <c r="M8770">
        <v>18427.151300000001</v>
      </c>
      <c r="N8770">
        <v>114</v>
      </c>
      <c r="O8770" t="s">
        <v>22</v>
      </c>
      <c r="P8770" t="s">
        <v>22</v>
      </c>
      <c r="Q8770" s="2">
        <v>43852</v>
      </c>
      <c r="R8770" t="s">
        <v>48</v>
      </c>
      <c r="S8770" t="s">
        <v>33</v>
      </c>
      <c r="T8770">
        <f>_xlfn.DAYS(Raw_data_US_healthcare[[#This Row],[Discharge Date]],Raw_data_US_healthcare[[#This Row],[Date of Admission]])</f>
        <v>3</v>
      </c>
    </row>
    <row r="8771" spans="1:20" x14ac:dyDescent="0.3">
      <c r="A8771" t="s">
        <v>26511</v>
      </c>
      <c r="B8771" t="s">
        <v>23477</v>
      </c>
      <c r="C8771">
        <v>23</v>
      </c>
      <c r="D8771" t="str">
        <f>IF(Raw_data_US_healthcare[[#This Row],[Age]]&lt;35,"Young",IF(Raw_data_US_healthcare[[#This Row],[Age]]&lt;60,"Middle","Senior"))</f>
        <v>Young</v>
      </c>
      <c r="E8771" t="s">
        <v>16</v>
      </c>
      <c r="F8771" t="s">
        <v>49</v>
      </c>
      <c r="G8771" t="s">
        <v>49</v>
      </c>
      <c r="H8771" t="s">
        <v>36</v>
      </c>
      <c r="I8771" s="2">
        <v>43515</v>
      </c>
      <c r="J8771" t="s">
        <v>23478</v>
      </c>
      <c r="K8771" t="s">
        <v>23479</v>
      </c>
      <c r="L8771" t="s">
        <v>52</v>
      </c>
      <c r="M8771">
        <v>16182.796700000001</v>
      </c>
      <c r="N8771">
        <v>180</v>
      </c>
      <c r="O8771" t="s">
        <v>22</v>
      </c>
      <c r="P8771" t="s">
        <v>22</v>
      </c>
      <c r="Q8771" s="2">
        <v>43531</v>
      </c>
      <c r="R8771" t="s">
        <v>44</v>
      </c>
      <c r="S8771" t="s">
        <v>33</v>
      </c>
      <c r="T8771">
        <f>_xlfn.DAYS(Raw_data_US_healthcare[[#This Row],[Discharge Date]],Raw_data_US_healthcare[[#This Row],[Date of Admission]])</f>
        <v>16</v>
      </c>
    </row>
    <row r="8772" spans="1:20" x14ac:dyDescent="0.3">
      <c r="A8772" t="s">
        <v>26512</v>
      </c>
      <c r="B8772" t="s">
        <v>23480</v>
      </c>
      <c r="C8772">
        <v>64</v>
      </c>
      <c r="D8772" t="str">
        <f>IF(Raw_data_US_healthcare[[#This Row],[Age]]&lt;35,"Young",IF(Raw_data_US_healthcare[[#This Row],[Age]]&lt;60,"Middle","Senior"))</f>
        <v>Senior</v>
      </c>
      <c r="E8772" t="s">
        <v>26</v>
      </c>
      <c r="F8772" t="s">
        <v>228</v>
      </c>
      <c r="G8772" t="s">
        <v>228</v>
      </c>
      <c r="H8772" t="s">
        <v>69</v>
      </c>
      <c r="I8772" s="2">
        <v>44973</v>
      </c>
      <c r="J8772" t="s">
        <v>23481</v>
      </c>
      <c r="K8772" t="s">
        <v>23482</v>
      </c>
      <c r="L8772" t="s">
        <v>21</v>
      </c>
      <c r="M8772">
        <v>50892.027900000001</v>
      </c>
      <c r="N8772">
        <v>155</v>
      </c>
      <c r="O8772" t="s">
        <v>22</v>
      </c>
      <c r="P8772" t="s">
        <v>22</v>
      </c>
      <c r="Q8772" s="2">
        <v>44991</v>
      </c>
      <c r="R8772" t="s">
        <v>83</v>
      </c>
      <c r="S8772" t="s">
        <v>24</v>
      </c>
      <c r="T8772">
        <f>_xlfn.DAYS(Raw_data_US_healthcare[[#This Row],[Discharge Date]],Raw_data_US_healthcare[[#This Row],[Date of Admission]])</f>
        <v>18</v>
      </c>
    </row>
    <row r="8773" spans="1:20" x14ac:dyDescent="0.3">
      <c r="A8773" t="s">
        <v>26512</v>
      </c>
      <c r="B8773" t="s">
        <v>23483</v>
      </c>
      <c r="C8773">
        <v>26</v>
      </c>
      <c r="D8773" t="str">
        <f>IF(Raw_data_US_healthcare[[#This Row],[Age]]&lt;35,"Young",IF(Raw_data_US_healthcare[[#This Row],[Age]]&lt;60,"Middle","Senior"))</f>
        <v>Young</v>
      </c>
      <c r="E8773" t="s">
        <v>26</v>
      </c>
      <c r="F8773" t="s">
        <v>88</v>
      </c>
      <c r="G8773" t="s">
        <v>88</v>
      </c>
      <c r="H8773" t="s">
        <v>28</v>
      </c>
      <c r="I8773" s="2">
        <v>43766</v>
      </c>
      <c r="J8773" t="s">
        <v>23484</v>
      </c>
      <c r="K8773" t="s">
        <v>23485</v>
      </c>
      <c r="L8773" t="s">
        <v>56</v>
      </c>
      <c r="M8773">
        <v>29450.256000000001</v>
      </c>
      <c r="N8773">
        <v>479</v>
      </c>
      <c r="O8773" t="s">
        <v>22</v>
      </c>
      <c r="P8773" t="s">
        <v>22</v>
      </c>
      <c r="Q8773" s="2">
        <v>43769</v>
      </c>
      <c r="R8773" t="s">
        <v>32</v>
      </c>
      <c r="S8773" t="s">
        <v>33</v>
      </c>
      <c r="T8773">
        <f>_xlfn.DAYS(Raw_data_US_healthcare[[#This Row],[Discharge Date]],Raw_data_US_healthcare[[#This Row],[Date of Admission]])</f>
        <v>3</v>
      </c>
    </row>
    <row r="8774" spans="1:20" x14ac:dyDescent="0.3">
      <c r="A8774" t="s">
        <v>26512</v>
      </c>
      <c r="B8774" t="s">
        <v>1604</v>
      </c>
      <c r="C8774">
        <v>24</v>
      </c>
      <c r="D8774" t="str">
        <f>IF(Raw_data_US_healthcare[[#This Row],[Age]]&lt;35,"Young",IF(Raw_data_US_healthcare[[#This Row],[Age]]&lt;60,"Middle","Senior"))</f>
        <v>Young</v>
      </c>
      <c r="E8774" t="s">
        <v>26</v>
      </c>
      <c r="F8774" t="s">
        <v>27</v>
      </c>
      <c r="G8774" t="s">
        <v>27</v>
      </c>
      <c r="H8774" t="s">
        <v>26516</v>
      </c>
      <c r="I8774" s="2">
        <v>43599</v>
      </c>
      <c r="J8774" t="s">
        <v>23486</v>
      </c>
      <c r="K8774" t="s">
        <v>23487</v>
      </c>
      <c r="L8774" t="s">
        <v>56</v>
      </c>
      <c r="M8774">
        <v>13413.433300000001</v>
      </c>
      <c r="N8774">
        <v>109</v>
      </c>
      <c r="O8774" t="s">
        <v>39</v>
      </c>
      <c r="P8774" t="s">
        <v>39</v>
      </c>
      <c r="Q8774" s="2">
        <v>43613</v>
      </c>
      <c r="R8774" t="s">
        <v>23</v>
      </c>
      <c r="S8774" t="s">
        <v>24</v>
      </c>
      <c r="T8774">
        <f>_xlfn.DAYS(Raw_data_US_healthcare[[#This Row],[Discharge Date]],Raw_data_US_healthcare[[#This Row],[Date of Admission]])</f>
        <v>14</v>
      </c>
    </row>
    <row r="8775" spans="1:20" x14ac:dyDescent="0.3">
      <c r="A8775" t="s">
        <v>26512</v>
      </c>
      <c r="B8775" t="s">
        <v>23488</v>
      </c>
      <c r="C8775">
        <v>38</v>
      </c>
      <c r="D8775" t="str">
        <f>IF(Raw_data_US_healthcare[[#This Row],[Age]]&lt;35,"Young",IF(Raw_data_US_healthcare[[#This Row],[Age]]&lt;60,"Middle","Senior"))</f>
        <v>Middle</v>
      </c>
      <c r="E8775" t="s">
        <v>26</v>
      </c>
      <c r="F8775" t="s">
        <v>49</v>
      </c>
      <c r="G8775" t="s">
        <v>49</v>
      </c>
      <c r="H8775" t="s">
        <v>36</v>
      </c>
      <c r="I8775" s="2">
        <v>44475</v>
      </c>
      <c r="J8775" t="s">
        <v>23489</v>
      </c>
      <c r="K8775" t="s">
        <v>4582</v>
      </c>
      <c r="L8775" t="s">
        <v>21</v>
      </c>
      <c r="M8775">
        <v>4573.8779000000004</v>
      </c>
      <c r="N8775">
        <v>226</v>
      </c>
      <c r="O8775" t="s">
        <v>22</v>
      </c>
      <c r="P8775" t="s">
        <v>22</v>
      </c>
      <c r="Q8775" s="2">
        <v>44480</v>
      </c>
      <c r="R8775" t="s">
        <v>48</v>
      </c>
      <c r="S8775" t="s">
        <v>45</v>
      </c>
      <c r="T8775">
        <f>_xlfn.DAYS(Raw_data_US_healthcare[[#This Row],[Discharge Date]],Raw_data_US_healthcare[[#This Row],[Date of Admission]])</f>
        <v>5</v>
      </c>
    </row>
    <row r="8776" spans="1:20" x14ac:dyDescent="0.3">
      <c r="A8776" t="s">
        <v>26511</v>
      </c>
      <c r="B8776" t="s">
        <v>23490</v>
      </c>
      <c r="C8776">
        <v>60</v>
      </c>
      <c r="D8776" t="str">
        <f>IF(Raw_data_US_healthcare[[#This Row],[Age]]&lt;35,"Young",IF(Raw_data_US_healthcare[[#This Row],[Age]]&lt;60,"Middle","Senior"))</f>
        <v>Senior</v>
      </c>
      <c r="E8776" t="s">
        <v>16</v>
      </c>
      <c r="F8776" t="s">
        <v>88</v>
      </c>
      <c r="G8776" t="s">
        <v>88</v>
      </c>
      <c r="H8776" t="s">
        <v>26516</v>
      </c>
      <c r="I8776" s="2">
        <v>43629</v>
      </c>
      <c r="J8776" t="s">
        <v>23491</v>
      </c>
      <c r="K8776" t="s">
        <v>2615</v>
      </c>
      <c r="L8776" t="s">
        <v>21</v>
      </c>
      <c r="M8776">
        <v>22780.378199999999</v>
      </c>
      <c r="N8776">
        <v>156</v>
      </c>
      <c r="O8776" t="s">
        <v>39</v>
      </c>
      <c r="P8776" t="s">
        <v>39</v>
      </c>
      <c r="Q8776" s="2">
        <v>43636</v>
      </c>
      <c r="R8776" t="s">
        <v>23</v>
      </c>
      <c r="S8776" t="s">
        <v>33</v>
      </c>
      <c r="T8776">
        <f>_xlfn.DAYS(Raw_data_US_healthcare[[#This Row],[Discharge Date]],Raw_data_US_healthcare[[#This Row],[Date of Admission]])</f>
        <v>7</v>
      </c>
    </row>
    <row r="8777" spans="1:20" x14ac:dyDescent="0.3">
      <c r="A8777" t="s">
        <v>26512</v>
      </c>
      <c r="B8777" t="s">
        <v>23492</v>
      </c>
      <c r="C8777">
        <v>38</v>
      </c>
      <c r="D8777" t="str">
        <f>IF(Raw_data_US_healthcare[[#This Row],[Age]]&lt;35,"Young",IF(Raw_data_US_healthcare[[#This Row],[Age]]&lt;60,"Middle","Senior"))</f>
        <v>Middle</v>
      </c>
      <c r="E8777" t="s">
        <v>26</v>
      </c>
      <c r="F8777" t="s">
        <v>113</v>
      </c>
      <c r="G8777" t="s">
        <v>113</v>
      </c>
      <c r="H8777" t="s">
        <v>26516</v>
      </c>
      <c r="I8777" s="2">
        <v>43482</v>
      </c>
      <c r="J8777" t="s">
        <v>23493</v>
      </c>
      <c r="K8777" t="s">
        <v>23494</v>
      </c>
      <c r="L8777" t="s">
        <v>31</v>
      </c>
      <c r="M8777">
        <v>18829.505000000001</v>
      </c>
      <c r="N8777">
        <v>176</v>
      </c>
      <c r="O8777" t="s">
        <v>39</v>
      </c>
      <c r="P8777" t="s">
        <v>39</v>
      </c>
      <c r="Q8777" s="2">
        <v>43489</v>
      </c>
      <c r="R8777" t="s">
        <v>83</v>
      </c>
      <c r="S8777" t="s">
        <v>45</v>
      </c>
      <c r="T8777">
        <f>_xlfn.DAYS(Raw_data_US_healthcare[[#This Row],[Discharge Date]],Raw_data_US_healthcare[[#This Row],[Date of Admission]])</f>
        <v>7</v>
      </c>
    </row>
    <row r="8778" spans="1:20" x14ac:dyDescent="0.3">
      <c r="A8778" t="s">
        <v>26512</v>
      </c>
      <c r="B8778" t="s">
        <v>23495</v>
      </c>
      <c r="C8778">
        <v>47</v>
      </c>
      <c r="D8778" t="str">
        <f>IF(Raw_data_US_healthcare[[#This Row],[Age]]&lt;35,"Young",IF(Raw_data_US_healthcare[[#This Row],[Age]]&lt;60,"Middle","Senior"))</f>
        <v>Middle</v>
      </c>
      <c r="E8778" t="s">
        <v>26</v>
      </c>
      <c r="F8778" t="s">
        <v>17</v>
      </c>
      <c r="G8778" t="s">
        <v>17</v>
      </c>
      <c r="H8778" t="s">
        <v>36</v>
      </c>
      <c r="I8778" s="2">
        <v>44644</v>
      </c>
      <c r="J8778" t="s">
        <v>19295</v>
      </c>
      <c r="K8778" t="s">
        <v>6109</v>
      </c>
      <c r="L8778" t="s">
        <v>56</v>
      </c>
      <c r="M8778">
        <v>11431.8166</v>
      </c>
      <c r="N8778">
        <v>368</v>
      </c>
      <c r="O8778" t="s">
        <v>22</v>
      </c>
      <c r="P8778" t="s">
        <v>22</v>
      </c>
      <c r="Q8778" s="2">
        <v>44648</v>
      </c>
      <c r="R8778" t="s">
        <v>32</v>
      </c>
      <c r="S8778" t="s">
        <v>45</v>
      </c>
      <c r="T8778">
        <f>_xlfn.DAYS(Raw_data_US_healthcare[[#This Row],[Discharge Date]],Raw_data_US_healthcare[[#This Row],[Date of Admission]])</f>
        <v>4</v>
      </c>
    </row>
    <row r="8779" spans="1:20" x14ac:dyDescent="0.3">
      <c r="A8779" t="s">
        <v>26512</v>
      </c>
      <c r="B8779" t="s">
        <v>23496</v>
      </c>
      <c r="C8779">
        <v>28</v>
      </c>
      <c r="D8779" t="str">
        <f>IF(Raw_data_US_healthcare[[#This Row],[Age]]&lt;35,"Young",IF(Raw_data_US_healthcare[[#This Row],[Age]]&lt;60,"Middle","Senior"))</f>
        <v>Young</v>
      </c>
      <c r="E8779" t="s">
        <v>26</v>
      </c>
      <c r="F8779" t="s">
        <v>88</v>
      </c>
      <c r="G8779" t="s">
        <v>88</v>
      </c>
      <c r="H8779" t="s">
        <v>26516</v>
      </c>
      <c r="I8779" s="2">
        <v>44242</v>
      </c>
      <c r="J8779" t="s">
        <v>23497</v>
      </c>
      <c r="K8779" t="s">
        <v>23498</v>
      </c>
      <c r="L8779" t="s">
        <v>52</v>
      </c>
      <c r="M8779">
        <v>1659.4159999999999</v>
      </c>
      <c r="N8779">
        <v>196</v>
      </c>
      <c r="O8779" t="s">
        <v>39</v>
      </c>
      <c r="P8779" t="s">
        <v>39</v>
      </c>
      <c r="Q8779" s="2">
        <v>44255</v>
      </c>
      <c r="R8779" t="s">
        <v>23</v>
      </c>
      <c r="S8779" t="s">
        <v>33</v>
      </c>
      <c r="T8779">
        <f>_xlfn.DAYS(Raw_data_US_healthcare[[#This Row],[Discharge Date]],Raw_data_US_healthcare[[#This Row],[Date of Admission]])</f>
        <v>13</v>
      </c>
    </row>
    <row r="8780" spans="1:20" x14ac:dyDescent="0.3">
      <c r="A8780" t="s">
        <v>26511</v>
      </c>
      <c r="B8780" t="s">
        <v>23499</v>
      </c>
      <c r="C8780">
        <v>42</v>
      </c>
      <c r="D8780" t="str">
        <f>IF(Raw_data_US_healthcare[[#This Row],[Age]]&lt;35,"Young",IF(Raw_data_US_healthcare[[#This Row],[Age]]&lt;60,"Middle","Senior"))</f>
        <v>Middle</v>
      </c>
      <c r="E8780" t="s">
        <v>16</v>
      </c>
      <c r="F8780" t="s">
        <v>27</v>
      </c>
      <c r="G8780" t="s">
        <v>27</v>
      </c>
      <c r="H8780" t="s">
        <v>26514</v>
      </c>
      <c r="I8780" s="2">
        <v>44704</v>
      </c>
      <c r="J8780" t="s">
        <v>23500</v>
      </c>
      <c r="K8780" t="s">
        <v>23501</v>
      </c>
      <c r="L8780" t="s">
        <v>21</v>
      </c>
      <c r="M8780">
        <v>25441.607400000001</v>
      </c>
      <c r="N8780">
        <v>272</v>
      </c>
      <c r="O8780" t="s">
        <v>22</v>
      </c>
      <c r="P8780" t="s">
        <v>22</v>
      </c>
      <c r="Q8780" s="2">
        <v>44720</v>
      </c>
      <c r="R8780" t="s">
        <v>83</v>
      </c>
      <c r="S8780" t="s">
        <v>33</v>
      </c>
      <c r="T8780">
        <f>_xlfn.DAYS(Raw_data_US_healthcare[[#This Row],[Discharge Date]],Raw_data_US_healthcare[[#This Row],[Date of Admission]])</f>
        <v>16</v>
      </c>
    </row>
    <row r="8781" spans="1:20" x14ac:dyDescent="0.3">
      <c r="A8781" t="s">
        <v>26512</v>
      </c>
      <c r="B8781" t="s">
        <v>23502</v>
      </c>
      <c r="C8781">
        <v>53</v>
      </c>
      <c r="D8781" t="str">
        <f>IF(Raw_data_US_healthcare[[#This Row],[Age]]&lt;35,"Young",IF(Raw_data_US_healthcare[[#This Row],[Age]]&lt;60,"Middle","Senior"))</f>
        <v>Middle</v>
      </c>
      <c r="E8781" t="s">
        <v>26</v>
      </c>
      <c r="F8781" t="s">
        <v>88</v>
      </c>
      <c r="G8781" t="s">
        <v>88</v>
      </c>
      <c r="H8781" t="s">
        <v>18</v>
      </c>
      <c r="I8781" s="2">
        <v>43879</v>
      </c>
      <c r="J8781" t="s">
        <v>23503</v>
      </c>
      <c r="K8781" t="s">
        <v>23504</v>
      </c>
      <c r="L8781" t="s">
        <v>52</v>
      </c>
      <c r="M8781">
        <v>15744.307699999999</v>
      </c>
      <c r="N8781">
        <v>106</v>
      </c>
      <c r="O8781" t="s">
        <v>43</v>
      </c>
      <c r="P8781" t="s">
        <v>43</v>
      </c>
      <c r="Q8781" s="2">
        <v>43904</v>
      </c>
      <c r="R8781" t="s">
        <v>48</v>
      </c>
      <c r="S8781" t="s">
        <v>33</v>
      </c>
      <c r="T8781">
        <f>_xlfn.DAYS(Raw_data_US_healthcare[[#This Row],[Discharge Date]],Raw_data_US_healthcare[[#This Row],[Date of Admission]])</f>
        <v>25</v>
      </c>
    </row>
    <row r="8782" spans="1:20" x14ac:dyDescent="0.3">
      <c r="A8782" t="s">
        <v>26511</v>
      </c>
      <c r="B8782" t="s">
        <v>2545</v>
      </c>
      <c r="C8782">
        <v>22</v>
      </c>
      <c r="D8782" t="str">
        <f>IF(Raw_data_US_healthcare[[#This Row],[Age]]&lt;35,"Young",IF(Raw_data_US_healthcare[[#This Row],[Age]]&lt;60,"Middle","Senior"))</f>
        <v>Young</v>
      </c>
      <c r="E8782" t="s">
        <v>16</v>
      </c>
      <c r="F8782" t="s">
        <v>49</v>
      </c>
      <c r="G8782" t="s">
        <v>49</v>
      </c>
      <c r="H8782" t="s">
        <v>18</v>
      </c>
      <c r="I8782" s="2">
        <v>44859</v>
      </c>
      <c r="J8782" t="s">
        <v>23505</v>
      </c>
      <c r="K8782" t="s">
        <v>23506</v>
      </c>
      <c r="L8782" t="s">
        <v>60</v>
      </c>
      <c r="M8782">
        <v>38503.4853</v>
      </c>
      <c r="N8782">
        <v>481</v>
      </c>
      <c r="O8782" t="s">
        <v>39</v>
      </c>
      <c r="P8782" t="s">
        <v>39</v>
      </c>
      <c r="Q8782" s="2">
        <v>44879</v>
      </c>
      <c r="R8782" t="s">
        <v>83</v>
      </c>
      <c r="S8782" t="s">
        <v>45</v>
      </c>
      <c r="T8782">
        <f>_xlfn.DAYS(Raw_data_US_healthcare[[#This Row],[Discharge Date]],Raw_data_US_healthcare[[#This Row],[Date of Admission]])</f>
        <v>20</v>
      </c>
    </row>
    <row r="8783" spans="1:20" x14ac:dyDescent="0.3">
      <c r="A8783" t="s">
        <v>26512</v>
      </c>
      <c r="B8783" t="s">
        <v>23507</v>
      </c>
      <c r="C8783">
        <v>68</v>
      </c>
      <c r="D8783" t="str">
        <f>IF(Raw_data_US_healthcare[[#This Row],[Age]]&lt;35,"Young",IF(Raw_data_US_healthcare[[#This Row],[Age]]&lt;60,"Middle","Senior"))</f>
        <v>Senior</v>
      </c>
      <c r="E8783" t="s">
        <v>26</v>
      </c>
      <c r="F8783" t="s">
        <v>17</v>
      </c>
      <c r="G8783" t="s">
        <v>17</v>
      </c>
      <c r="H8783" t="s">
        <v>69</v>
      </c>
      <c r="I8783" s="2">
        <v>43800</v>
      </c>
      <c r="J8783" t="s">
        <v>23508</v>
      </c>
      <c r="K8783" t="s">
        <v>23509</v>
      </c>
      <c r="L8783" t="s">
        <v>21</v>
      </c>
      <c r="M8783">
        <v>14258.9974</v>
      </c>
      <c r="N8783">
        <v>459</v>
      </c>
      <c r="O8783" t="s">
        <v>22</v>
      </c>
      <c r="P8783" t="s">
        <v>22</v>
      </c>
      <c r="Q8783" s="2">
        <v>43809</v>
      </c>
      <c r="R8783" t="s">
        <v>23</v>
      </c>
      <c r="S8783" t="s">
        <v>24</v>
      </c>
      <c r="T8783">
        <f>_xlfn.DAYS(Raw_data_US_healthcare[[#This Row],[Discharge Date]],Raw_data_US_healthcare[[#This Row],[Date of Admission]])</f>
        <v>9</v>
      </c>
    </row>
    <row r="8784" spans="1:20" x14ac:dyDescent="0.3">
      <c r="A8784" t="s">
        <v>26512</v>
      </c>
      <c r="B8784" t="s">
        <v>23510</v>
      </c>
      <c r="C8784">
        <v>45</v>
      </c>
      <c r="D8784" t="str">
        <f>IF(Raw_data_US_healthcare[[#This Row],[Age]]&lt;35,"Young",IF(Raw_data_US_healthcare[[#This Row],[Age]]&lt;60,"Middle","Senior"))</f>
        <v>Middle</v>
      </c>
      <c r="E8784" t="s">
        <v>26</v>
      </c>
      <c r="F8784" t="s">
        <v>113</v>
      </c>
      <c r="G8784" t="s">
        <v>113</v>
      </c>
      <c r="H8784" t="s">
        <v>69</v>
      </c>
      <c r="I8784" s="2">
        <v>44263</v>
      </c>
      <c r="J8784" t="s">
        <v>3497</v>
      </c>
      <c r="K8784" t="s">
        <v>20127</v>
      </c>
      <c r="L8784" t="s">
        <v>31</v>
      </c>
      <c r="M8784">
        <v>4692.2407999999996</v>
      </c>
      <c r="N8784">
        <v>437</v>
      </c>
      <c r="O8784" t="s">
        <v>43</v>
      </c>
      <c r="P8784" t="s">
        <v>43</v>
      </c>
      <c r="Q8784" s="2">
        <v>44288</v>
      </c>
      <c r="R8784" t="s">
        <v>48</v>
      </c>
      <c r="S8784" t="s">
        <v>24</v>
      </c>
      <c r="T8784">
        <f>_xlfn.DAYS(Raw_data_US_healthcare[[#This Row],[Discharge Date]],Raw_data_US_healthcare[[#This Row],[Date of Admission]])</f>
        <v>25</v>
      </c>
    </row>
    <row r="8785" spans="1:20" x14ac:dyDescent="0.3">
      <c r="A8785" t="s">
        <v>26511</v>
      </c>
      <c r="B8785" t="s">
        <v>23511</v>
      </c>
      <c r="C8785">
        <v>67</v>
      </c>
      <c r="D8785" t="str">
        <f>IF(Raw_data_US_healthcare[[#This Row],[Age]]&lt;35,"Young",IF(Raw_data_US_healthcare[[#This Row],[Age]]&lt;60,"Middle","Senior"))</f>
        <v>Senior</v>
      </c>
      <c r="E8785" t="s">
        <v>16</v>
      </c>
      <c r="F8785" t="s">
        <v>113</v>
      </c>
      <c r="G8785" t="s">
        <v>113</v>
      </c>
      <c r="H8785" t="s">
        <v>28</v>
      </c>
      <c r="I8785" s="2">
        <v>44379</v>
      </c>
      <c r="J8785" t="s">
        <v>23512</v>
      </c>
      <c r="K8785" t="s">
        <v>23513</v>
      </c>
      <c r="L8785" t="s">
        <v>21</v>
      </c>
      <c r="M8785">
        <v>18419.881799999999</v>
      </c>
      <c r="N8785">
        <v>177</v>
      </c>
      <c r="O8785" t="s">
        <v>43</v>
      </c>
      <c r="P8785" t="s">
        <v>43</v>
      </c>
      <c r="Q8785" s="2">
        <v>44400</v>
      </c>
      <c r="R8785" t="s">
        <v>44</v>
      </c>
      <c r="S8785" t="s">
        <v>45</v>
      </c>
      <c r="T8785">
        <f>_xlfn.DAYS(Raw_data_US_healthcare[[#This Row],[Discharge Date]],Raw_data_US_healthcare[[#This Row],[Date of Admission]])</f>
        <v>21</v>
      </c>
    </row>
    <row r="8786" spans="1:20" x14ac:dyDescent="0.3">
      <c r="A8786" t="s">
        <v>26511</v>
      </c>
      <c r="B8786" t="s">
        <v>16780</v>
      </c>
      <c r="C8786">
        <v>66</v>
      </c>
      <c r="D8786" t="str">
        <f>IF(Raw_data_US_healthcare[[#This Row],[Age]]&lt;35,"Young",IF(Raw_data_US_healthcare[[#This Row],[Age]]&lt;60,"Middle","Senior"))</f>
        <v>Senior</v>
      </c>
      <c r="E8786" t="s">
        <v>16</v>
      </c>
      <c r="F8786" t="s">
        <v>113</v>
      </c>
      <c r="G8786" t="s">
        <v>113</v>
      </c>
      <c r="H8786" t="s">
        <v>28</v>
      </c>
      <c r="I8786" s="2">
        <v>44266</v>
      </c>
      <c r="J8786" t="s">
        <v>23514</v>
      </c>
      <c r="K8786" t="s">
        <v>23515</v>
      </c>
      <c r="L8786" t="s">
        <v>21</v>
      </c>
      <c r="M8786">
        <v>39018.611700000001</v>
      </c>
      <c r="N8786">
        <v>138</v>
      </c>
      <c r="O8786" t="s">
        <v>39</v>
      </c>
      <c r="P8786" t="s">
        <v>39</v>
      </c>
      <c r="Q8786" s="2">
        <v>44282</v>
      </c>
      <c r="R8786" t="s">
        <v>83</v>
      </c>
      <c r="S8786" t="s">
        <v>45</v>
      </c>
      <c r="T8786">
        <f>_xlfn.DAYS(Raw_data_US_healthcare[[#This Row],[Discharge Date]],Raw_data_US_healthcare[[#This Row],[Date of Admission]])</f>
        <v>16</v>
      </c>
    </row>
    <row r="8787" spans="1:20" x14ac:dyDescent="0.3">
      <c r="A8787" t="s">
        <v>26511</v>
      </c>
      <c r="B8787" t="s">
        <v>23516</v>
      </c>
      <c r="C8787">
        <v>62</v>
      </c>
      <c r="D8787" t="str">
        <f>IF(Raw_data_US_healthcare[[#This Row],[Age]]&lt;35,"Young",IF(Raw_data_US_healthcare[[#This Row],[Age]]&lt;60,"Middle","Senior"))</f>
        <v>Senior</v>
      </c>
      <c r="E8787" t="s">
        <v>16</v>
      </c>
      <c r="F8787" t="s">
        <v>228</v>
      </c>
      <c r="G8787" t="s">
        <v>228</v>
      </c>
      <c r="H8787" t="s">
        <v>18</v>
      </c>
      <c r="I8787" s="2">
        <v>43532</v>
      </c>
      <c r="J8787" t="s">
        <v>23517</v>
      </c>
      <c r="K8787" t="s">
        <v>23518</v>
      </c>
      <c r="L8787" t="s">
        <v>21</v>
      </c>
      <c r="M8787">
        <v>48263.508999999998</v>
      </c>
      <c r="N8787">
        <v>152</v>
      </c>
      <c r="O8787" t="s">
        <v>39</v>
      </c>
      <c r="P8787" t="s">
        <v>39</v>
      </c>
      <c r="Q8787" s="2">
        <v>43538</v>
      </c>
      <c r="R8787" t="s">
        <v>83</v>
      </c>
      <c r="S8787" t="s">
        <v>33</v>
      </c>
      <c r="T8787">
        <f>_xlfn.DAYS(Raw_data_US_healthcare[[#This Row],[Discharge Date]],Raw_data_US_healthcare[[#This Row],[Date of Admission]])</f>
        <v>6</v>
      </c>
    </row>
    <row r="8788" spans="1:20" x14ac:dyDescent="0.3">
      <c r="A8788" t="s">
        <v>26511</v>
      </c>
      <c r="B8788" t="s">
        <v>12801</v>
      </c>
      <c r="C8788">
        <v>49</v>
      </c>
      <c r="D8788" t="str">
        <f>IF(Raw_data_US_healthcare[[#This Row],[Age]]&lt;35,"Young",IF(Raw_data_US_healthcare[[#This Row],[Age]]&lt;60,"Middle","Senior"))</f>
        <v>Middle</v>
      </c>
      <c r="E8788" t="s">
        <v>16</v>
      </c>
      <c r="F8788" t="s">
        <v>113</v>
      </c>
      <c r="G8788" t="s">
        <v>113</v>
      </c>
      <c r="H8788" t="s">
        <v>18</v>
      </c>
      <c r="I8788" s="2">
        <v>44849</v>
      </c>
      <c r="J8788" t="s">
        <v>23519</v>
      </c>
      <c r="K8788" t="s">
        <v>23520</v>
      </c>
      <c r="L8788" t="s">
        <v>60</v>
      </c>
      <c r="M8788">
        <v>32841.386700000003</v>
      </c>
      <c r="N8788">
        <v>121</v>
      </c>
      <c r="O8788" t="s">
        <v>39</v>
      </c>
      <c r="P8788" t="s">
        <v>39</v>
      </c>
      <c r="Q8788" s="2">
        <v>44862</v>
      </c>
      <c r="R8788" t="s">
        <v>32</v>
      </c>
      <c r="S8788" t="s">
        <v>45</v>
      </c>
      <c r="T8788">
        <f>_xlfn.DAYS(Raw_data_US_healthcare[[#This Row],[Discharge Date]],Raw_data_US_healthcare[[#This Row],[Date of Admission]])</f>
        <v>13</v>
      </c>
    </row>
    <row r="8789" spans="1:20" x14ac:dyDescent="0.3">
      <c r="A8789" t="s">
        <v>26512</v>
      </c>
      <c r="B8789" t="s">
        <v>23521</v>
      </c>
      <c r="C8789">
        <v>30</v>
      </c>
      <c r="D8789" t="str">
        <f>IF(Raw_data_US_healthcare[[#This Row],[Age]]&lt;35,"Young",IF(Raw_data_US_healthcare[[#This Row],[Age]]&lt;60,"Middle","Senior"))</f>
        <v>Young</v>
      </c>
      <c r="E8789" t="s">
        <v>26</v>
      </c>
      <c r="F8789" t="s">
        <v>27</v>
      </c>
      <c r="G8789" t="s">
        <v>27</v>
      </c>
      <c r="H8789" t="s">
        <v>26516</v>
      </c>
      <c r="I8789" s="2">
        <v>44104</v>
      </c>
      <c r="J8789" t="s">
        <v>23522</v>
      </c>
      <c r="K8789" t="s">
        <v>23523</v>
      </c>
      <c r="L8789" t="s">
        <v>56</v>
      </c>
      <c r="M8789">
        <v>21970.192299999999</v>
      </c>
      <c r="N8789">
        <v>459</v>
      </c>
      <c r="O8789" t="s">
        <v>39</v>
      </c>
      <c r="P8789" t="s">
        <v>39</v>
      </c>
      <c r="Q8789" s="2">
        <v>44112</v>
      </c>
      <c r="R8789" t="s">
        <v>32</v>
      </c>
      <c r="S8789" t="s">
        <v>24</v>
      </c>
      <c r="T8789">
        <f>_xlfn.DAYS(Raw_data_US_healthcare[[#This Row],[Discharge Date]],Raw_data_US_healthcare[[#This Row],[Date of Admission]])</f>
        <v>8</v>
      </c>
    </row>
    <row r="8790" spans="1:20" x14ac:dyDescent="0.3">
      <c r="A8790" t="s">
        <v>26512</v>
      </c>
      <c r="B8790" t="s">
        <v>23524</v>
      </c>
      <c r="C8790">
        <v>26</v>
      </c>
      <c r="D8790" t="str">
        <f>IF(Raw_data_US_healthcare[[#This Row],[Age]]&lt;35,"Young",IF(Raw_data_US_healthcare[[#This Row],[Age]]&lt;60,"Middle","Senior"))</f>
        <v>Young</v>
      </c>
      <c r="E8790" t="s">
        <v>26</v>
      </c>
      <c r="F8790" t="s">
        <v>49</v>
      </c>
      <c r="G8790" t="s">
        <v>49</v>
      </c>
      <c r="H8790" t="s">
        <v>26516</v>
      </c>
      <c r="I8790" s="2">
        <v>44999</v>
      </c>
      <c r="J8790" t="s">
        <v>23525</v>
      </c>
      <c r="K8790" t="s">
        <v>23526</v>
      </c>
      <c r="L8790" t="s">
        <v>31</v>
      </c>
      <c r="M8790">
        <v>22886.263500000001</v>
      </c>
      <c r="N8790">
        <v>140</v>
      </c>
      <c r="O8790" t="s">
        <v>39</v>
      </c>
      <c r="P8790" t="s">
        <v>39</v>
      </c>
      <c r="Q8790" s="2">
        <v>45006</v>
      </c>
      <c r="R8790" t="s">
        <v>44</v>
      </c>
      <c r="S8790" t="s">
        <v>45</v>
      </c>
      <c r="T8790">
        <f>_xlfn.DAYS(Raw_data_US_healthcare[[#This Row],[Discharge Date]],Raw_data_US_healthcare[[#This Row],[Date of Admission]])</f>
        <v>7</v>
      </c>
    </row>
    <row r="8791" spans="1:20" x14ac:dyDescent="0.3">
      <c r="A8791" t="s">
        <v>26512</v>
      </c>
      <c r="B8791" t="s">
        <v>15691</v>
      </c>
      <c r="C8791">
        <v>77</v>
      </c>
      <c r="D8791" t="str">
        <f>IF(Raw_data_US_healthcare[[#This Row],[Age]]&lt;35,"Young",IF(Raw_data_US_healthcare[[#This Row],[Age]]&lt;60,"Middle","Senior"))</f>
        <v>Senior</v>
      </c>
      <c r="E8791" t="s">
        <v>26</v>
      </c>
      <c r="F8791" t="s">
        <v>62</v>
      </c>
      <c r="G8791" t="s">
        <v>62</v>
      </c>
      <c r="H8791" t="s">
        <v>26516</v>
      </c>
      <c r="I8791" s="2">
        <v>43447</v>
      </c>
      <c r="J8791" t="s">
        <v>23527</v>
      </c>
      <c r="K8791" t="s">
        <v>23528</v>
      </c>
      <c r="L8791" t="s">
        <v>21</v>
      </c>
      <c r="M8791">
        <v>34997.131600000001</v>
      </c>
      <c r="N8791">
        <v>196</v>
      </c>
      <c r="O8791" t="s">
        <v>39</v>
      </c>
      <c r="P8791" t="s">
        <v>39</v>
      </c>
      <c r="Q8791" s="2">
        <v>43454</v>
      </c>
      <c r="R8791" t="s">
        <v>48</v>
      </c>
      <c r="S8791" t="s">
        <v>45</v>
      </c>
      <c r="T8791">
        <f>_xlfn.DAYS(Raw_data_US_healthcare[[#This Row],[Discharge Date]],Raw_data_US_healthcare[[#This Row],[Date of Admission]])</f>
        <v>7</v>
      </c>
    </row>
    <row r="8792" spans="1:20" x14ac:dyDescent="0.3">
      <c r="A8792" t="s">
        <v>26511</v>
      </c>
      <c r="B8792" t="s">
        <v>23529</v>
      </c>
      <c r="C8792">
        <v>55</v>
      </c>
      <c r="D8792" t="str">
        <f>IF(Raw_data_US_healthcare[[#This Row],[Age]]&lt;35,"Young",IF(Raw_data_US_healthcare[[#This Row],[Age]]&lt;60,"Middle","Senior"))</f>
        <v>Middle</v>
      </c>
      <c r="E8792" t="s">
        <v>16</v>
      </c>
      <c r="F8792" t="s">
        <v>35</v>
      </c>
      <c r="G8792" t="s">
        <v>35</v>
      </c>
      <c r="H8792" t="s">
        <v>26514</v>
      </c>
      <c r="I8792" s="2">
        <v>43843</v>
      </c>
      <c r="J8792" t="s">
        <v>23530</v>
      </c>
      <c r="K8792" t="s">
        <v>23531</v>
      </c>
      <c r="L8792" t="s">
        <v>31</v>
      </c>
      <c r="M8792">
        <v>19639.469400000002</v>
      </c>
      <c r="N8792">
        <v>467</v>
      </c>
      <c r="O8792" t="s">
        <v>39</v>
      </c>
      <c r="P8792" t="s">
        <v>39</v>
      </c>
      <c r="Q8792" s="2">
        <v>43870</v>
      </c>
      <c r="R8792" t="s">
        <v>44</v>
      </c>
      <c r="S8792" t="s">
        <v>24</v>
      </c>
      <c r="T8792">
        <f>_xlfn.DAYS(Raw_data_US_healthcare[[#This Row],[Discharge Date]],Raw_data_US_healthcare[[#This Row],[Date of Admission]])</f>
        <v>27</v>
      </c>
    </row>
    <row r="8793" spans="1:20" x14ac:dyDescent="0.3">
      <c r="A8793" t="s">
        <v>26512</v>
      </c>
      <c r="B8793" t="s">
        <v>26593</v>
      </c>
      <c r="C8793">
        <v>78</v>
      </c>
      <c r="D8793" t="str">
        <f>IF(Raw_data_US_healthcare[[#This Row],[Age]]&lt;35,"Young",IF(Raw_data_US_healthcare[[#This Row],[Age]]&lt;60,"Middle","Senior"))</f>
        <v>Senior</v>
      </c>
      <c r="E8793" t="s">
        <v>26</v>
      </c>
      <c r="F8793" t="s">
        <v>17</v>
      </c>
      <c r="G8793" t="s">
        <v>17</v>
      </c>
      <c r="H8793" t="s">
        <v>69</v>
      </c>
      <c r="I8793" s="2">
        <v>44208</v>
      </c>
      <c r="J8793" t="s">
        <v>23532</v>
      </c>
      <c r="K8793" t="s">
        <v>23533</v>
      </c>
      <c r="L8793" t="s">
        <v>21</v>
      </c>
      <c r="M8793">
        <v>36859.957600000002</v>
      </c>
      <c r="N8793">
        <v>354</v>
      </c>
      <c r="O8793" t="s">
        <v>39</v>
      </c>
      <c r="P8793" t="s">
        <v>39</v>
      </c>
      <c r="Q8793" s="2">
        <v>44228</v>
      </c>
      <c r="R8793" t="s">
        <v>83</v>
      </c>
      <c r="S8793" t="s">
        <v>33</v>
      </c>
      <c r="T8793">
        <f>_xlfn.DAYS(Raw_data_US_healthcare[[#This Row],[Discharge Date]],Raw_data_US_healthcare[[#This Row],[Date of Admission]])</f>
        <v>20</v>
      </c>
    </row>
    <row r="8794" spans="1:20" x14ac:dyDescent="0.3">
      <c r="A8794" t="s">
        <v>26512</v>
      </c>
      <c r="B8794" t="s">
        <v>1227</v>
      </c>
      <c r="C8794">
        <v>54</v>
      </c>
      <c r="D8794" t="str">
        <f>IF(Raw_data_US_healthcare[[#This Row],[Age]]&lt;35,"Young",IF(Raw_data_US_healthcare[[#This Row],[Age]]&lt;60,"Middle","Senior"))</f>
        <v>Middle</v>
      </c>
      <c r="E8794" t="s">
        <v>26</v>
      </c>
      <c r="F8794" t="s">
        <v>228</v>
      </c>
      <c r="G8794" t="s">
        <v>228</v>
      </c>
      <c r="H8794" t="s">
        <v>26516</v>
      </c>
      <c r="I8794" s="2">
        <v>43768</v>
      </c>
      <c r="J8794" t="s">
        <v>23534</v>
      </c>
      <c r="K8794" t="s">
        <v>23535</v>
      </c>
      <c r="L8794" t="s">
        <v>21</v>
      </c>
      <c r="M8794">
        <v>22558.936099999999</v>
      </c>
      <c r="N8794">
        <v>382</v>
      </c>
      <c r="O8794" t="s">
        <v>39</v>
      </c>
      <c r="P8794" t="s">
        <v>39</v>
      </c>
      <c r="Q8794" s="2">
        <v>43782</v>
      </c>
      <c r="R8794" t="s">
        <v>32</v>
      </c>
      <c r="S8794" t="s">
        <v>45</v>
      </c>
      <c r="T8794">
        <f>_xlfn.DAYS(Raw_data_US_healthcare[[#This Row],[Discharge Date]],Raw_data_US_healthcare[[#This Row],[Date of Admission]])</f>
        <v>14</v>
      </c>
    </row>
    <row r="8795" spans="1:20" x14ac:dyDescent="0.3">
      <c r="A8795" t="s">
        <v>26512</v>
      </c>
      <c r="B8795" t="s">
        <v>16931</v>
      </c>
      <c r="C8795">
        <v>53</v>
      </c>
      <c r="D8795" t="str">
        <f>IF(Raw_data_US_healthcare[[#This Row],[Age]]&lt;35,"Young",IF(Raw_data_US_healthcare[[#This Row],[Age]]&lt;60,"Middle","Senior"))</f>
        <v>Middle</v>
      </c>
      <c r="E8795" t="s">
        <v>26</v>
      </c>
      <c r="F8795" t="s">
        <v>27</v>
      </c>
      <c r="G8795" t="s">
        <v>27</v>
      </c>
      <c r="H8795" t="s">
        <v>26516</v>
      </c>
      <c r="I8795" s="2">
        <v>44360</v>
      </c>
      <c r="J8795" t="s">
        <v>23536</v>
      </c>
      <c r="K8795" t="s">
        <v>13917</v>
      </c>
      <c r="L8795" t="s">
        <v>56</v>
      </c>
      <c r="M8795">
        <v>22124.8629</v>
      </c>
      <c r="N8795">
        <v>263</v>
      </c>
      <c r="O8795" t="s">
        <v>39</v>
      </c>
      <c r="P8795" t="s">
        <v>39</v>
      </c>
      <c r="Q8795" s="2">
        <v>44365</v>
      </c>
      <c r="R8795" t="s">
        <v>23</v>
      </c>
      <c r="S8795" t="s">
        <v>33</v>
      </c>
      <c r="T8795">
        <f>_xlfn.DAYS(Raw_data_US_healthcare[[#This Row],[Discharge Date]],Raw_data_US_healthcare[[#This Row],[Date of Admission]])</f>
        <v>5</v>
      </c>
    </row>
    <row r="8796" spans="1:20" x14ac:dyDescent="0.3">
      <c r="A8796" t="s">
        <v>26511</v>
      </c>
      <c r="B8796" t="s">
        <v>1007</v>
      </c>
      <c r="C8796">
        <v>72</v>
      </c>
      <c r="D8796" t="str">
        <f>IF(Raw_data_US_healthcare[[#This Row],[Age]]&lt;35,"Young",IF(Raw_data_US_healthcare[[#This Row],[Age]]&lt;60,"Middle","Senior"))</f>
        <v>Senior</v>
      </c>
      <c r="E8796" t="s">
        <v>16</v>
      </c>
      <c r="F8796" t="s">
        <v>113</v>
      </c>
      <c r="G8796" t="s">
        <v>113</v>
      </c>
      <c r="H8796" t="s">
        <v>26514</v>
      </c>
      <c r="I8796" s="2">
        <v>44233</v>
      </c>
      <c r="J8796" t="s">
        <v>13643</v>
      </c>
      <c r="K8796" t="s">
        <v>23537</v>
      </c>
      <c r="L8796" t="s">
        <v>21</v>
      </c>
      <c r="M8796">
        <v>26905.1708</v>
      </c>
      <c r="N8796">
        <v>223</v>
      </c>
      <c r="O8796" t="s">
        <v>22</v>
      </c>
      <c r="P8796" t="s">
        <v>22</v>
      </c>
      <c r="Q8796" s="2">
        <v>44233</v>
      </c>
      <c r="R8796" t="s">
        <v>44</v>
      </c>
      <c r="S8796" t="s">
        <v>45</v>
      </c>
      <c r="T8796">
        <f>_xlfn.DAYS(Raw_data_US_healthcare[[#This Row],[Discharge Date]],Raw_data_US_healthcare[[#This Row],[Date of Admission]])</f>
        <v>0</v>
      </c>
    </row>
    <row r="8797" spans="1:20" x14ac:dyDescent="0.3">
      <c r="A8797" t="s">
        <v>26511</v>
      </c>
      <c r="B8797" t="s">
        <v>23538</v>
      </c>
      <c r="C8797">
        <v>45</v>
      </c>
      <c r="D8797" t="str">
        <f>IF(Raw_data_US_healthcare[[#This Row],[Age]]&lt;35,"Young",IF(Raw_data_US_healthcare[[#This Row],[Age]]&lt;60,"Middle","Senior"))</f>
        <v>Middle</v>
      </c>
      <c r="E8797" t="s">
        <v>16</v>
      </c>
      <c r="F8797" t="s">
        <v>88</v>
      </c>
      <c r="G8797" t="s">
        <v>88</v>
      </c>
      <c r="H8797" t="s">
        <v>26516</v>
      </c>
      <c r="I8797" s="2">
        <v>44136</v>
      </c>
      <c r="J8797" t="s">
        <v>23539</v>
      </c>
      <c r="K8797" t="s">
        <v>23540</v>
      </c>
      <c r="L8797" t="s">
        <v>52</v>
      </c>
      <c r="M8797">
        <v>26208.934300000001</v>
      </c>
      <c r="N8797">
        <v>140</v>
      </c>
      <c r="O8797" t="s">
        <v>43</v>
      </c>
      <c r="P8797" t="s">
        <v>43</v>
      </c>
      <c r="Q8797" s="2">
        <v>44143</v>
      </c>
      <c r="R8797" t="s">
        <v>44</v>
      </c>
      <c r="S8797" t="s">
        <v>45</v>
      </c>
      <c r="T8797">
        <f>_xlfn.DAYS(Raw_data_US_healthcare[[#This Row],[Discharge Date]],Raw_data_US_healthcare[[#This Row],[Date of Admission]])</f>
        <v>7</v>
      </c>
    </row>
    <row r="8798" spans="1:20" x14ac:dyDescent="0.3">
      <c r="A8798" t="s">
        <v>26512</v>
      </c>
      <c r="B8798" t="s">
        <v>23541</v>
      </c>
      <c r="C8798">
        <v>48</v>
      </c>
      <c r="D8798" t="str">
        <f>IF(Raw_data_US_healthcare[[#This Row],[Age]]&lt;35,"Young",IF(Raw_data_US_healthcare[[#This Row],[Age]]&lt;60,"Middle","Senior"))</f>
        <v>Middle</v>
      </c>
      <c r="E8798" t="s">
        <v>26</v>
      </c>
      <c r="F8798" t="s">
        <v>27</v>
      </c>
      <c r="G8798" t="s">
        <v>27</v>
      </c>
      <c r="H8798" t="s">
        <v>26516</v>
      </c>
      <c r="I8798" s="2">
        <v>44785</v>
      </c>
      <c r="J8798" t="s">
        <v>22954</v>
      </c>
      <c r="K8798" t="s">
        <v>23542</v>
      </c>
      <c r="L8798" t="s">
        <v>52</v>
      </c>
      <c r="M8798">
        <v>15963.0308</v>
      </c>
      <c r="N8798">
        <v>365</v>
      </c>
      <c r="O8798" t="s">
        <v>39</v>
      </c>
      <c r="P8798" t="s">
        <v>39</v>
      </c>
      <c r="Q8798" s="2">
        <v>44793</v>
      </c>
      <c r="R8798" t="s">
        <v>83</v>
      </c>
      <c r="S8798" t="s">
        <v>45</v>
      </c>
      <c r="T8798">
        <f>_xlfn.DAYS(Raw_data_US_healthcare[[#This Row],[Discharge Date]],Raw_data_US_healthcare[[#This Row],[Date of Admission]])</f>
        <v>8</v>
      </c>
    </row>
    <row r="8799" spans="1:20" x14ac:dyDescent="0.3">
      <c r="A8799" t="s">
        <v>26511</v>
      </c>
      <c r="B8799" t="s">
        <v>23543</v>
      </c>
      <c r="C8799">
        <v>50</v>
      </c>
      <c r="D8799" t="str">
        <f>IF(Raw_data_US_healthcare[[#This Row],[Age]]&lt;35,"Young",IF(Raw_data_US_healthcare[[#This Row],[Age]]&lt;60,"Middle","Senior"))</f>
        <v>Middle</v>
      </c>
      <c r="E8799" t="s">
        <v>16</v>
      </c>
      <c r="F8799" t="s">
        <v>17</v>
      </c>
      <c r="G8799" t="s">
        <v>17</v>
      </c>
      <c r="H8799" t="s">
        <v>26514</v>
      </c>
      <c r="I8799" s="2">
        <v>44881</v>
      </c>
      <c r="J8799" t="s">
        <v>21542</v>
      </c>
      <c r="K8799" t="s">
        <v>23544</v>
      </c>
      <c r="L8799" t="s">
        <v>60</v>
      </c>
      <c r="M8799">
        <v>23348.0641</v>
      </c>
      <c r="N8799">
        <v>235</v>
      </c>
      <c r="O8799" t="s">
        <v>39</v>
      </c>
      <c r="P8799" t="s">
        <v>39</v>
      </c>
      <c r="Q8799" s="2">
        <v>44896</v>
      </c>
      <c r="R8799" t="s">
        <v>48</v>
      </c>
      <c r="S8799" t="s">
        <v>24</v>
      </c>
      <c r="T8799">
        <f>_xlfn.DAYS(Raw_data_US_healthcare[[#This Row],[Discharge Date]],Raw_data_US_healthcare[[#This Row],[Date of Admission]])</f>
        <v>15</v>
      </c>
    </row>
    <row r="8800" spans="1:20" x14ac:dyDescent="0.3">
      <c r="A8800" t="s">
        <v>26511</v>
      </c>
      <c r="B8800" t="s">
        <v>23545</v>
      </c>
      <c r="C8800">
        <v>59</v>
      </c>
      <c r="D8800" t="str">
        <f>IF(Raw_data_US_healthcare[[#This Row],[Age]]&lt;35,"Young",IF(Raw_data_US_healthcare[[#This Row],[Age]]&lt;60,"Middle","Senior"))</f>
        <v>Middle</v>
      </c>
      <c r="E8800" t="s">
        <v>16</v>
      </c>
      <c r="F8800" t="s">
        <v>228</v>
      </c>
      <c r="G8800" t="s">
        <v>228</v>
      </c>
      <c r="H8800" t="s">
        <v>26514</v>
      </c>
      <c r="I8800" s="2">
        <v>44132</v>
      </c>
      <c r="J8800" t="s">
        <v>23546</v>
      </c>
      <c r="K8800" t="s">
        <v>2499</v>
      </c>
      <c r="L8800" t="s">
        <v>31</v>
      </c>
      <c r="M8800">
        <v>37557.7356</v>
      </c>
      <c r="N8800">
        <v>498</v>
      </c>
      <c r="O8800" t="s">
        <v>43</v>
      </c>
      <c r="P8800" t="s">
        <v>43</v>
      </c>
      <c r="Q8800" s="2">
        <v>44133</v>
      </c>
      <c r="R8800" t="s">
        <v>23</v>
      </c>
      <c r="S8800" t="s">
        <v>24</v>
      </c>
      <c r="T8800">
        <f>_xlfn.DAYS(Raw_data_US_healthcare[[#This Row],[Discharge Date]],Raw_data_US_healthcare[[#This Row],[Date of Admission]])</f>
        <v>1</v>
      </c>
    </row>
    <row r="8801" spans="1:20" x14ac:dyDescent="0.3">
      <c r="A8801" t="s">
        <v>26511</v>
      </c>
      <c r="B8801" t="s">
        <v>26594</v>
      </c>
      <c r="C8801">
        <v>33</v>
      </c>
      <c r="D8801" t="str">
        <f>IF(Raw_data_US_healthcare[[#This Row],[Age]]&lt;35,"Young",IF(Raw_data_US_healthcare[[#This Row],[Age]]&lt;60,"Middle","Senior"))</f>
        <v>Young</v>
      </c>
      <c r="E8801" t="s">
        <v>16</v>
      </c>
      <c r="F8801" t="s">
        <v>49</v>
      </c>
      <c r="G8801" t="s">
        <v>49</v>
      </c>
      <c r="H8801" t="s">
        <v>36</v>
      </c>
      <c r="I8801" s="2">
        <v>44642</v>
      </c>
      <c r="J8801" t="s">
        <v>23547</v>
      </c>
      <c r="K8801" t="s">
        <v>23548</v>
      </c>
      <c r="L8801" t="s">
        <v>56</v>
      </c>
      <c r="M8801">
        <v>7003.5631000000003</v>
      </c>
      <c r="N8801">
        <v>475</v>
      </c>
      <c r="O8801" t="s">
        <v>43</v>
      </c>
      <c r="P8801" t="s">
        <v>43</v>
      </c>
      <c r="Q8801" s="2">
        <v>44660</v>
      </c>
      <c r="R8801" t="s">
        <v>44</v>
      </c>
      <c r="S8801" t="s">
        <v>45</v>
      </c>
      <c r="T8801">
        <f>_xlfn.DAYS(Raw_data_US_healthcare[[#This Row],[Discharge Date]],Raw_data_US_healthcare[[#This Row],[Date of Admission]])</f>
        <v>18</v>
      </c>
    </row>
    <row r="8802" spans="1:20" x14ac:dyDescent="0.3">
      <c r="A8802" t="s">
        <v>26511</v>
      </c>
      <c r="B8802" t="s">
        <v>23549</v>
      </c>
      <c r="C8802">
        <v>42</v>
      </c>
      <c r="D8802" t="str">
        <f>IF(Raw_data_US_healthcare[[#This Row],[Age]]&lt;35,"Young",IF(Raw_data_US_healthcare[[#This Row],[Age]]&lt;60,"Middle","Senior"))</f>
        <v>Middle</v>
      </c>
      <c r="E8802" t="s">
        <v>16</v>
      </c>
      <c r="F8802" t="s">
        <v>49</v>
      </c>
      <c r="G8802" t="s">
        <v>49</v>
      </c>
      <c r="H8802" t="s">
        <v>69</v>
      </c>
      <c r="I8802" s="2">
        <v>43837</v>
      </c>
      <c r="J8802" t="s">
        <v>23550</v>
      </c>
      <c r="K8802" t="s">
        <v>23551</v>
      </c>
      <c r="L8802" t="s">
        <v>56</v>
      </c>
      <c r="M8802">
        <v>66234.984599999996</v>
      </c>
      <c r="N8802">
        <v>316</v>
      </c>
      <c r="O8802" t="s">
        <v>43</v>
      </c>
      <c r="P8802" t="s">
        <v>43</v>
      </c>
      <c r="Q8802" s="2">
        <v>43848</v>
      </c>
      <c r="R8802" t="s">
        <v>23</v>
      </c>
      <c r="S8802" t="s">
        <v>45</v>
      </c>
      <c r="T8802">
        <f>_xlfn.DAYS(Raw_data_US_healthcare[[#This Row],[Discharge Date]],Raw_data_US_healthcare[[#This Row],[Date of Admission]])</f>
        <v>11</v>
      </c>
    </row>
    <row r="8803" spans="1:20" x14ac:dyDescent="0.3">
      <c r="A8803" t="s">
        <v>26511</v>
      </c>
      <c r="B8803" t="s">
        <v>23552</v>
      </c>
      <c r="C8803">
        <v>77</v>
      </c>
      <c r="D8803" t="str">
        <f>IF(Raw_data_US_healthcare[[#This Row],[Age]]&lt;35,"Young",IF(Raw_data_US_healthcare[[#This Row],[Age]]&lt;60,"Middle","Senior"))</f>
        <v>Senior</v>
      </c>
      <c r="E8803" t="s">
        <v>16</v>
      </c>
      <c r="F8803" t="s">
        <v>27</v>
      </c>
      <c r="G8803" t="s">
        <v>27</v>
      </c>
      <c r="H8803" t="s">
        <v>28</v>
      </c>
      <c r="I8803" s="2">
        <v>44965</v>
      </c>
      <c r="J8803" t="s">
        <v>23553</v>
      </c>
      <c r="K8803" t="s">
        <v>23554</v>
      </c>
      <c r="L8803" t="s">
        <v>21</v>
      </c>
      <c r="M8803">
        <v>5393.018</v>
      </c>
      <c r="N8803">
        <v>182</v>
      </c>
      <c r="O8803" t="s">
        <v>22</v>
      </c>
      <c r="P8803" t="s">
        <v>22</v>
      </c>
      <c r="Q8803" s="2">
        <v>44967</v>
      </c>
      <c r="R8803" t="s">
        <v>32</v>
      </c>
      <c r="S8803" t="s">
        <v>33</v>
      </c>
      <c r="T8803">
        <f>_xlfn.DAYS(Raw_data_US_healthcare[[#This Row],[Discharge Date]],Raw_data_US_healthcare[[#This Row],[Date of Admission]])</f>
        <v>2</v>
      </c>
    </row>
    <row r="8804" spans="1:20" x14ac:dyDescent="0.3">
      <c r="A8804" t="s">
        <v>26512</v>
      </c>
      <c r="B8804" t="s">
        <v>23555</v>
      </c>
      <c r="C8804">
        <v>76</v>
      </c>
      <c r="D8804" t="str">
        <f>IF(Raw_data_US_healthcare[[#This Row],[Age]]&lt;35,"Young",IF(Raw_data_US_healthcare[[#This Row],[Age]]&lt;60,"Middle","Senior"))</f>
        <v>Senior</v>
      </c>
      <c r="E8804" t="s">
        <v>26</v>
      </c>
      <c r="F8804" t="s">
        <v>62</v>
      </c>
      <c r="G8804" t="s">
        <v>62</v>
      </c>
      <c r="H8804" t="s">
        <v>18</v>
      </c>
      <c r="I8804" s="2">
        <v>44497</v>
      </c>
      <c r="J8804" t="s">
        <v>7721</v>
      </c>
      <c r="K8804" t="s">
        <v>23556</v>
      </c>
      <c r="L8804" t="s">
        <v>21</v>
      </c>
      <c r="M8804">
        <v>33686.080600000001</v>
      </c>
      <c r="N8804">
        <v>226</v>
      </c>
      <c r="O8804" t="s">
        <v>22</v>
      </c>
      <c r="P8804" t="s">
        <v>22</v>
      </c>
      <c r="Q8804" s="2">
        <v>44501</v>
      </c>
      <c r="R8804" t="s">
        <v>48</v>
      </c>
      <c r="S8804" t="s">
        <v>45</v>
      </c>
      <c r="T8804">
        <f>_xlfn.DAYS(Raw_data_US_healthcare[[#This Row],[Discharge Date]],Raw_data_US_healthcare[[#This Row],[Date of Admission]])</f>
        <v>4</v>
      </c>
    </row>
    <row r="8805" spans="1:20" x14ac:dyDescent="0.3">
      <c r="A8805" t="s">
        <v>26511</v>
      </c>
      <c r="B8805" t="s">
        <v>23557</v>
      </c>
      <c r="C8805">
        <v>56</v>
      </c>
      <c r="D8805" t="str">
        <f>IF(Raw_data_US_healthcare[[#This Row],[Age]]&lt;35,"Young",IF(Raw_data_US_healthcare[[#This Row],[Age]]&lt;60,"Middle","Senior"))</f>
        <v>Middle</v>
      </c>
      <c r="E8805" t="s">
        <v>16</v>
      </c>
      <c r="F8805" t="s">
        <v>62</v>
      </c>
      <c r="G8805" t="s">
        <v>62</v>
      </c>
      <c r="H8805" t="s">
        <v>36</v>
      </c>
      <c r="I8805" s="2">
        <v>43828</v>
      </c>
      <c r="J8805" t="s">
        <v>23558</v>
      </c>
      <c r="K8805" t="s">
        <v>23559</v>
      </c>
      <c r="L8805" t="s">
        <v>60</v>
      </c>
      <c r="M8805">
        <v>7995.6891999999998</v>
      </c>
      <c r="N8805">
        <v>147</v>
      </c>
      <c r="O8805" t="s">
        <v>22</v>
      </c>
      <c r="P8805" t="s">
        <v>22</v>
      </c>
      <c r="Q8805" s="2">
        <v>43834</v>
      </c>
      <c r="R8805" t="s">
        <v>83</v>
      </c>
      <c r="S8805" t="s">
        <v>24</v>
      </c>
      <c r="T8805">
        <f>_xlfn.DAYS(Raw_data_US_healthcare[[#This Row],[Discharge Date]],Raw_data_US_healthcare[[#This Row],[Date of Admission]])</f>
        <v>6</v>
      </c>
    </row>
    <row r="8806" spans="1:20" x14ac:dyDescent="0.3">
      <c r="A8806" t="s">
        <v>26512</v>
      </c>
      <c r="B8806" t="s">
        <v>23560</v>
      </c>
      <c r="C8806">
        <v>40</v>
      </c>
      <c r="D8806" t="str">
        <f>IF(Raw_data_US_healthcare[[#This Row],[Age]]&lt;35,"Young",IF(Raw_data_US_healthcare[[#This Row],[Age]]&lt;60,"Middle","Senior"))</f>
        <v>Middle</v>
      </c>
      <c r="E8806" t="s">
        <v>26</v>
      </c>
      <c r="F8806" t="s">
        <v>35</v>
      </c>
      <c r="G8806" t="s">
        <v>35</v>
      </c>
      <c r="H8806" t="s">
        <v>26516</v>
      </c>
      <c r="I8806" s="2">
        <v>43644</v>
      </c>
      <c r="J8806" t="s">
        <v>23561</v>
      </c>
      <c r="K8806" t="s">
        <v>23562</v>
      </c>
      <c r="L8806" t="s">
        <v>52</v>
      </c>
      <c r="M8806">
        <v>994.82159999999999</v>
      </c>
      <c r="N8806">
        <v>142</v>
      </c>
      <c r="O8806" t="s">
        <v>39</v>
      </c>
      <c r="P8806" t="s">
        <v>39</v>
      </c>
      <c r="Q8806" s="2">
        <v>43666</v>
      </c>
      <c r="R8806" t="s">
        <v>44</v>
      </c>
      <c r="S8806" t="s">
        <v>33</v>
      </c>
      <c r="T8806">
        <f>_xlfn.DAYS(Raw_data_US_healthcare[[#This Row],[Discharge Date]],Raw_data_US_healthcare[[#This Row],[Date of Admission]])</f>
        <v>22</v>
      </c>
    </row>
    <row r="8807" spans="1:20" x14ac:dyDescent="0.3">
      <c r="A8807" t="s">
        <v>26511</v>
      </c>
      <c r="B8807" t="s">
        <v>23563</v>
      </c>
      <c r="C8807">
        <v>18</v>
      </c>
      <c r="D8807" t="str">
        <f>IF(Raw_data_US_healthcare[[#This Row],[Age]]&lt;35,"Young",IF(Raw_data_US_healthcare[[#This Row],[Age]]&lt;60,"Middle","Senior"))</f>
        <v>Young</v>
      </c>
      <c r="E8807" t="s">
        <v>16</v>
      </c>
      <c r="F8807" t="s">
        <v>35</v>
      </c>
      <c r="G8807" t="s">
        <v>35</v>
      </c>
      <c r="H8807" t="s">
        <v>26514</v>
      </c>
      <c r="I8807" s="2">
        <v>44529</v>
      </c>
      <c r="J8807" t="s">
        <v>23564</v>
      </c>
      <c r="K8807" t="s">
        <v>23565</v>
      </c>
      <c r="L8807" t="s">
        <v>52</v>
      </c>
      <c r="M8807">
        <v>31823.4607</v>
      </c>
      <c r="N8807">
        <v>129</v>
      </c>
      <c r="O8807" t="s">
        <v>39</v>
      </c>
      <c r="P8807" t="s">
        <v>39</v>
      </c>
      <c r="Q8807" s="2">
        <v>44531</v>
      </c>
      <c r="R8807" t="s">
        <v>23</v>
      </c>
      <c r="S8807" t="s">
        <v>45</v>
      </c>
      <c r="T8807">
        <f>_xlfn.DAYS(Raw_data_US_healthcare[[#This Row],[Discharge Date]],Raw_data_US_healthcare[[#This Row],[Date of Admission]])</f>
        <v>2</v>
      </c>
    </row>
    <row r="8808" spans="1:20" x14ac:dyDescent="0.3">
      <c r="A8808" t="s">
        <v>26511</v>
      </c>
      <c r="B8808" t="s">
        <v>23566</v>
      </c>
      <c r="C8808">
        <v>37</v>
      </c>
      <c r="D8808" t="str">
        <f>IF(Raw_data_US_healthcare[[#This Row],[Age]]&lt;35,"Young",IF(Raw_data_US_healthcare[[#This Row],[Age]]&lt;60,"Middle","Senior"))</f>
        <v>Middle</v>
      </c>
      <c r="E8808" t="s">
        <v>16</v>
      </c>
      <c r="F8808" t="s">
        <v>113</v>
      </c>
      <c r="G8808" t="s">
        <v>113</v>
      </c>
      <c r="H8808" t="s">
        <v>18</v>
      </c>
      <c r="I8808" s="2">
        <v>44199</v>
      </c>
      <c r="J8808" t="s">
        <v>23567</v>
      </c>
      <c r="K8808" t="s">
        <v>23568</v>
      </c>
      <c r="L8808" t="s">
        <v>56</v>
      </c>
      <c r="M8808">
        <v>34973.002899999999</v>
      </c>
      <c r="N8808">
        <v>180</v>
      </c>
      <c r="O8808" t="s">
        <v>22</v>
      </c>
      <c r="P8808" t="s">
        <v>22</v>
      </c>
      <c r="Q8808" s="2">
        <v>44204</v>
      </c>
      <c r="R8808" t="s">
        <v>44</v>
      </c>
      <c r="S8808" t="s">
        <v>24</v>
      </c>
      <c r="T8808">
        <f>_xlfn.DAYS(Raw_data_US_healthcare[[#This Row],[Discharge Date]],Raw_data_US_healthcare[[#This Row],[Date of Admission]])</f>
        <v>5</v>
      </c>
    </row>
    <row r="8809" spans="1:20" x14ac:dyDescent="0.3">
      <c r="A8809" t="s">
        <v>26512</v>
      </c>
      <c r="B8809" t="s">
        <v>23569</v>
      </c>
      <c r="C8809">
        <v>31</v>
      </c>
      <c r="D8809" t="str">
        <f>IF(Raw_data_US_healthcare[[#This Row],[Age]]&lt;35,"Young",IF(Raw_data_US_healthcare[[#This Row],[Age]]&lt;60,"Middle","Senior"))</f>
        <v>Young</v>
      </c>
      <c r="E8809" t="s">
        <v>26</v>
      </c>
      <c r="F8809" t="s">
        <v>27</v>
      </c>
      <c r="G8809" t="s">
        <v>27</v>
      </c>
      <c r="H8809" t="s">
        <v>28</v>
      </c>
      <c r="I8809" s="2">
        <v>44386</v>
      </c>
      <c r="J8809" t="s">
        <v>23570</v>
      </c>
      <c r="K8809" t="s">
        <v>23571</v>
      </c>
      <c r="L8809" t="s">
        <v>52</v>
      </c>
      <c r="M8809">
        <v>29930.031599999998</v>
      </c>
      <c r="N8809">
        <v>490</v>
      </c>
      <c r="O8809" t="s">
        <v>39</v>
      </c>
      <c r="P8809" t="s">
        <v>39</v>
      </c>
      <c r="Q8809" s="2">
        <v>44401</v>
      </c>
      <c r="R8809" t="s">
        <v>32</v>
      </c>
      <c r="S8809" t="s">
        <v>33</v>
      </c>
      <c r="T8809">
        <f>_xlfn.DAYS(Raw_data_US_healthcare[[#This Row],[Discharge Date]],Raw_data_US_healthcare[[#This Row],[Date of Admission]])</f>
        <v>15</v>
      </c>
    </row>
    <row r="8810" spans="1:20" x14ac:dyDescent="0.3">
      <c r="A8810" t="s">
        <v>26512</v>
      </c>
      <c r="B8810" t="s">
        <v>23572</v>
      </c>
      <c r="C8810">
        <v>32</v>
      </c>
      <c r="D8810" t="str">
        <f>IF(Raw_data_US_healthcare[[#This Row],[Age]]&lt;35,"Young",IF(Raw_data_US_healthcare[[#This Row],[Age]]&lt;60,"Middle","Senior"))</f>
        <v>Young</v>
      </c>
      <c r="E8810" t="s">
        <v>26</v>
      </c>
      <c r="F8810" t="s">
        <v>88</v>
      </c>
      <c r="G8810" t="s">
        <v>88</v>
      </c>
      <c r="H8810" t="s">
        <v>36</v>
      </c>
      <c r="I8810" s="2">
        <v>44958</v>
      </c>
      <c r="J8810" t="s">
        <v>23573</v>
      </c>
      <c r="K8810" t="s">
        <v>23574</v>
      </c>
      <c r="L8810" t="s">
        <v>56</v>
      </c>
      <c r="M8810">
        <v>11933.748299999999</v>
      </c>
      <c r="N8810">
        <v>155</v>
      </c>
      <c r="O8810" t="s">
        <v>22</v>
      </c>
      <c r="P8810" t="s">
        <v>22</v>
      </c>
      <c r="Q8810" s="2">
        <v>44963</v>
      </c>
      <c r="R8810" t="s">
        <v>23</v>
      </c>
      <c r="S8810" t="s">
        <v>33</v>
      </c>
      <c r="T8810">
        <f>_xlfn.DAYS(Raw_data_US_healthcare[[#This Row],[Discharge Date]],Raw_data_US_healthcare[[#This Row],[Date of Admission]])</f>
        <v>5</v>
      </c>
    </row>
    <row r="8811" spans="1:20" x14ac:dyDescent="0.3">
      <c r="A8811" t="s">
        <v>26512</v>
      </c>
      <c r="B8811" t="s">
        <v>23575</v>
      </c>
      <c r="C8811">
        <v>57</v>
      </c>
      <c r="D8811" t="str">
        <f>IF(Raw_data_US_healthcare[[#This Row],[Age]]&lt;35,"Young",IF(Raw_data_US_healthcare[[#This Row],[Age]]&lt;60,"Middle","Senior"))</f>
        <v>Middle</v>
      </c>
      <c r="E8811" t="s">
        <v>26</v>
      </c>
      <c r="F8811" t="s">
        <v>35</v>
      </c>
      <c r="G8811" t="s">
        <v>35</v>
      </c>
      <c r="H8811" t="s">
        <v>26516</v>
      </c>
      <c r="I8811" s="2">
        <v>44093</v>
      </c>
      <c r="J8811" t="s">
        <v>20705</v>
      </c>
      <c r="K8811" t="s">
        <v>4231</v>
      </c>
      <c r="L8811" t="s">
        <v>31</v>
      </c>
      <c r="M8811">
        <v>13231.7021</v>
      </c>
      <c r="N8811">
        <v>408</v>
      </c>
      <c r="O8811" t="s">
        <v>43</v>
      </c>
      <c r="P8811" t="s">
        <v>43</v>
      </c>
      <c r="Q8811" s="2">
        <v>44114</v>
      </c>
      <c r="R8811" t="s">
        <v>32</v>
      </c>
      <c r="S8811" t="s">
        <v>33</v>
      </c>
      <c r="T8811">
        <f>_xlfn.DAYS(Raw_data_US_healthcare[[#This Row],[Discharge Date]],Raw_data_US_healthcare[[#This Row],[Date of Admission]])</f>
        <v>21</v>
      </c>
    </row>
    <row r="8812" spans="1:20" x14ac:dyDescent="0.3">
      <c r="A8812" t="s">
        <v>26512</v>
      </c>
      <c r="B8812" t="s">
        <v>23576</v>
      </c>
      <c r="C8812">
        <v>81</v>
      </c>
      <c r="D8812" t="str">
        <f>IF(Raw_data_US_healthcare[[#This Row],[Age]]&lt;35,"Young",IF(Raw_data_US_healthcare[[#This Row],[Age]]&lt;60,"Middle","Senior"))</f>
        <v>Senior</v>
      </c>
      <c r="E8812" t="s">
        <v>26</v>
      </c>
      <c r="F8812" t="s">
        <v>88</v>
      </c>
      <c r="G8812" t="s">
        <v>88</v>
      </c>
      <c r="H8812" t="s">
        <v>69</v>
      </c>
      <c r="I8812" s="2">
        <v>44301</v>
      </c>
      <c r="J8812" t="s">
        <v>8231</v>
      </c>
      <c r="K8812" t="s">
        <v>23577</v>
      </c>
      <c r="L8812" t="s">
        <v>21</v>
      </c>
      <c r="M8812">
        <v>31746.398399999998</v>
      </c>
      <c r="N8812">
        <v>201</v>
      </c>
      <c r="O8812" t="s">
        <v>39</v>
      </c>
      <c r="P8812" t="s">
        <v>39</v>
      </c>
      <c r="Q8812" s="2">
        <v>44325</v>
      </c>
      <c r="R8812" t="s">
        <v>83</v>
      </c>
      <c r="S8812" t="s">
        <v>45</v>
      </c>
      <c r="T8812">
        <f>_xlfn.DAYS(Raw_data_US_healthcare[[#This Row],[Discharge Date]],Raw_data_US_healthcare[[#This Row],[Date of Admission]])</f>
        <v>24</v>
      </c>
    </row>
    <row r="8813" spans="1:20" x14ac:dyDescent="0.3">
      <c r="A8813" t="s">
        <v>26512</v>
      </c>
      <c r="B8813" t="s">
        <v>23578</v>
      </c>
      <c r="C8813">
        <v>21</v>
      </c>
      <c r="D8813" t="str">
        <f>IF(Raw_data_US_healthcare[[#This Row],[Age]]&lt;35,"Young",IF(Raw_data_US_healthcare[[#This Row],[Age]]&lt;60,"Middle","Senior"))</f>
        <v>Young</v>
      </c>
      <c r="E8813" t="s">
        <v>26</v>
      </c>
      <c r="F8813" t="s">
        <v>49</v>
      </c>
      <c r="G8813" t="s">
        <v>49</v>
      </c>
      <c r="H8813" t="s">
        <v>26514</v>
      </c>
      <c r="I8813" s="2">
        <v>43505</v>
      </c>
      <c r="J8813" t="s">
        <v>23579</v>
      </c>
      <c r="K8813" t="s">
        <v>23580</v>
      </c>
      <c r="L8813" t="s">
        <v>31</v>
      </c>
      <c r="M8813">
        <v>14050.6639</v>
      </c>
      <c r="N8813">
        <v>321</v>
      </c>
      <c r="O8813" t="s">
        <v>43</v>
      </c>
      <c r="P8813" t="s">
        <v>43</v>
      </c>
      <c r="Q8813" s="2">
        <v>43519</v>
      </c>
      <c r="R8813" t="s">
        <v>83</v>
      </c>
      <c r="S8813" t="s">
        <v>33</v>
      </c>
      <c r="T8813">
        <f>_xlfn.DAYS(Raw_data_US_healthcare[[#This Row],[Discharge Date]],Raw_data_US_healthcare[[#This Row],[Date of Admission]])</f>
        <v>14</v>
      </c>
    </row>
    <row r="8814" spans="1:20" x14ac:dyDescent="0.3">
      <c r="A8814" t="s">
        <v>26511</v>
      </c>
      <c r="B8814" t="s">
        <v>2666</v>
      </c>
      <c r="C8814">
        <v>81</v>
      </c>
      <c r="D8814" t="str">
        <f>IF(Raw_data_US_healthcare[[#This Row],[Age]]&lt;35,"Young",IF(Raw_data_US_healthcare[[#This Row],[Age]]&lt;60,"Middle","Senior"))</f>
        <v>Senior</v>
      </c>
      <c r="E8814" t="s">
        <v>16</v>
      </c>
      <c r="F8814" t="s">
        <v>228</v>
      </c>
      <c r="G8814" t="s">
        <v>228</v>
      </c>
      <c r="H8814" t="s">
        <v>26514</v>
      </c>
      <c r="I8814" s="2">
        <v>43797</v>
      </c>
      <c r="J8814" t="s">
        <v>23581</v>
      </c>
      <c r="K8814" t="s">
        <v>1182</v>
      </c>
      <c r="L8814" t="s">
        <v>21</v>
      </c>
      <c r="M8814">
        <v>20137.891100000001</v>
      </c>
      <c r="N8814">
        <v>299</v>
      </c>
      <c r="O8814" t="s">
        <v>43</v>
      </c>
      <c r="P8814" t="s">
        <v>43</v>
      </c>
      <c r="Q8814" s="2">
        <v>43824</v>
      </c>
      <c r="R8814" t="s">
        <v>48</v>
      </c>
      <c r="S8814" t="s">
        <v>24</v>
      </c>
      <c r="T8814">
        <f>_xlfn.DAYS(Raw_data_US_healthcare[[#This Row],[Discharge Date]],Raw_data_US_healthcare[[#This Row],[Date of Admission]])</f>
        <v>27</v>
      </c>
    </row>
    <row r="8815" spans="1:20" x14ac:dyDescent="0.3">
      <c r="A8815" t="s">
        <v>26511</v>
      </c>
      <c r="B8815" t="s">
        <v>23582</v>
      </c>
      <c r="C8815">
        <v>42</v>
      </c>
      <c r="D8815" t="str">
        <f>IF(Raw_data_US_healthcare[[#This Row],[Age]]&lt;35,"Young",IF(Raw_data_US_healthcare[[#This Row],[Age]]&lt;60,"Middle","Senior"))</f>
        <v>Middle</v>
      </c>
      <c r="E8815" t="s">
        <v>16</v>
      </c>
      <c r="F8815" t="s">
        <v>113</v>
      </c>
      <c r="G8815" t="s">
        <v>113</v>
      </c>
      <c r="H8815" t="s">
        <v>36</v>
      </c>
      <c r="I8815" s="2">
        <v>44932</v>
      </c>
      <c r="J8815" t="s">
        <v>23583</v>
      </c>
      <c r="K8815" t="s">
        <v>23584</v>
      </c>
      <c r="L8815" t="s">
        <v>60</v>
      </c>
      <c r="M8815">
        <v>14790.7042</v>
      </c>
      <c r="N8815">
        <v>438</v>
      </c>
      <c r="O8815" t="s">
        <v>22</v>
      </c>
      <c r="P8815" t="s">
        <v>22</v>
      </c>
      <c r="Q8815" s="2">
        <v>44949</v>
      </c>
      <c r="R8815" t="s">
        <v>48</v>
      </c>
      <c r="S8815" t="s">
        <v>45</v>
      </c>
      <c r="T8815">
        <f>_xlfn.DAYS(Raw_data_US_healthcare[[#This Row],[Discharge Date]],Raw_data_US_healthcare[[#This Row],[Date of Admission]])</f>
        <v>17</v>
      </c>
    </row>
    <row r="8816" spans="1:20" x14ac:dyDescent="0.3">
      <c r="A8816" t="s">
        <v>26511</v>
      </c>
      <c r="B8816" t="s">
        <v>23585</v>
      </c>
      <c r="C8816">
        <v>64</v>
      </c>
      <c r="D8816" t="str">
        <f>IF(Raw_data_US_healthcare[[#This Row],[Age]]&lt;35,"Young",IF(Raw_data_US_healthcare[[#This Row],[Age]]&lt;60,"Middle","Senior"))</f>
        <v>Senior</v>
      </c>
      <c r="E8816" t="s">
        <v>16</v>
      </c>
      <c r="F8816" t="s">
        <v>113</v>
      </c>
      <c r="G8816" t="s">
        <v>113</v>
      </c>
      <c r="H8816" t="s">
        <v>28</v>
      </c>
      <c r="I8816" s="2">
        <v>44179</v>
      </c>
      <c r="J8816" t="s">
        <v>23586</v>
      </c>
      <c r="K8816" t="s">
        <v>23587</v>
      </c>
      <c r="L8816" t="s">
        <v>21</v>
      </c>
      <c r="M8816">
        <v>42275.107600000003</v>
      </c>
      <c r="N8816">
        <v>148</v>
      </c>
      <c r="O8816" t="s">
        <v>22</v>
      </c>
      <c r="P8816" t="s">
        <v>22</v>
      </c>
      <c r="Q8816" s="2">
        <v>44194</v>
      </c>
      <c r="R8816" t="s">
        <v>32</v>
      </c>
      <c r="S8816" t="s">
        <v>33</v>
      </c>
      <c r="T8816">
        <f>_xlfn.DAYS(Raw_data_US_healthcare[[#This Row],[Discharge Date]],Raw_data_US_healthcare[[#This Row],[Date of Admission]])</f>
        <v>15</v>
      </c>
    </row>
    <row r="8817" spans="1:20" x14ac:dyDescent="0.3">
      <c r="A8817" t="s">
        <v>26512</v>
      </c>
      <c r="B8817" t="s">
        <v>74</v>
      </c>
      <c r="C8817">
        <v>20</v>
      </c>
      <c r="D8817" t="str">
        <f>IF(Raw_data_US_healthcare[[#This Row],[Age]]&lt;35,"Young",IF(Raw_data_US_healthcare[[#This Row],[Age]]&lt;60,"Middle","Senior"))</f>
        <v>Young</v>
      </c>
      <c r="E8817" t="s">
        <v>26</v>
      </c>
      <c r="F8817" t="s">
        <v>17</v>
      </c>
      <c r="G8817" t="s">
        <v>17</v>
      </c>
      <c r="H8817" t="s">
        <v>26516</v>
      </c>
      <c r="I8817" s="2">
        <v>44528</v>
      </c>
      <c r="J8817" t="s">
        <v>23588</v>
      </c>
      <c r="K8817" t="s">
        <v>23589</v>
      </c>
      <c r="L8817" t="s">
        <v>52</v>
      </c>
      <c r="M8817">
        <v>19343.415099999998</v>
      </c>
      <c r="N8817">
        <v>212</v>
      </c>
      <c r="O8817" t="s">
        <v>39</v>
      </c>
      <c r="P8817" t="s">
        <v>39</v>
      </c>
      <c r="Q8817" s="2">
        <v>44553</v>
      </c>
      <c r="R8817" t="s">
        <v>23</v>
      </c>
      <c r="S8817" t="s">
        <v>45</v>
      </c>
      <c r="T8817">
        <f>_xlfn.DAYS(Raw_data_US_healthcare[[#This Row],[Discharge Date]],Raw_data_US_healthcare[[#This Row],[Date of Admission]])</f>
        <v>25</v>
      </c>
    </row>
    <row r="8818" spans="1:20" x14ac:dyDescent="0.3">
      <c r="A8818" t="s">
        <v>26511</v>
      </c>
      <c r="B8818" t="s">
        <v>23590</v>
      </c>
      <c r="C8818">
        <v>32</v>
      </c>
      <c r="D8818" t="str">
        <f>IF(Raw_data_US_healthcare[[#This Row],[Age]]&lt;35,"Young",IF(Raw_data_US_healthcare[[#This Row],[Age]]&lt;60,"Middle","Senior"))</f>
        <v>Young</v>
      </c>
      <c r="E8818" t="s">
        <v>16</v>
      </c>
      <c r="F8818" t="s">
        <v>35</v>
      </c>
      <c r="G8818" t="s">
        <v>35</v>
      </c>
      <c r="H8818" t="s">
        <v>28</v>
      </c>
      <c r="I8818" s="2">
        <v>43844</v>
      </c>
      <c r="J8818" t="s">
        <v>23591</v>
      </c>
      <c r="K8818" t="s">
        <v>17107</v>
      </c>
      <c r="L8818" t="s">
        <v>56</v>
      </c>
      <c r="M8818">
        <v>20815.9352</v>
      </c>
      <c r="N8818">
        <v>482</v>
      </c>
      <c r="O8818" t="s">
        <v>39</v>
      </c>
      <c r="P8818" t="s">
        <v>39</v>
      </c>
      <c r="Q8818" s="2">
        <v>43849</v>
      </c>
      <c r="R8818" t="s">
        <v>48</v>
      </c>
      <c r="S8818" t="s">
        <v>33</v>
      </c>
      <c r="T8818">
        <f>_xlfn.DAYS(Raw_data_US_healthcare[[#This Row],[Discharge Date]],Raw_data_US_healthcare[[#This Row],[Date of Admission]])</f>
        <v>5</v>
      </c>
    </row>
    <row r="8819" spans="1:20" x14ac:dyDescent="0.3">
      <c r="A8819" t="s">
        <v>26511</v>
      </c>
      <c r="B8819" t="s">
        <v>23592</v>
      </c>
      <c r="C8819">
        <v>24</v>
      </c>
      <c r="D8819" t="str">
        <f>IF(Raw_data_US_healthcare[[#This Row],[Age]]&lt;35,"Young",IF(Raw_data_US_healthcare[[#This Row],[Age]]&lt;60,"Middle","Senior"))</f>
        <v>Young</v>
      </c>
      <c r="E8819" t="s">
        <v>16</v>
      </c>
      <c r="F8819" t="s">
        <v>35</v>
      </c>
      <c r="G8819" t="s">
        <v>35</v>
      </c>
      <c r="H8819" t="s">
        <v>18</v>
      </c>
      <c r="I8819" s="2">
        <v>45038</v>
      </c>
      <c r="J8819" t="s">
        <v>23593</v>
      </c>
      <c r="K8819" t="s">
        <v>7106</v>
      </c>
      <c r="L8819" t="s">
        <v>31</v>
      </c>
      <c r="M8819">
        <v>47859.5602</v>
      </c>
      <c r="N8819">
        <v>478</v>
      </c>
      <c r="O8819" t="s">
        <v>22</v>
      </c>
      <c r="P8819" t="s">
        <v>22</v>
      </c>
      <c r="Q8819" s="2">
        <v>45048</v>
      </c>
      <c r="R8819" t="s">
        <v>83</v>
      </c>
      <c r="S8819" t="s">
        <v>33</v>
      </c>
      <c r="T8819">
        <f>_xlfn.DAYS(Raw_data_US_healthcare[[#This Row],[Discharge Date]],Raw_data_US_healthcare[[#This Row],[Date of Admission]])</f>
        <v>10</v>
      </c>
    </row>
    <row r="8820" spans="1:20" x14ac:dyDescent="0.3">
      <c r="A8820" t="s">
        <v>26511</v>
      </c>
      <c r="B8820" t="s">
        <v>23594</v>
      </c>
      <c r="C8820">
        <v>31</v>
      </c>
      <c r="D8820" t="str">
        <f>IF(Raw_data_US_healthcare[[#This Row],[Age]]&lt;35,"Young",IF(Raw_data_US_healthcare[[#This Row],[Age]]&lt;60,"Middle","Senior"))</f>
        <v>Young</v>
      </c>
      <c r="E8820" t="s">
        <v>16</v>
      </c>
      <c r="F8820" t="s">
        <v>35</v>
      </c>
      <c r="G8820" t="s">
        <v>35</v>
      </c>
      <c r="H8820" t="s">
        <v>28</v>
      </c>
      <c r="I8820" s="2">
        <v>43720</v>
      </c>
      <c r="J8820" t="s">
        <v>23595</v>
      </c>
      <c r="K8820" t="s">
        <v>23596</v>
      </c>
      <c r="L8820" t="s">
        <v>60</v>
      </c>
      <c r="M8820">
        <v>1086.6433999999999</v>
      </c>
      <c r="N8820">
        <v>460</v>
      </c>
      <c r="O8820" t="s">
        <v>39</v>
      </c>
      <c r="P8820" t="s">
        <v>39</v>
      </c>
      <c r="Q8820" s="2">
        <v>43740</v>
      </c>
      <c r="R8820" t="s">
        <v>48</v>
      </c>
      <c r="S8820" t="s">
        <v>33</v>
      </c>
      <c r="T8820">
        <f>_xlfn.DAYS(Raw_data_US_healthcare[[#This Row],[Discharge Date]],Raw_data_US_healthcare[[#This Row],[Date of Admission]])</f>
        <v>20</v>
      </c>
    </row>
    <row r="8821" spans="1:20" x14ac:dyDescent="0.3">
      <c r="A8821" t="s">
        <v>26511</v>
      </c>
      <c r="B8821" t="s">
        <v>23597</v>
      </c>
      <c r="C8821">
        <v>19</v>
      </c>
      <c r="D8821" t="str">
        <f>IF(Raw_data_US_healthcare[[#This Row],[Age]]&lt;35,"Young",IF(Raw_data_US_healthcare[[#This Row],[Age]]&lt;60,"Middle","Senior"))</f>
        <v>Young</v>
      </c>
      <c r="E8821" t="s">
        <v>16</v>
      </c>
      <c r="F8821" t="s">
        <v>17</v>
      </c>
      <c r="G8821" t="s">
        <v>17</v>
      </c>
      <c r="H8821" t="s">
        <v>26514</v>
      </c>
      <c r="I8821" s="2">
        <v>44180</v>
      </c>
      <c r="J8821" t="s">
        <v>23598</v>
      </c>
      <c r="K8821" t="s">
        <v>23599</v>
      </c>
      <c r="L8821" t="s">
        <v>31</v>
      </c>
      <c r="M8821">
        <v>25679.113600000001</v>
      </c>
      <c r="N8821">
        <v>334</v>
      </c>
      <c r="O8821" t="s">
        <v>22</v>
      </c>
      <c r="P8821" t="s">
        <v>22</v>
      </c>
      <c r="Q8821" s="2">
        <v>44189</v>
      </c>
      <c r="R8821" t="s">
        <v>83</v>
      </c>
      <c r="S8821" t="s">
        <v>24</v>
      </c>
      <c r="T8821">
        <f>_xlfn.DAYS(Raw_data_US_healthcare[[#This Row],[Discharge Date]],Raw_data_US_healthcare[[#This Row],[Date of Admission]])</f>
        <v>9</v>
      </c>
    </row>
    <row r="8822" spans="1:20" x14ac:dyDescent="0.3">
      <c r="A8822" t="s">
        <v>26511</v>
      </c>
      <c r="B8822" t="s">
        <v>10109</v>
      </c>
      <c r="C8822">
        <v>28</v>
      </c>
      <c r="D8822" t="str">
        <f>IF(Raw_data_US_healthcare[[#This Row],[Age]]&lt;35,"Young",IF(Raw_data_US_healthcare[[#This Row],[Age]]&lt;60,"Middle","Senior"))</f>
        <v>Young</v>
      </c>
      <c r="E8822" t="s">
        <v>16</v>
      </c>
      <c r="F8822" t="s">
        <v>35</v>
      </c>
      <c r="G8822" t="s">
        <v>35</v>
      </c>
      <c r="H8822" t="s">
        <v>26514</v>
      </c>
      <c r="I8822" s="2">
        <v>44331</v>
      </c>
      <c r="J8822" t="s">
        <v>23600</v>
      </c>
      <c r="K8822" t="s">
        <v>23601</v>
      </c>
      <c r="L8822" t="s">
        <v>56</v>
      </c>
      <c r="M8822">
        <v>8692.7183999999997</v>
      </c>
      <c r="N8822">
        <v>117</v>
      </c>
      <c r="O8822" t="s">
        <v>22</v>
      </c>
      <c r="P8822" t="s">
        <v>22</v>
      </c>
      <c r="Q8822" s="2">
        <v>44347</v>
      </c>
      <c r="R8822" t="s">
        <v>23</v>
      </c>
      <c r="S8822" t="s">
        <v>33</v>
      </c>
      <c r="T8822">
        <f>_xlfn.DAYS(Raw_data_US_healthcare[[#This Row],[Discharge Date]],Raw_data_US_healthcare[[#This Row],[Date of Admission]])</f>
        <v>16</v>
      </c>
    </row>
    <row r="8823" spans="1:20" x14ac:dyDescent="0.3">
      <c r="A8823" t="s">
        <v>26511</v>
      </c>
      <c r="B8823" t="s">
        <v>23602</v>
      </c>
      <c r="C8823">
        <v>68</v>
      </c>
      <c r="D8823" t="str">
        <f>IF(Raw_data_US_healthcare[[#This Row],[Age]]&lt;35,"Young",IF(Raw_data_US_healthcare[[#This Row],[Age]]&lt;60,"Middle","Senior"))</f>
        <v>Senior</v>
      </c>
      <c r="E8823" t="s">
        <v>16</v>
      </c>
      <c r="F8823" t="s">
        <v>27</v>
      </c>
      <c r="G8823" t="s">
        <v>27</v>
      </c>
      <c r="H8823" t="s">
        <v>26514</v>
      </c>
      <c r="I8823" s="2">
        <v>43858</v>
      </c>
      <c r="J8823" t="s">
        <v>23603</v>
      </c>
      <c r="K8823" t="s">
        <v>23604</v>
      </c>
      <c r="L8823" t="s">
        <v>21</v>
      </c>
      <c r="M8823">
        <v>8119.9423999999999</v>
      </c>
      <c r="N8823">
        <v>395</v>
      </c>
      <c r="O8823" t="s">
        <v>39</v>
      </c>
      <c r="P8823" t="s">
        <v>39</v>
      </c>
      <c r="Q8823" s="2">
        <v>43867</v>
      </c>
      <c r="R8823" t="s">
        <v>83</v>
      </c>
      <c r="S8823" t="s">
        <v>33</v>
      </c>
      <c r="T8823">
        <f>_xlfn.DAYS(Raw_data_US_healthcare[[#This Row],[Discharge Date]],Raw_data_US_healthcare[[#This Row],[Date of Admission]])</f>
        <v>9</v>
      </c>
    </row>
    <row r="8824" spans="1:20" x14ac:dyDescent="0.3">
      <c r="A8824" t="s">
        <v>26511</v>
      </c>
      <c r="B8824" t="s">
        <v>23605</v>
      </c>
      <c r="C8824">
        <v>48</v>
      </c>
      <c r="D8824" t="str">
        <f>IF(Raw_data_US_healthcare[[#This Row],[Age]]&lt;35,"Young",IF(Raw_data_US_healthcare[[#This Row],[Age]]&lt;60,"Middle","Senior"))</f>
        <v>Middle</v>
      </c>
      <c r="E8824" t="s">
        <v>16</v>
      </c>
      <c r="F8824" t="s">
        <v>35</v>
      </c>
      <c r="G8824" t="s">
        <v>35</v>
      </c>
      <c r="H8824" t="s">
        <v>18</v>
      </c>
      <c r="I8824" s="2">
        <v>44722</v>
      </c>
      <c r="J8824" t="s">
        <v>23606</v>
      </c>
      <c r="K8824" t="s">
        <v>23607</v>
      </c>
      <c r="L8824" t="s">
        <v>31</v>
      </c>
      <c r="M8824">
        <v>37232.583400000003</v>
      </c>
      <c r="N8824">
        <v>428</v>
      </c>
      <c r="O8824" t="s">
        <v>22</v>
      </c>
      <c r="P8824" t="s">
        <v>22</v>
      </c>
      <c r="Q8824" s="2">
        <v>44732</v>
      </c>
      <c r="R8824" t="s">
        <v>32</v>
      </c>
      <c r="S8824" t="s">
        <v>33</v>
      </c>
      <c r="T8824">
        <f>_xlfn.DAYS(Raw_data_US_healthcare[[#This Row],[Discharge Date]],Raw_data_US_healthcare[[#This Row],[Date of Admission]])</f>
        <v>10</v>
      </c>
    </row>
    <row r="8825" spans="1:20" x14ac:dyDescent="0.3">
      <c r="A8825" t="s">
        <v>26511</v>
      </c>
      <c r="B8825" t="s">
        <v>23608</v>
      </c>
      <c r="C8825">
        <v>58</v>
      </c>
      <c r="D8825" t="str">
        <f>IF(Raw_data_US_healthcare[[#This Row],[Age]]&lt;35,"Young",IF(Raw_data_US_healthcare[[#This Row],[Age]]&lt;60,"Middle","Senior"))</f>
        <v>Middle</v>
      </c>
      <c r="E8825" t="s">
        <v>16</v>
      </c>
      <c r="F8825" t="s">
        <v>88</v>
      </c>
      <c r="G8825" t="s">
        <v>88</v>
      </c>
      <c r="H8825" t="s">
        <v>26514</v>
      </c>
      <c r="I8825" s="2">
        <v>44880</v>
      </c>
      <c r="J8825" t="s">
        <v>23609</v>
      </c>
      <c r="K8825" t="s">
        <v>23610</v>
      </c>
      <c r="L8825" t="s">
        <v>60</v>
      </c>
      <c r="M8825">
        <v>28926.73</v>
      </c>
      <c r="N8825">
        <v>494</v>
      </c>
      <c r="O8825" t="s">
        <v>22</v>
      </c>
      <c r="P8825" t="s">
        <v>22</v>
      </c>
      <c r="Q8825" s="2">
        <v>44903</v>
      </c>
      <c r="R8825" t="s">
        <v>48</v>
      </c>
      <c r="S8825" t="s">
        <v>24</v>
      </c>
      <c r="T8825">
        <f>_xlfn.DAYS(Raw_data_US_healthcare[[#This Row],[Discharge Date]],Raw_data_US_healthcare[[#This Row],[Date of Admission]])</f>
        <v>23</v>
      </c>
    </row>
    <row r="8826" spans="1:20" x14ac:dyDescent="0.3">
      <c r="A8826" t="s">
        <v>26512</v>
      </c>
      <c r="B8826" t="s">
        <v>23611</v>
      </c>
      <c r="C8826">
        <v>51</v>
      </c>
      <c r="D8826" t="str">
        <f>IF(Raw_data_US_healthcare[[#This Row],[Age]]&lt;35,"Young",IF(Raw_data_US_healthcare[[#This Row],[Age]]&lt;60,"Middle","Senior"))</f>
        <v>Middle</v>
      </c>
      <c r="E8826" t="s">
        <v>26</v>
      </c>
      <c r="F8826" t="s">
        <v>49</v>
      </c>
      <c r="G8826" t="s">
        <v>49</v>
      </c>
      <c r="H8826" t="s">
        <v>69</v>
      </c>
      <c r="I8826" s="2">
        <v>44859</v>
      </c>
      <c r="J8826" t="s">
        <v>23612</v>
      </c>
      <c r="K8826" t="s">
        <v>23613</v>
      </c>
      <c r="L8826" t="s">
        <v>52</v>
      </c>
      <c r="M8826">
        <v>72384.682700000005</v>
      </c>
      <c r="N8826">
        <v>212</v>
      </c>
      <c r="O8826" t="s">
        <v>22</v>
      </c>
      <c r="P8826" t="s">
        <v>22</v>
      </c>
      <c r="Q8826" s="2">
        <v>44882</v>
      </c>
      <c r="R8826" t="s">
        <v>83</v>
      </c>
      <c r="S8826" t="s">
        <v>24</v>
      </c>
      <c r="T8826">
        <f>_xlfn.DAYS(Raw_data_US_healthcare[[#This Row],[Discharge Date]],Raw_data_US_healthcare[[#This Row],[Date of Admission]])</f>
        <v>23</v>
      </c>
    </row>
    <row r="8827" spans="1:20" x14ac:dyDescent="0.3">
      <c r="A8827" t="s">
        <v>26512</v>
      </c>
      <c r="B8827" t="s">
        <v>23614</v>
      </c>
      <c r="C8827">
        <v>60</v>
      </c>
      <c r="D8827" t="str">
        <f>IF(Raw_data_US_healthcare[[#This Row],[Age]]&lt;35,"Young",IF(Raw_data_US_healthcare[[#This Row],[Age]]&lt;60,"Middle","Senior"))</f>
        <v>Senior</v>
      </c>
      <c r="E8827" t="s">
        <v>26</v>
      </c>
      <c r="F8827" t="s">
        <v>17</v>
      </c>
      <c r="G8827" t="s">
        <v>17</v>
      </c>
      <c r="H8827" t="s">
        <v>28</v>
      </c>
      <c r="I8827" s="2">
        <v>44429</v>
      </c>
      <c r="J8827" t="s">
        <v>23615</v>
      </c>
      <c r="K8827" t="s">
        <v>23616</v>
      </c>
      <c r="L8827" t="s">
        <v>21</v>
      </c>
      <c r="M8827">
        <v>3102.0681</v>
      </c>
      <c r="N8827">
        <v>301</v>
      </c>
      <c r="O8827" t="s">
        <v>39</v>
      </c>
      <c r="P8827" t="s">
        <v>39</v>
      </c>
      <c r="Q8827" s="2">
        <v>44452</v>
      </c>
      <c r="R8827" t="s">
        <v>32</v>
      </c>
      <c r="S8827" t="s">
        <v>24</v>
      </c>
      <c r="T8827">
        <f>_xlfn.DAYS(Raw_data_US_healthcare[[#This Row],[Discharge Date]],Raw_data_US_healthcare[[#This Row],[Date of Admission]])</f>
        <v>23</v>
      </c>
    </row>
    <row r="8828" spans="1:20" x14ac:dyDescent="0.3">
      <c r="A8828" t="s">
        <v>26511</v>
      </c>
      <c r="B8828" t="s">
        <v>23617</v>
      </c>
      <c r="C8828">
        <v>52</v>
      </c>
      <c r="D8828" t="str">
        <f>IF(Raw_data_US_healthcare[[#This Row],[Age]]&lt;35,"Young",IF(Raw_data_US_healthcare[[#This Row],[Age]]&lt;60,"Middle","Senior"))</f>
        <v>Middle</v>
      </c>
      <c r="E8828" t="s">
        <v>16</v>
      </c>
      <c r="F8828" t="s">
        <v>49</v>
      </c>
      <c r="G8828" t="s">
        <v>49</v>
      </c>
      <c r="H8828" t="s">
        <v>28</v>
      </c>
      <c r="I8828" s="2">
        <v>45010</v>
      </c>
      <c r="J8828" t="s">
        <v>23618</v>
      </c>
      <c r="K8828" t="s">
        <v>4238</v>
      </c>
      <c r="L8828" t="s">
        <v>56</v>
      </c>
      <c r="M8828">
        <v>40294.056900000003</v>
      </c>
      <c r="N8828">
        <v>437</v>
      </c>
      <c r="O8828" t="s">
        <v>22</v>
      </c>
      <c r="P8828" t="s">
        <v>22</v>
      </c>
      <c r="Q8828" s="2">
        <v>45020</v>
      </c>
      <c r="R8828" t="s">
        <v>44</v>
      </c>
      <c r="S8828" t="s">
        <v>45</v>
      </c>
      <c r="T8828">
        <f>_xlfn.DAYS(Raw_data_US_healthcare[[#This Row],[Discharge Date]],Raw_data_US_healthcare[[#This Row],[Date of Admission]])</f>
        <v>10</v>
      </c>
    </row>
    <row r="8829" spans="1:20" x14ac:dyDescent="0.3">
      <c r="A8829" t="s">
        <v>26512</v>
      </c>
      <c r="B8829" t="s">
        <v>23619</v>
      </c>
      <c r="C8829">
        <v>53</v>
      </c>
      <c r="D8829" t="str">
        <f>IF(Raw_data_US_healthcare[[#This Row],[Age]]&lt;35,"Young",IF(Raw_data_US_healthcare[[#This Row],[Age]]&lt;60,"Middle","Senior"))</f>
        <v>Middle</v>
      </c>
      <c r="E8829" t="s">
        <v>26</v>
      </c>
      <c r="F8829" t="s">
        <v>17</v>
      </c>
      <c r="G8829" t="s">
        <v>17</v>
      </c>
      <c r="H8829" t="s">
        <v>69</v>
      </c>
      <c r="I8829" s="2">
        <v>43483</v>
      </c>
      <c r="J8829" t="s">
        <v>22836</v>
      </c>
      <c r="K8829" t="s">
        <v>23620</v>
      </c>
      <c r="L8829" t="s">
        <v>21</v>
      </c>
      <c r="M8829">
        <v>43510.407599999999</v>
      </c>
      <c r="N8829">
        <v>135</v>
      </c>
      <c r="O8829" t="s">
        <v>22</v>
      </c>
      <c r="P8829" t="s">
        <v>22</v>
      </c>
      <c r="Q8829" s="2">
        <v>43496</v>
      </c>
      <c r="R8829" t="s">
        <v>32</v>
      </c>
      <c r="S8829" t="s">
        <v>24</v>
      </c>
      <c r="T8829">
        <f>_xlfn.DAYS(Raw_data_US_healthcare[[#This Row],[Discharge Date]],Raw_data_US_healthcare[[#This Row],[Date of Admission]])</f>
        <v>13</v>
      </c>
    </row>
    <row r="8830" spans="1:20" x14ac:dyDescent="0.3">
      <c r="A8830" t="s">
        <v>26511</v>
      </c>
      <c r="B8830" t="s">
        <v>18633</v>
      </c>
      <c r="C8830">
        <v>39</v>
      </c>
      <c r="D8830" t="str">
        <f>IF(Raw_data_US_healthcare[[#This Row],[Age]]&lt;35,"Young",IF(Raw_data_US_healthcare[[#This Row],[Age]]&lt;60,"Middle","Senior"))</f>
        <v>Middle</v>
      </c>
      <c r="E8830" t="s">
        <v>16</v>
      </c>
      <c r="F8830" t="s">
        <v>49</v>
      </c>
      <c r="G8830" t="s">
        <v>49</v>
      </c>
      <c r="H8830" t="s">
        <v>18</v>
      </c>
      <c r="I8830" s="2">
        <v>44494</v>
      </c>
      <c r="J8830" t="s">
        <v>23621</v>
      </c>
      <c r="K8830" t="s">
        <v>23622</v>
      </c>
      <c r="L8830" t="s">
        <v>52</v>
      </c>
      <c r="M8830">
        <v>21909.855100000001</v>
      </c>
      <c r="N8830">
        <v>488</v>
      </c>
      <c r="O8830" t="s">
        <v>43</v>
      </c>
      <c r="P8830" t="s">
        <v>43</v>
      </c>
      <c r="Q8830" s="2">
        <v>44512</v>
      </c>
      <c r="R8830" t="s">
        <v>32</v>
      </c>
      <c r="S8830" t="s">
        <v>45</v>
      </c>
      <c r="T8830">
        <f>_xlfn.DAYS(Raw_data_US_healthcare[[#This Row],[Discharge Date]],Raw_data_US_healthcare[[#This Row],[Date of Admission]])</f>
        <v>18</v>
      </c>
    </row>
    <row r="8831" spans="1:20" x14ac:dyDescent="0.3">
      <c r="A8831" t="s">
        <v>26512</v>
      </c>
      <c r="B8831" t="s">
        <v>16321</v>
      </c>
      <c r="C8831">
        <v>62</v>
      </c>
      <c r="D8831" t="str">
        <f>IF(Raw_data_US_healthcare[[#This Row],[Age]]&lt;35,"Young",IF(Raw_data_US_healthcare[[#This Row],[Age]]&lt;60,"Middle","Senior"))</f>
        <v>Senior</v>
      </c>
      <c r="E8831" t="s">
        <v>26</v>
      </c>
      <c r="F8831" t="s">
        <v>35</v>
      </c>
      <c r="G8831" t="s">
        <v>35</v>
      </c>
      <c r="H8831" t="s">
        <v>26514</v>
      </c>
      <c r="I8831" s="2">
        <v>44189</v>
      </c>
      <c r="J8831" t="s">
        <v>23623</v>
      </c>
      <c r="K8831" t="s">
        <v>23624</v>
      </c>
      <c r="L8831" t="s">
        <v>21</v>
      </c>
      <c r="M8831">
        <v>29404.589100000001</v>
      </c>
      <c r="N8831">
        <v>343</v>
      </c>
      <c r="O8831" t="s">
        <v>39</v>
      </c>
      <c r="P8831" t="s">
        <v>39</v>
      </c>
      <c r="Q8831" s="2">
        <v>44218</v>
      </c>
      <c r="R8831" t="s">
        <v>44</v>
      </c>
      <c r="S8831" t="s">
        <v>24</v>
      </c>
      <c r="T8831">
        <f>_xlfn.DAYS(Raw_data_US_healthcare[[#This Row],[Discharge Date]],Raw_data_US_healthcare[[#This Row],[Date of Admission]])</f>
        <v>29</v>
      </c>
    </row>
    <row r="8832" spans="1:20" x14ac:dyDescent="0.3">
      <c r="A8832" t="s">
        <v>26512</v>
      </c>
      <c r="B8832" t="s">
        <v>23625</v>
      </c>
      <c r="C8832">
        <v>58</v>
      </c>
      <c r="D8832" t="str">
        <f>IF(Raw_data_US_healthcare[[#This Row],[Age]]&lt;35,"Young",IF(Raw_data_US_healthcare[[#This Row],[Age]]&lt;60,"Middle","Senior"))</f>
        <v>Middle</v>
      </c>
      <c r="E8832" t="s">
        <v>26</v>
      </c>
      <c r="F8832" t="s">
        <v>228</v>
      </c>
      <c r="G8832" t="s">
        <v>228</v>
      </c>
      <c r="H8832" t="s">
        <v>69</v>
      </c>
      <c r="I8832" s="2">
        <v>43969</v>
      </c>
      <c r="J8832" t="s">
        <v>23626</v>
      </c>
      <c r="K8832" t="s">
        <v>23627</v>
      </c>
      <c r="L8832" t="s">
        <v>52</v>
      </c>
      <c r="M8832">
        <v>73738.020399999994</v>
      </c>
      <c r="N8832">
        <v>388</v>
      </c>
      <c r="O8832" t="s">
        <v>22</v>
      </c>
      <c r="P8832" t="s">
        <v>22</v>
      </c>
      <c r="Q8832" s="2">
        <v>43988</v>
      </c>
      <c r="R8832" t="s">
        <v>23</v>
      </c>
      <c r="S8832" t="s">
        <v>45</v>
      </c>
      <c r="T8832">
        <f>_xlfn.DAYS(Raw_data_US_healthcare[[#This Row],[Discharge Date]],Raw_data_US_healthcare[[#This Row],[Date of Admission]])</f>
        <v>19</v>
      </c>
    </row>
    <row r="8833" spans="1:20" x14ac:dyDescent="0.3">
      <c r="A8833" t="s">
        <v>26511</v>
      </c>
      <c r="B8833" t="s">
        <v>8539</v>
      </c>
      <c r="C8833">
        <v>75</v>
      </c>
      <c r="D8833" t="str">
        <f>IF(Raw_data_US_healthcare[[#This Row],[Age]]&lt;35,"Young",IF(Raw_data_US_healthcare[[#This Row],[Age]]&lt;60,"Middle","Senior"))</f>
        <v>Senior</v>
      </c>
      <c r="E8833" t="s">
        <v>16</v>
      </c>
      <c r="F8833" t="s">
        <v>62</v>
      </c>
      <c r="G8833" t="s">
        <v>62</v>
      </c>
      <c r="H8833" t="s">
        <v>26514</v>
      </c>
      <c r="I8833" s="2">
        <v>44384</v>
      </c>
      <c r="J8833" t="s">
        <v>23628</v>
      </c>
      <c r="K8833" t="s">
        <v>23629</v>
      </c>
      <c r="L8833" t="s">
        <v>52</v>
      </c>
      <c r="M8833">
        <v>12024.1628</v>
      </c>
      <c r="N8833">
        <v>380</v>
      </c>
      <c r="O8833" t="s">
        <v>22</v>
      </c>
      <c r="P8833" t="s">
        <v>22</v>
      </c>
      <c r="Q8833" s="2">
        <v>44395</v>
      </c>
      <c r="R8833" t="s">
        <v>48</v>
      </c>
      <c r="S8833" t="s">
        <v>45</v>
      </c>
      <c r="T8833">
        <f>_xlfn.DAYS(Raw_data_US_healthcare[[#This Row],[Discharge Date]],Raw_data_US_healthcare[[#This Row],[Date of Admission]])</f>
        <v>11</v>
      </c>
    </row>
    <row r="8834" spans="1:20" x14ac:dyDescent="0.3">
      <c r="A8834" t="s">
        <v>26512</v>
      </c>
      <c r="B8834" t="s">
        <v>23630</v>
      </c>
      <c r="C8834">
        <v>39</v>
      </c>
      <c r="D8834" t="str">
        <f>IF(Raw_data_US_healthcare[[#This Row],[Age]]&lt;35,"Young",IF(Raw_data_US_healthcare[[#This Row],[Age]]&lt;60,"Middle","Senior"))</f>
        <v>Middle</v>
      </c>
      <c r="E8834" t="s">
        <v>26</v>
      </c>
      <c r="F8834" t="s">
        <v>228</v>
      </c>
      <c r="G8834" t="s">
        <v>228</v>
      </c>
      <c r="H8834" t="s">
        <v>28</v>
      </c>
      <c r="I8834" s="2">
        <v>44734</v>
      </c>
      <c r="J8834" t="s">
        <v>8694</v>
      </c>
      <c r="K8834" t="s">
        <v>12982</v>
      </c>
      <c r="L8834" t="s">
        <v>60</v>
      </c>
      <c r="M8834">
        <v>30687.292099999999</v>
      </c>
      <c r="N8834">
        <v>420</v>
      </c>
      <c r="O8834" t="s">
        <v>39</v>
      </c>
      <c r="P8834" t="s">
        <v>39</v>
      </c>
      <c r="Q8834" s="2">
        <v>44740</v>
      </c>
      <c r="R8834" t="s">
        <v>32</v>
      </c>
      <c r="S8834" t="s">
        <v>45</v>
      </c>
      <c r="T8834">
        <f>_xlfn.DAYS(Raw_data_US_healthcare[[#This Row],[Discharge Date]],Raw_data_US_healthcare[[#This Row],[Date of Admission]])</f>
        <v>6</v>
      </c>
    </row>
    <row r="8835" spans="1:20" x14ac:dyDescent="0.3">
      <c r="A8835" t="s">
        <v>26511</v>
      </c>
      <c r="B8835" t="s">
        <v>23631</v>
      </c>
      <c r="C8835">
        <v>26</v>
      </c>
      <c r="D8835" t="str">
        <f>IF(Raw_data_US_healthcare[[#This Row],[Age]]&lt;35,"Young",IF(Raw_data_US_healthcare[[#This Row],[Age]]&lt;60,"Middle","Senior"))</f>
        <v>Young</v>
      </c>
      <c r="E8835" t="s">
        <v>16</v>
      </c>
      <c r="F8835" t="s">
        <v>49</v>
      </c>
      <c r="G8835" t="s">
        <v>49</v>
      </c>
      <c r="H8835" t="s">
        <v>28</v>
      </c>
      <c r="I8835" s="2">
        <v>44623</v>
      </c>
      <c r="J8835" t="s">
        <v>6282</v>
      </c>
      <c r="K8835" t="s">
        <v>23632</v>
      </c>
      <c r="L8835" t="s">
        <v>56</v>
      </c>
      <c r="M8835">
        <v>1483.8134</v>
      </c>
      <c r="N8835">
        <v>304</v>
      </c>
      <c r="O8835" t="s">
        <v>22</v>
      </c>
      <c r="P8835" t="s">
        <v>22</v>
      </c>
      <c r="Q8835" s="2">
        <v>44626</v>
      </c>
      <c r="R8835" t="s">
        <v>44</v>
      </c>
      <c r="S8835" t="s">
        <v>45</v>
      </c>
      <c r="T8835">
        <f>_xlfn.DAYS(Raw_data_US_healthcare[[#This Row],[Discharge Date]],Raw_data_US_healthcare[[#This Row],[Date of Admission]])</f>
        <v>3</v>
      </c>
    </row>
    <row r="8836" spans="1:20" x14ac:dyDescent="0.3">
      <c r="A8836" t="s">
        <v>26512</v>
      </c>
      <c r="B8836" t="s">
        <v>23633</v>
      </c>
      <c r="C8836">
        <v>44</v>
      </c>
      <c r="D8836" t="str">
        <f>IF(Raw_data_US_healthcare[[#This Row],[Age]]&lt;35,"Young",IF(Raw_data_US_healthcare[[#This Row],[Age]]&lt;60,"Middle","Senior"))</f>
        <v>Middle</v>
      </c>
      <c r="E8836" t="s">
        <v>26</v>
      </c>
      <c r="F8836" t="s">
        <v>113</v>
      </c>
      <c r="G8836" t="s">
        <v>113</v>
      </c>
      <c r="H8836" t="s">
        <v>28</v>
      </c>
      <c r="I8836" s="2">
        <v>44785</v>
      </c>
      <c r="J8836" t="s">
        <v>23634</v>
      </c>
      <c r="K8836" t="s">
        <v>18373</v>
      </c>
      <c r="L8836" t="s">
        <v>21</v>
      </c>
      <c r="M8836">
        <v>15693.51</v>
      </c>
      <c r="N8836">
        <v>135</v>
      </c>
      <c r="O8836" t="s">
        <v>43</v>
      </c>
      <c r="P8836" t="s">
        <v>43</v>
      </c>
      <c r="Q8836" s="2">
        <v>44811</v>
      </c>
      <c r="R8836" t="s">
        <v>23</v>
      </c>
      <c r="S8836" t="s">
        <v>45</v>
      </c>
      <c r="T8836">
        <f>_xlfn.DAYS(Raw_data_US_healthcare[[#This Row],[Discharge Date]],Raw_data_US_healthcare[[#This Row],[Date of Admission]])</f>
        <v>26</v>
      </c>
    </row>
    <row r="8837" spans="1:20" x14ac:dyDescent="0.3">
      <c r="A8837" t="s">
        <v>26512</v>
      </c>
      <c r="B8837" t="s">
        <v>23635</v>
      </c>
      <c r="C8837">
        <v>69</v>
      </c>
      <c r="D8837" t="str">
        <f>IF(Raw_data_US_healthcare[[#This Row],[Age]]&lt;35,"Young",IF(Raw_data_US_healthcare[[#This Row],[Age]]&lt;60,"Middle","Senior"))</f>
        <v>Senior</v>
      </c>
      <c r="E8837" t="s">
        <v>26</v>
      </c>
      <c r="F8837" t="s">
        <v>17</v>
      </c>
      <c r="G8837" t="s">
        <v>17</v>
      </c>
      <c r="H8837" t="s">
        <v>69</v>
      </c>
      <c r="I8837" s="2">
        <v>44503</v>
      </c>
      <c r="J8837" t="s">
        <v>23636</v>
      </c>
      <c r="K8837" t="s">
        <v>23637</v>
      </c>
      <c r="L8837" t="s">
        <v>31</v>
      </c>
      <c r="M8837">
        <v>34556.550999999999</v>
      </c>
      <c r="N8837">
        <v>185</v>
      </c>
      <c r="O8837" t="s">
        <v>22</v>
      </c>
      <c r="P8837" t="s">
        <v>22</v>
      </c>
      <c r="Q8837" s="2">
        <v>44508</v>
      </c>
      <c r="R8837" t="s">
        <v>23</v>
      </c>
      <c r="S8837" t="s">
        <v>45</v>
      </c>
      <c r="T8837">
        <f>_xlfn.DAYS(Raw_data_US_healthcare[[#This Row],[Discharge Date]],Raw_data_US_healthcare[[#This Row],[Date of Admission]])</f>
        <v>5</v>
      </c>
    </row>
    <row r="8838" spans="1:20" x14ac:dyDescent="0.3">
      <c r="A8838" t="s">
        <v>26512</v>
      </c>
      <c r="B8838" t="s">
        <v>23638</v>
      </c>
      <c r="C8838">
        <v>70</v>
      </c>
      <c r="D8838" t="str">
        <f>IF(Raw_data_US_healthcare[[#This Row],[Age]]&lt;35,"Young",IF(Raw_data_US_healthcare[[#This Row],[Age]]&lt;60,"Middle","Senior"))</f>
        <v>Senior</v>
      </c>
      <c r="E8838" t="s">
        <v>26</v>
      </c>
      <c r="F8838" t="s">
        <v>35</v>
      </c>
      <c r="G8838" t="s">
        <v>35</v>
      </c>
      <c r="H8838" t="s">
        <v>18</v>
      </c>
      <c r="I8838" s="2">
        <v>44219</v>
      </c>
      <c r="J8838" t="s">
        <v>23639</v>
      </c>
      <c r="K8838" t="s">
        <v>23640</v>
      </c>
      <c r="L8838" t="s">
        <v>60</v>
      </c>
      <c r="M8838">
        <v>26364.250700000001</v>
      </c>
      <c r="N8838">
        <v>344</v>
      </c>
      <c r="O8838" t="s">
        <v>39</v>
      </c>
      <c r="P8838" t="s">
        <v>39</v>
      </c>
      <c r="Q8838" s="2">
        <v>44229</v>
      </c>
      <c r="R8838" t="s">
        <v>83</v>
      </c>
      <c r="S8838" t="s">
        <v>33</v>
      </c>
      <c r="T8838">
        <f>_xlfn.DAYS(Raw_data_US_healthcare[[#This Row],[Discharge Date]],Raw_data_US_healthcare[[#This Row],[Date of Admission]])</f>
        <v>10</v>
      </c>
    </row>
    <row r="8839" spans="1:20" x14ac:dyDescent="0.3">
      <c r="A8839" t="s">
        <v>26511</v>
      </c>
      <c r="B8839" t="s">
        <v>3885</v>
      </c>
      <c r="C8839">
        <v>63</v>
      </c>
      <c r="D8839" t="str">
        <f>IF(Raw_data_US_healthcare[[#This Row],[Age]]&lt;35,"Young",IF(Raw_data_US_healthcare[[#This Row],[Age]]&lt;60,"Middle","Senior"))</f>
        <v>Senior</v>
      </c>
      <c r="E8839" t="s">
        <v>16</v>
      </c>
      <c r="F8839" t="s">
        <v>113</v>
      </c>
      <c r="G8839" t="s">
        <v>113</v>
      </c>
      <c r="H8839" t="s">
        <v>69</v>
      </c>
      <c r="I8839" s="2">
        <v>43826</v>
      </c>
      <c r="J8839" t="s">
        <v>23641</v>
      </c>
      <c r="K8839" t="s">
        <v>23642</v>
      </c>
      <c r="L8839" t="s">
        <v>21</v>
      </c>
      <c r="M8839">
        <v>7562.1439</v>
      </c>
      <c r="N8839">
        <v>101</v>
      </c>
      <c r="O8839" t="s">
        <v>39</v>
      </c>
      <c r="P8839" t="s">
        <v>39</v>
      </c>
      <c r="Q8839" s="2">
        <v>43836</v>
      </c>
      <c r="R8839" t="s">
        <v>48</v>
      </c>
      <c r="S8839" t="s">
        <v>24</v>
      </c>
      <c r="T8839">
        <f>_xlfn.DAYS(Raw_data_US_healthcare[[#This Row],[Discharge Date]],Raw_data_US_healthcare[[#This Row],[Date of Admission]])</f>
        <v>10</v>
      </c>
    </row>
    <row r="8840" spans="1:20" x14ac:dyDescent="0.3">
      <c r="A8840" t="s">
        <v>26511</v>
      </c>
      <c r="B8840" t="s">
        <v>23643</v>
      </c>
      <c r="C8840">
        <v>60</v>
      </c>
      <c r="D8840" t="str">
        <f>IF(Raw_data_US_healthcare[[#This Row],[Age]]&lt;35,"Young",IF(Raw_data_US_healthcare[[#This Row],[Age]]&lt;60,"Middle","Senior"))</f>
        <v>Senior</v>
      </c>
      <c r="E8840" t="s">
        <v>16</v>
      </c>
      <c r="F8840" t="s">
        <v>62</v>
      </c>
      <c r="G8840" t="s">
        <v>62</v>
      </c>
      <c r="H8840" t="s">
        <v>69</v>
      </c>
      <c r="I8840" s="2">
        <v>44560</v>
      </c>
      <c r="J8840" t="s">
        <v>23644</v>
      </c>
      <c r="K8840" t="s">
        <v>23645</v>
      </c>
      <c r="L8840" t="s">
        <v>21</v>
      </c>
      <c r="M8840">
        <v>55536.804600000003</v>
      </c>
      <c r="N8840">
        <v>212</v>
      </c>
      <c r="O8840" t="s">
        <v>39</v>
      </c>
      <c r="P8840" t="s">
        <v>39</v>
      </c>
      <c r="Q8840" s="2">
        <v>44582</v>
      </c>
      <c r="R8840" t="s">
        <v>23</v>
      </c>
      <c r="S8840" t="s">
        <v>24</v>
      </c>
      <c r="T8840">
        <f>_xlfn.DAYS(Raw_data_US_healthcare[[#This Row],[Discharge Date]],Raw_data_US_healthcare[[#This Row],[Date of Admission]])</f>
        <v>22</v>
      </c>
    </row>
    <row r="8841" spans="1:20" x14ac:dyDescent="0.3">
      <c r="A8841" t="s">
        <v>26512</v>
      </c>
      <c r="B8841" t="s">
        <v>4767</v>
      </c>
      <c r="C8841">
        <v>68</v>
      </c>
      <c r="D8841" t="str">
        <f>IF(Raw_data_US_healthcare[[#This Row],[Age]]&lt;35,"Young",IF(Raw_data_US_healthcare[[#This Row],[Age]]&lt;60,"Middle","Senior"))</f>
        <v>Senior</v>
      </c>
      <c r="E8841" t="s">
        <v>26</v>
      </c>
      <c r="F8841" t="s">
        <v>17</v>
      </c>
      <c r="G8841" t="s">
        <v>17</v>
      </c>
      <c r="H8841" t="s">
        <v>26514</v>
      </c>
      <c r="I8841" s="2">
        <v>44172</v>
      </c>
      <c r="J8841" t="s">
        <v>23646</v>
      </c>
      <c r="K8841" t="s">
        <v>23647</v>
      </c>
      <c r="L8841" t="s">
        <v>60</v>
      </c>
      <c r="M8841">
        <v>21550.5923</v>
      </c>
      <c r="N8841">
        <v>111</v>
      </c>
      <c r="O8841" t="s">
        <v>43</v>
      </c>
      <c r="P8841" t="s">
        <v>43</v>
      </c>
      <c r="Q8841" s="2">
        <v>44200</v>
      </c>
      <c r="R8841" t="s">
        <v>44</v>
      </c>
      <c r="S8841" t="s">
        <v>33</v>
      </c>
      <c r="T8841">
        <f>_xlfn.DAYS(Raw_data_US_healthcare[[#This Row],[Discharge Date]],Raw_data_US_healthcare[[#This Row],[Date of Admission]])</f>
        <v>28</v>
      </c>
    </row>
    <row r="8842" spans="1:20" x14ac:dyDescent="0.3">
      <c r="A8842" t="s">
        <v>26511</v>
      </c>
      <c r="B8842" t="s">
        <v>23648</v>
      </c>
      <c r="C8842">
        <v>23</v>
      </c>
      <c r="D8842" t="str">
        <f>IF(Raw_data_US_healthcare[[#This Row],[Age]]&lt;35,"Young",IF(Raw_data_US_healthcare[[#This Row],[Age]]&lt;60,"Middle","Senior"))</f>
        <v>Young</v>
      </c>
      <c r="E8842" t="s">
        <v>16</v>
      </c>
      <c r="F8842" t="s">
        <v>17</v>
      </c>
      <c r="G8842" t="s">
        <v>17</v>
      </c>
      <c r="H8842" t="s">
        <v>36</v>
      </c>
      <c r="I8842" s="2">
        <v>43463</v>
      </c>
      <c r="J8842" t="s">
        <v>23649</v>
      </c>
      <c r="K8842" t="s">
        <v>23650</v>
      </c>
      <c r="L8842" t="s">
        <v>52</v>
      </c>
      <c r="M8842">
        <v>16625.2183</v>
      </c>
      <c r="N8842">
        <v>203</v>
      </c>
      <c r="O8842" t="s">
        <v>22</v>
      </c>
      <c r="P8842" t="s">
        <v>22</v>
      </c>
      <c r="Q8842" s="2">
        <v>43470</v>
      </c>
      <c r="R8842" t="s">
        <v>32</v>
      </c>
      <c r="S8842" t="s">
        <v>24</v>
      </c>
      <c r="T8842">
        <f>_xlfn.DAYS(Raw_data_US_healthcare[[#This Row],[Discharge Date]],Raw_data_US_healthcare[[#This Row],[Date of Admission]])</f>
        <v>7</v>
      </c>
    </row>
    <row r="8843" spans="1:20" x14ac:dyDescent="0.3">
      <c r="A8843" t="s">
        <v>26511</v>
      </c>
      <c r="B8843" t="s">
        <v>20078</v>
      </c>
      <c r="C8843">
        <v>62</v>
      </c>
      <c r="D8843" t="str">
        <f>IF(Raw_data_US_healthcare[[#This Row],[Age]]&lt;35,"Young",IF(Raw_data_US_healthcare[[#This Row],[Age]]&lt;60,"Middle","Senior"))</f>
        <v>Senior</v>
      </c>
      <c r="E8843" t="s">
        <v>16</v>
      </c>
      <c r="F8843" t="s">
        <v>35</v>
      </c>
      <c r="G8843" t="s">
        <v>35</v>
      </c>
      <c r="H8843" t="s">
        <v>69</v>
      </c>
      <c r="I8843" s="2">
        <v>44292</v>
      </c>
      <c r="J8843" t="s">
        <v>23651</v>
      </c>
      <c r="K8843" t="s">
        <v>23652</v>
      </c>
      <c r="L8843" t="s">
        <v>31</v>
      </c>
      <c r="M8843">
        <v>77282.544399999999</v>
      </c>
      <c r="N8843">
        <v>310</v>
      </c>
      <c r="O8843" t="s">
        <v>22</v>
      </c>
      <c r="P8843" t="s">
        <v>22</v>
      </c>
      <c r="Q8843" s="2">
        <v>44303</v>
      </c>
      <c r="R8843" t="s">
        <v>23</v>
      </c>
      <c r="S8843" t="s">
        <v>45</v>
      </c>
      <c r="T8843">
        <f>_xlfn.DAYS(Raw_data_US_healthcare[[#This Row],[Discharge Date]],Raw_data_US_healthcare[[#This Row],[Date of Admission]])</f>
        <v>11</v>
      </c>
    </row>
    <row r="8844" spans="1:20" x14ac:dyDescent="0.3">
      <c r="A8844" t="s">
        <v>26511</v>
      </c>
      <c r="B8844" t="s">
        <v>23653</v>
      </c>
      <c r="C8844">
        <v>51</v>
      </c>
      <c r="D8844" t="str">
        <f>IF(Raw_data_US_healthcare[[#This Row],[Age]]&lt;35,"Young",IF(Raw_data_US_healthcare[[#This Row],[Age]]&lt;60,"Middle","Senior"))</f>
        <v>Middle</v>
      </c>
      <c r="E8844" t="s">
        <v>16</v>
      </c>
      <c r="F8844" t="s">
        <v>17</v>
      </c>
      <c r="G8844" t="s">
        <v>17</v>
      </c>
      <c r="H8844" t="s">
        <v>28</v>
      </c>
      <c r="I8844" s="2">
        <v>45181</v>
      </c>
      <c r="J8844" t="s">
        <v>4790</v>
      </c>
      <c r="K8844" t="s">
        <v>23654</v>
      </c>
      <c r="L8844" t="s">
        <v>21</v>
      </c>
      <c r="M8844">
        <v>951.31560000000002</v>
      </c>
      <c r="N8844">
        <v>417</v>
      </c>
      <c r="O8844" t="s">
        <v>22</v>
      </c>
      <c r="P8844" t="s">
        <v>22</v>
      </c>
      <c r="Q8844" s="2">
        <v>45182</v>
      </c>
      <c r="R8844" t="s">
        <v>44</v>
      </c>
      <c r="S8844" t="s">
        <v>33</v>
      </c>
      <c r="T8844">
        <f>_xlfn.DAYS(Raw_data_US_healthcare[[#This Row],[Discharge Date]],Raw_data_US_healthcare[[#This Row],[Date of Admission]])</f>
        <v>1</v>
      </c>
    </row>
    <row r="8845" spans="1:20" x14ac:dyDescent="0.3">
      <c r="A8845" t="s">
        <v>26511</v>
      </c>
      <c r="B8845" t="s">
        <v>23655</v>
      </c>
      <c r="C8845">
        <v>67</v>
      </c>
      <c r="D8845" t="str">
        <f>IF(Raw_data_US_healthcare[[#This Row],[Age]]&lt;35,"Young",IF(Raw_data_US_healthcare[[#This Row],[Age]]&lt;60,"Middle","Senior"))</f>
        <v>Senior</v>
      </c>
      <c r="E8845" t="s">
        <v>16</v>
      </c>
      <c r="F8845" t="s">
        <v>35</v>
      </c>
      <c r="G8845" t="s">
        <v>35</v>
      </c>
      <c r="H8845" t="s">
        <v>28</v>
      </c>
      <c r="I8845" s="2">
        <v>43443</v>
      </c>
      <c r="J8845" t="s">
        <v>23656</v>
      </c>
      <c r="K8845" t="s">
        <v>23657</v>
      </c>
      <c r="L8845" t="s">
        <v>56</v>
      </c>
      <c r="M8845">
        <v>19161.4964</v>
      </c>
      <c r="N8845">
        <v>487</v>
      </c>
      <c r="O8845" t="s">
        <v>22</v>
      </c>
      <c r="P8845" t="s">
        <v>22</v>
      </c>
      <c r="Q8845" s="2">
        <v>43450</v>
      </c>
      <c r="R8845" t="s">
        <v>23</v>
      </c>
      <c r="S8845" t="s">
        <v>45</v>
      </c>
      <c r="T8845">
        <f>_xlfn.DAYS(Raw_data_US_healthcare[[#This Row],[Discharge Date]],Raw_data_US_healthcare[[#This Row],[Date of Admission]])</f>
        <v>7</v>
      </c>
    </row>
    <row r="8846" spans="1:20" x14ac:dyDescent="0.3">
      <c r="A8846" t="s">
        <v>26511</v>
      </c>
      <c r="B8846" t="s">
        <v>23658</v>
      </c>
      <c r="C8846">
        <v>40</v>
      </c>
      <c r="D8846" t="str">
        <f>IF(Raw_data_US_healthcare[[#This Row],[Age]]&lt;35,"Young",IF(Raw_data_US_healthcare[[#This Row],[Age]]&lt;60,"Middle","Senior"))</f>
        <v>Middle</v>
      </c>
      <c r="E8846" t="s">
        <v>16</v>
      </c>
      <c r="F8846" t="s">
        <v>35</v>
      </c>
      <c r="G8846" t="s">
        <v>35</v>
      </c>
      <c r="H8846" t="s">
        <v>28</v>
      </c>
      <c r="I8846" s="2">
        <v>43449</v>
      </c>
      <c r="J8846" t="s">
        <v>23659</v>
      </c>
      <c r="K8846" t="s">
        <v>5709</v>
      </c>
      <c r="L8846" t="s">
        <v>21</v>
      </c>
      <c r="M8846">
        <v>31405.2677</v>
      </c>
      <c r="N8846">
        <v>138</v>
      </c>
      <c r="O8846" t="s">
        <v>43</v>
      </c>
      <c r="P8846" t="s">
        <v>43</v>
      </c>
      <c r="Q8846" s="2">
        <v>43453</v>
      </c>
      <c r="R8846" t="s">
        <v>83</v>
      </c>
      <c r="S8846" t="s">
        <v>33</v>
      </c>
      <c r="T8846">
        <f>_xlfn.DAYS(Raw_data_US_healthcare[[#This Row],[Discharge Date]],Raw_data_US_healthcare[[#This Row],[Date of Admission]])</f>
        <v>4</v>
      </c>
    </row>
    <row r="8847" spans="1:20" x14ac:dyDescent="0.3">
      <c r="A8847" t="s">
        <v>26512</v>
      </c>
      <c r="B8847" t="s">
        <v>23660</v>
      </c>
      <c r="C8847">
        <v>23</v>
      </c>
      <c r="D8847" t="str">
        <f>IF(Raw_data_US_healthcare[[#This Row],[Age]]&lt;35,"Young",IF(Raw_data_US_healthcare[[#This Row],[Age]]&lt;60,"Middle","Senior"))</f>
        <v>Young</v>
      </c>
      <c r="E8847" t="s">
        <v>26</v>
      </c>
      <c r="F8847" t="s">
        <v>228</v>
      </c>
      <c r="G8847" t="s">
        <v>228</v>
      </c>
      <c r="H8847" t="s">
        <v>36</v>
      </c>
      <c r="I8847" s="2">
        <v>44865</v>
      </c>
      <c r="J8847" t="s">
        <v>23661</v>
      </c>
      <c r="K8847" t="s">
        <v>23662</v>
      </c>
      <c r="L8847" t="s">
        <v>31</v>
      </c>
      <c r="M8847">
        <v>17876.1734</v>
      </c>
      <c r="N8847">
        <v>128</v>
      </c>
      <c r="O8847" t="s">
        <v>22</v>
      </c>
      <c r="P8847" t="s">
        <v>22</v>
      </c>
      <c r="Q8847" s="2">
        <v>44867</v>
      </c>
      <c r="R8847" t="s">
        <v>23</v>
      </c>
      <c r="S8847" t="s">
        <v>45</v>
      </c>
      <c r="T8847">
        <f>_xlfn.DAYS(Raw_data_US_healthcare[[#This Row],[Discharge Date]],Raw_data_US_healthcare[[#This Row],[Date of Admission]])</f>
        <v>2</v>
      </c>
    </row>
    <row r="8848" spans="1:20" x14ac:dyDescent="0.3">
      <c r="A8848" t="s">
        <v>26512</v>
      </c>
      <c r="B8848" t="s">
        <v>22558</v>
      </c>
      <c r="C8848">
        <v>79</v>
      </c>
      <c r="D8848" t="str">
        <f>IF(Raw_data_US_healthcare[[#This Row],[Age]]&lt;35,"Young",IF(Raw_data_US_healthcare[[#This Row],[Age]]&lt;60,"Middle","Senior"))</f>
        <v>Senior</v>
      </c>
      <c r="E8848" t="s">
        <v>26</v>
      </c>
      <c r="F8848" t="s">
        <v>62</v>
      </c>
      <c r="G8848" t="s">
        <v>62</v>
      </c>
      <c r="H8848" t="s">
        <v>26514</v>
      </c>
      <c r="I8848" s="2">
        <v>43584</v>
      </c>
      <c r="J8848" t="s">
        <v>23663</v>
      </c>
      <c r="K8848" t="s">
        <v>23664</v>
      </c>
      <c r="L8848" t="s">
        <v>60</v>
      </c>
      <c r="M8848">
        <v>14013.158600000001</v>
      </c>
      <c r="N8848">
        <v>157</v>
      </c>
      <c r="O8848" t="s">
        <v>22</v>
      </c>
      <c r="P8848" t="s">
        <v>22</v>
      </c>
      <c r="Q8848" s="2">
        <v>43584</v>
      </c>
      <c r="R8848" t="s">
        <v>83</v>
      </c>
      <c r="S8848" t="s">
        <v>24</v>
      </c>
      <c r="T8848">
        <f>_xlfn.DAYS(Raw_data_US_healthcare[[#This Row],[Discharge Date]],Raw_data_US_healthcare[[#This Row],[Date of Admission]])</f>
        <v>0</v>
      </c>
    </row>
    <row r="8849" spans="1:20" x14ac:dyDescent="0.3">
      <c r="A8849" t="s">
        <v>26511</v>
      </c>
      <c r="B8849" t="s">
        <v>23665</v>
      </c>
      <c r="C8849">
        <v>46</v>
      </c>
      <c r="D8849" t="str">
        <f>IF(Raw_data_US_healthcare[[#This Row],[Age]]&lt;35,"Young",IF(Raw_data_US_healthcare[[#This Row],[Age]]&lt;60,"Middle","Senior"))</f>
        <v>Middle</v>
      </c>
      <c r="E8849" t="s">
        <v>16</v>
      </c>
      <c r="F8849" t="s">
        <v>88</v>
      </c>
      <c r="G8849" t="s">
        <v>88</v>
      </c>
      <c r="H8849" t="s">
        <v>26514</v>
      </c>
      <c r="I8849" s="2">
        <v>44815</v>
      </c>
      <c r="J8849" t="s">
        <v>23666</v>
      </c>
      <c r="K8849" t="s">
        <v>6121</v>
      </c>
      <c r="L8849" t="s">
        <v>31</v>
      </c>
      <c r="M8849">
        <v>38809.764600000002</v>
      </c>
      <c r="N8849">
        <v>271</v>
      </c>
      <c r="O8849" t="s">
        <v>43</v>
      </c>
      <c r="P8849" t="s">
        <v>43</v>
      </c>
      <c r="Q8849" s="2">
        <v>44842</v>
      </c>
      <c r="R8849" t="s">
        <v>48</v>
      </c>
      <c r="S8849" t="s">
        <v>45</v>
      </c>
      <c r="T8849">
        <f>_xlfn.DAYS(Raw_data_US_healthcare[[#This Row],[Discharge Date]],Raw_data_US_healthcare[[#This Row],[Date of Admission]])</f>
        <v>27</v>
      </c>
    </row>
    <row r="8850" spans="1:20" x14ac:dyDescent="0.3">
      <c r="A8850" t="s">
        <v>26511</v>
      </c>
      <c r="B8850" t="s">
        <v>6176</v>
      </c>
      <c r="C8850">
        <v>64</v>
      </c>
      <c r="D8850" t="str">
        <f>IF(Raw_data_US_healthcare[[#This Row],[Age]]&lt;35,"Young",IF(Raw_data_US_healthcare[[#This Row],[Age]]&lt;60,"Middle","Senior"))</f>
        <v>Senior</v>
      </c>
      <c r="E8850" t="s">
        <v>16</v>
      </c>
      <c r="F8850" t="s">
        <v>62</v>
      </c>
      <c r="G8850" t="s">
        <v>62</v>
      </c>
      <c r="H8850" t="s">
        <v>26514</v>
      </c>
      <c r="I8850" s="2">
        <v>43692</v>
      </c>
      <c r="J8850" t="s">
        <v>23667</v>
      </c>
      <c r="K8850" t="s">
        <v>3317</v>
      </c>
      <c r="L8850" t="s">
        <v>52</v>
      </c>
      <c r="M8850">
        <v>3377.2170999999998</v>
      </c>
      <c r="N8850">
        <v>474</v>
      </c>
      <c r="O8850" t="s">
        <v>39</v>
      </c>
      <c r="P8850" t="s">
        <v>39</v>
      </c>
      <c r="Q8850" s="2">
        <v>43710</v>
      </c>
      <c r="R8850" t="s">
        <v>23</v>
      </c>
      <c r="S8850" t="s">
        <v>24</v>
      </c>
      <c r="T8850">
        <f>_xlfn.DAYS(Raw_data_US_healthcare[[#This Row],[Discharge Date]],Raw_data_US_healthcare[[#This Row],[Date of Admission]])</f>
        <v>18</v>
      </c>
    </row>
    <row r="8851" spans="1:20" x14ac:dyDescent="0.3">
      <c r="A8851" t="s">
        <v>26511</v>
      </c>
      <c r="B8851" t="s">
        <v>23668</v>
      </c>
      <c r="C8851">
        <v>57</v>
      </c>
      <c r="D8851" t="str">
        <f>IF(Raw_data_US_healthcare[[#This Row],[Age]]&lt;35,"Young",IF(Raw_data_US_healthcare[[#This Row],[Age]]&lt;60,"Middle","Senior"))</f>
        <v>Middle</v>
      </c>
      <c r="E8851" t="s">
        <v>16</v>
      </c>
      <c r="F8851" t="s">
        <v>62</v>
      </c>
      <c r="G8851" t="s">
        <v>62</v>
      </c>
      <c r="H8851" t="s">
        <v>26516</v>
      </c>
      <c r="I8851" s="2">
        <v>44420</v>
      </c>
      <c r="J8851" t="s">
        <v>23669</v>
      </c>
      <c r="K8851" t="s">
        <v>23670</v>
      </c>
      <c r="L8851" t="s">
        <v>52</v>
      </c>
      <c r="M8851">
        <v>31935.918600000001</v>
      </c>
      <c r="N8851">
        <v>127</v>
      </c>
      <c r="O8851" t="s">
        <v>39</v>
      </c>
      <c r="P8851" t="s">
        <v>39</v>
      </c>
      <c r="Q8851" s="2">
        <v>44426</v>
      </c>
      <c r="R8851" t="s">
        <v>44</v>
      </c>
      <c r="S8851" t="s">
        <v>33</v>
      </c>
      <c r="T8851">
        <f>_xlfn.DAYS(Raw_data_US_healthcare[[#This Row],[Discharge Date]],Raw_data_US_healthcare[[#This Row],[Date of Admission]])</f>
        <v>6</v>
      </c>
    </row>
    <row r="8852" spans="1:20" x14ac:dyDescent="0.3">
      <c r="A8852" t="s">
        <v>26511</v>
      </c>
      <c r="B8852" t="s">
        <v>23671</v>
      </c>
      <c r="C8852">
        <v>56</v>
      </c>
      <c r="D8852" t="str">
        <f>IF(Raw_data_US_healthcare[[#This Row],[Age]]&lt;35,"Young",IF(Raw_data_US_healthcare[[#This Row],[Age]]&lt;60,"Middle","Senior"))</f>
        <v>Middle</v>
      </c>
      <c r="E8852" t="s">
        <v>16</v>
      </c>
      <c r="F8852" t="s">
        <v>62</v>
      </c>
      <c r="G8852" t="s">
        <v>62</v>
      </c>
      <c r="H8852" t="s">
        <v>18</v>
      </c>
      <c r="I8852" s="2">
        <v>43665</v>
      </c>
      <c r="J8852" t="s">
        <v>23672</v>
      </c>
      <c r="K8852" t="s">
        <v>23673</v>
      </c>
      <c r="L8852" t="s">
        <v>56</v>
      </c>
      <c r="M8852">
        <v>25698.360400000001</v>
      </c>
      <c r="N8852">
        <v>300</v>
      </c>
      <c r="O8852" t="s">
        <v>43</v>
      </c>
      <c r="P8852" t="s">
        <v>43</v>
      </c>
      <c r="Q8852" s="2">
        <v>43675</v>
      </c>
      <c r="R8852" t="s">
        <v>83</v>
      </c>
      <c r="S8852" t="s">
        <v>33</v>
      </c>
      <c r="T8852">
        <f>_xlfn.DAYS(Raw_data_US_healthcare[[#This Row],[Discharge Date]],Raw_data_US_healthcare[[#This Row],[Date of Admission]])</f>
        <v>10</v>
      </c>
    </row>
    <row r="8853" spans="1:20" x14ac:dyDescent="0.3">
      <c r="A8853" t="s">
        <v>26511</v>
      </c>
      <c r="B8853" t="s">
        <v>23674</v>
      </c>
      <c r="C8853">
        <v>72</v>
      </c>
      <c r="D8853" t="str">
        <f>IF(Raw_data_US_healthcare[[#This Row],[Age]]&lt;35,"Young",IF(Raw_data_US_healthcare[[#This Row],[Age]]&lt;60,"Middle","Senior"))</f>
        <v>Senior</v>
      </c>
      <c r="E8853" t="s">
        <v>16</v>
      </c>
      <c r="F8853" t="s">
        <v>27</v>
      </c>
      <c r="G8853" t="s">
        <v>27</v>
      </c>
      <c r="H8853" t="s">
        <v>26514</v>
      </c>
      <c r="I8853" s="2">
        <v>44909</v>
      </c>
      <c r="J8853" t="s">
        <v>23675</v>
      </c>
      <c r="K8853" t="s">
        <v>23676</v>
      </c>
      <c r="L8853" t="s">
        <v>31</v>
      </c>
      <c r="M8853">
        <v>29671.094099999998</v>
      </c>
      <c r="N8853">
        <v>182</v>
      </c>
      <c r="O8853" t="s">
        <v>39</v>
      </c>
      <c r="P8853" t="s">
        <v>39</v>
      </c>
      <c r="Q8853" s="2">
        <v>44921</v>
      </c>
      <c r="R8853" t="s">
        <v>83</v>
      </c>
      <c r="S8853" t="s">
        <v>33</v>
      </c>
      <c r="T8853">
        <f>_xlfn.DAYS(Raw_data_US_healthcare[[#This Row],[Discharge Date]],Raw_data_US_healthcare[[#This Row],[Date of Admission]])</f>
        <v>12</v>
      </c>
    </row>
    <row r="8854" spans="1:20" x14ac:dyDescent="0.3">
      <c r="A8854" t="s">
        <v>26512</v>
      </c>
      <c r="B8854" t="s">
        <v>23677</v>
      </c>
      <c r="C8854">
        <v>30</v>
      </c>
      <c r="D8854" t="str">
        <f>IF(Raw_data_US_healthcare[[#This Row],[Age]]&lt;35,"Young",IF(Raw_data_US_healthcare[[#This Row],[Age]]&lt;60,"Middle","Senior"))</f>
        <v>Young</v>
      </c>
      <c r="E8854" t="s">
        <v>26</v>
      </c>
      <c r="F8854" t="s">
        <v>49</v>
      </c>
      <c r="G8854" t="s">
        <v>49</v>
      </c>
      <c r="H8854" t="s">
        <v>36</v>
      </c>
      <c r="I8854" s="2">
        <v>44516</v>
      </c>
      <c r="J8854" t="s">
        <v>23678</v>
      </c>
      <c r="K8854" t="s">
        <v>23679</v>
      </c>
      <c r="L8854" t="s">
        <v>56</v>
      </c>
      <c r="M8854">
        <v>21166.4817</v>
      </c>
      <c r="N8854">
        <v>173</v>
      </c>
      <c r="O8854" t="s">
        <v>43</v>
      </c>
      <c r="P8854" t="s">
        <v>43</v>
      </c>
      <c r="Q8854" s="2">
        <v>44522</v>
      </c>
      <c r="R8854" t="s">
        <v>44</v>
      </c>
      <c r="S8854" t="s">
        <v>24</v>
      </c>
      <c r="T8854">
        <f>_xlfn.DAYS(Raw_data_US_healthcare[[#This Row],[Discharge Date]],Raw_data_US_healthcare[[#This Row],[Date of Admission]])</f>
        <v>6</v>
      </c>
    </row>
    <row r="8855" spans="1:20" x14ac:dyDescent="0.3">
      <c r="A8855" t="s">
        <v>26511</v>
      </c>
      <c r="B8855" t="s">
        <v>23680</v>
      </c>
      <c r="C8855">
        <v>55</v>
      </c>
      <c r="D8855" t="str">
        <f>IF(Raw_data_US_healthcare[[#This Row],[Age]]&lt;35,"Young",IF(Raw_data_US_healthcare[[#This Row],[Age]]&lt;60,"Middle","Senior"))</f>
        <v>Middle</v>
      </c>
      <c r="E8855" t="s">
        <v>16</v>
      </c>
      <c r="F8855" t="s">
        <v>113</v>
      </c>
      <c r="G8855" t="s">
        <v>113</v>
      </c>
      <c r="H8855" t="s">
        <v>26516</v>
      </c>
      <c r="I8855" s="2">
        <v>43602</v>
      </c>
      <c r="J8855" t="s">
        <v>23681</v>
      </c>
      <c r="K8855" t="s">
        <v>23682</v>
      </c>
      <c r="L8855" t="s">
        <v>52</v>
      </c>
      <c r="M8855">
        <v>10888.246499999999</v>
      </c>
      <c r="N8855">
        <v>321</v>
      </c>
      <c r="O8855" t="s">
        <v>39</v>
      </c>
      <c r="P8855" t="s">
        <v>39</v>
      </c>
      <c r="Q8855" s="2">
        <v>43621</v>
      </c>
      <c r="R8855" t="s">
        <v>23</v>
      </c>
      <c r="S8855" t="s">
        <v>24</v>
      </c>
      <c r="T8855">
        <f>_xlfn.DAYS(Raw_data_US_healthcare[[#This Row],[Discharge Date]],Raw_data_US_healthcare[[#This Row],[Date of Admission]])</f>
        <v>19</v>
      </c>
    </row>
    <row r="8856" spans="1:20" x14ac:dyDescent="0.3">
      <c r="A8856" t="s">
        <v>26512</v>
      </c>
      <c r="B8856" t="s">
        <v>23683</v>
      </c>
      <c r="C8856">
        <v>81</v>
      </c>
      <c r="D8856" t="str">
        <f>IF(Raw_data_US_healthcare[[#This Row],[Age]]&lt;35,"Young",IF(Raw_data_US_healthcare[[#This Row],[Age]]&lt;60,"Middle","Senior"))</f>
        <v>Senior</v>
      </c>
      <c r="E8856" t="s">
        <v>26</v>
      </c>
      <c r="F8856" t="s">
        <v>49</v>
      </c>
      <c r="G8856" t="s">
        <v>49</v>
      </c>
      <c r="H8856" t="s">
        <v>69</v>
      </c>
      <c r="I8856" s="2">
        <v>43404</v>
      </c>
      <c r="J8856" t="s">
        <v>23684</v>
      </c>
      <c r="K8856" t="s">
        <v>23685</v>
      </c>
      <c r="L8856" t="s">
        <v>52</v>
      </c>
      <c r="M8856">
        <v>26148.235799999999</v>
      </c>
      <c r="N8856">
        <v>132</v>
      </c>
      <c r="O8856" t="s">
        <v>39</v>
      </c>
      <c r="P8856" t="s">
        <v>39</v>
      </c>
      <c r="Q8856" s="2">
        <v>43413</v>
      </c>
      <c r="R8856" t="s">
        <v>83</v>
      </c>
      <c r="S8856" t="s">
        <v>33</v>
      </c>
      <c r="T8856">
        <f>_xlfn.DAYS(Raw_data_US_healthcare[[#This Row],[Discharge Date]],Raw_data_US_healthcare[[#This Row],[Date of Admission]])</f>
        <v>9</v>
      </c>
    </row>
    <row r="8857" spans="1:20" x14ac:dyDescent="0.3">
      <c r="A8857" t="s">
        <v>26511</v>
      </c>
      <c r="B8857" t="s">
        <v>23686</v>
      </c>
      <c r="C8857">
        <v>22</v>
      </c>
      <c r="D8857" t="str">
        <f>IF(Raw_data_US_healthcare[[#This Row],[Age]]&lt;35,"Young",IF(Raw_data_US_healthcare[[#This Row],[Age]]&lt;60,"Middle","Senior"))</f>
        <v>Young</v>
      </c>
      <c r="E8857" t="s">
        <v>16</v>
      </c>
      <c r="F8857" t="s">
        <v>35</v>
      </c>
      <c r="G8857" t="s">
        <v>35</v>
      </c>
      <c r="H8857" t="s">
        <v>28</v>
      </c>
      <c r="I8857" s="2">
        <v>44941</v>
      </c>
      <c r="J8857" t="s">
        <v>23687</v>
      </c>
      <c r="K8857" t="s">
        <v>23688</v>
      </c>
      <c r="L8857" t="s">
        <v>56</v>
      </c>
      <c r="M8857">
        <v>20280.4251</v>
      </c>
      <c r="N8857">
        <v>124</v>
      </c>
      <c r="O8857" t="s">
        <v>39</v>
      </c>
      <c r="P8857" t="s">
        <v>39</v>
      </c>
      <c r="Q8857" s="2">
        <v>44952</v>
      </c>
      <c r="R8857" t="s">
        <v>44</v>
      </c>
      <c r="S8857" t="s">
        <v>33</v>
      </c>
      <c r="T8857">
        <f>_xlfn.DAYS(Raw_data_US_healthcare[[#This Row],[Discharge Date]],Raw_data_US_healthcare[[#This Row],[Date of Admission]])</f>
        <v>11</v>
      </c>
    </row>
    <row r="8858" spans="1:20" x14ac:dyDescent="0.3">
      <c r="A8858" t="s">
        <v>26511</v>
      </c>
      <c r="B8858" t="s">
        <v>20502</v>
      </c>
      <c r="C8858">
        <v>85</v>
      </c>
      <c r="D8858" t="str">
        <f>IF(Raw_data_US_healthcare[[#This Row],[Age]]&lt;35,"Young",IF(Raw_data_US_healthcare[[#This Row],[Age]]&lt;60,"Middle","Senior"))</f>
        <v>Senior</v>
      </c>
      <c r="E8858" t="s">
        <v>16</v>
      </c>
      <c r="F8858" t="s">
        <v>88</v>
      </c>
      <c r="G8858" t="s">
        <v>88</v>
      </c>
      <c r="H8858" t="s">
        <v>36</v>
      </c>
      <c r="I8858" s="2">
        <v>43901</v>
      </c>
      <c r="J8858" t="s">
        <v>23689</v>
      </c>
      <c r="K8858" t="s">
        <v>23690</v>
      </c>
      <c r="L8858" t="s">
        <v>56</v>
      </c>
      <c r="M8858">
        <v>11347.6276</v>
      </c>
      <c r="N8858">
        <v>259</v>
      </c>
      <c r="O8858" t="s">
        <v>22</v>
      </c>
      <c r="P8858" t="s">
        <v>22</v>
      </c>
      <c r="Q8858" s="2">
        <v>43909</v>
      </c>
      <c r="R8858" t="s">
        <v>48</v>
      </c>
      <c r="S8858" t="s">
        <v>33</v>
      </c>
      <c r="T8858">
        <f>_xlfn.DAYS(Raw_data_US_healthcare[[#This Row],[Discharge Date]],Raw_data_US_healthcare[[#This Row],[Date of Admission]])</f>
        <v>8</v>
      </c>
    </row>
    <row r="8859" spans="1:20" x14ac:dyDescent="0.3">
      <c r="A8859" t="s">
        <v>26511</v>
      </c>
      <c r="B8859" t="s">
        <v>23691</v>
      </c>
      <c r="C8859">
        <v>18</v>
      </c>
      <c r="D8859" t="str">
        <f>IF(Raw_data_US_healthcare[[#This Row],[Age]]&lt;35,"Young",IF(Raw_data_US_healthcare[[#This Row],[Age]]&lt;60,"Middle","Senior"))</f>
        <v>Young</v>
      </c>
      <c r="E8859" t="s">
        <v>16</v>
      </c>
      <c r="F8859" t="s">
        <v>35</v>
      </c>
      <c r="G8859" t="s">
        <v>35</v>
      </c>
      <c r="H8859" t="s">
        <v>18</v>
      </c>
      <c r="I8859" s="2">
        <v>44834</v>
      </c>
      <c r="J8859" t="s">
        <v>23692</v>
      </c>
      <c r="K8859" t="s">
        <v>23693</v>
      </c>
      <c r="L8859" t="s">
        <v>31</v>
      </c>
      <c r="M8859">
        <v>1055.5821000000001</v>
      </c>
      <c r="N8859">
        <v>401</v>
      </c>
      <c r="O8859" t="s">
        <v>43</v>
      </c>
      <c r="P8859" t="s">
        <v>43</v>
      </c>
      <c r="Q8859" s="2">
        <v>44857</v>
      </c>
      <c r="R8859" t="s">
        <v>44</v>
      </c>
      <c r="S8859" t="s">
        <v>45</v>
      </c>
      <c r="T8859">
        <f>_xlfn.DAYS(Raw_data_US_healthcare[[#This Row],[Discharge Date]],Raw_data_US_healthcare[[#This Row],[Date of Admission]])</f>
        <v>23</v>
      </c>
    </row>
    <row r="8860" spans="1:20" x14ac:dyDescent="0.3">
      <c r="A8860" t="s">
        <v>26512</v>
      </c>
      <c r="B8860" t="s">
        <v>23694</v>
      </c>
      <c r="C8860">
        <v>18</v>
      </c>
      <c r="D8860" t="str">
        <f>IF(Raw_data_US_healthcare[[#This Row],[Age]]&lt;35,"Young",IF(Raw_data_US_healthcare[[#This Row],[Age]]&lt;60,"Middle","Senior"))</f>
        <v>Young</v>
      </c>
      <c r="E8860" t="s">
        <v>26</v>
      </c>
      <c r="F8860" t="s">
        <v>17</v>
      </c>
      <c r="G8860" t="s">
        <v>17</v>
      </c>
      <c r="H8860" t="s">
        <v>36</v>
      </c>
      <c r="I8860" s="2">
        <v>44647</v>
      </c>
      <c r="J8860" t="s">
        <v>23695</v>
      </c>
      <c r="K8860" t="s">
        <v>23696</v>
      </c>
      <c r="L8860" t="s">
        <v>31</v>
      </c>
      <c r="M8860">
        <v>13925.9548</v>
      </c>
      <c r="N8860">
        <v>376</v>
      </c>
      <c r="O8860" t="s">
        <v>22</v>
      </c>
      <c r="P8860" t="s">
        <v>22</v>
      </c>
      <c r="Q8860" s="2">
        <v>44658</v>
      </c>
      <c r="R8860" t="s">
        <v>48</v>
      </c>
      <c r="S8860" t="s">
        <v>45</v>
      </c>
      <c r="T8860">
        <f>_xlfn.DAYS(Raw_data_US_healthcare[[#This Row],[Discharge Date]],Raw_data_US_healthcare[[#This Row],[Date of Admission]])</f>
        <v>11</v>
      </c>
    </row>
    <row r="8861" spans="1:20" x14ac:dyDescent="0.3">
      <c r="A8861" t="s">
        <v>26512</v>
      </c>
      <c r="B8861" t="s">
        <v>23697</v>
      </c>
      <c r="C8861">
        <v>22</v>
      </c>
      <c r="D8861" t="str">
        <f>IF(Raw_data_US_healthcare[[#This Row],[Age]]&lt;35,"Young",IF(Raw_data_US_healthcare[[#This Row],[Age]]&lt;60,"Middle","Senior"))</f>
        <v>Young</v>
      </c>
      <c r="E8861" t="s">
        <v>26</v>
      </c>
      <c r="F8861" t="s">
        <v>62</v>
      </c>
      <c r="G8861" t="s">
        <v>62</v>
      </c>
      <c r="H8861" t="s">
        <v>26516</v>
      </c>
      <c r="I8861" s="2">
        <v>44754</v>
      </c>
      <c r="J8861" t="s">
        <v>23698</v>
      </c>
      <c r="K8861" t="s">
        <v>23699</v>
      </c>
      <c r="L8861" t="s">
        <v>56</v>
      </c>
      <c r="M8861">
        <v>3343.4349000000002</v>
      </c>
      <c r="N8861">
        <v>492</v>
      </c>
      <c r="O8861" t="s">
        <v>39</v>
      </c>
      <c r="P8861" t="s">
        <v>39</v>
      </c>
      <c r="Q8861" s="2">
        <v>44784</v>
      </c>
      <c r="R8861" t="s">
        <v>32</v>
      </c>
      <c r="S8861" t="s">
        <v>24</v>
      </c>
      <c r="T8861">
        <f>_xlfn.DAYS(Raw_data_US_healthcare[[#This Row],[Discharge Date]],Raw_data_US_healthcare[[#This Row],[Date of Admission]])</f>
        <v>30</v>
      </c>
    </row>
    <row r="8862" spans="1:20" x14ac:dyDescent="0.3">
      <c r="A8862" t="s">
        <v>26512</v>
      </c>
      <c r="B8862" t="s">
        <v>20136</v>
      </c>
      <c r="C8862">
        <v>29</v>
      </c>
      <c r="D8862" t="str">
        <f>IF(Raw_data_US_healthcare[[#This Row],[Age]]&lt;35,"Young",IF(Raw_data_US_healthcare[[#This Row],[Age]]&lt;60,"Middle","Senior"))</f>
        <v>Young</v>
      </c>
      <c r="E8862" t="s">
        <v>26</v>
      </c>
      <c r="F8862" t="s">
        <v>113</v>
      </c>
      <c r="G8862" t="s">
        <v>113</v>
      </c>
      <c r="H8862" t="s">
        <v>36</v>
      </c>
      <c r="I8862" s="2">
        <v>43676</v>
      </c>
      <c r="J8862" t="s">
        <v>23700</v>
      </c>
      <c r="K8862" t="s">
        <v>23701</v>
      </c>
      <c r="L8862" t="s">
        <v>31</v>
      </c>
      <c r="M8862">
        <v>17172.601299999998</v>
      </c>
      <c r="N8862">
        <v>427</v>
      </c>
      <c r="O8862" t="s">
        <v>22</v>
      </c>
      <c r="P8862" t="s">
        <v>22</v>
      </c>
      <c r="Q8862" s="2">
        <v>43684</v>
      </c>
      <c r="R8862" t="s">
        <v>48</v>
      </c>
      <c r="S8862" t="s">
        <v>45</v>
      </c>
      <c r="T8862">
        <f>_xlfn.DAYS(Raw_data_US_healthcare[[#This Row],[Discharge Date]],Raw_data_US_healthcare[[#This Row],[Date of Admission]])</f>
        <v>8</v>
      </c>
    </row>
    <row r="8863" spans="1:20" x14ac:dyDescent="0.3">
      <c r="A8863" t="s">
        <v>26512</v>
      </c>
      <c r="B8863" t="s">
        <v>23702</v>
      </c>
      <c r="C8863">
        <v>68</v>
      </c>
      <c r="D8863" t="str">
        <f>IF(Raw_data_US_healthcare[[#This Row],[Age]]&lt;35,"Young",IF(Raw_data_US_healthcare[[#This Row],[Age]]&lt;60,"Middle","Senior"))</f>
        <v>Senior</v>
      </c>
      <c r="E8863" t="s">
        <v>26</v>
      </c>
      <c r="F8863" t="s">
        <v>88</v>
      </c>
      <c r="G8863" t="s">
        <v>88</v>
      </c>
      <c r="H8863" t="s">
        <v>18</v>
      </c>
      <c r="I8863" s="2">
        <v>43956</v>
      </c>
      <c r="J8863" t="s">
        <v>23703</v>
      </c>
      <c r="K8863" t="s">
        <v>23704</v>
      </c>
      <c r="L8863" t="s">
        <v>52</v>
      </c>
      <c r="M8863">
        <v>55263.820099999997</v>
      </c>
      <c r="N8863">
        <v>169</v>
      </c>
      <c r="O8863" t="s">
        <v>22</v>
      </c>
      <c r="P8863" t="s">
        <v>22</v>
      </c>
      <c r="Q8863" s="2">
        <v>43959</v>
      </c>
      <c r="R8863" t="s">
        <v>23</v>
      </c>
      <c r="S8863" t="s">
        <v>33</v>
      </c>
      <c r="T8863">
        <f>_xlfn.DAYS(Raw_data_US_healthcare[[#This Row],[Discharge Date]],Raw_data_US_healthcare[[#This Row],[Date of Admission]])</f>
        <v>3</v>
      </c>
    </row>
    <row r="8864" spans="1:20" x14ac:dyDescent="0.3">
      <c r="A8864" t="s">
        <v>26511</v>
      </c>
      <c r="B8864" t="s">
        <v>23705</v>
      </c>
      <c r="C8864">
        <v>42</v>
      </c>
      <c r="D8864" t="str">
        <f>IF(Raw_data_US_healthcare[[#This Row],[Age]]&lt;35,"Young",IF(Raw_data_US_healthcare[[#This Row],[Age]]&lt;60,"Middle","Senior"))</f>
        <v>Middle</v>
      </c>
      <c r="E8864" t="s">
        <v>16</v>
      </c>
      <c r="F8864" t="s">
        <v>35</v>
      </c>
      <c r="G8864" t="s">
        <v>35</v>
      </c>
      <c r="H8864" t="s">
        <v>26516</v>
      </c>
      <c r="I8864" s="2">
        <v>44332</v>
      </c>
      <c r="J8864" t="s">
        <v>23706</v>
      </c>
      <c r="K8864" t="s">
        <v>23707</v>
      </c>
      <c r="L8864" t="s">
        <v>52</v>
      </c>
      <c r="M8864">
        <v>31033.018400000001</v>
      </c>
      <c r="N8864">
        <v>464</v>
      </c>
      <c r="O8864" t="s">
        <v>39</v>
      </c>
      <c r="P8864" t="s">
        <v>39</v>
      </c>
      <c r="Q8864" s="2">
        <v>44342</v>
      </c>
      <c r="R8864" t="s">
        <v>83</v>
      </c>
      <c r="S8864" t="s">
        <v>45</v>
      </c>
      <c r="T8864">
        <f>_xlfn.DAYS(Raw_data_US_healthcare[[#This Row],[Discharge Date]],Raw_data_US_healthcare[[#This Row],[Date of Admission]])</f>
        <v>10</v>
      </c>
    </row>
    <row r="8865" spans="1:20" x14ac:dyDescent="0.3">
      <c r="A8865" t="s">
        <v>26512</v>
      </c>
      <c r="B8865" t="s">
        <v>1587</v>
      </c>
      <c r="C8865">
        <v>57</v>
      </c>
      <c r="D8865" t="str">
        <f>IF(Raw_data_US_healthcare[[#This Row],[Age]]&lt;35,"Young",IF(Raw_data_US_healthcare[[#This Row],[Age]]&lt;60,"Middle","Senior"))</f>
        <v>Middle</v>
      </c>
      <c r="E8865" t="s">
        <v>26</v>
      </c>
      <c r="F8865" t="s">
        <v>113</v>
      </c>
      <c r="G8865" t="s">
        <v>113</v>
      </c>
      <c r="H8865" t="s">
        <v>36</v>
      </c>
      <c r="I8865" s="2">
        <v>44850</v>
      </c>
      <c r="J8865" t="s">
        <v>23708</v>
      </c>
      <c r="K8865" t="s">
        <v>13914</v>
      </c>
      <c r="L8865" t="s">
        <v>31</v>
      </c>
      <c r="M8865">
        <v>18119.5906</v>
      </c>
      <c r="N8865">
        <v>470</v>
      </c>
      <c r="O8865" t="s">
        <v>22</v>
      </c>
      <c r="P8865" t="s">
        <v>22</v>
      </c>
      <c r="Q8865" s="2">
        <v>44851</v>
      </c>
      <c r="R8865" t="s">
        <v>23</v>
      </c>
      <c r="S8865" t="s">
        <v>45</v>
      </c>
      <c r="T8865">
        <f>_xlfn.DAYS(Raw_data_US_healthcare[[#This Row],[Discharge Date]],Raw_data_US_healthcare[[#This Row],[Date of Admission]])</f>
        <v>1</v>
      </c>
    </row>
    <row r="8866" spans="1:20" x14ac:dyDescent="0.3">
      <c r="A8866" t="s">
        <v>26511</v>
      </c>
      <c r="B8866" t="s">
        <v>23709</v>
      </c>
      <c r="C8866">
        <v>37</v>
      </c>
      <c r="D8866" t="str">
        <f>IF(Raw_data_US_healthcare[[#This Row],[Age]]&lt;35,"Young",IF(Raw_data_US_healthcare[[#This Row],[Age]]&lt;60,"Middle","Senior"))</f>
        <v>Middle</v>
      </c>
      <c r="E8866" t="s">
        <v>16</v>
      </c>
      <c r="F8866" t="s">
        <v>49</v>
      </c>
      <c r="G8866" t="s">
        <v>49</v>
      </c>
      <c r="H8866" t="s">
        <v>26516</v>
      </c>
      <c r="I8866" s="2">
        <v>44404</v>
      </c>
      <c r="J8866" t="s">
        <v>23710</v>
      </c>
      <c r="K8866" t="s">
        <v>2769</v>
      </c>
      <c r="L8866" t="s">
        <v>21</v>
      </c>
      <c r="M8866">
        <v>5711.1610000000001</v>
      </c>
      <c r="N8866">
        <v>302</v>
      </c>
      <c r="O8866" t="s">
        <v>39</v>
      </c>
      <c r="P8866" t="s">
        <v>39</v>
      </c>
      <c r="Q8866" s="2">
        <v>44420</v>
      </c>
      <c r="R8866" t="s">
        <v>32</v>
      </c>
      <c r="S8866" t="s">
        <v>33</v>
      </c>
      <c r="T8866">
        <f>_xlfn.DAYS(Raw_data_US_healthcare[[#This Row],[Discharge Date]],Raw_data_US_healthcare[[#This Row],[Date of Admission]])</f>
        <v>16</v>
      </c>
    </row>
    <row r="8867" spans="1:20" x14ac:dyDescent="0.3">
      <c r="A8867" t="s">
        <v>26511</v>
      </c>
      <c r="B8867" t="s">
        <v>23711</v>
      </c>
      <c r="C8867">
        <v>61</v>
      </c>
      <c r="D8867" t="str">
        <f>IF(Raw_data_US_healthcare[[#This Row],[Age]]&lt;35,"Young",IF(Raw_data_US_healthcare[[#This Row],[Age]]&lt;60,"Middle","Senior"))</f>
        <v>Senior</v>
      </c>
      <c r="E8867" t="s">
        <v>16</v>
      </c>
      <c r="F8867" t="s">
        <v>228</v>
      </c>
      <c r="G8867" t="s">
        <v>228</v>
      </c>
      <c r="H8867" t="s">
        <v>26514</v>
      </c>
      <c r="I8867" s="2">
        <v>43673</v>
      </c>
      <c r="J8867" t="s">
        <v>23712</v>
      </c>
      <c r="K8867" t="s">
        <v>23713</v>
      </c>
      <c r="L8867" t="s">
        <v>52</v>
      </c>
      <c r="M8867">
        <v>15712.175800000001</v>
      </c>
      <c r="N8867">
        <v>278</v>
      </c>
      <c r="O8867" t="s">
        <v>22</v>
      </c>
      <c r="P8867" t="s">
        <v>22</v>
      </c>
      <c r="Q8867" s="2">
        <v>43696</v>
      </c>
      <c r="R8867" t="s">
        <v>83</v>
      </c>
      <c r="S8867" t="s">
        <v>24</v>
      </c>
      <c r="T8867">
        <f>_xlfn.DAYS(Raw_data_US_healthcare[[#This Row],[Discharge Date]],Raw_data_US_healthcare[[#This Row],[Date of Admission]])</f>
        <v>23</v>
      </c>
    </row>
    <row r="8868" spans="1:20" x14ac:dyDescent="0.3">
      <c r="A8868" t="s">
        <v>26512</v>
      </c>
      <c r="B8868" t="s">
        <v>23714</v>
      </c>
      <c r="C8868">
        <v>48</v>
      </c>
      <c r="D8868" t="str">
        <f>IF(Raw_data_US_healthcare[[#This Row],[Age]]&lt;35,"Young",IF(Raw_data_US_healthcare[[#This Row],[Age]]&lt;60,"Middle","Senior"))</f>
        <v>Middle</v>
      </c>
      <c r="E8868" t="s">
        <v>26</v>
      </c>
      <c r="F8868" t="s">
        <v>35</v>
      </c>
      <c r="G8868" t="s">
        <v>35</v>
      </c>
      <c r="H8868" t="s">
        <v>18</v>
      </c>
      <c r="I8868" s="2">
        <v>44233</v>
      </c>
      <c r="J8868" t="s">
        <v>23715</v>
      </c>
      <c r="K8868" t="s">
        <v>2200</v>
      </c>
      <c r="L8868" t="s">
        <v>52</v>
      </c>
      <c r="M8868">
        <v>26724.260200000001</v>
      </c>
      <c r="N8868">
        <v>277</v>
      </c>
      <c r="O8868" t="s">
        <v>43</v>
      </c>
      <c r="P8868" t="s">
        <v>43</v>
      </c>
      <c r="Q8868" s="2">
        <v>44246</v>
      </c>
      <c r="R8868" t="s">
        <v>32</v>
      </c>
      <c r="S8868" t="s">
        <v>33</v>
      </c>
      <c r="T8868">
        <f>_xlfn.DAYS(Raw_data_US_healthcare[[#This Row],[Discharge Date]],Raw_data_US_healthcare[[#This Row],[Date of Admission]])</f>
        <v>13</v>
      </c>
    </row>
    <row r="8869" spans="1:20" x14ac:dyDescent="0.3">
      <c r="A8869" t="s">
        <v>26511</v>
      </c>
      <c r="B8869" t="s">
        <v>17070</v>
      </c>
      <c r="C8869">
        <v>79</v>
      </c>
      <c r="D8869" t="str">
        <f>IF(Raw_data_US_healthcare[[#This Row],[Age]]&lt;35,"Young",IF(Raw_data_US_healthcare[[#This Row],[Age]]&lt;60,"Middle","Senior"))</f>
        <v>Senior</v>
      </c>
      <c r="E8869" t="s">
        <v>16</v>
      </c>
      <c r="F8869" t="s">
        <v>62</v>
      </c>
      <c r="G8869" t="s">
        <v>62</v>
      </c>
      <c r="H8869" t="s">
        <v>69</v>
      </c>
      <c r="I8869" s="2">
        <v>43434</v>
      </c>
      <c r="J8869" t="s">
        <v>23716</v>
      </c>
      <c r="K8869" t="s">
        <v>23717</v>
      </c>
      <c r="L8869" t="s">
        <v>21</v>
      </c>
      <c r="M8869">
        <v>16488.899300000001</v>
      </c>
      <c r="N8869">
        <v>325</v>
      </c>
      <c r="O8869" t="s">
        <v>22</v>
      </c>
      <c r="P8869" t="s">
        <v>22</v>
      </c>
      <c r="Q8869" s="2">
        <v>43435</v>
      </c>
      <c r="R8869" t="s">
        <v>44</v>
      </c>
      <c r="S8869" t="s">
        <v>33</v>
      </c>
      <c r="T8869">
        <f>_xlfn.DAYS(Raw_data_US_healthcare[[#This Row],[Discharge Date]],Raw_data_US_healthcare[[#This Row],[Date of Admission]])</f>
        <v>1</v>
      </c>
    </row>
    <row r="8870" spans="1:20" x14ac:dyDescent="0.3">
      <c r="A8870" t="s">
        <v>26512</v>
      </c>
      <c r="B8870" t="s">
        <v>23718</v>
      </c>
      <c r="C8870">
        <v>82</v>
      </c>
      <c r="D8870" t="str">
        <f>IF(Raw_data_US_healthcare[[#This Row],[Age]]&lt;35,"Young",IF(Raw_data_US_healthcare[[#This Row],[Age]]&lt;60,"Middle","Senior"))</f>
        <v>Senior</v>
      </c>
      <c r="E8870" t="s">
        <v>26</v>
      </c>
      <c r="F8870" t="s">
        <v>35</v>
      </c>
      <c r="G8870" t="s">
        <v>35</v>
      </c>
      <c r="H8870" t="s">
        <v>26516</v>
      </c>
      <c r="I8870" s="2">
        <v>43996</v>
      </c>
      <c r="J8870" t="s">
        <v>2722</v>
      </c>
      <c r="K8870" t="s">
        <v>2887</v>
      </c>
      <c r="L8870" t="s">
        <v>31</v>
      </c>
      <c r="M8870">
        <v>20093.218799999999</v>
      </c>
      <c r="N8870">
        <v>334</v>
      </c>
      <c r="O8870" t="s">
        <v>39</v>
      </c>
      <c r="P8870" t="s">
        <v>39</v>
      </c>
      <c r="Q8870" s="2">
        <v>44004</v>
      </c>
      <c r="R8870" t="s">
        <v>44</v>
      </c>
      <c r="S8870" t="s">
        <v>33</v>
      </c>
      <c r="T8870">
        <f>_xlfn.DAYS(Raw_data_US_healthcare[[#This Row],[Discharge Date]],Raw_data_US_healthcare[[#This Row],[Date of Admission]])</f>
        <v>8</v>
      </c>
    </row>
    <row r="8871" spans="1:20" x14ac:dyDescent="0.3">
      <c r="A8871" t="s">
        <v>26512</v>
      </c>
      <c r="B8871" t="s">
        <v>23719</v>
      </c>
      <c r="C8871">
        <v>29</v>
      </c>
      <c r="D8871" t="str">
        <f>IF(Raw_data_US_healthcare[[#This Row],[Age]]&lt;35,"Young",IF(Raw_data_US_healthcare[[#This Row],[Age]]&lt;60,"Middle","Senior"))</f>
        <v>Young</v>
      </c>
      <c r="E8871" t="s">
        <v>26</v>
      </c>
      <c r="F8871" t="s">
        <v>35</v>
      </c>
      <c r="G8871" t="s">
        <v>35</v>
      </c>
      <c r="H8871" t="s">
        <v>26514</v>
      </c>
      <c r="I8871" s="2">
        <v>44137</v>
      </c>
      <c r="J8871" t="s">
        <v>23720</v>
      </c>
      <c r="K8871" t="s">
        <v>23721</v>
      </c>
      <c r="L8871" t="s">
        <v>56</v>
      </c>
      <c r="M8871">
        <v>10638.3824</v>
      </c>
      <c r="N8871">
        <v>212</v>
      </c>
      <c r="O8871" t="s">
        <v>22</v>
      </c>
      <c r="P8871" t="s">
        <v>22</v>
      </c>
      <c r="Q8871" s="2">
        <v>44157</v>
      </c>
      <c r="R8871" t="s">
        <v>32</v>
      </c>
      <c r="S8871" t="s">
        <v>24</v>
      </c>
      <c r="T8871">
        <f>_xlfn.DAYS(Raw_data_US_healthcare[[#This Row],[Discharge Date]],Raw_data_US_healthcare[[#This Row],[Date of Admission]])</f>
        <v>20</v>
      </c>
    </row>
    <row r="8872" spans="1:20" x14ac:dyDescent="0.3">
      <c r="A8872" t="s">
        <v>26511</v>
      </c>
      <c r="B8872" t="s">
        <v>23722</v>
      </c>
      <c r="C8872">
        <v>72</v>
      </c>
      <c r="D8872" t="str">
        <f>IF(Raw_data_US_healthcare[[#This Row],[Age]]&lt;35,"Young",IF(Raw_data_US_healthcare[[#This Row],[Age]]&lt;60,"Middle","Senior"))</f>
        <v>Senior</v>
      </c>
      <c r="E8872" t="s">
        <v>16</v>
      </c>
      <c r="F8872" t="s">
        <v>62</v>
      </c>
      <c r="G8872" t="s">
        <v>62</v>
      </c>
      <c r="H8872" t="s">
        <v>69</v>
      </c>
      <c r="I8872" s="2">
        <v>44120</v>
      </c>
      <c r="J8872" t="s">
        <v>23723</v>
      </c>
      <c r="K8872" t="s">
        <v>23724</v>
      </c>
      <c r="L8872" t="s">
        <v>31</v>
      </c>
      <c r="M8872">
        <v>62417.108099999998</v>
      </c>
      <c r="N8872">
        <v>389</v>
      </c>
      <c r="O8872" t="s">
        <v>22</v>
      </c>
      <c r="P8872" t="s">
        <v>22</v>
      </c>
      <c r="Q8872" s="2">
        <v>44129</v>
      </c>
      <c r="R8872" t="s">
        <v>23</v>
      </c>
      <c r="S8872" t="s">
        <v>24</v>
      </c>
      <c r="T8872">
        <f>_xlfn.DAYS(Raw_data_US_healthcare[[#This Row],[Discharge Date]],Raw_data_US_healthcare[[#This Row],[Date of Admission]])</f>
        <v>9</v>
      </c>
    </row>
    <row r="8873" spans="1:20" x14ac:dyDescent="0.3">
      <c r="A8873" t="s">
        <v>26512</v>
      </c>
      <c r="B8873" t="s">
        <v>23725</v>
      </c>
      <c r="C8873">
        <v>72</v>
      </c>
      <c r="D8873" t="str">
        <f>IF(Raw_data_US_healthcare[[#This Row],[Age]]&lt;35,"Young",IF(Raw_data_US_healthcare[[#This Row],[Age]]&lt;60,"Middle","Senior"))</f>
        <v>Senior</v>
      </c>
      <c r="E8873" t="s">
        <v>26</v>
      </c>
      <c r="F8873" t="s">
        <v>113</v>
      </c>
      <c r="G8873" t="s">
        <v>113</v>
      </c>
      <c r="H8873" t="s">
        <v>36</v>
      </c>
      <c r="I8873" s="2">
        <v>44110</v>
      </c>
      <c r="J8873" t="s">
        <v>23623</v>
      </c>
      <c r="K8873" t="s">
        <v>23726</v>
      </c>
      <c r="L8873" t="s">
        <v>60</v>
      </c>
      <c r="M8873">
        <v>12182.783600000001</v>
      </c>
      <c r="N8873">
        <v>408</v>
      </c>
      <c r="O8873" t="s">
        <v>22</v>
      </c>
      <c r="P8873" t="s">
        <v>22</v>
      </c>
      <c r="Q8873" s="2">
        <v>44114</v>
      </c>
      <c r="R8873" t="s">
        <v>48</v>
      </c>
      <c r="S8873" t="s">
        <v>45</v>
      </c>
      <c r="T8873">
        <f>_xlfn.DAYS(Raw_data_US_healthcare[[#This Row],[Discharge Date]],Raw_data_US_healthcare[[#This Row],[Date of Admission]])</f>
        <v>4</v>
      </c>
    </row>
    <row r="8874" spans="1:20" x14ac:dyDescent="0.3">
      <c r="A8874" t="s">
        <v>26512</v>
      </c>
      <c r="B8874" t="s">
        <v>23727</v>
      </c>
      <c r="C8874">
        <v>64</v>
      </c>
      <c r="D8874" t="str">
        <f>IF(Raw_data_US_healthcare[[#This Row],[Age]]&lt;35,"Young",IF(Raw_data_US_healthcare[[#This Row],[Age]]&lt;60,"Middle","Senior"))</f>
        <v>Senior</v>
      </c>
      <c r="E8874" t="s">
        <v>26</v>
      </c>
      <c r="F8874" t="s">
        <v>113</v>
      </c>
      <c r="G8874" t="s">
        <v>113</v>
      </c>
      <c r="H8874" t="s">
        <v>18</v>
      </c>
      <c r="I8874" s="2">
        <v>44019</v>
      </c>
      <c r="J8874" t="s">
        <v>23728</v>
      </c>
      <c r="K8874" t="s">
        <v>23729</v>
      </c>
      <c r="L8874" t="s">
        <v>31</v>
      </c>
      <c r="M8874">
        <v>34646.672200000001</v>
      </c>
      <c r="N8874">
        <v>371</v>
      </c>
      <c r="O8874" t="s">
        <v>22</v>
      </c>
      <c r="P8874" t="s">
        <v>22</v>
      </c>
      <c r="Q8874" s="2">
        <v>44024</v>
      </c>
      <c r="R8874" t="s">
        <v>83</v>
      </c>
      <c r="S8874" t="s">
        <v>24</v>
      </c>
      <c r="T8874">
        <f>_xlfn.DAYS(Raw_data_US_healthcare[[#This Row],[Discharge Date]],Raw_data_US_healthcare[[#This Row],[Date of Admission]])</f>
        <v>5</v>
      </c>
    </row>
    <row r="8875" spans="1:20" x14ac:dyDescent="0.3">
      <c r="A8875" t="s">
        <v>26511</v>
      </c>
      <c r="B8875" t="s">
        <v>23730</v>
      </c>
      <c r="C8875">
        <v>76</v>
      </c>
      <c r="D8875" t="str">
        <f>IF(Raw_data_US_healthcare[[#This Row],[Age]]&lt;35,"Young",IF(Raw_data_US_healthcare[[#This Row],[Age]]&lt;60,"Middle","Senior"))</f>
        <v>Senior</v>
      </c>
      <c r="E8875" t="s">
        <v>16</v>
      </c>
      <c r="F8875" t="s">
        <v>228</v>
      </c>
      <c r="G8875" t="s">
        <v>228</v>
      </c>
      <c r="H8875" t="s">
        <v>18</v>
      </c>
      <c r="I8875" s="2">
        <v>44126</v>
      </c>
      <c r="J8875" t="s">
        <v>23731</v>
      </c>
      <c r="K8875" t="s">
        <v>3057</v>
      </c>
      <c r="L8875" t="s">
        <v>60</v>
      </c>
      <c r="M8875">
        <v>20529.0615</v>
      </c>
      <c r="N8875">
        <v>370</v>
      </c>
      <c r="O8875" t="s">
        <v>39</v>
      </c>
      <c r="P8875" t="s">
        <v>39</v>
      </c>
      <c r="Q8875" s="2">
        <v>44137</v>
      </c>
      <c r="R8875" t="s">
        <v>83</v>
      </c>
      <c r="S8875" t="s">
        <v>24</v>
      </c>
      <c r="T8875">
        <f>_xlfn.DAYS(Raw_data_US_healthcare[[#This Row],[Discharge Date]],Raw_data_US_healthcare[[#This Row],[Date of Admission]])</f>
        <v>11</v>
      </c>
    </row>
    <row r="8876" spans="1:20" x14ac:dyDescent="0.3">
      <c r="A8876" t="s">
        <v>26512</v>
      </c>
      <c r="B8876" t="s">
        <v>23732</v>
      </c>
      <c r="C8876">
        <v>41</v>
      </c>
      <c r="D8876" t="str">
        <f>IF(Raw_data_US_healthcare[[#This Row],[Age]]&lt;35,"Young",IF(Raw_data_US_healthcare[[#This Row],[Age]]&lt;60,"Middle","Senior"))</f>
        <v>Middle</v>
      </c>
      <c r="E8876" t="s">
        <v>26</v>
      </c>
      <c r="F8876" t="s">
        <v>27</v>
      </c>
      <c r="G8876" t="s">
        <v>27</v>
      </c>
      <c r="H8876" t="s">
        <v>26514</v>
      </c>
      <c r="I8876" s="2">
        <v>43990</v>
      </c>
      <c r="J8876" t="s">
        <v>23733</v>
      </c>
      <c r="K8876" t="s">
        <v>23734</v>
      </c>
      <c r="L8876" t="s">
        <v>21</v>
      </c>
      <c r="M8876">
        <v>17888.860100000002</v>
      </c>
      <c r="N8876">
        <v>121</v>
      </c>
      <c r="O8876" t="s">
        <v>22</v>
      </c>
      <c r="P8876" t="s">
        <v>22</v>
      </c>
      <c r="Q8876" s="2">
        <v>43995</v>
      </c>
      <c r="R8876" t="s">
        <v>83</v>
      </c>
      <c r="S8876" t="s">
        <v>33</v>
      </c>
      <c r="T8876">
        <f>_xlfn.DAYS(Raw_data_US_healthcare[[#This Row],[Discharge Date]],Raw_data_US_healthcare[[#This Row],[Date of Admission]])</f>
        <v>5</v>
      </c>
    </row>
    <row r="8877" spans="1:20" x14ac:dyDescent="0.3">
      <c r="A8877" t="s">
        <v>26511</v>
      </c>
      <c r="B8877" t="s">
        <v>23735</v>
      </c>
      <c r="C8877">
        <v>20</v>
      </c>
      <c r="D8877" t="str">
        <f>IF(Raw_data_US_healthcare[[#This Row],[Age]]&lt;35,"Young",IF(Raw_data_US_healthcare[[#This Row],[Age]]&lt;60,"Middle","Senior"))</f>
        <v>Young</v>
      </c>
      <c r="E8877" t="s">
        <v>16</v>
      </c>
      <c r="F8877" t="s">
        <v>228</v>
      </c>
      <c r="G8877" t="s">
        <v>228</v>
      </c>
      <c r="H8877" t="s">
        <v>18</v>
      </c>
      <c r="I8877" s="2">
        <v>44400</v>
      </c>
      <c r="J8877" t="s">
        <v>23736</v>
      </c>
      <c r="K8877" t="s">
        <v>23737</v>
      </c>
      <c r="L8877" t="s">
        <v>56</v>
      </c>
      <c r="M8877">
        <v>53822.474499999997</v>
      </c>
      <c r="N8877">
        <v>180</v>
      </c>
      <c r="O8877" t="s">
        <v>22</v>
      </c>
      <c r="P8877" t="s">
        <v>22</v>
      </c>
      <c r="Q8877" s="2">
        <v>44409</v>
      </c>
      <c r="R8877" t="s">
        <v>23</v>
      </c>
      <c r="S8877" t="s">
        <v>33</v>
      </c>
      <c r="T8877">
        <f>_xlfn.DAYS(Raw_data_US_healthcare[[#This Row],[Discharge Date]],Raw_data_US_healthcare[[#This Row],[Date of Admission]])</f>
        <v>9</v>
      </c>
    </row>
    <row r="8878" spans="1:20" x14ac:dyDescent="0.3">
      <c r="A8878" t="s">
        <v>26511</v>
      </c>
      <c r="B8878" t="s">
        <v>23738</v>
      </c>
      <c r="C8878">
        <v>60</v>
      </c>
      <c r="D8878" t="str">
        <f>IF(Raw_data_US_healthcare[[#This Row],[Age]]&lt;35,"Young",IF(Raw_data_US_healthcare[[#This Row],[Age]]&lt;60,"Middle","Senior"))</f>
        <v>Senior</v>
      </c>
      <c r="E8878" t="s">
        <v>16</v>
      </c>
      <c r="F8878" t="s">
        <v>113</v>
      </c>
      <c r="G8878" t="s">
        <v>113</v>
      </c>
      <c r="H8878" t="s">
        <v>26514</v>
      </c>
      <c r="I8878" s="2">
        <v>45122</v>
      </c>
      <c r="J8878" t="s">
        <v>23739</v>
      </c>
      <c r="K8878" t="s">
        <v>23740</v>
      </c>
      <c r="L8878" t="s">
        <v>56</v>
      </c>
      <c r="M8878">
        <v>6587.4777000000004</v>
      </c>
      <c r="N8878">
        <v>262</v>
      </c>
      <c r="O8878" t="s">
        <v>43</v>
      </c>
      <c r="P8878" t="s">
        <v>43</v>
      </c>
      <c r="Q8878" s="2">
        <v>45126</v>
      </c>
      <c r="R8878" t="s">
        <v>32</v>
      </c>
      <c r="S8878" t="s">
        <v>24</v>
      </c>
      <c r="T8878">
        <f>_xlfn.DAYS(Raw_data_US_healthcare[[#This Row],[Discharge Date]],Raw_data_US_healthcare[[#This Row],[Date of Admission]])</f>
        <v>4</v>
      </c>
    </row>
    <row r="8879" spans="1:20" x14ac:dyDescent="0.3">
      <c r="A8879" t="s">
        <v>26511</v>
      </c>
      <c r="B8879" t="s">
        <v>23741</v>
      </c>
      <c r="C8879">
        <v>18</v>
      </c>
      <c r="D8879" t="str">
        <f>IF(Raw_data_US_healthcare[[#This Row],[Age]]&lt;35,"Young",IF(Raw_data_US_healthcare[[#This Row],[Age]]&lt;60,"Middle","Senior"))</f>
        <v>Young</v>
      </c>
      <c r="E8879" t="s">
        <v>16</v>
      </c>
      <c r="F8879" t="s">
        <v>228</v>
      </c>
      <c r="G8879" t="s">
        <v>228</v>
      </c>
      <c r="H8879" t="s">
        <v>36</v>
      </c>
      <c r="I8879" s="2">
        <v>44141</v>
      </c>
      <c r="J8879" t="s">
        <v>23742</v>
      </c>
      <c r="K8879" t="s">
        <v>23743</v>
      </c>
      <c r="L8879" t="s">
        <v>56</v>
      </c>
      <c r="M8879">
        <v>13445.849099999999</v>
      </c>
      <c r="N8879">
        <v>407</v>
      </c>
      <c r="O8879" t="s">
        <v>22</v>
      </c>
      <c r="P8879" t="s">
        <v>22</v>
      </c>
      <c r="Q8879" s="2">
        <v>44147</v>
      </c>
      <c r="R8879" t="s">
        <v>48</v>
      </c>
      <c r="S8879" t="s">
        <v>24</v>
      </c>
      <c r="T8879">
        <f>_xlfn.DAYS(Raw_data_US_healthcare[[#This Row],[Discharge Date]],Raw_data_US_healthcare[[#This Row],[Date of Admission]])</f>
        <v>6</v>
      </c>
    </row>
    <row r="8880" spans="1:20" x14ac:dyDescent="0.3">
      <c r="A8880" t="s">
        <v>26511</v>
      </c>
      <c r="B8880" t="s">
        <v>20288</v>
      </c>
      <c r="C8880">
        <v>18</v>
      </c>
      <c r="D8880" t="str">
        <f>IF(Raw_data_US_healthcare[[#This Row],[Age]]&lt;35,"Young",IF(Raw_data_US_healthcare[[#This Row],[Age]]&lt;60,"Middle","Senior"))</f>
        <v>Young</v>
      </c>
      <c r="E8880" t="s">
        <v>16</v>
      </c>
      <c r="F8880" t="s">
        <v>88</v>
      </c>
      <c r="G8880" t="s">
        <v>88</v>
      </c>
      <c r="H8880" t="s">
        <v>26516</v>
      </c>
      <c r="I8880" s="2">
        <v>43539</v>
      </c>
      <c r="J8880" t="s">
        <v>23744</v>
      </c>
      <c r="K8880" t="s">
        <v>23745</v>
      </c>
      <c r="L8880" t="s">
        <v>56</v>
      </c>
      <c r="M8880">
        <v>11282.9252</v>
      </c>
      <c r="N8880">
        <v>469</v>
      </c>
      <c r="O8880" t="s">
        <v>39</v>
      </c>
      <c r="P8880" t="s">
        <v>39</v>
      </c>
      <c r="Q8880" s="2">
        <v>43546</v>
      </c>
      <c r="R8880" t="s">
        <v>32</v>
      </c>
      <c r="S8880" t="s">
        <v>24</v>
      </c>
      <c r="T8880">
        <f>_xlfn.DAYS(Raw_data_US_healthcare[[#This Row],[Discharge Date]],Raw_data_US_healthcare[[#This Row],[Date of Admission]])</f>
        <v>7</v>
      </c>
    </row>
    <row r="8881" spans="1:20" x14ac:dyDescent="0.3">
      <c r="A8881" t="s">
        <v>26512</v>
      </c>
      <c r="B8881" t="s">
        <v>23746</v>
      </c>
      <c r="C8881">
        <v>29</v>
      </c>
      <c r="D8881" t="str">
        <f>IF(Raw_data_US_healthcare[[#This Row],[Age]]&lt;35,"Young",IF(Raw_data_US_healthcare[[#This Row],[Age]]&lt;60,"Middle","Senior"))</f>
        <v>Young</v>
      </c>
      <c r="E8881" t="s">
        <v>26</v>
      </c>
      <c r="F8881" t="s">
        <v>228</v>
      </c>
      <c r="G8881" t="s">
        <v>228</v>
      </c>
      <c r="H8881" t="s">
        <v>28</v>
      </c>
      <c r="I8881" s="2">
        <v>44136</v>
      </c>
      <c r="J8881" t="s">
        <v>8807</v>
      </c>
      <c r="K8881" t="s">
        <v>23747</v>
      </c>
      <c r="L8881" t="s">
        <v>52</v>
      </c>
      <c r="M8881">
        <v>15092.000599999999</v>
      </c>
      <c r="N8881">
        <v>458</v>
      </c>
      <c r="O8881" t="s">
        <v>43</v>
      </c>
      <c r="P8881" t="s">
        <v>43</v>
      </c>
      <c r="Q8881" s="2">
        <v>44140</v>
      </c>
      <c r="R8881" t="s">
        <v>44</v>
      </c>
      <c r="S8881" t="s">
        <v>45</v>
      </c>
      <c r="T8881">
        <f>_xlfn.DAYS(Raw_data_US_healthcare[[#This Row],[Discharge Date]],Raw_data_US_healthcare[[#This Row],[Date of Admission]])</f>
        <v>4</v>
      </c>
    </row>
    <row r="8882" spans="1:20" x14ac:dyDescent="0.3">
      <c r="A8882" t="s">
        <v>26511</v>
      </c>
      <c r="B8882" t="s">
        <v>23748</v>
      </c>
      <c r="C8882">
        <v>32</v>
      </c>
      <c r="D8882" t="str">
        <f>IF(Raw_data_US_healthcare[[#This Row],[Age]]&lt;35,"Young",IF(Raw_data_US_healthcare[[#This Row],[Age]]&lt;60,"Middle","Senior"))</f>
        <v>Young</v>
      </c>
      <c r="E8882" t="s">
        <v>16</v>
      </c>
      <c r="F8882" t="s">
        <v>17</v>
      </c>
      <c r="G8882" t="s">
        <v>17</v>
      </c>
      <c r="H8882" t="s">
        <v>69</v>
      </c>
      <c r="I8882" s="2">
        <v>45103</v>
      </c>
      <c r="J8882" t="s">
        <v>23749</v>
      </c>
      <c r="K8882" t="s">
        <v>23750</v>
      </c>
      <c r="L8882" t="s">
        <v>56</v>
      </c>
      <c r="M8882">
        <v>31104.243900000001</v>
      </c>
      <c r="N8882">
        <v>110</v>
      </c>
      <c r="O8882" t="s">
        <v>39</v>
      </c>
      <c r="P8882" t="s">
        <v>39</v>
      </c>
      <c r="Q8882" s="2">
        <v>45133</v>
      </c>
      <c r="R8882" t="s">
        <v>48</v>
      </c>
      <c r="S8882" t="s">
        <v>45</v>
      </c>
      <c r="T8882">
        <f>_xlfn.DAYS(Raw_data_US_healthcare[[#This Row],[Discharge Date]],Raw_data_US_healthcare[[#This Row],[Date of Admission]])</f>
        <v>30</v>
      </c>
    </row>
    <row r="8883" spans="1:20" x14ac:dyDescent="0.3">
      <c r="A8883" t="s">
        <v>26512</v>
      </c>
      <c r="B8883" t="s">
        <v>23751</v>
      </c>
      <c r="C8883">
        <v>41</v>
      </c>
      <c r="D8883" t="str">
        <f>IF(Raw_data_US_healthcare[[#This Row],[Age]]&lt;35,"Young",IF(Raw_data_US_healthcare[[#This Row],[Age]]&lt;60,"Middle","Senior"))</f>
        <v>Middle</v>
      </c>
      <c r="E8883" t="s">
        <v>26</v>
      </c>
      <c r="F8883" t="s">
        <v>49</v>
      </c>
      <c r="G8883" t="s">
        <v>49</v>
      </c>
      <c r="H8883" t="s">
        <v>26516</v>
      </c>
      <c r="I8883" s="2">
        <v>45127</v>
      </c>
      <c r="J8883" t="s">
        <v>23752</v>
      </c>
      <c r="K8883" t="s">
        <v>23753</v>
      </c>
      <c r="L8883" t="s">
        <v>31</v>
      </c>
      <c r="M8883">
        <v>31637.255700000002</v>
      </c>
      <c r="N8883">
        <v>190</v>
      </c>
      <c r="O8883" t="s">
        <v>43</v>
      </c>
      <c r="P8883" t="s">
        <v>43</v>
      </c>
      <c r="Q8883" s="2">
        <v>45143</v>
      </c>
      <c r="R8883" t="s">
        <v>23</v>
      </c>
      <c r="S8883" t="s">
        <v>33</v>
      </c>
      <c r="T8883">
        <f>_xlfn.DAYS(Raw_data_US_healthcare[[#This Row],[Discharge Date]],Raw_data_US_healthcare[[#This Row],[Date of Admission]])</f>
        <v>16</v>
      </c>
    </row>
    <row r="8884" spans="1:20" x14ac:dyDescent="0.3">
      <c r="A8884" t="s">
        <v>26512</v>
      </c>
      <c r="B8884" t="s">
        <v>23754</v>
      </c>
      <c r="C8884">
        <v>84</v>
      </c>
      <c r="D8884" t="str">
        <f>IF(Raw_data_US_healthcare[[#This Row],[Age]]&lt;35,"Young",IF(Raw_data_US_healthcare[[#This Row],[Age]]&lt;60,"Middle","Senior"))</f>
        <v>Senior</v>
      </c>
      <c r="E8884" t="s">
        <v>26</v>
      </c>
      <c r="F8884" t="s">
        <v>228</v>
      </c>
      <c r="G8884" t="s">
        <v>228</v>
      </c>
      <c r="H8884" t="s">
        <v>36</v>
      </c>
      <c r="I8884" s="2">
        <v>43869</v>
      </c>
      <c r="J8884" t="s">
        <v>23755</v>
      </c>
      <c r="K8884" t="s">
        <v>23756</v>
      </c>
      <c r="L8884" t="s">
        <v>60</v>
      </c>
      <c r="M8884">
        <v>16189.785400000001</v>
      </c>
      <c r="N8884">
        <v>197</v>
      </c>
      <c r="O8884" t="s">
        <v>22</v>
      </c>
      <c r="P8884" t="s">
        <v>22</v>
      </c>
      <c r="Q8884" s="2">
        <v>43875</v>
      </c>
      <c r="R8884" t="s">
        <v>83</v>
      </c>
      <c r="S8884" t="s">
        <v>45</v>
      </c>
      <c r="T8884">
        <f>_xlfn.DAYS(Raw_data_US_healthcare[[#This Row],[Discharge Date]],Raw_data_US_healthcare[[#This Row],[Date of Admission]])</f>
        <v>6</v>
      </c>
    </row>
    <row r="8885" spans="1:20" x14ac:dyDescent="0.3">
      <c r="A8885" t="s">
        <v>26511</v>
      </c>
      <c r="B8885" t="s">
        <v>23757</v>
      </c>
      <c r="C8885">
        <v>82</v>
      </c>
      <c r="D8885" t="str">
        <f>IF(Raw_data_US_healthcare[[#This Row],[Age]]&lt;35,"Young",IF(Raw_data_US_healthcare[[#This Row],[Age]]&lt;60,"Middle","Senior"))</f>
        <v>Senior</v>
      </c>
      <c r="E8885" t="s">
        <v>16</v>
      </c>
      <c r="F8885" t="s">
        <v>113</v>
      </c>
      <c r="G8885" t="s">
        <v>113</v>
      </c>
      <c r="H8885" t="s">
        <v>26514</v>
      </c>
      <c r="I8885" s="2">
        <v>43594</v>
      </c>
      <c r="J8885" t="s">
        <v>23758</v>
      </c>
      <c r="K8885" t="s">
        <v>23759</v>
      </c>
      <c r="L8885" t="s">
        <v>52</v>
      </c>
      <c r="M8885">
        <v>18484.3917</v>
      </c>
      <c r="N8885">
        <v>131</v>
      </c>
      <c r="O8885" t="s">
        <v>39</v>
      </c>
      <c r="P8885" t="s">
        <v>39</v>
      </c>
      <c r="Q8885" s="2">
        <v>43597</v>
      </c>
      <c r="R8885" t="s">
        <v>83</v>
      </c>
      <c r="S8885" t="s">
        <v>45</v>
      </c>
      <c r="T8885">
        <f>_xlfn.DAYS(Raw_data_US_healthcare[[#This Row],[Discharge Date]],Raw_data_US_healthcare[[#This Row],[Date of Admission]])</f>
        <v>3</v>
      </c>
    </row>
    <row r="8886" spans="1:20" x14ac:dyDescent="0.3">
      <c r="A8886" t="s">
        <v>26512</v>
      </c>
      <c r="B8886" t="s">
        <v>23760</v>
      </c>
      <c r="C8886">
        <v>55</v>
      </c>
      <c r="D8886" t="str">
        <f>IF(Raw_data_US_healthcare[[#This Row],[Age]]&lt;35,"Young",IF(Raw_data_US_healthcare[[#This Row],[Age]]&lt;60,"Middle","Senior"))</f>
        <v>Middle</v>
      </c>
      <c r="E8886" t="s">
        <v>26</v>
      </c>
      <c r="F8886" t="s">
        <v>17</v>
      </c>
      <c r="G8886" t="s">
        <v>17</v>
      </c>
      <c r="H8886" t="s">
        <v>69</v>
      </c>
      <c r="I8886" s="2">
        <v>45150</v>
      </c>
      <c r="J8886" t="s">
        <v>23761</v>
      </c>
      <c r="K8886" t="s">
        <v>23762</v>
      </c>
      <c r="L8886" t="s">
        <v>31</v>
      </c>
      <c r="M8886">
        <v>55688.462599999999</v>
      </c>
      <c r="N8886">
        <v>360</v>
      </c>
      <c r="O8886" t="s">
        <v>39</v>
      </c>
      <c r="P8886" t="s">
        <v>39</v>
      </c>
      <c r="Q8886" s="2">
        <v>45160</v>
      </c>
      <c r="R8886" t="s">
        <v>32</v>
      </c>
      <c r="S8886" t="s">
        <v>45</v>
      </c>
      <c r="T8886">
        <f>_xlfn.DAYS(Raw_data_US_healthcare[[#This Row],[Discharge Date]],Raw_data_US_healthcare[[#This Row],[Date of Admission]])</f>
        <v>10</v>
      </c>
    </row>
    <row r="8887" spans="1:20" x14ac:dyDescent="0.3">
      <c r="A8887" t="s">
        <v>26511</v>
      </c>
      <c r="B8887" t="s">
        <v>23763</v>
      </c>
      <c r="C8887">
        <v>83</v>
      </c>
      <c r="D8887" t="str">
        <f>IF(Raw_data_US_healthcare[[#This Row],[Age]]&lt;35,"Young",IF(Raw_data_US_healthcare[[#This Row],[Age]]&lt;60,"Middle","Senior"))</f>
        <v>Senior</v>
      </c>
      <c r="E8887" t="s">
        <v>16</v>
      </c>
      <c r="F8887" t="s">
        <v>49</v>
      </c>
      <c r="G8887" t="s">
        <v>49</v>
      </c>
      <c r="H8887" t="s">
        <v>28</v>
      </c>
      <c r="I8887" s="2">
        <v>45213</v>
      </c>
      <c r="J8887" t="s">
        <v>23764</v>
      </c>
      <c r="K8887" t="s">
        <v>12523</v>
      </c>
      <c r="L8887" t="s">
        <v>60</v>
      </c>
      <c r="M8887">
        <v>40929.354099999997</v>
      </c>
      <c r="N8887">
        <v>431</v>
      </c>
      <c r="O8887" t="s">
        <v>43</v>
      </c>
      <c r="P8887" t="s">
        <v>43</v>
      </c>
      <c r="Q8887" s="2">
        <v>45235</v>
      </c>
      <c r="R8887" t="s">
        <v>32</v>
      </c>
      <c r="S8887" t="s">
        <v>33</v>
      </c>
      <c r="T8887">
        <f>_xlfn.DAYS(Raw_data_US_healthcare[[#This Row],[Discharge Date]],Raw_data_US_healthcare[[#This Row],[Date of Admission]])</f>
        <v>22</v>
      </c>
    </row>
    <row r="8888" spans="1:20" x14ac:dyDescent="0.3">
      <c r="A8888" t="s">
        <v>26511</v>
      </c>
      <c r="B8888" t="s">
        <v>20081</v>
      </c>
      <c r="C8888">
        <v>57</v>
      </c>
      <c r="D8888" t="str">
        <f>IF(Raw_data_US_healthcare[[#This Row],[Age]]&lt;35,"Young",IF(Raw_data_US_healthcare[[#This Row],[Age]]&lt;60,"Middle","Senior"))</f>
        <v>Middle</v>
      </c>
      <c r="E8888" t="s">
        <v>16</v>
      </c>
      <c r="F8888" t="s">
        <v>228</v>
      </c>
      <c r="G8888" t="s">
        <v>228</v>
      </c>
      <c r="H8888" t="s">
        <v>69</v>
      </c>
      <c r="I8888" s="2">
        <v>44567</v>
      </c>
      <c r="J8888" t="s">
        <v>23765</v>
      </c>
      <c r="K8888" t="s">
        <v>23766</v>
      </c>
      <c r="L8888" t="s">
        <v>31</v>
      </c>
      <c r="M8888">
        <v>65390.907599999999</v>
      </c>
      <c r="N8888">
        <v>492</v>
      </c>
      <c r="O8888" t="s">
        <v>22</v>
      </c>
      <c r="P8888" t="s">
        <v>22</v>
      </c>
      <c r="Q8888" s="2">
        <v>44582</v>
      </c>
      <c r="R8888" t="s">
        <v>44</v>
      </c>
      <c r="S8888" t="s">
        <v>24</v>
      </c>
      <c r="T8888">
        <f>_xlfn.DAYS(Raw_data_US_healthcare[[#This Row],[Discharge Date]],Raw_data_US_healthcare[[#This Row],[Date of Admission]])</f>
        <v>15</v>
      </c>
    </row>
    <row r="8889" spans="1:20" x14ac:dyDescent="0.3">
      <c r="A8889" t="s">
        <v>26511</v>
      </c>
      <c r="B8889" t="s">
        <v>23767</v>
      </c>
      <c r="C8889">
        <v>60</v>
      </c>
      <c r="D8889" t="str">
        <f>IF(Raw_data_US_healthcare[[#This Row],[Age]]&lt;35,"Young",IF(Raw_data_US_healthcare[[#This Row],[Age]]&lt;60,"Middle","Senior"))</f>
        <v>Senior</v>
      </c>
      <c r="E8889" t="s">
        <v>16</v>
      </c>
      <c r="F8889" t="s">
        <v>113</v>
      </c>
      <c r="G8889" t="s">
        <v>113</v>
      </c>
      <c r="H8889" t="s">
        <v>26514</v>
      </c>
      <c r="I8889" s="2">
        <v>44170</v>
      </c>
      <c r="J8889" t="s">
        <v>23768</v>
      </c>
      <c r="K8889" t="s">
        <v>23769</v>
      </c>
      <c r="L8889" t="s">
        <v>31</v>
      </c>
      <c r="M8889">
        <v>9039.4377000000004</v>
      </c>
      <c r="N8889">
        <v>445</v>
      </c>
      <c r="O8889" t="s">
        <v>43</v>
      </c>
      <c r="P8889" t="s">
        <v>43</v>
      </c>
      <c r="Q8889" s="2">
        <v>44193</v>
      </c>
      <c r="R8889" t="s">
        <v>23</v>
      </c>
      <c r="S8889" t="s">
        <v>24</v>
      </c>
      <c r="T8889">
        <f>_xlfn.DAYS(Raw_data_US_healthcare[[#This Row],[Discharge Date]],Raw_data_US_healthcare[[#This Row],[Date of Admission]])</f>
        <v>23</v>
      </c>
    </row>
    <row r="8890" spans="1:20" x14ac:dyDescent="0.3">
      <c r="A8890" t="s">
        <v>26512</v>
      </c>
      <c r="B8890" t="s">
        <v>23770</v>
      </c>
      <c r="C8890">
        <v>31</v>
      </c>
      <c r="D8890" t="str">
        <f>IF(Raw_data_US_healthcare[[#This Row],[Age]]&lt;35,"Young",IF(Raw_data_US_healthcare[[#This Row],[Age]]&lt;60,"Middle","Senior"))</f>
        <v>Young</v>
      </c>
      <c r="E8890" t="s">
        <v>26</v>
      </c>
      <c r="F8890" t="s">
        <v>62</v>
      </c>
      <c r="G8890" t="s">
        <v>62</v>
      </c>
      <c r="H8890" t="s">
        <v>26514</v>
      </c>
      <c r="I8890" s="2">
        <v>44600</v>
      </c>
      <c r="J8890" t="s">
        <v>23771</v>
      </c>
      <c r="K8890" t="s">
        <v>23772</v>
      </c>
      <c r="L8890" t="s">
        <v>52</v>
      </c>
      <c r="M8890">
        <v>29507.8498</v>
      </c>
      <c r="N8890">
        <v>214</v>
      </c>
      <c r="O8890" t="s">
        <v>22</v>
      </c>
      <c r="P8890" t="s">
        <v>22</v>
      </c>
      <c r="Q8890" s="2">
        <v>44609</v>
      </c>
      <c r="R8890" t="s">
        <v>48</v>
      </c>
      <c r="S8890" t="s">
        <v>24</v>
      </c>
      <c r="T8890">
        <f>_xlfn.DAYS(Raw_data_US_healthcare[[#This Row],[Discharge Date]],Raw_data_US_healthcare[[#This Row],[Date of Admission]])</f>
        <v>9</v>
      </c>
    </row>
    <row r="8891" spans="1:20" x14ac:dyDescent="0.3">
      <c r="A8891" t="s">
        <v>26511</v>
      </c>
      <c r="B8891" t="s">
        <v>23773</v>
      </c>
      <c r="C8891">
        <v>35</v>
      </c>
      <c r="D8891" t="str">
        <f>IF(Raw_data_US_healthcare[[#This Row],[Age]]&lt;35,"Young",IF(Raw_data_US_healthcare[[#This Row],[Age]]&lt;60,"Middle","Senior"))</f>
        <v>Middle</v>
      </c>
      <c r="E8891" t="s">
        <v>16</v>
      </c>
      <c r="F8891" t="s">
        <v>27</v>
      </c>
      <c r="G8891" t="s">
        <v>27</v>
      </c>
      <c r="H8891" t="s">
        <v>26514</v>
      </c>
      <c r="I8891" s="2">
        <v>44738</v>
      </c>
      <c r="J8891" t="s">
        <v>10572</v>
      </c>
      <c r="K8891" t="s">
        <v>23774</v>
      </c>
      <c r="L8891" t="s">
        <v>56</v>
      </c>
      <c r="M8891">
        <v>8295.2623000000003</v>
      </c>
      <c r="N8891">
        <v>110</v>
      </c>
      <c r="O8891" t="s">
        <v>39</v>
      </c>
      <c r="P8891" t="s">
        <v>39</v>
      </c>
      <c r="Q8891" s="2">
        <v>44749</v>
      </c>
      <c r="R8891" t="s">
        <v>48</v>
      </c>
      <c r="S8891" t="s">
        <v>45</v>
      </c>
      <c r="T8891">
        <f>_xlfn.DAYS(Raw_data_US_healthcare[[#This Row],[Discharge Date]],Raw_data_US_healthcare[[#This Row],[Date of Admission]])</f>
        <v>11</v>
      </c>
    </row>
    <row r="8892" spans="1:20" x14ac:dyDescent="0.3">
      <c r="A8892" t="s">
        <v>26512</v>
      </c>
      <c r="B8892" t="s">
        <v>23775</v>
      </c>
      <c r="C8892">
        <v>38</v>
      </c>
      <c r="D8892" t="str">
        <f>IF(Raw_data_US_healthcare[[#This Row],[Age]]&lt;35,"Young",IF(Raw_data_US_healthcare[[#This Row],[Age]]&lt;60,"Middle","Senior"))</f>
        <v>Middle</v>
      </c>
      <c r="E8892" t="s">
        <v>26</v>
      </c>
      <c r="F8892" t="s">
        <v>49</v>
      </c>
      <c r="G8892" t="s">
        <v>49</v>
      </c>
      <c r="H8892" t="s">
        <v>26514</v>
      </c>
      <c r="I8892" s="2">
        <v>43766</v>
      </c>
      <c r="J8892" t="s">
        <v>22262</v>
      </c>
      <c r="K8892" t="s">
        <v>23776</v>
      </c>
      <c r="L8892" t="s">
        <v>60</v>
      </c>
      <c r="M8892">
        <v>30585.532299999999</v>
      </c>
      <c r="N8892">
        <v>337</v>
      </c>
      <c r="O8892" t="s">
        <v>39</v>
      </c>
      <c r="P8892" t="s">
        <v>39</v>
      </c>
      <c r="Q8892" s="2">
        <v>43777</v>
      </c>
      <c r="R8892" t="s">
        <v>44</v>
      </c>
      <c r="S8892" t="s">
        <v>33</v>
      </c>
      <c r="T8892">
        <f>_xlfn.DAYS(Raw_data_US_healthcare[[#This Row],[Discharge Date]],Raw_data_US_healthcare[[#This Row],[Date of Admission]])</f>
        <v>11</v>
      </c>
    </row>
    <row r="8893" spans="1:20" x14ac:dyDescent="0.3">
      <c r="A8893" t="s">
        <v>26511</v>
      </c>
      <c r="B8893" t="s">
        <v>23777</v>
      </c>
      <c r="C8893">
        <v>20</v>
      </c>
      <c r="D8893" t="str">
        <f>IF(Raw_data_US_healthcare[[#This Row],[Age]]&lt;35,"Young",IF(Raw_data_US_healthcare[[#This Row],[Age]]&lt;60,"Middle","Senior"))</f>
        <v>Young</v>
      </c>
      <c r="E8893" t="s">
        <v>16</v>
      </c>
      <c r="F8893" t="s">
        <v>49</v>
      </c>
      <c r="G8893" t="s">
        <v>49</v>
      </c>
      <c r="H8893" t="s">
        <v>18</v>
      </c>
      <c r="I8893" s="2">
        <v>44806</v>
      </c>
      <c r="J8893" t="s">
        <v>1637</v>
      </c>
      <c r="K8893" t="s">
        <v>23778</v>
      </c>
      <c r="L8893" t="s">
        <v>60</v>
      </c>
      <c r="M8893">
        <v>20301.484199999999</v>
      </c>
      <c r="N8893">
        <v>304</v>
      </c>
      <c r="O8893" t="s">
        <v>43</v>
      </c>
      <c r="P8893" t="s">
        <v>43</v>
      </c>
      <c r="Q8893" s="2">
        <v>44830</v>
      </c>
      <c r="R8893" t="s">
        <v>48</v>
      </c>
      <c r="S8893" t="s">
        <v>45</v>
      </c>
      <c r="T8893">
        <f>_xlfn.DAYS(Raw_data_US_healthcare[[#This Row],[Discharge Date]],Raw_data_US_healthcare[[#This Row],[Date of Admission]])</f>
        <v>24</v>
      </c>
    </row>
    <row r="8894" spans="1:20" x14ac:dyDescent="0.3">
      <c r="A8894" t="s">
        <v>26512</v>
      </c>
      <c r="B8894" t="s">
        <v>23779</v>
      </c>
      <c r="C8894">
        <v>36</v>
      </c>
      <c r="D8894" t="str">
        <f>IF(Raw_data_US_healthcare[[#This Row],[Age]]&lt;35,"Young",IF(Raw_data_US_healthcare[[#This Row],[Age]]&lt;60,"Middle","Senior"))</f>
        <v>Middle</v>
      </c>
      <c r="E8894" t="s">
        <v>26</v>
      </c>
      <c r="F8894" t="s">
        <v>228</v>
      </c>
      <c r="G8894" t="s">
        <v>228</v>
      </c>
      <c r="H8894" t="s">
        <v>28</v>
      </c>
      <c r="I8894" s="2">
        <v>43622</v>
      </c>
      <c r="J8894" t="s">
        <v>23780</v>
      </c>
      <c r="K8894" t="s">
        <v>23781</v>
      </c>
      <c r="L8894" t="s">
        <v>56</v>
      </c>
      <c r="M8894">
        <v>24945.306700000001</v>
      </c>
      <c r="N8894">
        <v>477</v>
      </c>
      <c r="O8894" t="s">
        <v>43</v>
      </c>
      <c r="P8894" t="s">
        <v>43</v>
      </c>
      <c r="Q8894" s="2">
        <v>43631</v>
      </c>
      <c r="R8894" t="s">
        <v>48</v>
      </c>
      <c r="S8894" t="s">
        <v>45</v>
      </c>
      <c r="T8894">
        <f>_xlfn.DAYS(Raw_data_US_healthcare[[#This Row],[Discharge Date]],Raw_data_US_healthcare[[#This Row],[Date of Admission]])</f>
        <v>9</v>
      </c>
    </row>
    <row r="8895" spans="1:20" x14ac:dyDescent="0.3">
      <c r="A8895" t="s">
        <v>26511</v>
      </c>
      <c r="B8895" t="s">
        <v>23782</v>
      </c>
      <c r="C8895">
        <v>19</v>
      </c>
      <c r="D8895" t="str">
        <f>IF(Raw_data_US_healthcare[[#This Row],[Age]]&lt;35,"Young",IF(Raw_data_US_healthcare[[#This Row],[Age]]&lt;60,"Middle","Senior"))</f>
        <v>Young</v>
      </c>
      <c r="E8895" t="s">
        <v>16</v>
      </c>
      <c r="F8895" t="s">
        <v>113</v>
      </c>
      <c r="G8895" t="s">
        <v>113</v>
      </c>
      <c r="H8895" t="s">
        <v>36</v>
      </c>
      <c r="I8895" s="2">
        <v>43932</v>
      </c>
      <c r="J8895" t="s">
        <v>12186</v>
      </c>
      <c r="K8895" t="s">
        <v>23783</v>
      </c>
      <c r="L8895" t="s">
        <v>56</v>
      </c>
      <c r="M8895">
        <v>21605.5455</v>
      </c>
      <c r="N8895">
        <v>237</v>
      </c>
      <c r="O8895" t="s">
        <v>22</v>
      </c>
      <c r="P8895" t="s">
        <v>22</v>
      </c>
      <c r="Q8895" s="2">
        <v>43936</v>
      </c>
      <c r="R8895" t="s">
        <v>48</v>
      </c>
      <c r="S8895" t="s">
        <v>24</v>
      </c>
      <c r="T8895">
        <f>_xlfn.DAYS(Raw_data_US_healthcare[[#This Row],[Discharge Date]],Raw_data_US_healthcare[[#This Row],[Date of Admission]])</f>
        <v>4</v>
      </c>
    </row>
    <row r="8896" spans="1:20" x14ac:dyDescent="0.3">
      <c r="A8896" t="s">
        <v>26512</v>
      </c>
      <c r="B8896" t="s">
        <v>324</v>
      </c>
      <c r="C8896">
        <v>23</v>
      </c>
      <c r="D8896" t="str">
        <f>IF(Raw_data_US_healthcare[[#This Row],[Age]]&lt;35,"Young",IF(Raw_data_US_healthcare[[#This Row],[Age]]&lt;60,"Middle","Senior"))</f>
        <v>Young</v>
      </c>
      <c r="E8896" t="s">
        <v>26</v>
      </c>
      <c r="F8896" t="s">
        <v>17</v>
      </c>
      <c r="G8896" t="s">
        <v>17</v>
      </c>
      <c r="H8896" t="s">
        <v>26516</v>
      </c>
      <c r="I8896" s="2">
        <v>43810</v>
      </c>
      <c r="J8896" t="s">
        <v>23784</v>
      </c>
      <c r="K8896" t="s">
        <v>13233</v>
      </c>
      <c r="L8896" t="s">
        <v>60</v>
      </c>
      <c r="M8896">
        <v>4237.1356999999998</v>
      </c>
      <c r="N8896">
        <v>441</v>
      </c>
      <c r="O8896" t="s">
        <v>39</v>
      </c>
      <c r="P8896" t="s">
        <v>39</v>
      </c>
      <c r="Q8896" s="2">
        <v>43819</v>
      </c>
      <c r="R8896" t="s">
        <v>44</v>
      </c>
      <c r="S8896" t="s">
        <v>45</v>
      </c>
      <c r="T8896">
        <f>_xlfn.DAYS(Raw_data_US_healthcare[[#This Row],[Discharge Date]],Raw_data_US_healthcare[[#This Row],[Date of Admission]])</f>
        <v>9</v>
      </c>
    </row>
    <row r="8897" spans="1:20" x14ac:dyDescent="0.3">
      <c r="A8897" t="s">
        <v>26512</v>
      </c>
      <c r="B8897" t="s">
        <v>23785</v>
      </c>
      <c r="C8897">
        <v>78</v>
      </c>
      <c r="D8897" t="str">
        <f>IF(Raw_data_US_healthcare[[#This Row],[Age]]&lt;35,"Young",IF(Raw_data_US_healthcare[[#This Row],[Age]]&lt;60,"Middle","Senior"))</f>
        <v>Senior</v>
      </c>
      <c r="E8897" t="s">
        <v>26</v>
      </c>
      <c r="F8897" t="s">
        <v>27</v>
      </c>
      <c r="G8897" t="s">
        <v>27</v>
      </c>
      <c r="H8897" t="s">
        <v>26514</v>
      </c>
      <c r="I8897" s="2">
        <v>44721</v>
      </c>
      <c r="J8897" t="s">
        <v>23786</v>
      </c>
      <c r="K8897" t="s">
        <v>23787</v>
      </c>
      <c r="L8897" t="s">
        <v>21</v>
      </c>
      <c r="M8897">
        <v>35607.412600000003</v>
      </c>
      <c r="N8897">
        <v>202</v>
      </c>
      <c r="O8897" t="s">
        <v>39</v>
      </c>
      <c r="P8897" t="s">
        <v>39</v>
      </c>
      <c r="Q8897" s="2">
        <v>44734</v>
      </c>
      <c r="R8897" t="s">
        <v>44</v>
      </c>
      <c r="S8897" t="s">
        <v>24</v>
      </c>
      <c r="T8897">
        <f>_xlfn.DAYS(Raw_data_US_healthcare[[#This Row],[Discharge Date]],Raw_data_US_healthcare[[#This Row],[Date of Admission]])</f>
        <v>13</v>
      </c>
    </row>
    <row r="8898" spans="1:20" x14ac:dyDescent="0.3">
      <c r="A8898" t="s">
        <v>26512</v>
      </c>
      <c r="B8898" t="s">
        <v>23788</v>
      </c>
      <c r="C8898">
        <v>42</v>
      </c>
      <c r="D8898" t="str">
        <f>IF(Raw_data_US_healthcare[[#This Row],[Age]]&lt;35,"Young",IF(Raw_data_US_healthcare[[#This Row],[Age]]&lt;60,"Middle","Senior"))</f>
        <v>Middle</v>
      </c>
      <c r="E8898" t="s">
        <v>26</v>
      </c>
      <c r="F8898" t="s">
        <v>27</v>
      </c>
      <c r="G8898" t="s">
        <v>27</v>
      </c>
      <c r="H8898" t="s">
        <v>69</v>
      </c>
      <c r="I8898" s="2">
        <v>45211</v>
      </c>
      <c r="J8898" t="s">
        <v>23789</v>
      </c>
      <c r="K8898" t="s">
        <v>781</v>
      </c>
      <c r="L8898" t="s">
        <v>21</v>
      </c>
      <c r="M8898">
        <v>45218.7163</v>
      </c>
      <c r="N8898">
        <v>366</v>
      </c>
      <c r="O8898" t="s">
        <v>39</v>
      </c>
      <c r="P8898" t="s">
        <v>39</v>
      </c>
      <c r="Q8898" s="2">
        <v>45212</v>
      </c>
      <c r="R8898" t="s">
        <v>44</v>
      </c>
      <c r="S8898" t="s">
        <v>24</v>
      </c>
      <c r="T8898">
        <f>_xlfn.DAYS(Raw_data_US_healthcare[[#This Row],[Discharge Date]],Raw_data_US_healthcare[[#This Row],[Date of Admission]])</f>
        <v>1</v>
      </c>
    </row>
    <row r="8899" spans="1:20" x14ac:dyDescent="0.3">
      <c r="A8899" t="s">
        <v>26512</v>
      </c>
      <c r="B8899" t="s">
        <v>23790</v>
      </c>
      <c r="C8899">
        <v>20</v>
      </c>
      <c r="D8899" t="str">
        <f>IF(Raw_data_US_healthcare[[#This Row],[Age]]&lt;35,"Young",IF(Raw_data_US_healthcare[[#This Row],[Age]]&lt;60,"Middle","Senior"))</f>
        <v>Young</v>
      </c>
      <c r="E8899" t="s">
        <v>26</v>
      </c>
      <c r="F8899" t="s">
        <v>113</v>
      </c>
      <c r="G8899" t="s">
        <v>113</v>
      </c>
      <c r="H8899" t="s">
        <v>26516</v>
      </c>
      <c r="I8899" s="2">
        <v>44484</v>
      </c>
      <c r="J8899" t="s">
        <v>23791</v>
      </c>
      <c r="K8899" t="s">
        <v>23792</v>
      </c>
      <c r="L8899" t="s">
        <v>56</v>
      </c>
      <c r="M8899">
        <v>31737.8305</v>
      </c>
      <c r="N8899">
        <v>351</v>
      </c>
      <c r="O8899" t="s">
        <v>39</v>
      </c>
      <c r="P8899" t="s">
        <v>39</v>
      </c>
      <c r="Q8899" s="2">
        <v>44497</v>
      </c>
      <c r="R8899" t="s">
        <v>83</v>
      </c>
      <c r="S8899" t="s">
        <v>33</v>
      </c>
      <c r="T8899">
        <f>_xlfn.DAYS(Raw_data_US_healthcare[[#This Row],[Discharge Date]],Raw_data_US_healthcare[[#This Row],[Date of Admission]])</f>
        <v>13</v>
      </c>
    </row>
    <row r="8900" spans="1:20" x14ac:dyDescent="0.3">
      <c r="A8900" t="s">
        <v>26511</v>
      </c>
      <c r="B8900" t="s">
        <v>23793</v>
      </c>
      <c r="C8900">
        <v>29</v>
      </c>
      <c r="D8900" t="str">
        <f>IF(Raw_data_US_healthcare[[#This Row],[Age]]&lt;35,"Young",IF(Raw_data_US_healthcare[[#This Row],[Age]]&lt;60,"Middle","Senior"))</f>
        <v>Young</v>
      </c>
      <c r="E8900" t="s">
        <v>16</v>
      </c>
      <c r="F8900" t="s">
        <v>27</v>
      </c>
      <c r="G8900" t="s">
        <v>27</v>
      </c>
      <c r="H8900" t="s">
        <v>69</v>
      </c>
      <c r="I8900" s="2">
        <v>43843</v>
      </c>
      <c r="J8900" t="s">
        <v>23794</v>
      </c>
      <c r="K8900" t="s">
        <v>2496</v>
      </c>
      <c r="L8900" t="s">
        <v>31</v>
      </c>
      <c r="M8900">
        <v>79208.287100000001</v>
      </c>
      <c r="N8900">
        <v>430</v>
      </c>
      <c r="O8900" t="s">
        <v>39</v>
      </c>
      <c r="P8900" t="s">
        <v>39</v>
      </c>
      <c r="Q8900" s="2">
        <v>43865</v>
      </c>
      <c r="R8900" t="s">
        <v>32</v>
      </c>
      <c r="S8900" t="s">
        <v>24</v>
      </c>
      <c r="T8900">
        <f>_xlfn.DAYS(Raw_data_US_healthcare[[#This Row],[Discharge Date]],Raw_data_US_healthcare[[#This Row],[Date of Admission]])</f>
        <v>22</v>
      </c>
    </row>
    <row r="8901" spans="1:20" x14ac:dyDescent="0.3">
      <c r="A8901" t="s">
        <v>26512</v>
      </c>
      <c r="B8901" t="s">
        <v>23795</v>
      </c>
      <c r="C8901">
        <v>77</v>
      </c>
      <c r="D8901" t="str">
        <f>IF(Raw_data_US_healthcare[[#This Row],[Age]]&lt;35,"Young",IF(Raw_data_US_healthcare[[#This Row],[Age]]&lt;60,"Middle","Senior"))</f>
        <v>Senior</v>
      </c>
      <c r="E8901" t="s">
        <v>26</v>
      </c>
      <c r="F8901" t="s">
        <v>62</v>
      </c>
      <c r="G8901" t="s">
        <v>62</v>
      </c>
      <c r="H8901" t="s">
        <v>26516</v>
      </c>
      <c r="I8901" s="2">
        <v>45210</v>
      </c>
      <c r="J8901" t="s">
        <v>23796</v>
      </c>
      <c r="K8901" t="s">
        <v>23797</v>
      </c>
      <c r="L8901" t="s">
        <v>21</v>
      </c>
      <c r="M8901">
        <v>32847.803099999997</v>
      </c>
      <c r="N8901">
        <v>354</v>
      </c>
      <c r="O8901" t="s">
        <v>39</v>
      </c>
      <c r="P8901" t="s">
        <v>39</v>
      </c>
      <c r="Q8901" s="2">
        <v>45214</v>
      </c>
      <c r="R8901" t="s">
        <v>32</v>
      </c>
      <c r="S8901" t="s">
        <v>45</v>
      </c>
      <c r="T8901">
        <f>_xlfn.DAYS(Raw_data_US_healthcare[[#This Row],[Discharge Date]],Raw_data_US_healthcare[[#This Row],[Date of Admission]])</f>
        <v>4</v>
      </c>
    </row>
    <row r="8902" spans="1:20" x14ac:dyDescent="0.3">
      <c r="A8902" t="s">
        <v>26511</v>
      </c>
      <c r="B8902" t="s">
        <v>23798</v>
      </c>
      <c r="C8902">
        <v>55</v>
      </c>
      <c r="D8902" t="str">
        <f>IF(Raw_data_US_healthcare[[#This Row],[Age]]&lt;35,"Young",IF(Raw_data_US_healthcare[[#This Row],[Age]]&lt;60,"Middle","Senior"))</f>
        <v>Middle</v>
      </c>
      <c r="E8902" t="s">
        <v>16</v>
      </c>
      <c r="F8902" t="s">
        <v>228</v>
      </c>
      <c r="G8902" t="s">
        <v>228</v>
      </c>
      <c r="H8902" t="s">
        <v>28</v>
      </c>
      <c r="I8902" s="2">
        <v>44537</v>
      </c>
      <c r="J8902" t="s">
        <v>23799</v>
      </c>
      <c r="K8902" t="s">
        <v>23800</v>
      </c>
      <c r="L8902" t="s">
        <v>21</v>
      </c>
      <c r="M8902">
        <v>38697.532599999999</v>
      </c>
      <c r="N8902">
        <v>394</v>
      </c>
      <c r="O8902" t="s">
        <v>43</v>
      </c>
      <c r="P8902" t="s">
        <v>43</v>
      </c>
      <c r="Q8902" s="2">
        <v>44548</v>
      </c>
      <c r="R8902" t="s">
        <v>23</v>
      </c>
      <c r="S8902" t="s">
        <v>24</v>
      </c>
      <c r="T8902">
        <f>_xlfn.DAYS(Raw_data_US_healthcare[[#This Row],[Discharge Date]],Raw_data_US_healthcare[[#This Row],[Date of Admission]])</f>
        <v>11</v>
      </c>
    </row>
    <row r="8903" spans="1:20" x14ac:dyDescent="0.3">
      <c r="A8903" t="s">
        <v>26512</v>
      </c>
      <c r="B8903" t="s">
        <v>23801</v>
      </c>
      <c r="C8903">
        <v>29</v>
      </c>
      <c r="D8903" t="str">
        <f>IF(Raw_data_US_healthcare[[#This Row],[Age]]&lt;35,"Young",IF(Raw_data_US_healthcare[[#This Row],[Age]]&lt;60,"Middle","Senior"))</f>
        <v>Young</v>
      </c>
      <c r="E8903" t="s">
        <v>26</v>
      </c>
      <c r="F8903" t="s">
        <v>35</v>
      </c>
      <c r="G8903" t="s">
        <v>35</v>
      </c>
      <c r="H8903" t="s">
        <v>28</v>
      </c>
      <c r="I8903" s="2">
        <v>44918</v>
      </c>
      <c r="J8903" t="s">
        <v>15277</v>
      </c>
      <c r="K8903" t="s">
        <v>23802</v>
      </c>
      <c r="L8903" t="s">
        <v>52</v>
      </c>
      <c r="M8903">
        <v>43115.0389</v>
      </c>
      <c r="N8903">
        <v>220</v>
      </c>
      <c r="O8903" t="s">
        <v>39</v>
      </c>
      <c r="P8903" t="s">
        <v>39</v>
      </c>
      <c r="Q8903" s="2">
        <v>44939</v>
      </c>
      <c r="R8903" t="s">
        <v>23</v>
      </c>
      <c r="S8903" t="s">
        <v>33</v>
      </c>
      <c r="T8903">
        <f>_xlfn.DAYS(Raw_data_US_healthcare[[#This Row],[Discharge Date]],Raw_data_US_healthcare[[#This Row],[Date of Admission]])</f>
        <v>21</v>
      </c>
    </row>
    <row r="8904" spans="1:20" x14ac:dyDescent="0.3">
      <c r="A8904" t="s">
        <v>26511</v>
      </c>
      <c r="B8904" t="s">
        <v>23803</v>
      </c>
      <c r="C8904">
        <v>65</v>
      </c>
      <c r="D8904" t="str">
        <f>IF(Raw_data_US_healthcare[[#This Row],[Age]]&lt;35,"Young",IF(Raw_data_US_healthcare[[#This Row],[Age]]&lt;60,"Middle","Senior"))</f>
        <v>Senior</v>
      </c>
      <c r="E8904" t="s">
        <v>16</v>
      </c>
      <c r="F8904" t="s">
        <v>88</v>
      </c>
      <c r="G8904" t="s">
        <v>88</v>
      </c>
      <c r="H8904" t="s">
        <v>36</v>
      </c>
      <c r="I8904" s="2">
        <v>44988</v>
      </c>
      <c r="J8904" t="s">
        <v>23804</v>
      </c>
      <c r="K8904" t="s">
        <v>23805</v>
      </c>
      <c r="L8904" t="s">
        <v>52</v>
      </c>
      <c r="M8904">
        <v>2803.7894999999999</v>
      </c>
      <c r="N8904">
        <v>296</v>
      </c>
      <c r="O8904" t="s">
        <v>22</v>
      </c>
      <c r="P8904" t="s">
        <v>22</v>
      </c>
      <c r="Q8904" s="2">
        <v>44989</v>
      </c>
      <c r="R8904" t="s">
        <v>32</v>
      </c>
      <c r="S8904" t="s">
        <v>45</v>
      </c>
      <c r="T8904">
        <f>_xlfn.DAYS(Raw_data_US_healthcare[[#This Row],[Discharge Date]],Raw_data_US_healthcare[[#This Row],[Date of Admission]])</f>
        <v>1</v>
      </c>
    </row>
    <row r="8905" spans="1:20" x14ac:dyDescent="0.3">
      <c r="A8905" t="s">
        <v>26511</v>
      </c>
      <c r="B8905" t="s">
        <v>23806</v>
      </c>
      <c r="C8905">
        <v>42</v>
      </c>
      <c r="D8905" t="str">
        <f>IF(Raw_data_US_healthcare[[#This Row],[Age]]&lt;35,"Young",IF(Raw_data_US_healthcare[[#This Row],[Age]]&lt;60,"Middle","Senior"))</f>
        <v>Middle</v>
      </c>
      <c r="E8905" t="s">
        <v>16</v>
      </c>
      <c r="F8905" t="s">
        <v>62</v>
      </c>
      <c r="G8905" t="s">
        <v>62</v>
      </c>
      <c r="H8905" t="s">
        <v>26514</v>
      </c>
      <c r="I8905" s="2">
        <v>43645</v>
      </c>
      <c r="J8905" t="s">
        <v>23807</v>
      </c>
      <c r="K8905" t="s">
        <v>23808</v>
      </c>
      <c r="L8905" t="s">
        <v>52</v>
      </c>
      <c r="M8905">
        <v>33542.423499999997</v>
      </c>
      <c r="N8905">
        <v>132</v>
      </c>
      <c r="O8905" t="s">
        <v>22</v>
      </c>
      <c r="P8905" t="s">
        <v>22</v>
      </c>
      <c r="Q8905" s="2">
        <v>43650</v>
      </c>
      <c r="R8905" t="s">
        <v>83</v>
      </c>
      <c r="S8905" t="s">
        <v>33</v>
      </c>
      <c r="T8905">
        <f>_xlfn.DAYS(Raw_data_US_healthcare[[#This Row],[Discharge Date]],Raw_data_US_healthcare[[#This Row],[Date of Admission]])</f>
        <v>5</v>
      </c>
    </row>
    <row r="8906" spans="1:20" x14ac:dyDescent="0.3">
      <c r="A8906" t="s">
        <v>26512</v>
      </c>
      <c r="B8906" t="s">
        <v>23809</v>
      </c>
      <c r="C8906">
        <v>51</v>
      </c>
      <c r="D8906" t="str">
        <f>IF(Raw_data_US_healthcare[[#This Row],[Age]]&lt;35,"Young",IF(Raw_data_US_healthcare[[#This Row],[Age]]&lt;60,"Middle","Senior"))</f>
        <v>Middle</v>
      </c>
      <c r="E8906" t="s">
        <v>26</v>
      </c>
      <c r="F8906" t="s">
        <v>49</v>
      </c>
      <c r="G8906" t="s">
        <v>49</v>
      </c>
      <c r="H8906" t="s">
        <v>18</v>
      </c>
      <c r="I8906" s="2">
        <v>44428</v>
      </c>
      <c r="J8906" t="s">
        <v>23810</v>
      </c>
      <c r="K8906" t="s">
        <v>23811</v>
      </c>
      <c r="L8906" t="s">
        <v>60</v>
      </c>
      <c r="M8906">
        <v>49103.728000000003</v>
      </c>
      <c r="N8906">
        <v>347</v>
      </c>
      <c r="O8906" t="s">
        <v>39</v>
      </c>
      <c r="P8906" t="s">
        <v>39</v>
      </c>
      <c r="Q8906" s="2">
        <v>44447</v>
      </c>
      <c r="R8906" t="s">
        <v>48</v>
      </c>
      <c r="S8906" t="s">
        <v>45</v>
      </c>
      <c r="T8906">
        <f>_xlfn.DAYS(Raw_data_US_healthcare[[#This Row],[Discharge Date]],Raw_data_US_healthcare[[#This Row],[Date of Admission]])</f>
        <v>19</v>
      </c>
    </row>
    <row r="8907" spans="1:20" x14ac:dyDescent="0.3">
      <c r="A8907" t="s">
        <v>26512</v>
      </c>
      <c r="B8907" t="s">
        <v>23812</v>
      </c>
      <c r="C8907">
        <v>23</v>
      </c>
      <c r="D8907" t="str">
        <f>IF(Raw_data_US_healthcare[[#This Row],[Age]]&lt;35,"Young",IF(Raw_data_US_healthcare[[#This Row],[Age]]&lt;60,"Middle","Senior"))</f>
        <v>Young</v>
      </c>
      <c r="E8907" t="s">
        <v>26</v>
      </c>
      <c r="F8907" t="s">
        <v>49</v>
      </c>
      <c r="G8907" t="s">
        <v>49</v>
      </c>
      <c r="H8907" t="s">
        <v>36</v>
      </c>
      <c r="I8907" s="2">
        <v>44696</v>
      </c>
      <c r="J8907" t="s">
        <v>23813</v>
      </c>
      <c r="K8907" t="s">
        <v>9512</v>
      </c>
      <c r="L8907" t="s">
        <v>60</v>
      </c>
      <c r="M8907">
        <v>5582.0236999999997</v>
      </c>
      <c r="N8907">
        <v>250</v>
      </c>
      <c r="O8907" t="s">
        <v>22</v>
      </c>
      <c r="P8907" t="s">
        <v>22</v>
      </c>
      <c r="Q8907" s="2">
        <v>44717</v>
      </c>
      <c r="R8907" t="s">
        <v>48</v>
      </c>
      <c r="S8907" t="s">
        <v>33</v>
      </c>
      <c r="T8907">
        <f>_xlfn.DAYS(Raw_data_US_healthcare[[#This Row],[Discharge Date]],Raw_data_US_healthcare[[#This Row],[Date of Admission]])</f>
        <v>21</v>
      </c>
    </row>
    <row r="8908" spans="1:20" x14ac:dyDescent="0.3">
      <c r="A8908" t="s">
        <v>26511</v>
      </c>
      <c r="B8908" t="s">
        <v>23814</v>
      </c>
      <c r="C8908">
        <v>68</v>
      </c>
      <c r="D8908" t="str">
        <f>IF(Raw_data_US_healthcare[[#This Row],[Age]]&lt;35,"Young",IF(Raw_data_US_healthcare[[#This Row],[Age]]&lt;60,"Middle","Senior"))</f>
        <v>Senior</v>
      </c>
      <c r="E8908" t="s">
        <v>16</v>
      </c>
      <c r="F8908" t="s">
        <v>49</v>
      </c>
      <c r="G8908" t="s">
        <v>49</v>
      </c>
      <c r="H8908" t="s">
        <v>28</v>
      </c>
      <c r="I8908" s="2">
        <v>44252</v>
      </c>
      <c r="J8908" t="s">
        <v>23815</v>
      </c>
      <c r="K8908" t="s">
        <v>23816</v>
      </c>
      <c r="L8908" t="s">
        <v>56</v>
      </c>
      <c r="M8908">
        <v>4863.8038999999999</v>
      </c>
      <c r="N8908">
        <v>283</v>
      </c>
      <c r="O8908" t="s">
        <v>43</v>
      </c>
      <c r="P8908" t="s">
        <v>43</v>
      </c>
      <c r="Q8908" s="2">
        <v>44278</v>
      </c>
      <c r="R8908" t="s">
        <v>44</v>
      </c>
      <c r="S8908" t="s">
        <v>24</v>
      </c>
      <c r="T8908">
        <f>_xlfn.DAYS(Raw_data_US_healthcare[[#This Row],[Discharge Date]],Raw_data_US_healthcare[[#This Row],[Date of Admission]])</f>
        <v>26</v>
      </c>
    </row>
    <row r="8909" spans="1:20" x14ac:dyDescent="0.3">
      <c r="A8909" t="s">
        <v>26512</v>
      </c>
      <c r="B8909" t="s">
        <v>23817</v>
      </c>
      <c r="C8909">
        <v>74</v>
      </c>
      <c r="D8909" t="str">
        <f>IF(Raw_data_US_healthcare[[#This Row],[Age]]&lt;35,"Young",IF(Raw_data_US_healthcare[[#This Row],[Age]]&lt;60,"Middle","Senior"))</f>
        <v>Senior</v>
      </c>
      <c r="E8909" t="s">
        <v>26</v>
      </c>
      <c r="F8909" t="s">
        <v>113</v>
      </c>
      <c r="G8909" t="s">
        <v>113</v>
      </c>
      <c r="H8909" t="s">
        <v>18</v>
      </c>
      <c r="I8909" s="2">
        <v>43480</v>
      </c>
      <c r="J8909" t="s">
        <v>23818</v>
      </c>
      <c r="K8909" t="s">
        <v>23819</v>
      </c>
      <c r="L8909" t="s">
        <v>60</v>
      </c>
      <c r="M8909">
        <v>54187.027499999997</v>
      </c>
      <c r="N8909">
        <v>418</v>
      </c>
      <c r="O8909" t="s">
        <v>43</v>
      </c>
      <c r="P8909" t="s">
        <v>43</v>
      </c>
      <c r="Q8909" s="2">
        <v>43487</v>
      </c>
      <c r="R8909" t="s">
        <v>23</v>
      </c>
      <c r="S8909" t="s">
        <v>24</v>
      </c>
      <c r="T8909">
        <f>_xlfn.DAYS(Raw_data_US_healthcare[[#This Row],[Discharge Date]],Raw_data_US_healthcare[[#This Row],[Date of Admission]])</f>
        <v>7</v>
      </c>
    </row>
    <row r="8910" spans="1:20" x14ac:dyDescent="0.3">
      <c r="A8910" t="s">
        <v>26512</v>
      </c>
      <c r="B8910" t="s">
        <v>23820</v>
      </c>
      <c r="C8910">
        <v>59</v>
      </c>
      <c r="D8910" t="str">
        <f>IF(Raw_data_US_healthcare[[#This Row],[Age]]&lt;35,"Young",IF(Raw_data_US_healthcare[[#This Row],[Age]]&lt;60,"Middle","Senior"))</f>
        <v>Middle</v>
      </c>
      <c r="E8910" t="s">
        <v>26</v>
      </c>
      <c r="F8910" t="s">
        <v>113</v>
      </c>
      <c r="G8910" t="s">
        <v>113</v>
      </c>
      <c r="H8910" t="s">
        <v>69</v>
      </c>
      <c r="I8910" s="2">
        <v>44823</v>
      </c>
      <c r="J8910" t="s">
        <v>23821</v>
      </c>
      <c r="K8910" t="s">
        <v>9687</v>
      </c>
      <c r="L8910" t="s">
        <v>52</v>
      </c>
      <c r="M8910">
        <v>62810.429799999998</v>
      </c>
      <c r="N8910">
        <v>440</v>
      </c>
      <c r="O8910" t="s">
        <v>22</v>
      </c>
      <c r="P8910" t="s">
        <v>22</v>
      </c>
      <c r="Q8910" s="2">
        <v>44839</v>
      </c>
      <c r="R8910" t="s">
        <v>83</v>
      </c>
      <c r="S8910" t="s">
        <v>45</v>
      </c>
      <c r="T8910">
        <f>_xlfn.DAYS(Raw_data_US_healthcare[[#This Row],[Discharge Date]],Raw_data_US_healthcare[[#This Row],[Date of Admission]])</f>
        <v>16</v>
      </c>
    </row>
    <row r="8911" spans="1:20" x14ac:dyDescent="0.3">
      <c r="A8911" t="s">
        <v>26512</v>
      </c>
      <c r="B8911" t="s">
        <v>23822</v>
      </c>
      <c r="C8911">
        <v>43</v>
      </c>
      <c r="D8911" t="str">
        <f>IF(Raw_data_US_healthcare[[#This Row],[Age]]&lt;35,"Young",IF(Raw_data_US_healthcare[[#This Row],[Age]]&lt;60,"Middle","Senior"))</f>
        <v>Middle</v>
      </c>
      <c r="E8911" t="s">
        <v>26</v>
      </c>
      <c r="F8911" t="s">
        <v>88</v>
      </c>
      <c r="G8911" t="s">
        <v>88</v>
      </c>
      <c r="H8911" t="s">
        <v>69</v>
      </c>
      <c r="I8911" s="2">
        <v>44994</v>
      </c>
      <c r="J8911" t="s">
        <v>23823</v>
      </c>
      <c r="K8911" t="s">
        <v>23824</v>
      </c>
      <c r="L8911" t="s">
        <v>60</v>
      </c>
      <c r="M8911">
        <v>25153.2281</v>
      </c>
      <c r="N8911">
        <v>387</v>
      </c>
      <c r="O8911" t="s">
        <v>22</v>
      </c>
      <c r="P8911" t="s">
        <v>22</v>
      </c>
      <c r="Q8911" s="2">
        <v>44997</v>
      </c>
      <c r="R8911" t="s">
        <v>32</v>
      </c>
      <c r="S8911" t="s">
        <v>24</v>
      </c>
      <c r="T8911">
        <f>_xlfn.DAYS(Raw_data_US_healthcare[[#This Row],[Discharge Date]],Raw_data_US_healthcare[[#This Row],[Date of Admission]])</f>
        <v>3</v>
      </c>
    </row>
    <row r="8912" spans="1:20" x14ac:dyDescent="0.3">
      <c r="A8912" t="s">
        <v>26511</v>
      </c>
      <c r="B8912" t="s">
        <v>23825</v>
      </c>
      <c r="C8912">
        <v>24</v>
      </c>
      <c r="D8912" t="str">
        <f>IF(Raw_data_US_healthcare[[#This Row],[Age]]&lt;35,"Young",IF(Raw_data_US_healthcare[[#This Row],[Age]]&lt;60,"Middle","Senior"))</f>
        <v>Young</v>
      </c>
      <c r="E8912" t="s">
        <v>16</v>
      </c>
      <c r="F8912" t="s">
        <v>62</v>
      </c>
      <c r="G8912" t="s">
        <v>62</v>
      </c>
      <c r="H8912" t="s">
        <v>26516</v>
      </c>
      <c r="I8912" s="2">
        <v>44043</v>
      </c>
      <c r="J8912" t="s">
        <v>10319</v>
      </c>
      <c r="K8912" t="s">
        <v>7574</v>
      </c>
      <c r="L8912" t="s">
        <v>56</v>
      </c>
      <c r="M8912">
        <v>27703.509099999999</v>
      </c>
      <c r="N8912">
        <v>338</v>
      </c>
      <c r="O8912" t="s">
        <v>39</v>
      </c>
      <c r="P8912" t="s">
        <v>39</v>
      </c>
      <c r="Q8912" s="2">
        <v>44055</v>
      </c>
      <c r="R8912" t="s">
        <v>83</v>
      </c>
      <c r="S8912" t="s">
        <v>45</v>
      </c>
      <c r="T8912">
        <f>_xlfn.DAYS(Raw_data_US_healthcare[[#This Row],[Discharge Date]],Raw_data_US_healthcare[[#This Row],[Date of Admission]])</f>
        <v>12</v>
      </c>
    </row>
    <row r="8913" spans="1:20" x14ac:dyDescent="0.3">
      <c r="A8913" t="s">
        <v>26511</v>
      </c>
      <c r="B8913" t="s">
        <v>23826</v>
      </c>
      <c r="C8913">
        <v>47</v>
      </c>
      <c r="D8913" t="str">
        <f>IF(Raw_data_US_healthcare[[#This Row],[Age]]&lt;35,"Young",IF(Raw_data_US_healthcare[[#This Row],[Age]]&lt;60,"Middle","Senior"))</f>
        <v>Middle</v>
      </c>
      <c r="E8913" t="s">
        <v>16</v>
      </c>
      <c r="F8913" t="s">
        <v>113</v>
      </c>
      <c r="G8913" t="s">
        <v>113</v>
      </c>
      <c r="H8913" t="s">
        <v>26514</v>
      </c>
      <c r="I8913" s="2">
        <v>45142</v>
      </c>
      <c r="J8913" t="s">
        <v>2449</v>
      </c>
      <c r="K8913" t="s">
        <v>23827</v>
      </c>
      <c r="L8913" t="s">
        <v>31</v>
      </c>
      <c r="M8913">
        <v>27995.080399999999</v>
      </c>
      <c r="N8913">
        <v>493</v>
      </c>
      <c r="O8913" t="s">
        <v>43</v>
      </c>
      <c r="P8913" t="s">
        <v>43</v>
      </c>
      <c r="Q8913" s="2">
        <v>45158</v>
      </c>
      <c r="R8913" t="s">
        <v>48</v>
      </c>
      <c r="S8913" t="s">
        <v>24</v>
      </c>
      <c r="T8913">
        <f>_xlfn.DAYS(Raw_data_US_healthcare[[#This Row],[Discharge Date]],Raw_data_US_healthcare[[#This Row],[Date of Admission]])</f>
        <v>16</v>
      </c>
    </row>
    <row r="8914" spans="1:20" x14ac:dyDescent="0.3">
      <c r="A8914" t="s">
        <v>26512</v>
      </c>
      <c r="B8914" t="s">
        <v>19302</v>
      </c>
      <c r="C8914">
        <v>63</v>
      </c>
      <c r="D8914" t="str">
        <f>IF(Raw_data_US_healthcare[[#This Row],[Age]]&lt;35,"Young",IF(Raw_data_US_healthcare[[#This Row],[Age]]&lt;60,"Middle","Senior"))</f>
        <v>Senior</v>
      </c>
      <c r="E8914" t="s">
        <v>26</v>
      </c>
      <c r="F8914" t="s">
        <v>113</v>
      </c>
      <c r="G8914" t="s">
        <v>113</v>
      </c>
      <c r="H8914" t="s">
        <v>36</v>
      </c>
      <c r="I8914" s="2">
        <v>45118</v>
      </c>
      <c r="J8914" t="s">
        <v>23828</v>
      </c>
      <c r="K8914" t="s">
        <v>23829</v>
      </c>
      <c r="L8914" t="s">
        <v>56</v>
      </c>
      <c r="M8914">
        <v>13764.9872</v>
      </c>
      <c r="N8914">
        <v>112</v>
      </c>
      <c r="O8914" t="s">
        <v>22</v>
      </c>
      <c r="P8914" t="s">
        <v>22</v>
      </c>
      <c r="Q8914" s="2">
        <v>45134</v>
      </c>
      <c r="R8914" t="s">
        <v>48</v>
      </c>
      <c r="S8914" t="s">
        <v>33</v>
      </c>
      <c r="T8914">
        <f>_xlfn.DAYS(Raw_data_US_healthcare[[#This Row],[Discharge Date]],Raw_data_US_healthcare[[#This Row],[Date of Admission]])</f>
        <v>16</v>
      </c>
    </row>
    <row r="8915" spans="1:20" x14ac:dyDescent="0.3">
      <c r="A8915" t="s">
        <v>26511</v>
      </c>
      <c r="B8915" t="s">
        <v>23830</v>
      </c>
      <c r="C8915">
        <v>80</v>
      </c>
      <c r="D8915" t="str">
        <f>IF(Raw_data_US_healthcare[[#This Row],[Age]]&lt;35,"Young",IF(Raw_data_US_healthcare[[#This Row],[Age]]&lt;60,"Middle","Senior"))</f>
        <v>Senior</v>
      </c>
      <c r="E8915" t="s">
        <v>16</v>
      </c>
      <c r="F8915" t="s">
        <v>49</v>
      </c>
      <c r="G8915" t="s">
        <v>49</v>
      </c>
      <c r="H8915" t="s">
        <v>36</v>
      </c>
      <c r="I8915" s="2">
        <v>44104</v>
      </c>
      <c r="J8915" t="s">
        <v>12333</v>
      </c>
      <c r="K8915" t="s">
        <v>23831</v>
      </c>
      <c r="L8915" t="s">
        <v>52</v>
      </c>
      <c r="M8915">
        <v>18804.498599999999</v>
      </c>
      <c r="N8915">
        <v>295</v>
      </c>
      <c r="O8915" t="s">
        <v>22</v>
      </c>
      <c r="P8915" t="s">
        <v>22</v>
      </c>
      <c r="Q8915" s="2">
        <v>44117</v>
      </c>
      <c r="R8915" t="s">
        <v>32</v>
      </c>
      <c r="S8915" t="s">
        <v>33</v>
      </c>
      <c r="T8915">
        <f>_xlfn.DAYS(Raw_data_US_healthcare[[#This Row],[Discharge Date]],Raw_data_US_healthcare[[#This Row],[Date of Admission]])</f>
        <v>13</v>
      </c>
    </row>
    <row r="8916" spans="1:20" x14ac:dyDescent="0.3">
      <c r="A8916" t="s">
        <v>26512</v>
      </c>
      <c r="B8916" t="s">
        <v>23832</v>
      </c>
      <c r="C8916">
        <v>60</v>
      </c>
      <c r="D8916" t="str">
        <f>IF(Raw_data_US_healthcare[[#This Row],[Age]]&lt;35,"Young",IF(Raw_data_US_healthcare[[#This Row],[Age]]&lt;60,"Middle","Senior"))</f>
        <v>Senior</v>
      </c>
      <c r="E8916" t="s">
        <v>26</v>
      </c>
      <c r="F8916" t="s">
        <v>113</v>
      </c>
      <c r="G8916" t="s">
        <v>113</v>
      </c>
      <c r="H8916" t="s">
        <v>28</v>
      </c>
      <c r="I8916" s="2">
        <v>43966</v>
      </c>
      <c r="J8916" t="s">
        <v>23833</v>
      </c>
      <c r="K8916" t="s">
        <v>2866</v>
      </c>
      <c r="L8916" t="s">
        <v>60</v>
      </c>
      <c r="M8916">
        <v>29540.284800000001</v>
      </c>
      <c r="N8916">
        <v>132</v>
      </c>
      <c r="O8916" t="s">
        <v>39</v>
      </c>
      <c r="P8916" t="s">
        <v>39</v>
      </c>
      <c r="Q8916" s="2">
        <v>43994</v>
      </c>
      <c r="R8916" t="s">
        <v>32</v>
      </c>
      <c r="S8916" t="s">
        <v>45</v>
      </c>
      <c r="T8916">
        <f>_xlfn.DAYS(Raw_data_US_healthcare[[#This Row],[Discharge Date]],Raw_data_US_healthcare[[#This Row],[Date of Admission]])</f>
        <v>28</v>
      </c>
    </row>
    <row r="8917" spans="1:20" x14ac:dyDescent="0.3">
      <c r="A8917" t="s">
        <v>26511</v>
      </c>
      <c r="B8917" t="s">
        <v>23834</v>
      </c>
      <c r="C8917">
        <v>25</v>
      </c>
      <c r="D8917" t="str">
        <f>IF(Raw_data_US_healthcare[[#This Row],[Age]]&lt;35,"Young",IF(Raw_data_US_healthcare[[#This Row],[Age]]&lt;60,"Middle","Senior"))</f>
        <v>Young</v>
      </c>
      <c r="E8917" t="s">
        <v>16</v>
      </c>
      <c r="F8917" t="s">
        <v>27</v>
      </c>
      <c r="G8917" t="s">
        <v>27</v>
      </c>
      <c r="H8917" t="s">
        <v>69</v>
      </c>
      <c r="I8917" s="2">
        <v>44314</v>
      </c>
      <c r="J8917" t="s">
        <v>23835</v>
      </c>
      <c r="K8917" t="s">
        <v>23836</v>
      </c>
      <c r="L8917" t="s">
        <v>56</v>
      </c>
      <c r="M8917">
        <v>46812.189700000003</v>
      </c>
      <c r="N8917">
        <v>255</v>
      </c>
      <c r="O8917" t="s">
        <v>22</v>
      </c>
      <c r="P8917" t="s">
        <v>22</v>
      </c>
      <c r="Q8917" s="2">
        <v>44318</v>
      </c>
      <c r="R8917" t="s">
        <v>23</v>
      </c>
      <c r="S8917" t="s">
        <v>24</v>
      </c>
      <c r="T8917">
        <f>_xlfn.DAYS(Raw_data_US_healthcare[[#This Row],[Discharge Date]],Raw_data_US_healthcare[[#This Row],[Date of Admission]])</f>
        <v>4</v>
      </c>
    </row>
    <row r="8918" spans="1:20" x14ac:dyDescent="0.3">
      <c r="A8918" t="s">
        <v>26511</v>
      </c>
      <c r="B8918" t="s">
        <v>23837</v>
      </c>
      <c r="C8918">
        <v>25</v>
      </c>
      <c r="D8918" t="str">
        <f>IF(Raw_data_US_healthcare[[#This Row],[Age]]&lt;35,"Young",IF(Raw_data_US_healthcare[[#This Row],[Age]]&lt;60,"Middle","Senior"))</f>
        <v>Young</v>
      </c>
      <c r="E8918" t="s">
        <v>16</v>
      </c>
      <c r="F8918" t="s">
        <v>17</v>
      </c>
      <c r="G8918" t="s">
        <v>17</v>
      </c>
      <c r="H8918" t="s">
        <v>69</v>
      </c>
      <c r="I8918" s="2">
        <v>43439</v>
      </c>
      <c r="J8918" t="s">
        <v>23838</v>
      </c>
      <c r="K8918" t="s">
        <v>23839</v>
      </c>
      <c r="L8918" t="s">
        <v>52</v>
      </c>
      <c r="M8918">
        <v>28213.1018</v>
      </c>
      <c r="N8918">
        <v>429</v>
      </c>
      <c r="O8918" t="s">
        <v>22</v>
      </c>
      <c r="P8918" t="s">
        <v>22</v>
      </c>
      <c r="Q8918" s="2">
        <v>43445</v>
      </c>
      <c r="R8918" t="s">
        <v>44</v>
      </c>
      <c r="S8918" t="s">
        <v>33</v>
      </c>
      <c r="T8918">
        <f>_xlfn.DAYS(Raw_data_US_healthcare[[#This Row],[Discharge Date]],Raw_data_US_healthcare[[#This Row],[Date of Admission]])</f>
        <v>6</v>
      </c>
    </row>
    <row r="8919" spans="1:20" x14ac:dyDescent="0.3">
      <c r="A8919" t="s">
        <v>26511</v>
      </c>
      <c r="B8919" t="s">
        <v>23840</v>
      </c>
      <c r="C8919">
        <v>77</v>
      </c>
      <c r="D8919" t="str">
        <f>IF(Raw_data_US_healthcare[[#This Row],[Age]]&lt;35,"Young",IF(Raw_data_US_healthcare[[#This Row],[Age]]&lt;60,"Middle","Senior"))</f>
        <v>Senior</v>
      </c>
      <c r="E8919" t="s">
        <v>16</v>
      </c>
      <c r="F8919" t="s">
        <v>88</v>
      </c>
      <c r="G8919" t="s">
        <v>88</v>
      </c>
      <c r="H8919" t="s">
        <v>26516</v>
      </c>
      <c r="I8919" s="2">
        <v>43472</v>
      </c>
      <c r="J8919" t="s">
        <v>23841</v>
      </c>
      <c r="K8919" t="s">
        <v>1813</v>
      </c>
      <c r="L8919" t="s">
        <v>31</v>
      </c>
      <c r="M8919">
        <v>6002.2806</v>
      </c>
      <c r="N8919">
        <v>442</v>
      </c>
      <c r="O8919" t="s">
        <v>43</v>
      </c>
      <c r="P8919" t="s">
        <v>43</v>
      </c>
      <c r="Q8919" s="2">
        <v>43498</v>
      </c>
      <c r="R8919" t="s">
        <v>48</v>
      </c>
      <c r="S8919" t="s">
        <v>45</v>
      </c>
      <c r="T8919">
        <f>_xlfn.DAYS(Raw_data_US_healthcare[[#This Row],[Discharge Date]],Raw_data_US_healthcare[[#This Row],[Date of Admission]])</f>
        <v>26</v>
      </c>
    </row>
    <row r="8920" spans="1:20" x14ac:dyDescent="0.3">
      <c r="A8920" t="s">
        <v>26512</v>
      </c>
      <c r="B8920" t="s">
        <v>23842</v>
      </c>
      <c r="C8920">
        <v>55</v>
      </c>
      <c r="D8920" t="str">
        <f>IF(Raw_data_US_healthcare[[#This Row],[Age]]&lt;35,"Young",IF(Raw_data_US_healthcare[[#This Row],[Age]]&lt;60,"Middle","Senior"))</f>
        <v>Middle</v>
      </c>
      <c r="E8920" t="s">
        <v>26</v>
      </c>
      <c r="F8920" t="s">
        <v>412</v>
      </c>
      <c r="G8920" t="s">
        <v>228</v>
      </c>
      <c r="H8920" t="s">
        <v>26516</v>
      </c>
      <c r="I8920" s="2">
        <v>45042</v>
      </c>
      <c r="J8920" t="s">
        <v>22131</v>
      </c>
      <c r="K8920" t="s">
        <v>3946</v>
      </c>
      <c r="L8920" t="s">
        <v>52</v>
      </c>
      <c r="M8920">
        <v>4884.5949000000001</v>
      </c>
      <c r="N8920">
        <v>449</v>
      </c>
      <c r="O8920" t="s">
        <v>39</v>
      </c>
      <c r="P8920" t="s">
        <v>39</v>
      </c>
      <c r="Q8920" s="2">
        <v>45060</v>
      </c>
      <c r="R8920" t="s">
        <v>44</v>
      </c>
      <c r="S8920" t="s">
        <v>33</v>
      </c>
      <c r="T8920">
        <f>_xlfn.DAYS(Raw_data_US_healthcare[[#This Row],[Discharge Date]],Raw_data_US_healthcare[[#This Row],[Date of Admission]])</f>
        <v>18</v>
      </c>
    </row>
    <row r="8921" spans="1:20" x14ac:dyDescent="0.3">
      <c r="A8921" t="s">
        <v>26511</v>
      </c>
      <c r="B8921" t="s">
        <v>23843</v>
      </c>
      <c r="C8921">
        <v>67</v>
      </c>
      <c r="D8921" t="str">
        <f>IF(Raw_data_US_healthcare[[#This Row],[Age]]&lt;35,"Young",IF(Raw_data_US_healthcare[[#This Row],[Age]]&lt;60,"Middle","Senior"))</f>
        <v>Senior</v>
      </c>
      <c r="E8921" t="s">
        <v>16</v>
      </c>
      <c r="F8921" t="s">
        <v>27</v>
      </c>
      <c r="G8921" t="s">
        <v>27</v>
      </c>
      <c r="H8921" t="s">
        <v>28</v>
      </c>
      <c r="I8921" s="2">
        <v>43480</v>
      </c>
      <c r="J8921" t="s">
        <v>23844</v>
      </c>
      <c r="K8921" t="s">
        <v>23845</v>
      </c>
      <c r="L8921" t="s">
        <v>56</v>
      </c>
      <c r="M8921">
        <v>23362.1011</v>
      </c>
      <c r="N8921">
        <v>457</v>
      </c>
      <c r="O8921" t="s">
        <v>43</v>
      </c>
      <c r="P8921" t="s">
        <v>43</v>
      </c>
      <c r="Q8921" s="2">
        <v>43486</v>
      </c>
      <c r="R8921" t="s">
        <v>48</v>
      </c>
      <c r="S8921" t="s">
        <v>33</v>
      </c>
      <c r="T8921">
        <f>_xlfn.DAYS(Raw_data_US_healthcare[[#This Row],[Discharge Date]],Raw_data_US_healthcare[[#This Row],[Date of Admission]])</f>
        <v>6</v>
      </c>
    </row>
    <row r="8922" spans="1:20" x14ac:dyDescent="0.3">
      <c r="A8922" t="s">
        <v>26512</v>
      </c>
      <c r="B8922" t="s">
        <v>23846</v>
      </c>
      <c r="C8922">
        <v>68</v>
      </c>
      <c r="D8922" t="str">
        <f>IF(Raw_data_US_healthcare[[#This Row],[Age]]&lt;35,"Young",IF(Raw_data_US_healthcare[[#This Row],[Age]]&lt;60,"Middle","Senior"))</f>
        <v>Senior</v>
      </c>
      <c r="E8922" t="s">
        <v>26</v>
      </c>
      <c r="F8922" t="s">
        <v>17</v>
      </c>
      <c r="G8922" t="s">
        <v>17</v>
      </c>
      <c r="H8922" t="s">
        <v>18</v>
      </c>
      <c r="I8922" s="2">
        <v>44118</v>
      </c>
      <c r="J8922" t="s">
        <v>23847</v>
      </c>
      <c r="K8922" t="s">
        <v>23848</v>
      </c>
      <c r="L8922" t="s">
        <v>60</v>
      </c>
      <c r="M8922">
        <v>7599.3388999999997</v>
      </c>
      <c r="N8922">
        <v>490</v>
      </c>
      <c r="O8922" t="s">
        <v>43</v>
      </c>
      <c r="P8922" t="s">
        <v>43</v>
      </c>
      <c r="Q8922" s="2">
        <v>44128</v>
      </c>
      <c r="R8922" t="s">
        <v>32</v>
      </c>
      <c r="S8922" t="s">
        <v>33</v>
      </c>
      <c r="T8922">
        <f>_xlfn.DAYS(Raw_data_US_healthcare[[#This Row],[Discharge Date]],Raw_data_US_healthcare[[#This Row],[Date of Admission]])</f>
        <v>10</v>
      </c>
    </row>
    <row r="8923" spans="1:20" x14ac:dyDescent="0.3">
      <c r="A8923" t="s">
        <v>26512</v>
      </c>
      <c r="B8923" t="s">
        <v>23849</v>
      </c>
      <c r="C8923">
        <v>30</v>
      </c>
      <c r="D8923" t="str">
        <f>IF(Raw_data_US_healthcare[[#This Row],[Age]]&lt;35,"Young",IF(Raw_data_US_healthcare[[#This Row],[Age]]&lt;60,"Middle","Senior"))</f>
        <v>Young</v>
      </c>
      <c r="E8923" t="s">
        <v>26</v>
      </c>
      <c r="F8923" t="s">
        <v>113</v>
      </c>
      <c r="G8923" t="s">
        <v>113</v>
      </c>
      <c r="H8923" t="s">
        <v>26516</v>
      </c>
      <c r="I8923" s="2">
        <v>44577</v>
      </c>
      <c r="J8923" t="s">
        <v>23850</v>
      </c>
      <c r="K8923" t="s">
        <v>4252</v>
      </c>
      <c r="L8923" t="s">
        <v>56</v>
      </c>
      <c r="M8923">
        <v>32960.528200000001</v>
      </c>
      <c r="N8923">
        <v>358</v>
      </c>
      <c r="O8923" t="s">
        <v>39</v>
      </c>
      <c r="P8923" t="s">
        <v>39</v>
      </c>
      <c r="Q8923" s="2">
        <v>44583</v>
      </c>
      <c r="R8923" t="s">
        <v>32</v>
      </c>
      <c r="S8923" t="s">
        <v>24</v>
      </c>
      <c r="T8923">
        <f>_xlfn.DAYS(Raw_data_US_healthcare[[#This Row],[Discharge Date]],Raw_data_US_healthcare[[#This Row],[Date of Admission]])</f>
        <v>6</v>
      </c>
    </row>
    <row r="8924" spans="1:20" x14ac:dyDescent="0.3">
      <c r="A8924" t="s">
        <v>26511</v>
      </c>
      <c r="B8924" t="s">
        <v>20535</v>
      </c>
      <c r="C8924">
        <v>18</v>
      </c>
      <c r="D8924" t="str">
        <f>IF(Raw_data_US_healthcare[[#This Row],[Age]]&lt;35,"Young",IF(Raw_data_US_healthcare[[#This Row],[Age]]&lt;60,"Middle","Senior"))</f>
        <v>Young</v>
      </c>
      <c r="E8924" t="s">
        <v>16</v>
      </c>
      <c r="F8924" t="s">
        <v>35</v>
      </c>
      <c r="G8924" t="s">
        <v>35</v>
      </c>
      <c r="H8924" t="s">
        <v>18</v>
      </c>
      <c r="I8924" s="2">
        <v>44935</v>
      </c>
      <c r="J8924" t="s">
        <v>23851</v>
      </c>
      <c r="K8924" t="s">
        <v>23852</v>
      </c>
      <c r="L8924" t="s">
        <v>56</v>
      </c>
      <c r="M8924">
        <v>49992.024700000002</v>
      </c>
      <c r="N8924">
        <v>419</v>
      </c>
      <c r="O8924" t="s">
        <v>39</v>
      </c>
      <c r="P8924" t="s">
        <v>39</v>
      </c>
      <c r="Q8924" s="2">
        <v>44936</v>
      </c>
      <c r="R8924" t="s">
        <v>44</v>
      </c>
      <c r="S8924" t="s">
        <v>24</v>
      </c>
      <c r="T8924">
        <f>_xlfn.DAYS(Raw_data_US_healthcare[[#This Row],[Discharge Date]],Raw_data_US_healthcare[[#This Row],[Date of Admission]])</f>
        <v>1</v>
      </c>
    </row>
    <row r="8925" spans="1:20" x14ac:dyDescent="0.3">
      <c r="A8925" t="s">
        <v>26511</v>
      </c>
      <c r="B8925" t="s">
        <v>23853</v>
      </c>
      <c r="C8925">
        <v>53</v>
      </c>
      <c r="D8925" t="str">
        <f>IF(Raw_data_US_healthcare[[#This Row],[Age]]&lt;35,"Young",IF(Raw_data_US_healthcare[[#This Row],[Age]]&lt;60,"Middle","Senior"))</f>
        <v>Middle</v>
      </c>
      <c r="E8925" t="s">
        <v>16</v>
      </c>
      <c r="F8925" t="s">
        <v>27</v>
      </c>
      <c r="G8925" t="s">
        <v>27</v>
      </c>
      <c r="H8925" t="s">
        <v>36</v>
      </c>
      <c r="I8925" s="2">
        <v>45204</v>
      </c>
      <c r="J8925" t="s">
        <v>23854</v>
      </c>
      <c r="K8925" t="s">
        <v>23855</v>
      </c>
      <c r="L8925" t="s">
        <v>60</v>
      </c>
      <c r="M8925">
        <v>6189.4795999999997</v>
      </c>
      <c r="N8925">
        <v>200</v>
      </c>
      <c r="O8925" t="s">
        <v>22</v>
      </c>
      <c r="P8925" t="s">
        <v>22</v>
      </c>
      <c r="Q8925" s="2">
        <v>45205</v>
      </c>
      <c r="R8925" t="s">
        <v>44</v>
      </c>
      <c r="S8925" t="s">
        <v>24</v>
      </c>
      <c r="T8925">
        <f>_xlfn.DAYS(Raw_data_US_healthcare[[#This Row],[Discharge Date]],Raw_data_US_healthcare[[#This Row],[Date of Admission]])</f>
        <v>1</v>
      </c>
    </row>
    <row r="8926" spans="1:20" x14ac:dyDescent="0.3">
      <c r="A8926" t="s">
        <v>26511</v>
      </c>
      <c r="B8926" t="s">
        <v>23856</v>
      </c>
      <c r="C8926">
        <v>72</v>
      </c>
      <c r="D8926" t="str">
        <f>IF(Raw_data_US_healthcare[[#This Row],[Age]]&lt;35,"Young",IF(Raw_data_US_healthcare[[#This Row],[Age]]&lt;60,"Middle","Senior"))</f>
        <v>Senior</v>
      </c>
      <c r="E8926" t="s">
        <v>16</v>
      </c>
      <c r="F8926" t="s">
        <v>62</v>
      </c>
      <c r="G8926" t="s">
        <v>62</v>
      </c>
      <c r="H8926" t="s">
        <v>26514</v>
      </c>
      <c r="I8926" s="2">
        <v>44571</v>
      </c>
      <c r="J8926" t="s">
        <v>12430</v>
      </c>
      <c r="K8926" t="s">
        <v>23857</v>
      </c>
      <c r="L8926" t="s">
        <v>21</v>
      </c>
      <c r="M8926">
        <v>29744.521799999999</v>
      </c>
      <c r="N8926">
        <v>313</v>
      </c>
      <c r="O8926" t="s">
        <v>39</v>
      </c>
      <c r="P8926" t="s">
        <v>39</v>
      </c>
      <c r="Q8926" s="2">
        <v>44601</v>
      </c>
      <c r="R8926" t="s">
        <v>83</v>
      </c>
      <c r="S8926" t="s">
        <v>45</v>
      </c>
      <c r="T8926">
        <f>_xlfn.DAYS(Raw_data_US_healthcare[[#This Row],[Discharge Date]],Raw_data_US_healthcare[[#This Row],[Date of Admission]])</f>
        <v>30</v>
      </c>
    </row>
    <row r="8927" spans="1:20" x14ac:dyDescent="0.3">
      <c r="A8927" t="s">
        <v>26511</v>
      </c>
      <c r="B8927" t="s">
        <v>23858</v>
      </c>
      <c r="C8927">
        <v>63</v>
      </c>
      <c r="D8927" t="str">
        <f>IF(Raw_data_US_healthcare[[#This Row],[Age]]&lt;35,"Young",IF(Raw_data_US_healthcare[[#This Row],[Age]]&lt;60,"Middle","Senior"))</f>
        <v>Senior</v>
      </c>
      <c r="E8927" t="s">
        <v>16</v>
      </c>
      <c r="F8927" t="s">
        <v>113</v>
      </c>
      <c r="G8927" t="s">
        <v>113</v>
      </c>
      <c r="H8927" t="s">
        <v>28</v>
      </c>
      <c r="I8927" s="2">
        <v>43496</v>
      </c>
      <c r="J8927" t="s">
        <v>1717</v>
      </c>
      <c r="K8927" t="s">
        <v>23859</v>
      </c>
      <c r="L8927" t="s">
        <v>31</v>
      </c>
      <c r="M8927">
        <v>9166.2795000000006</v>
      </c>
      <c r="N8927">
        <v>220</v>
      </c>
      <c r="O8927" t="s">
        <v>22</v>
      </c>
      <c r="P8927" t="s">
        <v>22</v>
      </c>
      <c r="Q8927" s="2">
        <v>43499</v>
      </c>
      <c r="R8927" t="s">
        <v>32</v>
      </c>
      <c r="S8927" t="s">
        <v>24</v>
      </c>
      <c r="T8927">
        <f>_xlfn.DAYS(Raw_data_US_healthcare[[#This Row],[Discharge Date]],Raw_data_US_healthcare[[#This Row],[Date of Admission]])</f>
        <v>3</v>
      </c>
    </row>
    <row r="8928" spans="1:20" x14ac:dyDescent="0.3">
      <c r="A8928" t="s">
        <v>26511</v>
      </c>
      <c r="B8928" t="s">
        <v>23860</v>
      </c>
      <c r="C8928">
        <v>40</v>
      </c>
      <c r="D8928" t="str">
        <f>IF(Raw_data_US_healthcare[[#This Row],[Age]]&lt;35,"Young",IF(Raw_data_US_healthcare[[#This Row],[Age]]&lt;60,"Middle","Senior"))</f>
        <v>Middle</v>
      </c>
      <c r="E8928" t="s">
        <v>16</v>
      </c>
      <c r="F8928" t="s">
        <v>113</v>
      </c>
      <c r="G8928" t="s">
        <v>113</v>
      </c>
      <c r="H8928" t="s">
        <v>26514</v>
      </c>
      <c r="I8928" s="2">
        <v>43825</v>
      </c>
      <c r="J8928" t="s">
        <v>23861</v>
      </c>
      <c r="K8928" t="s">
        <v>23862</v>
      </c>
      <c r="L8928" t="s">
        <v>21</v>
      </c>
      <c r="M8928">
        <v>14556.144700000001</v>
      </c>
      <c r="N8928">
        <v>317</v>
      </c>
      <c r="O8928" t="s">
        <v>22</v>
      </c>
      <c r="P8928" t="s">
        <v>22</v>
      </c>
      <c r="Q8928" s="2">
        <v>43843</v>
      </c>
      <c r="R8928" t="s">
        <v>32</v>
      </c>
      <c r="S8928" t="s">
        <v>33</v>
      </c>
      <c r="T8928">
        <f>_xlfn.DAYS(Raw_data_US_healthcare[[#This Row],[Discharge Date]],Raw_data_US_healthcare[[#This Row],[Date of Admission]])</f>
        <v>18</v>
      </c>
    </row>
    <row r="8929" spans="1:20" x14ac:dyDescent="0.3">
      <c r="A8929" t="s">
        <v>26511</v>
      </c>
      <c r="B8929" t="s">
        <v>17667</v>
      </c>
      <c r="C8929">
        <v>41</v>
      </c>
      <c r="D8929" t="str">
        <f>IF(Raw_data_US_healthcare[[#This Row],[Age]]&lt;35,"Young",IF(Raw_data_US_healthcare[[#This Row],[Age]]&lt;60,"Middle","Senior"))</f>
        <v>Middle</v>
      </c>
      <c r="E8929" t="s">
        <v>16</v>
      </c>
      <c r="F8929" t="s">
        <v>27</v>
      </c>
      <c r="G8929" t="s">
        <v>27</v>
      </c>
      <c r="H8929" t="s">
        <v>69</v>
      </c>
      <c r="I8929" s="2">
        <v>43699</v>
      </c>
      <c r="J8929" t="s">
        <v>23863</v>
      </c>
      <c r="K8929" t="s">
        <v>23864</v>
      </c>
      <c r="L8929" t="s">
        <v>31</v>
      </c>
      <c r="M8929">
        <v>61100.121899999998</v>
      </c>
      <c r="N8929">
        <v>231</v>
      </c>
      <c r="O8929" t="s">
        <v>22</v>
      </c>
      <c r="P8929" t="s">
        <v>22</v>
      </c>
      <c r="Q8929" s="2">
        <v>43720</v>
      </c>
      <c r="R8929" t="s">
        <v>83</v>
      </c>
      <c r="S8929" t="s">
        <v>45</v>
      </c>
      <c r="T8929">
        <f>_xlfn.DAYS(Raw_data_US_healthcare[[#This Row],[Discharge Date]],Raw_data_US_healthcare[[#This Row],[Date of Admission]])</f>
        <v>21</v>
      </c>
    </row>
    <row r="8930" spans="1:20" x14ac:dyDescent="0.3">
      <c r="A8930" t="s">
        <v>26511</v>
      </c>
      <c r="B8930" t="s">
        <v>23865</v>
      </c>
      <c r="C8930">
        <v>71</v>
      </c>
      <c r="D8930" t="str">
        <f>IF(Raw_data_US_healthcare[[#This Row],[Age]]&lt;35,"Young",IF(Raw_data_US_healthcare[[#This Row],[Age]]&lt;60,"Middle","Senior"))</f>
        <v>Senior</v>
      </c>
      <c r="E8930" t="s">
        <v>16</v>
      </c>
      <c r="F8930" t="s">
        <v>88</v>
      </c>
      <c r="G8930" t="s">
        <v>88</v>
      </c>
      <c r="H8930" t="s">
        <v>28</v>
      </c>
      <c r="I8930" s="2">
        <v>44607</v>
      </c>
      <c r="J8930" t="s">
        <v>17926</v>
      </c>
      <c r="K8930" t="s">
        <v>23866</v>
      </c>
      <c r="L8930" t="s">
        <v>56</v>
      </c>
      <c r="M8930">
        <v>24704.3668</v>
      </c>
      <c r="N8930">
        <v>181</v>
      </c>
      <c r="O8930" t="s">
        <v>43</v>
      </c>
      <c r="P8930" t="s">
        <v>43</v>
      </c>
      <c r="Q8930" s="2">
        <v>44620</v>
      </c>
      <c r="R8930" t="s">
        <v>83</v>
      </c>
      <c r="S8930" t="s">
        <v>45</v>
      </c>
      <c r="T8930">
        <f>_xlfn.DAYS(Raw_data_US_healthcare[[#This Row],[Discharge Date]],Raw_data_US_healthcare[[#This Row],[Date of Admission]])</f>
        <v>13</v>
      </c>
    </row>
    <row r="8931" spans="1:20" x14ac:dyDescent="0.3">
      <c r="A8931" t="s">
        <v>26512</v>
      </c>
      <c r="B8931" t="s">
        <v>13476</v>
      </c>
      <c r="C8931">
        <v>83</v>
      </c>
      <c r="D8931" t="str">
        <f>IF(Raw_data_US_healthcare[[#This Row],[Age]]&lt;35,"Young",IF(Raw_data_US_healthcare[[#This Row],[Age]]&lt;60,"Middle","Senior"))</f>
        <v>Senior</v>
      </c>
      <c r="E8931" t="s">
        <v>26</v>
      </c>
      <c r="F8931" t="s">
        <v>88</v>
      </c>
      <c r="G8931" t="s">
        <v>88</v>
      </c>
      <c r="H8931" t="s">
        <v>36</v>
      </c>
      <c r="I8931" s="2">
        <v>44991</v>
      </c>
      <c r="J8931" t="s">
        <v>23867</v>
      </c>
      <c r="K8931" t="s">
        <v>23868</v>
      </c>
      <c r="L8931" t="s">
        <v>31</v>
      </c>
      <c r="M8931">
        <v>15924.5766</v>
      </c>
      <c r="N8931">
        <v>370</v>
      </c>
      <c r="O8931" t="s">
        <v>43</v>
      </c>
      <c r="P8931" t="s">
        <v>43</v>
      </c>
      <c r="Q8931" s="2">
        <v>45019</v>
      </c>
      <c r="R8931" t="s">
        <v>48</v>
      </c>
      <c r="S8931" t="s">
        <v>33</v>
      </c>
      <c r="T8931">
        <f>_xlfn.DAYS(Raw_data_US_healthcare[[#This Row],[Discharge Date]],Raw_data_US_healthcare[[#This Row],[Date of Admission]])</f>
        <v>28</v>
      </c>
    </row>
    <row r="8932" spans="1:20" x14ac:dyDescent="0.3">
      <c r="A8932" t="s">
        <v>26511</v>
      </c>
      <c r="B8932" t="s">
        <v>23869</v>
      </c>
      <c r="C8932">
        <v>49</v>
      </c>
      <c r="D8932" t="str">
        <f>IF(Raw_data_US_healthcare[[#This Row],[Age]]&lt;35,"Young",IF(Raw_data_US_healthcare[[#This Row],[Age]]&lt;60,"Middle","Senior"))</f>
        <v>Middle</v>
      </c>
      <c r="E8932" t="s">
        <v>16</v>
      </c>
      <c r="F8932" t="s">
        <v>27</v>
      </c>
      <c r="G8932" t="s">
        <v>27</v>
      </c>
      <c r="H8932" t="s">
        <v>26516</v>
      </c>
      <c r="I8932" s="2">
        <v>45208</v>
      </c>
      <c r="J8932" t="s">
        <v>23870</v>
      </c>
      <c r="K8932" t="s">
        <v>23871</v>
      </c>
      <c r="L8932" t="s">
        <v>52</v>
      </c>
      <c r="M8932">
        <v>18178.349399999999</v>
      </c>
      <c r="N8932">
        <v>476</v>
      </c>
      <c r="O8932" t="s">
        <v>43</v>
      </c>
      <c r="P8932" t="s">
        <v>43</v>
      </c>
      <c r="Q8932" s="2">
        <v>45221</v>
      </c>
      <c r="R8932" t="s">
        <v>23</v>
      </c>
      <c r="S8932" t="s">
        <v>45</v>
      </c>
      <c r="T8932">
        <f>_xlfn.DAYS(Raw_data_US_healthcare[[#This Row],[Discharge Date]],Raw_data_US_healthcare[[#This Row],[Date of Admission]])</f>
        <v>13</v>
      </c>
    </row>
    <row r="8933" spans="1:20" x14ac:dyDescent="0.3">
      <c r="A8933" t="s">
        <v>26512</v>
      </c>
      <c r="B8933" t="s">
        <v>23872</v>
      </c>
      <c r="C8933">
        <v>71</v>
      </c>
      <c r="D8933" t="str">
        <f>IF(Raw_data_US_healthcare[[#This Row],[Age]]&lt;35,"Young",IF(Raw_data_US_healthcare[[#This Row],[Age]]&lt;60,"Middle","Senior"))</f>
        <v>Senior</v>
      </c>
      <c r="E8933" t="s">
        <v>26</v>
      </c>
      <c r="F8933" t="s">
        <v>49</v>
      </c>
      <c r="G8933" t="s">
        <v>49</v>
      </c>
      <c r="H8933" t="s">
        <v>28</v>
      </c>
      <c r="I8933" s="2">
        <v>43950</v>
      </c>
      <c r="J8933" t="s">
        <v>23873</v>
      </c>
      <c r="K8933" t="s">
        <v>23874</v>
      </c>
      <c r="L8933" t="s">
        <v>56</v>
      </c>
      <c r="M8933">
        <v>16824.790700000001</v>
      </c>
      <c r="N8933">
        <v>223</v>
      </c>
      <c r="O8933" t="s">
        <v>39</v>
      </c>
      <c r="P8933" t="s">
        <v>39</v>
      </c>
      <c r="Q8933" s="2">
        <v>43976</v>
      </c>
      <c r="R8933" t="s">
        <v>83</v>
      </c>
      <c r="S8933" t="s">
        <v>24</v>
      </c>
      <c r="T8933">
        <f>_xlfn.DAYS(Raw_data_US_healthcare[[#This Row],[Discharge Date]],Raw_data_US_healthcare[[#This Row],[Date of Admission]])</f>
        <v>26</v>
      </c>
    </row>
    <row r="8934" spans="1:20" x14ac:dyDescent="0.3">
      <c r="A8934" t="s">
        <v>26512</v>
      </c>
      <c r="B8934" t="s">
        <v>23875</v>
      </c>
      <c r="C8934">
        <v>79</v>
      </c>
      <c r="D8934" t="str">
        <f>IF(Raw_data_US_healthcare[[#This Row],[Age]]&lt;35,"Young",IF(Raw_data_US_healthcare[[#This Row],[Age]]&lt;60,"Middle","Senior"))</f>
        <v>Senior</v>
      </c>
      <c r="E8934" t="s">
        <v>26</v>
      </c>
      <c r="F8934" t="s">
        <v>17</v>
      </c>
      <c r="G8934" t="s">
        <v>17</v>
      </c>
      <c r="H8934" t="s">
        <v>26516</v>
      </c>
      <c r="I8934" s="2">
        <v>44310</v>
      </c>
      <c r="J8934" t="s">
        <v>23876</v>
      </c>
      <c r="K8934" t="s">
        <v>23877</v>
      </c>
      <c r="L8934" t="s">
        <v>60</v>
      </c>
      <c r="M8934">
        <v>34502.895799999998</v>
      </c>
      <c r="N8934">
        <v>478</v>
      </c>
      <c r="O8934" t="s">
        <v>39</v>
      </c>
      <c r="P8934" t="s">
        <v>39</v>
      </c>
      <c r="Q8934" s="2">
        <v>44323</v>
      </c>
      <c r="R8934" t="s">
        <v>83</v>
      </c>
      <c r="S8934" t="s">
        <v>45</v>
      </c>
      <c r="T8934">
        <f>_xlfn.DAYS(Raw_data_US_healthcare[[#This Row],[Discharge Date]],Raw_data_US_healthcare[[#This Row],[Date of Admission]])</f>
        <v>13</v>
      </c>
    </row>
    <row r="8935" spans="1:20" x14ac:dyDescent="0.3">
      <c r="A8935" t="s">
        <v>26511</v>
      </c>
      <c r="B8935" t="s">
        <v>23878</v>
      </c>
      <c r="C8935">
        <v>78</v>
      </c>
      <c r="D8935" t="str">
        <f>IF(Raw_data_US_healthcare[[#This Row],[Age]]&lt;35,"Young",IF(Raw_data_US_healthcare[[#This Row],[Age]]&lt;60,"Middle","Senior"))</f>
        <v>Senior</v>
      </c>
      <c r="E8935" t="s">
        <v>16</v>
      </c>
      <c r="F8935" t="s">
        <v>113</v>
      </c>
      <c r="G8935" t="s">
        <v>113</v>
      </c>
      <c r="H8935" t="s">
        <v>28</v>
      </c>
      <c r="I8935" s="2">
        <v>44659</v>
      </c>
      <c r="J8935" t="s">
        <v>23879</v>
      </c>
      <c r="K8935" t="s">
        <v>23880</v>
      </c>
      <c r="L8935" t="s">
        <v>21</v>
      </c>
      <c r="M8935">
        <v>43133.988400000002</v>
      </c>
      <c r="N8935">
        <v>364</v>
      </c>
      <c r="O8935" t="s">
        <v>43</v>
      </c>
      <c r="P8935" t="s">
        <v>43</v>
      </c>
      <c r="Q8935" s="2">
        <v>44684</v>
      </c>
      <c r="R8935" t="s">
        <v>23</v>
      </c>
      <c r="S8935" t="s">
        <v>45</v>
      </c>
      <c r="T8935">
        <f>_xlfn.DAYS(Raw_data_US_healthcare[[#This Row],[Discharge Date]],Raw_data_US_healthcare[[#This Row],[Date of Admission]])</f>
        <v>25</v>
      </c>
    </row>
    <row r="8936" spans="1:20" x14ac:dyDescent="0.3">
      <c r="A8936" t="s">
        <v>26512</v>
      </c>
      <c r="B8936" t="s">
        <v>23881</v>
      </c>
      <c r="C8936">
        <v>45</v>
      </c>
      <c r="D8936" t="str">
        <f>IF(Raw_data_US_healthcare[[#This Row],[Age]]&lt;35,"Young",IF(Raw_data_US_healthcare[[#This Row],[Age]]&lt;60,"Middle","Senior"))</f>
        <v>Middle</v>
      </c>
      <c r="E8936" t="s">
        <v>26</v>
      </c>
      <c r="F8936" t="s">
        <v>17</v>
      </c>
      <c r="G8936" t="s">
        <v>17</v>
      </c>
      <c r="H8936" t="s">
        <v>18</v>
      </c>
      <c r="I8936" s="2">
        <v>45037</v>
      </c>
      <c r="J8936" t="s">
        <v>23882</v>
      </c>
      <c r="K8936" t="s">
        <v>23883</v>
      </c>
      <c r="L8936" t="s">
        <v>56</v>
      </c>
      <c r="M8936">
        <v>28784.276099999999</v>
      </c>
      <c r="N8936">
        <v>251</v>
      </c>
      <c r="O8936" t="s">
        <v>43</v>
      </c>
      <c r="P8936" t="s">
        <v>43</v>
      </c>
      <c r="Q8936" s="2">
        <v>45053</v>
      </c>
      <c r="R8936" t="s">
        <v>83</v>
      </c>
      <c r="S8936" t="s">
        <v>24</v>
      </c>
      <c r="T8936">
        <f>_xlfn.DAYS(Raw_data_US_healthcare[[#This Row],[Discharge Date]],Raw_data_US_healthcare[[#This Row],[Date of Admission]])</f>
        <v>16</v>
      </c>
    </row>
    <row r="8937" spans="1:20" x14ac:dyDescent="0.3">
      <c r="A8937" t="s">
        <v>26511</v>
      </c>
      <c r="B8937" t="s">
        <v>23884</v>
      </c>
      <c r="C8937">
        <v>68</v>
      </c>
      <c r="D8937" t="str">
        <f>IF(Raw_data_US_healthcare[[#This Row],[Age]]&lt;35,"Young",IF(Raw_data_US_healthcare[[#This Row],[Age]]&lt;60,"Middle","Senior"))</f>
        <v>Senior</v>
      </c>
      <c r="E8937" t="s">
        <v>16</v>
      </c>
      <c r="F8937" t="s">
        <v>35</v>
      </c>
      <c r="G8937" t="s">
        <v>35</v>
      </c>
      <c r="H8937" t="s">
        <v>18</v>
      </c>
      <c r="I8937" s="2">
        <v>43866</v>
      </c>
      <c r="J8937" t="s">
        <v>23885</v>
      </c>
      <c r="K8937" t="s">
        <v>214</v>
      </c>
      <c r="L8937" t="s">
        <v>60</v>
      </c>
      <c r="M8937">
        <v>55224.919099999999</v>
      </c>
      <c r="N8937">
        <v>338</v>
      </c>
      <c r="O8937" t="s">
        <v>22</v>
      </c>
      <c r="P8937" t="s">
        <v>22</v>
      </c>
      <c r="Q8937" s="2">
        <v>43870</v>
      </c>
      <c r="R8937" t="s">
        <v>44</v>
      </c>
      <c r="S8937" t="s">
        <v>24</v>
      </c>
      <c r="T8937">
        <f>_xlfn.DAYS(Raw_data_US_healthcare[[#This Row],[Discharge Date]],Raw_data_US_healthcare[[#This Row],[Date of Admission]])</f>
        <v>4</v>
      </c>
    </row>
    <row r="8938" spans="1:20" x14ac:dyDescent="0.3">
      <c r="A8938" t="s">
        <v>26512</v>
      </c>
      <c r="B8938" t="s">
        <v>23886</v>
      </c>
      <c r="C8938">
        <v>38</v>
      </c>
      <c r="D8938" t="str">
        <f>IF(Raw_data_US_healthcare[[#This Row],[Age]]&lt;35,"Young",IF(Raw_data_US_healthcare[[#This Row],[Age]]&lt;60,"Middle","Senior"))</f>
        <v>Middle</v>
      </c>
      <c r="E8938" t="s">
        <v>26</v>
      </c>
      <c r="F8938" t="s">
        <v>412</v>
      </c>
      <c r="G8938" t="s">
        <v>228</v>
      </c>
      <c r="H8938" t="s">
        <v>26516</v>
      </c>
      <c r="I8938" s="2">
        <v>44327</v>
      </c>
      <c r="J8938" t="s">
        <v>23887</v>
      </c>
      <c r="K8938" t="s">
        <v>23888</v>
      </c>
      <c r="L8938" t="s">
        <v>56</v>
      </c>
      <c r="M8938">
        <v>18887.144400000001</v>
      </c>
      <c r="N8938">
        <v>340</v>
      </c>
      <c r="O8938" t="s">
        <v>39</v>
      </c>
      <c r="P8938" t="s">
        <v>39</v>
      </c>
      <c r="Q8938" s="2">
        <v>44353</v>
      </c>
      <c r="R8938" t="s">
        <v>32</v>
      </c>
      <c r="S8938" t="s">
        <v>33</v>
      </c>
      <c r="T8938">
        <f>_xlfn.DAYS(Raw_data_US_healthcare[[#This Row],[Discharge Date]],Raw_data_US_healthcare[[#This Row],[Date of Admission]])</f>
        <v>26</v>
      </c>
    </row>
    <row r="8939" spans="1:20" x14ac:dyDescent="0.3">
      <c r="A8939" t="s">
        <v>26512</v>
      </c>
      <c r="B8939" t="s">
        <v>23889</v>
      </c>
      <c r="C8939">
        <v>18</v>
      </c>
      <c r="D8939" t="str">
        <f>IF(Raw_data_US_healthcare[[#This Row],[Age]]&lt;35,"Young",IF(Raw_data_US_healthcare[[#This Row],[Age]]&lt;60,"Middle","Senior"))</f>
        <v>Young</v>
      </c>
      <c r="E8939" t="s">
        <v>26</v>
      </c>
      <c r="F8939" t="s">
        <v>62</v>
      </c>
      <c r="G8939" t="s">
        <v>62</v>
      </c>
      <c r="H8939" t="s">
        <v>36</v>
      </c>
      <c r="I8939" s="2">
        <v>44809</v>
      </c>
      <c r="J8939" t="s">
        <v>23890</v>
      </c>
      <c r="K8939" t="s">
        <v>23891</v>
      </c>
      <c r="L8939" t="s">
        <v>52</v>
      </c>
      <c r="M8939">
        <v>15659.232900000001</v>
      </c>
      <c r="N8939">
        <v>236</v>
      </c>
      <c r="O8939" t="s">
        <v>22</v>
      </c>
      <c r="P8939" t="s">
        <v>22</v>
      </c>
      <c r="Q8939" s="2">
        <v>44829</v>
      </c>
      <c r="R8939" t="s">
        <v>44</v>
      </c>
      <c r="S8939" t="s">
        <v>45</v>
      </c>
      <c r="T8939">
        <f>_xlfn.DAYS(Raw_data_US_healthcare[[#This Row],[Discharge Date]],Raw_data_US_healthcare[[#This Row],[Date of Admission]])</f>
        <v>20</v>
      </c>
    </row>
    <row r="8940" spans="1:20" x14ac:dyDescent="0.3">
      <c r="A8940" t="s">
        <v>26511</v>
      </c>
      <c r="B8940" t="s">
        <v>23892</v>
      </c>
      <c r="C8940">
        <v>71</v>
      </c>
      <c r="D8940" t="str">
        <f>IF(Raw_data_US_healthcare[[#This Row],[Age]]&lt;35,"Young",IF(Raw_data_US_healthcare[[#This Row],[Age]]&lt;60,"Middle","Senior"))</f>
        <v>Senior</v>
      </c>
      <c r="E8940" t="s">
        <v>16</v>
      </c>
      <c r="F8940" t="s">
        <v>27</v>
      </c>
      <c r="G8940" t="s">
        <v>27</v>
      </c>
      <c r="H8940" t="s">
        <v>69</v>
      </c>
      <c r="I8940" s="2">
        <v>43412</v>
      </c>
      <c r="J8940" t="s">
        <v>23884</v>
      </c>
      <c r="K8940" t="s">
        <v>23893</v>
      </c>
      <c r="L8940" t="s">
        <v>52</v>
      </c>
      <c r="M8940">
        <v>61525.073700000001</v>
      </c>
      <c r="N8940">
        <v>446</v>
      </c>
      <c r="O8940" t="s">
        <v>22</v>
      </c>
      <c r="P8940" t="s">
        <v>22</v>
      </c>
      <c r="Q8940" s="2">
        <v>43414</v>
      </c>
      <c r="R8940" t="s">
        <v>32</v>
      </c>
      <c r="S8940" t="s">
        <v>24</v>
      </c>
      <c r="T8940">
        <f>_xlfn.DAYS(Raw_data_US_healthcare[[#This Row],[Discharge Date]],Raw_data_US_healthcare[[#This Row],[Date of Admission]])</f>
        <v>2</v>
      </c>
    </row>
    <row r="8941" spans="1:20" x14ac:dyDescent="0.3">
      <c r="A8941" t="s">
        <v>26512</v>
      </c>
      <c r="B8941" t="s">
        <v>23894</v>
      </c>
      <c r="C8941">
        <v>34</v>
      </c>
      <c r="D8941" t="str">
        <f>IF(Raw_data_US_healthcare[[#This Row],[Age]]&lt;35,"Young",IF(Raw_data_US_healthcare[[#This Row],[Age]]&lt;60,"Middle","Senior"))</f>
        <v>Young</v>
      </c>
      <c r="E8941" t="s">
        <v>26</v>
      </c>
      <c r="F8941" t="s">
        <v>412</v>
      </c>
      <c r="G8941" t="s">
        <v>228</v>
      </c>
      <c r="H8941" t="s">
        <v>36</v>
      </c>
      <c r="I8941" s="2">
        <v>44661</v>
      </c>
      <c r="J8941" t="s">
        <v>23895</v>
      </c>
      <c r="K8941" t="s">
        <v>23896</v>
      </c>
      <c r="L8941" t="s">
        <v>60</v>
      </c>
      <c r="M8941">
        <v>18312.4931</v>
      </c>
      <c r="N8941">
        <v>266</v>
      </c>
      <c r="O8941" t="s">
        <v>39</v>
      </c>
      <c r="P8941" t="s">
        <v>39</v>
      </c>
      <c r="Q8941" s="2">
        <v>44668</v>
      </c>
      <c r="R8941" t="s">
        <v>44</v>
      </c>
      <c r="S8941" t="s">
        <v>33</v>
      </c>
      <c r="T8941">
        <f>_xlfn.DAYS(Raw_data_US_healthcare[[#This Row],[Discharge Date]],Raw_data_US_healthcare[[#This Row],[Date of Admission]])</f>
        <v>7</v>
      </c>
    </row>
    <row r="8942" spans="1:20" x14ac:dyDescent="0.3">
      <c r="A8942" t="s">
        <v>26512</v>
      </c>
      <c r="B8942" t="s">
        <v>23897</v>
      </c>
      <c r="C8942">
        <v>50</v>
      </c>
      <c r="D8942" t="str">
        <f>IF(Raw_data_US_healthcare[[#This Row],[Age]]&lt;35,"Young",IF(Raw_data_US_healthcare[[#This Row],[Age]]&lt;60,"Middle","Senior"))</f>
        <v>Middle</v>
      </c>
      <c r="E8942" t="s">
        <v>26</v>
      </c>
      <c r="F8942" t="s">
        <v>113</v>
      </c>
      <c r="G8942" t="s">
        <v>113</v>
      </c>
      <c r="H8942" t="s">
        <v>28</v>
      </c>
      <c r="I8942" s="2">
        <v>44823</v>
      </c>
      <c r="J8942" t="s">
        <v>23898</v>
      </c>
      <c r="K8942" t="s">
        <v>23899</v>
      </c>
      <c r="L8942" t="s">
        <v>56</v>
      </c>
      <c r="M8942">
        <v>41143.1702</v>
      </c>
      <c r="N8942">
        <v>268</v>
      </c>
      <c r="O8942" t="s">
        <v>39</v>
      </c>
      <c r="P8942" t="s">
        <v>39</v>
      </c>
      <c r="Q8942" s="2">
        <v>44847</v>
      </c>
      <c r="R8942" t="s">
        <v>32</v>
      </c>
      <c r="S8942" t="s">
        <v>24</v>
      </c>
      <c r="T8942">
        <f>_xlfn.DAYS(Raw_data_US_healthcare[[#This Row],[Discharge Date]],Raw_data_US_healthcare[[#This Row],[Date of Admission]])</f>
        <v>24</v>
      </c>
    </row>
    <row r="8943" spans="1:20" x14ac:dyDescent="0.3">
      <c r="A8943" t="s">
        <v>26511</v>
      </c>
      <c r="B8943" t="s">
        <v>23900</v>
      </c>
      <c r="C8943">
        <v>48</v>
      </c>
      <c r="D8943" t="str">
        <f>IF(Raw_data_US_healthcare[[#This Row],[Age]]&lt;35,"Young",IF(Raw_data_US_healthcare[[#This Row],[Age]]&lt;60,"Middle","Senior"))</f>
        <v>Middle</v>
      </c>
      <c r="E8943" t="s">
        <v>16</v>
      </c>
      <c r="F8943" t="s">
        <v>27</v>
      </c>
      <c r="G8943" t="s">
        <v>27</v>
      </c>
      <c r="H8943" t="s">
        <v>26516</v>
      </c>
      <c r="I8943" s="2">
        <v>44878</v>
      </c>
      <c r="J8943" t="s">
        <v>18212</v>
      </c>
      <c r="K8943" t="s">
        <v>7540</v>
      </c>
      <c r="L8943" t="s">
        <v>21</v>
      </c>
      <c r="M8943">
        <v>6830.5852000000004</v>
      </c>
      <c r="N8943">
        <v>477</v>
      </c>
      <c r="O8943" t="s">
        <v>43</v>
      </c>
      <c r="P8943" t="s">
        <v>43</v>
      </c>
      <c r="Q8943" s="2">
        <v>44897</v>
      </c>
      <c r="R8943" t="s">
        <v>83</v>
      </c>
      <c r="S8943" t="s">
        <v>24</v>
      </c>
      <c r="T8943">
        <f>_xlfn.DAYS(Raw_data_US_healthcare[[#This Row],[Discharge Date]],Raw_data_US_healthcare[[#This Row],[Date of Admission]])</f>
        <v>19</v>
      </c>
    </row>
    <row r="8944" spans="1:20" x14ac:dyDescent="0.3">
      <c r="A8944" t="s">
        <v>26512</v>
      </c>
      <c r="B8944" t="s">
        <v>10868</v>
      </c>
      <c r="C8944">
        <v>23</v>
      </c>
      <c r="D8944" t="str">
        <f>IF(Raw_data_US_healthcare[[#This Row],[Age]]&lt;35,"Young",IF(Raw_data_US_healthcare[[#This Row],[Age]]&lt;60,"Middle","Senior"))</f>
        <v>Young</v>
      </c>
      <c r="E8944" t="s">
        <v>26</v>
      </c>
      <c r="F8944" t="s">
        <v>49</v>
      </c>
      <c r="G8944" t="s">
        <v>49</v>
      </c>
      <c r="H8944" t="s">
        <v>36</v>
      </c>
      <c r="I8944" s="2">
        <v>43687</v>
      </c>
      <c r="J8944" t="s">
        <v>23901</v>
      </c>
      <c r="K8944" t="s">
        <v>23902</v>
      </c>
      <c r="L8944" t="s">
        <v>31</v>
      </c>
      <c r="M8944">
        <v>4550.1850000000004</v>
      </c>
      <c r="N8944">
        <v>358</v>
      </c>
      <c r="O8944" t="s">
        <v>22</v>
      </c>
      <c r="P8944" t="s">
        <v>22</v>
      </c>
      <c r="Q8944" s="2">
        <v>43688</v>
      </c>
      <c r="R8944" t="s">
        <v>83</v>
      </c>
      <c r="S8944" t="s">
        <v>33</v>
      </c>
      <c r="T8944">
        <f>_xlfn.DAYS(Raw_data_US_healthcare[[#This Row],[Discharge Date]],Raw_data_US_healthcare[[#This Row],[Date of Admission]])</f>
        <v>1</v>
      </c>
    </row>
    <row r="8945" spans="1:20" x14ac:dyDescent="0.3">
      <c r="A8945" t="s">
        <v>26511</v>
      </c>
      <c r="B8945" t="s">
        <v>23903</v>
      </c>
      <c r="C8945">
        <v>39</v>
      </c>
      <c r="D8945" t="str">
        <f>IF(Raw_data_US_healthcare[[#This Row],[Age]]&lt;35,"Young",IF(Raw_data_US_healthcare[[#This Row],[Age]]&lt;60,"Middle","Senior"))</f>
        <v>Middle</v>
      </c>
      <c r="E8945" t="s">
        <v>16</v>
      </c>
      <c r="F8945" t="s">
        <v>49</v>
      </c>
      <c r="G8945" t="s">
        <v>49</v>
      </c>
      <c r="H8945" t="s">
        <v>36</v>
      </c>
      <c r="I8945" s="2">
        <v>43444</v>
      </c>
      <c r="J8945" t="s">
        <v>23904</v>
      </c>
      <c r="K8945" t="s">
        <v>23905</v>
      </c>
      <c r="L8945" t="s">
        <v>31</v>
      </c>
      <c r="M8945">
        <v>10789.143899999999</v>
      </c>
      <c r="N8945">
        <v>215</v>
      </c>
      <c r="O8945" t="s">
        <v>39</v>
      </c>
      <c r="P8945" t="s">
        <v>39</v>
      </c>
      <c r="Q8945" s="2">
        <v>43447</v>
      </c>
      <c r="R8945" t="s">
        <v>83</v>
      </c>
      <c r="S8945" t="s">
        <v>24</v>
      </c>
      <c r="T8945">
        <f>_xlfn.DAYS(Raw_data_US_healthcare[[#This Row],[Discharge Date]],Raw_data_US_healthcare[[#This Row],[Date of Admission]])</f>
        <v>3</v>
      </c>
    </row>
    <row r="8946" spans="1:20" x14ac:dyDescent="0.3">
      <c r="A8946" t="s">
        <v>26512</v>
      </c>
      <c r="B8946" t="s">
        <v>23906</v>
      </c>
      <c r="C8946">
        <v>21</v>
      </c>
      <c r="D8946" t="str">
        <f>IF(Raw_data_US_healthcare[[#This Row],[Age]]&lt;35,"Young",IF(Raw_data_US_healthcare[[#This Row],[Age]]&lt;60,"Middle","Senior"))</f>
        <v>Young</v>
      </c>
      <c r="E8946" t="s">
        <v>26</v>
      </c>
      <c r="F8946" t="s">
        <v>412</v>
      </c>
      <c r="G8946" t="s">
        <v>228</v>
      </c>
      <c r="H8946" t="s">
        <v>26514</v>
      </c>
      <c r="I8946" s="2">
        <v>44290</v>
      </c>
      <c r="J8946" t="s">
        <v>23907</v>
      </c>
      <c r="K8946" t="s">
        <v>23908</v>
      </c>
      <c r="L8946" t="s">
        <v>60</v>
      </c>
      <c r="M8946">
        <v>22230.955600000001</v>
      </c>
      <c r="N8946">
        <v>451</v>
      </c>
      <c r="O8946" t="s">
        <v>22</v>
      </c>
      <c r="P8946" t="s">
        <v>22</v>
      </c>
      <c r="Q8946" s="2">
        <v>44297</v>
      </c>
      <c r="R8946" t="s">
        <v>44</v>
      </c>
      <c r="S8946" t="s">
        <v>45</v>
      </c>
      <c r="T8946">
        <f>_xlfn.DAYS(Raw_data_US_healthcare[[#This Row],[Discharge Date]],Raw_data_US_healthcare[[#This Row],[Date of Admission]])</f>
        <v>7</v>
      </c>
    </row>
    <row r="8947" spans="1:20" x14ac:dyDescent="0.3">
      <c r="A8947" t="s">
        <v>26512</v>
      </c>
      <c r="B8947" t="s">
        <v>23909</v>
      </c>
      <c r="C8947">
        <v>73</v>
      </c>
      <c r="D8947" t="str">
        <f>IF(Raw_data_US_healthcare[[#This Row],[Age]]&lt;35,"Young",IF(Raw_data_US_healthcare[[#This Row],[Age]]&lt;60,"Middle","Senior"))</f>
        <v>Senior</v>
      </c>
      <c r="E8947" t="s">
        <v>26</v>
      </c>
      <c r="F8947" t="s">
        <v>412</v>
      </c>
      <c r="G8947" t="s">
        <v>228</v>
      </c>
      <c r="H8947" t="s">
        <v>18</v>
      </c>
      <c r="I8947" s="2">
        <v>45180</v>
      </c>
      <c r="J8947" t="s">
        <v>23910</v>
      </c>
      <c r="K8947" t="s">
        <v>23911</v>
      </c>
      <c r="L8947" t="s">
        <v>21</v>
      </c>
      <c r="M8947">
        <v>12285.514800000001</v>
      </c>
      <c r="N8947">
        <v>118</v>
      </c>
      <c r="O8947" t="s">
        <v>39</v>
      </c>
      <c r="P8947" t="s">
        <v>39</v>
      </c>
      <c r="Q8947" s="2">
        <v>45186</v>
      </c>
      <c r="R8947" t="s">
        <v>83</v>
      </c>
      <c r="S8947" t="s">
        <v>24</v>
      </c>
      <c r="T8947">
        <f>_xlfn.DAYS(Raw_data_US_healthcare[[#This Row],[Discharge Date]],Raw_data_US_healthcare[[#This Row],[Date of Admission]])</f>
        <v>6</v>
      </c>
    </row>
    <row r="8948" spans="1:20" x14ac:dyDescent="0.3">
      <c r="A8948" t="s">
        <v>26512</v>
      </c>
      <c r="B8948" t="s">
        <v>23912</v>
      </c>
      <c r="C8948">
        <v>66</v>
      </c>
      <c r="D8948" t="str">
        <f>IF(Raw_data_US_healthcare[[#This Row],[Age]]&lt;35,"Young",IF(Raw_data_US_healthcare[[#This Row],[Age]]&lt;60,"Middle","Senior"))</f>
        <v>Senior</v>
      </c>
      <c r="E8948" t="s">
        <v>26</v>
      </c>
      <c r="F8948" t="s">
        <v>88</v>
      </c>
      <c r="G8948" t="s">
        <v>88</v>
      </c>
      <c r="H8948" t="s">
        <v>26514</v>
      </c>
      <c r="I8948" s="2">
        <v>45130</v>
      </c>
      <c r="J8948" t="s">
        <v>23913</v>
      </c>
      <c r="K8948" t="s">
        <v>23914</v>
      </c>
      <c r="L8948" t="s">
        <v>31</v>
      </c>
      <c r="M8948">
        <v>22010.748299999999</v>
      </c>
      <c r="N8948">
        <v>326</v>
      </c>
      <c r="O8948" t="s">
        <v>43</v>
      </c>
      <c r="P8948" t="s">
        <v>43</v>
      </c>
      <c r="Q8948" s="2">
        <v>45140</v>
      </c>
      <c r="R8948" t="s">
        <v>32</v>
      </c>
      <c r="S8948" t="s">
        <v>24</v>
      </c>
      <c r="T8948">
        <f>_xlfn.DAYS(Raw_data_US_healthcare[[#This Row],[Discharge Date]],Raw_data_US_healthcare[[#This Row],[Date of Admission]])</f>
        <v>10</v>
      </c>
    </row>
    <row r="8949" spans="1:20" x14ac:dyDescent="0.3">
      <c r="A8949" t="s">
        <v>26511</v>
      </c>
      <c r="B8949" t="s">
        <v>23915</v>
      </c>
      <c r="C8949">
        <v>38</v>
      </c>
      <c r="D8949" t="str">
        <f>IF(Raw_data_US_healthcare[[#This Row],[Age]]&lt;35,"Young",IF(Raw_data_US_healthcare[[#This Row],[Age]]&lt;60,"Middle","Senior"))</f>
        <v>Middle</v>
      </c>
      <c r="E8949" t="s">
        <v>16</v>
      </c>
      <c r="F8949" t="s">
        <v>17</v>
      </c>
      <c r="G8949" t="s">
        <v>17</v>
      </c>
      <c r="H8949" t="s">
        <v>69</v>
      </c>
      <c r="I8949" s="2">
        <v>44143</v>
      </c>
      <c r="J8949" t="s">
        <v>23916</v>
      </c>
      <c r="K8949" t="s">
        <v>991</v>
      </c>
      <c r="L8949" t="s">
        <v>56</v>
      </c>
      <c r="M8949">
        <v>24409.4601</v>
      </c>
      <c r="N8949">
        <v>242</v>
      </c>
      <c r="O8949" t="s">
        <v>39</v>
      </c>
      <c r="P8949" t="s">
        <v>39</v>
      </c>
      <c r="Q8949" s="2">
        <v>44161</v>
      </c>
      <c r="R8949" t="s">
        <v>23</v>
      </c>
      <c r="S8949" t="s">
        <v>24</v>
      </c>
      <c r="T8949">
        <f>_xlfn.DAYS(Raw_data_US_healthcare[[#This Row],[Discharge Date]],Raw_data_US_healthcare[[#This Row],[Date of Admission]])</f>
        <v>18</v>
      </c>
    </row>
    <row r="8950" spans="1:20" x14ac:dyDescent="0.3">
      <c r="A8950" t="s">
        <v>26511</v>
      </c>
      <c r="B8950" t="s">
        <v>23917</v>
      </c>
      <c r="C8950">
        <v>48</v>
      </c>
      <c r="D8950" t="str">
        <f>IF(Raw_data_US_healthcare[[#This Row],[Age]]&lt;35,"Young",IF(Raw_data_US_healthcare[[#This Row],[Age]]&lt;60,"Middle","Senior"))</f>
        <v>Middle</v>
      </c>
      <c r="E8950" t="s">
        <v>16</v>
      </c>
      <c r="F8950" t="s">
        <v>113</v>
      </c>
      <c r="G8950" t="s">
        <v>113</v>
      </c>
      <c r="H8950" t="s">
        <v>26514</v>
      </c>
      <c r="I8950" s="2">
        <v>43923</v>
      </c>
      <c r="J8950" t="s">
        <v>23918</v>
      </c>
      <c r="K8950" t="s">
        <v>23919</v>
      </c>
      <c r="L8950" t="s">
        <v>56</v>
      </c>
      <c r="M8950">
        <v>31471.974099999999</v>
      </c>
      <c r="N8950">
        <v>288</v>
      </c>
      <c r="O8950" t="s">
        <v>22</v>
      </c>
      <c r="P8950" t="s">
        <v>22</v>
      </c>
      <c r="Q8950" s="2">
        <v>43939</v>
      </c>
      <c r="R8950" t="s">
        <v>23</v>
      </c>
      <c r="S8950" t="s">
        <v>45</v>
      </c>
      <c r="T8950">
        <f>_xlfn.DAYS(Raw_data_US_healthcare[[#This Row],[Discharge Date]],Raw_data_US_healthcare[[#This Row],[Date of Admission]])</f>
        <v>16</v>
      </c>
    </row>
    <row r="8951" spans="1:20" x14ac:dyDescent="0.3">
      <c r="A8951" t="s">
        <v>26512</v>
      </c>
      <c r="B8951" t="s">
        <v>23920</v>
      </c>
      <c r="C8951">
        <v>80</v>
      </c>
      <c r="D8951" t="str">
        <f>IF(Raw_data_US_healthcare[[#This Row],[Age]]&lt;35,"Young",IF(Raw_data_US_healthcare[[#This Row],[Age]]&lt;60,"Middle","Senior"))</f>
        <v>Senior</v>
      </c>
      <c r="E8951" t="s">
        <v>26</v>
      </c>
      <c r="F8951" t="s">
        <v>113</v>
      </c>
      <c r="G8951" t="s">
        <v>113</v>
      </c>
      <c r="H8951" t="s">
        <v>26516</v>
      </c>
      <c r="I8951" s="2">
        <v>44694</v>
      </c>
      <c r="J8951" t="s">
        <v>23921</v>
      </c>
      <c r="K8951" t="s">
        <v>23922</v>
      </c>
      <c r="L8951" t="s">
        <v>56</v>
      </c>
      <c r="M8951">
        <v>772.49120000000005</v>
      </c>
      <c r="N8951">
        <v>345</v>
      </c>
      <c r="O8951" t="s">
        <v>39</v>
      </c>
      <c r="P8951" t="s">
        <v>39</v>
      </c>
      <c r="Q8951" s="2">
        <v>44715</v>
      </c>
      <c r="R8951" t="s">
        <v>48</v>
      </c>
      <c r="S8951" t="s">
        <v>45</v>
      </c>
      <c r="T8951">
        <f>_xlfn.DAYS(Raw_data_US_healthcare[[#This Row],[Discharge Date]],Raw_data_US_healthcare[[#This Row],[Date of Admission]])</f>
        <v>21</v>
      </c>
    </row>
    <row r="8952" spans="1:20" x14ac:dyDescent="0.3">
      <c r="A8952" t="s">
        <v>26512</v>
      </c>
      <c r="B8952" t="s">
        <v>23923</v>
      </c>
      <c r="C8952">
        <v>54</v>
      </c>
      <c r="D8952" t="str">
        <f>IF(Raw_data_US_healthcare[[#This Row],[Age]]&lt;35,"Young",IF(Raw_data_US_healthcare[[#This Row],[Age]]&lt;60,"Middle","Senior"))</f>
        <v>Middle</v>
      </c>
      <c r="E8952" t="s">
        <v>26</v>
      </c>
      <c r="F8952" t="s">
        <v>412</v>
      </c>
      <c r="G8952" t="s">
        <v>228</v>
      </c>
      <c r="H8952" t="s">
        <v>28</v>
      </c>
      <c r="I8952" s="2">
        <v>45035</v>
      </c>
      <c r="J8952" t="s">
        <v>23924</v>
      </c>
      <c r="K8952" t="s">
        <v>23925</v>
      </c>
      <c r="L8952" t="s">
        <v>56</v>
      </c>
      <c r="M8952">
        <v>2681.5951</v>
      </c>
      <c r="N8952">
        <v>187</v>
      </c>
      <c r="O8952" t="s">
        <v>43</v>
      </c>
      <c r="P8952" t="s">
        <v>43</v>
      </c>
      <c r="Q8952" s="2">
        <v>45052</v>
      </c>
      <c r="R8952" t="s">
        <v>48</v>
      </c>
      <c r="S8952" t="s">
        <v>24</v>
      </c>
      <c r="T8952">
        <f>_xlfn.DAYS(Raw_data_US_healthcare[[#This Row],[Discharge Date]],Raw_data_US_healthcare[[#This Row],[Date of Admission]])</f>
        <v>17</v>
      </c>
    </row>
    <row r="8953" spans="1:20" x14ac:dyDescent="0.3">
      <c r="A8953" t="s">
        <v>26511</v>
      </c>
      <c r="B8953" t="s">
        <v>23926</v>
      </c>
      <c r="C8953">
        <v>41</v>
      </c>
      <c r="D8953" t="str">
        <f>IF(Raw_data_US_healthcare[[#This Row],[Age]]&lt;35,"Young",IF(Raw_data_US_healthcare[[#This Row],[Age]]&lt;60,"Middle","Senior"))</f>
        <v>Middle</v>
      </c>
      <c r="E8953" t="s">
        <v>16</v>
      </c>
      <c r="F8953" t="s">
        <v>17</v>
      </c>
      <c r="G8953" t="s">
        <v>17</v>
      </c>
      <c r="H8953" t="s">
        <v>18</v>
      </c>
      <c r="I8953" s="2">
        <v>43635</v>
      </c>
      <c r="J8953" t="s">
        <v>23927</v>
      </c>
      <c r="K8953" t="s">
        <v>20485</v>
      </c>
      <c r="L8953" t="s">
        <v>31</v>
      </c>
      <c r="M8953">
        <v>44729.964800000002</v>
      </c>
      <c r="N8953">
        <v>444</v>
      </c>
      <c r="O8953" t="s">
        <v>22</v>
      </c>
      <c r="P8953" t="s">
        <v>22</v>
      </c>
      <c r="Q8953" s="2">
        <v>43654</v>
      </c>
      <c r="R8953" t="s">
        <v>83</v>
      </c>
      <c r="S8953" t="s">
        <v>33</v>
      </c>
      <c r="T8953">
        <f>_xlfn.DAYS(Raw_data_US_healthcare[[#This Row],[Discharge Date]],Raw_data_US_healthcare[[#This Row],[Date of Admission]])</f>
        <v>19</v>
      </c>
    </row>
    <row r="8954" spans="1:20" x14ac:dyDescent="0.3">
      <c r="A8954" t="s">
        <v>26512</v>
      </c>
      <c r="B8954" t="s">
        <v>8600</v>
      </c>
      <c r="C8954">
        <v>59</v>
      </c>
      <c r="D8954" t="str">
        <f>IF(Raw_data_US_healthcare[[#This Row],[Age]]&lt;35,"Young",IF(Raw_data_US_healthcare[[#This Row],[Age]]&lt;60,"Middle","Senior"))</f>
        <v>Middle</v>
      </c>
      <c r="E8954" t="s">
        <v>26</v>
      </c>
      <c r="F8954" t="s">
        <v>49</v>
      </c>
      <c r="G8954" t="s">
        <v>49</v>
      </c>
      <c r="H8954" t="s">
        <v>26514</v>
      </c>
      <c r="I8954" s="2">
        <v>43544</v>
      </c>
      <c r="J8954" t="s">
        <v>23928</v>
      </c>
      <c r="K8954" t="s">
        <v>23929</v>
      </c>
      <c r="L8954" t="s">
        <v>21</v>
      </c>
      <c r="M8954">
        <v>29893.009300000002</v>
      </c>
      <c r="N8954">
        <v>434</v>
      </c>
      <c r="O8954" t="s">
        <v>43</v>
      </c>
      <c r="P8954" t="s">
        <v>43</v>
      </c>
      <c r="Q8954" s="2">
        <v>43560</v>
      </c>
      <c r="R8954" t="s">
        <v>23</v>
      </c>
      <c r="S8954" t="s">
        <v>33</v>
      </c>
      <c r="T8954">
        <f>_xlfn.DAYS(Raw_data_US_healthcare[[#This Row],[Discharge Date]],Raw_data_US_healthcare[[#This Row],[Date of Admission]])</f>
        <v>16</v>
      </c>
    </row>
    <row r="8955" spans="1:20" x14ac:dyDescent="0.3">
      <c r="A8955" t="s">
        <v>26512</v>
      </c>
      <c r="B8955" t="s">
        <v>23930</v>
      </c>
      <c r="C8955">
        <v>61</v>
      </c>
      <c r="D8955" t="str">
        <f>IF(Raw_data_US_healthcare[[#This Row],[Age]]&lt;35,"Young",IF(Raw_data_US_healthcare[[#This Row],[Age]]&lt;60,"Middle","Senior"))</f>
        <v>Senior</v>
      </c>
      <c r="E8955" t="s">
        <v>26</v>
      </c>
      <c r="F8955" t="s">
        <v>113</v>
      </c>
      <c r="G8955" t="s">
        <v>113</v>
      </c>
      <c r="H8955" t="s">
        <v>28</v>
      </c>
      <c r="I8955" s="2">
        <v>43659</v>
      </c>
      <c r="J8955" t="s">
        <v>17325</v>
      </c>
      <c r="K8955" t="s">
        <v>23931</v>
      </c>
      <c r="L8955" t="s">
        <v>56</v>
      </c>
      <c r="M8955">
        <v>33380.541299999997</v>
      </c>
      <c r="N8955">
        <v>331</v>
      </c>
      <c r="O8955" t="s">
        <v>43</v>
      </c>
      <c r="P8955" t="s">
        <v>43</v>
      </c>
      <c r="Q8955" s="2">
        <v>43681</v>
      </c>
      <c r="R8955" t="s">
        <v>48</v>
      </c>
      <c r="S8955" t="s">
        <v>33</v>
      </c>
      <c r="T8955">
        <f>_xlfn.DAYS(Raw_data_US_healthcare[[#This Row],[Discharge Date]],Raw_data_US_healthcare[[#This Row],[Date of Admission]])</f>
        <v>22</v>
      </c>
    </row>
    <row r="8956" spans="1:20" x14ac:dyDescent="0.3">
      <c r="A8956" t="s">
        <v>26511</v>
      </c>
      <c r="B8956" t="s">
        <v>23932</v>
      </c>
      <c r="C8956">
        <v>51</v>
      </c>
      <c r="D8956" t="str">
        <f>IF(Raw_data_US_healthcare[[#This Row],[Age]]&lt;35,"Young",IF(Raw_data_US_healthcare[[#This Row],[Age]]&lt;60,"Middle","Senior"))</f>
        <v>Middle</v>
      </c>
      <c r="E8956" t="s">
        <v>16</v>
      </c>
      <c r="F8956" t="s">
        <v>62</v>
      </c>
      <c r="G8956" t="s">
        <v>62</v>
      </c>
      <c r="H8956" t="s">
        <v>28</v>
      </c>
      <c r="I8956" s="2">
        <v>43735</v>
      </c>
      <c r="J8956" t="s">
        <v>23933</v>
      </c>
      <c r="K8956" t="s">
        <v>23934</v>
      </c>
      <c r="L8956" t="s">
        <v>60</v>
      </c>
      <c r="M8956">
        <v>13122.745199999999</v>
      </c>
      <c r="N8956">
        <v>224</v>
      </c>
      <c r="O8956" t="s">
        <v>39</v>
      </c>
      <c r="P8956" t="s">
        <v>39</v>
      </c>
      <c r="Q8956" s="2">
        <v>43739</v>
      </c>
      <c r="R8956" t="s">
        <v>23</v>
      </c>
      <c r="S8956" t="s">
        <v>33</v>
      </c>
      <c r="T8956">
        <f>_xlfn.DAYS(Raw_data_US_healthcare[[#This Row],[Discharge Date]],Raw_data_US_healthcare[[#This Row],[Date of Admission]])</f>
        <v>4</v>
      </c>
    </row>
    <row r="8957" spans="1:20" x14ac:dyDescent="0.3">
      <c r="A8957" t="s">
        <v>26511</v>
      </c>
      <c r="B8957" t="s">
        <v>17624</v>
      </c>
      <c r="C8957">
        <v>85</v>
      </c>
      <c r="D8957" t="str">
        <f>IF(Raw_data_US_healthcare[[#This Row],[Age]]&lt;35,"Young",IF(Raw_data_US_healthcare[[#This Row],[Age]]&lt;60,"Middle","Senior"))</f>
        <v>Senior</v>
      </c>
      <c r="E8957" t="s">
        <v>16</v>
      </c>
      <c r="F8957" t="s">
        <v>113</v>
      </c>
      <c r="G8957" t="s">
        <v>113</v>
      </c>
      <c r="H8957" t="s">
        <v>26514</v>
      </c>
      <c r="I8957" s="2">
        <v>44820</v>
      </c>
      <c r="J8957" t="s">
        <v>23935</v>
      </c>
      <c r="K8957" t="s">
        <v>21097</v>
      </c>
      <c r="L8957" t="s">
        <v>52</v>
      </c>
      <c r="M8957">
        <v>15012.3117</v>
      </c>
      <c r="N8957">
        <v>297</v>
      </c>
      <c r="O8957" t="s">
        <v>43</v>
      </c>
      <c r="P8957" t="s">
        <v>43</v>
      </c>
      <c r="Q8957" s="2">
        <v>44825</v>
      </c>
      <c r="R8957" t="s">
        <v>48</v>
      </c>
      <c r="S8957" t="s">
        <v>45</v>
      </c>
      <c r="T8957">
        <f>_xlfn.DAYS(Raw_data_US_healthcare[[#This Row],[Discharge Date]],Raw_data_US_healthcare[[#This Row],[Date of Admission]])</f>
        <v>5</v>
      </c>
    </row>
    <row r="8958" spans="1:20" x14ac:dyDescent="0.3">
      <c r="A8958" t="s">
        <v>26511</v>
      </c>
      <c r="B8958" t="s">
        <v>23936</v>
      </c>
      <c r="C8958">
        <v>21</v>
      </c>
      <c r="D8958" t="str">
        <f>IF(Raw_data_US_healthcare[[#This Row],[Age]]&lt;35,"Young",IF(Raw_data_US_healthcare[[#This Row],[Age]]&lt;60,"Middle","Senior"))</f>
        <v>Young</v>
      </c>
      <c r="E8958" t="s">
        <v>16</v>
      </c>
      <c r="F8958" t="s">
        <v>27</v>
      </c>
      <c r="G8958" t="s">
        <v>27</v>
      </c>
      <c r="H8958" t="s">
        <v>26516</v>
      </c>
      <c r="I8958" s="2">
        <v>43556</v>
      </c>
      <c r="J8958" t="s">
        <v>5224</v>
      </c>
      <c r="K8958" t="s">
        <v>23937</v>
      </c>
      <c r="L8958" t="s">
        <v>56</v>
      </c>
      <c r="M8958">
        <v>11566.339599999999</v>
      </c>
      <c r="N8958">
        <v>234</v>
      </c>
      <c r="O8958" t="s">
        <v>43</v>
      </c>
      <c r="P8958" t="s">
        <v>43</v>
      </c>
      <c r="Q8958" s="2">
        <v>43582</v>
      </c>
      <c r="R8958" t="s">
        <v>48</v>
      </c>
      <c r="S8958" t="s">
        <v>24</v>
      </c>
      <c r="T8958">
        <f>_xlfn.DAYS(Raw_data_US_healthcare[[#This Row],[Discharge Date]],Raw_data_US_healthcare[[#This Row],[Date of Admission]])</f>
        <v>26</v>
      </c>
    </row>
    <row r="8959" spans="1:20" x14ac:dyDescent="0.3">
      <c r="A8959" t="s">
        <v>26511</v>
      </c>
      <c r="B8959" t="s">
        <v>23938</v>
      </c>
      <c r="C8959">
        <v>83</v>
      </c>
      <c r="D8959" t="str">
        <f>IF(Raw_data_US_healthcare[[#This Row],[Age]]&lt;35,"Young",IF(Raw_data_US_healthcare[[#This Row],[Age]]&lt;60,"Middle","Senior"))</f>
        <v>Senior</v>
      </c>
      <c r="E8959" t="s">
        <v>16</v>
      </c>
      <c r="F8959" t="s">
        <v>412</v>
      </c>
      <c r="G8959" t="s">
        <v>228</v>
      </c>
      <c r="H8959" t="s">
        <v>26516</v>
      </c>
      <c r="I8959" s="2">
        <v>43427</v>
      </c>
      <c r="J8959" t="s">
        <v>23939</v>
      </c>
      <c r="K8959" t="s">
        <v>19610</v>
      </c>
      <c r="L8959" t="s">
        <v>60</v>
      </c>
      <c r="M8959">
        <v>1639.7597000000001</v>
      </c>
      <c r="N8959">
        <v>420</v>
      </c>
      <c r="O8959" t="s">
        <v>39</v>
      </c>
      <c r="P8959" t="s">
        <v>39</v>
      </c>
      <c r="Q8959" s="2">
        <v>43454</v>
      </c>
      <c r="R8959" t="s">
        <v>44</v>
      </c>
      <c r="S8959" t="s">
        <v>33</v>
      </c>
      <c r="T8959">
        <f>_xlfn.DAYS(Raw_data_US_healthcare[[#This Row],[Discharge Date]],Raw_data_US_healthcare[[#This Row],[Date of Admission]])</f>
        <v>27</v>
      </c>
    </row>
    <row r="8960" spans="1:20" x14ac:dyDescent="0.3">
      <c r="A8960" t="s">
        <v>26512</v>
      </c>
      <c r="B8960" t="s">
        <v>23940</v>
      </c>
      <c r="C8960">
        <v>48</v>
      </c>
      <c r="D8960" t="str">
        <f>IF(Raw_data_US_healthcare[[#This Row],[Age]]&lt;35,"Young",IF(Raw_data_US_healthcare[[#This Row],[Age]]&lt;60,"Middle","Senior"))</f>
        <v>Middle</v>
      </c>
      <c r="E8960" t="s">
        <v>26</v>
      </c>
      <c r="F8960" t="s">
        <v>49</v>
      </c>
      <c r="G8960" t="s">
        <v>49</v>
      </c>
      <c r="H8960" t="s">
        <v>26514</v>
      </c>
      <c r="I8960" s="2">
        <v>43954</v>
      </c>
      <c r="J8960" t="s">
        <v>23941</v>
      </c>
      <c r="K8960" t="s">
        <v>23942</v>
      </c>
      <c r="L8960" t="s">
        <v>52</v>
      </c>
      <c r="M8960">
        <v>9983.11</v>
      </c>
      <c r="N8960">
        <v>168</v>
      </c>
      <c r="O8960" t="s">
        <v>43</v>
      </c>
      <c r="P8960" t="s">
        <v>43</v>
      </c>
      <c r="Q8960" s="2">
        <v>43984</v>
      </c>
      <c r="R8960" t="s">
        <v>44</v>
      </c>
      <c r="S8960" t="s">
        <v>45</v>
      </c>
      <c r="T8960">
        <f>_xlfn.DAYS(Raw_data_US_healthcare[[#This Row],[Discharge Date]],Raw_data_US_healthcare[[#This Row],[Date of Admission]])</f>
        <v>30</v>
      </c>
    </row>
    <row r="8961" spans="1:20" x14ac:dyDescent="0.3">
      <c r="A8961" t="s">
        <v>26511</v>
      </c>
      <c r="B8961" t="s">
        <v>21706</v>
      </c>
      <c r="C8961">
        <v>62</v>
      </c>
      <c r="D8961" t="str">
        <f>IF(Raw_data_US_healthcare[[#This Row],[Age]]&lt;35,"Young",IF(Raw_data_US_healthcare[[#This Row],[Age]]&lt;60,"Middle","Senior"))</f>
        <v>Senior</v>
      </c>
      <c r="E8961" t="s">
        <v>16</v>
      </c>
      <c r="F8961" t="s">
        <v>49</v>
      </c>
      <c r="G8961" t="s">
        <v>49</v>
      </c>
      <c r="H8961" t="s">
        <v>26514</v>
      </c>
      <c r="I8961" s="2">
        <v>44242</v>
      </c>
      <c r="J8961" t="s">
        <v>23943</v>
      </c>
      <c r="K8961" t="s">
        <v>23944</v>
      </c>
      <c r="L8961" t="s">
        <v>60</v>
      </c>
      <c r="M8961">
        <v>20014.022499999999</v>
      </c>
      <c r="N8961">
        <v>118</v>
      </c>
      <c r="O8961" t="s">
        <v>43</v>
      </c>
      <c r="P8961" t="s">
        <v>43</v>
      </c>
      <c r="Q8961" s="2">
        <v>44248</v>
      </c>
      <c r="R8961" t="s">
        <v>48</v>
      </c>
      <c r="S8961" t="s">
        <v>45</v>
      </c>
      <c r="T8961">
        <f>_xlfn.DAYS(Raw_data_US_healthcare[[#This Row],[Discharge Date]],Raw_data_US_healthcare[[#This Row],[Date of Admission]])</f>
        <v>6</v>
      </c>
    </row>
    <row r="8962" spans="1:20" x14ac:dyDescent="0.3">
      <c r="A8962" t="s">
        <v>26512</v>
      </c>
      <c r="B8962" t="s">
        <v>23945</v>
      </c>
      <c r="C8962">
        <v>52</v>
      </c>
      <c r="D8962" t="str">
        <f>IF(Raw_data_US_healthcare[[#This Row],[Age]]&lt;35,"Young",IF(Raw_data_US_healthcare[[#This Row],[Age]]&lt;60,"Middle","Senior"))</f>
        <v>Middle</v>
      </c>
      <c r="E8962" t="s">
        <v>26</v>
      </c>
      <c r="F8962" t="s">
        <v>49</v>
      </c>
      <c r="G8962" t="s">
        <v>49</v>
      </c>
      <c r="H8962" t="s">
        <v>69</v>
      </c>
      <c r="I8962" s="2">
        <v>44870</v>
      </c>
      <c r="J8962" t="s">
        <v>23946</v>
      </c>
      <c r="K8962" t="s">
        <v>23947</v>
      </c>
      <c r="L8962" t="s">
        <v>31</v>
      </c>
      <c r="M8962">
        <v>62985.472600000001</v>
      </c>
      <c r="N8962">
        <v>442</v>
      </c>
      <c r="O8962" t="s">
        <v>22</v>
      </c>
      <c r="P8962" t="s">
        <v>22</v>
      </c>
      <c r="Q8962" s="2">
        <v>44877</v>
      </c>
      <c r="R8962" t="s">
        <v>48</v>
      </c>
      <c r="S8962" t="s">
        <v>24</v>
      </c>
      <c r="T8962">
        <f>_xlfn.DAYS(Raw_data_US_healthcare[[#This Row],[Discharge Date]],Raw_data_US_healthcare[[#This Row],[Date of Admission]])</f>
        <v>7</v>
      </c>
    </row>
    <row r="8963" spans="1:20" x14ac:dyDescent="0.3">
      <c r="A8963" t="s">
        <v>26511</v>
      </c>
      <c r="B8963" t="s">
        <v>23948</v>
      </c>
      <c r="C8963">
        <v>53</v>
      </c>
      <c r="D8963" t="str">
        <f>IF(Raw_data_US_healthcare[[#This Row],[Age]]&lt;35,"Young",IF(Raw_data_US_healthcare[[#This Row],[Age]]&lt;60,"Middle","Senior"))</f>
        <v>Middle</v>
      </c>
      <c r="E8963" t="s">
        <v>16</v>
      </c>
      <c r="F8963" t="s">
        <v>62</v>
      </c>
      <c r="G8963" t="s">
        <v>62</v>
      </c>
      <c r="H8963" t="s">
        <v>26516</v>
      </c>
      <c r="I8963" s="2">
        <v>43704</v>
      </c>
      <c r="J8963" t="s">
        <v>23949</v>
      </c>
      <c r="K8963" t="s">
        <v>5043</v>
      </c>
      <c r="L8963" t="s">
        <v>21</v>
      </c>
      <c r="M8963">
        <v>14549.428</v>
      </c>
      <c r="N8963">
        <v>182</v>
      </c>
      <c r="O8963" t="s">
        <v>43</v>
      </c>
      <c r="P8963" t="s">
        <v>43</v>
      </c>
      <c r="Q8963" s="2">
        <v>43714</v>
      </c>
      <c r="R8963" t="s">
        <v>23</v>
      </c>
      <c r="S8963" t="s">
        <v>33</v>
      </c>
      <c r="T8963">
        <f>_xlfn.DAYS(Raw_data_US_healthcare[[#This Row],[Discharge Date]],Raw_data_US_healthcare[[#This Row],[Date of Admission]])</f>
        <v>10</v>
      </c>
    </row>
    <row r="8964" spans="1:20" x14ac:dyDescent="0.3">
      <c r="A8964" t="s">
        <v>26511</v>
      </c>
      <c r="B8964" t="s">
        <v>23950</v>
      </c>
      <c r="C8964">
        <v>82</v>
      </c>
      <c r="D8964" t="str">
        <f>IF(Raw_data_US_healthcare[[#This Row],[Age]]&lt;35,"Young",IF(Raw_data_US_healthcare[[#This Row],[Age]]&lt;60,"Middle","Senior"))</f>
        <v>Senior</v>
      </c>
      <c r="E8964" t="s">
        <v>16</v>
      </c>
      <c r="F8964" t="s">
        <v>113</v>
      </c>
      <c r="G8964" t="s">
        <v>113</v>
      </c>
      <c r="H8964" t="s">
        <v>26516</v>
      </c>
      <c r="I8964" s="2">
        <v>43781</v>
      </c>
      <c r="J8964" t="s">
        <v>23951</v>
      </c>
      <c r="K8964" t="s">
        <v>23952</v>
      </c>
      <c r="L8964" t="s">
        <v>60</v>
      </c>
      <c r="M8964">
        <v>14722.0249</v>
      </c>
      <c r="N8964">
        <v>279</v>
      </c>
      <c r="O8964" t="s">
        <v>39</v>
      </c>
      <c r="P8964" t="s">
        <v>39</v>
      </c>
      <c r="Q8964" s="2">
        <v>43803</v>
      </c>
      <c r="R8964" t="s">
        <v>32</v>
      </c>
      <c r="S8964" t="s">
        <v>33</v>
      </c>
      <c r="T8964">
        <f>_xlfn.DAYS(Raw_data_US_healthcare[[#This Row],[Discharge Date]],Raw_data_US_healthcare[[#This Row],[Date of Admission]])</f>
        <v>22</v>
      </c>
    </row>
    <row r="8965" spans="1:20" x14ac:dyDescent="0.3">
      <c r="A8965" t="s">
        <v>26511</v>
      </c>
      <c r="B8965" t="s">
        <v>23953</v>
      </c>
      <c r="C8965">
        <v>18</v>
      </c>
      <c r="D8965" t="str">
        <f>IF(Raw_data_US_healthcare[[#This Row],[Age]]&lt;35,"Young",IF(Raw_data_US_healthcare[[#This Row],[Age]]&lt;60,"Middle","Senior"))</f>
        <v>Young</v>
      </c>
      <c r="E8965" t="s">
        <v>16</v>
      </c>
      <c r="F8965" t="s">
        <v>113</v>
      </c>
      <c r="G8965" t="s">
        <v>113</v>
      </c>
      <c r="H8965" t="s">
        <v>26516</v>
      </c>
      <c r="I8965" s="2">
        <v>44678</v>
      </c>
      <c r="J8965" t="s">
        <v>23954</v>
      </c>
      <c r="K8965" t="s">
        <v>23955</v>
      </c>
      <c r="L8965" t="s">
        <v>60</v>
      </c>
      <c r="M8965">
        <v>24810.8704</v>
      </c>
      <c r="N8965">
        <v>434</v>
      </c>
      <c r="O8965" t="s">
        <v>39</v>
      </c>
      <c r="P8965" t="s">
        <v>39</v>
      </c>
      <c r="Q8965" s="2">
        <v>44698</v>
      </c>
      <c r="R8965" t="s">
        <v>44</v>
      </c>
      <c r="S8965" t="s">
        <v>45</v>
      </c>
      <c r="T8965">
        <f>_xlfn.DAYS(Raw_data_US_healthcare[[#This Row],[Discharge Date]],Raw_data_US_healthcare[[#This Row],[Date of Admission]])</f>
        <v>20</v>
      </c>
    </row>
    <row r="8966" spans="1:20" x14ac:dyDescent="0.3">
      <c r="A8966" t="s">
        <v>26511</v>
      </c>
      <c r="B8966" t="s">
        <v>21365</v>
      </c>
      <c r="C8966">
        <v>74</v>
      </c>
      <c r="D8966" t="str">
        <f>IF(Raw_data_US_healthcare[[#This Row],[Age]]&lt;35,"Young",IF(Raw_data_US_healthcare[[#This Row],[Age]]&lt;60,"Middle","Senior"))</f>
        <v>Senior</v>
      </c>
      <c r="E8966" t="s">
        <v>16</v>
      </c>
      <c r="F8966" t="s">
        <v>113</v>
      </c>
      <c r="G8966" t="s">
        <v>113</v>
      </c>
      <c r="H8966" t="s">
        <v>69</v>
      </c>
      <c r="I8966" s="2">
        <v>43648</v>
      </c>
      <c r="J8966" t="s">
        <v>23956</v>
      </c>
      <c r="K8966" t="s">
        <v>23957</v>
      </c>
      <c r="L8966" t="s">
        <v>52</v>
      </c>
      <c r="M8966">
        <v>50985.798699999999</v>
      </c>
      <c r="N8966">
        <v>322</v>
      </c>
      <c r="O8966" t="s">
        <v>22</v>
      </c>
      <c r="P8966" t="s">
        <v>22</v>
      </c>
      <c r="Q8966" s="2">
        <v>43655</v>
      </c>
      <c r="R8966" t="s">
        <v>44</v>
      </c>
      <c r="S8966" t="s">
        <v>33</v>
      </c>
      <c r="T8966">
        <f>_xlfn.DAYS(Raw_data_US_healthcare[[#This Row],[Discharge Date]],Raw_data_US_healthcare[[#This Row],[Date of Admission]])</f>
        <v>7</v>
      </c>
    </row>
    <row r="8967" spans="1:20" x14ac:dyDescent="0.3">
      <c r="A8967" t="s">
        <v>26512</v>
      </c>
      <c r="B8967" t="s">
        <v>23958</v>
      </c>
      <c r="C8967">
        <v>35</v>
      </c>
      <c r="D8967" t="str">
        <f>IF(Raw_data_US_healthcare[[#This Row],[Age]]&lt;35,"Young",IF(Raw_data_US_healthcare[[#This Row],[Age]]&lt;60,"Middle","Senior"))</f>
        <v>Middle</v>
      </c>
      <c r="E8967" t="s">
        <v>26</v>
      </c>
      <c r="F8967" t="s">
        <v>412</v>
      </c>
      <c r="G8967" t="s">
        <v>228</v>
      </c>
      <c r="H8967" t="s">
        <v>26514</v>
      </c>
      <c r="I8967" s="2">
        <v>43619</v>
      </c>
      <c r="J8967" t="s">
        <v>23959</v>
      </c>
      <c r="K8967" t="s">
        <v>23960</v>
      </c>
      <c r="L8967" t="s">
        <v>52</v>
      </c>
      <c r="M8967">
        <v>33026.436999999998</v>
      </c>
      <c r="N8967">
        <v>468</v>
      </c>
      <c r="O8967" t="s">
        <v>22</v>
      </c>
      <c r="P8967" t="s">
        <v>22</v>
      </c>
      <c r="Q8967" s="2">
        <v>43641</v>
      </c>
      <c r="R8967" t="s">
        <v>83</v>
      </c>
      <c r="S8967" t="s">
        <v>45</v>
      </c>
      <c r="T8967">
        <f>_xlfn.DAYS(Raw_data_US_healthcare[[#This Row],[Discharge Date]],Raw_data_US_healthcare[[#This Row],[Date of Admission]])</f>
        <v>22</v>
      </c>
    </row>
    <row r="8968" spans="1:20" x14ac:dyDescent="0.3">
      <c r="A8968" t="s">
        <v>26511</v>
      </c>
      <c r="B8968" t="s">
        <v>23961</v>
      </c>
      <c r="C8968">
        <v>73</v>
      </c>
      <c r="D8968" t="str">
        <f>IF(Raw_data_US_healthcare[[#This Row],[Age]]&lt;35,"Young",IF(Raw_data_US_healthcare[[#This Row],[Age]]&lt;60,"Middle","Senior"))</f>
        <v>Senior</v>
      </c>
      <c r="E8968" t="s">
        <v>16</v>
      </c>
      <c r="F8968" t="s">
        <v>88</v>
      </c>
      <c r="G8968" t="s">
        <v>88</v>
      </c>
      <c r="H8968" t="s">
        <v>28</v>
      </c>
      <c r="I8968" s="2">
        <v>45229</v>
      </c>
      <c r="J8968" t="s">
        <v>10602</v>
      </c>
      <c r="K8968" t="s">
        <v>23962</v>
      </c>
      <c r="L8968" t="s">
        <v>52</v>
      </c>
      <c r="M8968">
        <v>32110.301800000001</v>
      </c>
      <c r="N8968">
        <v>107</v>
      </c>
      <c r="O8968" t="s">
        <v>39</v>
      </c>
      <c r="P8968" t="s">
        <v>39</v>
      </c>
      <c r="Q8968" s="2">
        <v>45254</v>
      </c>
      <c r="R8968" t="s">
        <v>32</v>
      </c>
      <c r="S8968" t="s">
        <v>24</v>
      </c>
      <c r="T8968">
        <f>_xlfn.DAYS(Raw_data_US_healthcare[[#This Row],[Discharge Date]],Raw_data_US_healthcare[[#This Row],[Date of Admission]])</f>
        <v>25</v>
      </c>
    </row>
    <row r="8969" spans="1:20" x14ac:dyDescent="0.3">
      <c r="A8969" t="s">
        <v>26512</v>
      </c>
      <c r="B8969" t="s">
        <v>23963</v>
      </c>
      <c r="C8969">
        <v>32</v>
      </c>
      <c r="D8969" t="str">
        <f>IF(Raw_data_US_healthcare[[#This Row],[Age]]&lt;35,"Young",IF(Raw_data_US_healthcare[[#This Row],[Age]]&lt;60,"Middle","Senior"))</f>
        <v>Young</v>
      </c>
      <c r="E8969" t="s">
        <v>26</v>
      </c>
      <c r="F8969" t="s">
        <v>35</v>
      </c>
      <c r="G8969" t="s">
        <v>35</v>
      </c>
      <c r="H8969" t="s">
        <v>69</v>
      </c>
      <c r="I8969" s="2">
        <v>44047</v>
      </c>
      <c r="J8969" t="s">
        <v>23964</v>
      </c>
      <c r="K8969" t="s">
        <v>23965</v>
      </c>
      <c r="L8969" t="s">
        <v>52</v>
      </c>
      <c r="M8969">
        <v>73601.527900000001</v>
      </c>
      <c r="N8969">
        <v>289</v>
      </c>
      <c r="O8969" t="s">
        <v>22</v>
      </c>
      <c r="P8969" t="s">
        <v>22</v>
      </c>
      <c r="Q8969" s="2">
        <v>44053</v>
      </c>
      <c r="R8969" t="s">
        <v>48</v>
      </c>
      <c r="S8969" t="s">
        <v>33</v>
      </c>
      <c r="T8969">
        <f>_xlfn.DAYS(Raw_data_US_healthcare[[#This Row],[Discharge Date]],Raw_data_US_healthcare[[#This Row],[Date of Admission]])</f>
        <v>6</v>
      </c>
    </row>
    <row r="8970" spans="1:20" x14ac:dyDescent="0.3">
      <c r="A8970" t="s">
        <v>26511</v>
      </c>
      <c r="B8970" t="s">
        <v>442</v>
      </c>
      <c r="C8970">
        <v>25</v>
      </c>
      <c r="D8970" t="str">
        <f>IF(Raw_data_US_healthcare[[#This Row],[Age]]&lt;35,"Young",IF(Raw_data_US_healthcare[[#This Row],[Age]]&lt;60,"Middle","Senior"))</f>
        <v>Young</v>
      </c>
      <c r="E8970" t="s">
        <v>16</v>
      </c>
      <c r="F8970" t="s">
        <v>27</v>
      </c>
      <c r="G8970" t="s">
        <v>27</v>
      </c>
      <c r="H8970" t="s">
        <v>18</v>
      </c>
      <c r="I8970" s="2">
        <v>44970</v>
      </c>
      <c r="J8970" t="s">
        <v>23966</v>
      </c>
      <c r="K8970" t="s">
        <v>23967</v>
      </c>
      <c r="L8970" t="s">
        <v>56</v>
      </c>
      <c r="M8970">
        <v>12050.4735</v>
      </c>
      <c r="N8970">
        <v>198</v>
      </c>
      <c r="O8970" t="s">
        <v>39</v>
      </c>
      <c r="P8970" t="s">
        <v>39</v>
      </c>
      <c r="Q8970" s="2">
        <v>44994</v>
      </c>
      <c r="R8970" t="s">
        <v>32</v>
      </c>
      <c r="S8970" t="s">
        <v>33</v>
      </c>
      <c r="T8970">
        <f>_xlfn.DAYS(Raw_data_US_healthcare[[#This Row],[Discharge Date]],Raw_data_US_healthcare[[#This Row],[Date of Admission]])</f>
        <v>24</v>
      </c>
    </row>
    <row r="8971" spans="1:20" x14ac:dyDescent="0.3">
      <c r="A8971" t="s">
        <v>26511</v>
      </c>
      <c r="B8971" t="s">
        <v>7743</v>
      </c>
      <c r="C8971">
        <v>50</v>
      </c>
      <c r="D8971" t="str">
        <f>IF(Raw_data_US_healthcare[[#This Row],[Age]]&lt;35,"Young",IF(Raw_data_US_healthcare[[#This Row],[Age]]&lt;60,"Middle","Senior"))</f>
        <v>Middle</v>
      </c>
      <c r="E8971" t="s">
        <v>16</v>
      </c>
      <c r="F8971" t="s">
        <v>27</v>
      </c>
      <c r="G8971" t="s">
        <v>27</v>
      </c>
      <c r="H8971" t="s">
        <v>36</v>
      </c>
      <c r="I8971" s="2">
        <v>44341</v>
      </c>
      <c r="J8971" t="s">
        <v>23968</v>
      </c>
      <c r="K8971" t="s">
        <v>23969</v>
      </c>
      <c r="L8971" t="s">
        <v>21</v>
      </c>
      <c r="M8971">
        <v>6198.3837999999996</v>
      </c>
      <c r="N8971">
        <v>404</v>
      </c>
      <c r="O8971" t="s">
        <v>22</v>
      </c>
      <c r="P8971" t="s">
        <v>22</v>
      </c>
      <c r="Q8971" s="2">
        <v>44357</v>
      </c>
      <c r="R8971" t="s">
        <v>23</v>
      </c>
      <c r="S8971" t="s">
        <v>45</v>
      </c>
      <c r="T8971">
        <f>_xlfn.DAYS(Raw_data_US_healthcare[[#This Row],[Discharge Date]],Raw_data_US_healthcare[[#This Row],[Date of Admission]])</f>
        <v>16</v>
      </c>
    </row>
    <row r="8972" spans="1:20" x14ac:dyDescent="0.3">
      <c r="A8972" t="s">
        <v>26511</v>
      </c>
      <c r="B8972" t="s">
        <v>23970</v>
      </c>
      <c r="C8972">
        <v>25</v>
      </c>
      <c r="D8972" t="str">
        <f>IF(Raw_data_US_healthcare[[#This Row],[Age]]&lt;35,"Young",IF(Raw_data_US_healthcare[[#This Row],[Age]]&lt;60,"Middle","Senior"))</f>
        <v>Young</v>
      </c>
      <c r="E8972" t="s">
        <v>16</v>
      </c>
      <c r="F8972" t="s">
        <v>62</v>
      </c>
      <c r="G8972" t="s">
        <v>62</v>
      </c>
      <c r="H8972" t="s">
        <v>26516</v>
      </c>
      <c r="I8972" s="2">
        <v>44547</v>
      </c>
      <c r="J8972" t="s">
        <v>23971</v>
      </c>
      <c r="K8972" t="s">
        <v>20858</v>
      </c>
      <c r="L8972" t="s">
        <v>31</v>
      </c>
      <c r="M8972">
        <v>17959.667000000001</v>
      </c>
      <c r="N8972">
        <v>414</v>
      </c>
      <c r="O8972" t="s">
        <v>39</v>
      </c>
      <c r="P8972" t="s">
        <v>39</v>
      </c>
      <c r="Q8972" s="2">
        <v>44554</v>
      </c>
      <c r="R8972" t="s">
        <v>23</v>
      </c>
      <c r="S8972" t="s">
        <v>45</v>
      </c>
      <c r="T8972">
        <f>_xlfn.DAYS(Raw_data_US_healthcare[[#This Row],[Discharge Date]],Raw_data_US_healthcare[[#This Row],[Date of Admission]])</f>
        <v>7</v>
      </c>
    </row>
    <row r="8973" spans="1:20" x14ac:dyDescent="0.3">
      <c r="A8973" t="s">
        <v>26511</v>
      </c>
      <c r="B8973" t="s">
        <v>23972</v>
      </c>
      <c r="C8973">
        <v>74</v>
      </c>
      <c r="D8973" t="str">
        <f>IF(Raw_data_US_healthcare[[#This Row],[Age]]&lt;35,"Young",IF(Raw_data_US_healthcare[[#This Row],[Age]]&lt;60,"Middle","Senior"))</f>
        <v>Senior</v>
      </c>
      <c r="E8973" t="s">
        <v>16</v>
      </c>
      <c r="F8973" t="s">
        <v>27</v>
      </c>
      <c r="G8973" t="s">
        <v>27</v>
      </c>
      <c r="H8973" t="s">
        <v>69</v>
      </c>
      <c r="I8973" s="2">
        <v>44202</v>
      </c>
      <c r="J8973" t="s">
        <v>23973</v>
      </c>
      <c r="K8973" t="s">
        <v>23974</v>
      </c>
      <c r="L8973" t="s">
        <v>56</v>
      </c>
      <c r="M8973">
        <v>58945.892699999997</v>
      </c>
      <c r="N8973">
        <v>228</v>
      </c>
      <c r="O8973" t="s">
        <v>22</v>
      </c>
      <c r="P8973" t="s">
        <v>22</v>
      </c>
      <c r="Q8973" s="2">
        <v>44210</v>
      </c>
      <c r="R8973" t="s">
        <v>44</v>
      </c>
      <c r="S8973" t="s">
        <v>24</v>
      </c>
      <c r="T8973">
        <f>_xlfn.DAYS(Raw_data_US_healthcare[[#This Row],[Discharge Date]],Raw_data_US_healthcare[[#This Row],[Date of Admission]])</f>
        <v>8</v>
      </c>
    </row>
    <row r="8974" spans="1:20" x14ac:dyDescent="0.3">
      <c r="A8974" t="s">
        <v>26511</v>
      </c>
      <c r="B8974" t="s">
        <v>5017</v>
      </c>
      <c r="C8974">
        <v>59</v>
      </c>
      <c r="D8974" t="str">
        <f>IF(Raw_data_US_healthcare[[#This Row],[Age]]&lt;35,"Young",IF(Raw_data_US_healthcare[[#This Row],[Age]]&lt;60,"Middle","Senior"))</f>
        <v>Middle</v>
      </c>
      <c r="E8974" t="s">
        <v>16</v>
      </c>
      <c r="F8974" t="s">
        <v>27</v>
      </c>
      <c r="G8974" t="s">
        <v>27</v>
      </c>
      <c r="H8974" t="s">
        <v>36</v>
      </c>
      <c r="I8974" s="2">
        <v>44856</v>
      </c>
      <c r="J8974" t="s">
        <v>23975</v>
      </c>
      <c r="K8974" t="s">
        <v>23976</v>
      </c>
      <c r="L8974" t="s">
        <v>31</v>
      </c>
      <c r="M8974">
        <v>9537.9797999999992</v>
      </c>
      <c r="N8974">
        <v>415</v>
      </c>
      <c r="O8974" t="s">
        <v>22</v>
      </c>
      <c r="P8974" t="s">
        <v>22</v>
      </c>
      <c r="Q8974" s="2">
        <v>44862</v>
      </c>
      <c r="R8974" t="s">
        <v>44</v>
      </c>
      <c r="S8974" t="s">
        <v>33</v>
      </c>
      <c r="T8974">
        <f>_xlfn.DAYS(Raw_data_US_healthcare[[#This Row],[Discharge Date]],Raw_data_US_healthcare[[#This Row],[Date of Admission]])</f>
        <v>6</v>
      </c>
    </row>
    <row r="8975" spans="1:20" x14ac:dyDescent="0.3">
      <c r="A8975" t="s">
        <v>26512</v>
      </c>
      <c r="B8975" t="s">
        <v>23977</v>
      </c>
      <c r="C8975">
        <v>77</v>
      </c>
      <c r="D8975" t="str">
        <f>IF(Raw_data_US_healthcare[[#This Row],[Age]]&lt;35,"Young",IF(Raw_data_US_healthcare[[#This Row],[Age]]&lt;60,"Middle","Senior"))</f>
        <v>Senior</v>
      </c>
      <c r="E8975" t="s">
        <v>26</v>
      </c>
      <c r="F8975" t="s">
        <v>27</v>
      </c>
      <c r="G8975" t="s">
        <v>27</v>
      </c>
      <c r="H8975" t="s">
        <v>36</v>
      </c>
      <c r="I8975" s="2">
        <v>44009</v>
      </c>
      <c r="J8975" t="s">
        <v>23978</v>
      </c>
      <c r="K8975" t="s">
        <v>23979</v>
      </c>
      <c r="L8975" t="s">
        <v>52</v>
      </c>
      <c r="M8975">
        <v>534.20979999999997</v>
      </c>
      <c r="N8975">
        <v>438</v>
      </c>
      <c r="O8975" t="s">
        <v>43</v>
      </c>
      <c r="P8975" t="s">
        <v>43</v>
      </c>
      <c r="Q8975" s="2">
        <v>44015</v>
      </c>
      <c r="R8975" t="s">
        <v>32</v>
      </c>
      <c r="S8975" t="s">
        <v>33</v>
      </c>
      <c r="T8975">
        <f>_xlfn.DAYS(Raw_data_US_healthcare[[#This Row],[Discharge Date]],Raw_data_US_healthcare[[#This Row],[Date of Admission]])</f>
        <v>6</v>
      </c>
    </row>
    <row r="8976" spans="1:20" x14ac:dyDescent="0.3">
      <c r="A8976" t="s">
        <v>26511</v>
      </c>
      <c r="B8976" t="s">
        <v>23980</v>
      </c>
      <c r="C8976">
        <v>82</v>
      </c>
      <c r="D8976" t="str">
        <f>IF(Raw_data_US_healthcare[[#This Row],[Age]]&lt;35,"Young",IF(Raw_data_US_healthcare[[#This Row],[Age]]&lt;60,"Middle","Senior"))</f>
        <v>Senior</v>
      </c>
      <c r="E8976" t="s">
        <v>16</v>
      </c>
      <c r="F8976" t="s">
        <v>62</v>
      </c>
      <c r="G8976" t="s">
        <v>62</v>
      </c>
      <c r="H8976" t="s">
        <v>26514</v>
      </c>
      <c r="I8976" s="2">
        <v>44319</v>
      </c>
      <c r="J8976" t="s">
        <v>18571</v>
      </c>
      <c r="K8976" t="s">
        <v>23981</v>
      </c>
      <c r="L8976" t="s">
        <v>21</v>
      </c>
      <c r="M8976">
        <v>32490.519799999998</v>
      </c>
      <c r="N8976">
        <v>126</v>
      </c>
      <c r="O8976" t="s">
        <v>22</v>
      </c>
      <c r="P8976" t="s">
        <v>22</v>
      </c>
      <c r="Q8976" s="2">
        <v>44328</v>
      </c>
      <c r="R8976" t="s">
        <v>32</v>
      </c>
      <c r="S8976" t="s">
        <v>24</v>
      </c>
      <c r="T8976">
        <f>_xlfn.DAYS(Raw_data_US_healthcare[[#This Row],[Discharge Date]],Raw_data_US_healthcare[[#This Row],[Date of Admission]])</f>
        <v>9</v>
      </c>
    </row>
    <row r="8977" spans="1:20" x14ac:dyDescent="0.3">
      <c r="A8977" t="s">
        <v>26511</v>
      </c>
      <c r="B8977" t="s">
        <v>23982</v>
      </c>
      <c r="C8977">
        <v>66</v>
      </c>
      <c r="D8977" t="str">
        <f>IF(Raw_data_US_healthcare[[#This Row],[Age]]&lt;35,"Young",IF(Raw_data_US_healthcare[[#This Row],[Age]]&lt;60,"Middle","Senior"))</f>
        <v>Senior</v>
      </c>
      <c r="E8977" t="s">
        <v>16</v>
      </c>
      <c r="F8977" t="s">
        <v>62</v>
      </c>
      <c r="G8977" t="s">
        <v>62</v>
      </c>
      <c r="H8977" t="s">
        <v>69</v>
      </c>
      <c r="I8977" s="2">
        <v>43407</v>
      </c>
      <c r="J8977" t="s">
        <v>23983</v>
      </c>
      <c r="K8977" t="s">
        <v>23984</v>
      </c>
      <c r="L8977" t="s">
        <v>21</v>
      </c>
      <c r="M8977">
        <v>35467.893700000001</v>
      </c>
      <c r="N8977">
        <v>428</v>
      </c>
      <c r="O8977" t="s">
        <v>22</v>
      </c>
      <c r="P8977" t="s">
        <v>22</v>
      </c>
      <c r="Q8977" s="2">
        <v>43418</v>
      </c>
      <c r="R8977" t="s">
        <v>44</v>
      </c>
      <c r="S8977" t="s">
        <v>45</v>
      </c>
      <c r="T8977">
        <f>_xlfn.DAYS(Raw_data_US_healthcare[[#This Row],[Discharge Date]],Raw_data_US_healthcare[[#This Row],[Date of Admission]])</f>
        <v>11</v>
      </c>
    </row>
    <row r="8978" spans="1:20" x14ac:dyDescent="0.3">
      <c r="A8978" t="s">
        <v>26511</v>
      </c>
      <c r="B8978" t="s">
        <v>23985</v>
      </c>
      <c r="C8978">
        <v>43</v>
      </c>
      <c r="D8978" t="str">
        <f>IF(Raw_data_US_healthcare[[#This Row],[Age]]&lt;35,"Young",IF(Raw_data_US_healthcare[[#This Row],[Age]]&lt;60,"Middle","Senior"))</f>
        <v>Middle</v>
      </c>
      <c r="E8978" t="s">
        <v>16</v>
      </c>
      <c r="F8978" t="s">
        <v>17</v>
      </c>
      <c r="G8978" t="s">
        <v>17</v>
      </c>
      <c r="H8978" t="s">
        <v>26516</v>
      </c>
      <c r="I8978" s="2">
        <v>44259</v>
      </c>
      <c r="J8978" t="s">
        <v>23986</v>
      </c>
      <c r="K8978" t="s">
        <v>23987</v>
      </c>
      <c r="L8978" t="s">
        <v>56</v>
      </c>
      <c r="M8978">
        <v>30844.901999999998</v>
      </c>
      <c r="N8978">
        <v>376</v>
      </c>
      <c r="O8978" t="s">
        <v>43</v>
      </c>
      <c r="P8978" t="s">
        <v>43</v>
      </c>
      <c r="Q8978" s="2">
        <v>44261</v>
      </c>
      <c r="R8978" t="s">
        <v>32</v>
      </c>
      <c r="S8978" t="s">
        <v>24</v>
      </c>
      <c r="T8978">
        <f>_xlfn.DAYS(Raw_data_US_healthcare[[#This Row],[Discharge Date]],Raw_data_US_healthcare[[#This Row],[Date of Admission]])</f>
        <v>2</v>
      </c>
    </row>
    <row r="8979" spans="1:20" x14ac:dyDescent="0.3">
      <c r="A8979" t="s">
        <v>26511</v>
      </c>
      <c r="B8979" t="s">
        <v>23988</v>
      </c>
      <c r="C8979">
        <v>32</v>
      </c>
      <c r="D8979" t="str">
        <f>IF(Raw_data_US_healthcare[[#This Row],[Age]]&lt;35,"Young",IF(Raw_data_US_healthcare[[#This Row],[Age]]&lt;60,"Middle","Senior"))</f>
        <v>Young</v>
      </c>
      <c r="E8979" t="s">
        <v>16</v>
      </c>
      <c r="F8979" t="s">
        <v>27</v>
      </c>
      <c r="G8979" t="s">
        <v>27</v>
      </c>
      <c r="H8979" t="s">
        <v>26514</v>
      </c>
      <c r="I8979" s="2">
        <v>43545</v>
      </c>
      <c r="J8979" t="s">
        <v>23989</v>
      </c>
      <c r="K8979" t="s">
        <v>23990</v>
      </c>
      <c r="L8979" t="s">
        <v>52</v>
      </c>
      <c r="M8979">
        <v>3702.8132999999998</v>
      </c>
      <c r="N8979">
        <v>212</v>
      </c>
      <c r="O8979" t="s">
        <v>39</v>
      </c>
      <c r="P8979" t="s">
        <v>39</v>
      </c>
      <c r="Q8979" s="2">
        <v>43549</v>
      </c>
      <c r="R8979" t="s">
        <v>23</v>
      </c>
      <c r="S8979" t="s">
        <v>33</v>
      </c>
      <c r="T8979">
        <f>_xlfn.DAYS(Raw_data_US_healthcare[[#This Row],[Discharge Date]],Raw_data_US_healthcare[[#This Row],[Date of Admission]])</f>
        <v>4</v>
      </c>
    </row>
    <row r="8980" spans="1:20" x14ac:dyDescent="0.3">
      <c r="A8980" t="s">
        <v>26512</v>
      </c>
      <c r="B8980" t="s">
        <v>23991</v>
      </c>
      <c r="C8980">
        <v>51</v>
      </c>
      <c r="D8980" t="str">
        <f>IF(Raw_data_US_healthcare[[#This Row],[Age]]&lt;35,"Young",IF(Raw_data_US_healthcare[[#This Row],[Age]]&lt;60,"Middle","Senior"))</f>
        <v>Middle</v>
      </c>
      <c r="E8980" t="s">
        <v>26</v>
      </c>
      <c r="F8980" t="s">
        <v>17</v>
      </c>
      <c r="G8980" t="s">
        <v>17</v>
      </c>
      <c r="H8980" t="s">
        <v>28</v>
      </c>
      <c r="I8980" s="2">
        <v>44014</v>
      </c>
      <c r="J8980" t="s">
        <v>23992</v>
      </c>
      <c r="K8980" t="s">
        <v>23993</v>
      </c>
      <c r="L8980" t="s">
        <v>31</v>
      </c>
      <c r="M8980">
        <v>10184.4347</v>
      </c>
      <c r="N8980">
        <v>445</v>
      </c>
      <c r="O8980" t="s">
        <v>43</v>
      </c>
      <c r="P8980" t="s">
        <v>43</v>
      </c>
      <c r="Q8980" s="2">
        <v>44036</v>
      </c>
      <c r="R8980" t="s">
        <v>23</v>
      </c>
      <c r="S8980" t="s">
        <v>33</v>
      </c>
      <c r="T8980">
        <f>_xlfn.DAYS(Raw_data_US_healthcare[[#This Row],[Discharge Date]],Raw_data_US_healthcare[[#This Row],[Date of Admission]])</f>
        <v>22</v>
      </c>
    </row>
    <row r="8981" spans="1:20" x14ac:dyDescent="0.3">
      <c r="A8981" t="s">
        <v>26512</v>
      </c>
      <c r="B8981" t="s">
        <v>23994</v>
      </c>
      <c r="C8981">
        <v>58</v>
      </c>
      <c r="D8981" t="str">
        <f>IF(Raw_data_US_healthcare[[#This Row],[Age]]&lt;35,"Young",IF(Raw_data_US_healthcare[[#This Row],[Age]]&lt;60,"Middle","Senior"))</f>
        <v>Middle</v>
      </c>
      <c r="E8981" t="s">
        <v>26</v>
      </c>
      <c r="F8981" t="s">
        <v>35</v>
      </c>
      <c r="G8981" t="s">
        <v>35</v>
      </c>
      <c r="H8981" t="s">
        <v>28</v>
      </c>
      <c r="I8981" s="2">
        <v>43775</v>
      </c>
      <c r="J8981" t="s">
        <v>4451</v>
      </c>
      <c r="K8981" t="s">
        <v>23995</v>
      </c>
      <c r="L8981" t="s">
        <v>60</v>
      </c>
      <c r="M8981">
        <v>6202.3429999999998</v>
      </c>
      <c r="N8981">
        <v>149</v>
      </c>
      <c r="O8981" t="s">
        <v>22</v>
      </c>
      <c r="P8981" t="s">
        <v>22</v>
      </c>
      <c r="Q8981" s="2">
        <v>43786</v>
      </c>
      <c r="R8981" t="s">
        <v>44</v>
      </c>
      <c r="S8981" t="s">
        <v>24</v>
      </c>
      <c r="T8981">
        <f>_xlfn.DAYS(Raw_data_US_healthcare[[#This Row],[Discharge Date]],Raw_data_US_healthcare[[#This Row],[Date of Admission]])</f>
        <v>11</v>
      </c>
    </row>
    <row r="8982" spans="1:20" x14ac:dyDescent="0.3">
      <c r="A8982" t="s">
        <v>26512</v>
      </c>
      <c r="B8982" t="s">
        <v>23996</v>
      </c>
      <c r="C8982">
        <v>73</v>
      </c>
      <c r="D8982" t="str">
        <f>IF(Raw_data_US_healthcare[[#This Row],[Age]]&lt;35,"Young",IF(Raw_data_US_healthcare[[#This Row],[Age]]&lt;60,"Middle","Senior"))</f>
        <v>Senior</v>
      </c>
      <c r="E8982" t="s">
        <v>26</v>
      </c>
      <c r="F8982" t="s">
        <v>113</v>
      </c>
      <c r="G8982" t="s">
        <v>113</v>
      </c>
      <c r="H8982" t="s">
        <v>26516</v>
      </c>
      <c r="I8982" s="2">
        <v>43978</v>
      </c>
      <c r="J8982" t="s">
        <v>23997</v>
      </c>
      <c r="K8982" t="s">
        <v>23998</v>
      </c>
      <c r="L8982" t="s">
        <v>31</v>
      </c>
      <c r="M8982">
        <v>29661.2081</v>
      </c>
      <c r="N8982">
        <v>300</v>
      </c>
      <c r="O8982" t="s">
        <v>43</v>
      </c>
      <c r="P8982" t="s">
        <v>43</v>
      </c>
      <c r="Q8982" s="2">
        <v>43991</v>
      </c>
      <c r="R8982" t="s">
        <v>32</v>
      </c>
      <c r="S8982" t="s">
        <v>24</v>
      </c>
      <c r="T8982">
        <f>_xlfn.DAYS(Raw_data_US_healthcare[[#This Row],[Discharge Date]],Raw_data_US_healthcare[[#This Row],[Date of Admission]])</f>
        <v>13</v>
      </c>
    </row>
    <row r="8983" spans="1:20" x14ac:dyDescent="0.3">
      <c r="A8983" t="s">
        <v>26512</v>
      </c>
      <c r="B8983" t="s">
        <v>2833</v>
      </c>
      <c r="C8983">
        <v>42</v>
      </c>
      <c r="D8983" t="str">
        <f>IF(Raw_data_US_healthcare[[#This Row],[Age]]&lt;35,"Young",IF(Raw_data_US_healthcare[[#This Row],[Age]]&lt;60,"Middle","Senior"))</f>
        <v>Middle</v>
      </c>
      <c r="E8983" t="s">
        <v>26</v>
      </c>
      <c r="F8983" t="s">
        <v>35</v>
      </c>
      <c r="G8983" t="s">
        <v>35</v>
      </c>
      <c r="H8983" t="s">
        <v>26514</v>
      </c>
      <c r="I8983" s="2">
        <v>44768</v>
      </c>
      <c r="J8983" t="s">
        <v>23999</v>
      </c>
      <c r="K8983" t="s">
        <v>24000</v>
      </c>
      <c r="L8983" t="s">
        <v>21</v>
      </c>
      <c r="M8983">
        <v>7144.3</v>
      </c>
      <c r="N8983">
        <v>215</v>
      </c>
      <c r="O8983" t="s">
        <v>43</v>
      </c>
      <c r="P8983" t="s">
        <v>43</v>
      </c>
      <c r="Q8983" s="2">
        <v>44777</v>
      </c>
      <c r="R8983" t="s">
        <v>83</v>
      </c>
      <c r="S8983" t="s">
        <v>45</v>
      </c>
      <c r="T8983">
        <f>_xlfn.DAYS(Raw_data_US_healthcare[[#This Row],[Discharge Date]],Raw_data_US_healthcare[[#This Row],[Date of Admission]])</f>
        <v>9</v>
      </c>
    </row>
    <row r="8984" spans="1:20" x14ac:dyDescent="0.3">
      <c r="A8984" t="s">
        <v>26511</v>
      </c>
      <c r="B8984" t="s">
        <v>6572</v>
      </c>
      <c r="C8984">
        <v>27</v>
      </c>
      <c r="D8984" t="str">
        <f>IF(Raw_data_US_healthcare[[#This Row],[Age]]&lt;35,"Young",IF(Raw_data_US_healthcare[[#This Row],[Age]]&lt;60,"Middle","Senior"))</f>
        <v>Young</v>
      </c>
      <c r="E8984" t="s">
        <v>16</v>
      </c>
      <c r="F8984" t="s">
        <v>62</v>
      </c>
      <c r="G8984" t="s">
        <v>62</v>
      </c>
      <c r="H8984" t="s">
        <v>26516</v>
      </c>
      <c r="I8984" s="2">
        <v>45038</v>
      </c>
      <c r="J8984" t="s">
        <v>24001</v>
      </c>
      <c r="K8984" t="s">
        <v>24002</v>
      </c>
      <c r="L8984" t="s">
        <v>52</v>
      </c>
      <c r="M8984">
        <v>25460.1783</v>
      </c>
      <c r="N8984">
        <v>333</v>
      </c>
      <c r="O8984" t="s">
        <v>43</v>
      </c>
      <c r="P8984" t="s">
        <v>43</v>
      </c>
      <c r="Q8984" s="2">
        <v>45041</v>
      </c>
      <c r="R8984" t="s">
        <v>32</v>
      </c>
      <c r="S8984" t="s">
        <v>24</v>
      </c>
      <c r="T8984">
        <f>_xlfn.DAYS(Raw_data_US_healthcare[[#This Row],[Discharge Date]],Raw_data_US_healthcare[[#This Row],[Date of Admission]])</f>
        <v>3</v>
      </c>
    </row>
    <row r="8985" spans="1:20" x14ac:dyDescent="0.3">
      <c r="A8985" t="s">
        <v>26512</v>
      </c>
      <c r="B8985" t="s">
        <v>24003</v>
      </c>
      <c r="C8985">
        <v>42</v>
      </c>
      <c r="D8985" t="str">
        <f>IF(Raw_data_US_healthcare[[#This Row],[Age]]&lt;35,"Young",IF(Raw_data_US_healthcare[[#This Row],[Age]]&lt;60,"Middle","Senior"))</f>
        <v>Middle</v>
      </c>
      <c r="E8985" t="s">
        <v>26</v>
      </c>
      <c r="F8985" t="s">
        <v>49</v>
      </c>
      <c r="G8985" t="s">
        <v>49</v>
      </c>
      <c r="H8985" t="s">
        <v>69</v>
      </c>
      <c r="I8985" s="2">
        <v>44822</v>
      </c>
      <c r="J8985" t="s">
        <v>24004</v>
      </c>
      <c r="K8985" t="s">
        <v>24005</v>
      </c>
      <c r="L8985" t="s">
        <v>21</v>
      </c>
      <c r="M8985">
        <v>73180.411500000002</v>
      </c>
      <c r="N8985">
        <v>471</v>
      </c>
      <c r="O8985" t="s">
        <v>22</v>
      </c>
      <c r="P8985" t="s">
        <v>22</v>
      </c>
      <c r="Q8985" s="2">
        <v>44840</v>
      </c>
      <c r="R8985" t="s">
        <v>23</v>
      </c>
      <c r="S8985" t="s">
        <v>24</v>
      </c>
      <c r="T8985">
        <f>_xlfn.DAYS(Raw_data_US_healthcare[[#This Row],[Discharge Date]],Raw_data_US_healthcare[[#This Row],[Date of Admission]])</f>
        <v>18</v>
      </c>
    </row>
    <row r="8986" spans="1:20" x14ac:dyDescent="0.3">
      <c r="A8986" t="s">
        <v>26511</v>
      </c>
      <c r="B8986" t="s">
        <v>8928</v>
      </c>
      <c r="C8986">
        <v>66</v>
      </c>
      <c r="D8986" t="str">
        <f>IF(Raw_data_US_healthcare[[#This Row],[Age]]&lt;35,"Young",IF(Raw_data_US_healthcare[[#This Row],[Age]]&lt;60,"Middle","Senior"))</f>
        <v>Senior</v>
      </c>
      <c r="E8986" t="s">
        <v>16</v>
      </c>
      <c r="F8986" t="s">
        <v>88</v>
      </c>
      <c r="G8986" t="s">
        <v>88</v>
      </c>
      <c r="H8986" t="s">
        <v>26516</v>
      </c>
      <c r="I8986" s="2">
        <v>45226</v>
      </c>
      <c r="J8986" t="s">
        <v>6470</v>
      </c>
      <c r="K8986" t="s">
        <v>24006</v>
      </c>
      <c r="L8986" t="s">
        <v>56</v>
      </c>
      <c r="M8986">
        <v>27202.1283</v>
      </c>
      <c r="N8986">
        <v>127</v>
      </c>
      <c r="O8986" t="s">
        <v>39</v>
      </c>
      <c r="P8986" t="s">
        <v>39</v>
      </c>
      <c r="Q8986" s="2">
        <v>45254</v>
      </c>
      <c r="R8986" t="s">
        <v>32</v>
      </c>
      <c r="S8986" t="s">
        <v>33</v>
      </c>
      <c r="T8986">
        <f>_xlfn.DAYS(Raw_data_US_healthcare[[#This Row],[Discharge Date]],Raw_data_US_healthcare[[#This Row],[Date of Admission]])</f>
        <v>28</v>
      </c>
    </row>
    <row r="8987" spans="1:20" x14ac:dyDescent="0.3">
      <c r="A8987" t="s">
        <v>26511</v>
      </c>
      <c r="B8987" t="s">
        <v>24007</v>
      </c>
      <c r="C8987">
        <v>79</v>
      </c>
      <c r="D8987" t="str">
        <f>IF(Raw_data_US_healthcare[[#This Row],[Age]]&lt;35,"Young",IF(Raw_data_US_healthcare[[#This Row],[Age]]&lt;60,"Middle","Senior"))</f>
        <v>Senior</v>
      </c>
      <c r="E8987" t="s">
        <v>16</v>
      </c>
      <c r="F8987" t="s">
        <v>62</v>
      </c>
      <c r="G8987" t="s">
        <v>62</v>
      </c>
      <c r="H8987" t="s">
        <v>18</v>
      </c>
      <c r="I8987" s="2">
        <v>43659</v>
      </c>
      <c r="J8987" t="s">
        <v>6934</v>
      </c>
      <c r="K8987" t="s">
        <v>24008</v>
      </c>
      <c r="L8987" t="s">
        <v>21</v>
      </c>
      <c r="M8987">
        <v>17361.3842</v>
      </c>
      <c r="N8987">
        <v>237</v>
      </c>
      <c r="O8987" t="s">
        <v>39</v>
      </c>
      <c r="P8987" t="s">
        <v>39</v>
      </c>
      <c r="Q8987" s="2">
        <v>43678</v>
      </c>
      <c r="R8987" t="s">
        <v>23</v>
      </c>
      <c r="S8987" t="s">
        <v>45</v>
      </c>
      <c r="T8987">
        <f>_xlfn.DAYS(Raw_data_US_healthcare[[#This Row],[Discharge Date]],Raw_data_US_healthcare[[#This Row],[Date of Admission]])</f>
        <v>19</v>
      </c>
    </row>
    <row r="8988" spans="1:20" x14ac:dyDescent="0.3">
      <c r="A8988" t="s">
        <v>26511</v>
      </c>
      <c r="B8988" t="s">
        <v>24009</v>
      </c>
      <c r="C8988">
        <v>27</v>
      </c>
      <c r="D8988" t="str">
        <f>IF(Raw_data_US_healthcare[[#This Row],[Age]]&lt;35,"Young",IF(Raw_data_US_healthcare[[#This Row],[Age]]&lt;60,"Middle","Senior"))</f>
        <v>Young</v>
      </c>
      <c r="E8988" t="s">
        <v>16</v>
      </c>
      <c r="F8988" t="s">
        <v>62</v>
      </c>
      <c r="G8988" t="s">
        <v>62</v>
      </c>
      <c r="H8988" t="s">
        <v>18</v>
      </c>
      <c r="I8988" s="2">
        <v>45152</v>
      </c>
      <c r="J8988" t="s">
        <v>24010</v>
      </c>
      <c r="K8988" t="s">
        <v>24011</v>
      </c>
      <c r="L8988" t="s">
        <v>52</v>
      </c>
      <c r="M8988">
        <v>13180.9475</v>
      </c>
      <c r="N8988">
        <v>338</v>
      </c>
      <c r="O8988" t="s">
        <v>43</v>
      </c>
      <c r="P8988" t="s">
        <v>43</v>
      </c>
      <c r="Q8988" s="2">
        <v>45165</v>
      </c>
      <c r="R8988" t="s">
        <v>23</v>
      </c>
      <c r="S8988" t="s">
        <v>33</v>
      </c>
      <c r="T8988">
        <f>_xlfn.DAYS(Raw_data_US_healthcare[[#This Row],[Discharge Date]],Raw_data_US_healthcare[[#This Row],[Date of Admission]])</f>
        <v>13</v>
      </c>
    </row>
    <row r="8989" spans="1:20" x14ac:dyDescent="0.3">
      <c r="A8989" t="s">
        <v>26511</v>
      </c>
      <c r="B8989" t="s">
        <v>24012</v>
      </c>
      <c r="C8989">
        <v>47</v>
      </c>
      <c r="D8989" t="str">
        <f>IF(Raw_data_US_healthcare[[#This Row],[Age]]&lt;35,"Young",IF(Raw_data_US_healthcare[[#This Row],[Age]]&lt;60,"Middle","Senior"))</f>
        <v>Middle</v>
      </c>
      <c r="E8989" t="s">
        <v>16</v>
      </c>
      <c r="F8989" t="s">
        <v>412</v>
      </c>
      <c r="G8989" t="s">
        <v>228</v>
      </c>
      <c r="H8989" t="s">
        <v>69</v>
      </c>
      <c r="I8989" s="2">
        <v>43505</v>
      </c>
      <c r="J8989" t="s">
        <v>24013</v>
      </c>
      <c r="K8989" t="s">
        <v>24014</v>
      </c>
      <c r="L8989" t="s">
        <v>31</v>
      </c>
      <c r="M8989">
        <v>27526.958500000001</v>
      </c>
      <c r="N8989">
        <v>258</v>
      </c>
      <c r="O8989" t="s">
        <v>22</v>
      </c>
      <c r="P8989" t="s">
        <v>22</v>
      </c>
      <c r="Q8989" s="2">
        <v>43505</v>
      </c>
      <c r="R8989" t="s">
        <v>48</v>
      </c>
      <c r="S8989" t="s">
        <v>33</v>
      </c>
      <c r="T8989">
        <f>_xlfn.DAYS(Raw_data_US_healthcare[[#This Row],[Discharge Date]],Raw_data_US_healthcare[[#This Row],[Date of Admission]])</f>
        <v>0</v>
      </c>
    </row>
    <row r="8990" spans="1:20" x14ac:dyDescent="0.3">
      <c r="A8990" t="s">
        <v>26512</v>
      </c>
      <c r="B8990" t="s">
        <v>3463</v>
      </c>
      <c r="C8990">
        <v>49</v>
      </c>
      <c r="D8990" t="str">
        <f>IF(Raw_data_US_healthcare[[#This Row],[Age]]&lt;35,"Young",IF(Raw_data_US_healthcare[[#This Row],[Age]]&lt;60,"Middle","Senior"))</f>
        <v>Middle</v>
      </c>
      <c r="E8990" t="s">
        <v>26</v>
      </c>
      <c r="F8990" t="s">
        <v>49</v>
      </c>
      <c r="G8990" t="s">
        <v>49</v>
      </c>
      <c r="H8990" t="s">
        <v>26514</v>
      </c>
      <c r="I8990" s="2">
        <v>44601</v>
      </c>
      <c r="J8990" t="s">
        <v>24015</v>
      </c>
      <c r="K8990" t="s">
        <v>24016</v>
      </c>
      <c r="L8990" t="s">
        <v>56</v>
      </c>
      <c r="M8990">
        <v>21305.035400000001</v>
      </c>
      <c r="N8990">
        <v>406</v>
      </c>
      <c r="O8990" t="s">
        <v>22</v>
      </c>
      <c r="P8990" t="s">
        <v>22</v>
      </c>
      <c r="Q8990" s="2">
        <v>44602</v>
      </c>
      <c r="R8990" t="s">
        <v>48</v>
      </c>
      <c r="S8990" t="s">
        <v>24</v>
      </c>
      <c r="T8990">
        <f>_xlfn.DAYS(Raw_data_US_healthcare[[#This Row],[Discharge Date]],Raw_data_US_healthcare[[#This Row],[Date of Admission]])</f>
        <v>1</v>
      </c>
    </row>
    <row r="8991" spans="1:20" x14ac:dyDescent="0.3">
      <c r="A8991" t="s">
        <v>26511</v>
      </c>
      <c r="B8991" t="s">
        <v>24017</v>
      </c>
      <c r="C8991">
        <v>60</v>
      </c>
      <c r="D8991" t="str">
        <f>IF(Raw_data_US_healthcare[[#This Row],[Age]]&lt;35,"Young",IF(Raw_data_US_healthcare[[#This Row],[Age]]&lt;60,"Middle","Senior"))</f>
        <v>Senior</v>
      </c>
      <c r="E8991" t="s">
        <v>16</v>
      </c>
      <c r="F8991" t="s">
        <v>49</v>
      </c>
      <c r="G8991" t="s">
        <v>49</v>
      </c>
      <c r="H8991" t="s">
        <v>18</v>
      </c>
      <c r="I8991" s="2">
        <v>44473</v>
      </c>
      <c r="J8991" t="s">
        <v>18784</v>
      </c>
      <c r="K8991" t="s">
        <v>24018</v>
      </c>
      <c r="L8991" t="s">
        <v>21</v>
      </c>
      <c r="M8991">
        <v>38279.069600000003</v>
      </c>
      <c r="N8991">
        <v>500</v>
      </c>
      <c r="O8991" t="s">
        <v>22</v>
      </c>
      <c r="P8991" t="s">
        <v>22</v>
      </c>
      <c r="Q8991" s="2">
        <v>44482</v>
      </c>
      <c r="R8991" t="s">
        <v>23</v>
      </c>
      <c r="S8991" t="s">
        <v>24</v>
      </c>
      <c r="T8991">
        <f>_xlfn.DAYS(Raw_data_US_healthcare[[#This Row],[Discharge Date]],Raw_data_US_healthcare[[#This Row],[Date of Admission]])</f>
        <v>9</v>
      </c>
    </row>
    <row r="8992" spans="1:20" x14ac:dyDescent="0.3">
      <c r="A8992" t="s">
        <v>26512</v>
      </c>
      <c r="B8992" t="s">
        <v>24019</v>
      </c>
      <c r="C8992">
        <v>42</v>
      </c>
      <c r="D8992" t="str">
        <f>IF(Raw_data_US_healthcare[[#This Row],[Age]]&lt;35,"Young",IF(Raw_data_US_healthcare[[#This Row],[Age]]&lt;60,"Middle","Senior"))</f>
        <v>Middle</v>
      </c>
      <c r="E8992" t="s">
        <v>26</v>
      </c>
      <c r="F8992" t="s">
        <v>49</v>
      </c>
      <c r="G8992" t="s">
        <v>49</v>
      </c>
      <c r="H8992" t="s">
        <v>26516</v>
      </c>
      <c r="I8992" s="2">
        <v>43675</v>
      </c>
      <c r="J8992" t="s">
        <v>24020</v>
      </c>
      <c r="K8992" t="s">
        <v>22666</v>
      </c>
      <c r="L8992" t="s">
        <v>52</v>
      </c>
      <c r="M8992">
        <v>14580.188200000001</v>
      </c>
      <c r="N8992">
        <v>174</v>
      </c>
      <c r="O8992" t="s">
        <v>39</v>
      </c>
      <c r="P8992" t="s">
        <v>39</v>
      </c>
      <c r="Q8992" s="2">
        <v>43704</v>
      </c>
      <c r="R8992" t="s">
        <v>32</v>
      </c>
      <c r="S8992" t="s">
        <v>45</v>
      </c>
      <c r="T8992">
        <f>_xlfn.DAYS(Raw_data_US_healthcare[[#This Row],[Discharge Date]],Raw_data_US_healthcare[[#This Row],[Date of Admission]])</f>
        <v>29</v>
      </c>
    </row>
    <row r="8993" spans="1:20" x14ac:dyDescent="0.3">
      <c r="A8993" t="s">
        <v>26511</v>
      </c>
      <c r="B8993" t="s">
        <v>24021</v>
      </c>
      <c r="C8993">
        <v>58</v>
      </c>
      <c r="D8993" t="str">
        <f>IF(Raw_data_US_healthcare[[#This Row],[Age]]&lt;35,"Young",IF(Raw_data_US_healthcare[[#This Row],[Age]]&lt;60,"Middle","Senior"))</f>
        <v>Middle</v>
      </c>
      <c r="E8993" t="s">
        <v>16</v>
      </c>
      <c r="F8993" t="s">
        <v>113</v>
      </c>
      <c r="G8993" t="s">
        <v>113</v>
      </c>
      <c r="H8993" t="s">
        <v>36</v>
      </c>
      <c r="I8993" s="2">
        <v>45011</v>
      </c>
      <c r="J8993" t="s">
        <v>24022</v>
      </c>
      <c r="K8993" t="s">
        <v>24023</v>
      </c>
      <c r="L8993" t="s">
        <v>31</v>
      </c>
      <c r="M8993">
        <v>12085.4336</v>
      </c>
      <c r="N8993">
        <v>458</v>
      </c>
      <c r="O8993" t="s">
        <v>43</v>
      </c>
      <c r="P8993" t="s">
        <v>43</v>
      </c>
      <c r="Q8993" s="2">
        <v>45013</v>
      </c>
      <c r="R8993" t="s">
        <v>48</v>
      </c>
      <c r="S8993" t="s">
        <v>33</v>
      </c>
      <c r="T8993">
        <f>_xlfn.DAYS(Raw_data_US_healthcare[[#This Row],[Discharge Date]],Raw_data_US_healthcare[[#This Row],[Date of Admission]])</f>
        <v>2</v>
      </c>
    </row>
    <row r="8994" spans="1:20" x14ac:dyDescent="0.3">
      <c r="A8994" t="s">
        <v>26511</v>
      </c>
      <c r="B8994" t="s">
        <v>11046</v>
      </c>
      <c r="C8994">
        <v>67</v>
      </c>
      <c r="D8994" t="str">
        <f>IF(Raw_data_US_healthcare[[#This Row],[Age]]&lt;35,"Young",IF(Raw_data_US_healthcare[[#This Row],[Age]]&lt;60,"Middle","Senior"))</f>
        <v>Senior</v>
      </c>
      <c r="E8994" t="s">
        <v>16</v>
      </c>
      <c r="F8994" t="s">
        <v>113</v>
      </c>
      <c r="G8994" t="s">
        <v>113</v>
      </c>
      <c r="H8994" t="s">
        <v>36</v>
      </c>
      <c r="I8994" s="2">
        <v>44151</v>
      </c>
      <c r="J8994" t="s">
        <v>24024</v>
      </c>
      <c r="K8994" t="s">
        <v>24025</v>
      </c>
      <c r="L8994" t="s">
        <v>31</v>
      </c>
      <c r="M8994">
        <v>23768.470300000001</v>
      </c>
      <c r="N8994">
        <v>354</v>
      </c>
      <c r="O8994" t="s">
        <v>39</v>
      </c>
      <c r="P8994" t="s">
        <v>39</v>
      </c>
      <c r="Q8994" s="2">
        <v>44153</v>
      </c>
      <c r="R8994" t="s">
        <v>32</v>
      </c>
      <c r="S8994" t="s">
        <v>24</v>
      </c>
      <c r="T8994">
        <f>_xlfn.DAYS(Raw_data_US_healthcare[[#This Row],[Discharge Date]],Raw_data_US_healthcare[[#This Row],[Date of Admission]])</f>
        <v>2</v>
      </c>
    </row>
    <row r="8995" spans="1:20" x14ac:dyDescent="0.3">
      <c r="A8995" t="s">
        <v>26512</v>
      </c>
      <c r="B8995" t="s">
        <v>24026</v>
      </c>
      <c r="C8995">
        <v>22</v>
      </c>
      <c r="D8995" t="str">
        <f>IF(Raw_data_US_healthcare[[#This Row],[Age]]&lt;35,"Young",IF(Raw_data_US_healthcare[[#This Row],[Age]]&lt;60,"Middle","Senior"))</f>
        <v>Young</v>
      </c>
      <c r="E8995" t="s">
        <v>26</v>
      </c>
      <c r="F8995" t="s">
        <v>113</v>
      </c>
      <c r="G8995" t="s">
        <v>113</v>
      </c>
      <c r="H8995" t="s">
        <v>18</v>
      </c>
      <c r="I8995" s="2">
        <v>43862</v>
      </c>
      <c r="J8995" t="s">
        <v>24027</v>
      </c>
      <c r="K8995" t="s">
        <v>24028</v>
      </c>
      <c r="L8995" t="s">
        <v>31</v>
      </c>
      <c r="M8995">
        <v>39003.478600000002</v>
      </c>
      <c r="N8995">
        <v>286</v>
      </c>
      <c r="O8995" t="s">
        <v>43</v>
      </c>
      <c r="P8995" t="s">
        <v>43</v>
      </c>
      <c r="Q8995" s="2">
        <v>43865</v>
      </c>
      <c r="R8995" t="s">
        <v>83</v>
      </c>
      <c r="S8995" t="s">
        <v>33</v>
      </c>
      <c r="T8995">
        <f>_xlfn.DAYS(Raw_data_US_healthcare[[#This Row],[Discharge Date]],Raw_data_US_healthcare[[#This Row],[Date of Admission]])</f>
        <v>3</v>
      </c>
    </row>
    <row r="8996" spans="1:20" x14ac:dyDescent="0.3">
      <c r="A8996" t="s">
        <v>26511</v>
      </c>
      <c r="B8996" t="s">
        <v>24029</v>
      </c>
      <c r="C8996">
        <v>71</v>
      </c>
      <c r="D8996" t="str">
        <f>IF(Raw_data_US_healthcare[[#This Row],[Age]]&lt;35,"Young",IF(Raw_data_US_healthcare[[#This Row],[Age]]&lt;60,"Middle","Senior"))</f>
        <v>Senior</v>
      </c>
      <c r="E8996" t="s">
        <v>16</v>
      </c>
      <c r="F8996" t="s">
        <v>88</v>
      </c>
      <c r="G8996" t="s">
        <v>88</v>
      </c>
      <c r="H8996" t="s">
        <v>26516</v>
      </c>
      <c r="I8996" s="2">
        <v>43874</v>
      </c>
      <c r="J8996" t="s">
        <v>24030</v>
      </c>
      <c r="K8996" t="s">
        <v>24031</v>
      </c>
      <c r="L8996" t="s">
        <v>31</v>
      </c>
      <c r="M8996">
        <v>2116.962</v>
      </c>
      <c r="N8996">
        <v>292</v>
      </c>
      <c r="O8996" t="s">
        <v>39</v>
      </c>
      <c r="P8996" t="s">
        <v>39</v>
      </c>
      <c r="Q8996" s="2">
        <v>43891</v>
      </c>
      <c r="R8996" t="s">
        <v>23</v>
      </c>
      <c r="S8996" t="s">
        <v>45</v>
      </c>
      <c r="T8996">
        <f>_xlfn.DAYS(Raw_data_US_healthcare[[#This Row],[Discharge Date]],Raw_data_US_healthcare[[#This Row],[Date of Admission]])</f>
        <v>17</v>
      </c>
    </row>
    <row r="8997" spans="1:20" x14ac:dyDescent="0.3">
      <c r="A8997" t="s">
        <v>26511</v>
      </c>
      <c r="B8997" t="s">
        <v>23804</v>
      </c>
      <c r="C8997">
        <v>68</v>
      </c>
      <c r="D8997" t="str">
        <f>IF(Raw_data_US_healthcare[[#This Row],[Age]]&lt;35,"Young",IF(Raw_data_US_healthcare[[#This Row],[Age]]&lt;60,"Middle","Senior"))</f>
        <v>Senior</v>
      </c>
      <c r="E8997" t="s">
        <v>16</v>
      </c>
      <c r="F8997" t="s">
        <v>49</v>
      </c>
      <c r="G8997" t="s">
        <v>49</v>
      </c>
      <c r="H8997" t="s">
        <v>26516</v>
      </c>
      <c r="I8997" s="2">
        <v>45152</v>
      </c>
      <c r="J8997" t="s">
        <v>24032</v>
      </c>
      <c r="K8997" t="s">
        <v>1182</v>
      </c>
      <c r="L8997" t="s">
        <v>60</v>
      </c>
      <c r="M8997">
        <v>9555.7325000000001</v>
      </c>
      <c r="N8997">
        <v>285</v>
      </c>
      <c r="O8997" t="s">
        <v>43</v>
      </c>
      <c r="P8997" t="s">
        <v>43</v>
      </c>
      <c r="Q8997" s="2">
        <v>45176</v>
      </c>
      <c r="R8997" t="s">
        <v>32</v>
      </c>
      <c r="S8997" t="s">
        <v>33</v>
      </c>
      <c r="T8997">
        <f>_xlfn.DAYS(Raw_data_US_healthcare[[#This Row],[Discharge Date]],Raw_data_US_healthcare[[#This Row],[Date of Admission]])</f>
        <v>24</v>
      </c>
    </row>
    <row r="8998" spans="1:20" x14ac:dyDescent="0.3">
      <c r="A8998" t="s">
        <v>26511</v>
      </c>
      <c r="B8998" t="s">
        <v>9076</v>
      </c>
      <c r="C8998">
        <v>76</v>
      </c>
      <c r="D8998" t="str">
        <f>IF(Raw_data_US_healthcare[[#This Row],[Age]]&lt;35,"Young",IF(Raw_data_US_healthcare[[#This Row],[Age]]&lt;60,"Middle","Senior"))</f>
        <v>Senior</v>
      </c>
      <c r="E8998" t="s">
        <v>16</v>
      </c>
      <c r="F8998" t="s">
        <v>412</v>
      </c>
      <c r="G8998" t="s">
        <v>228</v>
      </c>
      <c r="H8998" t="s">
        <v>26514</v>
      </c>
      <c r="I8998" s="2">
        <v>45099</v>
      </c>
      <c r="J8998" t="s">
        <v>24033</v>
      </c>
      <c r="K8998" t="s">
        <v>991</v>
      </c>
      <c r="L8998" t="s">
        <v>56</v>
      </c>
      <c r="M8998">
        <v>6739.7218000000003</v>
      </c>
      <c r="N8998">
        <v>239</v>
      </c>
      <c r="O8998" t="s">
        <v>22</v>
      </c>
      <c r="P8998" t="s">
        <v>22</v>
      </c>
      <c r="Q8998" s="2">
        <v>45122</v>
      </c>
      <c r="R8998" t="s">
        <v>83</v>
      </c>
      <c r="S8998" t="s">
        <v>45</v>
      </c>
      <c r="T8998">
        <f>_xlfn.DAYS(Raw_data_US_healthcare[[#This Row],[Discharge Date]],Raw_data_US_healthcare[[#This Row],[Date of Admission]])</f>
        <v>23</v>
      </c>
    </row>
    <row r="8999" spans="1:20" x14ac:dyDescent="0.3">
      <c r="A8999" t="s">
        <v>26511</v>
      </c>
      <c r="B8999" t="s">
        <v>24034</v>
      </c>
      <c r="C8999">
        <v>66</v>
      </c>
      <c r="D8999" t="str">
        <f>IF(Raw_data_US_healthcare[[#This Row],[Age]]&lt;35,"Young",IF(Raw_data_US_healthcare[[#This Row],[Age]]&lt;60,"Middle","Senior"))</f>
        <v>Senior</v>
      </c>
      <c r="E8999" t="s">
        <v>16</v>
      </c>
      <c r="F8999" t="s">
        <v>17</v>
      </c>
      <c r="G8999" t="s">
        <v>17</v>
      </c>
      <c r="H8999" t="s">
        <v>26514</v>
      </c>
      <c r="I8999" s="2">
        <v>43970</v>
      </c>
      <c r="J8999" t="s">
        <v>10727</v>
      </c>
      <c r="K8999" t="s">
        <v>24035</v>
      </c>
      <c r="L8999" t="s">
        <v>21</v>
      </c>
      <c r="M8999">
        <v>36723.743999999999</v>
      </c>
      <c r="N8999">
        <v>171</v>
      </c>
      <c r="O8999" t="s">
        <v>22</v>
      </c>
      <c r="P8999" t="s">
        <v>22</v>
      </c>
      <c r="Q8999" s="2">
        <v>43974</v>
      </c>
      <c r="R8999" t="s">
        <v>83</v>
      </c>
      <c r="S8999" t="s">
        <v>24</v>
      </c>
      <c r="T8999">
        <f>_xlfn.DAYS(Raw_data_US_healthcare[[#This Row],[Discharge Date]],Raw_data_US_healthcare[[#This Row],[Date of Admission]])</f>
        <v>4</v>
      </c>
    </row>
    <row r="9000" spans="1:20" x14ac:dyDescent="0.3">
      <c r="A9000" t="s">
        <v>26512</v>
      </c>
      <c r="B9000" t="s">
        <v>24036</v>
      </c>
      <c r="C9000">
        <v>59</v>
      </c>
      <c r="D9000" t="str">
        <f>IF(Raw_data_US_healthcare[[#This Row],[Age]]&lt;35,"Young",IF(Raw_data_US_healthcare[[#This Row],[Age]]&lt;60,"Middle","Senior"))</f>
        <v>Middle</v>
      </c>
      <c r="E9000" t="s">
        <v>26</v>
      </c>
      <c r="F9000" t="s">
        <v>27</v>
      </c>
      <c r="G9000" t="s">
        <v>27</v>
      </c>
      <c r="H9000" t="s">
        <v>28</v>
      </c>
      <c r="I9000" s="2">
        <v>44505</v>
      </c>
      <c r="J9000" t="s">
        <v>24037</v>
      </c>
      <c r="K9000" t="s">
        <v>24038</v>
      </c>
      <c r="L9000" t="s">
        <v>52</v>
      </c>
      <c r="M9000">
        <v>23928.234799999998</v>
      </c>
      <c r="N9000">
        <v>358</v>
      </c>
      <c r="O9000" t="s">
        <v>43</v>
      </c>
      <c r="P9000" t="s">
        <v>43</v>
      </c>
      <c r="Q9000" s="2">
        <v>44526</v>
      </c>
      <c r="R9000" t="s">
        <v>44</v>
      </c>
      <c r="S9000" t="s">
        <v>45</v>
      </c>
      <c r="T9000">
        <f>_xlfn.DAYS(Raw_data_US_healthcare[[#This Row],[Discharge Date]],Raw_data_US_healthcare[[#This Row],[Date of Admission]])</f>
        <v>21</v>
      </c>
    </row>
    <row r="9001" spans="1:20" x14ac:dyDescent="0.3">
      <c r="A9001" t="s">
        <v>26512</v>
      </c>
      <c r="B9001" t="s">
        <v>24039</v>
      </c>
      <c r="C9001">
        <v>78</v>
      </c>
      <c r="D9001" t="str">
        <f>IF(Raw_data_US_healthcare[[#This Row],[Age]]&lt;35,"Young",IF(Raw_data_US_healthcare[[#This Row],[Age]]&lt;60,"Middle","Senior"))</f>
        <v>Senior</v>
      </c>
      <c r="E9001" t="s">
        <v>26</v>
      </c>
      <c r="F9001" t="s">
        <v>113</v>
      </c>
      <c r="G9001" t="s">
        <v>113</v>
      </c>
      <c r="H9001" t="s">
        <v>18</v>
      </c>
      <c r="I9001" s="2">
        <v>44815</v>
      </c>
      <c r="J9001" t="s">
        <v>15980</v>
      </c>
      <c r="K9001" t="s">
        <v>24040</v>
      </c>
      <c r="L9001" t="s">
        <v>21</v>
      </c>
      <c r="M9001">
        <v>18842.659100000001</v>
      </c>
      <c r="N9001">
        <v>170</v>
      </c>
      <c r="O9001" t="s">
        <v>22</v>
      </c>
      <c r="P9001" t="s">
        <v>22</v>
      </c>
      <c r="Q9001" s="2">
        <v>44821</v>
      </c>
      <c r="R9001" t="s">
        <v>83</v>
      </c>
      <c r="S9001" t="s">
        <v>24</v>
      </c>
      <c r="T9001">
        <f>_xlfn.DAYS(Raw_data_US_healthcare[[#This Row],[Discharge Date]],Raw_data_US_healthcare[[#This Row],[Date of Admission]])</f>
        <v>6</v>
      </c>
    </row>
    <row r="9002" spans="1:20" x14ac:dyDescent="0.3">
      <c r="A9002" t="s">
        <v>26512</v>
      </c>
      <c r="B9002" t="s">
        <v>18725</v>
      </c>
      <c r="C9002">
        <v>63</v>
      </c>
      <c r="D9002" t="str">
        <f>IF(Raw_data_US_healthcare[[#This Row],[Age]]&lt;35,"Young",IF(Raw_data_US_healthcare[[#This Row],[Age]]&lt;60,"Middle","Senior"))</f>
        <v>Senior</v>
      </c>
      <c r="E9002" t="s">
        <v>26</v>
      </c>
      <c r="F9002" t="s">
        <v>62</v>
      </c>
      <c r="G9002" t="s">
        <v>62</v>
      </c>
      <c r="H9002" t="s">
        <v>26516</v>
      </c>
      <c r="I9002" s="2">
        <v>43882</v>
      </c>
      <c r="J9002" t="s">
        <v>24041</v>
      </c>
      <c r="K9002" t="s">
        <v>24042</v>
      </c>
      <c r="L9002" t="s">
        <v>56</v>
      </c>
      <c r="M9002">
        <v>12638.726000000001</v>
      </c>
      <c r="N9002">
        <v>217</v>
      </c>
      <c r="O9002" t="s">
        <v>43</v>
      </c>
      <c r="P9002" t="s">
        <v>43</v>
      </c>
      <c r="Q9002" s="2">
        <v>43911</v>
      </c>
      <c r="R9002" t="s">
        <v>23</v>
      </c>
      <c r="S9002" t="s">
        <v>45</v>
      </c>
      <c r="T9002">
        <f>_xlfn.DAYS(Raw_data_US_healthcare[[#This Row],[Discharge Date]],Raw_data_US_healthcare[[#This Row],[Date of Admission]])</f>
        <v>29</v>
      </c>
    </row>
    <row r="9003" spans="1:20" x14ac:dyDescent="0.3">
      <c r="A9003" t="s">
        <v>26512</v>
      </c>
      <c r="B9003" t="s">
        <v>24043</v>
      </c>
      <c r="C9003">
        <v>85</v>
      </c>
      <c r="D9003" t="str">
        <f>IF(Raw_data_US_healthcare[[#This Row],[Age]]&lt;35,"Young",IF(Raw_data_US_healthcare[[#This Row],[Age]]&lt;60,"Middle","Senior"))</f>
        <v>Senior</v>
      </c>
      <c r="E9003" t="s">
        <v>26</v>
      </c>
      <c r="F9003" t="s">
        <v>35</v>
      </c>
      <c r="G9003" t="s">
        <v>35</v>
      </c>
      <c r="H9003" t="s">
        <v>26516</v>
      </c>
      <c r="I9003" s="2">
        <v>44846</v>
      </c>
      <c r="J9003" t="s">
        <v>24044</v>
      </c>
      <c r="K9003" t="s">
        <v>24045</v>
      </c>
      <c r="L9003" t="s">
        <v>31</v>
      </c>
      <c r="M9003">
        <v>17651.365399999999</v>
      </c>
      <c r="N9003">
        <v>246</v>
      </c>
      <c r="O9003" t="s">
        <v>39</v>
      </c>
      <c r="P9003" t="s">
        <v>39</v>
      </c>
      <c r="Q9003" s="2">
        <v>44862</v>
      </c>
      <c r="R9003" t="s">
        <v>44</v>
      </c>
      <c r="S9003" t="s">
        <v>45</v>
      </c>
      <c r="T9003">
        <f>_xlfn.DAYS(Raw_data_US_healthcare[[#This Row],[Discharge Date]],Raw_data_US_healthcare[[#This Row],[Date of Admission]])</f>
        <v>16</v>
      </c>
    </row>
    <row r="9004" spans="1:20" x14ac:dyDescent="0.3">
      <c r="A9004" t="s">
        <v>26511</v>
      </c>
      <c r="B9004" t="s">
        <v>24046</v>
      </c>
      <c r="C9004">
        <v>49</v>
      </c>
      <c r="D9004" t="str">
        <f>IF(Raw_data_US_healthcare[[#This Row],[Age]]&lt;35,"Young",IF(Raw_data_US_healthcare[[#This Row],[Age]]&lt;60,"Middle","Senior"))</f>
        <v>Middle</v>
      </c>
      <c r="E9004" t="s">
        <v>16</v>
      </c>
      <c r="F9004" t="s">
        <v>113</v>
      </c>
      <c r="G9004" t="s">
        <v>113</v>
      </c>
      <c r="H9004" t="s">
        <v>18</v>
      </c>
      <c r="I9004" s="2">
        <v>44249</v>
      </c>
      <c r="J9004" t="s">
        <v>24047</v>
      </c>
      <c r="K9004" t="s">
        <v>24048</v>
      </c>
      <c r="L9004" t="s">
        <v>60</v>
      </c>
      <c r="M9004">
        <v>16870.9391</v>
      </c>
      <c r="N9004">
        <v>248</v>
      </c>
      <c r="O9004" t="s">
        <v>39</v>
      </c>
      <c r="P9004" t="s">
        <v>39</v>
      </c>
      <c r="Q9004" s="2">
        <v>44267</v>
      </c>
      <c r="R9004" t="s">
        <v>23</v>
      </c>
      <c r="S9004" t="s">
        <v>24</v>
      </c>
      <c r="T9004">
        <f>_xlfn.DAYS(Raw_data_US_healthcare[[#This Row],[Discharge Date]],Raw_data_US_healthcare[[#This Row],[Date of Admission]])</f>
        <v>18</v>
      </c>
    </row>
    <row r="9005" spans="1:20" x14ac:dyDescent="0.3">
      <c r="A9005" t="s">
        <v>26512</v>
      </c>
      <c r="B9005" t="s">
        <v>24049</v>
      </c>
      <c r="C9005">
        <v>26</v>
      </c>
      <c r="D9005" t="str">
        <f>IF(Raw_data_US_healthcare[[#This Row],[Age]]&lt;35,"Young",IF(Raw_data_US_healthcare[[#This Row],[Age]]&lt;60,"Middle","Senior"))</f>
        <v>Young</v>
      </c>
      <c r="E9005" t="s">
        <v>26</v>
      </c>
      <c r="F9005" t="s">
        <v>35</v>
      </c>
      <c r="G9005" t="s">
        <v>35</v>
      </c>
      <c r="H9005" t="s">
        <v>36</v>
      </c>
      <c r="I9005" s="2">
        <v>44689</v>
      </c>
      <c r="J9005" t="s">
        <v>24050</v>
      </c>
      <c r="K9005" t="s">
        <v>24051</v>
      </c>
      <c r="L9005" t="s">
        <v>60</v>
      </c>
      <c r="M9005">
        <v>13213.041499999999</v>
      </c>
      <c r="N9005">
        <v>347</v>
      </c>
      <c r="O9005" t="s">
        <v>43</v>
      </c>
      <c r="P9005" t="s">
        <v>43</v>
      </c>
      <c r="Q9005" s="2">
        <v>44695</v>
      </c>
      <c r="R9005" t="s">
        <v>23</v>
      </c>
      <c r="S9005" t="s">
        <v>45</v>
      </c>
      <c r="T9005">
        <f>_xlfn.DAYS(Raw_data_US_healthcare[[#This Row],[Discharge Date]],Raw_data_US_healthcare[[#This Row],[Date of Admission]])</f>
        <v>6</v>
      </c>
    </row>
    <row r="9006" spans="1:20" x14ac:dyDescent="0.3">
      <c r="A9006" t="s">
        <v>26512</v>
      </c>
      <c r="B9006" t="s">
        <v>24052</v>
      </c>
      <c r="C9006">
        <v>55</v>
      </c>
      <c r="D9006" t="str">
        <f>IF(Raw_data_US_healthcare[[#This Row],[Age]]&lt;35,"Young",IF(Raw_data_US_healthcare[[#This Row],[Age]]&lt;60,"Middle","Senior"))</f>
        <v>Middle</v>
      </c>
      <c r="E9006" t="s">
        <v>26</v>
      </c>
      <c r="F9006" t="s">
        <v>27</v>
      </c>
      <c r="G9006" t="s">
        <v>27</v>
      </c>
      <c r="H9006" t="s">
        <v>36</v>
      </c>
      <c r="I9006" s="2">
        <v>44080</v>
      </c>
      <c r="J9006" t="s">
        <v>24053</v>
      </c>
      <c r="K9006" t="s">
        <v>24054</v>
      </c>
      <c r="L9006" t="s">
        <v>52</v>
      </c>
      <c r="M9006">
        <v>7874.6514999999999</v>
      </c>
      <c r="N9006">
        <v>221</v>
      </c>
      <c r="O9006" t="s">
        <v>43</v>
      </c>
      <c r="P9006" t="s">
        <v>43</v>
      </c>
      <c r="Q9006" s="2">
        <v>44106</v>
      </c>
      <c r="R9006" t="s">
        <v>32</v>
      </c>
      <c r="S9006" t="s">
        <v>24</v>
      </c>
      <c r="T9006">
        <f>_xlfn.DAYS(Raw_data_US_healthcare[[#This Row],[Discharge Date]],Raw_data_US_healthcare[[#This Row],[Date of Admission]])</f>
        <v>26</v>
      </c>
    </row>
    <row r="9007" spans="1:20" x14ac:dyDescent="0.3">
      <c r="A9007" t="s">
        <v>26512</v>
      </c>
      <c r="B9007" t="s">
        <v>24055</v>
      </c>
      <c r="C9007">
        <v>61</v>
      </c>
      <c r="D9007" t="str">
        <f>IF(Raw_data_US_healthcare[[#This Row],[Age]]&lt;35,"Young",IF(Raw_data_US_healthcare[[#This Row],[Age]]&lt;60,"Middle","Senior"))</f>
        <v>Senior</v>
      </c>
      <c r="E9007" t="s">
        <v>26</v>
      </c>
      <c r="F9007" t="s">
        <v>88</v>
      </c>
      <c r="G9007" t="s">
        <v>88</v>
      </c>
      <c r="H9007" t="s">
        <v>69</v>
      </c>
      <c r="I9007" s="2">
        <v>44456</v>
      </c>
      <c r="J9007" t="s">
        <v>24056</v>
      </c>
      <c r="K9007" t="s">
        <v>24057</v>
      </c>
      <c r="L9007" t="s">
        <v>21</v>
      </c>
      <c r="M9007">
        <v>61098.265200000002</v>
      </c>
      <c r="N9007">
        <v>137</v>
      </c>
      <c r="O9007" t="s">
        <v>22</v>
      </c>
      <c r="P9007" t="s">
        <v>22</v>
      </c>
      <c r="Q9007" s="2">
        <v>44465</v>
      </c>
      <c r="R9007" t="s">
        <v>44</v>
      </c>
      <c r="S9007" t="s">
        <v>24</v>
      </c>
      <c r="T9007">
        <f>_xlfn.DAYS(Raw_data_US_healthcare[[#This Row],[Discharge Date]],Raw_data_US_healthcare[[#This Row],[Date of Admission]])</f>
        <v>9</v>
      </c>
    </row>
    <row r="9008" spans="1:20" x14ac:dyDescent="0.3">
      <c r="A9008" t="s">
        <v>26512</v>
      </c>
      <c r="B9008" t="s">
        <v>24058</v>
      </c>
      <c r="C9008">
        <v>78</v>
      </c>
      <c r="D9008" t="str">
        <f>IF(Raw_data_US_healthcare[[#This Row],[Age]]&lt;35,"Young",IF(Raw_data_US_healthcare[[#This Row],[Age]]&lt;60,"Middle","Senior"))</f>
        <v>Senior</v>
      </c>
      <c r="E9008" t="s">
        <v>26</v>
      </c>
      <c r="F9008" t="s">
        <v>62</v>
      </c>
      <c r="G9008" t="s">
        <v>62</v>
      </c>
      <c r="H9008" t="s">
        <v>26516</v>
      </c>
      <c r="I9008" s="2">
        <v>43918</v>
      </c>
      <c r="J9008" t="s">
        <v>24059</v>
      </c>
      <c r="K9008" t="s">
        <v>24060</v>
      </c>
      <c r="L9008" t="s">
        <v>21</v>
      </c>
      <c r="M9008">
        <v>6136.8290999999999</v>
      </c>
      <c r="N9008">
        <v>438</v>
      </c>
      <c r="O9008" t="s">
        <v>39</v>
      </c>
      <c r="P9008" t="s">
        <v>39</v>
      </c>
      <c r="Q9008" s="2">
        <v>43944</v>
      </c>
      <c r="R9008" t="s">
        <v>23</v>
      </c>
      <c r="S9008" t="s">
        <v>24</v>
      </c>
      <c r="T9008">
        <f>_xlfn.DAYS(Raw_data_US_healthcare[[#This Row],[Discharge Date]],Raw_data_US_healthcare[[#This Row],[Date of Admission]])</f>
        <v>26</v>
      </c>
    </row>
    <row r="9009" spans="1:20" x14ac:dyDescent="0.3">
      <c r="A9009" t="s">
        <v>26511</v>
      </c>
      <c r="B9009" t="s">
        <v>24061</v>
      </c>
      <c r="C9009">
        <v>45</v>
      </c>
      <c r="D9009" t="str">
        <f>IF(Raw_data_US_healthcare[[#This Row],[Age]]&lt;35,"Young",IF(Raw_data_US_healthcare[[#This Row],[Age]]&lt;60,"Middle","Senior"))</f>
        <v>Middle</v>
      </c>
      <c r="E9009" t="s">
        <v>16</v>
      </c>
      <c r="F9009" t="s">
        <v>17</v>
      </c>
      <c r="G9009" t="s">
        <v>17</v>
      </c>
      <c r="H9009" t="s">
        <v>36</v>
      </c>
      <c r="I9009" s="2">
        <v>43947</v>
      </c>
      <c r="J9009" t="s">
        <v>21079</v>
      </c>
      <c r="K9009" t="s">
        <v>13307</v>
      </c>
      <c r="L9009" t="s">
        <v>21</v>
      </c>
      <c r="M9009">
        <v>6888.6597000000002</v>
      </c>
      <c r="N9009">
        <v>464</v>
      </c>
      <c r="O9009" t="s">
        <v>22</v>
      </c>
      <c r="P9009" t="s">
        <v>22</v>
      </c>
      <c r="Q9009" s="2">
        <v>43964</v>
      </c>
      <c r="R9009" t="s">
        <v>44</v>
      </c>
      <c r="S9009" t="s">
        <v>33</v>
      </c>
      <c r="T9009">
        <f>_xlfn.DAYS(Raw_data_US_healthcare[[#This Row],[Discharge Date]],Raw_data_US_healthcare[[#This Row],[Date of Admission]])</f>
        <v>17</v>
      </c>
    </row>
    <row r="9010" spans="1:20" x14ac:dyDescent="0.3">
      <c r="A9010" t="s">
        <v>26512</v>
      </c>
      <c r="B9010" t="s">
        <v>24062</v>
      </c>
      <c r="C9010">
        <v>24</v>
      </c>
      <c r="D9010" t="str">
        <f>IF(Raw_data_US_healthcare[[#This Row],[Age]]&lt;35,"Young",IF(Raw_data_US_healthcare[[#This Row],[Age]]&lt;60,"Middle","Senior"))</f>
        <v>Young</v>
      </c>
      <c r="E9010" t="s">
        <v>26</v>
      </c>
      <c r="F9010" t="s">
        <v>49</v>
      </c>
      <c r="G9010" t="s">
        <v>49</v>
      </c>
      <c r="H9010" t="s">
        <v>28</v>
      </c>
      <c r="I9010" s="2">
        <v>43686</v>
      </c>
      <c r="J9010" t="s">
        <v>24063</v>
      </c>
      <c r="K9010" t="s">
        <v>24064</v>
      </c>
      <c r="L9010" t="s">
        <v>31</v>
      </c>
      <c r="M9010">
        <v>11633.664500000001</v>
      </c>
      <c r="N9010">
        <v>186</v>
      </c>
      <c r="O9010" t="s">
        <v>43</v>
      </c>
      <c r="P9010" t="s">
        <v>43</v>
      </c>
      <c r="Q9010" s="2">
        <v>43709</v>
      </c>
      <c r="R9010" t="s">
        <v>44</v>
      </c>
      <c r="S9010" t="s">
        <v>24</v>
      </c>
      <c r="T9010">
        <f>_xlfn.DAYS(Raw_data_US_healthcare[[#This Row],[Discharge Date]],Raw_data_US_healthcare[[#This Row],[Date of Admission]])</f>
        <v>23</v>
      </c>
    </row>
    <row r="9011" spans="1:20" x14ac:dyDescent="0.3">
      <c r="A9011" t="s">
        <v>26512</v>
      </c>
      <c r="B9011" t="s">
        <v>3259</v>
      </c>
      <c r="C9011">
        <v>63</v>
      </c>
      <c r="D9011" t="str">
        <f>IF(Raw_data_US_healthcare[[#This Row],[Age]]&lt;35,"Young",IF(Raw_data_US_healthcare[[#This Row],[Age]]&lt;60,"Middle","Senior"))</f>
        <v>Senior</v>
      </c>
      <c r="E9011" t="s">
        <v>26</v>
      </c>
      <c r="F9011" t="s">
        <v>49</v>
      </c>
      <c r="G9011" t="s">
        <v>49</v>
      </c>
      <c r="H9011" t="s">
        <v>26516</v>
      </c>
      <c r="I9011" s="2">
        <v>44498</v>
      </c>
      <c r="J9011" t="s">
        <v>24065</v>
      </c>
      <c r="K9011" t="s">
        <v>24066</v>
      </c>
      <c r="L9011" t="s">
        <v>21</v>
      </c>
      <c r="M9011">
        <v>20138.235700000001</v>
      </c>
      <c r="N9011">
        <v>410</v>
      </c>
      <c r="O9011" t="s">
        <v>39</v>
      </c>
      <c r="P9011" t="s">
        <v>39</v>
      </c>
      <c r="Q9011" s="2">
        <v>44501</v>
      </c>
      <c r="R9011" t="s">
        <v>23</v>
      </c>
      <c r="S9011" t="s">
        <v>24</v>
      </c>
      <c r="T9011">
        <f>_xlfn.DAYS(Raw_data_US_healthcare[[#This Row],[Discharge Date]],Raw_data_US_healthcare[[#This Row],[Date of Admission]])</f>
        <v>3</v>
      </c>
    </row>
    <row r="9012" spans="1:20" x14ac:dyDescent="0.3">
      <c r="A9012" t="s">
        <v>26511</v>
      </c>
      <c r="B9012" t="s">
        <v>24067</v>
      </c>
      <c r="C9012">
        <v>55</v>
      </c>
      <c r="D9012" t="str">
        <f>IF(Raw_data_US_healthcare[[#This Row],[Age]]&lt;35,"Young",IF(Raw_data_US_healthcare[[#This Row],[Age]]&lt;60,"Middle","Senior"))</f>
        <v>Middle</v>
      </c>
      <c r="E9012" t="s">
        <v>16</v>
      </c>
      <c r="F9012" t="s">
        <v>412</v>
      </c>
      <c r="G9012" t="s">
        <v>228</v>
      </c>
      <c r="H9012" t="s">
        <v>18</v>
      </c>
      <c r="I9012" s="2">
        <v>43943</v>
      </c>
      <c r="J9012" t="s">
        <v>24068</v>
      </c>
      <c r="K9012" t="s">
        <v>24069</v>
      </c>
      <c r="L9012" t="s">
        <v>52</v>
      </c>
      <c r="M9012">
        <v>48090.796699999999</v>
      </c>
      <c r="N9012">
        <v>299</v>
      </c>
      <c r="O9012" t="s">
        <v>22</v>
      </c>
      <c r="P9012" t="s">
        <v>22</v>
      </c>
      <c r="Q9012" s="2">
        <v>43965</v>
      </c>
      <c r="R9012" t="s">
        <v>83</v>
      </c>
      <c r="S9012" t="s">
        <v>33</v>
      </c>
      <c r="T9012">
        <f>_xlfn.DAYS(Raw_data_US_healthcare[[#This Row],[Discharge Date]],Raw_data_US_healthcare[[#This Row],[Date of Admission]])</f>
        <v>22</v>
      </c>
    </row>
    <row r="9013" spans="1:20" x14ac:dyDescent="0.3">
      <c r="A9013" t="s">
        <v>26511</v>
      </c>
      <c r="B9013" t="s">
        <v>24070</v>
      </c>
      <c r="C9013">
        <v>50</v>
      </c>
      <c r="D9013" t="str">
        <f>IF(Raw_data_US_healthcare[[#This Row],[Age]]&lt;35,"Young",IF(Raw_data_US_healthcare[[#This Row],[Age]]&lt;60,"Middle","Senior"))</f>
        <v>Middle</v>
      </c>
      <c r="E9013" t="s">
        <v>16</v>
      </c>
      <c r="F9013" t="s">
        <v>88</v>
      </c>
      <c r="G9013" t="s">
        <v>88</v>
      </c>
      <c r="H9013" t="s">
        <v>69</v>
      </c>
      <c r="I9013" s="2">
        <v>43479</v>
      </c>
      <c r="J9013" t="s">
        <v>24071</v>
      </c>
      <c r="K9013" t="s">
        <v>24072</v>
      </c>
      <c r="L9013" t="s">
        <v>60</v>
      </c>
      <c r="M9013">
        <v>23688.778399999999</v>
      </c>
      <c r="N9013">
        <v>217</v>
      </c>
      <c r="O9013" t="s">
        <v>22</v>
      </c>
      <c r="P9013" t="s">
        <v>22</v>
      </c>
      <c r="Q9013" s="2">
        <v>43502</v>
      </c>
      <c r="R9013" t="s">
        <v>48</v>
      </c>
      <c r="S9013" t="s">
        <v>45</v>
      </c>
      <c r="T9013">
        <f>_xlfn.DAYS(Raw_data_US_healthcare[[#This Row],[Discharge Date]],Raw_data_US_healthcare[[#This Row],[Date of Admission]])</f>
        <v>23</v>
      </c>
    </row>
    <row r="9014" spans="1:20" x14ac:dyDescent="0.3">
      <c r="A9014" t="s">
        <v>26512</v>
      </c>
      <c r="B9014" t="s">
        <v>24073</v>
      </c>
      <c r="C9014">
        <v>18</v>
      </c>
      <c r="D9014" t="str">
        <f>IF(Raw_data_US_healthcare[[#This Row],[Age]]&lt;35,"Young",IF(Raw_data_US_healthcare[[#This Row],[Age]]&lt;60,"Middle","Senior"))</f>
        <v>Young</v>
      </c>
      <c r="E9014" t="s">
        <v>26</v>
      </c>
      <c r="F9014" t="s">
        <v>49</v>
      </c>
      <c r="G9014" t="s">
        <v>49</v>
      </c>
      <c r="H9014" t="s">
        <v>26516</v>
      </c>
      <c r="I9014" s="2">
        <v>44072</v>
      </c>
      <c r="J9014" t="s">
        <v>24074</v>
      </c>
      <c r="K9014" t="s">
        <v>24075</v>
      </c>
      <c r="L9014" t="s">
        <v>52</v>
      </c>
      <c r="M9014">
        <v>29551.514599999999</v>
      </c>
      <c r="N9014">
        <v>129</v>
      </c>
      <c r="O9014" t="s">
        <v>39</v>
      </c>
      <c r="P9014" t="s">
        <v>39</v>
      </c>
      <c r="Q9014" s="2">
        <v>44102</v>
      </c>
      <c r="R9014" t="s">
        <v>23</v>
      </c>
      <c r="S9014" t="s">
        <v>24</v>
      </c>
      <c r="T9014">
        <f>_xlfn.DAYS(Raw_data_US_healthcare[[#This Row],[Discharge Date]],Raw_data_US_healthcare[[#This Row],[Date of Admission]])</f>
        <v>30</v>
      </c>
    </row>
    <row r="9015" spans="1:20" x14ac:dyDescent="0.3">
      <c r="A9015" t="s">
        <v>26511</v>
      </c>
      <c r="B9015" t="s">
        <v>24076</v>
      </c>
      <c r="C9015">
        <v>77</v>
      </c>
      <c r="D9015" t="str">
        <f>IF(Raw_data_US_healthcare[[#This Row],[Age]]&lt;35,"Young",IF(Raw_data_US_healthcare[[#This Row],[Age]]&lt;60,"Middle","Senior"))</f>
        <v>Senior</v>
      </c>
      <c r="E9015" t="s">
        <v>16</v>
      </c>
      <c r="F9015" t="s">
        <v>62</v>
      </c>
      <c r="G9015" t="s">
        <v>62</v>
      </c>
      <c r="H9015" t="s">
        <v>36</v>
      </c>
      <c r="I9015" s="2">
        <v>43480</v>
      </c>
      <c r="J9015" t="s">
        <v>24077</v>
      </c>
      <c r="K9015" t="s">
        <v>24078</v>
      </c>
      <c r="L9015" t="s">
        <v>21</v>
      </c>
      <c r="M9015">
        <v>4555.3307999999997</v>
      </c>
      <c r="N9015">
        <v>473</v>
      </c>
      <c r="O9015" t="s">
        <v>22</v>
      </c>
      <c r="P9015" t="s">
        <v>22</v>
      </c>
      <c r="Q9015" s="2">
        <v>43486</v>
      </c>
      <c r="R9015" t="s">
        <v>32</v>
      </c>
      <c r="S9015" t="s">
        <v>24</v>
      </c>
      <c r="T9015">
        <f>_xlfn.DAYS(Raw_data_US_healthcare[[#This Row],[Discharge Date]],Raw_data_US_healthcare[[#This Row],[Date of Admission]])</f>
        <v>6</v>
      </c>
    </row>
    <row r="9016" spans="1:20" x14ac:dyDescent="0.3">
      <c r="A9016" t="s">
        <v>26511</v>
      </c>
      <c r="B9016" t="s">
        <v>24079</v>
      </c>
      <c r="C9016">
        <v>56</v>
      </c>
      <c r="D9016" t="str">
        <f>IF(Raw_data_US_healthcare[[#This Row],[Age]]&lt;35,"Young",IF(Raw_data_US_healthcare[[#This Row],[Age]]&lt;60,"Middle","Senior"))</f>
        <v>Middle</v>
      </c>
      <c r="E9016" t="s">
        <v>16</v>
      </c>
      <c r="F9016" t="s">
        <v>27</v>
      </c>
      <c r="G9016" t="s">
        <v>27</v>
      </c>
      <c r="H9016" t="s">
        <v>69</v>
      </c>
      <c r="I9016" s="2">
        <v>44480</v>
      </c>
      <c r="J9016" t="s">
        <v>24080</v>
      </c>
      <c r="K9016" t="s">
        <v>24081</v>
      </c>
      <c r="L9016" t="s">
        <v>31</v>
      </c>
      <c r="M9016">
        <v>10617.5928</v>
      </c>
      <c r="N9016">
        <v>391</v>
      </c>
      <c r="O9016" t="s">
        <v>22</v>
      </c>
      <c r="P9016" t="s">
        <v>22</v>
      </c>
      <c r="Q9016" s="2">
        <v>44499</v>
      </c>
      <c r="R9016" t="s">
        <v>83</v>
      </c>
      <c r="S9016" t="s">
        <v>24</v>
      </c>
      <c r="T9016">
        <f>_xlfn.DAYS(Raw_data_US_healthcare[[#This Row],[Discharge Date]],Raw_data_US_healthcare[[#This Row],[Date of Admission]])</f>
        <v>19</v>
      </c>
    </row>
    <row r="9017" spans="1:20" x14ac:dyDescent="0.3">
      <c r="A9017" t="s">
        <v>26512</v>
      </c>
      <c r="B9017" t="s">
        <v>24082</v>
      </c>
      <c r="C9017">
        <v>50</v>
      </c>
      <c r="D9017" t="str">
        <f>IF(Raw_data_US_healthcare[[#This Row],[Age]]&lt;35,"Young",IF(Raw_data_US_healthcare[[#This Row],[Age]]&lt;60,"Middle","Senior"))</f>
        <v>Middle</v>
      </c>
      <c r="E9017" t="s">
        <v>26</v>
      </c>
      <c r="F9017" t="s">
        <v>62</v>
      </c>
      <c r="G9017" t="s">
        <v>62</v>
      </c>
      <c r="H9017" t="s">
        <v>28</v>
      </c>
      <c r="I9017" s="2">
        <v>43457</v>
      </c>
      <c r="J9017" t="s">
        <v>24083</v>
      </c>
      <c r="K9017" t="s">
        <v>24084</v>
      </c>
      <c r="L9017" t="s">
        <v>56</v>
      </c>
      <c r="M9017">
        <v>8753.0007999999998</v>
      </c>
      <c r="N9017">
        <v>258</v>
      </c>
      <c r="O9017" t="s">
        <v>43</v>
      </c>
      <c r="P9017" t="s">
        <v>43</v>
      </c>
      <c r="Q9017" s="2">
        <v>43481</v>
      </c>
      <c r="R9017" t="s">
        <v>32</v>
      </c>
      <c r="S9017" t="s">
        <v>33</v>
      </c>
      <c r="T9017">
        <f>_xlfn.DAYS(Raw_data_US_healthcare[[#This Row],[Discharge Date]],Raw_data_US_healthcare[[#This Row],[Date of Admission]])</f>
        <v>24</v>
      </c>
    </row>
    <row r="9018" spans="1:20" x14ac:dyDescent="0.3">
      <c r="A9018" t="s">
        <v>26512</v>
      </c>
      <c r="B9018" t="s">
        <v>24085</v>
      </c>
      <c r="C9018">
        <v>26</v>
      </c>
      <c r="D9018" t="str">
        <f>IF(Raw_data_US_healthcare[[#This Row],[Age]]&lt;35,"Young",IF(Raw_data_US_healthcare[[#This Row],[Age]]&lt;60,"Middle","Senior"))</f>
        <v>Young</v>
      </c>
      <c r="E9018" t="s">
        <v>26</v>
      </c>
      <c r="F9018" t="s">
        <v>113</v>
      </c>
      <c r="G9018" t="s">
        <v>113</v>
      </c>
      <c r="H9018" t="s">
        <v>69</v>
      </c>
      <c r="I9018" s="2">
        <v>44399</v>
      </c>
      <c r="J9018" t="s">
        <v>24086</v>
      </c>
      <c r="K9018" t="s">
        <v>24087</v>
      </c>
      <c r="L9018" t="s">
        <v>56</v>
      </c>
      <c r="M9018">
        <v>35999.342199999999</v>
      </c>
      <c r="N9018">
        <v>467</v>
      </c>
      <c r="O9018" t="s">
        <v>22</v>
      </c>
      <c r="P9018" t="s">
        <v>22</v>
      </c>
      <c r="Q9018" s="2">
        <v>44411</v>
      </c>
      <c r="R9018" t="s">
        <v>48</v>
      </c>
      <c r="S9018" t="s">
        <v>24</v>
      </c>
      <c r="T9018">
        <f>_xlfn.DAYS(Raw_data_US_healthcare[[#This Row],[Discharge Date]],Raw_data_US_healthcare[[#This Row],[Date of Admission]])</f>
        <v>12</v>
      </c>
    </row>
    <row r="9019" spans="1:20" x14ac:dyDescent="0.3">
      <c r="A9019" t="s">
        <v>26511</v>
      </c>
      <c r="B9019" t="s">
        <v>24088</v>
      </c>
      <c r="C9019">
        <v>22</v>
      </c>
      <c r="D9019" t="str">
        <f>IF(Raw_data_US_healthcare[[#This Row],[Age]]&lt;35,"Young",IF(Raw_data_US_healthcare[[#This Row],[Age]]&lt;60,"Middle","Senior"))</f>
        <v>Young</v>
      </c>
      <c r="E9019" t="s">
        <v>16</v>
      </c>
      <c r="F9019" t="s">
        <v>35</v>
      </c>
      <c r="G9019" t="s">
        <v>35</v>
      </c>
      <c r="H9019" t="s">
        <v>18</v>
      </c>
      <c r="I9019" s="2">
        <v>43906</v>
      </c>
      <c r="J9019" t="s">
        <v>24089</v>
      </c>
      <c r="K9019" t="s">
        <v>24090</v>
      </c>
      <c r="L9019" t="s">
        <v>56</v>
      </c>
      <c r="M9019">
        <v>57270.071199999998</v>
      </c>
      <c r="N9019">
        <v>479</v>
      </c>
      <c r="O9019" t="s">
        <v>39</v>
      </c>
      <c r="P9019" t="s">
        <v>39</v>
      </c>
      <c r="Q9019" s="2">
        <v>43924</v>
      </c>
      <c r="R9019" t="s">
        <v>48</v>
      </c>
      <c r="S9019" t="s">
        <v>33</v>
      </c>
      <c r="T9019">
        <f>_xlfn.DAYS(Raw_data_US_healthcare[[#This Row],[Discharge Date]],Raw_data_US_healthcare[[#This Row],[Date of Admission]])</f>
        <v>18</v>
      </c>
    </row>
    <row r="9020" spans="1:20" x14ac:dyDescent="0.3">
      <c r="A9020" t="s">
        <v>26511</v>
      </c>
      <c r="B9020" t="s">
        <v>24091</v>
      </c>
      <c r="C9020">
        <v>82</v>
      </c>
      <c r="D9020" t="str">
        <f>IF(Raw_data_US_healthcare[[#This Row],[Age]]&lt;35,"Young",IF(Raw_data_US_healthcare[[#This Row],[Age]]&lt;60,"Middle","Senior"))</f>
        <v>Senior</v>
      </c>
      <c r="E9020" t="s">
        <v>16</v>
      </c>
      <c r="F9020" t="s">
        <v>17</v>
      </c>
      <c r="G9020" t="s">
        <v>17</v>
      </c>
      <c r="H9020" t="s">
        <v>26516</v>
      </c>
      <c r="I9020" s="2">
        <v>43723</v>
      </c>
      <c r="J9020" t="s">
        <v>24092</v>
      </c>
      <c r="K9020" t="s">
        <v>19991</v>
      </c>
      <c r="L9020" t="s">
        <v>21</v>
      </c>
      <c r="M9020">
        <v>32070.207299999998</v>
      </c>
      <c r="N9020">
        <v>276</v>
      </c>
      <c r="O9020" t="s">
        <v>39</v>
      </c>
      <c r="P9020" t="s">
        <v>39</v>
      </c>
      <c r="Q9020" s="2">
        <v>43731</v>
      </c>
      <c r="R9020" t="s">
        <v>32</v>
      </c>
      <c r="S9020" t="s">
        <v>33</v>
      </c>
      <c r="T9020">
        <f>_xlfn.DAYS(Raw_data_US_healthcare[[#This Row],[Discharge Date]],Raw_data_US_healthcare[[#This Row],[Date of Admission]])</f>
        <v>8</v>
      </c>
    </row>
    <row r="9021" spans="1:20" x14ac:dyDescent="0.3">
      <c r="A9021" t="s">
        <v>26511</v>
      </c>
      <c r="B9021" t="s">
        <v>10312</v>
      </c>
      <c r="C9021">
        <v>85</v>
      </c>
      <c r="D9021" t="str">
        <f>IF(Raw_data_US_healthcare[[#This Row],[Age]]&lt;35,"Young",IF(Raw_data_US_healthcare[[#This Row],[Age]]&lt;60,"Middle","Senior"))</f>
        <v>Senior</v>
      </c>
      <c r="E9021" t="s">
        <v>16</v>
      </c>
      <c r="F9021" t="s">
        <v>49</v>
      </c>
      <c r="G9021" t="s">
        <v>49</v>
      </c>
      <c r="H9021" t="s">
        <v>69</v>
      </c>
      <c r="I9021" s="2">
        <v>43583</v>
      </c>
      <c r="J9021" t="s">
        <v>24093</v>
      </c>
      <c r="K9021" t="s">
        <v>24094</v>
      </c>
      <c r="L9021" t="s">
        <v>21</v>
      </c>
      <c r="M9021">
        <v>55505.5697</v>
      </c>
      <c r="N9021">
        <v>184</v>
      </c>
      <c r="O9021" t="s">
        <v>22</v>
      </c>
      <c r="P9021" t="s">
        <v>22</v>
      </c>
      <c r="Q9021" s="2">
        <v>43586</v>
      </c>
      <c r="R9021" t="s">
        <v>83</v>
      </c>
      <c r="S9021" t="s">
        <v>24</v>
      </c>
      <c r="T9021">
        <f>_xlfn.DAYS(Raw_data_US_healthcare[[#This Row],[Discharge Date]],Raw_data_US_healthcare[[#This Row],[Date of Admission]])</f>
        <v>3</v>
      </c>
    </row>
    <row r="9022" spans="1:20" x14ac:dyDescent="0.3">
      <c r="A9022" t="s">
        <v>26512</v>
      </c>
      <c r="B9022" t="s">
        <v>24095</v>
      </c>
      <c r="C9022">
        <v>53</v>
      </c>
      <c r="D9022" t="str">
        <f>IF(Raw_data_US_healthcare[[#This Row],[Age]]&lt;35,"Young",IF(Raw_data_US_healthcare[[#This Row],[Age]]&lt;60,"Middle","Senior"))</f>
        <v>Middle</v>
      </c>
      <c r="E9022" t="s">
        <v>26</v>
      </c>
      <c r="F9022" t="s">
        <v>27</v>
      </c>
      <c r="G9022" t="s">
        <v>27</v>
      </c>
      <c r="H9022" t="s">
        <v>69</v>
      </c>
      <c r="I9022" s="2">
        <v>44361</v>
      </c>
      <c r="J9022" t="s">
        <v>910</v>
      </c>
      <c r="K9022" t="s">
        <v>24096</v>
      </c>
      <c r="L9022" t="s">
        <v>31</v>
      </c>
      <c r="M9022">
        <v>9683.9717000000001</v>
      </c>
      <c r="N9022">
        <v>237</v>
      </c>
      <c r="O9022" t="s">
        <v>39</v>
      </c>
      <c r="P9022" t="s">
        <v>39</v>
      </c>
      <c r="Q9022" s="2">
        <v>44381</v>
      </c>
      <c r="R9022" t="s">
        <v>48</v>
      </c>
      <c r="S9022" t="s">
        <v>45</v>
      </c>
      <c r="T9022">
        <f>_xlfn.DAYS(Raw_data_US_healthcare[[#This Row],[Discharge Date]],Raw_data_US_healthcare[[#This Row],[Date of Admission]])</f>
        <v>20</v>
      </c>
    </row>
    <row r="9023" spans="1:20" x14ac:dyDescent="0.3">
      <c r="A9023" t="s">
        <v>26511</v>
      </c>
      <c r="B9023" t="s">
        <v>15804</v>
      </c>
      <c r="C9023">
        <v>64</v>
      </c>
      <c r="D9023" t="str">
        <f>IF(Raw_data_US_healthcare[[#This Row],[Age]]&lt;35,"Young",IF(Raw_data_US_healthcare[[#This Row],[Age]]&lt;60,"Middle","Senior"))</f>
        <v>Senior</v>
      </c>
      <c r="E9023" t="s">
        <v>16</v>
      </c>
      <c r="F9023" t="s">
        <v>62</v>
      </c>
      <c r="G9023" t="s">
        <v>62</v>
      </c>
      <c r="H9023" t="s">
        <v>26516</v>
      </c>
      <c r="I9023" s="2">
        <v>43823</v>
      </c>
      <c r="J9023" t="s">
        <v>24097</v>
      </c>
      <c r="K9023" t="s">
        <v>19097</v>
      </c>
      <c r="L9023" t="s">
        <v>21</v>
      </c>
      <c r="M9023">
        <v>11139.9738</v>
      </c>
      <c r="N9023">
        <v>298</v>
      </c>
      <c r="O9023" t="s">
        <v>39</v>
      </c>
      <c r="P9023" t="s">
        <v>39</v>
      </c>
      <c r="Q9023" s="2">
        <v>43835</v>
      </c>
      <c r="R9023" t="s">
        <v>48</v>
      </c>
      <c r="S9023" t="s">
        <v>33</v>
      </c>
      <c r="T9023">
        <f>_xlfn.DAYS(Raw_data_US_healthcare[[#This Row],[Discharge Date]],Raw_data_US_healthcare[[#This Row],[Date of Admission]])</f>
        <v>12</v>
      </c>
    </row>
    <row r="9024" spans="1:20" x14ac:dyDescent="0.3">
      <c r="A9024" t="s">
        <v>26512</v>
      </c>
      <c r="B9024" t="s">
        <v>24098</v>
      </c>
      <c r="C9024">
        <v>84</v>
      </c>
      <c r="D9024" t="str">
        <f>IF(Raw_data_US_healthcare[[#This Row],[Age]]&lt;35,"Young",IF(Raw_data_US_healthcare[[#This Row],[Age]]&lt;60,"Middle","Senior"))</f>
        <v>Senior</v>
      </c>
      <c r="E9024" t="s">
        <v>26</v>
      </c>
      <c r="F9024" t="s">
        <v>88</v>
      </c>
      <c r="G9024" t="s">
        <v>88</v>
      </c>
      <c r="H9024" t="s">
        <v>26516</v>
      </c>
      <c r="I9024" s="2">
        <v>43616</v>
      </c>
      <c r="J9024" t="s">
        <v>24099</v>
      </c>
      <c r="K9024" t="s">
        <v>24100</v>
      </c>
      <c r="L9024" t="s">
        <v>21</v>
      </c>
      <c r="M9024">
        <v>3781.9834000000001</v>
      </c>
      <c r="N9024">
        <v>410</v>
      </c>
      <c r="O9024" t="s">
        <v>22</v>
      </c>
      <c r="P9024" t="s">
        <v>22</v>
      </c>
      <c r="Q9024" s="2">
        <v>43618</v>
      </c>
      <c r="R9024" t="s">
        <v>44</v>
      </c>
      <c r="S9024" t="s">
        <v>45</v>
      </c>
      <c r="T9024">
        <f>_xlfn.DAYS(Raw_data_US_healthcare[[#This Row],[Discharge Date]],Raw_data_US_healthcare[[#This Row],[Date of Admission]])</f>
        <v>2</v>
      </c>
    </row>
    <row r="9025" spans="1:20" x14ac:dyDescent="0.3">
      <c r="A9025" t="s">
        <v>26511</v>
      </c>
      <c r="B9025" t="s">
        <v>24101</v>
      </c>
      <c r="C9025">
        <v>39</v>
      </c>
      <c r="D9025" t="str">
        <f>IF(Raw_data_US_healthcare[[#This Row],[Age]]&lt;35,"Young",IF(Raw_data_US_healthcare[[#This Row],[Age]]&lt;60,"Middle","Senior"))</f>
        <v>Middle</v>
      </c>
      <c r="E9025" t="s">
        <v>16</v>
      </c>
      <c r="F9025" t="s">
        <v>49</v>
      </c>
      <c r="G9025" t="s">
        <v>49</v>
      </c>
      <c r="H9025" t="s">
        <v>36</v>
      </c>
      <c r="I9025" s="2">
        <v>43574</v>
      </c>
      <c r="J9025" t="s">
        <v>24102</v>
      </c>
      <c r="K9025" t="s">
        <v>24103</v>
      </c>
      <c r="L9025" t="s">
        <v>60</v>
      </c>
      <c r="M9025">
        <v>20243.5082</v>
      </c>
      <c r="N9025">
        <v>235</v>
      </c>
      <c r="O9025" t="s">
        <v>22</v>
      </c>
      <c r="P9025" t="s">
        <v>22</v>
      </c>
      <c r="Q9025" s="2">
        <v>43596</v>
      </c>
      <c r="R9025" t="s">
        <v>83</v>
      </c>
      <c r="S9025" t="s">
        <v>45</v>
      </c>
      <c r="T9025">
        <f>_xlfn.DAYS(Raw_data_US_healthcare[[#This Row],[Discharge Date]],Raw_data_US_healthcare[[#This Row],[Date of Admission]])</f>
        <v>22</v>
      </c>
    </row>
    <row r="9026" spans="1:20" x14ac:dyDescent="0.3">
      <c r="A9026" t="s">
        <v>26511</v>
      </c>
      <c r="B9026" t="s">
        <v>24104</v>
      </c>
      <c r="C9026">
        <v>75</v>
      </c>
      <c r="D9026" t="str">
        <f>IF(Raw_data_US_healthcare[[#This Row],[Age]]&lt;35,"Young",IF(Raw_data_US_healthcare[[#This Row],[Age]]&lt;60,"Middle","Senior"))</f>
        <v>Senior</v>
      </c>
      <c r="E9026" t="s">
        <v>16</v>
      </c>
      <c r="F9026" t="s">
        <v>113</v>
      </c>
      <c r="G9026" t="s">
        <v>113</v>
      </c>
      <c r="H9026" t="s">
        <v>26514</v>
      </c>
      <c r="I9026" s="2">
        <v>44285</v>
      </c>
      <c r="J9026" t="s">
        <v>24105</v>
      </c>
      <c r="K9026" t="s">
        <v>24106</v>
      </c>
      <c r="L9026" t="s">
        <v>21</v>
      </c>
      <c r="M9026">
        <v>37945.524599999997</v>
      </c>
      <c r="N9026">
        <v>472</v>
      </c>
      <c r="O9026" t="s">
        <v>43</v>
      </c>
      <c r="P9026" t="s">
        <v>43</v>
      </c>
      <c r="Q9026" s="2">
        <v>44303</v>
      </c>
      <c r="R9026" t="s">
        <v>83</v>
      </c>
      <c r="S9026" t="s">
        <v>33</v>
      </c>
      <c r="T9026">
        <f>_xlfn.DAYS(Raw_data_US_healthcare[[#This Row],[Discharge Date]],Raw_data_US_healthcare[[#This Row],[Date of Admission]])</f>
        <v>18</v>
      </c>
    </row>
    <row r="9027" spans="1:20" x14ac:dyDescent="0.3">
      <c r="A9027" t="s">
        <v>26511</v>
      </c>
      <c r="B9027" t="s">
        <v>24107</v>
      </c>
      <c r="C9027">
        <v>70</v>
      </c>
      <c r="D9027" t="str">
        <f>IF(Raw_data_US_healthcare[[#This Row],[Age]]&lt;35,"Young",IF(Raw_data_US_healthcare[[#This Row],[Age]]&lt;60,"Middle","Senior"))</f>
        <v>Senior</v>
      </c>
      <c r="E9027" t="s">
        <v>16</v>
      </c>
      <c r="F9027" t="s">
        <v>62</v>
      </c>
      <c r="G9027" t="s">
        <v>62</v>
      </c>
      <c r="H9027" t="s">
        <v>26514</v>
      </c>
      <c r="I9027" s="2">
        <v>43660</v>
      </c>
      <c r="J9027" t="s">
        <v>24108</v>
      </c>
      <c r="K9027" t="s">
        <v>24109</v>
      </c>
      <c r="L9027" t="s">
        <v>21</v>
      </c>
      <c r="M9027">
        <v>3680.0068000000001</v>
      </c>
      <c r="N9027">
        <v>108</v>
      </c>
      <c r="O9027" t="s">
        <v>22</v>
      </c>
      <c r="P9027" t="s">
        <v>22</v>
      </c>
      <c r="Q9027" s="2">
        <v>43675</v>
      </c>
      <c r="R9027" t="s">
        <v>83</v>
      </c>
      <c r="S9027" t="s">
        <v>24</v>
      </c>
      <c r="T9027">
        <f>_xlfn.DAYS(Raw_data_US_healthcare[[#This Row],[Discharge Date]],Raw_data_US_healthcare[[#This Row],[Date of Admission]])</f>
        <v>15</v>
      </c>
    </row>
    <row r="9028" spans="1:20" x14ac:dyDescent="0.3">
      <c r="A9028" t="s">
        <v>26511</v>
      </c>
      <c r="B9028" t="s">
        <v>4322</v>
      </c>
      <c r="C9028">
        <v>26</v>
      </c>
      <c r="D9028" t="str">
        <f>IF(Raw_data_US_healthcare[[#This Row],[Age]]&lt;35,"Young",IF(Raw_data_US_healthcare[[#This Row],[Age]]&lt;60,"Middle","Senior"))</f>
        <v>Young</v>
      </c>
      <c r="E9028" t="s">
        <v>16</v>
      </c>
      <c r="F9028" t="s">
        <v>27</v>
      </c>
      <c r="G9028" t="s">
        <v>27</v>
      </c>
      <c r="H9028" t="s">
        <v>28</v>
      </c>
      <c r="I9028" s="2">
        <v>44385</v>
      </c>
      <c r="J9028" t="s">
        <v>24110</v>
      </c>
      <c r="K9028" t="s">
        <v>24111</v>
      </c>
      <c r="L9028" t="s">
        <v>52</v>
      </c>
      <c r="M9028">
        <v>26289.1587</v>
      </c>
      <c r="N9028">
        <v>126</v>
      </c>
      <c r="O9028" t="s">
        <v>39</v>
      </c>
      <c r="P9028" t="s">
        <v>39</v>
      </c>
      <c r="Q9028" s="2">
        <v>44392</v>
      </c>
      <c r="R9028" t="s">
        <v>23</v>
      </c>
      <c r="S9028" t="s">
        <v>45</v>
      </c>
      <c r="T9028">
        <f>_xlfn.DAYS(Raw_data_US_healthcare[[#This Row],[Discharge Date]],Raw_data_US_healthcare[[#This Row],[Date of Admission]])</f>
        <v>7</v>
      </c>
    </row>
    <row r="9029" spans="1:20" x14ac:dyDescent="0.3">
      <c r="A9029" t="s">
        <v>26512</v>
      </c>
      <c r="B9029" t="s">
        <v>24112</v>
      </c>
      <c r="C9029">
        <v>84</v>
      </c>
      <c r="D9029" t="str">
        <f>IF(Raw_data_US_healthcare[[#This Row],[Age]]&lt;35,"Young",IF(Raw_data_US_healthcare[[#This Row],[Age]]&lt;60,"Middle","Senior"))</f>
        <v>Senior</v>
      </c>
      <c r="E9029" t="s">
        <v>26</v>
      </c>
      <c r="F9029" t="s">
        <v>88</v>
      </c>
      <c r="G9029" t="s">
        <v>88</v>
      </c>
      <c r="H9029" t="s">
        <v>69</v>
      </c>
      <c r="I9029" s="2">
        <v>44333</v>
      </c>
      <c r="J9029" t="s">
        <v>24113</v>
      </c>
      <c r="K9029" t="s">
        <v>24114</v>
      </c>
      <c r="L9029" t="s">
        <v>21</v>
      </c>
      <c r="M9029">
        <v>2559.9641999999999</v>
      </c>
      <c r="N9029">
        <v>222</v>
      </c>
      <c r="O9029" t="s">
        <v>22</v>
      </c>
      <c r="P9029" t="s">
        <v>22</v>
      </c>
      <c r="Q9029" s="2">
        <v>44356</v>
      </c>
      <c r="R9029" t="s">
        <v>32</v>
      </c>
      <c r="S9029" t="s">
        <v>33</v>
      </c>
      <c r="T9029">
        <f>_xlfn.DAYS(Raw_data_US_healthcare[[#This Row],[Discharge Date]],Raw_data_US_healthcare[[#This Row],[Date of Admission]])</f>
        <v>23</v>
      </c>
    </row>
    <row r="9030" spans="1:20" x14ac:dyDescent="0.3">
      <c r="A9030" t="s">
        <v>26512</v>
      </c>
      <c r="B9030" t="s">
        <v>24115</v>
      </c>
      <c r="C9030">
        <v>80</v>
      </c>
      <c r="D9030" t="str">
        <f>IF(Raw_data_US_healthcare[[#This Row],[Age]]&lt;35,"Young",IF(Raw_data_US_healthcare[[#This Row],[Age]]&lt;60,"Middle","Senior"))</f>
        <v>Senior</v>
      </c>
      <c r="E9030" t="s">
        <v>26</v>
      </c>
      <c r="F9030" t="s">
        <v>27</v>
      </c>
      <c r="G9030" t="s">
        <v>27</v>
      </c>
      <c r="H9030" t="s">
        <v>26514</v>
      </c>
      <c r="I9030" s="2">
        <v>44189</v>
      </c>
      <c r="J9030" t="s">
        <v>24116</v>
      </c>
      <c r="K9030" t="s">
        <v>24117</v>
      </c>
      <c r="L9030" t="s">
        <v>21</v>
      </c>
      <c r="M9030">
        <v>27892.193299999999</v>
      </c>
      <c r="N9030">
        <v>398</v>
      </c>
      <c r="O9030" t="s">
        <v>39</v>
      </c>
      <c r="P9030" t="s">
        <v>39</v>
      </c>
      <c r="Q9030" s="2">
        <v>44208</v>
      </c>
      <c r="R9030" t="s">
        <v>48</v>
      </c>
      <c r="S9030" t="s">
        <v>45</v>
      </c>
      <c r="T9030">
        <f>_xlfn.DAYS(Raw_data_US_healthcare[[#This Row],[Discharge Date]],Raw_data_US_healthcare[[#This Row],[Date of Admission]])</f>
        <v>19</v>
      </c>
    </row>
    <row r="9031" spans="1:20" x14ac:dyDescent="0.3">
      <c r="A9031" t="s">
        <v>26512</v>
      </c>
      <c r="B9031" t="s">
        <v>9866</v>
      </c>
      <c r="C9031">
        <v>42</v>
      </c>
      <c r="D9031" t="str">
        <f>IF(Raw_data_US_healthcare[[#This Row],[Age]]&lt;35,"Young",IF(Raw_data_US_healthcare[[#This Row],[Age]]&lt;60,"Middle","Senior"))</f>
        <v>Middle</v>
      </c>
      <c r="E9031" t="s">
        <v>26</v>
      </c>
      <c r="F9031" t="s">
        <v>17</v>
      </c>
      <c r="G9031" t="s">
        <v>17</v>
      </c>
      <c r="H9031" t="s">
        <v>69</v>
      </c>
      <c r="I9031" s="2">
        <v>43566</v>
      </c>
      <c r="J9031" t="s">
        <v>24118</v>
      </c>
      <c r="K9031" t="s">
        <v>24119</v>
      </c>
      <c r="L9031" t="s">
        <v>31</v>
      </c>
      <c r="M9031">
        <v>37009.346299999997</v>
      </c>
      <c r="N9031">
        <v>245</v>
      </c>
      <c r="O9031" t="s">
        <v>39</v>
      </c>
      <c r="P9031" t="s">
        <v>39</v>
      </c>
      <c r="Q9031" s="2">
        <v>43569</v>
      </c>
      <c r="R9031" t="s">
        <v>83</v>
      </c>
      <c r="S9031" t="s">
        <v>33</v>
      </c>
      <c r="T9031">
        <f>_xlfn.DAYS(Raw_data_US_healthcare[[#This Row],[Discharge Date]],Raw_data_US_healthcare[[#This Row],[Date of Admission]])</f>
        <v>3</v>
      </c>
    </row>
    <row r="9032" spans="1:20" x14ac:dyDescent="0.3">
      <c r="A9032" t="s">
        <v>26511</v>
      </c>
      <c r="B9032" t="s">
        <v>3505</v>
      </c>
      <c r="C9032">
        <v>62</v>
      </c>
      <c r="D9032" t="str">
        <f>IF(Raw_data_US_healthcare[[#This Row],[Age]]&lt;35,"Young",IF(Raw_data_US_healthcare[[#This Row],[Age]]&lt;60,"Middle","Senior"))</f>
        <v>Senior</v>
      </c>
      <c r="E9032" t="s">
        <v>16</v>
      </c>
      <c r="F9032" t="s">
        <v>88</v>
      </c>
      <c r="G9032" t="s">
        <v>88</v>
      </c>
      <c r="H9032" t="s">
        <v>36</v>
      </c>
      <c r="I9032" s="2">
        <v>44149</v>
      </c>
      <c r="J9032" t="s">
        <v>24120</v>
      </c>
      <c r="K9032" t="s">
        <v>18868</v>
      </c>
      <c r="L9032" t="s">
        <v>21</v>
      </c>
      <c r="M9032">
        <v>7522.9877999999999</v>
      </c>
      <c r="N9032">
        <v>476</v>
      </c>
      <c r="O9032" t="s">
        <v>39</v>
      </c>
      <c r="P9032" t="s">
        <v>39</v>
      </c>
      <c r="Q9032" s="2">
        <v>44177</v>
      </c>
      <c r="R9032" t="s">
        <v>32</v>
      </c>
      <c r="S9032" t="s">
        <v>33</v>
      </c>
      <c r="T9032">
        <f>_xlfn.DAYS(Raw_data_US_healthcare[[#This Row],[Discharge Date]],Raw_data_US_healthcare[[#This Row],[Date of Admission]])</f>
        <v>28</v>
      </c>
    </row>
    <row r="9033" spans="1:20" x14ac:dyDescent="0.3">
      <c r="A9033" t="s">
        <v>26511</v>
      </c>
      <c r="B9033" t="s">
        <v>24121</v>
      </c>
      <c r="C9033">
        <v>26</v>
      </c>
      <c r="D9033" t="str">
        <f>IF(Raw_data_US_healthcare[[#This Row],[Age]]&lt;35,"Young",IF(Raw_data_US_healthcare[[#This Row],[Age]]&lt;60,"Middle","Senior"))</f>
        <v>Young</v>
      </c>
      <c r="E9033" t="s">
        <v>16</v>
      </c>
      <c r="F9033" t="s">
        <v>35</v>
      </c>
      <c r="G9033" t="s">
        <v>35</v>
      </c>
      <c r="H9033" t="s">
        <v>36</v>
      </c>
      <c r="I9033" s="2">
        <v>43467</v>
      </c>
      <c r="J9033" t="s">
        <v>8925</v>
      </c>
      <c r="K9033" t="s">
        <v>24122</v>
      </c>
      <c r="L9033" t="s">
        <v>31</v>
      </c>
      <c r="M9033">
        <v>10207.411</v>
      </c>
      <c r="N9033">
        <v>210</v>
      </c>
      <c r="O9033" t="s">
        <v>43</v>
      </c>
      <c r="P9033" t="s">
        <v>43</v>
      </c>
      <c r="Q9033" s="2">
        <v>43496</v>
      </c>
      <c r="R9033" t="s">
        <v>83</v>
      </c>
      <c r="S9033" t="s">
        <v>45</v>
      </c>
      <c r="T9033">
        <f>_xlfn.DAYS(Raw_data_US_healthcare[[#This Row],[Discharge Date]],Raw_data_US_healthcare[[#This Row],[Date of Admission]])</f>
        <v>29</v>
      </c>
    </row>
    <row r="9034" spans="1:20" x14ac:dyDescent="0.3">
      <c r="A9034" t="s">
        <v>26512</v>
      </c>
      <c r="B9034" t="s">
        <v>24123</v>
      </c>
      <c r="C9034">
        <v>77</v>
      </c>
      <c r="D9034" t="str">
        <f>IF(Raw_data_US_healthcare[[#This Row],[Age]]&lt;35,"Young",IF(Raw_data_US_healthcare[[#This Row],[Age]]&lt;60,"Middle","Senior"))</f>
        <v>Senior</v>
      </c>
      <c r="E9034" t="s">
        <v>26</v>
      </c>
      <c r="F9034" t="s">
        <v>113</v>
      </c>
      <c r="G9034" t="s">
        <v>113</v>
      </c>
      <c r="H9034" t="s">
        <v>26516</v>
      </c>
      <c r="I9034" s="2">
        <v>43496</v>
      </c>
      <c r="J9034" t="s">
        <v>24124</v>
      </c>
      <c r="K9034" t="s">
        <v>24125</v>
      </c>
      <c r="L9034" t="s">
        <v>21</v>
      </c>
      <c r="M9034">
        <v>29188.5118</v>
      </c>
      <c r="N9034">
        <v>458</v>
      </c>
      <c r="O9034" t="s">
        <v>43</v>
      </c>
      <c r="P9034" t="s">
        <v>43</v>
      </c>
      <c r="Q9034" s="2">
        <v>43526</v>
      </c>
      <c r="R9034" t="s">
        <v>44</v>
      </c>
      <c r="S9034" t="s">
        <v>33</v>
      </c>
      <c r="T9034">
        <f>_xlfn.DAYS(Raw_data_US_healthcare[[#This Row],[Discharge Date]],Raw_data_US_healthcare[[#This Row],[Date of Admission]])</f>
        <v>30</v>
      </c>
    </row>
    <row r="9035" spans="1:20" x14ac:dyDescent="0.3">
      <c r="A9035" t="s">
        <v>26512</v>
      </c>
      <c r="B9035" t="s">
        <v>24126</v>
      </c>
      <c r="C9035">
        <v>63</v>
      </c>
      <c r="D9035" t="str">
        <f>IF(Raw_data_US_healthcare[[#This Row],[Age]]&lt;35,"Young",IF(Raw_data_US_healthcare[[#This Row],[Age]]&lt;60,"Middle","Senior"))</f>
        <v>Senior</v>
      </c>
      <c r="E9035" t="s">
        <v>26</v>
      </c>
      <c r="F9035" t="s">
        <v>17</v>
      </c>
      <c r="G9035" t="s">
        <v>17</v>
      </c>
      <c r="H9035" t="s">
        <v>26516</v>
      </c>
      <c r="I9035" s="2">
        <v>43473</v>
      </c>
      <c r="J9035" t="s">
        <v>24127</v>
      </c>
      <c r="K9035" t="s">
        <v>1061</v>
      </c>
      <c r="L9035" t="s">
        <v>21</v>
      </c>
      <c r="M9035">
        <v>33873.798999999999</v>
      </c>
      <c r="N9035">
        <v>295</v>
      </c>
      <c r="O9035" t="s">
        <v>43</v>
      </c>
      <c r="P9035" t="s">
        <v>43</v>
      </c>
      <c r="Q9035" s="2">
        <v>43478</v>
      </c>
      <c r="R9035" t="s">
        <v>23</v>
      </c>
      <c r="S9035" t="s">
        <v>45</v>
      </c>
      <c r="T9035">
        <f>_xlfn.DAYS(Raw_data_US_healthcare[[#This Row],[Discharge Date]],Raw_data_US_healthcare[[#This Row],[Date of Admission]])</f>
        <v>5</v>
      </c>
    </row>
    <row r="9036" spans="1:20" x14ac:dyDescent="0.3">
      <c r="A9036" t="s">
        <v>26512</v>
      </c>
      <c r="B9036" t="s">
        <v>24128</v>
      </c>
      <c r="C9036">
        <v>71</v>
      </c>
      <c r="D9036" t="str">
        <f>IF(Raw_data_US_healthcare[[#This Row],[Age]]&lt;35,"Young",IF(Raw_data_US_healthcare[[#This Row],[Age]]&lt;60,"Middle","Senior"))</f>
        <v>Senior</v>
      </c>
      <c r="E9036" t="s">
        <v>26</v>
      </c>
      <c r="F9036" t="s">
        <v>27</v>
      </c>
      <c r="G9036" t="s">
        <v>27</v>
      </c>
      <c r="H9036" t="s">
        <v>26516</v>
      </c>
      <c r="I9036" s="2">
        <v>44683</v>
      </c>
      <c r="J9036" t="s">
        <v>24129</v>
      </c>
      <c r="K9036" t="s">
        <v>24130</v>
      </c>
      <c r="L9036" t="s">
        <v>21</v>
      </c>
      <c r="M9036">
        <v>29229.741999999998</v>
      </c>
      <c r="N9036">
        <v>337</v>
      </c>
      <c r="O9036" t="s">
        <v>22</v>
      </c>
      <c r="P9036" t="s">
        <v>22</v>
      </c>
      <c r="Q9036" s="2">
        <v>44701</v>
      </c>
      <c r="R9036" t="s">
        <v>48</v>
      </c>
      <c r="S9036" t="s">
        <v>24</v>
      </c>
      <c r="T9036">
        <f>_xlfn.DAYS(Raw_data_US_healthcare[[#This Row],[Discharge Date]],Raw_data_US_healthcare[[#This Row],[Date of Admission]])</f>
        <v>18</v>
      </c>
    </row>
    <row r="9037" spans="1:20" x14ac:dyDescent="0.3">
      <c r="A9037" t="s">
        <v>26511</v>
      </c>
      <c r="B9037" t="s">
        <v>24131</v>
      </c>
      <c r="C9037">
        <v>29</v>
      </c>
      <c r="D9037" t="str">
        <f>IF(Raw_data_US_healthcare[[#This Row],[Age]]&lt;35,"Young",IF(Raw_data_US_healthcare[[#This Row],[Age]]&lt;60,"Middle","Senior"))</f>
        <v>Young</v>
      </c>
      <c r="E9037" t="s">
        <v>16</v>
      </c>
      <c r="F9037" t="s">
        <v>27</v>
      </c>
      <c r="G9037" t="s">
        <v>27</v>
      </c>
      <c r="H9037" t="s">
        <v>69</v>
      </c>
      <c r="I9037" s="2">
        <v>44048</v>
      </c>
      <c r="J9037" t="s">
        <v>24132</v>
      </c>
      <c r="K9037" t="s">
        <v>24133</v>
      </c>
      <c r="L9037" t="s">
        <v>52</v>
      </c>
      <c r="M9037">
        <v>20866.696</v>
      </c>
      <c r="N9037">
        <v>280</v>
      </c>
      <c r="O9037" t="s">
        <v>22</v>
      </c>
      <c r="P9037" t="s">
        <v>22</v>
      </c>
      <c r="Q9037" s="2">
        <v>44064</v>
      </c>
      <c r="R9037" t="s">
        <v>83</v>
      </c>
      <c r="S9037" t="s">
        <v>33</v>
      </c>
      <c r="T9037">
        <f>_xlfn.DAYS(Raw_data_US_healthcare[[#This Row],[Discharge Date]],Raw_data_US_healthcare[[#This Row],[Date of Admission]])</f>
        <v>16</v>
      </c>
    </row>
    <row r="9038" spans="1:20" x14ac:dyDescent="0.3">
      <c r="A9038" t="s">
        <v>26512</v>
      </c>
      <c r="B9038" t="s">
        <v>24134</v>
      </c>
      <c r="C9038">
        <v>62</v>
      </c>
      <c r="D9038" t="str">
        <f>IF(Raw_data_US_healthcare[[#This Row],[Age]]&lt;35,"Young",IF(Raw_data_US_healthcare[[#This Row],[Age]]&lt;60,"Middle","Senior"))</f>
        <v>Senior</v>
      </c>
      <c r="E9038" t="s">
        <v>26</v>
      </c>
      <c r="F9038" t="s">
        <v>62</v>
      </c>
      <c r="G9038" t="s">
        <v>62</v>
      </c>
      <c r="H9038" t="s">
        <v>26514</v>
      </c>
      <c r="I9038" s="2">
        <v>44650</v>
      </c>
      <c r="J9038" t="s">
        <v>24135</v>
      </c>
      <c r="K9038" t="s">
        <v>24136</v>
      </c>
      <c r="L9038" t="s">
        <v>21</v>
      </c>
      <c r="M9038">
        <v>34371.953300000001</v>
      </c>
      <c r="N9038">
        <v>352</v>
      </c>
      <c r="O9038" t="s">
        <v>22</v>
      </c>
      <c r="P9038" t="s">
        <v>22</v>
      </c>
      <c r="Q9038" s="2">
        <v>44665</v>
      </c>
      <c r="R9038" t="s">
        <v>44</v>
      </c>
      <c r="S9038" t="s">
        <v>33</v>
      </c>
      <c r="T9038">
        <f>_xlfn.DAYS(Raw_data_US_healthcare[[#This Row],[Discharge Date]],Raw_data_US_healthcare[[#This Row],[Date of Admission]])</f>
        <v>15</v>
      </c>
    </row>
    <row r="9039" spans="1:20" x14ac:dyDescent="0.3">
      <c r="A9039" t="s">
        <v>26512</v>
      </c>
      <c r="B9039" t="s">
        <v>24137</v>
      </c>
      <c r="C9039">
        <v>48</v>
      </c>
      <c r="D9039" t="str">
        <f>IF(Raw_data_US_healthcare[[#This Row],[Age]]&lt;35,"Young",IF(Raw_data_US_healthcare[[#This Row],[Age]]&lt;60,"Middle","Senior"))</f>
        <v>Middle</v>
      </c>
      <c r="E9039" t="s">
        <v>26</v>
      </c>
      <c r="F9039" t="s">
        <v>49</v>
      </c>
      <c r="G9039" t="s">
        <v>49</v>
      </c>
      <c r="H9039" t="s">
        <v>69</v>
      </c>
      <c r="I9039" s="2">
        <v>43494</v>
      </c>
      <c r="J9039" t="s">
        <v>24138</v>
      </c>
      <c r="K9039" t="s">
        <v>24139</v>
      </c>
      <c r="L9039" t="s">
        <v>31</v>
      </c>
      <c r="M9039">
        <v>17956.173999999999</v>
      </c>
      <c r="N9039">
        <v>318</v>
      </c>
      <c r="O9039" t="s">
        <v>22</v>
      </c>
      <c r="P9039" t="s">
        <v>22</v>
      </c>
      <c r="Q9039" s="2">
        <v>43500</v>
      </c>
      <c r="R9039" t="s">
        <v>32</v>
      </c>
      <c r="S9039" t="s">
        <v>33</v>
      </c>
      <c r="T9039">
        <f>_xlfn.DAYS(Raw_data_US_healthcare[[#This Row],[Discharge Date]],Raw_data_US_healthcare[[#This Row],[Date of Admission]])</f>
        <v>6</v>
      </c>
    </row>
    <row r="9040" spans="1:20" x14ac:dyDescent="0.3">
      <c r="A9040" t="s">
        <v>26512</v>
      </c>
      <c r="B9040" t="s">
        <v>2051</v>
      </c>
      <c r="C9040">
        <v>38</v>
      </c>
      <c r="D9040" t="str">
        <f>IF(Raw_data_US_healthcare[[#This Row],[Age]]&lt;35,"Young",IF(Raw_data_US_healthcare[[#This Row],[Age]]&lt;60,"Middle","Senior"))</f>
        <v>Middle</v>
      </c>
      <c r="E9040" t="s">
        <v>26</v>
      </c>
      <c r="F9040" t="s">
        <v>88</v>
      </c>
      <c r="G9040" t="s">
        <v>88</v>
      </c>
      <c r="H9040" t="s">
        <v>36</v>
      </c>
      <c r="I9040" s="2">
        <v>43577</v>
      </c>
      <c r="J9040" t="s">
        <v>24140</v>
      </c>
      <c r="K9040" t="s">
        <v>17635</v>
      </c>
      <c r="L9040" t="s">
        <v>52</v>
      </c>
      <c r="M9040">
        <v>8181.0879999999997</v>
      </c>
      <c r="N9040">
        <v>360</v>
      </c>
      <c r="O9040" t="s">
        <v>43</v>
      </c>
      <c r="P9040" t="s">
        <v>43</v>
      </c>
      <c r="Q9040" s="2">
        <v>43599</v>
      </c>
      <c r="R9040" t="s">
        <v>23</v>
      </c>
      <c r="S9040" t="s">
        <v>45</v>
      </c>
      <c r="T9040">
        <f>_xlfn.DAYS(Raw_data_US_healthcare[[#This Row],[Discharge Date]],Raw_data_US_healthcare[[#This Row],[Date of Admission]])</f>
        <v>22</v>
      </c>
    </row>
    <row r="9041" spans="1:20" x14ac:dyDescent="0.3">
      <c r="A9041" t="s">
        <v>26512</v>
      </c>
      <c r="B9041" t="s">
        <v>24141</v>
      </c>
      <c r="C9041">
        <v>59</v>
      </c>
      <c r="D9041" t="str">
        <f>IF(Raw_data_US_healthcare[[#This Row],[Age]]&lt;35,"Young",IF(Raw_data_US_healthcare[[#This Row],[Age]]&lt;60,"Middle","Senior"))</f>
        <v>Middle</v>
      </c>
      <c r="E9041" t="s">
        <v>26</v>
      </c>
      <c r="F9041" t="s">
        <v>27</v>
      </c>
      <c r="G9041" t="s">
        <v>27</v>
      </c>
      <c r="H9041" t="s">
        <v>28</v>
      </c>
      <c r="I9041" s="2">
        <v>44535</v>
      </c>
      <c r="J9041" t="s">
        <v>24142</v>
      </c>
      <c r="K9041" t="s">
        <v>24143</v>
      </c>
      <c r="L9041" t="s">
        <v>60</v>
      </c>
      <c r="M9041">
        <v>5027.3563999999997</v>
      </c>
      <c r="N9041">
        <v>477</v>
      </c>
      <c r="O9041" t="s">
        <v>43</v>
      </c>
      <c r="P9041" t="s">
        <v>43</v>
      </c>
      <c r="Q9041" s="2">
        <v>44545</v>
      </c>
      <c r="R9041" t="s">
        <v>48</v>
      </c>
      <c r="S9041" t="s">
        <v>45</v>
      </c>
      <c r="T9041">
        <f>_xlfn.DAYS(Raw_data_US_healthcare[[#This Row],[Discharge Date]],Raw_data_US_healthcare[[#This Row],[Date of Admission]])</f>
        <v>10</v>
      </c>
    </row>
    <row r="9042" spans="1:20" x14ac:dyDescent="0.3">
      <c r="A9042" t="s">
        <v>26512</v>
      </c>
      <c r="B9042" t="s">
        <v>24144</v>
      </c>
      <c r="C9042">
        <v>76</v>
      </c>
      <c r="D9042" t="str">
        <f>IF(Raw_data_US_healthcare[[#This Row],[Age]]&lt;35,"Young",IF(Raw_data_US_healthcare[[#This Row],[Age]]&lt;60,"Middle","Senior"))</f>
        <v>Senior</v>
      </c>
      <c r="E9042" t="s">
        <v>26</v>
      </c>
      <c r="F9042" t="s">
        <v>17</v>
      </c>
      <c r="G9042" t="s">
        <v>17</v>
      </c>
      <c r="H9042" t="s">
        <v>26516</v>
      </c>
      <c r="I9042" s="2">
        <v>44252</v>
      </c>
      <c r="J9042" t="s">
        <v>24145</v>
      </c>
      <c r="K9042" t="s">
        <v>24146</v>
      </c>
      <c r="L9042" t="s">
        <v>21</v>
      </c>
      <c r="M9042">
        <v>19253.552100000001</v>
      </c>
      <c r="N9042">
        <v>464</v>
      </c>
      <c r="O9042" t="s">
        <v>43</v>
      </c>
      <c r="P9042" t="s">
        <v>43</v>
      </c>
      <c r="Q9042" s="2">
        <v>44256</v>
      </c>
      <c r="R9042" t="s">
        <v>23</v>
      </c>
      <c r="S9042" t="s">
        <v>45</v>
      </c>
      <c r="T9042">
        <f>_xlfn.DAYS(Raw_data_US_healthcare[[#This Row],[Discharge Date]],Raw_data_US_healthcare[[#This Row],[Date of Admission]])</f>
        <v>4</v>
      </c>
    </row>
    <row r="9043" spans="1:20" x14ac:dyDescent="0.3">
      <c r="A9043" t="s">
        <v>26512</v>
      </c>
      <c r="B9043" t="s">
        <v>24147</v>
      </c>
      <c r="C9043">
        <v>60</v>
      </c>
      <c r="D9043" t="str">
        <f>IF(Raw_data_US_healthcare[[#This Row],[Age]]&lt;35,"Young",IF(Raw_data_US_healthcare[[#This Row],[Age]]&lt;60,"Middle","Senior"))</f>
        <v>Senior</v>
      </c>
      <c r="E9043" t="s">
        <v>26</v>
      </c>
      <c r="F9043" t="s">
        <v>88</v>
      </c>
      <c r="G9043" t="s">
        <v>88</v>
      </c>
      <c r="H9043" t="s">
        <v>26516</v>
      </c>
      <c r="I9043" s="2">
        <v>43810</v>
      </c>
      <c r="J9043" t="s">
        <v>24148</v>
      </c>
      <c r="K9043" t="s">
        <v>24149</v>
      </c>
      <c r="L9043" t="s">
        <v>21</v>
      </c>
      <c r="M9043">
        <v>31407.504700000001</v>
      </c>
      <c r="N9043">
        <v>234</v>
      </c>
      <c r="O9043" t="s">
        <v>22</v>
      </c>
      <c r="P9043" t="s">
        <v>22</v>
      </c>
      <c r="Q9043" s="2">
        <v>43811</v>
      </c>
      <c r="R9043" t="s">
        <v>83</v>
      </c>
      <c r="S9043" t="s">
        <v>45</v>
      </c>
      <c r="T9043">
        <f>_xlfn.DAYS(Raw_data_US_healthcare[[#This Row],[Discharge Date]],Raw_data_US_healthcare[[#This Row],[Date of Admission]])</f>
        <v>1</v>
      </c>
    </row>
    <row r="9044" spans="1:20" x14ac:dyDescent="0.3">
      <c r="A9044" t="s">
        <v>26511</v>
      </c>
      <c r="B9044" t="s">
        <v>26595</v>
      </c>
      <c r="C9044">
        <v>50</v>
      </c>
      <c r="D9044" t="str">
        <f>IF(Raw_data_US_healthcare[[#This Row],[Age]]&lt;35,"Young",IF(Raw_data_US_healthcare[[#This Row],[Age]]&lt;60,"Middle","Senior"))</f>
        <v>Middle</v>
      </c>
      <c r="E9044" t="s">
        <v>16</v>
      </c>
      <c r="F9044" t="s">
        <v>88</v>
      </c>
      <c r="G9044" t="s">
        <v>88</v>
      </c>
      <c r="H9044" t="s">
        <v>28</v>
      </c>
      <c r="I9044" s="2">
        <v>44619</v>
      </c>
      <c r="J9044" t="s">
        <v>24150</v>
      </c>
      <c r="K9044" t="s">
        <v>24151</v>
      </c>
      <c r="L9044" t="s">
        <v>56</v>
      </c>
      <c r="M9044">
        <v>37311.807399999998</v>
      </c>
      <c r="N9044">
        <v>105</v>
      </c>
      <c r="O9044" t="s">
        <v>43</v>
      </c>
      <c r="P9044" t="s">
        <v>43</v>
      </c>
      <c r="Q9044" s="2">
        <v>44625</v>
      </c>
      <c r="R9044" t="s">
        <v>23</v>
      </c>
      <c r="S9044" t="s">
        <v>45</v>
      </c>
      <c r="T9044">
        <f>_xlfn.DAYS(Raw_data_US_healthcare[[#This Row],[Discharge Date]],Raw_data_US_healthcare[[#This Row],[Date of Admission]])</f>
        <v>6</v>
      </c>
    </row>
    <row r="9045" spans="1:20" x14ac:dyDescent="0.3">
      <c r="A9045" t="s">
        <v>26511</v>
      </c>
      <c r="B9045" t="s">
        <v>24152</v>
      </c>
      <c r="C9045">
        <v>23</v>
      </c>
      <c r="D9045" t="str">
        <f>IF(Raw_data_US_healthcare[[#This Row],[Age]]&lt;35,"Young",IF(Raw_data_US_healthcare[[#This Row],[Age]]&lt;60,"Middle","Senior"))</f>
        <v>Young</v>
      </c>
      <c r="E9045" t="s">
        <v>16</v>
      </c>
      <c r="F9045" t="s">
        <v>17</v>
      </c>
      <c r="G9045" t="s">
        <v>17</v>
      </c>
      <c r="H9045" t="s">
        <v>18</v>
      </c>
      <c r="I9045" s="2">
        <v>44185</v>
      </c>
      <c r="J9045" t="s">
        <v>24153</v>
      </c>
      <c r="K9045" t="s">
        <v>4839</v>
      </c>
      <c r="L9045" t="s">
        <v>60</v>
      </c>
      <c r="M9045">
        <v>52086.880299999997</v>
      </c>
      <c r="N9045">
        <v>257</v>
      </c>
      <c r="O9045" t="s">
        <v>22</v>
      </c>
      <c r="P9045" t="s">
        <v>22</v>
      </c>
      <c r="Q9045" s="2">
        <v>44208</v>
      </c>
      <c r="R9045" t="s">
        <v>48</v>
      </c>
      <c r="S9045" t="s">
        <v>24</v>
      </c>
      <c r="T9045">
        <f>_xlfn.DAYS(Raw_data_US_healthcare[[#This Row],[Discharge Date]],Raw_data_US_healthcare[[#This Row],[Date of Admission]])</f>
        <v>23</v>
      </c>
    </row>
    <row r="9046" spans="1:20" x14ac:dyDescent="0.3">
      <c r="A9046" t="s">
        <v>26511</v>
      </c>
      <c r="B9046" t="s">
        <v>24154</v>
      </c>
      <c r="C9046">
        <v>67</v>
      </c>
      <c r="D9046" t="str">
        <f>IF(Raw_data_US_healthcare[[#This Row],[Age]]&lt;35,"Young",IF(Raw_data_US_healthcare[[#This Row],[Age]]&lt;60,"Middle","Senior"))</f>
        <v>Senior</v>
      </c>
      <c r="E9046" t="s">
        <v>16</v>
      </c>
      <c r="F9046" t="s">
        <v>49</v>
      </c>
      <c r="G9046" t="s">
        <v>49</v>
      </c>
      <c r="H9046" t="s">
        <v>18</v>
      </c>
      <c r="I9046" s="2">
        <v>45026</v>
      </c>
      <c r="J9046" t="s">
        <v>24155</v>
      </c>
      <c r="K9046" t="s">
        <v>24156</v>
      </c>
      <c r="L9046" t="s">
        <v>21</v>
      </c>
      <c r="M9046">
        <v>51261.775399999999</v>
      </c>
      <c r="N9046">
        <v>135</v>
      </c>
      <c r="O9046" t="s">
        <v>43</v>
      </c>
      <c r="P9046" t="s">
        <v>43</v>
      </c>
      <c r="Q9046" s="2">
        <v>45027</v>
      </c>
      <c r="R9046" t="s">
        <v>32</v>
      </c>
      <c r="S9046" t="s">
        <v>33</v>
      </c>
      <c r="T9046">
        <f>_xlfn.DAYS(Raw_data_US_healthcare[[#This Row],[Discharge Date]],Raw_data_US_healthcare[[#This Row],[Date of Admission]])</f>
        <v>1</v>
      </c>
    </row>
    <row r="9047" spans="1:20" x14ac:dyDescent="0.3">
      <c r="A9047" t="s">
        <v>26511</v>
      </c>
      <c r="B9047" t="s">
        <v>24157</v>
      </c>
      <c r="C9047">
        <v>47</v>
      </c>
      <c r="D9047" t="str">
        <f>IF(Raw_data_US_healthcare[[#This Row],[Age]]&lt;35,"Young",IF(Raw_data_US_healthcare[[#This Row],[Age]]&lt;60,"Middle","Senior"))</f>
        <v>Middle</v>
      </c>
      <c r="E9047" t="s">
        <v>16</v>
      </c>
      <c r="F9047" t="s">
        <v>62</v>
      </c>
      <c r="G9047" t="s">
        <v>62</v>
      </c>
      <c r="H9047" t="s">
        <v>26516</v>
      </c>
      <c r="I9047" s="2">
        <v>43873</v>
      </c>
      <c r="J9047" t="s">
        <v>24158</v>
      </c>
      <c r="K9047" t="s">
        <v>24159</v>
      </c>
      <c r="L9047" t="s">
        <v>56</v>
      </c>
      <c r="M9047">
        <v>10282.0394</v>
      </c>
      <c r="N9047">
        <v>143</v>
      </c>
      <c r="O9047" t="s">
        <v>39</v>
      </c>
      <c r="P9047" t="s">
        <v>39</v>
      </c>
      <c r="Q9047" s="2">
        <v>43883</v>
      </c>
      <c r="R9047" t="s">
        <v>32</v>
      </c>
      <c r="S9047" t="s">
        <v>24</v>
      </c>
      <c r="T9047">
        <f>_xlfn.DAYS(Raw_data_US_healthcare[[#This Row],[Discharge Date]],Raw_data_US_healthcare[[#This Row],[Date of Admission]])</f>
        <v>10</v>
      </c>
    </row>
    <row r="9048" spans="1:20" x14ac:dyDescent="0.3">
      <c r="A9048" t="s">
        <v>26511</v>
      </c>
      <c r="B9048" t="s">
        <v>24160</v>
      </c>
      <c r="C9048">
        <v>49</v>
      </c>
      <c r="D9048" t="str">
        <f>IF(Raw_data_US_healthcare[[#This Row],[Age]]&lt;35,"Young",IF(Raw_data_US_healthcare[[#This Row],[Age]]&lt;60,"Middle","Senior"))</f>
        <v>Middle</v>
      </c>
      <c r="E9048" t="s">
        <v>16</v>
      </c>
      <c r="F9048" t="s">
        <v>62</v>
      </c>
      <c r="G9048" t="s">
        <v>62</v>
      </c>
      <c r="H9048" t="s">
        <v>26514</v>
      </c>
      <c r="I9048" s="2">
        <v>43665</v>
      </c>
      <c r="J9048" t="s">
        <v>24161</v>
      </c>
      <c r="K9048" t="s">
        <v>24162</v>
      </c>
      <c r="L9048" t="s">
        <v>56</v>
      </c>
      <c r="M9048">
        <v>15995.757</v>
      </c>
      <c r="N9048">
        <v>470</v>
      </c>
      <c r="O9048" t="s">
        <v>43</v>
      </c>
      <c r="P9048" t="s">
        <v>43</v>
      </c>
      <c r="Q9048" s="2">
        <v>43674</v>
      </c>
      <c r="R9048" t="s">
        <v>83</v>
      </c>
      <c r="S9048" t="s">
        <v>45</v>
      </c>
      <c r="T9048">
        <f>_xlfn.DAYS(Raw_data_US_healthcare[[#This Row],[Discharge Date]],Raw_data_US_healthcare[[#This Row],[Date of Admission]])</f>
        <v>9</v>
      </c>
    </row>
    <row r="9049" spans="1:20" x14ac:dyDescent="0.3">
      <c r="A9049" t="s">
        <v>26511</v>
      </c>
      <c r="B9049" t="s">
        <v>24163</v>
      </c>
      <c r="C9049">
        <v>26</v>
      </c>
      <c r="D9049" t="str">
        <f>IF(Raw_data_US_healthcare[[#This Row],[Age]]&lt;35,"Young",IF(Raw_data_US_healthcare[[#This Row],[Age]]&lt;60,"Middle","Senior"))</f>
        <v>Young</v>
      </c>
      <c r="E9049" t="s">
        <v>16</v>
      </c>
      <c r="F9049" t="s">
        <v>27</v>
      </c>
      <c r="G9049" t="s">
        <v>27</v>
      </c>
      <c r="H9049" t="s">
        <v>36</v>
      </c>
      <c r="I9049" s="2">
        <v>43688</v>
      </c>
      <c r="J9049" t="s">
        <v>24164</v>
      </c>
      <c r="K9049" t="s">
        <v>24165</v>
      </c>
      <c r="L9049" t="s">
        <v>56</v>
      </c>
      <c r="M9049">
        <v>6041.8442999999997</v>
      </c>
      <c r="N9049">
        <v>485</v>
      </c>
      <c r="O9049" t="s">
        <v>22</v>
      </c>
      <c r="P9049" t="s">
        <v>22</v>
      </c>
      <c r="Q9049" s="2">
        <v>43707</v>
      </c>
      <c r="R9049" t="s">
        <v>32</v>
      </c>
      <c r="S9049" t="s">
        <v>45</v>
      </c>
      <c r="T9049">
        <f>_xlfn.DAYS(Raw_data_US_healthcare[[#This Row],[Discharge Date]],Raw_data_US_healthcare[[#This Row],[Date of Admission]])</f>
        <v>19</v>
      </c>
    </row>
    <row r="9050" spans="1:20" x14ac:dyDescent="0.3">
      <c r="A9050" t="s">
        <v>26512</v>
      </c>
      <c r="B9050" t="s">
        <v>24166</v>
      </c>
      <c r="C9050">
        <v>63</v>
      </c>
      <c r="D9050" t="str">
        <f>IF(Raw_data_US_healthcare[[#This Row],[Age]]&lt;35,"Young",IF(Raw_data_US_healthcare[[#This Row],[Age]]&lt;60,"Middle","Senior"))</f>
        <v>Senior</v>
      </c>
      <c r="E9050" t="s">
        <v>26</v>
      </c>
      <c r="F9050" t="s">
        <v>35</v>
      </c>
      <c r="G9050" t="s">
        <v>35</v>
      </c>
      <c r="H9050" t="s">
        <v>26514</v>
      </c>
      <c r="I9050" s="2">
        <v>44622</v>
      </c>
      <c r="J9050" t="s">
        <v>16087</v>
      </c>
      <c r="K9050" t="s">
        <v>24167</v>
      </c>
      <c r="L9050" t="s">
        <v>21</v>
      </c>
      <c r="M9050">
        <v>35541.604599999999</v>
      </c>
      <c r="N9050">
        <v>180</v>
      </c>
      <c r="O9050" t="s">
        <v>43</v>
      </c>
      <c r="P9050" t="s">
        <v>43</v>
      </c>
      <c r="Q9050" s="2">
        <v>44641</v>
      </c>
      <c r="R9050" t="s">
        <v>44</v>
      </c>
      <c r="S9050" t="s">
        <v>33</v>
      </c>
      <c r="T9050">
        <f>_xlfn.DAYS(Raw_data_US_healthcare[[#This Row],[Discharge Date]],Raw_data_US_healthcare[[#This Row],[Date of Admission]])</f>
        <v>19</v>
      </c>
    </row>
    <row r="9051" spans="1:20" x14ac:dyDescent="0.3">
      <c r="A9051" t="s">
        <v>26512</v>
      </c>
      <c r="B9051" t="s">
        <v>1874</v>
      </c>
      <c r="C9051">
        <v>43</v>
      </c>
      <c r="D9051" t="str">
        <f>IF(Raw_data_US_healthcare[[#This Row],[Age]]&lt;35,"Young",IF(Raw_data_US_healthcare[[#This Row],[Age]]&lt;60,"Middle","Senior"))</f>
        <v>Middle</v>
      </c>
      <c r="E9051" t="s">
        <v>26</v>
      </c>
      <c r="F9051" t="s">
        <v>88</v>
      </c>
      <c r="G9051" t="s">
        <v>88</v>
      </c>
      <c r="H9051" t="s">
        <v>69</v>
      </c>
      <c r="I9051" s="2">
        <v>43725</v>
      </c>
      <c r="J9051" t="s">
        <v>24168</v>
      </c>
      <c r="K9051" t="s">
        <v>24169</v>
      </c>
      <c r="L9051" t="s">
        <v>21</v>
      </c>
      <c r="M9051">
        <v>59492.505799999999</v>
      </c>
      <c r="N9051">
        <v>357</v>
      </c>
      <c r="O9051" t="s">
        <v>22</v>
      </c>
      <c r="P9051" t="s">
        <v>22</v>
      </c>
      <c r="Q9051" s="2">
        <v>43738</v>
      </c>
      <c r="R9051" t="s">
        <v>83</v>
      </c>
      <c r="S9051" t="s">
        <v>24</v>
      </c>
      <c r="T9051">
        <f>_xlfn.DAYS(Raw_data_US_healthcare[[#This Row],[Discharge Date]],Raw_data_US_healthcare[[#This Row],[Date of Admission]])</f>
        <v>13</v>
      </c>
    </row>
    <row r="9052" spans="1:20" x14ac:dyDescent="0.3">
      <c r="A9052" t="s">
        <v>26512</v>
      </c>
      <c r="B9052" t="s">
        <v>24170</v>
      </c>
      <c r="C9052">
        <v>65</v>
      </c>
      <c r="D9052" t="str">
        <f>IF(Raw_data_US_healthcare[[#This Row],[Age]]&lt;35,"Young",IF(Raw_data_US_healthcare[[#This Row],[Age]]&lt;60,"Middle","Senior"))</f>
        <v>Senior</v>
      </c>
      <c r="E9052" t="s">
        <v>26</v>
      </c>
      <c r="F9052" t="s">
        <v>17</v>
      </c>
      <c r="G9052" t="s">
        <v>17</v>
      </c>
      <c r="H9052" t="s">
        <v>69</v>
      </c>
      <c r="I9052" s="2">
        <v>44015</v>
      </c>
      <c r="J9052" t="s">
        <v>24171</v>
      </c>
      <c r="K9052" t="s">
        <v>24172</v>
      </c>
      <c r="L9052" t="s">
        <v>21</v>
      </c>
      <c r="M9052">
        <v>49650.7428</v>
      </c>
      <c r="N9052">
        <v>120</v>
      </c>
      <c r="O9052" t="s">
        <v>22</v>
      </c>
      <c r="P9052" t="s">
        <v>22</v>
      </c>
      <c r="Q9052" s="2">
        <v>44016</v>
      </c>
      <c r="R9052" t="s">
        <v>44</v>
      </c>
      <c r="S9052" t="s">
        <v>24</v>
      </c>
      <c r="T9052">
        <f>_xlfn.DAYS(Raw_data_US_healthcare[[#This Row],[Discharge Date]],Raw_data_US_healthcare[[#This Row],[Date of Admission]])</f>
        <v>1</v>
      </c>
    </row>
    <row r="9053" spans="1:20" x14ac:dyDescent="0.3">
      <c r="A9053" t="s">
        <v>26512</v>
      </c>
      <c r="B9053" t="s">
        <v>15129</v>
      </c>
      <c r="C9053">
        <v>24</v>
      </c>
      <c r="D9053" t="str">
        <f>IF(Raw_data_US_healthcare[[#This Row],[Age]]&lt;35,"Young",IF(Raw_data_US_healthcare[[#This Row],[Age]]&lt;60,"Middle","Senior"))</f>
        <v>Young</v>
      </c>
      <c r="E9053" t="s">
        <v>26</v>
      </c>
      <c r="F9053" t="s">
        <v>113</v>
      </c>
      <c r="G9053" t="s">
        <v>113</v>
      </c>
      <c r="H9053" t="s">
        <v>18</v>
      </c>
      <c r="I9053" s="2">
        <v>44395</v>
      </c>
      <c r="J9053" t="s">
        <v>2720</v>
      </c>
      <c r="K9053" t="s">
        <v>24173</v>
      </c>
      <c r="L9053" t="s">
        <v>60</v>
      </c>
      <c r="M9053">
        <v>53299.085700000003</v>
      </c>
      <c r="N9053">
        <v>178</v>
      </c>
      <c r="O9053" t="s">
        <v>43</v>
      </c>
      <c r="P9053" t="s">
        <v>43</v>
      </c>
      <c r="Q9053" s="2">
        <v>44406</v>
      </c>
      <c r="R9053" t="s">
        <v>32</v>
      </c>
      <c r="S9053" t="s">
        <v>45</v>
      </c>
      <c r="T9053">
        <f>_xlfn.DAYS(Raw_data_US_healthcare[[#This Row],[Discharge Date]],Raw_data_US_healthcare[[#This Row],[Date of Admission]])</f>
        <v>11</v>
      </c>
    </row>
    <row r="9054" spans="1:20" x14ac:dyDescent="0.3">
      <c r="A9054" t="s">
        <v>26512</v>
      </c>
      <c r="B9054" t="s">
        <v>24174</v>
      </c>
      <c r="C9054">
        <v>31</v>
      </c>
      <c r="D9054" t="str">
        <f>IF(Raw_data_US_healthcare[[#This Row],[Age]]&lt;35,"Young",IF(Raw_data_US_healthcare[[#This Row],[Age]]&lt;60,"Middle","Senior"))</f>
        <v>Young</v>
      </c>
      <c r="E9054" t="s">
        <v>26</v>
      </c>
      <c r="F9054" t="s">
        <v>412</v>
      </c>
      <c r="G9054" t="s">
        <v>228</v>
      </c>
      <c r="H9054" t="s">
        <v>28</v>
      </c>
      <c r="I9054" s="2">
        <v>44332</v>
      </c>
      <c r="J9054" t="s">
        <v>24175</v>
      </c>
      <c r="K9054" t="s">
        <v>10332</v>
      </c>
      <c r="L9054" t="s">
        <v>31</v>
      </c>
      <c r="M9054">
        <v>23920.984</v>
      </c>
      <c r="N9054">
        <v>228</v>
      </c>
      <c r="O9054" t="s">
        <v>39</v>
      </c>
      <c r="P9054" t="s">
        <v>39</v>
      </c>
      <c r="Q9054" s="2">
        <v>44339</v>
      </c>
      <c r="R9054" t="s">
        <v>32</v>
      </c>
      <c r="S9054" t="s">
        <v>33</v>
      </c>
      <c r="T9054">
        <f>_xlfn.DAYS(Raw_data_US_healthcare[[#This Row],[Discharge Date]],Raw_data_US_healthcare[[#This Row],[Date of Admission]])</f>
        <v>7</v>
      </c>
    </row>
    <row r="9055" spans="1:20" x14ac:dyDescent="0.3">
      <c r="A9055" t="s">
        <v>26511</v>
      </c>
      <c r="B9055" t="s">
        <v>24176</v>
      </c>
      <c r="C9055">
        <v>25</v>
      </c>
      <c r="D9055" t="str">
        <f>IF(Raw_data_US_healthcare[[#This Row],[Age]]&lt;35,"Young",IF(Raw_data_US_healthcare[[#This Row],[Age]]&lt;60,"Middle","Senior"))</f>
        <v>Young</v>
      </c>
      <c r="E9055" t="s">
        <v>16</v>
      </c>
      <c r="F9055" t="s">
        <v>412</v>
      </c>
      <c r="G9055" t="s">
        <v>228</v>
      </c>
      <c r="H9055" t="s">
        <v>28</v>
      </c>
      <c r="I9055" s="2">
        <v>43844</v>
      </c>
      <c r="J9055" t="s">
        <v>24177</v>
      </c>
      <c r="K9055" t="s">
        <v>24178</v>
      </c>
      <c r="L9055" t="s">
        <v>56</v>
      </c>
      <c r="M9055">
        <v>7302.8006999999998</v>
      </c>
      <c r="N9055">
        <v>293</v>
      </c>
      <c r="O9055" t="s">
        <v>39</v>
      </c>
      <c r="P9055" t="s">
        <v>39</v>
      </c>
      <c r="Q9055" s="2">
        <v>43864</v>
      </c>
      <c r="R9055" t="s">
        <v>23</v>
      </c>
      <c r="S9055" t="s">
        <v>24</v>
      </c>
      <c r="T9055">
        <f>_xlfn.DAYS(Raw_data_US_healthcare[[#This Row],[Discharge Date]],Raw_data_US_healthcare[[#This Row],[Date of Admission]])</f>
        <v>20</v>
      </c>
    </row>
    <row r="9056" spans="1:20" x14ac:dyDescent="0.3">
      <c r="A9056" t="s">
        <v>26511</v>
      </c>
      <c r="B9056" t="s">
        <v>24179</v>
      </c>
      <c r="C9056">
        <v>77</v>
      </c>
      <c r="D9056" t="str">
        <f>IF(Raw_data_US_healthcare[[#This Row],[Age]]&lt;35,"Young",IF(Raw_data_US_healthcare[[#This Row],[Age]]&lt;60,"Middle","Senior"))</f>
        <v>Senior</v>
      </c>
      <c r="E9056" t="s">
        <v>16</v>
      </c>
      <c r="F9056" t="s">
        <v>412</v>
      </c>
      <c r="G9056" t="s">
        <v>228</v>
      </c>
      <c r="H9056" t="s">
        <v>69</v>
      </c>
      <c r="I9056" s="2">
        <v>43829</v>
      </c>
      <c r="J9056" t="s">
        <v>24180</v>
      </c>
      <c r="K9056" t="s">
        <v>1225</v>
      </c>
      <c r="L9056" t="s">
        <v>21</v>
      </c>
      <c r="M9056">
        <v>44663.482600000003</v>
      </c>
      <c r="N9056">
        <v>198</v>
      </c>
      <c r="O9056" t="s">
        <v>22</v>
      </c>
      <c r="P9056" t="s">
        <v>22</v>
      </c>
      <c r="Q9056" s="2">
        <v>43842</v>
      </c>
      <c r="R9056" t="s">
        <v>83</v>
      </c>
      <c r="S9056" t="s">
        <v>33</v>
      </c>
      <c r="T9056">
        <f>_xlfn.DAYS(Raw_data_US_healthcare[[#This Row],[Discharge Date]],Raw_data_US_healthcare[[#This Row],[Date of Admission]])</f>
        <v>13</v>
      </c>
    </row>
    <row r="9057" spans="1:20" x14ac:dyDescent="0.3">
      <c r="A9057" t="s">
        <v>26511</v>
      </c>
      <c r="B9057" t="s">
        <v>24181</v>
      </c>
      <c r="C9057">
        <v>35</v>
      </c>
      <c r="D9057" t="str">
        <f>IF(Raw_data_US_healthcare[[#This Row],[Age]]&lt;35,"Young",IF(Raw_data_US_healthcare[[#This Row],[Age]]&lt;60,"Middle","Senior"))</f>
        <v>Middle</v>
      </c>
      <c r="E9057" t="s">
        <v>16</v>
      </c>
      <c r="F9057" t="s">
        <v>412</v>
      </c>
      <c r="G9057" t="s">
        <v>228</v>
      </c>
      <c r="H9057" t="s">
        <v>36</v>
      </c>
      <c r="I9057" s="2">
        <v>44332</v>
      </c>
      <c r="J9057" t="s">
        <v>24182</v>
      </c>
      <c r="K9057" t="s">
        <v>24183</v>
      </c>
      <c r="L9057" t="s">
        <v>21</v>
      </c>
      <c r="M9057">
        <v>18280.357599999999</v>
      </c>
      <c r="N9057">
        <v>301</v>
      </c>
      <c r="O9057" t="s">
        <v>39</v>
      </c>
      <c r="P9057" t="s">
        <v>39</v>
      </c>
      <c r="Q9057" s="2">
        <v>44348</v>
      </c>
      <c r="R9057" t="s">
        <v>32</v>
      </c>
      <c r="S9057" t="s">
        <v>24</v>
      </c>
      <c r="T9057">
        <f>_xlfn.DAYS(Raw_data_US_healthcare[[#This Row],[Discharge Date]],Raw_data_US_healthcare[[#This Row],[Date of Admission]])</f>
        <v>16</v>
      </c>
    </row>
    <row r="9058" spans="1:20" x14ac:dyDescent="0.3">
      <c r="A9058" t="s">
        <v>26512</v>
      </c>
      <c r="B9058" t="s">
        <v>24184</v>
      </c>
      <c r="C9058">
        <v>35</v>
      </c>
      <c r="D9058" t="str">
        <f>IF(Raw_data_US_healthcare[[#This Row],[Age]]&lt;35,"Young",IF(Raw_data_US_healthcare[[#This Row],[Age]]&lt;60,"Middle","Senior"))</f>
        <v>Middle</v>
      </c>
      <c r="E9058" t="s">
        <v>26</v>
      </c>
      <c r="F9058" t="s">
        <v>27</v>
      </c>
      <c r="G9058" t="s">
        <v>27</v>
      </c>
      <c r="H9058" t="s">
        <v>18</v>
      </c>
      <c r="I9058" s="2">
        <v>44270</v>
      </c>
      <c r="J9058" t="s">
        <v>24185</v>
      </c>
      <c r="K9058" t="s">
        <v>24186</v>
      </c>
      <c r="L9058" t="s">
        <v>52</v>
      </c>
      <c r="M9058">
        <v>16097.8832</v>
      </c>
      <c r="N9058">
        <v>259</v>
      </c>
      <c r="O9058" t="s">
        <v>39</v>
      </c>
      <c r="P9058" t="s">
        <v>39</v>
      </c>
      <c r="Q9058" s="2">
        <v>44284</v>
      </c>
      <c r="R9058" t="s">
        <v>83</v>
      </c>
      <c r="S9058" t="s">
        <v>45</v>
      </c>
      <c r="T9058">
        <f>_xlfn.DAYS(Raw_data_US_healthcare[[#This Row],[Discharge Date]],Raw_data_US_healthcare[[#This Row],[Date of Admission]])</f>
        <v>14</v>
      </c>
    </row>
    <row r="9059" spans="1:20" x14ac:dyDescent="0.3">
      <c r="A9059" t="s">
        <v>26512</v>
      </c>
      <c r="B9059" t="s">
        <v>24187</v>
      </c>
      <c r="C9059">
        <v>48</v>
      </c>
      <c r="D9059" t="str">
        <f>IF(Raw_data_US_healthcare[[#This Row],[Age]]&lt;35,"Young",IF(Raw_data_US_healthcare[[#This Row],[Age]]&lt;60,"Middle","Senior"))</f>
        <v>Middle</v>
      </c>
      <c r="E9059" t="s">
        <v>26</v>
      </c>
      <c r="F9059" t="s">
        <v>49</v>
      </c>
      <c r="G9059" t="s">
        <v>49</v>
      </c>
      <c r="H9059" t="s">
        <v>69</v>
      </c>
      <c r="I9059" s="2">
        <v>43474</v>
      </c>
      <c r="J9059" t="s">
        <v>6838</v>
      </c>
      <c r="K9059" t="s">
        <v>24188</v>
      </c>
      <c r="L9059" t="s">
        <v>52</v>
      </c>
      <c r="M9059">
        <v>53992.8341</v>
      </c>
      <c r="N9059">
        <v>302</v>
      </c>
      <c r="O9059" t="s">
        <v>39</v>
      </c>
      <c r="P9059" t="s">
        <v>39</v>
      </c>
      <c r="Q9059" s="2">
        <v>43484</v>
      </c>
      <c r="R9059" t="s">
        <v>48</v>
      </c>
      <c r="S9059" t="s">
        <v>45</v>
      </c>
      <c r="T9059">
        <f>_xlfn.DAYS(Raw_data_US_healthcare[[#This Row],[Discharge Date]],Raw_data_US_healthcare[[#This Row],[Date of Admission]])</f>
        <v>10</v>
      </c>
    </row>
    <row r="9060" spans="1:20" x14ac:dyDescent="0.3">
      <c r="A9060" t="s">
        <v>26511</v>
      </c>
      <c r="B9060" t="s">
        <v>24189</v>
      </c>
      <c r="C9060">
        <v>70</v>
      </c>
      <c r="D9060" t="str">
        <f>IF(Raw_data_US_healthcare[[#This Row],[Age]]&lt;35,"Young",IF(Raw_data_US_healthcare[[#This Row],[Age]]&lt;60,"Middle","Senior"))</f>
        <v>Senior</v>
      </c>
      <c r="E9060" t="s">
        <v>16</v>
      </c>
      <c r="F9060" t="s">
        <v>113</v>
      </c>
      <c r="G9060" t="s">
        <v>113</v>
      </c>
      <c r="H9060" t="s">
        <v>26514</v>
      </c>
      <c r="I9060" s="2">
        <v>43831</v>
      </c>
      <c r="J9060" t="s">
        <v>7439</v>
      </c>
      <c r="K9060" t="s">
        <v>5214</v>
      </c>
      <c r="L9060" t="s">
        <v>21</v>
      </c>
      <c r="M9060">
        <v>29958.871599999999</v>
      </c>
      <c r="N9060">
        <v>351</v>
      </c>
      <c r="O9060" t="s">
        <v>43</v>
      </c>
      <c r="P9060" t="s">
        <v>43</v>
      </c>
      <c r="Q9060" s="2">
        <v>43841</v>
      </c>
      <c r="R9060" t="s">
        <v>83</v>
      </c>
      <c r="S9060" t="s">
        <v>24</v>
      </c>
      <c r="T9060">
        <f>_xlfn.DAYS(Raw_data_US_healthcare[[#This Row],[Discharge Date]],Raw_data_US_healthcare[[#This Row],[Date of Admission]])</f>
        <v>10</v>
      </c>
    </row>
    <row r="9061" spans="1:20" x14ac:dyDescent="0.3">
      <c r="A9061" t="s">
        <v>26511</v>
      </c>
      <c r="B9061" t="s">
        <v>24190</v>
      </c>
      <c r="C9061">
        <v>59</v>
      </c>
      <c r="D9061" t="str">
        <f>IF(Raw_data_US_healthcare[[#This Row],[Age]]&lt;35,"Young",IF(Raw_data_US_healthcare[[#This Row],[Age]]&lt;60,"Middle","Senior"))</f>
        <v>Middle</v>
      </c>
      <c r="E9061" t="s">
        <v>16</v>
      </c>
      <c r="F9061" t="s">
        <v>35</v>
      </c>
      <c r="G9061" t="s">
        <v>35</v>
      </c>
      <c r="H9061" t="s">
        <v>26514</v>
      </c>
      <c r="I9061" s="2">
        <v>44633</v>
      </c>
      <c r="J9061" t="s">
        <v>7822</v>
      </c>
      <c r="K9061" t="s">
        <v>24191</v>
      </c>
      <c r="L9061" t="s">
        <v>52</v>
      </c>
      <c r="M9061">
        <v>33092.799200000001</v>
      </c>
      <c r="N9061">
        <v>436</v>
      </c>
      <c r="O9061" t="s">
        <v>22</v>
      </c>
      <c r="P9061" t="s">
        <v>22</v>
      </c>
      <c r="Q9061" s="2">
        <v>44633</v>
      </c>
      <c r="R9061" t="s">
        <v>44</v>
      </c>
      <c r="S9061" t="s">
        <v>45</v>
      </c>
      <c r="T9061">
        <f>_xlfn.DAYS(Raw_data_US_healthcare[[#This Row],[Discharge Date]],Raw_data_US_healthcare[[#This Row],[Date of Admission]])</f>
        <v>0</v>
      </c>
    </row>
    <row r="9062" spans="1:20" x14ac:dyDescent="0.3">
      <c r="A9062" t="s">
        <v>26512</v>
      </c>
      <c r="B9062" t="s">
        <v>24192</v>
      </c>
      <c r="C9062">
        <v>53</v>
      </c>
      <c r="D9062" t="str">
        <f>IF(Raw_data_US_healthcare[[#This Row],[Age]]&lt;35,"Young",IF(Raw_data_US_healthcare[[#This Row],[Age]]&lt;60,"Middle","Senior"))</f>
        <v>Middle</v>
      </c>
      <c r="E9062" t="s">
        <v>26</v>
      </c>
      <c r="F9062" t="s">
        <v>113</v>
      </c>
      <c r="G9062" t="s">
        <v>113</v>
      </c>
      <c r="H9062" t="s">
        <v>69</v>
      </c>
      <c r="I9062" s="2">
        <v>43528</v>
      </c>
      <c r="J9062" t="s">
        <v>24193</v>
      </c>
      <c r="K9062" t="s">
        <v>24194</v>
      </c>
      <c r="L9062" t="s">
        <v>21</v>
      </c>
      <c r="M9062">
        <v>30343.200000000001</v>
      </c>
      <c r="N9062">
        <v>495</v>
      </c>
      <c r="O9062" t="s">
        <v>22</v>
      </c>
      <c r="P9062" t="s">
        <v>22</v>
      </c>
      <c r="Q9062" s="2">
        <v>43530</v>
      </c>
      <c r="R9062" t="s">
        <v>48</v>
      </c>
      <c r="S9062" t="s">
        <v>33</v>
      </c>
      <c r="T9062">
        <f>_xlfn.DAYS(Raw_data_US_healthcare[[#This Row],[Discharge Date]],Raw_data_US_healthcare[[#This Row],[Date of Admission]])</f>
        <v>2</v>
      </c>
    </row>
    <row r="9063" spans="1:20" x14ac:dyDescent="0.3">
      <c r="A9063" t="s">
        <v>26511</v>
      </c>
      <c r="B9063" t="s">
        <v>24195</v>
      </c>
      <c r="C9063">
        <v>35</v>
      </c>
      <c r="D9063" t="str">
        <f>IF(Raw_data_US_healthcare[[#This Row],[Age]]&lt;35,"Young",IF(Raw_data_US_healthcare[[#This Row],[Age]]&lt;60,"Middle","Senior"))</f>
        <v>Middle</v>
      </c>
      <c r="E9063" t="s">
        <v>16</v>
      </c>
      <c r="F9063" t="s">
        <v>88</v>
      </c>
      <c r="G9063" t="s">
        <v>88</v>
      </c>
      <c r="H9063" t="s">
        <v>69</v>
      </c>
      <c r="I9063" s="2">
        <v>45165</v>
      </c>
      <c r="J9063" t="s">
        <v>24196</v>
      </c>
      <c r="K9063" t="s">
        <v>24197</v>
      </c>
      <c r="L9063" t="s">
        <v>56</v>
      </c>
      <c r="M9063">
        <v>32081.749800000001</v>
      </c>
      <c r="N9063">
        <v>148</v>
      </c>
      <c r="O9063" t="s">
        <v>22</v>
      </c>
      <c r="P9063" t="s">
        <v>22</v>
      </c>
      <c r="Q9063" s="2">
        <v>45166</v>
      </c>
      <c r="R9063" t="s">
        <v>44</v>
      </c>
      <c r="S9063" t="s">
        <v>33</v>
      </c>
      <c r="T9063">
        <f>_xlfn.DAYS(Raw_data_US_healthcare[[#This Row],[Discharge Date]],Raw_data_US_healthcare[[#This Row],[Date of Admission]])</f>
        <v>1</v>
      </c>
    </row>
    <row r="9064" spans="1:20" x14ac:dyDescent="0.3">
      <c r="A9064" t="s">
        <v>26511</v>
      </c>
      <c r="B9064" t="s">
        <v>24198</v>
      </c>
      <c r="C9064">
        <v>28</v>
      </c>
      <c r="D9064" t="str">
        <f>IF(Raw_data_US_healthcare[[#This Row],[Age]]&lt;35,"Young",IF(Raw_data_US_healthcare[[#This Row],[Age]]&lt;60,"Middle","Senior"))</f>
        <v>Young</v>
      </c>
      <c r="E9064" t="s">
        <v>16</v>
      </c>
      <c r="F9064" t="s">
        <v>17</v>
      </c>
      <c r="G9064" t="s">
        <v>17</v>
      </c>
      <c r="H9064" t="s">
        <v>28</v>
      </c>
      <c r="I9064" s="2">
        <v>44960</v>
      </c>
      <c r="J9064" t="s">
        <v>24199</v>
      </c>
      <c r="K9064" t="s">
        <v>24200</v>
      </c>
      <c r="L9064" t="s">
        <v>31</v>
      </c>
      <c r="M9064">
        <v>8386.2988000000005</v>
      </c>
      <c r="N9064">
        <v>149</v>
      </c>
      <c r="O9064" t="s">
        <v>22</v>
      </c>
      <c r="P9064" t="s">
        <v>22</v>
      </c>
      <c r="Q9064" s="2">
        <v>44965</v>
      </c>
      <c r="R9064" t="s">
        <v>23</v>
      </c>
      <c r="S9064" t="s">
        <v>45</v>
      </c>
      <c r="T9064">
        <f>_xlfn.DAYS(Raw_data_US_healthcare[[#This Row],[Discharge Date]],Raw_data_US_healthcare[[#This Row],[Date of Admission]])</f>
        <v>5</v>
      </c>
    </row>
    <row r="9065" spans="1:20" x14ac:dyDescent="0.3">
      <c r="A9065" t="s">
        <v>26512</v>
      </c>
      <c r="B9065" t="s">
        <v>816</v>
      </c>
      <c r="C9065">
        <v>41</v>
      </c>
      <c r="D9065" t="str">
        <f>IF(Raw_data_US_healthcare[[#This Row],[Age]]&lt;35,"Young",IF(Raw_data_US_healthcare[[#This Row],[Age]]&lt;60,"Middle","Senior"))</f>
        <v>Middle</v>
      </c>
      <c r="E9065" t="s">
        <v>26</v>
      </c>
      <c r="F9065" t="s">
        <v>35</v>
      </c>
      <c r="G9065" t="s">
        <v>35</v>
      </c>
      <c r="H9065" t="s">
        <v>26516</v>
      </c>
      <c r="I9065" s="2">
        <v>44946</v>
      </c>
      <c r="J9065" t="s">
        <v>24201</v>
      </c>
      <c r="K9065" t="s">
        <v>24202</v>
      </c>
      <c r="L9065" t="s">
        <v>31</v>
      </c>
      <c r="M9065">
        <v>10281.6387</v>
      </c>
      <c r="N9065">
        <v>455</v>
      </c>
      <c r="O9065" t="s">
        <v>22</v>
      </c>
      <c r="P9065" t="s">
        <v>22</v>
      </c>
      <c r="Q9065" s="2">
        <v>44957</v>
      </c>
      <c r="R9065" t="s">
        <v>83</v>
      </c>
      <c r="S9065" t="s">
        <v>45</v>
      </c>
      <c r="T9065">
        <f>_xlfn.DAYS(Raw_data_US_healthcare[[#This Row],[Discharge Date]],Raw_data_US_healthcare[[#This Row],[Date of Admission]])</f>
        <v>11</v>
      </c>
    </row>
    <row r="9066" spans="1:20" x14ac:dyDescent="0.3">
      <c r="A9066" t="s">
        <v>26512</v>
      </c>
      <c r="B9066" t="s">
        <v>24203</v>
      </c>
      <c r="C9066">
        <v>31</v>
      </c>
      <c r="D9066" t="str">
        <f>IF(Raw_data_US_healthcare[[#This Row],[Age]]&lt;35,"Young",IF(Raw_data_US_healthcare[[#This Row],[Age]]&lt;60,"Middle","Senior"))</f>
        <v>Young</v>
      </c>
      <c r="E9066" t="s">
        <v>26</v>
      </c>
      <c r="F9066" t="s">
        <v>27</v>
      </c>
      <c r="G9066" t="s">
        <v>27</v>
      </c>
      <c r="H9066" t="s">
        <v>36</v>
      </c>
      <c r="I9066" s="2">
        <v>45218</v>
      </c>
      <c r="J9066" t="s">
        <v>24204</v>
      </c>
      <c r="K9066" t="s">
        <v>24205</v>
      </c>
      <c r="L9066" t="s">
        <v>56</v>
      </c>
      <c r="M9066">
        <v>21456.517800000001</v>
      </c>
      <c r="N9066">
        <v>269</v>
      </c>
      <c r="O9066" t="s">
        <v>39</v>
      </c>
      <c r="P9066" t="s">
        <v>39</v>
      </c>
      <c r="Q9066" s="2">
        <v>45226</v>
      </c>
      <c r="R9066" t="s">
        <v>32</v>
      </c>
      <c r="S9066" t="s">
        <v>24</v>
      </c>
      <c r="T9066">
        <f>_xlfn.DAYS(Raw_data_US_healthcare[[#This Row],[Discharge Date]],Raw_data_US_healthcare[[#This Row],[Date of Admission]])</f>
        <v>8</v>
      </c>
    </row>
    <row r="9067" spans="1:20" x14ac:dyDescent="0.3">
      <c r="A9067" t="s">
        <v>26511</v>
      </c>
      <c r="B9067" t="s">
        <v>8330</v>
      </c>
      <c r="C9067">
        <v>40</v>
      </c>
      <c r="D9067" t="str">
        <f>IF(Raw_data_US_healthcare[[#This Row],[Age]]&lt;35,"Young",IF(Raw_data_US_healthcare[[#This Row],[Age]]&lt;60,"Middle","Senior"))</f>
        <v>Middle</v>
      </c>
      <c r="E9067" t="s">
        <v>16</v>
      </c>
      <c r="F9067" t="s">
        <v>27</v>
      </c>
      <c r="G9067" t="s">
        <v>27</v>
      </c>
      <c r="H9067" t="s">
        <v>28</v>
      </c>
      <c r="I9067" s="2">
        <v>45177</v>
      </c>
      <c r="J9067" t="s">
        <v>24206</v>
      </c>
      <c r="K9067" t="s">
        <v>6931</v>
      </c>
      <c r="L9067" t="s">
        <v>21</v>
      </c>
      <c r="M9067">
        <v>1630.3789999999999</v>
      </c>
      <c r="N9067">
        <v>447</v>
      </c>
      <c r="O9067" t="s">
        <v>22</v>
      </c>
      <c r="P9067" t="s">
        <v>22</v>
      </c>
      <c r="Q9067" s="2">
        <v>45182</v>
      </c>
      <c r="R9067" t="s">
        <v>83</v>
      </c>
      <c r="S9067" t="s">
        <v>45</v>
      </c>
      <c r="T9067">
        <f>_xlfn.DAYS(Raw_data_US_healthcare[[#This Row],[Discharge Date]],Raw_data_US_healthcare[[#This Row],[Date of Admission]])</f>
        <v>5</v>
      </c>
    </row>
    <row r="9068" spans="1:20" x14ac:dyDescent="0.3">
      <c r="A9068" t="s">
        <v>26512</v>
      </c>
      <c r="B9068" t="s">
        <v>19418</v>
      </c>
      <c r="C9068">
        <v>78</v>
      </c>
      <c r="D9068" t="str">
        <f>IF(Raw_data_US_healthcare[[#This Row],[Age]]&lt;35,"Young",IF(Raw_data_US_healthcare[[#This Row],[Age]]&lt;60,"Middle","Senior"))</f>
        <v>Senior</v>
      </c>
      <c r="E9068" t="s">
        <v>26</v>
      </c>
      <c r="F9068" t="s">
        <v>113</v>
      </c>
      <c r="G9068" t="s">
        <v>113</v>
      </c>
      <c r="H9068" t="s">
        <v>69</v>
      </c>
      <c r="I9068" s="2">
        <v>44919</v>
      </c>
      <c r="J9068" t="s">
        <v>24207</v>
      </c>
      <c r="K9068" t="s">
        <v>24208</v>
      </c>
      <c r="L9068" t="s">
        <v>21</v>
      </c>
      <c r="M9068">
        <v>47112.488700000002</v>
      </c>
      <c r="N9068">
        <v>280</v>
      </c>
      <c r="O9068" t="s">
        <v>39</v>
      </c>
      <c r="P9068" t="s">
        <v>39</v>
      </c>
      <c r="Q9068" s="2">
        <v>44943</v>
      </c>
      <c r="R9068" t="s">
        <v>44</v>
      </c>
      <c r="S9068" t="s">
        <v>24</v>
      </c>
      <c r="T9068">
        <f>_xlfn.DAYS(Raw_data_US_healthcare[[#This Row],[Discharge Date]],Raw_data_US_healthcare[[#This Row],[Date of Admission]])</f>
        <v>24</v>
      </c>
    </row>
    <row r="9069" spans="1:20" x14ac:dyDescent="0.3">
      <c r="A9069" t="s">
        <v>26511</v>
      </c>
      <c r="B9069" t="s">
        <v>24209</v>
      </c>
      <c r="C9069">
        <v>85</v>
      </c>
      <c r="D9069" t="str">
        <f>IF(Raw_data_US_healthcare[[#This Row],[Age]]&lt;35,"Young",IF(Raw_data_US_healthcare[[#This Row],[Age]]&lt;60,"Middle","Senior"))</f>
        <v>Senior</v>
      </c>
      <c r="E9069" t="s">
        <v>16</v>
      </c>
      <c r="F9069" t="s">
        <v>412</v>
      </c>
      <c r="G9069" t="s">
        <v>228</v>
      </c>
      <c r="H9069" t="s">
        <v>69</v>
      </c>
      <c r="I9069" s="2">
        <v>44104</v>
      </c>
      <c r="J9069" t="s">
        <v>24210</v>
      </c>
      <c r="K9069" t="s">
        <v>24211</v>
      </c>
      <c r="L9069" t="s">
        <v>21</v>
      </c>
      <c r="M9069">
        <v>59833.496899999998</v>
      </c>
      <c r="N9069">
        <v>407</v>
      </c>
      <c r="O9069" t="s">
        <v>22</v>
      </c>
      <c r="P9069" t="s">
        <v>22</v>
      </c>
      <c r="Q9069" s="2">
        <v>44107</v>
      </c>
      <c r="R9069" t="s">
        <v>23</v>
      </c>
      <c r="S9069" t="s">
        <v>24</v>
      </c>
      <c r="T9069">
        <f>_xlfn.DAYS(Raw_data_US_healthcare[[#This Row],[Discharge Date]],Raw_data_US_healthcare[[#This Row],[Date of Admission]])</f>
        <v>3</v>
      </c>
    </row>
    <row r="9070" spans="1:20" x14ac:dyDescent="0.3">
      <c r="A9070" t="s">
        <v>26512</v>
      </c>
      <c r="B9070" t="s">
        <v>9478</v>
      </c>
      <c r="C9070">
        <v>51</v>
      </c>
      <c r="D9070" t="str">
        <f>IF(Raw_data_US_healthcare[[#This Row],[Age]]&lt;35,"Young",IF(Raw_data_US_healthcare[[#This Row],[Age]]&lt;60,"Middle","Senior"))</f>
        <v>Middle</v>
      </c>
      <c r="E9070" t="s">
        <v>26</v>
      </c>
      <c r="F9070" t="s">
        <v>17</v>
      </c>
      <c r="G9070" t="s">
        <v>17</v>
      </c>
      <c r="H9070" t="s">
        <v>26516</v>
      </c>
      <c r="I9070" s="2">
        <v>44583</v>
      </c>
      <c r="J9070" t="s">
        <v>19229</v>
      </c>
      <c r="K9070" t="s">
        <v>24212</v>
      </c>
      <c r="L9070" t="s">
        <v>52</v>
      </c>
      <c r="M9070">
        <v>8560.5692999999992</v>
      </c>
      <c r="N9070">
        <v>239</v>
      </c>
      <c r="O9070" t="s">
        <v>39</v>
      </c>
      <c r="P9070" t="s">
        <v>39</v>
      </c>
      <c r="Q9070" s="2">
        <v>44610</v>
      </c>
      <c r="R9070" t="s">
        <v>23</v>
      </c>
      <c r="S9070" t="s">
        <v>45</v>
      </c>
      <c r="T9070">
        <f>_xlfn.DAYS(Raw_data_US_healthcare[[#This Row],[Discharge Date]],Raw_data_US_healthcare[[#This Row],[Date of Admission]])</f>
        <v>27</v>
      </c>
    </row>
    <row r="9071" spans="1:20" x14ac:dyDescent="0.3">
      <c r="A9071" t="s">
        <v>26511</v>
      </c>
      <c r="B9071" t="s">
        <v>1230</v>
      </c>
      <c r="C9071">
        <v>31</v>
      </c>
      <c r="D9071" t="str">
        <f>IF(Raw_data_US_healthcare[[#This Row],[Age]]&lt;35,"Young",IF(Raw_data_US_healthcare[[#This Row],[Age]]&lt;60,"Middle","Senior"))</f>
        <v>Young</v>
      </c>
      <c r="E9071" t="s">
        <v>16</v>
      </c>
      <c r="F9071" t="s">
        <v>62</v>
      </c>
      <c r="G9071" t="s">
        <v>62</v>
      </c>
      <c r="H9071" t="s">
        <v>28</v>
      </c>
      <c r="I9071" s="2">
        <v>43685</v>
      </c>
      <c r="J9071" t="s">
        <v>24213</v>
      </c>
      <c r="K9071" t="s">
        <v>24214</v>
      </c>
      <c r="L9071" t="s">
        <v>56</v>
      </c>
      <c r="M9071">
        <v>26312.146000000001</v>
      </c>
      <c r="N9071">
        <v>121</v>
      </c>
      <c r="O9071" t="s">
        <v>39</v>
      </c>
      <c r="P9071" t="s">
        <v>39</v>
      </c>
      <c r="Q9071" s="2">
        <v>43693</v>
      </c>
      <c r="R9071" t="s">
        <v>23</v>
      </c>
      <c r="S9071" t="s">
        <v>45</v>
      </c>
      <c r="T9071">
        <f>_xlfn.DAYS(Raw_data_US_healthcare[[#This Row],[Discharge Date]],Raw_data_US_healthcare[[#This Row],[Date of Admission]])</f>
        <v>8</v>
      </c>
    </row>
    <row r="9072" spans="1:20" x14ac:dyDescent="0.3">
      <c r="A9072" t="s">
        <v>26512</v>
      </c>
      <c r="B9072" t="s">
        <v>24215</v>
      </c>
      <c r="C9072">
        <v>57</v>
      </c>
      <c r="D9072" t="str">
        <f>IF(Raw_data_US_healthcare[[#This Row],[Age]]&lt;35,"Young",IF(Raw_data_US_healthcare[[#This Row],[Age]]&lt;60,"Middle","Senior"))</f>
        <v>Middle</v>
      </c>
      <c r="E9072" t="s">
        <v>26</v>
      </c>
      <c r="F9072" t="s">
        <v>88</v>
      </c>
      <c r="G9072" t="s">
        <v>88</v>
      </c>
      <c r="H9072" t="s">
        <v>26516</v>
      </c>
      <c r="I9072" s="2">
        <v>44025</v>
      </c>
      <c r="J9072" t="s">
        <v>24216</v>
      </c>
      <c r="K9072" t="s">
        <v>2120</v>
      </c>
      <c r="L9072" t="s">
        <v>31</v>
      </c>
      <c r="M9072">
        <v>13510.5666</v>
      </c>
      <c r="N9072">
        <v>370</v>
      </c>
      <c r="O9072" t="s">
        <v>39</v>
      </c>
      <c r="P9072" t="s">
        <v>39</v>
      </c>
      <c r="Q9072" s="2">
        <v>44028</v>
      </c>
      <c r="R9072" t="s">
        <v>32</v>
      </c>
      <c r="S9072" t="s">
        <v>45</v>
      </c>
      <c r="T9072">
        <f>_xlfn.DAYS(Raw_data_US_healthcare[[#This Row],[Discharge Date]],Raw_data_US_healthcare[[#This Row],[Date of Admission]])</f>
        <v>3</v>
      </c>
    </row>
    <row r="9073" spans="1:20" x14ac:dyDescent="0.3">
      <c r="A9073" t="s">
        <v>26511</v>
      </c>
      <c r="B9073" t="s">
        <v>24217</v>
      </c>
      <c r="C9073">
        <v>31</v>
      </c>
      <c r="D9073" t="str">
        <f>IF(Raw_data_US_healthcare[[#This Row],[Age]]&lt;35,"Young",IF(Raw_data_US_healthcare[[#This Row],[Age]]&lt;60,"Middle","Senior"))</f>
        <v>Young</v>
      </c>
      <c r="E9073" t="s">
        <v>16</v>
      </c>
      <c r="F9073" t="s">
        <v>35</v>
      </c>
      <c r="G9073" t="s">
        <v>35</v>
      </c>
      <c r="H9073" t="s">
        <v>69</v>
      </c>
      <c r="I9073" s="2">
        <v>43851</v>
      </c>
      <c r="J9073" t="s">
        <v>24218</v>
      </c>
      <c r="K9073" t="s">
        <v>17506</v>
      </c>
      <c r="L9073" t="s">
        <v>52</v>
      </c>
      <c r="M9073">
        <v>12195.3145</v>
      </c>
      <c r="N9073">
        <v>224</v>
      </c>
      <c r="O9073" t="s">
        <v>22</v>
      </c>
      <c r="P9073" t="s">
        <v>22</v>
      </c>
      <c r="Q9073" s="2">
        <v>43871</v>
      </c>
      <c r="R9073" t="s">
        <v>32</v>
      </c>
      <c r="S9073" t="s">
        <v>45</v>
      </c>
      <c r="T9073">
        <f>_xlfn.DAYS(Raw_data_US_healthcare[[#This Row],[Discharge Date]],Raw_data_US_healthcare[[#This Row],[Date of Admission]])</f>
        <v>20</v>
      </c>
    </row>
    <row r="9074" spans="1:20" x14ac:dyDescent="0.3">
      <c r="A9074" t="s">
        <v>26512</v>
      </c>
      <c r="B9074" t="s">
        <v>1666</v>
      </c>
      <c r="C9074">
        <v>48</v>
      </c>
      <c r="D9074" t="str">
        <f>IF(Raw_data_US_healthcare[[#This Row],[Age]]&lt;35,"Young",IF(Raw_data_US_healthcare[[#This Row],[Age]]&lt;60,"Middle","Senior"))</f>
        <v>Middle</v>
      </c>
      <c r="E9074" t="s">
        <v>26</v>
      </c>
      <c r="F9074" t="s">
        <v>27</v>
      </c>
      <c r="G9074" t="s">
        <v>27</v>
      </c>
      <c r="H9074" t="s">
        <v>26516</v>
      </c>
      <c r="I9074" s="2">
        <v>43658</v>
      </c>
      <c r="J9074" t="s">
        <v>24219</v>
      </c>
      <c r="K9074" t="s">
        <v>24220</v>
      </c>
      <c r="L9074" t="s">
        <v>21</v>
      </c>
      <c r="M9074">
        <v>24041.995800000001</v>
      </c>
      <c r="N9074">
        <v>449</v>
      </c>
      <c r="O9074" t="s">
        <v>39</v>
      </c>
      <c r="P9074" t="s">
        <v>39</v>
      </c>
      <c r="Q9074" s="2">
        <v>43681</v>
      </c>
      <c r="R9074" t="s">
        <v>44</v>
      </c>
      <c r="S9074" t="s">
        <v>45</v>
      </c>
      <c r="T9074">
        <f>_xlfn.DAYS(Raw_data_US_healthcare[[#This Row],[Discharge Date]],Raw_data_US_healthcare[[#This Row],[Date of Admission]])</f>
        <v>23</v>
      </c>
    </row>
    <row r="9075" spans="1:20" x14ac:dyDescent="0.3">
      <c r="A9075" t="s">
        <v>26512</v>
      </c>
      <c r="B9075" t="s">
        <v>24221</v>
      </c>
      <c r="C9075">
        <v>47</v>
      </c>
      <c r="D9075" t="str">
        <f>IF(Raw_data_US_healthcare[[#This Row],[Age]]&lt;35,"Young",IF(Raw_data_US_healthcare[[#This Row],[Age]]&lt;60,"Middle","Senior"))</f>
        <v>Middle</v>
      </c>
      <c r="E9075" t="s">
        <v>26</v>
      </c>
      <c r="F9075" t="s">
        <v>113</v>
      </c>
      <c r="G9075" t="s">
        <v>113</v>
      </c>
      <c r="H9075" t="s">
        <v>26514</v>
      </c>
      <c r="I9075" s="2">
        <v>44442</v>
      </c>
      <c r="J9075" t="s">
        <v>24222</v>
      </c>
      <c r="K9075" t="s">
        <v>24223</v>
      </c>
      <c r="L9075" t="s">
        <v>56</v>
      </c>
      <c r="M9075">
        <v>19763.999500000002</v>
      </c>
      <c r="N9075">
        <v>264</v>
      </c>
      <c r="O9075" t="s">
        <v>22</v>
      </c>
      <c r="P9075" t="s">
        <v>22</v>
      </c>
      <c r="Q9075" s="2">
        <v>44461</v>
      </c>
      <c r="R9075" t="s">
        <v>44</v>
      </c>
      <c r="S9075" t="s">
        <v>33</v>
      </c>
      <c r="T9075">
        <f>_xlfn.DAYS(Raw_data_US_healthcare[[#This Row],[Discharge Date]],Raw_data_US_healthcare[[#This Row],[Date of Admission]])</f>
        <v>19</v>
      </c>
    </row>
    <row r="9076" spans="1:20" x14ac:dyDescent="0.3">
      <c r="A9076" t="s">
        <v>26512</v>
      </c>
      <c r="B9076" t="s">
        <v>24224</v>
      </c>
      <c r="C9076">
        <v>23</v>
      </c>
      <c r="D9076" t="str">
        <f>IF(Raw_data_US_healthcare[[#This Row],[Age]]&lt;35,"Young",IF(Raw_data_US_healthcare[[#This Row],[Age]]&lt;60,"Middle","Senior"))</f>
        <v>Young</v>
      </c>
      <c r="E9076" t="s">
        <v>26</v>
      </c>
      <c r="F9076" t="s">
        <v>27</v>
      </c>
      <c r="G9076" t="s">
        <v>27</v>
      </c>
      <c r="H9076" t="s">
        <v>18</v>
      </c>
      <c r="I9076" s="2">
        <v>44027</v>
      </c>
      <c r="J9076" t="s">
        <v>9273</v>
      </c>
      <c r="K9076" t="s">
        <v>24225</v>
      </c>
      <c r="L9076" t="s">
        <v>52</v>
      </c>
      <c r="M9076">
        <v>33686.820099999997</v>
      </c>
      <c r="N9076">
        <v>262</v>
      </c>
      <c r="O9076" t="s">
        <v>43</v>
      </c>
      <c r="P9076" t="s">
        <v>43</v>
      </c>
      <c r="Q9076" s="2">
        <v>44033</v>
      </c>
      <c r="R9076" t="s">
        <v>32</v>
      </c>
      <c r="S9076" t="s">
        <v>24</v>
      </c>
      <c r="T9076">
        <f>_xlfn.DAYS(Raw_data_US_healthcare[[#This Row],[Discharge Date]],Raw_data_US_healthcare[[#This Row],[Date of Admission]])</f>
        <v>6</v>
      </c>
    </row>
    <row r="9077" spans="1:20" x14ac:dyDescent="0.3">
      <c r="A9077" t="s">
        <v>26512</v>
      </c>
      <c r="B9077" t="s">
        <v>24226</v>
      </c>
      <c r="C9077">
        <v>71</v>
      </c>
      <c r="D9077" t="str">
        <f>IF(Raw_data_US_healthcare[[#This Row],[Age]]&lt;35,"Young",IF(Raw_data_US_healthcare[[#This Row],[Age]]&lt;60,"Middle","Senior"))</f>
        <v>Senior</v>
      </c>
      <c r="E9077" t="s">
        <v>26</v>
      </c>
      <c r="F9077" t="s">
        <v>88</v>
      </c>
      <c r="G9077" t="s">
        <v>88</v>
      </c>
      <c r="H9077" t="s">
        <v>26516</v>
      </c>
      <c r="I9077" s="2">
        <v>43544</v>
      </c>
      <c r="J9077" t="s">
        <v>24227</v>
      </c>
      <c r="K9077" t="s">
        <v>24228</v>
      </c>
      <c r="L9077" t="s">
        <v>21</v>
      </c>
      <c r="M9077">
        <v>5709.8761999999997</v>
      </c>
      <c r="N9077">
        <v>452</v>
      </c>
      <c r="O9077" t="s">
        <v>39</v>
      </c>
      <c r="P9077" t="s">
        <v>39</v>
      </c>
      <c r="Q9077" s="2">
        <v>43561</v>
      </c>
      <c r="R9077" t="s">
        <v>48</v>
      </c>
      <c r="S9077" t="s">
        <v>24</v>
      </c>
      <c r="T9077">
        <f>_xlfn.DAYS(Raw_data_US_healthcare[[#This Row],[Discharge Date]],Raw_data_US_healthcare[[#This Row],[Date of Admission]])</f>
        <v>17</v>
      </c>
    </row>
    <row r="9078" spans="1:20" x14ac:dyDescent="0.3">
      <c r="A9078" t="s">
        <v>26511</v>
      </c>
      <c r="B9078" t="s">
        <v>24229</v>
      </c>
      <c r="C9078">
        <v>27</v>
      </c>
      <c r="D9078" t="str">
        <f>IF(Raw_data_US_healthcare[[#This Row],[Age]]&lt;35,"Young",IF(Raw_data_US_healthcare[[#This Row],[Age]]&lt;60,"Middle","Senior"))</f>
        <v>Young</v>
      </c>
      <c r="E9078" t="s">
        <v>16</v>
      </c>
      <c r="F9078" t="s">
        <v>35</v>
      </c>
      <c r="G9078" t="s">
        <v>35</v>
      </c>
      <c r="H9078" t="s">
        <v>18</v>
      </c>
      <c r="I9078" s="2">
        <v>44898</v>
      </c>
      <c r="J9078" t="s">
        <v>19166</v>
      </c>
      <c r="K9078" t="s">
        <v>24230</v>
      </c>
      <c r="L9078" t="s">
        <v>56</v>
      </c>
      <c r="M9078">
        <v>54465.458299999998</v>
      </c>
      <c r="N9078">
        <v>179</v>
      </c>
      <c r="O9078" t="s">
        <v>43</v>
      </c>
      <c r="P9078" t="s">
        <v>43</v>
      </c>
      <c r="Q9078" s="2">
        <v>44903</v>
      </c>
      <c r="R9078" t="s">
        <v>48</v>
      </c>
      <c r="S9078" t="s">
        <v>24</v>
      </c>
      <c r="T9078">
        <f>_xlfn.DAYS(Raw_data_US_healthcare[[#This Row],[Discharge Date]],Raw_data_US_healthcare[[#This Row],[Date of Admission]])</f>
        <v>5</v>
      </c>
    </row>
    <row r="9079" spans="1:20" x14ac:dyDescent="0.3">
      <c r="A9079" t="s">
        <v>26512</v>
      </c>
      <c r="B9079" t="s">
        <v>24231</v>
      </c>
      <c r="C9079">
        <v>80</v>
      </c>
      <c r="D9079" t="str">
        <f>IF(Raw_data_US_healthcare[[#This Row],[Age]]&lt;35,"Young",IF(Raw_data_US_healthcare[[#This Row],[Age]]&lt;60,"Middle","Senior"))</f>
        <v>Senior</v>
      </c>
      <c r="E9079" t="s">
        <v>26</v>
      </c>
      <c r="F9079" t="s">
        <v>113</v>
      </c>
      <c r="G9079" t="s">
        <v>113</v>
      </c>
      <c r="H9079" t="s">
        <v>26514</v>
      </c>
      <c r="I9079" s="2">
        <v>44048</v>
      </c>
      <c r="J9079" t="s">
        <v>24232</v>
      </c>
      <c r="K9079" t="s">
        <v>24233</v>
      </c>
      <c r="L9079" t="s">
        <v>21</v>
      </c>
      <c r="M9079">
        <v>30539.716899999999</v>
      </c>
      <c r="N9079">
        <v>146</v>
      </c>
      <c r="O9079" t="s">
        <v>22</v>
      </c>
      <c r="P9079" t="s">
        <v>22</v>
      </c>
      <c r="Q9079" s="2">
        <v>44059</v>
      </c>
      <c r="R9079" t="s">
        <v>44</v>
      </c>
      <c r="S9079" t="s">
        <v>33</v>
      </c>
      <c r="T9079">
        <f>_xlfn.DAYS(Raw_data_US_healthcare[[#This Row],[Discharge Date]],Raw_data_US_healthcare[[#This Row],[Date of Admission]])</f>
        <v>11</v>
      </c>
    </row>
    <row r="9080" spans="1:20" x14ac:dyDescent="0.3">
      <c r="A9080" t="s">
        <v>26511</v>
      </c>
      <c r="B9080" t="s">
        <v>24234</v>
      </c>
      <c r="C9080">
        <v>21</v>
      </c>
      <c r="D9080" t="str">
        <f>IF(Raw_data_US_healthcare[[#This Row],[Age]]&lt;35,"Young",IF(Raw_data_US_healthcare[[#This Row],[Age]]&lt;60,"Middle","Senior"))</f>
        <v>Young</v>
      </c>
      <c r="E9080" t="s">
        <v>16</v>
      </c>
      <c r="F9080" t="s">
        <v>113</v>
      </c>
      <c r="G9080" t="s">
        <v>113</v>
      </c>
      <c r="H9080" t="s">
        <v>69</v>
      </c>
      <c r="I9080" s="2">
        <v>45229</v>
      </c>
      <c r="J9080" t="s">
        <v>24235</v>
      </c>
      <c r="K9080" t="s">
        <v>24236</v>
      </c>
      <c r="L9080" t="s">
        <v>52</v>
      </c>
      <c r="M9080">
        <v>18505.776300000001</v>
      </c>
      <c r="N9080">
        <v>409</v>
      </c>
      <c r="O9080" t="s">
        <v>22</v>
      </c>
      <c r="P9080" t="s">
        <v>22</v>
      </c>
      <c r="Q9080" s="2">
        <v>45233</v>
      </c>
      <c r="R9080" t="s">
        <v>23</v>
      </c>
      <c r="S9080" t="s">
        <v>45</v>
      </c>
      <c r="T9080">
        <f>_xlfn.DAYS(Raw_data_US_healthcare[[#This Row],[Discharge Date]],Raw_data_US_healthcare[[#This Row],[Date of Admission]])</f>
        <v>4</v>
      </c>
    </row>
    <row r="9081" spans="1:20" x14ac:dyDescent="0.3">
      <c r="A9081" t="s">
        <v>26511</v>
      </c>
      <c r="B9081" t="s">
        <v>24237</v>
      </c>
      <c r="C9081">
        <v>47</v>
      </c>
      <c r="D9081" t="str">
        <f>IF(Raw_data_US_healthcare[[#This Row],[Age]]&lt;35,"Young",IF(Raw_data_US_healthcare[[#This Row],[Age]]&lt;60,"Middle","Senior"))</f>
        <v>Middle</v>
      </c>
      <c r="E9081" t="s">
        <v>16</v>
      </c>
      <c r="F9081" t="s">
        <v>113</v>
      </c>
      <c r="G9081" t="s">
        <v>113</v>
      </c>
      <c r="H9081" t="s">
        <v>69</v>
      </c>
      <c r="I9081" s="2">
        <v>44858</v>
      </c>
      <c r="J9081" t="s">
        <v>24238</v>
      </c>
      <c r="K9081" t="s">
        <v>24239</v>
      </c>
      <c r="L9081" t="s">
        <v>52</v>
      </c>
      <c r="M9081">
        <v>33084.146500000003</v>
      </c>
      <c r="N9081">
        <v>271</v>
      </c>
      <c r="O9081" t="s">
        <v>39</v>
      </c>
      <c r="P9081" t="s">
        <v>39</v>
      </c>
      <c r="Q9081" s="2">
        <v>44860</v>
      </c>
      <c r="R9081" t="s">
        <v>23</v>
      </c>
      <c r="S9081" t="s">
        <v>24</v>
      </c>
      <c r="T9081">
        <f>_xlfn.DAYS(Raw_data_US_healthcare[[#This Row],[Discharge Date]],Raw_data_US_healthcare[[#This Row],[Date of Admission]])</f>
        <v>2</v>
      </c>
    </row>
    <row r="9082" spans="1:20" x14ac:dyDescent="0.3">
      <c r="A9082" t="s">
        <v>26511</v>
      </c>
      <c r="B9082" t="s">
        <v>24240</v>
      </c>
      <c r="C9082">
        <v>66</v>
      </c>
      <c r="D9082" t="str">
        <f>IF(Raw_data_US_healthcare[[#This Row],[Age]]&lt;35,"Young",IF(Raw_data_US_healthcare[[#This Row],[Age]]&lt;60,"Middle","Senior"))</f>
        <v>Senior</v>
      </c>
      <c r="E9082" t="s">
        <v>16</v>
      </c>
      <c r="F9082" t="s">
        <v>17</v>
      </c>
      <c r="G9082" t="s">
        <v>17</v>
      </c>
      <c r="H9082" t="s">
        <v>36</v>
      </c>
      <c r="I9082" s="2">
        <v>44619</v>
      </c>
      <c r="J9082" t="s">
        <v>24241</v>
      </c>
      <c r="K9082" t="s">
        <v>2514</v>
      </c>
      <c r="L9082" t="s">
        <v>60</v>
      </c>
      <c r="M9082">
        <v>12716.8215</v>
      </c>
      <c r="N9082">
        <v>483</v>
      </c>
      <c r="O9082" t="s">
        <v>22</v>
      </c>
      <c r="P9082" t="s">
        <v>22</v>
      </c>
      <c r="Q9082" s="2">
        <v>44634</v>
      </c>
      <c r="R9082" t="s">
        <v>44</v>
      </c>
      <c r="S9082" t="s">
        <v>33</v>
      </c>
      <c r="T9082">
        <f>_xlfn.DAYS(Raw_data_US_healthcare[[#This Row],[Discharge Date]],Raw_data_US_healthcare[[#This Row],[Date of Admission]])</f>
        <v>15</v>
      </c>
    </row>
    <row r="9083" spans="1:20" x14ac:dyDescent="0.3">
      <c r="A9083" t="s">
        <v>26512</v>
      </c>
      <c r="B9083" t="s">
        <v>24242</v>
      </c>
      <c r="C9083">
        <v>26</v>
      </c>
      <c r="D9083" t="str">
        <f>IF(Raw_data_US_healthcare[[#This Row],[Age]]&lt;35,"Young",IF(Raw_data_US_healthcare[[#This Row],[Age]]&lt;60,"Middle","Senior"))</f>
        <v>Young</v>
      </c>
      <c r="E9083" t="s">
        <v>26</v>
      </c>
      <c r="F9083" t="s">
        <v>27</v>
      </c>
      <c r="G9083" t="s">
        <v>27</v>
      </c>
      <c r="H9083" t="s">
        <v>69</v>
      </c>
      <c r="I9083" s="2">
        <v>44738</v>
      </c>
      <c r="J9083" t="s">
        <v>24243</v>
      </c>
      <c r="K9083" t="s">
        <v>24244</v>
      </c>
      <c r="L9083" t="s">
        <v>31</v>
      </c>
      <c r="M9083">
        <v>14653.675499999999</v>
      </c>
      <c r="N9083">
        <v>195</v>
      </c>
      <c r="O9083" t="s">
        <v>22</v>
      </c>
      <c r="P9083" t="s">
        <v>22</v>
      </c>
      <c r="Q9083" s="2">
        <v>44752</v>
      </c>
      <c r="R9083" t="s">
        <v>23</v>
      </c>
      <c r="S9083" t="s">
        <v>45</v>
      </c>
      <c r="T9083">
        <f>_xlfn.DAYS(Raw_data_US_healthcare[[#This Row],[Discharge Date]],Raw_data_US_healthcare[[#This Row],[Date of Admission]])</f>
        <v>14</v>
      </c>
    </row>
    <row r="9084" spans="1:20" x14ac:dyDescent="0.3">
      <c r="A9084" t="s">
        <v>26511</v>
      </c>
      <c r="B9084" t="s">
        <v>24245</v>
      </c>
      <c r="C9084">
        <v>61</v>
      </c>
      <c r="D9084" t="str">
        <f>IF(Raw_data_US_healthcare[[#This Row],[Age]]&lt;35,"Young",IF(Raw_data_US_healthcare[[#This Row],[Age]]&lt;60,"Middle","Senior"))</f>
        <v>Senior</v>
      </c>
      <c r="E9084" t="s">
        <v>16</v>
      </c>
      <c r="F9084" t="s">
        <v>88</v>
      </c>
      <c r="G9084" t="s">
        <v>88</v>
      </c>
      <c r="H9084" t="s">
        <v>26516</v>
      </c>
      <c r="I9084" s="2">
        <v>43692</v>
      </c>
      <c r="J9084" t="s">
        <v>24246</v>
      </c>
      <c r="K9084" t="s">
        <v>6931</v>
      </c>
      <c r="L9084" t="s">
        <v>52</v>
      </c>
      <c r="M9084">
        <v>13647.983</v>
      </c>
      <c r="N9084">
        <v>153</v>
      </c>
      <c r="O9084" t="s">
        <v>39</v>
      </c>
      <c r="P9084" t="s">
        <v>39</v>
      </c>
      <c r="Q9084" s="2">
        <v>43709</v>
      </c>
      <c r="R9084" t="s">
        <v>83</v>
      </c>
      <c r="S9084" t="s">
        <v>24</v>
      </c>
      <c r="T9084">
        <f>_xlfn.DAYS(Raw_data_US_healthcare[[#This Row],[Discharge Date]],Raw_data_US_healthcare[[#This Row],[Date of Admission]])</f>
        <v>17</v>
      </c>
    </row>
    <row r="9085" spans="1:20" x14ac:dyDescent="0.3">
      <c r="A9085" t="s">
        <v>26512</v>
      </c>
      <c r="B9085" t="s">
        <v>24247</v>
      </c>
      <c r="C9085">
        <v>58</v>
      </c>
      <c r="D9085" t="str">
        <f>IF(Raw_data_US_healthcare[[#This Row],[Age]]&lt;35,"Young",IF(Raw_data_US_healthcare[[#This Row],[Age]]&lt;60,"Middle","Senior"))</f>
        <v>Middle</v>
      </c>
      <c r="E9085" t="s">
        <v>26</v>
      </c>
      <c r="F9085" t="s">
        <v>228</v>
      </c>
      <c r="G9085" t="s">
        <v>228</v>
      </c>
      <c r="H9085" t="s">
        <v>26516</v>
      </c>
      <c r="I9085" s="2">
        <v>45057</v>
      </c>
      <c r="J9085" t="s">
        <v>24248</v>
      </c>
      <c r="K9085" t="s">
        <v>24249</v>
      </c>
      <c r="L9085" t="s">
        <v>56</v>
      </c>
      <c r="M9085">
        <v>19615.587200000002</v>
      </c>
      <c r="N9085">
        <v>426</v>
      </c>
      <c r="O9085" t="s">
        <v>43</v>
      </c>
      <c r="P9085" t="s">
        <v>43</v>
      </c>
      <c r="Q9085" s="2">
        <v>45083</v>
      </c>
      <c r="R9085" t="s">
        <v>48</v>
      </c>
      <c r="S9085" t="s">
        <v>45</v>
      </c>
      <c r="T9085">
        <f>_xlfn.DAYS(Raw_data_US_healthcare[[#This Row],[Discharge Date]],Raw_data_US_healthcare[[#This Row],[Date of Admission]])</f>
        <v>26</v>
      </c>
    </row>
    <row r="9086" spans="1:20" x14ac:dyDescent="0.3">
      <c r="A9086" t="s">
        <v>26511</v>
      </c>
      <c r="B9086" t="s">
        <v>24250</v>
      </c>
      <c r="C9086">
        <v>75</v>
      </c>
      <c r="D9086" t="str">
        <f>IF(Raw_data_US_healthcare[[#This Row],[Age]]&lt;35,"Young",IF(Raw_data_US_healthcare[[#This Row],[Age]]&lt;60,"Middle","Senior"))</f>
        <v>Senior</v>
      </c>
      <c r="E9086" t="s">
        <v>16</v>
      </c>
      <c r="F9086" t="s">
        <v>35</v>
      </c>
      <c r="G9086" t="s">
        <v>35</v>
      </c>
      <c r="H9086" t="s">
        <v>36</v>
      </c>
      <c r="I9086" s="2">
        <v>44097</v>
      </c>
      <c r="J9086" t="s">
        <v>24251</v>
      </c>
      <c r="K9086" t="s">
        <v>24252</v>
      </c>
      <c r="L9086" t="s">
        <v>56</v>
      </c>
      <c r="M9086">
        <v>15592.4403</v>
      </c>
      <c r="N9086">
        <v>385</v>
      </c>
      <c r="O9086" t="s">
        <v>39</v>
      </c>
      <c r="P9086" t="s">
        <v>39</v>
      </c>
      <c r="Q9086" s="2">
        <v>44104</v>
      </c>
      <c r="R9086" t="s">
        <v>48</v>
      </c>
      <c r="S9086" t="s">
        <v>33</v>
      </c>
      <c r="T9086">
        <f>_xlfn.DAYS(Raw_data_US_healthcare[[#This Row],[Discharge Date]],Raw_data_US_healthcare[[#This Row],[Date of Admission]])</f>
        <v>7</v>
      </c>
    </row>
    <row r="9087" spans="1:20" x14ac:dyDescent="0.3">
      <c r="A9087" t="s">
        <v>26512</v>
      </c>
      <c r="B9087" t="s">
        <v>24253</v>
      </c>
      <c r="C9087">
        <v>30</v>
      </c>
      <c r="D9087" t="str">
        <f>IF(Raw_data_US_healthcare[[#This Row],[Age]]&lt;35,"Young",IF(Raw_data_US_healthcare[[#This Row],[Age]]&lt;60,"Middle","Senior"))</f>
        <v>Young</v>
      </c>
      <c r="E9087" t="s">
        <v>26</v>
      </c>
      <c r="F9087" t="s">
        <v>35</v>
      </c>
      <c r="G9087" t="s">
        <v>35</v>
      </c>
      <c r="H9087" t="s">
        <v>28</v>
      </c>
      <c r="I9087" s="2">
        <v>43618</v>
      </c>
      <c r="J9087" t="s">
        <v>5429</v>
      </c>
      <c r="K9087" t="s">
        <v>24254</v>
      </c>
      <c r="L9087" t="s">
        <v>31</v>
      </c>
      <c r="M9087">
        <v>24397.4398</v>
      </c>
      <c r="N9087">
        <v>241</v>
      </c>
      <c r="O9087" t="s">
        <v>22</v>
      </c>
      <c r="P9087" t="s">
        <v>22</v>
      </c>
      <c r="Q9087" s="2">
        <v>43630</v>
      </c>
      <c r="R9087" t="s">
        <v>23</v>
      </c>
      <c r="S9087" t="s">
        <v>45</v>
      </c>
      <c r="T9087">
        <f>_xlfn.DAYS(Raw_data_US_healthcare[[#This Row],[Discharge Date]],Raw_data_US_healthcare[[#This Row],[Date of Admission]])</f>
        <v>12</v>
      </c>
    </row>
    <row r="9088" spans="1:20" x14ac:dyDescent="0.3">
      <c r="A9088" t="s">
        <v>26512</v>
      </c>
      <c r="B9088" t="s">
        <v>24255</v>
      </c>
      <c r="C9088">
        <v>77</v>
      </c>
      <c r="D9088" t="str">
        <f>IF(Raw_data_US_healthcare[[#This Row],[Age]]&lt;35,"Young",IF(Raw_data_US_healthcare[[#This Row],[Age]]&lt;60,"Middle","Senior"))</f>
        <v>Senior</v>
      </c>
      <c r="E9088" t="s">
        <v>26</v>
      </c>
      <c r="F9088" t="s">
        <v>113</v>
      </c>
      <c r="G9088" t="s">
        <v>113</v>
      </c>
      <c r="H9088" t="s">
        <v>36</v>
      </c>
      <c r="I9088" s="2">
        <v>43834</v>
      </c>
      <c r="J9088" t="s">
        <v>24256</v>
      </c>
      <c r="K9088" t="s">
        <v>6931</v>
      </c>
      <c r="L9088" t="s">
        <v>21</v>
      </c>
      <c r="M9088">
        <v>7960.6176999999998</v>
      </c>
      <c r="N9088">
        <v>230</v>
      </c>
      <c r="O9088" t="s">
        <v>22</v>
      </c>
      <c r="P9088" t="s">
        <v>22</v>
      </c>
      <c r="Q9088" s="2">
        <v>43838</v>
      </c>
      <c r="R9088" t="s">
        <v>44</v>
      </c>
      <c r="S9088" t="s">
        <v>33</v>
      </c>
      <c r="T9088">
        <f>_xlfn.DAYS(Raw_data_US_healthcare[[#This Row],[Discharge Date]],Raw_data_US_healthcare[[#This Row],[Date of Admission]])</f>
        <v>4</v>
      </c>
    </row>
    <row r="9089" spans="1:20" x14ac:dyDescent="0.3">
      <c r="A9089" t="s">
        <v>26512</v>
      </c>
      <c r="B9089" t="s">
        <v>24257</v>
      </c>
      <c r="C9089">
        <v>25</v>
      </c>
      <c r="D9089" t="str">
        <f>IF(Raw_data_US_healthcare[[#This Row],[Age]]&lt;35,"Young",IF(Raw_data_US_healthcare[[#This Row],[Age]]&lt;60,"Middle","Senior"))</f>
        <v>Young</v>
      </c>
      <c r="E9089" t="s">
        <v>26</v>
      </c>
      <c r="F9089" t="s">
        <v>88</v>
      </c>
      <c r="G9089" t="s">
        <v>88</v>
      </c>
      <c r="H9089" t="s">
        <v>69</v>
      </c>
      <c r="I9089" s="2">
        <v>44424</v>
      </c>
      <c r="J9089" t="s">
        <v>16294</v>
      </c>
      <c r="K9089" t="s">
        <v>24258</v>
      </c>
      <c r="L9089" t="s">
        <v>52</v>
      </c>
      <c r="M9089">
        <v>52666.660400000001</v>
      </c>
      <c r="N9089">
        <v>122</v>
      </c>
      <c r="O9089" t="s">
        <v>22</v>
      </c>
      <c r="P9089" t="s">
        <v>22</v>
      </c>
      <c r="Q9089" s="2">
        <v>44442</v>
      </c>
      <c r="R9089" t="s">
        <v>83</v>
      </c>
      <c r="S9089" t="s">
        <v>45</v>
      </c>
      <c r="T9089">
        <f>_xlfn.DAYS(Raw_data_US_healthcare[[#This Row],[Discharge Date]],Raw_data_US_healthcare[[#This Row],[Date of Admission]])</f>
        <v>18</v>
      </c>
    </row>
    <row r="9090" spans="1:20" x14ac:dyDescent="0.3">
      <c r="A9090" t="s">
        <v>26511</v>
      </c>
      <c r="B9090" t="s">
        <v>3712</v>
      </c>
      <c r="C9090">
        <v>23</v>
      </c>
      <c r="D9090" t="str">
        <f>IF(Raw_data_US_healthcare[[#This Row],[Age]]&lt;35,"Young",IF(Raw_data_US_healthcare[[#This Row],[Age]]&lt;60,"Middle","Senior"))</f>
        <v>Young</v>
      </c>
      <c r="E9090" t="s">
        <v>16</v>
      </c>
      <c r="F9090" t="s">
        <v>62</v>
      </c>
      <c r="G9090" t="s">
        <v>62</v>
      </c>
      <c r="H9090" t="s">
        <v>26516</v>
      </c>
      <c r="I9090" s="2">
        <v>43817</v>
      </c>
      <c r="J9090" t="s">
        <v>24259</v>
      </c>
      <c r="K9090" t="s">
        <v>24260</v>
      </c>
      <c r="L9090" t="s">
        <v>52</v>
      </c>
      <c r="M9090">
        <v>27223.6607</v>
      </c>
      <c r="N9090">
        <v>333</v>
      </c>
      <c r="O9090" t="s">
        <v>39</v>
      </c>
      <c r="P9090" t="s">
        <v>39</v>
      </c>
      <c r="Q9090" s="2">
        <v>43845</v>
      </c>
      <c r="R9090" t="s">
        <v>32</v>
      </c>
      <c r="S9090" t="s">
        <v>24</v>
      </c>
      <c r="T9090">
        <f>_xlfn.DAYS(Raw_data_US_healthcare[[#This Row],[Discharge Date]],Raw_data_US_healthcare[[#This Row],[Date of Admission]])</f>
        <v>28</v>
      </c>
    </row>
    <row r="9091" spans="1:20" x14ac:dyDescent="0.3">
      <c r="A9091" t="s">
        <v>26511</v>
      </c>
      <c r="B9091" t="s">
        <v>1539</v>
      </c>
      <c r="C9091">
        <v>76</v>
      </c>
      <c r="D9091" t="str">
        <f>IF(Raw_data_US_healthcare[[#This Row],[Age]]&lt;35,"Young",IF(Raw_data_US_healthcare[[#This Row],[Age]]&lt;60,"Middle","Senior"))</f>
        <v>Senior</v>
      </c>
      <c r="E9091" t="s">
        <v>16</v>
      </c>
      <c r="F9091" t="s">
        <v>17</v>
      </c>
      <c r="G9091" t="s">
        <v>17</v>
      </c>
      <c r="H9091" t="s">
        <v>36</v>
      </c>
      <c r="I9091" s="2">
        <v>44206</v>
      </c>
      <c r="J9091" t="s">
        <v>24261</v>
      </c>
      <c r="K9091" t="s">
        <v>24262</v>
      </c>
      <c r="L9091" t="s">
        <v>52</v>
      </c>
      <c r="M9091">
        <v>4401.1185999999998</v>
      </c>
      <c r="N9091">
        <v>260</v>
      </c>
      <c r="O9091" t="s">
        <v>22</v>
      </c>
      <c r="P9091" t="s">
        <v>22</v>
      </c>
      <c r="Q9091" s="2">
        <v>44225</v>
      </c>
      <c r="R9091" t="s">
        <v>83</v>
      </c>
      <c r="S9091" t="s">
        <v>33</v>
      </c>
      <c r="T9091">
        <f>_xlfn.DAYS(Raw_data_US_healthcare[[#This Row],[Discharge Date]],Raw_data_US_healthcare[[#This Row],[Date of Admission]])</f>
        <v>19</v>
      </c>
    </row>
    <row r="9092" spans="1:20" x14ac:dyDescent="0.3">
      <c r="A9092" t="s">
        <v>26511</v>
      </c>
      <c r="B9092" t="s">
        <v>2871</v>
      </c>
      <c r="C9092">
        <v>20</v>
      </c>
      <c r="D9092" t="str">
        <f>IF(Raw_data_US_healthcare[[#This Row],[Age]]&lt;35,"Young",IF(Raw_data_US_healthcare[[#This Row],[Age]]&lt;60,"Middle","Senior"))</f>
        <v>Young</v>
      </c>
      <c r="E9092" t="s">
        <v>16</v>
      </c>
      <c r="F9092" t="s">
        <v>62</v>
      </c>
      <c r="G9092" t="s">
        <v>62</v>
      </c>
      <c r="H9092" t="s">
        <v>26514</v>
      </c>
      <c r="I9092" s="2">
        <v>44962</v>
      </c>
      <c r="J9092" t="s">
        <v>24263</v>
      </c>
      <c r="K9092" t="s">
        <v>24264</v>
      </c>
      <c r="L9092" t="s">
        <v>31</v>
      </c>
      <c r="M9092">
        <v>5378.7013999999999</v>
      </c>
      <c r="N9092">
        <v>368</v>
      </c>
      <c r="O9092" t="s">
        <v>22</v>
      </c>
      <c r="P9092" t="s">
        <v>22</v>
      </c>
      <c r="Q9092" s="2">
        <v>44968</v>
      </c>
      <c r="R9092" t="s">
        <v>83</v>
      </c>
      <c r="S9092" t="s">
        <v>33</v>
      </c>
      <c r="T9092">
        <f>_xlfn.DAYS(Raw_data_US_healthcare[[#This Row],[Discharge Date]],Raw_data_US_healthcare[[#This Row],[Date of Admission]])</f>
        <v>6</v>
      </c>
    </row>
    <row r="9093" spans="1:20" x14ac:dyDescent="0.3">
      <c r="A9093" t="s">
        <v>26512</v>
      </c>
      <c r="B9093" t="s">
        <v>24265</v>
      </c>
      <c r="C9093">
        <v>39</v>
      </c>
      <c r="D9093" t="str">
        <f>IF(Raw_data_US_healthcare[[#This Row],[Age]]&lt;35,"Young",IF(Raw_data_US_healthcare[[#This Row],[Age]]&lt;60,"Middle","Senior"))</f>
        <v>Middle</v>
      </c>
      <c r="E9093" t="s">
        <v>26</v>
      </c>
      <c r="F9093" t="s">
        <v>17</v>
      </c>
      <c r="G9093" t="s">
        <v>17</v>
      </c>
      <c r="H9093" t="s">
        <v>69</v>
      </c>
      <c r="I9093" s="2">
        <v>44552</v>
      </c>
      <c r="J9093" t="s">
        <v>24266</v>
      </c>
      <c r="K9093" t="s">
        <v>24267</v>
      </c>
      <c r="L9093" t="s">
        <v>52</v>
      </c>
      <c r="M9093">
        <v>52086.193899999998</v>
      </c>
      <c r="N9093">
        <v>459</v>
      </c>
      <c r="O9093" t="s">
        <v>22</v>
      </c>
      <c r="P9093" t="s">
        <v>22</v>
      </c>
      <c r="Q9093" s="2">
        <v>44572</v>
      </c>
      <c r="R9093" t="s">
        <v>83</v>
      </c>
      <c r="S9093" t="s">
        <v>24</v>
      </c>
      <c r="T9093">
        <f>_xlfn.DAYS(Raw_data_US_healthcare[[#This Row],[Discharge Date]],Raw_data_US_healthcare[[#This Row],[Date of Admission]])</f>
        <v>20</v>
      </c>
    </row>
    <row r="9094" spans="1:20" x14ac:dyDescent="0.3">
      <c r="A9094" t="s">
        <v>26511</v>
      </c>
      <c r="B9094" t="s">
        <v>24268</v>
      </c>
      <c r="C9094">
        <v>27</v>
      </c>
      <c r="D9094" t="str">
        <f>IF(Raw_data_US_healthcare[[#This Row],[Age]]&lt;35,"Young",IF(Raw_data_US_healthcare[[#This Row],[Age]]&lt;60,"Middle","Senior"))</f>
        <v>Young</v>
      </c>
      <c r="E9094" t="s">
        <v>16</v>
      </c>
      <c r="F9094" t="s">
        <v>17</v>
      </c>
      <c r="G9094" t="s">
        <v>17</v>
      </c>
      <c r="H9094" t="s">
        <v>28</v>
      </c>
      <c r="I9094" s="2">
        <v>44568</v>
      </c>
      <c r="J9094" t="s">
        <v>24269</v>
      </c>
      <c r="K9094" t="s">
        <v>12908</v>
      </c>
      <c r="L9094" t="s">
        <v>52</v>
      </c>
      <c r="M9094">
        <v>12703.320100000001</v>
      </c>
      <c r="N9094">
        <v>295</v>
      </c>
      <c r="O9094" t="s">
        <v>22</v>
      </c>
      <c r="P9094" t="s">
        <v>22</v>
      </c>
      <c r="Q9094" s="2">
        <v>44572</v>
      </c>
      <c r="R9094" t="s">
        <v>83</v>
      </c>
      <c r="S9094" t="s">
        <v>33</v>
      </c>
      <c r="T9094">
        <f>_xlfn.DAYS(Raw_data_US_healthcare[[#This Row],[Discharge Date]],Raw_data_US_healthcare[[#This Row],[Date of Admission]])</f>
        <v>4</v>
      </c>
    </row>
    <row r="9095" spans="1:20" x14ac:dyDescent="0.3">
      <c r="A9095" t="s">
        <v>26511</v>
      </c>
      <c r="B9095" t="s">
        <v>24270</v>
      </c>
      <c r="C9095">
        <v>23</v>
      </c>
      <c r="D9095" t="str">
        <f>IF(Raw_data_US_healthcare[[#This Row],[Age]]&lt;35,"Young",IF(Raw_data_US_healthcare[[#This Row],[Age]]&lt;60,"Middle","Senior"))</f>
        <v>Young</v>
      </c>
      <c r="E9095" t="s">
        <v>16</v>
      </c>
      <c r="F9095" t="s">
        <v>113</v>
      </c>
      <c r="G9095" t="s">
        <v>113</v>
      </c>
      <c r="H9095" t="s">
        <v>28</v>
      </c>
      <c r="I9095" s="2">
        <v>44113</v>
      </c>
      <c r="J9095" t="s">
        <v>24271</v>
      </c>
      <c r="K9095" t="s">
        <v>24272</v>
      </c>
      <c r="L9095" t="s">
        <v>56</v>
      </c>
      <c r="M9095">
        <v>34837.404900000001</v>
      </c>
      <c r="N9095">
        <v>166</v>
      </c>
      <c r="O9095" t="s">
        <v>39</v>
      </c>
      <c r="P9095" t="s">
        <v>39</v>
      </c>
      <c r="Q9095" s="2">
        <v>44117</v>
      </c>
      <c r="R9095" t="s">
        <v>44</v>
      </c>
      <c r="S9095" t="s">
        <v>24</v>
      </c>
      <c r="T9095">
        <f>_xlfn.DAYS(Raw_data_US_healthcare[[#This Row],[Discharge Date]],Raw_data_US_healthcare[[#This Row],[Date of Admission]])</f>
        <v>4</v>
      </c>
    </row>
    <row r="9096" spans="1:20" x14ac:dyDescent="0.3">
      <c r="A9096" t="s">
        <v>26511</v>
      </c>
      <c r="B9096" t="s">
        <v>14255</v>
      </c>
      <c r="C9096">
        <v>48</v>
      </c>
      <c r="D9096" t="str">
        <f>IF(Raw_data_US_healthcare[[#This Row],[Age]]&lt;35,"Young",IF(Raw_data_US_healthcare[[#This Row],[Age]]&lt;60,"Middle","Senior"))</f>
        <v>Middle</v>
      </c>
      <c r="E9096" t="s">
        <v>16</v>
      </c>
      <c r="F9096" t="s">
        <v>62</v>
      </c>
      <c r="G9096" t="s">
        <v>62</v>
      </c>
      <c r="H9096" t="s">
        <v>69</v>
      </c>
      <c r="I9096" s="2">
        <v>44143</v>
      </c>
      <c r="J9096" t="s">
        <v>24273</v>
      </c>
      <c r="K9096" t="s">
        <v>18159</v>
      </c>
      <c r="L9096" t="s">
        <v>56</v>
      </c>
      <c r="M9096">
        <v>75394.985499999995</v>
      </c>
      <c r="N9096">
        <v>137</v>
      </c>
      <c r="O9096" t="s">
        <v>39</v>
      </c>
      <c r="P9096" t="s">
        <v>39</v>
      </c>
      <c r="Q9096" s="2">
        <v>44144</v>
      </c>
      <c r="R9096" t="s">
        <v>32</v>
      </c>
      <c r="S9096" t="s">
        <v>45</v>
      </c>
      <c r="T9096">
        <f>_xlfn.DAYS(Raw_data_US_healthcare[[#This Row],[Discharge Date]],Raw_data_US_healthcare[[#This Row],[Date of Admission]])</f>
        <v>1</v>
      </c>
    </row>
    <row r="9097" spans="1:20" x14ac:dyDescent="0.3">
      <c r="A9097" t="s">
        <v>26511</v>
      </c>
      <c r="B9097" t="s">
        <v>24274</v>
      </c>
      <c r="C9097">
        <v>29</v>
      </c>
      <c r="D9097" t="str">
        <f>IF(Raw_data_US_healthcare[[#This Row],[Age]]&lt;35,"Young",IF(Raw_data_US_healthcare[[#This Row],[Age]]&lt;60,"Middle","Senior"))</f>
        <v>Young</v>
      </c>
      <c r="E9097" t="s">
        <v>16</v>
      </c>
      <c r="F9097" t="s">
        <v>35</v>
      </c>
      <c r="G9097" t="s">
        <v>35</v>
      </c>
      <c r="H9097" t="s">
        <v>69</v>
      </c>
      <c r="I9097" s="2">
        <v>43818</v>
      </c>
      <c r="J9097" t="s">
        <v>4099</v>
      </c>
      <c r="K9097" t="s">
        <v>24275</v>
      </c>
      <c r="L9097" t="s">
        <v>56</v>
      </c>
      <c r="M9097">
        <v>18486.5108</v>
      </c>
      <c r="N9097">
        <v>412</v>
      </c>
      <c r="O9097" t="s">
        <v>22</v>
      </c>
      <c r="P9097" t="s">
        <v>22</v>
      </c>
      <c r="Q9097" s="2">
        <v>43823</v>
      </c>
      <c r="R9097" t="s">
        <v>83</v>
      </c>
      <c r="S9097" t="s">
        <v>33</v>
      </c>
      <c r="T9097">
        <f>_xlfn.DAYS(Raw_data_US_healthcare[[#This Row],[Discharge Date]],Raw_data_US_healthcare[[#This Row],[Date of Admission]])</f>
        <v>5</v>
      </c>
    </row>
    <row r="9098" spans="1:20" x14ac:dyDescent="0.3">
      <c r="A9098" t="s">
        <v>26511</v>
      </c>
      <c r="B9098" t="s">
        <v>24276</v>
      </c>
      <c r="C9098">
        <v>65</v>
      </c>
      <c r="D9098" t="str">
        <f>IF(Raw_data_US_healthcare[[#This Row],[Age]]&lt;35,"Young",IF(Raw_data_US_healthcare[[#This Row],[Age]]&lt;60,"Middle","Senior"))</f>
        <v>Senior</v>
      </c>
      <c r="E9098" t="s">
        <v>16</v>
      </c>
      <c r="F9098" t="s">
        <v>35</v>
      </c>
      <c r="G9098" t="s">
        <v>35</v>
      </c>
      <c r="H9098" t="s">
        <v>36</v>
      </c>
      <c r="I9098" s="2">
        <v>44632</v>
      </c>
      <c r="J9098" t="s">
        <v>24277</v>
      </c>
      <c r="K9098" t="s">
        <v>24278</v>
      </c>
      <c r="L9098" t="s">
        <v>21</v>
      </c>
      <c r="M9098">
        <v>3047.6399000000001</v>
      </c>
      <c r="N9098">
        <v>129</v>
      </c>
      <c r="O9098" t="s">
        <v>43</v>
      </c>
      <c r="P9098" t="s">
        <v>43</v>
      </c>
      <c r="Q9098" s="2">
        <v>44640</v>
      </c>
      <c r="R9098" t="s">
        <v>83</v>
      </c>
      <c r="S9098" t="s">
        <v>45</v>
      </c>
      <c r="T9098">
        <f>_xlfn.DAYS(Raw_data_US_healthcare[[#This Row],[Discharge Date]],Raw_data_US_healthcare[[#This Row],[Date of Admission]])</f>
        <v>8</v>
      </c>
    </row>
    <row r="9099" spans="1:20" x14ac:dyDescent="0.3">
      <c r="A9099" t="s">
        <v>26511</v>
      </c>
      <c r="B9099" t="s">
        <v>24279</v>
      </c>
      <c r="C9099">
        <v>40</v>
      </c>
      <c r="D9099" t="str">
        <f>IF(Raw_data_US_healthcare[[#This Row],[Age]]&lt;35,"Young",IF(Raw_data_US_healthcare[[#This Row],[Age]]&lt;60,"Middle","Senior"))</f>
        <v>Middle</v>
      </c>
      <c r="E9099" t="s">
        <v>16</v>
      </c>
      <c r="F9099" t="s">
        <v>62</v>
      </c>
      <c r="G9099" t="s">
        <v>62</v>
      </c>
      <c r="H9099" t="s">
        <v>36</v>
      </c>
      <c r="I9099" s="2">
        <v>44509</v>
      </c>
      <c r="J9099" t="s">
        <v>24280</v>
      </c>
      <c r="K9099" t="s">
        <v>11613</v>
      </c>
      <c r="L9099" t="s">
        <v>60</v>
      </c>
      <c r="M9099">
        <v>546.70150000000001</v>
      </c>
      <c r="N9099">
        <v>145</v>
      </c>
      <c r="O9099" t="s">
        <v>22</v>
      </c>
      <c r="P9099" t="s">
        <v>22</v>
      </c>
      <c r="Q9099" s="2">
        <v>44513</v>
      </c>
      <c r="R9099" t="s">
        <v>23</v>
      </c>
      <c r="S9099" t="s">
        <v>45</v>
      </c>
      <c r="T9099">
        <f>_xlfn.DAYS(Raw_data_US_healthcare[[#This Row],[Discharge Date]],Raw_data_US_healthcare[[#This Row],[Date of Admission]])</f>
        <v>4</v>
      </c>
    </row>
    <row r="9100" spans="1:20" x14ac:dyDescent="0.3">
      <c r="A9100" t="s">
        <v>26512</v>
      </c>
      <c r="B9100" t="s">
        <v>24281</v>
      </c>
      <c r="C9100">
        <v>80</v>
      </c>
      <c r="D9100" t="str">
        <f>IF(Raw_data_US_healthcare[[#This Row],[Age]]&lt;35,"Young",IF(Raw_data_US_healthcare[[#This Row],[Age]]&lt;60,"Middle","Senior"))</f>
        <v>Senior</v>
      </c>
      <c r="E9100" t="s">
        <v>26</v>
      </c>
      <c r="F9100" t="s">
        <v>17</v>
      </c>
      <c r="G9100" t="s">
        <v>17</v>
      </c>
      <c r="H9100" t="s">
        <v>26514</v>
      </c>
      <c r="I9100" s="2">
        <v>43834</v>
      </c>
      <c r="J9100" t="s">
        <v>24282</v>
      </c>
      <c r="K9100" t="s">
        <v>24283</v>
      </c>
      <c r="L9100" t="s">
        <v>56</v>
      </c>
      <c r="M9100">
        <v>26007.002700000001</v>
      </c>
      <c r="N9100">
        <v>151</v>
      </c>
      <c r="O9100" t="s">
        <v>22</v>
      </c>
      <c r="P9100" t="s">
        <v>22</v>
      </c>
      <c r="Q9100" s="2">
        <v>43837</v>
      </c>
      <c r="R9100" t="s">
        <v>32</v>
      </c>
      <c r="S9100" t="s">
        <v>24</v>
      </c>
      <c r="T9100">
        <f>_xlfn.DAYS(Raw_data_US_healthcare[[#This Row],[Discharge Date]],Raw_data_US_healthcare[[#This Row],[Date of Admission]])</f>
        <v>3</v>
      </c>
    </row>
    <row r="9101" spans="1:20" x14ac:dyDescent="0.3">
      <c r="A9101" t="s">
        <v>26512</v>
      </c>
      <c r="B9101" t="s">
        <v>24284</v>
      </c>
      <c r="C9101">
        <v>70</v>
      </c>
      <c r="D9101" t="str">
        <f>IF(Raw_data_US_healthcare[[#This Row],[Age]]&lt;35,"Young",IF(Raw_data_US_healthcare[[#This Row],[Age]]&lt;60,"Middle","Senior"))</f>
        <v>Senior</v>
      </c>
      <c r="E9101" t="s">
        <v>26</v>
      </c>
      <c r="F9101" t="s">
        <v>113</v>
      </c>
      <c r="G9101" t="s">
        <v>113</v>
      </c>
      <c r="H9101" t="s">
        <v>26516</v>
      </c>
      <c r="I9101" s="2">
        <v>44803</v>
      </c>
      <c r="J9101" t="s">
        <v>7562</v>
      </c>
      <c r="K9101" t="s">
        <v>24285</v>
      </c>
      <c r="L9101" t="s">
        <v>31</v>
      </c>
      <c r="M9101">
        <v>4809.4327999999996</v>
      </c>
      <c r="N9101">
        <v>145</v>
      </c>
      <c r="O9101" t="s">
        <v>22</v>
      </c>
      <c r="P9101" t="s">
        <v>22</v>
      </c>
      <c r="Q9101" s="2">
        <v>44826</v>
      </c>
      <c r="R9101" t="s">
        <v>44</v>
      </c>
      <c r="S9101" t="s">
        <v>24</v>
      </c>
      <c r="T9101">
        <f>_xlfn.DAYS(Raw_data_US_healthcare[[#This Row],[Discharge Date]],Raw_data_US_healthcare[[#This Row],[Date of Admission]])</f>
        <v>23</v>
      </c>
    </row>
    <row r="9102" spans="1:20" x14ac:dyDescent="0.3">
      <c r="A9102" t="s">
        <v>26511</v>
      </c>
      <c r="B9102" t="s">
        <v>24286</v>
      </c>
      <c r="C9102">
        <v>73</v>
      </c>
      <c r="D9102" t="str">
        <f>IF(Raw_data_US_healthcare[[#This Row],[Age]]&lt;35,"Young",IF(Raw_data_US_healthcare[[#This Row],[Age]]&lt;60,"Middle","Senior"))</f>
        <v>Senior</v>
      </c>
      <c r="E9102" t="s">
        <v>16</v>
      </c>
      <c r="F9102" t="s">
        <v>35</v>
      </c>
      <c r="G9102" t="s">
        <v>35</v>
      </c>
      <c r="H9102" t="s">
        <v>36</v>
      </c>
      <c r="I9102" s="2">
        <v>43486</v>
      </c>
      <c r="J9102" t="s">
        <v>24287</v>
      </c>
      <c r="K9102" t="s">
        <v>1243</v>
      </c>
      <c r="L9102" t="s">
        <v>21</v>
      </c>
      <c r="M9102">
        <v>19427.990399999999</v>
      </c>
      <c r="N9102">
        <v>478</v>
      </c>
      <c r="O9102" t="s">
        <v>22</v>
      </c>
      <c r="P9102" t="s">
        <v>22</v>
      </c>
      <c r="Q9102" s="2">
        <v>43486</v>
      </c>
      <c r="R9102" t="s">
        <v>44</v>
      </c>
      <c r="S9102" t="s">
        <v>33</v>
      </c>
      <c r="T9102">
        <f>_xlfn.DAYS(Raw_data_US_healthcare[[#This Row],[Discharge Date]],Raw_data_US_healthcare[[#This Row],[Date of Admission]])</f>
        <v>0</v>
      </c>
    </row>
    <row r="9103" spans="1:20" x14ac:dyDescent="0.3">
      <c r="A9103" t="s">
        <v>26512</v>
      </c>
      <c r="B9103" t="s">
        <v>24288</v>
      </c>
      <c r="C9103">
        <v>80</v>
      </c>
      <c r="D9103" t="str">
        <f>IF(Raw_data_US_healthcare[[#This Row],[Age]]&lt;35,"Young",IF(Raw_data_US_healthcare[[#This Row],[Age]]&lt;60,"Middle","Senior"))</f>
        <v>Senior</v>
      </c>
      <c r="E9103" t="s">
        <v>26</v>
      </c>
      <c r="F9103" t="s">
        <v>62</v>
      </c>
      <c r="G9103" t="s">
        <v>62</v>
      </c>
      <c r="H9103" t="s">
        <v>69</v>
      </c>
      <c r="I9103" s="2">
        <v>44950</v>
      </c>
      <c r="J9103" t="s">
        <v>24289</v>
      </c>
      <c r="K9103" t="s">
        <v>24290</v>
      </c>
      <c r="L9103" t="s">
        <v>31</v>
      </c>
      <c r="M9103">
        <v>60739.632799999999</v>
      </c>
      <c r="N9103">
        <v>141</v>
      </c>
      <c r="O9103" t="s">
        <v>39</v>
      </c>
      <c r="P9103" t="s">
        <v>39</v>
      </c>
      <c r="Q9103" s="2">
        <v>44968</v>
      </c>
      <c r="R9103" t="s">
        <v>44</v>
      </c>
      <c r="S9103" t="s">
        <v>24</v>
      </c>
      <c r="T9103">
        <f>_xlfn.DAYS(Raw_data_US_healthcare[[#This Row],[Discharge Date]],Raw_data_US_healthcare[[#This Row],[Date of Admission]])</f>
        <v>18</v>
      </c>
    </row>
    <row r="9104" spans="1:20" x14ac:dyDescent="0.3">
      <c r="A9104" t="s">
        <v>26512</v>
      </c>
      <c r="B9104" t="s">
        <v>24291</v>
      </c>
      <c r="C9104">
        <v>23</v>
      </c>
      <c r="D9104" t="str">
        <f>IF(Raw_data_US_healthcare[[#This Row],[Age]]&lt;35,"Young",IF(Raw_data_US_healthcare[[#This Row],[Age]]&lt;60,"Middle","Senior"))</f>
        <v>Young</v>
      </c>
      <c r="E9104" t="s">
        <v>26</v>
      </c>
      <c r="F9104" t="s">
        <v>228</v>
      </c>
      <c r="G9104" t="s">
        <v>228</v>
      </c>
      <c r="H9104" t="s">
        <v>69</v>
      </c>
      <c r="I9104" s="2">
        <v>44471</v>
      </c>
      <c r="J9104" t="s">
        <v>24292</v>
      </c>
      <c r="K9104" t="s">
        <v>24293</v>
      </c>
      <c r="L9104" t="s">
        <v>56</v>
      </c>
      <c r="M9104">
        <v>62858.886500000001</v>
      </c>
      <c r="N9104">
        <v>347</v>
      </c>
      <c r="O9104" t="s">
        <v>22</v>
      </c>
      <c r="P9104" t="s">
        <v>22</v>
      </c>
      <c r="Q9104" s="2">
        <v>44484</v>
      </c>
      <c r="R9104" t="s">
        <v>83</v>
      </c>
      <c r="S9104" t="s">
        <v>24</v>
      </c>
      <c r="T9104">
        <f>_xlfn.DAYS(Raw_data_US_healthcare[[#This Row],[Discharge Date]],Raw_data_US_healthcare[[#This Row],[Date of Admission]])</f>
        <v>13</v>
      </c>
    </row>
    <row r="9105" spans="1:20" x14ac:dyDescent="0.3">
      <c r="A9105" t="s">
        <v>26511</v>
      </c>
      <c r="B9105" t="s">
        <v>24294</v>
      </c>
      <c r="C9105">
        <v>79</v>
      </c>
      <c r="D9105" t="str">
        <f>IF(Raw_data_US_healthcare[[#This Row],[Age]]&lt;35,"Young",IF(Raw_data_US_healthcare[[#This Row],[Age]]&lt;60,"Middle","Senior"))</f>
        <v>Senior</v>
      </c>
      <c r="E9105" t="s">
        <v>16</v>
      </c>
      <c r="F9105" t="s">
        <v>49</v>
      </c>
      <c r="G9105" t="s">
        <v>49</v>
      </c>
      <c r="H9105" t="s">
        <v>26514</v>
      </c>
      <c r="I9105" s="2">
        <v>45000</v>
      </c>
      <c r="J9105" t="s">
        <v>24295</v>
      </c>
      <c r="K9105" t="s">
        <v>24296</v>
      </c>
      <c r="L9105" t="s">
        <v>52</v>
      </c>
      <c r="M9105">
        <v>23723.2706</v>
      </c>
      <c r="N9105">
        <v>158</v>
      </c>
      <c r="O9105" t="s">
        <v>22</v>
      </c>
      <c r="P9105" t="s">
        <v>22</v>
      </c>
      <c r="Q9105" s="2">
        <v>45002</v>
      </c>
      <c r="R9105" t="s">
        <v>83</v>
      </c>
      <c r="S9105" t="s">
        <v>45</v>
      </c>
      <c r="T9105">
        <f>_xlfn.DAYS(Raw_data_US_healthcare[[#This Row],[Discharge Date]],Raw_data_US_healthcare[[#This Row],[Date of Admission]])</f>
        <v>2</v>
      </c>
    </row>
    <row r="9106" spans="1:20" x14ac:dyDescent="0.3">
      <c r="A9106" t="s">
        <v>26512</v>
      </c>
      <c r="B9106" t="s">
        <v>24297</v>
      </c>
      <c r="C9106">
        <v>32</v>
      </c>
      <c r="D9106" t="str">
        <f>IF(Raw_data_US_healthcare[[#This Row],[Age]]&lt;35,"Young",IF(Raw_data_US_healthcare[[#This Row],[Age]]&lt;60,"Middle","Senior"))</f>
        <v>Young</v>
      </c>
      <c r="E9106" t="s">
        <v>26</v>
      </c>
      <c r="F9106" t="s">
        <v>49</v>
      </c>
      <c r="G9106" t="s">
        <v>49</v>
      </c>
      <c r="H9106" t="s">
        <v>28</v>
      </c>
      <c r="I9106" s="2">
        <v>43829</v>
      </c>
      <c r="J9106" t="s">
        <v>24298</v>
      </c>
      <c r="K9106" t="s">
        <v>24299</v>
      </c>
      <c r="L9106" t="s">
        <v>56</v>
      </c>
      <c r="M9106">
        <v>28170.256700000002</v>
      </c>
      <c r="N9106">
        <v>156</v>
      </c>
      <c r="O9106" t="s">
        <v>22</v>
      </c>
      <c r="P9106" t="s">
        <v>22</v>
      </c>
      <c r="Q9106" s="2">
        <v>43849</v>
      </c>
      <c r="R9106" t="s">
        <v>83</v>
      </c>
      <c r="S9106" t="s">
        <v>45</v>
      </c>
      <c r="T9106">
        <f>_xlfn.DAYS(Raw_data_US_healthcare[[#This Row],[Discharge Date]],Raw_data_US_healthcare[[#This Row],[Date of Admission]])</f>
        <v>20</v>
      </c>
    </row>
    <row r="9107" spans="1:20" x14ac:dyDescent="0.3">
      <c r="A9107" t="s">
        <v>26512</v>
      </c>
      <c r="B9107" t="s">
        <v>24300</v>
      </c>
      <c r="C9107">
        <v>38</v>
      </c>
      <c r="D9107" t="str">
        <f>IF(Raw_data_US_healthcare[[#This Row],[Age]]&lt;35,"Young",IF(Raw_data_US_healthcare[[#This Row],[Age]]&lt;60,"Middle","Senior"))</f>
        <v>Middle</v>
      </c>
      <c r="E9107" t="s">
        <v>26</v>
      </c>
      <c r="F9107" t="s">
        <v>49</v>
      </c>
      <c r="G9107" t="s">
        <v>49</v>
      </c>
      <c r="H9107" t="s">
        <v>18</v>
      </c>
      <c r="I9107" s="2">
        <v>44611</v>
      </c>
      <c r="J9107" t="s">
        <v>1734</v>
      </c>
      <c r="K9107" t="s">
        <v>24301</v>
      </c>
      <c r="L9107" t="s">
        <v>21</v>
      </c>
      <c r="M9107">
        <v>4703.8509000000004</v>
      </c>
      <c r="N9107">
        <v>428</v>
      </c>
      <c r="O9107" t="s">
        <v>43</v>
      </c>
      <c r="P9107" t="s">
        <v>43</v>
      </c>
      <c r="Q9107" s="2">
        <v>44612</v>
      </c>
      <c r="R9107" t="s">
        <v>32</v>
      </c>
      <c r="S9107" t="s">
        <v>33</v>
      </c>
      <c r="T9107">
        <f>_xlfn.DAYS(Raw_data_US_healthcare[[#This Row],[Discharge Date]],Raw_data_US_healthcare[[#This Row],[Date of Admission]])</f>
        <v>1</v>
      </c>
    </row>
    <row r="9108" spans="1:20" x14ac:dyDescent="0.3">
      <c r="A9108" t="s">
        <v>26511</v>
      </c>
      <c r="B9108" t="s">
        <v>24302</v>
      </c>
      <c r="C9108">
        <v>47</v>
      </c>
      <c r="D9108" t="str">
        <f>IF(Raw_data_US_healthcare[[#This Row],[Age]]&lt;35,"Young",IF(Raw_data_US_healthcare[[#This Row],[Age]]&lt;60,"Middle","Senior"))</f>
        <v>Middle</v>
      </c>
      <c r="E9108" t="s">
        <v>16</v>
      </c>
      <c r="F9108" t="s">
        <v>35</v>
      </c>
      <c r="G9108" t="s">
        <v>35</v>
      </c>
      <c r="H9108" t="s">
        <v>36</v>
      </c>
      <c r="I9108" s="2">
        <v>44924</v>
      </c>
      <c r="J9108" t="s">
        <v>24303</v>
      </c>
      <c r="K9108" t="s">
        <v>24304</v>
      </c>
      <c r="L9108" t="s">
        <v>60</v>
      </c>
      <c r="M9108">
        <v>11078.439200000001</v>
      </c>
      <c r="N9108">
        <v>266</v>
      </c>
      <c r="O9108" t="s">
        <v>22</v>
      </c>
      <c r="P9108" t="s">
        <v>22</v>
      </c>
      <c r="Q9108" s="2">
        <v>44936</v>
      </c>
      <c r="R9108" t="s">
        <v>83</v>
      </c>
      <c r="S9108" t="s">
        <v>24</v>
      </c>
      <c r="T9108">
        <f>_xlfn.DAYS(Raw_data_US_healthcare[[#This Row],[Discharge Date]],Raw_data_US_healthcare[[#This Row],[Date of Admission]])</f>
        <v>12</v>
      </c>
    </row>
    <row r="9109" spans="1:20" x14ac:dyDescent="0.3">
      <c r="A9109" t="s">
        <v>26512</v>
      </c>
      <c r="B9109" t="s">
        <v>24305</v>
      </c>
      <c r="C9109">
        <v>33</v>
      </c>
      <c r="D9109" t="str">
        <f>IF(Raw_data_US_healthcare[[#This Row],[Age]]&lt;35,"Young",IF(Raw_data_US_healthcare[[#This Row],[Age]]&lt;60,"Middle","Senior"))</f>
        <v>Young</v>
      </c>
      <c r="E9109" t="s">
        <v>26</v>
      </c>
      <c r="F9109" t="s">
        <v>35</v>
      </c>
      <c r="G9109" t="s">
        <v>35</v>
      </c>
      <c r="H9109" t="s">
        <v>36</v>
      </c>
      <c r="I9109" s="2">
        <v>44250</v>
      </c>
      <c r="J9109" t="s">
        <v>24306</v>
      </c>
      <c r="K9109" t="s">
        <v>24307</v>
      </c>
      <c r="L9109" t="s">
        <v>60</v>
      </c>
      <c r="M9109">
        <v>6595.9166999999998</v>
      </c>
      <c r="N9109">
        <v>273</v>
      </c>
      <c r="O9109" t="s">
        <v>22</v>
      </c>
      <c r="P9109" t="s">
        <v>22</v>
      </c>
      <c r="Q9109" s="2">
        <v>44253</v>
      </c>
      <c r="R9109" t="s">
        <v>83</v>
      </c>
      <c r="S9109" t="s">
        <v>24</v>
      </c>
      <c r="T9109">
        <f>_xlfn.DAYS(Raw_data_US_healthcare[[#This Row],[Discharge Date]],Raw_data_US_healthcare[[#This Row],[Date of Admission]])</f>
        <v>3</v>
      </c>
    </row>
    <row r="9110" spans="1:20" x14ac:dyDescent="0.3">
      <c r="A9110" t="s">
        <v>26512</v>
      </c>
      <c r="B9110" t="s">
        <v>24308</v>
      </c>
      <c r="C9110">
        <v>34</v>
      </c>
      <c r="D9110" t="str">
        <f>IF(Raw_data_US_healthcare[[#This Row],[Age]]&lt;35,"Young",IF(Raw_data_US_healthcare[[#This Row],[Age]]&lt;60,"Middle","Senior"))</f>
        <v>Young</v>
      </c>
      <c r="E9110" t="s">
        <v>26</v>
      </c>
      <c r="F9110" t="s">
        <v>88</v>
      </c>
      <c r="G9110" t="s">
        <v>88</v>
      </c>
      <c r="H9110" t="s">
        <v>69</v>
      </c>
      <c r="I9110" s="2">
        <v>44632</v>
      </c>
      <c r="J9110" t="s">
        <v>24309</v>
      </c>
      <c r="K9110" t="s">
        <v>24310</v>
      </c>
      <c r="L9110" t="s">
        <v>52</v>
      </c>
      <c r="M9110">
        <v>27669.693599999999</v>
      </c>
      <c r="N9110">
        <v>471</v>
      </c>
      <c r="O9110" t="s">
        <v>22</v>
      </c>
      <c r="P9110" t="s">
        <v>22</v>
      </c>
      <c r="Q9110" s="2">
        <v>44649</v>
      </c>
      <c r="R9110" t="s">
        <v>48</v>
      </c>
      <c r="S9110" t="s">
        <v>24</v>
      </c>
      <c r="T9110">
        <f>_xlfn.DAYS(Raw_data_US_healthcare[[#This Row],[Discharge Date]],Raw_data_US_healthcare[[#This Row],[Date of Admission]])</f>
        <v>17</v>
      </c>
    </row>
    <row r="9111" spans="1:20" x14ac:dyDescent="0.3">
      <c r="A9111" t="s">
        <v>26511</v>
      </c>
      <c r="B9111" t="s">
        <v>11965</v>
      </c>
      <c r="C9111">
        <v>58</v>
      </c>
      <c r="D9111" t="str">
        <f>IF(Raw_data_US_healthcare[[#This Row],[Age]]&lt;35,"Young",IF(Raw_data_US_healthcare[[#This Row],[Age]]&lt;60,"Middle","Senior"))</f>
        <v>Middle</v>
      </c>
      <c r="E9111" t="s">
        <v>16</v>
      </c>
      <c r="F9111" t="s">
        <v>35</v>
      </c>
      <c r="G9111" t="s">
        <v>35</v>
      </c>
      <c r="H9111" t="s">
        <v>18</v>
      </c>
      <c r="I9111" s="2">
        <v>43959</v>
      </c>
      <c r="J9111" t="s">
        <v>339</v>
      </c>
      <c r="K9111" t="s">
        <v>24311</v>
      </c>
      <c r="L9111" t="s">
        <v>21</v>
      </c>
      <c r="M9111">
        <v>23328.702000000001</v>
      </c>
      <c r="N9111">
        <v>147</v>
      </c>
      <c r="O9111" t="s">
        <v>39</v>
      </c>
      <c r="P9111" t="s">
        <v>39</v>
      </c>
      <c r="Q9111" s="2">
        <v>43969</v>
      </c>
      <c r="R9111" t="s">
        <v>23</v>
      </c>
      <c r="S9111" t="s">
        <v>33</v>
      </c>
      <c r="T9111">
        <f>_xlfn.DAYS(Raw_data_US_healthcare[[#This Row],[Discharge Date]],Raw_data_US_healthcare[[#This Row],[Date of Admission]])</f>
        <v>10</v>
      </c>
    </row>
    <row r="9112" spans="1:20" x14ac:dyDescent="0.3">
      <c r="A9112" t="s">
        <v>26511</v>
      </c>
      <c r="B9112" t="s">
        <v>7437</v>
      </c>
      <c r="C9112">
        <v>24</v>
      </c>
      <c r="D9112" t="str">
        <f>IF(Raw_data_US_healthcare[[#This Row],[Age]]&lt;35,"Young",IF(Raw_data_US_healthcare[[#This Row],[Age]]&lt;60,"Middle","Senior"))</f>
        <v>Young</v>
      </c>
      <c r="E9112" t="s">
        <v>16</v>
      </c>
      <c r="F9112" t="s">
        <v>17</v>
      </c>
      <c r="G9112" t="s">
        <v>17</v>
      </c>
      <c r="H9112" t="s">
        <v>26516</v>
      </c>
      <c r="I9112" s="2">
        <v>45037</v>
      </c>
      <c r="J9112" t="s">
        <v>24312</v>
      </c>
      <c r="K9112" t="s">
        <v>24313</v>
      </c>
      <c r="L9112" t="s">
        <v>60</v>
      </c>
      <c r="M9112">
        <v>7300.0598</v>
      </c>
      <c r="N9112">
        <v>318</v>
      </c>
      <c r="O9112" t="s">
        <v>43</v>
      </c>
      <c r="P9112" t="s">
        <v>43</v>
      </c>
      <c r="Q9112" s="2">
        <v>45038</v>
      </c>
      <c r="R9112" t="s">
        <v>44</v>
      </c>
      <c r="S9112" t="s">
        <v>24</v>
      </c>
      <c r="T9112">
        <f>_xlfn.DAYS(Raw_data_US_healthcare[[#This Row],[Discharge Date]],Raw_data_US_healthcare[[#This Row],[Date of Admission]])</f>
        <v>1</v>
      </c>
    </row>
    <row r="9113" spans="1:20" x14ac:dyDescent="0.3">
      <c r="A9113" t="s">
        <v>26511</v>
      </c>
      <c r="B9113" t="s">
        <v>12400</v>
      </c>
      <c r="C9113">
        <v>47</v>
      </c>
      <c r="D9113" t="str">
        <f>IF(Raw_data_US_healthcare[[#This Row],[Age]]&lt;35,"Young",IF(Raw_data_US_healthcare[[#This Row],[Age]]&lt;60,"Middle","Senior"))</f>
        <v>Middle</v>
      </c>
      <c r="E9113" t="s">
        <v>16</v>
      </c>
      <c r="F9113" t="s">
        <v>35</v>
      </c>
      <c r="G9113" t="s">
        <v>35</v>
      </c>
      <c r="H9113" t="s">
        <v>28</v>
      </c>
      <c r="I9113" s="2">
        <v>45185</v>
      </c>
      <c r="J9113" t="s">
        <v>24314</v>
      </c>
      <c r="K9113" t="s">
        <v>24315</v>
      </c>
      <c r="L9113" t="s">
        <v>21</v>
      </c>
      <c r="M9113">
        <v>1472.5564999999999</v>
      </c>
      <c r="N9113">
        <v>144</v>
      </c>
      <c r="O9113" t="s">
        <v>22</v>
      </c>
      <c r="P9113" t="s">
        <v>22</v>
      </c>
      <c r="Q9113" s="2">
        <v>45190</v>
      </c>
      <c r="R9113" t="s">
        <v>44</v>
      </c>
      <c r="S9113" t="s">
        <v>33</v>
      </c>
      <c r="T9113">
        <f>_xlfn.DAYS(Raw_data_US_healthcare[[#This Row],[Discharge Date]],Raw_data_US_healthcare[[#This Row],[Date of Admission]])</f>
        <v>5</v>
      </c>
    </row>
    <row r="9114" spans="1:20" x14ac:dyDescent="0.3">
      <c r="A9114" t="s">
        <v>26512</v>
      </c>
      <c r="B9114" t="s">
        <v>19752</v>
      </c>
      <c r="C9114">
        <v>57</v>
      </c>
      <c r="D9114" t="str">
        <f>IF(Raw_data_US_healthcare[[#This Row],[Age]]&lt;35,"Young",IF(Raw_data_US_healthcare[[#This Row],[Age]]&lt;60,"Middle","Senior"))</f>
        <v>Middle</v>
      </c>
      <c r="E9114" t="s">
        <v>26</v>
      </c>
      <c r="F9114" t="s">
        <v>35</v>
      </c>
      <c r="G9114" t="s">
        <v>35</v>
      </c>
      <c r="H9114" t="s">
        <v>26514</v>
      </c>
      <c r="I9114" s="2">
        <v>44663</v>
      </c>
      <c r="J9114" t="s">
        <v>24316</v>
      </c>
      <c r="K9114" t="s">
        <v>20536</v>
      </c>
      <c r="L9114" t="s">
        <v>60</v>
      </c>
      <c r="M9114">
        <v>4249.7389000000003</v>
      </c>
      <c r="N9114">
        <v>104</v>
      </c>
      <c r="O9114" t="s">
        <v>22</v>
      </c>
      <c r="P9114" t="s">
        <v>22</v>
      </c>
      <c r="Q9114" s="2">
        <v>44676</v>
      </c>
      <c r="R9114" t="s">
        <v>32</v>
      </c>
      <c r="S9114" t="s">
        <v>24</v>
      </c>
      <c r="T9114">
        <f>_xlfn.DAYS(Raw_data_US_healthcare[[#This Row],[Discharge Date]],Raw_data_US_healthcare[[#This Row],[Date of Admission]])</f>
        <v>13</v>
      </c>
    </row>
    <row r="9115" spans="1:20" x14ac:dyDescent="0.3">
      <c r="A9115" t="s">
        <v>26512</v>
      </c>
      <c r="B9115" t="s">
        <v>24317</v>
      </c>
      <c r="C9115">
        <v>71</v>
      </c>
      <c r="D9115" t="str">
        <f>IF(Raw_data_US_healthcare[[#This Row],[Age]]&lt;35,"Young",IF(Raw_data_US_healthcare[[#This Row],[Age]]&lt;60,"Middle","Senior"))</f>
        <v>Senior</v>
      </c>
      <c r="E9115" t="s">
        <v>26</v>
      </c>
      <c r="F9115" t="s">
        <v>49</v>
      </c>
      <c r="G9115" t="s">
        <v>49</v>
      </c>
      <c r="H9115" t="s">
        <v>26514</v>
      </c>
      <c r="I9115" s="2">
        <v>43858</v>
      </c>
      <c r="J9115" t="s">
        <v>24318</v>
      </c>
      <c r="K9115" t="s">
        <v>24319</v>
      </c>
      <c r="L9115" t="s">
        <v>52</v>
      </c>
      <c r="M9115">
        <v>36567.702400000002</v>
      </c>
      <c r="N9115">
        <v>414</v>
      </c>
      <c r="O9115" t="s">
        <v>22</v>
      </c>
      <c r="P9115" t="s">
        <v>22</v>
      </c>
      <c r="Q9115" s="2">
        <v>43860</v>
      </c>
      <c r="R9115" t="s">
        <v>23</v>
      </c>
      <c r="S9115" t="s">
        <v>33</v>
      </c>
      <c r="T9115">
        <f>_xlfn.DAYS(Raw_data_US_healthcare[[#This Row],[Discharge Date]],Raw_data_US_healthcare[[#This Row],[Date of Admission]])</f>
        <v>2</v>
      </c>
    </row>
    <row r="9116" spans="1:20" x14ac:dyDescent="0.3">
      <c r="A9116" t="s">
        <v>26512</v>
      </c>
      <c r="B9116" t="s">
        <v>24320</v>
      </c>
      <c r="C9116">
        <v>79</v>
      </c>
      <c r="D9116" t="str">
        <f>IF(Raw_data_US_healthcare[[#This Row],[Age]]&lt;35,"Young",IF(Raw_data_US_healthcare[[#This Row],[Age]]&lt;60,"Middle","Senior"))</f>
        <v>Senior</v>
      </c>
      <c r="E9116" t="s">
        <v>26</v>
      </c>
      <c r="F9116" t="s">
        <v>228</v>
      </c>
      <c r="G9116" t="s">
        <v>228</v>
      </c>
      <c r="H9116" t="s">
        <v>26514</v>
      </c>
      <c r="I9116" s="2">
        <v>45184</v>
      </c>
      <c r="J9116" t="s">
        <v>24321</v>
      </c>
      <c r="K9116" t="s">
        <v>24322</v>
      </c>
      <c r="L9116" t="s">
        <v>21</v>
      </c>
      <c r="M9116">
        <v>31735.121500000001</v>
      </c>
      <c r="N9116">
        <v>172</v>
      </c>
      <c r="O9116" t="s">
        <v>22</v>
      </c>
      <c r="P9116" t="s">
        <v>22</v>
      </c>
      <c r="Q9116" s="2">
        <v>45202</v>
      </c>
      <c r="R9116" t="s">
        <v>32</v>
      </c>
      <c r="S9116" t="s">
        <v>24</v>
      </c>
      <c r="T9116">
        <f>_xlfn.DAYS(Raw_data_US_healthcare[[#This Row],[Discharge Date]],Raw_data_US_healthcare[[#This Row],[Date of Admission]])</f>
        <v>18</v>
      </c>
    </row>
    <row r="9117" spans="1:20" x14ac:dyDescent="0.3">
      <c r="A9117" t="s">
        <v>26512</v>
      </c>
      <c r="B9117" t="s">
        <v>24323</v>
      </c>
      <c r="C9117">
        <v>74</v>
      </c>
      <c r="D9117" t="str">
        <f>IF(Raw_data_US_healthcare[[#This Row],[Age]]&lt;35,"Young",IF(Raw_data_US_healthcare[[#This Row],[Age]]&lt;60,"Middle","Senior"))</f>
        <v>Senior</v>
      </c>
      <c r="E9117" t="s">
        <v>26</v>
      </c>
      <c r="F9117" t="s">
        <v>49</v>
      </c>
      <c r="G9117" t="s">
        <v>49</v>
      </c>
      <c r="H9117" t="s">
        <v>26514</v>
      </c>
      <c r="I9117" s="2">
        <v>43956</v>
      </c>
      <c r="J9117" t="s">
        <v>24324</v>
      </c>
      <c r="K9117" t="s">
        <v>24325</v>
      </c>
      <c r="L9117" t="s">
        <v>60</v>
      </c>
      <c r="M9117">
        <v>1504.2583999999999</v>
      </c>
      <c r="N9117">
        <v>384</v>
      </c>
      <c r="O9117" t="s">
        <v>22</v>
      </c>
      <c r="P9117" t="s">
        <v>22</v>
      </c>
      <c r="Q9117" s="2">
        <v>43975</v>
      </c>
      <c r="R9117" t="s">
        <v>83</v>
      </c>
      <c r="S9117" t="s">
        <v>45</v>
      </c>
      <c r="T9117">
        <f>_xlfn.DAYS(Raw_data_US_healthcare[[#This Row],[Discharge Date]],Raw_data_US_healthcare[[#This Row],[Date of Admission]])</f>
        <v>19</v>
      </c>
    </row>
    <row r="9118" spans="1:20" x14ac:dyDescent="0.3">
      <c r="A9118" t="s">
        <v>26512</v>
      </c>
      <c r="B9118" t="s">
        <v>26596</v>
      </c>
      <c r="C9118">
        <v>72</v>
      </c>
      <c r="D9118" t="str">
        <f>IF(Raw_data_US_healthcare[[#This Row],[Age]]&lt;35,"Young",IF(Raw_data_US_healthcare[[#This Row],[Age]]&lt;60,"Middle","Senior"))</f>
        <v>Senior</v>
      </c>
      <c r="E9118" t="s">
        <v>26</v>
      </c>
      <c r="F9118" t="s">
        <v>49</v>
      </c>
      <c r="G9118" t="s">
        <v>49</v>
      </c>
      <c r="H9118" t="s">
        <v>26516</v>
      </c>
      <c r="I9118" s="2">
        <v>43951</v>
      </c>
      <c r="J9118" t="s">
        <v>24326</v>
      </c>
      <c r="K9118" t="s">
        <v>24327</v>
      </c>
      <c r="L9118" t="s">
        <v>60</v>
      </c>
      <c r="M9118">
        <v>34395.212</v>
      </c>
      <c r="N9118">
        <v>232</v>
      </c>
      <c r="O9118" t="s">
        <v>39</v>
      </c>
      <c r="P9118" t="s">
        <v>39</v>
      </c>
      <c r="Q9118" s="2">
        <v>43956</v>
      </c>
      <c r="R9118" t="s">
        <v>48</v>
      </c>
      <c r="S9118" t="s">
        <v>24</v>
      </c>
      <c r="T9118">
        <f>_xlfn.DAYS(Raw_data_US_healthcare[[#This Row],[Discharge Date]],Raw_data_US_healthcare[[#This Row],[Date of Admission]])</f>
        <v>5</v>
      </c>
    </row>
    <row r="9119" spans="1:20" x14ac:dyDescent="0.3">
      <c r="A9119" t="s">
        <v>26512</v>
      </c>
      <c r="B9119" t="s">
        <v>22862</v>
      </c>
      <c r="C9119">
        <v>26</v>
      </c>
      <c r="D9119" t="str">
        <f>IF(Raw_data_US_healthcare[[#This Row],[Age]]&lt;35,"Young",IF(Raw_data_US_healthcare[[#This Row],[Age]]&lt;60,"Middle","Senior"))</f>
        <v>Young</v>
      </c>
      <c r="E9119" t="s">
        <v>26</v>
      </c>
      <c r="F9119" t="s">
        <v>27</v>
      </c>
      <c r="G9119" t="s">
        <v>27</v>
      </c>
      <c r="H9119" t="s">
        <v>18</v>
      </c>
      <c r="I9119" s="2">
        <v>44864</v>
      </c>
      <c r="J9119" t="s">
        <v>24328</v>
      </c>
      <c r="K9119" t="s">
        <v>7906</v>
      </c>
      <c r="L9119" t="s">
        <v>52</v>
      </c>
      <c r="M9119">
        <v>22180.813399999999</v>
      </c>
      <c r="N9119">
        <v>240</v>
      </c>
      <c r="O9119" t="s">
        <v>43</v>
      </c>
      <c r="P9119" t="s">
        <v>43</v>
      </c>
      <c r="Q9119" s="2">
        <v>44872</v>
      </c>
      <c r="R9119" t="s">
        <v>83</v>
      </c>
      <c r="S9119" t="s">
        <v>33</v>
      </c>
      <c r="T9119">
        <f>_xlfn.DAYS(Raw_data_US_healthcare[[#This Row],[Discharge Date]],Raw_data_US_healthcare[[#This Row],[Date of Admission]])</f>
        <v>8</v>
      </c>
    </row>
    <row r="9120" spans="1:20" x14ac:dyDescent="0.3">
      <c r="A9120" t="s">
        <v>26512</v>
      </c>
      <c r="B9120" t="s">
        <v>22124</v>
      </c>
      <c r="C9120">
        <v>44</v>
      </c>
      <c r="D9120" t="str">
        <f>IF(Raw_data_US_healthcare[[#This Row],[Age]]&lt;35,"Young",IF(Raw_data_US_healthcare[[#This Row],[Age]]&lt;60,"Middle","Senior"))</f>
        <v>Middle</v>
      </c>
      <c r="E9120" t="s">
        <v>26</v>
      </c>
      <c r="F9120" t="s">
        <v>88</v>
      </c>
      <c r="G9120" t="s">
        <v>88</v>
      </c>
      <c r="H9120" t="s">
        <v>26514</v>
      </c>
      <c r="I9120" s="2">
        <v>44920</v>
      </c>
      <c r="J9120" t="s">
        <v>24329</v>
      </c>
      <c r="K9120" t="s">
        <v>24330</v>
      </c>
      <c r="L9120" t="s">
        <v>60</v>
      </c>
      <c r="M9120">
        <v>34255.686999999998</v>
      </c>
      <c r="N9120">
        <v>395</v>
      </c>
      <c r="O9120" t="s">
        <v>22</v>
      </c>
      <c r="P9120" t="s">
        <v>22</v>
      </c>
      <c r="Q9120" s="2">
        <v>44940</v>
      </c>
      <c r="R9120" t="s">
        <v>32</v>
      </c>
      <c r="S9120" t="s">
        <v>45</v>
      </c>
      <c r="T9120">
        <f>_xlfn.DAYS(Raw_data_US_healthcare[[#This Row],[Discharge Date]],Raw_data_US_healthcare[[#This Row],[Date of Admission]])</f>
        <v>20</v>
      </c>
    </row>
    <row r="9121" spans="1:20" x14ac:dyDescent="0.3">
      <c r="A9121" t="s">
        <v>26511</v>
      </c>
      <c r="B9121" t="s">
        <v>24331</v>
      </c>
      <c r="C9121">
        <v>70</v>
      </c>
      <c r="D9121" t="str">
        <f>IF(Raw_data_US_healthcare[[#This Row],[Age]]&lt;35,"Young",IF(Raw_data_US_healthcare[[#This Row],[Age]]&lt;60,"Middle","Senior"))</f>
        <v>Senior</v>
      </c>
      <c r="E9121" t="s">
        <v>16</v>
      </c>
      <c r="F9121" t="s">
        <v>17</v>
      </c>
      <c r="G9121" t="s">
        <v>17</v>
      </c>
      <c r="H9121" t="s">
        <v>36</v>
      </c>
      <c r="I9121" s="2">
        <v>44921</v>
      </c>
      <c r="J9121" t="s">
        <v>24332</v>
      </c>
      <c r="K9121" t="s">
        <v>5975</v>
      </c>
      <c r="L9121" t="s">
        <v>52</v>
      </c>
      <c r="M9121">
        <v>5710.7123000000001</v>
      </c>
      <c r="N9121">
        <v>350</v>
      </c>
      <c r="O9121" t="s">
        <v>43</v>
      </c>
      <c r="P9121" t="s">
        <v>43</v>
      </c>
      <c r="Q9121" s="2">
        <v>44937</v>
      </c>
      <c r="R9121" t="s">
        <v>48</v>
      </c>
      <c r="S9121" t="s">
        <v>24</v>
      </c>
      <c r="T9121">
        <f>_xlfn.DAYS(Raw_data_US_healthcare[[#This Row],[Discharge Date]],Raw_data_US_healthcare[[#This Row],[Date of Admission]])</f>
        <v>16</v>
      </c>
    </row>
    <row r="9122" spans="1:20" x14ac:dyDescent="0.3">
      <c r="A9122" t="s">
        <v>26512</v>
      </c>
      <c r="B9122" t="s">
        <v>24333</v>
      </c>
      <c r="C9122">
        <v>33</v>
      </c>
      <c r="D9122" t="str">
        <f>IF(Raw_data_US_healthcare[[#This Row],[Age]]&lt;35,"Young",IF(Raw_data_US_healthcare[[#This Row],[Age]]&lt;60,"Middle","Senior"))</f>
        <v>Young</v>
      </c>
      <c r="E9122" t="s">
        <v>26</v>
      </c>
      <c r="F9122" t="s">
        <v>88</v>
      </c>
      <c r="G9122" t="s">
        <v>88</v>
      </c>
      <c r="H9122" t="s">
        <v>26516</v>
      </c>
      <c r="I9122" s="2">
        <v>45141</v>
      </c>
      <c r="J9122" t="s">
        <v>24334</v>
      </c>
      <c r="K9122" t="s">
        <v>24335</v>
      </c>
      <c r="L9122" t="s">
        <v>31</v>
      </c>
      <c r="M9122">
        <v>30673.923500000001</v>
      </c>
      <c r="N9122">
        <v>419</v>
      </c>
      <c r="O9122" t="s">
        <v>22</v>
      </c>
      <c r="P9122" t="s">
        <v>22</v>
      </c>
      <c r="Q9122" s="2">
        <v>45160</v>
      </c>
      <c r="R9122" t="s">
        <v>48</v>
      </c>
      <c r="S9122" t="s">
        <v>45</v>
      </c>
      <c r="T9122">
        <f>_xlfn.DAYS(Raw_data_US_healthcare[[#This Row],[Discharge Date]],Raw_data_US_healthcare[[#This Row],[Date of Admission]])</f>
        <v>19</v>
      </c>
    </row>
    <row r="9123" spans="1:20" x14ac:dyDescent="0.3">
      <c r="A9123" t="s">
        <v>26511</v>
      </c>
      <c r="B9123" t="s">
        <v>24336</v>
      </c>
      <c r="C9123">
        <v>85</v>
      </c>
      <c r="D9123" t="str">
        <f>IF(Raw_data_US_healthcare[[#This Row],[Age]]&lt;35,"Young",IF(Raw_data_US_healthcare[[#This Row],[Age]]&lt;60,"Middle","Senior"))</f>
        <v>Senior</v>
      </c>
      <c r="E9123" t="s">
        <v>16</v>
      </c>
      <c r="F9123" t="s">
        <v>113</v>
      </c>
      <c r="G9123" t="s">
        <v>113</v>
      </c>
      <c r="H9123" t="s">
        <v>26516</v>
      </c>
      <c r="I9123" s="2">
        <v>44330</v>
      </c>
      <c r="J9123" t="s">
        <v>24337</v>
      </c>
      <c r="K9123" t="s">
        <v>24338</v>
      </c>
      <c r="L9123" t="s">
        <v>52</v>
      </c>
      <c r="M9123">
        <v>23515.23</v>
      </c>
      <c r="N9123">
        <v>425</v>
      </c>
      <c r="O9123" t="s">
        <v>39</v>
      </c>
      <c r="P9123" t="s">
        <v>39</v>
      </c>
      <c r="Q9123" s="2">
        <v>44343</v>
      </c>
      <c r="R9123" t="s">
        <v>48</v>
      </c>
      <c r="S9123" t="s">
        <v>33</v>
      </c>
      <c r="T9123">
        <f>_xlfn.DAYS(Raw_data_US_healthcare[[#This Row],[Discharge Date]],Raw_data_US_healthcare[[#This Row],[Date of Admission]])</f>
        <v>13</v>
      </c>
    </row>
    <row r="9124" spans="1:20" x14ac:dyDescent="0.3">
      <c r="A9124" t="s">
        <v>26512</v>
      </c>
      <c r="B9124" t="s">
        <v>24339</v>
      </c>
      <c r="C9124">
        <v>71</v>
      </c>
      <c r="D9124" t="str">
        <f>IF(Raw_data_US_healthcare[[#This Row],[Age]]&lt;35,"Young",IF(Raw_data_US_healthcare[[#This Row],[Age]]&lt;60,"Middle","Senior"))</f>
        <v>Senior</v>
      </c>
      <c r="E9124" t="s">
        <v>26</v>
      </c>
      <c r="F9124" t="s">
        <v>228</v>
      </c>
      <c r="G9124" t="s">
        <v>228</v>
      </c>
      <c r="H9124" t="s">
        <v>69</v>
      </c>
      <c r="I9124" s="2">
        <v>44752</v>
      </c>
      <c r="J9124" t="s">
        <v>24340</v>
      </c>
      <c r="K9124" t="s">
        <v>24341</v>
      </c>
      <c r="L9124" t="s">
        <v>31</v>
      </c>
      <c r="M9124">
        <v>22741.1901</v>
      </c>
      <c r="N9124">
        <v>126</v>
      </c>
      <c r="O9124" t="s">
        <v>22</v>
      </c>
      <c r="P9124" t="s">
        <v>22</v>
      </c>
      <c r="Q9124" s="2">
        <v>44757</v>
      </c>
      <c r="R9124" t="s">
        <v>44</v>
      </c>
      <c r="S9124" t="s">
        <v>33</v>
      </c>
      <c r="T9124">
        <f>_xlfn.DAYS(Raw_data_US_healthcare[[#This Row],[Discharge Date]],Raw_data_US_healthcare[[#This Row],[Date of Admission]])</f>
        <v>5</v>
      </c>
    </row>
    <row r="9125" spans="1:20" x14ac:dyDescent="0.3">
      <c r="A9125" t="s">
        <v>26511</v>
      </c>
      <c r="B9125" t="s">
        <v>11658</v>
      </c>
      <c r="C9125">
        <v>63</v>
      </c>
      <c r="D9125" t="str">
        <f>IF(Raw_data_US_healthcare[[#This Row],[Age]]&lt;35,"Young",IF(Raw_data_US_healthcare[[#This Row],[Age]]&lt;60,"Middle","Senior"))</f>
        <v>Senior</v>
      </c>
      <c r="E9125" t="s">
        <v>16</v>
      </c>
      <c r="F9125" t="s">
        <v>88</v>
      </c>
      <c r="G9125" t="s">
        <v>88</v>
      </c>
      <c r="H9125" t="s">
        <v>36</v>
      </c>
      <c r="I9125" s="2">
        <v>44921</v>
      </c>
      <c r="J9125" t="s">
        <v>24342</v>
      </c>
      <c r="K9125" t="s">
        <v>24343</v>
      </c>
      <c r="L9125" t="s">
        <v>31</v>
      </c>
      <c r="M9125">
        <v>15422.715399999999</v>
      </c>
      <c r="N9125">
        <v>207</v>
      </c>
      <c r="O9125" t="s">
        <v>22</v>
      </c>
      <c r="P9125" t="s">
        <v>22</v>
      </c>
      <c r="Q9125" s="2">
        <v>44933</v>
      </c>
      <c r="R9125" t="s">
        <v>48</v>
      </c>
      <c r="S9125" t="s">
        <v>45</v>
      </c>
      <c r="T9125">
        <f>_xlfn.DAYS(Raw_data_US_healthcare[[#This Row],[Discharge Date]],Raw_data_US_healthcare[[#This Row],[Date of Admission]])</f>
        <v>12</v>
      </c>
    </row>
    <row r="9126" spans="1:20" x14ac:dyDescent="0.3">
      <c r="A9126" t="s">
        <v>26511</v>
      </c>
      <c r="B9126" t="s">
        <v>24344</v>
      </c>
      <c r="C9126">
        <v>60</v>
      </c>
      <c r="D9126" t="str">
        <f>IF(Raw_data_US_healthcare[[#This Row],[Age]]&lt;35,"Young",IF(Raw_data_US_healthcare[[#This Row],[Age]]&lt;60,"Middle","Senior"))</f>
        <v>Senior</v>
      </c>
      <c r="E9126" t="s">
        <v>16</v>
      </c>
      <c r="F9126" t="s">
        <v>113</v>
      </c>
      <c r="G9126" t="s">
        <v>113</v>
      </c>
      <c r="H9126" t="s">
        <v>36</v>
      </c>
      <c r="I9126" s="2">
        <v>44418</v>
      </c>
      <c r="J9126" t="s">
        <v>24345</v>
      </c>
      <c r="K9126" t="s">
        <v>24346</v>
      </c>
      <c r="L9126" t="s">
        <v>52</v>
      </c>
      <c r="M9126">
        <v>1981.4128000000001</v>
      </c>
      <c r="N9126">
        <v>331</v>
      </c>
      <c r="O9126" t="s">
        <v>43</v>
      </c>
      <c r="P9126" t="s">
        <v>43</v>
      </c>
      <c r="Q9126" s="2">
        <v>44438</v>
      </c>
      <c r="R9126" t="s">
        <v>83</v>
      </c>
      <c r="S9126" t="s">
        <v>24</v>
      </c>
      <c r="T9126">
        <f>_xlfn.DAYS(Raw_data_US_healthcare[[#This Row],[Discharge Date]],Raw_data_US_healthcare[[#This Row],[Date of Admission]])</f>
        <v>20</v>
      </c>
    </row>
    <row r="9127" spans="1:20" x14ac:dyDescent="0.3">
      <c r="A9127" t="s">
        <v>26511</v>
      </c>
      <c r="B9127" t="s">
        <v>4832</v>
      </c>
      <c r="C9127">
        <v>58</v>
      </c>
      <c r="D9127" t="str">
        <f>IF(Raw_data_US_healthcare[[#This Row],[Age]]&lt;35,"Young",IF(Raw_data_US_healthcare[[#This Row],[Age]]&lt;60,"Middle","Senior"))</f>
        <v>Middle</v>
      </c>
      <c r="E9127" t="s">
        <v>16</v>
      </c>
      <c r="F9127" t="s">
        <v>62</v>
      </c>
      <c r="G9127" t="s">
        <v>62</v>
      </c>
      <c r="H9127" t="s">
        <v>26514</v>
      </c>
      <c r="I9127" s="2">
        <v>43452</v>
      </c>
      <c r="J9127" t="s">
        <v>24347</v>
      </c>
      <c r="K9127" t="s">
        <v>24348</v>
      </c>
      <c r="L9127" t="s">
        <v>31</v>
      </c>
      <c r="M9127">
        <v>33142.859199999999</v>
      </c>
      <c r="N9127">
        <v>292</v>
      </c>
      <c r="O9127" t="s">
        <v>22</v>
      </c>
      <c r="P9127" t="s">
        <v>22</v>
      </c>
      <c r="Q9127" s="2">
        <v>43455</v>
      </c>
      <c r="R9127" t="s">
        <v>23</v>
      </c>
      <c r="S9127" t="s">
        <v>33</v>
      </c>
      <c r="T9127">
        <f>_xlfn.DAYS(Raw_data_US_healthcare[[#This Row],[Discharge Date]],Raw_data_US_healthcare[[#This Row],[Date of Admission]])</f>
        <v>3</v>
      </c>
    </row>
    <row r="9128" spans="1:20" x14ac:dyDescent="0.3">
      <c r="A9128" t="s">
        <v>26511</v>
      </c>
      <c r="B9128" t="s">
        <v>24349</v>
      </c>
      <c r="C9128">
        <v>75</v>
      </c>
      <c r="D9128" t="str">
        <f>IF(Raw_data_US_healthcare[[#This Row],[Age]]&lt;35,"Young",IF(Raw_data_US_healthcare[[#This Row],[Age]]&lt;60,"Middle","Senior"))</f>
        <v>Senior</v>
      </c>
      <c r="E9128" t="s">
        <v>16</v>
      </c>
      <c r="F9128" t="s">
        <v>88</v>
      </c>
      <c r="G9128" t="s">
        <v>88</v>
      </c>
      <c r="H9128" t="s">
        <v>18</v>
      </c>
      <c r="I9128" s="2">
        <v>45173</v>
      </c>
      <c r="J9128" t="s">
        <v>24350</v>
      </c>
      <c r="K9128" t="s">
        <v>184</v>
      </c>
      <c r="L9128" t="s">
        <v>21</v>
      </c>
      <c r="M9128">
        <v>33705.026400000002</v>
      </c>
      <c r="N9128">
        <v>200</v>
      </c>
      <c r="O9128" t="s">
        <v>43</v>
      </c>
      <c r="P9128" t="s">
        <v>43</v>
      </c>
      <c r="Q9128" s="2">
        <v>45195</v>
      </c>
      <c r="R9128" t="s">
        <v>48</v>
      </c>
      <c r="S9128" t="s">
        <v>33</v>
      </c>
      <c r="T9128">
        <f>_xlfn.DAYS(Raw_data_US_healthcare[[#This Row],[Discharge Date]],Raw_data_US_healthcare[[#This Row],[Date of Admission]])</f>
        <v>22</v>
      </c>
    </row>
    <row r="9129" spans="1:20" x14ac:dyDescent="0.3">
      <c r="A9129" t="s">
        <v>26511</v>
      </c>
      <c r="B9129" t="s">
        <v>10745</v>
      </c>
      <c r="C9129">
        <v>54</v>
      </c>
      <c r="D9129" t="str">
        <f>IF(Raw_data_US_healthcare[[#This Row],[Age]]&lt;35,"Young",IF(Raw_data_US_healthcare[[#This Row],[Age]]&lt;60,"Middle","Senior"))</f>
        <v>Middle</v>
      </c>
      <c r="E9129" t="s">
        <v>16</v>
      </c>
      <c r="F9129" t="s">
        <v>27</v>
      </c>
      <c r="G9129" t="s">
        <v>27</v>
      </c>
      <c r="H9129" t="s">
        <v>28</v>
      </c>
      <c r="I9129" s="2">
        <v>43584</v>
      </c>
      <c r="J9129" t="s">
        <v>24351</v>
      </c>
      <c r="K9129" t="s">
        <v>24352</v>
      </c>
      <c r="L9129" t="s">
        <v>52</v>
      </c>
      <c r="M9129">
        <v>6116.3181999999997</v>
      </c>
      <c r="N9129">
        <v>155</v>
      </c>
      <c r="O9129" t="s">
        <v>22</v>
      </c>
      <c r="P9129" t="s">
        <v>22</v>
      </c>
      <c r="Q9129" s="2">
        <v>43590</v>
      </c>
      <c r="R9129" t="s">
        <v>23</v>
      </c>
      <c r="S9129" t="s">
        <v>24</v>
      </c>
      <c r="T9129">
        <f>_xlfn.DAYS(Raw_data_US_healthcare[[#This Row],[Discharge Date]],Raw_data_US_healthcare[[#This Row],[Date of Admission]])</f>
        <v>6</v>
      </c>
    </row>
    <row r="9130" spans="1:20" x14ac:dyDescent="0.3">
      <c r="A9130" t="s">
        <v>26511</v>
      </c>
      <c r="B9130" t="s">
        <v>24282</v>
      </c>
      <c r="C9130">
        <v>37</v>
      </c>
      <c r="D9130" t="str">
        <f>IF(Raw_data_US_healthcare[[#This Row],[Age]]&lt;35,"Young",IF(Raw_data_US_healthcare[[#This Row],[Age]]&lt;60,"Middle","Senior"))</f>
        <v>Middle</v>
      </c>
      <c r="E9130" t="s">
        <v>16</v>
      </c>
      <c r="F9130" t="s">
        <v>62</v>
      </c>
      <c r="G9130" t="s">
        <v>62</v>
      </c>
      <c r="H9130" t="s">
        <v>28</v>
      </c>
      <c r="I9130" s="2">
        <v>44678</v>
      </c>
      <c r="J9130" t="s">
        <v>24353</v>
      </c>
      <c r="K9130" t="s">
        <v>2956</v>
      </c>
      <c r="L9130" t="s">
        <v>52</v>
      </c>
      <c r="M9130">
        <v>23495.232899999999</v>
      </c>
      <c r="N9130">
        <v>123</v>
      </c>
      <c r="O9130" t="s">
        <v>43</v>
      </c>
      <c r="P9130" t="s">
        <v>43</v>
      </c>
      <c r="Q9130" s="2">
        <v>44686</v>
      </c>
      <c r="R9130" t="s">
        <v>44</v>
      </c>
      <c r="S9130" t="s">
        <v>24</v>
      </c>
      <c r="T9130">
        <f>_xlfn.DAYS(Raw_data_US_healthcare[[#This Row],[Discharge Date]],Raw_data_US_healthcare[[#This Row],[Date of Admission]])</f>
        <v>8</v>
      </c>
    </row>
    <row r="9131" spans="1:20" x14ac:dyDescent="0.3">
      <c r="A9131" t="s">
        <v>26511</v>
      </c>
      <c r="B9131" t="s">
        <v>24354</v>
      </c>
      <c r="C9131">
        <v>74</v>
      </c>
      <c r="D9131" t="str">
        <f>IF(Raw_data_US_healthcare[[#This Row],[Age]]&lt;35,"Young",IF(Raw_data_US_healthcare[[#This Row],[Age]]&lt;60,"Middle","Senior"))</f>
        <v>Senior</v>
      </c>
      <c r="E9131" t="s">
        <v>16</v>
      </c>
      <c r="F9131" t="s">
        <v>27</v>
      </c>
      <c r="G9131" t="s">
        <v>27</v>
      </c>
      <c r="H9131" t="s">
        <v>36</v>
      </c>
      <c r="I9131" s="2">
        <v>43844</v>
      </c>
      <c r="J9131" t="s">
        <v>24355</v>
      </c>
      <c r="K9131" t="s">
        <v>24356</v>
      </c>
      <c r="L9131" t="s">
        <v>52</v>
      </c>
      <c r="M9131">
        <v>11930.697899999999</v>
      </c>
      <c r="N9131">
        <v>307</v>
      </c>
      <c r="O9131" t="s">
        <v>22</v>
      </c>
      <c r="P9131" t="s">
        <v>22</v>
      </c>
      <c r="Q9131" s="2">
        <v>43852</v>
      </c>
      <c r="R9131" t="s">
        <v>32</v>
      </c>
      <c r="S9131" t="s">
        <v>45</v>
      </c>
      <c r="T9131">
        <f>_xlfn.DAYS(Raw_data_US_healthcare[[#This Row],[Discharge Date]],Raw_data_US_healthcare[[#This Row],[Date of Admission]])</f>
        <v>8</v>
      </c>
    </row>
    <row r="9132" spans="1:20" x14ac:dyDescent="0.3">
      <c r="A9132" t="s">
        <v>26512</v>
      </c>
      <c r="B9132" t="s">
        <v>24357</v>
      </c>
      <c r="C9132">
        <v>59</v>
      </c>
      <c r="D9132" t="str">
        <f>IF(Raw_data_US_healthcare[[#This Row],[Age]]&lt;35,"Young",IF(Raw_data_US_healthcare[[#This Row],[Age]]&lt;60,"Middle","Senior"))</f>
        <v>Middle</v>
      </c>
      <c r="E9132" t="s">
        <v>26</v>
      </c>
      <c r="F9132" t="s">
        <v>17</v>
      </c>
      <c r="G9132" t="s">
        <v>17</v>
      </c>
      <c r="H9132" t="s">
        <v>28</v>
      </c>
      <c r="I9132" s="2">
        <v>44661</v>
      </c>
      <c r="J9132" t="s">
        <v>24358</v>
      </c>
      <c r="K9132" t="s">
        <v>24359</v>
      </c>
      <c r="L9132" t="s">
        <v>52</v>
      </c>
      <c r="M9132">
        <v>42204.926599999999</v>
      </c>
      <c r="N9132">
        <v>395</v>
      </c>
      <c r="O9132" t="s">
        <v>39</v>
      </c>
      <c r="P9132" t="s">
        <v>39</v>
      </c>
      <c r="Q9132" s="2">
        <v>44670</v>
      </c>
      <c r="R9132" t="s">
        <v>23</v>
      </c>
      <c r="S9132" t="s">
        <v>24</v>
      </c>
      <c r="T9132">
        <f>_xlfn.DAYS(Raw_data_US_healthcare[[#This Row],[Discharge Date]],Raw_data_US_healthcare[[#This Row],[Date of Admission]])</f>
        <v>9</v>
      </c>
    </row>
    <row r="9133" spans="1:20" x14ac:dyDescent="0.3">
      <c r="A9133" t="s">
        <v>26511</v>
      </c>
      <c r="B9133" t="s">
        <v>24360</v>
      </c>
      <c r="C9133">
        <v>81</v>
      </c>
      <c r="D9133" t="str">
        <f>IF(Raw_data_US_healthcare[[#This Row],[Age]]&lt;35,"Young",IF(Raw_data_US_healthcare[[#This Row],[Age]]&lt;60,"Middle","Senior"))</f>
        <v>Senior</v>
      </c>
      <c r="E9133" t="s">
        <v>16</v>
      </c>
      <c r="F9133" t="s">
        <v>88</v>
      </c>
      <c r="G9133" t="s">
        <v>88</v>
      </c>
      <c r="H9133" t="s">
        <v>36</v>
      </c>
      <c r="I9133" s="2">
        <v>44849</v>
      </c>
      <c r="J9133" t="s">
        <v>24361</v>
      </c>
      <c r="K9133" t="s">
        <v>24362</v>
      </c>
      <c r="L9133" t="s">
        <v>21</v>
      </c>
      <c r="M9133">
        <v>16332.8992</v>
      </c>
      <c r="N9133">
        <v>161</v>
      </c>
      <c r="O9133" t="s">
        <v>22</v>
      </c>
      <c r="P9133" t="s">
        <v>22</v>
      </c>
      <c r="Q9133" s="2">
        <v>44857</v>
      </c>
      <c r="R9133" t="s">
        <v>44</v>
      </c>
      <c r="S9133" t="s">
        <v>33</v>
      </c>
      <c r="T9133">
        <f>_xlfn.DAYS(Raw_data_US_healthcare[[#This Row],[Discharge Date]],Raw_data_US_healthcare[[#This Row],[Date of Admission]])</f>
        <v>8</v>
      </c>
    </row>
    <row r="9134" spans="1:20" x14ac:dyDescent="0.3">
      <c r="A9134" t="s">
        <v>26512</v>
      </c>
      <c r="B9134" t="s">
        <v>24363</v>
      </c>
      <c r="C9134">
        <v>19</v>
      </c>
      <c r="D9134" t="str">
        <f>IF(Raw_data_US_healthcare[[#This Row],[Age]]&lt;35,"Young",IF(Raw_data_US_healthcare[[#This Row],[Age]]&lt;60,"Middle","Senior"))</f>
        <v>Young</v>
      </c>
      <c r="E9134" t="s">
        <v>26</v>
      </c>
      <c r="F9134" t="s">
        <v>62</v>
      </c>
      <c r="G9134" t="s">
        <v>62</v>
      </c>
      <c r="H9134" t="s">
        <v>18</v>
      </c>
      <c r="I9134" s="2">
        <v>44809</v>
      </c>
      <c r="J9134" t="s">
        <v>24364</v>
      </c>
      <c r="K9134" t="s">
        <v>24365</v>
      </c>
      <c r="L9134" t="s">
        <v>56</v>
      </c>
      <c r="M9134">
        <v>9625.7932999999994</v>
      </c>
      <c r="N9134">
        <v>401</v>
      </c>
      <c r="O9134" t="s">
        <v>43</v>
      </c>
      <c r="P9134" t="s">
        <v>43</v>
      </c>
      <c r="Q9134" s="2">
        <v>44824</v>
      </c>
      <c r="R9134" t="s">
        <v>48</v>
      </c>
      <c r="S9134" t="s">
        <v>33</v>
      </c>
      <c r="T9134">
        <f>_xlfn.DAYS(Raw_data_US_healthcare[[#This Row],[Discharge Date]],Raw_data_US_healthcare[[#This Row],[Date of Admission]])</f>
        <v>15</v>
      </c>
    </row>
    <row r="9135" spans="1:20" x14ac:dyDescent="0.3">
      <c r="A9135" t="s">
        <v>26511</v>
      </c>
      <c r="B9135" t="s">
        <v>24366</v>
      </c>
      <c r="C9135">
        <v>60</v>
      </c>
      <c r="D9135" t="str">
        <f>IF(Raw_data_US_healthcare[[#This Row],[Age]]&lt;35,"Young",IF(Raw_data_US_healthcare[[#This Row],[Age]]&lt;60,"Middle","Senior"))</f>
        <v>Senior</v>
      </c>
      <c r="E9135" t="s">
        <v>16</v>
      </c>
      <c r="F9135" t="s">
        <v>113</v>
      </c>
      <c r="G9135" t="s">
        <v>113</v>
      </c>
      <c r="H9135" t="s">
        <v>26516</v>
      </c>
      <c r="I9135" s="2">
        <v>45117</v>
      </c>
      <c r="J9135" t="s">
        <v>6940</v>
      </c>
      <c r="K9135" t="s">
        <v>24367</v>
      </c>
      <c r="L9135" t="s">
        <v>60</v>
      </c>
      <c r="M9135">
        <v>7107.58</v>
      </c>
      <c r="N9135">
        <v>495</v>
      </c>
      <c r="O9135" t="s">
        <v>39</v>
      </c>
      <c r="P9135" t="s">
        <v>39</v>
      </c>
      <c r="Q9135" s="2">
        <v>45120</v>
      </c>
      <c r="R9135" t="s">
        <v>48</v>
      </c>
      <c r="S9135" t="s">
        <v>45</v>
      </c>
      <c r="T9135">
        <f>_xlfn.DAYS(Raw_data_US_healthcare[[#This Row],[Discharge Date]],Raw_data_US_healthcare[[#This Row],[Date of Admission]])</f>
        <v>3</v>
      </c>
    </row>
    <row r="9136" spans="1:20" x14ac:dyDescent="0.3">
      <c r="A9136" t="s">
        <v>26511</v>
      </c>
      <c r="B9136" t="s">
        <v>24368</v>
      </c>
      <c r="C9136">
        <v>38</v>
      </c>
      <c r="D9136" t="str">
        <f>IF(Raw_data_US_healthcare[[#This Row],[Age]]&lt;35,"Young",IF(Raw_data_US_healthcare[[#This Row],[Age]]&lt;60,"Middle","Senior"))</f>
        <v>Middle</v>
      </c>
      <c r="E9136" t="s">
        <v>16</v>
      </c>
      <c r="F9136" t="s">
        <v>49</v>
      </c>
      <c r="G9136" t="s">
        <v>49</v>
      </c>
      <c r="H9136" t="s">
        <v>18</v>
      </c>
      <c r="I9136" s="2">
        <v>43727</v>
      </c>
      <c r="J9136" t="s">
        <v>24369</v>
      </c>
      <c r="K9136" t="s">
        <v>24370</v>
      </c>
      <c r="L9136" t="s">
        <v>31</v>
      </c>
      <c r="M9136">
        <v>30280.290499999999</v>
      </c>
      <c r="N9136">
        <v>391</v>
      </c>
      <c r="O9136" t="s">
        <v>43</v>
      </c>
      <c r="P9136" t="s">
        <v>43</v>
      </c>
      <c r="Q9136" s="2">
        <v>43751</v>
      </c>
      <c r="R9136" t="s">
        <v>32</v>
      </c>
      <c r="S9136" t="s">
        <v>24</v>
      </c>
      <c r="T9136">
        <f>_xlfn.DAYS(Raw_data_US_healthcare[[#This Row],[Discharge Date]],Raw_data_US_healthcare[[#This Row],[Date of Admission]])</f>
        <v>24</v>
      </c>
    </row>
    <row r="9137" spans="1:20" x14ac:dyDescent="0.3">
      <c r="A9137" t="s">
        <v>26511</v>
      </c>
      <c r="B9137" t="s">
        <v>24371</v>
      </c>
      <c r="C9137">
        <v>33</v>
      </c>
      <c r="D9137" t="str">
        <f>IF(Raw_data_US_healthcare[[#This Row],[Age]]&lt;35,"Young",IF(Raw_data_US_healthcare[[#This Row],[Age]]&lt;60,"Middle","Senior"))</f>
        <v>Young</v>
      </c>
      <c r="E9137" t="s">
        <v>16</v>
      </c>
      <c r="F9137" t="s">
        <v>49</v>
      </c>
      <c r="G9137" t="s">
        <v>49</v>
      </c>
      <c r="H9137" t="s">
        <v>69</v>
      </c>
      <c r="I9137" s="2">
        <v>45072</v>
      </c>
      <c r="J9137" t="s">
        <v>24372</v>
      </c>
      <c r="K9137" t="s">
        <v>24373</v>
      </c>
      <c r="L9137" t="s">
        <v>31</v>
      </c>
      <c r="M9137">
        <v>52236.4951</v>
      </c>
      <c r="N9137">
        <v>348</v>
      </c>
      <c r="O9137" t="s">
        <v>43</v>
      </c>
      <c r="P9137" t="s">
        <v>43</v>
      </c>
      <c r="Q9137" s="2">
        <v>45084</v>
      </c>
      <c r="R9137" t="s">
        <v>44</v>
      </c>
      <c r="S9137" t="s">
        <v>45</v>
      </c>
      <c r="T9137">
        <f>_xlfn.DAYS(Raw_data_US_healthcare[[#This Row],[Discharge Date]],Raw_data_US_healthcare[[#This Row],[Date of Admission]])</f>
        <v>12</v>
      </c>
    </row>
    <row r="9138" spans="1:20" x14ac:dyDescent="0.3">
      <c r="A9138" t="s">
        <v>26511</v>
      </c>
      <c r="B9138" t="s">
        <v>24374</v>
      </c>
      <c r="C9138">
        <v>24</v>
      </c>
      <c r="D9138" t="str">
        <f>IF(Raw_data_US_healthcare[[#This Row],[Age]]&lt;35,"Young",IF(Raw_data_US_healthcare[[#This Row],[Age]]&lt;60,"Middle","Senior"))</f>
        <v>Young</v>
      </c>
      <c r="E9138" t="s">
        <v>16</v>
      </c>
      <c r="F9138" t="s">
        <v>27</v>
      </c>
      <c r="G9138" t="s">
        <v>27</v>
      </c>
      <c r="H9138" t="s">
        <v>69</v>
      </c>
      <c r="I9138" s="2">
        <v>43969</v>
      </c>
      <c r="J9138" t="s">
        <v>24375</v>
      </c>
      <c r="K9138" t="s">
        <v>24376</v>
      </c>
      <c r="L9138" t="s">
        <v>52</v>
      </c>
      <c r="M9138">
        <v>36177.340100000001</v>
      </c>
      <c r="N9138">
        <v>357</v>
      </c>
      <c r="O9138" t="s">
        <v>22</v>
      </c>
      <c r="P9138" t="s">
        <v>22</v>
      </c>
      <c r="Q9138" s="2">
        <v>43973</v>
      </c>
      <c r="R9138" t="s">
        <v>44</v>
      </c>
      <c r="S9138" t="s">
        <v>45</v>
      </c>
      <c r="T9138">
        <f>_xlfn.DAYS(Raw_data_US_healthcare[[#This Row],[Discharge Date]],Raw_data_US_healthcare[[#This Row],[Date of Admission]])</f>
        <v>4</v>
      </c>
    </row>
    <row r="9139" spans="1:20" x14ac:dyDescent="0.3">
      <c r="A9139" t="s">
        <v>26512</v>
      </c>
      <c r="B9139" t="s">
        <v>24377</v>
      </c>
      <c r="C9139">
        <v>50</v>
      </c>
      <c r="D9139" t="str">
        <f>IF(Raw_data_US_healthcare[[#This Row],[Age]]&lt;35,"Young",IF(Raw_data_US_healthcare[[#This Row],[Age]]&lt;60,"Middle","Senior"))</f>
        <v>Middle</v>
      </c>
      <c r="E9139" t="s">
        <v>26</v>
      </c>
      <c r="F9139" t="s">
        <v>88</v>
      </c>
      <c r="G9139" t="s">
        <v>88</v>
      </c>
      <c r="H9139" t="s">
        <v>18</v>
      </c>
      <c r="I9139" s="2">
        <v>44059</v>
      </c>
      <c r="J9139" t="s">
        <v>24378</v>
      </c>
      <c r="K9139" t="s">
        <v>24379</v>
      </c>
      <c r="L9139" t="s">
        <v>52</v>
      </c>
      <c r="M9139">
        <v>58548.717199999999</v>
      </c>
      <c r="N9139">
        <v>307</v>
      </c>
      <c r="O9139" t="s">
        <v>43</v>
      </c>
      <c r="P9139" t="s">
        <v>43</v>
      </c>
      <c r="Q9139" s="2">
        <v>44069</v>
      </c>
      <c r="R9139" t="s">
        <v>32</v>
      </c>
      <c r="S9139" t="s">
        <v>33</v>
      </c>
      <c r="T9139">
        <f>_xlfn.DAYS(Raw_data_US_healthcare[[#This Row],[Discharge Date]],Raw_data_US_healthcare[[#This Row],[Date of Admission]])</f>
        <v>10</v>
      </c>
    </row>
    <row r="9140" spans="1:20" x14ac:dyDescent="0.3">
      <c r="A9140" t="s">
        <v>26511</v>
      </c>
      <c r="B9140" t="s">
        <v>24380</v>
      </c>
      <c r="C9140">
        <v>49</v>
      </c>
      <c r="D9140" t="str">
        <f>IF(Raw_data_US_healthcare[[#This Row],[Age]]&lt;35,"Young",IF(Raw_data_US_healthcare[[#This Row],[Age]]&lt;60,"Middle","Senior"))</f>
        <v>Middle</v>
      </c>
      <c r="E9140" t="s">
        <v>16</v>
      </c>
      <c r="F9140" t="s">
        <v>49</v>
      </c>
      <c r="G9140" t="s">
        <v>49</v>
      </c>
      <c r="H9140" t="s">
        <v>26516</v>
      </c>
      <c r="I9140" s="2">
        <v>43836</v>
      </c>
      <c r="J9140" t="s">
        <v>24381</v>
      </c>
      <c r="K9140" t="s">
        <v>24382</v>
      </c>
      <c r="L9140" t="s">
        <v>52</v>
      </c>
      <c r="M9140">
        <v>22307.418300000001</v>
      </c>
      <c r="N9140">
        <v>140</v>
      </c>
      <c r="O9140" t="s">
        <v>43</v>
      </c>
      <c r="P9140" t="s">
        <v>43</v>
      </c>
      <c r="Q9140" s="2">
        <v>43852</v>
      </c>
      <c r="R9140" t="s">
        <v>44</v>
      </c>
      <c r="S9140" t="s">
        <v>24</v>
      </c>
      <c r="T9140">
        <f>_xlfn.DAYS(Raw_data_US_healthcare[[#This Row],[Discharge Date]],Raw_data_US_healthcare[[#This Row],[Date of Admission]])</f>
        <v>16</v>
      </c>
    </row>
    <row r="9141" spans="1:20" x14ac:dyDescent="0.3">
      <c r="A9141" t="s">
        <v>26511</v>
      </c>
      <c r="B9141" t="s">
        <v>24383</v>
      </c>
      <c r="C9141">
        <v>75</v>
      </c>
      <c r="D9141" t="str">
        <f>IF(Raw_data_US_healthcare[[#This Row],[Age]]&lt;35,"Young",IF(Raw_data_US_healthcare[[#This Row],[Age]]&lt;60,"Middle","Senior"))</f>
        <v>Senior</v>
      </c>
      <c r="E9141" t="s">
        <v>16</v>
      </c>
      <c r="F9141" t="s">
        <v>27</v>
      </c>
      <c r="G9141" t="s">
        <v>27</v>
      </c>
      <c r="H9141" t="s">
        <v>36</v>
      </c>
      <c r="I9141" s="2">
        <v>45226</v>
      </c>
      <c r="J9141" t="s">
        <v>15677</v>
      </c>
      <c r="K9141" t="s">
        <v>2683</v>
      </c>
      <c r="L9141" t="s">
        <v>52</v>
      </c>
      <c r="M9141">
        <v>5653.2754000000004</v>
      </c>
      <c r="N9141">
        <v>110</v>
      </c>
      <c r="O9141" t="s">
        <v>43</v>
      </c>
      <c r="P9141" t="s">
        <v>43</v>
      </c>
      <c r="Q9141" s="2">
        <v>45248</v>
      </c>
      <c r="R9141" t="s">
        <v>32</v>
      </c>
      <c r="S9141" t="s">
        <v>45</v>
      </c>
      <c r="T9141">
        <f>_xlfn.DAYS(Raw_data_US_healthcare[[#This Row],[Discharge Date]],Raw_data_US_healthcare[[#This Row],[Date of Admission]])</f>
        <v>22</v>
      </c>
    </row>
    <row r="9142" spans="1:20" x14ac:dyDescent="0.3">
      <c r="A9142" t="s">
        <v>26512</v>
      </c>
      <c r="B9142" t="s">
        <v>24384</v>
      </c>
      <c r="C9142">
        <v>23</v>
      </c>
      <c r="D9142" t="str">
        <f>IF(Raw_data_US_healthcare[[#This Row],[Age]]&lt;35,"Young",IF(Raw_data_US_healthcare[[#This Row],[Age]]&lt;60,"Middle","Senior"))</f>
        <v>Young</v>
      </c>
      <c r="E9142" t="s">
        <v>26</v>
      </c>
      <c r="F9142" t="s">
        <v>113</v>
      </c>
      <c r="G9142" t="s">
        <v>113</v>
      </c>
      <c r="H9142" t="s">
        <v>18</v>
      </c>
      <c r="I9142" s="2">
        <v>44191</v>
      </c>
      <c r="J9142" t="s">
        <v>24385</v>
      </c>
      <c r="K9142" t="s">
        <v>24386</v>
      </c>
      <c r="L9142" t="s">
        <v>60</v>
      </c>
      <c r="M9142">
        <v>36776.052000000003</v>
      </c>
      <c r="N9142">
        <v>194</v>
      </c>
      <c r="O9142" t="s">
        <v>39</v>
      </c>
      <c r="P9142" t="s">
        <v>39</v>
      </c>
      <c r="Q9142" s="2">
        <v>44205</v>
      </c>
      <c r="R9142" t="s">
        <v>48</v>
      </c>
      <c r="S9142" t="s">
        <v>45</v>
      </c>
      <c r="T9142">
        <f>_xlfn.DAYS(Raw_data_US_healthcare[[#This Row],[Discharge Date]],Raw_data_US_healthcare[[#This Row],[Date of Admission]])</f>
        <v>14</v>
      </c>
    </row>
    <row r="9143" spans="1:20" x14ac:dyDescent="0.3">
      <c r="A9143" t="s">
        <v>26512</v>
      </c>
      <c r="B9143" t="s">
        <v>24387</v>
      </c>
      <c r="C9143">
        <v>65</v>
      </c>
      <c r="D9143" t="str">
        <f>IF(Raw_data_US_healthcare[[#This Row],[Age]]&lt;35,"Young",IF(Raw_data_US_healthcare[[#This Row],[Age]]&lt;60,"Middle","Senior"))</f>
        <v>Senior</v>
      </c>
      <c r="E9143" t="s">
        <v>26</v>
      </c>
      <c r="F9143" t="s">
        <v>228</v>
      </c>
      <c r="G9143" t="s">
        <v>228</v>
      </c>
      <c r="H9143" t="s">
        <v>69</v>
      </c>
      <c r="I9143" s="2">
        <v>43669</v>
      </c>
      <c r="J9143" t="s">
        <v>24388</v>
      </c>
      <c r="K9143" t="s">
        <v>24389</v>
      </c>
      <c r="L9143" t="s">
        <v>56</v>
      </c>
      <c r="M9143">
        <v>50549.897700000001</v>
      </c>
      <c r="N9143">
        <v>417</v>
      </c>
      <c r="O9143" t="s">
        <v>22</v>
      </c>
      <c r="P9143" t="s">
        <v>22</v>
      </c>
      <c r="Q9143" s="2">
        <v>43682</v>
      </c>
      <c r="R9143" t="s">
        <v>48</v>
      </c>
      <c r="S9143" t="s">
        <v>33</v>
      </c>
      <c r="T9143">
        <f>_xlfn.DAYS(Raw_data_US_healthcare[[#This Row],[Discharge Date]],Raw_data_US_healthcare[[#This Row],[Date of Admission]])</f>
        <v>13</v>
      </c>
    </row>
    <row r="9144" spans="1:20" x14ac:dyDescent="0.3">
      <c r="A9144" t="s">
        <v>26512</v>
      </c>
      <c r="B9144" t="s">
        <v>24390</v>
      </c>
      <c r="C9144">
        <v>82</v>
      </c>
      <c r="D9144" t="str">
        <f>IF(Raw_data_US_healthcare[[#This Row],[Age]]&lt;35,"Young",IF(Raw_data_US_healthcare[[#This Row],[Age]]&lt;60,"Middle","Senior"))</f>
        <v>Senior</v>
      </c>
      <c r="E9144" t="s">
        <v>26</v>
      </c>
      <c r="F9144" t="s">
        <v>27</v>
      </c>
      <c r="G9144" t="s">
        <v>27</v>
      </c>
      <c r="H9144" t="s">
        <v>26516</v>
      </c>
      <c r="I9144" s="2">
        <v>44756</v>
      </c>
      <c r="J9144" t="s">
        <v>24391</v>
      </c>
      <c r="K9144" t="s">
        <v>24392</v>
      </c>
      <c r="L9144" t="s">
        <v>52</v>
      </c>
      <c r="M9144">
        <v>21082.0026</v>
      </c>
      <c r="N9144">
        <v>160</v>
      </c>
      <c r="O9144" t="s">
        <v>39</v>
      </c>
      <c r="P9144" t="s">
        <v>39</v>
      </c>
      <c r="Q9144" s="2">
        <v>44774</v>
      </c>
      <c r="R9144" t="s">
        <v>32</v>
      </c>
      <c r="S9144" t="s">
        <v>24</v>
      </c>
      <c r="T9144">
        <f>_xlfn.DAYS(Raw_data_US_healthcare[[#This Row],[Discharge Date]],Raw_data_US_healthcare[[#This Row],[Date of Admission]])</f>
        <v>18</v>
      </c>
    </row>
    <row r="9145" spans="1:20" x14ac:dyDescent="0.3">
      <c r="A9145" t="s">
        <v>26512</v>
      </c>
      <c r="B9145" t="s">
        <v>24393</v>
      </c>
      <c r="C9145">
        <v>74</v>
      </c>
      <c r="D9145" t="str">
        <f>IF(Raw_data_US_healthcare[[#This Row],[Age]]&lt;35,"Young",IF(Raw_data_US_healthcare[[#This Row],[Age]]&lt;60,"Middle","Senior"))</f>
        <v>Senior</v>
      </c>
      <c r="E9145" t="s">
        <v>26</v>
      </c>
      <c r="F9145" t="s">
        <v>228</v>
      </c>
      <c r="G9145" t="s">
        <v>228</v>
      </c>
      <c r="H9145" t="s">
        <v>26516</v>
      </c>
      <c r="I9145" s="2">
        <v>44580</v>
      </c>
      <c r="J9145" t="s">
        <v>100</v>
      </c>
      <c r="K9145" t="s">
        <v>24394</v>
      </c>
      <c r="L9145" t="s">
        <v>21</v>
      </c>
      <c r="M9145">
        <v>28625.567500000001</v>
      </c>
      <c r="N9145">
        <v>281</v>
      </c>
      <c r="O9145" t="s">
        <v>39</v>
      </c>
      <c r="P9145" t="s">
        <v>39</v>
      </c>
      <c r="Q9145" s="2">
        <v>44605</v>
      </c>
      <c r="R9145" t="s">
        <v>32</v>
      </c>
      <c r="S9145" t="s">
        <v>45</v>
      </c>
      <c r="T9145">
        <f>_xlfn.DAYS(Raw_data_US_healthcare[[#This Row],[Discharge Date]],Raw_data_US_healthcare[[#This Row],[Date of Admission]])</f>
        <v>25</v>
      </c>
    </row>
    <row r="9146" spans="1:20" x14ac:dyDescent="0.3">
      <c r="A9146" t="s">
        <v>26512</v>
      </c>
      <c r="B9146" t="s">
        <v>24395</v>
      </c>
      <c r="C9146">
        <v>44</v>
      </c>
      <c r="D9146" t="str">
        <f>IF(Raw_data_US_healthcare[[#This Row],[Age]]&lt;35,"Young",IF(Raw_data_US_healthcare[[#This Row],[Age]]&lt;60,"Middle","Senior"))</f>
        <v>Middle</v>
      </c>
      <c r="E9146" t="s">
        <v>26</v>
      </c>
      <c r="F9146" t="s">
        <v>88</v>
      </c>
      <c r="G9146" t="s">
        <v>88</v>
      </c>
      <c r="H9146" t="s">
        <v>26516</v>
      </c>
      <c r="I9146" s="2">
        <v>44928</v>
      </c>
      <c r="J9146" t="s">
        <v>7167</v>
      </c>
      <c r="K9146" t="s">
        <v>24396</v>
      </c>
      <c r="L9146" t="s">
        <v>60</v>
      </c>
      <c r="M9146">
        <v>8895.1072000000004</v>
      </c>
      <c r="N9146">
        <v>321</v>
      </c>
      <c r="O9146" t="s">
        <v>43</v>
      </c>
      <c r="P9146" t="s">
        <v>43</v>
      </c>
      <c r="Q9146" s="2">
        <v>44931</v>
      </c>
      <c r="R9146" t="s">
        <v>83</v>
      </c>
      <c r="S9146" t="s">
        <v>45</v>
      </c>
      <c r="T9146">
        <f>_xlfn.DAYS(Raw_data_US_healthcare[[#This Row],[Discharge Date]],Raw_data_US_healthcare[[#This Row],[Date of Admission]])</f>
        <v>3</v>
      </c>
    </row>
    <row r="9147" spans="1:20" x14ac:dyDescent="0.3">
      <c r="A9147" t="s">
        <v>26512</v>
      </c>
      <c r="B9147" t="s">
        <v>24397</v>
      </c>
      <c r="C9147">
        <v>81</v>
      </c>
      <c r="D9147" t="str">
        <f>IF(Raw_data_US_healthcare[[#This Row],[Age]]&lt;35,"Young",IF(Raw_data_US_healthcare[[#This Row],[Age]]&lt;60,"Middle","Senior"))</f>
        <v>Senior</v>
      </c>
      <c r="E9147" t="s">
        <v>26</v>
      </c>
      <c r="F9147" t="s">
        <v>113</v>
      </c>
      <c r="G9147" t="s">
        <v>113</v>
      </c>
      <c r="H9147" t="s">
        <v>18</v>
      </c>
      <c r="I9147" s="2">
        <v>43961</v>
      </c>
      <c r="J9147" t="s">
        <v>24398</v>
      </c>
      <c r="K9147" t="s">
        <v>24399</v>
      </c>
      <c r="L9147" t="s">
        <v>60</v>
      </c>
      <c r="M9147">
        <v>52754.8655</v>
      </c>
      <c r="N9147">
        <v>316</v>
      </c>
      <c r="O9147" t="s">
        <v>43</v>
      </c>
      <c r="P9147" t="s">
        <v>43</v>
      </c>
      <c r="Q9147" s="2">
        <v>43986</v>
      </c>
      <c r="R9147" t="s">
        <v>32</v>
      </c>
      <c r="S9147" t="s">
        <v>45</v>
      </c>
      <c r="T9147">
        <f>_xlfn.DAYS(Raw_data_US_healthcare[[#This Row],[Discharge Date]],Raw_data_US_healthcare[[#This Row],[Date of Admission]])</f>
        <v>25</v>
      </c>
    </row>
    <row r="9148" spans="1:20" x14ac:dyDescent="0.3">
      <c r="A9148" t="s">
        <v>26512</v>
      </c>
      <c r="B9148" t="s">
        <v>24400</v>
      </c>
      <c r="C9148">
        <v>67</v>
      </c>
      <c r="D9148" t="str">
        <f>IF(Raw_data_US_healthcare[[#This Row],[Age]]&lt;35,"Young",IF(Raw_data_US_healthcare[[#This Row],[Age]]&lt;60,"Middle","Senior"))</f>
        <v>Senior</v>
      </c>
      <c r="E9148" t="s">
        <v>26</v>
      </c>
      <c r="F9148" t="s">
        <v>49</v>
      </c>
      <c r="G9148" t="s">
        <v>49</v>
      </c>
      <c r="H9148" t="s">
        <v>36</v>
      </c>
      <c r="I9148" s="2">
        <v>43849</v>
      </c>
      <c r="J9148" t="s">
        <v>24401</v>
      </c>
      <c r="K9148" t="s">
        <v>10280</v>
      </c>
      <c r="L9148" t="s">
        <v>52</v>
      </c>
      <c r="M9148">
        <v>11746.1314</v>
      </c>
      <c r="N9148">
        <v>484</v>
      </c>
      <c r="O9148" t="s">
        <v>43</v>
      </c>
      <c r="P9148" t="s">
        <v>43</v>
      </c>
      <c r="Q9148" s="2">
        <v>43875</v>
      </c>
      <c r="R9148" t="s">
        <v>23</v>
      </c>
      <c r="S9148" t="s">
        <v>33</v>
      </c>
      <c r="T9148">
        <f>_xlfn.DAYS(Raw_data_US_healthcare[[#This Row],[Discharge Date]],Raw_data_US_healthcare[[#This Row],[Date of Admission]])</f>
        <v>26</v>
      </c>
    </row>
    <row r="9149" spans="1:20" x14ac:dyDescent="0.3">
      <c r="A9149" t="s">
        <v>26512</v>
      </c>
      <c r="B9149" t="s">
        <v>24402</v>
      </c>
      <c r="C9149">
        <v>35</v>
      </c>
      <c r="D9149" t="str">
        <f>IF(Raw_data_US_healthcare[[#This Row],[Age]]&lt;35,"Young",IF(Raw_data_US_healthcare[[#This Row],[Age]]&lt;60,"Middle","Senior"))</f>
        <v>Middle</v>
      </c>
      <c r="E9149" t="s">
        <v>26</v>
      </c>
      <c r="F9149" t="s">
        <v>62</v>
      </c>
      <c r="G9149" t="s">
        <v>62</v>
      </c>
      <c r="H9149" t="s">
        <v>36</v>
      </c>
      <c r="I9149" s="2">
        <v>43984</v>
      </c>
      <c r="J9149" t="s">
        <v>24403</v>
      </c>
      <c r="K9149" t="s">
        <v>24404</v>
      </c>
      <c r="L9149" t="s">
        <v>52</v>
      </c>
      <c r="M9149">
        <v>23087.113000000001</v>
      </c>
      <c r="N9149">
        <v>275</v>
      </c>
      <c r="O9149" t="s">
        <v>22</v>
      </c>
      <c r="P9149" t="s">
        <v>22</v>
      </c>
      <c r="Q9149" s="2">
        <v>43988</v>
      </c>
      <c r="R9149" t="s">
        <v>83</v>
      </c>
      <c r="S9149" t="s">
        <v>45</v>
      </c>
      <c r="T9149">
        <f>_xlfn.DAYS(Raw_data_US_healthcare[[#This Row],[Discharge Date]],Raw_data_US_healthcare[[#This Row],[Date of Admission]])</f>
        <v>4</v>
      </c>
    </row>
    <row r="9150" spans="1:20" x14ac:dyDescent="0.3">
      <c r="A9150" t="s">
        <v>26512</v>
      </c>
      <c r="B9150" t="s">
        <v>24405</v>
      </c>
      <c r="C9150">
        <v>69</v>
      </c>
      <c r="D9150" t="str">
        <f>IF(Raw_data_US_healthcare[[#This Row],[Age]]&lt;35,"Young",IF(Raw_data_US_healthcare[[#This Row],[Age]]&lt;60,"Middle","Senior"))</f>
        <v>Senior</v>
      </c>
      <c r="E9150" t="s">
        <v>26</v>
      </c>
      <c r="F9150" t="s">
        <v>62</v>
      </c>
      <c r="G9150" t="s">
        <v>62</v>
      </c>
      <c r="H9150" t="s">
        <v>26514</v>
      </c>
      <c r="I9150" s="2">
        <v>44415</v>
      </c>
      <c r="J9150" t="s">
        <v>24406</v>
      </c>
      <c r="K9150" t="s">
        <v>24407</v>
      </c>
      <c r="L9150" t="s">
        <v>31</v>
      </c>
      <c r="M9150">
        <v>11543.3773</v>
      </c>
      <c r="N9150">
        <v>378</v>
      </c>
      <c r="O9150" t="s">
        <v>22</v>
      </c>
      <c r="P9150" t="s">
        <v>22</v>
      </c>
      <c r="Q9150" s="2">
        <v>44421</v>
      </c>
      <c r="R9150" t="s">
        <v>32</v>
      </c>
      <c r="S9150" t="s">
        <v>45</v>
      </c>
      <c r="T9150">
        <f>_xlfn.DAYS(Raw_data_US_healthcare[[#This Row],[Discharge Date]],Raw_data_US_healthcare[[#This Row],[Date of Admission]])</f>
        <v>6</v>
      </c>
    </row>
    <row r="9151" spans="1:20" x14ac:dyDescent="0.3">
      <c r="A9151" t="s">
        <v>26512</v>
      </c>
      <c r="B9151" t="s">
        <v>24408</v>
      </c>
      <c r="C9151">
        <v>53</v>
      </c>
      <c r="D9151" t="str">
        <f>IF(Raw_data_US_healthcare[[#This Row],[Age]]&lt;35,"Young",IF(Raw_data_US_healthcare[[#This Row],[Age]]&lt;60,"Middle","Senior"))</f>
        <v>Middle</v>
      </c>
      <c r="E9151" t="s">
        <v>26</v>
      </c>
      <c r="F9151" t="s">
        <v>88</v>
      </c>
      <c r="G9151" t="s">
        <v>88</v>
      </c>
      <c r="H9151" t="s">
        <v>26514</v>
      </c>
      <c r="I9151" s="2">
        <v>43957</v>
      </c>
      <c r="J9151" t="s">
        <v>24409</v>
      </c>
      <c r="K9151" t="s">
        <v>7239</v>
      </c>
      <c r="L9151" t="s">
        <v>60</v>
      </c>
      <c r="M9151">
        <v>19245.5484</v>
      </c>
      <c r="N9151">
        <v>471</v>
      </c>
      <c r="O9151" t="s">
        <v>22</v>
      </c>
      <c r="P9151" t="s">
        <v>22</v>
      </c>
      <c r="Q9151" s="2">
        <v>43979</v>
      </c>
      <c r="R9151" t="s">
        <v>48</v>
      </c>
      <c r="S9151" t="s">
        <v>24</v>
      </c>
      <c r="T9151">
        <f>_xlfn.DAYS(Raw_data_US_healthcare[[#This Row],[Discharge Date]],Raw_data_US_healthcare[[#This Row],[Date of Admission]])</f>
        <v>22</v>
      </c>
    </row>
    <row r="9152" spans="1:20" x14ac:dyDescent="0.3">
      <c r="A9152" t="s">
        <v>26512</v>
      </c>
      <c r="B9152" t="s">
        <v>24410</v>
      </c>
      <c r="C9152">
        <v>49</v>
      </c>
      <c r="D9152" t="str">
        <f>IF(Raw_data_US_healthcare[[#This Row],[Age]]&lt;35,"Young",IF(Raw_data_US_healthcare[[#This Row],[Age]]&lt;60,"Middle","Senior"))</f>
        <v>Middle</v>
      </c>
      <c r="E9152" t="s">
        <v>26</v>
      </c>
      <c r="F9152" t="s">
        <v>62</v>
      </c>
      <c r="G9152" t="s">
        <v>62</v>
      </c>
      <c r="H9152" t="s">
        <v>18</v>
      </c>
      <c r="I9152" s="2">
        <v>43486</v>
      </c>
      <c r="J9152" t="s">
        <v>6835</v>
      </c>
      <c r="K9152" t="s">
        <v>24411</v>
      </c>
      <c r="L9152" t="s">
        <v>21</v>
      </c>
      <c r="M9152">
        <v>52802.984600000003</v>
      </c>
      <c r="N9152">
        <v>271</v>
      </c>
      <c r="O9152" t="s">
        <v>43</v>
      </c>
      <c r="P9152" t="s">
        <v>43</v>
      </c>
      <c r="Q9152" s="2">
        <v>43502</v>
      </c>
      <c r="R9152" t="s">
        <v>23</v>
      </c>
      <c r="S9152" t="s">
        <v>33</v>
      </c>
      <c r="T9152">
        <f>_xlfn.DAYS(Raw_data_US_healthcare[[#This Row],[Discharge Date]],Raw_data_US_healthcare[[#This Row],[Date of Admission]])</f>
        <v>16</v>
      </c>
    </row>
    <row r="9153" spans="1:20" x14ac:dyDescent="0.3">
      <c r="A9153" t="s">
        <v>26511</v>
      </c>
      <c r="B9153" t="s">
        <v>24412</v>
      </c>
      <c r="C9153">
        <v>42</v>
      </c>
      <c r="D9153" t="str">
        <f>IF(Raw_data_US_healthcare[[#This Row],[Age]]&lt;35,"Young",IF(Raw_data_US_healthcare[[#This Row],[Age]]&lt;60,"Middle","Senior"))</f>
        <v>Middle</v>
      </c>
      <c r="E9153" t="s">
        <v>16</v>
      </c>
      <c r="F9153" t="s">
        <v>88</v>
      </c>
      <c r="G9153" t="s">
        <v>88</v>
      </c>
      <c r="H9153" t="s">
        <v>28</v>
      </c>
      <c r="I9153" s="2">
        <v>43959</v>
      </c>
      <c r="J9153" t="s">
        <v>24413</v>
      </c>
      <c r="K9153" t="s">
        <v>24414</v>
      </c>
      <c r="L9153" t="s">
        <v>56</v>
      </c>
      <c r="M9153">
        <v>42651.443599999999</v>
      </c>
      <c r="N9153">
        <v>461</v>
      </c>
      <c r="O9153" t="s">
        <v>39</v>
      </c>
      <c r="P9153" t="s">
        <v>39</v>
      </c>
      <c r="Q9153" s="2">
        <v>43975</v>
      </c>
      <c r="R9153" t="s">
        <v>44</v>
      </c>
      <c r="S9153" t="s">
        <v>45</v>
      </c>
      <c r="T9153">
        <f>_xlfn.DAYS(Raw_data_US_healthcare[[#This Row],[Discharge Date]],Raw_data_US_healthcare[[#This Row],[Date of Admission]])</f>
        <v>16</v>
      </c>
    </row>
    <row r="9154" spans="1:20" x14ac:dyDescent="0.3">
      <c r="A9154" t="s">
        <v>26511</v>
      </c>
      <c r="B9154" t="s">
        <v>24415</v>
      </c>
      <c r="C9154">
        <v>26</v>
      </c>
      <c r="D9154" t="str">
        <f>IF(Raw_data_US_healthcare[[#This Row],[Age]]&lt;35,"Young",IF(Raw_data_US_healthcare[[#This Row],[Age]]&lt;60,"Middle","Senior"))</f>
        <v>Young</v>
      </c>
      <c r="E9154" t="s">
        <v>16</v>
      </c>
      <c r="F9154" t="s">
        <v>228</v>
      </c>
      <c r="G9154" t="s">
        <v>228</v>
      </c>
      <c r="H9154" t="s">
        <v>69</v>
      </c>
      <c r="I9154" s="2">
        <v>44128</v>
      </c>
      <c r="J9154" t="s">
        <v>24416</v>
      </c>
      <c r="K9154" t="s">
        <v>24417</v>
      </c>
      <c r="L9154" t="s">
        <v>52</v>
      </c>
      <c r="M9154">
        <v>10706.9004</v>
      </c>
      <c r="N9154">
        <v>291</v>
      </c>
      <c r="O9154" t="s">
        <v>39</v>
      </c>
      <c r="P9154" t="s">
        <v>39</v>
      </c>
      <c r="Q9154" s="2">
        <v>44154</v>
      </c>
      <c r="R9154" t="s">
        <v>44</v>
      </c>
      <c r="S9154" t="s">
        <v>24</v>
      </c>
      <c r="T9154">
        <f>_xlfn.DAYS(Raw_data_US_healthcare[[#This Row],[Discharge Date]],Raw_data_US_healthcare[[#This Row],[Date of Admission]])</f>
        <v>26</v>
      </c>
    </row>
    <row r="9155" spans="1:20" x14ac:dyDescent="0.3">
      <c r="A9155" t="s">
        <v>26511</v>
      </c>
      <c r="B9155" t="s">
        <v>24418</v>
      </c>
      <c r="C9155">
        <v>27</v>
      </c>
      <c r="D9155" t="str">
        <f>IF(Raw_data_US_healthcare[[#This Row],[Age]]&lt;35,"Young",IF(Raw_data_US_healthcare[[#This Row],[Age]]&lt;60,"Middle","Senior"))</f>
        <v>Young</v>
      </c>
      <c r="E9155" t="s">
        <v>16</v>
      </c>
      <c r="F9155" t="s">
        <v>49</v>
      </c>
      <c r="G9155" t="s">
        <v>49</v>
      </c>
      <c r="H9155" t="s">
        <v>26516</v>
      </c>
      <c r="I9155" s="2">
        <v>44774</v>
      </c>
      <c r="J9155" t="s">
        <v>24419</v>
      </c>
      <c r="K9155" t="s">
        <v>24420</v>
      </c>
      <c r="L9155" t="s">
        <v>60</v>
      </c>
      <c r="M9155">
        <v>25910.856199999998</v>
      </c>
      <c r="N9155">
        <v>193</v>
      </c>
      <c r="O9155" t="s">
        <v>43</v>
      </c>
      <c r="P9155" t="s">
        <v>43</v>
      </c>
      <c r="Q9155" s="2">
        <v>44785</v>
      </c>
      <c r="R9155" t="s">
        <v>32</v>
      </c>
      <c r="S9155" t="s">
        <v>24</v>
      </c>
      <c r="T9155">
        <f>_xlfn.DAYS(Raw_data_US_healthcare[[#This Row],[Discharge Date]],Raw_data_US_healthcare[[#This Row],[Date of Admission]])</f>
        <v>11</v>
      </c>
    </row>
    <row r="9156" spans="1:20" x14ac:dyDescent="0.3">
      <c r="A9156" t="s">
        <v>26512</v>
      </c>
      <c r="B9156" t="s">
        <v>24421</v>
      </c>
      <c r="C9156">
        <v>67</v>
      </c>
      <c r="D9156" t="str">
        <f>IF(Raw_data_US_healthcare[[#This Row],[Age]]&lt;35,"Young",IF(Raw_data_US_healthcare[[#This Row],[Age]]&lt;60,"Middle","Senior"))</f>
        <v>Senior</v>
      </c>
      <c r="E9156" t="s">
        <v>26</v>
      </c>
      <c r="F9156" t="s">
        <v>17</v>
      </c>
      <c r="G9156" t="s">
        <v>17</v>
      </c>
      <c r="H9156" t="s">
        <v>26516</v>
      </c>
      <c r="I9156" s="2">
        <v>43495</v>
      </c>
      <c r="J9156" t="s">
        <v>21688</v>
      </c>
      <c r="K9156" t="s">
        <v>24422</v>
      </c>
      <c r="L9156" t="s">
        <v>52</v>
      </c>
      <c r="M9156">
        <v>32162.558499999999</v>
      </c>
      <c r="N9156">
        <v>370</v>
      </c>
      <c r="O9156" t="s">
        <v>43</v>
      </c>
      <c r="P9156" t="s">
        <v>43</v>
      </c>
      <c r="Q9156" s="2">
        <v>43503</v>
      </c>
      <c r="R9156" t="s">
        <v>48</v>
      </c>
      <c r="S9156" t="s">
        <v>24</v>
      </c>
      <c r="T9156">
        <f>_xlfn.DAYS(Raw_data_US_healthcare[[#This Row],[Discharge Date]],Raw_data_US_healthcare[[#This Row],[Date of Admission]])</f>
        <v>8</v>
      </c>
    </row>
    <row r="9157" spans="1:20" x14ac:dyDescent="0.3">
      <c r="A9157" t="s">
        <v>26512</v>
      </c>
      <c r="B9157" t="s">
        <v>24423</v>
      </c>
      <c r="C9157">
        <v>60</v>
      </c>
      <c r="D9157" t="str">
        <f>IF(Raw_data_US_healthcare[[#This Row],[Age]]&lt;35,"Young",IF(Raw_data_US_healthcare[[#This Row],[Age]]&lt;60,"Middle","Senior"))</f>
        <v>Senior</v>
      </c>
      <c r="E9157" t="s">
        <v>26</v>
      </c>
      <c r="F9157" t="s">
        <v>17</v>
      </c>
      <c r="G9157" t="s">
        <v>17</v>
      </c>
      <c r="H9157" t="s">
        <v>18</v>
      </c>
      <c r="I9157" s="2">
        <v>44031</v>
      </c>
      <c r="J9157" t="s">
        <v>24424</v>
      </c>
      <c r="K9157" t="s">
        <v>24425</v>
      </c>
      <c r="L9157" t="s">
        <v>52</v>
      </c>
      <c r="M9157">
        <v>34134.8819</v>
      </c>
      <c r="N9157">
        <v>239</v>
      </c>
      <c r="O9157" t="s">
        <v>39</v>
      </c>
      <c r="P9157" t="s">
        <v>39</v>
      </c>
      <c r="Q9157" s="2">
        <v>44034</v>
      </c>
      <c r="R9157" t="s">
        <v>32</v>
      </c>
      <c r="S9157" t="s">
        <v>45</v>
      </c>
      <c r="T9157">
        <f>_xlfn.DAYS(Raw_data_US_healthcare[[#This Row],[Discharge Date]],Raw_data_US_healthcare[[#This Row],[Date of Admission]])</f>
        <v>3</v>
      </c>
    </row>
    <row r="9158" spans="1:20" x14ac:dyDescent="0.3">
      <c r="A9158" t="s">
        <v>26512</v>
      </c>
      <c r="B9158" t="s">
        <v>24426</v>
      </c>
      <c r="C9158">
        <v>45</v>
      </c>
      <c r="D9158" t="str">
        <f>IF(Raw_data_US_healthcare[[#This Row],[Age]]&lt;35,"Young",IF(Raw_data_US_healthcare[[#This Row],[Age]]&lt;60,"Middle","Senior"))</f>
        <v>Middle</v>
      </c>
      <c r="E9158" t="s">
        <v>26</v>
      </c>
      <c r="F9158" t="s">
        <v>49</v>
      </c>
      <c r="G9158" t="s">
        <v>49</v>
      </c>
      <c r="H9158" t="s">
        <v>18</v>
      </c>
      <c r="I9158" s="2">
        <v>44608</v>
      </c>
      <c r="J9158" t="s">
        <v>24427</v>
      </c>
      <c r="K9158" t="s">
        <v>11921</v>
      </c>
      <c r="L9158" t="s">
        <v>60</v>
      </c>
      <c r="M9158">
        <v>4908.6972999999998</v>
      </c>
      <c r="N9158">
        <v>266</v>
      </c>
      <c r="O9158" t="s">
        <v>43</v>
      </c>
      <c r="P9158" t="s">
        <v>43</v>
      </c>
      <c r="Q9158" s="2">
        <v>44629</v>
      </c>
      <c r="R9158" t="s">
        <v>32</v>
      </c>
      <c r="S9158" t="s">
        <v>24</v>
      </c>
      <c r="T9158">
        <f>_xlfn.DAYS(Raw_data_US_healthcare[[#This Row],[Discharge Date]],Raw_data_US_healthcare[[#This Row],[Date of Admission]])</f>
        <v>21</v>
      </c>
    </row>
    <row r="9159" spans="1:20" x14ac:dyDescent="0.3">
      <c r="A9159" t="s">
        <v>26512</v>
      </c>
      <c r="B9159" t="s">
        <v>24428</v>
      </c>
      <c r="C9159">
        <v>80</v>
      </c>
      <c r="D9159" t="str">
        <f>IF(Raw_data_US_healthcare[[#This Row],[Age]]&lt;35,"Young",IF(Raw_data_US_healthcare[[#This Row],[Age]]&lt;60,"Middle","Senior"))</f>
        <v>Senior</v>
      </c>
      <c r="E9159" t="s">
        <v>26</v>
      </c>
      <c r="F9159" t="s">
        <v>88</v>
      </c>
      <c r="G9159" t="s">
        <v>88</v>
      </c>
      <c r="H9159" t="s">
        <v>36</v>
      </c>
      <c r="I9159" s="2">
        <v>44904</v>
      </c>
      <c r="J9159" t="s">
        <v>24429</v>
      </c>
      <c r="K9159" t="s">
        <v>24430</v>
      </c>
      <c r="L9159" t="s">
        <v>52</v>
      </c>
      <c r="M9159">
        <v>16694.2693</v>
      </c>
      <c r="N9159">
        <v>310</v>
      </c>
      <c r="O9159" t="s">
        <v>22</v>
      </c>
      <c r="P9159" t="s">
        <v>22</v>
      </c>
      <c r="Q9159" s="2">
        <v>44915</v>
      </c>
      <c r="R9159" t="s">
        <v>44</v>
      </c>
      <c r="S9159" t="s">
        <v>24</v>
      </c>
      <c r="T9159">
        <f>_xlfn.DAYS(Raw_data_US_healthcare[[#This Row],[Discharge Date]],Raw_data_US_healthcare[[#This Row],[Date of Admission]])</f>
        <v>11</v>
      </c>
    </row>
    <row r="9160" spans="1:20" x14ac:dyDescent="0.3">
      <c r="A9160" t="s">
        <v>26512</v>
      </c>
      <c r="B9160" t="s">
        <v>24431</v>
      </c>
      <c r="C9160">
        <v>79</v>
      </c>
      <c r="D9160" t="str">
        <f>IF(Raw_data_US_healthcare[[#This Row],[Age]]&lt;35,"Young",IF(Raw_data_US_healthcare[[#This Row],[Age]]&lt;60,"Middle","Senior"))</f>
        <v>Senior</v>
      </c>
      <c r="E9160" t="s">
        <v>26</v>
      </c>
      <c r="F9160" t="s">
        <v>113</v>
      </c>
      <c r="G9160" t="s">
        <v>113</v>
      </c>
      <c r="H9160" t="s">
        <v>18</v>
      </c>
      <c r="I9160" s="2">
        <v>44114</v>
      </c>
      <c r="J9160" t="s">
        <v>24432</v>
      </c>
      <c r="K9160" t="s">
        <v>24433</v>
      </c>
      <c r="L9160" t="s">
        <v>52</v>
      </c>
      <c r="M9160">
        <v>51216.155700000003</v>
      </c>
      <c r="N9160">
        <v>264</v>
      </c>
      <c r="O9160" t="s">
        <v>39</v>
      </c>
      <c r="P9160" t="s">
        <v>39</v>
      </c>
      <c r="Q9160" s="2">
        <v>44115</v>
      </c>
      <c r="R9160" t="s">
        <v>32</v>
      </c>
      <c r="S9160" t="s">
        <v>33</v>
      </c>
      <c r="T9160">
        <f>_xlfn.DAYS(Raw_data_US_healthcare[[#This Row],[Discharge Date]],Raw_data_US_healthcare[[#This Row],[Date of Admission]])</f>
        <v>1</v>
      </c>
    </row>
    <row r="9161" spans="1:20" x14ac:dyDescent="0.3">
      <c r="A9161" t="s">
        <v>26512</v>
      </c>
      <c r="B9161" t="s">
        <v>24434</v>
      </c>
      <c r="C9161">
        <v>35</v>
      </c>
      <c r="D9161" t="str">
        <f>IF(Raw_data_US_healthcare[[#This Row],[Age]]&lt;35,"Young",IF(Raw_data_US_healthcare[[#This Row],[Age]]&lt;60,"Middle","Senior"))</f>
        <v>Middle</v>
      </c>
      <c r="E9161" t="s">
        <v>26</v>
      </c>
      <c r="F9161" t="s">
        <v>88</v>
      </c>
      <c r="G9161" t="s">
        <v>88</v>
      </c>
      <c r="H9161" t="s">
        <v>26514</v>
      </c>
      <c r="I9161" s="2">
        <v>44700</v>
      </c>
      <c r="J9161" t="s">
        <v>24435</v>
      </c>
      <c r="K9161" t="s">
        <v>3264</v>
      </c>
      <c r="L9161" t="s">
        <v>31</v>
      </c>
      <c r="M9161">
        <v>20240.9872</v>
      </c>
      <c r="N9161">
        <v>267</v>
      </c>
      <c r="O9161" t="s">
        <v>22</v>
      </c>
      <c r="P9161" t="s">
        <v>22</v>
      </c>
      <c r="Q9161" s="2">
        <v>44706</v>
      </c>
      <c r="R9161" t="s">
        <v>48</v>
      </c>
      <c r="S9161" t="s">
        <v>45</v>
      </c>
      <c r="T9161">
        <f>_xlfn.DAYS(Raw_data_US_healthcare[[#This Row],[Discharge Date]],Raw_data_US_healthcare[[#This Row],[Date of Admission]])</f>
        <v>6</v>
      </c>
    </row>
    <row r="9162" spans="1:20" x14ac:dyDescent="0.3">
      <c r="A9162" t="s">
        <v>26512</v>
      </c>
      <c r="B9162" t="s">
        <v>3998</v>
      </c>
      <c r="C9162">
        <v>81</v>
      </c>
      <c r="D9162" t="str">
        <f>IF(Raw_data_US_healthcare[[#This Row],[Age]]&lt;35,"Young",IF(Raw_data_US_healthcare[[#This Row],[Age]]&lt;60,"Middle","Senior"))</f>
        <v>Senior</v>
      </c>
      <c r="E9162" t="s">
        <v>26</v>
      </c>
      <c r="F9162" t="s">
        <v>35</v>
      </c>
      <c r="G9162" t="s">
        <v>35</v>
      </c>
      <c r="H9162" t="s">
        <v>69</v>
      </c>
      <c r="I9162" s="2">
        <v>43965</v>
      </c>
      <c r="J9162" t="s">
        <v>10468</v>
      </c>
      <c r="K9162" t="s">
        <v>24436</v>
      </c>
      <c r="L9162" t="s">
        <v>21</v>
      </c>
      <c r="M9162">
        <v>61722.702400000002</v>
      </c>
      <c r="N9162">
        <v>178</v>
      </c>
      <c r="O9162" t="s">
        <v>39</v>
      </c>
      <c r="P9162" t="s">
        <v>39</v>
      </c>
      <c r="Q9162" s="2">
        <v>43966</v>
      </c>
      <c r="R9162" t="s">
        <v>44</v>
      </c>
      <c r="S9162" t="s">
        <v>24</v>
      </c>
      <c r="T9162">
        <f>_xlfn.DAYS(Raw_data_US_healthcare[[#This Row],[Discharge Date]],Raw_data_US_healthcare[[#This Row],[Date of Admission]])</f>
        <v>1</v>
      </c>
    </row>
    <row r="9163" spans="1:20" x14ac:dyDescent="0.3">
      <c r="A9163" t="s">
        <v>26512</v>
      </c>
      <c r="B9163" t="s">
        <v>24437</v>
      </c>
      <c r="C9163">
        <v>43</v>
      </c>
      <c r="D9163" t="str">
        <f>IF(Raw_data_US_healthcare[[#This Row],[Age]]&lt;35,"Young",IF(Raw_data_US_healthcare[[#This Row],[Age]]&lt;60,"Middle","Senior"))</f>
        <v>Middle</v>
      </c>
      <c r="E9163" t="s">
        <v>26</v>
      </c>
      <c r="F9163" t="s">
        <v>27</v>
      </c>
      <c r="G9163" t="s">
        <v>27</v>
      </c>
      <c r="H9163" t="s">
        <v>26516</v>
      </c>
      <c r="I9163" s="2">
        <v>43581</v>
      </c>
      <c r="J9163" t="s">
        <v>1525</v>
      </c>
      <c r="K9163" t="s">
        <v>24438</v>
      </c>
      <c r="L9163" t="s">
        <v>60</v>
      </c>
      <c r="M9163">
        <v>16982.2356</v>
      </c>
      <c r="N9163">
        <v>254</v>
      </c>
      <c r="O9163" t="s">
        <v>43</v>
      </c>
      <c r="P9163" t="s">
        <v>43</v>
      </c>
      <c r="Q9163" s="2">
        <v>43592</v>
      </c>
      <c r="R9163" t="s">
        <v>48</v>
      </c>
      <c r="S9163" t="s">
        <v>24</v>
      </c>
      <c r="T9163">
        <f>_xlfn.DAYS(Raw_data_US_healthcare[[#This Row],[Discharge Date]],Raw_data_US_healthcare[[#This Row],[Date of Admission]])</f>
        <v>11</v>
      </c>
    </row>
    <row r="9164" spans="1:20" x14ac:dyDescent="0.3">
      <c r="A9164" t="s">
        <v>26512</v>
      </c>
      <c r="B9164" t="s">
        <v>24439</v>
      </c>
      <c r="C9164">
        <v>31</v>
      </c>
      <c r="D9164" t="str">
        <f>IF(Raw_data_US_healthcare[[#This Row],[Age]]&lt;35,"Young",IF(Raw_data_US_healthcare[[#This Row],[Age]]&lt;60,"Middle","Senior"))</f>
        <v>Young</v>
      </c>
      <c r="E9164" t="s">
        <v>26</v>
      </c>
      <c r="F9164" t="s">
        <v>113</v>
      </c>
      <c r="G9164" t="s">
        <v>113</v>
      </c>
      <c r="H9164" t="s">
        <v>26514</v>
      </c>
      <c r="I9164" s="2">
        <v>45017</v>
      </c>
      <c r="J9164" t="s">
        <v>24440</v>
      </c>
      <c r="K9164" t="s">
        <v>24441</v>
      </c>
      <c r="L9164" t="s">
        <v>56</v>
      </c>
      <c r="M9164">
        <v>25449.436099999999</v>
      </c>
      <c r="N9164">
        <v>185</v>
      </c>
      <c r="O9164" t="s">
        <v>22</v>
      </c>
      <c r="P9164" t="s">
        <v>22</v>
      </c>
      <c r="Q9164" s="2">
        <v>45019</v>
      </c>
      <c r="R9164" t="s">
        <v>44</v>
      </c>
      <c r="S9164" t="s">
        <v>33</v>
      </c>
      <c r="T9164">
        <f>_xlfn.DAYS(Raw_data_US_healthcare[[#This Row],[Discharge Date]],Raw_data_US_healthcare[[#This Row],[Date of Admission]])</f>
        <v>2</v>
      </c>
    </row>
    <row r="9165" spans="1:20" x14ac:dyDescent="0.3">
      <c r="A9165" t="s">
        <v>26511</v>
      </c>
      <c r="B9165" t="s">
        <v>12402</v>
      </c>
      <c r="C9165">
        <v>56</v>
      </c>
      <c r="D9165" t="str">
        <f>IF(Raw_data_US_healthcare[[#This Row],[Age]]&lt;35,"Young",IF(Raw_data_US_healthcare[[#This Row],[Age]]&lt;60,"Middle","Senior"))</f>
        <v>Middle</v>
      </c>
      <c r="E9165" t="s">
        <v>16</v>
      </c>
      <c r="F9165" t="s">
        <v>228</v>
      </c>
      <c r="G9165" t="s">
        <v>228</v>
      </c>
      <c r="H9165" t="s">
        <v>18</v>
      </c>
      <c r="I9165" s="2">
        <v>43818</v>
      </c>
      <c r="J9165" t="s">
        <v>24442</v>
      </c>
      <c r="K9165" t="s">
        <v>184</v>
      </c>
      <c r="L9165" t="s">
        <v>52</v>
      </c>
      <c r="M9165">
        <v>8988.1674000000003</v>
      </c>
      <c r="N9165">
        <v>480</v>
      </c>
      <c r="O9165" t="s">
        <v>43</v>
      </c>
      <c r="P9165" t="s">
        <v>43</v>
      </c>
      <c r="Q9165" s="2">
        <v>43828</v>
      </c>
      <c r="R9165" t="s">
        <v>32</v>
      </c>
      <c r="S9165" t="s">
        <v>33</v>
      </c>
      <c r="T9165">
        <f>_xlfn.DAYS(Raw_data_US_healthcare[[#This Row],[Discharge Date]],Raw_data_US_healthcare[[#This Row],[Date of Admission]])</f>
        <v>10</v>
      </c>
    </row>
    <row r="9166" spans="1:20" x14ac:dyDescent="0.3">
      <c r="A9166" t="s">
        <v>26512</v>
      </c>
      <c r="B9166" t="s">
        <v>24443</v>
      </c>
      <c r="C9166">
        <v>58</v>
      </c>
      <c r="D9166" t="str">
        <f>IF(Raw_data_US_healthcare[[#This Row],[Age]]&lt;35,"Young",IF(Raw_data_US_healthcare[[#This Row],[Age]]&lt;60,"Middle","Senior"))</f>
        <v>Middle</v>
      </c>
      <c r="E9166" t="s">
        <v>26</v>
      </c>
      <c r="F9166" t="s">
        <v>113</v>
      </c>
      <c r="G9166" t="s">
        <v>113</v>
      </c>
      <c r="H9166" t="s">
        <v>28</v>
      </c>
      <c r="I9166" s="2">
        <v>44319</v>
      </c>
      <c r="J9166" t="s">
        <v>24444</v>
      </c>
      <c r="K9166" t="s">
        <v>24445</v>
      </c>
      <c r="L9166" t="s">
        <v>21</v>
      </c>
      <c r="M9166">
        <v>40554.316800000001</v>
      </c>
      <c r="N9166">
        <v>453</v>
      </c>
      <c r="O9166" t="s">
        <v>43</v>
      </c>
      <c r="P9166" t="s">
        <v>43</v>
      </c>
      <c r="Q9166" s="2">
        <v>44336</v>
      </c>
      <c r="R9166" t="s">
        <v>32</v>
      </c>
      <c r="S9166" t="s">
        <v>33</v>
      </c>
      <c r="T9166">
        <f>_xlfn.DAYS(Raw_data_US_healthcare[[#This Row],[Discharge Date]],Raw_data_US_healthcare[[#This Row],[Date of Admission]])</f>
        <v>17</v>
      </c>
    </row>
    <row r="9167" spans="1:20" x14ac:dyDescent="0.3">
      <c r="A9167" t="s">
        <v>26512</v>
      </c>
      <c r="B9167" t="s">
        <v>24446</v>
      </c>
      <c r="C9167">
        <v>30</v>
      </c>
      <c r="D9167" t="str">
        <f>IF(Raw_data_US_healthcare[[#This Row],[Age]]&lt;35,"Young",IF(Raw_data_US_healthcare[[#This Row],[Age]]&lt;60,"Middle","Senior"))</f>
        <v>Young</v>
      </c>
      <c r="E9167" t="s">
        <v>26</v>
      </c>
      <c r="F9167" t="s">
        <v>228</v>
      </c>
      <c r="G9167" t="s">
        <v>228</v>
      </c>
      <c r="H9167" t="s">
        <v>69</v>
      </c>
      <c r="I9167" s="2">
        <v>44779</v>
      </c>
      <c r="J9167" t="s">
        <v>24447</v>
      </c>
      <c r="K9167" t="s">
        <v>15239</v>
      </c>
      <c r="L9167" t="s">
        <v>56</v>
      </c>
      <c r="M9167">
        <v>54746.012199999997</v>
      </c>
      <c r="N9167">
        <v>253</v>
      </c>
      <c r="O9167" t="s">
        <v>22</v>
      </c>
      <c r="P9167" t="s">
        <v>22</v>
      </c>
      <c r="Q9167" s="2">
        <v>44786</v>
      </c>
      <c r="R9167" t="s">
        <v>44</v>
      </c>
      <c r="S9167" t="s">
        <v>45</v>
      </c>
      <c r="T9167">
        <f>_xlfn.DAYS(Raw_data_US_healthcare[[#This Row],[Discharge Date]],Raw_data_US_healthcare[[#This Row],[Date of Admission]])</f>
        <v>7</v>
      </c>
    </row>
    <row r="9168" spans="1:20" x14ac:dyDescent="0.3">
      <c r="A9168" t="s">
        <v>26512</v>
      </c>
      <c r="B9168" t="s">
        <v>24448</v>
      </c>
      <c r="C9168">
        <v>55</v>
      </c>
      <c r="D9168" t="str">
        <f>IF(Raw_data_US_healthcare[[#This Row],[Age]]&lt;35,"Young",IF(Raw_data_US_healthcare[[#This Row],[Age]]&lt;60,"Middle","Senior"))</f>
        <v>Middle</v>
      </c>
      <c r="E9168" t="s">
        <v>26</v>
      </c>
      <c r="F9168" t="s">
        <v>228</v>
      </c>
      <c r="G9168" t="s">
        <v>228</v>
      </c>
      <c r="H9168" t="s">
        <v>28</v>
      </c>
      <c r="I9168" s="2">
        <v>45121</v>
      </c>
      <c r="J9168" t="s">
        <v>24449</v>
      </c>
      <c r="K9168" t="s">
        <v>24450</v>
      </c>
      <c r="L9168" t="s">
        <v>31</v>
      </c>
      <c r="M9168">
        <v>42575.475200000001</v>
      </c>
      <c r="N9168">
        <v>346</v>
      </c>
      <c r="O9168" t="s">
        <v>39</v>
      </c>
      <c r="P9168" t="s">
        <v>39</v>
      </c>
      <c r="Q9168" s="2">
        <v>45147</v>
      </c>
      <c r="R9168" t="s">
        <v>48</v>
      </c>
      <c r="S9168" t="s">
        <v>24</v>
      </c>
      <c r="T9168">
        <f>_xlfn.DAYS(Raw_data_US_healthcare[[#This Row],[Discharge Date]],Raw_data_US_healthcare[[#This Row],[Date of Admission]])</f>
        <v>26</v>
      </c>
    </row>
    <row r="9169" spans="1:20" x14ac:dyDescent="0.3">
      <c r="A9169" t="s">
        <v>26511</v>
      </c>
      <c r="B9169" t="s">
        <v>24451</v>
      </c>
      <c r="C9169">
        <v>60</v>
      </c>
      <c r="D9169" t="str">
        <f>IF(Raw_data_US_healthcare[[#This Row],[Age]]&lt;35,"Young",IF(Raw_data_US_healthcare[[#This Row],[Age]]&lt;60,"Middle","Senior"))</f>
        <v>Senior</v>
      </c>
      <c r="E9169" t="s">
        <v>16</v>
      </c>
      <c r="F9169" t="s">
        <v>27</v>
      </c>
      <c r="G9169" t="s">
        <v>27</v>
      </c>
      <c r="H9169" t="s">
        <v>36</v>
      </c>
      <c r="I9169" s="2">
        <v>44835</v>
      </c>
      <c r="J9169" t="s">
        <v>24452</v>
      </c>
      <c r="K9169" t="s">
        <v>15727</v>
      </c>
      <c r="L9169" t="s">
        <v>52</v>
      </c>
      <c r="M9169">
        <v>19829.919300000001</v>
      </c>
      <c r="N9169">
        <v>181</v>
      </c>
      <c r="O9169" t="s">
        <v>22</v>
      </c>
      <c r="P9169" t="s">
        <v>22</v>
      </c>
      <c r="Q9169" s="2">
        <v>44844</v>
      </c>
      <c r="R9169" t="s">
        <v>23</v>
      </c>
      <c r="S9169" t="s">
        <v>45</v>
      </c>
      <c r="T9169">
        <f>_xlfn.DAYS(Raw_data_US_healthcare[[#This Row],[Discharge Date]],Raw_data_US_healthcare[[#This Row],[Date of Admission]])</f>
        <v>9</v>
      </c>
    </row>
    <row r="9170" spans="1:20" x14ac:dyDescent="0.3">
      <c r="A9170" t="s">
        <v>26512</v>
      </c>
      <c r="B9170" t="s">
        <v>24453</v>
      </c>
      <c r="C9170">
        <v>23</v>
      </c>
      <c r="D9170" t="str">
        <f>IF(Raw_data_US_healthcare[[#This Row],[Age]]&lt;35,"Young",IF(Raw_data_US_healthcare[[#This Row],[Age]]&lt;60,"Middle","Senior"))</f>
        <v>Young</v>
      </c>
      <c r="E9170" t="s">
        <v>26</v>
      </c>
      <c r="F9170" t="s">
        <v>35</v>
      </c>
      <c r="G9170" t="s">
        <v>35</v>
      </c>
      <c r="H9170" t="s">
        <v>36</v>
      </c>
      <c r="I9170" s="2">
        <v>44952</v>
      </c>
      <c r="J9170" t="s">
        <v>24454</v>
      </c>
      <c r="K9170" t="s">
        <v>24455</v>
      </c>
      <c r="L9170" t="s">
        <v>60</v>
      </c>
      <c r="M9170">
        <v>371.75049999999999</v>
      </c>
      <c r="N9170">
        <v>435</v>
      </c>
      <c r="O9170" t="s">
        <v>39</v>
      </c>
      <c r="P9170" t="s">
        <v>39</v>
      </c>
      <c r="Q9170" s="2">
        <v>44970</v>
      </c>
      <c r="R9170" t="s">
        <v>32</v>
      </c>
      <c r="S9170" t="s">
        <v>45</v>
      </c>
      <c r="T9170">
        <f>_xlfn.DAYS(Raw_data_US_healthcare[[#This Row],[Discharge Date]],Raw_data_US_healthcare[[#This Row],[Date of Admission]])</f>
        <v>18</v>
      </c>
    </row>
    <row r="9171" spans="1:20" x14ac:dyDescent="0.3">
      <c r="A9171" t="s">
        <v>26511</v>
      </c>
      <c r="B9171" t="s">
        <v>24456</v>
      </c>
      <c r="C9171">
        <v>78</v>
      </c>
      <c r="D9171" t="str">
        <f>IF(Raw_data_US_healthcare[[#This Row],[Age]]&lt;35,"Young",IF(Raw_data_US_healthcare[[#This Row],[Age]]&lt;60,"Middle","Senior"))</f>
        <v>Senior</v>
      </c>
      <c r="E9171" t="s">
        <v>16</v>
      </c>
      <c r="F9171" t="s">
        <v>62</v>
      </c>
      <c r="G9171" t="s">
        <v>62</v>
      </c>
      <c r="H9171" t="s">
        <v>18</v>
      </c>
      <c r="I9171" s="2">
        <v>44556</v>
      </c>
      <c r="J9171" t="s">
        <v>24457</v>
      </c>
      <c r="K9171" t="s">
        <v>24458</v>
      </c>
      <c r="L9171" t="s">
        <v>56</v>
      </c>
      <c r="M9171">
        <v>1796.9286999999999</v>
      </c>
      <c r="N9171">
        <v>489</v>
      </c>
      <c r="O9171" t="s">
        <v>43</v>
      </c>
      <c r="P9171" t="s">
        <v>43</v>
      </c>
      <c r="Q9171" s="2">
        <v>44580</v>
      </c>
      <c r="R9171" t="s">
        <v>32</v>
      </c>
      <c r="S9171" t="s">
        <v>24</v>
      </c>
      <c r="T9171">
        <f>_xlfn.DAYS(Raw_data_US_healthcare[[#This Row],[Discharge Date]],Raw_data_US_healthcare[[#This Row],[Date of Admission]])</f>
        <v>24</v>
      </c>
    </row>
    <row r="9172" spans="1:20" x14ac:dyDescent="0.3">
      <c r="A9172" t="s">
        <v>26511</v>
      </c>
      <c r="B9172" t="s">
        <v>24459</v>
      </c>
      <c r="C9172">
        <v>18</v>
      </c>
      <c r="D9172" t="str">
        <f>IF(Raw_data_US_healthcare[[#This Row],[Age]]&lt;35,"Young",IF(Raw_data_US_healthcare[[#This Row],[Age]]&lt;60,"Middle","Senior"))</f>
        <v>Young</v>
      </c>
      <c r="E9172" t="s">
        <v>16</v>
      </c>
      <c r="F9172" t="s">
        <v>49</v>
      </c>
      <c r="G9172" t="s">
        <v>49</v>
      </c>
      <c r="H9172" t="s">
        <v>18</v>
      </c>
      <c r="I9172" s="2">
        <v>44322</v>
      </c>
      <c r="J9172" t="s">
        <v>24460</v>
      </c>
      <c r="K9172" t="s">
        <v>24461</v>
      </c>
      <c r="L9172" t="s">
        <v>52</v>
      </c>
      <c r="M9172">
        <v>15680.9118</v>
      </c>
      <c r="N9172">
        <v>452</v>
      </c>
      <c r="O9172" t="s">
        <v>43</v>
      </c>
      <c r="P9172" t="s">
        <v>43</v>
      </c>
      <c r="Q9172" s="2">
        <v>44330</v>
      </c>
      <c r="R9172" t="s">
        <v>32</v>
      </c>
      <c r="S9172" t="s">
        <v>45</v>
      </c>
      <c r="T9172">
        <f>_xlfn.DAYS(Raw_data_US_healthcare[[#This Row],[Discharge Date]],Raw_data_US_healthcare[[#This Row],[Date of Admission]])</f>
        <v>8</v>
      </c>
    </row>
    <row r="9173" spans="1:20" x14ac:dyDescent="0.3">
      <c r="A9173" t="s">
        <v>26511</v>
      </c>
      <c r="B9173" t="s">
        <v>24462</v>
      </c>
      <c r="C9173">
        <v>68</v>
      </c>
      <c r="D9173" t="str">
        <f>IF(Raw_data_US_healthcare[[#This Row],[Age]]&lt;35,"Young",IF(Raw_data_US_healthcare[[#This Row],[Age]]&lt;60,"Middle","Senior"))</f>
        <v>Senior</v>
      </c>
      <c r="E9173" t="s">
        <v>16</v>
      </c>
      <c r="F9173" t="s">
        <v>62</v>
      </c>
      <c r="G9173" t="s">
        <v>62</v>
      </c>
      <c r="H9173" t="s">
        <v>26516</v>
      </c>
      <c r="I9173" s="2">
        <v>44421</v>
      </c>
      <c r="J9173" t="s">
        <v>24463</v>
      </c>
      <c r="K9173" t="s">
        <v>24464</v>
      </c>
      <c r="L9173" t="s">
        <v>21</v>
      </c>
      <c r="M9173">
        <v>8773.6700999999994</v>
      </c>
      <c r="N9173">
        <v>347</v>
      </c>
      <c r="O9173" t="s">
        <v>22</v>
      </c>
      <c r="P9173" t="s">
        <v>22</v>
      </c>
      <c r="Q9173" s="2">
        <v>44441</v>
      </c>
      <c r="R9173" t="s">
        <v>83</v>
      </c>
      <c r="S9173" t="s">
        <v>33</v>
      </c>
      <c r="T9173">
        <f>_xlfn.DAYS(Raw_data_US_healthcare[[#This Row],[Discharge Date]],Raw_data_US_healthcare[[#This Row],[Date of Admission]])</f>
        <v>20</v>
      </c>
    </row>
    <row r="9174" spans="1:20" x14ac:dyDescent="0.3">
      <c r="A9174" t="s">
        <v>26512</v>
      </c>
      <c r="B9174" t="s">
        <v>3398</v>
      </c>
      <c r="C9174">
        <v>47</v>
      </c>
      <c r="D9174" t="str">
        <f>IF(Raw_data_US_healthcare[[#This Row],[Age]]&lt;35,"Young",IF(Raw_data_US_healthcare[[#This Row],[Age]]&lt;60,"Middle","Senior"))</f>
        <v>Middle</v>
      </c>
      <c r="E9174" t="s">
        <v>26</v>
      </c>
      <c r="F9174" t="s">
        <v>17</v>
      </c>
      <c r="G9174" t="s">
        <v>17</v>
      </c>
      <c r="H9174" t="s">
        <v>26516</v>
      </c>
      <c r="I9174" s="2">
        <v>44379</v>
      </c>
      <c r="J9174" t="s">
        <v>24465</v>
      </c>
      <c r="K9174" t="s">
        <v>24466</v>
      </c>
      <c r="L9174" t="s">
        <v>60</v>
      </c>
      <c r="M9174">
        <v>28272.993999999999</v>
      </c>
      <c r="N9174">
        <v>305</v>
      </c>
      <c r="O9174" t="s">
        <v>22</v>
      </c>
      <c r="P9174" t="s">
        <v>22</v>
      </c>
      <c r="Q9174" s="2">
        <v>44379</v>
      </c>
      <c r="R9174" t="s">
        <v>48</v>
      </c>
      <c r="S9174" t="s">
        <v>24</v>
      </c>
      <c r="T9174">
        <f>_xlfn.DAYS(Raw_data_US_healthcare[[#This Row],[Discharge Date]],Raw_data_US_healthcare[[#This Row],[Date of Admission]])</f>
        <v>0</v>
      </c>
    </row>
    <row r="9175" spans="1:20" x14ac:dyDescent="0.3">
      <c r="A9175" t="s">
        <v>26511</v>
      </c>
      <c r="B9175" t="s">
        <v>24467</v>
      </c>
      <c r="C9175">
        <v>21</v>
      </c>
      <c r="D9175" t="str">
        <f>IF(Raw_data_US_healthcare[[#This Row],[Age]]&lt;35,"Young",IF(Raw_data_US_healthcare[[#This Row],[Age]]&lt;60,"Middle","Senior"))</f>
        <v>Young</v>
      </c>
      <c r="E9175" t="s">
        <v>16</v>
      </c>
      <c r="F9175" t="s">
        <v>113</v>
      </c>
      <c r="G9175" t="s">
        <v>113</v>
      </c>
      <c r="H9175" t="s">
        <v>18</v>
      </c>
      <c r="I9175" s="2">
        <v>44720</v>
      </c>
      <c r="J9175" t="s">
        <v>24468</v>
      </c>
      <c r="K9175" t="s">
        <v>3779</v>
      </c>
      <c r="L9175" t="s">
        <v>52</v>
      </c>
      <c r="M9175">
        <v>22567.8616</v>
      </c>
      <c r="N9175">
        <v>362</v>
      </c>
      <c r="O9175" t="s">
        <v>43</v>
      </c>
      <c r="P9175" t="s">
        <v>43</v>
      </c>
      <c r="Q9175" s="2">
        <v>44721</v>
      </c>
      <c r="R9175" t="s">
        <v>83</v>
      </c>
      <c r="S9175" t="s">
        <v>33</v>
      </c>
      <c r="T9175">
        <f>_xlfn.DAYS(Raw_data_US_healthcare[[#This Row],[Discharge Date]],Raw_data_US_healthcare[[#This Row],[Date of Admission]])</f>
        <v>1</v>
      </c>
    </row>
    <row r="9176" spans="1:20" x14ac:dyDescent="0.3">
      <c r="A9176" t="s">
        <v>26511</v>
      </c>
      <c r="B9176" t="s">
        <v>2646</v>
      </c>
      <c r="C9176">
        <v>38</v>
      </c>
      <c r="D9176" t="str">
        <f>IF(Raw_data_US_healthcare[[#This Row],[Age]]&lt;35,"Young",IF(Raw_data_US_healthcare[[#This Row],[Age]]&lt;60,"Middle","Senior"))</f>
        <v>Middle</v>
      </c>
      <c r="E9176" t="s">
        <v>16</v>
      </c>
      <c r="F9176" t="s">
        <v>17</v>
      </c>
      <c r="G9176" t="s">
        <v>17</v>
      </c>
      <c r="H9176" t="s">
        <v>36</v>
      </c>
      <c r="I9176" s="2">
        <v>43775</v>
      </c>
      <c r="J9176" t="s">
        <v>3518</v>
      </c>
      <c r="K9176" t="s">
        <v>24469</v>
      </c>
      <c r="L9176" t="s">
        <v>60</v>
      </c>
      <c r="M9176">
        <v>14399.2286</v>
      </c>
      <c r="N9176">
        <v>140</v>
      </c>
      <c r="O9176" t="s">
        <v>22</v>
      </c>
      <c r="P9176" t="s">
        <v>22</v>
      </c>
      <c r="Q9176" s="2">
        <v>43785</v>
      </c>
      <c r="R9176" t="s">
        <v>32</v>
      </c>
      <c r="S9176" t="s">
        <v>33</v>
      </c>
      <c r="T9176">
        <f>_xlfn.DAYS(Raw_data_US_healthcare[[#This Row],[Discharge Date]],Raw_data_US_healthcare[[#This Row],[Date of Admission]])</f>
        <v>10</v>
      </c>
    </row>
    <row r="9177" spans="1:20" x14ac:dyDescent="0.3">
      <c r="A9177" t="s">
        <v>26512</v>
      </c>
      <c r="B9177" t="s">
        <v>15006</v>
      </c>
      <c r="C9177">
        <v>56</v>
      </c>
      <c r="D9177" t="str">
        <f>IF(Raw_data_US_healthcare[[#This Row],[Age]]&lt;35,"Young",IF(Raw_data_US_healthcare[[#This Row],[Age]]&lt;60,"Middle","Senior"))</f>
        <v>Middle</v>
      </c>
      <c r="E9177" t="s">
        <v>26</v>
      </c>
      <c r="F9177" t="s">
        <v>113</v>
      </c>
      <c r="G9177" t="s">
        <v>113</v>
      </c>
      <c r="H9177" t="s">
        <v>26516</v>
      </c>
      <c r="I9177" s="2">
        <v>44008</v>
      </c>
      <c r="J9177" t="s">
        <v>24470</v>
      </c>
      <c r="K9177" t="s">
        <v>24471</v>
      </c>
      <c r="L9177" t="s">
        <v>21</v>
      </c>
      <c r="M9177">
        <v>19094.715899999999</v>
      </c>
      <c r="N9177">
        <v>488</v>
      </c>
      <c r="O9177" t="s">
        <v>43</v>
      </c>
      <c r="P9177" t="s">
        <v>43</v>
      </c>
      <c r="Q9177" s="2">
        <v>44009</v>
      </c>
      <c r="R9177" t="s">
        <v>44</v>
      </c>
      <c r="S9177" t="s">
        <v>45</v>
      </c>
      <c r="T9177">
        <f>_xlfn.DAYS(Raw_data_US_healthcare[[#This Row],[Discharge Date]],Raw_data_US_healthcare[[#This Row],[Date of Admission]])</f>
        <v>1</v>
      </c>
    </row>
    <row r="9178" spans="1:20" x14ac:dyDescent="0.3">
      <c r="A9178" t="s">
        <v>26512</v>
      </c>
      <c r="B9178" t="s">
        <v>24472</v>
      </c>
      <c r="C9178">
        <v>49</v>
      </c>
      <c r="D9178" t="str">
        <f>IF(Raw_data_US_healthcare[[#This Row],[Age]]&lt;35,"Young",IF(Raw_data_US_healthcare[[#This Row],[Age]]&lt;60,"Middle","Senior"))</f>
        <v>Middle</v>
      </c>
      <c r="E9178" t="s">
        <v>26</v>
      </c>
      <c r="F9178" t="s">
        <v>88</v>
      </c>
      <c r="G9178" t="s">
        <v>88</v>
      </c>
      <c r="H9178" t="s">
        <v>36</v>
      </c>
      <c r="I9178" s="2">
        <v>45039</v>
      </c>
      <c r="J9178" t="s">
        <v>24473</v>
      </c>
      <c r="K9178" t="s">
        <v>24474</v>
      </c>
      <c r="L9178" t="s">
        <v>60</v>
      </c>
      <c r="M9178">
        <v>13372.992099999999</v>
      </c>
      <c r="N9178">
        <v>399</v>
      </c>
      <c r="O9178" t="s">
        <v>39</v>
      </c>
      <c r="P9178" t="s">
        <v>39</v>
      </c>
      <c r="Q9178" s="2">
        <v>45058</v>
      </c>
      <c r="R9178" t="s">
        <v>48</v>
      </c>
      <c r="S9178" t="s">
        <v>33</v>
      </c>
      <c r="T9178">
        <f>_xlfn.DAYS(Raw_data_US_healthcare[[#This Row],[Discharge Date]],Raw_data_US_healthcare[[#This Row],[Date of Admission]])</f>
        <v>19</v>
      </c>
    </row>
    <row r="9179" spans="1:20" x14ac:dyDescent="0.3">
      <c r="A9179" t="s">
        <v>26511</v>
      </c>
      <c r="B9179" t="s">
        <v>24475</v>
      </c>
      <c r="C9179">
        <v>58</v>
      </c>
      <c r="D9179" t="str">
        <f>IF(Raw_data_US_healthcare[[#This Row],[Age]]&lt;35,"Young",IF(Raw_data_US_healthcare[[#This Row],[Age]]&lt;60,"Middle","Senior"))</f>
        <v>Middle</v>
      </c>
      <c r="E9179" t="s">
        <v>16</v>
      </c>
      <c r="F9179" t="s">
        <v>62</v>
      </c>
      <c r="G9179" t="s">
        <v>62</v>
      </c>
      <c r="H9179" t="s">
        <v>69</v>
      </c>
      <c r="I9179" s="2">
        <v>45122</v>
      </c>
      <c r="J9179" t="s">
        <v>24476</v>
      </c>
      <c r="K9179" t="s">
        <v>24477</v>
      </c>
      <c r="L9179" t="s">
        <v>56</v>
      </c>
      <c r="M9179">
        <v>21971.233400000001</v>
      </c>
      <c r="N9179">
        <v>239</v>
      </c>
      <c r="O9179" t="s">
        <v>39</v>
      </c>
      <c r="P9179" t="s">
        <v>39</v>
      </c>
      <c r="Q9179" s="2">
        <v>45134</v>
      </c>
      <c r="R9179" t="s">
        <v>32</v>
      </c>
      <c r="S9179" t="s">
        <v>33</v>
      </c>
      <c r="T9179">
        <f>_xlfn.DAYS(Raw_data_US_healthcare[[#This Row],[Discharge Date]],Raw_data_US_healthcare[[#This Row],[Date of Admission]])</f>
        <v>12</v>
      </c>
    </row>
    <row r="9180" spans="1:20" x14ac:dyDescent="0.3">
      <c r="A9180" t="s">
        <v>26511</v>
      </c>
      <c r="B9180" t="s">
        <v>24478</v>
      </c>
      <c r="C9180">
        <v>75</v>
      </c>
      <c r="D9180" t="str">
        <f>IF(Raw_data_US_healthcare[[#This Row],[Age]]&lt;35,"Young",IF(Raw_data_US_healthcare[[#This Row],[Age]]&lt;60,"Middle","Senior"))</f>
        <v>Senior</v>
      </c>
      <c r="E9180" t="s">
        <v>16</v>
      </c>
      <c r="F9180" t="s">
        <v>27</v>
      </c>
      <c r="G9180" t="s">
        <v>27</v>
      </c>
      <c r="H9180" t="s">
        <v>36</v>
      </c>
      <c r="I9180" s="2">
        <v>44083</v>
      </c>
      <c r="J9180" t="s">
        <v>24479</v>
      </c>
      <c r="K9180" t="s">
        <v>24480</v>
      </c>
      <c r="L9180" t="s">
        <v>21</v>
      </c>
      <c r="M9180">
        <v>3236.5302000000001</v>
      </c>
      <c r="N9180">
        <v>236</v>
      </c>
      <c r="O9180" t="s">
        <v>43</v>
      </c>
      <c r="P9180" t="s">
        <v>43</v>
      </c>
      <c r="Q9180" s="2">
        <v>44113</v>
      </c>
      <c r="R9180" t="s">
        <v>83</v>
      </c>
      <c r="S9180" t="s">
        <v>33</v>
      </c>
      <c r="T9180">
        <f>_xlfn.DAYS(Raw_data_US_healthcare[[#This Row],[Discharge Date]],Raw_data_US_healthcare[[#This Row],[Date of Admission]])</f>
        <v>30</v>
      </c>
    </row>
    <row r="9181" spans="1:20" x14ac:dyDescent="0.3">
      <c r="A9181" t="s">
        <v>26511</v>
      </c>
      <c r="B9181" t="s">
        <v>24481</v>
      </c>
      <c r="C9181">
        <v>33</v>
      </c>
      <c r="D9181" t="str">
        <f>IF(Raw_data_US_healthcare[[#This Row],[Age]]&lt;35,"Young",IF(Raw_data_US_healthcare[[#This Row],[Age]]&lt;60,"Middle","Senior"))</f>
        <v>Young</v>
      </c>
      <c r="E9181" t="s">
        <v>16</v>
      </c>
      <c r="F9181" t="s">
        <v>228</v>
      </c>
      <c r="G9181" t="s">
        <v>228</v>
      </c>
      <c r="H9181" t="s">
        <v>26516</v>
      </c>
      <c r="I9181" s="2">
        <v>43502</v>
      </c>
      <c r="J9181" t="s">
        <v>24482</v>
      </c>
      <c r="K9181" t="s">
        <v>24483</v>
      </c>
      <c r="L9181" t="s">
        <v>31</v>
      </c>
      <c r="M9181">
        <v>14413.962799999999</v>
      </c>
      <c r="N9181">
        <v>496</v>
      </c>
      <c r="O9181" t="s">
        <v>43</v>
      </c>
      <c r="P9181" t="s">
        <v>43</v>
      </c>
      <c r="Q9181" s="2">
        <v>43520</v>
      </c>
      <c r="R9181" t="s">
        <v>32</v>
      </c>
      <c r="S9181" t="s">
        <v>45</v>
      </c>
      <c r="T9181">
        <f>_xlfn.DAYS(Raw_data_US_healthcare[[#This Row],[Discharge Date]],Raw_data_US_healthcare[[#This Row],[Date of Admission]])</f>
        <v>18</v>
      </c>
    </row>
    <row r="9182" spans="1:20" x14ac:dyDescent="0.3">
      <c r="A9182" t="s">
        <v>26512</v>
      </c>
      <c r="B9182" t="s">
        <v>24484</v>
      </c>
      <c r="C9182">
        <v>74</v>
      </c>
      <c r="D9182" t="str">
        <f>IF(Raw_data_US_healthcare[[#This Row],[Age]]&lt;35,"Young",IF(Raw_data_US_healthcare[[#This Row],[Age]]&lt;60,"Middle","Senior"))</f>
        <v>Senior</v>
      </c>
      <c r="E9182" t="s">
        <v>26</v>
      </c>
      <c r="F9182" t="s">
        <v>62</v>
      </c>
      <c r="G9182" t="s">
        <v>62</v>
      </c>
      <c r="H9182" t="s">
        <v>18</v>
      </c>
      <c r="I9182" s="2">
        <v>43546</v>
      </c>
      <c r="J9182" t="s">
        <v>24485</v>
      </c>
      <c r="K9182" t="s">
        <v>24486</v>
      </c>
      <c r="L9182" t="s">
        <v>21</v>
      </c>
      <c r="M9182">
        <v>23639.567299999999</v>
      </c>
      <c r="N9182">
        <v>366</v>
      </c>
      <c r="O9182" t="s">
        <v>39</v>
      </c>
      <c r="P9182" t="s">
        <v>39</v>
      </c>
      <c r="Q9182" s="2">
        <v>43565</v>
      </c>
      <c r="R9182" t="s">
        <v>48</v>
      </c>
      <c r="S9182" t="s">
        <v>24</v>
      </c>
      <c r="T9182">
        <f>_xlfn.DAYS(Raw_data_US_healthcare[[#This Row],[Discharge Date]],Raw_data_US_healthcare[[#This Row],[Date of Admission]])</f>
        <v>19</v>
      </c>
    </row>
    <row r="9183" spans="1:20" x14ac:dyDescent="0.3">
      <c r="A9183" t="s">
        <v>26512</v>
      </c>
      <c r="B9183" t="s">
        <v>24487</v>
      </c>
      <c r="C9183">
        <v>44</v>
      </c>
      <c r="D9183" t="str">
        <f>IF(Raw_data_US_healthcare[[#This Row],[Age]]&lt;35,"Young",IF(Raw_data_US_healthcare[[#This Row],[Age]]&lt;60,"Middle","Senior"))</f>
        <v>Middle</v>
      </c>
      <c r="E9183" t="s">
        <v>26</v>
      </c>
      <c r="F9183" t="s">
        <v>27</v>
      </c>
      <c r="G9183" t="s">
        <v>27</v>
      </c>
      <c r="H9183" t="s">
        <v>28</v>
      </c>
      <c r="I9183" s="2">
        <v>43439</v>
      </c>
      <c r="J9183" t="s">
        <v>24488</v>
      </c>
      <c r="K9183" t="s">
        <v>24489</v>
      </c>
      <c r="L9183" t="s">
        <v>52</v>
      </c>
      <c r="M9183">
        <v>36046.25</v>
      </c>
      <c r="N9183">
        <v>349</v>
      </c>
      <c r="O9183" t="s">
        <v>22</v>
      </c>
      <c r="P9183" t="s">
        <v>22</v>
      </c>
      <c r="Q9183" s="2">
        <v>43449</v>
      </c>
      <c r="R9183" t="s">
        <v>23</v>
      </c>
      <c r="S9183" t="s">
        <v>45</v>
      </c>
      <c r="T9183">
        <f>_xlfn.DAYS(Raw_data_US_healthcare[[#This Row],[Discharge Date]],Raw_data_US_healthcare[[#This Row],[Date of Admission]])</f>
        <v>10</v>
      </c>
    </row>
    <row r="9184" spans="1:20" x14ac:dyDescent="0.3">
      <c r="A9184" t="s">
        <v>26512</v>
      </c>
      <c r="B9184" t="s">
        <v>24490</v>
      </c>
      <c r="C9184">
        <v>57</v>
      </c>
      <c r="D9184" t="str">
        <f>IF(Raw_data_US_healthcare[[#This Row],[Age]]&lt;35,"Young",IF(Raw_data_US_healthcare[[#This Row],[Age]]&lt;60,"Middle","Senior"))</f>
        <v>Middle</v>
      </c>
      <c r="E9184" t="s">
        <v>26</v>
      </c>
      <c r="F9184" t="s">
        <v>27</v>
      </c>
      <c r="G9184" t="s">
        <v>27</v>
      </c>
      <c r="H9184" t="s">
        <v>26514</v>
      </c>
      <c r="I9184" s="2">
        <v>43837</v>
      </c>
      <c r="J9184" t="s">
        <v>6500</v>
      </c>
      <c r="K9184" t="s">
        <v>3158</v>
      </c>
      <c r="L9184" t="s">
        <v>52</v>
      </c>
      <c r="M9184">
        <v>18673.2814</v>
      </c>
      <c r="N9184">
        <v>125</v>
      </c>
      <c r="O9184" t="s">
        <v>22</v>
      </c>
      <c r="P9184" t="s">
        <v>22</v>
      </c>
      <c r="Q9184" s="2">
        <v>43848</v>
      </c>
      <c r="R9184" t="s">
        <v>32</v>
      </c>
      <c r="S9184" t="s">
        <v>45</v>
      </c>
      <c r="T9184">
        <f>_xlfn.DAYS(Raw_data_US_healthcare[[#This Row],[Discharge Date]],Raw_data_US_healthcare[[#This Row],[Date of Admission]])</f>
        <v>11</v>
      </c>
    </row>
    <row r="9185" spans="1:20" x14ac:dyDescent="0.3">
      <c r="A9185" t="s">
        <v>26511</v>
      </c>
      <c r="B9185" t="s">
        <v>24491</v>
      </c>
      <c r="C9185">
        <v>66</v>
      </c>
      <c r="D9185" t="str">
        <f>IF(Raw_data_US_healthcare[[#This Row],[Age]]&lt;35,"Young",IF(Raw_data_US_healthcare[[#This Row],[Age]]&lt;60,"Middle","Senior"))</f>
        <v>Senior</v>
      </c>
      <c r="E9185" t="s">
        <v>16</v>
      </c>
      <c r="F9185" t="s">
        <v>35</v>
      </c>
      <c r="G9185" t="s">
        <v>35</v>
      </c>
      <c r="H9185" t="s">
        <v>18</v>
      </c>
      <c r="I9185" s="2">
        <v>43930</v>
      </c>
      <c r="J9185" t="s">
        <v>24492</v>
      </c>
      <c r="K9185" t="s">
        <v>24493</v>
      </c>
      <c r="L9185" t="s">
        <v>31</v>
      </c>
      <c r="M9185">
        <v>30832.002199999999</v>
      </c>
      <c r="N9185">
        <v>295</v>
      </c>
      <c r="O9185" t="s">
        <v>43</v>
      </c>
      <c r="P9185" t="s">
        <v>43</v>
      </c>
      <c r="Q9185" s="2">
        <v>43957</v>
      </c>
      <c r="R9185" t="s">
        <v>32</v>
      </c>
      <c r="S9185" t="s">
        <v>45</v>
      </c>
      <c r="T9185">
        <f>_xlfn.DAYS(Raw_data_US_healthcare[[#This Row],[Discharge Date]],Raw_data_US_healthcare[[#This Row],[Date of Admission]])</f>
        <v>27</v>
      </c>
    </row>
    <row r="9186" spans="1:20" x14ac:dyDescent="0.3">
      <c r="A9186" t="s">
        <v>26512</v>
      </c>
      <c r="B9186" t="s">
        <v>24494</v>
      </c>
      <c r="C9186">
        <v>52</v>
      </c>
      <c r="D9186" t="str">
        <f>IF(Raw_data_US_healthcare[[#This Row],[Age]]&lt;35,"Young",IF(Raw_data_US_healthcare[[#This Row],[Age]]&lt;60,"Middle","Senior"))</f>
        <v>Middle</v>
      </c>
      <c r="E9186" t="s">
        <v>26</v>
      </c>
      <c r="F9186" t="s">
        <v>27</v>
      </c>
      <c r="G9186" t="s">
        <v>27</v>
      </c>
      <c r="H9186" t="s">
        <v>26514</v>
      </c>
      <c r="I9186" s="2">
        <v>44179</v>
      </c>
      <c r="J9186" t="s">
        <v>24495</v>
      </c>
      <c r="K9186" t="s">
        <v>24496</v>
      </c>
      <c r="L9186" t="s">
        <v>60</v>
      </c>
      <c r="M9186">
        <v>14247.493200000001</v>
      </c>
      <c r="N9186">
        <v>313</v>
      </c>
      <c r="O9186" t="s">
        <v>22</v>
      </c>
      <c r="P9186" t="s">
        <v>22</v>
      </c>
      <c r="Q9186" s="2">
        <v>44181</v>
      </c>
      <c r="R9186" t="s">
        <v>48</v>
      </c>
      <c r="S9186" t="s">
        <v>33</v>
      </c>
      <c r="T9186">
        <f>_xlfn.DAYS(Raw_data_US_healthcare[[#This Row],[Discharge Date]],Raw_data_US_healthcare[[#This Row],[Date of Admission]])</f>
        <v>2</v>
      </c>
    </row>
    <row r="9187" spans="1:20" x14ac:dyDescent="0.3">
      <c r="A9187" t="s">
        <v>26511</v>
      </c>
      <c r="B9187" t="s">
        <v>24497</v>
      </c>
      <c r="C9187">
        <v>37</v>
      </c>
      <c r="D9187" t="str">
        <f>IF(Raw_data_US_healthcare[[#This Row],[Age]]&lt;35,"Young",IF(Raw_data_US_healthcare[[#This Row],[Age]]&lt;60,"Middle","Senior"))</f>
        <v>Middle</v>
      </c>
      <c r="E9187" t="s">
        <v>16</v>
      </c>
      <c r="F9187" t="s">
        <v>88</v>
      </c>
      <c r="G9187" t="s">
        <v>88</v>
      </c>
      <c r="H9187" t="s">
        <v>26514</v>
      </c>
      <c r="I9187" s="2">
        <v>44770</v>
      </c>
      <c r="J9187" t="s">
        <v>24498</v>
      </c>
      <c r="K9187" t="s">
        <v>24499</v>
      </c>
      <c r="L9187" t="s">
        <v>52</v>
      </c>
      <c r="M9187">
        <v>31719.572700000001</v>
      </c>
      <c r="N9187">
        <v>113</v>
      </c>
      <c r="O9187" t="s">
        <v>22</v>
      </c>
      <c r="P9187" t="s">
        <v>22</v>
      </c>
      <c r="Q9187" s="2">
        <v>44775</v>
      </c>
      <c r="R9187" t="s">
        <v>44</v>
      </c>
      <c r="S9187" t="s">
        <v>33</v>
      </c>
      <c r="T9187">
        <f>_xlfn.DAYS(Raw_data_US_healthcare[[#This Row],[Discharge Date]],Raw_data_US_healthcare[[#This Row],[Date of Admission]])</f>
        <v>5</v>
      </c>
    </row>
    <row r="9188" spans="1:20" x14ac:dyDescent="0.3">
      <c r="A9188" t="s">
        <v>26511</v>
      </c>
      <c r="B9188" t="s">
        <v>24500</v>
      </c>
      <c r="C9188">
        <v>19</v>
      </c>
      <c r="D9188" t="str">
        <f>IF(Raw_data_US_healthcare[[#This Row],[Age]]&lt;35,"Young",IF(Raw_data_US_healthcare[[#This Row],[Age]]&lt;60,"Middle","Senior"))</f>
        <v>Young</v>
      </c>
      <c r="E9188" t="s">
        <v>16</v>
      </c>
      <c r="F9188" t="s">
        <v>228</v>
      </c>
      <c r="G9188" t="s">
        <v>228</v>
      </c>
      <c r="H9188" t="s">
        <v>28</v>
      </c>
      <c r="I9188" s="2">
        <v>44530</v>
      </c>
      <c r="J9188" t="s">
        <v>24501</v>
      </c>
      <c r="K9188" t="s">
        <v>24502</v>
      </c>
      <c r="L9188" t="s">
        <v>52</v>
      </c>
      <c r="M9188">
        <v>15982.634599999999</v>
      </c>
      <c r="N9188">
        <v>464</v>
      </c>
      <c r="O9188" t="s">
        <v>43</v>
      </c>
      <c r="P9188" t="s">
        <v>43</v>
      </c>
      <c r="Q9188" s="2">
        <v>44553</v>
      </c>
      <c r="R9188" t="s">
        <v>32</v>
      </c>
      <c r="S9188" t="s">
        <v>24</v>
      </c>
      <c r="T9188">
        <f>_xlfn.DAYS(Raw_data_US_healthcare[[#This Row],[Discharge Date]],Raw_data_US_healthcare[[#This Row],[Date of Admission]])</f>
        <v>23</v>
      </c>
    </row>
    <row r="9189" spans="1:20" x14ac:dyDescent="0.3">
      <c r="A9189" t="s">
        <v>26511</v>
      </c>
      <c r="B9189" t="s">
        <v>24503</v>
      </c>
      <c r="C9189">
        <v>76</v>
      </c>
      <c r="D9189" t="str">
        <f>IF(Raw_data_US_healthcare[[#This Row],[Age]]&lt;35,"Young",IF(Raw_data_US_healthcare[[#This Row],[Age]]&lt;60,"Middle","Senior"))</f>
        <v>Senior</v>
      </c>
      <c r="E9189" t="s">
        <v>16</v>
      </c>
      <c r="F9189" t="s">
        <v>17</v>
      </c>
      <c r="G9189" t="s">
        <v>17</v>
      </c>
      <c r="H9189" t="s">
        <v>36</v>
      </c>
      <c r="I9189" s="2">
        <v>44547</v>
      </c>
      <c r="J9189" t="s">
        <v>24504</v>
      </c>
      <c r="K9189" t="s">
        <v>24505</v>
      </c>
      <c r="L9189" t="s">
        <v>60</v>
      </c>
      <c r="M9189">
        <v>13600.983099999999</v>
      </c>
      <c r="N9189">
        <v>248</v>
      </c>
      <c r="O9189" t="s">
        <v>22</v>
      </c>
      <c r="P9189" t="s">
        <v>22</v>
      </c>
      <c r="Q9189" s="2">
        <v>44550</v>
      </c>
      <c r="R9189" t="s">
        <v>23</v>
      </c>
      <c r="S9189" t="s">
        <v>33</v>
      </c>
      <c r="T9189">
        <f>_xlfn.DAYS(Raw_data_US_healthcare[[#This Row],[Discharge Date]],Raw_data_US_healthcare[[#This Row],[Date of Admission]])</f>
        <v>3</v>
      </c>
    </row>
    <row r="9190" spans="1:20" x14ac:dyDescent="0.3">
      <c r="A9190" t="s">
        <v>26511</v>
      </c>
      <c r="B9190" t="s">
        <v>24506</v>
      </c>
      <c r="C9190">
        <v>82</v>
      </c>
      <c r="D9190" t="str">
        <f>IF(Raw_data_US_healthcare[[#This Row],[Age]]&lt;35,"Young",IF(Raw_data_US_healthcare[[#This Row],[Age]]&lt;60,"Middle","Senior"))</f>
        <v>Senior</v>
      </c>
      <c r="E9190" t="s">
        <v>16</v>
      </c>
      <c r="F9190" t="s">
        <v>88</v>
      </c>
      <c r="G9190" t="s">
        <v>88</v>
      </c>
      <c r="H9190" t="s">
        <v>36</v>
      </c>
      <c r="I9190" s="2">
        <v>43784</v>
      </c>
      <c r="J9190" t="s">
        <v>6379</v>
      </c>
      <c r="K9190" t="s">
        <v>2194</v>
      </c>
      <c r="L9190" t="s">
        <v>21</v>
      </c>
      <c r="M9190">
        <v>9259.6065999999992</v>
      </c>
      <c r="N9190">
        <v>410</v>
      </c>
      <c r="O9190" t="s">
        <v>39</v>
      </c>
      <c r="P9190" t="s">
        <v>39</v>
      </c>
      <c r="Q9190" s="2">
        <v>43814</v>
      </c>
      <c r="R9190" t="s">
        <v>44</v>
      </c>
      <c r="S9190" t="s">
        <v>33</v>
      </c>
      <c r="T9190">
        <f>_xlfn.DAYS(Raw_data_US_healthcare[[#This Row],[Discharge Date]],Raw_data_US_healthcare[[#This Row],[Date of Admission]])</f>
        <v>30</v>
      </c>
    </row>
    <row r="9191" spans="1:20" x14ac:dyDescent="0.3">
      <c r="A9191" t="s">
        <v>26512</v>
      </c>
      <c r="B9191" t="s">
        <v>16814</v>
      </c>
      <c r="C9191">
        <v>82</v>
      </c>
      <c r="D9191" t="str">
        <f>IF(Raw_data_US_healthcare[[#This Row],[Age]]&lt;35,"Young",IF(Raw_data_US_healthcare[[#This Row],[Age]]&lt;60,"Middle","Senior"))</f>
        <v>Senior</v>
      </c>
      <c r="E9191" t="s">
        <v>26</v>
      </c>
      <c r="F9191" t="s">
        <v>88</v>
      </c>
      <c r="G9191" t="s">
        <v>88</v>
      </c>
      <c r="H9191" t="s">
        <v>36</v>
      </c>
      <c r="I9191" s="2">
        <v>45156</v>
      </c>
      <c r="J9191" t="s">
        <v>8012</v>
      </c>
      <c r="K9191" t="s">
        <v>24507</v>
      </c>
      <c r="L9191" t="s">
        <v>60</v>
      </c>
      <c r="M9191">
        <v>3510.3078</v>
      </c>
      <c r="N9191">
        <v>270</v>
      </c>
      <c r="O9191" t="s">
        <v>39</v>
      </c>
      <c r="P9191" t="s">
        <v>39</v>
      </c>
      <c r="Q9191" s="2">
        <v>45182</v>
      </c>
      <c r="R9191" t="s">
        <v>32</v>
      </c>
      <c r="S9191" t="s">
        <v>33</v>
      </c>
      <c r="T9191">
        <f>_xlfn.DAYS(Raw_data_US_healthcare[[#This Row],[Discharge Date]],Raw_data_US_healthcare[[#This Row],[Date of Admission]])</f>
        <v>26</v>
      </c>
    </row>
    <row r="9192" spans="1:20" x14ac:dyDescent="0.3">
      <c r="A9192" t="s">
        <v>26512</v>
      </c>
      <c r="B9192" t="s">
        <v>24508</v>
      </c>
      <c r="C9192">
        <v>38</v>
      </c>
      <c r="D9192" t="str">
        <f>IF(Raw_data_US_healthcare[[#This Row],[Age]]&lt;35,"Young",IF(Raw_data_US_healthcare[[#This Row],[Age]]&lt;60,"Middle","Senior"))</f>
        <v>Middle</v>
      </c>
      <c r="E9192" t="s">
        <v>26</v>
      </c>
      <c r="F9192" t="s">
        <v>228</v>
      </c>
      <c r="G9192" t="s">
        <v>228</v>
      </c>
      <c r="H9192" t="s">
        <v>26514</v>
      </c>
      <c r="I9192" s="2">
        <v>44562</v>
      </c>
      <c r="J9192" t="s">
        <v>24509</v>
      </c>
      <c r="K9192" t="s">
        <v>24510</v>
      </c>
      <c r="L9192" t="s">
        <v>60</v>
      </c>
      <c r="M9192">
        <v>28515.237300000001</v>
      </c>
      <c r="N9192">
        <v>469</v>
      </c>
      <c r="O9192" t="s">
        <v>22</v>
      </c>
      <c r="P9192" t="s">
        <v>22</v>
      </c>
      <c r="Q9192" s="2">
        <v>44564</v>
      </c>
      <c r="R9192" t="s">
        <v>32</v>
      </c>
      <c r="S9192" t="s">
        <v>45</v>
      </c>
      <c r="T9192">
        <f>_xlfn.DAYS(Raw_data_US_healthcare[[#This Row],[Discharge Date]],Raw_data_US_healthcare[[#This Row],[Date of Admission]])</f>
        <v>2</v>
      </c>
    </row>
    <row r="9193" spans="1:20" x14ac:dyDescent="0.3">
      <c r="A9193" t="s">
        <v>26511</v>
      </c>
      <c r="B9193" t="s">
        <v>24511</v>
      </c>
      <c r="C9193">
        <v>75</v>
      </c>
      <c r="D9193" t="str">
        <f>IF(Raw_data_US_healthcare[[#This Row],[Age]]&lt;35,"Young",IF(Raw_data_US_healthcare[[#This Row],[Age]]&lt;60,"Middle","Senior"))</f>
        <v>Senior</v>
      </c>
      <c r="E9193" t="s">
        <v>16</v>
      </c>
      <c r="F9193" t="s">
        <v>228</v>
      </c>
      <c r="G9193" t="s">
        <v>228</v>
      </c>
      <c r="H9193" t="s">
        <v>26516</v>
      </c>
      <c r="I9193" s="2">
        <v>44752</v>
      </c>
      <c r="J9193" t="s">
        <v>24512</v>
      </c>
      <c r="K9193" t="s">
        <v>24513</v>
      </c>
      <c r="L9193" t="s">
        <v>31</v>
      </c>
      <c r="M9193">
        <v>2130.6871000000001</v>
      </c>
      <c r="N9193">
        <v>232</v>
      </c>
      <c r="O9193" t="s">
        <v>39</v>
      </c>
      <c r="P9193" t="s">
        <v>39</v>
      </c>
      <c r="Q9193" s="2">
        <v>44764</v>
      </c>
      <c r="R9193" t="s">
        <v>48</v>
      </c>
      <c r="S9193" t="s">
        <v>33</v>
      </c>
      <c r="T9193">
        <f>_xlfn.DAYS(Raw_data_US_healthcare[[#This Row],[Discharge Date]],Raw_data_US_healthcare[[#This Row],[Date of Admission]])</f>
        <v>12</v>
      </c>
    </row>
    <row r="9194" spans="1:20" x14ac:dyDescent="0.3">
      <c r="A9194" t="s">
        <v>26511</v>
      </c>
      <c r="B9194" t="s">
        <v>24514</v>
      </c>
      <c r="C9194">
        <v>70</v>
      </c>
      <c r="D9194" t="str">
        <f>IF(Raw_data_US_healthcare[[#This Row],[Age]]&lt;35,"Young",IF(Raw_data_US_healthcare[[#This Row],[Age]]&lt;60,"Middle","Senior"))</f>
        <v>Senior</v>
      </c>
      <c r="E9194" t="s">
        <v>16</v>
      </c>
      <c r="F9194" t="s">
        <v>228</v>
      </c>
      <c r="G9194" t="s">
        <v>228</v>
      </c>
      <c r="H9194" t="s">
        <v>18</v>
      </c>
      <c r="I9194" s="2">
        <v>45180</v>
      </c>
      <c r="J9194" t="s">
        <v>17884</v>
      </c>
      <c r="K9194" t="s">
        <v>24515</v>
      </c>
      <c r="L9194" t="s">
        <v>56</v>
      </c>
      <c r="M9194">
        <v>34574.559600000001</v>
      </c>
      <c r="N9194">
        <v>467</v>
      </c>
      <c r="O9194" t="s">
        <v>39</v>
      </c>
      <c r="P9194" t="s">
        <v>39</v>
      </c>
      <c r="Q9194" s="2">
        <v>45198</v>
      </c>
      <c r="R9194" t="s">
        <v>32</v>
      </c>
      <c r="S9194" t="s">
        <v>33</v>
      </c>
      <c r="T9194">
        <f>_xlfn.DAYS(Raw_data_US_healthcare[[#This Row],[Discharge Date]],Raw_data_US_healthcare[[#This Row],[Date of Admission]])</f>
        <v>18</v>
      </c>
    </row>
    <row r="9195" spans="1:20" x14ac:dyDescent="0.3">
      <c r="A9195" t="s">
        <v>26512</v>
      </c>
      <c r="B9195" t="s">
        <v>5539</v>
      </c>
      <c r="C9195">
        <v>62</v>
      </c>
      <c r="D9195" t="str">
        <f>IF(Raw_data_US_healthcare[[#This Row],[Age]]&lt;35,"Young",IF(Raw_data_US_healthcare[[#This Row],[Age]]&lt;60,"Middle","Senior"))</f>
        <v>Senior</v>
      </c>
      <c r="E9195" t="s">
        <v>26</v>
      </c>
      <c r="F9195" t="s">
        <v>62</v>
      </c>
      <c r="G9195" t="s">
        <v>62</v>
      </c>
      <c r="H9195" t="s">
        <v>18</v>
      </c>
      <c r="I9195" s="2">
        <v>44645</v>
      </c>
      <c r="J9195" t="s">
        <v>24516</v>
      </c>
      <c r="K9195" t="s">
        <v>24517</v>
      </c>
      <c r="L9195" t="s">
        <v>56</v>
      </c>
      <c r="M9195">
        <v>9686.0638999999992</v>
      </c>
      <c r="N9195">
        <v>397</v>
      </c>
      <c r="O9195" t="s">
        <v>43</v>
      </c>
      <c r="P9195" t="s">
        <v>43</v>
      </c>
      <c r="Q9195" s="2">
        <v>44670</v>
      </c>
      <c r="R9195" t="s">
        <v>83</v>
      </c>
      <c r="S9195" t="s">
        <v>45</v>
      </c>
      <c r="T9195">
        <f>_xlfn.DAYS(Raw_data_US_healthcare[[#This Row],[Discharge Date]],Raw_data_US_healthcare[[#This Row],[Date of Admission]])</f>
        <v>25</v>
      </c>
    </row>
    <row r="9196" spans="1:20" x14ac:dyDescent="0.3">
      <c r="A9196" t="s">
        <v>26511</v>
      </c>
      <c r="B9196" t="s">
        <v>24518</v>
      </c>
      <c r="C9196">
        <v>70</v>
      </c>
      <c r="D9196" t="str">
        <f>IF(Raw_data_US_healthcare[[#This Row],[Age]]&lt;35,"Young",IF(Raw_data_US_healthcare[[#This Row],[Age]]&lt;60,"Middle","Senior"))</f>
        <v>Senior</v>
      </c>
      <c r="E9196" t="s">
        <v>16</v>
      </c>
      <c r="F9196" t="s">
        <v>35</v>
      </c>
      <c r="G9196" t="s">
        <v>35</v>
      </c>
      <c r="H9196" t="s">
        <v>26514</v>
      </c>
      <c r="I9196" s="2">
        <v>44221</v>
      </c>
      <c r="J9196" t="s">
        <v>24519</v>
      </c>
      <c r="K9196" t="s">
        <v>24520</v>
      </c>
      <c r="L9196" t="s">
        <v>52</v>
      </c>
      <c r="M9196">
        <v>26214.774099999999</v>
      </c>
      <c r="N9196">
        <v>266</v>
      </c>
      <c r="O9196" t="s">
        <v>22</v>
      </c>
      <c r="P9196" t="s">
        <v>22</v>
      </c>
      <c r="Q9196" s="2">
        <v>44232</v>
      </c>
      <c r="R9196" t="s">
        <v>83</v>
      </c>
      <c r="S9196" t="s">
        <v>45</v>
      </c>
      <c r="T9196">
        <f>_xlfn.DAYS(Raw_data_US_healthcare[[#This Row],[Discharge Date]],Raw_data_US_healthcare[[#This Row],[Date of Admission]])</f>
        <v>11</v>
      </c>
    </row>
    <row r="9197" spans="1:20" x14ac:dyDescent="0.3">
      <c r="A9197" t="s">
        <v>26512</v>
      </c>
      <c r="B9197" t="s">
        <v>24521</v>
      </c>
      <c r="C9197">
        <v>82</v>
      </c>
      <c r="D9197" t="str">
        <f>IF(Raw_data_US_healthcare[[#This Row],[Age]]&lt;35,"Young",IF(Raw_data_US_healthcare[[#This Row],[Age]]&lt;60,"Middle","Senior"))</f>
        <v>Senior</v>
      </c>
      <c r="E9197" t="s">
        <v>26</v>
      </c>
      <c r="F9197" t="s">
        <v>49</v>
      </c>
      <c r="G9197" t="s">
        <v>49</v>
      </c>
      <c r="H9197" t="s">
        <v>26514</v>
      </c>
      <c r="I9197" s="2">
        <v>44506</v>
      </c>
      <c r="J9197" t="s">
        <v>24522</v>
      </c>
      <c r="K9197" t="s">
        <v>24523</v>
      </c>
      <c r="L9197" t="s">
        <v>31</v>
      </c>
      <c r="M9197">
        <v>22332.8063</v>
      </c>
      <c r="N9197">
        <v>104</v>
      </c>
      <c r="O9197" t="s">
        <v>22</v>
      </c>
      <c r="P9197" t="s">
        <v>22</v>
      </c>
      <c r="Q9197" s="2">
        <v>44507</v>
      </c>
      <c r="R9197" t="s">
        <v>44</v>
      </c>
      <c r="S9197" t="s">
        <v>33</v>
      </c>
      <c r="T9197">
        <f>_xlfn.DAYS(Raw_data_US_healthcare[[#This Row],[Discharge Date]],Raw_data_US_healthcare[[#This Row],[Date of Admission]])</f>
        <v>1</v>
      </c>
    </row>
    <row r="9198" spans="1:20" x14ac:dyDescent="0.3">
      <c r="A9198" t="s">
        <v>26511</v>
      </c>
      <c r="B9198" t="s">
        <v>24524</v>
      </c>
      <c r="C9198">
        <v>25</v>
      </c>
      <c r="D9198" t="str">
        <f>IF(Raw_data_US_healthcare[[#This Row],[Age]]&lt;35,"Young",IF(Raw_data_US_healthcare[[#This Row],[Age]]&lt;60,"Middle","Senior"))</f>
        <v>Young</v>
      </c>
      <c r="E9198" t="s">
        <v>16</v>
      </c>
      <c r="F9198" t="s">
        <v>113</v>
      </c>
      <c r="G9198" t="s">
        <v>113</v>
      </c>
      <c r="H9198" t="s">
        <v>28</v>
      </c>
      <c r="I9198" s="2">
        <v>44610</v>
      </c>
      <c r="J9198" t="s">
        <v>24525</v>
      </c>
      <c r="K9198" t="s">
        <v>22212</v>
      </c>
      <c r="L9198" t="s">
        <v>52</v>
      </c>
      <c r="M9198">
        <v>20227.489099999999</v>
      </c>
      <c r="N9198">
        <v>133</v>
      </c>
      <c r="O9198" t="s">
        <v>39</v>
      </c>
      <c r="P9198" t="s">
        <v>39</v>
      </c>
      <c r="Q9198" s="2">
        <v>44626</v>
      </c>
      <c r="R9198" t="s">
        <v>23</v>
      </c>
      <c r="S9198" t="s">
        <v>24</v>
      </c>
      <c r="T9198">
        <f>_xlfn.DAYS(Raw_data_US_healthcare[[#This Row],[Discharge Date]],Raw_data_US_healthcare[[#This Row],[Date of Admission]])</f>
        <v>16</v>
      </c>
    </row>
    <row r="9199" spans="1:20" x14ac:dyDescent="0.3">
      <c r="A9199" t="s">
        <v>26512</v>
      </c>
      <c r="B9199" t="s">
        <v>24526</v>
      </c>
      <c r="C9199">
        <v>44</v>
      </c>
      <c r="D9199" t="str">
        <f>IF(Raw_data_US_healthcare[[#This Row],[Age]]&lt;35,"Young",IF(Raw_data_US_healthcare[[#This Row],[Age]]&lt;60,"Middle","Senior"))</f>
        <v>Middle</v>
      </c>
      <c r="E9199" t="s">
        <v>26</v>
      </c>
      <c r="F9199" t="s">
        <v>228</v>
      </c>
      <c r="G9199" t="s">
        <v>228</v>
      </c>
      <c r="H9199" t="s">
        <v>26514</v>
      </c>
      <c r="I9199" s="2">
        <v>44832</v>
      </c>
      <c r="J9199" t="s">
        <v>24527</v>
      </c>
      <c r="K9199" t="s">
        <v>23637</v>
      </c>
      <c r="L9199" t="s">
        <v>52</v>
      </c>
      <c r="M9199">
        <v>34424.576999999997</v>
      </c>
      <c r="N9199">
        <v>339</v>
      </c>
      <c r="O9199" t="s">
        <v>22</v>
      </c>
      <c r="P9199" t="s">
        <v>22</v>
      </c>
      <c r="Q9199" s="2">
        <v>44839</v>
      </c>
      <c r="R9199" t="s">
        <v>48</v>
      </c>
      <c r="S9199" t="s">
        <v>33</v>
      </c>
      <c r="T9199">
        <f>_xlfn.DAYS(Raw_data_US_healthcare[[#This Row],[Discharge Date]],Raw_data_US_healthcare[[#This Row],[Date of Admission]])</f>
        <v>7</v>
      </c>
    </row>
    <row r="9200" spans="1:20" x14ac:dyDescent="0.3">
      <c r="A9200" t="s">
        <v>26511</v>
      </c>
      <c r="B9200" t="s">
        <v>24528</v>
      </c>
      <c r="C9200">
        <v>19</v>
      </c>
      <c r="D9200" t="str">
        <f>IF(Raw_data_US_healthcare[[#This Row],[Age]]&lt;35,"Young",IF(Raw_data_US_healthcare[[#This Row],[Age]]&lt;60,"Middle","Senior"))</f>
        <v>Young</v>
      </c>
      <c r="E9200" t="s">
        <v>16</v>
      </c>
      <c r="F9200" t="s">
        <v>113</v>
      </c>
      <c r="G9200" t="s">
        <v>113</v>
      </c>
      <c r="H9200" t="s">
        <v>18</v>
      </c>
      <c r="I9200" s="2">
        <v>44512</v>
      </c>
      <c r="J9200" t="s">
        <v>24529</v>
      </c>
      <c r="K9200" t="s">
        <v>24530</v>
      </c>
      <c r="L9200" t="s">
        <v>56</v>
      </c>
      <c r="M9200">
        <v>8478.1075999999994</v>
      </c>
      <c r="N9200">
        <v>348</v>
      </c>
      <c r="O9200" t="s">
        <v>39</v>
      </c>
      <c r="P9200" t="s">
        <v>39</v>
      </c>
      <c r="Q9200" s="2">
        <v>44542</v>
      </c>
      <c r="R9200" t="s">
        <v>83</v>
      </c>
      <c r="S9200" t="s">
        <v>33</v>
      </c>
      <c r="T9200">
        <f>_xlfn.DAYS(Raw_data_US_healthcare[[#This Row],[Discharge Date]],Raw_data_US_healthcare[[#This Row],[Date of Admission]])</f>
        <v>30</v>
      </c>
    </row>
    <row r="9201" spans="1:20" x14ac:dyDescent="0.3">
      <c r="A9201" t="s">
        <v>26512</v>
      </c>
      <c r="B9201" t="s">
        <v>24531</v>
      </c>
      <c r="C9201">
        <v>46</v>
      </c>
      <c r="D9201" t="str">
        <f>IF(Raw_data_US_healthcare[[#This Row],[Age]]&lt;35,"Young",IF(Raw_data_US_healthcare[[#This Row],[Age]]&lt;60,"Middle","Senior"))</f>
        <v>Middle</v>
      </c>
      <c r="E9201" t="s">
        <v>26</v>
      </c>
      <c r="F9201" t="s">
        <v>35</v>
      </c>
      <c r="G9201" t="s">
        <v>35</v>
      </c>
      <c r="H9201" t="s">
        <v>18</v>
      </c>
      <c r="I9201" s="2">
        <v>44833</v>
      </c>
      <c r="J9201" t="s">
        <v>24532</v>
      </c>
      <c r="K9201" t="s">
        <v>24533</v>
      </c>
      <c r="L9201" t="s">
        <v>56</v>
      </c>
      <c r="M9201">
        <v>14324.3102</v>
      </c>
      <c r="N9201">
        <v>355</v>
      </c>
      <c r="O9201" t="s">
        <v>39</v>
      </c>
      <c r="P9201" t="s">
        <v>39</v>
      </c>
      <c r="Q9201" s="2">
        <v>44842</v>
      </c>
      <c r="R9201" t="s">
        <v>48</v>
      </c>
      <c r="S9201" t="s">
        <v>45</v>
      </c>
      <c r="T9201">
        <f>_xlfn.DAYS(Raw_data_US_healthcare[[#This Row],[Discharge Date]],Raw_data_US_healthcare[[#This Row],[Date of Admission]])</f>
        <v>9</v>
      </c>
    </row>
    <row r="9202" spans="1:20" x14ac:dyDescent="0.3">
      <c r="A9202" t="s">
        <v>26512</v>
      </c>
      <c r="B9202" t="s">
        <v>24534</v>
      </c>
      <c r="C9202">
        <v>29</v>
      </c>
      <c r="D9202" t="str">
        <f>IF(Raw_data_US_healthcare[[#This Row],[Age]]&lt;35,"Young",IF(Raw_data_US_healthcare[[#This Row],[Age]]&lt;60,"Middle","Senior"))</f>
        <v>Young</v>
      </c>
      <c r="E9202" t="s">
        <v>26</v>
      </c>
      <c r="F9202" t="s">
        <v>27</v>
      </c>
      <c r="G9202" t="s">
        <v>27</v>
      </c>
      <c r="H9202" t="s">
        <v>28</v>
      </c>
      <c r="I9202" s="2">
        <v>43670</v>
      </c>
      <c r="J9202" t="s">
        <v>24535</v>
      </c>
      <c r="K9202" t="s">
        <v>24536</v>
      </c>
      <c r="L9202" t="s">
        <v>52</v>
      </c>
      <c r="M9202">
        <v>34644.748200000002</v>
      </c>
      <c r="N9202">
        <v>416</v>
      </c>
      <c r="O9202" t="s">
        <v>39</v>
      </c>
      <c r="P9202" t="s">
        <v>39</v>
      </c>
      <c r="Q9202" s="2">
        <v>43690</v>
      </c>
      <c r="R9202" t="s">
        <v>83</v>
      </c>
      <c r="S9202" t="s">
        <v>45</v>
      </c>
      <c r="T9202">
        <f>_xlfn.DAYS(Raw_data_US_healthcare[[#This Row],[Discharge Date]],Raw_data_US_healthcare[[#This Row],[Date of Admission]])</f>
        <v>20</v>
      </c>
    </row>
    <row r="9203" spans="1:20" x14ac:dyDescent="0.3">
      <c r="A9203" t="s">
        <v>26512</v>
      </c>
      <c r="B9203" t="s">
        <v>24537</v>
      </c>
      <c r="C9203">
        <v>78</v>
      </c>
      <c r="D9203" t="str">
        <f>IF(Raw_data_US_healthcare[[#This Row],[Age]]&lt;35,"Young",IF(Raw_data_US_healthcare[[#This Row],[Age]]&lt;60,"Middle","Senior"))</f>
        <v>Senior</v>
      </c>
      <c r="E9203" t="s">
        <v>26</v>
      </c>
      <c r="F9203" t="s">
        <v>35</v>
      </c>
      <c r="G9203" t="s">
        <v>35</v>
      </c>
      <c r="H9203" t="s">
        <v>18</v>
      </c>
      <c r="I9203" s="2">
        <v>44420</v>
      </c>
      <c r="J9203" t="s">
        <v>24538</v>
      </c>
      <c r="K9203" t="s">
        <v>214</v>
      </c>
      <c r="L9203" t="s">
        <v>52</v>
      </c>
      <c r="M9203">
        <v>24779.7942</v>
      </c>
      <c r="N9203">
        <v>150</v>
      </c>
      <c r="O9203" t="s">
        <v>43</v>
      </c>
      <c r="P9203" t="s">
        <v>43</v>
      </c>
      <c r="Q9203" s="2">
        <v>44436</v>
      </c>
      <c r="R9203" t="s">
        <v>83</v>
      </c>
      <c r="S9203" t="s">
        <v>33</v>
      </c>
      <c r="T9203">
        <f>_xlfn.DAYS(Raw_data_US_healthcare[[#This Row],[Discharge Date]],Raw_data_US_healthcare[[#This Row],[Date of Admission]])</f>
        <v>16</v>
      </c>
    </row>
    <row r="9204" spans="1:20" x14ac:dyDescent="0.3">
      <c r="A9204" t="s">
        <v>26512</v>
      </c>
      <c r="B9204" t="s">
        <v>20037</v>
      </c>
      <c r="C9204">
        <v>59</v>
      </c>
      <c r="D9204" t="str">
        <f>IF(Raw_data_US_healthcare[[#This Row],[Age]]&lt;35,"Young",IF(Raw_data_US_healthcare[[#This Row],[Age]]&lt;60,"Middle","Senior"))</f>
        <v>Middle</v>
      </c>
      <c r="E9204" t="s">
        <v>26</v>
      </c>
      <c r="F9204" t="s">
        <v>17</v>
      </c>
      <c r="G9204" t="s">
        <v>17</v>
      </c>
      <c r="H9204" t="s">
        <v>26516</v>
      </c>
      <c r="I9204" s="2">
        <v>45059</v>
      </c>
      <c r="J9204" t="s">
        <v>24539</v>
      </c>
      <c r="K9204" t="s">
        <v>24540</v>
      </c>
      <c r="L9204" t="s">
        <v>60</v>
      </c>
      <c r="M9204">
        <v>14225.2808</v>
      </c>
      <c r="N9204">
        <v>296</v>
      </c>
      <c r="O9204" t="s">
        <v>43</v>
      </c>
      <c r="P9204" t="s">
        <v>43</v>
      </c>
      <c r="Q9204" s="2">
        <v>45066</v>
      </c>
      <c r="R9204" t="s">
        <v>23</v>
      </c>
      <c r="S9204" t="s">
        <v>24</v>
      </c>
      <c r="T9204">
        <f>_xlfn.DAYS(Raw_data_US_healthcare[[#This Row],[Discharge Date]],Raw_data_US_healthcare[[#This Row],[Date of Admission]])</f>
        <v>7</v>
      </c>
    </row>
    <row r="9205" spans="1:20" x14ac:dyDescent="0.3">
      <c r="A9205" t="s">
        <v>26511</v>
      </c>
      <c r="B9205" t="s">
        <v>24541</v>
      </c>
      <c r="C9205">
        <v>19</v>
      </c>
      <c r="D9205" t="str">
        <f>IF(Raw_data_US_healthcare[[#This Row],[Age]]&lt;35,"Young",IF(Raw_data_US_healthcare[[#This Row],[Age]]&lt;60,"Middle","Senior"))</f>
        <v>Young</v>
      </c>
      <c r="E9205" t="s">
        <v>16</v>
      </c>
      <c r="F9205" t="s">
        <v>62</v>
      </c>
      <c r="G9205" t="s">
        <v>62</v>
      </c>
      <c r="H9205" t="s">
        <v>28</v>
      </c>
      <c r="I9205" s="2">
        <v>44887</v>
      </c>
      <c r="J9205" t="s">
        <v>12852</v>
      </c>
      <c r="K9205" t="s">
        <v>24542</v>
      </c>
      <c r="L9205" t="s">
        <v>31</v>
      </c>
      <c r="M9205">
        <v>16929.147099999998</v>
      </c>
      <c r="N9205">
        <v>500</v>
      </c>
      <c r="O9205" t="s">
        <v>43</v>
      </c>
      <c r="P9205" t="s">
        <v>43</v>
      </c>
      <c r="Q9205" s="2">
        <v>44891</v>
      </c>
      <c r="R9205" t="s">
        <v>32</v>
      </c>
      <c r="S9205" t="s">
        <v>24</v>
      </c>
      <c r="T9205">
        <f>_xlfn.DAYS(Raw_data_US_healthcare[[#This Row],[Discharge Date]],Raw_data_US_healthcare[[#This Row],[Date of Admission]])</f>
        <v>4</v>
      </c>
    </row>
    <row r="9206" spans="1:20" x14ac:dyDescent="0.3">
      <c r="A9206" t="s">
        <v>26512</v>
      </c>
      <c r="B9206" t="s">
        <v>24543</v>
      </c>
      <c r="C9206">
        <v>57</v>
      </c>
      <c r="D9206" t="str">
        <f>IF(Raw_data_US_healthcare[[#This Row],[Age]]&lt;35,"Young",IF(Raw_data_US_healthcare[[#This Row],[Age]]&lt;60,"Middle","Senior"))</f>
        <v>Middle</v>
      </c>
      <c r="E9206" t="s">
        <v>26</v>
      </c>
      <c r="F9206" t="s">
        <v>113</v>
      </c>
      <c r="G9206" t="s">
        <v>113</v>
      </c>
      <c r="H9206" t="s">
        <v>36</v>
      </c>
      <c r="I9206" s="2">
        <v>45071</v>
      </c>
      <c r="J9206" t="s">
        <v>24544</v>
      </c>
      <c r="K9206" t="s">
        <v>24545</v>
      </c>
      <c r="L9206" t="s">
        <v>60</v>
      </c>
      <c r="M9206">
        <v>14238.836300000001</v>
      </c>
      <c r="N9206">
        <v>450</v>
      </c>
      <c r="O9206" t="s">
        <v>22</v>
      </c>
      <c r="P9206" t="s">
        <v>22</v>
      </c>
      <c r="Q9206" s="2">
        <v>45073</v>
      </c>
      <c r="R9206" t="s">
        <v>44</v>
      </c>
      <c r="S9206" t="s">
        <v>33</v>
      </c>
      <c r="T9206">
        <f>_xlfn.DAYS(Raw_data_US_healthcare[[#This Row],[Discharge Date]],Raw_data_US_healthcare[[#This Row],[Date of Admission]])</f>
        <v>2</v>
      </c>
    </row>
    <row r="9207" spans="1:20" x14ac:dyDescent="0.3">
      <c r="A9207" t="s">
        <v>26512</v>
      </c>
      <c r="B9207" t="s">
        <v>24546</v>
      </c>
      <c r="C9207">
        <v>59</v>
      </c>
      <c r="D9207" t="str">
        <f>IF(Raw_data_US_healthcare[[#This Row],[Age]]&lt;35,"Young",IF(Raw_data_US_healthcare[[#This Row],[Age]]&lt;60,"Middle","Senior"))</f>
        <v>Middle</v>
      </c>
      <c r="E9207" t="s">
        <v>26</v>
      </c>
      <c r="F9207" t="s">
        <v>62</v>
      </c>
      <c r="G9207" t="s">
        <v>62</v>
      </c>
      <c r="H9207" t="s">
        <v>26516</v>
      </c>
      <c r="I9207" s="2">
        <v>44555</v>
      </c>
      <c r="J9207" t="s">
        <v>24547</v>
      </c>
      <c r="K9207" t="s">
        <v>11793</v>
      </c>
      <c r="L9207" t="s">
        <v>31</v>
      </c>
      <c r="M9207">
        <v>18509.7058</v>
      </c>
      <c r="N9207">
        <v>276</v>
      </c>
      <c r="O9207" t="s">
        <v>39</v>
      </c>
      <c r="P9207" t="s">
        <v>39</v>
      </c>
      <c r="Q9207" s="2">
        <v>44575</v>
      </c>
      <c r="R9207" t="s">
        <v>32</v>
      </c>
      <c r="S9207" t="s">
        <v>45</v>
      </c>
      <c r="T9207">
        <f>_xlfn.DAYS(Raw_data_US_healthcare[[#This Row],[Discharge Date]],Raw_data_US_healthcare[[#This Row],[Date of Admission]])</f>
        <v>20</v>
      </c>
    </row>
    <row r="9208" spans="1:20" x14ac:dyDescent="0.3">
      <c r="A9208" t="s">
        <v>26512</v>
      </c>
      <c r="B9208" t="s">
        <v>24548</v>
      </c>
      <c r="C9208">
        <v>76</v>
      </c>
      <c r="D9208" t="str">
        <f>IF(Raw_data_US_healthcare[[#This Row],[Age]]&lt;35,"Young",IF(Raw_data_US_healthcare[[#This Row],[Age]]&lt;60,"Middle","Senior"))</f>
        <v>Senior</v>
      </c>
      <c r="E9208" t="s">
        <v>26</v>
      </c>
      <c r="F9208" t="s">
        <v>113</v>
      </c>
      <c r="G9208" t="s">
        <v>113</v>
      </c>
      <c r="H9208" t="s">
        <v>26514</v>
      </c>
      <c r="I9208" s="2">
        <v>44625</v>
      </c>
      <c r="J9208" t="s">
        <v>24549</v>
      </c>
      <c r="K9208" t="s">
        <v>24550</v>
      </c>
      <c r="L9208" t="s">
        <v>60</v>
      </c>
      <c r="M9208">
        <v>21021.710299999999</v>
      </c>
      <c r="N9208">
        <v>244</v>
      </c>
      <c r="O9208" t="s">
        <v>22</v>
      </c>
      <c r="P9208" t="s">
        <v>22</v>
      </c>
      <c r="Q9208" s="2">
        <v>44627</v>
      </c>
      <c r="R9208" t="s">
        <v>32</v>
      </c>
      <c r="S9208" t="s">
        <v>24</v>
      </c>
      <c r="T9208">
        <f>_xlfn.DAYS(Raw_data_US_healthcare[[#This Row],[Discharge Date]],Raw_data_US_healthcare[[#This Row],[Date of Admission]])</f>
        <v>2</v>
      </c>
    </row>
    <row r="9209" spans="1:20" x14ac:dyDescent="0.3">
      <c r="A9209" t="s">
        <v>26512</v>
      </c>
      <c r="B9209" t="s">
        <v>24551</v>
      </c>
      <c r="C9209">
        <v>33</v>
      </c>
      <c r="D9209" t="str">
        <f>IF(Raw_data_US_healthcare[[#This Row],[Age]]&lt;35,"Young",IF(Raw_data_US_healthcare[[#This Row],[Age]]&lt;60,"Middle","Senior"))</f>
        <v>Young</v>
      </c>
      <c r="E9209" t="s">
        <v>26</v>
      </c>
      <c r="F9209" t="s">
        <v>62</v>
      </c>
      <c r="G9209" t="s">
        <v>62</v>
      </c>
      <c r="H9209" t="s">
        <v>28</v>
      </c>
      <c r="I9209" s="2">
        <v>45122</v>
      </c>
      <c r="J9209" t="s">
        <v>24552</v>
      </c>
      <c r="K9209" t="s">
        <v>21135</v>
      </c>
      <c r="L9209" t="s">
        <v>60</v>
      </c>
      <c r="M9209">
        <v>30323.468000000001</v>
      </c>
      <c r="N9209">
        <v>112</v>
      </c>
      <c r="O9209" t="s">
        <v>39</v>
      </c>
      <c r="P9209" t="s">
        <v>39</v>
      </c>
      <c r="Q9209" s="2">
        <v>45125</v>
      </c>
      <c r="R9209" t="s">
        <v>48</v>
      </c>
      <c r="S9209" t="s">
        <v>24</v>
      </c>
      <c r="T9209">
        <f>_xlfn.DAYS(Raw_data_US_healthcare[[#This Row],[Discharge Date]],Raw_data_US_healthcare[[#This Row],[Date of Admission]])</f>
        <v>3</v>
      </c>
    </row>
    <row r="9210" spans="1:20" x14ac:dyDescent="0.3">
      <c r="A9210" t="s">
        <v>26512</v>
      </c>
      <c r="B9210" t="s">
        <v>24553</v>
      </c>
      <c r="C9210">
        <v>44</v>
      </c>
      <c r="D9210" t="str">
        <f>IF(Raw_data_US_healthcare[[#This Row],[Age]]&lt;35,"Young",IF(Raw_data_US_healthcare[[#This Row],[Age]]&lt;60,"Middle","Senior"))</f>
        <v>Middle</v>
      </c>
      <c r="E9210" t="s">
        <v>26</v>
      </c>
      <c r="F9210" t="s">
        <v>62</v>
      </c>
      <c r="G9210" t="s">
        <v>62</v>
      </c>
      <c r="H9210" t="s">
        <v>26514</v>
      </c>
      <c r="I9210" s="2">
        <v>44934</v>
      </c>
      <c r="J9210" t="s">
        <v>24554</v>
      </c>
      <c r="K9210" t="s">
        <v>24555</v>
      </c>
      <c r="L9210" t="s">
        <v>56</v>
      </c>
      <c r="M9210">
        <v>14228.876099999999</v>
      </c>
      <c r="N9210">
        <v>122</v>
      </c>
      <c r="O9210" t="s">
        <v>43</v>
      </c>
      <c r="P9210" t="s">
        <v>43</v>
      </c>
      <c r="Q9210" s="2">
        <v>44958</v>
      </c>
      <c r="R9210" t="s">
        <v>32</v>
      </c>
      <c r="S9210" t="s">
        <v>33</v>
      </c>
      <c r="T9210">
        <f>_xlfn.DAYS(Raw_data_US_healthcare[[#This Row],[Discharge Date]],Raw_data_US_healthcare[[#This Row],[Date of Admission]])</f>
        <v>24</v>
      </c>
    </row>
    <row r="9211" spans="1:20" x14ac:dyDescent="0.3">
      <c r="A9211" t="s">
        <v>26511</v>
      </c>
      <c r="B9211" t="s">
        <v>24556</v>
      </c>
      <c r="C9211">
        <v>67</v>
      </c>
      <c r="D9211" t="str">
        <f>IF(Raw_data_US_healthcare[[#This Row],[Age]]&lt;35,"Young",IF(Raw_data_US_healthcare[[#This Row],[Age]]&lt;60,"Middle","Senior"))</f>
        <v>Senior</v>
      </c>
      <c r="E9211" t="s">
        <v>16</v>
      </c>
      <c r="F9211" t="s">
        <v>62</v>
      </c>
      <c r="G9211" t="s">
        <v>62</v>
      </c>
      <c r="H9211" t="s">
        <v>26514</v>
      </c>
      <c r="I9211" s="2">
        <v>43501</v>
      </c>
      <c r="J9211" t="s">
        <v>24557</v>
      </c>
      <c r="K9211" t="s">
        <v>24558</v>
      </c>
      <c r="L9211" t="s">
        <v>21</v>
      </c>
      <c r="M9211">
        <v>27076.920600000001</v>
      </c>
      <c r="N9211">
        <v>248</v>
      </c>
      <c r="O9211" t="s">
        <v>22</v>
      </c>
      <c r="P9211" t="s">
        <v>22</v>
      </c>
      <c r="Q9211" s="2">
        <v>43506</v>
      </c>
      <c r="R9211" t="s">
        <v>44</v>
      </c>
      <c r="S9211" t="s">
        <v>45</v>
      </c>
      <c r="T9211">
        <f>_xlfn.DAYS(Raw_data_US_healthcare[[#This Row],[Discharge Date]],Raw_data_US_healthcare[[#This Row],[Date of Admission]])</f>
        <v>5</v>
      </c>
    </row>
    <row r="9212" spans="1:20" x14ac:dyDescent="0.3">
      <c r="A9212" t="s">
        <v>26512</v>
      </c>
      <c r="B9212" t="s">
        <v>24559</v>
      </c>
      <c r="C9212">
        <v>59</v>
      </c>
      <c r="D9212" t="str">
        <f>IF(Raw_data_US_healthcare[[#This Row],[Age]]&lt;35,"Young",IF(Raw_data_US_healthcare[[#This Row],[Age]]&lt;60,"Middle","Senior"))</f>
        <v>Middle</v>
      </c>
      <c r="E9212" t="s">
        <v>26</v>
      </c>
      <c r="F9212" t="s">
        <v>88</v>
      </c>
      <c r="G9212" t="s">
        <v>88</v>
      </c>
      <c r="H9212" t="s">
        <v>36</v>
      </c>
      <c r="I9212" s="2">
        <v>44343</v>
      </c>
      <c r="J9212" t="s">
        <v>24560</v>
      </c>
      <c r="K9212" t="s">
        <v>24561</v>
      </c>
      <c r="L9212" t="s">
        <v>21</v>
      </c>
      <c r="M9212">
        <v>19138.119299999998</v>
      </c>
      <c r="N9212">
        <v>313</v>
      </c>
      <c r="O9212" t="s">
        <v>22</v>
      </c>
      <c r="P9212" t="s">
        <v>22</v>
      </c>
      <c r="Q9212" s="2">
        <v>44348</v>
      </c>
      <c r="R9212" t="s">
        <v>23</v>
      </c>
      <c r="S9212" t="s">
        <v>24</v>
      </c>
      <c r="T9212">
        <f>_xlfn.DAYS(Raw_data_US_healthcare[[#This Row],[Discharge Date]],Raw_data_US_healthcare[[#This Row],[Date of Admission]])</f>
        <v>5</v>
      </c>
    </row>
    <row r="9213" spans="1:20" x14ac:dyDescent="0.3">
      <c r="A9213" t="s">
        <v>26511</v>
      </c>
      <c r="B9213" t="s">
        <v>24562</v>
      </c>
      <c r="C9213">
        <v>27</v>
      </c>
      <c r="D9213" t="str">
        <f>IF(Raw_data_US_healthcare[[#This Row],[Age]]&lt;35,"Young",IF(Raw_data_US_healthcare[[#This Row],[Age]]&lt;60,"Middle","Senior"))</f>
        <v>Young</v>
      </c>
      <c r="E9213" t="s">
        <v>16</v>
      </c>
      <c r="F9213" t="s">
        <v>62</v>
      </c>
      <c r="G9213" t="s">
        <v>62</v>
      </c>
      <c r="H9213" t="s">
        <v>69</v>
      </c>
      <c r="I9213" s="2">
        <v>43969</v>
      </c>
      <c r="J9213" t="s">
        <v>24563</v>
      </c>
      <c r="K9213" t="s">
        <v>24564</v>
      </c>
      <c r="L9213" t="s">
        <v>60</v>
      </c>
      <c r="M9213">
        <v>8666.4827000000005</v>
      </c>
      <c r="N9213">
        <v>314</v>
      </c>
      <c r="O9213" t="s">
        <v>22</v>
      </c>
      <c r="P9213" t="s">
        <v>22</v>
      </c>
      <c r="Q9213" s="2">
        <v>43986</v>
      </c>
      <c r="R9213" t="s">
        <v>83</v>
      </c>
      <c r="S9213" t="s">
        <v>45</v>
      </c>
      <c r="T9213">
        <f>_xlfn.DAYS(Raw_data_US_healthcare[[#This Row],[Discharge Date]],Raw_data_US_healthcare[[#This Row],[Date of Admission]])</f>
        <v>17</v>
      </c>
    </row>
    <row r="9214" spans="1:20" x14ac:dyDescent="0.3">
      <c r="A9214" t="s">
        <v>26511</v>
      </c>
      <c r="B9214" t="s">
        <v>20904</v>
      </c>
      <c r="C9214">
        <v>78</v>
      </c>
      <c r="D9214" t="str">
        <f>IF(Raw_data_US_healthcare[[#This Row],[Age]]&lt;35,"Young",IF(Raw_data_US_healthcare[[#This Row],[Age]]&lt;60,"Middle","Senior"))</f>
        <v>Senior</v>
      </c>
      <c r="E9214" t="s">
        <v>16</v>
      </c>
      <c r="F9214" t="s">
        <v>228</v>
      </c>
      <c r="G9214" t="s">
        <v>228</v>
      </c>
      <c r="H9214" t="s">
        <v>26514</v>
      </c>
      <c r="I9214" s="2">
        <v>44954</v>
      </c>
      <c r="J9214" t="s">
        <v>24565</v>
      </c>
      <c r="K9214" t="s">
        <v>24566</v>
      </c>
      <c r="L9214" t="s">
        <v>60</v>
      </c>
      <c r="M9214">
        <v>20238.5409</v>
      </c>
      <c r="N9214">
        <v>353</v>
      </c>
      <c r="O9214" t="s">
        <v>43</v>
      </c>
      <c r="P9214" t="s">
        <v>43</v>
      </c>
      <c r="Q9214" s="2">
        <v>44960</v>
      </c>
      <c r="R9214" t="s">
        <v>48</v>
      </c>
      <c r="S9214" t="s">
        <v>33</v>
      </c>
      <c r="T9214">
        <f>_xlfn.DAYS(Raw_data_US_healthcare[[#This Row],[Discharge Date]],Raw_data_US_healthcare[[#This Row],[Date of Admission]])</f>
        <v>6</v>
      </c>
    </row>
    <row r="9215" spans="1:20" x14ac:dyDescent="0.3">
      <c r="A9215" t="s">
        <v>26511</v>
      </c>
      <c r="B9215" t="s">
        <v>24567</v>
      </c>
      <c r="C9215">
        <v>77</v>
      </c>
      <c r="D9215" t="str">
        <f>IF(Raw_data_US_healthcare[[#This Row],[Age]]&lt;35,"Young",IF(Raw_data_US_healthcare[[#This Row],[Age]]&lt;60,"Middle","Senior"))</f>
        <v>Senior</v>
      </c>
      <c r="E9215" t="s">
        <v>16</v>
      </c>
      <c r="F9215" t="s">
        <v>17</v>
      </c>
      <c r="G9215" t="s">
        <v>17</v>
      </c>
      <c r="H9215" t="s">
        <v>26516</v>
      </c>
      <c r="I9215" s="2">
        <v>44722</v>
      </c>
      <c r="J9215" t="s">
        <v>24568</v>
      </c>
      <c r="K9215" t="s">
        <v>24569</v>
      </c>
      <c r="L9215" t="s">
        <v>21</v>
      </c>
      <c r="M9215">
        <v>13584.0206</v>
      </c>
      <c r="N9215">
        <v>269</v>
      </c>
      <c r="O9215" t="s">
        <v>39</v>
      </c>
      <c r="P9215" t="s">
        <v>39</v>
      </c>
      <c r="Q9215" s="2">
        <v>44748</v>
      </c>
      <c r="R9215" t="s">
        <v>44</v>
      </c>
      <c r="S9215" t="s">
        <v>45</v>
      </c>
      <c r="T9215">
        <f>_xlfn.DAYS(Raw_data_US_healthcare[[#This Row],[Discharge Date]],Raw_data_US_healthcare[[#This Row],[Date of Admission]])</f>
        <v>26</v>
      </c>
    </row>
    <row r="9216" spans="1:20" x14ac:dyDescent="0.3">
      <c r="A9216" t="s">
        <v>26512</v>
      </c>
      <c r="B9216" t="s">
        <v>4796</v>
      </c>
      <c r="C9216">
        <v>82</v>
      </c>
      <c r="D9216" t="str">
        <f>IF(Raw_data_US_healthcare[[#This Row],[Age]]&lt;35,"Young",IF(Raw_data_US_healthcare[[#This Row],[Age]]&lt;60,"Middle","Senior"))</f>
        <v>Senior</v>
      </c>
      <c r="E9216" t="s">
        <v>26</v>
      </c>
      <c r="F9216" t="s">
        <v>228</v>
      </c>
      <c r="G9216" t="s">
        <v>228</v>
      </c>
      <c r="H9216" t="s">
        <v>18</v>
      </c>
      <c r="I9216" s="2">
        <v>44359</v>
      </c>
      <c r="J9216" t="s">
        <v>19508</v>
      </c>
      <c r="K9216" t="s">
        <v>2140</v>
      </c>
      <c r="L9216" t="s">
        <v>52</v>
      </c>
      <c r="M9216">
        <v>44749.173000000003</v>
      </c>
      <c r="N9216">
        <v>250</v>
      </c>
      <c r="O9216" t="s">
        <v>39</v>
      </c>
      <c r="P9216" t="s">
        <v>39</v>
      </c>
      <c r="Q9216" s="2">
        <v>44377</v>
      </c>
      <c r="R9216" t="s">
        <v>48</v>
      </c>
      <c r="S9216" t="s">
        <v>24</v>
      </c>
      <c r="T9216">
        <f>_xlfn.DAYS(Raw_data_US_healthcare[[#This Row],[Discharge Date]],Raw_data_US_healthcare[[#This Row],[Date of Admission]])</f>
        <v>18</v>
      </c>
    </row>
    <row r="9217" spans="1:20" x14ac:dyDescent="0.3">
      <c r="A9217" t="s">
        <v>26512</v>
      </c>
      <c r="B9217" t="s">
        <v>24570</v>
      </c>
      <c r="C9217">
        <v>69</v>
      </c>
      <c r="D9217" t="str">
        <f>IF(Raw_data_US_healthcare[[#This Row],[Age]]&lt;35,"Young",IF(Raw_data_US_healthcare[[#This Row],[Age]]&lt;60,"Middle","Senior"))</f>
        <v>Senior</v>
      </c>
      <c r="E9217" t="s">
        <v>26</v>
      </c>
      <c r="F9217" t="s">
        <v>17</v>
      </c>
      <c r="G9217" t="s">
        <v>17</v>
      </c>
      <c r="H9217" t="s">
        <v>69</v>
      </c>
      <c r="I9217" s="2">
        <v>43544</v>
      </c>
      <c r="J9217" t="s">
        <v>9394</v>
      </c>
      <c r="K9217" t="s">
        <v>24571</v>
      </c>
      <c r="L9217" t="s">
        <v>31</v>
      </c>
      <c r="M9217">
        <v>17129.655299999999</v>
      </c>
      <c r="N9217">
        <v>136</v>
      </c>
      <c r="O9217" t="s">
        <v>39</v>
      </c>
      <c r="P9217" t="s">
        <v>39</v>
      </c>
      <c r="Q9217" s="2">
        <v>43572</v>
      </c>
      <c r="R9217" t="s">
        <v>44</v>
      </c>
      <c r="S9217" t="s">
        <v>33</v>
      </c>
      <c r="T9217">
        <f>_xlfn.DAYS(Raw_data_US_healthcare[[#This Row],[Discharge Date]],Raw_data_US_healthcare[[#This Row],[Date of Admission]])</f>
        <v>28</v>
      </c>
    </row>
    <row r="9218" spans="1:20" x14ac:dyDescent="0.3">
      <c r="A9218" t="s">
        <v>26511</v>
      </c>
      <c r="B9218" t="s">
        <v>24572</v>
      </c>
      <c r="C9218">
        <v>44</v>
      </c>
      <c r="D9218" t="str">
        <f>IF(Raw_data_US_healthcare[[#This Row],[Age]]&lt;35,"Young",IF(Raw_data_US_healthcare[[#This Row],[Age]]&lt;60,"Middle","Senior"))</f>
        <v>Middle</v>
      </c>
      <c r="E9218" t="s">
        <v>16</v>
      </c>
      <c r="F9218" t="s">
        <v>35</v>
      </c>
      <c r="G9218" t="s">
        <v>35</v>
      </c>
      <c r="H9218" t="s">
        <v>28</v>
      </c>
      <c r="I9218" s="2">
        <v>43661</v>
      </c>
      <c r="J9218" t="s">
        <v>24573</v>
      </c>
      <c r="K9218" t="s">
        <v>24574</v>
      </c>
      <c r="L9218" t="s">
        <v>52</v>
      </c>
      <c r="M9218">
        <v>26010.5543</v>
      </c>
      <c r="N9218">
        <v>292</v>
      </c>
      <c r="O9218" t="s">
        <v>22</v>
      </c>
      <c r="P9218" t="s">
        <v>22</v>
      </c>
      <c r="Q9218" s="2">
        <v>43662</v>
      </c>
      <c r="R9218" t="s">
        <v>44</v>
      </c>
      <c r="S9218" t="s">
        <v>45</v>
      </c>
      <c r="T9218">
        <f>_xlfn.DAYS(Raw_data_US_healthcare[[#This Row],[Discharge Date]],Raw_data_US_healthcare[[#This Row],[Date of Admission]])</f>
        <v>1</v>
      </c>
    </row>
    <row r="9219" spans="1:20" x14ac:dyDescent="0.3">
      <c r="A9219" t="s">
        <v>26512</v>
      </c>
      <c r="B9219" t="s">
        <v>24575</v>
      </c>
      <c r="C9219">
        <v>79</v>
      </c>
      <c r="D9219" t="str">
        <f>IF(Raw_data_US_healthcare[[#This Row],[Age]]&lt;35,"Young",IF(Raw_data_US_healthcare[[#This Row],[Age]]&lt;60,"Middle","Senior"))</f>
        <v>Senior</v>
      </c>
      <c r="E9219" t="s">
        <v>26</v>
      </c>
      <c r="F9219" t="s">
        <v>113</v>
      </c>
      <c r="G9219" t="s">
        <v>113</v>
      </c>
      <c r="H9219" t="s">
        <v>69</v>
      </c>
      <c r="I9219" s="2">
        <v>45086</v>
      </c>
      <c r="J9219" t="s">
        <v>24576</v>
      </c>
      <c r="K9219" t="s">
        <v>24577</v>
      </c>
      <c r="L9219" t="s">
        <v>21</v>
      </c>
      <c r="M9219">
        <v>67595.541100000002</v>
      </c>
      <c r="N9219">
        <v>144</v>
      </c>
      <c r="O9219" t="s">
        <v>22</v>
      </c>
      <c r="P9219" t="s">
        <v>22</v>
      </c>
      <c r="Q9219" s="2">
        <v>45106</v>
      </c>
      <c r="R9219" t="s">
        <v>44</v>
      </c>
      <c r="S9219" t="s">
        <v>45</v>
      </c>
      <c r="T9219">
        <f>_xlfn.DAYS(Raw_data_US_healthcare[[#This Row],[Discharge Date]],Raw_data_US_healthcare[[#This Row],[Date of Admission]])</f>
        <v>20</v>
      </c>
    </row>
    <row r="9220" spans="1:20" x14ac:dyDescent="0.3">
      <c r="A9220" t="s">
        <v>26511</v>
      </c>
      <c r="B9220" t="s">
        <v>24578</v>
      </c>
      <c r="C9220">
        <v>29</v>
      </c>
      <c r="D9220" t="str">
        <f>IF(Raw_data_US_healthcare[[#This Row],[Age]]&lt;35,"Young",IF(Raw_data_US_healthcare[[#This Row],[Age]]&lt;60,"Middle","Senior"))</f>
        <v>Young</v>
      </c>
      <c r="E9220" t="s">
        <v>16</v>
      </c>
      <c r="F9220" t="s">
        <v>62</v>
      </c>
      <c r="G9220" t="s">
        <v>62</v>
      </c>
      <c r="H9220" t="s">
        <v>36</v>
      </c>
      <c r="I9220" s="2">
        <v>44891</v>
      </c>
      <c r="J9220" t="s">
        <v>24579</v>
      </c>
      <c r="K9220" t="s">
        <v>24580</v>
      </c>
      <c r="L9220" t="s">
        <v>31</v>
      </c>
      <c r="M9220">
        <v>12940.5016</v>
      </c>
      <c r="N9220">
        <v>146</v>
      </c>
      <c r="O9220" t="s">
        <v>39</v>
      </c>
      <c r="P9220" t="s">
        <v>39</v>
      </c>
      <c r="Q9220" s="2">
        <v>44912</v>
      </c>
      <c r="R9220" t="s">
        <v>44</v>
      </c>
      <c r="S9220" t="s">
        <v>24</v>
      </c>
      <c r="T9220">
        <f>_xlfn.DAYS(Raw_data_US_healthcare[[#This Row],[Discharge Date]],Raw_data_US_healthcare[[#This Row],[Date of Admission]])</f>
        <v>21</v>
      </c>
    </row>
    <row r="9221" spans="1:20" x14ac:dyDescent="0.3">
      <c r="A9221" t="s">
        <v>26511</v>
      </c>
      <c r="B9221" t="s">
        <v>24581</v>
      </c>
      <c r="C9221">
        <v>78</v>
      </c>
      <c r="D9221" t="str">
        <f>IF(Raw_data_US_healthcare[[#This Row],[Age]]&lt;35,"Young",IF(Raw_data_US_healthcare[[#This Row],[Age]]&lt;60,"Middle","Senior"))</f>
        <v>Senior</v>
      </c>
      <c r="E9221" t="s">
        <v>16</v>
      </c>
      <c r="F9221" t="s">
        <v>27</v>
      </c>
      <c r="G9221" t="s">
        <v>27</v>
      </c>
      <c r="H9221" t="s">
        <v>18</v>
      </c>
      <c r="I9221" s="2">
        <v>44106</v>
      </c>
      <c r="J9221" t="s">
        <v>24582</v>
      </c>
      <c r="K9221" t="s">
        <v>24583</v>
      </c>
      <c r="L9221" t="s">
        <v>56</v>
      </c>
      <c r="M9221">
        <v>13295.426600000001</v>
      </c>
      <c r="N9221">
        <v>271</v>
      </c>
      <c r="O9221" t="s">
        <v>43</v>
      </c>
      <c r="P9221" t="s">
        <v>43</v>
      </c>
      <c r="Q9221" s="2">
        <v>44134</v>
      </c>
      <c r="R9221" t="s">
        <v>32</v>
      </c>
      <c r="S9221" t="s">
        <v>45</v>
      </c>
      <c r="T9221">
        <f>_xlfn.DAYS(Raw_data_US_healthcare[[#This Row],[Discharge Date]],Raw_data_US_healthcare[[#This Row],[Date of Admission]])</f>
        <v>28</v>
      </c>
    </row>
    <row r="9222" spans="1:20" x14ac:dyDescent="0.3">
      <c r="A9222" t="s">
        <v>26512</v>
      </c>
      <c r="B9222" t="s">
        <v>24584</v>
      </c>
      <c r="C9222">
        <v>54</v>
      </c>
      <c r="D9222" t="str">
        <f>IF(Raw_data_US_healthcare[[#This Row],[Age]]&lt;35,"Young",IF(Raw_data_US_healthcare[[#This Row],[Age]]&lt;60,"Middle","Senior"))</f>
        <v>Middle</v>
      </c>
      <c r="E9222" t="s">
        <v>26</v>
      </c>
      <c r="F9222" t="s">
        <v>35</v>
      </c>
      <c r="G9222" t="s">
        <v>35</v>
      </c>
      <c r="H9222" t="s">
        <v>26514</v>
      </c>
      <c r="I9222" s="2">
        <v>44824</v>
      </c>
      <c r="J9222" t="s">
        <v>13526</v>
      </c>
      <c r="K9222" t="s">
        <v>24585</v>
      </c>
      <c r="L9222" t="s">
        <v>56</v>
      </c>
      <c r="M9222">
        <v>33048.4836</v>
      </c>
      <c r="N9222">
        <v>219</v>
      </c>
      <c r="O9222" t="s">
        <v>43</v>
      </c>
      <c r="P9222" t="s">
        <v>43</v>
      </c>
      <c r="Q9222" s="2">
        <v>44830</v>
      </c>
      <c r="R9222" t="s">
        <v>48</v>
      </c>
      <c r="S9222" t="s">
        <v>33</v>
      </c>
      <c r="T9222">
        <f>_xlfn.DAYS(Raw_data_US_healthcare[[#This Row],[Discharge Date]],Raw_data_US_healthcare[[#This Row],[Date of Admission]])</f>
        <v>6</v>
      </c>
    </row>
    <row r="9223" spans="1:20" x14ac:dyDescent="0.3">
      <c r="A9223" t="s">
        <v>26512</v>
      </c>
      <c r="B9223" t="s">
        <v>10943</v>
      </c>
      <c r="C9223">
        <v>63</v>
      </c>
      <c r="D9223" t="str">
        <f>IF(Raw_data_US_healthcare[[#This Row],[Age]]&lt;35,"Young",IF(Raw_data_US_healthcare[[#This Row],[Age]]&lt;60,"Middle","Senior"))</f>
        <v>Senior</v>
      </c>
      <c r="E9223" t="s">
        <v>26</v>
      </c>
      <c r="F9223" t="s">
        <v>62</v>
      </c>
      <c r="G9223" t="s">
        <v>62</v>
      </c>
      <c r="H9223" t="s">
        <v>36</v>
      </c>
      <c r="I9223" s="2">
        <v>44837</v>
      </c>
      <c r="J9223" t="s">
        <v>24586</v>
      </c>
      <c r="K9223" t="s">
        <v>16095</v>
      </c>
      <c r="L9223" t="s">
        <v>52</v>
      </c>
      <c r="M9223">
        <v>23548.5016</v>
      </c>
      <c r="N9223">
        <v>246</v>
      </c>
      <c r="O9223" t="s">
        <v>22</v>
      </c>
      <c r="P9223" t="s">
        <v>22</v>
      </c>
      <c r="Q9223" s="2">
        <v>44845</v>
      </c>
      <c r="R9223" t="s">
        <v>23</v>
      </c>
      <c r="S9223" t="s">
        <v>45</v>
      </c>
      <c r="T9223">
        <f>_xlfn.DAYS(Raw_data_US_healthcare[[#This Row],[Discharge Date]],Raw_data_US_healthcare[[#This Row],[Date of Admission]])</f>
        <v>8</v>
      </c>
    </row>
    <row r="9224" spans="1:20" x14ac:dyDescent="0.3">
      <c r="A9224" t="s">
        <v>26512</v>
      </c>
      <c r="B9224" t="s">
        <v>24587</v>
      </c>
      <c r="C9224">
        <v>56</v>
      </c>
      <c r="D9224" t="str">
        <f>IF(Raw_data_US_healthcare[[#This Row],[Age]]&lt;35,"Young",IF(Raw_data_US_healthcare[[#This Row],[Age]]&lt;60,"Middle","Senior"))</f>
        <v>Middle</v>
      </c>
      <c r="E9224" t="s">
        <v>26</v>
      </c>
      <c r="F9224" t="s">
        <v>35</v>
      </c>
      <c r="G9224" t="s">
        <v>35</v>
      </c>
      <c r="H9224" t="s">
        <v>36</v>
      </c>
      <c r="I9224" s="2">
        <v>43603</v>
      </c>
      <c r="J9224" t="s">
        <v>20438</v>
      </c>
      <c r="K9224" t="s">
        <v>24588</v>
      </c>
      <c r="L9224" t="s">
        <v>56</v>
      </c>
      <c r="M9224">
        <v>7338.7326999999996</v>
      </c>
      <c r="N9224">
        <v>150</v>
      </c>
      <c r="O9224" t="s">
        <v>22</v>
      </c>
      <c r="P9224" t="s">
        <v>22</v>
      </c>
      <c r="Q9224" s="2">
        <v>43625</v>
      </c>
      <c r="R9224" t="s">
        <v>44</v>
      </c>
      <c r="S9224" t="s">
        <v>24</v>
      </c>
      <c r="T9224">
        <f>_xlfn.DAYS(Raw_data_US_healthcare[[#This Row],[Discharge Date]],Raw_data_US_healthcare[[#This Row],[Date of Admission]])</f>
        <v>22</v>
      </c>
    </row>
    <row r="9225" spans="1:20" x14ac:dyDescent="0.3">
      <c r="A9225" t="s">
        <v>26512</v>
      </c>
      <c r="B9225" t="s">
        <v>24589</v>
      </c>
      <c r="C9225">
        <v>28</v>
      </c>
      <c r="D9225" t="str">
        <f>IF(Raw_data_US_healthcare[[#This Row],[Age]]&lt;35,"Young",IF(Raw_data_US_healthcare[[#This Row],[Age]]&lt;60,"Middle","Senior"))</f>
        <v>Young</v>
      </c>
      <c r="E9225" t="s">
        <v>26</v>
      </c>
      <c r="F9225" t="s">
        <v>35</v>
      </c>
      <c r="G9225" t="s">
        <v>35</v>
      </c>
      <c r="H9225" t="s">
        <v>26514</v>
      </c>
      <c r="I9225" s="2">
        <v>43914</v>
      </c>
      <c r="J9225" t="s">
        <v>24590</v>
      </c>
      <c r="K9225" t="s">
        <v>16876</v>
      </c>
      <c r="L9225" t="s">
        <v>52</v>
      </c>
      <c r="M9225">
        <v>16141.237999999999</v>
      </c>
      <c r="N9225">
        <v>194</v>
      </c>
      <c r="O9225" t="s">
        <v>22</v>
      </c>
      <c r="P9225" t="s">
        <v>22</v>
      </c>
      <c r="Q9225" s="2">
        <v>43915</v>
      </c>
      <c r="R9225" t="s">
        <v>48</v>
      </c>
      <c r="S9225" t="s">
        <v>24</v>
      </c>
      <c r="T9225">
        <f>_xlfn.DAYS(Raw_data_US_healthcare[[#This Row],[Discharge Date]],Raw_data_US_healthcare[[#This Row],[Date of Admission]])</f>
        <v>1</v>
      </c>
    </row>
    <row r="9226" spans="1:20" x14ac:dyDescent="0.3">
      <c r="A9226" t="s">
        <v>26511</v>
      </c>
      <c r="B9226" t="s">
        <v>24591</v>
      </c>
      <c r="C9226">
        <v>37</v>
      </c>
      <c r="D9226" t="str">
        <f>IF(Raw_data_US_healthcare[[#This Row],[Age]]&lt;35,"Young",IF(Raw_data_US_healthcare[[#This Row],[Age]]&lt;60,"Middle","Senior"))</f>
        <v>Middle</v>
      </c>
      <c r="E9226" t="s">
        <v>16</v>
      </c>
      <c r="F9226" t="s">
        <v>228</v>
      </c>
      <c r="G9226" t="s">
        <v>228</v>
      </c>
      <c r="H9226" t="s">
        <v>36</v>
      </c>
      <c r="I9226" s="2">
        <v>44368</v>
      </c>
      <c r="J9226" t="s">
        <v>24592</v>
      </c>
      <c r="K9226" t="s">
        <v>24593</v>
      </c>
      <c r="L9226" t="s">
        <v>60</v>
      </c>
      <c r="M9226">
        <v>11659.838400000001</v>
      </c>
      <c r="N9226">
        <v>176</v>
      </c>
      <c r="O9226" t="s">
        <v>22</v>
      </c>
      <c r="P9226" t="s">
        <v>22</v>
      </c>
      <c r="Q9226" s="2">
        <v>44373</v>
      </c>
      <c r="R9226" t="s">
        <v>83</v>
      </c>
      <c r="S9226" t="s">
        <v>45</v>
      </c>
      <c r="T9226">
        <f>_xlfn.DAYS(Raw_data_US_healthcare[[#This Row],[Discharge Date]],Raw_data_US_healthcare[[#This Row],[Date of Admission]])</f>
        <v>5</v>
      </c>
    </row>
    <row r="9227" spans="1:20" x14ac:dyDescent="0.3">
      <c r="A9227" t="s">
        <v>26511</v>
      </c>
      <c r="B9227" t="s">
        <v>24594</v>
      </c>
      <c r="C9227">
        <v>25</v>
      </c>
      <c r="D9227" t="str">
        <f>IF(Raw_data_US_healthcare[[#This Row],[Age]]&lt;35,"Young",IF(Raw_data_US_healthcare[[#This Row],[Age]]&lt;60,"Middle","Senior"))</f>
        <v>Young</v>
      </c>
      <c r="E9227" t="s">
        <v>16</v>
      </c>
      <c r="F9227" t="s">
        <v>62</v>
      </c>
      <c r="G9227" t="s">
        <v>62</v>
      </c>
      <c r="H9227" t="s">
        <v>18</v>
      </c>
      <c r="I9227" s="2">
        <v>45095</v>
      </c>
      <c r="J9227" t="s">
        <v>12254</v>
      </c>
      <c r="K9227" t="s">
        <v>24595</v>
      </c>
      <c r="L9227" t="s">
        <v>31</v>
      </c>
      <c r="M9227">
        <v>40886.512999999999</v>
      </c>
      <c r="N9227">
        <v>236</v>
      </c>
      <c r="O9227" t="s">
        <v>43</v>
      </c>
      <c r="P9227" t="s">
        <v>43</v>
      </c>
      <c r="Q9227" s="2">
        <v>45096</v>
      </c>
      <c r="R9227" t="s">
        <v>48</v>
      </c>
      <c r="S9227" t="s">
        <v>45</v>
      </c>
      <c r="T9227">
        <f>_xlfn.DAYS(Raw_data_US_healthcare[[#This Row],[Discharge Date]],Raw_data_US_healthcare[[#This Row],[Date of Admission]])</f>
        <v>1</v>
      </c>
    </row>
    <row r="9228" spans="1:20" x14ac:dyDescent="0.3">
      <c r="A9228" t="s">
        <v>26512</v>
      </c>
      <c r="B9228" t="s">
        <v>24596</v>
      </c>
      <c r="C9228">
        <v>82</v>
      </c>
      <c r="D9228" t="str">
        <f>IF(Raw_data_US_healthcare[[#This Row],[Age]]&lt;35,"Young",IF(Raw_data_US_healthcare[[#This Row],[Age]]&lt;60,"Middle","Senior"))</f>
        <v>Senior</v>
      </c>
      <c r="E9228" t="s">
        <v>26</v>
      </c>
      <c r="F9228" t="s">
        <v>88</v>
      </c>
      <c r="G9228" t="s">
        <v>88</v>
      </c>
      <c r="H9228" t="s">
        <v>26514</v>
      </c>
      <c r="I9228" s="2">
        <v>44112</v>
      </c>
      <c r="J9228" t="s">
        <v>24597</v>
      </c>
      <c r="K9228" t="s">
        <v>24598</v>
      </c>
      <c r="L9228" t="s">
        <v>21</v>
      </c>
      <c r="M9228">
        <v>7061.8566000000001</v>
      </c>
      <c r="N9228">
        <v>148</v>
      </c>
      <c r="O9228" t="s">
        <v>43</v>
      </c>
      <c r="P9228" t="s">
        <v>43</v>
      </c>
      <c r="Q9228" s="2">
        <v>44141</v>
      </c>
      <c r="R9228" t="s">
        <v>32</v>
      </c>
      <c r="S9228" t="s">
        <v>45</v>
      </c>
      <c r="T9228">
        <f>_xlfn.DAYS(Raw_data_US_healthcare[[#This Row],[Discharge Date]],Raw_data_US_healthcare[[#This Row],[Date of Admission]])</f>
        <v>29</v>
      </c>
    </row>
    <row r="9229" spans="1:20" x14ac:dyDescent="0.3">
      <c r="A9229" t="s">
        <v>26511</v>
      </c>
      <c r="B9229" t="s">
        <v>14337</v>
      </c>
      <c r="C9229">
        <v>41</v>
      </c>
      <c r="D9229" t="str">
        <f>IF(Raw_data_US_healthcare[[#This Row],[Age]]&lt;35,"Young",IF(Raw_data_US_healthcare[[#This Row],[Age]]&lt;60,"Middle","Senior"))</f>
        <v>Middle</v>
      </c>
      <c r="E9229" t="s">
        <v>16</v>
      </c>
      <c r="F9229" t="s">
        <v>35</v>
      </c>
      <c r="G9229" t="s">
        <v>35</v>
      </c>
      <c r="H9229" t="s">
        <v>28</v>
      </c>
      <c r="I9229" s="2">
        <v>43953</v>
      </c>
      <c r="J9229" t="s">
        <v>24599</v>
      </c>
      <c r="K9229" t="s">
        <v>24600</v>
      </c>
      <c r="L9229" t="s">
        <v>56</v>
      </c>
      <c r="M9229">
        <v>17676.807199999999</v>
      </c>
      <c r="N9229">
        <v>287</v>
      </c>
      <c r="O9229" t="s">
        <v>43</v>
      </c>
      <c r="P9229" t="s">
        <v>43</v>
      </c>
      <c r="Q9229" s="2">
        <v>43956</v>
      </c>
      <c r="R9229" t="s">
        <v>44</v>
      </c>
      <c r="S9229" t="s">
        <v>24</v>
      </c>
      <c r="T9229">
        <f>_xlfn.DAYS(Raw_data_US_healthcare[[#This Row],[Discharge Date]],Raw_data_US_healthcare[[#This Row],[Date of Admission]])</f>
        <v>3</v>
      </c>
    </row>
    <row r="9230" spans="1:20" x14ac:dyDescent="0.3">
      <c r="A9230" t="s">
        <v>26512</v>
      </c>
      <c r="B9230" t="s">
        <v>24601</v>
      </c>
      <c r="C9230">
        <v>36</v>
      </c>
      <c r="D9230" t="str">
        <f>IF(Raw_data_US_healthcare[[#This Row],[Age]]&lt;35,"Young",IF(Raw_data_US_healthcare[[#This Row],[Age]]&lt;60,"Middle","Senior"))</f>
        <v>Middle</v>
      </c>
      <c r="E9230" t="s">
        <v>26</v>
      </c>
      <c r="F9230" t="s">
        <v>62</v>
      </c>
      <c r="G9230" t="s">
        <v>62</v>
      </c>
      <c r="H9230" t="s">
        <v>28</v>
      </c>
      <c r="I9230" s="2">
        <v>44977</v>
      </c>
      <c r="J9230" t="s">
        <v>24602</v>
      </c>
      <c r="K9230" t="s">
        <v>24603</v>
      </c>
      <c r="L9230" t="s">
        <v>31</v>
      </c>
      <c r="M9230">
        <v>7680.5160999999998</v>
      </c>
      <c r="N9230">
        <v>384</v>
      </c>
      <c r="O9230" t="s">
        <v>43</v>
      </c>
      <c r="P9230" t="s">
        <v>43</v>
      </c>
      <c r="Q9230" s="2">
        <v>44991</v>
      </c>
      <c r="R9230" t="s">
        <v>44</v>
      </c>
      <c r="S9230" t="s">
        <v>24</v>
      </c>
      <c r="T9230">
        <f>_xlfn.DAYS(Raw_data_US_healthcare[[#This Row],[Discharge Date]],Raw_data_US_healthcare[[#This Row],[Date of Admission]])</f>
        <v>14</v>
      </c>
    </row>
    <row r="9231" spans="1:20" x14ac:dyDescent="0.3">
      <c r="A9231" t="s">
        <v>26511</v>
      </c>
      <c r="B9231" t="s">
        <v>24604</v>
      </c>
      <c r="C9231">
        <v>46</v>
      </c>
      <c r="D9231" t="str">
        <f>IF(Raw_data_US_healthcare[[#This Row],[Age]]&lt;35,"Young",IF(Raw_data_US_healthcare[[#This Row],[Age]]&lt;60,"Middle","Senior"))</f>
        <v>Middle</v>
      </c>
      <c r="E9231" t="s">
        <v>16</v>
      </c>
      <c r="F9231" t="s">
        <v>113</v>
      </c>
      <c r="G9231" t="s">
        <v>113</v>
      </c>
      <c r="H9231" t="s">
        <v>36</v>
      </c>
      <c r="I9231" s="2">
        <v>44933</v>
      </c>
      <c r="J9231" t="s">
        <v>24605</v>
      </c>
      <c r="K9231" t="s">
        <v>24606</v>
      </c>
      <c r="L9231" t="s">
        <v>21</v>
      </c>
      <c r="M9231">
        <v>11519.4146</v>
      </c>
      <c r="N9231">
        <v>162</v>
      </c>
      <c r="O9231" t="s">
        <v>43</v>
      </c>
      <c r="P9231" t="s">
        <v>43</v>
      </c>
      <c r="Q9231" s="2">
        <v>44956</v>
      </c>
      <c r="R9231" t="s">
        <v>44</v>
      </c>
      <c r="S9231" t="s">
        <v>33</v>
      </c>
      <c r="T9231">
        <f>_xlfn.DAYS(Raw_data_US_healthcare[[#This Row],[Discharge Date]],Raw_data_US_healthcare[[#This Row],[Date of Admission]])</f>
        <v>23</v>
      </c>
    </row>
    <row r="9232" spans="1:20" x14ac:dyDescent="0.3">
      <c r="A9232" t="s">
        <v>26511</v>
      </c>
      <c r="B9232" t="s">
        <v>24607</v>
      </c>
      <c r="C9232">
        <v>54</v>
      </c>
      <c r="D9232" t="str">
        <f>IF(Raw_data_US_healthcare[[#This Row],[Age]]&lt;35,"Young",IF(Raw_data_US_healthcare[[#This Row],[Age]]&lt;60,"Middle","Senior"))</f>
        <v>Middle</v>
      </c>
      <c r="E9232" t="s">
        <v>16</v>
      </c>
      <c r="F9232" t="s">
        <v>17</v>
      </c>
      <c r="G9232" t="s">
        <v>17</v>
      </c>
      <c r="H9232" t="s">
        <v>26514</v>
      </c>
      <c r="I9232" s="2">
        <v>44267</v>
      </c>
      <c r="J9232" t="s">
        <v>24608</v>
      </c>
      <c r="K9232" t="s">
        <v>4582</v>
      </c>
      <c r="L9232" t="s">
        <v>56</v>
      </c>
      <c r="M9232">
        <v>19702.428</v>
      </c>
      <c r="N9232">
        <v>306</v>
      </c>
      <c r="O9232" t="s">
        <v>22</v>
      </c>
      <c r="P9232" t="s">
        <v>22</v>
      </c>
      <c r="Q9232" s="2">
        <v>44274</v>
      </c>
      <c r="R9232" t="s">
        <v>23</v>
      </c>
      <c r="S9232" t="s">
        <v>33</v>
      </c>
      <c r="T9232">
        <f>_xlfn.DAYS(Raw_data_US_healthcare[[#This Row],[Discharge Date]],Raw_data_US_healthcare[[#This Row],[Date of Admission]])</f>
        <v>7</v>
      </c>
    </row>
    <row r="9233" spans="1:20" x14ac:dyDescent="0.3">
      <c r="A9233" t="s">
        <v>26512</v>
      </c>
      <c r="B9233" t="s">
        <v>7544</v>
      </c>
      <c r="C9233">
        <v>66</v>
      </c>
      <c r="D9233" t="str">
        <f>IF(Raw_data_US_healthcare[[#This Row],[Age]]&lt;35,"Young",IF(Raw_data_US_healthcare[[#This Row],[Age]]&lt;60,"Middle","Senior"))</f>
        <v>Senior</v>
      </c>
      <c r="E9233" t="s">
        <v>26</v>
      </c>
      <c r="F9233" t="s">
        <v>228</v>
      </c>
      <c r="G9233" t="s">
        <v>228</v>
      </c>
      <c r="H9233" t="s">
        <v>28</v>
      </c>
      <c r="I9233" s="2">
        <v>44757</v>
      </c>
      <c r="J9233" t="s">
        <v>24609</v>
      </c>
      <c r="K9233" t="s">
        <v>20164</v>
      </c>
      <c r="L9233" t="s">
        <v>21</v>
      </c>
      <c r="M9233">
        <v>22191.447899999999</v>
      </c>
      <c r="N9233">
        <v>228</v>
      </c>
      <c r="O9233" t="s">
        <v>39</v>
      </c>
      <c r="P9233" t="s">
        <v>39</v>
      </c>
      <c r="Q9233" s="2">
        <v>44774</v>
      </c>
      <c r="R9233" t="s">
        <v>44</v>
      </c>
      <c r="S9233" t="s">
        <v>45</v>
      </c>
      <c r="T9233">
        <f>_xlfn.DAYS(Raw_data_US_healthcare[[#This Row],[Discharge Date]],Raw_data_US_healthcare[[#This Row],[Date of Admission]])</f>
        <v>17</v>
      </c>
    </row>
    <row r="9234" spans="1:20" x14ac:dyDescent="0.3">
      <c r="A9234" t="s">
        <v>26511</v>
      </c>
      <c r="B9234" t="s">
        <v>24610</v>
      </c>
      <c r="C9234">
        <v>42</v>
      </c>
      <c r="D9234" t="str">
        <f>IF(Raw_data_US_healthcare[[#This Row],[Age]]&lt;35,"Young",IF(Raw_data_US_healthcare[[#This Row],[Age]]&lt;60,"Middle","Senior"))</f>
        <v>Middle</v>
      </c>
      <c r="E9234" t="s">
        <v>16</v>
      </c>
      <c r="F9234" t="s">
        <v>35</v>
      </c>
      <c r="G9234" t="s">
        <v>35</v>
      </c>
      <c r="H9234" t="s">
        <v>36</v>
      </c>
      <c r="I9234" s="2">
        <v>44143</v>
      </c>
      <c r="J9234" t="s">
        <v>24611</v>
      </c>
      <c r="K9234" t="s">
        <v>24612</v>
      </c>
      <c r="L9234" t="s">
        <v>60</v>
      </c>
      <c r="M9234">
        <v>14223.0543</v>
      </c>
      <c r="N9234">
        <v>113</v>
      </c>
      <c r="O9234" t="s">
        <v>39</v>
      </c>
      <c r="P9234" t="s">
        <v>39</v>
      </c>
      <c r="Q9234" s="2">
        <v>44159</v>
      </c>
      <c r="R9234" t="s">
        <v>23</v>
      </c>
      <c r="S9234" t="s">
        <v>24</v>
      </c>
      <c r="T9234">
        <f>_xlfn.DAYS(Raw_data_US_healthcare[[#This Row],[Discharge Date]],Raw_data_US_healthcare[[#This Row],[Date of Admission]])</f>
        <v>16</v>
      </c>
    </row>
    <row r="9235" spans="1:20" x14ac:dyDescent="0.3">
      <c r="A9235" t="s">
        <v>26512</v>
      </c>
      <c r="B9235" t="s">
        <v>24613</v>
      </c>
      <c r="C9235">
        <v>74</v>
      </c>
      <c r="D9235" t="str">
        <f>IF(Raw_data_US_healthcare[[#This Row],[Age]]&lt;35,"Young",IF(Raw_data_US_healthcare[[#This Row],[Age]]&lt;60,"Middle","Senior"))</f>
        <v>Senior</v>
      </c>
      <c r="E9235" t="s">
        <v>26</v>
      </c>
      <c r="F9235" t="s">
        <v>62</v>
      </c>
      <c r="G9235" t="s">
        <v>62</v>
      </c>
      <c r="H9235" t="s">
        <v>26516</v>
      </c>
      <c r="I9235" s="2">
        <v>44640</v>
      </c>
      <c r="J9235" t="s">
        <v>24614</v>
      </c>
      <c r="K9235" t="s">
        <v>24615</v>
      </c>
      <c r="L9235" t="s">
        <v>21</v>
      </c>
      <c r="M9235">
        <v>15698.3704</v>
      </c>
      <c r="N9235">
        <v>147</v>
      </c>
      <c r="O9235" t="s">
        <v>22</v>
      </c>
      <c r="P9235" t="s">
        <v>22</v>
      </c>
      <c r="Q9235" s="2">
        <v>44640</v>
      </c>
      <c r="R9235" t="s">
        <v>23</v>
      </c>
      <c r="S9235" t="s">
        <v>45</v>
      </c>
      <c r="T9235">
        <f>_xlfn.DAYS(Raw_data_US_healthcare[[#This Row],[Discharge Date]],Raw_data_US_healthcare[[#This Row],[Date of Admission]])</f>
        <v>0</v>
      </c>
    </row>
    <row r="9236" spans="1:20" x14ac:dyDescent="0.3">
      <c r="A9236" t="s">
        <v>26512</v>
      </c>
      <c r="B9236" t="s">
        <v>24616</v>
      </c>
      <c r="C9236">
        <v>46</v>
      </c>
      <c r="D9236" t="str">
        <f>IF(Raw_data_US_healthcare[[#This Row],[Age]]&lt;35,"Young",IF(Raw_data_US_healthcare[[#This Row],[Age]]&lt;60,"Middle","Senior"))</f>
        <v>Middle</v>
      </c>
      <c r="E9236" t="s">
        <v>26</v>
      </c>
      <c r="F9236" t="s">
        <v>35</v>
      </c>
      <c r="G9236" t="s">
        <v>35</v>
      </c>
      <c r="H9236" t="s">
        <v>26514</v>
      </c>
      <c r="I9236" s="2">
        <v>43780</v>
      </c>
      <c r="J9236" t="s">
        <v>24617</v>
      </c>
      <c r="K9236" t="s">
        <v>4582</v>
      </c>
      <c r="L9236" t="s">
        <v>60</v>
      </c>
      <c r="M9236">
        <v>16673.918099999999</v>
      </c>
      <c r="N9236">
        <v>275</v>
      </c>
      <c r="O9236" t="s">
        <v>39</v>
      </c>
      <c r="P9236" t="s">
        <v>39</v>
      </c>
      <c r="Q9236" s="2">
        <v>43794</v>
      </c>
      <c r="R9236" t="s">
        <v>23</v>
      </c>
      <c r="S9236" t="s">
        <v>24</v>
      </c>
      <c r="T9236">
        <f>_xlfn.DAYS(Raw_data_US_healthcare[[#This Row],[Discharge Date]],Raw_data_US_healthcare[[#This Row],[Date of Admission]])</f>
        <v>14</v>
      </c>
    </row>
    <row r="9237" spans="1:20" x14ac:dyDescent="0.3">
      <c r="A9237" t="s">
        <v>26512</v>
      </c>
      <c r="B9237" t="s">
        <v>24618</v>
      </c>
      <c r="C9237">
        <v>84</v>
      </c>
      <c r="D9237" t="str">
        <f>IF(Raw_data_US_healthcare[[#This Row],[Age]]&lt;35,"Young",IF(Raw_data_US_healthcare[[#This Row],[Age]]&lt;60,"Middle","Senior"))</f>
        <v>Senior</v>
      </c>
      <c r="E9237" t="s">
        <v>26</v>
      </c>
      <c r="F9237" t="s">
        <v>27</v>
      </c>
      <c r="G9237" t="s">
        <v>27</v>
      </c>
      <c r="H9237" t="s">
        <v>28</v>
      </c>
      <c r="I9237" s="2">
        <v>43538</v>
      </c>
      <c r="J9237" t="s">
        <v>24619</v>
      </c>
      <c r="K9237" t="s">
        <v>2813</v>
      </c>
      <c r="L9237" t="s">
        <v>21</v>
      </c>
      <c r="M9237">
        <v>30390.164199999999</v>
      </c>
      <c r="N9237">
        <v>451</v>
      </c>
      <c r="O9237" t="s">
        <v>39</v>
      </c>
      <c r="P9237" t="s">
        <v>39</v>
      </c>
      <c r="Q9237" s="2">
        <v>43539</v>
      </c>
      <c r="R9237" t="s">
        <v>23</v>
      </c>
      <c r="S9237" t="s">
        <v>33</v>
      </c>
      <c r="T9237">
        <f>_xlfn.DAYS(Raw_data_US_healthcare[[#This Row],[Discharge Date]],Raw_data_US_healthcare[[#This Row],[Date of Admission]])</f>
        <v>1</v>
      </c>
    </row>
    <row r="9238" spans="1:20" x14ac:dyDescent="0.3">
      <c r="A9238" t="s">
        <v>26511</v>
      </c>
      <c r="B9238" t="s">
        <v>24620</v>
      </c>
      <c r="C9238">
        <v>49</v>
      </c>
      <c r="D9238" t="str">
        <f>IF(Raw_data_US_healthcare[[#This Row],[Age]]&lt;35,"Young",IF(Raw_data_US_healthcare[[#This Row],[Age]]&lt;60,"Middle","Senior"))</f>
        <v>Middle</v>
      </c>
      <c r="E9238" t="s">
        <v>16</v>
      </c>
      <c r="F9238" t="s">
        <v>113</v>
      </c>
      <c r="G9238" t="s">
        <v>113</v>
      </c>
      <c r="H9238" t="s">
        <v>28</v>
      </c>
      <c r="I9238" s="2">
        <v>44100</v>
      </c>
      <c r="J9238" t="s">
        <v>24621</v>
      </c>
      <c r="K9238" t="s">
        <v>24622</v>
      </c>
      <c r="L9238" t="s">
        <v>56</v>
      </c>
      <c r="M9238">
        <v>40598.505499999999</v>
      </c>
      <c r="N9238">
        <v>305</v>
      </c>
      <c r="O9238" t="s">
        <v>22</v>
      </c>
      <c r="P9238" t="s">
        <v>22</v>
      </c>
      <c r="Q9238" s="2">
        <v>44115</v>
      </c>
      <c r="R9238" t="s">
        <v>23</v>
      </c>
      <c r="S9238" t="s">
        <v>24</v>
      </c>
      <c r="T9238">
        <f>_xlfn.DAYS(Raw_data_US_healthcare[[#This Row],[Discharge Date]],Raw_data_US_healthcare[[#This Row],[Date of Admission]])</f>
        <v>15</v>
      </c>
    </row>
    <row r="9239" spans="1:20" x14ac:dyDescent="0.3">
      <c r="A9239" t="s">
        <v>26512</v>
      </c>
      <c r="B9239" t="s">
        <v>4152</v>
      </c>
      <c r="C9239">
        <v>42</v>
      </c>
      <c r="D9239" t="str">
        <f>IF(Raw_data_US_healthcare[[#This Row],[Age]]&lt;35,"Young",IF(Raw_data_US_healthcare[[#This Row],[Age]]&lt;60,"Middle","Senior"))</f>
        <v>Middle</v>
      </c>
      <c r="E9239" t="s">
        <v>26</v>
      </c>
      <c r="F9239" t="s">
        <v>35</v>
      </c>
      <c r="G9239" t="s">
        <v>35</v>
      </c>
      <c r="H9239" t="s">
        <v>26516</v>
      </c>
      <c r="I9239" s="2">
        <v>44572</v>
      </c>
      <c r="J9239" t="s">
        <v>24623</v>
      </c>
      <c r="K9239" t="s">
        <v>829</v>
      </c>
      <c r="L9239" t="s">
        <v>31</v>
      </c>
      <c r="M9239">
        <v>22289.8393</v>
      </c>
      <c r="N9239">
        <v>457</v>
      </c>
      <c r="O9239" t="s">
        <v>22</v>
      </c>
      <c r="P9239" t="s">
        <v>22</v>
      </c>
      <c r="Q9239" s="2">
        <v>44594</v>
      </c>
      <c r="R9239" t="s">
        <v>44</v>
      </c>
      <c r="S9239" t="s">
        <v>45</v>
      </c>
      <c r="T9239">
        <f>_xlfn.DAYS(Raw_data_US_healthcare[[#This Row],[Discharge Date]],Raw_data_US_healthcare[[#This Row],[Date of Admission]])</f>
        <v>22</v>
      </c>
    </row>
    <row r="9240" spans="1:20" x14ac:dyDescent="0.3">
      <c r="A9240" t="s">
        <v>26511</v>
      </c>
      <c r="B9240" t="s">
        <v>24624</v>
      </c>
      <c r="C9240">
        <v>51</v>
      </c>
      <c r="D9240" t="str">
        <f>IF(Raw_data_US_healthcare[[#This Row],[Age]]&lt;35,"Young",IF(Raw_data_US_healthcare[[#This Row],[Age]]&lt;60,"Middle","Senior"))</f>
        <v>Middle</v>
      </c>
      <c r="E9240" t="s">
        <v>16</v>
      </c>
      <c r="F9240" t="s">
        <v>228</v>
      </c>
      <c r="G9240" t="s">
        <v>228</v>
      </c>
      <c r="H9240" t="s">
        <v>28</v>
      </c>
      <c r="I9240" s="2">
        <v>43467</v>
      </c>
      <c r="J9240" t="s">
        <v>23377</v>
      </c>
      <c r="K9240" t="s">
        <v>24625</v>
      </c>
      <c r="L9240" t="s">
        <v>60</v>
      </c>
      <c r="M9240">
        <v>39015.273399999998</v>
      </c>
      <c r="N9240">
        <v>354</v>
      </c>
      <c r="O9240" t="s">
        <v>43</v>
      </c>
      <c r="P9240" t="s">
        <v>43</v>
      </c>
      <c r="Q9240" s="2">
        <v>43483</v>
      </c>
      <c r="R9240" t="s">
        <v>44</v>
      </c>
      <c r="S9240" t="s">
        <v>45</v>
      </c>
      <c r="T9240">
        <f>_xlfn.DAYS(Raw_data_US_healthcare[[#This Row],[Discharge Date]],Raw_data_US_healthcare[[#This Row],[Date of Admission]])</f>
        <v>16</v>
      </c>
    </row>
    <row r="9241" spans="1:20" x14ac:dyDescent="0.3">
      <c r="A9241" t="s">
        <v>26511</v>
      </c>
      <c r="B9241" t="s">
        <v>24626</v>
      </c>
      <c r="C9241">
        <v>67</v>
      </c>
      <c r="D9241" t="str">
        <f>IF(Raw_data_US_healthcare[[#This Row],[Age]]&lt;35,"Young",IF(Raw_data_US_healthcare[[#This Row],[Age]]&lt;60,"Middle","Senior"))</f>
        <v>Senior</v>
      </c>
      <c r="E9241" t="s">
        <v>16</v>
      </c>
      <c r="F9241" t="s">
        <v>27</v>
      </c>
      <c r="G9241" t="s">
        <v>27</v>
      </c>
      <c r="H9241" t="s">
        <v>36</v>
      </c>
      <c r="I9241" s="2">
        <v>44011</v>
      </c>
      <c r="J9241" t="s">
        <v>24627</v>
      </c>
      <c r="K9241" t="s">
        <v>24628</v>
      </c>
      <c r="L9241" t="s">
        <v>21</v>
      </c>
      <c r="M9241">
        <v>5224.4022000000004</v>
      </c>
      <c r="N9241">
        <v>457</v>
      </c>
      <c r="O9241" t="s">
        <v>43</v>
      </c>
      <c r="P9241" t="s">
        <v>43</v>
      </c>
      <c r="Q9241" s="2">
        <v>44029</v>
      </c>
      <c r="R9241" t="s">
        <v>44</v>
      </c>
      <c r="S9241" t="s">
        <v>33</v>
      </c>
      <c r="T9241">
        <f>_xlfn.DAYS(Raw_data_US_healthcare[[#This Row],[Discharge Date]],Raw_data_US_healthcare[[#This Row],[Date of Admission]])</f>
        <v>18</v>
      </c>
    </row>
    <row r="9242" spans="1:20" x14ac:dyDescent="0.3">
      <c r="A9242" t="s">
        <v>26512</v>
      </c>
      <c r="B9242" t="s">
        <v>24629</v>
      </c>
      <c r="C9242">
        <v>56</v>
      </c>
      <c r="D9242" t="str">
        <f>IF(Raw_data_US_healthcare[[#This Row],[Age]]&lt;35,"Young",IF(Raw_data_US_healthcare[[#This Row],[Age]]&lt;60,"Middle","Senior"))</f>
        <v>Middle</v>
      </c>
      <c r="E9242" t="s">
        <v>26</v>
      </c>
      <c r="F9242" t="s">
        <v>49</v>
      </c>
      <c r="G9242" t="s">
        <v>49</v>
      </c>
      <c r="H9242" t="s">
        <v>26516</v>
      </c>
      <c r="I9242" s="2">
        <v>43706</v>
      </c>
      <c r="J9242" t="s">
        <v>24630</v>
      </c>
      <c r="K9242" t="s">
        <v>24631</v>
      </c>
      <c r="L9242" t="s">
        <v>56</v>
      </c>
      <c r="M9242">
        <v>13327.0074</v>
      </c>
      <c r="N9242">
        <v>186</v>
      </c>
      <c r="O9242" t="s">
        <v>39</v>
      </c>
      <c r="P9242" t="s">
        <v>39</v>
      </c>
      <c r="Q9242" s="2">
        <v>43731</v>
      </c>
      <c r="R9242" t="s">
        <v>48</v>
      </c>
      <c r="S9242" t="s">
        <v>45</v>
      </c>
      <c r="T9242">
        <f>_xlfn.DAYS(Raw_data_US_healthcare[[#This Row],[Discharge Date]],Raw_data_US_healthcare[[#This Row],[Date of Admission]])</f>
        <v>25</v>
      </c>
    </row>
    <row r="9243" spans="1:20" x14ac:dyDescent="0.3">
      <c r="A9243" t="s">
        <v>26511</v>
      </c>
      <c r="B9243" t="s">
        <v>24632</v>
      </c>
      <c r="C9243">
        <v>81</v>
      </c>
      <c r="D9243" t="str">
        <f>IF(Raw_data_US_healthcare[[#This Row],[Age]]&lt;35,"Young",IF(Raw_data_US_healthcare[[#This Row],[Age]]&lt;60,"Middle","Senior"))</f>
        <v>Senior</v>
      </c>
      <c r="E9243" t="s">
        <v>16</v>
      </c>
      <c r="F9243" t="s">
        <v>17</v>
      </c>
      <c r="G9243" t="s">
        <v>17</v>
      </c>
      <c r="H9243" t="s">
        <v>28</v>
      </c>
      <c r="I9243" s="2">
        <v>43496</v>
      </c>
      <c r="J9243" t="s">
        <v>24633</v>
      </c>
      <c r="K9243" t="s">
        <v>10335</v>
      </c>
      <c r="L9243" t="s">
        <v>21</v>
      </c>
      <c r="M9243">
        <v>19338.623200000002</v>
      </c>
      <c r="N9243">
        <v>131</v>
      </c>
      <c r="O9243" t="s">
        <v>39</v>
      </c>
      <c r="P9243" t="s">
        <v>39</v>
      </c>
      <c r="Q9243" s="2">
        <v>43509</v>
      </c>
      <c r="R9243" t="s">
        <v>44</v>
      </c>
      <c r="S9243" t="s">
        <v>45</v>
      </c>
      <c r="T9243">
        <f>_xlfn.DAYS(Raw_data_US_healthcare[[#This Row],[Discharge Date]],Raw_data_US_healthcare[[#This Row],[Date of Admission]])</f>
        <v>13</v>
      </c>
    </row>
    <row r="9244" spans="1:20" x14ac:dyDescent="0.3">
      <c r="A9244" t="s">
        <v>26512</v>
      </c>
      <c r="B9244" t="s">
        <v>24634</v>
      </c>
      <c r="C9244">
        <v>73</v>
      </c>
      <c r="D9244" t="str">
        <f>IF(Raw_data_US_healthcare[[#This Row],[Age]]&lt;35,"Young",IF(Raw_data_US_healthcare[[#This Row],[Age]]&lt;60,"Middle","Senior"))</f>
        <v>Senior</v>
      </c>
      <c r="E9244" t="s">
        <v>26</v>
      </c>
      <c r="F9244" t="s">
        <v>88</v>
      </c>
      <c r="G9244" t="s">
        <v>88</v>
      </c>
      <c r="H9244" t="s">
        <v>36</v>
      </c>
      <c r="I9244" s="2">
        <v>44312</v>
      </c>
      <c r="J9244" t="s">
        <v>24635</v>
      </c>
      <c r="K9244" t="s">
        <v>24636</v>
      </c>
      <c r="L9244" t="s">
        <v>21</v>
      </c>
      <c r="M9244">
        <v>12797.925800000001</v>
      </c>
      <c r="N9244">
        <v>160</v>
      </c>
      <c r="O9244" t="s">
        <v>39</v>
      </c>
      <c r="P9244" t="s">
        <v>39</v>
      </c>
      <c r="Q9244" s="2">
        <v>44323</v>
      </c>
      <c r="R9244" t="s">
        <v>32</v>
      </c>
      <c r="S9244" t="s">
        <v>45</v>
      </c>
      <c r="T9244">
        <f>_xlfn.DAYS(Raw_data_US_healthcare[[#This Row],[Discharge Date]],Raw_data_US_healthcare[[#This Row],[Date of Admission]])</f>
        <v>11</v>
      </c>
    </row>
    <row r="9245" spans="1:20" x14ac:dyDescent="0.3">
      <c r="A9245" t="s">
        <v>26512</v>
      </c>
      <c r="B9245" t="s">
        <v>24637</v>
      </c>
      <c r="C9245">
        <v>77</v>
      </c>
      <c r="D9245" t="str">
        <f>IF(Raw_data_US_healthcare[[#This Row],[Age]]&lt;35,"Young",IF(Raw_data_US_healthcare[[#This Row],[Age]]&lt;60,"Middle","Senior"))</f>
        <v>Senior</v>
      </c>
      <c r="E9245" t="s">
        <v>26</v>
      </c>
      <c r="F9245" t="s">
        <v>27</v>
      </c>
      <c r="G9245" t="s">
        <v>27</v>
      </c>
      <c r="H9245" t="s">
        <v>26516</v>
      </c>
      <c r="I9245" s="2">
        <v>44307</v>
      </c>
      <c r="J9245" t="s">
        <v>24638</v>
      </c>
      <c r="K9245" t="s">
        <v>3946</v>
      </c>
      <c r="L9245" t="s">
        <v>21</v>
      </c>
      <c r="M9245">
        <v>14962.9324</v>
      </c>
      <c r="N9245">
        <v>305</v>
      </c>
      <c r="O9245" t="s">
        <v>22</v>
      </c>
      <c r="P9245" t="s">
        <v>22</v>
      </c>
      <c r="Q9245" s="2">
        <v>44325</v>
      </c>
      <c r="R9245" t="s">
        <v>44</v>
      </c>
      <c r="S9245" t="s">
        <v>33</v>
      </c>
      <c r="T9245">
        <f>_xlfn.DAYS(Raw_data_US_healthcare[[#This Row],[Discharge Date]],Raw_data_US_healthcare[[#This Row],[Date of Admission]])</f>
        <v>18</v>
      </c>
    </row>
    <row r="9246" spans="1:20" x14ac:dyDescent="0.3">
      <c r="A9246" t="s">
        <v>26511</v>
      </c>
      <c r="B9246" t="s">
        <v>24639</v>
      </c>
      <c r="C9246">
        <v>23</v>
      </c>
      <c r="D9246" t="str">
        <f>IF(Raw_data_US_healthcare[[#This Row],[Age]]&lt;35,"Young",IF(Raw_data_US_healthcare[[#This Row],[Age]]&lt;60,"Middle","Senior"))</f>
        <v>Young</v>
      </c>
      <c r="E9246" t="s">
        <v>16</v>
      </c>
      <c r="F9246" t="s">
        <v>49</v>
      </c>
      <c r="G9246" t="s">
        <v>49</v>
      </c>
      <c r="H9246" t="s">
        <v>18</v>
      </c>
      <c r="I9246" s="2">
        <v>44568</v>
      </c>
      <c r="J9246" t="s">
        <v>24640</v>
      </c>
      <c r="K9246" t="s">
        <v>24641</v>
      </c>
      <c r="L9246" t="s">
        <v>52</v>
      </c>
      <c r="M9246">
        <v>8586.0707999999995</v>
      </c>
      <c r="N9246">
        <v>254</v>
      </c>
      <c r="O9246" t="s">
        <v>43</v>
      </c>
      <c r="P9246" t="s">
        <v>43</v>
      </c>
      <c r="Q9246" s="2">
        <v>44569</v>
      </c>
      <c r="R9246" t="s">
        <v>23</v>
      </c>
      <c r="S9246" t="s">
        <v>33</v>
      </c>
      <c r="T9246">
        <f>_xlfn.DAYS(Raw_data_US_healthcare[[#This Row],[Discharge Date]],Raw_data_US_healthcare[[#This Row],[Date of Admission]])</f>
        <v>1</v>
      </c>
    </row>
    <row r="9247" spans="1:20" x14ac:dyDescent="0.3">
      <c r="A9247" t="s">
        <v>26511</v>
      </c>
      <c r="B9247" t="s">
        <v>24642</v>
      </c>
      <c r="C9247">
        <v>32</v>
      </c>
      <c r="D9247" t="str">
        <f>IF(Raw_data_US_healthcare[[#This Row],[Age]]&lt;35,"Young",IF(Raw_data_US_healthcare[[#This Row],[Age]]&lt;60,"Middle","Senior"))</f>
        <v>Young</v>
      </c>
      <c r="E9247" t="s">
        <v>16</v>
      </c>
      <c r="F9247" t="s">
        <v>88</v>
      </c>
      <c r="G9247" t="s">
        <v>88</v>
      </c>
      <c r="H9247" t="s">
        <v>26516</v>
      </c>
      <c r="I9247" s="2">
        <v>44842</v>
      </c>
      <c r="J9247" t="s">
        <v>24643</v>
      </c>
      <c r="K9247" t="s">
        <v>24644</v>
      </c>
      <c r="L9247" t="s">
        <v>52</v>
      </c>
      <c r="M9247">
        <v>32816.798600000002</v>
      </c>
      <c r="N9247">
        <v>256</v>
      </c>
      <c r="O9247" t="s">
        <v>22</v>
      </c>
      <c r="P9247" t="s">
        <v>22</v>
      </c>
      <c r="Q9247" s="2">
        <v>44842</v>
      </c>
      <c r="R9247" t="s">
        <v>44</v>
      </c>
      <c r="S9247" t="s">
        <v>24</v>
      </c>
      <c r="T9247">
        <f>_xlfn.DAYS(Raw_data_US_healthcare[[#This Row],[Discharge Date]],Raw_data_US_healthcare[[#This Row],[Date of Admission]])</f>
        <v>0</v>
      </c>
    </row>
    <row r="9248" spans="1:20" x14ac:dyDescent="0.3">
      <c r="A9248" t="s">
        <v>26511</v>
      </c>
      <c r="B9248" t="s">
        <v>24645</v>
      </c>
      <c r="C9248">
        <v>77</v>
      </c>
      <c r="D9248" t="str">
        <f>IF(Raw_data_US_healthcare[[#This Row],[Age]]&lt;35,"Young",IF(Raw_data_US_healthcare[[#This Row],[Age]]&lt;60,"Middle","Senior"))</f>
        <v>Senior</v>
      </c>
      <c r="E9248" t="s">
        <v>16</v>
      </c>
      <c r="F9248" t="s">
        <v>35</v>
      </c>
      <c r="G9248" t="s">
        <v>35</v>
      </c>
      <c r="H9248" t="s">
        <v>28</v>
      </c>
      <c r="I9248" s="2">
        <v>43411</v>
      </c>
      <c r="J9248" t="s">
        <v>24646</v>
      </c>
      <c r="K9248" t="s">
        <v>24647</v>
      </c>
      <c r="L9248" t="s">
        <v>21</v>
      </c>
      <c r="M9248">
        <v>22989.251</v>
      </c>
      <c r="N9248">
        <v>338</v>
      </c>
      <c r="O9248" t="s">
        <v>22</v>
      </c>
      <c r="P9248" t="s">
        <v>22</v>
      </c>
      <c r="Q9248" s="2">
        <v>43424</v>
      </c>
      <c r="R9248" t="s">
        <v>44</v>
      </c>
      <c r="S9248" t="s">
        <v>24</v>
      </c>
      <c r="T9248">
        <f>_xlfn.DAYS(Raw_data_US_healthcare[[#This Row],[Discharge Date]],Raw_data_US_healthcare[[#This Row],[Date of Admission]])</f>
        <v>13</v>
      </c>
    </row>
    <row r="9249" spans="1:20" x14ac:dyDescent="0.3">
      <c r="A9249" t="s">
        <v>26512</v>
      </c>
      <c r="B9249" t="s">
        <v>24648</v>
      </c>
      <c r="C9249">
        <v>43</v>
      </c>
      <c r="D9249" t="str">
        <f>IF(Raw_data_US_healthcare[[#This Row],[Age]]&lt;35,"Young",IF(Raw_data_US_healthcare[[#This Row],[Age]]&lt;60,"Middle","Senior"))</f>
        <v>Middle</v>
      </c>
      <c r="E9249" t="s">
        <v>26</v>
      </c>
      <c r="F9249" t="s">
        <v>228</v>
      </c>
      <c r="G9249" t="s">
        <v>228</v>
      </c>
      <c r="H9249" t="s">
        <v>26516</v>
      </c>
      <c r="I9249" s="2">
        <v>43425</v>
      </c>
      <c r="J9249" t="s">
        <v>24649</v>
      </c>
      <c r="K9249" t="s">
        <v>24650</v>
      </c>
      <c r="L9249" t="s">
        <v>56</v>
      </c>
      <c r="M9249">
        <v>25289.217000000001</v>
      </c>
      <c r="N9249">
        <v>125</v>
      </c>
      <c r="O9249" t="s">
        <v>43</v>
      </c>
      <c r="P9249" t="s">
        <v>43</v>
      </c>
      <c r="Q9249" s="2">
        <v>43445</v>
      </c>
      <c r="R9249" t="s">
        <v>48</v>
      </c>
      <c r="S9249" t="s">
        <v>45</v>
      </c>
      <c r="T9249">
        <f>_xlfn.DAYS(Raw_data_US_healthcare[[#This Row],[Discharge Date]],Raw_data_US_healthcare[[#This Row],[Date of Admission]])</f>
        <v>20</v>
      </c>
    </row>
    <row r="9250" spans="1:20" x14ac:dyDescent="0.3">
      <c r="A9250" t="s">
        <v>26511</v>
      </c>
      <c r="B9250" t="s">
        <v>11388</v>
      </c>
      <c r="C9250">
        <v>22</v>
      </c>
      <c r="D9250" t="str">
        <f>IF(Raw_data_US_healthcare[[#This Row],[Age]]&lt;35,"Young",IF(Raw_data_US_healthcare[[#This Row],[Age]]&lt;60,"Middle","Senior"))</f>
        <v>Young</v>
      </c>
      <c r="E9250" t="s">
        <v>16</v>
      </c>
      <c r="F9250" t="s">
        <v>113</v>
      </c>
      <c r="G9250" t="s">
        <v>113</v>
      </c>
      <c r="H9250" t="s">
        <v>28</v>
      </c>
      <c r="I9250" s="2">
        <v>45224</v>
      </c>
      <c r="J9250" t="s">
        <v>24651</v>
      </c>
      <c r="K9250" t="s">
        <v>24652</v>
      </c>
      <c r="L9250" t="s">
        <v>31</v>
      </c>
      <c r="M9250">
        <v>25686.119500000001</v>
      </c>
      <c r="N9250">
        <v>156</v>
      </c>
      <c r="O9250" t="s">
        <v>39</v>
      </c>
      <c r="P9250" t="s">
        <v>39</v>
      </c>
      <c r="Q9250" s="2">
        <v>45253</v>
      </c>
      <c r="R9250" t="s">
        <v>23</v>
      </c>
      <c r="S9250" t="s">
        <v>33</v>
      </c>
      <c r="T9250">
        <f>_xlfn.DAYS(Raw_data_US_healthcare[[#This Row],[Discharge Date]],Raw_data_US_healthcare[[#This Row],[Date of Admission]])</f>
        <v>29</v>
      </c>
    </row>
    <row r="9251" spans="1:20" x14ac:dyDescent="0.3">
      <c r="A9251" t="s">
        <v>26511</v>
      </c>
      <c r="B9251" t="s">
        <v>24653</v>
      </c>
      <c r="C9251">
        <v>41</v>
      </c>
      <c r="D9251" t="str">
        <f>IF(Raw_data_US_healthcare[[#This Row],[Age]]&lt;35,"Young",IF(Raw_data_US_healthcare[[#This Row],[Age]]&lt;60,"Middle","Senior"))</f>
        <v>Middle</v>
      </c>
      <c r="E9251" t="s">
        <v>16</v>
      </c>
      <c r="F9251" t="s">
        <v>62</v>
      </c>
      <c r="G9251" t="s">
        <v>62</v>
      </c>
      <c r="H9251" t="s">
        <v>26516</v>
      </c>
      <c r="I9251" s="2">
        <v>44262</v>
      </c>
      <c r="J9251" t="s">
        <v>24654</v>
      </c>
      <c r="K9251" t="s">
        <v>24655</v>
      </c>
      <c r="L9251" t="s">
        <v>60</v>
      </c>
      <c r="M9251">
        <v>16752.463199999998</v>
      </c>
      <c r="N9251">
        <v>351</v>
      </c>
      <c r="O9251" t="s">
        <v>22</v>
      </c>
      <c r="P9251" t="s">
        <v>22</v>
      </c>
      <c r="Q9251" s="2">
        <v>44275</v>
      </c>
      <c r="R9251" t="s">
        <v>32</v>
      </c>
      <c r="S9251" t="s">
        <v>24</v>
      </c>
      <c r="T9251">
        <f>_xlfn.DAYS(Raw_data_US_healthcare[[#This Row],[Discharge Date]],Raw_data_US_healthcare[[#This Row],[Date of Admission]])</f>
        <v>13</v>
      </c>
    </row>
    <row r="9252" spans="1:20" x14ac:dyDescent="0.3">
      <c r="A9252" t="s">
        <v>26512</v>
      </c>
      <c r="B9252" t="s">
        <v>24656</v>
      </c>
      <c r="C9252">
        <v>18</v>
      </c>
      <c r="D9252" t="str">
        <f>IF(Raw_data_US_healthcare[[#This Row],[Age]]&lt;35,"Young",IF(Raw_data_US_healthcare[[#This Row],[Age]]&lt;60,"Middle","Senior"))</f>
        <v>Young</v>
      </c>
      <c r="E9252" t="s">
        <v>26</v>
      </c>
      <c r="F9252" t="s">
        <v>17</v>
      </c>
      <c r="G9252" t="s">
        <v>17</v>
      </c>
      <c r="H9252" t="s">
        <v>36</v>
      </c>
      <c r="I9252" s="2">
        <v>43805</v>
      </c>
      <c r="J9252" t="s">
        <v>24657</v>
      </c>
      <c r="K9252" t="s">
        <v>2131</v>
      </c>
      <c r="L9252" t="s">
        <v>31</v>
      </c>
      <c r="M9252">
        <v>12029.8593</v>
      </c>
      <c r="N9252">
        <v>472</v>
      </c>
      <c r="O9252" t="s">
        <v>22</v>
      </c>
      <c r="P9252" t="s">
        <v>22</v>
      </c>
      <c r="Q9252" s="2">
        <v>43813</v>
      </c>
      <c r="R9252" t="s">
        <v>23</v>
      </c>
      <c r="S9252" t="s">
        <v>24</v>
      </c>
      <c r="T9252">
        <f>_xlfn.DAYS(Raw_data_US_healthcare[[#This Row],[Discharge Date]],Raw_data_US_healthcare[[#This Row],[Date of Admission]])</f>
        <v>8</v>
      </c>
    </row>
    <row r="9253" spans="1:20" x14ac:dyDescent="0.3">
      <c r="A9253" t="s">
        <v>26511</v>
      </c>
      <c r="B9253" t="s">
        <v>15001</v>
      </c>
      <c r="C9253">
        <v>59</v>
      </c>
      <c r="D9253" t="str">
        <f>IF(Raw_data_US_healthcare[[#This Row],[Age]]&lt;35,"Young",IF(Raw_data_US_healthcare[[#This Row],[Age]]&lt;60,"Middle","Senior"))</f>
        <v>Middle</v>
      </c>
      <c r="E9253" t="s">
        <v>16</v>
      </c>
      <c r="F9253" t="s">
        <v>27</v>
      </c>
      <c r="G9253" t="s">
        <v>27</v>
      </c>
      <c r="H9253" t="s">
        <v>28</v>
      </c>
      <c r="I9253" s="2">
        <v>44987</v>
      </c>
      <c r="J9253" t="s">
        <v>24658</v>
      </c>
      <c r="K9253" t="s">
        <v>24659</v>
      </c>
      <c r="L9253" t="s">
        <v>31</v>
      </c>
      <c r="M9253">
        <v>29410.867200000001</v>
      </c>
      <c r="N9253">
        <v>374</v>
      </c>
      <c r="O9253" t="s">
        <v>22</v>
      </c>
      <c r="P9253" t="s">
        <v>22</v>
      </c>
      <c r="Q9253" s="2">
        <v>45001</v>
      </c>
      <c r="R9253" t="s">
        <v>48</v>
      </c>
      <c r="S9253" t="s">
        <v>33</v>
      </c>
      <c r="T9253">
        <f>_xlfn.DAYS(Raw_data_US_healthcare[[#This Row],[Discharge Date]],Raw_data_US_healthcare[[#This Row],[Date of Admission]])</f>
        <v>14</v>
      </c>
    </row>
    <row r="9254" spans="1:20" x14ac:dyDescent="0.3">
      <c r="A9254" t="s">
        <v>26512</v>
      </c>
      <c r="B9254" t="s">
        <v>22853</v>
      </c>
      <c r="C9254">
        <v>84</v>
      </c>
      <c r="D9254" t="str">
        <f>IF(Raw_data_US_healthcare[[#This Row],[Age]]&lt;35,"Young",IF(Raw_data_US_healthcare[[#This Row],[Age]]&lt;60,"Middle","Senior"))</f>
        <v>Senior</v>
      </c>
      <c r="E9254" t="s">
        <v>26</v>
      </c>
      <c r="F9254" t="s">
        <v>228</v>
      </c>
      <c r="G9254" t="s">
        <v>228</v>
      </c>
      <c r="H9254" t="s">
        <v>18</v>
      </c>
      <c r="I9254" s="2">
        <v>43681</v>
      </c>
      <c r="J9254" t="s">
        <v>24660</v>
      </c>
      <c r="K9254" t="s">
        <v>24661</v>
      </c>
      <c r="L9254" t="s">
        <v>21</v>
      </c>
      <c r="M9254">
        <v>22716.562099999999</v>
      </c>
      <c r="N9254">
        <v>170</v>
      </c>
      <c r="O9254" t="s">
        <v>43</v>
      </c>
      <c r="P9254" t="s">
        <v>43</v>
      </c>
      <c r="Q9254" s="2">
        <v>43705</v>
      </c>
      <c r="R9254" t="s">
        <v>23</v>
      </c>
      <c r="S9254" t="s">
        <v>24</v>
      </c>
      <c r="T9254">
        <f>_xlfn.DAYS(Raw_data_US_healthcare[[#This Row],[Discharge Date]],Raw_data_US_healthcare[[#This Row],[Date of Admission]])</f>
        <v>24</v>
      </c>
    </row>
    <row r="9255" spans="1:20" x14ac:dyDescent="0.3">
      <c r="A9255" t="s">
        <v>26512</v>
      </c>
      <c r="B9255" t="s">
        <v>24662</v>
      </c>
      <c r="C9255">
        <v>56</v>
      </c>
      <c r="D9255" t="str">
        <f>IF(Raw_data_US_healthcare[[#This Row],[Age]]&lt;35,"Young",IF(Raw_data_US_healthcare[[#This Row],[Age]]&lt;60,"Middle","Senior"))</f>
        <v>Middle</v>
      </c>
      <c r="E9255" t="s">
        <v>26</v>
      </c>
      <c r="F9255" t="s">
        <v>62</v>
      </c>
      <c r="G9255" t="s">
        <v>62</v>
      </c>
      <c r="H9255" t="s">
        <v>26516</v>
      </c>
      <c r="I9255" s="2">
        <v>45169</v>
      </c>
      <c r="J9255" t="s">
        <v>24663</v>
      </c>
      <c r="K9255" t="s">
        <v>24664</v>
      </c>
      <c r="L9255" t="s">
        <v>56</v>
      </c>
      <c r="M9255">
        <v>27300.133600000001</v>
      </c>
      <c r="N9255">
        <v>482</v>
      </c>
      <c r="O9255" t="s">
        <v>22</v>
      </c>
      <c r="P9255" t="s">
        <v>22</v>
      </c>
      <c r="Q9255" s="2">
        <v>45178</v>
      </c>
      <c r="R9255" t="s">
        <v>48</v>
      </c>
      <c r="S9255" t="s">
        <v>24</v>
      </c>
      <c r="T9255">
        <f>_xlfn.DAYS(Raw_data_US_healthcare[[#This Row],[Discharge Date]],Raw_data_US_healthcare[[#This Row],[Date of Admission]])</f>
        <v>9</v>
      </c>
    </row>
    <row r="9256" spans="1:20" x14ac:dyDescent="0.3">
      <c r="A9256" t="s">
        <v>26512</v>
      </c>
      <c r="B9256" t="s">
        <v>24665</v>
      </c>
      <c r="C9256">
        <v>19</v>
      </c>
      <c r="D9256" t="str">
        <f>IF(Raw_data_US_healthcare[[#This Row],[Age]]&lt;35,"Young",IF(Raw_data_US_healthcare[[#This Row],[Age]]&lt;60,"Middle","Senior"))</f>
        <v>Young</v>
      </c>
      <c r="E9256" t="s">
        <v>26</v>
      </c>
      <c r="F9256" t="s">
        <v>113</v>
      </c>
      <c r="G9256" t="s">
        <v>113</v>
      </c>
      <c r="H9256" t="s">
        <v>18</v>
      </c>
      <c r="I9256" s="2">
        <v>44179</v>
      </c>
      <c r="J9256" t="s">
        <v>24666</v>
      </c>
      <c r="K9256" t="s">
        <v>24667</v>
      </c>
      <c r="L9256" t="s">
        <v>31</v>
      </c>
      <c r="M9256">
        <v>19804.198499999999</v>
      </c>
      <c r="N9256">
        <v>218</v>
      </c>
      <c r="O9256" t="s">
        <v>39</v>
      </c>
      <c r="P9256" t="s">
        <v>39</v>
      </c>
      <c r="Q9256" s="2">
        <v>44204</v>
      </c>
      <c r="R9256" t="s">
        <v>32</v>
      </c>
      <c r="S9256" t="s">
        <v>45</v>
      </c>
      <c r="T9256">
        <f>_xlfn.DAYS(Raw_data_US_healthcare[[#This Row],[Discharge Date]],Raw_data_US_healthcare[[#This Row],[Date of Admission]])</f>
        <v>25</v>
      </c>
    </row>
    <row r="9257" spans="1:20" x14ac:dyDescent="0.3">
      <c r="A9257" t="s">
        <v>26511</v>
      </c>
      <c r="B9257" t="s">
        <v>6446</v>
      </c>
      <c r="C9257">
        <v>43</v>
      </c>
      <c r="D9257" t="str">
        <f>IF(Raw_data_US_healthcare[[#This Row],[Age]]&lt;35,"Young",IF(Raw_data_US_healthcare[[#This Row],[Age]]&lt;60,"Middle","Senior"))</f>
        <v>Middle</v>
      </c>
      <c r="E9257" t="s">
        <v>16</v>
      </c>
      <c r="F9257" t="s">
        <v>35</v>
      </c>
      <c r="G9257" t="s">
        <v>35</v>
      </c>
      <c r="H9257" t="s">
        <v>69</v>
      </c>
      <c r="I9257" s="2">
        <v>44678</v>
      </c>
      <c r="J9257" t="s">
        <v>24668</v>
      </c>
      <c r="K9257" t="s">
        <v>24669</v>
      </c>
      <c r="L9257" t="s">
        <v>21</v>
      </c>
      <c r="M9257">
        <v>11203.5754</v>
      </c>
      <c r="N9257">
        <v>286</v>
      </c>
      <c r="O9257" t="s">
        <v>43</v>
      </c>
      <c r="P9257" t="s">
        <v>43</v>
      </c>
      <c r="Q9257" s="2">
        <v>44697</v>
      </c>
      <c r="R9257" t="s">
        <v>48</v>
      </c>
      <c r="S9257" t="s">
        <v>24</v>
      </c>
      <c r="T9257">
        <f>_xlfn.DAYS(Raw_data_US_healthcare[[#This Row],[Discharge Date]],Raw_data_US_healthcare[[#This Row],[Date of Admission]])</f>
        <v>19</v>
      </c>
    </row>
    <row r="9258" spans="1:20" x14ac:dyDescent="0.3">
      <c r="A9258" t="s">
        <v>26511</v>
      </c>
      <c r="B9258" t="s">
        <v>24670</v>
      </c>
      <c r="C9258">
        <v>64</v>
      </c>
      <c r="D9258" t="str">
        <f>IF(Raw_data_US_healthcare[[#This Row],[Age]]&lt;35,"Young",IF(Raw_data_US_healthcare[[#This Row],[Age]]&lt;60,"Middle","Senior"))</f>
        <v>Senior</v>
      </c>
      <c r="E9258" t="s">
        <v>16</v>
      </c>
      <c r="F9258" t="s">
        <v>49</v>
      </c>
      <c r="G9258" t="s">
        <v>49</v>
      </c>
      <c r="H9258" t="s">
        <v>26514</v>
      </c>
      <c r="I9258" s="2">
        <v>44649</v>
      </c>
      <c r="J9258" t="s">
        <v>24671</v>
      </c>
      <c r="K9258" t="s">
        <v>24672</v>
      </c>
      <c r="L9258" t="s">
        <v>21</v>
      </c>
      <c r="M9258">
        <v>32811.152900000001</v>
      </c>
      <c r="N9258">
        <v>295</v>
      </c>
      <c r="O9258" t="s">
        <v>43</v>
      </c>
      <c r="P9258" t="s">
        <v>43</v>
      </c>
      <c r="Q9258" s="2">
        <v>44654</v>
      </c>
      <c r="R9258" t="s">
        <v>48</v>
      </c>
      <c r="S9258" t="s">
        <v>24</v>
      </c>
      <c r="T9258">
        <f>_xlfn.DAYS(Raw_data_US_healthcare[[#This Row],[Discharge Date]],Raw_data_US_healthcare[[#This Row],[Date of Admission]])</f>
        <v>5</v>
      </c>
    </row>
    <row r="9259" spans="1:20" x14ac:dyDescent="0.3">
      <c r="A9259" t="s">
        <v>26511</v>
      </c>
      <c r="B9259" t="s">
        <v>24673</v>
      </c>
      <c r="C9259">
        <v>44</v>
      </c>
      <c r="D9259" t="str">
        <f>IF(Raw_data_US_healthcare[[#This Row],[Age]]&lt;35,"Young",IF(Raw_data_US_healthcare[[#This Row],[Age]]&lt;60,"Middle","Senior"))</f>
        <v>Middle</v>
      </c>
      <c r="E9259" t="s">
        <v>16</v>
      </c>
      <c r="F9259" t="s">
        <v>228</v>
      </c>
      <c r="G9259" t="s">
        <v>228</v>
      </c>
      <c r="H9259" t="s">
        <v>26516</v>
      </c>
      <c r="I9259" s="2">
        <v>45195</v>
      </c>
      <c r="J9259" t="s">
        <v>24674</v>
      </c>
      <c r="K9259" t="s">
        <v>24675</v>
      </c>
      <c r="L9259" t="s">
        <v>21</v>
      </c>
      <c r="M9259">
        <v>20458.5645</v>
      </c>
      <c r="N9259">
        <v>195</v>
      </c>
      <c r="O9259" t="s">
        <v>43</v>
      </c>
      <c r="P9259" t="s">
        <v>43</v>
      </c>
      <c r="Q9259" s="2">
        <v>45203</v>
      </c>
      <c r="R9259" t="s">
        <v>32</v>
      </c>
      <c r="S9259" t="s">
        <v>45</v>
      </c>
      <c r="T9259">
        <f>_xlfn.DAYS(Raw_data_US_healthcare[[#This Row],[Discharge Date]],Raw_data_US_healthcare[[#This Row],[Date of Admission]])</f>
        <v>8</v>
      </c>
    </row>
    <row r="9260" spans="1:20" x14ac:dyDescent="0.3">
      <c r="A9260" t="s">
        <v>26511</v>
      </c>
      <c r="B9260" t="s">
        <v>24676</v>
      </c>
      <c r="C9260">
        <v>41</v>
      </c>
      <c r="D9260" t="str">
        <f>IF(Raw_data_US_healthcare[[#This Row],[Age]]&lt;35,"Young",IF(Raw_data_US_healthcare[[#This Row],[Age]]&lt;60,"Middle","Senior"))</f>
        <v>Middle</v>
      </c>
      <c r="E9260" t="s">
        <v>16</v>
      </c>
      <c r="F9260" t="s">
        <v>17</v>
      </c>
      <c r="G9260" t="s">
        <v>17</v>
      </c>
      <c r="H9260" t="s">
        <v>69</v>
      </c>
      <c r="I9260" s="2">
        <v>43519</v>
      </c>
      <c r="J9260" t="s">
        <v>24677</v>
      </c>
      <c r="K9260" t="s">
        <v>24678</v>
      </c>
      <c r="L9260" t="s">
        <v>31</v>
      </c>
      <c r="M9260">
        <v>51032.381200000003</v>
      </c>
      <c r="N9260">
        <v>210</v>
      </c>
      <c r="O9260" t="s">
        <v>43</v>
      </c>
      <c r="P9260" t="s">
        <v>43</v>
      </c>
      <c r="Q9260" s="2">
        <v>43534</v>
      </c>
      <c r="R9260" t="s">
        <v>83</v>
      </c>
      <c r="S9260" t="s">
        <v>45</v>
      </c>
      <c r="T9260">
        <f>_xlfn.DAYS(Raw_data_US_healthcare[[#This Row],[Discharge Date]],Raw_data_US_healthcare[[#This Row],[Date of Admission]])</f>
        <v>15</v>
      </c>
    </row>
    <row r="9261" spans="1:20" x14ac:dyDescent="0.3">
      <c r="A9261" t="s">
        <v>26511</v>
      </c>
      <c r="B9261" t="s">
        <v>5592</v>
      </c>
      <c r="C9261">
        <v>42</v>
      </c>
      <c r="D9261" t="str">
        <f>IF(Raw_data_US_healthcare[[#This Row],[Age]]&lt;35,"Young",IF(Raw_data_US_healthcare[[#This Row],[Age]]&lt;60,"Middle","Senior"))</f>
        <v>Middle</v>
      </c>
      <c r="E9261" t="s">
        <v>16</v>
      </c>
      <c r="F9261" t="s">
        <v>35</v>
      </c>
      <c r="G9261" t="s">
        <v>35</v>
      </c>
      <c r="H9261" t="s">
        <v>18</v>
      </c>
      <c r="I9261" s="2">
        <v>43427</v>
      </c>
      <c r="J9261" t="s">
        <v>3409</v>
      </c>
      <c r="K9261" t="s">
        <v>24679</v>
      </c>
      <c r="L9261" t="s">
        <v>56</v>
      </c>
      <c r="M9261">
        <v>34375.614399999999</v>
      </c>
      <c r="N9261">
        <v>364</v>
      </c>
      <c r="O9261" t="s">
        <v>43</v>
      </c>
      <c r="P9261" t="s">
        <v>43</v>
      </c>
      <c r="Q9261" s="2">
        <v>43443</v>
      </c>
      <c r="R9261" t="s">
        <v>23</v>
      </c>
      <c r="S9261" t="s">
        <v>45</v>
      </c>
      <c r="T9261">
        <f>_xlfn.DAYS(Raw_data_US_healthcare[[#This Row],[Discharge Date]],Raw_data_US_healthcare[[#This Row],[Date of Admission]])</f>
        <v>16</v>
      </c>
    </row>
    <row r="9262" spans="1:20" x14ac:dyDescent="0.3">
      <c r="A9262" t="s">
        <v>26511</v>
      </c>
      <c r="B9262" t="s">
        <v>24680</v>
      </c>
      <c r="C9262">
        <v>18</v>
      </c>
      <c r="D9262" t="str">
        <f>IF(Raw_data_US_healthcare[[#This Row],[Age]]&lt;35,"Young",IF(Raw_data_US_healthcare[[#This Row],[Age]]&lt;60,"Middle","Senior"))</f>
        <v>Young</v>
      </c>
      <c r="E9262" t="s">
        <v>16</v>
      </c>
      <c r="F9262" t="s">
        <v>228</v>
      </c>
      <c r="G9262" t="s">
        <v>228</v>
      </c>
      <c r="H9262" t="s">
        <v>28</v>
      </c>
      <c r="I9262" s="2">
        <v>44961</v>
      </c>
      <c r="J9262" t="s">
        <v>24681</v>
      </c>
      <c r="K9262" t="s">
        <v>24682</v>
      </c>
      <c r="L9262" t="s">
        <v>60</v>
      </c>
      <c r="M9262">
        <v>33921.983099999998</v>
      </c>
      <c r="N9262">
        <v>209</v>
      </c>
      <c r="O9262" t="s">
        <v>43</v>
      </c>
      <c r="P9262" t="s">
        <v>43</v>
      </c>
      <c r="Q9262" s="2">
        <v>44990</v>
      </c>
      <c r="R9262" t="s">
        <v>32</v>
      </c>
      <c r="S9262" t="s">
        <v>45</v>
      </c>
      <c r="T9262">
        <f>_xlfn.DAYS(Raw_data_US_healthcare[[#This Row],[Discharge Date]],Raw_data_US_healthcare[[#This Row],[Date of Admission]])</f>
        <v>29</v>
      </c>
    </row>
    <row r="9263" spans="1:20" x14ac:dyDescent="0.3">
      <c r="A9263" t="s">
        <v>26511</v>
      </c>
      <c r="B9263" t="s">
        <v>24683</v>
      </c>
      <c r="C9263">
        <v>61</v>
      </c>
      <c r="D9263" t="str">
        <f>IF(Raw_data_US_healthcare[[#This Row],[Age]]&lt;35,"Young",IF(Raw_data_US_healthcare[[#This Row],[Age]]&lt;60,"Middle","Senior"))</f>
        <v>Senior</v>
      </c>
      <c r="E9263" t="s">
        <v>16</v>
      </c>
      <c r="F9263" t="s">
        <v>228</v>
      </c>
      <c r="G9263" t="s">
        <v>228</v>
      </c>
      <c r="H9263" t="s">
        <v>26514</v>
      </c>
      <c r="I9263" s="2">
        <v>45216</v>
      </c>
      <c r="J9263" t="s">
        <v>1274</v>
      </c>
      <c r="K9263" t="s">
        <v>24684</v>
      </c>
      <c r="L9263" t="s">
        <v>21</v>
      </c>
      <c r="M9263">
        <v>13937.1692</v>
      </c>
      <c r="N9263">
        <v>251</v>
      </c>
      <c r="O9263" t="s">
        <v>22</v>
      </c>
      <c r="P9263" t="s">
        <v>22</v>
      </c>
      <c r="Q9263" s="2">
        <v>45235</v>
      </c>
      <c r="R9263" t="s">
        <v>32</v>
      </c>
      <c r="S9263" t="s">
        <v>33</v>
      </c>
      <c r="T9263">
        <f>_xlfn.DAYS(Raw_data_US_healthcare[[#This Row],[Discharge Date]],Raw_data_US_healthcare[[#This Row],[Date of Admission]])</f>
        <v>19</v>
      </c>
    </row>
    <row r="9264" spans="1:20" x14ac:dyDescent="0.3">
      <c r="A9264" t="s">
        <v>26512</v>
      </c>
      <c r="B9264" t="s">
        <v>24685</v>
      </c>
      <c r="C9264">
        <v>32</v>
      </c>
      <c r="D9264" t="str">
        <f>IF(Raw_data_US_healthcare[[#This Row],[Age]]&lt;35,"Young",IF(Raw_data_US_healthcare[[#This Row],[Age]]&lt;60,"Middle","Senior"))</f>
        <v>Young</v>
      </c>
      <c r="E9264" t="s">
        <v>26</v>
      </c>
      <c r="F9264" t="s">
        <v>17</v>
      </c>
      <c r="G9264" t="s">
        <v>17</v>
      </c>
      <c r="H9264" t="s">
        <v>28</v>
      </c>
      <c r="I9264" s="2">
        <v>43497</v>
      </c>
      <c r="J9264" t="s">
        <v>4808</v>
      </c>
      <c r="K9264" t="s">
        <v>24686</v>
      </c>
      <c r="L9264" t="s">
        <v>60</v>
      </c>
      <c r="M9264">
        <v>17556.589400000001</v>
      </c>
      <c r="N9264">
        <v>468</v>
      </c>
      <c r="O9264" t="s">
        <v>43</v>
      </c>
      <c r="P9264" t="s">
        <v>43</v>
      </c>
      <c r="Q9264" s="2">
        <v>43523</v>
      </c>
      <c r="R9264" t="s">
        <v>23</v>
      </c>
      <c r="S9264" t="s">
        <v>24</v>
      </c>
      <c r="T9264">
        <f>_xlfn.DAYS(Raw_data_US_healthcare[[#This Row],[Discharge Date]],Raw_data_US_healthcare[[#This Row],[Date of Admission]])</f>
        <v>26</v>
      </c>
    </row>
    <row r="9265" spans="1:20" x14ac:dyDescent="0.3">
      <c r="A9265" t="s">
        <v>26511</v>
      </c>
      <c r="B9265" t="s">
        <v>24687</v>
      </c>
      <c r="C9265">
        <v>82</v>
      </c>
      <c r="D9265" t="str">
        <f>IF(Raw_data_US_healthcare[[#This Row],[Age]]&lt;35,"Young",IF(Raw_data_US_healthcare[[#This Row],[Age]]&lt;60,"Middle","Senior"))</f>
        <v>Senior</v>
      </c>
      <c r="E9265" t="s">
        <v>16</v>
      </c>
      <c r="F9265" t="s">
        <v>62</v>
      </c>
      <c r="G9265" t="s">
        <v>62</v>
      </c>
      <c r="H9265" t="s">
        <v>69</v>
      </c>
      <c r="I9265" s="2">
        <v>44750</v>
      </c>
      <c r="J9265" t="s">
        <v>24688</v>
      </c>
      <c r="K9265" t="s">
        <v>24689</v>
      </c>
      <c r="L9265" t="s">
        <v>21</v>
      </c>
      <c r="M9265">
        <v>22471.834500000001</v>
      </c>
      <c r="N9265">
        <v>241</v>
      </c>
      <c r="O9265" t="s">
        <v>22</v>
      </c>
      <c r="P9265" t="s">
        <v>22</v>
      </c>
      <c r="Q9265" s="2">
        <v>44750</v>
      </c>
      <c r="R9265" t="s">
        <v>44</v>
      </c>
      <c r="S9265" t="s">
        <v>45</v>
      </c>
      <c r="T9265">
        <f>_xlfn.DAYS(Raw_data_US_healthcare[[#This Row],[Discharge Date]],Raw_data_US_healthcare[[#This Row],[Date of Admission]])</f>
        <v>0</v>
      </c>
    </row>
    <row r="9266" spans="1:20" x14ac:dyDescent="0.3">
      <c r="A9266" t="s">
        <v>26511</v>
      </c>
      <c r="B9266" t="s">
        <v>24690</v>
      </c>
      <c r="C9266">
        <v>72</v>
      </c>
      <c r="D9266" t="str">
        <f>IF(Raw_data_US_healthcare[[#This Row],[Age]]&lt;35,"Young",IF(Raw_data_US_healthcare[[#This Row],[Age]]&lt;60,"Middle","Senior"))</f>
        <v>Senior</v>
      </c>
      <c r="E9266" t="s">
        <v>16</v>
      </c>
      <c r="F9266" t="s">
        <v>62</v>
      </c>
      <c r="G9266" t="s">
        <v>62</v>
      </c>
      <c r="H9266" t="s">
        <v>18</v>
      </c>
      <c r="I9266" s="2">
        <v>44952</v>
      </c>
      <c r="J9266" t="s">
        <v>23367</v>
      </c>
      <c r="K9266" t="s">
        <v>24691</v>
      </c>
      <c r="L9266" t="s">
        <v>21</v>
      </c>
      <c r="M9266">
        <v>38123.031600000002</v>
      </c>
      <c r="N9266">
        <v>467</v>
      </c>
      <c r="O9266" t="s">
        <v>43</v>
      </c>
      <c r="P9266" t="s">
        <v>43</v>
      </c>
      <c r="Q9266" s="2">
        <v>44974</v>
      </c>
      <c r="R9266" t="s">
        <v>44</v>
      </c>
      <c r="S9266" t="s">
        <v>24</v>
      </c>
      <c r="T9266">
        <f>_xlfn.DAYS(Raw_data_US_healthcare[[#This Row],[Discharge Date]],Raw_data_US_healthcare[[#This Row],[Date of Admission]])</f>
        <v>22</v>
      </c>
    </row>
    <row r="9267" spans="1:20" x14ac:dyDescent="0.3">
      <c r="A9267" t="s">
        <v>26511</v>
      </c>
      <c r="B9267" t="s">
        <v>21414</v>
      </c>
      <c r="C9267">
        <v>61</v>
      </c>
      <c r="D9267" t="str">
        <f>IF(Raw_data_US_healthcare[[#This Row],[Age]]&lt;35,"Young",IF(Raw_data_US_healthcare[[#This Row],[Age]]&lt;60,"Middle","Senior"))</f>
        <v>Senior</v>
      </c>
      <c r="E9267" t="s">
        <v>16</v>
      </c>
      <c r="F9267" t="s">
        <v>62</v>
      </c>
      <c r="G9267" t="s">
        <v>62</v>
      </c>
      <c r="H9267" t="s">
        <v>26514</v>
      </c>
      <c r="I9267" s="2">
        <v>44828</v>
      </c>
      <c r="J9267" t="s">
        <v>24692</v>
      </c>
      <c r="K9267" t="s">
        <v>24693</v>
      </c>
      <c r="L9267" t="s">
        <v>21</v>
      </c>
      <c r="M9267">
        <v>17408.213</v>
      </c>
      <c r="N9267">
        <v>260</v>
      </c>
      <c r="O9267" t="s">
        <v>22</v>
      </c>
      <c r="P9267" t="s">
        <v>22</v>
      </c>
      <c r="Q9267" s="2">
        <v>44833</v>
      </c>
      <c r="R9267" t="s">
        <v>48</v>
      </c>
      <c r="S9267" t="s">
        <v>33</v>
      </c>
      <c r="T9267">
        <f>_xlfn.DAYS(Raw_data_US_healthcare[[#This Row],[Discharge Date]],Raw_data_US_healthcare[[#This Row],[Date of Admission]])</f>
        <v>5</v>
      </c>
    </row>
    <row r="9268" spans="1:20" x14ac:dyDescent="0.3">
      <c r="A9268" t="s">
        <v>26511</v>
      </c>
      <c r="B9268" t="s">
        <v>24694</v>
      </c>
      <c r="C9268">
        <v>62</v>
      </c>
      <c r="D9268" t="str">
        <f>IF(Raw_data_US_healthcare[[#This Row],[Age]]&lt;35,"Young",IF(Raw_data_US_healthcare[[#This Row],[Age]]&lt;60,"Middle","Senior"))</f>
        <v>Senior</v>
      </c>
      <c r="E9268" t="s">
        <v>16</v>
      </c>
      <c r="F9268" t="s">
        <v>113</v>
      </c>
      <c r="G9268" t="s">
        <v>113</v>
      </c>
      <c r="H9268" t="s">
        <v>28</v>
      </c>
      <c r="I9268" s="2">
        <v>44354</v>
      </c>
      <c r="J9268" t="s">
        <v>16080</v>
      </c>
      <c r="K9268" t="s">
        <v>24695</v>
      </c>
      <c r="L9268" t="s">
        <v>21</v>
      </c>
      <c r="M9268">
        <v>17713.7984</v>
      </c>
      <c r="N9268">
        <v>404</v>
      </c>
      <c r="O9268" t="s">
        <v>43</v>
      </c>
      <c r="P9268" t="s">
        <v>43</v>
      </c>
      <c r="Q9268" s="2">
        <v>44377</v>
      </c>
      <c r="R9268" t="s">
        <v>32</v>
      </c>
      <c r="S9268" t="s">
        <v>24</v>
      </c>
      <c r="T9268">
        <f>_xlfn.DAYS(Raw_data_US_healthcare[[#This Row],[Discharge Date]],Raw_data_US_healthcare[[#This Row],[Date of Admission]])</f>
        <v>23</v>
      </c>
    </row>
    <row r="9269" spans="1:20" x14ac:dyDescent="0.3">
      <c r="A9269" t="s">
        <v>26512</v>
      </c>
      <c r="B9269" t="s">
        <v>24696</v>
      </c>
      <c r="C9269">
        <v>43</v>
      </c>
      <c r="D9269" t="str">
        <f>IF(Raw_data_US_healthcare[[#This Row],[Age]]&lt;35,"Young",IF(Raw_data_US_healthcare[[#This Row],[Age]]&lt;60,"Middle","Senior"))</f>
        <v>Middle</v>
      </c>
      <c r="E9269" t="s">
        <v>26</v>
      </c>
      <c r="F9269" t="s">
        <v>35</v>
      </c>
      <c r="G9269" t="s">
        <v>35</v>
      </c>
      <c r="H9269" t="s">
        <v>69</v>
      </c>
      <c r="I9269" s="2">
        <v>44704</v>
      </c>
      <c r="J9269" t="s">
        <v>24697</v>
      </c>
      <c r="K9269" t="s">
        <v>24698</v>
      </c>
      <c r="L9269" t="s">
        <v>31</v>
      </c>
      <c r="M9269">
        <v>39471.332199999997</v>
      </c>
      <c r="N9269">
        <v>145</v>
      </c>
      <c r="O9269" t="s">
        <v>43</v>
      </c>
      <c r="P9269" t="s">
        <v>43</v>
      </c>
      <c r="Q9269" s="2">
        <v>44723</v>
      </c>
      <c r="R9269" t="s">
        <v>48</v>
      </c>
      <c r="S9269" t="s">
        <v>33</v>
      </c>
      <c r="T9269">
        <f>_xlfn.DAYS(Raw_data_US_healthcare[[#This Row],[Discharge Date]],Raw_data_US_healthcare[[#This Row],[Date of Admission]])</f>
        <v>19</v>
      </c>
    </row>
    <row r="9270" spans="1:20" x14ac:dyDescent="0.3">
      <c r="A9270" t="s">
        <v>26512</v>
      </c>
      <c r="B9270" t="s">
        <v>806</v>
      </c>
      <c r="C9270">
        <v>31</v>
      </c>
      <c r="D9270" t="str">
        <f>IF(Raw_data_US_healthcare[[#This Row],[Age]]&lt;35,"Young",IF(Raw_data_US_healthcare[[#This Row],[Age]]&lt;60,"Middle","Senior"))</f>
        <v>Young</v>
      </c>
      <c r="E9270" t="s">
        <v>26</v>
      </c>
      <c r="F9270" t="s">
        <v>27</v>
      </c>
      <c r="G9270" t="s">
        <v>27</v>
      </c>
      <c r="H9270" t="s">
        <v>18</v>
      </c>
      <c r="I9270" s="2">
        <v>44131</v>
      </c>
      <c r="J9270" t="s">
        <v>24699</v>
      </c>
      <c r="K9270" t="s">
        <v>24700</v>
      </c>
      <c r="L9270" t="s">
        <v>60</v>
      </c>
      <c r="M9270">
        <v>28840.636600000002</v>
      </c>
      <c r="N9270">
        <v>215</v>
      </c>
      <c r="O9270" t="s">
        <v>43</v>
      </c>
      <c r="P9270" t="s">
        <v>43</v>
      </c>
      <c r="Q9270" s="2">
        <v>44135</v>
      </c>
      <c r="R9270" t="s">
        <v>23</v>
      </c>
      <c r="S9270" t="s">
        <v>33</v>
      </c>
      <c r="T9270">
        <f>_xlfn.DAYS(Raw_data_US_healthcare[[#This Row],[Discharge Date]],Raw_data_US_healthcare[[#This Row],[Date of Admission]])</f>
        <v>4</v>
      </c>
    </row>
    <row r="9271" spans="1:20" x14ac:dyDescent="0.3">
      <c r="A9271" t="s">
        <v>26512</v>
      </c>
      <c r="B9271" t="s">
        <v>24701</v>
      </c>
      <c r="C9271">
        <v>78</v>
      </c>
      <c r="D9271" t="str">
        <f>IF(Raw_data_US_healthcare[[#This Row],[Age]]&lt;35,"Young",IF(Raw_data_US_healthcare[[#This Row],[Age]]&lt;60,"Middle","Senior"))</f>
        <v>Senior</v>
      </c>
      <c r="E9271" t="s">
        <v>26</v>
      </c>
      <c r="F9271" t="s">
        <v>35</v>
      </c>
      <c r="G9271" t="s">
        <v>35</v>
      </c>
      <c r="H9271" t="s">
        <v>69</v>
      </c>
      <c r="I9271" s="2">
        <v>45044</v>
      </c>
      <c r="J9271" t="s">
        <v>9521</v>
      </c>
      <c r="K9271" t="s">
        <v>24702</v>
      </c>
      <c r="L9271" t="s">
        <v>21</v>
      </c>
      <c r="M9271">
        <v>44374.743999999999</v>
      </c>
      <c r="N9271">
        <v>130</v>
      </c>
      <c r="O9271" t="s">
        <v>43</v>
      </c>
      <c r="P9271" t="s">
        <v>43</v>
      </c>
      <c r="Q9271" s="2">
        <v>45062</v>
      </c>
      <c r="R9271" t="s">
        <v>32</v>
      </c>
      <c r="S9271" t="s">
        <v>33</v>
      </c>
      <c r="T9271">
        <f>_xlfn.DAYS(Raw_data_US_healthcare[[#This Row],[Discharge Date]],Raw_data_US_healthcare[[#This Row],[Date of Admission]])</f>
        <v>18</v>
      </c>
    </row>
    <row r="9272" spans="1:20" x14ac:dyDescent="0.3">
      <c r="A9272" t="s">
        <v>26511</v>
      </c>
      <c r="B9272" t="s">
        <v>24703</v>
      </c>
      <c r="C9272">
        <v>78</v>
      </c>
      <c r="D9272" t="str">
        <f>IF(Raw_data_US_healthcare[[#This Row],[Age]]&lt;35,"Young",IF(Raw_data_US_healthcare[[#This Row],[Age]]&lt;60,"Middle","Senior"))</f>
        <v>Senior</v>
      </c>
      <c r="E9272" t="s">
        <v>16</v>
      </c>
      <c r="F9272" t="s">
        <v>228</v>
      </c>
      <c r="G9272" t="s">
        <v>228</v>
      </c>
      <c r="H9272" t="s">
        <v>26514</v>
      </c>
      <c r="I9272" s="2">
        <v>45000</v>
      </c>
      <c r="J9272" t="s">
        <v>24704</v>
      </c>
      <c r="K9272" t="s">
        <v>24705</v>
      </c>
      <c r="L9272" t="s">
        <v>21</v>
      </c>
      <c r="M9272">
        <v>28678.99</v>
      </c>
      <c r="N9272">
        <v>416</v>
      </c>
      <c r="O9272" t="s">
        <v>39</v>
      </c>
      <c r="P9272" t="s">
        <v>39</v>
      </c>
      <c r="Q9272" s="2">
        <v>45028</v>
      </c>
      <c r="R9272" t="s">
        <v>44</v>
      </c>
      <c r="S9272" t="s">
        <v>33</v>
      </c>
      <c r="T9272">
        <f>_xlfn.DAYS(Raw_data_US_healthcare[[#This Row],[Discharge Date]],Raw_data_US_healthcare[[#This Row],[Date of Admission]])</f>
        <v>28</v>
      </c>
    </row>
    <row r="9273" spans="1:20" x14ac:dyDescent="0.3">
      <c r="A9273" t="s">
        <v>26511</v>
      </c>
      <c r="B9273" t="s">
        <v>24706</v>
      </c>
      <c r="C9273">
        <v>54</v>
      </c>
      <c r="D9273" t="str">
        <f>IF(Raw_data_US_healthcare[[#This Row],[Age]]&lt;35,"Young",IF(Raw_data_US_healthcare[[#This Row],[Age]]&lt;60,"Middle","Senior"))</f>
        <v>Middle</v>
      </c>
      <c r="E9273" t="s">
        <v>16</v>
      </c>
      <c r="F9273" t="s">
        <v>88</v>
      </c>
      <c r="G9273" t="s">
        <v>88</v>
      </c>
      <c r="H9273" t="s">
        <v>18</v>
      </c>
      <c r="I9273" s="2">
        <v>44117</v>
      </c>
      <c r="J9273" t="s">
        <v>24707</v>
      </c>
      <c r="K9273" t="s">
        <v>24708</v>
      </c>
      <c r="L9273" t="s">
        <v>21</v>
      </c>
      <c r="M9273">
        <v>51279.265599999999</v>
      </c>
      <c r="N9273">
        <v>166</v>
      </c>
      <c r="O9273" t="s">
        <v>43</v>
      </c>
      <c r="P9273" t="s">
        <v>43</v>
      </c>
      <c r="Q9273" s="2">
        <v>44140</v>
      </c>
      <c r="R9273" t="s">
        <v>44</v>
      </c>
      <c r="S9273" t="s">
        <v>33</v>
      </c>
      <c r="T9273">
        <f>_xlfn.DAYS(Raw_data_US_healthcare[[#This Row],[Discharge Date]],Raw_data_US_healthcare[[#This Row],[Date of Admission]])</f>
        <v>23</v>
      </c>
    </row>
    <row r="9274" spans="1:20" x14ac:dyDescent="0.3">
      <c r="A9274" t="s">
        <v>26511</v>
      </c>
      <c r="B9274" t="s">
        <v>24709</v>
      </c>
      <c r="C9274">
        <v>19</v>
      </c>
      <c r="D9274" t="str">
        <f>IF(Raw_data_US_healthcare[[#This Row],[Age]]&lt;35,"Young",IF(Raw_data_US_healthcare[[#This Row],[Age]]&lt;60,"Middle","Senior"))</f>
        <v>Young</v>
      </c>
      <c r="E9274" t="s">
        <v>16</v>
      </c>
      <c r="F9274" t="s">
        <v>113</v>
      </c>
      <c r="G9274" t="s">
        <v>113</v>
      </c>
      <c r="H9274" t="s">
        <v>18</v>
      </c>
      <c r="I9274" s="2">
        <v>44362</v>
      </c>
      <c r="J9274" t="s">
        <v>24710</v>
      </c>
      <c r="K9274" t="s">
        <v>24711</v>
      </c>
      <c r="L9274" t="s">
        <v>52</v>
      </c>
      <c r="M9274">
        <v>13610.130999999999</v>
      </c>
      <c r="N9274">
        <v>112</v>
      </c>
      <c r="O9274" t="s">
        <v>43</v>
      </c>
      <c r="P9274" t="s">
        <v>43</v>
      </c>
      <c r="Q9274" s="2">
        <v>44374</v>
      </c>
      <c r="R9274" t="s">
        <v>32</v>
      </c>
      <c r="S9274" t="s">
        <v>45</v>
      </c>
      <c r="T9274">
        <f>_xlfn.DAYS(Raw_data_US_healthcare[[#This Row],[Discharge Date]],Raw_data_US_healthcare[[#This Row],[Date of Admission]])</f>
        <v>12</v>
      </c>
    </row>
    <row r="9275" spans="1:20" x14ac:dyDescent="0.3">
      <c r="A9275" t="s">
        <v>26511</v>
      </c>
      <c r="B9275" t="s">
        <v>24712</v>
      </c>
      <c r="C9275">
        <v>30</v>
      </c>
      <c r="D9275" t="str">
        <f>IF(Raw_data_US_healthcare[[#This Row],[Age]]&lt;35,"Young",IF(Raw_data_US_healthcare[[#This Row],[Age]]&lt;60,"Middle","Senior"))</f>
        <v>Young</v>
      </c>
      <c r="E9275" t="s">
        <v>16</v>
      </c>
      <c r="F9275" t="s">
        <v>88</v>
      </c>
      <c r="G9275" t="s">
        <v>88</v>
      </c>
      <c r="H9275" t="s">
        <v>18</v>
      </c>
      <c r="I9275" s="2">
        <v>44856</v>
      </c>
      <c r="J9275" t="s">
        <v>24713</v>
      </c>
      <c r="K9275" t="s">
        <v>24714</v>
      </c>
      <c r="L9275" t="s">
        <v>31</v>
      </c>
      <c r="M9275">
        <v>24734.7336</v>
      </c>
      <c r="N9275">
        <v>459</v>
      </c>
      <c r="O9275" t="s">
        <v>39</v>
      </c>
      <c r="P9275" t="s">
        <v>39</v>
      </c>
      <c r="Q9275" s="2">
        <v>44868</v>
      </c>
      <c r="R9275" t="s">
        <v>48</v>
      </c>
      <c r="S9275" t="s">
        <v>33</v>
      </c>
      <c r="T9275">
        <f>_xlfn.DAYS(Raw_data_US_healthcare[[#This Row],[Discharge Date]],Raw_data_US_healthcare[[#This Row],[Date of Admission]])</f>
        <v>12</v>
      </c>
    </row>
    <row r="9276" spans="1:20" x14ac:dyDescent="0.3">
      <c r="A9276" t="s">
        <v>26512</v>
      </c>
      <c r="B9276" t="s">
        <v>5104</v>
      </c>
      <c r="C9276">
        <v>67</v>
      </c>
      <c r="D9276" t="str">
        <f>IF(Raw_data_US_healthcare[[#This Row],[Age]]&lt;35,"Young",IF(Raw_data_US_healthcare[[#This Row],[Age]]&lt;60,"Middle","Senior"))</f>
        <v>Senior</v>
      </c>
      <c r="E9276" t="s">
        <v>26</v>
      </c>
      <c r="F9276" t="s">
        <v>27</v>
      </c>
      <c r="G9276" t="s">
        <v>27</v>
      </c>
      <c r="H9276" t="s">
        <v>28</v>
      </c>
      <c r="I9276" s="2">
        <v>44070</v>
      </c>
      <c r="J9276" t="s">
        <v>24715</v>
      </c>
      <c r="K9276" t="s">
        <v>24716</v>
      </c>
      <c r="L9276" t="s">
        <v>21</v>
      </c>
      <c r="M9276">
        <v>3720.6705999999999</v>
      </c>
      <c r="N9276">
        <v>250</v>
      </c>
      <c r="O9276" t="s">
        <v>39</v>
      </c>
      <c r="P9276" t="s">
        <v>39</v>
      </c>
      <c r="Q9276" s="2">
        <v>44078</v>
      </c>
      <c r="R9276" t="s">
        <v>32</v>
      </c>
      <c r="S9276" t="s">
        <v>45</v>
      </c>
      <c r="T9276">
        <f>_xlfn.DAYS(Raw_data_US_healthcare[[#This Row],[Discharge Date]],Raw_data_US_healthcare[[#This Row],[Date of Admission]])</f>
        <v>8</v>
      </c>
    </row>
    <row r="9277" spans="1:20" x14ac:dyDescent="0.3">
      <c r="A9277" t="s">
        <v>26512</v>
      </c>
      <c r="B9277" t="s">
        <v>24717</v>
      </c>
      <c r="C9277">
        <v>23</v>
      </c>
      <c r="D9277" t="str">
        <f>IF(Raw_data_US_healthcare[[#This Row],[Age]]&lt;35,"Young",IF(Raw_data_US_healthcare[[#This Row],[Age]]&lt;60,"Middle","Senior"))</f>
        <v>Young</v>
      </c>
      <c r="E9277" t="s">
        <v>26</v>
      </c>
      <c r="F9277" t="s">
        <v>17</v>
      </c>
      <c r="G9277" t="s">
        <v>17</v>
      </c>
      <c r="H9277" t="s">
        <v>26516</v>
      </c>
      <c r="I9277" s="2">
        <v>44549</v>
      </c>
      <c r="J9277" t="s">
        <v>15624</v>
      </c>
      <c r="K9277" t="s">
        <v>24718</v>
      </c>
      <c r="L9277" t="s">
        <v>52</v>
      </c>
      <c r="M9277">
        <v>15129.6924</v>
      </c>
      <c r="N9277">
        <v>396</v>
      </c>
      <c r="O9277" t="s">
        <v>22</v>
      </c>
      <c r="P9277" t="s">
        <v>22</v>
      </c>
      <c r="Q9277" s="2">
        <v>44562</v>
      </c>
      <c r="R9277" t="s">
        <v>23</v>
      </c>
      <c r="S9277" t="s">
        <v>45</v>
      </c>
      <c r="T9277">
        <f>_xlfn.DAYS(Raw_data_US_healthcare[[#This Row],[Discharge Date]],Raw_data_US_healthcare[[#This Row],[Date of Admission]])</f>
        <v>13</v>
      </c>
    </row>
    <row r="9278" spans="1:20" x14ac:dyDescent="0.3">
      <c r="A9278" t="s">
        <v>26512</v>
      </c>
      <c r="B9278" t="s">
        <v>24719</v>
      </c>
      <c r="C9278">
        <v>50</v>
      </c>
      <c r="D9278" t="str">
        <f>IF(Raw_data_US_healthcare[[#This Row],[Age]]&lt;35,"Young",IF(Raw_data_US_healthcare[[#This Row],[Age]]&lt;60,"Middle","Senior"))</f>
        <v>Middle</v>
      </c>
      <c r="E9278" t="s">
        <v>26</v>
      </c>
      <c r="F9278" t="s">
        <v>88</v>
      </c>
      <c r="G9278" t="s">
        <v>88</v>
      </c>
      <c r="H9278" t="s">
        <v>26514</v>
      </c>
      <c r="I9278" s="2">
        <v>44536</v>
      </c>
      <c r="J9278" t="s">
        <v>24720</v>
      </c>
      <c r="K9278" t="s">
        <v>24721</v>
      </c>
      <c r="L9278" t="s">
        <v>52</v>
      </c>
      <c r="M9278">
        <v>15903.045099999999</v>
      </c>
      <c r="N9278">
        <v>386</v>
      </c>
      <c r="O9278" t="s">
        <v>43</v>
      </c>
      <c r="P9278" t="s">
        <v>43</v>
      </c>
      <c r="Q9278" s="2">
        <v>44548</v>
      </c>
      <c r="R9278" t="s">
        <v>83</v>
      </c>
      <c r="S9278" t="s">
        <v>33</v>
      </c>
      <c r="T9278">
        <f>_xlfn.DAYS(Raw_data_US_healthcare[[#This Row],[Discharge Date]],Raw_data_US_healthcare[[#This Row],[Date of Admission]])</f>
        <v>12</v>
      </c>
    </row>
    <row r="9279" spans="1:20" x14ac:dyDescent="0.3">
      <c r="A9279" t="s">
        <v>26512</v>
      </c>
      <c r="B9279" t="s">
        <v>24722</v>
      </c>
      <c r="C9279">
        <v>42</v>
      </c>
      <c r="D9279" t="str">
        <f>IF(Raw_data_US_healthcare[[#This Row],[Age]]&lt;35,"Young",IF(Raw_data_US_healthcare[[#This Row],[Age]]&lt;60,"Middle","Senior"))</f>
        <v>Middle</v>
      </c>
      <c r="E9279" t="s">
        <v>26</v>
      </c>
      <c r="F9279" t="s">
        <v>27</v>
      </c>
      <c r="G9279" t="s">
        <v>27</v>
      </c>
      <c r="H9279" t="s">
        <v>36</v>
      </c>
      <c r="I9279" s="2">
        <v>43973</v>
      </c>
      <c r="J9279" t="s">
        <v>24723</v>
      </c>
      <c r="K9279" t="s">
        <v>24724</v>
      </c>
      <c r="L9279" t="s">
        <v>21</v>
      </c>
      <c r="M9279">
        <v>5911.2475000000004</v>
      </c>
      <c r="N9279">
        <v>265</v>
      </c>
      <c r="O9279" t="s">
        <v>43</v>
      </c>
      <c r="P9279" t="s">
        <v>43</v>
      </c>
      <c r="Q9279" s="2">
        <v>43977</v>
      </c>
      <c r="R9279" t="s">
        <v>44</v>
      </c>
      <c r="S9279" t="s">
        <v>33</v>
      </c>
      <c r="T9279">
        <f>_xlfn.DAYS(Raw_data_US_healthcare[[#This Row],[Discharge Date]],Raw_data_US_healthcare[[#This Row],[Date of Admission]])</f>
        <v>4</v>
      </c>
    </row>
    <row r="9280" spans="1:20" x14ac:dyDescent="0.3">
      <c r="A9280" t="s">
        <v>26512</v>
      </c>
      <c r="B9280" t="s">
        <v>26597</v>
      </c>
      <c r="C9280">
        <v>73</v>
      </c>
      <c r="D9280" t="str">
        <f>IF(Raw_data_US_healthcare[[#This Row],[Age]]&lt;35,"Young",IF(Raw_data_US_healthcare[[#This Row],[Age]]&lt;60,"Middle","Senior"))</f>
        <v>Senior</v>
      </c>
      <c r="E9280" t="s">
        <v>26</v>
      </c>
      <c r="F9280" t="s">
        <v>228</v>
      </c>
      <c r="G9280" t="s">
        <v>228</v>
      </c>
      <c r="H9280" t="s">
        <v>26516</v>
      </c>
      <c r="I9280" s="2">
        <v>44056</v>
      </c>
      <c r="J9280" t="s">
        <v>24725</v>
      </c>
      <c r="K9280" t="s">
        <v>24726</v>
      </c>
      <c r="L9280" t="s">
        <v>21</v>
      </c>
      <c r="M9280">
        <v>17732.296699999999</v>
      </c>
      <c r="N9280">
        <v>199</v>
      </c>
      <c r="O9280" t="s">
        <v>22</v>
      </c>
      <c r="P9280" t="s">
        <v>22</v>
      </c>
      <c r="Q9280" s="2">
        <v>44079</v>
      </c>
      <c r="R9280" t="s">
        <v>44</v>
      </c>
      <c r="S9280" t="s">
        <v>45</v>
      </c>
      <c r="T9280">
        <f>_xlfn.DAYS(Raw_data_US_healthcare[[#This Row],[Discharge Date]],Raw_data_US_healthcare[[#This Row],[Date of Admission]])</f>
        <v>23</v>
      </c>
    </row>
    <row r="9281" spans="1:20" x14ac:dyDescent="0.3">
      <c r="A9281" t="s">
        <v>26511</v>
      </c>
      <c r="B9281" t="s">
        <v>24727</v>
      </c>
      <c r="C9281">
        <v>63</v>
      </c>
      <c r="D9281" t="str">
        <f>IF(Raw_data_US_healthcare[[#This Row],[Age]]&lt;35,"Young",IF(Raw_data_US_healthcare[[#This Row],[Age]]&lt;60,"Middle","Senior"))</f>
        <v>Senior</v>
      </c>
      <c r="E9281" t="s">
        <v>16</v>
      </c>
      <c r="F9281" t="s">
        <v>228</v>
      </c>
      <c r="G9281" t="s">
        <v>228</v>
      </c>
      <c r="H9281" t="s">
        <v>69</v>
      </c>
      <c r="I9281" s="2">
        <v>44039</v>
      </c>
      <c r="J9281" t="s">
        <v>14506</v>
      </c>
      <c r="K9281" t="s">
        <v>24728</v>
      </c>
      <c r="L9281" t="s">
        <v>21</v>
      </c>
      <c r="M9281">
        <v>15597.901599999999</v>
      </c>
      <c r="N9281">
        <v>296</v>
      </c>
      <c r="O9281" t="s">
        <v>43</v>
      </c>
      <c r="P9281" t="s">
        <v>43</v>
      </c>
      <c r="Q9281" s="2">
        <v>44051</v>
      </c>
      <c r="R9281" t="s">
        <v>48</v>
      </c>
      <c r="S9281" t="s">
        <v>33</v>
      </c>
      <c r="T9281">
        <f>_xlfn.DAYS(Raw_data_US_healthcare[[#This Row],[Discharge Date]],Raw_data_US_healthcare[[#This Row],[Date of Admission]])</f>
        <v>12</v>
      </c>
    </row>
    <row r="9282" spans="1:20" x14ac:dyDescent="0.3">
      <c r="A9282" t="s">
        <v>26511</v>
      </c>
      <c r="B9282" t="s">
        <v>24729</v>
      </c>
      <c r="C9282">
        <v>76</v>
      </c>
      <c r="D9282" t="str">
        <f>IF(Raw_data_US_healthcare[[#This Row],[Age]]&lt;35,"Young",IF(Raw_data_US_healthcare[[#This Row],[Age]]&lt;60,"Middle","Senior"))</f>
        <v>Senior</v>
      </c>
      <c r="E9282" t="s">
        <v>16</v>
      </c>
      <c r="F9282" t="s">
        <v>49</v>
      </c>
      <c r="G9282" t="s">
        <v>49</v>
      </c>
      <c r="H9282" t="s">
        <v>18</v>
      </c>
      <c r="I9282" s="2">
        <v>44757</v>
      </c>
      <c r="J9282" t="s">
        <v>24730</v>
      </c>
      <c r="K9282" t="s">
        <v>24731</v>
      </c>
      <c r="L9282" t="s">
        <v>21</v>
      </c>
      <c r="M9282">
        <v>32078.3982</v>
      </c>
      <c r="N9282">
        <v>121</v>
      </c>
      <c r="O9282" t="s">
        <v>43</v>
      </c>
      <c r="P9282" t="s">
        <v>43</v>
      </c>
      <c r="Q9282" s="2">
        <v>44760</v>
      </c>
      <c r="R9282" t="s">
        <v>44</v>
      </c>
      <c r="S9282" t="s">
        <v>33</v>
      </c>
      <c r="T9282">
        <f>_xlfn.DAYS(Raw_data_US_healthcare[[#This Row],[Discharge Date]],Raw_data_US_healthcare[[#This Row],[Date of Admission]])</f>
        <v>3</v>
      </c>
    </row>
    <row r="9283" spans="1:20" x14ac:dyDescent="0.3">
      <c r="A9283" t="s">
        <v>26512</v>
      </c>
      <c r="B9283" t="s">
        <v>3061</v>
      </c>
      <c r="C9283">
        <v>72</v>
      </c>
      <c r="D9283" t="str">
        <f>IF(Raw_data_US_healthcare[[#This Row],[Age]]&lt;35,"Young",IF(Raw_data_US_healthcare[[#This Row],[Age]]&lt;60,"Middle","Senior"))</f>
        <v>Senior</v>
      </c>
      <c r="E9283" t="s">
        <v>26</v>
      </c>
      <c r="F9283" t="s">
        <v>88</v>
      </c>
      <c r="G9283" t="s">
        <v>88</v>
      </c>
      <c r="H9283" t="s">
        <v>26514</v>
      </c>
      <c r="I9283" s="2">
        <v>43437</v>
      </c>
      <c r="J9283" t="s">
        <v>24732</v>
      </c>
      <c r="K9283" t="s">
        <v>24733</v>
      </c>
      <c r="L9283" t="s">
        <v>21</v>
      </c>
      <c r="M9283">
        <v>30334.573400000001</v>
      </c>
      <c r="N9283">
        <v>112</v>
      </c>
      <c r="O9283" t="s">
        <v>43</v>
      </c>
      <c r="P9283" t="s">
        <v>43</v>
      </c>
      <c r="Q9283" s="2">
        <v>43447</v>
      </c>
      <c r="R9283" t="s">
        <v>83</v>
      </c>
      <c r="S9283" t="s">
        <v>33</v>
      </c>
      <c r="T9283">
        <f>_xlfn.DAYS(Raw_data_US_healthcare[[#This Row],[Discharge Date]],Raw_data_US_healthcare[[#This Row],[Date of Admission]])</f>
        <v>10</v>
      </c>
    </row>
    <row r="9284" spans="1:20" x14ac:dyDescent="0.3">
      <c r="A9284" t="s">
        <v>26511</v>
      </c>
      <c r="B9284" t="s">
        <v>24734</v>
      </c>
      <c r="C9284">
        <v>59</v>
      </c>
      <c r="D9284" t="str">
        <f>IF(Raw_data_US_healthcare[[#This Row],[Age]]&lt;35,"Young",IF(Raw_data_US_healthcare[[#This Row],[Age]]&lt;60,"Middle","Senior"))</f>
        <v>Middle</v>
      </c>
      <c r="E9284" t="s">
        <v>16</v>
      </c>
      <c r="F9284" t="s">
        <v>49</v>
      </c>
      <c r="G9284" t="s">
        <v>49</v>
      </c>
      <c r="H9284" t="s">
        <v>18</v>
      </c>
      <c r="I9284" s="2">
        <v>44156</v>
      </c>
      <c r="J9284" t="s">
        <v>14164</v>
      </c>
      <c r="K9284" t="s">
        <v>24735</v>
      </c>
      <c r="L9284" t="s">
        <v>52</v>
      </c>
      <c r="M9284">
        <v>53043.127800000002</v>
      </c>
      <c r="N9284">
        <v>166</v>
      </c>
      <c r="O9284" t="s">
        <v>39</v>
      </c>
      <c r="P9284" t="s">
        <v>39</v>
      </c>
      <c r="Q9284" s="2">
        <v>44166</v>
      </c>
      <c r="R9284" t="s">
        <v>23</v>
      </c>
      <c r="S9284" t="s">
        <v>33</v>
      </c>
      <c r="T9284">
        <f>_xlfn.DAYS(Raw_data_US_healthcare[[#This Row],[Discharge Date]],Raw_data_US_healthcare[[#This Row],[Date of Admission]])</f>
        <v>10</v>
      </c>
    </row>
    <row r="9285" spans="1:20" x14ac:dyDescent="0.3">
      <c r="A9285" t="s">
        <v>26512</v>
      </c>
      <c r="B9285" t="s">
        <v>24736</v>
      </c>
      <c r="C9285">
        <v>44</v>
      </c>
      <c r="D9285" t="str">
        <f>IF(Raw_data_US_healthcare[[#This Row],[Age]]&lt;35,"Young",IF(Raw_data_US_healthcare[[#This Row],[Age]]&lt;60,"Middle","Senior"))</f>
        <v>Middle</v>
      </c>
      <c r="E9285" t="s">
        <v>26</v>
      </c>
      <c r="F9285" t="s">
        <v>49</v>
      </c>
      <c r="G9285" t="s">
        <v>49</v>
      </c>
      <c r="H9285" t="s">
        <v>36</v>
      </c>
      <c r="I9285" s="2">
        <v>43605</v>
      </c>
      <c r="J9285" t="s">
        <v>24737</v>
      </c>
      <c r="K9285" t="s">
        <v>24738</v>
      </c>
      <c r="L9285" t="s">
        <v>60</v>
      </c>
      <c r="M9285">
        <v>9814.5488999999998</v>
      </c>
      <c r="N9285">
        <v>179</v>
      </c>
      <c r="O9285" t="s">
        <v>39</v>
      </c>
      <c r="P9285" t="s">
        <v>39</v>
      </c>
      <c r="Q9285" s="2">
        <v>43630</v>
      </c>
      <c r="R9285" t="s">
        <v>83</v>
      </c>
      <c r="S9285" t="s">
        <v>33</v>
      </c>
      <c r="T9285">
        <f>_xlfn.DAYS(Raw_data_US_healthcare[[#This Row],[Discharge Date]],Raw_data_US_healthcare[[#This Row],[Date of Admission]])</f>
        <v>25</v>
      </c>
    </row>
    <row r="9286" spans="1:20" x14ac:dyDescent="0.3">
      <c r="A9286" t="s">
        <v>26512</v>
      </c>
      <c r="B9286" t="s">
        <v>24739</v>
      </c>
      <c r="C9286">
        <v>50</v>
      </c>
      <c r="D9286" t="str">
        <f>IF(Raw_data_US_healthcare[[#This Row],[Age]]&lt;35,"Young",IF(Raw_data_US_healthcare[[#This Row],[Age]]&lt;60,"Middle","Senior"))</f>
        <v>Middle</v>
      </c>
      <c r="E9286" t="s">
        <v>26</v>
      </c>
      <c r="F9286" t="s">
        <v>228</v>
      </c>
      <c r="G9286" t="s">
        <v>228</v>
      </c>
      <c r="H9286" t="s">
        <v>26514</v>
      </c>
      <c r="I9286" s="2">
        <v>43790</v>
      </c>
      <c r="J9286" t="s">
        <v>24740</v>
      </c>
      <c r="K9286" t="s">
        <v>24741</v>
      </c>
      <c r="L9286" t="s">
        <v>52</v>
      </c>
      <c r="M9286">
        <v>4049.2069999999999</v>
      </c>
      <c r="N9286">
        <v>166</v>
      </c>
      <c r="O9286" t="s">
        <v>39</v>
      </c>
      <c r="P9286" t="s">
        <v>39</v>
      </c>
      <c r="Q9286" s="2">
        <v>43809</v>
      </c>
      <c r="R9286" t="s">
        <v>23</v>
      </c>
      <c r="S9286" t="s">
        <v>33</v>
      </c>
      <c r="T9286">
        <f>_xlfn.DAYS(Raw_data_US_healthcare[[#This Row],[Discharge Date]],Raw_data_US_healthcare[[#This Row],[Date of Admission]])</f>
        <v>19</v>
      </c>
    </row>
    <row r="9287" spans="1:20" x14ac:dyDescent="0.3">
      <c r="A9287" t="s">
        <v>26512</v>
      </c>
      <c r="B9287" t="s">
        <v>20815</v>
      </c>
      <c r="C9287">
        <v>18</v>
      </c>
      <c r="D9287" t="str">
        <f>IF(Raw_data_US_healthcare[[#This Row],[Age]]&lt;35,"Young",IF(Raw_data_US_healthcare[[#This Row],[Age]]&lt;60,"Middle","Senior"))</f>
        <v>Young</v>
      </c>
      <c r="E9287" t="s">
        <v>26</v>
      </c>
      <c r="F9287" t="s">
        <v>88</v>
      </c>
      <c r="G9287" t="s">
        <v>88</v>
      </c>
      <c r="H9287" t="s">
        <v>26516</v>
      </c>
      <c r="I9287" s="2">
        <v>43954</v>
      </c>
      <c r="J9287" t="s">
        <v>24742</v>
      </c>
      <c r="K9287" t="s">
        <v>24743</v>
      </c>
      <c r="L9287" t="s">
        <v>31</v>
      </c>
      <c r="M9287">
        <v>21395.833600000002</v>
      </c>
      <c r="N9287">
        <v>396</v>
      </c>
      <c r="O9287" t="s">
        <v>43</v>
      </c>
      <c r="P9287" t="s">
        <v>43</v>
      </c>
      <c r="Q9287" s="2">
        <v>43975</v>
      </c>
      <c r="R9287" t="s">
        <v>83</v>
      </c>
      <c r="S9287" t="s">
        <v>45</v>
      </c>
      <c r="T9287">
        <f>_xlfn.DAYS(Raw_data_US_healthcare[[#This Row],[Discharge Date]],Raw_data_US_healthcare[[#This Row],[Date of Admission]])</f>
        <v>21</v>
      </c>
    </row>
    <row r="9288" spans="1:20" x14ac:dyDescent="0.3">
      <c r="A9288" t="s">
        <v>26512</v>
      </c>
      <c r="B9288" t="s">
        <v>15627</v>
      </c>
      <c r="C9288">
        <v>31</v>
      </c>
      <c r="D9288" t="str">
        <f>IF(Raw_data_US_healthcare[[#This Row],[Age]]&lt;35,"Young",IF(Raw_data_US_healthcare[[#This Row],[Age]]&lt;60,"Middle","Senior"))</f>
        <v>Young</v>
      </c>
      <c r="E9288" t="s">
        <v>26</v>
      </c>
      <c r="F9288" t="s">
        <v>35</v>
      </c>
      <c r="G9288" t="s">
        <v>35</v>
      </c>
      <c r="H9288" t="s">
        <v>69</v>
      </c>
      <c r="I9288" s="2">
        <v>43862</v>
      </c>
      <c r="J9288" t="s">
        <v>24744</v>
      </c>
      <c r="K9288" t="s">
        <v>24745</v>
      </c>
      <c r="L9288" t="s">
        <v>56</v>
      </c>
      <c r="M9288">
        <v>54683.324699999997</v>
      </c>
      <c r="N9288">
        <v>282</v>
      </c>
      <c r="O9288" t="s">
        <v>22</v>
      </c>
      <c r="P9288" t="s">
        <v>22</v>
      </c>
      <c r="Q9288" s="2">
        <v>43880</v>
      </c>
      <c r="R9288" t="s">
        <v>48</v>
      </c>
      <c r="S9288" t="s">
        <v>24</v>
      </c>
      <c r="T9288">
        <f>_xlfn.DAYS(Raw_data_US_healthcare[[#This Row],[Discharge Date]],Raw_data_US_healthcare[[#This Row],[Date of Admission]])</f>
        <v>18</v>
      </c>
    </row>
    <row r="9289" spans="1:20" x14ac:dyDescent="0.3">
      <c r="A9289" t="s">
        <v>26512</v>
      </c>
      <c r="B9289" t="s">
        <v>24746</v>
      </c>
      <c r="C9289">
        <v>46</v>
      </c>
      <c r="D9289" t="str">
        <f>IF(Raw_data_US_healthcare[[#This Row],[Age]]&lt;35,"Young",IF(Raw_data_US_healthcare[[#This Row],[Age]]&lt;60,"Middle","Senior"))</f>
        <v>Middle</v>
      </c>
      <c r="E9289" t="s">
        <v>26</v>
      </c>
      <c r="F9289" t="s">
        <v>35</v>
      </c>
      <c r="G9289" t="s">
        <v>35</v>
      </c>
      <c r="H9289" t="s">
        <v>69</v>
      </c>
      <c r="I9289" s="2">
        <v>44886</v>
      </c>
      <c r="J9289" t="s">
        <v>24747</v>
      </c>
      <c r="K9289" t="s">
        <v>22289</v>
      </c>
      <c r="L9289" t="s">
        <v>56</v>
      </c>
      <c r="M9289">
        <v>31384.1237</v>
      </c>
      <c r="N9289">
        <v>323</v>
      </c>
      <c r="O9289" t="s">
        <v>43</v>
      </c>
      <c r="P9289" t="s">
        <v>43</v>
      </c>
      <c r="Q9289" s="2">
        <v>44905</v>
      </c>
      <c r="R9289" t="s">
        <v>23</v>
      </c>
      <c r="S9289" t="s">
        <v>24</v>
      </c>
      <c r="T9289">
        <f>_xlfn.DAYS(Raw_data_US_healthcare[[#This Row],[Discharge Date]],Raw_data_US_healthcare[[#This Row],[Date of Admission]])</f>
        <v>19</v>
      </c>
    </row>
    <row r="9290" spans="1:20" x14ac:dyDescent="0.3">
      <c r="A9290" t="s">
        <v>26512</v>
      </c>
      <c r="B9290" t="s">
        <v>24748</v>
      </c>
      <c r="C9290">
        <v>38</v>
      </c>
      <c r="D9290" t="str">
        <f>IF(Raw_data_US_healthcare[[#This Row],[Age]]&lt;35,"Young",IF(Raw_data_US_healthcare[[#This Row],[Age]]&lt;60,"Middle","Senior"))</f>
        <v>Middle</v>
      </c>
      <c r="E9290" t="s">
        <v>26</v>
      </c>
      <c r="F9290" t="s">
        <v>228</v>
      </c>
      <c r="G9290" t="s">
        <v>228</v>
      </c>
      <c r="H9290" t="s">
        <v>26516</v>
      </c>
      <c r="I9290" s="2">
        <v>44409</v>
      </c>
      <c r="J9290" t="s">
        <v>7367</v>
      </c>
      <c r="K9290" t="s">
        <v>17730</v>
      </c>
      <c r="L9290" t="s">
        <v>21</v>
      </c>
      <c r="M9290">
        <v>20874.077000000001</v>
      </c>
      <c r="N9290">
        <v>415</v>
      </c>
      <c r="O9290" t="s">
        <v>43</v>
      </c>
      <c r="P9290" t="s">
        <v>43</v>
      </c>
      <c r="Q9290" s="2">
        <v>44415</v>
      </c>
      <c r="R9290" t="s">
        <v>48</v>
      </c>
      <c r="S9290" t="s">
        <v>24</v>
      </c>
      <c r="T9290">
        <f>_xlfn.DAYS(Raw_data_US_healthcare[[#This Row],[Discharge Date]],Raw_data_US_healthcare[[#This Row],[Date of Admission]])</f>
        <v>6</v>
      </c>
    </row>
    <row r="9291" spans="1:20" x14ac:dyDescent="0.3">
      <c r="A9291" t="s">
        <v>26512</v>
      </c>
      <c r="B9291" t="s">
        <v>24749</v>
      </c>
      <c r="C9291">
        <v>65</v>
      </c>
      <c r="D9291" t="str">
        <f>IF(Raw_data_US_healthcare[[#This Row],[Age]]&lt;35,"Young",IF(Raw_data_US_healthcare[[#This Row],[Age]]&lt;60,"Middle","Senior"))</f>
        <v>Senior</v>
      </c>
      <c r="E9291" t="s">
        <v>26</v>
      </c>
      <c r="F9291" t="s">
        <v>62</v>
      </c>
      <c r="G9291" t="s">
        <v>62</v>
      </c>
      <c r="H9291" t="s">
        <v>36</v>
      </c>
      <c r="I9291" s="2">
        <v>44603</v>
      </c>
      <c r="J9291" t="s">
        <v>24750</v>
      </c>
      <c r="K9291" t="s">
        <v>24751</v>
      </c>
      <c r="L9291" t="s">
        <v>21</v>
      </c>
      <c r="M9291">
        <v>4767.9520000000002</v>
      </c>
      <c r="N9291">
        <v>168</v>
      </c>
      <c r="O9291" t="s">
        <v>39</v>
      </c>
      <c r="P9291" t="s">
        <v>39</v>
      </c>
      <c r="Q9291" s="2">
        <v>44623</v>
      </c>
      <c r="R9291" t="s">
        <v>44</v>
      </c>
      <c r="S9291" t="s">
        <v>45</v>
      </c>
      <c r="T9291">
        <f>_xlfn.DAYS(Raw_data_US_healthcare[[#This Row],[Discharge Date]],Raw_data_US_healthcare[[#This Row],[Date of Admission]])</f>
        <v>20</v>
      </c>
    </row>
    <row r="9292" spans="1:20" x14ac:dyDescent="0.3">
      <c r="A9292" t="s">
        <v>26511</v>
      </c>
      <c r="B9292" t="s">
        <v>434</v>
      </c>
      <c r="C9292">
        <v>43</v>
      </c>
      <c r="D9292" t="str">
        <f>IF(Raw_data_US_healthcare[[#This Row],[Age]]&lt;35,"Young",IF(Raw_data_US_healthcare[[#This Row],[Age]]&lt;60,"Middle","Senior"))</f>
        <v>Middle</v>
      </c>
      <c r="E9292" t="s">
        <v>16</v>
      </c>
      <c r="F9292" t="s">
        <v>88</v>
      </c>
      <c r="G9292" t="s">
        <v>88</v>
      </c>
      <c r="H9292" t="s">
        <v>36</v>
      </c>
      <c r="I9292" s="2">
        <v>44073</v>
      </c>
      <c r="J9292" t="s">
        <v>24752</v>
      </c>
      <c r="K9292" t="s">
        <v>24753</v>
      </c>
      <c r="L9292" t="s">
        <v>31</v>
      </c>
      <c r="M9292">
        <v>24311.677199999998</v>
      </c>
      <c r="N9292">
        <v>404</v>
      </c>
      <c r="O9292" t="s">
        <v>39</v>
      </c>
      <c r="P9292" t="s">
        <v>39</v>
      </c>
      <c r="Q9292" s="2">
        <v>44097</v>
      </c>
      <c r="R9292" t="s">
        <v>83</v>
      </c>
      <c r="S9292" t="s">
        <v>45</v>
      </c>
      <c r="T9292">
        <f>_xlfn.DAYS(Raw_data_US_healthcare[[#This Row],[Discharge Date]],Raw_data_US_healthcare[[#This Row],[Date of Admission]])</f>
        <v>24</v>
      </c>
    </row>
    <row r="9293" spans="1:20" x14ac:dyDescent="0.3">
      <c r="A9293" t="s">
        <v>26512</v>
      </c>
      <c r="B9293" t="s">
        <v>24754</v>
      </c>
      <c r="C9293">
        <v>62</v>
      </c>
      <c r="D9293" t="str">
        <f>IF(Raw_data_US_healthcare[[#This Row],[Age]]&lt;35,"Young",IF(Raw_data_US_healthcare[[#This Row],[Age]]&lt;60,"Middle","Senior"))</f>
        <v>Senior</v>
      </c>
      <c r="E9293" t="s">
        <v>26</v>
      </c>
      <c r="F9293" t="s">
        <v>49</v>
      </c>
      <c r="G9293" t="s">
        <v>49</v>
      </c>
      <c r="H9293" t="s">
        <v>36</v>
      </c>
      <c r="I9293" s="2">
        <v>44420</v>
      </c>
      <c r="J9293" t="s">
        <v>24755</v>
      </c>
      <c r="K9293" t="s">
        <v>24756</v>
      </c>
      <c r="L9293" t="s">
        <v>21</v>
      </c>
      <c r="M9293">
        <v>13845.834000000001</v>
      </c>
      <c r="N9293">
        <v>152</v>
      </c>
      <c r="O9293" t="s">
        <v>39</v>
      </c>
      <c r="P9293" t="s">
        <v>39</v>
      </c>
      <c r="Q9293" s="2">
        <v>44437</v>
      </c>
      <c r="R9293" t="s">
        <v>44</v>
      </c>
      <c r="S9293" t="s">
        <v>33</v>
      </c>
      <c r="T9293">
        <f>_xlfn.DAYS(Raw_data_US_healthcare[[#This Row],[Discharge Date]],Raw_data_US_healthcare[[#This Row],[Date of Admission]])</f>
        <v>17</v>
      </c>
    </row>
    <row r="9294" spans="1:20" x14ac:dyDescent="0.3">
      <c r="A9294" t="s">
        <v>26511</v>
      </c>
      <c r="B9294" t="s">
        <v>24757</v>
      </c>
      <c r="C9294">
        <v>83</v>
      </c>
      <c r="D9294" t="str">
        <f>IF(Raw_data_US_healthcare[[#This Row],[Age]]&lt;35,"Young",IF(Raw_data_US_healthcare[[#This Row],[Age]]&lt;60,"Middle","Senior"))</f>
        <v>Senior</v>
      </c>
      <c r="E9294" t="s">
        <v>16</v>
      </c>
      <c r="F9294" t="s">
        <v>113</v>
      </c>
      <c r="G9294" t="s">
        <v>113</v>
      </c>
      <c r="H9294" t="s">
        <v>18</v>
      </c>
      <c r="I9294" s="2">
        <v>44972</v>
      </c>
      <c r="J9294" t="s">
        <v>24758</v>
      </c>
      <c r="K9294" t="s">
        <v>24759</v>
      </c>
      <c r="L9294" t="s">
        <v>21</v>
      </c>
      <c r="M9294">
        <v>10202.222400000001</v>
      </c>
      <c r="N9294">
        <v>234</v>
      </c>
      <c r="O9294" t="s">
        <v>39</v>
      </c>
      <c r="P9294" t="s">
        <v>39</v>
      </c>
      <c r="Q9294" s="2">
        <v>44998</v>
      </c>
      <c r="R9294" t="s">
        <v>44</v>
      </c>
      <c r="S9294" t="s">
        <v>24</v>
      </c>
      <c r="T9294">
        <f>_xlfn.DAYS(Raw_data_US_healthcare[[#This Row],[Discharge Date]],Raw_data_US_healthcare[[#This Row],[Date of Admission]])</f>
        <v>26</v>
      </c>
    </row>
    <row r="9295" spans="1:20" x14ac:dyDescent="0.3">
      <c r="A9295" t="s">
        <v>26512</v>
      </c>
      <c r="B9295" t="s">
        <v>24760</v>
      </c>
      <c r="C9295">
        <v>62</v>
      </c>
      <c r="D9295" t="str">
        <f>IF(Raw_data_US_healthcare[[#This Row],[Age]]&lt;35,"Young",IF(Raw_data_US_healthcare[[#This Row],[Age]]&lt;60,"Middle","Senior"))</f>
        <v>Senior</v>
      </c>
      <c r="E9295" t="s">
        <v>26</v>
      </c>
      <c r="F9295" t="s">
        <v>27</v>
      </c>
      <c r="G9295" t="s">
        <v>27</v>
      </c>
      <c r="H9295" t="s">
        <v>26514</v>
      </c>
      <c r="I9295" s="2">
        <v>44000</v>
      </c>
      <c r="J9295" t="s">
        <v>24761</v>
      </c>
      <c r="K9295" t="s">
        <v>24762</v>
      </c>
      <c r="L9295" t="s">
        <v>21</v>
      </c>
      <c r="M9295">
        <v>39870.517</v>
      </c>
      <c r="N9295">
        <v>295</v>
      </c>
      <c r="O9295" t="s">
        <v>22</v>
      </c>
      <c r="P9295" t="s">
        <v>22</v>
      </c>
      <c r="Q9295" s="2">
        <v>44002</v>
      </c>
      <c r="R9295" t="s">
        <v>32</v>
      </c>
      <c r="S9295" t="s">
        <v>24</v>
      </c>
      <c r="T9295">
        <f>_xlfn.DAYS(Raw_data_US_healthcare[[#This Row],[Discharge Date]],Raw_data_US_healthcare[[#This Row],[Date of Admission]])</f>
        <v>2</v>
      </c>
    </row>
    <row r="9296" spans="1:20" x14ac:dyDescent="0.3">
      <c r="A9296" t="s">
        <v>26512</v>
      </c>
      <c r="B9296" t="s">
        <v>11116</v>
      </c>
      <c r="C9296">
        <v>24</v>
      </c>
      <c r="D9296" t="str">
        <f>IF(Raw_data_US_healthcare[[#This Row],[Age]]&lt;35,"Young",IF(Raw_data_US_healthcare[[#This Row],[Age]]&lt;60,"Middle","Senior"))</f>
        <v>Young</v>
      </c>
      <c r="E9296" t="s">
        <v>26</v>
      </c>
      <c r="F9296" t="s">
        <v>35</v>
      </c>
      <c r="G9296" t="s">
        <v>35</v>
      </c>
      <c r="H9296" t="s">
        <v>28</v>
      </c>
      <c r="I9296" s="2">
        <v>44856</v>
      </c>
      <c r="J9296" t="s">
        <v>20691</v>
      </c>
      <c r="K9296" t="s">
        <v>24763</v>
      </c>
      <c r="L9296" t="s">
        <v>52</v>
      </c>
      <c r="M9296">
        <v>36831.952899999997</v>
      </c>
      <c r="N9296">
        <v>142</v>
      </c>
      <c r="O9296" t="s">
        <v>43</v>
      </c>
      <c r="P9296" t="s">
        <v>43</v>
      </c>
      <c r="Q9296" s="2">
        <v>44881</v>
      </c>
      <c r="R9296" t="s">
        <v>23</v>
      </c>
      <c r="S9296" t="s">
        <v>45</v>
      </c>
      <c r="T9296">
        <f>_xlfn.DAYS(Raw_data_US_healthcare[[#This Row],[Discharge Date]],Raw_data_US_healthcare[[#This Row],[Date of Admission]])</f>
        <v>25</v>
      </c>
    </row>
    <row r="9297" spans="1:20" x14ac:dyDescent="0.3">
      <c r="A9297" t="s">
        <v>26511</v>
      </c>
      <c r="B9297" t="s">
        <v>24764</v>
      </c>
      <c r="C9297">
        <v>33</v>
      </c>
      <c r="D9297" t="str">
        <f>IF(Raw_data_US_healthcare[[#This Row],[Age]]&lt;35,"Young",IF(Raw_data_US_healthcare[[#This Row],[Age]]&lt;60,"Middle","Senior"))</f>
        <v>Young</v>
      </c>
      <c r="E9297" t="s">
        <v>16</v>
      </c>
      <c r="F9297" t="s">
        <v>18964</v>
      </c>
      <c r="G9297" t="s">
        <v>88</v>
      </c>
      <c r="H9297" t="s">
        <v>18</v>
      </c>
      <c r="I9297" s="2">
        <v>45184</v>
      </c>
      <c r="J9297" t="s">
        <v>19364</v>
      </c>
      <c r="K9297" t="s">
        <v>24765</v>
      </c>
      <c r="L9297" t="s">
        <v>31</v>
      </c>
      <c r="M9297">
        <v>26308.2624</v>
      </c>
      <c r="N9297">
        <v>137</v>
      </c>
      <c r="O9297" t="s">
        <v>39</v>
      </c>
      <c r="P9297" t="s">
        <v>39</v>
      </c>
      <c r="Q9297" s="2">
        <v>45196</v>
      </c>
      <c r="R9297" t="s">
        <v>83</v>
      </c>
      <c r="S9297" t="s">
        <v>24</v>
      </c>
      <c r="T9297">
        <f>_xlfn.DAYS(Raw_data_US_healthcare[[#This Row],[Discharge Date]],Raw_data_US_healthcare[[#This Row],[Date of Admission]])</f>
        <v>12</v>
      </c>
    </row>
    <row r="9298" spans="1:20" x14ac:dyDescent="0.3">
      <c r="A9298" t="s">
        <v>26512</v>
      </c>
      <c r="B9298" t="s">
        <v>24766</v>
      </c>
      <c r="C9298">
        <v>67</v>
      </c>
      <c r="D9298" t="str">
        <f>IF(Raw_data_US_healthcare[[#This Row],[Age]]&lt;35,"Young",IF(Raw_data_US_healthcare[[#This Row],[Age]]&lt;60,"Middle","Senior"))</f>
        <v>Senior</v>
      </c>
      <c r="E9298" t="s">
        <v>26</v>
      </c>
      <c r="F9298" t="s">
        <v>228</v>
      </c>
      <c r="G9298" t="s">
        <v>228</v>
      </c>
      <c r="H9298" t="s">
        <v>26514</v>
      </c>
      <c r="I9298" s="2">
        <v>44458</v>
      </c>
      <c r="J9298" t="s">
        <v>24767</v>
      </c>
      <c r="K9298" t="s">
        <v>24768</v>
      </c>
      <c r="L9298" t="s">
        <v>21</v>
      </c>
      <c r="M9298">
        <v>38663.323799999998</v>
      </c>
      <c r="N9298">
        <v>133</v>
      </c>
      <c r="O9298" t="s">
        <v>43</v>
      </c>
      <c r="P9298" t="s">
        <v>43</v>
      </c>
      <c r="Q9298" s="2">
        <v>44487</v>
      </c>
      <c r="R9298" t="s">
        <v>48</v>
      </c>
      <c r="S9298" t="s">
        <v>24</v>
      </c>
      <c r="T9298">
        <f>_xlfn.DAYS(Raw_data_US_healthcare[[#This Row],[Discharge Date]],Raw_data_US_healthcare[[#This Row],[Date of Admission]])</f>
        <v>29</v>
      </c>
    </row>
    <row r="9299" spans="1:20" x14ac:dyDescent="0.3">
      <c r="A9299" t="s">
        <v>26511</v>
      </c>
      <c r="B9299" t="s">
        <v>24769</v>
      </c>
      <c r="C9299">
        <v>39</v>
      </c>
      <c r="D9299" t="str">
        <f>IF(Raw_data_US_healthcare[[#This Row],[Age]]&lt;35,"Young",IF(Raw_data_US_healthcare[[#This Row],[Age]]&lt;60,"Middle","Senior"))</f>
        <v>Middle</v>
      </c>
      <c r="E9299" t="s">
        <v>16</v>
      </c>
      <c r="F9299" t="s">
        <v>88</v>
      </c>
      <c r="G9299" t="s">
        <v>88</v>
      </c>
      <c r="H9299" t="s">
        <v>36</v>
      </c>
      <c r="I9299" s="2">
        <v>44561</v>
      </c>
      <c r="J9299" t="s">
        <v>24770</v>
      </c>
      <c r="K9299" t="s">
        <v>24771</v>
      </c>
      <c r="L9299" t="s">
        <v>21</v>
      </c>
      <c r="M9299">
        <v>12255.812599999999</v>
      </c>
      <c r="N9299">
        <v>320</v>
      </c>
      <c r="O9299" t="s">
        <v>39</v>
      </c>
      <c r="P9299" t="s">
        <v>39</v>
      </c>
      <c r="Q9299" s="2">
        <v>44583</v>
      </c>
      <c r="R9299" t="s">
        <v>83</v>
      </c>
      <c r="S9299" t="s">
        <v>33</v>
      </c>
      <c r="T9299">
        <f>_xlfn.DAYS(Raw_data_US_healthcare[[#This Row],[Discharge Date]],Raw_data_US_healthcare[[#This Row],[Date of Admission]])</f>
        <v>22</v>
      </c>
    </row>
    <row r="9300" spans="1:20" x14ac:dyDescent="0.3">
      <c r="A9300" t="s">
        <v>26512</v>
      </c>
      <c r="B9300" t="s">
        <v>24772</v>
      </c>
      <c r="C9300">
        <v>61</v>
      </c>
      <c r="D9300" t="str">
        <f>IF(Raw_data_US_healthcare[[#This Row],[Age]]&lt;35,"Young",IF(Raw_data_US_healthcare[[#This Row],[Age]]&lt;60,"Middle","Senior"))</f>
        <v>Senior</v>
      </c>
      <c r="E9300" t="s">
        <v>26</v>
      </c>
      <c r="F9300" t="s">
        <v>62</v>
      </c>
      <c r="G9300" t="s">
        <v>62</v>
      </c>
      <c r="H9300" t="s">
        <v>26516</v>
      </c>
      <c r="I9300" s="2">
        <v>44529</v>
      </c>
      <c r="J9300" t="s">
        <v>24773</v>
      </c>
      <c r="K9300" t="s">
        <v>24774</v>
      </c>
      <c r="L9300" t="s">
        <v>21</v>
      </c>
      <c r="M9300">
        <v>3533.4085</v>
      </c>
      <c r="N9300">
        <v>306</v>
      </c>
      <c r="O9300" t="s">
        <v>43</v>
      </c>
      <c r="P9300" t="s">
        <v>43</v>
      </c>
      <c r="Q9300" s="2">
        <v>44551</v>
      </c>
      <c r="R9300" t="s">
        <v>48</v>
      </c>
      <c r="S9300" t="s">
        <v>33</v>
      </c>
      <c r="T9300">
        <f>_xlfn.DAYS(Raw_data_US_healthcare[[#This Row],[Discharge Date]],Raw_data_US_healthcare[[#This Row],[Date of Admission]])</f>
        <v>22</v>
      </c>
    </row>
    <row r="9301" spans="1:20" x14ac:dyDescent="0.3">
      <c r="A9301" t="s">
        <v>26511</v>
      </c>
      <c r="B9301" t="s">
        <v>24775</v>
      </c>
      <c r="C9301">
        <v>61</v>
      </c>
      <c r="D9301" t="str">
        <f>IF(Raw_data_US_healthcare[[#This Row],[Age]]&lt;35,"Young",IF(Raw_data_US_healthcare[[#This Row],[Age]]&lt;60,"Middle","Senior"))</f>
        <v>Senior</v>
      </c>
      <c r="E9301" t="s">
        <v>16</v>
      </c>
      <c r="F9301" t="s">
        <v>228</v>
      </c>
      <c r="G9301" t="s">
        <v>228</v>
      </c>
      <c r="H9301" t="s">
        <v>26514</v>
      </c>
      <c r="I9301" s="2">
        <v>44604</v>
      </c>
      <c r="J9301" t="s">
        <v>24776</v>
      </c>
      <c r="K9301" t="s">
        <v>24777</v>
      </c>
      <c r="L9301" t="s">
        <v>21</v>
      </c>
      <c r="M9301">
        <v>19894.9853</v>
      </c>
      <c r="N9301">
        <v>209</v>
      </c>
      <c r="O9301" t="s">
        <v>43</v>
      </c>
      <c r="P9301" t="s">
        <v>43</v>
      </c>
      <c r="Q9301" s="2">
        <v>44632</v>
      </c>
      <c r="R9301" t="s">
        <v>44</v>
      </c>
      <c r="S9301" t="s">
        <v>33</v>
      </c>
      <c r="T9301">
        <f>_xlfn.DAYS(Raw_data_US_healthcare[[#This Row],[Discharge Date]],Raw_data_US_healthcare[[#This Row],[Date of Admission]])</f>
        <v>28</v>
      </c>
    </row>
    <row r="9302" spans="1:20" x14ac:dyDescent="0.3">
      <c r="A9302" t="s">
        <v>26511</v>
      </c>
      <c r="B9302" t="s">
        <v>21291</v>
      </c>
      <c r="C9302">
        <v>51</v>
      </c>
      <c r="D9302" t="str">
        <f>IF(Raw_data_US_healthcare[[#This Row],[Age]]&lt;35,"Young",IF(Raw_data_US_healthcare[[#This Row],[Age]]&lt;60,"Middle","Senior"))</f>
        <v>Middle</v>
      </c>
      <c r="E9302" t="s">
        <v>16</v>
      </c>
      <c r="F9302" t="s">
        <v>88</v>
      </c>
      <c r="G9302" t="s">
        <v>88</v>
      </c>
      <c r="H9302" t="s">
        <v>36</v>
      </c>
      <c r="I9302" s="2">
        <v>43615</v>
      </c>
      <c r="J9302" t="s">
        <v>24778</v>
      </c>
      <c r="K9302" t="s">
        <v>2514</v>
      </c>
      <c r="L9302" t="s">
        <v>21</v>
      </c>
      <c r="M9302">
        <v>22185.783100000001</v>
      </c>
      <c r="N9302">
        <v>222</v>
      </c>
      <c r="O9302" t="s">
        <v>39</v>
      </c>
      <c r="P9302" t="s">
        <v>39</v>
      </c>
      <c r="Q9302" s="2">
        <v>43632</v>
      </c>
      <c r="R9302" t="s">
        <v>32</v>
      </c>
      <c r="S9302" t="s">
        <v>45</v>
      </c>
      <c r="T9302">
        <f>_xlfn.DAYS(Raw_data_US_healthcare[[#This Row],[Discharge Date]],Raw_data_US_healthcare[[#This Row],[Date of Admission]])</f>
        <v>17</v>
      </c>
    </row>
    <row r="9303" spans="1:20" x14ac:dyDescent="0.3">
      <c r="A9303" t="s">
        <v>26512</v>
      </c>
      <c r="B9303" t="s">
        <v>24779</v>
      </c>
      <c r="C9303">
        <v>31</v>
      </c>
      <c r="D9303" t="str">
        <f>IF(Raw_data_US_healthcare[[#This Row],[Age]]&lt;35,"Young",IF(Raw_data_US_healthcare[[#This Row],[Age]]&lt;60,"Middle","Senior"))</f>
        <v>Young</v>
      </c>
      <c r="E9303" t="s">
        <v>26</v>
      </c>
      <c r="F9303" t="s">
        <v>49</v>
      </c>
      <c r="G9303" t="s">
        <v>49</v>
      </c>
      <c r="H9303" t="s">
        <v>26514</v>
      </c>
      <c r="I9303" s="2">
        <v>44825</v>
      </c>
      <c r="J9303" t="s">
        <v>24780</v>
      </c>
      <c r="K9303" t="s">
        <v>24781</v>
      </c>
      <c r="L9303" t="s">
        <v>52</v>
      </c>
      <c r="M9303">
        <v>39103.936199999996</v>
      </c>
      <c r="N9303">
        <v>166</v>
      </c>
      <c r="O9303" t="s">
        <v>22</v>
      </c>
      <c r="P9303" t="s">
        <v>22</v>
      </c>
      <c r="Q9303" s="2">
        <v>44828</v>
      </c>
      <c r="R9303" t="s">
        <v>48</v>
      </c>
      <c r="S9303" t="s">
        <v>24</v>
      </c>
      <c r="T9303">
        <f>_xlfn.DAYS(Raw_data_US_healthcare[[#This Row],[Discharge Date]],Raw_data_US_healthcare[[#This Row],[Date of Admission]])</f>
        <v>3</v>
      </c>
    </row>
    <row r="9304" spans="1:20" x14ac:dyDescent="0.3">
      <c r="A9304" t="s">
        <v>26512</v>
      </c>
      <c r="B9304" t="s">
        <v>24782</v>
      </c>
      <c r="C9304">
        <v>64</v>
      </c>
      <c r="D9304" t="str">
        <f>IF(Raw_data_US_healthcare[[#This Row],[Age]]&lt;35,"Young",IF(Raw_data_US_healthcare[[#This Row],[Age]]&lt;60,"Middle","Senior"))</f>
        <v>Senior</v>
      </c>
      <c r="E9304" t="s">
        <v>26</v>
      </c>
      <c r="F9304" t="s">
        <v>228</v>
      </c>
      <c r="G9304" t="s">
        <v>228</v>
      </c>
      <c r="H9304" t="s">
        <v>18</v>
      </c>
      <c r="I9304" s="2">
        <v>43563</v>
      </c>
      <c r="J9304" t="s">
        <v>24783</v>
      </c>
      <c r="K9304" t="s">
        <v>24784</v>
      </c>
      <c r="L9304" t="s">
        <v>21</v>
      </c>
      <c r="M9304">
        <v>8300.9501</v>
      </c>
      <c r="N9304">
        <v>307</v>
      </c>
      <c r="O9304" t="s">
        <v>39</v>
      </c>
      <c r="P9304" t="s">
        <v>39</v>
      </c>
      <c r="Q9304" s="2">
        <v>43568</v>
      </c>
      <c r="R9304" t="s">
        <v>48</v>
      </c>
      <c r="S9304" t="s">
        <v>45</v>
      </c>
      <c r="T9304">
        <f>_xlfn.DAYS(Raw_data_US_healthcare[[#This Row],[Discharge Date]],Raw_data_US_healthcare[[#This Row],[Date of Admission]])</f>
        <v>5</v>
      </c>
    </row>
    <row r="9305" spans="1:20" x14ac:dyDescent="0.3">
      <c r="A9305" t="s">
        <v>26511</v>
      </c>
      <c r="B9305" t="s">
        <v>24785</v>
      </c>
      <c r="C9305">
        <v>84</v>
      </c>
      <c r="D9305" t="str">
        <f>IF(Raw_data_US_healthcare[[#This Row],[Age]]&lt;35,"Young",IF(Raw_data_US_healthcare[[#This Row],[Age]]&lt;60,"Middle","Senior"))</f>
        <v>Senior</v>
      </c>
      <c r="E9305" t="s">
        <v>16</v>
      </c>
      <c r="F9305" t="s">
        <v>88</v>
      </c>
      <c r="G9305" t="s">
        <v>88</v>
      </c>
      <c r="H9305" t="s">
        <v>18</v>
      </c>
      <c r="I9305" s="2">
        <v>43465</v>
      </c>
      <c r="J9305" t="s">
        <v>24786</v>
      </c>
      <c r="K9305" t="s">
        <v>933</v>
      </c>
      <c r="L9305" t="s">
        <v>21</v>
      </c>
      <c r="M9305">
        <v>47018.6872</v>
      </c>
      <c r="N9305">
        <v>362</v>
      </c>
      <c r="O9305" t="s">
        <v>43</v>
      </c>
      <c r="P9305" t="s">
        <v>43</v>
      </c>
      <c r="Q9305" s="2">
        <v>43482</v>
      </c>
      <c r="R9305" t="s">
        <v>23</v>
      </c>
      <c r="S9305" t="s">
        <v>33</v>
      </c>
      <c r="T9305">
        <f>_xlfn.DAYS(Raw_data_US_healthcare[[#This Row],[Discharge Date]],Raw_data_US_healthcare[[#This Row],[Date of Admission]])</f>
        <v>17</v>
      </c>
    </row>
    <row r="9306" spans="1:20" x14ac:dyDescent="0.3">
      <c r="A9306" t="s">
        <v>26512</v>
      </c>
      <c r="B9306" t="s">
        <v>7096</v>
      </c>
      <c r="C9306">
        <v>24</v>
      </c>
      <c r="D9306" t="str">
        <f>IF(Raw_data_US_healthcare[[#This Row],[Age]]&lt;35,"Young",IF(Raw_data_US_healthcare[[#This Row],[Age]]&lt;60,"Middle","Senior"))</f>
        <v>Young</v>
      </c>
      <c r="E9306" t="s">
        <v>26</v>
      </c>
      <c r="F9306" t="s">
        <v>17</v>
      </c>
      <c r="G9306" t="s">
        <v>17</v>
      </c>
      <c r="H9306" t="s">
        <v>18</v>
      </c>
      <c r="I9306" s="2">
        <v>44292</v>
      </c>
      <c r="J9306" t="s">
        <v>15490</v>
      </c>
      <c r="K9306" t="s">
        <v>24787</v>
      </c>
      <c r="L9306" t="s">
        <v>31</v>
      </c>
      <c r="M9306">
        <v>33639.308100000002</v>
      </c>
      <c r="N9306">
        <v>467</v>
      </c>
      <c r="O9306" t="s">
        <v>43</v>
      </c>
      <c r="P9306" t="s">
        <v>43</v>
      </c>
      <c r="Q9306" s="2">
        <v>44316</v>
      </c>
      <c r="R9306" t="s">
        <v>83</v>
      </c>
      <c r="S9306" t="s">
        <v>45</v>
      </c>
      <c r="T9306">
        <f>_xlfn.DAYS(Raw_data_US_healthcare[[#This Row],[Discharge Date]],Raw_data_US_healthcare[[#This Row],[Date of Admission]])</f>
        <v>24</v>
      </c>
    </row>
    <row r="9307" spans="1:20" x14ac:dyDescent="0.3">
      <c r="A9307" t="s">
        <v>26511</v>
      </c>
      <c r="B9307" t="s">
        <v>24788</v>
      </c>
      <c r="C9307">
        <v>60</v>
      </c>
      <c r="D9307" t="str">
        <f>IF(Raw_data_US_healthcare[[#This Row],[Age]]&lt;35,"Young",IF(Raw_data_US_healthcare[[#This Row],[Age]]&lt;60,"Middle","Senior"))</f>
        <v>Senior</v>
      </c>
      <c r="E9307" t="s">
        <v>16</v>
      </c>
      <c r="F9307" t="s">
        <v>27</v>
      </c>
      <c r="G9307" t="s">
        <v>27</v>
      </c>
      <c r="H9307" t="s">
        <v>26516</v>
      </c>
      <c r="I9307" s="2">
        <v>45001</v>
      </c>
      <c r="J9307" t="s">
        <v>24789</v>
      </c>
      <c r="K9307" t="s">
        <v>24790</v>
      </c>
      <c r="L9307" t="s">
        <v>21</v>
      </c>
      <c r="M9307">
        <v>34765.657099999997</v>
      </c>
      <c r="N9307">
        <v>385</v>
      </c>
      <c r="O9307" t="s">
        <v>39</v>
      </c>
      <c r="P9307" t="s">
        <v>39</v>
      </c>
      <c r="Q9307" s="2">
        <v>45029</v>
      </c>
      <c r="R9307" t="s">
        <v>32</v>
      </c>
      <c r="S9307" t="s">
        <v>24</v>
      </c>
      <c r="T9307">
        <f>_xlfn.DAYS(Raw_data_US_healthcare[[#This Row],[Discharge Date]],Raw_data_US_healthcare[[#This Row],[Date of Admission]])</f>
        <v>28</v>
      </c>
    </row>
    <row r="9308" spans="1:20" x14ac:dyDescent="0.3">
      <c r="A9308" t="s">
        <v>26511</v>
      </c>
      <c r="B9308" t="s">
        <v>24791</v>
      </c>
      <c r="C9308">
        <v>67</v>
      </c>
      <c r="D9308" t="str">
        <f>IF(Raw_data_US_healthcare[[#This Row],[Age]]&lt;35,"Young",IF(Raw_data_US_healthcare[[#This Row],[Age]]&lt;60,"Middle","Senior"))</f>
        <v>Senior</v>
      </c>
      <c r="E9308" t="s">
        <v>16</v>
      </c>
      <c r="F9308" t="s">
        <v>49</v>
      </c>
      <c r="G9308" t="s">
        <v>49</v>
      </c>
      <c r="H9308" t="s">
        <v>28</v>
      </c>
      <c r="I9308" s="2">
        <v>44542</v>
      </c>
      <c r="J9308" t="s">
        <v>24792</v>
      </c>
      <c r="K9308" t="s">
        <v>6321</v>
      </c>
      <c r="L9308" t="s">
        <v>21</v>
      </c>
      <c r="M9308">
        <v>12892.537700000001</v>
      </c>
      <c r="N9308">
        <v>369</v>
      </c>
      <c r="O9308" t="s">
        <v>43</v>
      </c>
      <c r="P9308" t="s">
        <v>43</v>
      </c>
      <c r="Q9308" s="2">
        <v>44543</v>
      </c>
      <c r="R9308" t="s">
        <v>48</v>
      </c>
      <c r="S9308" t="s">
        <v>45</v>
      </c>
      <c r="T9308">
        <f>_xlfn.DAYS(Raw_data_US_healthcare[[#This Row],[Discharge Date]],Raw_data_US_healthcare[[#This Row],[Date of Admission]])</f>
        <v>1</v>
      </c>
    </row>
    <row r="9309" spans="1:20" x14ac:dyDescent="0.3">
      <c r="A9309" t="s">
        <v>26512</v>
      </c>
      <c r="B9309" t="s">
        <v>24793</v>
      </c>
      <c r="C9309">
        <v>65</v>
      </c>
      <c r="D9309" t="str">
        <f>IF(Raw_data_US_healthcare[[#This Row],[Age]]&lt;35,"Young",IF(Raw_data_US_healthcare[[#This Row],[Age]]&lt;60,"Middle","Senior"))</f>
        <v>Senior</v>
      </c>
      <c r="E9309" t="s">
        <v>26</v>
      </c>
      <c r="F9309" t="s">
        <v>27</v>
      </c>
      <c r="G9309" t="s">
        <v>27</v>
      </c>
      <c r="H9309" t="s">
        <v>18</v>
      </c>
      <c r="I9309" s="2">
        <v>43555</v>
      </c>
      <c r="J9309" t="s">
        <v>24794</v>
      </c>
      <c r="K9309" t="s">
        <v>24795</v>
      </c>
      <c r="L9309" t="s">
        <v>21</v>
      </c>
      <c r="M9309">
        <v>5732.5418</v>
      </c>
      <c r="N9309">
        <v>389</v>
      </c>
      <c r="O9309" t="s">
        <v>39</v>
      </c>
      <c r="P9309" t="s">
        <v>39</v>
      </c>
      <c r="Q9309" s="2">
        <v>43562</v>
      </c>
      <c r="R9309" t="s">
        <v>23</v>
      </c>
      <c r="S9309" t="s">
        <v>24</v>
      </c>
      <c r="T9309">
        <f>_xlfn.DAYS(Raw_data_US_healthcare[[#This Row],[Discharge Date]],Raw_data_US_healthcare[[#This Row],[Date of Admission]])</f>
        <v>7</v>
      </c>
    </row>
    <row r="9310" spans="1:20" x14ac:dyDescent="0.3">
      <c r="A9310" t="s">
        <v>26511</v>
      </c>
      <c r="B9310" t="s">
        <v>24796</v>
      </c>
      <c r="C9310">
        <v>35</v>
      </c>
      <c r="D9310" t="str">
        <f>IF(Raw_data_US_healthcare[[#This Row],[Age]]&lt;35,"Young",IF(Raw_data_US_healthcare[[#This Row],[Age]]&lt;60,"Middle","Senior"))</f>
        <v>Middle</v>
      </c>
      <c r="E9310" t="s">
        <v>16</v>
      </c>
      <c r="F9310" t="s">
        <v>88</v>
      </c>
      <c r="G9310" t="s">
        <v>88</v>
      </c>
      <c r="H9310" t="s">
        <v>36</v>
      </c>
      <c r="I9310" s="2">
        <v>43737</v>
      </c>
      <c r="J9310" t="s">
        <v>24797</v>
      </c>
      <c r="K9310" t="s">
        <v>24798</v>
      </c>
      <c r="L9310" t="s">
        <v>21</v>
      </c>
      <c r="M9310">
        <v>2669.1777000000002</v>
      </c>
      <c r="N9310">
        <v>275</v>
      </c>
      <c r="O9310" t="s">
        <v>39</v>
      </c>
      <c r="P9310" t="s">
        <v>39</v>
      </c>
      <c r="Q9310" s="2">
        <v>43748</v>
      </c>
      <c r="R9310" t="s">
        <v>32</v>
      </c>
      <c r="S9310" t="s">
        <v>33</v>
      </c>
      <c r="T9310">
        <f>_xlfn.DAYS(Raw_data_US_healthcare[[#This Row],[Discharge Date]],Raw_data_US_healthcare[[#This Row],[Date of Admission]])</f>
        <v>11</v>
      </c>
    </row>
    <row r="9311" spans="1:20" x14ac:dyDescent="0.3">
      <c r="A9311" t="s">
        <v>26512</v>
      </c>
      <c r="B9311" t="s">
        <v>24799</v>
      </c>
      <c r="C9311">
        <v>77</v>
      </c>
      <c r="D9311" t="str">
        <f>IF(Raw_data_US_healthcare[[#This Row],[Age]]&lt;35,"Young",IF(Raw_data_US_healthcare[[#This Row],[Age]]&lt;60,"Middle","Senior"))</f>
        <v>Senior</v>
      </c>
      <c r="E9311" t="s">
        <v>26</v>
      </c>
      <c r="F9311" t="s">
        <v>17</v>
      </c>
      <c r="G9311" t="s">
        <v>17</v>
      </c>
      <c r="H9311" t="s">
        <v>28</v>
      </c>
      <c r="I9311" s="2">
        <v>43507</v>
      </c>
      <c r="J9311" t="s">
        <v>19259</v>
      </c>
      <c r="K9311" t="s">
        <v>24800</v>
      </c>
      <c r="L9311" t="s">
        <v>21</v>
      </c>
      <c r="M9311">
        <v>13375.100899999999</v>
      </c>
      <c r="N9311">
        <v>120</v>
      </c>
      <c r="O9311" t="s">
        <v>39</v>
      </c>
      <c r="P9311" t="s">
        <v>39</v>
      </c>
      <c r="Q9311" s="2">
        <v>43520</v>
      </c>
      <c r="R9311" t="s">
        <v>83</v>
      </c>
      <c r="S9311" t="s">
        <v>33</v>
      </c>
      <c r="T9311">
        <f>_xlfn.DAYS(Raw_data_US_healthcare[[#This Row],[Discharge Date]],Raw_data_US_healthcare[[#This Row],[Date of Admission]])</f>
        <v>13</v>
      </c>
    </row>
    <row r="9312" spans="1:20" x14ac:dyDescent="0.3">
      <c r="A9312" t="s">
        <v>26511</v>
      </c>
      <c r="B9312" t="s">
        <v>24801</v>
      </c>
      <c r="C9312">
        <v>75</v>
      </c>
      <c r="D9312" t="str">
        <f>IF(Raw_data_US_healthcare[[#This Row],[Age]]&lt;35,"Young",IF(Raw_data_US_healthcare[[#This Row],[Age]]&lt;60,"Middle","Senior"))</f>
        <v>Senior</v>
      </c>
      <c r="E9312" t="s">
        <v>16</v>
      </c>
      <c r="F9312" t="s">
        <v>49</v>
      </c>
      <c r="G9312" t="s">
        <v>49</v>
      </c>
      <c r="H9312" t="s">
        <v>18</v>
      </c>
      <c r="I9312" s="2">
        <v>43628</v>
      </c>
      <c r="J9312" t="s">
        <v>20636</v>
      </c>
      <c r="K9312" t="s">
        <v>24802</v>
      </c>
      <c r="L9312" t="s">
        <v>21</v>
      </c>
      <c r="M9312">
        <v>42844.817499999997</v>
      </c>
      <c r="N9312">
        <v>420</v>
      </c>
      <c r="O9312" t="s">
        <v>39</v>
      </c>
      <c r="P9312" t="s">
        <v>39</v>
      </c>
      <c r="Q9312" s="2">
        <v>43656</v>
      </c>
      <c r="R9312" t="s">
        <v>48</v>
      </c>
      <c r="S9312" t="s">
        <v>45</v>
      </c>
      <c r="T9312">
        <f>_xlfn.DAYS(Raw_data_US_healthcare[[#This Row],[Discharge Date]],Raw_data_US_healthcare[[#This Row],[Date of Admission]])</f>
        <v>28</v>
      </c>
    </row>
    <row r="9313" spans="1:20" x14ac:dyDescent="0.3">
      <c r="A9313" t="s">
        <v>26512</v>
      </c>
      <c r="B9313" t="s">
        <v>24803</v>
      </c>
      <c r="C9313">
        <v>25</v>
      </c>
      <c r="D9313" t="str">
        <f>IF(Raw_data_US_healthcare[[#This Row],[Age]]&lt;35,"Young",IF(Raw_data_US_healthcare[[#This Row],[Age]]&lt;60,"Middle","Senior"))</f>
        <v>Young</v>
      </c>
      <c r="E9313" t="s">
        <v>26</v>
      </c>
      <c r="F9313" t="s">
        <v>17</v>
      </c>
      <c r="G9313" t="s">
        <v>17</v>
      </c>
      <c r="H9313" t="s">
        <v>26516</v>
      </c>
      <c r="I9313" s="2">
        <v>43732</v>
      </c>
      <c r="J9313" t="s">
        <v>24804</v>
      </c>
      <c r="K9313" t="s">
        <v>24805</v>
      </c>
      <c r="L9313" t="s">
        <v>60</v>
      </c>
      <c r="M9313">
        <v>26573.922600000002</v>
      </c>
      <c r="N9313">
        <v>352</v>
      </c>
      <c r="O9313" t="s">
        <v>43</v>
      </c>
      <c r="P9313" t="s">
        <v>43</v>
      </c>
      <c r="Q9313" s="2">
        <v>43753</v>
      </c>
      <c r="R9313" t="s">
        <v>83</v>
      </c>
      <c r="S9313" t="s">
        <v>45</v>
      </c>
      <c r="T9313">
        <f>_xlfn.DAYS(Raw_data_US_healthcare[[#This Row],[Discharge Date]],Raw_data_US_healthcare[[#This Row],[Date of Admission]])</f>
        <v>21</v>
      </c>
    </row>
    <row r="9314" spans="1:20" x14ac:dyDescent="0.3">
      <c r="A9314" t="s">
        <v>26511</v>
      </c>
      <c r="B9314" t="s">
        <v>24806</v>
      </c>
      <c r="C9314">
        <v>78</v>
      </c>
      <c r="D9314" t="str">
        <f>IF(Raw_data_US_healthcare[[#This Row],[Age]]&lt;35,"Young",IF(Raw_data_US_healthcare[[#This Row],[Age]]&lt;60,"Middle","Senior"))</f>
        <v>Senior</v>
      </c>
      <c r="E9314" t="s">
        <v>16</v>
      </c>
      <c r="F9314" t="s">
        <v>228</v>
      </c>
      <c r="G9314" t="s">
        <v>228</v>
      </c>
      <c r="H9314" t="s">
        <v>18</v>
      </c>
      <c r="I9314" s="2">
        <v>43857</v>
      </c>
      <c r="J9314" t="s">
        <v>23069</v>
      </c>
      <c r="K9314" t="s">
        <v>24807</v>
      </c>
      <c r="L9314" t="s">
        <v>21</v>
      </c>
      <c r="M9314">
        <v>29236.590800000002</v>
      </c>
      <c r="N9314">
        <v>106</v>
      </c>
      <c r="O9314" t="s">
        <v>39</v>
      </c>
      <c r="P9314" t="s">
        <v>39</v>
      </c>
      <c r="Q9314" s="2">
        <v>43864</v>
      </c>
      <c r="R9314" t="s">
        <v>23</v>
      </c>
      <c r="S9314" t="s">
        <v>45</v>
      </c>
      <c r="T9314">
        <f>_xlfn.DAYS(Raw_data_US_healthcare[[#This Row],[Discharge Date]],Raw_data_US_healthcare[[#This Row],[Date of Admission]])</f>
        <v>7</v>
      </c>
    </row>
    <row r="9315" spans="1:20" x14ac:dyDescent="0.3">
      <c r="A9315" t="s">
        <v>26512</v>
      </c>
      <c r="B9315" t="s">
        <v>14218</v>
      </c>
      <c r="C9315">
        <v>62</v>
      </c>
      <c r="D9315" t="str">
        <f>IF(Raw_data_US_healthcare[[#This Row],[Age]]&lt;35,"Young",IF(Raw_data_US_healthcare[[#This Row],[Age]]&lt;60,"Middle","Senior"))</f>
        <v>Senior</v>
      </c>
      <c r="E9315" t="s">
        <v>26</v>
      </c>
      <c r="F9315" t="s">
        <v>49</v>
      </c>
      <c r="G9315" t="s">
        <v>49</v>
      </c>
      <c r="H9315" t="s">
        <v>28</v>
      </c>
      <c r="I9315" s="2">
        <v>43910</v>
      </c>
      <c r="J9315" t="s">
        <v>5708</v>
      </c>
      <c r="K9315" t="s">
        <v>24808</v>
      </c>
      <c r="L9315" t="s">
        <v>21</v>
      </c>
      <c r="M9315">
        <v>17288.958699999999</v>
      </c>
      <c r="N9315">
        <v>226</v>
      </c>
      <c r="O9315" t="s">
        <v>43</v>
      </c>
      <c r="P9315" t="s">
        <v>43</v>
      </c>
      <c r="Q9315" s="2">
        <v>43928</v>
      </c>
      <c r="R9315" t="s">
        <v>83</v>
      </c>
      <c r="S9315" t="s">
        <v>33</v>
      </c>
      <c r="T9315">
        <f>_xlfn.DAYS(Raw_data_US_healthcare[[#This Row],[Discharge Date]],Raw_data_US_healthcare[[#This Row],[Date of Admission]])</f>
        <v>18</v>
      </c>
    </row>
    <row r="9316" spans="1:20" x14ac:dyDescent="0.3">
      <c r="A9316" t="s">
        <v>26511</v>
      </c>
      <c r="B9316" t="s">
        <v>24809</v>
      </c>
      <c r="C9316">
        <v>85</v>
      </c>
      <c r="D9316" t="str">
        <f>IF(Raw_data_US_healthcare[[#This Row],[Age]]&lt;35,"Young",IF(Raw_data_US_healthcare[[#This Row],[Age]]&lt;60,"Middle","Senior"))</f>
        <v>Senior</v>
      </c>
      <c r="E9316" t="s">
        <v>16</v>
      </c>
      <c r="F9316" t="s">
        <v>27</v>
      </c>
      <c r="G9316" t="s">
        <v>27</v>
      </c>
      <c r="H9316" t="s">
        <v>18</v>
      </c>
      <c r="I9316" s="2">
        <v>43996</v>
      </c>
      <c r="J9316" t="s">
        <v>24810</v>
      </c>
      <c r="K9316" t="s">
        <v>24811</v>
      </c>
      <c r="L9316" t="s">
        <v>21</v>
      </c>
      <c r="M9316">
        <v>28897.843400000002</v>
      </c>
      <c r="N9316">
        <v>489</v>
      </c>
      <c r="O9316" t="s">
        <v>43</v>
      </c>
      <c r="P9316" t="s">
        <v>43</v>
      </c>
      <c r="Q9316" s="2">
        <v>44021</v>
      </c>
      <c r="R9316" t="s">
        <v>23</v>
      </c>
      <c r="S9316" t="s">
        <v>45</v>
      </c>
      <c r="T9316">
        <f>_xlfn.DAYS(Raw_data_US_healthcare[[#This Row],[Discharge Date]],Raw_data_US_healthcare[[#This Row],[Date of Admission]])</f>
        <v>25</v>
      </c>
    </row>
    <row r="9317" spans="1:20" x14ac:dyDescent="0.3">
      <c r="A9317" t="s">
        <v>26511</v>
      </c>
      <c r="B9317" t="s">
        <v>24812</v>
      </c>
      <c r="C9317">
        <v>29</v>
      </c>
      <c r="D9317" t="str">
        <f>IF(Raw_data_US_healthcare[[#This Row],[Age]]&lt;35,"Young",IF(Raw_data_US_healthcare[[#This Row],[Age]]&lt;60,"Middle","Senior"))</f>
        <v>Young</v>
      </c>
      <c r="E9317" t="s">
        <v>16</v>
      </c>
      <c r="F9317" t="s">
        <v>18964</v>
      </c>
      <c r="G9317" t="s">
        <v>88</v>
      </c>
      <c r="H9317" t="s">
        <v>36</v>
      </c>
      <c r="I9317" s="2">
        <v>44540</v>
      </c>
      <c r="J9317" t="s">
        <v>6601</v>
      </c>
      <c r="K9317" t="s">
        <v>13547</v>
      </c>
      <c r="L9317" t="s">
        <v>31</v>
      </c>
      <c r="M9317">
        <v>6385.1535000000003</v>
      </c>
      <c r="N9317">
        <v>450</v>
      </c>
      <c r="O9317" t="s">
        <v>22</v>
      </c>
      <c r="P9317" t="s">
        <v>22</v>
      </c>
      <c r="Q9317" s="2">
        <v>44553</v>
      </c>
      <c r="R9317" t="s">
        <v>44</v>
      </c>
      <c r="S9317" t="s">
        <v>33</v>
      </c>
      <c r="T9317">
        <f>_xlfn.DAYS(Raw_data_US_healthcare[[#This Row],[Discharge Date]],Raw_data_US_healthcare[[#This Row],[Date of Admission]])</f>
        <v>13</v>
      </c>
    </row>
    <row r="9318" spans="1:20" x14ac:dyDescent="0.3">
      <c r="A9318" t="s">
        <v>26512</v>
      </c>
      <c r="B9318" t="s">
        <v>19491</v>
      </c>
      <c r="C9318">
        <v>79</v>
      </c>
      <c r="D9318" t="str">
        <f>IF(Raw_data_US_healthcare[[#This Row],[Age]]&lt;35,"Young",IF(Raw_data_US_healthcare[[#This Row],[Age]]&lt;60,"Middle","Senior"))</f>
        <v>Senior</v>
      </c>
      <c r="E9318" t="s">
        <v>26</v>
      </c>
      <c r="F9318" t="s">
        <v>35</v>
      </c>
      <c r="G9318" t="s">
        <v>35</v>
      </c>
      <c r="H9318" t="s">
        <v>28</v>
      </c>
      <c r="I9318" s="2">
        <v>44584</v>
      </c>
      <c r="J9318" t="s">
        <v>24813</v>
      </c>
      <c r="K9318" t="s">
        <v>1588</v>
      </c>
      <c r="L9318" t="s">
        <v>21</v>
      </c>
      <c r="M9318">
        <v>1582.4245000000001</v>
      </c>
      <c r="N9318">
        <v>251</v>
      </c>
      <c r="O9318" t="s">
        <v>43</v>
      </c>
      <c r="P9318" t="s">
        <v>43</v>
      </c>
      <c r="Q9318" s="2">
        <v>44599</v>
      </c>
      <c r="R9318" t="s">
        <v>48</v>
      </c>
      <c r="S9318" t="s">
        <v>33</v>
      </c>
      <c r="T9318">
        <f>_xlfn.DAYS(Raw_data_US_healthcare[[#This Row],[Discharge Date]],Raw_data_US_healthcare[[#This Row],[Date of Admission]])</f>
        <v>15</v>
      </c>
    </row>
    <row r="9319" spans="1:20" x14ac:dyDescent="0.3">
      <c r="A9319" t="s">
        <v>26511</v>
      </c>
      <c r="B9319" t="s">
        <v>24814</v>
      </c>
      <c r="C9319">
        <v>28</v>
      </c>
      <c r="D9319" t="str">
        <f>IF(Raw_data_US_healthcare[[#This Row],[Age]]&lt;35,"Young",IF(Raw_data_US_healthcare[[#This Row],[Age]]&lt;60,"Middle","Senior"))</f>
        <v>Young</v>
      </c>
      <c r="E9319" t="s">
        <v>16</v>
      </c>
      <c r="F9319" t="s">
        <v>35</v>
      </c>
      <c r="G9319" t="s">
        <v>35</v>
      </c>
      <c r="H9319" t="s">
        <v>69</v>
      </c>
      <c r="I9319" s="2">
        <v>43453</v>
      </c>
      <c r="J9319" t="s">
        <v>24815</v>
      </c>
      <c r="K9319" t="s">
        <v>24816</v>
      </c>
      <c r="L9319" t="s">
        <v>52</v>
      </c>
      <c r="M9319">
        <v>34594.335599999999</v>
      </c>
      <c r="N9319">
        <v>336</v>
      </c>
      <c r="O9319" t="s">
        <v>43</v>
      </c>
      <c r="P9319" t="s">
        <v>43</v>
      </c>
      <c r="Q9319" s="2">
        <v>43468</v>
      </c>
      <c r="R9319" t="s">
        <v>48</v>
      </c>
      <c r="S9319" t="s">
        <v>33</v>
      </c>
      <c r="T9319">
        <f>_xlfn.DAYS(Raw_data_US_healthcare[[#This Row],[Discharge Date]],Raw_data_US_healthcare[[#This Row],[Date of Admission]])</f>
        <v>15</v>
      </c>
    </row>
    <row r="9320" spans="1:20" x14ac:dyDescent="0.3">
      <c r="A9320" t="s">
        <v>26511</v>
      </c>
      <c r="B9320" t="s">
        <v>24817</v>
      </c>
      <c r="C9320">
        <v>63</v>
      </c>
      <c r="D9320" t="str">
        <f>IF(Raw_data_US_healthcare[[#This Row],[Age]]&lt;35,"Young",IF(Raw_data_US_healthcare[[#This Row],[Age]]&lt;60,"Middle","Senior"))</f>
        <v>Senior</v>
      </c>
      <c r="E9320" t="s">
        <v>16</v>
      </c>
      <c r="F9320" t="s">
        <v>113</v>
      </c>
      <c r="G9320" t="s">
        <v>113</v>
      </c>
      <c r="H9320" t="s">
        <v>26516</v>
      </c>
      <c r="I9320" s="2">
        <v>44961</v>
      </c>
      <c r="J9320" t="s">
        <v>24818</v>
      </c>
      <c r="K9320" t="s">
        <v>24819</v>
      </c>
      <c r="L9320" t="s">
        <v>21</v>
      </c>
      <c r="M9320">
        <v>20326.4519</v>
      </c>
      <c r="N9320">
        <v>317</v>
      </c>
      <c r="O9320" t="s">
        <v>22</v>
      </c>
      <c r="P9320" t="s">
        <v>22</v>
      </c>
      <c r="Q9320" s="2">
        <v>44981</v>
      </c>
      <c r="R9320" t="s">
        <v>32</v>
      </c>
      <c r="S9320" t="s">
        <v>33</v>
      </c>
      <c r="T9320">
        <f>_xlfn.DAYS(Raw_data_US_healthcare[[#This Row],[Discharge Date]],Raw_data_US_healthcare[[#This Row],[Date of Admission]])</f>
        <v>20</v>
      </c>
    </row>
    <row r="9321" spans="1:20" x14ac:dyDescent="0.3">
      <c r="A9321" t="s">
        <v>26512</v>
      </c>
      <c r="B9321" t="s">
        <v>22439</v>
      </c>
      <c r="C9321">
        <v>34</v>
      </c>
      <c r="D9321" t="str">
        <f>IF(Raw_data_US_healthcare[[#This Row],[Age]]&lt;35,"Young",IF(Raw_data_US_healthcare[[#This Row],[Age]]&lt;60,"Middle","Senior"))</f>
        <v>Young</v>
      </c>
      <c r="E9321" t="s">
        <v>26</v>
      </c>
      <c r="F9321" t="s">
        <v>35</v>
      </c>
      <c r="G9321" t="s">
        <v>35</v>
      </c>
      <c r="H9321" t="s">
        <v>26516</v>
      </c>
      <c r="I9321" s="2">
        <v>44849</v>
      </c>
      <c r="J9321" t="s">
        <v>24820</v>
      </c>
      <c r="K9321" t="s">
        <v>24821</v>
      </c>
      <c r="L9321" t="s">
        <v>31</v>
      </c>
      <c r="M9321">
        <v>25923.714199999999</v>
      </c>
      <c r="N9321">
        <v>380</v>
      </c>
      <c r="O9321" t="s">
        <v>39</v>
      </c>
      <c r="P9321" t="s">
        <v>39</v>
      </c>
      <c r="Q9321" s="2">
        <v>44866</v>
      </c>
      <c r="R9321" t="s">
        <v>83</v>
      </c>
      <c r="S9321" t="s">
        <v>33</v>
      </c>
      <c r="T9321">
        <f>_xlfn.DAYS(Raw_data_US_healthcare[[#This Row],[Discharge Date]],Raw_data_US_healthcare[[#This Row],[Date of Admission]])</f>
        <v>17</v>
      </c>
    </row>
    <row r="9322" spans="1:20" x14ac:dyDescent="0.3">
      <c r="A9322" t="s">
        <v>26511</v>
      </c>
      <c r="B9322" t="s">
        <v>24822</v>
      </c>
      <c r="C9322">
        <v>69</v>
      </c>
      <c r="D9322" t="str">
        <f>IF(Raw_data_US_healthcare[[#This Row],[Age]]&lt;35,"Young",IF(Raw_data_US_healthcare[[#This Row],[Age]]&lt;60,"Middle","Senior"))</f>
        <v>Senior</v>
      </c>
      <c r="E9322" t="s">
        <v>16</v>
      </c>
      <c r="F9322" t="s">
        <v>17</v>
      </c>
      <c r="G9322" t="s">
        <v>17</v>
      </c>
      <c r="H9322" t="s">
        <v>26514</v>
      </c>
      <c r="I9322" s="2">
        <v>44009</v>
      </c>
      <c r="J9322" t="s">
        <v>24823</v>
      </c>
      <c r="K9322" t="s">
        <v>24824</v>
      </c>
      <c r="L9322" t="s">
        <v>21</v>
      </c>
      <c r="M9322">
        <v>18150.670999999998</v>
      </c>
      <c r="N9322">
        <v>196</v>
      </c>
      <c r="O9322" t="s">
        <v>22</v>
      </c>
      <c r="P9322" t="s">
        <v>22</v>
      </c>
      <c r="Q9322" s="2">
        <v>44011</v>
      </c>
      <c r="R9322" t="s">
        <v>44</v>
      </c>
      <c r="S9322" t="s">
        <v>45</v>
      </c>
      <c r="T9322">
        <f>_xlfn.DAYS(Raw_data_US_healthcare[[#This Row],[Discharge Date]],Raw_data_US_healthcare[[#This Row],[Date of Admission]])</f>
        <v>2</v>
      </c>
    </row>
    <row r="9323" spans="1:20" x14ac:dyDescent="0.3">
      <c r="A9323" t="s">
        <v>26512</v>
      </c>
      <c r="B9323" t="s">
        <v>24825</v>
      </c>
      <c r="C9323">
        <v>18</v>
      </c>
      <c r="D9323" t="str">
        <f>IF(Raw_data_US_healthcare[[#This Row],[Age]]&lt;35,"Young",IF(Raw_data_US_healthcare[[#This Row],[Age]]&lt;60,"Middle","Senior"))</f>
        <v>Young</v>
      </c>
      <c r="E9323" t="s">
        <v>26</v>
      </c>
      <c r="F9323" t="s">
        <v>49</v>
      </c>
      <c r="G9323" t="s">
        <v>49</v>
      </c>
      <c r="H9323" t="s">
        <v>18</v>
      </c>
      <c r="I9323" s="2">
        <v>44815</v>
      </c>
      <c r="J9323" t="s">
        <v>24470</v>
      </c>
      <c r="K9323" t="s">
        <v>24826</v>
      </c>
      <c r="L9323" t="s">
        <v>52</v>
      </c>
      <c r="M9323">
        <v>5942.7929999999997</v>
      </c>
      <c r="N9323">
        <v>449</v>
      </c>
      <c r="O9323" t="s">
        <v>43</v>
      </c>
      <c r="P9323" t="s">
        <v>43</v>
      </c>
      <c r="Q9323" s="2">
        <v>44824</v>
      </c>
      <c r="R9323" t="s">
        <v>44</v>
      </c>
      <c r="S9323" t="s">
        <v>24</v>
      </c>
      <c r="T9323">
        <f>_xlfn.DAYS(Raw_data_US_healthcare[[#This Row],[Discharge Date]],Raw_data_US_healthcare[[#This Row],[Date of Admission]])</f>
        <v>9</v>
      </c>
    </row>
    <row r="9324" spans="1:20" x14ac:dyDescent="0.3">
      <c r="A9324" t="s">
        <v>26512</v>
      </c>
      <c r="B9324" t="s">
        <v>2503</v>
      </c>
      <c r="C9324">
        <v>67</v>
      </c>
      <c r="D9324" t="str">
        <f>IF(Raw_data_US_healthcare[[#This Row],[Age]]&lt;35,"Young",IF(Raw_data_US_healthcare[[#This Row],[Age]]&lt;60,"Middle","Senior"))</f>
        <v>Senior</v>
      </c>
      <c r="E9324" t="s">
        <v>26</v>
      </c>
      <c r="F9324" t="s">
        <v>35</v>
      </c>
      <c r="G9324" t="s">
        <v>35</v>
      </c>
      <c r="H9324" t="s">
        <v>26516</v>
      </c>
      <c r="I9324" s="2">
        <v>44771</v>
      </c>
      <c r="J9324" t="s">
        <v>24827</v>
      </c>
      <c r="K9324" t="s">
        <v>24828</v>
      </c>
      <c r="L9324" t="s">
        <v>21</v>
      </c>
      <c r="M9324">
        <v>17526.370299999999</v>
      </c>
      <c r="N9324">
        <v>231</v>
      </c>
      <c r="O9324" t="s">
        <v>22</v>
      </c>
      <c r="P9324" t="s">
        <v>22</v>
      </c>
      <c r="Q9324" s="2">
        <v>44786</v>
      </c>
      <c r="R9324" t="s">
        <v>23</v>
      </c>
      <c r="S9324" t="s">
        <v>33</v>
      </c>
      <c r="T9324">
        <f>_xlfn.DAYS(Raw_data_US_healthcare[[#This Row],[Discharge Date]],Raw_data_US_healthcare[[#This Row],[Date of Admission]])</f>
        <v>15</v>
      </c>
    </row>
    <row r="9325" spans="1:20" x14ac:dyDescent="0.3">
      <c r="A9325" t="s">
        <v>26512</v>
      </c>
      <c r="B9325" t="s">
        <v>24829</v>
      </c>
      <c r="C9325">
        <v>82</v>
      </c>
      <c r="D9325" t="str">
        <f>IF(Raw_data_US_healthcare[[#This Row],[Age]]&lt;35,"Young",IF(Raw_data_US_healthcare[[#This Row],[Age]]&lt;60,"Middle","Senior"))</f>
        <v>Senior</v>
      </c>
      <c r="E9325" t="s">
        <v>26</v>
      </c>
      <c r="F9325" t="s">
        <v>27</v>
      </c>
      <c r="G9325" t="s">
        <v>27</v>
      </c>
      <c r="H9325" t="s">
        <v>26516</v>
      </c>
      <c r="I9325" s="2">
        <v>43787</v>
      </c>
      <c r="J9325" t="s">
        <v>24830</v>
      </c>
      <c r="K9325" t="s">
        <v>24831</v>
      </c>
      <c r="L9325" t="s">
        <v>21</v>
      </c>
      <c r="M9325">
        <v>11408.5105</v>
      </c>
      <c r="N9325">
        <v>342</v>
      </c>
      <c r="O9325" t="s">
        <v>22</v>
      </c>
      <c r="P9325" t="s">
        <v>22</v>
      </c>
      <c r="Q9325" s="2">
        <v>43810</v>
      </c>
      <c r="R9325" t="s">
        <v>83</v>
      </c>
      <c r="S9325" t="s">
        <v>24</v>
      </c>
      <c r="T9325">
        <f>_xlfn.DAYS(Raw_data_US_healthcare[[#This Row],[Discharge Date]],Raw_data_US_healthcare[[#This Row],[Date of Admission]])</f>
        <v>23</v>
      </c>
    </row>
    <row r="9326" spans="1:20" x14ac:dyDescent="0.3">
      <c r="A9326" t="s">
        <v>26512</v>
      </c>
      <c r="B9326" t="s">
        <v>24832</v>
      </c>
      <c r="C9326">
        <v>45</v>
      </c>
      <c r="D9326" t="str">
        <f>IF(Raw_data_US_healthcare[[#This Row],[Age]]&lt;35,"Young",IF(Raw_data_US_healthcare[[#This Row],[Age]]&lt;60,"Middle","Senior"))</f>
        <v>Middle</v>
      </c>
      <c r="E9326" t="s">
        <v>26</v>
      </c>
      <c r="F9326" t="s">
        <v>27</v>
      </c>
      <c r="G9326" t="s">
        <v>27</v>
      </c>
      <c r="H9326" t="s">
        <v>26516</v>
      </c>
      <c r="I9326" s="2">
        <v>43479</v>
      </c>
      <c r="J9326" t="s">
        <v>13054</v>
      </c>
      <c r="K9326" t="s">
        <v>24833</v>
      </c>
      <c r="L9326" t="s">
        <v>56</v>
      </c>
      <c r="M9326">
        <v>32516.0579</v>
      </c>
      <c r="N9326">
        <v>220</v>
      </c>
      <c r="O9326" t="s">
        <v>39</v>
      </c>
      <c r="P9326" t="s">
        <v>39</v>
      </c>
      <c r="Q9326" s="2">
        <v>43500</v>
      </c>
      <c r="R9326" t="s">
        <v>83</v>
      </c>
      <c r="S9326" t="s">
        <v>24</v>
      </c>
      <c r="T9326">
        <f>_xlfn.DAYS(Raw_data_US_healthcare[[#This Row],[Discharge Date]],Raw_data_US_healthcare[[#This Row],[Date of Admission]])</f>
        <v>21</v>
      </c>
    </row>
    <row r="9327" spans="1:20" x14ac:dyDescent="0.3">
      <c r="A9327" t="s">
        <v>26511</v>
      </c>
      <c r="B9327" t="s">
        <v>24834</v>
      </c>
      <c r="C9327">
        <v>42</v>
      </c>
      <c r="D9327" t="str">
        <f>IF(Raw_data_US_healthcare[[#This Row],[Age]]&lt;35,"Young",IF(Raw_data_US_healthcare[[#This Row],[Age]]&lt;60,"Middle","Senior"))</f>
        <v>Middle</v>
      </c>
      <c r="E9327" t="s">
        <v>16</v>
      </c>
      <c r="F9327" t="s">
        <v>18964</v>
      </c>
      <c r="G9327" t="s">
        <v>88</v>
      </c>
      <c r="H9327" t="s">
        <v>36</v>
      </c>
      <c r="I9327" s="2">
        <v>43887</v>
      </c>
      <c r="J9327" t="s">
        <v>24071</v>
      </c>
      <c r="K9327" t="s">
        <v>24835</v>
      </c>
      <c r="L9327" t="s">
        <v>21</v>
      </c>
      <c r="M9327">
        <v>16453.376899999999</v>
      </c>
      <c r="N9327">
        <v>225</v>
      </c>
      <c r="O9327" t="s">
        <v>22</v>
      </c>
      <c r="P9327" t="s">
        <v>22</v>
      </c>
      <c r="Q9327" s="2">
        <v>43896</v>
      </c>
      <c r="R9327" t="s">
        <v>83</v>
      </c>
      <c r="S9327" t="s">
        <v>24</v>
      </c>
      <c r="T9327">
        <f>_xlfn.DAYS(Raw_data_US_healthcare[[#This Row],[Discharge Date]],Raw_data_US_healthcare[[#This Row],[Date of Admission]])</f>
        <v>9</v>
      </c>
    </row>
    <row r="9328" spans="1:20" x14ac:dyDescent="0.3">
      <c r="A9328" t="s">
        <v>26512</v>
      </c>
      <c r="B9328" t="s">
        <v>18027</v>
      </c>
      <c r="C9328">
        <v>72</v>
      </c>
      <c r="D9328" t="str">
        <f>IF(Raw_data_US_healthcare[[#This Row],[Age]]&lt;35,"Young",IF(Raw_data_US_healthcare[[#This Row],[Age]]&lt;60,"Middle","Senior"))</f>
        <v>Senior</v>
      </c>
      <c r="E9328" t="s">
        <v>26</v>
      </c>
      <c r="F9328" t="s">
        <v>49</v>
      </c>
      <c r="G9328" t="s">
        <v>49</v>
      </c>
      <c r="H9328" t="s">
        <v>26514</v>
      </c>
      <c r="I9328" s="2">
        <v>45062</v>
      </c>
      <c r="J9328" t="s">
        <v>24836</v>
      </c>
      <c r="K9328" t="s">
        <v>24837</v>
      </c>
      <c r="L9328" t="s">
        <v>21</v>
      </c>
      <c r="M9328">
        <v>16082.780699999999</v>
      </c>
      <c r="N9328">
        <v>155</v>
      </c>
      <c r="O9328" t="s">
        <v>43</v>
      </c>
      <c r="P9328" t="s">
        <v>43</v>
      </c>
      <c r="Q9328" s="2">
        <v>45066</v>
      </c>
      <c r="R9328" t="s">
        <v>23</v>
      </c>
      <c r="S9328" t="s">
        <v>24</v>
      </c>
      <c r="T9328">
        <f>_xlfn.DAYS(Raw_data_US_healthcare[[#This Row],[Discharge Date]],Raw_data_US_healthcare[[#This Row],[Date of Admission]])</f>
        <v>4</v>
      </c>
    </row>
    <row r="9329" spans="1:20" x14ac:dyDescent="0.3">
      <c r="A9329" t="s">
        <v>26511</v>
      </c>
      <c r="B9329" t="s">
        <v>24838</v>
      </c>
      <c r="C9329">
        <v>83</v>
      </c>
      <c r="D9329" t="str">
        <f>IF(Raw_data_US_healthcare[[#This Row],[Age]]&lt;35,"Young",IF(Raw_data_US_healthcare[[#This Row],[Age]]&lt;60,"Middle","Senior"))</f>
        <v>Senior</v>
      </c>
      <c r="E9329" t="s">
        <v>16</v>
      </c>
      <c r="F9329" t="s">
        <v>35</v>
      </c>
      <c r="G9329" t="s">
        <v>35</v>
      </c>
      <c r="H9329" t="s">
        <v>18</v>
      </c>
      <c r="I9329" s="2">
        <v>45032</v>
      </c>
      <c r="J9329" t="s">
        <v>24839</v>
      </c>
      <c r="K9329" t="s">
        <v>8219</v>
      </c>
      <c r="L9329" t="s">
        <v>21</v>
      </c>
      <c r="M9329">
        <v>1538.9922999999999</v>
      </c>
      <c r="N9329">
        <v>210</v>
      </c>
      <c r="O9329" t="s">
        <v>43</v>
      </c>
      <c r="P9329" t="s">
        <v>43</v>
      </c>
      <c r="Q9329" s="2">
        <v>45060</v>
      </c>
      <c r="R9329" t="s">
        <v>83</v>
      </c>
      <c r="S9329" t="s">
        <v>45</v>
      </c>
      <c r="T9329">
        <f>_xlfn.DAYS(Raw_data_US_healthcare[[#This Row],[Discharge Date]],Raw_data_US_healthcare[[#This Row],[Date of Admission]])</f>
        <v>28</v>
      </c>
    </row>
    <row r="9330" spans="1:20" x14ac:dyDescent="0.3">
      <c r="A9330" t="s">
        <v>26512</v>
      </c>
      <c r="B9330" t="s">
        <v>14022</v>
      </c>
      <c r="C9330">
        <v>66</v>
      </c>
      <c r="D9330" t="str">
        <f>IF(Raw_data_US_healthcare[[#This Row],[Age]]&lt;35,"Young",IF(Raw_data_US_healthcare[[#This Row],[Age]]&lt;60,"Middle","Senior"))</f>
        <v>Senior</v>
      </c>
      <c r="E9330" t="s">
        <v>26</v>
      </c>
      <c r="F9330" t="s">
        <v>49</v>
      </c>
      <c r="G9330" t="s">
        <v>49</v>
      </c>
      <c r="H9330" t="s">
        <v>26514</v>
      </c>
      <c r="I9330" s="2">
        <v>44022</v>
      </c>
      <c r="J9330" t="s">
        <v>24840</v>
      </c>
      <c r="K9330" t="s">
        <v>24841</v>
      </c>
      <c r="L9330" t="s">
        <v>21</v>
      </c>
      <c r="M9330">
        <v>18972.2896</v>
      </c>
      <c r="N9330">
        <v>362</v>
      </c>
      <c r="O9330" t="s">
        <v>39</v>
      </c>
      <c r="P9330" t="s">
        <v>39</v>
      </c>
      <c r="Q9330" s="2">
        <v>44047</v>
      </c>
      <c r="R9330" t="s">
        <v>83</v>
      </c>
      <c r="S9330" t="s">
        <v>45</v>
      </c>
      <c r="T9330">
        <f>_xlfn.DAYS(Raw_data_US_healthcare[[#This Row],[Discharge Date]],Raw_data_US_healthcare[[#This Row],[Date of Admission]])</f>
        <v>25</v>
      </c>
    </row>
    <row r="9331" spans="1:20" x14ac:dyDescent="0.3">
      <c r="A9331" t="s">
        <v>26511</v>
      </c>
      <c r="B9331" t="s">
        <v>24842</v>
      </c>
      <c r="C9331">
        <v>43</v>
      </c>
      <c r="D9331" t="str">
        <f>IF(Raw_data_US_healthcare[[#This Row],[Age]]&lt;35,"Young",IF(Raw_data_US_healthcare[[#This Row],[Age]]&lt;60,"Middle","Senior"))</f>
        <v>Middle</v>
      </c>
      <c r="E9331" t="s">
        <v>16</v>
      </c>
      <c r="F9331" t="s">
        <v>49</v>
      </c>
      <c r="G9331" t="s">
        <v>49</v>
      </c>
      <c r="H9331" t="s">
        <v>69</v>
      </c>
      <c r="I9331" s="2">
        <v>43513</v>
      </c>
      <c r="J9331" t="s">
        <v>24843</v>
      </c>
      <c r="K9331" t="s">
        <v>24844</v>
      </c>
      <c r="L9331" t="s">
        <v>21</v>
      </c>
      <c r="M9331">
        <v>55983.441500000001</v>
      </c>
      <c r="N9331">
        <v>324</v>
      </c>
      <c r="O9331" t="s">
        <v>22</v>
      </c>
      <c r="P9331" t="s">
        <v>22</v>
      </c>
      <c r="Q9331" s="2">
        <v>43529</v>
      </c>
      <c r="R9331" t="s">
        <v>32</v>
      </c>
      <c r="S9331" t="s">
        <v>24</v>
      </c>
      <c r="T9331">
        <f>_xlfn.DAYS(Raw_data_US_healthcare[[#This Row],[Discharge Date]],Raw_data_US_healthcare[[#This Row],[Date of Admission]])</f>
        <v>16</v>
      </c>
    </row>
    <row r="9332" spans="1:20" x14ac:dyDescent="0.3">
      <c r="A9332" t="s">
        <v>26511</v>
      </c>
      <c r="B9332" t="s">
        <v>24845</v>
      </c>
      <c r="C9332">
        <v>46</v>
      </c>
      <c r="D9332" t="str">
        <f>IF(Raw_data_US_healthcare[[#This Row],[Age]]&lt;35,"Young",IF(Raw_data_US_healthcare[[#This Row],[Age]]&lt;60,"Middle","Senior"))</f>
        <v>Middle</v>
      </c>
      <c r="E9332" t="s">
        <v>16</v>
      </c>
      <c r="F9332" t="s">
        <v>49</v>
      </c>
      <c r="G9332" t="s">
        <v>49</v>
      </c>
      <c r="H9332" t="s">
        <v>26516</v>
      </c>
      <c r="I9332" s="2">
        <v>44666</v>
      </c>
      <c r="J9332" t="s">
        <v>24846</v>
      </c>
      <c r="K9332" t="s">
        <v>24847</v>
      </c>
      <c r="L9332" t="s">
        <v>21</v>
      </c>
      <c r="M9332">
        <v>17686.667799999999</v>
      </c>
      <c r="N9332">
        <v>250</v>
      </c>
      <c r="O9332" t="s">
        <v>22</v>
      </c>
      <c r="P9332" t="s">
        <v>22</v>
      </c>
      <c r="Q9332" s="2">
        <v>44684</v>
      </c>
      <c r="R9332" t="s">
        <v>44</v>
      </c>
      <c r="S9332" t="s">
        <v>24</v>
      </c>
      <c r="T9332">
        <f>_xlfn.DAYS(Raw_data_US_healthcare[[#This Row],[Discharge Date]],Raw_data_US_healthcare[[#This Row],[Date of Admission]])</f>
        <v>18</v>
      </c>
    </row>
    <row r="9333" spans="1:20" x14ac:dyDescent="0.3">
      <c r="A9333" t="s">
        <v>26512</v>
      </c>
      <c r="B9333" t="s">
        <v>24848</v>
      </c>
      <c r="C9333">
        <v>22</v>
      </c>
      <c r="D9333" t="str">
        <f>IF(Raw_data_US_healthcare[[#This Row],[Age]]&lt;35,"Young",IF(Raw_data_US_healthcare[[#This Row],[Age]]&lt;60,"Middle","Senior"))</f>
        <v>Young</v>
      </c>
      <c r="E9333" t="s">
        <v>26</v>
      </c>
      <c r="F9333" t="s">
        <v>113</v>
      </c>
      <c r="G9333" t="s">
        <v>113</v>
      </c>
      <c r="H9333" t="s">
        <v>26514</v>
      </c>
      <c r="I9333" s="2">
        <v>44482</v>
      </c>
      <c r="J9333" t="s">
        <v>24849</v>
      </c>
      <c r="K9333" t="s">
        <v>24850</v>
      </c>
      <c r="L9333" t="s">
        <v>56</v>
      </c>
      <c r="M9333">
        <v>9237.5851000000002</v>
      </c>
      <c r="N9333">
        <v>408</v>
      </c>
      <c r="O9333" t="s">
        <v>39</v>
      </c>
      <c r="P9333" t="s">
        <v>39</v>
      </c>
      <c r="Q9333" s="2">
        <v>44502</v>
      </c>
      <c r="R9333" t="s">
        <v>83</v>
      </c>
      <c r="S9333" t="s">
        <v>45</v>
      </c>
      <c r="T9333">
        <f>_xlfn.DAYS(Raw_data_US_healthcare[[#This Row],[Discharge Date]],Raw_data_US_healthcare[[#This Row],[Date of Admission]])</f>
        <v>20</v>
      </c>
    </row>
    <row r="9334" spans="1:20" x14ac:dyDescent="0.3">
      <c r="A9334" t="s">
        <v>26511</v>
      </c>
      <c r="B9334" t="s">
        <v>24851</v>
      </c>
      <c r="C9334">
        <v>67</v>
      </c>
      <c r="D9334" t="str">
        <f>IF(Raw_data_US_healthcare[[#This Row],[Age]]&lt;35,"Young",IF(Raw_data_US_healthcare[[#This Row],[Age]]&lt;60,"Middle","Senior"))</f>
        <v>Senior</v>
      </c>
      <c r="E9334" t="s">
        <v>16</v>
      </c>
      <c r="F9334" t="s">
        <v>49</v>
      </c>
      <c r="G9334" t="s">
        <v>49</v>
      </c>
      <c r="H9334" t="s">
        <v>69</v>
      </c>
      <c r="I9334" s="2">
        <v>43841</v>
      </c>
      <c r="J9334" t="s">
        <v>24852</v>
      </c>
      <c r="K9334" t="s">
        <v>2778</v>
      </c>
      <c r="L9334" t="s">
        <v>21</v>
      </c>
      <c r="M9334">
        <v>29273.5982</v>
      </c>
      <c r="N9334">
        <v>278</v>
      </c>
      <c r="O9334" t="s">
        <v>39</v>
      </c>
      <c r="P9334" t="s">
        <v>39</v>
      </c>
      <c r="Q9334" s="2">
        <v>43842</v>
      </c>
      <c r="R9334" t="s">
        <v>83</v>
      </c>
      <c r="S9334" t="s">
        <v>24</v>
      </c>
      <c r="T9334">
        <f>_xlfn.DAYS(Raw_data_US_healthcare[[#This Row],[Discharge Date]],Raw_data_US_healthcare[[#This Row],[Date of Admission]])</f>
        <v>1</v>
      </c>
    </row>
    <row r="9335" spans="1:20" x14ac:dyDescent="0.3">
      <c r="A9335" t="s">
        <v>26511</v>
      </c>
      <c r="B9335" t="s">
        <v>24853</v>
      </c>
      <c r="C9335">
        <v>38</v>
      </c>
      <c r="D9335" t="str">
        <f>IF(Raw_data_US_healthcare[[#This Row],[Age]]&lt;35,"Young",IF(Raw_data_US_healthcare[[#This Row],[Age]]&lt;60,"Middle","Senior"))</f>
        <v>Middle</v>
      </c>
      <c r="E9335" t="s">
        <v>16</v>
      </c>
      <c r="F9335" t="s">
        <v>49</v>
      </c>
      <c r="G9335" t="s">
        <v>49</v>
      </c>
      <c r="H9335" t="s">
        <v>26514</v>
      </c>
      <c r="I9335" s="2">
        <v>44525</v>
      </c>
      <c r="J9335" t="s">
        <v>24854</v>
      </c>
      <c r="K9335" t="s">
        <v>24855</v>
      </c>
      <c r="L9335" t="s">
        <v>52</v>
      </c>
      <c r="M9335">
        <v>29074.121800000001</v>
      </c>
      <c r="N9335">
        <v>183</v>
      </c>
      <c r="O9335" t="s">
        <v>43</v>
      </c>
      <c r="P9335" t="s">
        <v>43</v>
      </c>
      <c r="Q9335" s="2">
        <v>44529</v>
      </c>
      <c r="R9335" t="s">
        <v>83</v>
      </c>
      <c r="S9335" t="s">
        <v>24</v>
      </c>
      <c r="T9335">
        <f>_xlfn.DAYS(Raw_data_US_healthcare[[#This Row],[Discharge Date]],Raw_data_US_healthcare[[#This Row],[Date of Admission]])</f>
        <v>4</v>
      </c>
    </row>
    <row r="9336" spans="1:20" x14ac:dyDescent="0.3">
      <c r="A9336" t="s">
        <v>26512</v>
      </c>
      <c r="B9336" t="s">
        <v>24856</v>
      </c>
      <c r="C9336">
        <v>18</v>
      </c>
      <c r="D9336" t="str">
        <f>IF(Raw_data_US_healthcare[[#This Row],[Age]]&lt;35,"Young",IF(Raw_data_US_healthcare[[#This Row],[Age]]&lt;60,"Middle","Senior"))</f>
        <v>Young</v>
      </c>
      <c r="E9336" t="s">
        <v>26</v>
      </c>
      <c r="F9336" t="s">
        <v>62</v>
      </c>
      <c r="G9336" t="s">
        <v>62</v>
      </c>
      <c r="H9336" t="s">
        <v>26514</v>
      </c>
      <c r="I9336" s="2">
        <v>45155</v>
      </c>
      <c r="J9336" t="s">
        <v>24857</v>
      </c>
      <c r="K9336" t="s">
        <v>24858</v>
      </c>
      <c r="L9336" t="s">
        <v>56</v>
      </c>
      <c r="M9336">
        <v>20123.644499999999</v>
      </c>
      <c r="N9336">
        <v>368</v>
      </c>
      <c r="O9336" t="s">
        <v>22</v>
      </c>
      <c r="P9336" t="s">
        <v>22</v>
      </c>
      <c r="Q9336" s="2">
        <v>45159</v>
      </c>
      <c r="R9336" t="s">
        <v>48</v>
      </c>
      <c r="S9336" t="s">
        <v>45</v>
      </c>
      <c r="T9336">
        <f>_xlfn.DAYS(Raw_data_US_healthcare[[#This Row],[Discharge Date]],Raw_data_US_healthcare[[#This Row],[Date of Admission]])</f>
        <v>4</v>
      </c>
    </row>
    <row r="9337" spans="1:20" x14ac:dyDescent="0.3">
      <c r="A9337" t="s">
        <v>26511</v>
      </c>
      <c r="B9337" t="s">
        <v>24859</v>
      </c>
      <c r="C9337">
        <v>79</v>
      </c>
      <c r="D9337" t="str">
        <f>IF(Raw_data_US_healthcare[[#This Row],[Age]]&lt;35,"Young",IF(Raw_data_US_healthcare[[#This Row],[Age]]&lt;60,"Middle","Senior"))</f>
        <v>Senior</v>
      </c>
      <c r="E9337" t="s">
        <v>16</v>
      </c>
      <c r="F9337" t="s">
        <v>49</v>
      </c>
      <c r="G9337" t="s">
        <v>49</v>
      </c>
      <c r="H9337" t="s">
        <v>18</v>
      </c>
      <c r="I9337" s="2">
        <v>43480</v>
      </c>
      <c r="J9337" t="s">
        <v>24860</v>
      </c>
      <c r="K9337" t="s">
        <v>24861</v>
      </c>
      <c r="L9337" t="s">
        <v>21</v>
      </c>
      <c r="M9337">
        <v>22167.246200000001</v>
      </c>
      <c r="N9337">
        <v>143</v>
      </c>
      <c r="O9337" t="s">
        <v>39</v>
      </c>
      <c r="P9337" t="s">
        <v>39</v>
      </c>
      <c r="Q9337" s="2">
        <v>43493</v>
      </c>
      <c r="R9337" t="s">
        <v>48</v>
      </c>
      <c r="S9337" t="s">
        <v>45</v>
      </c>
      <c r="T9337">
        <f>_xlfn.DAYS(Raw_data_US_healthcare[[#This Row],[Discharge Date]],Raw_data_US_healthcare[[#This Row],[Date of Admission]])</f>
        <v>13</v>
      </c>
    </row>
    <row r="9338" spans="1:20" x14ac:dyDescent="0.3">
      <c r="A9338" t="s">
        <v>26511</v>
      </c>
      <c r="B9338" t="s">
        <v>5196</v>
      </c>
      <c r="C9338">
        <v>59</v>
      </c>
      <c r="D9338" t="str">
        <f>IF(Raw_data_US_healthcare[[#This Row],[Age]]&lt;35,"Young",IF(Raw_data_US_healthcare[[#This Row],[Age]]&lt;60,"Middle","Senior"))</f>
        <v>Middle</v>
      </c>
      <c r="E9338" t="s">
        <v>16</v>
      </c>
      <c r="F9338" t="s">
        <v>17</v>
      </c>
      <c r="G9338" t="s">
        <v>17</v>
      </c>
      <c r="H9338" t="s">
        <v>26514</v>
      </c>
      <c r="I9338" s="2">
        <v>44160</v>
      </c>
      <c r="J9338" t="s">
        <v>24862</v>
      </c>
      <c r="K9338" t="s">
        <v>24863</v>
      </c>
      <c r="L9338" t="s">
        <v>52</v>
      </c>
      <c r="M9338">
        <v>4759.4758000000002</v>
      </c>
      <c r="N9338">
        <v>164</v>
      </c>
      <c r="O9338" t="s">
        <v>39</v>
      </c>
      <c r="P9338" t="s">
        <v>39</v>
      </c>
      <c r="Q9338" s="2">
        <v>44163</v>
      </c>
      <c r="R9338" t="s">
        <v>32</v>
      </c>
      <c r="S9338" t="s">
        <v>45</v>
      </c>
      <c r="T9338">
        <f>_xlfn.DAYS(Raw_data_US_healthcare[[#This Row],[Discharge Date]],Raw_data_US_healthcare[[#This Row],[Date of Admission]])</f>
        <v>3</v>
      </c>
    </row>
    <row r="9339" spans="1:20" x14ac:dyDescent="0.3">
      <c r="A9339" t="s">
        <v>26511</v>
      </c>
      <c r="B9339" t="s">
        <v>22111</v>
      </c>
      <c r="C9339">
        <v>24</v>
      </c>
      <c r="D9339" t="str">
        <f>IF(Raw_data_US_healthcare[[#This Row],[Age]]&lt;35,"Young",IF(Raw_data_US_healthcare[[#This Row],[Age]]&lt;60,"Middle","Senior"))</f>
        <v>Young</v>
      </c>
      <c r="E9339" t="s">
        <v>16</v>
      </c>
      <c r="F9339" t="s">
        <v>49</v>
      </c>
      <c r="G9339" t="s">
        <v>49</v>
      </c>
      <c r="H9339" t="s">
        <v>28</v>
      </c>
      <c r="I9339" s="2">
        <v>44269</v>
      </c>
      <c r="J9339" t="s">
        <v>24864</v>
      </c>
      <c r="K9339" t="s">
        <v>24865</v>
      </c>
      <c r="L9339" t="s">
        <v>52</v>
      </c>
      <c r="M9339">
        <v>15706.005499999999</v>
      </c>
      <c r="N9339">
        <v>192</v>
      </c>
      <c r="O9339" t="s">
        <v>43</v>
      </c>
      <c r="P9339" t="s">
        <v>43</v>
      </c>
      <c r="Q9339" s="2">
        <v>44288</v>
      </c>
      <c r="R9339" t="s">
        <v>32</v>
      </c>
      <c r="S9339" t="s">
        <v>24</v>
      </c>
      <c r="T9339">
        <f>_xlfn.DAYS(Raw_data_US_healthcare[[#This Row],[Discharge Date]],Raw_data_US_healthcare[[#This Row],[Date of Admission]])</f>
        <v>19</v>
      </c>
    </row>
    <row r="9340" spans="1:20" x14ac:dyDescent="0.3">
      <c r="A9340" t="s">
        <v>26511</v>
      </c>
      <c r="B9340" t="s">
        <v>24866</v>
      </c>
      <c r="C9340">
        <v>25</v>
      </c>
      <c r="D9340" t="str">
        <f>IF(Raw_data_US_healthcare[[#This Row],[Age]]&lt;35,"Young",IF(Raw_data_US_healthcare[[#This Row],[Age]]&lt;60,"Middle","Senior"))</f>
        <v>Young</v>
      </c>
      <c r="E9340" t="s">
        <v>16</v>
      </c>
      <c r="F9340" t="s">
        <v>18964</v>
      </c>
      <c r="G9340" t="s">
        <v>88</v>
      </c>
      <c r="H9340" t="s">
        <v>28</v>
      </c>
      <c r="I9340" s="2">
        <v>44890</v>
      </c>
      <c r="J9340" t="s">
        <v>24867</v>
      </c>
      <c r="K9340" t="s">
        <v>3057</v>
      </c>
      <c r="L9340" t="s">
        <v>60</v>
      </c>
      <c r="M9340">
        <v>28951.599200000001</v>
      </c>
      <c r="N9340">
        <v>340</v>
      </c>
      <c r="O9340" t="s">
        <v>43</v>
      </c>
      <c r="P9340" t="s">
        <v>43</v>
      </c>
      <c r="Q9340" s="2">
        <v>44908</v>
      </c>
      <c r="R9340" t="s">
        <v>48</v>
      </c>
      <c r="S9340" t="s">
        <v>24</v>
      </c>
      <c r="T9340">
        <f>_xlfn.DAYS(Raw_data_US_healthcare[[#This Row],[Discharge Date]],Raw_data_US_healthcare[[#This Row],[Date of Admission]])</f>
        <v>18</v>
      </c>
    </row>
    <row r="9341" spans="1:20" x14ac:dyDescent="0.3">
      <c r="A9341" t="s">
        <v>26512</v>
      </c>
      <c r="B9341" t="s">
        <v>24868</v>
      </c>
      <c r="C9341">
        <v>80</v>
      </c>
      <c r="D9341" t="str">
        <f>IF(Raw_data_US_healthcare[[#This Row],[Age]]&lt;35,"Young",IF(Raw_data_US_healthcare[[#This Row],[Age]]&lt;60,"Middle","Senior"))</f>
        <v>Senior</v>
      </c>
      <c r="E9341" t="s">
        <v>26</v>
      </c>
      <c r="F9341" t="s">
        <v>35</v>
      </c>
      <c r="G9341" t="s">
        <v>35</v>
      </c>
      <c r="H9341" t="s">
        <v>36</v>
      </c>
      <c r="I9341" s="2">
        <v>45163</v>
      </c>
      <c r="J9341" t="s">
        <v>24869</v>
      </c>
      <c r="K9341" t="s">
        <v>24870</v>
      </c>
      <c r="L9341" t="s">
        <v>21</v>
      </c>
      <c r="M9341">
        <v>23734.575499999999</v>
      </c>
      <c r="N9341">
        <v>373</v>
      </c>
      <c r="O9341" t="s">
        <v>39</v>
      </c>
      <c r="P9341" t="s">
        <v>39</v>
      </c>
      <c r="Q9341" s="2">
        <v>45179</v>
      </c>
      <c r="R9341" t="s">
        <v>48</v>
      </c>
      <c r="S9341" t="s">
        <v>45</v>
      </c>
      <c r="T9341">
        <f>_xlfn.DAYS(Raw_data_US_healthcare[[#This Row],[Discharge Date]],Raw_data_US_healthcare[[#This Row],[Date of Admission]])</f>
        <v>16</v>
      </c>
    </row>
    <row r="9342" spans="1:20" x14ac:dyDescent="0.3">
      <c r="A9342" t="s">
        <v>26512</v>
      </c>
      <c r="B9342" t="s">
        <v>24871</v>
      </c>
      <c r="C9342">
        <v>23</v>
      </c>
      <c r="D9342" t="str">
        <f>IF(Raw_data_US_healthcare[[#This Row],[Age]]&lt;35,"Young",IF(Raw_data_US_healthcare[[#This Row],[Age]]&lt;60,"Middle","Senior"))</f>
        <v>Young</v>
      </c>
      <c r="E9342" t="s">
        <v>26</v>
      </c>
      <c r="F9342" t="s">
        <v>35</v>
      </c>
      <c r="G9342" t="s">
        <v>35</v>
      </c>
      <c r="H9342" t="s">
        <v>69</v>
      </c>
      <c r="I9342" s="2">
        <v>43828</v>
      </c>
      <c r="J9342" t="s">
        <v>24872</v>
      </c>
      <c r="K9342" t="s">
        <v>24873</v>
      </c>
      <c r="L9342" t="s">
        <v>31</v>
      </c>
      <c r="M9342">
        <v>29046.956600000001</v>
      </c>
      <c r="N9342">
        <v>407</v>
      </c>
      <c r="O9342" t="s">
        <v>39</v>
      </c>
      <c r="P9342" t="s">
        <v>39</v>
      </c>
      <c r="Q9342" s="2">
        <v>43847</v>
      </c>
      <c r="R9342" t="s">
        <v>32</v>
      </c>
      <c r="S9342" t="s">
        <v>24</v>
      </c>
      <c r="T9342">
        <f>_xlfn.DAYS(Raw_data_US_healthcare[[#This Row],[Discharge Date]],Raw_data_US_healthcare[[#This Row],[Date of Admission]])</f>
        <v>19</v>
      </c>
    </row>
    <row r="9343" spans="1:20" x14ac:dyDescent="0.3">
      <c r="A9343" t="s">
        <v>26512</v>
      </c>
      <c r="B9343" t="s">
        <v>24874</v>
      </c>
      <c r="C9343">
        <v>35</v>
      </c>
      <c r="D9343" t="str">
        <f>IF(Raw_data_US_healthcare[[#This Row],[Age]]&lt;35,"Young",IF(Raw_data_US_healthcare[[#This Row],[Age]]&lt;60,"Middle","Senior"))</f>
        <v>Middle</v>
      </c>
      <c r="E9343" t="s">
        <v>26</v>
      </c>
      <c r="F9343" t="s">
        <v>17</v>
      </c>
      <c r="G9343" t="s">
        <v>17</v>
      </c>
      <c r="H9343" t="s">
        <v>26516</v>
      </c>
      <c r="I9343" s="2">
        <v>44680</v>
      </c>
      <c r="J9343" t="s">
        <v>24875</v>
      </c>
      <c r="K9343" t="s">
        <v>520</v>
      </c>
      <c r="L9343" t="s">
        <v>52</v>
      </c>
      <c r="M9343">
        <v>17273.874599999999</v>
      </c>
      <c r="N9343">
        <v>109</v>
      </c>
      <c r="O9343" t="s">
        <v>43</v>
      </c>
      <c r="P9343" t="s">
        <v>43</v>
      </c>
      <c r="Q9343" s="2">
        <v>44687</v>
      </c>
      <c r="R9343" t="s">
        <v>83</v>
      </c>
      <c r="S9343" t="s">
        <v>24</v>
      </c>
      <c r="T9343">
        <f>_xlfn.DAYS(Raw_data_US_healthcare[[#This Row],[Discharge Date]],Raw_data_US_healthcare[[#This Row],[Date of Admission]])</f>
        <v>7</v>
      </c>
    </row>
    <row r="9344" spans="1:20" x14ac:dyDescent="0.3">
      <c r="A9344" t="s">
        <v>26512</v>
      </c>
      <c r="B9344" t="s">
        <v>18434</v>
      </c>
      <c r="C9344">
        <v>37</v>
      </c>
      <c r="D9344" t="str">
        <f>IF(Raw_data_US_healthcare[[#This Row],[Age]]&lt;35,"Young",IF(Raw_data_US_healthcare[[#This Row],[Age]]&lt;60,"Middle","Senior"))</f>
        <v>Middle</v>
      </c>
      <c r="E9344" t="s">
        <v>26</v>
      </c>
      <c r="F9344" t="s">
        <v>113</v>
      </c>
      <c r="G9344" t="s">
        <v>113</v>
      </c>
      <c r="H9344" t="s">
        <v>18</v>
      </c>
      <c r="I9344" s="2">
        <v>44107</v>
      </c>
      <c r="J9344" t="s">
        <v>24876</v>
      </c>
      <c r="K9344" t="s">
        <v>24877</v>
      </c>
      <c r="L9344" t="s">
        <v>56</v>
      </c>
      <c r="M9344">
        <v>39329.133699999998</v>
      </c>
      <c r="N9344">
        <v>389</v>
      </c>
      <c r="O9344" t="s">
        <v>43</v>
      </c>
      <c r="P9344" t="s">
        <v>43</v>
      </c>
      <c r="Q9344" s="2">
        <v>44131</v>
      </c>
      <c r="R9344" t="s">
        <v>44</v>
      </c>
      <c r="S9344" t="s">
        <v>24</v>
      </c>
      <c r="T9344">
        <f>_xlfn.DAYS(Raw_data_US_healthcare[[#This Row],[Discharge Date]],Raw_data_US_healthcare[[#This Row],[Date of Admission]])</f>
        <v>24</v>
      </c>
    </row>
    <row r="9345" spans="1:20" x14ac:dyDescent="0.3">
      <c r="A9345" t="s">
        <v>26511</v>
      </c>
      <c r="B9345" t="s">
        <v>24878</v>
      </c>
      <c r="C9345">
        <v>60</v>
      </c>
      <c r="D9345" t="str">
        <f>IF(Raw_data_US_healthcare[[#This Row],[Age]]&lt;35,"Young",IF(Raw_data_US_healthcare[[#This Row],[Age]]&lt;60,"Middle","Senior"))</f>
        <v>Senior</v>
      </c>
      <c r="E9345" t="s">
        <v>16</v>
      </c>
      <c r="F9345" t="s">
        <v>27</v>
      </c>
      <c r="G9345" t="s">
        <v>27</v>
      </c>
      <c r="H9345" t="s">
        <v>26516</v>
      </c>
      <c r="I9345" s="2">
        <v>44271</v>
      </c>
      <c r="J9345" t="s">
        <v>24879</v>
      </c>
      <c r="K9345" t="s">
        <v>24880</v>
      </c>
      <c r="L9345" t="s">
        <v>21</v>
      </c>
      <c r="M9345">
        <v>20407.7127</v>
      </c>
      <c r="N9345">
        <v>376</v>
      </c>
      <c r="O9345" t="s">
        <v>43</v>
      </c>
      <c r="P9345" t="s">
        <v>43</v>
      </c>
      <c r="Q9345" s="2">
        <v>44298</v>
      </c>
      <c r="R9345" t="s">
        <v>83</v>
      </c>
      <c r="S9345" t="s">
        <v>33</v>
      </c>
      <c r="T9345">
        <f>_xlfn.DAYS(Raw_data_US_healthcare[[#This Row],[Discharge Date]],Raw_data_US_healthcare[[#This Row],[Date of Admission]])</f>
        <v>27</v>
      </c>
    </row>
    <row r="9346" spans="1:20" x14ac:dyDescent="0.3">
      <c r="A9346" t="s">
        <v>26512</v>
      </c>
      <c r="B9346" t="s">
        <v>24881</v>
      </c>
      <c r="C9346">
        <v>49</v>
      </c>
      <c r="D9346" t="str">
        <f>IF(Raw_data_US_healthcare[[#This Row],[Age]]&lt;35,"Young",IF(Raw_data_US_healthcare[[#This Row],[Age]]&lt;60,"Middle","Senior"))</f>
        <v>Middle</v>
      </c>
      <c r="E9346" t="s">
        <v>26</v>
      </c>
      <c r="F9346" t="s">
        <v>113</v>
      </c>
      <c r="G9346" t="s">
        <v>113</v>
      </c>
      <c r="H9346" t="s">
        <v>26516</v>
      </c>
      <c r="I9346" s="2">
        <v>44828</v>
      </c>
      <c r="J9346" t="s">
        <v>9261</v>
      </c>
      <c r="K9346" t="s">
        <v>6109</v>
      </c>
      <c r="L9346" t="s">
        <v>21</v>
      </c>
      <c r="M9346">
        <v>27775.060799999999</v>
      </c>
      <c r="N9346">
        <v>313</v>
      </c>
      <c r="O9346" t="s">
        <v>43</v>
      </c>
      <c r="P9346" t="s">
        <v>43</v>
      </c>
      <c r="Q9346" s="2">
        <v>44835</v>
      </c>
      <c r="R9346" t="s">
        <v>48</v>
      </c>
      <c r="S9346" t="s">
        <v>24</v>
      </c>
      <c r="T9346">
        <f>_xlfn.DAYS(Raw_data_US_healthcare[[#This Row],[Discharge Date]],Raw_data_US_healthcare[[#This Row],[Date of Admission]])</f>
        <v>7</v>
      </c>
    </row>
    <row r="9347" spans="1:20" x14ac:dyDescent="0.3">
      <c r="A9347" t="s">
        <v>26511</v>
      </c>
      <c r="B9347" t="s">
        <v>24882</v>
      </c>
      <c r="C9347">
        <v>33</v>
      </c>
      <c r="D9347" t="str">
        <f>IF(Raw_data_US_healthcare[[#This Row],[Age]]&lt;35,"Young",IF(Raw_data_US_healthcare[[#This Row],[Age]]&lt;60,"Middle","Senior"))</f>
        <v>Young</v>
      </c>
      <c r="E9347" t="s">
        <v>16</v>
      </c>
      <c r="F9347" t="s">
        <v>113</v>
      </c>
      <c r="G9347" t="s">
        <v>113</v>
      </c>
      <c r="H9347" t="s">
        <v>69</v>
      </c>
      <c r="I9347" s="2">
        <v>44217</v>
      </c>
      <c r="J9347" t="s">
        <v>24883</v>
      </c>
      <c r="K9347" t="s">
        <v>24884</v>
      </c>
      <c r="L9347" t="s">
        <v>52</v>
      </c>
      <c r="M9347">
        <v>75002.334199999998</v>
      </c>
      <c r="N9347">
        <v>201</v>
      </c>
      <c r="O9347" t="s">
        <v>39</v>
      </c>
      <c r="P9347" t="s">
        <v>39</v>
      </c>
      <c r="Q9347" s="2">
        <v>44230</v>
      </c>
      <c r="R9347" t="s">
        <v>44</v>
      </c>
      <c r="S9347" t="s">
        <v>24</v>
      </c>
      <c r="T9347">
        <f>_xlfn.DAYS(Raw_data_US_healthcare[[#This Row],[Discharge Date]],Raw_data_US_healthcare[[#This Row],[Date of Admission]])</f>
        <v>13</v>
      </c>
    </row>
    <row r="9348" spans="1:20" x14ac:dyDescent="0.3">
      <c r="A9348" t="s">
        <v>26511</v>
      </c>
      <c r="B9348" t="s">
        <v>22063</v>
      </c>
      <c r="C9348">
        <v>19</v>
      </c>
      <c r="D9348" t="str">
        <f>IF(Raw_data_US_healthcare[[#This Row],[Age]]&lt;35,"Young",IF(Raw_data_US_healthcare[[#This Row],[Age]]&lt;60,"Middle","Senior"))</f>
        <v>Young</v>
      </c>
      <c r="E9348" t="s">
        <v>16</v>
      </c>
      <c r="F9348" t="s">
        <v>62</v>
      </c>
      <c r="G9348" t="s">
        <v>62</v>
      </c>
      <c r="H9348" t="s">
        <v>18</v>
      </c>
      <c r="I9348" s="2">
        <v>44953</v>
      </c>
      <c r="J9348" t="s">
        <v>15712</v>
      </c>
      <c r="K9348" t="s">
        <v>24885</v>
      </c>
      <c r="L9348" t="s">
        <v>31</v>
      </c>
      <c r="M9348">
        <v>35740.2808</v>
      </c>
      <c r="N9348">
        <v>294</v>
      </c>
      <c r="O9348" t="s">
        <v>43</v>
      </c>
      <c r="P9348" t="s">
        <v>43</v>
      </c>
      <c r="Q9348" s="2">
        <v>44967</v>
      </c>
      <c r="R9348" t="s">
        <v>23</v>
      </c>
      <c r="S9348" t="s">
        <v>33</v>
      </c>
      <c r="T9348">
        <f>_xlfn.DAYS(Raw_data_US_healthcare[[#This Row],[Discharge Date]],Raw_data_US_healthcare[[#This Row],[Date of Admission]])</f>
        <v>14</v>
      </c>
    </row>
    <row r="9349" spans="1:20" x14ac:dyDescent="0.3">
      <c r="A9349" t="s">
        <v>26511</v>
      </c>
      <c r="B9349" t="s">
        <v>24886</v>
      </c>
      <c r="C9349">
        <v>63</v>
      </c>
      <c r="D9349" t="str">
        <f>IF(Raw_data_US_healthcare[[#This Row],[Age]]&lt;35,"Young",IF(Raw_data_US_healthcare[[#This Row],[Age]]&lt;60,"Middle","Senior"))</f>
        <v>Senior</v>
      </c>
      <c r="E9349" t="s">
        <v>16</v>
      </c>
      <c r="F9349" t="s">
        <v>18964</v>
      </c>
      <c r="G9349" t="s">
        <v>88</v>
      </c>
      <c r="H9349" t="s">
        <v>18</v>
      </c>
      <c r="I9349" s="2">
        <v>44865</v>
      </c>
      <c r="J9349" t="s">
        <v>24887</v>
      </c>
      <c r="K9349" t="s">
        <v>24888</v>
      </c>
      <c r="L9349" t="s">
        <v>21</v>
      </c>
      <c r="M9349">
        <v>22846.335299999999</v>
      </c>
      <c r="N9349">
        <v>153</v>
      </c>
      <c r="O9349" t="s">
        <v>39</v>
      </c>
      <c r="P9349" t="s">
        <v>39</v>
      </c>
      <c r="Q9349" s="2">
        <v>44874</v>
      </c>
      <c r="R9349" t="s">
        <v>83</v>
      </c>
      <c r="S9349" t="s">
        <v>24</v>
      </c>
      <c r="T9349">
        <f>_xlfn.DAYS(Raw_data_US_healthcare[[#This Row],[Discharge Date]],Raw_data_US_healthcare[[#This Row],[Date of Admission]])</f>
        <v>9</v>
      </c>
    </row>
    <row r="9350" spans="1:20" x14ac:dyDescent="0.3">
      <c r="A9350" t="s">
        <v>26511</v>
      </c>
      <c r="B9350" t="s">
        <v>24889</v>
      </c>
      <c r="C9350">
        <v>28</v>
      </c>
      <c r="D9350" t="str">
        <f>IF(Raw_data_US_healthcare[[#This Row],[Age]]&lt;35,"Young",IF(Raw_data_US_healthcare[[#This Row],[Age]]&lt;60,"Middle","Senior"))</f>
        <v>Young</v>
      </c>
      <c r="E9350" t="s">
        <v>16</v>
      </c>
      <c r="F9350" t="s">
        <v>113</v>
      </c>
      <c r="G9350" t="s">
        <v>113</v>
      </c>
      <c r="H9350" t="s">
        <v>28</v>
      </c>
      <c r="I9350" s="2">
        <v>44610</v>
      </c>
      <c r="J9350" t="s">
        <v>24890</v>
      </c>
      <c r="K9350" t="s">
        <v>7764</v>
      </c>
      <c r="L9350" t="s">
        <v>52</v>
      </c>
      <c r="M9350">
        <v>41459.844100000002</v>
      </c>
      <c r="N9350">
        <v>169</v>
      </c>
      <c r="O9350" t="s">
        <v>43</v>
      </c>
      <c r="P9350" t="s">
        <v>43</v>
      </c>
      <c r="Q9350" s="2">
        <v>44624</v>
      </c>
      <c r="R9350" t="s">
        <v>83</v>
      </c>
      <c r="S9350" t="s">
        <v>45</v>
      </c>
      <c r="T9350">
        <f>_xlfn.DAYS(Raw_data_US_healthcare[[#This Row],[Discharge Date]],Raw_data_US_healthcare[[#This Row],[Date of Admission]])</f>
        <v>14</v>
      </c>
    </row>
    <row r="9351" spans="1:20" x14ac:dyDescent="0.3">
      <c r="A9351" t="s">
        <v>26512</v>
      </c>
      <c r="B9351" t="s">
        <v>24891</v>
      </c>
      <c r="C9351">
        <v>46</v>
      </c>
      <c r="D9351" t="str">
        <f>IF(Raw_data_US_healthcare[[#This Row],[Age]]&lt;35,"Young",IF(Raw_data_US_healthcare[[#This Row],[Age]]&lt;60,"Middle","Senior"))</f>
        <v>Middle</v>
      </c>
      <c r="E9351" t="s">
        <v>26</v>
      </c>
      <c r="F9351" t="s">
        <v>35</v>
      </c>
      <c r="G9351" t="s">
        <v>35</v>
      </c>
      <c r="H9351" t="s">
        <v>26516</v>
      </c>
      <c r="I9351" s="2">
        <v>45194</v>
      </c>
      <c r="J9351" t="s">
        <v>24892</v>
      </c>
      <c r="K9351" t="s">
        <v>24893</v>
      </c>
      <c r="L9351" t="s">
        <v>52</v>
      </c>
      <c r="M9351">
        <v>29465.3887</v>
      </c>
      <c r="N9351">
        <v>285</v>
      </c>
      <c r="O9351" t="s">
        <v>39</v>
      </c>
      <c r="P9351" t="s">
        <v>39</v>
      </c>
      <c r="Q9351" s="2">
        <v>45212</v>
      </c>
      <c r="R9351" t="s">
        <v>23</v>
      </c>
      <c r="S9351" t="s">
        <v>24</v>
      </c>
      <c r="T9351">
        <f>_xlfn.DAYS(Raw_data_US_healthcare[[#This Row],[Discharge Date]],Raw_data_US_healthcare[[#This Row],[Date of Admission]])</f>
        <v>18</v>
      </c>
    </row>
    <row r="9352" spans="1:20" x14ac:dyDescent="0.3">
      <c r="A9352" t="s">
        <v>26512</v>
      </c>
      <c r="B9352" t="s">
        <v>24894</v>
      </c>
      <c r="C9352">
        <v>37</v>
      </c>
      <c r="D9352" t="str">
        <f>IF(Raw_data_US_healthcare[[#This Row],[Age]]&lt;35,"Young",IF(Raw_data_US_healthcare[[#This Row],[Age]]&lt;60,"Middle","Senior"))</f>
        <v>Middle</v>
      </c>
      <c r="E9352" t="s">
        <v>26</v>
      </c>
      <c r="F9352" t="s">
        <v>27</v>
      </c>
      <c r="G9352" t="s">
        <v>27</v>
      </c>
      <c r="H9352" t="s">
        <v>28</v>
      </c>
      <c r="I9352" s="2">
        <v>43900</v>
      </c>
      <c r="J9352" t="s">
        <v>24895</v>
      </c>
      <c r="K9352" t="s">
        <v>24896</v>
      </c>
      <c r="L9352" t="s">
        <v>52</v>
      </c>
      <c r="M9352">
        <v>6481.7302</v>
      </c>
      <c r="N9352">
        <v>257</v>
      </c>
      <c r="O9352" t="s">
        <v>39</v>
      </c>
      <c r="P9352" t="s">
        <v>39</v>
      </c>
      <c r="Q9352" s="2">
        <v>43919</v>
      </c>
      <c r="R9352" t="s">
        <v>32</v>
      </c>
      <c r="S9352" t="s">
        <v>45</v>
      </c>
      <c r="T9352">
        <f>_xlfn.DAYS(Raw_data_US_healthcare[[#This Row],[Discharge Date]],Raw_data_US_healthcare[[#This Row],[Date of Admission]])</f>
        <v>19</v>
      </c>
    </row>
    <row r="9353" spans="1:20" x14ac:dyDescent="0.3">
      <c r="A9353" t="s">
        <v>26511</v>
      </c>
      <c r="B9353" t="s">
        <v>24897</v>
      </c>
      <c r="C9353">
        <v>85</v>
      </c>
      <c r="D9353" t="str">
        <f>IF(Raw_data_US_healthcare[[#This Row],[Age]]&lt;35,"Young",IF(Raw_data_US_healthcare[[#This Row],[Age]]&lt;60,"Middle","Senior"))</f>
        <v>Senior</v>
      </c>
      <c r="E9353" t="s">
        <v>16</v>
      </c>
      <c r="F9353" t="s">
        <v>35</v>
      </c>
      <c r="G9353" t="s">
        <v>35</v>
      </c>
      <c r="H9353" t="s">
        <v>18</v>
      </c>
      <c r="I9353" s="2">
        <v>43543</v>
      </c>
      <c r="J9353" t="s">
        <v>24898</v>
      </c>
      <c r="K9353" t="s">
        <v>24899</v>
      </c>
      <c r="L9353" t="s">
        <v>21</v>
      </c>
      <c r="M9353">
        <v>42354.303699999997</v>
      </c>
      <c r="N9353">
        <v>191</v>
      </c>
      <c r="O9353" t="s">
        <v>39</v>
      </c>
      <c r="P9353" t="s">
        <v>39</v>
      </c>
      <c r="Q9353" s="2">
        <v>43558</v>
      </c>
      <c r="R9353" t="s">
        <v>48</v>
      </c>
      <c r="S9353" t="s">
        <v>45</v>
      </c>
      <c r="T9353">
        <f>_xlfn.DAYS(Raw_data_US_healthcare[[#This Row],[Discharge Date]],Raw_data_US_healthcare[[#This Row],[Date of Admission]])</f>
        <v>15</v>
      </c>
    </row>
    <row r="9354" spans="1:20" x14ac:dyDescent="0.3">
      <c r="A9354" t="s">
        <v>26512</v>
      </c>
      <c r="B9354" t="s">
        <v>24900</v>
      </c>
      <c r="C9354">
        <v>61</v>
      </c>
      <c r="D9354" t="str">
        <f>IF(Raw_data_US_healthcare[[#This Row],[Age]]&lt;35,"Young",IF(Raw_data_US_healthcare[[#This Row],[Age]]&lt;60,"Middle","Senior"))</f>
        <v>Senior</v>
      </c>
      <c r="E9354" t="s">
        <v>26</v>
      </c>
      <c r="F9354" t="s">
        <v>49</v>
      </c>
      <c r="G9354" t="s">
        <v>49</v>
      </c>
      <c r="H9354" t="s">
        <v>26514</v>
      </c>
      <c r="I9354" s="2">
        <v>43905</v>
      </c>
      <c r="J9354" t="s">
        <v>24901</v>
      </c>
      <c r="K9354" t="s">
        <v>24902</v>
      </c>
      <c r="L9354" t="s">
        <v>21</v>
      </c>
      <c r="M9354">
        <v>21444.675800000001</v>
      </c>
      <c r="N9354">
        <v>148</v>
      </c>
      <c r="O9354" t="s">
        <v>43</v>
      </c>
      <c r="P9354" t="s">
        <v>43</v>
      </c>
      <c r="Q9354" s="2">
        <v>43935</v>
      </c>
      <c r="R9354" t="s">
        <v>44</v>
      </c>
      <c r="S9354" t="s">
        <v>45</v>
      </c>
      <c r="T9354">
        <f>_xlfn.DAYS(Raw_data_US_healthcare[[#This Row],[Discharge Date]],Raw_data_US_healthcare[[#This Row],[Date of Admission]])</f>
        <v>30</v>
      </c>
    </row>
    <row r="9355" spans="1:20" x14ac:dyDescent="0.3">
      <c r="A9355" t="s">
        <v>26512</v>
      </c>
      <c r="B9355" t="s">
        <v>24903</v>
      </c>
      <c r="C9355">
        <v>69</v>
      </c>
      <c r="D9355" t="str">
        <f>IF(Raw_data_US_healthcare[[#This Row],[Age]]&lt;35,"Young",IF(Raw_data_US_healthcare[[#This Row],[Age]]&lt;60,"Middle","Senior"))</f>
        <v>Senior</v>
      </c>
      <c r="E9355" t="s">
        <v>26</v>
      </c>
      <c r="F9355" t="s">
        <v>35</v>
      </c>
      <c r="G9355" t="s">
        <v>35</v>
      </c>
      <c r="H9355" t="s">
        <v>28</v>
      </c>
      <c r="I9355" s="2">
        <v>45187</v>
      </c>
      <c r="J9355" t="s">
        <v>24904</v>
      </c>
      <c r="K9355" t="s">
        <v>24905</v>
      </c>
      <c r="L9355" t="s">
        <v>21</v>
      </c>
      <c r="M9355">
        <v>21204.957200000001</v>
      </c>
      <c r="N9355">
        <v>486</v>
      </c>
      <c r="O9355" t="s">
        <v>43</v>
      </c>
      <c r="P9355" t="s">
        <v>43</v>
      </c>
      <c r="Q9355" s="2">
        <v>45195</v>
      </c>
      <c r="R9355" t="s">
        <v>23</v>
      </c>
      <c r="S9355" t="s">
        <v>24</v>
      </c>
      <c r="T9355">
        <f>_xlfn.DAYS(Raw_data_US_healthcare[[#This Row],[Discharge Date]],Raw_data_US_healthcare[[#This Row],[Date of Admission]])</f>
        <v>8</v>
      </c>
    </row>
    <row r="9356" spans="1:20" x14ac:dyDescent="0.3">
      <c r="A9356" t="s">
        <v>26511</v>
      </c>
      <c r="B9356" t="s">
        <v>24906</v>
      </c>
      <c r="C9356">
        <v>28</v>
      </c>
      <c r="D9356" t="str">
        <f>IF(Raw_data_US_healthcare[[#This Row],[Age]]&lt;35,"Young",IF(Raw_data_US_healthcare[[#This Row],[Age]]&lt;60,"Middle","Senior"))</f>
        <v>Young</v>
      </c>
      <c r="E9356" t="s">
        <v>16</v>
      </c>
      <c r="F9356" t="s">
        <v>62</v>
      </c>
      <c r="G9356" t="s">
        <v>62</v>
      </c>
      <c r="H9356" t="s">
        <v>26516</v>
      </c>
      <c r="I9356" s="2">
        <v>44469</v>
      </c>
      <c r="J9356" t="s">
        <v>24907</v>
      </c>
      <c r="K9356" t="s">
        <v>24908</v>
      </c>
      <c r="L9356" t="s">
        <v>56</v>
      </c>
      <c r="M9356">
        <v>7380.8005999999996</v>
      </c>
      <c r="N9356">
        <v>423</v>
      </c>
      <c r="O9356" t="s">
        <v>39</v>
      </c>
      <c r="P9356" t="s">
        <v>39</v>
      </c>
      <c r="Q9356" s="2">
        <v>44484</v>
      </c>
      <c r="R9356" t="s">
        <v>83</v>
      </c>
      <c r="S9356" t="s">
        <v>33</v>
      </c>
      <c r="T9356">
        <f>_xlfn.DAYS(Raw_data_US_healthcare[[#This Row],[Discharge Date]],Raw_data_US_healthcare[[#This Row],[Date of Admission]])</f>
        <v>15</v>
      </c>
    </row>
    <row r="9357" spans="1:20" x14ac:dyDescent="0.3">
      <c r="A9357" t="s">
        <v>26511</v>
      </c>
      <c r="B9357" t="s">
        <v>24909</v>
      </c>
      <c r="C9357">
        <v>62</v>
      </c>
      <c r="D9357" t="str">
        <f>IF(Raw_data_US_healthcare[[#This Row],[Age]]&lt;35,"Young",IF(Raw_data_US_healthcare[[#This Row],[Age]]&lt;60,"Middle","Senior"))</f>
        <v>Senior</v>
      </c>
      <c r="E9357" t="s">
        <v>16</v>
      </c>
      <c r="F9357" t="s">
        <v>35</v>
      </c>
      <c r="G9357" t="s">
        <v>35</v>
      </c>
      <c r="H9357" t="s">
        <v>26516</v>
      </c>
      <c r="I9357" s="2">
        <v>44787</v>
      </c>
      <c r="J9357" t="s">
        <v>24910</v>
      </c>
      <c r="K9357" t="s">
        <v>18968</v>
      </c>
      <c r="L9357" t="s">
        <v>21</v>
      </c>
      <c r="M9357">
        <v>14999.203799999999</v>
      </c>
      <c r="N9357">
        <v>473</v>
      </c>
      <c r="O9357" t="s">
        <v>39</v>
      </c>
      <c r="P9357" t="s">
        <v>39</v>
      </c>
      <c r="Q9357" s="2">
        <v>44810</v>
      </c>
      <c r="R9357" t="s">
        <v>23</v>
      </c>
      <c r="S9357" t="s">
        <v>45</v>
      </c>
      <c r="T9357">
        <f>_xlfn.DAYS(Raw_data_US_healthcare[[#This Row],[Discharge Date]],Raw_data_US_healthcare[[#This Row],[Date of Admission]])</f>
        <v>23</v>
      </c>
    </row>
    <row r="9358" spans="1:20" x14ac:dyDescent="0.3">
      <c r="A9358" t="s">
        <v>26511</v>
      </c>
      <c r="B9358" t="s">
        <v>24911</v>
      </c>
      <c r="C9358">
        <v>61</v>
      </c>
      <c r="D9358" t="str">
        <f>IF(Raw_data_US_healthcare[[#This Row],[Age]]&lt;35,"Young",IF(Raw_data_US_healthcare[[#This Row],[Age]]&lt;60,"Middle","Senior"))</f>
        <v>Senior</v>
      </c>
      <c r="E9358" t="s">
        <v>16</v>
      </c>
      <c r="F9358" t="s">
        <v>49</v>
      </c>
      <c r="G9358" t="s">
        <v>49</v>
      </c>
      <c r="H9358" t="s">
        <v>26514</v>
      </c>
      <c r="I9358" s="2">
        <v>44702</v>
      </c>
      <c r="J9358" t="s">
        <v>24912</v>
      </c>
      <c r="K9358" t="s">
        <v>24913</v>
      </c>
      <c r="L9358" t="s">
        <v>21</v>
      </c>
      <c r="M9358">
        <v>30955.319200000002</v>
      </c>
      <c r="N9358">
        <v>299</v>
      </c>
      <c r="O9358" t="s">
        <v>43</v>
      </c>
      <c r="P9358" t="s">
        <v>43</v>
      </c>
      <c r="Q9358" s="2">
        <v>44718</v>
      </c>
      <c r="R9358" t="s">
        <v>83</v>
      </c>
      <c r="S9358" t="s">
        <v>24</v>
      </c>
      <c r="T9358">
        <f>_xlfn.DAYS(Raw_data_US_healthcare[[#This Row],[Discharge Date]],Raw_data_US_healthcare[[#This Row],[Date of Admission]])</f>
        <v>16</v>
      </c>
    </row>
    <row r="9359" spans="1:20" x14ac:dyDescent="0.3">
      <c r="A9359" t="s">
        <v>26511</v>
      </c>
      <c r="B9359" t="s">
        <v>24914</v>
      </c>
      <c r="C9359">
        <v>49</v>
      </c>
      <c r="D9359" t="str">
        <f>IF(Raw_data_US_healthcare[[#This Row],[Age]]&lt;35,"Young",IF(Raw_data_US_healthcare[[#This Row],[Age]]&lt;60,"Middle","Senior"))</f>
        <v>Middle</v>
      </c>
      <c r="E9359" t="s">
        <v>16</v>
      </c>
      <c r="F9359" t="s">
        <v>113</v>
      </c>
      <c r="G9359" t="s">
        <v>113</v>
      </c>
      <c r="H9359" t="s">
        <v>69</v>
      </c>
      <c r="I9359" s="2">
        <v>44149</v>
      </c>
      <c r="J9359" t="s">
        <v>8824</v>
      </c>
      <c r="K9359" t="s">
        <v>24915</v>
      </c>
      <c r="L9359" t="s">
        <v>56</v>
      </c>
      <c r="M9359">
        <v>35843.539199999999</v>
      </c>
      <c r="N9359">
        <v>134</v>
      </c>
      <c r="O9359" t="s">
        <v>22</v>
      </c>
      <c r="P9359" t="s">
        <v>22</v>
      </c>
      <c r="Q9359" s="2">
        <v>44150</v>
      </c>
      <c r="R9359" t="s">
        <v>23</v>
      </c>
      <c r="S9359" t="s">
        <v>24</v>
      </c>
      <c r="T9359">
        <f>_xlfn.DAYS(Raw_data_US_healthcare[[#This Row],[Discharge Date]],Raw_data_US_healthcare[[#This Row],[Date of Admission]])</f>
        <v>1</v>
      </c>
    </row>
    <row r="9360" spans="1:20" x14ac:dyDescent="0.3">
      <c r="A9360" t="s">
        <v>26511</v>
      </c>
      <c r="B9360" t="s">
        <v>24916</v>
      </c>
      <c r="C9360">
        <v>20</v>
      </c>
      <c r="D9360" t="str">
        <f>IF(Raw_data_US_healthcare[[#This Row],[Age]]&lt;35,"Young",IF(Raw_data_US_healthcare[[#This Row],[Age]]&lt;60,"Middle","Senior"))</f>
        <v>Young</v>
      </c>
      <c r="E9360" t="s">
        <v>16</v>
      </c>
      <c r="F9360" t="s">
        <v>113</v>
      </c>
      <c r="G9360" t="s">
        <v>113</v>
      </c>
      <c r="H9360" t="s">
        <v>26516</v>
      </c>
      <c r="I9360" s="2">
        <v>44454</v>
      </c>
      <c r="J9360" t="s">
        <v>10455</v>
      </c>
      <c r="K9360" t="s">
        <v>4635</v>
      </c>
      <c r="L9360" t="s">
        <v>31</v>
      </c>
      <c r="M9360">
        <v>19660.1878</v>
      </c>
      <c r="N9360">
        <v>272</v>
      </c>
      <c r="O9360" t="s">
        <v>43</v>
      </c>
      <c r="P9360" t="s">
        <v>43</v>
      </c>
      <c r="Q9360" s="2">
        <v>44472</v>
      </c>
      <c r="R9360" t="s">
        <v>32</v>
      </c>
      <c r="S9360" t="s">
        <v>45</v>
      </c>
      <c r="T9360">
        <f>_xlfn.DAYS(Raw_data_US_healthcare[[#This Row],[Discharge Date]],Raw_data_US_healthcare[[#This Row],[Date of Admission]])</f>
        <v>18</v>
      </c>
    </row>
    <row r="9361" spans="1:20" x14ac:dyDescent="0.3">
      <c r="A9361" t="s">
        <v>26511</v>
      </c>
      <c r="B9361" t="s">
        <v>24917</v>
      </c>
      <c r="C9361">
        <v>21</v>
      </c>
      <c r="D9361" t="str">
        <f>IF(Raw_data_US_healthcare[[#This Row],[Age]]&lt;35,"Young",IF(Raw_data_US_healthcare[[#This Row],[Age]]&lt;60,"Middle","Senior"))</f>
        <v>Young</v>
      </c>
      <c r="E9361" t="s">
        <v>16</v>
      </c>
      <c r="F9361" t="s">
        <v>27</v>
      </c>
      <c r="G9361" t="s">
        <v>27</v>
      </c>
      <c r="H9361" t="s">
        <v>36</v>
      </c>
      <c r="I9361" s="2">
        <v>44460</v>
      </c>
      <c r="J9361" t="s">
        <v>24918</v>
      </c>
      <c r="K9361" t="s">
        <v>15408</v>
      </c>
      <c r="L9361" t="s">
        <v>31</v>
      </c>
      <c r="M9361">
        <v>24838.2137</v>
      </c>
      <c r="N9361">
        <v>273</v>
      </c>
      <c r="O9361" t="s">
        <v>22</v>
      </c>
      <c r="P9361" t="s">
        <v>22</v>
      </c>
      <c r="Q9361" s="2">
        <v>44460</v>
      </c>
      <c r="R9361" t="s">
        <v>44</v>
      </c>
      <c r="S9361" t="s">
        <v>24</v>
      </c>
      <c r="T9361">
        <f>_xlfn.DAYS(Raw_data_US_healthcare[[#This Row],[Discharge Date]],Raw_data_US_healthcare[[#This Row],[Date of Admission]])</f>
        <v>0</v>
      </c>
    </row>
    <row r="9362" spans="1:20" x14ac:dyDescent="0.3">
      <c r="A9362" t="s">
        <v>26511</v>
      </c>
      <c r="B9362" t="s">
        <v>4173</v>
      </c>
      <c r="C9362">
        <v>78</v>
      </c>
      <c r="D9362" t="str">
        <f>IF(Raw_data_US_healthcare[[#This Row],[Age]]&lt;35,"Young",IF(Raw_data_US_healthcare[[#This Row],[Age]]&lt;60,"Middle","Senior"))</f>
        <v>Senior</v>
      </c>
      <c r="E9362" t="s">
        <v>16</v>
      </c>
      <c r="F9362" t="s">
        <v>228</v>
      </c>
      <c r="G9362" t="s">
        <v>228</v>
      </c>
      <c r="H9362" t="s">
        <v>69</v>
      </c>
      <c r="I9362" s="2">
        <v>43412</v>
      </c>
      <c r="J9362" t="s">
        <v>24919</v>
      </c>
      <c r="K9362" t="s">
        <v>24208</v>
      </c>
      <c r="L9362" t="s">
        <v>21</v>
      </c>
      <c r="M9362">
        <v>53715.716699999997</v>
      </c>
      <c r="N9362">
        <v>366</v>
      </c>
      <c r="O9362" t="s">
        <v>39</v>
      </c>
      <c r="P9362" t="s">
        <v>39</v>
      </c>
      <c r="Q9362" s="2">
        <v>43442</v>
      </c>
      <c r="R9362" t="s">
        <v>83</v>
      </c>
      <c r="S9362" t="s">
        <v>45</v>
      </c>
      <c r="T9362">
        <f>_xlfn.DAYS(Raw_data_US_healthcare[[#This Row],[Discharge Date]],Raw_data_US_healthcare[[#This Row],[Date of Admission]])</f>
        <v>30</v>
      </c>
    </row>
    <row r="9363" spans="1:20" x14ac:dyDescent="0.3">
      <c r="A9363" t="s">
        <v>26511</v>
      </c>
      <c r="B9363" t="s">
        <v>20986</v>
      </c>
      <c r="C9363">
        <v>84</v>
      </c>
      <c r="D9363" t="str">
        <f>IF(Raw_data_US_healthcare[[#This Row],[Age]]&lt;35,"Young",IF(Raw_data_US_healthcare[[#This Row],[Age]]&lt;60,"Middle","Senior"))</f>
        <v>Senior</v>
      </c>
      <c r="E9363" t="s">
        <v>16</v>
      </c>
      <c r="F9363" t="s">
        <v>228</v>
      </c>
      <c r="G9363" t="s">
        <v>228</v>
      </c>
      <c r="H9363" t="s">
        <v>26514</v>
      </c>
      <c r="I9363" s="2">
        <v>43902</v>
      </c>
      <c r="J9363" t="s">
        <v>24920</v>
      </c>
      <c r="K9363" t="s">
        <v>15206</v>
      </c>
      <c r="L9363" t="s">
        <v>21</v>
      </c>
      <c r="M9363">
        <v>30221.534</v>
      </c>
      <c r="N9363">
        <v>313</v>
      </c>
      <c r="O9363" t="s">
        <v>39</v>
      </c>
      <c r="P9363" t="s">
        <v>39</v>
      </c>
      <c r="Q9363" s="2">
        <v>43905</v>
      </c>
      <c r="R9363" t="s">
        <v>23</v>
      </c>
      <c r="S9363" t="s">
        <v>33</v>
      </c>
      <c r="T9363">
        <f>_xlfn.DAYS(Raw_data_US_healthcare[[#This Row],[Discharge Date]],Raw_data_US_healthcare[[#This Row],[Date of Admission]])</f>
        <v>3</v>
      </c>
    </row>
    <row r="9364" spans="1:20" x14ac:dyDescent="0.3">
      <c r="A9364" t="s">
        <v>26511</v>
      </c>
      <c r="B9364" t="s">
        <v>24921</v>
      </c>
      <c r="C9364">
        <v>75</v>
      </c>
      <c r="D9364" t="str">
        <f>IF(Raw_data_US_healthcare[[#This Row],[Age]]&lt;35,"Young",IF(Raw_data_US_healthcare[[#This Row],[Age]]&lt;60,"Middle","Senior"))</f>
        <v>Senior</v>
      </c>
      <c r="E9364" t="s">
        <v>16</v>
      </c>
      <c r="F9364" t="s">
        <v>27</v>
      </c>
      <c r="G9364" t="s">
        <v>27</v>
      </c>
      <c r="H9364" t="s">
        <v>26516</v>
      </c>
      <c r="I9364" s="2">
        <v>44778</v>
      </c>
      <c r="J9364" t="s">
        <v>8856</v>
      </c>
      <c r="K9364" t="s">
        <v>24922</v>
      </c>
      <c r="L9364" t="s">
        <v>21</v>
      </c>
      <c r="M9364">
        <v>29675.1129</v>
      </c>
      <c r="N9364">
        <v>392</v>
      </c>
      <c r="O9364" t="s">
        <v>43</v>
      </c>
      <c r="P9364" t="s">
        <v>43</v>
      </c>
      <c r="Q9364" s="2">
        <v>44806</v>
      </c>
      <c r="R9364" t="s">
        <v>23</v>
      </c>
      <c r="S9364" t="s">
        <v>45</v>
      </c>
      <c r="T9364">
        <f>_xlfn.DAYS(Raw_data_US_healthcare[[#This Row],[Discharge Date]],Raw_data_US_healthcare[[#This Row],[Date of Admission]])</f>
        <v>28</v>
      </c>
    </row>
    <row r="9365" spans="1:20" x14ac:dyDescent="0.3">
      <c r="A9365" t="s">
        <v>26511</v>
      </c>
      <c r="B9365" t="s">
        <v>3269</v>
      </c>
      <c r="C9365">
        <v>22</v>
      </c>
      <c r="D9365" t="str">
        <f>IF(Raw_data_US_healthcare[[#This Row],[Age]]&lt;35,"Young",IF(Raw_data_US_healthcare[[#This Row],[Age]]&lt;60,"Middle","Senior"))</f>
        <v>Young</v>
      </c>
      <c r="E9365" t="s">
        <v>16</v>
      </c>
      <c r="F9365" t="s">
        <v>49</v>
      </c>
      <c r="G9365" t="s">
        <v>49</v>
      </c>
      <c r="H9365" t="s">
        <v>26516</v>
      </c>
      <c r="I9365" s="2">
        <v>44756</v>
      </c>
      <c r="J9365" t="s">
        <v>24923</v>
      </c>
      <c r="K9365" t="s">
        <v>24924</v>
      </c>
      <c r="L9365" t="s">
        <v>31</v>
      </c>
      <c r="M9365">
        <v>19508.7192</v>
      </c>
      <c r="N9365">
        <v>207</v>
      </c>
      <c r="O9365" t="s">
        <v>39</v>
      </c>
      <c r="P9365" t="s">
        <v>39</v>
      </c>
      <c r="Q9365" s="2">
        <v>44779</v>
      </c>
      <c r="R9365" t="s">
        <v>44</v>
      </c>
      <c r="S9365" t="s">
        <v>33</v>
      </c>
      <c r="T9365">
        <f>_xlfn.DAYS(Raw_data_US_healthcare[[#This Row],[Discharge Date]],Raw_data_US_healthcare[[#This Row],[Date of Admission]])</f>
        <v>23</v>
      </c>
    </row>
    <row r="9366" spans="1:20" x14ac:dyDescent="0.3">
      <c r="A9366" t="s">
        <v>26512</v>
      </c>
      <c r="B9366" t="s">
        <v>24925</v>
      </c>
      <c r="C9366">
        <v>74</v>
      </c>
      <c r="D9366" t="str">
        <f>IF(Raw_data_US_healthcare[[#This Row],[Age]]&lt;35,"Young",IF(Raw_data_US_healthcare[[#This Row],[Age]]&lt;60,"Middle","Senior"))</f>
        <v>Senior</v>
      </c>
      <c r="E9366" t="s">
        <v>26</v>
      </c>
      <c r="F9366" t="s">
        <v>49</v>
      </c>
      <c r="G9366" t="s">
        <v>49</v>
      </c>
      <c r="H9366" t="s">
        <v>26516</v>
      </c>
      <c r="I9366" s="2">
        <v>44388</v>
      </c>
      <c r="J9366" t="s">
        <v>24926</v>
      </c>
      <c r="K9366" t="s">
        <v>24927</v>
      </c>
      <c r="L9366" t="s">
        <v>21</v>
      </c>
      <c r="M9366">
        <v>6987.4520000000002</v>
      </c>
      <c r="N9366">
        <v>368</v>
      </c>
      <c r="O9366" t="s">
        <v>22</v>
      </c>
      <c r="P9366" t="s">
        <v>22</v>
      </c>
      <c r="Q9366" s="2">
        <v>44392</v>
      </c>
      <c r="R9366" t="s">
        <v>32</v>
      </c>
      <c r="S9366" t="s">
        <v>33</v>
      </c>
      <c r="T9366">
        <f>_xlfn.DAYS(Raw_data_US_healthcare[[#This Row],[Discharge Date]],Raw_data_US_healthcare[[#This Row],[Date of Admission]])</f>
        <v>4</v>
      </c>
    </row>
    <row r="9367" spans="1:20" x14ac:dyDescent="0.3">
      <c r="A9367" t="s">
        <v>26511</v>
      </c>
      <c r="B9367" t="s">
        <v>24928</v>
      </c>
      <c r="C9367">
        <v>28</v>
      </c>
      <c r="D9367" t="str">
        <f>IF(Raw_data_US_healthcare[[#This Row],[Age]]&lt;35,"Young",IF(Raw_data_US_healthcare[[#This Row],[Age]]&lt;60,"Middle","Senior"))</f>
        <v>Young</v>
      </c>
      <c r="E9367" t="s">
        <v>16</v>
      </c>
      <c r="F9367" t="s">
        <v>17</v>
      </c>
      <c r="G9367" t="s">
        <v>17</v>
      </c>
      <c r="H9367" t="s">
        <v>18</v>
      </c>
      <c r="I9367" s="2">
        <v>44054</v>
      </c>
      <c r="J9367" t="s">
        <v>24929</v>
      </c>
      <c r="K9367" t="s">
        <v>24930</v>
      </c>
      <c r="L9367" t="s">
        <v>56</v>
      </c>
      <c r="M9367">
        <v>27180.9126</v>
      </c>
      <c r="N9367">
        <v>451</v>
      </c>
      <c r="O9367" t="s">
        <v>39</v>
      </c>
      <c r="P9367" t="s">
        <v>39</v>
      </c>
      <c r="Q9367" s="2">
        <v>44069</v>
      </c>
      <c r="R9367" t="s">
        <v>48</v>
      </c>
      <c r="S9367" t="s">
        <v>33</v>
      </c>
      <c r="T9367">
        <f>_xlfn.DAYS(Raw_data_US_healthcare[[#This Row],[Discharge Date]],Raw_data_US_healthcare[[#This Row],[Date of Admission]])</f>
        <v>15</v>
      </c>
    </row>
    <row r="9368" spans="1:20" x14ac:dyDescent="0.3">
      <c r="A9368" t="s">
        <v>26511</v>
      </c>
      <c r="B9368" t="s">
        <v>24931</v>
      </c>
      <c r="C9368">
        <v>60</v>
      </c>
      <c r="D9368" t="str">
        <f>IF(Raw_data_US_healthcare[[#This Row],[Age]]&lt;35,"Young",IF(Raw_data_US_healthcare[[#This Row],[Age]]&lt;60,"Middle","Senior"))</f>
        <v>Senior</v>
      </c>
      <c r="E9368" t="s">
        <v>16</v>
      </c>
      <c r="F9368" t="s">
        <v>18964</v>
      </c>
      <c r="G9368" t="s">
        <v>88</v>
      </c>
      <c r="H9368" t="s">
        <v>69</v>
      </c>
      <c r="I9368" s="2">
        <v>43413</v>
      </c>
      <c r="J9368" t="s">
        <v>24932</v>
      </c>
      <c r="K9368" t="s">
        <v>24933</v>
      </c>
      <c r="L9368" t="s">
        <v>21</v>
      </c>
      <c r="M9368">
        <v>59697.630100000002</v>
      </c>
      <c r="N9368">
        <v>185</v>
      </c>
      <c r="O9368" t="s">
        <v>39</v>
      </c>
      <c r="P9368" t="s">
        <v>39</v>
      </c>
      <c r="Q9368" s="2">
        <v>43431</v>
      </c>
      <c r="R9368" t="s">
        <v>48</v>
      </c>
      <c r="S9368" t="s">
        <v>33</v>
      </c>
      <c r="T9368">
        <f>_xlfn.DAYS(Raw_data_US_healthcare[[#This Row],[Discharge Date]],Raw_data_US_healthcare[[#This Row],[Date of Admission]])</f>
        <v>18</v>
      </c>
    </row>
    <row r="9369" spans="1:20" x14ac:dyDescent="0.3">
      <c r="A9369" t="s">
        <v>26511</v>
      </c>
      <c r="B9369" t="s">
        <v>24934</v>
      </c>
      <c r="C9369">
        <v>79</v>
      </c>
      <c r="D9369" t="str">
        <f>IF(Raw_data_US_healthcare[[#This Row],[Age]]&lt;35,"Young",IF(Raw_data_US_healthcare[[#This Row],[Age]]&lt;60,"Middle","Senior"))</f>
        <v>Senior</v>
      </c>
      <c r="E9369" t="s">
        <v>16</v>
      </c>
      <c r="F9369" t="s">
        <v>17</v>
      </c>
      <c r="G9369" t="s">
        <v>17</v>
      </c>
      <c r="H9369" t="s">
        <v>18</v>
      </c>
      <c r="I9369" s="2">
        <v>44382</v>
      </c>
      <c r="J9369" t="s">
        <v>24935</v>
      </c>
      <c r="K9369" t="s">
        <v>24550</v>
      </c>
      <c r="L9369" t="s">
        <v>21</v>
      </c>
      <c r="M9369">
        <v>30100.7274</v>
      </c>
      <c r="N9369">
        <v>316</v>
      </c>
      <c r="O9369" t="s">
        <v>43</v>
      </c>
      <c r="P9369" t="s">
        <v>43</v>
      </c>
      <c r="Q9369" s="2">
        <v>44400</v>
      </c>
      <c r="R9369" t="s">
        <v>83</v>
      </c>
      <c r="S9369" t="s">
        <v>33</v>
      </c>
      <c r="T9369">
        <f>_xlfn.DAYS(Raw_data_US_healthcare[[#This Row],[Discharge Date]],Raw_data_US_healthcare[[#This Row],[Date of Admission]])</f>
        <v>18</v>
      </c>
    </row>
    <row r="9370" spans="1:20" x14ac:dyDescent="0.3">
      <c r="A9370" t="s">
        <v>26511</v>
      </c>
      <c r="B9370" t="s">
        <v>22590</v>
      </c>
      <c r="C9370">
        <v>82</v>
      </c>
      <c r="D9370" t="str">
        <f>IF(Raw_data_US_healthcare[[#This Row],[Age]]&lt;35,"Young",IF(Raw_data_US_healthcare[[#This Row],[Age]]&lt;60,"Middle","Senior"))</f>
        <v>Senior</v>
      </c>
      <c r="E9370" t="s">
        <v>16</v>
      </c>
      <c r="F9370" t="s">
        <v>62</v>
      </c>
      <c r="G9370" t="s">
        <v>62</v>
      </c>
      <c r="H9370" t="s">
        <v>26514</v>
      </c>
      <c r="I9370" s="2">
        <v>45131</v>
      </c>
      <c r="J9370" t="s">
        <v>9469</v>
      </c>
      <c r="K9370" t="s">
        <v>24936</v>
      </c>
      <c r="L9370" t="s">
        <v>21</v>
      </c>
      <c r="M9370">
        <v>9821.3662000000004</v>
      </c>
      <c r="N9370">
        <v>377</v>
      </c>
      <c r="O9370" t="s">
        <v>39</v>
      </c>
      <c r="P9370" t="s">
        <v>39</v>
      </c>
      <c r="Q9370" s="2">
        <v>45161</v>
      </c>
      <c r="R9370" t="s">
        <v>83</v>
      </c>
      <c r="S9370" t="s">
        <v>45</v>
      </c>
      <c r="T9370">
        <f>_xlfn.DAYS(Raw_data_US_healthcare[[#This Row],[Discharge Date]],Raw_data_US_healthcare[[#This Row],[Date of Admission]])</f>
        <v>30</v>
      </c>
    </row>
    <row r="9371" spans="1:20" x14ac:dyDescent="0.3">
      <c r="A9371" t="s">
        <v>26512</v>
      </c>
      <c r="B9371" t="s">
        <v>24937</v>
      </c>
      <c r="C9371">
        <v>66</v>
      </c>
      <c r="D9371" t="str">
        <f>IF(Raw_data_US_healthcare[[#This Row],[Age]]&lt;35,"Young",IF(Raw_data_US_healthcare[[#This Row],[Age]]&lt;60,"Middle","Senior"))</f>
        <v>Senior</v>
      </c>
      <c r="E9371" t="s">
        <v>26</v>
      </c>
      <c r="F9371" t="s">
        <v>18964</v>
      </c>
      <c r="G9371" t="s">
        <v>88</v>
      </c>
      <c r="H9371" t="s">
        <v>26516</v>
      </c>
      <c r="I9371" s="2">
        <v>43716</v>
      </c>
      <c r="J9371" t="s">
        <v>24938</v>
      </c>
      <c r="K9371" t="s">
        <v>838</v>
      </c>
      <c r="L9371" t="s">
        <v>21</v>
      </c>
      <c r="M9371">
        <v>22008.864099999999</v>
      </c>
      <c r="N9371">
        <v>334</v>
      </c>
      <c r="O9371" t="s">
        <v>22</v>
      </c>
      <c r="P9371" t="s">
        <v>22</v>
      </c>
      <c r="Q9371" s="2">
        <v>43733</v>
      </c>
      <c r="R9371" t="s">
        <v>23</v>
      </c>
      <c r="S9371" t="s">
        <v>33</v>
      </c>
      <c r="T9371">
        <f>_xlfn.DAYS(Raw_data_US_healthcare[[#This Row],[Discharge Date]],Raw_data_US_healthcare[[#This Row],[Date of Admission]])</f>
        <v>17</v>
      </c>
    </row>
    <row r="9372" spans="1:20" x14ac:dyDescent="0.3">
      <c r="A9372" t="s">
        <v>26512</v>
      </c>
      <c r="B9372" t="s">
        <v>15804</v>
      </c>
      <c r="C9372">
        <v>47</v>
      </c>
      <c r="D9372" t="str">
        <f>IF(Raw_data_US_healthcare[[#This Row],[Age]]&lt;35,"Young",IF(Raw_data_US_healthcare[[#This Row],[Age]]&lt;60,"Middle","Senior"))</f>
        <v>Middle</v>
      </c>
      <c r="E9372" t="s">
        <v>26</v>
      </c>
      <c r="F9372" t="s">
        <v>35</v>
      </c>
      <c r="G9372" t="s">
        <v>35</v>
      </c>
      <c r="H9372" t="s">
        <v>28</v>
      </c>
      <c r="I9372" s="2">
        <v>43559</v>
      </c>
      <c r="J9372" t="s">
        <v>24939</v>
      </c>
      <c r="K9372" t="s">
        <v>24940</v>
      </c>
      <c r="L9372" t="s">
        <v>21</v>
      </c>
      <c r="M9372">
        <v>4175.5762999999997</v>
      </c>
      <c r="N9372">
        <v>127</v>
      </c>
      <c r="O9372" t="s">
        <v>43</v>
      </c>
      <c r="P9372" t="s">
        <v>43</v>
      </c>
      <c r="Q9372" s="2">
        <v>43581</v>
      </c>
      <c r="R9372" t="s">
        <v>48</v>
      </c>
      <c r="S9372" t="s">
        <v>45</v>
      </c>
      <c r="T9372">
        <f>_xlfn.DAYS(Raw_data_US_healthcare[[#This Row],[Discharge Date]],Raw_data_US_healthcare[[#This Row],[Date of Admission]])</f>
        <v>22</v>
      </c>
    </row>
    <row r="9373" spans="1:20" x14ac:dyDescent="0.3">
      <c r="A9373" t="s">
        <v>26512</v>
      </c>
      <c r="B9373" t="s">
        <v>24941</v>
      </c>
      <c r="C9373">
        <v>42</v>
      </c>
      <c r="D9373" t="str">
        <f>IF(Raw_data_US_healthcare[[#This Row],[Age]]&lt;35,"Young",IF(Raw_data_US_healthcare[[#This Row],[Age]]&lt;60,"Middle","Senior"))</f>
        <v>Middle</v>
      </c>
      <c r="E9373" t="s">
        <v>26</v>
      </c>
      <c r="F9373" t="s">
        <v>35</v>
      </c>
      <c r="G9373" t="s">
        <v>35</v>
      </c>
      <c r="H9373" t="s">
        <v>69</v>
      </c>
      <c r="I9373" s="2">
        <v>43514</v>
      </c>
      <c r="J9373" t="s">
        <v>24942</v>
      </c>
      <c r="K9373" t="s">
        <v>24943</v>
      </c>
      <c r="L9373" t="s">
        <v>60</v>
      </c>
      <c r="M9373">
        <v>49920.289299999997</v>
      </c>
      <c r="N9373">
        <v>388</v>
      </c>
      <c r="O9373" t="s">
        <v>22</v>
      </c>
      <c r="P9373" t="s">
        <v>22</v>
      </c>
      <c r="Q9373" s="2">
        <v>43535</v>
      </c>
      <c r="R9373" t="s">
        <v>23</v>
      </c>
      <c r="S9373" t="s">
        <v>45</v>
      </c>
      <c r="T9373">
        <f>_xlfn.DAYS(Raw_data_US_healthcare[[#This Row],[Discharge Date]],Raw_data_US_healthcare[[#This Row],[Date of Admission]])</f>
        <v>21</v>
      </c>
    </row>
    <row r="9374" spans="1:20" x14ac:dyDescent="0.3">
      <c r="A9374" t="s">
        <v>26511</v>
      </c>
      <c r="B9374" t="s">
        <v>24944</v>
      </c>
      <c r="C9374">
        <v>57</v>
      </c>
      <c r="D9374" t="str">
        <f>IF(Raw_data_US_healthcare[[#This Row],[Age]]&lt;35,"Young",IF(Raw_data_US_healthcare[[#This Row],[Age]]&lt;60,"Middle","Senior"))</f>
        <v>Middle</v>
      </c>
      <c r="E9374" t="s">
        <v>16</v>
      </c>
      <c r="F9374" t="s">
        <v>113</v>
      </c>
      <c r="G9374" t="s">
        <v>113</v>
      </c>
      <c r="H9374" t="s">
        <v>26516</v>
      </c>
      <c r="I9374" s="2">
        <v>43948</v>
      </c>
      <c r="J9374" t="s">
        <v>24945</v>
      </c>
      <c r="K9374" t="s">
        <v>24946</v>
      </c>
      <c r="L9374" t="s">
        <v>60</v>
      </c>
      <c r="M9374">
        <v>11675.9853</v>
      </c>
      <c r="N9374">
        <v>283</v>
      </c>
      <c r="O9374" t="s">
        <v>22</v>
      </c>
      <c r="P9374" t="s">
        <v>22</v>
      </c>
      <c r="Q9374" s="2">
        <v>43951</v>
      </c>
      <c r="R9374" t="s">
        <v>32</v>
      </c>
      <c r="S9374" t="s">
        <v>24</v>
      </c>
      <c r="T9374">
        <f>_xlfn.DAYS(Raw_data_US_healthcare[[#This Row],[Discharge Date]],Raw_data_US_healthcare[[#This Row],[Date of Admission]])</f>
        <v>3</v>
      </c>
    </row>
    <row r="9375" spans="1:20" x14ac:dyDescent="0.3">
      <c r="A9375" t="s">
        <v>26512</v>
      </c>
      <c r="B9375" t="s">
        <v>22628</v>
      </c>
      <c r="C9375">
        <v>78</v>
      </c>
      <c r="D9375" t="str">
        <f>IF(Raw_data_US_healthcare[[#This Row],[Age]]&lt;35,"Young",IF(Raw_data_US_healthcare[[#This Row],[Age]]&lt;60,"Middle","Senior"))</f>
        <v>Senior</v>
      </c>
      <c r="E9375" t="s">
        <v>26</v>
      </c>
      <c r="F9375" t="s">
        <v>228</v>
      </c>
      <c r="G9375" t="s">
        <v>228</v>
      </c>
      <c r="H9375" t="s">
        <v>26516</v>
      </c>
      <c r="I9375" s="2">
        <v>44596</v>
      </c>
      <c r="J9375" t="s">
        <v>24947</v>
      </c>
      <c r="K9375" t="s">
        <v>24948</v>
      </c>
      <c r="L9375" t="s">
        <v>21</v>
      </c>
      <c r="M9375">
        <v>24199.302800000001</v>
      </c>
      <c r="N9375">
        <v>202</v>
      </c>
      <c r="O9375" t="s">
        <v>43</v>
      </c>
      <c r="P9375" t="s">
        <v>43</v>
      </c>
      <c r="Q9375" s="2">
        <v>44625</v>
      </c>
      <c r="R9375" t="s">
        <v>44</v>
      </c>
      <c r="S9375" t="s">
        <v>45</v>
      </c>
      <c r="T9375">
        <f>_xlfn.DAYS(Raw_data_US_healthcare[[#This Row],[Discharge Date]],Raw_data_US_healthcare[[#This Row],[Date of Admission]])</f>
        <v>29</v>
      </c>
    </row>
    <row r="9376" spans="1:20" x14ac:dyDescent="0.3">
      <c r="A9376" t="s">
        <v>26512</v>
      </c>
      <c r="B9376" t="s">
        <v>24949</v>
      </c>
      <c r="C9376">
        <v>70</v>
      </c>
      <c r="D9376" t="str">
        <f>IF(Raw_data_US_healthcare[[#This Row],[Age]]&lt;35,"Young",IF(Raw_data_US_healthcare[[#This Row],[Age]]&lt;60,"Middle","Senior"))</f>
        <v>Senior</v>
      </c>
      <c r="E9376" t="s">
        <v>26</v>
      </c>
      <c r="F9376" t="s">
        <v>113</v>
      </c>
      <c r="G9376" t="s">
        <v>113</v>
      </c>
      <c r="H9376" t="s">
        <v>18</v>
      </c>
      <c r="I9376" s="2">
        <v>43427</v>
      </c>
      <c r="J9376" t="s">
        <v>24950</v>
      </c>
      <c r="K9376" t="s">
        <v>24951</v>
      </c>
      <c r="L9376" t="s">
        <v>21</v>
      </c>
      <c r="M9376">
        <v>28006.8017</v>
      </c>
      <c r="N9376">
        <v>390</v>
      </c>
      <c r="O9376" t="s">
        <v>43</v>
      </c>
      <c r="P9376" t="s">
        <v>43</v>
      </c>
      <c r="Q9376" s="2">
        <v>43432</v>
      </c>
      <c r="R9376" t="s">
        <v>48</v>
      </c>
      <c r="S9376" t="s">
        <v>45</v>
      </c>
      <c r="T9376">
        <f>_xlfn.DAYS(Raw_data_US_healthcare[[#This Row],[Discharge Date]],Raw_data_US_healthcare[[#This Row],[Date of Admission]])</f>
        <v>5</v>
      </c>
    </row>
    <row r="9377" spans="1:20" x14ac:dyDescent="0.3">
      <c r="A9377" t="s">
        <v>26511</v>
      </c>
      <c r="B9377" t="s">
        <v>24952</v>
      </c>
      <c r="C9377">
        <v>61</v>
      </c>
      <c r="D9377" t="str">
        <f>IF(Raw_data_US_healthcare[[#This Row],[Age]]&lt;35,"Young",IF(Raw_data_US_healthcare[[#This Row],[Age]]&lt;60,"Middle","Senior"))</f>
        <v>Senior</v>
      </c>
      <c r="E9377" t="s">
        <v>16</v>
      </c>
      <c r="F9377" t="s">
        <v>27</v>
      </c>
      <c r="G9377" t="s">
        <v>27</v>
      </c>
      <c r="H9377" t="s">
        <v>28</v>
      </c>
      <c r="I9377" s="2">
        <v>44448</v>
      </c>
      <c r="J9377" t="s">
        <v>24953</v>
      </c>
      <c r="K9377" t="s">
        <v>24954</v>
      </c>
      <c r="L9377" t="s">
        <v>21</v>
      </c>
      <c r="M9377">
        <v>31683.727599999998</v>
      </c>
      <c r="N9377">
        <v>140</v>
      </c>
      <c r="O9377" t="s">
        <v>39</v>
      </c>
      <c r="P9377" t="s">
        <v>39</v>
      </c>
      <c r="Q9377" s="2">
        <v>44464</v>
      </c>
      <c r="R9377" t="s">
        <v>23</v>
      </c>
      <c r="S9377" t="s">
        <v>33</v>
      </c>
      <c r="T9377">
        <f>_xlfn.DAYS(Raw_data_US_healthcare[[#This Row],[Discharge Date]],Raw_data_US_healthcare[[#This Row],[Date of Admission]])</f>
        <v>16</v>
      </c>
    </row>
    <row r="9378" spans="1:20" x14ac:dyDescent="0.3">
      <c r="A9378" t="s">
        <v>26511</v>
      </c>
      <c r="B9378" t="s">
        <v>24955</v>
      </c>
      <c r="C9378">
        <v>46</v>
      </c>
      <c r="D9378" t="str">
        <f>IF(Raw_data_US_healthcare[[#This Row],[Age]]&lt;35,"Young",IF(Raw_data_US_healthcare[[#This Row],[Age]]&lt;60,"Middle","Senior"))</f>
        <v>Middle</v>
      </c>
      <c r="E9378" t="s">
        <v>16</v>
      </c>
      <c r="F9378" t="s">
        <v>27</v>
      </c>
      <c r="G9378" t="s">
        <v>27</v>
      </c>
      <c r="H9378" t="s">
        <v>26514</v>
      </c>
      <c r="I9378" s="2">
        <v>45200</v>
      </c>
      <c r="J9378" t="s">
        <v>24956</v>
      </c>
      <c r="K9378" t="s">
        <v>14892</v>
      </c>
      <c r="L9378" t="s">
        <v>52</v>
      </c>
      <c r="M9378">
        <v>29138.201799999999</v>
      </c>
      <c r="N9378">
        <v>365</v>
      </c>
      <c r="O9378" t="s">
        <v>22</v>
      </c>
      <c r="P9378" t="s">
        <v>22</v>
      </c>
      <c r="Q9378" s="2">
        <v>45215</v>
      </c>
      <c r="R9378" t="s">
        <v>32</v>
      </c>
      <c r="S9378" t="s">
        <v>45</v>
      </c>
      <c r="T9378">
        <f>_xlfn.DAYS(Raw_data_US_healthcare[[#This Row],[Discharge Date]],Raw_data_US_healthcare[[#This Row],[Date of Admission]])</f>
        <v>15</v>
      </c>
    </row>
    <row r="9379" spans="1:20" x14ac:dyDescent="0.3">
      <c r="A9379" t="s">
        <v>26511</v>
      </c>
      <c r="B9379" t="s">
        <v>10966</v>
      </c>
      <c r="C9379">
        <v>57</v>
      </c>
      <c r="D9379" t="str">
        <f>IF(Raw_data_US_healthcare[[#This Row],[Age]]&lt;35,"Young",IF(Raw_data_US_healthcare[[#This Row],[Age]]&lt;60,"Middle","Senior"))</f>
        <v>Middle</v>
      </c>
      <c r="E9379" t="s">
        <v>16</v>
      </c>
      <c r="F9379" t="s">
        <v>18964</v>
      </c>
      <c r="G9379" t="s">
        <v>88</v>
      </c>
      <c r="H9379" t="s">
        <v>36</v>
      </c>
      <c r="I9379" s="2">
        <v>44393</v>
      </c>
      <c r="J9379" t="s">
        <v>9322</v>
      </c>
      <c r="K9379" t="s">
        <v>24957</v>
      </c>
      <c r="L9379" t="s">
        <v>56</v>
      </c>
      <c r="M9379">
        <v>17273.5416</v>
      </c>
      <c r="N9379">
        <v>291</v>
      </c>
      <c r="O9379" t="s">
        <v>22</v>
      </c>
      <c r="P9379" t="s">
        <v>22</v>
      </c>
      <c r="Q9379" s="2">
        <v>44410</v>
      </c>
      <c r="R9379" t="s">
        <v>48</v>
      </c>
      <c r="S9379" t="s">
        <v>45</v>
      </c>
      <c r="T9379">
        <f>_xlfn.DAYS(Raw_data_US_healthcare[[#This Row],[Discharge Date]],Raw_data_US_healthcare[[#This Row],[Date of Admission]])</f>
        <v>17</v>
      </c>
    </row>
    <row r="9380" spans="1:20" x14ac:dyDescent="0.3">
      <c r="A9380" t="s">
        <v>26511</v>
      </c>
      <c r="B9380" t="s">
        <v>24958</v>
      </c>
      <c r="C9380">
        <v>66</v>
      </c>
      <c r="D9380" t="str">
        <f>IF(Raw_data_US_healthcare[[#This Row],[Age]]&lt;35,"Young",IF(Raw_data_US_healthcare[[#This Row],[Age]]&lt;60,"Middle","Senior"))</f>
        <v>Senior</v>
      </c>
      <c r="E9380" t="s">
        <v>16</v>
      </c>
      <c r="F9380" t="s">
        <v>27</v>
      </c>
      <c r="G9380" t="s">
        <v>27</v>
      </c>
      <c r="H9380" t="s">
        <v>69</v>
      </c>
      <c r="I9380" s="2">
        <v>44360</v>
      </c>
      <c r="J9380" t="s">
        <v>12481</v>
      </c>
      <c r="K9380" t="s">
        <v>3627</v>
      </c>
      <c r="L9380" t="s">
        <v>21</v>
      </c>
      <c r="M9380">
        <v>20203.663</v>
      </c>
      <c r="N9380">
        <v>432</v>
      </c>
      <c r="O9380" t="s">
        <v>39</v>
      </c>
      <c r="P9380" t="s">
        <v>39</v>
      </c>
      <c r="Q9380" s="2">
        <v>44381</v>
      </c>
      <c r="R9380" t="s">
        <v>23</v>
      </c>
      <c r="S9380" t="s">
        <v>33</v>
      </c>
      <c r="T9380">
        <f>_xlfn.DAYS(Raw_data_US_healthcare[[#This Row],[Discharge Date]],Raw_data_US_healthcare[[#This Row],[Date of Admission]])</f>
        <v>21</v>
      </c>
    </row>
    <row r="9381" spans="1:20" x14ac:dyDescent="0.3">
      <c r="A9381" t="s">
        <v>26511</v>
      </c>
      <c r="B9381" t="s">
        <v>20778</v>
      </c>
      <c r="C9381">
        <v>26</v>
      </c>
      <c r="D9381" t="str">
        <f>IF(Raw_data_US_healthcare[[#This Row],[Age]]&lt;35,"Young",IF(Raw_data_US_healthcare[[#This Row],[Age]]&lt;60,"Middle","Senior"))</f>
        <v>Young</v>
      </c>
      <c r="E9381" t="s">
        <v>16</v>
      </c>
      <c r="F9381" t="s">
        <v>49</v>
      </c>
      <c r="G9381" t="s">
        <v>49</v>
      </c>
      <c r="H9381" t="s">
        <v>18</v>
      </c>
      <c r="I9381" s="2">
        <v>43532</v>
      </c>
      <c r="J9381" t="s">
        <v>24959</v>
      </c>
      <c r="K9381" t="s">
        <v>24960</v>
      </c>
      <c r="L9381" t="s">
        <v>60</v>
      </c>
      <c r="M9381">
        <v>37703.111700000001</v>
      </c>
      <c r="N9381">
        <v>339</v>
      </c>
      <c r="O9381" t="s">
        <v>39</v>
      </c>
      <c r="P9381" t="s">
        <v>39</v>
      </c>
      <c r="Q9381" s="2">
        <v>43543</v>
      </c>
      <c r="R9381" t="s">
        <v>83</v>
      </c>
      <c r="S9381" t="s">
        <v>33</v>
      </c>
      <c r="T9381">
        <f>_xlfn.DAYS(Raw_data_US_healthcare[[#This Row],[Discharge Date]],Raw_data_US_healthcare[[#This Row],[Date of Admission]])</f>
        <v>11</v>
      </c>
    </row>
    <row r="9382" spans="1:20" x14ac:dyDescent="0.3">
      <c r="A9382" t="s">
        <v>26512</v>
      </c>
      <c r="B9382" t="s">
        <v>24961</v>
      </c>
      <c r="C9382">
        <v>25</v>
      </c>
      <c r="D9382" t="str">
        <f>IF(Raw_data_US_healthcare[[#This Row],[Age]]&lt;35,"Young",IF(Raw_data_US_healthcare[[#This Row],[Age]]&lt;60,"Middle","Senior"))</f>
        <v>Young</v>
      </c>
      <c r="E9382" t="s">
        <v>26</v>
      </c>
      <c r="F9382" t="s">
        <v>113</v>
      </c>
      <c r="G9382" t="s">
        <v>113</v>
      </c>
      <c r="H9382" t="s">
        <v>28</v>
      </c>
      <c r="I9382" s="2">
        <v>45061</v>
      </c>
      <c r="J9382" t="s">
        <v>2758</v>
      </c>
      <c r="K9382" t="s">
        <v>24962</v>
      </c>
      <c r="L9382" t="s">
        <v>56</v>
      </c>
      <c r="M9382">
        <v>42982.025800000003</v>
      </c>
      <c r="N9382">
        <v>343</v>
      </c>
      <c r="O9382" t="s">
        <v>39</v>
      </c>
      <c r="P9382" t="s">
        <v>39</v>
      </c>
      <c r="Q9382" s="2">
        <v>45072</v>
      </c>
      <c r="R9382" t="s">
        <v>32</v>
      </c>
      <c r="S9382" t="s">
        <v>24</v>
      </c>
      <c r="T9382">
        <f>_xlfn.DAYS(Raw_data_US_healthcare[[#This Row],[Discharge Date]],Raw_data_US_healthcare[[#This Row],[Date of Admission]])</f>
        <v>11</v>
      </c>
    </row>
    <row r="9383" spans="1:20" x14ac:dyDescent="0.3">
      <c r="A9383" t="s">
        <v>26512</v>
      </c>
      <c r="B9383" t="s">
        <v>24963</v>
      </c>
      <c r="C9383">
        <v>46</v>
      </c>
      <c r="D9383" t="str">
        <f>IF(Raw_data_US_healthcare[[#This Row],[Age]]&lt;35,"Young",IF(Raw_data_US_healthcare[[#This Row],[Age]]&lt;60,"Middle","Senior"))</f>
        <v>Middle</v>
      </c>
      <c r="E9383" t="s">
        <v>26</v>
      </c>
      <c r="F9383" t="s">
        <v>113</v>
      </c>
      <c r="G9383" t="s">
        <v>113</v>
      </c>
      <c r="H9383" t="s">
        <v>69</v>
      </c>
      <c r="I9383" s="2">
        <v>44207</v>
      </c>
      <c r="J9383" t="s">
        <v>24964</v>
      </c>
      <c r="K9383" t="s">
        <v>24965</v>
      </c>
      <c r="L9383" t="s">
        <v>52</v>
      </c>
      <c r="M9383">
        <v>17995.647199999999</v>
      </c>
      <c r="N9383">
        <v>358</v>
      </c>
      <c r="O9383" t="s">
        <v>39</v>
      </c>
      <c r="P9383" t="s">
        <v>39</v>
      </c>
      <c r="Q9383" s="2">
        <v>44234</v>
      </c>
      <c r="R9383" t="s">
        <v>48</v>
      </c>
      <c r="S9383" t="s">
        <v>45</v>
      </c>
      <c r="T9383">
        <f>_xlfn.DAYS(Raw_data_US_healthcare[[#This Row],[Discharge Date]],Raw_data_US_healthcare[[#This Row],[Date of Admission]])</f>
        <v>27</v>
      </c>
    </row>
    <row r="9384" spans="1:20" x14ac:dyDescent="0.3">
      <c r="A9384" t="s">
        <v>26512</v>
      </c>
      <c r="B9384" t="s">
        <v>24966</v>
      </c>
      <c r="C9384">
        <v>22</v>
      </c>
      <c r="D9384" t="str">
        <f>IF(Raw_data_US_healthcare[[#This Row],[Age]]&lt;35,"Young",IF(Raw_data_US_healthcare[[#This Row],[Age]]&lt;60,"Middle","Senior"))</f>
        <v>Young</v>
      </c>
      <c r="E9384" t="s">
        <v>26</v>
      </c>
      <c r="F9384" t="s">
        <v>49</v>
      </c>
      <c r="G9384" t="s">
        <v>49</v>
      </c>
      <c r="H9384" t="s">
        <v>26516</v>
      </c>
      <c r="I9384" s="2">
        <v>44362</v>
      </c>
      <c r="J9384" t="s">
        <v>24967</v>
      </c>
      <c r="K9384" t="s">
        <v>24968</v>
      </c>
      <c r="L9384" t="s">
        <v>31</v>
      </c>
      <c r="M9384">
        <v>23749.517599999999</v>
      </c>
      <c r="N9384">
        <v>236</v>
      </c>
      <c r="O9384" t="s">
        <v>39</v>
      </c>
      <c r="P9384" t="s">
        <v>39</v>
      </c>
      <c r="Q9384" s="2">
        <v>44363</v>
      </c>
      <c r="R9384" t="s">
        <v>44</v>
      </c>
      <c r="S9384" t="s">
        <v>33</v>
      </c>
      <c r="T9384">
        <f>_xlfn.DAYS(Raw_data_US_healthcare[[#This Row],[Discharge Date]],Raw_data_US_healthcare[[#This Row],[Date of Admission]])</f>
        <v>1</v>
      </c>
    </row>
    <row r="9385" spans="1:20" x14ac:dyDescent="0.3">
      <c r="A9385" t="s">
        <v>26512</v>
      </c>
      <c r="B9385" t="s">
        <v>24969</v>
      </c>
      <c r="C9385">
        <v>33</v>
      </c>
      <c r="D9385" t="str">
        <f>IF(Raw_data_US_healthcare[[#This Row],[Age]]&lt;35,"Young",IF(Raw_data_US_healthcare[[#This Row],[Age]]&lt;60,"Middle","Senior"))</f>
        <v>Young</v>
      </c>
      <c r="E9385" t="s">
        <v>26</v>
      </c>
      <c r="F9385" t="s">
        <v>27</v>
      </c>
      <c r="G9385" t="s">
        <v>27</v>
      </c>
      <c r="H9385" t="s">
        <v>28</v>
      </c>
      <c r="I9385" s="2">
        <v>43420</v>
      </c>
      <c r="J9385" t="s">
        <v>24970</v>
      </c>
      <c r="K9385" t="s">
        <v>24971</v>
      </c>
      <c r="L9385" t="s">
        <v>56</v>
      </c>
      <c r="M9385">
        <v>41506.3626</v>
      </c>
      <c r="N9385">
        <v>278</v>
      </c>
      <c r="O9385" t="s">
        <v>43</v>
      </c>
      <c r="P9385" t="s">
        <v>43</v>
      </c>
      <c r="Q9385" s="2">
        <v>43448</v>
      </c>
      <c r="R9385" t="s">
        <v>48</v>
      </c>
      <c r="S9385" t="s">
        <v>24</v>
      </c>
      <c r="T9385">
        <f>_xlfn.DAYS(Raw_data_US_healthcare[[#This Row],[Discharge Date]],Raw_data_US_healthcare[[#This Row],[Date of Admission]])</f>
        <v>28</v>
      </c>
    </row>
    <row r="9386" spans="1:20" x14ac:dyDescent="0.3">
      <c r="A9386" t="s">
        <v>26512</v>
      </c>
      <c r="B9386" t="s">
        <v>24972</v>
      </c>
      <c r="C9386">
        <v>75</v>
      </c>
      <c r="D9386" t="str">
        <f>IF(Raw_data_US_healthcare[[#This Row],[Age]]&lt;35,"Young",IF(Raw_data_US_healthcare[[#This Row],[Age]]&lt;60,"Middle","Senior"))</f>
        <v>Senior</v>
      </c>
      <c r="E9386" t="s">
        <v>26</v>
      </c>
      <c r="F9386" t="s">
        <v>228</v>
      </c>
      <c r="G9386" t="s">
        <v>228</v>
      </c>
      <c r="H9386" t="s">
        <v>69</v>
      </c>
      <c r="I9386" s="2">
        <v>44157</v>
      </c>
      <c r="J9386" t="s">
        <v>24973</v>
      </c>
      <c r="K9386" t="s">
        <v>24974</v>
      </c>
      <c r="L9386" t="s">
        <v>21</v>
      </c>
      <c r="M9386">
        <v>73592.617499999993</v>
      </c>
      <c r="N9386">
        <v>296</v>
      </c>
      <c r="O9386" t="s">
        <v>39</v>
      </c>
      <c r="P9386" t="s">
        <v>39</v>
      </c>
      <c r="Q9386" s="2">
        <v>44163</v>
      </c>
      <c r="R9386" t="s">
        <v>23</v>
      </c>
      <c r="S9386" t="s">
        <v>24</v>
      </c>
      <c r="T9386">
        <f>_xlfn.DAYS(Raw_data_US_healthcare[[#This Row],[Discharge Date]],Raw_data_US_healthcare[[#This Row],[Date of Admission]])</f>
        <v>6</v>
      </c>
    </row>
    <row r="9387" spans="1:20" x14ac:dyDescent="0.3">
      <c r="A9387" t="s">
        <v>26511</v>
      </c>
      <c r="B9387" t="s">
        <v>24975</v>
      </c>
      <c r="C9387">
        <v>28</v>
      </c>
      <c r="D9387" t="str">
        <f>IF(Raw_data_US_healthcare[[#This Row],[Age]]&lt;35,"Young",IF(Raw_data_US_healthcare[[#This Row],[Age]]&lt;60,"Middle","Senior"))</f>
        <v>Young</v>
      </c>
      <c r="E9387" t="s">
        <v>16</v>
      </c>
      <c r="F9387" t="s">
        <v>17</v>
      </c>
      <c r="G9387" t="s">
        <v>17</v>
      </c>
      <c r="H9387" t="s">
        <v>28</v>
      </c>
      <c r="I9387" s="2">
        <v>44973</v>
      </c>
      <c r="J9387" t="s">
        <v>24976</v>
      </c>
      <c r="K9387" t="s">
        <v>24977</v>
      </c>
      <c r="L9387" t="s">
        <v>31</v>
      </c>
      <c r="M9387">
        <v>42001.145400000001</v>
      </c>
      <c r="N9387">
        <v>232</v>
      </c>
      <c r="O9387" t="s">
        <v>39</v>
      </c>
      <c r="P9387" t="s">
        <v>39</v>
      </c>
      <c r="Q9387" s="2">
        <v>44998</v>
      </c>
      <c r="R9387" t="s">
        <v>83</v>
      </c>
      <c r="S9387" t="s">
        <v>45</v>
      </c>
      <c r="T9387">
        <f>_xlfn.DAYS(Raw_data_US_healthcare[[#This Row],[Discharge Date]],Raw_data_US_healthcare[[#This Row],[Date of Admission]])</f>
        <v>25</v>
      </c>
    </row>
    <row r="9388" spans="1:20" x14ac:dyDescent="0.3">
      <c r="A9388" t="s">
        <v>26511</v>
      </c>
      <c r="B9388" t="s">
        <v>24978</v>
      </c>
      <c r="C9388">
        <v>18</v>
      </c>
      <c r="D9388" t="str">
        <f>IF(Raw_data_US_healthcare[[#This Row],[Age]]&lt;35,"Young",IF(Raw_data_US_healthcare[[#This Row],[Age]]&lt;60,"Middle","Senior"))</f>
        <v>Young</v>
      </c>
      <c r="E9388" t="s">
        <v>16</v>
      </c>
      <c r="F9388" t="s">
        <v>35</v>
      </c>
      <c r="G9388" t="s">
        <v>35</v>
      </c>
      <c r="H9388" t="s">
        <v>18</v>
      </c>
      <c r="I9388" s="2">
        <v>43538</v>
      </c>
      <c r="J9388" t="s">
        <v>24979</v>
      </c>
      <c r="K9388" t="s">
        <v>24980</v>
      </c>
      <c r="L9388" t="s">
        <v>31</v>
      </c>
      <c r="M9388">
        <v>31405.2631</v>
      </c>
      <c r="N9388">
        <v>170</v>
      </c>
      <c r="O9388" t="s">
        <v>39</v>
      </c>
      <c r="P9388" t="s">
        <v>39</v>
      </c>
      <c r="Q9388" s="2">
        <v>43547</v>
      </c>
      <c r="R9388" t="s">
        <v>32</v>
      </c>
      <c r="S9388" t="s">
        <v>45</v>
      </c>
      <c r="T9388">
        <f>_xlfn.DAYS(Raw_data_US_healthcare[[#This Row],[Discharge Date]],Raw_data_US_healthcare[[#This Row],[Date of Admission]])</f>
        <v>9</v>
      </c>
    </row>
    <row r="9389" spans="1:20" x14ac:dyDescent="0.3">
      <c r="A9389" t="s">
        <v>26511</v>
      </c>
      <c r="B9389" t="s">
        <v>24981</v>
      </c>
      <c r="C9389">
        <v>44</v>
      </c>
      <c r="D9389" t="str">
        <f>IF(Raw_data_US_healthcare[[#This Row],[Age]]&lt;35,"Young",IF(Raw_data_US_healthcare[[#This Row],[Age]]&lt;60,"Middle","Senior"))</f>
        <v>Middle</v>
      </c>
      <c r="E9389" t="s">
        <v>16</v>
      </c>
      <c r="F9389" t="s">
        <v>27</v>
      </c>
      <c r="G9389" t="s">
        <v>27</v>
      </c>
      <c r="H9389" t="s">
        <v>36</v>
      </c>
      <c r="I9389" s="2">
        <v>44578</v>
      </c>
      <c r="J9389" t="s">
        <v>24982</v>
      </c>
      <c r="K9389" t="s">
        <v>24983</v>
      </c>
      <c r="L9389" t="s">
        <v>31</v>
      </c>
      <c r="M9389">
        <v>2657.2873</v>
      </c>
      <c r="N9389">
        <v>403</v>
      </c>
      <c r="O9389" t="s">
        <v>22</v>
      </c>
      <c r="P9389" t="s">
        <v>22</v>
      </c>
      <c r="Q9389" s="2">
        <v>44583</v>
      </c>
      <c r="R9389" t="s">
        <v>23</v>
      </c>
      <c r="S9389" t="s">
        <v>24</v>
      </c>
      <c r="T9389">
        <f>_xlfn.DAYS(Raw_data_US_healthcare[[#This Row],[Discharge Date]],Raw_data_US_healthcare[[#This Row],[Date of Admission]])</f>
        <v>5</v>
      </c>
    </row>
    <row r="9390" spans="1:20" x14ac:dyDescent="0.3">
      <c r="A9390" t="s">
        <v>26512</v>
      </c>
      <c r="B9390" t="s">
        <v>24984</v>
      </c>
      <c r="C9390">
        <v>41</v>
      </c>
      <c r="D9390" t="str">
        <f>IF(Raw_data_US_healthcare[[#This Row],[Age]]&lt;35,"Young",IF(Raw_data_US_healthcare[[#This Row],[Age]]&lt;60,"Middle","Senior"))</f>
        <v>Middle</v>
      </c>
      <c r="E9390" t="s">
        <v>26</v>
      </c>
      <c r="F9390" t="s">
        <v>113</v>
      </c>
      <c r="G9390" t="s">
        <v>113</v>
      </c>
      <c r="H9390" t="s">
        <v>36</v>
      </c>
      <c r="I9390" s="2">
        <v>43872</v>
      </c>
      <c r="J9390" t="s">
        <v>4868</v>
      </c>
      <c r="K9390" t="s">
        <v>7219</v>
      </c>
      <c r="L9390" t="s">
        <v>52</v>
      </c>
      <c r="M9390">
        <v>10473.0579</v>
      </c>
      <c r="N9390">
        <v>428</v>
      </c>
      <c r="O9390" t="s">
        <v>22</v>
      </c>
      <c r="P9390" t="s">
        <v>22</v>
      </c>
      <c r="Q9390" s="2">
        <v>43876</v>
      </c>
      <c r="R9390" t="s">
        <v>44</v>
      </c>
      <c r="S9390" t="s">
        <v>33</v>
      </c>
      <c r="T9390">
        <f>_xlfn.DAYS(Raw_data_US_healthcare[[#This Row],[Discharge Date]],Raw_data_US_healthcare[[#This Row],[Date of Admission]])</f>
        <v>4</v>
      </c>
    </row>
    <row r="9391" spans="1:20" x14ac:dyDescent="0.3">
      <c r="A9391" t="s">
        <v>26512</v>
      </c>
      <c r="B9391" t="s">
        <v>24985</v>
      </c>
      <c r="C9391">
        <v>49</v>
      </c>
      <c r="D9391" t="str">
        <f>IF(Raw_data_US_healthcare[[#This Row],[Age]]&lt;35,"Young",IF(Raw_data_US_healthcare[[#This Row],[Age]]&lt;60,"Middle","Senior"))</f>
        <v>Middle</v>
      </c>
      <c r="E9391" t="s">
        <v>26</v>
      </c>
      <c r="F9391" t="s">
        <v>18964</v>
      </c>
      <c r="G9391" t="s">
        <v>88</v>
      </c>
      <c r="H9391" t="s">
        <v>26514</v>
      </c>
      <c r="I9391" s="2">
        <v>44127</v>
      </c>
      <c r="J9391" t="s">
        <v>24986</v>
      </c>
      <c r="K9391" t="s">
        <v>24987</v>
      </c>
      <c r="L9391" t="s">
        <v>21</v>
      </c>
      <c r="M9391">
        <v>26613.292600000001</v>
      </c>
      <c r="N9391">
        <v>118</v>
      </c>
      <c r="O9391" t="s">
        <v>22</v>
      </c>
      <c r="P9391" t="s">
        <v>22</v>
      </c>
      <c r="Q9391" s="2">
        <v>44136</v>
      </c>
      <c r="R9391" t="s">
        <v>48</v>
      </c>
      <c r="S9391" t="s">
        <v>45</v>
      </c>
      <c r="T9391">
        <f>_xlfn.DAYS(Raw_data_US_healthcare[[#This Row],[Discharge Date]],Raw_data_US_healthcare[[#This Row],[Date of Admission]])</f>
        <v>9</v>
      </c>
    </row>
    <row r="9392" spans="1:20" x14ac:dyDescent="0.3">
      <c r="A9392" t="s">
        <v>26511</v>
      </c>
      <c r="B9392" t="s">
        <v>24988</v>
      </c>
      <c r="C9392">
        <v>84</v>
      </c>
      <c r="D9392" t="str">
        <f>IF(Raw_data_US_healthcare[[#This Row],[Age]]&lt;35,"Young",IF(Raw_data_US_healthcare[[#This Row],[Age]]&lt;60,"Middle","Senior"))</f>
        <v>Senior</v>
      </c>
      <c r="E9392" t="s">
        <v>16</v>
      </c>
      <c r="F9392" t="s">
        <v>113</v>
      </c>
      <c r="G9392" t="s">
        <v>113</v>
      </c>
      <c r="H9392" t="s">
        <v>28</v>
      </c>
      <c r="I9392" s="2">
        <v>43570</v>
      </c>
      <c r="J9392" t="s">
        <v>24989</v>
      </c>
      <c r="K9392" t="s">
        <v>24990</v>
      </c>
      <c r="L9392" t="s">
        <v>21</v>
      </c>
      <c r="M9392">
        <v>25093.432100000002</v>
      </c>
      <c r="N9392">
        <v>251</v>
      </c>
      <c r="O9392" t="s">
        <v>39</v>
      </c>
      <c r="P9392" t="s">
        <v>39</v>
      </c>
      <c r="Q9392" s="2">
        <v>43580</v>
      </c>
      <c r="R9392" t="s">
        <v>32</v>
      </c>
      <c r="S9392" t="s">
        <v>24</v>
      </c>
      <c r="T9392">
        <f>_xlfn.DAYS(Raw_data_US_healthcare[[#This Row],[Discharge Date]],Raw_data_US_healthcare[[#This Row],[Date of Admission]])</f>
        <v>10</v>
      </c>
    </row>
    <row r="9393" spans="1:20" x14ac:dyDescent="0.3">
      <c r="A9393" t="s">
        <v>26511</v>
      </c>
      <c r="B9393" t="s">
        <v>24991</v>
      </c>
      <c r="C9393">
        <v>77</v>
      </c>
      <c r="D9393" t="str">
        <f>IF(Raw_data_US_healthcare[[#This Row],[Age]]&lt;35,"Young",IF(Raw_data_US_healthcare[[#This Row],[Age]]&lt;60,"Middle","Senior"))</f>
        <v>Senior</v>
      </c>
      <c r="E9393" t="s">
        <v>16</v>
      </c>
      <c r="F9393" t="s">
        <v>49</v>
      </c>
      <c r="G9393" t="s">
        <v>49</v>
      </c>
      <c r="H9393" t="s">
        <v>69</v>
      </c>
      <c r="I9393" s="2">
        <v>44097</v>
      </c>
      <c r="J9393" t="s">
        <v>24992</v>
      </c>
      <c r="K9393" t="s">
        <v>17237</v>
      </c>
      <c r="L9393" t="s">
        <v>21</v>
      </c>
      <c r="M9393">
        <v>55971.441800000001</v>
      </c>
      <c r="N9393">
        <v>399</v>
      </c>
      <c r="O9393" t="s">
        <v>39</v>
      </c>
      <c r="P9393" t="s">
        <v>39</v>
      </c>
      <c r="Q9393" s="2">
        <v>44119</v>
      </c>
      <c r="R9393" t="s">
        <v>48</v>
      </c>
      <c r="S9393" t="s">
        <v>33</v>
      </c>
      <c r="T9393">
        <f>_xlfn.DAYS(Raw_data_US_healthcare[[#This Row],[Discharge Date]],Raw_data_US_healthcare[[#This Row],[Date of Admission]])</f>
        <v>22</v>
      </c>
    </row>
    <row r="9394" spans="1:20" x14ac:dyDescent="0.3">
      <c r="A9394" t="s">
        <v>26511</v>
      </c>
      <c r="B9394" t="s">
        <v>24993</v>
      </c>
      <c r="C9394">
        <v>67</v>
      </c>
      <c r="D9394" t="str">
        <f>IF(Raw_data_US_healthcare[[#This Row],[Age]]&lt;35,"Young",IF(Raw_data_US_healthcare[[#This Row],[Age]]&lt;60,"Middle","Senior"))</f>
        <v>Senior</v>
      </c>
      <c r="E9394" t="s">
        <v>16</v>
      </c>
      <c r="F9394" t="s">
        <v>49</v>
      </c>
      <c r="G9394" t="s">
        <v>49</v>
      </c>
      <c r="H9394" t="s">
        <v>28</v>
      </c>
      <c r="I9394" s="2">
        <v>44788</v>
      </c>
      <c r="J9394" t="s">
        <v>24994</v>
      </c>
      <c r="K9394" t="s">
        <v>24995</v>
      </c>
      <c r="L9394" t="s">
        <v>21</v>
      </c>
      <c r="M9394">
        <v>41798.22</v>
      </c>
      <c r="N9394">
        <v>199</v>
      </c>
      <c r="O9394" t="s">
        <v>39</v>
      </c>
      <c r="P9394" t="s">
        <v>39</v>
      </c>
      <c r="Q9394" s="2">
        <v>44815</v>
      </c>
      <c r="R9394" t="s">
        <v>32</v>
      </c>
      <c r="S9394" t="s">
        <v>24</v>
      </c>
      <c r="T9394">
        <f>_xlfn.DAYS(Raw_data_US_healthcare[[#This Row],[Discharge Date]],Raw_data_US_healthcare[[#This Row],[Date of Admission]])</f>
        <v>27</v>
      </c>
    </row>
    <row r="9395" spans="1:20" x14ac:dyDescent="0.3">
      <c r="A9395" t="s">
        <v>26512</v>
      </c>
      <c r="B9395" t="s">
        <v>24996</v>
      </c>
      <c r="C9395">
        <v>72</v>
      </c>
      <c r="D9395" t="str">
        <f>IF(Raw_data_US_healthcare[[#This Row],[Age]]&lt;35,"Young",IF(Raw_data_US_healthcare[[#This Row],[Age]]&lt;60,"Middle","Senior"))</f>
        <v>Senior</v>
      </c>
      <c r="E9395" t="s">
        <v>26</v>
      </c>
      <c r="F9395" t="s">
        <v>18964</v>
      </c>
      <c r="G9395" t="s">
        <v>88</v>
      </c>
      <c r="H9395" t="s">
        <v>36</v>
      </c>
      <c r="I9395" s="2">
        <v>44347</v>
      </c>
      <c r="J9395" t="s">
        <v>2328</v>
      </c>
      <c r="K9395" t="s">
        <v>24997</v>
      </c>
      <c r="L9395" t="s">
        <v>21</v>
      </c>
      <c r="M9395">
        <v>10702.5098</v>
      </c>
      <c r="N9395">
        <v>380</v>
      </c>
      <c r="O9395" t="s">
        <v>39</v>
      </c>
      <c r="P9395" t="s">
        <v>39</v>
      </c>
      <c r="Q9395" s="2">
        <v>44366</v>
      </c>
      <c r="R9395" t="s">
        <v>83</v>
      </c>
      <c r="S9395" t="s">
        <v>33</v>
      </c>
      <c r="T9395">
        <f>_xlfn.DAYS(Raw_data_US_healthcare[[#This Row],[Discharge Date]],Raw_data_US_healthcare[[#This Row],[Date of Admission]])</f>
        <v>19</v>
      </c>
    </row>
    <row r="9396" spans="1:20" x14ac:dyDescent="0.3">
      <c r="A9396" t="s">
        <v>26511</v>
      </c>
      <c r="B9396" t="s">
        <v>24998</v>
      </c>
      <c r="C9396">
        <v>20</v>
      </c>
      <c r="D9396" t="str">
        <f>IF(Raw_data_US_healthcare[[#This Row],[Age]]&lt;35,"Young",IF(Raw_data_US_healthcare[[#This Row],[Age]]&lt;60,"Middle","Senior"))</f>
        <v>Young</v>
      </c>
      <c r="E9396" t="s">
        <v>16</v>
      </c>
      <c r="F9396" t="s">
        <v>27</v>
      </c>
      <c r="G9396" t="s">
        <v>27</v>
      </c>
      <c r="H9396" t="s">
        <v>26516</v>
      </c>
      <c r="I9396" s="2">
        <v>45167</v>
      </c>
      <c r="J9396" t="s">
        <v>24999</v>
      </c>
      <c r="K9396" t="s">
        <v>25000</v>
      </c>
      <c r="L9396" t="s">
        <v>56</v>
      </c>
      <c r="M9396">
        <v>19582.0383</v>
      </c>
      <c r="N9396">
        <v>496</v>
      </c>
      <c r="O9396" t="s">
        <v>43</v>
      </c>
      <c r="P9396" t="s">
        <v>43</v>
      </c>
      <c r="Q9396" s="2">
        <v>45178</v>
      </c>
      <c r="R9396" t="s">
        <v>48</v>
      </c>
      <c r="S9396" t="s">
        <v>45</v>
      </c>
      <c r="T9396">
        <f>_xlfn.DAYS(Raw_data_US_healthcare[[#This Row],[Discharge Date]],Raw_data_US_healthcare[[#This Row],[Date of Admission]])</f>
        <v>11</v>
      </c>
    </row>
    <row r="9397" spans="1:20" x14ac:dyDescent="0.3">
      <c r="A9397" t="s">
        <v>26511</v>
      </c>
      <c r="B9397" t="s">
        <v>25001</v>
      </c>
      <c r="C9397">
        <v>69</v>
      </c>
      <c r="D9397" t="str">
        <f>IF(Raw_data_US_healthcare[[#This Row],[Age]]&lt;35,"Young",IF(Raw_data_US_healthcare[[#This Row],[Age]]&lt;60,"Middle","Senior"))</f>
        <v>Senior</v>
      </c>
      <c r="E9397" t="s">
        <v>16</v>
      </c>
      <c r="F9397" t="s">
        <v>17</v>
      </c>
      <c r="G9397" t="s">
        <v>17</v>
      </c>
      <c r="H9397" t="s">
        <v>69</v>
      </c>
      <c r="I9397" s="2">
        <v>44643</v>
      </c>
      <c r="J9397" t="s">
        <v>25002</v>
      </c>
      <c r="K9397" t="s">
        <v>25003</v>
      </c>
      <c r="L9397" t="s">
        <v>21</v>
      </c>
      <c r="M9397">
        <v>50319.783600000002</v>
      </c>
      <c r="N9397">
        <v>191</v>
      </c>
      <c r="O9397" t="s">
        <v>39</v>
      </c>
      <c r="P9397" t="s">
        <v>39</v>
      </c>
      <c r="Q9397" s="2">
        <v>44645</v>
      </c>
      <c r="R9397" t="s">
        <v>83</v>
      </c>
      <c r="S9397" t="s">
        <v>45</v>
      </c>
      <c r="T9397">
        <f>_xlfn.DAYS(Raw_data_US_healthcare[[#This Row],[Discharge Date]],Raw_data_US_healthcare[[#This Row],[Date of Admission]])</f>
        <v>2</v>
      </c>
    </row>
    <row r="9398" spans="1:20" x14ac:dyDescent="0.3">
      <c r="A9398" t="s">
        <v>26512</v>
      </c>
      <c r="B9398" t="s">
        <v>2371</v>
      </c>
      <c r="C9398">
        <v>67</v>
      </c>
      <c r="D9398" t="str">
        <f>IF(Raw_data_US_healthcare[[#This Row],[Age]]&lt;35,"Young",IF(Raw_data_US_healthcare[[#This Row],[Age]]&lt;60,"Middle","Senior"))</f>
        <v>Senior</v>
      </c>
      <c r="E9398" t="s">
        <v>26</v>
      </c>
      <c r="F9398" t="s">
        <v>18964</v>
      </c>
      <c r="G9398" t="s">
        <v>88</v>
      </c>
      <c r="H9398" t="s">
        <v>26514</v>
      </c>
      <c r="I9398" s="2">
        <v>44097</v>
      </c>
      <c r="J9398" t="s">
        <v>25004</v>
      </c>
      <c r="K9398" t="s">
        <v>25005</v>
      </c>
      <c r="L9398" t="s">
        <v>21</v>
      </c>
      <c r="M9398">
        <v>15140.4648</v>
      </c>
      <c r="N9398">
        <v>494</v>
      </c>
      <c r="O9398" t="s">
        <v>43</v>
      </c>
      <c r="P9398" t="s">
        <v>43</v>
      </c>
      <c r="Q9398" s="2">
        <v>44103</v>
      </c>
      <c r="R9398" t="s">
        <v>44</v>
      </c>
      <c r="S9398" t="s">
        <v>45</v>
      </c>
      <c r="T9398">
        <f>_xlfn.DAYS(Raw_data_US_healthcare[[#This Row],[Discharge Date]],Raw_data_US_healthcare[[#This Row],[Date of Admission]])</f>
        <v>6</v>
      </c>
    </row>
    <row r="9399" spans="1:20" x14ac:dyDescent="0.3">
      <c r="A9399" t="s">
        <v>26511</v>
      </c>
      <c r="B9399" t="s">
        <v>7562</v>
      </c>
      <c r="C9399">
        <v>28</v>
      </c>
      <c r="D9399" t="str">
        <f>IF(Raw_data_US_healthcare[[#This Row],[Age]]&lt;35,"Young",IF(Raw_data_US_healthcare[[#This Row],[Age]]&lt;60,"Middle","Senior"))</f>
        <v>Young</v>
      </c>
      <c r="E9399" t="s">
        <v>16</v>
      </c>
      <c r="F9399" t="s">
        <v>113</v>
      </c>
      <c r="G9399" t="s">
        <v>113</v>
      </c>
      <c r="H9399" t="s">
        <v>18</v>
      </c>
      <c r="I9399" s="2">
        <v>44456</v>
      </c>
      <c r="J9399" t="s">
        <v>25006</v>
      </c>
      <c r="K9399" t="s">
        <v>10163</v>
      </c>
      <c r="L9399" t="s">
        <v>31</v>
      </c>
      <c r="M9399">
        <v>50721.241999999998</v>
      </c>
      <c r="N9399">
        <v>224</v>
      </c>
      <c r="O9399" t="s">
        <v>43</v>
      </c>
      <c r="P9399" t="s">
        <v>43</v>
      </c>
      <c r="Q9399" s="2">
        <v>44460</v>
      </c>
      <c r="R9399" t="s">
        <v>48</v>
      </c>
      <c r="S9399" t="s">
        <v>24</v>
      </c>
      <c r="T9399">
        <f>_xlfn.DAYS(Raw_data_US_healthcare[[#This Row],[Discharge Date]],Raw_data_US_healthcare[[#This Row],[Date of Admission]])</f>
        <v>4</v>
      </c>
    </row>
    <row r="9400" spans="1:20" x14ac:dyDescent="0.3">
      <c r="A9400" t="s">
        <v>26512</v>
      </c>
      <c r="B9400" t="s">
        <v>25007</v>
      </c>
      <c r="C9400">
        <v>28</v>
      </c>
      <c r="D9400" t="str">
        <f>IF(Raw_data_US_healthcare[[#This Row],[Age]]&lt;35,"Young",IF(Raw_data_US_healthcare[[#This Row],[Age]]&lt;60,"Middle","Senior"))</f>
        <v>Young</v>
      </c>
      <c r="E9400" t="s">
        <v>26</v>
      </c>
      <c r="F9400" t="s">
        <v>113</v>
      </c>
      <c r="G9400" t="s">
        <v>113</v>
      </c>
      <c r="H9400" t="s">
        <v>36</v>
      </c>
      <c r="I9400" s="2">
        <v>45223</v>
      </c>
      <c r="J9400" t="s">
        <v>25008</v>
      </c>
      <c r="K9400" t="s">
        <v>25009</v>
      </c>
      <c r="L9400" t="s">
        <v>52</v>
      </c>
      <c r="M9400">
        <v>23759.026399999999</v>
      </c>
      <c r="N9400">
        <v>197</v>
      </c>
      <c r="O9400" t="s">
        <v>22</v>
      </c>
      <c r="P9400" t="s">
        <v>22</v>
      </c>
      <c r="Q9400" s="2">
        <v>45240</v>
      </c>
      <c r="R9400" t="s">
        <v>48</v>
      </c>
      <c r="S9400" t="s">
        <v>45</v>
      </c>
      <c r="T9400">
        <f>_xlfn.DAYS(Raw_data_US_healthcare[[#This Row],[Discharge Date]],Raw_data_US_healthcare[[#This Row],[Date of Admission]])</f>
        <v>17</v>
      </c>
    </row>
    <row r="9401" spans="1:20" x14ac:dyDescent="0.3">
      <c r="A9401" t="s">
        <v>26512</v>
      </c>
      <c r="B9401" t="s">
        <v>25010</v>
      </c>
      <c r="C9401">
        <v>55</v>
      </c>
      <c r="D9401" t="str">
        <f>IF(Raw_data_US_healthcare[[#This Row],[Age]]&lt;35,"Young",IF(Raw_data_US_healthcare[[#This Row],[Age]]&lt;60,"Middle","Senior"))</f>
        <v>Middle</v>
      </c>
      <c r="E9401" t="s">
        <v>26</v>
      </c>
      <c r="F9401" t="s">
        <v>49</v>
      </c>
      <c r="G9401" t="s">
        <v>49</v>
      </c>
      <c r="H9401" t="s">
        <v>28</v>
      </c>
      <c r="I9401" s="2">
        <v>44501</v>
      </c>
      <c r="J9401" t="s">
        <v>25011</v>
      </c>
      <c r="K9401" t="s">
        <v>25012</v>
      </c>
      <c r="L9401" t="s">
        <v>52</v>
      </c>
      <c r="M9401">
        <v>34498.845999999998</v>
      </c>
      <c r="N9401">
        <v>103</v>
      </c>
      <c r="O9401" t="s">
        <v>43</v>
      </c>
      <c r="P9401" t="s">
        <v>43</v>
      </c>
      <c r="Q9401" s="2">
        <v>44508</v>
      </c>
      <c r="R9401" t="s">
        <v>23</v>
      </c>
      <c r="S9401" t="s">
        <v>33</v>
      </c>
      <c r="T9401">
        <f>_xlfn.DAYS(Raw_data_US_healthcare[[#This Row],[Discharge Date]],Raw_data_US_healthcare[[#This Row],[Date of Admission]])</f>
        <v>7</v>
      </c>
    </row>
    <row r="9402" spans="1:20" x14ac:dyDescent="0.3">
      <c r="A9402" t="s">
        <v>26511</v>
      </c>
      <c r="B9402" t="s">
        <v>25013</v>
      </c>
      <c r="C9402">
        <v>51</v>
      </c>
      <c r="D9402" t="str">
        <f>IF(Raw_data_US_healthcare[[#This Row],[Age]]&lt;35,"Young",IF(Raw_data_US_healthcare[[#This Row],[Age]]&lt;60,"Middle","Senior"))</f>
        <v>Middle</v>
      </c>
      <c r="E9402" t="s">
        <v>16</v>
      </c>
      <c r="F9402" t="s">
        <v>228</v>
      </c>
      <c r="G9402" t="s">
        <v>228</v>
      </c>
      <c r="H9402" t="s">
        <v>26516</v>
      </c>
      <c r="I9402" s="2">
        <v>43593</v>
      </c>
      <c r="J9402" t="s">
        <v>25014</v>
      </c>
      <c r="K9402" t="s">
        <v>3399</v>
      </c>
      <c r="L9402" t="s">
        <v>60</v>
      </c>
      <c r="M9402">
        <v>22632.046600000001</v>
      </c>
      <c r="N9402">
        <v>457</v>
      </c>
      <c r="O9402" t="s">
        <v>39</v>
      </c>
      <c r="P9402" t="s">
        <v>39</v>
      </c>
      <c r="Q9402" s="2">
        <v>43615</v>
      </c>
      <c r="R9402" t="s">
        <v>32</v>
      </c>
      <c r="S9402" t="s">
        <v>33</v>
      </c>
      <c r="T9402">
        <f>_xlfn.DAYS(Raw_data_US_healthcare[[#This Row],[Discharge Date]],Raw_data_US_healthcare[[#This Row],[Date of Admission]])</f>
        <v>22</v>
      </c>
    </row>
    <row r="9403" spans="1:20" x14ac:dyDescent="0.3">
      <c r="A9403" t="s">
        <v>26512</v>
      </c>
      <c r="B9403" t="s">
        <v>25015</v>
      </c>
      <c r="C9403">
        <v>63</v>
      </c>
      <c r="D9403" t="str">
        <f>IF(Raw_data_US_healthcare[[#This Row],[Age]]&lt;35,"Young",IF(Raw_data_US_healthcare[[#This Row],[Age]]&lt;60,"Middle","Senior"))</f>
        <v>Senior</v>
      </c>
      <c r="E9403" t="s">
        <v>26</v>
      </c>
      <c r="F9403" t="s">
        <v>228</v>
      </c>
      <c r="G9403" t="s">
        <v>228</v>
      </c>
      <c r="H9403" t="s">
        <v>18</v>
      </c>
      <c r="I9403" s="2">
        <v>44224</v>
      </c>
      <c r="J9403" t="s">
        <v>25016</v>
      </c>
      <c r="K9403" t="s">
        <v>11318</v>
      </c>
      <c r="L9403" t="s">
        <v>21</v>
      </c>
      <c r="M9403">
        <v>27710.0897</v>
      </c>
      <c r="N9403">
        <v>458</v>
      </c>
      <c r="O9403" t="s">
        <v>39</v>
      </c>
      <c r="P9403" t="s">
        <v>39</v>
      </c>
      <c r="Q9403" s="2">
        <v>44251</v>
      </c>
      <c r="R9403" t="s">
        <v>48</v>
      </c>
      <c r="S9403" t="s">
        <v>33</v>
      </c>
      <c r="T9403">
        <f>_xlfn.DAYS(Raw_data_US_healthcare[[#This Row],[Discharge Date]],Raw_data_US_healthcare[[#This Row],[Date of Admission]])</f>
        <v>27</v>
      </c>
    </row>
    <row r="9404" spans="1:20" x14ac:dyDescent="0.3">
      <c r="A9404" t="s">
        <v>26511</v>
      </c>
      <c r="B9404" t="s">
        <v>25017</v>
      </c>
      <c r="C9404">
        <v>73</v>
      </c>
      <c r="D9404" t="str">
        <f>IF(Raw_data_US_healthcare[[#This Row],[Age]]&lt;35,"Young",IF(Raw_data_US_healthcare[[#This Row],[Age]]&lt;60,"Middle","Senior"))</f>
        <v>Senior</v>
      </c>
      <c r="E9404" t="s">
        <v>16</v>
      </c>
      <c r="F9404" t="s">
        <v>27</v>
      </c>
      <c r="G9404" t="s">
        <v>27</v>
      </c>
      <c r="H9404" t="s">
        <v>18</v>
      </c>
      <c r="I9404" s="2">
        <v>43749</v>
      </c>
      <c r="J9404" t="s">
        <v>25018</v>
      </c>
      <c r="K9404" t="s">
        <v>25019</v>
      </c>
      <c r="L9404" t="s">
        <v>21</v>
      </c>
      <c r="M9404">
        <v>2150.9095000000002</v>
      </c>
      <c r="N9404">
        <v>428</v>
      </c>
      <c r="O9404" t="s">
        <v>39</v>
      </c>
      <c r="P9404" t="s">
        <v>39</v>
      </c>
      <c r="Q9404" s="2">
        <v>43757</v>
      </c>
      <c r="R9404" t="s">
        <v>44</v>
      </c>
      <c r="S9404" t="s">
        <v>33</v>
      </c>
      <c r="T9404">
        <f>_xlfn.DAYS(Raw_data_US_healthcare[[#This Row],[Discharge Date]],Raw_data_US_healthcare[[#This Row],[Date of Admission]])</f>
        <v>8</v>
      </c>
    </row>
    <row r="9405" spans="1:20" x14ac:dyDescent="0.3">
      <c r="A9405" t="s">
        <v>26511</v>
      </c>
      <c r="B9405" t="s">
        <v>25020</v>
      </c>
      <c r="C9405">
        <v>83</v>
      </c>
      <c r="D9405" t="str">
        <f>IF(Raw_data_US_healthcare[[#This Row],[Age]]&lt;35,"Young",IF(Raw_data_US_healthcare[[#This Row],[Age]]&lt;60,"Middle","Senior"))</f>
        <v>Senior</v>
      </c>
      <c r="E9405" t="s">
        <v>16</v>
      </c>
      <c r="F9405" t="s">
        <v>49</v>
      </c>
      <c r="G9405" t="s">
        <v>49</v>
      </c>
      <c r="H9405" t="s">
        <v>26516</v>
      </c>
      <c r="I9405" s="2">
        <v>43574</v>
      </c>
      <c r="J9405" t="s">
        <v>25021</v>
      </c>
      <c r="K9405" t="s">
        <v>25022</v>
      </c>
      <c r="L9405" t="s">
        <v>21</v>
      </c>
      <c r="M9405">
        <v>24641.140599999999</v>
      </c>
      <c r="N9405">
        <v>475</v>
      </c>
      <c r="O9405" t="s">
        <v>39</v>
      </c>
      <c r="P9405" t="s">
        <v>39</v>
      </c>
      <c r="Q9405" s="2">
        <v>43583</v>
      </c>
      <c r="R9405" t="s">
        <v>83</v>
      </c>
      <c r="S9405" t="s">
        <v>24</v>
      </c>
      <c r="T9405">
        <f>_xlfn.DAYS(Raw_data_US_healthcare[[#This Row],[Discharge Date]],Raw_data_US_healthcare[[#This Row],[Date of Admission]])</f>
        <v>9</v>
      </c>
    </row>
    <row r="9406" spans="1:20" x14ac:dyDescent="0.3">
      <c r="A9406" t="s">
        <v>26512</v>
      </c>
      <c r="B9406" t="s">
        <v>25023</v>
      </c>
      <c r="C9406">
        <v>83</v>
      </c>
      <c r="D9406" t="str">
        <f>IF(Raw_data_US_healthcare[[#This Row],[Age]]&lt;35,"Young",IF(Raw_data_US_healthcare[[#This Row],[Age]]&lt;60,"Middle","Senior"))</f>
        <v>Senior</v>
      </c>
      <c r="E9406" t="s">
        <v>26</v>
      </c>
      <c r="F9406" t="s">
        <v>113</v>
      </c>
      <c r="G9406" t="s">
        <v>113</v>
      </c>
      <c r="H9406" t="s">
        <v>26516</v>
      </c>
      <c r="I9406" s="2">
        <v>43485</v>
      </c>
      <c r="J9406" t="s">
        <v>25024</v>
      </c>
      <c r="K9406" t="s">
        <v>25025</v>
      </c>
      <c r="L9406" t="s">
        <v>21</v>
      </c>
      <c r="M9406">
        <v>6359.3546999999999</v>
      </c>
      <c r="N9406">
        <v>391</v>
      </c>
      <c r="O9406" t="s">
        <v>43</v>
      </c>
      <c r="P9406" t="s">
        <v>43</v>
      </c>
      <c r="Q9406" s="2">
        <v>43489</v>
      </c>
      <c r="R9406" t="s">
        <v>48</v>
      </c>
      <c r="S9406" t="s">
        <v>33</v>
      </c>
      <c r="T9406">
        <f>_xlfn.DAYS(Raw_data_US_healthcare[[#This Row],[Discharge Date]],Raw_data_US_healthcare[[#This Row],[Date of Admission]])</f>
        <v>4</v>
      </c>
    </row>
    <row r="9407" spans="1:20" x14ac:dyDescent="0.3">
      <c r="A9407" t="s">
        <v>26512</v>
      </c>
      <c r="B9407" t="s">
        <v>25026</v>
      </c>
      <c r="C9407">
        <v>38</v>
      </c>
      <c r="D9407" t="str">
        <f>IF(Raw_data_US_healthcare[[#This Row],[Age]]&lt;35,"Young",IF(Raw_data_US_healthcare[[#This Row],[Age]]&lt;60,"Middle","Senior"))</f>
        <v>Middle</v>
      </c>
      <c r="E9407" t="s">
        <v>26</v>
      </c>
      <c r="F9407" t="s">
        <v>35</v>
      </c>
      <c r="G9407" t="s">
        <v>35</v>
      </c>
      <c r="H9407" t="s">
        <v>28</v>
      </c>
      <c r="I9407" s="2">
        <v>44126</v>
      </c>
      <c r="J9407" t="s">
        <v>25027</v>
      </c>
      <c r="K9407" t="s">
        <v>25028</v>
      </c>
      <c r="L9407" t="s">
        <v>31</v>
      </c>
      <c r="M9407">
        <v>6464.2011000000002</v>
      </c>
      <c r="N9407">
        <v>188</v>
      </c>
      <c r="O9407" t="s">
        <v>43</v>
      </c>
      <c r="P9407" t="s">
        <v>43</v>
      </c>
      <c r="Q9407" s="2">
        <v>44137</v>
      </c>
      <c r="R9407" t="s">
        <v>23</v>
      </c>
      <c r="S9407" t="s">
        <v>24</v>
      </c>
      <c r="T9407">
        <f>_xlfn.DAYS(Raw_data_US_healthcare[[#This Row],[Discharge Date]],Raw_data_US_healthcare[[#This Row],[Date of Admission]])</f>
        <v>11</v>
      </c>
    </row>
    <row r="9408" spans="1:20" x14ac:dyDescent="0.3">
      <c r="A9408" t="s">
        <v>26512</v>
      </c>
      <c r="B9408" t="s">
        <v>25029</v>
      </c>
      <c r="C9408">
        <v>67</v>
      </c>
      <c r="D9408" t="str">
        <f>IF(Raw_data_US_healthcare[[#This Row],[Age]]&lt;35,"Young",IF(Raw_data_US_healthcare[[#This Row],[Age]]&lt;60,"Middle","Senior"))</f>
        <v>Senior</v>
      </c>
      <c r="E9408" t="s">
        <v>26</v>
      </c>
      <c r="F9408" t="s">
        <v>27</v>
      </c>
      <c r="G9408" t="s">
        <v>27</v>
      </c>
      <c r="H9408" t="s">
        <v>26516</v>
      </c>
      <c r="I9408" s="2">
        <v>44461</v>
      </c>
      <c r="J9408" t="s">
        <v>25030</v>
      </c>
      <c r="K9408" t="s">
        <v>25031</v>
      </c>
      <c r="L9408" t="s">
        <v>21</v>
      </c>
      <c r="M9408">
        <v>19233.003400000001</v>
      </c>
      <c r="N9408">
        <v>340</v>
      </c>
      <c r="O9408" t="s">
        <v>43</v>
      </c>
      <c r="P9408" t="s">
        <v>43</v>
      </c>
      <c r="Q9408" s="2">
        <v>44489</v>
      </c>
      <c r="R9408" t="s">
        <v>44</v>
      </c>
      <c r="S9408" t="s">
        <v>33</v>
      </c>
      <c r="T9408">
        <f>_xlfn.DAYS(Raw_data_US_healthcare[[#This Row],[Discharge Date]],Raw_data_US_healthcare[[#This Row],[Date of Admission]])</f>
        <v>28</v>
      </c>
    </row>
    <row r="9409" spans="1:20" x14ac:dyDescent="0.3">
      <c r="A9409" t="s">
        <v>26512</v>
      </c>
      <c r="B9409" t="s">
        <v>25032</v>
      </c>
      <c r="C9409">
        <v>55</v>
      </c>
      <c r="D9409" t="str">
        <f>IF(Raw_data_US_healthcare[[#This Row],[Age]]&lt;35,"Young",IF(Raw_data_US_healthcare[[#This Row],[Age]]&lt;60,"Middle","Senior"))</f>
        <v>Middle</v>
      </c>
      <c r="E9409" t="s">
        <v>26</v>
      </c>
      <c r="F9409" t="s">
        <v>62</v>
      </c>
      <c r="G9409" t="s">
        <v>62</v>
      </c>
      <c r="H9409" t="s">
        <v>28</v>
      </c>
      <c r="I9409" s="2">
        <v>44156</v>
      </c>
      <c r="J9409" t="s">
        <v>25033</v>
      </c>
      <c r="K9409" t="s">
        <v>25034</v>
      </c>
      <c r="L9409" t="s">
        <v>56</v>
      </c>
      <c r="M9409">
        <v>15689.838299999999</v>
      </c>
      <c r="N9409">
        <v>367</v>
      </c>
      <c r="O9409" t="s">
        <v>43</v>
      </c>
      <c r="P9409" t="s">
        <v>43</v>
      </c>
      <c r="Q9409" s="2">
        <v>44178</v>
      </c>
      <c r="R9409" t="s">
        <v>48</v>
      </c>
      <c r="S9409" t="s">
        <v>24</v>
      </c>
      <c r="T9409">
        <f>_xlfn.DAYS(Raw_data_US_healthcare[[#This Row],[Discharge Date]],Raw_data_US_healthcare[[#This Row],[Date of Admission]])</f>
        <v>22</v>
      </c>
    </row>
    <row r="9410" spans="1:20" x14ac:dyDescent="0.3">
      <c r="A9410" t="s">
        <v>26511</v>
      </c>
      <c r="B9410" t="s">
        <v>25035</v>
      </c>
      <c r="C9410">
        <v>72</v>
      </c>
      <c r="D9410" t="str">
        <f>IF(Raw_data_US_healthcare[[#This Row],[Age]]&lt;35,"Young",IF(Raw_data_US_healthcare[[#This Row],[Age]]&lt;60,"Middle","Senior"))</f>
        <v>Senior</v>
      </c>
      <c r="E9410" t="s">
        <v>16</v>
      </c>
      <c r="F9410" t="s">
        <v>17</v>
      </c>
      <c r="G9410" t="s">
        <v>17</v>
      </c>
      <c r="H9410" t="s">
        <v>36</v>
      </c>
      <c r="I9410" s="2">
        <v>44354</v>
      </c>
      <c r="J9410" t="s">
        <v>25036</v>
      </c>
      <c r="K9410" t="s">
        <v>25037</v>
      </c>
      <c r="L9410" t="s">
        <v>21</v>
      </c>
      <c r="M9410">
        <v>20326.1325</v>
      </c>
      <c r="N9410">
        <v>481</v>
      </c>
      <c r="O9410" t="s">
        <v>22</v>
      </c>
      <c r="P9410" t="s">
        <v>22</v>
      </c>
      <c r="Q9410" s="2">
        <v>44362</v>
      </c>
      <c r="R9410" t="s">
        <v>23</v>
      </c>
      <c r="S9410" t="s">
        <v>45</v>
      </c>
      <c r="T9410">
        <f>_xlfn.DAYS(Raw_data_US_healthcare[[#This Row],[Discharge Date]],Raw_data_US_healthcare[[#This Row],[Date of Admission]])</f>
        <v>8</v>
      </c>
    </row>
    <row r="9411" spans="1:20" x14ac:dyDescent="0.3">
      <c r="A9411" t="s">
        <v>26512</v>
      </c>
      <c r="B9411" t="s">
        <v>25038</v>
      </c>
      <c r="C9411">
        <v>48</v>
      </c>
      <c r="D9411" t="str">
        <f>IF(Raw_data_US_healthcare[[#This Row],[Age]]&lt;35,"Young",IF(Raw_data_US_healthcare[[#This Row],[Age]]&lt;60,"Middle","Senior"))</f>
        <v>Middle</v>
      </c>
      <c r="E9411" t="s">
        <v>26</v>
      </c>
      <c r="F9411" t="s">
        <v>113</v>
      </c>
      <c r="G9411" t="s">
        <v>113</v>
      </c>
      <c r="H9411" t="s">
        <v>18</v>
      </c>
      <c r="I9411" s="2">
        <v>44067</v>
      </c>
      <c r="J9411" t="s">
        <v>25039</v>
      </c>
      <c r="K9411" t="s">
        <v>25040</v>
      </c>
      <c r="L9411" t="s">
        <v>31</v>
      </c>
      <c r="M9411">
        <v>2156.2660000000001</v>
      </c>
      <c r="N9411">
        <v>471</v>
      </c>
      <c r="O9411" t="s">
        <v>43</v>
      </c>
      <c r="P9411" t="s">
        <v>43</v>
      </c>
      <c r="Q9411" s="2">
        <v>44086</v>
      </c>
      <c r="R9411" t="s">
        <v>48</v>
      </c>
      <c r="S9411" t="s">
        <v>45</v>
      </c>
      <c r="T9411">
        <f>_xlfn.DAYS(Raw_data_US_healthcare[[#This Row],[Discharge Date]],Raw_data_US_healthcare[[#This Row],[Date of Admission]])</f>
        <v>19</v>
      </c>
    </row>
    <row r="9412" spans="1:20" x14ac:dyDescent="0.3">
      <c r="A9412" t="s">
        <v>26511</v>
      </c>
      <c r="B9412" t="s">
        <v>6887</v>
      </c>
      <c r="C9412">
        <v>37</v>
      </c>
      <c r="D9412" t="str">
        <f>IF(Raw_data_US_healthcare[[#This Row],[Age]]&lt;35,"Young",IF(Raw_data_US_healthcare[[#This Row],[Age]]&lt;60,"Middle","Senior"))</f>
        <v>Middle</v>
      </c>
      <c r="E9412" t="s">
        <v>16</v>
      </c>
      <c r="F9412" t="s">
        <v>113</v>
      </c>
      <c r="G9412" t="s">
        <v>113</v>
      </c>
      <c r="H9412" t="s">
        <v>69</v>
      </c>
      <c r="I9412" s="2">
        <v>44654</v>
      </c>
      <c r="J9412" t="s">
        <v>25041</v>
      </c>
      <c r="K9412" t="s">
        <v>25042</v>
      </c>
      <c r="L9412" t="s">
        <v>21</v>
      </c>
      <c r="M9412">
        <v>17379.812699999999</v>
      </c>
      <c r="N9412">
        <v>225</v>
      </c>
      <c r="O9412" t="s">
        <v>22</v>
      </c>
      <c r="P9412" t="s">
        <v>22</v>
      </c>
      <c r="Q9412" s="2">
        <v>44661</v>
      </c>
      <c r="R9412" t="s">
        <v>23</v>
      </c>
      <c r="S9412" t="s">
        <v>45</v>
      </c>
      <c r="T9412">
        <f>_xlfn.DAYS(Raw_data_US_healthcare[[#This Row],[Discharge Date]],Raw_data_US_healthcare[[#This Row],[Date of Admission]])</f>
        <v>7</v>
      </c>
    </row>
    <row r="9413" spans="1:20" x14ac:dyDescent="0.3">
      <c r="A9413" t="s">
        <v>26512</v>
      </c>
      <c r="B9413" t="s">
        <v>25043</v>
      </c>
      <c r="C9413">
        <v>83</v>
      </c>
      <c r="D9413" t="str">
        <f>IF(Raw_data_US_healthcare[[#This Row],[Age]]&lt;35,"Young",IF(Raw_data_US_healthcare[[#This Row],[Age]]&lt;60,"Middle","Senior"))</f>
        <v>Senior</v>
      </c>
      <c r="E9413" t="s">
        <v>26</v>
      </c>
      <c r="F9413" t="s">
        <v>62</v>
      </c>
      <c r="G9413" t="s">
        <v>62</v>
      </c>
      <c r="H9413" t="s">
        <v>18</v>
      </c>
      <c r="I9413" s="2">
        <v>43482</v>
      </c>
      <c r="J9413" t="s">
        <v>25044</v>
      </c>
      <c r="K9413" t="s">
        <v>8712</v>
      </c>
      <c r="L9413" t="s">
        <v>21</v>
      </c>
      <c r="M9413">
        <v>48466.948100000001</v>
      </c>
      <c r="N9413">
        <v>385</v>
      </c>
      <c r="O9413" t="s">
        <v>39</v>
      </c>
      <c r="P9413" t="s">
        <v>39</v>
      </c>
      <c r="Q9413" s="2">
        <v>43499</v>
      </c>
      <c r="R9413" t="s">
        <v>48</v>
      </c>
      <c r="S9413" t="s">
        <v>24</v>
      </c>
      <c r="T9413">
        <f>_xlfn.DAYS(Raw_data_US_healthcare[[#This Row],[Discharge Date]],Raw_data_US_healthcare[[#This Row],[Date of Admission]])</f>
        <v>17</v>
      </c>
    </row>
    <row r="9414" spans="1:20" x14ac:dyDescent="0.3">
      <c r="A9414" t="s">
        <v>26512</v>
      </c>
      <c r="B9414" t="s">
        <v>25045</v>
      </c>
      <c r="C9414">
        <v>39</v>
      </c>
      <c r="D9414" t="str">
        <f>IF(Raw_data_US_healthcare[[#This Row],[Age]]&lt;35,"Young",IF(Raw_data_US_healthcare[[#This Row],[Age]]&lt;60,"Middle","Senior"))</f>
        <v>Middle</v>
      </c>
      <c r="E9414" t="s">
        <v>26</v>
      </c>
      <c r="F9414" t="s">
        <v>17</v>
      </c>
      <c r="G9414" t="s">
        <v>17</v>
      </c>
      <c r="H9414" t="s">
        <v>28</v>
      </c>
      <c r="I9414" s="2">
        <v>44468</v>
      </c>
      <c r="J9414" t="s">
        <v>25046</v>
      </c>
      <c r="K9414" t="s">
        <v>3863</v>
      </c>
      <c r="L9414" t="s">
        <v>52</v>
      </c>
      <c r="M9414">
        <v>44699.594899999996</v>
      </c>
      <c r="N9414">
        <v>488</v>
      </c>
      <c r="O9414" t="s">
        <v>43</v>
      </c>
      <c r="P9414" t="s">
        <v>43</v>
      </c>
      <c r="Q9414" s="2">
        <v>44492</v>
      </c>
      <c r="R9414" t="s">
        <v>48</v>
      </c>
      <c r="S9414" t="s">
        <v>33</v>
      </c>
      <c r="T9414">
        <f>_xlfn.DAYS(Raw_data_US_healthcare[[#This Row],[Discharge Date]],Raw_data_US_healthcare[[#This Row],[Date of Admission]])</f>
        <v>24</v>
      </c>
    </row>
    <row r="9415" spans="1:20" x14ac:dyDescent="0.3">
      <c r="A9415" t="s">
        <v>26512</v>
      </c>
      <c r="B9415" t="s">
        <v>4007</v>
      </c>
      <c r="C9415">
        <v>47</v>
      </c>
      <c r="D9415" t="str">
        <f>IF(Raw_data_US_healthcare[[#This Row],[Age]]&lt;35,"Young",IF(Raw_data_US_healthcare[[#This Row],[Age]]&lt;60,"Middle","Senior"))</f>
        <v>Middle</v>
      </c>
      <c r="E9415" t="s">
        <v>26</v>
      </c>
      <c r="F9415" t="s">
        <v>62</v>
      </c>
      <c r="G9415" t="s">
        <v>62</v>
      </c>
      <c r="H9415" t="s">
        <v>26514</v>
      </c>
      <c r="I9415" s="2">
        <v>44343</v>
      </c>
      <c r="J9415" t="s">
        <v>18801</v>
      </c>
      <c r="K9415" t="s">
        <v>25047</v>
      </c>
      <c r="L9415" t="s">
        <v>56</v>
      </c>
      <c r="M9415">
        <v>20005.509399999999</v>
      </c>
      <c r="N9415">
        <v>476</v>
      </c>
      <c r="O9415" t="s">
        <v>22</v>
      </c>
      <c r="P9415" t="s">
        <v>22</v>
      </c>
      <c r="Q9415" s="2">
        <v>44355</v>
      </c>
      <c r="R9415" t="s">
        <v>32</v>
      </c>
      <c r="S9415" t="s">
        <v>33</v>
      </c>
      <c r="T9415">
        <f>_xlfn.DAYS(Raw_data_US_healthcare[[#This Row],[Discharge Date]],Raw_data_US_healthcare[[#This Row],[Date of Admission]])</f>
        <v>12</v>
      </c>
    </row>
    <row r="9416" spans="1:20" x14ac:dyDescent="0.3">
      <c r="A9416" t="s">
        <v>26511</v>
      </c>
      <c r="B9416" t="s">
        <v>4518</v>
      </c>
      <c r="C9416">
        <v>37</v>
      </c>
      <c r="D9416" t="str">
        <f>IF(Raw_data_US_healthcare[[#This Row],[Age]]&lt;35,"Young",IF(Raw_data_US_healthcare[[#This Row],[Age]]&lt;60,"Middle","Senior"))</f>
        <v>Middle</v>
      </c>
      <c r="E9416" t="s">
        <v>16</v>
      </c>
      <c r="F9416" t="s">
        <v>18964</v>
      </c>
      <c r="G9416" t="s">
        <v>88</v>
      </c>
      <c r="H9416" t="s">
        <v>36</v>
      </c>
      <c r="I9416" s="2">
        <v>44716</v>
      </c>
      <c r="J9416" t="s">
        <v>25048</v>
      </c>
      <c r="K9416" t="s">
        <v>25049</v>
      </c>
      <c r="L9416" t="s">
        <v>52</v>
      </c>
      <c r="M9416">
        <v>6370.8586999999998</v>
      </c>
      <c r="N9416">
        <v>446</v>
      </c>
      <c r="O9416" t="s">
        <v>22</v>
      </c>
      <c r="P9416" t="s">
        <v>22</v>
      </c>
      <c r="Q9416" s="2">
        <v>44720</v>
      </c>
      <c r="R9416" t="s">
        <v>44</v>
      </c>
      <c r="S9416" t="s">
        <v>24</v>
      </c>
      <c r="T9416">
        <f>_xlfn.DAYS(Raw_data_US_healthcare[[#This Row],[Discharge Date]],Raw_data_US_healthcare[[#This Row],[Date of Admission]])</f>
        <v>4</v>
      </c>
    </row>
    <row r="9417" spans="1:20" x14ac:dyDescent="0.3">
      <c r="A9417" t="s">
        <v>26512</v>
      </c>
      <c r="B9417" t="s">
        <v>25050</v>
      </c>
      <c r="C9417">
        <v>21</v>
      </c>
      <c r="D9417" t="str">
        <f>IF(Raw_data_US_healthcare[[#This Row],[Age]]&lt;35,"Young",IF(Raw_data_US_healthcare[[#This Row],[Age]]&lt;60,"Middle","Senior"))</f>
        <v>Young</v>
      </c>
      <c r="E9417" t="s">
        <v>26</v>
      </c>
      <c r="F9417" t="s">
        <v>228</v>
      </c>
      <c r="G9417" t="s">
        <v>228</v>
      </c>
      <c r="H9417" t="s">
        <v>36</v>
      </c>
      <c r="I9417" s="2">
        <v>43982</v>
      </c>
      <c r="J9417" t="s">
        <v>25051</v>
      </c>
      <c r="K9417" t="s">
        <v>25052</v>
      </c>
      <c r="L9417" t="s">
        <v>52</v>
      </c>
      <c r="M9417">
        <v>1967.1753000000001</v>
      </c>
      <c r="N9417">
        <v>383</v>
      </c>
      <c r="O9417" t="s">
        <v>22</v>
      </c>
      <c r="P9417" t="s">
        <v>22</v>
      </c>
      <c r="Q9417" s="2">
        <v>43982</v>
      </c>
      <c r="R9417" t="s">
        <v>32</v>
      </c>
      <c r="S9417" t="s">
        <v>45</v>
      </c>
      <c r="T9417">
        <f>_xlfn.DAYS(Raw_data_US_healthcare[[#This Row],[Discharge Date]],Raw_data_US_healthcare[[#This Row],[Date of Admission]])</f>
        <v>0</v>
      </c>
    </row>
    <row r="9418" spans="1:20" x14ac:dyDescent="0.3">
      <c r="A9418" t="s">
        <v>26511</v>
      </c>
      <c r="B9418" t="s">
        <v>25053</v>
      </c>
      <c r="C9418">
        <v>81</v>
      </c>
      <c r="D9418" t="str">
        <f>IF(Raw_data_US_healthcare[[#This Row],[Age]]&lt;35,"Young",IF(Raw_data_US_healthcare[[#This Row],[Age]]&lt;60,"Middle","Senior"))</f>
        <v>Senior</v>
      </c>
      <c r="E9418" t="s">
        <v>16</v>
      </c>
      <c r="F9418" t="s">
        <v>35</v>
      </c>
      <c r="G9418" t="s">
        <v>35</v>
      </c>
      <c r="H9418" t="s">
        <v>28</v>
      </c>
      <c r="I9418" s="2">
        <v>43838</v>
      </c>
      <c r="J9418" t="s">
        <v>25054</v>
      </c>
      <c r="K9418" t="s">
        <v>25055</v>
      </c>
      <c r="L9418" t="s">
        <v>21</v>
      </c>
      <c r="M9418">
        <v>31100.562699999999</v>
      </c>
      <c r="N9418">
        <v>494</v>
      </c>
      <c r="O9418" t="s">
        <v>43</v>
      </c>
      <c r="P9418" t="s">
        <v>43</v>
      </c>
      <c r="Q9418" s="2">
        <v>43840</v>
      </c>
      <c r="R9418" t="s">
        <v>23</v>
      </c>
      <c r="S9418" t="s">
        <v>45</v>
      </c>
      <c r="T9418">
        <f>_xlfn.DAYS(Raw_data_US_healthcare[[#This Row],[Discharge Date]],Raw_data_US_healthcare[[#This Row],[Date of Admission]])</f>
        <v>2</v>
      </c>
    </row>
    <row r="9419" spans="1:20" x14ac:dyDescent="0.3">
      <c r="A9419" t="s">
        <v>26511</v>
      </c>
      <c r="B9419" t="s">
        <v>15682</v>
      </c>
      <c r="C9419">
        <v>27</v>
      </c>
      <c r="D9419" t="str">
        <f>IF(Raw_data_US_healthcare[[#This Row],[Age]]&lt;35,"Young",IF(Raw_data_US_healthcare[[#This Row],[Age]]&lt;60,"Middle","Senior"))</f>
        <v>Young</v>
      </c>
      <c r="E9419" t="s">
        <v>16</v>
      </c>
      <c r="F9419" t="s">
        <v>228</v>
      </c>
      <c r="G9419" t="s">
        <v>228</v>
      </c>
      <c r="H9419" t="s">
        <v>36</v>
      </c>
      <c r="I9419" s="2">
        <v>44732</v>
      </c>
      <c r="J9419" t="s">
        <v>25056</v>
      </c>
      <c r="K9419" t="s">
        <v>25057</v>
      </c>
      <c r="L9419" t="s">
        <v>31</v>
      </c>
      <c r="M9419">
        <v>16899.593199999999</v>
      </c>
      <c r="N9419">
        <v>494</v>
      </c>
      <c r="O9419" t="s">
        <v>22</v>
      </c>
      <c r="P9419" t="s">
        <v>22</v>
      </c>
      <c r="Q9419" s="2">
        <v>44752</v>
      </c>
      <c r="R9419" t="s">
        <v>48</v>
      </c>
      <c r="S9419" t="s">
        <v>45</v>
      </c>
      <c r="T9419">
        <f>_xlfn.DAYS(Raw_data_US_healthcare[[#This Row],[Discharge Date]],Raw_data_US_healthcare[[#This Row],[Date of Admission]])</f>
        <v>20</v>
      </c>
    </row>
    <row r="9420" spans="1:20" x14ac:dyDescent="0.3">
      <c r="A9420" t="s">
        <v>26511</v>
      </c>
      <c r="B9420" t="s">
        <v>25058</v>
      </c>
      <c r="C9420">
        <v>43</v>
      </c>
      <c r="D9420" t="str">
        <f>IF(Raw_data_US_healthcare[[#This Row],[Age]]&lt;35,"Young",IF(Raw_data_US_healthcare[[#This Row],[Age]]&lt;60,"Middle","Senior"))</f>
        <v>Middle</v>
      </c>
      <c r="E9420" t="s">
        <v>16</v>
      </c>
      <c r="F9420" t="s">
        <v>228</v>
      </c>
      <c r="G9420" t="s">
        <v>228</v>
      </c>
      <c r="H9420" t="s">
        <v>26514</v>
      </c>
      <c r="I9420" s="2">
        <v>45193</v>
      </c>
      <c r="J9420" t="s">
        <v>25059</v>
      </c>
      <c r="K9420" t="s">
        <v>25060</v>
      </c>
      <c r="L9420" t="s">
        <v>31</v>
      </c>
      <c r="M9420">
        <v>18806.3861</v>
      </c>
      <c r="N9420">
        <v>292</v>
      </c>
      <c r="O9420" t="s">
        <v>43</v>
      </c>
      <c r="P9420" t="s">
        <v>43</v>
      </c>
      <c r="Q9420" s="2">
        <v>45195</v>
      </c>
      <c r="R9420" t="s">
        <v>83</v>
      </c>
      <c r="S9420" t="s">
        <v>45</v>
      </c>
      <c r="T9420">
        <f>_xlfn.DAYS(Raw_data_US_healthcare[[#This Row],[Discharge Date]],Raw_data_US_healthcare[[#This Row],[Date of Admission]])</f>
        <v>2</v>
      </c>
    </row>
    <row r="9421" spans="1:20" x14ac:dyDescent="0.3">
      <c r="A9421" t="s">
        <v>26511</v>
      </c>
      <c r="B9421" t="s">
        <v>25061</v>
      </c>
      <c r="C9421">
        <v>35</v>
      </c>
      <c r="D9421" t="str">
        <f>IF(Raw_data_US_healthcare[[#This Row],[Age]]&lt;35,"Young",IF(Raw_data_US_healthcare[[#This Row],[Age]]&lt;60,"Middle","Senior"))</f>
        <v>Middle</v>
      </c>
      <c r="E9421" t="s">
        <v>16</v>
      </c>
      <c r="F9421" t="s">
        <v>49</v>
      </c>
      <c r="G9421" t="s">
        <v>49</v>
      </c>
      <c r="H9421" t="s">
        <v>36</v>
      </c>
      <c r="I9421" s="2">
        <v>44246</v>
      </c>
      <c r="J9421" t="s">
        <v>25062</v>
      </c>
      <c r="K9421" t="s">
        <v>25063</v>
      </c>
      <c r="L9421" t="s">
        <v>21</v>
      </c>
      <c r="M9421">
        <v>10780.856100000001</v>
      </c>
      <c r="N9421">
        <v>238</v>
      </c>
      <c r="O9421" t="s">
        <v>22</v>
      </c>
      <c r="P9421" t="s">
        <v>22</v>
      </c>
      <c r="Q9421" s="2">
        <v>44266</v>
      </c>
      <c r="R9421" t="s">
        <v>83</v>
      </c>
      <c r="S9421" t="s">
        <v>45</v>
      </c>
      <c r="T9421">
        <f>_xlfn.DAYS(Raw_data_US_healthcare[[#This Row],[Discharge Date]],Raw_data_US_healthcare[[#This Row],[Date of Admission]])</f>
        <v>20</v>
      </c>
    </row>
    <row r="9422" spans="1:20" x14ac:dyDescent="0.3">
      <c r="A9422" t="s">
        <v>26512</v>
      </c>
      <c r="B9422" t="s">
        <v>25064</v>
      </c>
      <c r="C9422">
        <v>73</v>
      </c>
      <c r="D9422" t="str">
        <f>IF(Raw_data_US_healthcare[[#This Row],[Age]]&lt;35,"Young",IF(Raw_data_US_healthcare[[#This Row],[Age]]&lt;60,"Middle","Senior"))</f>
        <v>Senior</v>
      </c>
      <c r="E9422" t="s">
        <v>26</v>
      </c>
      <c r="F9422" t="s">
        <v>113</v>
      </c>
      <c r="G9422" t="s">
        <v>113</v>
      </c>
      <c r="H9422" t="s">
        <v>18</v>
      </c>
      <c r="I9422" s="2">
        <v>44711</v>
      </c>
      <c r="J9422" t="s">
        <v>25065</v>
      </c>
      <c r="K9422" t="s">
        <v>25066</v>
      </c>
      <c r="L9422" t="s">
        <v>21</v>
      </c>
      <c r="M9422">
        <v>42056.831599999998</v>
      </c>
      <c r="N9422">
        <v>274</v>
      </c>
      <c r="O9422" t="s">
        <v>39</v>
      </c>
      <c r="P9422" t="s">
        <v>39</v>
      </c>
      <c r="Q9422" s="2">
        <v>44717</v>
      </c>
      <c r="R9422" t="s">
        <v>48</v>
      </c>
      <c r="S9422" t="s">
        <v>45</v>
      </c>
      <c r="T9422">
        <f>_xlfn.DAYS(Raw_data_US_healthcare[[#This Row],[Discharge Date]],Raw_data_US_healthcare[[#This Row],[Date of Admission]])</f>
        <v>6</v>
      </c>
    </row>
    <row r="9423" spans="1:20" x14ac:dyDescent="0.3">
      <c r="A9423" t="s">
        <v>26512</v>
      </c>
      <c r="B9423" t="s">
        <v>2646</v>
      </c>
      <c r="C9423">
        <v>41</v>
      </c>
      <c r="D9423" t="str">
        <f>IF(Raw_data_US_healthcare[[#This Row],[Age]]&lt;35,"Young",IF(Raw_data_US_healthcare[[#This Row],[Age]]&lt;60,"Middle","Senior"))</f>
        <v>Middle</v>
      </c>
      <c r="E9423" t="s">
        <v>26</v>
      </c>
      <c r="F9423" t="s">
        <v>113</v>
      </c>
      <c r="G9423" t="s">
        <v>113</v>
      </c>
      <c r="H9423" t="s">
        <v>69</v>
      </c>
      <c r="I9423" s="2">
        <v>44492</v>
      </c>
      <c r="J9423" t="s">
        <v>25067</v>
      </c>
      <c r="K9423" t="s">
        <v>25068</v>
      </c>
      <c r="L9423" t="s">
        <v>56</v>
      </c>
      <c r="M9423">
        <v>58231.332300000002</v>
      </c>
      <c r="N9423">
        <v>369</v>
      </c>
      <c r="O9423" t="s">
        <v>39</v>
      </c>
      <c r="P9423" t="s">
        <v>39</v>
      </c>
      <c r="Q9423" s="2">
        <v>44506</v>
      </c>
      <c r="R9423" t="s">
        <v>32</v>
      </c>
      <c r="S9423" t="s">
        <v>45</v>
      </c>
      <c r="T9423">
        <f>_xlfn.DAYS(Raw_data_US_healthcare[[#This Row],[Discharge Date]],Raw_data_US_healthcare[[#This Row],[Date of Admission]])</f>
        <v>14</v>
      </c>
    </row>
    <row r="9424" spans="1:20" x14ac:dyDescent="0.3">
      <c r="A9424" t="s">
        <v>26512</v>
      </c>
      <c r="B9424" t="s">
        <v>25069</v>
      </c>
      <c r="C9424">
        <v>84</v>
      </c>
      <c r="D9424" t="str">
        <f>IF(Raw_data_US_healthcare[[#This Row],[Age]]&lt;35,"Young",IF(Raw_data_US_healthcare[[#This Row],[Age]]&lt;60,"Middle","Senior"))</f>
        <v>Senior</v>
      </c>
      <c r="E9424" t="s">
        <v>26</v>
      </c>
      <c r="F9424" t="s">
        <v>113</v>
      </c>
      <c r="G9424" t="s">
        <v>113</v>
      </c>
      <c r="H9424" t="s">
        <v>26514</v>
      </c>
      <c r="I9424" s="2">
        <v>43410</v>
      </c>
      <c r="J9424" t="s">
        <v>15060</v>
      </c>
      <c r="K9424" t="s">
        <v>25070</v>
      </c>
      <c r="L9424" t="s">
        <v>21</v>
      </c>
      <c r="M9424">
        <v>29657.240600000001</v>
      </c>
      <c r="N9424">
        <v>476</v>
      </c>
      <c r="O9424" t="s">
        <v>43</v>
      </c>
      <c r="P9424" t="s">
        <v>43</v>
      </c>
      <c r="Q9424" s="2">
        <v>43412</v>
      </c>
      <c r="R9424" t="s">
        <v>83</v>
      </c>
      <c r="S9424" t="s">
        <v>45</v>
      </c>
      <c r="T9424">
        <f>_xlfn.DAYS(Raw_data_US_healthcare[[#This Row],[Discharge Date]],Raw_data_US_healthcare[[#This Row],[Date of Admission]])</f>
        <v>2</v>
      </c>
    </row>
    <row r="9425" spans="1:20" x14ac:dyDescent="0.3">
      <c r="A9425" t="s">
        <v>26511</v>
      </c>
      <c r="B9425" t="s">
        <v>25071</v>
      </c>
      <c r="C9425">
        <v>35</v>
      </c>
      <c r="D9425" t="str">
        <f>IF(Raw_data_US_healthcare[[#This Row],[Age]]&lt;35,"Young",IF(Raw_data_US_healthcare[[#This Row],[Age]]&lt;60,"Middle","Senior"))</f>
        <v>Middle</v>
      </c>
      <c r="E9425" t="s">
        <v>16</v>
      </c>
      <c r="F9425" t="s">
        <v>228</v>
      </c>
      <c r="G9425" t="s">
        <v>228</v>
      </c>
      <c r="H9425" t="s">
        <v>36</v>
      </c>
      <c r="I9425" s="2">
        <v>43609</v>
      </c>
      <c r="J9425" t="s">
        <v>4173</v>
      </c>
      <c r="K9425" t="s">
        <v>25072</v>
      </c>
      <c r="L9425" t="s">
        <v>52</v>
      </c>
      <c r="M9425">
        <v>17946.769100000001</v>
      </c>
      <c r="N9425">
        <v>421</v>
      </c>
      <c r="O9425" t="s">
        <v>39</v>
      </c>
      <c r="P9425" t="s">
        <v>39</v>
      </c>
      <c r="Q9425" s="2">
        <v>43632</v>
      </c>
      <c r="R9425" t="s">
        <v>23</v>
      </c>
      <c r="S9425" t="s">
        <v>33</v>
      </c>
      <c r="T9425">
        <f>_xlfn.DAYS(Raw_data_US_healthcare[[#This Row],[Discharge Date]],Raw_data_US_healthcare[[#This Row],[Date of Admission]])</f>
        <v>23</v>
      </c>
    </row>
    <row r="9426" spans="1:20" x14ac:dyDescent="0.3">
      <c r="A9426" t="s">
        <v>26511</v>
      </c>
      <c r="B9426" t="s">
        <v>25073</v>
      </c>
      <c r="C9426">
        <v>82</v>
      </c>
      <c r="D9426" t="str">
        <f>IF(Raw_data_US_healthcare[[#This Row],[Age]]&lt;35,"Young",IF(Raw_data_US_healthcare[[#This Row],[Age]]&lt;60,"Middle","Senior"))</f>
        <v>Senior</v>
      </c>
      <c r="E9426" t="s">
        <v>16</v>
      </c>
      <c r="F9426" t="s">
        <v>35</v>
      </c>
      <c r="G9426" t="s">
        <v>35</v>
      </c>
      <c r="H9426" t="s">
        <v>26514</v>
      </c>
      <c r="I9426" s="2">
        <v>44329</v>
      </c>
      <c r="J9426" t="s">
        <v>12392</v>
      </c>
      <c r="K9426" t="s">
        <v>25074</v>
      </c>
      <c r="L9426" t="s">
        <v>21</v>
      </c>
      <c r="M9426">
        <v>25596.7166</v>
      </c>
      <c r="N9426">
        <v>372</v>
      </c>
      <c r="O9426" t="s">
        <v>22</v>
      </c>
      <c r="P9426" t="s">
        <v>22</v>
      </c>
      <c r="Q9426" s="2">
        <v>44347</v>
      </c>
      <c r="R9426" t="s">
        <v>23</v>
      </c>
      <c r="S9426" t="s">
        <v>33</v>
      </c>
      <c r="T9426">
        <f>_xlfn.DAYS(Raw_data_US_healthcare[[#This Row],[Discharge Date]],Raw_data_US_healthcare[[#This Row],[Date of Admission]])</f>
        <v>18</v>
      </c>
    </row>
    <row r="9427" spans="1:20" x14ac:dyDescent="0.3">
      <c r="A9427" t="s">
        <v>26512</v>
      </c>
      <c r="B9427" t="s">
        <v>25075</v>
      </c>
      <c r="C9427">
        <v>31</v>
      </c>
      <c r="D9427" t="str">
        <f>IF(Raw_data_US_healthcare[[#This Row],[Age]]&lt;35,"Young",IF(Raw_data_US_healthcare[[#This Row],[Age]]&lt;60,"Middle","Senior"))</f>
        <v>Young</v>
      </c>
      <c r="E9427" t="s">
        <v>26</v>
      </c>
      <c r="F9427" t="s">
        <v>62</v>
      </c>
      <c r="G9427" t="s">
        <v>62</v>
      </c>
      <c r="H9427" t="s">
        <v>28</v>
      </c>
      <c r="I9427" s="2">
        <v>44487</v>
      </c>
      <c r="J9427" t="s">
        <v>25076</v>
      </c>
      <c r="K9427" t="s">
        <v>25077</v>
      </c>
      <c r="L9427" t="s">
        <v>60</v>
      </c>
      <c r="M9427">
        <v>26815.063999999998</v>
      </c>
      <c r="N9427">
        <v>417</v>
      </c>
      <c r="O9427" t="s">
        <v>39</v>
      </c>
      <c r="P9427" t="s">
        <v>39</v>
      </c>
      <c r="Q9427" s="2">
        <v>44501</v>
      </c>
      <c r="R9427" t="s">
        <v>32</v>
      </c>
      <c r="S9427" t="s">
        <v>45</v>
      </c>
      <c r="T9427">
        <f>_xlfn.DAYS(Raw_data_US_healthcare[[#This Row],[Discharge Date]],Raw_data_US_healthcare[[#This Row],[Date of Admission]])</f>
        <v>14</v>
      </c>
    </row>
    <row r="9428" spans="1:20" x14ac:dyDescent="0.3">
      <c r="A9428" t="s">
        <v>26512</v>
      </c>
      <c r="B9428" t="s">
        <v>25078</v>
      </c>
      <c r="C9428">
        <v>77</v>
      </c>
      <c r="D9428" t="str">
        <f>IF(Raw_data_US_healthcare[[#This Row],[Age]]&lt;35,"Young",IF(Raw_data_US_healthcare[[#This Row],[Age]]&lt;60,"Middle","Senior"))</f>
        <v>Senior</v>
      </c>
      <c r="E9428" t="s">
        <v>26</v>
      </c>
      <c r="F9428" t="s">
        <v>27</v>
      </c>
      <c r="G9428" t="s">
        <v>27</v>
      </c>
      <c r="H9428" t="s">
        <v>26516</v>
      </c>
      <c r="I9428" s="2">
        <v>45141</v>
      </c>
      <c r="J9428" t="s">
        <v>25079</v>
      </c>
      <c r="K9428" t="s">
        <v>3907</v>
      </c>
      <c r="L9428" t="s">
        <v>21</v>
      </c>
      <c r="M9428">
        <v>25861.095499999999</v>
      </c>
      <c r="N9428">
        <v>215</v>
      </c>
      <c r="O9428" t="s">
        <v>43</v>
      </c>
      <c r="P9428" t="s">
        <v>43</v>
      </c>
      <c r="Q9428" s="2">
        <v>45158</v>
      </c>
      <c r="R9428" t="s">
        <v>44</v>
      </c>
      <c r="S9428" t="s">
        <v>24</v>
      </c>
      <c r="T9428">
        <f>_xlfn.DAYS(Raw_data_US_healthcare[[#This Row],[Discharge Date]],Raw_data_US_healthcare[[#This Row],[Date of Admission]])</f>
        <v>17</v>
      </c>
    </row>
    <row r="9429" spans="1:20" x14ac:dyDescent="0.3">
      <c r="A9429" t="s">
        <v>26512</v>
      </c>
      <c r="B9429" t="s">
        <v>25080</v>
      </c>
      <c r="C9429">
        <v>36</v>
      </c>
      <c r="D9429" t="str">
        <f>IF(Raw_data_US_healthcare[[#This Row],[Age]]&lt;35,"Young",IF(Raw_data_US_healthcare[[#This Row],[Age]]&lt;60,"Middle","Senior"))</f>
        <v>Middle</v>
      </c>
      <c r="E9429" t="s">
        <v>26</v>
      </c>
      <c r="F9429" t="s">
        <v>49</v>
      </c>
      <c r="G9429" t="s">
        <v>49</v>
      </c>
      <c r="H9429" t="s">
        <v>18</v>
      </c>
      <c r="I9429" s="2">
        <v>44516</v>
      </c>
      <c r="J9429" t="s">
        <v>25081</v>
      </c>
      <c r="K9429" t="s">
        <v>25082</v>
      </c>
      <c r="L9429" t="s">
        <v>21</v>
      </c>
      <c r="M9429">
        <v>10663.255499999999</v>
      </c>
      <c r="N9429">
        <v>327</v>
      </c>
      <c r="O9429" t="s">
        <v>39</v>
      </c>
      <c r="P9429" t="s">
        <v>39</v>
      </c>
      <c r="Q9429" s="2">
        <v>44530</v>
      </c>
      <c r="R9429" t="s">
        <v>83</v>
      </c>
      <c r="S9429" t="s">
        <v>33</v>
      </c>
      <c r="T9429">
        <f>_xlfn.DAYS(Raw_data_US_healthcare[[#This Row],[Discharge Date]],Raw_data_US_healthcare[[#This Row],[Date of Admission]])</f>
        <v>14</v>
      </c>
    </row>
    <row r="9430" spans="1:20" x14ac:dyDescent="0.3">
      <c r="A9430" t="s">
        <v>26511</v>
      </c>
      <c r="B9430" t="s">
        <v>4460</v>
      </c>
      <c r="C9430">
        <v>70</v>
      </c>
      <c r="D9430" t="str">
        <f>IF(Raw_data_US_healthcare[[#This Row],[Age]]&lt;35,"Young",IF(Raw_data_US_healthcare[[#This Row],[Age]]&lt;60,"Middle","Senior"))</f>
        <v>Senior</v>
      </c>
      <c r="E9430" t="s">
        <v>16</v>
      </c>
      <c r="F9430" t="s">
        <v>62</v>
      </c>
      <c r="G9430" t="s">
        <v>62</v>
      </c>
      <c r="H9430" t="s">
        <v>28</v>
      </c>
      <c r="I9430" s="2">
        <v>44180</v>
      </c>
      <c r="J9430" t="s">
        <v>14246</v>
      </c>
      <c r="K9430" t="s">
        <v>25083</v>
      </c>
      <c r="L9430" t="s">
        <v>21</v>
      </c>
      <c r="M9430">
        <v>10073.0954</v>
      </c>
      <c r="N9430">
        <v>114</v>
      </c>
      <c r="O9430" t="s">
        <v>39</v>
      </c>
      <c r="P9430" t="s">
        <v>39</v>
      </c>
      <c r="Q9430" s="2">
        <v>44183</v>
      </c>
      <c r="R9430" t="s">
        <v>44</v>
      </c>
      <c r="S9430" t="s">
        <v>33</v>
      </c>
      <c r="T9430">
        <f>_xlfn.DAYS(Raw_data_US_healthcare[[#This Row],[Discharge Date]],Raw_data_US_healthcare[[#This Row],[Date of Admission]])</f>
        <v>3</v>
      </c>
    </row>
    <row r="9431" spans="1:20" x14ac:dyDescent="0.3">
      <c r="A9431" t="s">
        <v>26511</v>
      </c>
      <c r="B9431" t="s">
        <v>25084</v>
      </c>
      <c r="C9431">
        <v>49</v>
      </c>
      <c r="D9431" t="str">
        <f>IF(Raw_data_US_healthcare[[#This Row],[Age]]&lt;35,"Young",IF(Raw_data_US_healthcare[[#This Row],[Age]]&lt;60,"Middle","Senior"))</f>
        <v>Middle</v>
      </c>
      <c r="E9431" t="s">
        <v>16</v>
      </c>
      <c r="F9431" t="s">
        <v>17</v>
      </c>
      <c r="G9431" t="s">
        <v>17</v>
      </c>
      <c r="H9431" t="s">
        <v>36</v>
      </c>
      <c r="I9431" s="2">
        <v>44511</v>
      </c>
      <c r="J9431" t="s">
        <v>25085</v>
      </c>
      <c r="K9431" t="s">
        <v>25086</v>
      </c>
      <c r="L9431" t="s">
        <v>60</v>
      </c>
      <c r="M9431">
        <v>13690.8012</v>
      </c>
      <c r="N9431">
        <v>178</v>
      </c>
      <c r="O9431" t="s">
        <v>22</v>
      </c>
      <c r="P9431" t="s">
        <v>22</v>
      </c>
      <c r="Q9431" s="2">
        <v>44521</v>
      </c>
      <c r="R9431" t="s">
        <v>23</v>
      </c>
      <c r="S9431" t="s">
        <v>33</v>
      </c>
      <c r="T9431">
        <f>_xlfn.DAYS(Raw_data_US_healthcare[[#This Row],[Discharge Date]],Raw_data_US_healthcare[[#This Row],[Date of Admission]])</f>
        <v>10</v>
      </c>
    </row>
    <row r="9432" spans="1:20" x14ac:dyDescent="0.3">
      <c r="A9432" t="s">
        <v>26512</v>
      </c>
      <c r="B9432" t="s">
        <v>25087</v>
      </c>
      <c r="C9432">
        <v>28</v>
      </c>
      <c r="D9432" t="str">
        <f>IF(Raw_data_US_healthcare[[#This Row],[Age]]&lt;35,"Young",IF(Raw_data_US_healthcare[[#This Row],[Age]]&lt;60,"Middle","Senior"))</f>
        <v>Young</v>
      </c>
      <c r="E9432" t="s">
        <v>26</v>
      </c>
      <c r="F9432" t="s">
        <v>49</v>
      </c>
      <c r="G9432" t="s">
        <v>49</v>
      </c>
      <c r="H9432" t="s">
        <v>18</v>
      </c>
      <c r="I9432" s="2">
        <v>44270</v>
      </c>
      <c r="J9432" t="s">
        <v>25088</v>
      </c>
      <c r="K9432" t="s">
        <v>25089</v>
      </c>
      <c r="L9432" t="s">
        <v>31</v>
      </c>
      <c r="M9432">
        <v>23512.221099999999</v>
      </c>
      <c r="N9432">
        <v>172</v>
      </c>
      <c r="O9432" t="s">
        <v>39</v>
      </c>
      <c r="P9432" t="s">
        <v>39</v>
      </c>
      <c r="Q9432" s="2">
        <v>44272</v>
      </c>
      <c r="R9432" t="s">
        <v>44</v>
      </c>
      <c r="S9432" t="s">
        <v>33</v>
      </c>
      <c r="T9432">
        <f>_xlfn.DAYS(Raw_data_US_healthcare[[#This Row],[Discharge Date]],Raw_data_US_healthcare[[#This Row],[Date of Admission]])</f>
        <v>2</v>
      </c>
    </row>
    <row r="9433" spans="1:20" x14ac:dyDescent="0.3">
      <c r="A9433" t="s">
        <v>26511</v>
      </c>
      <c r="B9433" t="s">
        <v>25090</v>
      </c>
      <c r="C9433">
        <v>65</v>
      </c>
      <c r="D9433" t="str">
        <f>IF(Raw_data_US_healthcare[[#This Row],[Age]]&lt;35,"Young",IF(Raw_data_US_healthcare[[#This Row],[Age]]&lt;60,"Middle","Senior"))</f>
        <v>Senior</v>
      </c>
      <c r="E9433" t="s">
        <v>16</v>
      </c>
      <c r="F9433" t="s">
        <v>35</v>
      </c>
      <c r="G9433" t="s">
        <v>35</v>
      </c>
      <c r="H9433" t="s">
        <v>26514</v>
      </c>
      <c r="I9433" s="2">
        <v>44714</v>
      </c>
      <c r="J9433" t="s">
        <v>25091</v>
      </c>
      <c r="K9433" t="s">
        <v>25092</v>
      </c>
      <c r="L9433" t="s">
        <v>21</v>
      </c>
      <c r="M9433">
        <v>35968.601699999999</v>
      </c>
      <c r="N9433">
        <v>191</v>
      </c>
      <c r="O9433" t="s">
        <v>43</v>
      </c>
      <c r="P9433" t="s">
        <v>43</v>
      </c>
      <c r="Q9433" s="2">
        <v>44730</v>
      </c>
      <c r="R9433" t="s">
        <v>83</v>
      </c>
      <c r="S9433" t="s">
        <v>33</v>
      </c>
      <c r="T9433">
        <f>_xlfn.DAYS(Raw_data_US_healthcare[[#This Row],[Discharge Date]],Raw_data_US_healthcare[[#This Row],[Date of Admission]])</f>
        <v>16</v>
      </c>
    </row>
    <row r="9434" spans="1:20" x14ac:dyDescent="0.3">
      <c r="A9434" t="s">
        <v>26512</v>
      </c>
      <c r="B9434" t="s">
        <v>25093</v>
      </c>
      <c r="C9434">
        <v>26</v>
      </c>
      <c r="D9434" t="str">
        <f>IF(Raw_data_US_healthcare[[#This Row],[Age]]&lt;35,"Young",IF(Raw_data_US_healthcare[[#This Row],[Age]]&lt;60,"Middle","Senior"))</f>
        <v>Young</v>
      </c>
      <c r="E9434" t="s">
        <v>26</v>
      </c>
      <c r="F9434" t="s">
        <v>35</v>
      </c>
      <c r="G9434" t="s">
        <v>35</v>
      </c>
      <c r="H9434" t="s">
        <v>36</v>
      </c>
      <c r="I9434" s="2">
        <v>43992</v>
      </c>
      <c r="J9434" t="s">
        <v>25094</v>
      </c>
      <c r="K9434" t="s">
        <v>25095</v>
      </c>
      <c r="L9434" t="s">
        <v>56</v>
      </c>
      <c r="M9434">
        <v>9498.2757000000001</v>
      </c>
      <c r="N9434">
        <v>366</v>
      </c>
      <c r="O9434" t="s">
        <v>39</v>
      </c>
      <c r="P9434" t="s">
        <v>39</v>
      </c>
      <c r="Q9434" s="2">
        <v>44016</v>
      </c>
      <c r="R9434" t="s">
        <v>48</v>
      </c>
      <c r="S9434" t="s">
        <v>24</v>
      </c>
      <c r="T9434">
        <f>_xlfn.DAYS(Raw_data_US_healthcare[[#This Row],[Discharge Date]],Raw_data_US_healthcare[[#This Row],[Date of Admission]])</f>
        <v>24</v>
      </c>
    </row>
    <row r="9435" spans="1:20" x14ac:dyDescent="0.3">
      <c r="A9435" t="s">
        <v>26512</v>
      </c>
      <c r="B9435" t="s">
        <v>25096</v>
      </c>
      <c r="C9435">
        <v>77</v>
      </c>
      <c r="D9435" t="str">
        <f>IF(Raw_data_US_healthcare[[#This Row],[Age]]&lt;35,"Young",IF(Raw_data_US_healthcare[[#This Row],[Age]]&lt;60,"Middle","Senior"))</f>
        <v>Senior</v>
      </c>
      <c r="E9435" t="s">
        <v>26</v>
      </c>
      <c r="F9435" t="s">
        <v>17</v>
      </c>
      <c r="G9435" t="s">
        <v>17</v>
      </c>
      <c r="H9435" t="s">
        <v>26516</v>
      </c>
      <c r="I9435" s="2">
        <v>43733</v>
      </c>
      <c r="J9435" t="s">
        <v>25097</v>
      </c>
      <c r="K9435" t="s">
        <v>7450</v>
      </c>
      <c r="L9435" t="s">
        <v>21</v>
      </c>
      <c r="M9435">
        <v>21933.8485</v>
      </c>
      <c r="N9435">
        <v>171</v>
      </c>
      <c r="O9435" t="s">
        <v>43</v>
      </c>
      <c r="P9435" t="s">
        <v>43</v>
      </c>
      <c r="Q9435" s="2">
        <v>43742</v>
      </c>
      <c r="R9435" t="s">
        <v>32</v>
      </c>
      <c r="S9435" t="s">
        <v>45</v>
      </c>
      <c r="T9435">
        <f>_xlfn.DAYS(Raw_data_US_healthcare[[#This Row],[Discharge Date]],Raw_data_US_healthcare[[#This Row],[Date of Admission]])</f>
        <v>9</v>
      </c>
    </row>
    <row r="9436" spans="1:20" x14ac:dyDescent="0.3">
      <c r="A9436" t="s">
        <v>26511</v>
      </c>
      <c r="B9436" t="s">
        <v>13720</v>
      </c>
      <c r="C9436">
        <v>42</v>
      </c>
      <c r="D9436" t="str">
        <f>IF(Raw_data_US_healthcare[[#This Row],[Age]]&lt;35,"Young",IF(Raw_data_US_healthcare[[#This Row],[Age]]&lt;60,"Middle","Senior"))</f>
        <v>Middle</v>
      </c>
      <c r="E9436" t="s">
        <v>16</v>
      </c>
      <c r="F9436" t="s">
        <v>17</v>
      </c>
      <c r="G9436" t="s">
        <v>17</v>
      </c>
      <c r="H9436" t="s">
        <v>36</v>
      </c>
      <c r="I9436" s="2">
        <v>44131</v>
      </c>
      <c r="J9436" t="s">
        <v>25098</v>
      </c>
      <c r="K9436" t="s">
        <v>25099</v>
      </c>
      <c r="L9436" t="s">
        <v>56</v>
      </c>
      <c r="M9436">
        <v>2045.7055</v>
      </c>
      <c r="N9436">
        <v>108</v>
      </c>
      <c r="O9436" t="s">
        <v>22</v>
      </c>
      <c r="P9436" t="s">
        <v>22</v>
      </c>
      <c r="Q9436" s="2">
        <v>44131</v>
      </c>
      <c r="R9436" t="s">
        <v>48</v>
      </c>
      <c r="S9436" t="s">
        <v>45</v>
      </c>
      <c r="T9436">
        <f>_xlfn.DAYS(Raw_data_US_healthcare[[#This Row],[Discharge Date]],Raw_data_US_healthcare[[#This Row],[Date of Admission]])</f>
        <v>0</v>
      </c>
    </row>
    <row r="9437" spans="1:20" x14ac:dyDescent="0.3">
      <c r="A9437" t="s">
        <v>26511</v>
      </c>
      <c r="B9437" t="s">
        <v>25100</v>
      </c>
      <c r="C9437">
        <v>44</v>
      </c>
      <c r="D9437" t="str">
        <f>IF(Raw_data_US_healthcare[[#This Row],[Age]]&lt;35,"Young",IF(Raw_data_US_healthcare[[#This Row],[Age]]&lt;60,"Middle","Senior"))</f>
        <v>Middle</v>
      </c>
      <c r="E9437" t="s">
        <v>16</v>
      </c>
      <c r="F9437" t="s">
        <v>62</v>
      </c>
      <c r="G9437" t="s">
        <v>62</v>
      </c>
      <c r="H9437" t="s">
        <v>26516</v>
      </c>
      <c r="I9437" s="2">
        <v>44334</v>
      </c>
      <c r="J9437" t="s">
        <v>25101</v>
      </c>
      <c r="K9437" t="s">
        <v>25102</v>
      </c>
      <c r="L9437" t="s">
        <v>21</v>
      </c>
      <c r="M9437">
        <v>4825.9038</v>
      </c>
      <c r="N9437">
        <v>250</v>
      </c>
      <c r="O9437" t="s">
        <v>43</v>
      </c>
      <c r="P9437" t="s">
        <v>43</v>
      </c>
      <c r="Q9437" s="2">
        <v>44337</v>
      </c>
      <c r="R9437" t="s">
        <v>48</v>
      </c>
      <c r="S9437" t="s">
        <v>45</v>
      </c>
      <c r="T9437">
        <f>_xlfn.DAYS(Raw_data_US_healthcare[[#This Row],[Discharge Date]],Raw_data_US_healthcare[[#This Row],[Date of Admission]])</f>
        <v>3</v>
      </c>
    </row>
    <row r="9438" spans="1:20" x14ac:dyDescent="0.3">
      <c r="A9438" t="s">
        <v>26512</v>
      </c>
      <c r="B9438" t="s">
        <v>25103</v>
      </c>
      <c r="C9438">
        <v>36</v>
      </c>
      <c r="D9438" t="str">
        <f>IF(Raw_data_US_healthcare[[#This Row],[Age]]&lt;35,"Young",IF(Raw_data_US_healthcare[[#This Row],[Age]]&lt;60,"Middle","Senior"))</f>
        <v>Middle</v>
      </c>
      <c r="E9438" t="s">
        <v>26</v>
      </c>
      <c r="F9438" t="s">
        <v>35</v>
      </c>
      <c r="G9438" t="s">
        <v>35</v>
      </c>
      <c r="H9438" t="s">
        <v>28</v>
      </c>
      <c r="I9438" s="2">
        <v>44242</v>
      </c>
      <c r="J9438" t="s">
        <v>25104</v>
      </c>
      <c r="K9438" t="s">
        <v>25105</v>
      </c>
      <c r="L9438" t="s">
        <v>52</v>
      </c>
      <c r="M9438">
        <v>36635.6541</v>
      </c>
      <c r="N9438">
        <v>486</v>
      </c>
      <c r="O9438" t="s">
        <v>39</v>
      </c>
      <c r="P9438" t="s">
        <v>39</v>
      </c>
      <c r="Q9438" s="2">
        <v>44245</v>
      </c>
      <c r="R9438" t="s">
        <v>48</v>
      </c>
      <c r="S9438" t="s">
        <v>33</v>
      </c>
      <c r="T9438">
        <f>_xlfn.DAYS(Raw_data_US_healthcare[[#This Row],[Discharge Date]],Raw_data_US_healthcare[[#This Row],[Date of Admission]])</f>
        <v>3</v>
      </c>
    </row>
    <row r="9439" spans="1:20" x14ac:dyDescent="0.3">
      <c r="A9439" t="s">
        <v>26512</v>
      </c>
      <c r="B9439" t="s">
        <v>9446</v>
      </c>
      <c r="C9439">
        <v>38</v>
      </c>
      <c r="D9439" t="str">
        <f>IF(Raw_data_US_healthcare[[#This Row],[Age]]&lt;35,"Young",IF(Raw_data_US_healthcare[[#This Row],[Age]]&lt;60,"Middle","Senior"))</f>
        <v>Middle</v>
      </c>
      <c r="E9439" t="s">
        <v>26</v>
      </c>
      <c r="F9439" t="s">
        <v>113</v>
      </c>
      <c r="G9439" t="s">
        <v>113</v>
      </c>
      <c r="H9439" t="s">
        <v>18</v>
      </c>
      <c r="I9439" s="2">
        <v>44006</v>
      </c>
      <c r="J9439" t="s">
        <v>25106</v>
      </c>
      <c r="K9439" t="s">
        <v>25107</v>
      </c>
      <c r="L9439" t="s">
        <v>31</v>
      </c>
      <c r="M9439">
        <v>2564.7628</v>
      </c>
      <c r="N9439">
        <v>376</v>
      </c>
      <c r="O9439" t="s">
        <v>39</v>
      </c>
      <c r="P9439" t="s">
        <v>39</v>
      </c>
      <c r="Q9439" s="2">
        <v>44021</v>
      </c>
      <c r="R9439" t="s">
        <v>83</v>
      </c>
      <c r="S9439" t="s">
        <v>24</v>
      </c>
      <c r="T9439">
        <f>_xlfn.DAYS(Raw_data_US_healthcare[[#This Row],[Discharge Date]],Raw_data_US_healthcare[[#This Row],[Date of Admission]])</f>
        <v>15</v>
      </c>
    </row>
    <row r="9440" spans="1:20" x14ac:dyDescent="0.3">
      <c r="A9440" t="s">
        <v>26511</v>
      </c>
      <c r="B9440" t="s">
        <v>26598</v>
      </c>
      <c r="C9440">
        <v>39</v>
      </c>
      <c r="D9440" t="str">
        <f>IF(Raw_data_US_healthcare[[#This Row],[Age]]&lt;35,"Young",IF(Raw_data_US_healthcare[[#This Row],[Age]]&lt;60,"Middle","Senior"))</f>
        <v>Middle</v>
      </c>
      <c r="E9440" t="s">
        <v>16</v>
      </c>
      <c r="F9440" t="s">
        <v>228</v>
      </c>
      <c r="G9440" t="s">
        <v>228</v>
      </c>
      <c r="H9440" t="s">
        <v>28</v>
      </c>
      <c r="I9440" s="2">
        <v>44006</v>
      </c>
      <c r="J9440" t="s">
        <v>25108</v>
      </c>
      <c r="K9440" t="s">
        <v>14615</v>
      </c>
      <c r="L9440" t="s">
        <v>21</v>
      </c>
      <c r="M9440">
        <v>19704.096399999999</v>
      </c>
      <c r="N9440">
        <v>135</v>
      </c>
      <c r="O9440" t="s">
        <v>39</v>
      </c>
      <c r="P9440" t="s">
        <v>39</v>
      </c>
      <c r="Q9440" s="2">
        <v>44020</v>
      </c>
      <c r="R9440" t="s">
        <v>83</v>
      </c>
      <c r="S9440" t="s">
        <v>24</v>
      </c>
      <c r="T9440">
        <f>_xlfn.DAYS(Raw_data_US_healthcare[[#This Row],[Discharge Date]],Raw_data_US_healthcare[[#This Row],[Date of Admission]])</f>
        <v>14</v>
      </c>
    </row>
    <row r="9441" spans="1:20" x14ac:dyDescent="0.3">
      <c r="A9441" t="s">
        <v>26512</v>
      </c>
      <c r="B9441" t="s">
        <v>25109</v>
      </c>
      <c r="C9441">
        <v>37</v>
      </c>
      <c r="D9441" t="str">
        <f>IF(Raw_data_US_healthcare[[#This Row],[Age]]&lt;35,"Young",IF(Raw_data_US_healthcare[[#This Row],[Age]]&lt;60,"Middle","Senior"))</f>
        <v>Middle</v>
      </c>
      <c r="E9441" t="s">
        <v>26</v>
      </c>
      <c r="F9441" t="s">
        <v>49</v>
      </c>
      <c r="G9441" t="s">
        <v>49</v>
      </c>
      <c r="H9441" t="s">
        <v>36</v>
      </c>
      <c r="I9441" s="2">
        <v>44672</v>
      </c>
      <c r="J9441" t="s">
        <v>25110</v>
      </c>
      <c r="K9441" t="s">
        <v>25111</v>
      </c>
      <c r="L9441" t="s">
        <v>31</v>
      </c>
      <c r="M9441">
        <v>10885.8</v>
      </c>
      <c r="N9441">
        <v>391</v>
      </c>
      <c r="O9441" t="s">
        <v>39</v>
      </c>
      <c r="P9441" t="s">
        <v>39</v>
      </c>
      <c r="Q9441" s="2">
        <v>44689</v>
      </c>
      <c r="R9441" t="s">
        <v>44</v>
      </c>
      <c r="S9441" t="s">
        <v>45</v>
      </c>
      <c r="T9441">
        <f>_xlfn.DAYS(Raw_data_US_healthcare[[#This Row],[Discharge Date]],Raw_data_US_healthcare[[#This Row],[Date of Admission]])</f>
        <v>17</v>
      </c>
    </row>
    <row r="9442" spans="1:20" x14ac:dyDescent="0.3">
      <c r="A9442" t="s">
        <v>26512</v>
      </c>
      <c r="B9442" t="s">
        <v>25112</v>
      </c>
      <c r="C9442">
        <v>24</v>
      </c>
      <c r="D9442" t="str">
        <f>IF(Raw_data_US_healthcare[[#This Row],[Age]]&lt;35,"Young",IF(Raw_data_US_healthcare[[#This Row],[Age]]&lt;60,"Middle","Senior"))</f>
        <v>Young</v>
      </c>
      <c r="E9442" t="s">
        <v>26</v>
      </c>
      <c r="F9442" t="s">
        <v>18964</v>
      </c>
      <c r="G9442" t="s">
        <v>88</v>
      </c>
      <c r="H9442" t="s">
        <v>28</v>
      </c>
      <c r="I9442" s="2">
        <v>44085</v>
      </c>
      <c r="J9442" t="s">
        <v>13171</v>
      </c>
      <c r="K9442" t="s">
        <v>25113</v>
      </c>
      <c r="L9442" t="s">
        <v>52</v>
      </c>
      <c r="M9442">
        <v>24342.431400000001</v>
      </c>
      <c r="N9442">
        <v>348</v>
      </c>
      <c r="O9442" t="s">
        <v>39</v>
      </c>
      <c r="P9442" t="s">
        <v>39</v>
      </c>
      <c r="Q9442" s="2">
        <v>44099</v>
      </c>
      <c r="R9442" t="s">
        <v>48</v>
      </c>
      <c r="S9442" t="s">
        <v>24</v>
      </c>
      <c r="T9442">
        <f>_xlfn.DAYS(Raw_data_US_healthcare[[#This Row],[Discharge Date]],Raw_data_US_healthcare[[#This Row],[Date of Admission]])</f>
        <v>14</v>
      </c>
    </row>
    <row r="9443" spans="1:20" x14ac:dyDescent="0.3">
      <c r="A9443" t="s">
        <v>26512</v>
      </c>
      <c r="B9443" t="s">
        <v>9908</v>
      </c>
      <c r="C9443">
        <v>37</v>
      </c>
      <c r="D9443" t="str">
        <f>IF(Raw_data_US_healthcare[[#This Row],[Age]]&lt;35,"Young",IF(Raw_data_US_healthcare[[#This Row],[Age]]&lt;60,"Middle","Senior"))</f>
        <v>Middle</v>
      </c>
      <c r="E9443" t="s">
        <v>26</v>
      </c>
      <c r="F9443" t="s">
        <v>228</v>
      </c>
      <c r="G9443" t="s">
        <v>228</v>
      </c>
      <c r="H9443" t="s">
        <v>36</v>
      </c>
      <c r="I9443" s="2">
        <v>44836</v>
      </c>
      <c r="J9443" t="s">
        <v>25114</v>
      </c>
      <c r="K9443" t="s">
        <v>25115</v>
      </c>
      <c r="L9443" t="s">
        <v>31</v>
      </c>
      <c r="M9443">
        <v>16191.995500000001</v>
      </c>
      <c r="N9443">
        <v>253</v>
      </c>
      <c r="O9443" t="s">
        <v>22</v>
      </c>
      <c r="P9443" t="s">
        <v>22</v>
      </c>
      <c r="Q9443" s="2">
        <v>44840</v>
      </c>
      <c r="R9443" t="s">
        <v>48</v>
      </c>
      <c r="S9443" t="s">
        <v>45</v>
      </c>
      <c r="T9443">
        <f>_xlfn.DAYS(Raw_data_US_healthcare[[#This Row],[Discharge Date]],Raw_data_US_healthcare[[#This Row],[Date of Admission]])</f>
        <v>4</v>
      </c>
    </row>
    <row r="9444" spans="1:20" x14ac:dyDescent="0.3">
      <c r="A9444" t="s">
        <v>26512</v>
      </c>
      <c r="B9444" t="s">
        <v>25116</v>
      </c>
      <c r="C9444">
        <v>74</v>
      </c>
      <c r="D9444" t="str">
        <f>IF(Raw_data_US_healthcare[[#This Row],[Age]]&lt;35,"Young",IF(Raw_data_US_healthcare[[#This Row],[Age]]&lt;60,"Middle","Senior"))</f>
        <v>Senior</v>
      </c>
      <c r="E9444" t="s">
        <v>26</v>
      </c>
      <c r="F9444" t="s">
        <v>228</v>
      </c>
      <c r="G9444" t="s">
        <v>228</v>
      </c>
      <c r="H9444" t="s">
        <v>26516</v>
      </c>
      <c r="I9444" s="2">
        <v>44146</v>
      </c>
      <c r="J9444" t="s">
        <v>25117</v>
      </c>
      <c r="K9444" t="s">
        <v>25118</v>
      </c>
      <c r="L9444" t="s">
        <v>21</v>
      </c>
      <c r="M9444">
        <v>31557.393100000001</v>
      </c>
      <c r="N9444">
        <v>320</v>
      </c>
      <c r="O9444" t="s">
        <v>39</v>
      </c>
      <c r="P9444" t="s">
        <v>39</v>
      </c>
      <c r="Q9444" s="2">
        <v>44158</v>
      </c>
      <c r="R9444" t="s">
        <v>23</v>
      </c>
      <c r="S9444" t="s">
        <v>33</v>
      </c>
      <c r="T9444">
        <f>_xlfn.DAYS(Raw_data_US_healthcare[[#This Row],[Discharge Date]],Raw_data_US_healthcare[[#This Row],[Date of Admission]])</f>
        <v>12</v>
      </c>
    </row>
    <row r="9445" spans="1:20" x14ac:dyDescent="0.3">
      <c r="A9445" t="s">
        <v>26512</v>
      </c>
      <c r="B9445" t="s">
        <v>25119</v>
      </c>
      <c r="C9445">
        <v>32</v>
      </c>
      <c r="D9445" t="str">
        <f>IF(Raw_data_US_healthcare[[#This Row],[Age]]&lt;35,"Young",IF(Raw_data_US_healthcare[[#This Row],[Age]]&lt;60,"Middle","Senior"))</f>
        <v>Young</v>
      </c>
      <c r="E9445" t="s">
        <v>26</v>
      </c>
      <c r="F9445" t="s">
        <v>228</v>
      </c>
      <c r="G9445" t="s">
        <v>228</v>
      </c>
      <c r="H9445" t="s">
        <v>26516</v>
      </c>
      <c r="I9445" s="2">
        <v>43429</v>
      </c>
      <c r="J9445" t="s">
        <v>25120</v>
      </c>
      <c r="K9445" t="s">
        <v>25121</v>
      </c>
      <c r="L9445" t="s">
        <v>52</v>
      </c>
      <c r="M9445">
        <v>14084.8253</v>
      </c>
      <c r="N9445">
        <v>115</v>
      </c>
      <c r="O9445" t="s">
        <v>43</v>
      </c>
      <c r="P9445" t="s">
        <v>43</v>
      </c>
      <c r="Q9445" s="2">
        <v>43450</v>
      </c>
      <c r="R9445" t="s">
        <v>32</v>
      </c>
      <c r="S9445" t="s">
        <v>33</v>
      </c>
      <c r="T9445">
        <f>_xlfn.DAYS(Raw_data_US_healthcare[[#This Row],[Discharge Date]],Raw_data_US_healthcare[[#This Row],[Date of Admission]])</f>
        <v>21</v>
      </c>
    </row>
    <row r="9446" spans="1:20" x14ac:dyDescent="0.3">
      <c r="A9446" t="s">
        <v>26511</v>
      </c>
      <c r="B9446" t="s">
        <v>25122</v>
      </c>
      <c r="C9446">
        <v>84</v>
      </c>
      <c r="D9446" t="str">
        <f>IF(Raw_data_US_healthcare[[#This Row],[Age]]&lt;35,"Young",IF(Raw_data_US_healthcare[[#This Row],[Age]]&lt;60,"Middle","Senior"))</f>
        <v>Senior</v>
      </c>
      <c r="E9446" t="s">
        <v>16</v>
      </c>
      <c r="F9446" t="s">
        <v>228</v>
      </c>
      <c r="G9446" t="s">
        <v>228</v>
      </c>
      <c r="H9446" t="s">
        <v>18</v>
      </c>
      <c r="I9446" s="2">
        <v>44063</v>
      </c>
      <c r="J9446" t="s">
        <v>25123</v>
      </c>
      <c r="K9446" t="s">
        <v>25124</v>
      </c>
      <c r="L9446" t="s">
        <v>21</v>
      </c>
      <c r="M9446">
        <v>39391.4902</v>
      </c>
      <c r="N9446">
        <v>275</v>
      </c>
      <c r="O9446" t="s">
        <v>43</v>
      </c>
      <c r="P9446" t="s">
        <v>43</v>
      </c>
      <c r="Q9446" s="2">
        <v>44078</v>
      </c>
      <c r="R9446" t="s">
        <v>48</v>
      </c>
      <c r="S9446" t="s">
        <v>45</v>
      </c>
      <c r="T9446">
        <f>_xlfn.DAYS(Raw_data_US_healthcare[[#This Row],[Discharge Date]],Raw_data_US_healthcare[[#This Row],[Date of Admission]])</f>
        <v>15</v>
      </c>
    </row>
    <row r="9447" spans="1:20" x14ac:dyDescent="0.3">
      <c r="A9447" t="s">
        <v>26512</v>
      </c>
      <c r="B9447" t="s">
        <v>25125</v>
      </c>
      <c r="C9447">
        <v>85</v>
      </c>
      <c r="D9447" t="str">
        <f>IF(Raw_data_US_healthcare[[#This Row],[Age]]&lt;35,"Young",IF(Raw_data_US_healthcare[[#This Row],[Age]]&lt;60,"Middle","Senior"))</f>
        <v>Senior</v>
      </c>
      <c r="E9447" t="s">
        <v>26</v>
      </c>
      <c r="F9447" t="s">
        <v>17</v>
      </c>
      <c r="G9447" t="s">
        <v>17</v>
      </c>
      <c r="H9447" t="s">
        <v>26516</v>
      </c>
      <c r="I9447" s="2">
        <v>44057</v>
      </c>
      <c r="J9447" t="s">
        <v>25126</v>
      </c>
      <c r="K9447" t="s">
        <v>25127</v>
      </c>
      <c r="L9447" t="s">
        <v>21</v>
      </c>
      <c r="M9447">
        <v>4106.4218000000001</v>
      </c>
      <c r="N9447">
        <v>468</v>
      </c>
      <c r="O9447" t="s">
        <v>39</v>
      </c>
      <c r="P9447" t="s">
        <v>39</v>
      </c>
      <c r="Q9447" s="2">
        <v>44083</v>
      </c>
      <c r="R9447" t="s">
        <v>23</v>
      </c>
      <c r="S9447" t="s">
        <v>33</v>
      </c>
      <c r="T9447">
        <f>_xlfn.DAYS(Raw_data_US_healthcare[[#This Row],[Discharge Date]],Raw_data_US_healthcare[[#This Row],[Date of Admission]])</f>
        <v>26</v>
      </c>
    </row>
    <row r="9448" spans="1:20" x14ac:dyDescent="0.3">
      <c r="A9448" t="s">
        <v>26512</v>
      </c>
      <c r="B9448" t="s">
        <v>25128</v>
      </c>
      <c r="C9448">
        <v>33</v>
      </c>
      <c r="D9448" t="str">
        <f>IF(Raw_data_US_healthcare[[#This Row],[Age]]&lt;35,"Young",IF(Raw_data_US_healthcare[[#This Row],[Age]]&lt;60,"Middle","Senior"))</f>
        <v>Young</v>
      </c>
      <c r="E9448" t="s">
        <v>26</v>
      </c>
      <c r="F9448" t="s">
        <v>27</v>
      </c>
      <c r="G9448" t="s">
        <v>27</v>
      </c>
      <c r="H9448" t="s">
        <v>36</v>
      </c>
      <c r="I9448" s="2">
        <v>44632</v>
      </c>
      <c r="J9448" t="s">
        <v>23410</v>
      </c>
      <c r="K9448" t="s">
        <v>25129</v>
      </c>
      <c r="L9448" t="s">
        <v>31</v>
      </c>
      <c r="M9448">
        <v>23949.768100000001</v>
      </c>
      <c r="N9448">
        <v>408</v>
      </c>
      <c r="O9448" t="s">
        <v>22</v>
      </c>
      <c r="P9448" t="s">
        <v>22</v>
      </c>
      <c r="Q9448" s="2">
        <v>44651</v>
      </c>
      <c r="R9448" t="s">
        <v>23</v>
      </c>
      <c r="S9448" t="s">
        <v>33</v>
      </c>
      <c r="T9448">
        <f>_xlfn.DAYS(Raw_data_US_healthcare[[#This Row],[Discharge Date]],Raw_data_US_healthcare[[#This Row],[Date of Admission]])</f>
        <v>19</v>
      </c>
    </row>
    <row r="9449" spans="1:20" x14ac:dyDescent="0.3">
      <c r="A9449" t="s">
        <v>26511</v>
      </c>
      <c r="B9449" t="s">
        <v>25130</v>
      </c>
      <c r="C9449">
        <v>24</v>
      </c>
      <c r="D9449" t="str">
        <f>IF(Raw_data_US_healthcare[[#This Row],[Age]]&lt;35,"Young",IF(Raw_data_US_healthcare[[#This Row],[Age]]&lt;60,"Middle","Senior"))</f>
        <v>Young</v>
      </c>
      <c r="E9449" t="s">
        <v>16</v>
      </c>
      <c r="F9449" t="s">
        <v>228</v>
      </c>
      <c r="G9449" t="s">
        <v>228</v>
      </c>
      <c r="H9449" t="s">
        <v>26516</v>
      </c>
      <c r="I9449" s="2">
        <v>43973</v>
      </c>
      <c r="J9449" t="s">
        <v>25131</v>
      </c>
      <c r="K9449" t="s">
        <v>1958</v>
      </c>
      <c r="L9449" t="s">
        <v>60</v>
      </c>
      <c r="M9449">
        <v>28725.248100000001</v>
      </c>
      <c r="N9449">
        <v>372</v>
      </c>
      <c r="O9449" t="s">
        <v>43</v>
      </c>
      <c r="P9449" t="s">
        <v>43</v>
      </c>
      <c r="Q9449" s="2">
        <v>43997</v>
      </c>
      <c r="R9449" t="s">
        <v>23</v>
      </c>
      <c r="S9449" t="s">
        <v>24</v>
      </c>
      <c r="T9449">
        <f>_xlfn.DAYS(Raw_data_US_healthcare[[#This Row],[Discharge Date]],Raw_data_US_healthcare[[#This Row],[Date of Admission]])</f>
        <v>24</v>
      </c>
    </row>
    <row r="9450" spans="1:20" x14ac:dyDescent="0.3">
      <c r="A9450" t="s">
        <v>26511</v>
      </c>
      <c r="B9450" t="s">
        <v>25132</v>
      </c>
      <c r="C9450">
        <v>28</v>
      </c>
      <c r="D9450" t="str">
        <f>IF(Raw_data_US_healthcare[[#This Row],[Age]]&lt;35,"Young",IF(Raw_data_US_healthcare[[#This Row],[Age]]&lt;60,"Middle","Senior"))</f>
        <v>Young</v>
      </c>
      <c r="E9450" t="s">
        <v>16</v>
      </c>
      <c r="F9450" t="s">
        <v>35</v>
      </c>
      <c r="G9450" t="s">
        <v>35</v>
      </c>
      <c r="H9450" t="s">
        <v>36</v>
      </c>
      <c r="I9450" s="2">
        <v>44279</v>
      </c>
      <c r="J9450" t="s">
        <v>25133</v>
      </c>
      <c r="K9450" t="s">
        <v>25134</v>
      </c>
      <c r="L9450" t="s">
        <v>60</v>
      </c>
      <c r="M9450">
        <v>3609.4094</v>
      </c>
      <c r="N9450">
        <v>206</v>
      </c>
      <c r="O9450" t="s">
        <v>39</v>
      </c>
      <c r="P9450" t="s">
        <v>39</v>
      </c>
      <c r="Q9450" s="2">
        <v>44288</v>
      </c>
      <c r="R9450" t="s">
        <v>83</v>
      </c>
      <c r="S9450" t="s">
        <v>24</v>
      </c>
      <c r="T9450">
        <f>_xlfn.DAYS(Raw_data_US_healthcare[[#This Row],[Discharge Date]],Raw_data_US_healthcare[[#This Row],[Date of Admission]])</f>
        <v>9</v>
      </c>
    </row>
    <row r="9451" spans="1:20" x14ac:dyDescent="0.3">
      <c r="A9451" t="s">
        <v>26511</v>
      </c>
      <c r="B9451" t="s">
        <v>25135</v>
      </c>
      <c r="C9451">
        <v>44</v>
      </c>
      <c r="D9451" t="str">
        <f>IF(Raw_data_US_healthcare[[#This Row],[Age]]&lt;35,"Young",IF(Raw_data_US_healthcare[[#This Row],[Age]]&lt;60,"Middle","Senior"))</f>
        <v>Middle</v>
      </c>
      <c r="E9451" t="s">
        <v>16</v>
      </c>
      <c r="F9451" t="s">
        <v>113</v>
      </c>
      <c r="G9451" t="s">
        <v>113</v>
      </c>
      <c r="H9451" t="s">
        <v>26514</v>
      </c>
      <c r="I9451" s="2">
        <v>43532</v>
      </c>
      <c r="J9451" t="s">
        <v>25136</v>
      </c>
      <c r="K9451" t="s">
        <v>25137</v>
      </c>
      <c r="L9451" t="s">
        <v>31</v>
      </c>
      <c r="M9451">
        <v>11201.202799999999</v>
      </c>
      <c r="N9451">
        <v>476</v>
      </c>
      <c r="O9451" t="s">
        <v>43</v>
      </c>
      <c r="P9451" t="s">
        <v>43</v>
      </c>
      <c r="Q9451" s="2">
        <v>43540</v>
      </c>
      <c r="R9451" t="s">
        <v>23</v>
      </c>
      <c r="S9451" t="s">
        <v>24</v>
      </c>
      <c r="T9451">
        <f>_xlfn.DAYS(Raw_data_US_healthcare[[#This Row],[Discharge Date]],Raw_data_US_healthcare[[#This Row],[Date of Admission]])</f>
        <v>8</v>
      </c>
    </row>
    <row r="9452" spans="1:20" x14ac:dyDescent="0.3">
      <c r="A9452" t="s">
        <v>26512</v>
      </c>
      <c r="B9452" t="s">
        <v>25138</v>
      </c>
      <c r="C9452">
        <v>68</v>
      </c>
      <c r="D9452" t="str">
        <f>IF(Raw_data_US_healthcare[[#This Row],[Age]]&lt;35,"Young",IF(Raw_data_US_healthcare[[#This Row],[Age]]&lt;60,"Middle","Senior"))</f>
        <v>Senior</v>
      </c>
      <c r="E9452" t="s">
        <v>26</v>
      </c>
      <c r="F9452" t="s">
        <v>17</v>
      </c>
      <c r="G9452" t="s">
        <v>17</v>
      </c>
      <c r="H9452" t="s">
        <v>26516</v>
      </c>
      <c r="I9452" s="2">
        <v>44807</v>
      </c>
      <c r="J9452" t="s">
        <v>25139</v>
      </c>
      <c r="K9452" t="s">
        <v>1588</v>
      </c>
      <c r="L9452" t="s">
        <v>21</v>
      </c>
      <c r="M9452">
        <v>15777.796899999999</v>
      </c>
      <c r="N9452">
        <v>212</v>
      </c>
      <c r="O9452" t="s">
        <v>43</v>
      </c>
      <c r="P9452" t="s">
        <v>43</v>
      </c>
      <c r="Q9452" s="2">
        <v>44834</v>
      </c>
      <c r="R9452" t="s">
        <v>83</v>
      </c>
      <c r="S9452" t="s">
        <v>45</v>
      </c>
      <c r="T9452">
        <f>_xlfn.DAYS(Raw_data_US_healthcare[[#This Row],[Discharge Date]],Raw_data_US_healthcare[[#This Row],[Date of Admission]])</f>
        <v>27</v>
      </c>
    </row>
    <row r="9453" spans="1:20" x14ac:dyDescent="0.3">
      <c r="A9453" t="s">
        <v>26512</v>
      </c>
      <c r="B9453" t="s">
        <v>25140</v>
      </c>
      <c r="C9453">
        <v>22</v>
      </c>
      <c r="D9453" t="str">
        <f>IF(Raw_data_US_healthcare[[#This Row],[Age]]&lt;35,"Young",IF(Raw_data_US_healthcare[[#This Row],[Age]]&lt;60,"Middle","Senior"))</f>
        <v>Young</v>
      </c>
      <c r="E9453" t="s">
        <v>26</v>
      </c>
      <c r="F9453" t="s">
        <v>35</v>
      </c>
      <c r="G9453" t="s">
        <v>35</v>
      </c>
      <c r="H9453" t="s">
        <v>26516</v>
      </c>
      <c r="I9453" s="2">
        <v>43963</v>
      </c>
      <c r="J9453" t="s">
        <v>25141</v>
      </c>
      <c r="K9453" t="s">
        <v>8931</v>
      </c>
      <c r="L9453" t="s">
        <v>31</v>
      </c>
      <c r="M9453">
        <v>6409.8167999999996</v>
      </c>
      <c r="N9453">
        <v>340</v>
      </c>
      <c r="O9453" t="s">
        <v>43</v>
      </c>
      <c r="P9453" t="s">
        <v>43</v>
      </c>
      <c r="Q9453" s="2">
        <v>43967</v>
      </c>
      <c r="R9453" t="s">
        <v>32</v>
      </c>
      <c r="S9453" t="s">
        <v>45</v>
      </c>
      <c r="T9453">
        <f>_xlfn.DAYS(Raw_data_US_healthcare[[#This Row],[Discharge Date]],Raw_data_US_healthcare[[#This Row],[Date of Admission]])</f>
        <v>4</v>
      </c>
    </row>
    <row r="9454" spans="1:20" x14ac:dyDescent="0.3">
      <c r="A9454" t="s">
        <v>26512</v>
      </c>
      <c r="B9454" t="s">
        <v>25142</v>
      </c>
      <c r="C9454">
        <v>52</v>
      </c>
      <c r="D9454" t="str">
        <f>IF(Raw_data_US_healthcare[[#This Row],[Age]]&lt;35,"Young",IF(Raw_data_US_healthcare[[#This Row],[Age]]&lt;60,"Middle","Senior"))</f>
        <v>Middle</v>
      </c>
      <c r="E9454" t="s">
        <v>26</v>
      </c>
      <c r="F9454" t="s">
        <v>18964</v>
      </c>
      <c r="G9454" t="s">
        <v>88</v>
      </c>
      <c r="H9454" t="s">
        <v>28</v>
      </c>
      <c r="I9454" s="2">
        <v>44633</v>
      </c>
      <c r="J9454" t="s">
        <v>25143</v>
      </c>
      <c r="K9454" t="s">
        <v>25144</v>
      </c>
      <c r="L9454" t="s">
        <v>31</v>
      </c>
      <c r="M9454">
        <v>16806.753799999999</v>
      </c>
      <c r="N9454">
        <v>114</v>
      </c>
      <c r="O9454" t="s">
        <v>39</v>
      </c>
      <c r="P9454" t="s">
        <v>39</v>
      </c>
      <c r="Q9454" s="2">
        <v>44648</v>
      </c>
      <c r="R9454" t="s">
        <v>23</v>
      </c>
      <c r="S9454" t="s">
        <v>45</v>
      </c>
      <c r="T9454">
        <f>_xlfn.DAYS(Raw_data_US_healthcare[[#This Row],[Discharge Date]],Raw_data_US_healthcare[[#This Row],[Date of Admission]])</f>
        <v>15</v>
      </c>
    </row>
    <row r="9455" spans="1:20" x14ac:dyDescent="0.3">
      <c r="A9455" t="s">
        <v>26512</v>
      </c>
      <c r="B9455" t="s">
        <v>25145</v>
      </c>
      <c r="C9455">
        <v>65</v>
      </c>
      <c r="D9455" t="str">
        <f>IF(Raw_data_US_healthcare[[#This Row],[Age]]&lt;35,"Young",IF(Raw_data_US_healthcare[[#This Row],[Age]]&lt;60,"Middle","Senior"))</f>
        <v>Senior</v>
      </c>
      <c r="E9455" t="s">
        <v>26</v>
      </c>
      <c r="F9455" t="s">
        <v>35</v>
      </c>
      <c r="G9455" t="s">
        <v>35</v>
      </c>
      <c r="H9455" t="s">
        <v>26516</v>
      </c>
      <c r="I9455" s="2">
        <v>44203</v>
      </c>
      <c r="J9455" t="s">
        <v>25146</v>
      </c>
      <c r="K9455" t="s">
        <v>5400</v>
      </c>
      <c r="L9455" t="s">
        <v>21</v>
      </c>
      <c r="M9455">
        <v>14691.5268</v>
      </c>
      <c r="N9455">
        <v>287</v>
      </c>
      <c r="O9455" t="s">
        <v>43</v>
      </c>
      <c r="P9455" t="s">
        <v>43</v>
      </c>
      <c r="Q9455" s="2">
        <v>44223</v>
      </c>
      <c r="R9455" t="s">
        <v>48</v>
      </c>
      <c r="S9455" t="s">
        <v>45</v>
      </c>
      <c r="T9455">
        <f>_xlfn.DAYS(Raw_data_US_healthcare[[#This Row],[Discharge Date]],Raw_data_US_healthcare[[#This Row],[Date of Admission]])</f>
        <v>20</v>
      </c>
    </row>
    <row r="9456" spans="1:20" x14ac:dyDescent="0.3">
      <c r="A9456" t="s">
        <v>26511</v>
      </c>
      <c r="B9456" t="s">
        <v>25147</v>
      </c>
      <c r="C9456">
        <v>62</v>
      </c>
      <c r="D9456" t="str">
        <f>IF(Raw_data_US_healthcare[[#This Row],[Age]]&lt;35,"Young",IF(Raw_data_US_healthcare[[#This Row],[Age]]&lt;60,"Middle","Senior"))</f>
        <v>Senior</v>
      </c>
      <c r="E9456" t="s">
        <v>16</v>
      </c>
      <c r="F9456" t="s">
        <v>62</v>
      </c>
      <c r="G9456" t="s">
        <v>62</v>
      </c>
      <c r="H9456" t="s">
        <v>26514</v>
      </c>
      <c r="I9456" s="2">
        <v>44543</v>
      </c>
      <c r="J9456" t="s">
        <v>25148</v>
      </c>
      <c r="K9456" t="s">
        <v>25149</v>
      </c>
      <c r="L9456" t="s">
        <v>21</v>
      </c>
      <c r="M9456">
        <v>3073.5203000000001</v>
      </c>
      <c r="N9456">
        <v>258</v>
      </c>
      <c r="O9456" t="s">
        <v>22</v>
      </c>
      <c r="P9456" t="s">
        <v>22</v>
      </c>
      <c r="Q9456" s="2">
        <v>44548</v>
      </c>
      <c r="R9456" t="s">
        <v>23</v>
      </c>
      <c r="S9456" t="s">
        <v>24</v>
      </c>
      <c r="T9456">
        <f>_xlfn.DAYS(Raw_data_US_healthcare[[#This Row],[Discharge Date]],Raw_data_US_healthcare[[#This Row],[Date of Admission]])</f>
        <v>5</v>
      </c>
    </row>
    <row r="9457" spans="1:20" x14ac:dyDescent="0.3">
      <c r="A9457" t="s">
        <v>26512</v>
      </c>
      <c r="B9457" t="s">
        <v>26599</v>
      </c>
      <c r="C9457">
        <v>45</v>
      </c>
      <c r="D9457" t="str">
        <f>IF(Raw_data_US_healthcare[[#This Row],[Age]]&lt;35,"Young",IF(Raw_data_US_healthcare[[#This Row],[Age]]&lt;60,"Middle","Senior"))</f>
        <v>Middle</v>
      </c>
      <c r="E9457" t="s">
        <v>26</v>
      </c>
      <c r="F9457" t="s">
        <v>228</v>
      </c>
      <c r="G9457" t="s">
        <v>228</v>
      </c>
      <c r="H9457" t="s">
        <v>26516</v>
      </c>
      <c r="I9457" s="2">
        <v>45156</v>
      </c>
      <c r="J9457" t="s">
        <v>25150</v>
      </c>
      <c r="K9457" t="s">
        <v>5400</v>
      </c>
      <c r="L9457" t="s">
        <v>56</v>
      </c>
      <c r="M9457">
        <v>31530.6479</v>
      </c>
      <c r="N9457">
        <v>314</v>
      </c>
      <c r="O9457" t="s">
        <v>43</v>
      </c>
      <c r="P9457" t="s">
        <v>43</v>
      </c>
      <c r="Q9457" s="2">
        <v>45170</v>
      </c>
      <c r="R9457" t="s">
        <v>83</v>
      </c>
      <c r="S9457" t="s">
        <v>33</v>
      </c>
      <c r="T9457">
        <f>_xlfn.DAYS(Raw_data_US_healthcare[[#This Row],[Discharge Date]],Raw_data_US_healthcare[[#This Row],[Date of Admission]])</f>
        <v>14</v>
      </c>
    </row>
    <row r="9458" spans="1:20" x14ac:dyDescent="0.3">
      <c r="A9458" t="s">
        <v>26511</v>
      </c>
      <c r="B9458" t="s">
        <v>25151</v>
      </c>
      <c r="C9458">
        <v>81</v>
      </c>
      <c r="D9458" t="str">
        <f>IF(Raw_data_US_healthcare[[#This Row],[Age]]&lt;35,"Young",IF(Raw_data_US_healthcare[[#This Row],[Age]]&lt;60,"Middle","Senior"))</f>
        <v>Senior</v>
      </c>
      <c r="E9458" t="s">
        <v>16</v>
      </c>
      <c r="F9458" t="s">
        <v>49</v>
      </c>
      <c r="G9458" t="s">
        <v>49</v>
      </c>
      <c r="H9458" t="s">
        <v>28</v>
      </c>
      <c r="I9458" s="2">
        <v>43520</v>
      </c>
      <c r="J9458" t="s">
        <v>25152</v>
      </c>
      <c r="K9458" t="s">
        <v>25153</v>
      </c>
      <c r="L9458" t="s">
        <v>21</v>
      </c>
      <c r="M9458">
        <v>31920.697899999999</v>
      </c>
      <c r="N9458">
        <v>461</v>
      </c>
      <c r="O9458" t="s">
        <v>39</v>
      </c>
      <c r="P9458" t="s">
        <v>39</v>
      </c>
      <c r="Q9458" s="2">
        <v>43523</v>
      </c>
      <c r="R9458" t="s">
        <v>23</v>
      </c>
      <c r="S9458" t="s">
        <v>33</v>
      </c>
      <c r="T9458">
        <f>_xlfn.DAYS(Raw_data_US_healthcare[[#This Row],[Discharge Date]],Raw_data_US_healthcare[[#This Row],[Date of Admission]])</f>
        <v>3</v>
      </c>
    </row>
    <row r="9459" spans="1:20" x14ac:dyDescent="0.3">
      <c r="A9459" t="s">
        <v>26511</v>
      </c>
      <c r="B9459" t="s">
        <v>25154</v>
      </c>
      <c r="C9459">
        <v>59</v>
      </c>
      <c r="D9459" t="str">
        <f>IF(Raw_data_US_healthcare[[#This Row],[Age]]&lt;35,"Young",IF(Raw_data_US_healthcare[[#This Row],[Age]]&lt;60,"Middle","Senior"))</f>
        <v>Middle</v>
      </c>
      <c r="E9459" t="s">
        <v>16</v>
      </c>
      <c r="F9459" t="s">
        <v>228</v>
      </c>
      <c r="G9459" t="s">
        <v>228</v>
      </c>
      <c r="H9459" t="s">
        <v>69</v>
      </c>
      <c r="I9459" s="2">
        <v>43777</v>
      </c>
      <c r="J9459" t="s">
        <v>25155</v>
      </c>
      <c r="K9459" t="s">
        <v>25156</v>
      </c>
      <c r="L9459" t="s">
        <v>31</v>
      </c>
      <c r="M9459">
        <v>35644.237999999998</v>
      </c>
      <c r="N9459">
        <v>346</v>
      </c>
      <c r="O9459" t="s">
        <v>22</v>
      </c>
      <c r="P9459" t="s">
        <v>22</v>
      </c>
      <c r="Q9459" s="2">
        <v>43791</v>
      </c>
      <c r="R9459" t="s">
        <v>32</v>
      </c>
      <c r="S9459" t="s">
        <v>45</v>
      </c>
      <c r="T9459">
        <f>_xlfn.DAYS(Raw_data_US_healthcare[[#This Row],[Discharge Date]],Raw_data_US_healthcare[[#This Row],[Date of Admission]])</f>
        <v>14</v>
      </c>
    </row>
    <row r="9460" spans="1:20" x14ac:dyDescent="0.3">
      <c r="A9460" t="s">
        <v>26511</v>
      </c>
      <c r="B9460" t="s">
        <v>25157</v>
      </c>
      <c r="C9460">
        <v>28</v>
      </c>
      <c r="D9460" t="str">
        <f>IF(Raw_data_US_healthcare[[#This Row],[Age]]&lt;35,"Young",IF(Raw_data_US_healthcare[[#This Row],[Age]]&lt;60,"Middle","Senior"))</f>
        <v>Young</v>
      </c>
      <c r="E9460" t="s">
        <v>16</v>
      </c>
      <c r="F9460" t="s">
        <v>113</v>
      </c>
      <c r="G9460" t="s">
        <v>113</v>
      </c>
      <c r="H9460" t="s">
        <v>28</v>
      </c>
      <c r="I9460" s="2">
        <v>43443</v>
      </c>
      <c r="J9460" t="s">
        <v>25158</v>
      </c>
      <c r="K9460" t="s">
        <v>25159</v>
      </c>
      <c r="L9460" t="s">
        <v>60</v>
      </c>
      <c r="M9460">
        <v>21579.270400000001</v>
      </c>
      <c r="N9460">
        <v>154</v>
      </c>
      <c r="O9460" t="s">
        <v>43</v>
      </c>
      <c r="P9460" t="s">
        <v>43</v>
      </c>
      <c r="Q9460" s="2">
        <v>43447</v>
      </c>
      <c r="R9460" t="s">
        <v>32</v>
      </c>
      <c r="S9460" t="s">
        <v>24</v>
      </c>
      <c r="T9460">
        <f>_xlfn.DAYS(Raw_data_US_healthcare[[#This Row],[Discharge Date]],Raw_data_US_healthcare[[#This Row],[Date of Admission]])</f>
        <v>4</v>
      </c>
    </row>
    <row r="9461" spans="1:20" x14ac:dyDescent="0.3">
      <c r="A9461" t="s">
        <v>26511</v>
      </c>
      <c r="B9461" t="s">
        <v>25160</v>
      </c>
      <c r="C9461">
        <v>35</v>
      </c>
      <c r="D9461" t="str">
        <f>IF(Raw_data_US_healthcare[[#This Row],[Age]]&lt;35,"Young",IF(Raw_data_US_healthcare[[#This Row],[Age]]&lt;60,"Middle","Senior"))</f>
        <v>Middle</v>
      </c>
      <c r="E9461" t="s">
        <v>16</v>
      </c>
      <c r="F9461" t="s">
        <v>18964</v>
      </c>
      <c r="G9461" t="s">
        <v>88</v>
      </c>
      <c r="H9461" t="s">
        <v>28</v>
      </c>
      <c r="I9461" s="2">
        <v>43601</v>
      </c>
      <c r="J9461" t="s">
        <v>25161</v>
      </c>
      <c r="K9461" t="s">
        <v>2795</v>
      </c>
      <c r="L9461" t="s">
        <v>60</v>
      </c>
      <c r="M9461">
        <v>34301.558400000002</v>
      </c>
      <c r="N9461">
        <v>350</v>
      </c>
      <c r="O9461" t="s">
        <v>39</v>
      </c>
      <c r="P9461" t="s">
        <v>39</v>
      </c>
      <c r="Q9461" s="2">
        <v>43631</v>
      </c>
      <c r="R9461" t="s">
        <v>23</v>
      </c>
      <c r="S9461" t="s">
        <v>33</v>
      </c>
      <c r="T9461">
        <f>_xlfn.DAYS(Raw_data_US_healthcare[[#This Row],[Discharge Date]],Raw_data_US_healthcare[[#This Row],[Date of Admission]])</f>
        <v>30</v>
      </c>
    </row>
    <row r="9462" spans="1:20" x14ac:dyDescent="0.3">
      <c r="A9462" t="s">
        <v>26512</v>
      </c>
      <c r="B9462" t="s">
        <v>25162</v>
      </c>
      <c r="C9462">
        <v>77</v>
      </c>
      <c r="D9462" t="str">
        <f>IF(Raw_data_US_healthcare[[#This Row],[Age]]&lt;35,"Young",IF(Raw_data_US_healthcare[[#This Row],[Age]]&lt;60,"Middle","Senior"))</f>
        <v>Senior</v>
      </c>
      <c r="E9462" t="s">
        <v>26</v>
      </c>
      <c r="F9462" t="s">
        <v>228</v>
      </c>
      <c r="G9462" t="s">
        <v>228</v>
      </c>
      <c r="H9462" t="s">
        <v>69</v>
      </c>
      <c r="I9462" s="2">
        <v>44074</v>
      </c>
      <c r="J9462" t="s">
        <v>25163</v>
      </c>
      <c r="K9462" t="s">
        <v>25164</v>
      </c>
      <c r="L9462" t="s">
        <v>21</v>
      </c>
      <c r="M9462">
        <v>46066.2791</v>
      </c>
      <c r="N9462">
        <v>320</v>
      </c>
      <c r="O9462" t="s">
        <v>39</v>
      </c>
      <c r="P9462" t="s">
        <v>39</v>
      </c>
      <c r="Q9462" s="2">
        <v>44079</v>
      </c>
      <c r="R9462" t="s">
        <v>48</v>
      </c>
      <c r="S9462" t="s">
        <v>33</v>
      </c>
      <c r="T9462">
        <f>_xlfn.DAYS(Raw_data_US_healthcare[[#This Row],[Discharge Date]],Raw_data_US_healthcare[[#This Row],[Date of Admission]])</f>
        <v>5</v>
      </c>
    </row>
    <row r="9463" spans="1:20" x14ac:dyDescent="0.3">
      <c r="A9463" t="s">
        <v>26511</v>
      </c>
      <c r="B9463" t="s">
        <v>25165</v>
      </c>
      <c r="C9463">
        <v>83</v>
      </c>
      <c r="D9463" t="str">
        <f>IF(Raw_data_US_healthcare[[#This Row],[Age]]&lt;35,"Young",IF(Raw_data_US_healthcare[[#This Row],[Age]]&lt;60,"Middle","Senior"))</f>
        <v>Senior</v>
      </c>
      <c r="E9463" t="s">
        <v>16</v>
      </c>
      <c r="F9463" t="s">
        <v>88</v>
      </c>
      <c r="G9463" t="s">
        <v>88</v>
      </c>
      <c r="H9463" t="s">
        <v>26516</v>
      </c>
      <c r="I9463" s="2">
        <v>45073</v>
      </c>
      <c r="J9463" t="s">
        <v>25166</v>
      </c>
      <c r="K9463" t="s">
        <v>25167</v>
      </c>
      <c r="L9463" t="s">
        <v>21</v>
      </c>
      <c r="M9463">
        <v>17962.435799999999</v>
      </c>
      <c r="N9463">
        <v>343</v>
      </c>
      <c r="O9463" t="s">
        <v>39</v>
      </c>
      <c r="P9463" t="s">
        <v>39</v>
      </c>
      <c r="Q9463" s="2">
        <v>45079</v>
      </c>
      <c r="R9463" t="s">
        <v>32</v>
      </c>
      <c r="S9463" t="s">
        <v>45</v>
      </c>
      <c r="T9463">
        <f>_xlfn.DAYS(Raw_data_US_healthcare[[#This Row],[Discharge Date]],Raw_data_US_healthcare[[#This Row],[Date of Admission]])</f>
        <v>6</v>
      </c>
    </row>
    <row r="9464" spans="1:20" x14ac:dyDescent="0.3">
      <c r="A9464" t="s">
        <v>26511</v>
      </c>
      <c r="B9464" t="s">
        <v>3083</v>
      </c>
      <c r="C9464">
        <v>29</v>
      </c>
      <c r="D9464" t="str">
        <f>IF(Raw_data_US_healthcare[[#This Row],[Age]]&lt;35,"Young",IF(Raw_data_US_healthcare[[#This Row],[Age]]&lt;60,"Middle","Senior"))</f>
        <v>Young</v>
      </c>
      <c r="E9464" t="s">
        <v>16</v>
      </c>
      <c r="F9464" t="s">
        <v>113</v>
      </c>
      <c r="G9464" t="s">
        <v>113</v>
      </c>
      <c r="H9464" t="s">
        <v>28</v>
      </c>
      <c r="I9464" s="2">
        <v>43834</v>
      </c>
      <c r="J9464" t="s">
        <v>25168</v>
      </c>
      <c r="K9464" t="s">
        <v>25169</v>
      </c>
      <c r="L9464" t="s">
        <v>60</v>
      </c>
      <c r="M9464">
        <v>16176.524299999999</v>
      </c>
      <c r="N9464">
        <v>334</v>
      </c>
      <c r="O9464" t="s">
        <v>43</v>
      </c>
      <c r="P9464" t="s">
        <v>43</v>
      </c>
      <c r="Q9464" s="2">
        <v>43864</v>
      </c>
      <c r="R9464" t="s">
        <v>23</v>
      </c>
      <c r="S9464" t="s">
        <v>33</v>
      </c>
      <c r="T9464">
        <f>_xlfn.DAYS(Raw_data_US_healthcare[[#This Row],[Discharge Date]],Raw_data_US_healthcare[[#This Row],[Date of Admission]])</f>
        <v>30</v>
      </c>
    </row>
    <row r="9465" spans="1:20" x14ac:dyDescent="0.3">
      <c r="A9465" t="s">
        <v>26511</v>
      </c>
      <c r="B9465" t="s">
        <v>17020</v>
      </c>
      <c r="C9465">
        <v>44</v>
      </c>
      <c r="D9465" t="str">
        <f>IF(Raw_data_US_healthcare[[#This Row],[Age]]&lt;35,"Young",IF(Raw_data_US_healthcare[[#This Row],[Age]]&lt;60,"Middle","Senior"))</f>
        <v>Middle</v>
      </c>
      <c r="E9465" t="s">
        <v>16</v>
      </c>
      <c r="F9465" t="s">
        <v>17</v>
      </c>
      <c r="G9465" t="s">
        <v>17</v>
      </c>
      <c r="H9465" t="s">
        <v>26514</v>
      </c>
      <c r="I9465" s="2">
        <v>44588</v>
      </c>
      <c r="J9465" t="s">
        <v>25170</v>
      </c>
      <c r="K9465" t="s">
        <v>25171</v>
      </c>
      <c r="L9465" t="s">
        <v>31</v>
      </c>
      <c r="M9465">
        <v>14624.8125</v>
      </c>
      <c r="N9465">
        <v>398</v>
      </c>
      <c r="O9465" t="s">
        <v>22</v>
      </c>
      <c r="P9465" t="s">
        <v>22</v>
      </c>
      <c r="Q9465" s="2">
        <v>44597</v>
      </c>
      <c r="R9465" t="s">
        <v>32</v>
      </c>
      <c r="S9465" t="s">
        <v>45</v>
      </c>
      <c r="T9465">
        <f>_xlfn.DAYS(Raw_data_US_healthcare[[#This Row],[Discharge Date]],Raw_data_US_healthcare[[#This Row],[Date of Admission]])</f>
        <v>9</v>
      </c>
    </row>
    <row r="9466" spans="1:20" x14ac:dyDescent="0.3">
      <c r="A9466" t="s">
        <v>26511</v>
      </c>
      <c r="B9466" t="s">
        <v>25172</v>
      </c>
      <c r="C9466">
        <v>71</v>
      </c>
      <c r="D9466" t="str">
        <f>IF(Raw_data_US_healthcare[[#This Row],[Age]]&lt;35,"Young",IF(Raw_data_US_healthcare[[#This Row],[Age]]&lt;60,"Middle","Senior"))</f>
        <v>Senior</v>
      </c>
      <c r="E9466" t="s">
        <v>16</v>
      </c>
      <c r="F9466" t="s">
        <v>113</v>
      </c>
      <c r="G9466" t="s">
        <v>113</v>
      </c>
      <c r="H9466" t="s">
        <v>28</v>
      </c>
      <c r="I9466" s="2">
        <v>43672</v>
      </c>
      <c r="J9466" t="s">
        <v>25173</v>
      </c>
      <c r="K9466" t="s">
        <v>25174</v>
      </c>
      <c r="L9466" t="s">
        <v>21</v>
      </c>
      <c r="M9466">
        <v>40190.181900000003</v>
      </c>
      <c r="N9466">
        <v>404</v>
      </c>
      <c r="O9466" t="s">
        <v>39</v>
      </c>
      <c r="P9466" t="s">
        <v>39</v>
      </c>
      <c r="Q9466" s="2">
        <v>43679</v>
      </c>
      <c r="R9466" t="s">
        <v>48</v>
      </c>
      <c r="S9466" t="s">
        <v>24</v>
      </c>
      <c r="T9466">
        <f>_xlfn.DAYS(Raw_data_US_healthcare[[#This Row],[Discharge Date]],Raw_data_US_healthcare[[#This Row],[Date of Admission]])</f>
        <v>7</v>
      </c>
    </row>
    <row r="9467" spans="1:20" x14ac:dyDescent="0.3">
      <c r="A9467" t="s">
        <v>26512</v>
      </c>
      <c r="B9467" t="s">
        <v>25175</v>
      </c>
      <c r="C9467">
        <v>69</v>
      </c>
      <c r="D9467" t="str">
        <f>IF(Raw_data_US_healthcare[[#This Row],[Age]]&lt;35,"Young",IF(Raw_data_US_healthcare[[#This Row],[Age]]&lt;60,"Middle","Senior"))</f>
        <v>Senior</v>
      </c>
      <c r="E9467" t="s">
        <v>26</v>
      </c>
      <c r="F9467" t="s">
        <v>62</v>
      </c>
      <c r="G9467" t="s">
        <v>62</v>
      </c>
      <c r="H9467" t="s">
        <v>26516</v>
      </c>
      <c r="I9467" s="2">
        <v>44979</v>
      </c>
      <c r="J9467" t="s">
        <v>25176</v>
      </c>
      <c r="K9467" t="s">
        <v>25177</v>
      </c>
      <c r="L9467" t="s">
        <v>21</v>
      </c>
      <c r="M9467">
        <v>14595.764800000001</v>
      </c>
      <c r="N9467">
        <v>419</v>
      </c>
      <c r="O9467" t="s">
        <v>43</v>
      </c>
      <c r="P9467" t="s">
        <v>43</v>
      </c>
      <c r="Q9467" s="2">
        <v>44997</v>
      </c>
      <c r="R9467" t="s">
        <v>83</v>
      </c>
      <c r="S9467" t="s">
        <v>24</v>
      </c>
      <c r="T9467">
        <f>_xlfn.DAYS(Raw_data_US_healthcare[[#This Row],[Discharge Date]],Raw_data_US_healthcare[[#This Row],[Date of Admission]])</f>
        <v>18</v>
      </c>
    </row>
    <row r="9468" spans="1:20" x14ac:dyDescent="0.3">
      <c r="A9468" t="s">
        <v>26511</v>
      </c>
      <c r="B9468" t="s">
        <v>25178</v>
      </c>
      <c r="C9468">
        <v>36</v>
      </c>
      <c r="D9468" t="str">
        <f>IF(Raw_data_US_healthcare[[#This Row],[Age]]&lt;35,"Young",IF(Raw_data_US_healthcare[[#This Row],[Age]]&lt;60,"Middle","Senior"))</f>
        <v>Middle</v>
      </c>
      <c r="E9468" t="s">
        <v>16</v>
      </c>
      <c r="F9468" t="s">
        <v>62</v>
      </c>
      <c r="G9468" t="s">
        <v>62</v>
      </c>
      <c r="H9468" t="s">
        <v>26516</v>
      </c>
      <c r="I9468" s="2">
        <v>43786</v>
      </c>
      <c r="J9468" t="s">
        <v>25179</v>
      </c>
      <c r="K9468" t="s">
        <v>25180</v>
      </c>
      <c r="L9468" t="s">
        <v>52</v>
      </c>
      <c r="M9468">
        <v>6768.7781999999997</v>
      </c>
      <c r="N9468">
        <v>189</v>
      </c>
      <c r="O9468" t="s">
        <v>43</v>
      </c>
      <c r="P9468" t="s">
        <v>43</v>
      </c>
      <c r="Q9468" s="2">
        <v>43811</v>
      </c>
      <c r="R9468" t="s">
        <v>48</v>
      </c>
      <c r="S9468" t="s">
        <v>24</v>
      </c>
      <c r="T9468">
        <f>_xlfn.DAYS(Raw_data_US_healthcare[[#This Row],[Discharge Date]],Raw_data_US_healthcare[[#This Row],[Date of Admission]])</f>
        <v>25</v>
      </c>
    </row>
    <row r="9469" spans="1:20" x14ac:dyDescent="0.3">
      <c r="A9469" t="s">
        <v>26511</v>
      </c>
      <c r="B9469" t="s">
        <v>25181</v>
      </c>
      <c r="C9469">
        <v>66</v>
      </c>
      <c r="D9469" t="str">
        <f>IF(Raw_data_US_healthcare[[#This Row],[Age]]&lt;35,"Young",IF(Raw_data_US_healthcare[[#This Row],[Age]]&lt;60,"Middle","Senior"))</f>
        <v>Senior</v>
      </c>
      <c r="E9469" t="s">
        <v>16</v>
      </c>
      <c r="F9469" t="s">
        <v>49</v>
      </c>
      <c r="G9469" t="s">
        <v>49</v>
      </c>
      <c r="H9469" t="s">
        <v>28</v>
      </c>
      <c r="I9469" s="2">
        <v>44858</v>
      </c>
      <c r="J9469" t="s">
        <v>25182</v>
      </c>
      <c r="K9469" t="s">
        <v>25183</v>
      </c>
      <c r="L9469" t="s">
        <v>21</v>
      </c>
      <c r="M9469">
        <v>5694.09</v>
      </c>
      <c r="N9469">
        <v>300</v>
      </c>
      <c r="O9469" t="s">
        <v>39</v>
      </c>
      <c r="P9469" t="s">
        <v>39</v>
      </c>
      <c r="Q9469" s="2">
        <v>44859</v>
      </c>
      <c r="R9469" t="s">
        <v>83</v>
      </c>
      <c r="S9469" t="s">
        <v>24</v>
      </c>
      <c r="T9469">
        <f>_xlfn.DAYS(Raw_data_US_healthcare[[#This Row],[Discharge Date]],Raw_data_US_healthcare[[#This Row],[Date of Admission]])</f>
        <v>1</v>
      </c>
    </row>
    <row r="9470" spans="1:20" x14ac:dyDescent="0.3">
      <c r="A9470" t="s">
        <v>26511</v>
      </c>
      <c r="B9470" t="s">
        <v>25184</v>
      </c>
      <c r="C9470">
        <v>69</v>
      </c>
      <c r="D9470" t="str">
        <f>IF(Raw_data_US_healthcare[[#This Row],[Age]]&lt;35,"Young",IF(Raw_data_US_healthcare[[#This Row],[Age]]&lt;60,"Middle","Senior"))</f>
        <v>Senior</v>
      </c>
      <c r="E9470" t="s">
        <v>16</v>
      </c>
      <c r="F9470" t="s">
        <v>62</v>
      </c>
      <c r="G9470" t="s">
        <v>62</v>
      </c>
      <c r="H9470" t="s">
        <v>28</v>
      </c>
      <c r="I9470" s="2">
        <v>44354</v>
      </c>
      <c r="J9470" t="s">
        <v>25185</v>
      </c>
      <c r="K9470" t="s">
        <v>25186</v>
      </c>
      <c r="L9470" t="s">
        <v>21</v>
      </c>
      <c r="M9470">
        <v>22404.432700000001</v>
      </c>
      <c r="N9470">
        <v>270</v>
      </c>
      <c r="O9470" t="s">
        <v>43</v>
      </c>
      <c r="P9470" t="s">
        <v>43</v>
      </c>
      <c r="Q9470" s="2">
        <v>44356</v>
      </c>
      <c r="R9470" t="s">
        <v>44</v>
      </c>
      <c r="S9470" t="s">
        <v>24</v>
      </c>
      <c r="T9470">
        <f>_xlfn.DAYS(Raw_data_US_healthcare[[#This Row],[Discharge Date]],Raw_data_US_healthcare[[#This Row],[Date of Admission]])</f>
        <v>2</v>
      </c>
    </row>
    <row r="9471" spans="1:20" x14ac:dyDescent="0.3">
      <c r="A9471" t="s">
        <v>26512</v>
      </c>
      <c r="B9471" t="s">
        <v>25187</v>
      </c>
      <c r="C9471">
        <v>54</v>
      </c>
      <c r="D9471" t="str">
        <f>IF(Raw_data_US_healthcare[[#This Row],[Age]]&lt;35,"Young",IF(Raw_data_US_healthcare[[#This Row],[Age]]&lt;60,"Middle","Senior"))</f>
        <v>Middle</v>
      </c>
      <c r="E9471" t="s">
        <v>26</v>
      </c>
      <c r="F9471" t="s">
        <v>35</v>
      </c>
      <c r="G9471" t="s">
        <v>35</v>
      </c>
      <c r="H9471" t="s">
        <v>26516</v>
      </c>
      <c r="I9471" s="2">
        <v>44756</v>
      </c>
      <c r="J9471" t="s">
        <v>25188</v>
      </c>
      <c r="K9471" t="s">
        <v>6198</v>
      </c>
      <c r="L9471" t="s">
        <v>31</v>
      </c>
      <c r="M9471">
        <v>18391.7634</v>
      </c>
      <c r="N9471">
        <v>160</v>
      </c>
      <c r="O9471" t="s">
        <v>39</v>
      </c>
      <c r="P9471" t="s">
        <v>39</v>
      </c>
      <c r="Q9471" s="2">
        <v>44778</v>
      </c>
      <c r="R9471" t="s">
        <v>23</v>
      </c>
      <c r="S9471" t="s">
        <v>33</v>
      </c>
      <c r="T9471">
        <f>_xlfn.DAYS(Raw_data_US_healthcare[[#This Row],[Discharge Date]],Raw_data_US_healthcare[[#This Row],[Date of Admission]])</f>
        <v>22</v>
      </c>
    </row>
    <row r="9472" spans="1:20" x14ac:dyDescent="0.3">
      <c r="A9472" t="s">
        <v>26511</v>
      </c>
      <c r="B9472" t="s">
        <v>25189</v>
      </c>
      <c r="C9472">
        <v>48</v>
      </c>
      <c r="D9472" t="str">
        <f>IF(Raw_data_US_healthcare[[#This Row],[Age]]&lt;35,"Young",IF(Raw_data_US_healthcare[[#This Row],[Age]]&lt;60,"Middle","Senior"))</f>
        <v>Middle</v>
      </c>
      <c r="E9472" t="s">
        <v>16</v>
      </c>
      <c r="F9472" t="s">
        <v>49</v>
      </c>
      <c r="G9472" t="s">
        <v>49</v>
      </c>
      <c r="H9472" t="s">
        <v>26514</v>
      </c>
      <c r="I9472" s="2">
        <v>43864</v>
      </c>
      <c r="J9472" t="s">
        <v>25190</v>
      </c>
      <c r="K9472" t="s">
        <v>947</v>
      </c>
      <c r="L9472" t="s">
        <v>21</v>
      </c>
      <c r="M9472">
        <v>16188.2876</v>
      </c>
      <c r="N9472">
        <v>157</v>
      </c>
      <c r="O9472" t="s">
        <v>22</v>
      </c>
      <c r="P9472" t="s">
        <v>22</v>
      </c>
      <c r="Q9472" s="2">
        <v>43870</v>
      </c>
      <c r="R9472" t="s">
        <v>44</v>
      </c>
      <c r="S9472" t="s">
        <v>45</v>
      </c>
      <c r="T9472">
        <f>_xlfn.DAYS(Raw_data_US_healthcare[[#This Row],[Discharge Date]],Raw_data_US_healthcare[[#This Row],[Date of Admission]])</f>
        <v>6</v>
      </c>
    </row>
    <row r="9473" spans="1:20" x14ac:dyDescent="0.3">
      <c r="A9473" t="s">
        <v>26512</v>
      </c>
      <c r="B9473" t="s">
        <v>25191</v>
      </c>
      <c r="C9473">
        <v>45</v>
      </c>
      <c r="D9473" t="str">
        <f>IF(Raw_data_US_healthcare[[#This Row],[Age]]&lt;35,"Young",IF(Raw_data_US_healthcare[[#This Row],[Age]]&lt;60,"Middle","Senior"))</f>
        <v>Middle</v>
      </c>
      <c r="E9473" t="s">
        <v>26</v>
      </c>
      <c r="F9473" t="s">
        <v>17</v>
      </c>
      <c r="G9473" t="s">
        <v>17</v>
      </c>
      <c r="H9473" t="s">
        <v>36</v>
      </c>
      <c r="I9473" s="2">
        <v>44403</v>
      </c>
      <c r="J9473" t="s">
        <v>25192</v>
      </c>
      <c r="K9473" t="s">
        <v>25193</v>
      </c>
      <c r="L9473" t="s">
        <v>56</v>
      </c>
      <c r="M9473">
        <v>11541.5738</v>
      </c>
      <c r="N9473">
        <v>339</v>
      </c>
      <c r="O9473" t="s">
        <v>22</v>
      </c>
      <c r="P9473" t="s">
        <v>22</v>
      </c>
      <c r="Q9473" s="2">
        <v>44412</v>
      </c>
      <c r="R9473" t="s">
        <v>44</v>
      </c>
      <c r="S9473" t="s">
        <v>33</v>
      </c>
      <c r="T9473">
        <f>_xlfn.DAYS(Raw_data_US_healthcare[[#This Row],[Discharge Date]],Raw_data_US_healthcare[[#This Row],[Date of Admission]])</f>
        <v>9</v>
      </c>
    </row>
    <row r="9474" spans="1:20" x14ac:dyDescent="0.3">
      <c r="A9474" t="s">
        <v>26511</v>
      </c>
      <c r="B9474" t="s">
        <v>25194</v>
      </c>
      <c r="C9474">
        <v>67</v>
      </c>
      <c r="D9474" t="str">
        <f>IF(Raw_data_US_healthcare[[#This Row],[Age]]&lt;35,"Young",IF(Raw_data_US_healthcare[[#This Row],[Age]]&lt;60,"Middle","Senior"))</f>
        <v>Senior</v>
      </c>
      <c r="E9474" t="s">
        <v>16</v>
      </c>
      <c r="F9474" t="s">
        <v>228</v>
      </c>
      <c r="G9474" t="s">
        <v>228</v>
      </c>
      <c r="H9474" t="s">
        <v>69</v>
      </c>
      <c r="I9474" s="2">
        <v>44208</v>
      </c>
      <c r="J9474" t="s">
        <v>25195</v>
      </c>
      <c r="K9474" t="s">
        <v>25196</v>
      </c>
      <c r="L9474" t="s">
        <v>21</v>
      </c>
      <c r="M9474">
        <v>37415.1495</v>
      </c>
      <c r="N9474">
        <v>477</v>
      </c>
      <c r="O9474" t="s">
        <v>22</v>
      </c>
      <c r="P9474" t="s">
        <v>22</v>
      </c>
      <c r="Q9474" s="2">
        <v>44216</v>
      </c>
      <c r="R9474" t="s">
        <v>48</v>
      </c>
      <c r="S9474" t="s">
        <v>45</v>
      </c>
      <c r="T9474">
        <f>_xlfn.DAYS(Raw_data_US_healthcare[[#This Row],[Discharge Date]],Raw_data_US_healthcare[[#This Row],[Date of Admission]])</f>
        <v>8</v>
      </c>
    </row>
    <row r="9475" spans="1:20" x14ac:dyDescent="0.3">
      <c r="A9475" t="s">
        <v>26512</v>
      </c>
      <c r="B9475" t="s">
        <v>25197</v>
      </c>
      <c r="C9475">
        <v>47</v>
      </c>
      <c r="D9475" t="str">
        <f>IF(Raw_data_US_healthcare[[#This Row],[Age]]&lt;35,"Young",IF(Raw_data_US_healthcare[[#This Row],[Age]]&lt;60,"Middle","Senior"))</f>
        <v>Middle</v>
      </c>
      <c r="E9475" t="s">
        <v>26</v>
      </c>
      <c r="F9475" t="s">
        <v>62</v>
      </c>
      <c r="G9475" t="s">
        <v>62</v>
      </c>
      <c r="H9475" t="s">
        <v>28</v>
      </c>
      <c r="I9475" s="2">
        <v>45028</v>
      </c>
      <c r="J9475" t="s">
        <v>25198</v>
      </c>
      <c r="K9475" t="s">
        <v>25199</v>
      </c>
      <c r="L9475" t="s">
        <v>60</v>
      </c>
      <c r="M9475">
        <v>18194.675200000001</v>
      </c>
      <c r="N9475">
        <v>487</v>
      </c>
      <c r="O9475" t="s">
        <v>43</v>
      </c>
      <c r="P9475" t="s">
        <v>43</v>
      </c>
      <c r="Q9475" s="2">
        <v>45051</v>
      </c>
      <c r="R9475" t="s">
        <v>83</v>
      </c>
      <c r="S9475" t="s">
        <v>45</v>
      </c>
      <c r="T9475">
        <f>_xlfn.DAYS(Raw_data_US_healthcare[[#This Row],[Discharge Date]],Raw_data_US_healthcare[[#This Row],[Date of Admission]])</f>
        <v>23</v>
      </c>
    </row>
    <row r="9476" spans="1:20" x14ac:dyDescent="0.3">
      <c r="A9476" t="s">
        <v>26511</v>
      </c>
      <c r="B9476" t="s">
        <v>25200</v>
      </c>
      <c r="C9476">
        <v>54</v>
      </c>
      <c r="D9476" t="str">
        <f>IF(Raw_data_US_healthcare[[#This Row],[Age]]&lt;35,"Young",IF(Raw_data_US_healthcare[[#This Row],[Age]]&lt;60,"Middle","Senior"))</f>
        <v>Middle</v>
      </c>
      <c r="E9476" t="s">
        <v>16</v>
      </c>
      <c r="F9476" t="s">
        <v>49</v>
      </c>
      <c r="G9476" t="s">
        <v>49</v>
      </c>
      <c r="H9476" t="s">
        <v>26514</v>
      </c>
      <c r="I9476" s="2">
        <v>44287</v>
      </c>
      <c r="J9476" t="s">
        <v>25201</v>
      </c>
      <c r="K9476" t="s">
        <v>25202</v>
      </c>
      <c r="L9476" t="s">
        <v>31</v>
      </c>
      <c r="M9476">
        <v>12637.166800000001</v>
      </c>
      <c r="N9476">
        <v>295</v>
      </c>
      <c r="O9476" t="s">
        <v>22</v>
      </c>
      <c r="P9476" t="s">
        <v>22</v>
      </c>
      <c r="Q9476" s="2">
        <v>44298</v>
      </c>
      <c r="R9476" t="s">
        <v>44</v>
      </c>
      <c r="S9476" t="s">
        <v>45</v>
      </c>
      <c r="T9476">
        <f>_xlfn.DAYS(Raw_data_US_healthcare[[#This Row],[Discharge Date]],Raw_data_US_healthcare[[#This Row],[Date of Admission]])</f>
        <v>11</v>
      </c>
    </row>
    <row r="9477" spans="1:20" x14ac:dyDescent="0.3">
      <c r="A9477" t="s">
        <v>26512</v>
      </c>
      <c r="B9477" t="s">
        <v>25203</v>
      </c>
      <c r="C9477">
        <v>40</v>
      </c>
      <c r="D9477" t="str">
        <f>IF(Raw_data_US_healthcare[[#This Row],[Age]]&lt;35,"Young",IF(Raw_data_US_healthcare[[#This Row],[Age]]&lt;60,"Middle","Senior"))</f>
        <v>Middle</v>
      </c>
      <c r="E9477" t="s">
        <v>26</v>
      </c>
      <c r="F9477" t="s">
        <v>17</v>
      </c>
      <c r="G9477" t="s">
        <v>17</v>
      </c>
      <c r="H9477" t="s">
        <v>26514</v>
      </c>
      <c r="I9477" s="2">
        <v>44880</v>
      </c>
      <c r="J9477" t="s">
        <v>22789</v>
      </c>
      <c r="K9477" t="s">
        <v>25204</v>
      </c>
      <c r="L9477" t="s">
        <v>56</v>
      </c>
      <c r="M9477">
        <v>20280.4251</v>
      </c>
      <c r="N9477">
        <v>124</v>
      </c>
      <c r="O9477" t="s">
        <v>22</v>
      </c>
      <c r="P9477" t="s">
        <v>22</v>
      </c>
      <c r="Q9477" s="2">
        <v>44893</v>
      </c>
      <c r="R9477" t="s">
        <v>23</v>
      </c>
      <c r="S9477" t="s">
        <v>33</v>
      </c>
      <c r="T9477">
        <f>_xlfn.DAYS(Raw_data_US_healthcare[[#This Row],[Discharge Date]],Raw_data_US_healthcare[[#This Row],[Date of Admission]])</f>
        <v>13</v>
      </c>
    </row>
    <row r="9478" spans="1:20" x14ac:dyDescent="0.3">
      <c r="A9478" t="s">
        <v>26512</v>
      </c>
      <c r="B9478" t="s">
        <v>25205</v>
      </c>
      <c r="C9478">
        <v>61</v>
      </c>
      <c r="D9478" t="str">
        <f>IF(Raw_data_US_healthcare[[#This Row],[Age]]&lt;35,"Young",IF(Raw_data_US_healthcare[[#This Row],[Age]]&lt;60,"Middle","Senior"))</f>
        <v>Senior</v>
      </c>
      <c r="E9478" t="s">
        <v>26</v>
      </c>
      <c r="F9478" t="s">
        <v>27</v>
      </c>
      <c r="G9478" t="s">
        <v>27</v>
      </c>
      <c r="H9478" t="s">
        <v>26516</v>
      </c>
      <c r="I9478" s="2">
        <v>45120</v>
      </c>
      <c r="J9478" t="s">
        <v>25206</v>
      </c>
      <c r="K9478" t="s">
        <v>25207</v>
      </c>
      <c r="L9478" t="s">
        <v>21</v>
      </c>
      <c r="M9478">
        <v>11261.3346</v>
      </c>
      <c r="N9478">
        <v>438</v>
      </c>
      <c r="O9478" t="s">
        <v>43</v>
      </c>
      <c r="P9478" t="s">
        <v>43</v>
      </c>
      <c r="Q9478" s="2">
        <v>45129</v>
      </c>
      <c r="R9478" t="s">
        <v>83</v>
      </c>
      <c r="S9478" t="s">
        <v>33</v>
      </c>
      <c r="T9478">
        <f>_xlfn.DAYS(Raw_data_US_healthcare[[#This Row],[Discharge Date]],Raw_data_US_healthcare[[#This Row],[Date of Admission]])</f>
        <v>9</v>
      </c>
    </row>
    <row r="9479" spans="1:20" x14ac:dyDescent="0.3">
      <c r="A9479" t="s">
        <v>26512</v>
      </c>
      <c r="B9479" t="s">
        <v>26600</v>
      </c>
      <c r="C9479">
        <v>35</v>
      </c>
      <c r="D9479" t="str">
        <f>IF(Raw_data_US_healthcare[[#This Row],[Age]]&lt;35,"Young",IF(Raw_data_US_healthcare[[#This Row],[Age]]&lt;60,"Middle","Senior"))</f>
        <v>Middle</v>
      </c>
      <c r="E9479" t="s">
        <v>26</v>
      </c>
      <c r="F9479" t="s">
        <v>27</v>
      </c>
      <c r="G9479" t="s">
        <v>27</v>
      </c>
      <c r="H9479" t="s">
        <v>36</v>
      </c>
      <c r="I9479" s="2">
        <v>43549</v>
      </c>
      <c r="J9479" t="s">
        <v>25208</v>
      </c>
      <c r="K9479" t="s">
        <v>3166</v>
      </c>
      <c r="L9479" t="s">
        <v>52</v>
      </c>
      <c r="M9479">
        <v>19853.115600000001</v>
      </c>
      <c r="N9479">
        <v>120</v>
      </c>
      <c r="O9479" t="s">
        <v>22</v>
      </c>
      <c r="P9479" t="s">
        <v>22</v>
      </c>
      <c r="Q9479" s="2">
        <v>43552</v>
      </c>
      <c r="R9479" t="s">
        <v>32</v>
      </c>
      <c r="S9479" t="s">
        <v>45</v>
      </c>
      <c r="T9479">
        <f>_xlfn.DAYS(Raw_data_US_healthcare[[#This Row],[Discharge Date]],Raw_data_US_healthcare[[#This Row],[Date of Admission]])</f>
        <v>3</v>
      </c>
    </row>
    <row r="9480" spans="1:20" x14ac:dyDescent="0.3">
      <c r="A9480" t="s">
        <v>26512</v>
      </c>
      <c r="B9480" t="s">
        <v>1239</v>
      </c>
      <c r="C9480">
        <v>79</v>
      </c>
      <c r="D9480" t="str">
        <f>IF(Raw_data_US_healthcare[[#This Row],[Age]]&lt;35,"Young",IF(Raw_data_US_healthcare[[#This Row],[Age]]&lt;60,"Middle","Senior"))</f>
        <v>Senior</v>
      </c>
      <c r="E9480" t="s">
        <v>26</v>
      </c>
      <c r="F9480" t="s">
        <v>62</v>
      </c>
      <c r="G9480" t="s">
        <v>62</v>
      </c>
      <c r="H9480" t="s">
        <v>69</v>
      </c>
      <c r="I9480" s="2">
        <v>44390</v>
      </c>
      <c r="J9480" t="s">
        <v>25209</v>
      </c>
      <c r="K9480" t="s">
        <v>25210</v>
      </c>
      <c r="L9480" t="s">
        <v>21</v>
      </c>
      <c r="M9480">
        <v>67425.026599999997</v>
      </c>
      <c r="N9480">
        <v>430</v>
      </c>
      <c r="O9480" t="s">
        <v>39</v>
      </c>
      <c r="P9480" t="s">
        <v>39</v>
      </c>
      <c r="Q9480" s="2">
        <v>44412</v>
      </c>
      <c r="R9480" t="s">
        <v>32</v>
      </c>
      <c r="S9480" t="s">
        <v>45</v>
      </c>
      <c r="T9480">
        <f>_xlfn.DAYS(Raw_data_US_healthcare[[#This Row],[Discharge Date]],Raw_data_US_healthcare[[#This Row],[Date of Admission]])</f>
        <v>22</v>
      </c>
    </row>
    <row r="9481" spans="1:20" x14ac:dyDescent="0.3">
      <c r="A9481" t="s">
        <v>26512</v>
      </c>
      <c r="B9481" t="s">
        <v>25211</v>
      </c>
      <c r="C9481">
        <v>22</v>
      </c>
      <c r="D9481" t="str">
        <f>IF(Raw_data_US_healthcare[[#This Row],[Age]]&lt;35,"Young",IF(Raw_data_US_healthcare[[#This Row],[Age]]&lt;60,"Middle","Senior"))</f>
        <v>Young</v>
      </c>
      <c r="E9481" t="s">
        <v>26</v>
      </c>
      <c r="F9481" t="s">
        <v>62</v>
      </c>
      <c r="G9481" t="s">
        <v>62</v>
      </c>
      <c r="H9481" t="s">
        <v>36</v>
      </c>
      <c r="I9481" s="2">
        <v>43446</v>
      </c>
      <c r="J9481" t="s">
        <v>25212</v>
      </c>
      <c r="K9481" t="s">
        <v>25213</v>
      </c>
      <c r="L9481" t="s">
        <v>60</v>
      </c>
      <c r="M9481">
        <v>6764.0487999999996</v>
      </c>
      <c r="N9481">
        <v>283</v>
      </c>
      <c r="O9481" t="s">
        <v>22</v>
      </c>
      <c r="P9481" t="s">
        <v>22</v>
      </c>
      <c r="Q9481" s="2">
        <v>43469</v>
      </c>
      <c r="R9481" t="s">
        <v>48</v>
      </c>
      <c r="S9481" t="s">
        <v>33</v>
      </c>
      <c r="T9481">
        <f>_xlfn.DAYS(Raw_data_US_healthcare[[#This Row],[Discharge Date]],Raw_data_US_healthcare[[#This Row],[Date of Admission]])</f>
        <v>23</v>
      </c>
    </row>
    <row r="9482" spans="1:20" x14ac:dyDescent="0.3">
      <c r="A9482" t="s">
        <v>26511</v>
      </c>
      <c r="B9482" t="s">
        <v>218</v>
      </c>
      <c r="C9482">
        <v>22</v>
      </c>
      <c r="D9482" t="str">
        <f>IF(Raw_data_US_healthcare[[#This Row],[Age]]&lt;35,"Young",IF(Raw_data_US_healthcare[[#This Row],[Age]]&lt;60,"Middle","Senior"))</f>
        <v>Young</v>
      </c>
      <c r="E9482" t="s">
        <v>16</v>
      </c>
      <c r="F9482" t="s">
        <v>49</v>
      </c>
      <c r="G9482" t="s">
        <v>49</v>
      </c>
      <c r="H9482" t="s">
        <v>26514</v>
      </c>
      <c r="I9482" s="2">
        <v>44103</v>
      </c>
      <c r="J9482" t="s">
        <v>25214</v>
      </c>
      <c r="K9482" t="s">
        <v>25215</v>
      </c>
      <c r="L9482" t="s">
        <v>52</v>
      </c>
      <c r="M9482">
        <v>12390.6916</v>
      </c>
      <c r="N9482">
        <v>195</v>
      </c>
      <c r="O9482" t="s">
        <v>22</v>
      </c>
      <c r="P9482" t="s">
        <v>22</v>
      </c>
      <c r="Q9482" s="2">
        <v>44106</v>
      </c>
      <c r="R9482" t="s">
        <v>23</v>
      </c>
      <c r="S9482" t="s">
        <v>45</v>
      </c>
      <c r="T9482">
        <f>_xlfn.DAYS(Raw_data_US_healthcare[[#This Row],[Discharge Date]],Raw_data_US_healthcare[[#This Row],[Date of Admission]])</f>
        <v>3</v>
      </c>
    </row>
    <row r="9483" spans="1:20" x14ac:dyDescent="0.3">
      <c r="A9483" t="s">
        <v>26512</v>
      </c>
      <c r="B9483" t="s">
        <v>25216</v>
      </c>
      <c r="C9483">
        <v>62</v>
      </c>
      <c r="D9483" t="str">
        <f>IF(Raw_data_US_healthcare[[#This Row],[Age]]&lt;35,"Young",IF(Raw_data_US_healthcare[[#This Row],[Age]]&lt;60,"Middle","Senior"))</f>
        <v>Senior</v>
      </c>
      <c r="E9483" t="s">
        <v>26</v>
      </c>
      <c r="F9483" t="s">
        <v>27</v>
      </c>
      <c r="G9483" t="s">
        <v>27</v>
      </c>
      <c r="H9483" t="s">
        <v>26514</v>
      </c>
      <c r="I9483" s="2">
        <v>44848</v>
      </c>
      <c r="J9483" t="s">
        <v>25217</v>
      </c>
      <c r="K9483" t="s">
        <v>25218</v>
      </c>
      <c r="L9483" t="s">
        <v>21</v>
      </c>
      <c r="M9483">
        <v>21948.282599999999</v>
      </c>
      <c r="N9483">
        <v>417</v>
      </c>
      <c r="O9483" t="s">
        <v>22</v>
      </c>
      <c r="P9483" t="s">
        <v>22</v>
      </c>
      <c r="Q9483" s="2">
        <v>44852</v>
      </c>
      <c r="R9483" t="s">
        <v>32</v>
      </c>
      <c r="S9483" t="s">
        <v>24</v>
      </c>
      <c r="T9483">
        <f>_xlfn.DAYS(Raw_data_US_healthcare[[#This Row],[Discharge Date]],Raw_data_US_healthcare[[#This Row],[Date of Admission]])</f>
        <v>4</v>
      </c>
    </row>
    <row r="9484" spans="1:20" x14ac:dyDescent="0.3">
      <c r="A9484" t="s">
        <v>26511</v>
      </c>
      <c r="B9484" t="s">
        <v>1076</v>
      </c>
      <c r="C9484">
        <v>26</v>
      </c>
      <c r="D9484" t="str">
        <f>IF(Raw_data_US_healthcare[[#This Row],[Age]]&lt;35,"Young",IF(Raw_data_US_healthcare[[#This Row],[Age]]&lt;60,"Middle","Senior"))</f>
        <v>Young</v>
      </c>
      <c r="E9484" t="s">
        <v>16</v>
      </c>
      <c r="F9484" t="s">
        <v>113</v>
      </c>
      <c r="G9484" t="s">
        <v>113</v>
      </c>
      <c r="H9484" t="s">
        <v>28</v>
      </c>
      <c r="I9484" s="2">
        <v>44301</v>
      </c>
      <c r="J9484" t="s">
        <v>25219</v>
      </c>
      <c r="K9484" t="s">
        <v>25220</v>
      </c>
      <c r="L9484" t="s">
        <v>60</v>
      </c>
      <c r="M9484">
        <v>7443.4403000000002</v>
      </c>
      <c r="N9484">
        <v>362</v>
      </c>
      <c r="O9484" t="s">
        <v>43</v>
      </c>
      <c r="P9484" t="s">
        <v>43</v>
      </c>
      <c r="Q9484" s="2">
        <v>44325</v>
      </c>
      <c r="R9484" t="s">
        <v>44</v>
      </c>
      <c r="S9484" t="s">
        <v>33</v>
      </c>
      <c r="T9484">
        <f>_xlfn.DAYS(Raw_data_US_healthcare[[#This Row],[Discharge Date]],Raw_data_US_healthcare[[#This Row],[Date of Admission]])</f>
        <v>24</v>
      </c>
    </row>
    <row r="9485" spans="1:20" x14ac:dyDescent="0.3">
      <c r="A9485" t="s">
        <v>26512</v>
      </c>
      <c r="B9485" t="s">
        <v>25221</v>
      </c>
      <c r="C9485">
        <v>74</v>
      </c>
      <c r="D9485" t="str">
        <f>IF(Raw_data_US_healthcare[[#This Row],[Age]]&lt;35,"Young",IF(Raw_data_US_healthcare[[#This Row],[Age]]&lt;60,"Middle","Senior"))</f>
        <v>Senior</v>
      </c>
      <c r="E9485" t="s">
        <v>26</v>
      </c>
      <c r="F9485" t="s">
        <v>49</v>
      </c>
      <c r="G9485" t="s">
        <v>49</v>
      </c>
      <c r="H9485" t="s">
        <v>26514</v>
      </c>
      <c r="I9485" s="2">
        <v>43671</v>
      </c>
      <c r="J9485" t="s">
        <v>25222</v>
      </c>
      <c r="K9485" t="s">
        <v>5981</v>
      </c>
      <c r="L9485" t="s">
        <v>21</v>
      </c>
      <c r="M9485">
        <v>2811.2035999999998</v>
      </c>
      <c r="N9485">
        <v>164</v>
      </c>
      <c r="O9485" t="s">
        <v>22</v>
      </c>
      <c r="P9485" t="s">
        <v>22</v>
      </c>
      <c r="Q9485" s="2">
        <v>43672</v>
      </c>
      <c r="R9485" t="s">
        <v>23</v>
      </c>
      <c r="S9485" t="s">
        <v>45</v>
      </c>
      <c r="T9485">
        <f>_xlfn.DAYS(Raw_data_US_healthcare[[#This Row],[Discharge Date]],Raw_data_US_healthcare[[#This Row],[Date of Admission]])</f>
        <v>1</v>
      </c>
    </row>
    <row r="9486" spans="1:20" x14ac:dyDescent="0.3">
      <c r="A9486" t="s">
        <v>26512</v>
      </c>
      <c r="B9486" t="s">
        <v>25223</v>
      </c>
      <c r="C9486">
        <v>64</v>
      </c>
      <c r="D9486" t="str">
        <f>IF(Raw_data_US_healthcare[[#This Row],[Age]]&lt;35,"Young",IF(Raw_data_US_healthcare[[#This Row],[Age]]&lt;60,"Middle","Senior"))</f>
        <v>Senior</v>
      </c>
      <c r="E9486" t="s">
        <v>26</v>
      </c>
      <c r="F9486" t="s">
        <v>88</v>
      </c>
      <c r="G9486" t="s">
        <v>88</v>
      </c>
      <c r="H9486" t="s">
        <v>28</v>
      </c>
      <c r="I9486" s="2">
        <v>43598</v>
      </c>
      <c r="J9486" t="s">
        <v>25224</v>
      </c>
      <c r="K9486" t="s">
        <v>25225</v>
      </c>
      <c r="L9486" t="s">
        <v>21</v>
      </c>
      <c r="M9486">
        <v>13524.8791</v>
      </c>
      <c r="N9486">
        <v>311</v>
      </c>
      <c r="O9486" t="s">
        <v>39</v>
      </c>
      <c r="P9486" t="s">
        <v>39</v>
      </c>
      <c r="Q9486" s="2">
        <v>43615</v>
      </c>
      <c r="R9486" t="s">
        <v>44</v>
      </c>
      <c r="S9486" t="s">
        <v>45</v>
      </c>
      <c r="T9486">
        <f>_xlfn.DAYS(Raw_data_US_healthcare[[#This Row],[Discharge Date]],Raw_data_US_healthcare[[#This Row],[Date of Admission]])</f>
        <v>17</v>
      </c>
    </row>
    <row r="9487" spans="1:20" x14ac:dyDescent="0.3">
      <c r="A9487" t="s">
        <v>26512</v>
      </c>
      <c r="B9487" t="s">
        <v>25226</v>
      </c>
      <c r="C9487">
        <v>50</v>
      </c>
      <c r="D9487" t="str">
        <f>IF(Raw_data_US_healthcare[[#This Row],[Age]]&lt;35,"Young",IF(Raw_data_US_healthcare[[#This Row],[Age]]&lt;60,"Middle","Senior"))</f>
        <v>Middle</v>
      </c>
      <c r="E9487" t="s">
        <v>26</v>
      </c>
      <c r="F9487" t="s">
        <v>228</v>
      </c>
      <c r="G9487" t="s">
        <v>228</v>
      </c>
      <c r="H9487" t="s">
        <v>69</v>
      </c>
      <c r="I9487" s="2">
        <v>44796</v>
      </c>
      <c r="J9487" t="s">
        <v>25227</v>
      </c>
      <c r="K9487" t="s">
        <v>25228</v>
      </c>
      <c r="L9487" t="s">
        <v>52</v>
      </c>
      <c r="M9487">
        <v>58952.589399999997</v>
      </c>
      <c r="N9487">
        <v>153</v>
      </c>
      <c r="O9487" t="s">
        <v>39</v>
      </c>
      <c r="P9487" t="s">
        <v>39</v>
      </c>
      <c r="Q9487" s="2">
        <v>44802</v>
      </c>
      <c r="R9487" t="s">
        <v>32</v>
      </c>
      <c r="S9487" t="s">
        <v>24</v>
      </c>
      <c r="T9487">
        <f>_xlfn.DAYS(Raw_data_US_healthcare[[#This Row],[Discharge Date]],Raw_data_US_healthcare[[#This Row],[Date of Admission]])</f>
        <v>6</v>
      </c>
    </row>
    <row r="9488" spans="1:20" x14ac:dyDescent="0.3">
      <c r="A9488" t="s">
        <v>26512</v>
      </c>
      <c r="B9488" t="s">
        <v>25229</v>
      </c>
      <c r="C9488">
        <v>73</v>
      </c>
      <c r="D9488" t="str">
        <f>IF(Raw_data_US_healthcare[[#This Row],[Age]]&lt;35,"Young",IF(Raw_data_US_healthcare[[#This Row],[Age]]&lt;60,"Middle","Senior"))</f>
        <v>Senior</v>
      </c>
      <c r="E9488" t="s">
        <v>26</v>
      </c>
      <c r="F9488" t="s">
        <v>17</v>
      </c>
      <c r="G9488" t="s">
        <v>17</v>
      </c>
      <c r="H9488" t="s">
        <v>26514</v>
      </c>
      <c r="I9488" s="2">
        <v>44237</v>
      </c>
      <c r="J9488" t="s">
        <v>25230</v>
      </c>
      <c r="K9488" t="s">
        <v>25231</v>
      </c>
      <c r="L9488" t="s">
        <v>21</v>
      </c>
      <c r="M9488">
        <v>23946.0566</v>
      </c>
      <c r="N9488">
        <v>401</v>
      </c>
      <c r="O9488" t="s">
        <v>22</v>
      </c>
      <c r="P9488" t="s">
        <v>22</v>
      </c>
      <c r="Q9488" s="2">
        <v>44241</v>
      </c>
      <c r="R9488" t="s">
        <v>32</v>
      </c>
      <c r="S9488" t="s">
        <v>24</v>
      </c>
      <c r="T9488">
        <f>_xlfn.DAYS(Raw_data_US_healthcare[[#This Row],[Discharge Date]],Raw_data_US_healthcare[[#This Row],[Date of Admission]])</f>
        <v>4</v>
      </c>
    </row>
    <row r="9489" spans="1:20" x14ac:dyDescent="0.3">
      <c r="A9489" t="s">
        <v>26511</v>
      </c>
      <c r="B9489" t="s">
        <v>25232</v>
      </c>
      <c r="C9489">
        <v>68</v>
      </c>
      <c r="D9489" t="str">
        <f>IF(Raw_data_US_healthcare[[#This Row],[Age]]&lt;35,"Young",IF(Raw_data_US_healthcare[[#This Row],[Age]]&lt;60,"Middle","Senior"))</f>
        <v>Senior</v>
      </c>
      <c r="E9489" t="s">
        <v>16</v>
      </c>
      <c r="F9489" t="s">
        <v>49</v>
      </c>
      <c r="G9489" t="s">
        <v>49</v>
      </c>
      <c r="H9489" t="s">
        <v>26516</v>
      </c>
      <c r="I9489" s="2">
        <v>43478</v>
      </c>
      <c r="J9489" t="s">
        <v>12379</v>
      </c>
      <c r="K9489" t="s">
        <v>25233</v>
      </c>
      <c r="L9489" t="s">
        <v>21</v>
      </c>
      <c r="M9489">
        <v>28237.8056</v>
      </c>
      <c r="N9489">
        <v>498</v>
      </c>
      <c r="O9489" t="s">
        <v>39</v>
      </c>
      <c r="P9489" t="s">
        <v>39</v>
      </c>
      <c r="Q9489" s="2">
        <v>43505</v>
      </c>
      <c r="R9489" t="s">
        <v>32</v>
      </c>
      <c r="S9489" t="s">
        <v>24</v>
      </c>
      <c r="T9489">
        <f>_xlfn.DAYS(Raw_data_US_healthcare[[#This Row],[Discharge Date]],Raw_data_US_healthcare[[#This Row],[Date of Admission]])</f>
        <v>27</v>
      </c>
    </row>
    <row r="9490" spans="1:20" x14ac:dyDescent="0.3">
      <c r="A9490" t="s">
        <v>26512</v>
      </c>
      <c r="B9490" t="s">
        <v>25234</v>
      </c>
      <c r="C9490">
        <v>33</v>
      </c>
      <c r="D9490" t="str">
        <f>IF(Raw_data_US_healthcare[[#This Row],[Age]]&lt;35,"Young",IF(Raw_data_US_healthcare[[#This Row],[Age]]&lt;60,"Middle","Senior"))</f>
        <v>Young</v>
      </c>
      <c r="E9490" t="s">
        <v>26</v>
      </c>
      <c r="F9490" t="s">
        <v>113</v>
      </c>
      <c r="G9490" t="s">
        <v>113</v>
      </c>
      <c r="H9490" t="s">
        <v>26516</v>
      </c>
      <c r="I9490" s="2">
        <v>44404</v>
      </c>
      <c r="J9490" t="s">
        <v>9987</v>
      </c>
      <c r="K9490" t="s">
        <v>10542</v>
      </c>
      <c r="L9490" t="s">
        <v>60</v>
      </c>
      <c r="M9490">
        <v>9175.0679</v>
      </c>
      <c r="N9490">
        <v>496</v>
      </c>
      <c r="O9490" t="s">
        <v>39</v>
      </c>
      <c r="P9490" t="s">
        <v>39</v>
      </c>
      <c r="Q9490" s="2">
        <v>44426</v>
      </c>
      <c r="R9490" t="s">
        <v>32</v>
      </c>
      <c r="S9490" t="s">
        <v>24</v>
      </c>
      <c r="T9490">
        <f>_xlfn.DAYS(Raw_data_US_healthcare[[#This Row],[Discharge Date]],Raw_data_US_healthcare[[#This Row],[Date of Admission]])</f>
        <v>22</v>
      </c>
    </row>
    <row r="9491" spans="1:20" x14ac:dyDescent="0.3">
      <c r="A9491" t="s">
        <v>26512</v>
      </c>
      <c r="B9491" t="s">
        <v>25235</v>
      </c>
      <c r="C9491">
        <v>66</v>
      </c>
      <c r="D9491" t="str">
        <f>IF(Raw_data_US_healthcare[[#This Row],[Age]]&lt;35,"Young",IF(Raw_data_US_healthcare[[#This Row],[Age]]&lt;60,"Middle","Senior"))</f>
        <v>Senior</v>
      </c>
      <c r="E9491" t="s">
        <v>26</v>
      </c>
      <c r="F9491" t="s">
        <v>88</v>
      </c>
      <c r="G9491" t="s">
        <v>88</v>
      </c>
      <c r="H9491" t="s">
        <v>36</v>
      </c>
      <c r="I9491" s="2">
        <v>44659</v>
      </c>
      <c r="J9491" t="s">
        <v>25236</v>
      </c>
      <c r="K9491" t="s">
        <v>25237</v>
      </c>
      <c r="L9491" t="s">
        <v>21</v>
      </c>
      <c r="M9491">
        <v>20921.054199999999</v>
      </c>
      <c r="N9491">
        <v>227</v>
      </c>
      <c r="O9491" t="s">
        <v>22</v>
      </c>
      <c r="P9491" t="s">
        <v>22</v>
      </c>
      <c r="Q9491" s="2">
        <v>44668</v>
      </c>
      <c r="R9491" t="s">
        <v>32</v>
      </c>
      <c r="S9491" t="s">
        <v>33</v>
      </c>
      <c r="T9491">
        <f>_xlfn.DAYS(Raw_data_US_healthcare[[#This Row],[Discharge Date]],Raw_data_US_healthcare[[#This Row],[Date of Admission]])</f>
        <v>9</v>
      </c>
    </row>
    <row r="9492" spans="1:20" x14ac:dyDescent="0.3">
      <c r="A9492" t="s">
        <v>26511</v>
      </c>
      <c r="B9492" t="s">
        <v>25238</v>
      </c>
      <c r="C9492">
        <v>44</v>
      </c>
      <c r="D9492" t="str">
        <f>IF(Raw_data_US_healthcare[[#This Row],[Age]]&lt;35,"Young",IF(Raw_data_US_healthcare[[#This Row],[Age]]&lt;60,"Middle","Senior"))</f>
        <v>Middle</v>
      </c>
      <c r="E9492" t="s">
        <v>16</v>
      </c>
      <c r="F9492" t="s">
        <v>27</v>
      </c>
      <c r="G9492" t="s">
        <v>27</v>
      </c>
      <c r="H9492" t="s">
        <v>26514</v>
      </c>
      <c r="I9492" s="2">
        <v>44762</v>
      </c>
      <c r="J9492" t="s">
        <v>25239</v>
      </c>
      <c r="K9492" t="s">
        <v>25240</v>
      </c>
      <c r="L9492" t="s">
        <v>21</v>
      </c>
      <c r="M9492">
        <v>30706.7022</v>
      </c>
      <c r="N9492">
        <v>280</v>
      </c>
      <c r="O9492" t="s">
        <v>22</v>
      </c>
      <c r="P9492" t="s">
        <v>22</v>
      </c>
      <c r="Q9492" s="2">
        <v>44785</v>
      </c>
      <c r="R9492" t="s">
        <v>23</v>
      </c>
      <c r="S9492" t="s">
        <v>45</v>
      </c>
      <c r="T9492">
        <f>_xlfn.DAYS(Raw_data_US_healthcare[[#This Row],[Discharge Date]],Raw_data_US_healthcare[[#This Row],[Date of Admission]])</f>
        <v>23</v>
      </c>
    </row>
    <row r="9493" spans="1:20" x14ac:dyDescent="0.3">
      <c r="A9493" t="s">
        <v>26511</v>
      </c>
      <c r="B9493" t="s">
        <v>25241</v>
      </c>
      <c r="C9493">
        <v>23</v>
      </c>
      <c r="D9493" t="str">
        <f>IF(Raw_data_US_healthcare[[#This Row],[Age]]&lt;35,"Young",IF(Raw_data_US_healthcare[[#This Row],[Age]]&lt;60,"Middle","Senior"))</f>
        <v>Young</v>
      </c>
      <c r="E9493" t="s">
        <v>16</v>
      </c>
      <c r="F9493" t="s">
        <v>27</v>
      </c>
      <c r="G9493" t="s">
        <v>27</v>
      </c>
      <c r="H9493" t="s">
        <v>26514</v>
      </c>
      <c r="I9493" s="2">
        <v>44897</v>
      </c>
      <c r="J9493" t="s">
        <v>25242</v>
      </c>
      <c r="K9493" t="s">
        <v>25243</v>
      </c>
      <c r="L9493" t="s">
        <v>60</v>
      </c>
      <c r="M9493">
        <v>4040.7521000000002</v>
      </c>
      <c r="N9493">
        <v>117</v>
      </c>
      <c r="O9493" t="s">
        <v>22</v>
      </c>
      <c r="P9493" t="s">
        <v>22</v>
      </c>
      <c r="Q9493" s="2">
        <v>44920</v>
      </c>
      <c r="R9493" t="s">
        <v>32</v>
      </c>
      <c r="S9493" t="s">
        <v>24</v>
      </c>
      <c r="T9493">
        <f>_xlfn.DAYS(Raw_data_US_healthcare[[#This Row],[Discharge Date]],Raw_data_US_healthcare[[#This Row],[Date of Admission]])</f>
        <v>23</v>
      </c>
    </row>
    <row r="9494" spans="1:20" x14ac:dyDescent="0.3">
      <c r="A9494" t="s">
        <v>26512</v>
      </c>
      <c r="B9494" t="s">
        <v>25244</v>
      </c>
      <c r="C9494">
        <v>51</v>
      </c>
      <c r="D9494" t="str">
        <f>IF(Raw_data_US_healthcare[[#This Row],[Age]]&lt;35,"Young",IF(Raw_data_US_healthcare[[#This Row],[Age]]&lt;60,"Middle","Senior"))</f>
        <v>Middle</v>
      </c>
      <c r="E9494" t="s">
        <v>26</v>
      </c>
      <c r="F9494" t="s">
        <v>27</v>
      </c>
      <c r="G9494" t="s">
        <v>27</v>
      </c>
      <c r="H9494" t="s">
        <v>26514</v>
      </c>
      <c r="I9494" s="2">
        <v>43661</v>
      </c>
      <c r="J9494" t="s">
        <v>25245</v>
      </c>
      <c r="K9494" t="s">
        <v>25246</v>
      </c>
      <c r="L9494" t="s">
        <v>60</v>
      </c>
      <c r="M9494">
        <v>24513.9836</v>
      </c>
      <c r="N9494">
        <v>493</v>
      </c>
      <c r="O9494" t="s">
        <v>22</v>
      </c>
      <c r="P9494" t="s">
        <v>22</v>
      </c>
      <c r="Q9494" s="2">
        <v>43665</v>
      </c>
      <c r="R9494" t="s">
        <v>44</v>
      </c>
      <c r="S9494" t="s">
        <v>33</v>
      </c>
      <c r="T9494">
        <f>_xlfn.DAYS(Raw_data_US_healthcare[[#This Row],[Discharge Date]],Raw_data_US_healthcare[[#This Row],[Date of Admission]])</f>
        <v>4</v>
      </c>
    </row>
    <row r="9495" spans="1:20" x14ac:dyDescent="0.3">
      <c r="A9495" t="s">
        <v>26511</v>
      </c>
      <c r="B9495" t="s">
        <v>25247</v>
      </c>
      <c r="C9495">
        <v>39</v>
      </c>
      <c r="D9495" t="str">
        <f>IF(Raw_data_US_healthcare[[#This Row],[Age]]&lt;35,"Young",IF(Raw_data_US_healthcare[[#This Row],[Age]]&lt;60,"Middle","Senior"))</f>
        <v>Middle</v>
      </c>
      <c r="E9495" t="s">
        <v>16</v>
      </c>
      <c r="F9495" t="s">
        <v>17</v>
      </c>
      <c r="G9495" t="s">
        <v>17</v>
      </c>
      <c r="H9495" t="s">
        <v>18</v>
      </c>
      <c r="I9495" s="2">
        <v>44825</v>
      </c>
      <c r="J9495" t="s">
        <v>25248</v>
      </c>
      <c r="K9495" t="s">
        <v>25249</v>
      </c>
      <c r="L9495" t="s">
        <v>21</v>
      </c>
      <c r="M9495">
        <v>27445.2736</v>
      </c>
      <c r="N9495">
        <v>236</v>
      </c>
      <c r="O9495" t="s">
        <v>39</v>
      </c>
      <c r="P9495" t="s">
        <v>39</v>
      </c>
      <c r="Q9495" s="2">
        <v>44851</v>
      </c>
      <c r="R9495" t="s">
        <v>32</v>
      </c>
      <c r="S9495" t="s">
        <v>24</v>
      </c>
      <c r="T9495">
        <f>_xlfn.DAYS(Raw_data_US_healthcare[[#This Row],[Discharge Date]],Raw_data_US_healthcare[[#This Row],[Date of Admission]])</f>
        <v>26</v>
      </c>
    </row>
    <row r="9496" spans="1:20" x14ac:dyDescent="0.3">
      <c r="A9496" t="s">
        <v>26512</v>
      </c>
      <c r="B9496" t="s">
        <v>25250</v>
      </c>
      <c r="C9496">
        <v>31</v>
      </c>
      <c r="D9496" t="str">
        <f>IF(Raw_data_US_healthcare[[#This Row],[Age]]&lt;35,"Young",IF(Raw_data_US_healthcare[[#This Row],[Age]]&lt;60,"Middle","Senior"))</f>
        <v>Young</v>
      </c>
      <c r="E9496" t="s">
        <v>26</v>
      </c>
      <c r="F9496" t="s">
        <v>228</v>
      </c>
      <c r="G9496" t="s">
        <v>228</v>
      </c>
      <c r="H9496" t="s">
        <v>28</v>
      </c>
      <c r="I9496" s="2">
        <v>44982</v>
      </c>
      <c r="J9496" t="s">
        <v>25251</v>
      </c>
      <c r="K9496" t="s">
        <v>7222</v>
      </c>
      <c r="L9496" t="s">
        <v>56</v>
      </c>
      <c r="M9496">
        <v>28552.789000000001</v>
      </c>
      <c r="N9496">
        <v>285</v>
      </c>
      <c r="O9496" t="s">
        <v>39</v>
      </c>
      <c r="P9496" t="s">
        <v>39</v>
      </c>
      <c r="Q9496" s="2">
        <v>44983</v>
      </c>
      <c r="R9496" t="s">
        <v>48</v>
      </c>
      <c r="S9496" t="s">
        <v>33</v>
      </c>
      <c r="T9496">
        <f>_xlfn.DAYS(Raw_data_US_healthcare[[#This Row],[Discharge Date]],Raw_data_US_healthcare[[#This Row],[Date of Admission]])</f>
        <v>1</v>
      </c>
    </row>
    <row r="9497" spans="1:20" x14ac:dyDescent="0.3">
      <c r="A9497" t="s">
        <v>26512</v>
      </c>
      <c r="B9497" t="s">
        <v>25252</v>
      </c>
      <c r="C9497">
        <v>19</v>
      </c>
      <c r="D9497" t="str">
        <f>IF(Raw_data_US_healthcare[[#This Row],[Age]]&lt;35,"Young",IF(Raw_data_US_healthcare[[#This Row],[Age]]&lt;60,"Middle","Senior"))</f>
        <v>Young</v>
      </c>
      <c r="E9497" t="s">
        <v>26</v>
      </c>
      <c r="F9497" t="s">
        <v>17</v>
      </c>
      <c r="G9497" t="s">
        <v>17</v>
      </c>
      <c r="H9497" t="s">
        <v>36</v>
      </c>
      <c r="I9497" s="2">
        <v>44152</v>
      </c>
      <c r="J9497" t="s">
        <v>25253</v>
      </c>
      <c r="K9497" t="s">
        <v>17745</v>
      </c>
      <c r="L9497" t="s">
        <v>31</v>
      </c>
      <c r="M9497">
        <v>19055.6469</v>
      </c>
      <c r="N9497">
        <v>175</v>
      </c>
      <c r="O9497" t="s">
        <v>22</v>
      </c>
      <c r="P9497" t="s">
        <v>22</v>
      </c>
      <c r="Q9497" s="2">
        <v>44170</v>
      </c>
      <c r="R9497" t="s">
        <v>32</v>
      </c>
      <c r="S9497" t="s">
        <v>45</v>
      </c>
      <c r="T9497">
        <f>_xlfn.DAYS(Raw_data_US_healthcare[[#This Row],[Discharge Date]],Raw_data_US_healthcare[[#This Row],[Date of Admission]])</f>
        <v>18</v>
      </c>
    </row>
    <row r="9498" spans="1:20" x14ac:dyDescent="0.3">
      <c r="A9498" t="s">
        <v>26512</v>
      </c>
      <c r="B9498" t="s">
        <v>25254</v>
      </c>
      <c r="C9498">
        <v>44</v>
      </c>
      <c r="D9498" t="str">
        <f>IF(Raw_data_US_healthcare[[#This Row],[Age]]&lt;35,"Young",IF(Raw_data_US_healthcare[[#This Row],[Age]]&lt;60,"Middle","Senior"))</f>
        <v>Middle</v>
      </c>
      <c r="E9498" t="s">
        <v>26</v>
      </c>
      <c r="F9498" t="s">
        <v>49</v>
      </c>
      <c r="G9498" t="s">
        <v>49</v>
      </c>
      <c r="H9498" t="s">
        <v>28</v>
      </c>
      <c r="I9498" s="2">
        <v>45154</v>
      </c>
      <c r="J9498" t="s">
        <v>25255</v>
      </c>
      <c r="K9498" t="s">
        <v>3152</v>
      </c>
      <c r="L9498" t="s">
        <v>31</v>
      </c>
      <c r="M9498">
        <v>31292.129000000001</v>
      </c>
      <c r="N9498">
        <v>395</v>
      </c>
      <c r="O9498" t="s">
        <v>43</v>
      </c>
      <c r="P9498" t="s">
        <v>43</v>
      </c>
      <c r="Q9498" s="2">
        <v>45174</v>
      </c>
      <c r="R9498" t="s">
        <v>23</v>
      </c>
      <c r="S9498" t="s">
        <v>45</v>
      </c>
      <c r="T9498">
        <f>_xlfn.DAYS(Raw_data_US_healthcare[[#This Row],[Discharge Date]],Raw_data_US_healthcare[[#This Row],[Date of Admission]])</f>
        <v>20</v>
      </c>
    </row>
    <row r="9499" spans="1:20" x14ac:dyDescent="0.3">
      <c r="A9499" t="s">
        <v>26512</v>
      </c>
      <c r="B9499" t="s">
        <v>25256</v>
      </c>
      <c r="C9499">
        <v>55</v>
      </c>
      <c r="D9499" t="str">
        <f>IF(Raw_data_US_healthcare[[#This Row],[Age]]&lt;35,"Young",IF(Raw_data_US_healthcare[[#This Row],[Age]]&lt;60,"Middle","Senior"))</f>
        <v>Middle</v>
      </c>
      <c r="E9499" t="s">
        <v>26</v>
      </c>
      <c r="F9499" t="s">
        <v>113</v>
      </c>
      <c r="G9499" t="s">
        <v>113</v>
      </c>
      <c r="H9499" t="s">
        <v>69</v>
      </c>
      <c r="I9499" s="2">
        <v>44816</v>
      </c>
      <c r="J9499" t="s">
        <v>25257</v>
      </c>
      <c r="K9499" t="s">
        <v>933</v>
      </c>
      <c r="L9499" t="s">
        <v>60</v>
      </c>
      <c r="M9499">
        <v>20782.084599999998</v>
      </c>
      <c r="N9499">
        <v>471</v>
      </c>
      <c r="O9499" t="s">
        <v>22</v>
      </c>
      <c r="P9499" t="s">
        <v>22</v>
      </c>
      <c r="Q9499" s="2">
        <v>44835</v>
      </c>
      <c r="R9499" t="s">
        <v>83</v>
      </c>
      <c r="S9499" t="s">
        <v>33</v>
      </c>
      <c r="T9499">
        <f>_xlfn.DAYS(Raw_data_US_healthcare[[#This Row],[Discharge Date]],Raw_data_US_healthcare[[#This Row],[Date of Admission]])</f>
        <v>19</v>
      </c>
    </row>
    <row r="9500" spans="1:20" x14ac:dyDescent="0.3">
      <c r="A9500" t="s">
        <v>26512</v>
      </c>
      <c r="B9500" t="s">
        <v>25258</v>
      </c>
      <c r="C9500">
        <v>35</v>
      </c>
      <c r="D9500" t="str">
        <f>IF(Raw_data_US_healthcare[[#This Row],[Age]]&lt;35,"Young",IF(Raw_data_US_healthcare[[#This Row],[Age]]&lt;60,"Middle","Senior"))</f>
        <v>Middle</v>
      </c>
      <c r="E9500" t="s">
        <v>26</v>
      </c>
      <c r="F9500" t="s">
        <v>62</v>
      </c>
      <c r="G9500" t="s">
        <v>62</v>
      </c>
      <c r="H9500" t="s">
        <v>36</v>
      </c>
      <c r="I9500" s="2">
        <v>44135</v>
      </c>
      <c r="J9500" t="s">
        <v>15282</v>
      </c>
      <c r="K9500" t="s">
        <v>25259</v>
      </c>
      <c r="L9500" t="s">
        <v>56</v>
      </c>
      <c r="M9500">
        <v>20871.002400000001</v>
      </c>
      <c r="N9500">
        <v>229</v>
      </c>
      <c r="O9500" t="s">
        <v>22</v>
      </c>
      <c r="P9500" t="s">
        <v>22</v>
      </c>
      <c r="Q9500" s="2">
        <v>44141</v>
      </c>
      <c r="R9500" t="s">
        <v>83</v>
      </c>
      <c r="S9500" t="s">
        <v>33</v>
      </c>
      <c r="T9500">
        <f>_xlfn.DAYS(Raw_data_US_healthcare[[#This Row],[Discharge Date]],Raw_data_US_healthcare[[#This Row],[Date of Admission]])</f>
        <v>6</v>
      </c>
    </row>
    <row r="9501" spans="1:20" x14ac:dyDescent="0.3">
      <c r="A9501" t="s">
        <v>26511</v>
      </c>
      <c r="B9501" t="s">
        <v>25260</v>
      </c>
      <c r="C9501">
        <v>45</v>
      </c>
      <c r="D9501" t="str">
        <f>IF(Raw_data_US_healthcare[[#This Row],[Age]]&lt;35,"Young",IF(Raw_data_US_healthcare[[#This Row],[Age]]&lt;60,"Middle","Senior"))</f>
        <v>Middle</v>
      </c>
      <c r="E9501" t="s">
        <v>16</v>
      </c>
      <c r="F9501" t="s">
        <v>228</v>
      </c>
      <c r="G9501" t="s">
        <v>228</v>
      </c>
      <c r="H9501" t="s">
        <v>36</v>
      </c>
      <c r="I9501" s="2">
        <v>45171</v>
      </c>
      <c r="J9501" t="s">
        <v>15088</v>
      </c>
      <c r="K9501" t="s">
        <v>25261</v>
      </c>
      <c r="L9501" t="s">
        <v>56</v>
      </c>
      <c r="M9501">
        <v>8332.8107999999993</v>
      </c>
      <c r="N9501">
        <v>395</v>
      </c>
      <c r="O9501" t="s">
        <v>22</v>
      </c>
      <c r="P9501" t="s">
        <v>22</v>
      </c>
      <c r="Q9501" s="2">
        <v>45175</v>
      </c>
      <c r="R9501" t="s">
        <v>44</v>
      </c>
      <c r="S9501" t="s">
        <v>33</v>
      </c>
      <c r="T9501">
        <f>_xlfn.DAYS(Raw_data_US_healthcare[[#This Row],[Discharge Date]],Raw_data_US_healthcare[[#This Row],[Date of Admission]])</f>
        <v>4</v>
      </c>
    </row>
    <row r="9502" spans="1:20" x14ac:dyDescent="0.3">
      <c r="A9502" t="s">
        <v>26512</v>
      </c>
      <c r="B9502" t="s">
        <v>25262</v>
      </c>
      <c r="C9502">
        <v>75</v>
      </c>
      <c r="D9502" t="str">
        <f>IF(Raw_data_US_healthcare[[#This Row],[Age]]&lt;35,"Young",IF(Raw_data_US_healthcare[[#This Row],[Age]]&lt;60,"Middle","Senior"))</f>
        <v>Senior</v>
      </c>
      <c r="E9502" t="s">
        <v>26</v>
      </c>
      <c r="F9502" t="s">
        <v>228</v>
      </c>
      <c r="G9502" t="s">
        <v>228</v>
      </c>
      <c r="H9502" t="s">
        <v>26514</v>
      </c>
      <c r="I9502" s="2">
        <v>44466</v>
      </c>
      <c r="J9502" t="s">
        <v>8945</v>
      </c>
      <c r="K9502" t="s">
        <v>9425</v>
      </c>
      <c r="L9502" t="s">
        <v>21</v>
      </c>
      <c r="M9502">
        <v>14986.281999999999</v>
      </c>
      <c r="N9502">
        <v>164</v>
      </c>
      <c r="O9502" t="s">
        <v>22</v>
      </c>
      <c r="P9502" t="s">
        <v>22</v>
      </c>
      <c r="Q9502" s="2">
        <v>44486</v>
      </c>
      <c r="R9502" t="s">
        <v>48</v>
      </c>
      <c r="S9502" t="s">
        <v>45</v>
      </c>
      <c r="T9502">
        <f>_xlfn.DAYS(Raw_data_US_healthcare[[#This Row],[Discharge Date]],Raw_data_US_healthcare[[#This Row],[Date of Admission]])</f>
        <v>20</v>
      </c>
    </row>
    <row r="9503" spans="1:20" x14ac:dyDescent="0.3">
      <c r="A9503" t="s">
        <v>26511</v>
      </c>
      <c r="B9503" t="s">
        <v>15385</v>
      </c>
      <c r="C9503">
        <v>85</v>
      </c>
      <c r="D9503" t="str">
        <f>IF(Raw_data_US_healthcare[[#This Row],[Age]]&lt;35,"Young",IF(Raw_data_US_healthcare[[#This Row],[Age]]&lt;60,"Middle","Senior"))</f>
        <v>Senior</v>
      </c>
      <c r="E9503" t="s">
        <v>16</v>
      </c>
      <c r="F9503" t="s">
        <v>228</v>
      </c>
      <c r="G9503" t="s">
        <v>228</v>
      </c>
      <c r="H9503" t="s">
        <v>28</v>
      </c>
      <c r="I9503" s="2">
        <v>44184</v>
      </c>
      <c r="J9503" t="s">
        <v>25263</v>
      </c>
      <c r="K9503" t="s">
        <v>25264</v>
      </c>
      <c r="L9503" t="s">
        <v>21</v>
      </c>
      <c r="M9503">
        <v>16758.381000000001</v>
      </c>
      <c r="N9503">
        <v>170</v>
      </c>
      <c r="O9503" t="s">
        <v>39</v>
      </c>
      <c r="P9503" t="s">
        <v>39</v>
      </c>
      <c r="Q9503" s="2">
        <v>44199</v>
      </c>
      <c r="R9503" t="s">
        <v>83</v>
      </c>
      <c r="S9503" t="s">
        <v>24</v>
      </c>
      <c r="T9503">
        <f>_xlfn.DAYS(Raw_data_US_healthcare[[#This Row],[Discharge Date]],Raw_data_US_healthcare[[#This Row],[Date of Admission]])</f>
        <v>15</v>
      </c>
    </row>
    <row r="9504" spans="1:20" x14ac:dyDescent="0.3">
      <c r="A9504" t="s">
        <v>26511</v>
      </c>
      <c r="B9504" t="s">
        <v>15235</v>
      </c>
      <c r="C9504">
        <v>43</v>
      </c>
      <c r="D9504" t="str">
        <f>IF(Raw_data_US_healthcare[[#This Row],[Age]]&lt;35,"Young",IF(Raw_data_US_healthcare[[#This Row],[Age]]&lt;60,"Middle","Senior"))</f>
        <v>Middle</v>
      </c>
      <c r="E9504" t="s">
        <v>16</v>
      </c>
      <c r="F9504" t="s">
        <v>228</v>
      </c>
      <c r="G9504" t="s">
        <v>228</v>
      </c>
      <c r="H9504" t="s">
        <v>18</v>
      </c>
      <c r="I9504" s="2">
        <v>43565</v>
      </c>
      <c r="J9504" t="s">
        <v>25265</v>
      </c>
      <c r="K9504" t="s">
        <v>25266</v>
      </c>
      <c r="L9504" t="s">
        <v>60</v>
      </c>
      <c r="M9504">
        <v>40630.697</v>
      </c>
      <c r="N9504">
        <v>296</v>
      </c>
      <c r="O9504" t="s">
        <v>39</v>
      </c>
      <c r="P9504" t="s">
        <v>39</v>
      </c>
      <c r="Q9504" s="2">
        <v>43581</v>
      </c>
      <c r="R9504" t="s">
        <v>23</v>
      </c>
      <c r="S9504" t="s">
        <v>45</v>
      </c>
      <c r="T9504">
        <f>_xlfn.DAYS(Raw_data_US_healthcare[[#This Row],[Discharge Date]],Raw_data_US_healthcare[[#This Row],[Date of Admission]])</f>
        <v>16</v>
      </c>
    </row>
    <row r="9505" spans="1:20" x14ac:dyDescent="0.3">
      <c r="A9505" t="s">
        <v>26512</v>
      </c>
      <c r="B9505" t="s">
        <v>25267</v>
      </c>
      <c r="C9505">
        <v>77</v>
      </c>
      <c r="D9505" t="str">
        <f>IF(Raw_data_US_healthcare[[#This Row],[Age]]&lt;35,"Young",IF(Raw_data_US_healthcare[[#This Row],[Age]]&lt;60,"Middle","Senior"))</f>
        <v>Senior</v>
      </c>
      <c r="E9505" t="s">
        <v>26</v>
      </c>
      <c r="F9505" t="s">
        <v>35</v>
      </c>
      <c r="G9505" t="s">
        <v>35</v>
      </c>
      <c r="H9505" t="s">
        <v>69</v>
      </c>
      <c r="I9505" s="2">
        <v>45102</v>
      </c>
      <c r="J9505" t="s">
        <v>25268</v>
      </c>
      <c r="K9505" t="s">
        <v>25269</v>
      </c>
      <c r="L9505" t="s">
        <v>21</v>
      </c>
      <c r="M9505">
        <v>69512.936199999996</v>
      </c>
      <c r="N9505">
        <v>466</v>
      </c>
      <c r="O9505" t="s">
        <v>39</v>
      </c>
      <c r="P9505" t="s">
        <v>39</v>
      </c>
      <c r="Q9505" s="2">
        <v>45128</v>
      </c>
      <c r="R9505" t="s">
        <v>23</v>
      </c>
      <c r="S9505" t="s">
        <v>45</v>
      </c>
      <c r="T9505">
        <f>_xlfn.DAYS(Raw_data_US_healthcare[[#This Row],[Discharge Date]],Raw_data_US_healthcare[[#This Row],[Date of Admission]])</f>
        <v>26</v>
      </c>
    </row>
    <row r="9506" spans="1:20" x14ac:dyDescent="0.3">
      <c r="A9506" t="s">
        <v>26512</v>
      </c>
      <c r="B9506" t="s">
        <v>25270</v>
      </c>
      <c r="C9506">
        <v>21</v>
      </c>
      <c r="D9506" t="str">
        <f>IF(Raw_data_US_healthcare[[#This Row],[Age]]&lt;35,"Young",IF(Raw_data_US_healthcare[[#This Row],[Age]]&lt;60,"Middle","Senior"))</f>
        <v>Young</v>
      </c>
      <c r="E9506" t="s">
        <v>26</v>
      </c>
      <c r="F9506" t="s">
        <v>17</v>
      </c>
      <c r="G9506" t="s">
        <v>17</v>
      </c>
      <c r="H9506" t="s">
        <v>26516</v>
      </c>
      <c r="I9506" s="2">
        <v>45039</v>
      </c>
      <c r="J9506" t="s">
        <v>25271</v>
      </c>
      <c r="K9506" t="s">
        <v>25272</v>
      </c>
      <c r="L9506" t="s">
        <v>60</v>
      </c>
      <c r="M9506">
        <v>31721.245200000001</v>
      </c>
      <c r="N9506">
        <v>430</v>
      </c>
      <c r="O9506" t="s">
        <v>39</v>
      </c>
      <c r="P9506" t="s">
        <v>39</v>
      </c>
      <c r="Q9506" s="2">
        <v>45069</v>
      </c>
      <c r="R9506" t="s">
        <v>23</v>
      </c>
      <c r="S9506" t="s">
        <v>33</v>
      </c>
      <c r="T9506">
        <f>_xlfn.DAYS(Raw_data_US_healthcare[[#This Row],[Discharge Date]],Raw_data_US_healthcare[[#This Row],[Date of Admission]])</f>
        <v>30</v>
      </c>
    </row>
    <row r="9507" spans="1:20" x14ac:dyDescent="0.3">
      <c r="A9507" t="s">
        <v>26512</v>
      </c>
      <c r="B9507" t="s">
        <v>25273</v>
      </c>
      <c r="C9507">
        <v>51</v>
      </c>
      <c r="D9507" t="str">
        <f>IF(Raw_data_US_healthcare[[#This Row],[Age]]&lt;35,"Young",IF(Raw_data_US_healthcare[[#This Row],[Age]]&lt;60,"Middle","Senior"))</f>
        <v>Middle</v>
      </c>
      <c r="E9507" t="s">
        <v>26</v>
      </c>
      <c r="F9507" t="s">
        <v>17</v>
      </c>
      <c r="G9507" t="s">
        <v>17</v>
      </c>
      <c r="H9507" t="s">
        <v>26516</v>
      </c>
      <c r="I9507" s="2">
        <v>44099</v>
      </c>
      <c r="J9507" t="s">
        <v>25274</v>
      </c>
      <c r="K9507" t="s">
        <v>25275</v>
      </c>
      <c r="L9507" t="s">
        <v>60</v>
      </c>
      <c r="M9507">
        <v>19714.086299999999</v>
      </c>
      <c r="N9507">
        <v>395</v>
      </c>
      <c r="O9507" t="s">
        <v>43</v>
      </c>
      <c r="P9507" t="s">
        <v>43</v>
      </c>
      <c r="Q9507" s="2">
        <v>44112</v>
      </c>
      <c r="R9507" t="s">
        <v>48</v>
      </c>
      <c r="S9507" t="s">
        <v>24</v>
      </c>
      <c r="T9507">
        <f>_xlfn.DAYS(Raw_data_US_healthcare[[#This Row],[Discharge Date]],Raw_data_US_healthcare[[#This Row],[Date of Admission]])</f>
        <v>13</v>
      </c>
    </row>
    <row r="9508" spans="1:20" x14ac:dyDescent="0.3">
      <c r="A9508" t="s">
        <v>26512</v>
      </c>
      <c r="B9508" t="s">
        <v>25276</v>
      </c>
      <c r="C9508">
        <v>28</v>
      </c>
      <c r="D9508" t="str">
        <f>IF(Raw_data_US_healthcare[[#This Row],[Age]]&lt;35,"Young",IF(Raw_data_US_healthcare[[#This Row],[Age]]&lt;60,"Middle","Senior"))</f>
        <v>Young</v>
      </c>
      <c r="E9508" t="s">
        <v>26</v>
      </c>
      <c r="F9508" t="s">
        <v>49</v>
      </c>
      <c r="G9508" t="s">
        <v>49</v>
      </c>
      <c r="H9508" t="s">
        <v>26516</v>
      </c>
      <c r="I9508" s="2">
        <v>44935</v>
      </c>
      <c r="J9508" t="s">
        <v>7716</v>
      </c>
      <c r="K9508" t="s">
        <v>25277</v>
      </c>
      <c r="L9508" t="s">
        <v>60</v>
      </c>
      <c r="M9508">
        <v>22143.607599999999</v>
      </c>
      <c r="N9508">
        <v>125</v>
      </c>
      <c r="O9508" t="s">
        <v>43</v>
      </c>
      <c r="P9508" t="s">
        <v>43</v>
      </c>
      <c r="Q9508" s="2">
        <v>44954</v>
      </c>
      <c r="R9508" t="s">
        <v>48</v>
      </c>
      <c r="S9508" t="s">
        <v>24</v>
      </c>
      <c r="T9508">
        <f>_xlfn.DAYS(Raw_data_US_healthcare[[#This Row],[Discharge Date]],Raw_data_US_healthcare[[#This Row],[Date of Admission]])</f>
        <v>19</v>
      </c>
    </row>
    <row r="9509" spans="1:20" x14ac:dyDescent="0.3">
      <c r="A9509" t="s">
        <v>26511</v>
      </c>
      <c r="B9509" t="s">
        <v>14185</v>
      </c>
      <c r="C9509">
        <v>48</v>
      </c>
      <c r="D9509" t="str">
        <f>IF(Raw_data_US_healthcare[[#This Row],[Age]]&lt;35,"Young",IF(Raw_data_US_healthcare[[#This Row],[Age]]&lt;60,"Middle","Senior"))</f>
        <v>Middle</v>
      </c>
      <c r="E9509" t="s">
        <v>16</v>
      </c>
      <c r="F9509" t="s">
        <v>228</v>
      </c>
      <c r="G9509" t="s">
        <v>228</v>
      </c>
      <c r="H9509" t="s">
        <v>26516</v>
      </c>
      <c r="I9509" s="2">
        <v>44726</v>
      </c>
      <c r="J9509" t="s">
        <v>25278</v>
      </c>
      <c r="K9509" t="s">
        <v>25279</v>
      </c>
      <c r="L9509" t="s">
        <v>21</v>
      </c>
      <c r="M9509">
        <v>1110.6510000000001</v>
      </c>
      <c r="N9509">
        <v>265</v>
      </c>
      <c r="O9509" t="s">
        <v>43</v>
      </c>
      <c r="P9509" t="s">
        <v>43</v>
      </c>
      <c r="Q9509" s="2">
        <v>44754</v>
      </c>
      <c r="R9509" t="s">
        <v>23</v>
      </c>
      <c r="S9509" t="s">
        <v>24</v>
      </c>
      <c r="T9509">
        <f>_xlfn.DAYS(Raw_data_US_healthcare[[#This Row],[Discharge Date]],Raw_data_US_healthcare[[#This Row],[Date of Admission]])</f>
        <v>28</v>
      </c>
    </row>
    <row r="9510" spans="1:20" x14ac:dyDescent="0.3">
      <c r="A9510" t="s">
        <v>26512</v>
      </c>
      <c r="B9510" t="s">
        <v>25280</v>
      </c>
      <c r="C9510">
        <v>23</v>
      </c>
      <c r="D9510" t="str">
        <f>IF(Raw_data_US_healthcare[[#This Row],[Age]]&lt;35,"Young",IF(Raw_data_US_healthcare[[#This Row],[Age]]&lt;60,"Middle","Senior"))</f>
        <v>Young</v>
      </c>
      <c r="E9510" t="s">
        <v>26</v>
      </c>
      <c r="F9510" t="s">
        <v>35</v>
      </c>
      <c r="G9510" t="s">
        <v>35</v>
      </c>
      <c r="H9510" t="s">
        <v>28</v>
      </c>
      <c r="I9510" s="2">
        <v>43419</v>
      </c>
      <c r="J9510" t="s">
        <v>25281</v>
      </c>
      <c r="K9510" t="s">
        <v>25282</v>
      </c>
      <c r="L9510" t="s">
        <v>60</v>
      </c>
      <c r="M9510">
        <v>30620.3858</v>
      </c>
      <c r="N9510">
        <v>136</v>
      </c>
      <c r="O9510" t="s">
        <v>39</v>
      </c>
      <c r="P9510" t="s">
        <v>39</v>
      </c>
      <c r="Q9510" s="2">
        <v>43442</v>
      </c>
      <c r="R9510" t="s">
        <v>23</v>
      </c>
      <c r="S9510" t="s">
        <v>33</v>
      </c>
      <c r="T9510">
        <f>_xlfn.DAYS(Raw_data_US_healthcare[[#This Row],[Discharge Date]],Raw_data_US_healthcare[[#This Row],[Date of Admission]])</f>
        <v>23</v>
      </c>
    </row>
    <row r="9511" spans="1:20" x14ac:dyDescent="0.3">
      <c r="A9511" t="s">
        <v>26512</v>
      </c>
      <c r="B9511" t="s">
        <v>25283</v>
      </c>
      <c r="C9511">
        <v>56</v>
      </c>
      <c r="D9511" t="str">
        <f>IF(Raw_data_US_healthcare[[#This Row],[Age]]&lt;35,"Young",IF(Raw_data_US_healthcare[[#This Row],[Age]]&lt;60,"Middle","Senior"))</f>
        <v>Middle</v>
      </c>
      <c r="E9511" t="s">
        <v>26</v>
      </c>
      <c r="F9511" t="s">
        <v>113</v>
      </c>
      <c r="G9511" t="s">
        <v>113</v>
      </c>
      <c r="H9511" t="s">
        <v>18</v>
      </c>
      <c r="I9511" s="2">
        <v>44579</v>
      </c>
      <c r="J9511" t="s">
        <v>12035</v>
      </c>
      <c r="K9511" t="s">
        <v>25284</v>
      </c>
      <c r="L9511" t="s">
        <v>60</v>
      </c>
      <c r="M9511">
        <v>35598.251199999999</v>
      </c>
      <c r="N9511">
        <v>497</v>
      </c>
      <c r="O9511" t="s">
        <v>43</v>
      </c>
      <c r="P9511" t="s">
        <v>43</v>
      </c>
      <c r="Q9511" s="2">
        <v>44586</v>
      </c>
      <c r="R9511" t="s">
        <v>44</v>
      </c>
      <c r="S9511" t="s">
        <v>33</v>
      </c>
      <c r="T9511">
        <f>_xlfn.DAYS(Raw_data_US_healthcare[[#This Row],[Discharge Date]],Raw_data_US_healthcare[[#This Row],[Date of Admission]])</f>
        <v>7</v>
      </c>
    </row>
    <row r="9512" spans="1:20" x14ac:dyDescent="0.3">
      <c r="A9512" t="s">
        <v>26511</v>
      </c>
      <c r="B9512" t="s">
        <v>25285</v>
      </c>
      <c r="C9512">
        <v>59</v>
      </c>
      <c r="D9512" t="str">
        <f>IF(Raw_data_US_healthcare[[#This Row],[Age]]&lt;35,"Young",IF(Raw_data_US_healthcare[[#This Row],[Age]]&lt;60,"Middle","Senior"))</f>
        <v>Middle</v>
      </c>
      <c r="E9512" t="s">
        <v>16</v>
      </c>
      <c r="F9512" t="s">
        <v>228</v>
      </c>
      <c r="G9512" t="s">
        <v>228</v>
      </c>
      <c r="H9512" t="s">
        <v>69</v>
      </c>
      <c r="I9512" s="2">
        <v>44202</v>
      </c>
      <c r="J9512" t="s">
        <v>25286</v>
      </c>
      <c r="K9512" t="s">
        <v>25287</v>
      </c>
      <c r="L9512" t="s">
        <v>31</v>
      </c>
      <c r="M9512">
        <v>69256.754000000001</v>
      </c>
      <c r="N9512">
        <v>271</v>
      </c>
      <c r="O9512" t="s">
        <v>22</v>
      </c>
      <c r="P9512" t="s">
        <v>22</v>
      </c>
      <c r="Q9512" s="2">
        <v>44216</v>
      </c>
      <c r="R9512" t="s">
        <v>23</v>
      </c>
      <c r="S9512" t="s">
        <v>24</v>
      </c>
      <c r="T9512">
        <f>_xlfn.DAYS(Raw_data_US_healthcare[[#This Row],[Discharge Date]],Raw_data_US_healthcare[[#This Row],[Date of Admission]])</f>
        <v>14</v>
      </c>
    </row>
    <row r="9513" spans="1:20" x14ac:dyDescent="0.3">
      <c r="A9513" t="s">
        <v>26512</v>
      </c>
      <c r="B9513" t="s">
        <v>25288</v>
      </c>
      <c r="C9513">
        <v>40</v>
      </c>
      <c r="D9513" t="str">
        <f>IF(Raw_data_US_healthcare[[#This Row],[Age]]&lt;35,"Young",IF(Raw_data_US_healthcare[[#This Row],[Age]]&lt;60,"Middle","Senior"))</f>
        <v>Middle</v>
      </c>
      <c r="E9513" t="s">
        <v>26</v>
      </c>
      <c r="F9513" t="s">
        <v>88</v>
      </c>
      <c r="G9513" t="s">
        <v>88</v>
      </c>
      <c r="H9513" t="s">
        <v>26516</v>
      </c>
      <c r="I9513" s="2">
        <v>45071</v>
      </c>
      <c r="J9513" t="s">
        <v>16059</v>
      </c>
      <c r="K9513" t="s">
        <v>25289</v>
      </c>
      <c r="L9513" t="s">
        <v>21</v>
      </c>
      <c r="M9513">
        <v>3460.3346999999999</v>
      </c>
      <c r="N9513">
        <v>142</v>
      </c>
      <c r="O9513" t="s">
        <v>39</v>
      </c>
      <c r="P9513" t="s">
        <v>39</v>
      </c>
      <c r="Q9513" s="2">
        <v>45080</v>
      </c>
      <c r="R9513" t="s">
        <v>48</v>
      </c>
      <c r="S9513" t="s">
        <v>24</v>
      </c>
      <c r="T9513">
        <f>_xlfn.DAYS(Raw_data_US_healthcare[[#This Row],[Discharge Date]],Raw_data_US_healthcare[[#This Row],[Date of Admission]])</f>
        <v>9</v>
      </c>
    </row>
    <row r="9514" spans="1:20" x14ac:dyDescent="0.3">
      <c r="A9514" t="s">
        <v>26512</v>
      </c>
      <c r="B9514" t="s">
        <v>25290</v>
      </c>
      <c r="C9514">
        <v>31</v>
      </c>
      <c r="D9514" t="str">
        <f>IF(Raw_data_US_healthcare[[#This Row],[Age]]&lt;35,"Young",IF(Raw_data_US_healthcare[[#This Row],[Age]]&lt;60,"Middle","Senior"))</f>
        <v>Young</v>
      </c>
      <c r="E9514" t="s">
        <v>26</v>
      </c>
      <c r="F9514" t="s">
        <v>88</v>
      </c>
      <c r="G9514" t="s">
        <v>88</v>
      </c>
      <c r="H9514" t="s">
        <v>36</v>
      </c>
      <c r="I9514" s="2">
        <v>43406</v>
      </c>
      <c r="J9514" t="s">
        <v>25291</v>
      </c>
      <c r="K9514" t="s">
        <v>25292</v>
      </c>
      <c r="L9514" t="s">
        <v>60</v>
      </c>
      <c r="M9514">
        <v>11471.156999999999</v>
      </c>
      <c r="N9514">
        <v>243</v>
      </c>
      <c r="O9514" t="s">
        <v>22</v>
      </c>
      <c r="P9514" t="s">
        <v>22</v>
      </c>
      <c r="Q9514" s="2">
        <v>43426</v>
      </c>
      <c r="R9514" t="s">
        <v>48</v>
      </c>
      <c r="S9514" t="s">
        <v>45</v>
      </c>
      <c r="T9514">
        <f>_xlfn.DAYS(Raw_data_US_healthcare[[#This Row],[Discharge Date]],Raw_data_US_healthcare[[#This Row],[Date of Admission]])</f>
        <v>20</v>
      </c>
    </row>
    <row r="9515" spans="1:20" x14ac:dyDescent="0.3">
      <c r="A9515" t="s">
        <v>26511</v>
      </c>
      <c r="B9515" t="s">
        <v>25293</v>
      </c>
      <c r="C9515">
        <v>58</v>
      </c>
      <c r="D9515" t="str">
        <f>IF(Raw_data_US_healthcare[[#This Row],[Age]]&lt;35,"Young",IF(Raw_data_US_healthcare[[#This Row],[Age]]&lt;60,"Middle","Senior"))</f>
        <v>Middle</v>
      </c>
      <c r="E9515" t="s">
        <v>16</v>
      </c>
      <c r="F9515" t="s">
        <v>62</v>
      </c>
      <c r="G9515" t="s">
        <v>62</v>
      </c>
      <c r="H9515" t="s">
        <v>28</v>
      </c>
      <c r="I9515" s="2">
        <v>43505</v>
      </c>
      <c r="J9515" t="s">
        <v>25294</v>
      </c>
      <c r="K9515" t="s">
        <v>25295</v>
      </c>
      <c r="L9515" t="s">
        <v>56</v>
      </c>
      <c r="M9515">
        <v>18289.054</v>
      </c>
      <c r="N9515">
        <v>108</v>
      </c>
      <c r="O9515" t="s">
        <v>43</v>
      </c>
      <c r="P9515" t="s">
        <v>43</v>
      </c>
      <c r="Q9515" s="2">
        <v>43529</v>
      </c>
      <c r="R9515" t="s">
        <v>48</v>
      </c>
      <c r="S9515" t="s">
        <v>24</v>
      </c>
      <c r="T9515">
        <f>_xlfn.DAYS(Raw_data_US_healthcare[[#This Row],[Discharge Date]],Raw_data_US_healthcare[[#This Row],[Date of Admission]])</f>
        <v>24</v>
      </c>
    </row>
    <row r="9516" spans="1:20" x14ac:dyDescent="0.3">
      <c r="A9516" t="s">
        <v>26511</v>
      </c>
      <c r="B9516" t="s">
        <v>25296</v>
      </c>
      <c r="C9516">
        <v>56</v>
      </c>
      <c r="D9516" t="str">
        <f>IF(Raw_data_US_healthcare[[#This Row],[Age]]&lt;35,"Young",IF(Raw_data_US_healthcare[[#This Row],[Age]]&lt;60,"Middle","Senior"))</f>
        <v>Middle</v>
      </c>
      <c r="E9516" t="s">
        <v>16</v>
      </c>
      <c r="F9516" t="s">
        <v>35</v>
      </c>
      <c r="G9516" t="s">
        <v>35</v>
      </c>
      <c r="H9516" t="s">
        <v>18</v>
      </c>
      <c r="I9516" s="2">
        <v>43599</v>
      </c>
      <c r="J9516" t="s">
        <v>25297</v>
      </c>
      <c r="K9516" t="s">
        <v>6931</v>
      </c>
      <c r="L9516" t="s">
        <v>31</v>
      </c>
      <c r="M9516">
        <v>12645.722400000001</v>
      </c>
      <c r="N9516">
        <v>426</v>
      </c>
      <c r="O9516" t="s">
        <v>39</v>
      </c>
      <c r="P9516" t="s">
        <v>39</v>
      </c>
      <c r="Q9516" s="2">
        <v>43607</v>
      </c>
      <c r="R9516" t="s">
        <v>32</v>
      </c>
      <c r="S9516" t="s">
        <v>24</v>
      </c>
      <c r="T9516">
        <f>_xlfn.DAYS(Raw_data_US_healthcare[[#This Row],[Discharge Date]],Raw_data_US_healthcare[[#This Row],[Date of Admission]])</f>
        <v>8</v>
      </c>
    </row>
    <row r="9517" spans="1:20" x14ac:dyDescent="0.3">
      <c r="A9517" t="s">
        <v>26512</v>
      </c>
      <c r="B9517" t="s">
        <v>25298</v>
      </c>
      <c r="C9517">
        <v>29</v>
      </c>
      <c r="D9517" t="str">
        <f>IF(Raw_data_US_healthcare[[#This Row],[Age]]&lt;35,"Young",IF(Raw_data_US_healthcare[[#This Row],[Age]]&lt;60,"Middle","Senior"))</f>
        <v>Young</v>
      </c>
      <c r="E9517" t="s">
        <v>26</v>
      </c>
      <c r="F9517" t="s">
        <v>49</v>
      </c>
      <c r="G9517" t="s">
        <v>49</v>
      </c>
      <c r="H9517" t="s">
        <v>36</v>
      </c>
      <c r="I9517" s="2">
        <v>44904</v>
      </c>
      <c r="J9517" t="s">
        <v>25299</v>
      </c>
      <c r="K9517" t="s">
        <v>25300</v>
      </c>
      <c r="L9517" t="s">
        <v>60</v>
      </c>
      <c r="M9517">
        <v>6931.2096000000001</v>
      </c>
      <c r="N9517">
        <v>442</v>
      </c>
      <c r="O9517" t="s">
        <v>22</v>
      </c>
      <c r="P9517" t="s">
        <v>22</v>
      </c>
      <c r="Q9517" s="2">
        <v>44905</v>
      </c>
      <c r="R9517" t="s">
        <v>48</v>
      </c>
      <c r="S9517" t="s">
        <v>33</v>
      </c>
      <c r="T9517">
        <f>_xlfn.DAYS(Raw_data_US_healthcare[[#This Row],[Discharge Date]],Raw_data_US_healthcare[[#This Row],[Date of Admission]])</f>
        <v>1</v>
      </c>
    </row>
    <row r="9518" spans="1:20" x14ac:dyDescent="0.3">
      <c r="A9518" t="s">
        <v>26512</v>
      </c>
      <c r="B9518" t="s">
        <v>25301</v>
      </c>
      <c r="C9518">
        <v>34</v>
      </c>
      <c r="D9518" t="str">
        <f>IF(Raw_data_US_healthcare[[#This Row],[Age]]&lt;35,"Young",IF(Raw_data_US_healthcare[[#This Row],[Age]]&lt;60,"Middle","Senior"))</f>
        <v>Young</v>
      </c>
      <c r="E9518" t="s">
        <v>26</v>
      </c>
      <c r="F9518" t="s">
        <v>228</v>
      </c>
      <c r="G9518" t="s">
        <v>228</v>
      </c>
      <c r="H9518" t="s">
        <v>26516</v>
      </c>
      <c r="I9518" s="2">
        <v>44540</v>
      </c>
      <c r="J9518" t="s">
        <v>25302</v>
      </c>
      <c r="K9518" t="s">
        <v>25303</v>
      </c>
      <c r="L9518" t="s">
        <v>56</v>
      </c>
      <c r="M9518">
        <v>22276.352900000002</v>
      </c>
      <c r="N9518">
        <v>286</v>
      </c>
      <c r="O9518" t="s">
        <v>43</v>
      </c>
      <c r="P9518" t="s">
        <v>43</v>
      </c>
      <c r="Q9518" s="2">
        <v>44567</v>
      </c>
      <c r="R9518" t="s">
        <v>44</v>
      </c>
      <c r="S9518" t="s">
        <v>45</v>
      </c>
      <c r="T9518">
        <f>_xlfn.DAYS(Raw_data_US_healthcare[[#This Row],[Discharge Date]],Raw_data_US_healthcare[[#This Row],[Date of Admission]])</f>
        <v>27</v>
      </c>
    </row>
    <row r="9519" spans="1:20" x14ac:dyDescent="0.3">
      <c r="A9519" t="s">
        <v>26511</v>
      </c>
      <c r="B9519" t="s">
        <v>25304</v>
      </c>
      <c r="C9519">
        <v>34</v>
      </c>
      <c r="D9519" t="str">
        <f>IF(Raw_data_US_healthcare[[#This Row],[Age]]&lt;35,"Young",IF(Raw_data_US_healthcare[[#This Row],[Age]]&lt;60,"Middle","Senior"))</f>
        <v>Young</v>
      </c>
      <c r="E9519" t="s">
        <v>16</v>
      </c>
      <c r="F9519" t="s">
        <v>27</v>
      </c>
      <c r="G9519" t="s">
        <v>27</v>
      </c>
      <c r="H9519" t="s">
        <v>26516</v>
      </c>
      <c r="I9519" s="2">
        <v>43529</v>
      </c>
      <c r="J9519" t="s">
        <v>25305</v>
      </c>
      <c r="K9519" t="s">
        <v>25306</v>
      </c>
      <c r="L9519" t="s">
        <v>60</v>
      </c>
      <c r="M9519">
        <v>14402.7613</v>
      </c>
      <c r="N9519">
        <v>125</v>
      </c>
      <c r="O9519" t="s">
        <v>43</v>
      </c>
      <c r="P9519" t="s">
        <v>43</v>
      </c>
      <c r="Q9519" s="2">
        <v>43558</v>
      </c>
      <c r="R9519" t="s">
        <v>32</v>
      </c>
      <c r="S9519" t="s">
        <v>33</v>
      </c>
      <c r="T9519">
        <f>_xlfn.DAYS(Raw_data_US_healthcare[[#This Row],[Discharge Date]],Raw_data_US_healthcare[[#This Row],[Date of Admission]])</f>
        <v>29</v>
      </c>
    </row>
    <row r="9520" spans="1:20" x14ac:dyDescent="0.3">
      <c r="A9520" t="s">
        <v>26512</v>
      </c>
      <c r="B9520" t="s">
        <v>25307</v>
      </c>
      <c r="C9520">
        <v>43</v>
      </c>
      <c r="D9520" t="str">
        <f>IF(Raw_data_US_healthcare[[#This Row],[Age]]&lt;35,"Young",IF(Raw_data_US_healthcare[[#This Row],[Age]]&lt;60,"Middle","Senior"))</f>
        <v>Middle</v>
      </c>
      <c r="E9520" t="s">
        <v>26</v>
      </c>
      <c r="F9520" t="s">
        <v>35</v>
      </c>
      <c r="G9520" t="s">
        <v>35</v>
      </c>
      <c r="H9520" t="s">
        <v>18</v>
      </c>
      <c r="I9520" s="2">
        <v>44141</v>
      </c>
      <c r="J9520" t="s">
        <v>25308</v>
      </c>
      <c r="K9520" t="s">
        <v>25309</v>
      </c>
      <c r="L9520" t="s">
        <v>31</v>
      </c>
      <c r="M9520">
        <v>29331.745599999998</v>
      </c>
      <c r="N9520">
        <v>482</v>
      </c>
      <c r="O9520" t="s">
        <v>43</v>
      </c>
      <c r="P9520" t="s">
        <v>43</v>
      </c>
      <c r="Q9520" s="2">
        <v>44171</v>
      </c>
      <c r="R9520" t="s">
        <v>44</v>
      </c>
      <c r="S9520" t="s">
        <v>33</v>
      </c>
      <c r="T9520">
        <f>_xlfn.DAYS(Raw_data_US_healthcare[[#This Row],[Discharge Date]],Raw_data_US_healthcare[[#This Row],[Date of Admission]])</f>
        <v>30</v>
      </c>
    </row>
    <row r="9521" spans="1:20" x14ac:dyDescent="0.3">
      <c r="A9521" t="s">
        <v>26512</v>
      </c>
      <c r="B9521" t="s">
        <v>25310</v>
      </c>
      <c r="C9521">
        <v>20</v>
      </c>
      <c r="D9521" t="str">
        <f>IF(Raw_data_US_healthcare[[#This Row],[Age]]&lt;35,"Young",IF(Raw_data_US_healthcare[[#This Row],[Age]]&lt;60,"Middle","Senior"))</f>
        <v>Young</v>
      </c>
      <c r="E9521" t="s">
        <v>26</v>
      </c>
      <c r="F9521" t="s">
        <v>35</v>
      </c>
      <c r="G9521" t="s">
        <v>35</v>
      </c>
      <c r="H9521" t="s">
        <v>26516</v>
      </c>
      <c r="I9521" s="2">
        <v>44500</v>
      </c>
      <c r="J9521" t="s">
        <v>25311</v>
      </c>
      <c r="K9521" t="s">
        <v>25312</v>
      </c>
      <c r="L9521" t="s">
        <v>60</v>
      </c>
      <c r="M9521">
        <v>11926.646500000001</v>
      </c>
      <c r="N9521">
        <v>450</v>
      </c>
      <c r="O9521" t="s">
        <v>39</v>
      </c>
      <c r="P9521" t="s">
        <v>39</v>
      </c>
      <c r="Q9521" s="2">
        <v>44529</v>
      </c>
      <c r="R9521" t="s">
        <v>44</v>
      </c>
      <c r="S9521" t="s">
        <v>33</v>
      </c>
      <c r="T9521">
        <f>_xlfn.DAYS(Raw_data_US_healthcare[[#This Row],[Discharge Date]],Raw_data_US_healthcare[[#This Row],[Date of Admission]])</f>
        <v>29</v>
      </c>
    </row>
    <row r="9522" spans="1:20" x14ac:dyDescent="0.3">
      <c r="A9522" t="s">
        <v>26512</v>
      </c>
      <c r="B9522" t="s">
        <v>25313</v>
      </c>
      <c r="C9522">
        <v>58</v>
      </c>
      <c r="D9522" t="str">
        <f>IF(Raw_data_US_healthcare[[#This Row],[Age]]&lt;35,"Young",IF(Raw_data_US_healthcare[[#This Row],[Age]]&lt;60,"Middle","Senior"))</f>
        <v>Middle</v>
      </c>
      <c r="E9522" t="s">
        <v>26</v>
      </c>
      <c r="F9522" t="s">
        <v>88</v>
      </c>
      <c r="G9522" t="s">
        <v>88</v>
      </c>
      <c r="H9522" t="s">
        <v>28</v>
      </c>
      <c r="I9522" s="2">
        <v>44705</v>
      </c>
      <c r="J9522" t="s">
        <v>25314</v>
      </c>
      <c r="K9522" t="s">
        <v>25315</v>
      </c>
      <c r="L9522" t="s">
        <v>60</v>
      </c>
      <c r="M9522">
        <v>4068.3856000000001</v>
      </c>
      <c r="N9522">
        <v>210</v>
      </c>
      <c r="O9522" t="s">
        <v>39</v>
      </c>
      <c r="P9522" t="s">
        <v>39</v>
      </c>
      <c r="Q9522" s="2">
        <v>44710</v>
      </c>
      <c r="R9522" t="s">
        <v>83</v>
      </c>
      <c r="S9522" t="s">
        <v>24</v>
      </c>
      <c r="T9522">
        <f>_xlfn.DAYS(Raw_data_US_healthcare[[#This Row],[Discharge Date]],Raw_data_US_healthcare[[#This Row],[Date of Admission]])</f>
        <v>5</v>
      </c>
    </row>
    <row r="9523" spans="1:20" x14ac:dyDescent="0.3">
      <c r="A9523" t="s">
        <v>26512</v>
      </c>
      <c r="B9523" t="s">
        <v>25316</v>
      </c>
      <c r="C9523">
        <v>74</v>
      </c>
      <c r="D9523" t="str">
        <f>IF(Raw_data_US_healthcare[[#This Row],[Age]]&lt;35,"Young",IF(Raw_data_US_healthcare[[#This Row],[Age]]&lt;60,"Middle","Senior"))</f>
        <v>Senior</v>
      </c>
      <c r="E9523" t="s">
        <v>26</v>
      </c>
      <c r="F9523" t="s">
        <v>17</v>
      </c>
      <c r="G9523" t="s">
        <v>17</v>
      </c>
      <c r="H9523" t="s">
        <v>26516</v>
      </c>
      <c r="I9523" s="2">
        <v>44274</v>
      </c>
      <c r="J9523" t="s">
        <v>25317</v>
      </c>
      <c r="K9523" t="s">
        <v>25318</v>
      </c>
      <c r="L9523" t="s">
        <v>21</v>
      </c>
      <c r="M9523">
        <v>23645.9372</v>
      </c>
      <c r="N9523">
        <v>442</v>
      </c>
      <c r="O9523" t="s">
        <v>43</v>
      </c>
      <c r="P9523" t="s">
        <v>43</v>
      </c>
      <c r="Q9523" s="2">
        <v>44282</v>
      </c>
      <c r="R9523" t="s">
        <v>23</v>
      </c>
      <c r="S9523" t="s">
        <v>45</v>
      </c>
      <c r="T9523">
        <f>_xlfn.DAYS(Raw_data_US_healthcare[[#This Row],[Discharge Date]],Raw_data_US_healthcare[[#This Row],[Date of Admission]])</f>
        <v>8</v>
      </c>
    </row>
    <row r="9524" spans="1:20" x14ac:dyDescent="0.3">
      <c r="A9524" t="s">
        <v>26511</v>
      </c>
      <c r="B9524" t="s">
        <v>25319</v>
      </c>
      <c r="C9524">
        <v>68</v>
      </c>
      <c r="D9524" t="str">
        <f>IF(Raw_data_US_healthcare[[#This Row],[Age]]&lt;35,"Young",IF(Raw_data_US_healthcare[[#This Row],[Age]]&lt;60,"Middle","Senior"))</f>
        <v>Senior</v>
      </c>
      <c r="E9524" t="s">
        <v>16</v>
      </c>
      <c r="F9524" t="s">
        <v>27</v>
      </c>
      <c r="G9524" t="s">
        <v>27</v>
      </c>
      <c r="H9524" t="s">
        <v>26514</v>
      </c>
      <c r="I9524" s="2">
        <v>44911</v>
      </c>
      <c r="J9524" t="s">
        <v>25320</v>
      </c>
      <c r="K9524" t="s">
        <v>23707</v>
      </c>
      <c r="L9524" t="s">
        <v>21</v>
      </c>
      <c r="M9524">
        <v>2911.5749000000001</v>
      </c>
      <c r="N9524">
        <v>493</v>
      </c>
      <c r="O9524" t="s">
        <v>22</v>
      </c>
      <c r="P9524" t="s">
        <v>22</v>
      </c>
      <c r="Q9524" s="2">
        <v>44921</v>
      </c>
      <c r="R9524" t="s">
        <v>48</v>
      </c>
      <c r="S9524" t="s">
        <v>24</v>
      </c>
      <c r="T9524">
        <f>_xlfn.DAYS(Raw_data_US_healthcare[[#This Row],[Discharge Date]],Raw_data_US_healthcare[[#This Row],[Date of Admission]])</f>
        <v>10</v>
      </c>
    </row>
    <row r="9525" spans="1:20" x14ac:dyDescent="0.3">
      <c r="A9525" t="s">
        <v>26511</v>
      </c>
      <c r="B9525" t="s">
        <v>25321</v>
      </c>
      <c r="C9525">
        <v>78</v>
      </c>
      <c r="D9525" t="str">
        <f>IF(Raw_data_US_healthcare[[#This Row],[Age]]&lt;35,"Young",IF(Raw_data_US_healthcare[[#This Row],[Age]]&lt;60,"Middle","Senior"))</f>
        <v>Senior</v>
      </c>
      <c r="E9525" t="s">
        <v>16</v>
      </c>
      <c r="F9525" t="s">
        <v>62</v>
      </c>
      <c r="G9525" t="s">
        <v>62</v>
      </c>
      <c r="H9525" t="s">
        <v>26514</v>
      </c>
      <c r="I9525" s="2">
        <v>43726</v>
      </c>
      <c r="J9525" t="s">
        <v>25322</v>
      </c>
      <c r="K9525" t="s">
        <v>25323</v>
      </c>
      <c r="L9525" t="s">
        <v>21</v>
      </c>
      <c r="M9525">
        <v>6874.7191000000003</v>
      </c>
      <c r="N9525">
        <v>298</v>
      </c>
      <c r="O9525" t="s">
        <v>22</v>
      </c>
      <c r="P9525" t="s">
        <v>22</v>
      </c>
      <c r="Q9525" s="2">
        <v>43746</v>
      </c>
      <c r="R9525" t="s">
        <v>83</v>
      </c>
      <c r="S9525" t="s">
        <v>45</v>
      </c>
      <c r="T9525">
        <f>_xlfn.DAYS(Raw_data_US_healthcare[[#This Row],[Discharge Date]],Raw_data_US_healthcare[[#This Row],[Date of Admission]])</f>
        <v>20</v>
      </c>
    </row>
    <row r="9526" spans="1:20" x14ac:dyDescent="0.3">
      <c r="A9526" t="s">
        <v>26512</v>
      </c>
      <c r="B9526" t="s">
        <v>25324</v>
      </c>
      <c r="C9526">
        <v>18</v>
      </c>
      <c r="D9526" t="str">
        <f>IF(Raw_data_US_healthcare[[#This Row],[Age]]&lt;35,"Young",IF(Raw_data_US_healthcare[[#This Row],[Age]]&lt;60,"Middle","Senior"))</f>
        <v>Young</v>
      </c>
      <c r="E9526" t="s">
        <v>26</v>
      </c>
      <c r="F9526" t="s">
        <v>17</v>
      </c>
      <c r="G9526" t="s">
        <v>17</v>
      </c>
      <c r="H9526" t="s">
        <v>28</v>
      </c>
      <c r="I9526" s="2">
        <v>45154</v>
      </c>
      <c r="J9526" t="s">
        <v>25325</v>
      </c>
      <c r="K9526" t="s">
        <v>25326</v>
      </c>
      <c r="L9526" t="s">
        <v>56</v>
      </c>
      <c r="M9526">
        <v>15916.2858</v>
      </c>
      <c r="N9526">
        <v>325</v>
      </c>
      <c r="O9526" t="s">
        <v>39</v>
      </c>
      <c r="P9526" t="s">
        <v>39</v>
      </c>
      <c r="Q9526" s="2">
        <v>45167</v>
      </c>
      <c r="R9526" t="s">
        <v>48</v>
      </c>
      <c r="S9526" t="s">
        <v>45</v>
      </c>
      <c r="T9526">
        <f>_xlfn.DAYS(Raw_data_US_healthcare[[#This Row],[Discharge Date]],Raw_data_US_healthcare[[#This Row],[Date of Admission]])</f>
        <v>13</v>
      </c>
    </row>
    <row r="9527" spans="1:20" x14ac:dyDescent="0.3">
      <c r="A9527" t="s">
        <v>26512</v>
      </c>
      <c r="B9527" t="s">
        <v>25327</v>
      </c>
      <c r="C9527">
        <v>80</v>
      </c>
      <c r="D9527" t="str">
        <f>IF(Raw_data_US_healthcare[[#This Row],[Age]]&lt;35,"Young",IF(Raw_data_US_healthcare[[#This Row],[Age]]&lt;60,"Middle","Senior"))</f>
        <v>Senior</v>
      </c>
      <c r="E9527" t="s">
        <v>26</v>
      </c>
      <c r="F9527" t="s">
        <v>228</v>
      </c>
      <c r="G9527" t="s">
        <v>228</v>
      </c>
      <c r="H9527" t="s">
        <v>69</v>
      </c>
      <c r="I9527" s="2">
        <v>45191</v>
      </c>
      <c r="J9527" t="s">
        <v>25328</v>
      </c>
      <c r="K9527" t="s">
        <v>25329</v>
      </c>
      <c r="L9527" t="s">
        <v>21</v>
      </c>
      <c r="M9527">
        <v>54795.0164</v>
      </c>
      <c r="N9527">
        <v>105</v>
      </c>
      <c r="O9527" t="s">
        <v>39</v>
      </c>
      <c r="P9527" t="s">
        <v>39</v>
      </c>
      <c r="Q9527" s="2">
        <v>45216</v>
      </c>
      <c r="R9527" t="s">
        <v>83</v>
      </c>
      <c r="S9527" t="s">
        <v>33</v>
      </c>
      <c r="T9527">
        <f>_xlfn.DAYS(Raw_data_US_healthcare[[#This Row],[Discharge Date]],Raw_data_US_healthcare[[#This Row],[Date of Admission]])</f>
        <v>25</v>
      </c>
    </row>
    <row r="9528" spans="1:20" x14ac:dyDescent="0.3">
      <c r="A9528" t="s">
        <v>26511</v>
      </c>
      <c r="B9528" t="s">
        <v>25330</v>
      </c>
      <c r="C9528">
        <v>41</v>
      </c>
      <c r="D9528" t="str">
        <f>IF(Raw_data_US_healthcare[[#This Row],[Age]]&lt;35,"Young",IF(Raw_data_US_healthcare[[#This Row],[Age]]&lt;60,"Middle","Senior"))</f>
        <v>Middle</v>
      </c>
      <c r="E9528" t="s">
        <v>16</v>
      </c>
      <c r="F9528" t="s">
        <v>228</v>
      </c>
      <c r="G9528" t="s">
        <v>228</v>
      </c>
      <c r="H9528" t="s">
        <v>36</v>
      </c>
      <c r="I9528" s="2">
        <v>44842</v>
      </c>
      <c r="J9528" t="s">
        <v>25331</v>
      </c>
      <c r="K9528" t="s">
        <v>25332</v>
      </c>
      <c r="L9528" t="s">
        <v>52</v>
      </c>
      <c r="M9528">
        <v>12680.284600000001</v>
      </c>
      <c r="N9528">
        <v>279</v>
      </c>
      <c r="O9528" t="s">
        <v>22</v>
      </c>
      <c r="P9528" t="s">
        <v>22</v>
      </c>
      <c r="Q9528" s="2">
        <v>44843</v>
      </c>
      <c r="R9528" t="s">
        <v>48</v>
      </c>
      <c r="S9528" t="s">
        <v>24</v>
      </c>
      <c r="T9528">
        <f>_xlfn.DAYS(Raw_data_US_healthcare[[#This Row],[Discharge Date]],Raw_data_US_healthcare[[#This Row],[Date of Admission]])</f>
        <v>1</v>
      </c>
    </row>
    <row r="9529" spans="1:20" x14ac:dyDescent="0.3">
      <c r="A9529" t="s">
        <v>26511</v>
      </c>
      <c r="B9529" t="s">
        <v>25333</v>
      </c>
      <c r="C9529">
        <v>66</v>
      </c>
      <c r="D9529" t="str">
        <f>IF(Raw_data_US_healthcare[[#This Row],[Age]]&lt;35,"Young",IF(Raw_data_US_healthcare[[#This Row],[Age]]&lt;60,"Middle","Senior"))</f>
        <v>Senior</v>
      </c>
      <c r="E9529" t="s">
        <v>16</v>
      </c>
      <c r="F9529" t="s">
        <v>228</v>
      </c>
      <c r="G9529" t="s">
        <v>228</v>
      </c>
      <c r="H9529" t="s">
        <v>26516</v>
      </c>
      <c r="I9529" s="2">
        <v>44861</v>
      </c>
      <c r="J9529" t="s">
        <v>25334</v>
      </c>
      <c r="K9529" t="s">
        <v>25335</v>
      </c>
      <c r="L9529" t="s">
        <v>21</v>
      </c>
      <c r="M9529">
        <v>32513.094099999998</v>
      </c>
      <c r="N9529">
        <v>270</v>
      </c>
      <c r="O9529" t="s">
        <v>43</v>
      </c>
      <c r="P9529" t="s">
        <v>43</v>
      </c>
      <c r="Q9529" s="2">
        <v>44883</v>
      </c>
      <c r="R9529" t="s">
        <v>44</v>
      </c>
      <c r="S9529" t="s">
        <v>45</v>
      </c>
      <c r="T9529">
        <f>_xlfn.DAYS(Raw_data_US_healthcare[[#This Row],[Discharge Date]],Raw_data_US_healthcare[[#This Row],[Date of Admission]])</f>
        <v>22</v>
      </c>
    </row>
    <row r="9530" spans="1:20" x14ac:dyDescent="0.3">
      <c r="A9530" t="s">
        <v>26511</v>
      </c>
      <c r="B9530" t="s">
        <v>20156</v>
      </c>
      <c r="C9530">
        <v>83</v>
      </c>
      <c r="D9530" t="str">
        <f>IF(Raw_data_US_healthcare[[#This Row],[Age]]&lt;35,"Young",IF(Raw_data_US_healthcare[[#This Row],[Age]]&lt;60,"Middle","Senior"))</f>
        <v>Senior</v>
      </c>
      <c r="E9530" t="s">
        <v>16</v>
      </c>
      <c r="F9530" t="s">
        <v>88</v>
      </c>
      <c r="G9530" t="s">
        <v>88</v>
      </c>
      <c r="H9530" t="s">
        <v>18</v>
      </c>
      <c r="I9530" s="2">
        <v>44956</v>
      </c>
      <c r="J9530" t="s">
        <v>25336</v>
      </c>
      <c r="K9530" t="s">
        <v>25337</v>
      </c>
      <c r="L9530" t="s">
        <v>21</v>
      </c>
      <c r="M9530">
        <v>41603.978900000002</v>
      </c>
      <c r="N9530">
        <v>107</v>
      </c>
      <c r="O9530" t="s">
        <v>39</v>
      </c>
      <c r="P9530" t="s">
        <v>39</v>
      </c>
      <c r="Q9530" s="2">
        <v>44960</v>
      </c>
      <c r="R9530" t="s">
        <v>48</v>
      </c>
      <c r="S9530" t="s">
        <v>24</v>
      </c>
      <c r="T9530">
        <f>_xlfn.DAYS(Raw_data_US_healthcare[[#This Row],[Discharge Date]],Raw_data_US_healthcare[[#This Row],[Date of Admission]])</f>
        <v>4</v>
      </c>
    </row>
    <row r="9531" spans="1:20" x14ac:dyDescent="0.3">
      <c r="A9531" t="s">
        <v>26511</v>
      </c>
      <c r="B9531" t="s">
        <v>658</v>
      </c>
      <c r="C9531">
        <v>47</v>
      </c>
      <c r="D9531" t="str">
        <f>IF(Raw_data_US_healthcare[[#This Row],[Age]]&lt;35,"Young",IF(Raw_data_US_healthcare[[#This Row],[Age]]&lt;60,"Middle","Senior"))</f>
        <v>Middle</v>
      </c>
      <c r="E9531" t="s">
        <v>16</v>
      </c>
      <c r="F9531" t="s">
        <v>35</v>
      </c>
      <c r="G9531" t="s">
        <v>35</v>
      </c>
      <c r="H9531" t="s">
        <v>18</v>
      </c>
      <c r="I9531" s="2">
        <v>44132</v>
      </c>
      <c r="J9531" t="s">
        <v>25338</v>
      </c>
      <c r="K9531" t="s">
        <v>25339</v>
      </c>
      <c r="L9531" t="s">
        <v>21</v>
      </c>
      <c r="M9531">
        <v>1858.0043000000001</v>
      </c>
      <c r="N9531">
        <v>257</v>
      </c>
      <c r="O9531" t="s">
        <v>39</v>
      </c>
      <c r="P9531" t="s">
        <v>39</v>
      </c>
      <c r="Q9531" s="2">
        <v>44149</v>
      </c>
      <c r="R9531" t="s">
        <v>48</v>
      </c>
      <c r="S9531" t="s">
        <v>45</v>
      </c>
      <c r="T9531">
        <f>_xlfn.DAYS(Raw_data_US_healthcare[[#This Row],[Discharge Date]],Raw_data_US_healthcare[[#This Row],[Date of Admission]])</f>
        <v>17</v>
      </c>
    </row>
    <row r="9532" spans="1:20" x14ac:dyDescent="0.3">
      <c r="A9532" t="s">
        <v>26511</v>
      </c>
      <c r="B9532" t="s">
        <v>25340</v>
      </c>
      <c r="C9532">
        <v>47</v>
      </c>
      <c r="D9532" t="str">
        <f>IF(Raw_data_US_healthcare[[#This Row],[Age]]&lt;35,"Young",IF(Raw_data_US_healthcare[[#This Row],[Age]]&lt;60,"Middle","Senior"))</f>
        <v>Middle</v>
      </c>
      <c r="E9532" t="s">
        <v>16</v>
      </c>
      <c r="F9532" t="s">
        <v>113</v>
      </c>
      <c r="G9532" t="s">
        <v>113</v>
      </c>
      <c r="H9532" t="s">
        <v>28</v>
      </c>
      <c r="I9532" s="2">
        <v>44053</v>
      </c>
      <c r="J9532" t="s">
        <v>25341</v>
      </c>
      <c r="K9532" t="s">
        <v>25342</v>
      </c>
      <c r="L9532" t="s">
        <v>60</v>
      </c>
      <c r="M9532">
        <v>18833.884399999999</v>
      </c>
      <c r="N9532">
        <v>137</v>
      </c>
      <c r="O9532" t="s">
        <v>43</v>
      </c>
      <c r="P9532" t="s">
        <v>43</v>
      </c>
      <c r="Q9532" s="2">
        <v>44063</v>
      </c>
      <c r="R9532" t="s">
        <v>23</v>
      </c>
      <c r="S9532" t="s">
        <v>24</v>
      </c>
      <c r="T9532">
        <f>_xlfn.DAYS(Raw_data_US_healthcare[[#This Row],[Discharge Date]],Raw_data_US_healthcare[[#This Row],[Date of Admission]])</f>
        <v>10</v>
      </c>
    </row>
    <row r="9533" spans="1:20" x14ac:dyDescent="0.3">
      <c r="A9533" t="s">
        <v>26511</v>
      </c>
      <c r="B9533" t="s">
        <v>25343</v>
      </c>
      <c r="C9533">
        <v>78</v>
      </c>
      <c r="D9533" t="str">
        <f>IF(Raw_data_US_healthcare[[#This Row],[Age]]&lt;35,"Young",IF(Raw_data_US_healthcare[[#This Row],[Age]]&lt;60,"Middle","Senior"))</f>
        <v>Senior</v>
      </c>
      <c r="E9533" t="s">
        <v>16</v>
      </c>
      <c r="F9533" t="s">
        <v>228</v>
      </c>
      <c r="G9533" t="s">
        <v>228</v>
      </c>
      <c r="H9533" t="s">
        <v>26514</v>
      </c>
      <c r="I9533" s="2">
        <v>44421</v>
      </c>
      <c r="J9533" t="s">
        <v>25344</v>
      </c>
      <c r="K9533" t="s">
        <v>13975</v>
      </c>
      <c r="L9533" t="s">
        <v>21</v>
      </c>
      <c r="M9533">
        <v>6577.0784999999996</v>
      </c>
      <c r="N9533">
        <v>372</v>
      </c>
      <c r="O9533" t="s">
        <v>22</v>
      </c>
      <c r="P9533" t="s">
        <v>22</v>
      </c>
      <c r="Q9533" s="2">
        <v>44439</v>
      </c>
      <c r="R9533" t="s">
        <v>44</v>
      </c>
      <c r="S9533" t="s">
        <v>45</v>
      </c>
      <c r="T9533">
        <f>_xlfn.DAYS(Raw_data_US_healthcare[[#This Row],[Discharge Date]],Raw_data_US_healthcare[[#This Row],[Date of Admission]])</f>
        <v>18</v>
      </c>
    </row>
    <row r="9534" spans="1:20" x14ac:dyDescent="0.3">
      <c r="A9534" t="s">
        <v>26511</v>
      </c>
      <c r="B9534" t="s">
        <v>25345</v>
      </c>
      <c r="C9534">
        <v>64</v>
      </c>
      <c r="D9534" t="str">
        <f>IF(Raw_data_US_healthcare[[#This Row],[Age]]&lt;35,"Young",IF(Raw_data_US_healthcare[[#This Row],[Age]]&lt;60,"Middle","Senior"))</f>
        <v>Senior</v>
      </c>
      <c r="E9534" t="s">
        <v>16</v>
      </c>
      <c r="F9534" t="s">
        <v>228</v>
      </c>
      <c r="G9534" t="s">
        <v>228</v>
      </c>
      <c r="H9534" t="s">
        <v>26516</v>
      </c>
      <c r="I9534" s="2">
        <v>43752</v>
      </c>
      <c r="J9534" t="s">
        <v>25346</v>
      </c>
      <c r="K9534" t="s">
        <v>25347</v>
      </c>
      <c r="L9534" t="s">
        <v>21</v>
      </c>
      <c r="M9534">
        <v>17307.389500000001</v>
      </c>
      <c r="N9534">
        <v>491</v>
      </c>
      <c r="O9534" t="s">
        <v>43</v>
      </c>
      <c r="P9534" t="s">
        <v>43</v>
      </c>
      <c r="Q9534" s="2">
        <v>43760</v>
      </c>
      <c r="R9534" t="s">
        <v>44</v>
      </c>
      <c r="S9534" t="s">
        <v>45</v>
      </c>
      <c r="T9534">
        <f>_xlfn.DAYS(Raw_data_US_healthcare[[#This Row],[Discharge Date]],Raw_data_US_healthcare[[#This Row],[Date of Admission]])</f>
        <v>8</v>
      </c>
    </row>
    <row r="9535" spans="1:20" x14ac:dyDescent="0.3">
      <c r="A9535" t="s">
        <v>26512</v>
      </c>
      <c r="B9535" t="s">
        <v>25348</v>
      </c>
      <c r="C9535">
        <v>53</v>
      </c>
      <c r="D9535" t="str">
        <f>IF(Raw_data_US_healthcare[[#This Row],[Age]]&lt;35,"Young",IF(Raw_data_US_healthcare[[#This Row],[Age]]&lt;60,"Middle","Senior"))</f>
        <v>Middle</v>
      </c>
      <c r="E9535" t="s">
        <v>26</v>
      </c>
      <c r="F9535" t="s">
        <v>27</v>
      </c>
      <c r="G9535" t="s">
        <v>27</v>
      </c>
      <c r="H9535" t="s">
        <v>18</v>
      </c>
      <c r="I9535" s="2">
        <v>44245</v>
      </c>
      <c r="J9535" t="s">
        <v>25349</v>
      </c>
      <c r="K9535" t="s">
        <v>25350</v>
      </c>
      <c r="L9535" t="s">
        <v>31</v>
      </c>
      <c r="M9535">
        <v>51174.018799999998</v>
      </c>
      <c r="N9535">
        <v>416</v>
      </c>
      <c r="O9535" t="s">
        <v>39</v>
      </c>
      <c r="P9535" t="s">
        <v>39</v>
      </c>
      <c r="Q9535" s="2">
        <v>44260</v>
      </c>
      <c r="R9535" t="s">
        <v>44</v>
      </c>
      <c r="S9535" t="s">
        <v>45</v>
      </c>
      <c r="T9535">
        <f>_xlfn.DAYS(Raw_data_US_healthcare[[#This Row],[Discharge Date]],Raw_data_US_healthcare[[#This Row],[Date of Admission]])</f>
        <v>15</v>
      </c>
    </row>
    <row r="9536" spans="1:20" x14ac:dyDescent="0.3">
      <c r="A9536" t="s">
        <v>26512</v>
      </c>
      <c r="B9536" t="s">
        <v>25351</v>
      </c>
      <c r="C9536">
        <v>43</v>
      </c>
      <c r="D9536" t="str">
        <f>IF(Raw_data_US_healthcare[[#This Row],[Age]]&lt;35,"Young",IF(Raw_data_US_healthcare[[#This Row],[Age]]&lt;60,"Middle","Senior"))</f>
        <v>Middle</v>
      </c>
      <c r="E9536" t="s">
        <v>26</v>
      </c>
      <c r="F9536" t="s">
        <v>17</v>
      </c>
      <c r="G9536" t="s">
        <v>17</v>
      </c>
      <c r="H9536" t="s">
        <v>36</v>
      </c>
      <c r="I9536" s="2">
        <v>44116</v>
      </c>
      <c r="J9536" t="s">
        <v>25352</v>
      </c>
      <c r="K9536" t="s">
        <v>25353</v>
      </c>
      <c r="L9536" t="s">
        <v>31</v>
      </c>
      <c r="M9536">
        <v>2489.5527000000002</v>
      </c>
      <c r="N9536">
        <v>480</v>
      </c>
      <c r="O9536" t="s">
        <v>22</v>
      </c>
      <c r="P9536" t="s">
        <v>22</v>
      </c>
      <c r="Q9536" s="2">
        <v>44119</v>
      </c>
      <c r="R9536" t="s">
        <v>83</v>
      </c>
      <c r="S9536" t="s">
        <v>24</v>
      </c>
      <c r="T9536">
        <f>_xlfn.DAYS(Raw_data_US_healthcare[[#This Row],[Discharge Date]],Raw_data_US_healthcare[[#This Row],[Date of Admission]])</f>
        <v>3</v>
      </c>
    </row>
    <row r="9537" spans="1:20" x14ac:dyDescent="0.3">
      <c r="A9537" t="s">
        <v>26511</v>
      </c>
      <c r="B9537" t="s">
        <v>25354</v>
      </c>
      <c r="C9537">
        <v>36</v>
      </c>
      <c r="D9537" t="str">
        <f>IF(Raw_data_US_healthcare[[#This Row],[Age]]&lt;35,"Young",IF(Raw_data_US_healthcare[[#This Row],[Age]]&lt;60,"Middle","Senior"))</f>
        <v>Middle</v>
      </c>
      <c r="E9537" t="s">
        <v>16</v>
      </c>
      <c r="F9537" t="s">
        <v>88</v>
      </c>
      <c r="G9537" t="s">
        <v>88</v>
      </c>
      <c r="H9537" t="s">
        <v>26516</v>
      </c>
      <c r="I9537" s="2">
        <v>44816</v>
      </c>
      <c r="J9537" t="s">
        <v>25355</v>
      </c>
      <c r="K9537" t="s">
        <v>25356</v>
      </c>
      <c r="L9537" t="s">
        <v>21</v>
      </c>
      <c r="M9537">
        <v>23559.739300000001</v>
      </c>
      <c r="N9537">
        <v>385</v>
      </c>
      <c r="O9537" t="s">
        <v>43</v>
      </c>
      <c r="P9537" t="s">
        <v>43</v>
      </c>
      <c r="Q9537" s="2">
        <v>44842</v>
      </c>
      <c r="R9537" t="s">
        <v>32</v>
      </c>
      <c r="S9537" t="s">
        <v>33</v>
      </c>
      <c r="T9537">
        <f>_xlfn.DAYS(Raw_data_US_healthcare[[#This Row],[Discharge Date]],Raw_data_US_healthcare[[#This Row],[Date of Admission]])</f>
        <v>26</v>
      </c>
    </row>
    <row r="9538" spans="1:20" x14ac:dyDescent="0.3">
      <c r="A9538" t="s">
        <v>26512</v>
      </c>
      <c r="B9538" t="s">
        <v>16324</v>
      </c>
      <c r="C9538">
        <v>78</v>
      </c>
      <c r="D9538" t="str">
        <f>IF(Raw_data_US_healthcare[[#This Row],[Age]]&lt;35,"Young",IF(Raw_data_US_healthcare[[#This Row],[Age]]&lt;60,"Middle","Senior"))</f>
        <v>Senior</v>
      </c>
      <c r="E9538" t="s">
        <v>26</v>
      </c>
      <c r="F9538" t="s">
        <v>17</v>
      </c>
      <c r="G9538" t="s">
        <v>17</v>
      </c>
      <c r="H9538" t="s">
        <v>26516</v>
      </c>
      <c r="I9538" s="2">
        <v>43812</v>
      </c>
      <c r="J9538" t="s">
        <v>25357</v>
      </c>
      <c r="K9538" t="s">
        <v>184</v>
      </c>
      <c r="L9538" t="s">
        <v>21</v>
      </c>
      <c r="M9538">
        <v>34586.846400000002</v>
      </c>
      <c r="N9538">
        <v>163</v>
      </c>
      <c r="O9538" t="s">
        <v>39</v>
      </c>
      <c r="P9538" t="s">
        <v>39</v>
      </c>
      <c r="Q9538" s="2">
        <v>43824</v>
      </c>
      <c r="R9538" t="s">
        <v>44</v>
      </c>
      <c r="S9538" t="s">
        <v>24</v>
      </c>
      <c r="T9538">
        <f>_xlfn.DAYS(Raw_data_US_healthcare[[#This Row],[Discharge Date]],Raw_data_US_healthcare[[#This Row],[Date of Admission]])</f>
        <v>12</v>
      </c>
    </row>
    <row r="9539" spans="1:20" x14ac:dyDescent="0.3">
      <c r="A9539" t="s">
        <v>26511</v>
      </c>
      <c r="B9539" t="s">
        <v>16429</v>
      </c>
      <c r="C9539">
        <v>38</v>
      </c>
      <c r="D9539" t="str">
        <f>IF(Raw_data_US_healthcare[[#This Row],[Age]]&lt;35,"Young",IF(Raw_data_US_healthcare[[#This Row],[Age]]&lt;60,"Middle","Senior"))</f>
        <v>Middle</v>
      </c>
      <c r="E9539" t="s">
        <v>16</v>
      </c>
      <c r="F9539" t="s">
        <v>49</v>
      </c>
      <c r="G9539" t="s">
        <v>49</v>
      </c>
      <c r="H9539" t="s">
        <v>36</v>
      </c>
      <c r="I9539" s="2">
        <v>43982</v>
      </c>
      <c r="J9539" t="s">
        <v>25358</v>
      </c>
      <c r="K9539" t="s">
        <v>25359</v>
      </c>
      <c r="L9539" t="s">
        <v>60</v>
      </c>
      <c r="M9539">
        <v>9789.5508000000009</v>
      </c>
      <c r="N9539">
        <v>462</v>
      </c>
      <c r="O9539" t="s">
        <v>22</v>
      </c>
      <c r="P9539" t="s">
        <v>22</v>
      </c>
      <c r="Q9539" s="2">
        <v>43986</v>
      </c>
      <c r="R9539" t="s">
        <v>23</v>
      </c>
      <c r="S9539" t="s">
        <v>33</v>
      </c>
      <c r="T9539">
        <f>_xlfn.DAYS(Raw_data_US_healthcare[[#This Row],[Discharge Date]],Raw_data_US_healthcare[[#This Row],[Date of Admission]])</f>
        <v>4</v>
      </c>
    </row>
    <row r="9540" spans="1:20" x14ac:dyDescent="0.3">
      <c r="A9540" t="s">
        <v>26512</v>
      </c>
      <c r="B9540" t="s">
        <v>25360</v>
      </c>
      <c r="C9540">
        <v>51</v>
      </c>
      <c r="D9540" t="str">
        <f>IF(Raw_data_US_healthcare[[#This Row],[Age]]&lt;35,"Young",IF(Raw_data_US_healthcare[[#This Row],[Age]]&lt;60,"Middle","Senior"))</f>
        <v>Middle</v>
      </c>
      <c r="E9540" t="s">
        <v>26</v>
      </c>
      <c r="F9540" t="s">
        <v>113</v>
      </c>
      <c r="G9540" t="s">
        <v>113</v>
      </c>
      <c r="H9540" t="s">
        <v>26516</v>
      </c>
      <c r="I9540" s="2">
        <v>43667</v>
      </c>
      <c r="J9540" t="s">
        <v>25361</v>
      </c>
      <c r="K9540" t="s">
        <v>25362</v>
      </c>
      <c r="L9540" t="s">
        <v>60</v>
      </c>
      <c r="M9540">
        <v>25225.6895</v>
      </c>
      <c r="N9540">
        <v>197</v>
      </c>
      <c r="O9540" t="s">
        <v>39</v>
      </c>
      <c r="P9540" t="s">
        <v>39</v>
      </c>
      <c r="Q9540" s="2">
        <v>43679</v>
      </c>
      <c r="R9540" t="s">
        <v>23</v>
      </c>
      <c r="S9540" t="s">
        <v>33</v>
      </c>
      <c r="T9540">
        <f>_xlfn.DAYS(Raw_data_US_healthcare[[#This Row],[Discharge Date]],Raw_data_US_healthcare[[#This Row],[Date of Admission]])</f>
        <v>12</v>
      </c>
    </row>
    <row r="9541" spans="1:20" x14ac:dyDescent="0.3">
      <c r="A9541" t="s">
        <v>26511</v>
      </c>
      <c r="B9541" t="s">
        <v>18334</v>
      </c>
      <c r="C9541">
        <v>30</v>
      </c>
      <c r="D9541" t="str">
        <f>IF(Raw_data_US_healthcare[[#This Row],[Age]]&lt;35,"Young",IF(Raw_data_US_healthcare[[#This Row],[Age]]&lt;60,"Middle","Senior"))</f>
        <v>Young</v>
      </c>
      <c r="E9541" t="s">
        <v>16</v>
      </c>
      <c r="F9541" t="s">
        <v>228</v>
      </c>
      <c r="G9541" t="s">
        <v>228</v>
      </c>
      <c r="H9541" t="s">
        <v>36</v>
      </c>
      <c r="I9541" s="2">
        <v>44485</v>
      </c>
      <c r="J9541" t="s">
        <v>25363</v>
      </c>
      <c r="K9541" t="s">
        <v>25364</v>
      </c>
      <c r="L9541" t="s">
        <v>60</v>
      </c>
      <c r="M9541">
        <v>7450.6718000000001</v>
      </c>
      <c r="N9541">
        <v>402</v>
      </c>
      <c r="O9541" t="s">
        <v>22</v>
      </c>
      <c r="P9541" t="s">
        <v>22</v>
      </c>
      <c r="Q9541" s="2">
        <v>44496</v>
      </c>
      <c r="R9541" t="s">
        <v>48</v>
      </c>
      <c r="S9541" t="s">
        <v>24</v>
      </c>
      <c r="T9541">
        <f>_xlfn.DAYS(Raw_data_US_healthcare[[#This Row],[Discharge Date]],Raw_data_US_healthcare[[#This Row],[Date of Admission]])</f>
        <v>11</v>
      </c>
    </row>
    <row r="9542" spans="1:20" x14ac:dyDescent="0.3">
      <c r="A9542" t="s">
        <v>26512</v>
      </c>
      <c r="B9542" t="s">
        <v>25365</v>
      </c>
      <c r="C9542">
        <v>46</v>
      </c>
      <c r="D9542" t="str">
        <f>IF(Raw_data_US_healthcare[[#This Row],[Age]]&lt;35,"Young",IF(Raw_data_US_healthcare[[#This Row],[Age]]&lt;60,"Middle","Senior"))</f>
        <v>Middle</v>
      </c>
      <c r="E9542" t="s">
        <v>26</v>
      </c>
      <c r="F9542" t="s">
        <v>35</v>
      </c>
      <c r="G9542" t="s">
        <v>35</v>
      </c>
      <c r="H9542" t="s">
        <v>26514</v>
      </c>
      <c r="I9542" s="2">
        <v>44595</v>
      </c>
      <c r="J9542" t="s">
        <v>22118</v>
      </c>
      <c r="K9542" t="s">
        <v>25366</v>
      </c>
      <c r="L9542" t="s">
        <v>21</v>
      </c>
      <c r="M9542">
        <v>26013.032500000001</v>
      </c>
      <c r="N9542">
        <v>439</v>
      </c>
      <c r="O9542" t="s">
        <v>22</v>
      </c>
      <c r="P9542" t="s">
        <v>22</v>
      </c>
      <c r="Q9542" s="2">
        <v>44612</v>
      </c>
      <c r="R9542" t="s">
        <v>32</v>
      </c>
      <c r="S9542" t="s">
        <v>45</v>
      </c>
      <c r="T9542">
        <f>_xlfn.DAYS(Raw_data_US_healthcare[[#This Row],[Discharge Date]],Raw_data_US_healthcare[[#This Row],[Date of Admission]])</f>
        <v>17</v>
      </c>
    </row>
    <row r="9543" spans="1:20" x14ac:dyDescent="0.3">
      <c r="A9543" t="s">
        <v>26511</v>
      </c>
      <c r="B9543" t="s">
        <v>18403</v>
      </c>
      <c r="C9543">
        <v>74</v>
      </c>
      <c r="D9543" t="str">
        <f>IF(Raw_data_US_healthcare[[#This Row],[Age]]&lt;35,"Young",IF(Raw_data_US_healthcare[[#This Row],[Age]]&lt;60,"Middle","Senior"))</f>
        <v>Senior</v>
      </c>
      <c r="E9543" t="s">
        <v>16</v>
      </c>
      <c r="F9543" t="s">
        <v>88</v>
      </c>
      <c r="G9543" t="s">
        <v>88</v>
      </c>
      <c r="H9543" t="s">
        <v>28</v>
      </c>
      <c r="I9543" s="2">
        <v>44158</v>
      </c>
      <c r="J9543" t="s">
        <v>25367</v>
      </c>
      <c r="K9543" t="s">
        <v>3627</v>
      </c>
      <c r="L9543" t="s">
        <v>21</v>
      </c>
      <c r="M9543">
        <v>34926.974800000004</v>
      </c>
      <c r="N9543">
        <v>348</v>
      </c>
      <c r="O9543" t="s">
        <v>39</v>
      </c>
      <c r="P9543" t="s">
        <v>39</v>
      </c>
      <c r="Q9543" s="2">
        <v>44167</v>
      </c>
      <c r="R9543" t="s">
        <v>48</v>
      </c>
      <c r="S9543" t="s">
        <v>45</v>
      </c>
      <c r="T9543">
        <f>_xlfn.DAYS(Raw_data_US_healthcare[[#This Row],[Discharge Date]],Raw_data_US_healthcare[[#This Row],[Date of Admission]])</f>
        <v>9</v>
      </c>
    </row>
    <row r="9544" spans="1:20" x14ac:dyDescent="0.3">
      <c r="A9544" t="s">
        <v>26511</v>
      </c>
      <c r="B9544" t="s">
        <v>25368</v>
      </c>
      <c r="C9544">
        <v>55</v>
      </c>
      <c r="D9544" t="str">
        <f>IF(Raw_data_US_healthcare[[#This Row],[Age]]&lt;35,"Young",IF(Raw_data_US_healthcare[[#This Row],[Age]]&lt;60,"Middle","Senior"))</f>
        <v>Middle</v>
      </c>
      <c r="E9544" t="s">
        <v>16</v>
      </c>
      <c r="F9544" t="s">
        <v>49</v>
      </c>
      <c r="G9544" t="s">
        <v>49</v>
      </c>
      <c r="H9544" t="s">
        <v>18</v>
      </c>
      <c r="I9544" s="2">
        <v>44148</v>
      </c>
      <c r="J9544" t="s">
        <v>25369</v>
      </c>
      <c r="K9544" t="s">
        <v>25370</v>
      </c>
      <c r="L9544" t="s">
        <v>31</v>
      </c>
      <c r="M9544">
        <v>35872.176399999997</v>
      </c>
      <c r="N9544">
        <v>348</v>
      </c>
      <c r="O9544" t="s">
        <v>39</v>
      </c>
      <c r="P9544" t="s">
        <v>39</v>
      </c>
      <c r="Q9544" s="2">
        <v>44174</v>
      </c>
      <c r="R9544" t="s">
        <v>23</v>
      </c>
      <c r="S9544" t="s">
        <v>45</v>
      </c>
      <c r="T9544">
        <f>_xlfn.DAYS(Raw_data_US_healthcare[[#This Row],[Discharge Date]],Raw_data_US_healthcare[[#This Row],[Date of Admission]])</f>
        <v>26</v>
      </c>
    </row>
    <row r="9545" spans="1:20" x14ac:dyDescent="0.3">
      <c r="A9545" t="s">
        <v>26511</v>
      </c>
      <c r="B9545" t="s">
        <v>25371</v>
      </c>
      <c r="C9545">
        <v>21</v>
      </c>
      <c r="D9545" t="str">
        <f>IF(Raw_data_US_healthcare[[#This Row],[Age]]&lt;35,"Young",IF(Raw_data_US_healthcare[[#This Row],[Age]]&lt;60,"Middle","Senior"))</f>
        <v>Young</v>
      </c>
      <c r="E9545" t="s">
        <v>16</v>
      </c>
      <c r="F9545" t="s">
        <v>35</v>
      </c>
      <c r="G9545" t="s">
        <v>35</v>
      </c>
      <c r="H9545" t="s">
        <v>26516</v>
      </c>
      <c r="I9545" s="2">
        <v>45044</v>
      </c>
      <c r="J9545" t="s">
        <v>25372</v>
      </c>
      <c r="K9545" t="s">
        <v>25373</v>
      </c>
      <c r="L9545" t="s">
        <v>31</v>
      </c>
      <c r="M9545">
        <v>3346.9203000000002</v>
      </c>
      <c r="N9545">
        <v>202</v>
      </c>
      <c r="O9545" t="s">
        <v>43</v>
      </c>
      <c r="P9545" t="s">
        <v>43</v>
      </c>
      <c r="Q9545" s="2">
        <v>45070</v>
      </c>
      <c r="R9545" t="s">
        <v>23</v>
      </c>
      <c r="S9545" t="s">
        <v>24</v>
      </c>
      <c r="T9545">
        <f>_xlfn.DAYS(Raw_data_US_healthcare[[#This Row],[Discharge Date]],Raw_data_US_healthcare[[#This Row],[Date of Admission]])</f>
        <v>26</v>
      </c>
    </row>
    <row r="9546" spans="1:20" x14ac:dyDescent="0.3">
      <c r="A9546" t="s">
        <v>26512</v>
      </c>
      <c r="B9546" t="s">
        <v>25374</v>
      </c>
      <c r="C9546">
        <v>31</v>
      </c>
      <c r="D9546" t="str">
        <f>IF(Raw_data_US_healthcare[[#This Row],[Age]]&lt;35,"Young",IF(Raw_data_US_healthcare[[#This Row],[Age]]&lt;60,"Middle","Senior"))</f>
        <v>Young</v>
      </c>
      <c r="E9546" t="s">
        <v>26</v>
      </c>
      <c r="F9546" t="s">
        <v>62</v>
      </c>
      <c r="G9546" t="s">
        <v>62</v>
      </c>
      <c r="H9546" t="s">
        <v>28</v>
      </c>
      <c r="I9546" s="2">
        <v>44412</v>
      </c>
      <c r="J9546" t="s">
        <v>25375</v>
      </c>
      <c r="K9546" t="s">
        <v>25376</v>
      </c>
      <c r="L9546" t="s">
        <v>56</v>
      </c>
      <c r="M9546">
        <v>39204.810899999997</v>
      </c>
      <c r="N9546">
        <v>229</v>
      </c>
      <c r="O9546" t="s">
        <v>43</v>
      </c>
      <c r="P9546" t="s">
        <v>43</v>
      </c>
      <c r="Q9546" s="2">
        <v>44440</v>
      </c>
      <c r="R9546" t="s">
        <v>83</v>
      </c>
      <c r="S9546" t="s">
        <v>33</v>
      </c>
      <c r="T9546">
        <f>_xlfn.DAYS(Raw_data_US_healthcare[[#This Row],[Discharge Date]],Raw_data_US_healthcare[[#This Row],[Date of Admission]])</f>
        <v>28</v>
      </c>
    </row>
    <row r="9547" spans="1:20" x14ac:dyDescent="0.3">
      <c r="A9547" t="s">
        <v>26512</v>
      </c>
      <c r="B9547" t="s">
        <v>25377</v>
      </c>
      <c r="C9547">
        <v>28</v>
      </c>
      <c r="D9547" t="str">
        <f>IF(Raw_data_US_healthcare[[#This Row],[Age]]&lt;35,"Young",IF(Raw_data_US_healthcare[[#This Row],[Age]]&lt;60,"Middle","Senior"))</f>
        <v>Young</v>
      </c>
      <c r="E9547" t="s">
        <v>26</v>
      </c>
      <c r="F9547" t="s">
        <v>17</v>
      </c>
      <c r="G9547" t="s">
        <v>17</v>
      </c>
      <c r="H9547" t="s">
        <v>28</v>
      </c>
      <c r="I9547" s="2">
        <v>43880</v>
      </c>
      <c r="J9547" t="s">
        <v>25378</v>
      </c>
      <c r="K9547" t="s">
        <v>25379</v>
      </c>
      <c r="L9547" t="s">
        <v>56</v>
      </c>
      <c r="M9547">
        <v>36022.657099999997</v>
      </c>
      <c r="N9547">
        <v>238</v>
      </c>
      <c r="O9547" t="s">
        <v>43</v>
      </c>
      <c r="P9547" t="s">
        <v>43</v>
      </c>
      <c r="Q9547" s="2">
        <v>43892</v>
      </c>
      <c r="R9547" t="s">
        <v>32</v>
      </c>
      <c r="S9547" t="s">
        <v>24</v>
      </c>
      <c r="T9547">
        <f>_xlfn.DAYS(Raw_data_US_healthcare[[#This Row],[Discharge Date]],Raw_data_US_healthcare[[#This Row],[Date of Admission]])</f>
        <v>12</v>
      </c>
    </row>
    <row r="9548" spans="1:20" x14ac:dyDescent="0.3">
      <c r="A9548" t="s">
        <v>26511</v>
      </c>
      <c r="B9548" t="s">
        <v>16013</v>
      </c>
      <c r="C9548">
        <v>59</v>
      </c>
      <c r="D9548" t="str">
        <f>IF(Raw_data_US_healthcare[[#This Row],[Age]]&lt;35,"Young",IF(Raw_data_US_healthcare[[#This Row],[Age]]&lt;60,"Middle","Senior"))</f>
        <v>Middle</v>
      </c>
      <c r="E9548" t="s">
        <v>16</v>
      </c>
      <c r="F9548" t="s">
        <v>17</v>
      </c>
      <c r="G9548" t="s">
        <v>17</v>
      </c>
      <c r="H9548" t="s">
        <v>69</v>
      </c>
      <c r="I9548" s="2">
        <v>43822</v>
      </c>
      <c r="J9548" t="s">
        <v>25380</v>
      </c>
      <c r="K9548" t="s">
        <v>25381</v>
      </c>
      <c r="L9548" t="s">
        <v>60</v>
      </c>
      <c r="M9548">
        <v>38474.374400000001</v>
      </c>
      <c r="N9548">
        <v>221</v>
      </c>
      <c r="O9548" t="s">
        <v>22</v>
      </c>
      <c r="P9548" t="s">
        <v>22</v>
      </c>
      <c r="Q9548" s="2">
        <v>43843</v>
      </c>
      <c r="R9548" t="s">
        <v>48</v>
      </c>
      <c r="S9548" t="s">
        <v>45</v>
      </c>
      <c r="T9548">
        <f>_xlfn.DAYS(Raw_data_US_healthcare[[#This Row],[Discharge Date]],Raw_data_US_healthcare[[#This Row],[Date of Admission]])</f>
        <v>21</v>
      </c>
    </row>
    <row r="9549" spans="1:20" x14ac:dyDescent="0.3">
      <c r="A9549" t="s">
        <v>26511</v>
      </c>
      <c r="B9549" t="s">
        <v>25382</v>
      </c>
      <c r="C9549">
        <v>67</v>
      </c>
      <c r="D9549" t="str">
        <f>IF(Raw_data_US_healthcare[[#This Row],[Age]]&lt;35,"Young",IF(Raw_data_US_healthcare[[#This Row],[Age]]&lt;60,"Middle","Senior"))</f>
        <v>Senior</v>
      </c>
      <c r="E9549" t="s">
        <v>16</v>
      </c>
      <c r="F9549" t="s">
        <v>228</v>
      </c>
      <c r="G9549" t="s">
        <v>228</v>
      </c>
      <c r="H9549" t="s">
        <v>69</v>
      </c>
      <c r="I9549" s="2">
        <v>43549</v>
      </c>
      <c r="J9549" t="s">
        <v>25383</v>
      </c>
      <c r="K9549" t="s">
        <v>25384</v>
      </c>
      <c r="L9549" t="s">
        <v>21</v>
      </c>
      <c r="M9549">
        <v>30972.178100000001</v>
      </c>
      <c r="N9549">
        <v>474</v>
      </c>
      <c r="O9549" t="s">
        <v>43</v>
      </c>
      <c r="P9549" t="s">
        <v>43</v>
      </c>
      <c r="Q9549" s="2">
        <v>43566</v>
      </c>
      <c r="R9549" t="s">
        <v>23</v>
      </c>
      <c r="S9549" t="s">
        <v>45</v>
      </c>
      <c r="T9549">
        <f>_xlfn.DAYS(Raw_data_US_healthcare[[#This Row],[Discharge Date]],Raw_data_US_healthcare[[#This Row],[Date of Admission]])</f>
        <v>17</v>
      </c>
    </row>
    <row r="9550" spans="1:20" x14ac:dyDescent="0.3">
      <c r="A9550" t="s">
        <v>26512</v>
      </c>
      <c r="B9550" t="s">
        <v>25385</v>
      </c>
      <c r="C9550">
        <v>54</v>
      </c>
      <c r="D9550" t="str">
        <f>IF(Raw_data_US_healthcare[[#This Row],[Age]]&lt;35,"Young",IF(Raw_data_US_healthcare[[#This Row],[Age]]&lt;60,"Middle","Senior"))</f>
        <v>Middle</v>
      </c>
      <c r="E9550" t="s">
        <v>26</v>
      </c>
      <c r="F9550" t="s">
        <v>88</v>
      </c>
      <c r="G9550" t="s">
        <v>88</v>
      </c>
      <c r="H9550" t="s">
        <v>26516</v>
      </c>
      <c r="I9550" s="2">
        <v>43419</v>
      </c>
      <c r="J9550" t="s">
        <v>22705</v>
      </c>
      <c r="K9550" t="s">
        <v>25386</v>
      </c>
      <c r="L9550" t="s">
        <v>60</v>
      </c>
      <c r="M9550">
        <v>22631.212200000002</v>
      </c>
      <c r="N9550">
        <v>148</v>
      </c>
      <c r="O9550" t="s">
        <v>43</v>
      </c>
      <c r="P9550" t="s">
        <v>43</v>
      </c>
      <c r="Q9550" s="2">
        <v>43442</v>
      </c>
      <c r="R9550" t="s">
        <v>32</v>
      </c>
      <c r="S9550" t="s">
        <v>24</v>
      </c>
      <c r="T9550">
        <f>_xlfn.DAYS(Raw_data_US_healthcare[[#This Row],[Discharge Date]],Raw_data_US_healthcare[[#This Row],[Date of Admission]])</f>
        <v>23</v>
      </c>
    </row>
    <row r="9551" spans="1:20" x14ac:dyDescent="0.3">
      <c r="A9551" t="s">
        <v>26512</v>
      </c>
      <c r="B9551" t="s">
        <v>25387</v>
      </c>
      <c r="C9551">
        <v>28</v>
      </c>
      <c r="D9551" t="str">
        <f>IF(Raw_data_US_healthcare[[#This Row],[Age]]&lt;35,"Young",IF(Raw_data_US_healthcare[[#This Row],[Age]]&lt;60,"Middle","Senior"))</f>
        <v>Young</v>
      </c>
      <c r="E9551" t="s">
        <v>26</v>
      </c>
      <c r="F9551" t="s">
        <v>62</v>
      </c>
      <c r="G9551" t="s">
        <v>62</v>
      </c>
      <c r="H9551" t="s">
        <v>28</v>
      </c>
      <c r="I9551" s="2">
        <v>44492</v>
      </c>
      <c r="J9551" t="s">
        <v>25388</v>
      </c>
      <c r="K9551" t="s">
        <v>25389</v>
      </c>
      <c r="L9551" t="s">
        <v>56</v>
      </c>
      <c r="M9551">
        <v>37997.125200000002</v>
      </c>
      <c r="N9551">
        <v>305</v>
      </c>
      <c r="O9551" t="s">
        <v>43</v>
      </c>
      <c r="P9551" t="s">
        <v>43</v>
      </c>
      <c r="Q9551" s="2">
        <v>44494</v>
      </c>
      <c r="R9551" t="s">
        <v>44</v>
      </c>
      <c r="S9551" t="s">
        <v>33</v>
      </c>
      <c r="T9551">
        <f>_xlfn.DAYS(Raw_data_US_healthcare[[#This Row],[Discharge Date]],Raw_data_US_healthcare[[#This Row],[Date of Admission]])</f>
        <v>2</v>
      </c>
    </row>
    <row r="9552" spans="1:20" x14ac:dyDescent="0.3">
      <c r="A9552" t="s">
        <v>26512</v>
      </c>
      <c r="B9552" t="s">
        <v>25390</v>
      </c>
      <c r="C9552">
        <v>37</v>
      </c>
      <c r="D9552" t="str">
        <f>IF(Raw_data_US_healthcare[[#This Row],[Age]]&lt;35,"Young",IF(Raw_data_US_healthcare[[#This Row],[Age]]&lt;60,"Middle","Senior"))</f>
        <v>Middle</v>
      </c>
      <c r="E9552" t="s">
        <v>26</v>
      </c>
      <c r="F9552" t="s">
        <v>35</v>
      </c>
      <c r="G9552" t="s">
        <v>35</v>
      </c>
      <c r="H9552" t="s">
        <v>26516</v>
      </c>
      <c r="I9552" s="2">
        <v>43717</v>
      </c>
      <c r="J9552" t="s">
        <v>25391</v>
      </c>
      <c r="K9552" t="s">
        <v>25392</v>
      </c>
      <c r="L9552" t="s">
        <v>60</v>
      </c>
      <c r="M9552">
        <v>20280.4251</v>
      </c>
      <c r="N9552">
        <v>124</v>
      </c>
      <c r="O9552" t="s">
        <v>43</v>
      </c>
      <c r="P9552" t="s">
        <v>43</v>
      </c>
      <c r="Q9552" s="2">
        <v>43738</v>
      </c>
      <c r="R9552" t="s">
        <v>44</v>
      </c>
      <c r="S9552" t="s">
        <v>33</v>
      </c>
      <c r="T9552">
        <f>_xlfn.DAYS(Raw_data_US_healthcare[[#This Row],[Discharge Date]],Raw_data_US_healthcare[[#This Row],[Date of Admission]])</f>
        <v>21</v>
      </c>
    </row>
    <row r="9553" spans="1:20" x14ac:dyDescent="0.3">
      <c r="A9553" t="s">
        <v>26512</v>
      </c>
      <c r="B9553" t="s">
        <v>25393</v>
      </c>
      <c r="C9553">
        <v>33</v>
      </c>
      <c r="D9553" t="str">
        <f>IF(Raw_data_US_healthcare[[#This Row],[Age]]&lt;35,"Young",IF(Raw_data_US_healthcare[[#This Row],[Age]]&lt;60,"Middle","Senior"))</f>
        <v>Young</v>
      </c>
      <c r="E9553" t="s">
        <v>26</v>
      </c>
      <c r="F9553" t="s">
        <v>35</v>
      </c>
      <c r="G9553" t="s">
        <v>35</v>
      </c>
      <c r="H9553" t="s">
        <v>26516</v>
      </c>
      <c r="I9553" s="2">
        <v>43571</v>
      </c>
      <c r="J9553" t="s">
        <v>25394</v>
      </c>
      <c r="K9553" t="s">
        <v>25395</v>
      </c>
      <c r="L9553" t="s">
        <v>31</v>
      </c>
      <c r="M9553">
        <v>6026.6212999999998</v>
      </c>
      <c r="N9553">
        <v>358</v>
      </c>
      <c r="O9553" t="s">
        <v>43</v>
      </c>
      <c r="P9553" t="s">
        <v>43</v>
      </c>
      <c r="Q9553" s="2">
        <v>43589</v>
      </c>
      <c r="R9553" t="s">
        <v>83</v>
      </c>
      <c r="S9553" t="s">
        <v>45</v>
      </c>
      <c r="T9553">
        <f>_xlfn.DAYS(Raw_data_US_healthcare[[#This Row],[Discharge Date]],Raw_data_US_healthcare[[#This Row],[Date of Admission]])</f>
        <v>18</v>
      </c>
    </row>
    <row r="9554" spans="1:20" x14ac:dyDescent="0.3">
      <c r="A9554" t="s">
        <v>26511</v>
      </c>
      <c r="B9554" t="s">
        <v>25396</v>
      </c>
      <c r="C9554">
        <v>65</v>
      </c>
      <c r="D9554" t="str">
        <f>IF(Raw_data_US_healthcare[[#This Row],[Age]]&lt;35,"Young",IF(Raw_data_US_healthcare[[#This Row],[Age]]&lt;60,"Middle","Senior"))</f>
        <v>Senior</v>
      </c>
      <c r="E9554" t="s">
        <v>16</v>
      </c>
      <c r="F9554" t="s">
        <v>62</v>
      </c>
      <c r="G9554" t="s">
        <v>62</v>
      </c>
      <c r="H9554" t="s">
        <v>69</v>
      </c>
      <c r="I9554" s="2">
        <v>44413</v>
      </c>
      <c r="J9554" t="s">
        <v>25397</v>
      </c>
      <c r="K9554" t="s">
        <v>25398</v>
      </c>
      <c r="L9554" t="s">
        <v>21</v>
      </c>
      <c r="M9554">
        <v>29529.4656</v>
      </c>
      <c r="N9554">
        <v>379</v>
      </c>
      <c r="O9554" t="s">
        <v>22</v>
      </c>
      <c r="P9554" t="s">
        <v>22</v>
      </c>
      <c r="Q9554" s="2">
        <v>44424</v>
      </c>
      <c r="R9554" t="s">
        <v>32</v>
      </c>
      <c r="S9554" t="s">
        <v>33</v>
      </c>
      <c r="T9554">
        <f>_xlfn.DAYS(Raw_data_US_healthcare[[#This Row],[Discharge Date]],Raw_data_US_healthcare[[#This Row],[Date of Admission]])</f>
        <v>11</v>
      </c>
    </row>
    <row r="9555" spans="1:20" x14ac:dyDescent="0.3">
      <c r="A9555" t="s">
        <v>26511</v>
      </c>
      <c r="B9555" t="s">
        <v>25399</v>
      </c>
      <c r="C9555">
        <v>34</v>
      </c>
      <c r="D9555" t="str">
        <f>IF(Raw_data_US_healthcare[[#This Row],[Age]]&lt;35,"Young",IF(Raw_data_US_healthcare[[#This Row],[Age]]&lt;60,"Middle","Senior"))</f>
        <v>Young</v>
      </c>
      <c r="E9555" t="s">
        <v>16</v>
      </c>
      <c r="F9555" t="s">
        <v>27</v>
      </c>
      <c r="G9555" t="s">
        <v>27</v>
      </c>
      <c r="H9555" t="s">
        <v>28</v>
      </c>
      <c r="I9555" s="2">
        <v>44876</v>
      </c>
      <c r="J9555" t="s">
        <v>25400</v>
      </c>
      <c r="K9555" t="s">
        <v>25401</v>
      </c>
      <c r="L9555" t="s">
        <v>52</v>
      </c>
      <c r="M9555">
        <v>23899.068500000001</v>
      </c>
      <c r="N9555">
        <v>120</v>
      </c>
      <c r="O9555" t="s">
        <v>39</v>
      </c>
      <c r="P9555" t="s">
        <v>39</v>
      </c>
      <c r="Q9555" s="2">
        <v>44905</v>
      </c>
      <c r="R9555" t="s">
        <v>83</v>
      </c>
      <c r="S9555" t="s">
        <v>33</v>
      </c>
      <c r="T9555">
        <f>_xlfn.DAYS(Raw_data_US_healthcare[[#This Row],[Discharge Date]],Raw_data_US_healthcare[[#This Row],[Date of Admission]])</f>
        <v>29</v>
      </c>
    </row>
    <row r="9556" spans="1:20" x14ac:dyDescent="0.3">
      <c r="A9556" t="s">
        <v>26511</v>
      </c>
      <c r="B9556" t="s">
        <v>25402</v>
      </c>
      <c r="C9556">
        <v>64</v>
      </c>
      <c r="D9556" t="str">
        <f>IF(Raw_data_US_healthcare[[#This Row],[Age]]&lt;35,"Young",IF(Raw_data_US_healthcare[[#This Row],[Age]]&lt;60,"Middle","Senior"))</f>
        <v>Senior</v>
      </c>
      <c r="E9556" t="s">
        <v>16</v>
      </c>
      <c r="F9556" t="s">
        <v>17</v>
      </c>
      <c r="G9556" t="s">
        <v>17</v>
      </c>
      <c r="H9556" t="s">
        <v>28</v>
      </c>
      <c r="I9556" s="2">
        <v>45207</v>
      </c>
      <c r="J9556" t="s">
        <v>25403</v>
      </c>
      <c r="K9556" t="s">
        <v>25404</v>
      </c>
      <c r="L9556" t="s">
        <v>21</v>
      </c>
      <c r="M9556">
        <v>20264.630700000002</v>
      </c>
      <c r="N9556">
        <v>308</v>
      </c>
      <c r="O9556" t="s">
        <v>43</v>
      </c>
      <c r="P9556" t="s">
        <v>43</v>
      </c>
      <c r="Q9556" s="2">
        <v>45234</v>
      </c>
      <c r="R9556" t="s">
        <v>23</v>
      </c>
      <c r="S9556" t="s">
        <v>45</v>
      </c>
      <c r="T9556">
        <f>_xlfn.DAYS(Raw_data_US_healthcare[[#This Row],[Discharge Date]],Raw_data_US_healthcare[[#This Row],[Date of Admission]])</f>
        <v>27</v>
      </c>
    </row>
    <row r="9557" spans="1:20" x14ac:dyDescent="0.3">
      <c r="A9557" t="s">
        <v>26511</v>
      </c>
      <c r="B9557" t="s">
        <v>25405</v>
      </c>
      <c r="C9557">
        <v>42</v>
      </c>
      <c r="D9557" t="str">
        <f>IF(Raw_data_US_healthcare[[#This Row],[Age]]&lt;35,"Young",IF(Raw_data_US_healthcare[[#This Row],[Age]]&lt;60,"Middle","Senior"))</f>
        <v>Middle</v>
      </c>
      <c r="E9557" t="s">
        <v>16</v>
      </c>
      <c r="F9557" t="s">
        <v>35</v>
      </c>
      <c r="G9557" t="s">
        <v>35</v>
      </c>
      <c r="H9557" t="s">
        <v>26516</v>
      </c>
      <c r="I9557" s="2">
        <v>43535</v>
      </c>
      <c r="J9557" t="s">
        <v>25406</v>
      </c>
      <c r="K9557" t="s">
        <v>25407</v>
      </c>
      <c r="L9557" t="s">
        <v>56</v>
      </c>
      <c r="M9557">
        <v>13580.127</v>
      </c>
      <c r="N9557">
        <v>442</v>
      </c>
      <c r="O9557" t="s">
        <v>43</v>
      </c>
      <c r="P9557" t="s">
        <v>43</v>
      </c>
      <c r="Q9557" s="2">
        <v>43558</v>
      </c>
      <c r="R9557" t="s">
        <v>32</v>
      </c>
      <c r="S9557" t="s">
        <v>33</v>
      </c>
      <c r="T9557">
        <f>_xlfn.DAYS(Raw_data_US_healthcare[[#This Row],[Discharge Date]],Raw_data_US_healthcare[[#This Row],[Date of Admission]])</f>
        <v>23</v>
      </c>
    </row>
    <row r="9558" spans="1:20" x14ac:dyDescent="0.3">
      <c r="A9558" t="s">
        <v>26512</v>
      </c>
      <c r="B9558" t="s">
        <v>25408</v>
      </c>
      <c r="C9558">
        <v>20</v>
      </c>
      <c r="D9558" t="str">
        <f>IF(Raw_data_US_healthcare[[#This Row],[Age]]&lt;35,"Young",IF(Raw_data_US_healthcare[[#This Row],[Age]]&lt;60,"Middle","Senior"))</f>
        <v>Young</v>
      </c>
      <c r="E9558" t="s">
        <v>26</v>
      </c>
      <c r="F9558" t="s">
        <v>49</v>
      </c>
      <c r="G9558" t="s">
        <v>49</v>
      </c>
      <c r="H9558" t="s">
        <v>28</v>
      </c>
      <c r="I9558" s="2">
        <v>43960</v>
      </c>
      <c r="J9558" t="s">
        <v>25409</v>
      </c>
      <c r="K9558" t="s">
        <v>3264</v>
      </c>
      <c r="L9558" t="s">
        <v>60</v>
      </c>
      <c r="M9558">
        <v>34449.860699999997</v>
      </c>
      <c r="N9558">
        <v>341</v>
      </c>
      <c r="O9558" t="s">
        <v>39</v>
      </c>
      <c r="P9558" t="s">
        <v>39</v>
      </c>
      <c r="Q9558" s="2">
        <v>43970</v>
      </c>
      <c r="R9558" t="s">
        <v>23</v>
      </c>
      <c r="S9558" t="s">
        <v>45</v>
      </c>
      <c r="T9558">
        <f>_xlfn.DAYS(Raw_data_US_healthcare[[#This Row],[Discharge Date]],Raw_data_US_healthcare[[#This Row],[Date of Admission]])</f>
        <v>10</v>
      </c>
    </row>
    <row r="9559" spans="1:20" x14ac:dyDescent="0.3">
      <c r="A9559" t="s">
        <v>26512</v>
      </c>
      <c r="B9559" t="s">
        <v>25410</v>
      </c>
      <c r="C9559">
        <v>61</v>
      </c>
      <c r="D9559" t="str">
        <f>IF(Raw_data_US_healthcare[[#This Row],[Age]]&lt;35,"Young",IF(Raw_data_US_healthcare[[#This Row],[Age]]&lt;60,"Middle","Senior"))</f>
        <v>Senior</v>
      </c>
      <c r="E9559" t="s">
        <v>26</v>
      </c>
      <c r="F9559" t="s">
        <v>113</v>
      </c>
      <c r="G9559" t="s">
        <v>113</v>
      </c>
      <c r="H9559" t="s">
        <v>26514</v>
      </c>
      <c r="I9559" s="2">
        <v>43878</v>
      </c>
      <c r="J9559" t="s">
        <v>25411</v>
      </c>
      <c r="K9559" t="s">
        <v>25412</v>
      </c>
      <c r="L9559" t="s">
        <v>21</v>
      </c>
      <c r="M9559">
        <v>39131.200599999996</v>
      </c>
      <c r="N9559">
        <v>353</v>
      </c>
      <c r="O9559" t="s">
        <v>22</v>
      </c>
      <c r="P9559" t="s">
        <v>22</v>
      </c>
      <c r="Q9559" s="2">
        <v>43886</v>
      </c>
      <c r="R9559" t="s">
        <v>48</v>
      </c>
      <c r="S9559" t="s">
        <v>33</v>
      </c>
      <c r="T9559">
        <f>_xlfn.DAYS(Raw_data_US_healthcare[[#This Row],[Discharge Date]],Raw_data_US_healthcare[[#This Row],[Date of Admission]])</f>
        <v>8</v>
      </c>
    </row>
    <row r="9560" spans="1:20" x14ac:dyDescent="0.3">
      <c r="A9560" t="s">
        <v>26511</v>
      </c>
      <c r="B9560" t="s">
        <v>25413</v>
      </c>
      <c r="C9560">
        <v>83</v>
      </c>
      <c r="D9560" t="str">
        <f>IF(Raw_data_US_healthcare[[#This Row],[Age]]&lt;35,"Young",IF(Raw_data_US_healthcare[[#This Row],[Age]]&lt;60,"Middle","Senior"))</f>
        <v>Senior</v>
      </c>
      <c r="E9560" t="s">
        <v>16</v>
      </c>
      <c r="F9560" t="s">
        <v>17</v>
      </c>
      <c r="G9560" t="s">
        <v>17</v>
      </c>
      <c r="H9560" t="s">
        <v>36</v>
      </c>
      <c r="I9560" s="2">
        <v>44566</v>
      </c>
      <c r="J9560" t="s">
        <v>11830</v>
      </c>
      <c r="K9560" t="s">
        <v>6833</v>
      </c>
      <c r="L9560" t="s">
        <v>21</v>
      </c>
      <c r="M9560">
        <v>6133.4206999999997</v>
      </c>
      <c r="N9560">
        <v>158</v>
      </c>
      <c r="O9560" t="s">
        <v>22</v>
      </c>
      <c r="P9560" t="s">
        <v>22</v>
      </c>
      <c r="Q9560" s="2">
        <v>44586</v>
      </c>
      <c r="R9560" t="s">
        <v>23</v>
      </c>
      <c r="S9560" t="s">
        <v>45</v>
      </c>
      <c r="T9560">
        <f>_xlfn.DAYS(Raw_data_US_healthcare[[#This Row],[Discharge Date]],Raw_data_US_healthcare[[#This Row],[Date of Admission]])</f>
        <v>20</v>
      </c>
    </row>
    <row r="9561" spans="1:20" x14ac:dyDescent="0.3">
      <c r="A9561" t="s">
        <v>26511</v>
      </c>
      <c r="B9561" t="s">
        <v>25414</v>
      </c>
      <c r="C9561">
        <v>43</v>
      </c>
      <c r="D9561" t="str">
        <f>IF(Raw_data_US_healthcare[[#This Row],[Age]]&lt;35,"Young",IF(Raw_data_US_healthcare[[#This Row],[Age]]&lt;60,"Middle","Senior"))</f>
        <v>Middle</v>
      </c>
      <c r="E9561" t="s">
        <v>16</v>
      </c>
      <c r="F9561" t="s">
        <v>113</v>
      </c>
      <c r="G9561" t="s">
        <v>113</v>
      </c>
      <c r="H9561" t="s">
        <v>36</v>
      </c>
      <c r="I9561" s="2">
        <v>43418</v>
      </c>
      <c r="J9561" t="s">
        <v>25415</v>
      </c>
      <c r="K9561" t="s">
        <v>25416</v>
      </c>
      <c r="L9561" t="s">
        <v>56</v>
      </c>
      <c r="M9561">
        <v>5751.8973999999998</v>
      </c>
      <c r="N9561">
        <v>173</v>
      </c>
      <c r="O9561" t="s">
        <v>22</v>
      </c>
      <c r="P9561" t="s">
        <v>22</v>
      </c>
      <c r="Q9561" s="2">
        <v>43433</v>
      </c>
      <c r="R9561" t="s">
        <v>32</v>
      </c>
      <c r="S9561" t="s">
        <v>45</v>
      </c>
      <c r="T9561">
        <f>_xlfn.DAYS(Raw_data_US_healthcare[[#This Row],[Discharge Date]],Raw_data_US_healthcare[[#This Row],[Date of Admission]])</f>
        <v>15</v>
      </c>
    </row>
    <row r="9562" spans="1:20" x14ac:dyDescent="0.3">
      <c r="A9562" t="s">
        <v>26512</v>
      </c>
      <c r="B9562" t="s">
        <v>25417</v>
      </c>
      <c r="C9562">
        <v>43</v>
      </c>
      <c r="D9562" t="str">
        <f>IF(Raw_data_US_healthcare[[#This Row],[Age]]&lt;35,"Young",IF(Raw_data_US_healthcare[[#This Row],[Age]]&lt;60,"Middle","Senior"))</f>
        <v>Middle</v>
      </c>
      <c r="E9562" t="s">
        <v>26</v>
      </c>
      <c r="F9562" t="s">
        <v>49</v>
      </c>
      <c r="G9562" t="s">
        <v>49</v>
      </c>
      <c r="H9562" t="s">
        <v>26516</v>
      </c>
      <c r="I9562" s="2">
        <v>44584</v>
      </c>
      <c r="J9562" t="s">
        <v>25418</v>
      </c>
      <c r="K9562" t="s">
        <v>25419</v>
      </c>
      <c r="L9562" t="s">
        <v>60</v>
      </c>
      <c r="M9562">
        <v>31505.146100000002</v>
      </c>
      <c r="N9562">
        <v>485</v>
      </c>
      <c r="O9562" t="s">
        <v>43</v>
      </c>
      <c r="P9562" t="s">
        <v>43</v>
      </c>
      <c r="Q9562" s="2">
        <v>44599</v>
      </c>
      <c r="R9562" t="s">
        <v>44</v>
      </c>
      <c r="S9562" t="s">
        <v>33</v>
      </c>
      <c r="T9562">
        <f>_xlfn.DAYS(Raw_data_US_healthcare[[#This Row],[Discharge Date]],Raw_data_US_healthcare[[#This Row],[Date of Admission]])</f>
        <v>15</v>
      </c>
    </row>
    <row r="9563" spans="1:20" x14ac:dyDescent="0.3">
      <c r="A9563" t="s">
        <v>26512</v>
      </c>
      <c r="B9563" t="s">
        <v>25420</v>
      </c>
      <c r="C9563">
        <v>61</v>
      </c>
      <c r="D9563" t="str">
        <f>IF(Raw_data_US_healthcare[[#This Row],[Age]]&lt;35,"Young",IF(Raw_data_US_healthcare[[#This Row],[Age]]&lt;60,"Middle","Senior"))</f>
        <v>Senior</v>
      </c>
      <c r="E9563" t="s">
        <v>26</v>
      </c>
      <c r="F9563" t="s">
        <v>88</v>
      </c>
      <c r="G9563" t="s">
        <v>88</v>
      </c>
      <c r="H9563" t="s">
        <v>26514</v>
      </c>
      <c r="I9563" s="2">
        <v>45210</v>
      </c>
      <c r="J9563" t="s">
        <v>25421</v>
      </c>
      <c r="K9563" t="s">
        <v>19097</v>
      </c>
      <c r="L9563" t="s">
        <v>21</v>
      </c>
      <c r="M9563">
        <v>23044.731</v>
      </c>
      <c r="N9563">
        <v>146</v>
      </c>
      <c r="O9563" t="s">
        <v>22</v>
      </c>
      <c r="P9563" t="s">
        <v>22</v>
      </c>
      <c r="Q9563" s="2">
        <v>45231</v>
      </c>
      <c r="R9563" t="s">
        <v>23</v>
      </c>
      <c r="S9563" t="s">
        <v>33</v>
      </c>
      <c r="T9563">
        <f>_xlfn.DAYS(Raw_data_US_healthcare[[#This Row],[Discharge Date]],Raw_data_US_healthcare[[#This Row],[Date of Admission]])</f>
        <v>21</v>
      </c>
    </row>
    <row r="9564" spans="1:20" x14ac:dyDescent="0.3">
      <c r="A9564" t="s">
        <v>26512</v>
      </c>
      <c r="B9564" t="s">
        <v>25422</v>
      </c>
      <c r="C9564">
        <v>75</v>
      </c>
      <c r="D9564" t="str">
        <f>IF(Raw_data_US_healthcare[[#This Row],[Age]]&lt;35,"Young",IF(Raw_data_US_healthcare[[#This Row],[Age]]&lt;60,"Middle","Senior"))</f>
        <v>Senior</v>
      </c>
      <c r="E9564" t="s">
        <v>26</v>
      </c>
      <c r="F9564" t="s">
        <v>88</v>
      </c>
      <c r="G9564" t="s">
        <v>88</v>
      </c>
      <c r="H9564" t="s">
        <v>69</v>
      </c>
      <c r="I9564" s="2">
        <v>43524</v>
      </c>
      <c r="J9564" t="s">
        <v>25423</v>
      </c>
      <c r="K9564" t="s">
        <v>20421</v>
      </c>
      <c r="L9564" t="s">
        <v>21</v>
      </c>
      <c r="M9564">
        <v>19048.9355</v>
      </c>
      <c r="N9564">
        <v>350</v>
      </c>
      <c r="O9564" t="s">
        <v>39</v>
      </c>
      <c r="P9564" t="s">
        <v>39</v>
      </c>
      <c r="Q9564" s="2">
        <v>43533</v>
      </c>
      <c r="R9564" t="s">
        <v>83</v>
      </c>
      <c r="S9564" t="s">
        <v>33</v>
      </c>
      <c r="T9564">
        <f>_xlfn.DAYS(Raw_data_US_healthcare[[#This Row],[Discharge Date]],Raw_data_US_healthcare[[#This Row],[Date of Admission]])</f>
        <v>9</v>
      </c>
    </row>
    <row r="9565" spans="1:20" x14ac:dyDescent="0.3">
      <c r="A9565" t="s">
        <v>26511</v>
      </c>
      <c r="B9565" t="s">
        <v>13384</v>
      </c>
      <c r="C9565">
        <v>63</v>
      </c>
      <c r="D9565" t="str">
        <f>IF(Raw_data_US_healthcare[[#This Row],[Age]]&lt;35,"Young",IF(Raw_data_US_healthcare[[#This Row],[Age]]&lt;60,"Middle","Senior"))</f>
        <v>Senior</v>
      </c>
      <c r="E9565" t="s">
        <v>16</v>
      </c>
      <c r="F9565" t="s">
        <v>17</v>
      </c>
      <c r="G9565" t="s">
        <v>17</v>
      </c>
      <c r="H9565" t="s">
        <v>28</v>
      </c>
      <c r="I9565" s="2">
        <v>43966</v>
      </c>
      <c r="J9565" t="s">
        <v>25424</v>
      </c>
      <c r="K9565" t="s">
        <v>25425</v>
      </c>
      <c r="L9565" t="s">
        <v>21</v>
      </c>
      <c r="M9565">
        <v>20180.845099999999</v>
      </c>
      <c r="N9565">
        <v>194</v>
      </c>
      <c r="O9565" t="s">
        <v>43</v>
      </c>
      <c r="P9565" t="s">
        <v>43</v>
      </c>
      <c r="Q9565" s="2">
        <v>43969</v>
      </c>
      <c r="R9565" t="s">
        <v>48</v>
      </c>
      <c r="S9565" t="s">
        <v>45</v>
      </c>
      <c r="T9565">
        <f>_xlfn.DAYS(Raw_data_US_healthcare[[#This Row],[Discharge Date]],Raw_data_US_healthcare[[#This Row],[Date of Admission]])</f>
        <v>3</v>
      </c>
    </row>
    <row r="9566" spans="1:20" x14ac:dyDescent="0.3">
      <c r="A9566" t="s">
        <v>26511</v>
      </c>
      <c r="B9566" t="s">
        <v>25426</v>
      </c>
      <c r="C9566">
        <v>34</v>
      </c>
      <c r="D9566" t="str">
        <f>IF(Raw_data_US_healthcare[[#This Row],[Age]]&lt;35,"Young",IF(Raw_data_US_healthcare[[#This Row],[Age]]&lt;60,"Middle","Senior"))</f>
        <v>Young</v>
      </c>
      <c r="E9566" t="s">
        <v>16</v>
      </c>
      <c r="F9566" t="s">
        <v>228</v>
      </c>
      <c r="G9566" t="s">
        <v>228</v>
      </c>
      <c r="H9566" t="s">
        <v>28</v>
      </c>
      <c r="I9566" s="2">
        <v>43950</v>
      </c>
      <c r="J9566" t="s">
        <v>25427</v>
      </c>
      <c r="K9566" t="s">
        <v>25428</v>
      </c>
      <c r="L9566" t="s">
        <v>52</v>
      </c>
      <c r="M9566">
        <v>29263.474600000001</v>
      </c>
      <c r="N9566">
        <v>304</v>
      </c>
      <c r="O9566" t="s">
        <v>43</v>
      </c>
      <c r="P9566" t="s">
        <v>43</v>
      </c>
      <c r="Q9566" s="2">
        <v>43975</v>
      </c>
      <c r="R9566" t="s">
        <v>23</v>
      </c>
      <c r="S9566" t="s">
        <v>45</v>
      </c>
      <c r="T9566">
        <f>_xlfn.DAYS(Raw_data_US_healthcare[[#This Row],[Discharge Date]],Raw_data_US_healthcare[[#This Row],[Date of Admission]])</f>
        <v>25</v>
      </c>
    </row>
    <row r="9567" spans="1:20" x14ac:dyDescent="0.3">
      <c r="A9567" t="s">
        <v>26512</v>
      </c>
      <c r="B9567" t="s">
        <v>25429</v>
      </c>
      <c r="C9567">
        <v>31</v>
      </c>
      <c r="D9567" t="str">
        <f>IF(Raw_data_US_healthcare[[#This Row],[Age]]&lt;35,"Young",IF(Raw_data_US_healthcare[[#This Row],[Age]]&lt;60,"Middle","Senior"))</f>
        <v>Young</v>
      </c>
      <c r="E9567" t="s">
        <v>26</v>
      </c>
      <c r="F9567" t="s">
        <v>49</v>
      </c>
      <c r="G9567" t="s">
        <v>49</v>
      </c>
      <c r="H9567" t="s">
        <v>26516</v>
      </c>
      <c r="I9567" s="2">
        <v>43746</v>
      </c>
      <c r="J9567" t="s">
        <v>25430</v>
      </c>
      <c r="K9567" t="s">
        <v>12208</v>
      </c>
      <c r="L9567" t="s">
        <v>56</v>
      </c>
      <c r="M9567">
        <v>26532.6911</v>
      </c>
      <c r="N9567">
        <v>286</v>
      </c>
      <c r="O9567" t="s">
        <v>39</v>
      </c>
      <c r="P9567" t="s">
        <v>39</v>
      </c>
      <c r="Q9567" s="2">
        <v>43763</v>
      </c>
      <c r="R9567" t="s">
        <v>44</v>
      </c>
      <c r="S9567" t="s">
        <v>33</v>
      </c>
      <c r="T9567">
        <f>_xlfn.DAYS(Raw_data_US_healthcare[[#This Row],[Discharge Date]],Raw_data_US_healthcare[[#This Row],[Date of Admission]])</f>
        <v>17</v>
      </c>
    </row>
    <row r="9568" spans="1:20" x14ac:dyDescent="0.3">
      <c r="A9568" t="s">
        <v>26512</v>
      </c>
      <c r="B9568" t="s">
        <v>25431</v>
      </c>
      <c r="C9568">
        <v>36</v>
      </c>
      <c r="D9568" t="str">
        <f>IF(Raw_data_US_healthcare[[#This Row],[Age]]&lt;35,"Young",IF(Raw_data_US_healthcare[[#This Row],[Age]]&lt;60,"Middle","Senior"))</f>
        <v>Middle</v>
      </c>
      <c r="E9568" t="s">
        <v>26</v>
      </c>
      <c r="F9568" t="s">
        <v>27</v>
      </c>
      <c r="G9568" t="s">
        <v>27</v>
      </c>
      <c r="H9568" t="s">
        <v>26516</v>
      </c>
      <c r="I9568" s="2">
        <v>44030</v>
      </c>
      <c r="J9568" t="s">
        <v>25432</v>
      </c>
      <c r="K9568" t="s">
        <v>25433</v>
      </c>
      <c r="L9568" t="s">
        <v>31</v>
      </c>
      <c r="M9568">
        <v>6380.55</v>
      </c>
      <c r="N9568">
        <v>419</v>
      </c>
      <c r="O9568" t="s">
        <v>43</v>
      </c>
      <c r="P9568" t="s">
        <v>43</v>
      </c>
      <c r="Q9568" s="2">
        <v>44046</v>
      </c>
      <c r="R9568" t="s">
        <v>23</v>
      </c>
      <c r="S9568" t="s">
        <v>33</v>
      </c>
      <c r="T9568">
        <f>_xlfn.DAYS(Raw_data_US_healthcare[[#This Row],[Discharge Date]],Raw_data_US_healthcare[[#This Row],[Date of Admission]])</f>
        <v>16</v>
      </c>
    </row>
    <row r="9569" spans="1:20" x14ac:dyDescent="0.3">
      <c r="A9569" t="s">
        <v>26511</v>
      </c>
      <c r="B9569" t="s">
        <v>14059</v>
      </c>
      <c r="C9569">
        <v>76</v>
      </c>
      <c r="D9569" t="str">
        <f>IF(Raw_data_US_healthcare[[#This Row],[Age]]&lt;35,"Young",IF(Raw_data_US_healthcare[[#This Row],[Age]]&lt;60,"Middle","Senior"))</f>
        <v>Senior</v>
      </c>
      <c r="E9569" t="s">
        <v>16</v>
      </c>
      <c r="F9569" t="s">
        <v>27</v>
      </c>
      <c r="G9569" t="s">
        <v>27</v>
      </c>
      <c r="H9569" t="s">
        <v>26514</v>
      </c>
      <c r="I9569" s="2">
        <v>44442</v>
      </c>
      <c r="J9569" t="s">
        <v>10455</v>
      </c>
      <c r="K9569" t="s">
        <v>17723</v>
      </c>
      <c r="L9569" t="s">
        <v>21</v>
      </c>
      <c r="M9569">
        <v>15634.6711</v>
      </c>
      <c r="N9569">
        <v>392</v>
      </c>
      <c r="O9569" t="s">
        <v>22</v>
      </c>
      <c r="P9569" t="s">
        <v>22</v>
      </c>
      <c r="Q9569" s="2">
        <v>44444</v>
      </c>
      <c r="R9569" t="s">
        <v>32</v>
      </c>
      <c r="S9569" t="s">
        <v>24</v>
      </c>
      <c r="T9569">
        <f>_xlfn.DAYS(Raw_data_US_healthcare[[#This Row],[Discharge Date]],Raw_data_US_healthcare[[#This Row],[Date of Admission]])</f>
        <v>2</v>
      </c>
    </row>
    <row r="9570" spans="1:20" x14ac:dyDescent="0.3">
      <c r="A9570" t="s">
        <v>26512</v>
      </c>
      <c r="B9570" t="s">
        <v>15394</v>
      </c>
      <c r="C9570">
        <v>54</v>
      </c>
      <c r="D9570" t="str">
        <f>IF(Raw_data_US_healthcare[[#This Row],[Age]]&lt;35,"Young",IF(Raw_data_US_healthcare[[#This Row],[Age]]&lt;60,"Middle","Senior"))</f>
        <v>Middle</v>
      </c>
      <c r="E9570" t="s">
        <v>26</v>
      </c>
      <c r="F9570" t="s">
        <v>88</v>
      </c>
      <c r="G9570" t="s">
        <v>88</v>
      </c>
      <c r="H9570" t="s">
        <v>26516</v>
      </c>
      <c r="I9570" s="2">
        <v>44819</v>
      </c>
      <c r="J9570" t="s">
        <v>6286</v>
      </c>
      <c r="K9570" t="s">
        <v>19264</v>
      </c>
      <c r="L9570" t="s">
        <v>21</v>
      </c>
      <c r="M9570">
        <v>28721.923900000002</v>
      </c>
      <c r="N9570">
        <v>257</v>
      </c>
      <c r="O9570" t="s">
        <v>43</v>
      </c>
      <c r="P9570" t="s">
        <v>43</v>
      </c>
      <c r="Q9570" s="2">
        <v>44822</v>
      </c>
      <c r="R9570" t="s">
        <v>23</v>
      </c>
      <c r="S9570" t="s">
        <v>45</v>
      </c>
      <c r="T9570">
        <f>_xlfn.DAYS(Raw_data_US_healthcare[[#This Row],[Discharge Date]],Raw_data_US_healthcare[[#This Row],[Date of Admission]])</f>
        <v>3</v>
      </c>
    </row>
    <row r="9571" spans="1:20" x14ac:dyDescent="0.3">
      <c r="A9571" t="s">
        <v>26512</v>
      </c>
      <c r="B9571" t="s">
        <v>25434</v>
      </c>
      <c r="C9571">
        <v>29</v>
      </c>
      <c r="D9571" t="str">
        <f>IF(Raw_data_US_healthcare[[#This Row],[Age]]&lt;35,"Young",IF(Raw_data_US_healthcare[[#This Row],[Age]]&lt;60,"Middle","Senior"))</f>
        <v>Young</v>
      </c>
      <c r="E9571" t="s">
        <v>26</v>
      </c>
      <c r="F9571" t="s">
        <v>35</v>
      </c>
      <c r="G9571" t="s">
        <v>35</v>
      </c>
      <c r="H9571" t="s">
        <v>28</v>
      </c>
      <c r="I9571" s="2">
        <v>44019</v>
      </c>
      <c r="J9571" t="s">
        <v>25435</v>
      </c>
      <c r="K9571" t="s">
        <v>25436</v>
      </c>
      <c r="L9571" t="s">
        <v>31</v>
      </c>
      <c r="M9571">
        <v>17808.046300000002</v>
      </c>
      <c r="N9571">
        <v>493</v>
      </c>
      <c r="O9571" t="s">
        <v>43</v>
      </c>
      <c r="P9571" t="s">
        <v>43</v>
      </c>
      <c r="Q9571" s="2">
        <v>44028</v>
      </c>
      <c r="R9571" t="s">
        <v>23</v>
      </c>
      <c r="S9571" t="s">
        <v>24</v>
      </c>
      <c r="T9571">
        <f>_xlfn.DAYS(Raw_data_US_healthcare[[#This Row],[Discharge Date]],Raw_data_US_healthcare[[#This Row],[Date of Admission]])</f>
        <v>9</v>
      </c>
    </row>
    <row r="9572" spans="1:20" x14ac:dyDescent="0.3">
      <c r="A9572" t="s">
        <v>26512</v>
      </c>
      <c r="B9572" t="s">
        <v>25437</v>
      </c>
      <c r="C9572">
        <v>35</v>
      </c>
      <c r="D9572" t="str">
        <f>IF(Raw_data_US_healthcare[[#This Row],[Age]]&lt;35,"Young",IF(Raw_data_US_healthcare[[#This Row],[Age]]&lt;60,"Middle","Senior"))</f>
        <v>Middle</v>
      </c>
      <c r="E9572" t="s">
        <v>26</v>
      </c>
      <c r="F9572" t="s">
        <v>228</v>
      </c>
      <c r="G9572" t="s">
        <v>228</v>
      </c>
      <c r="H9572" t="s">
        <v>26516</v>
      </c>
      <c r="I9572" s="2">
        <v>43823</v>
      </c>
      <c r="J9572" t="s">
        <v>25438</v>
      </c>
      <c r="K9572" t="s">
        <v>25439</v>
      </c>
      <c r="L9572" t="s">
        <v>21</v>
      </c>
      <c r="M9572">
        <v>13047.846100000001</v>
      </c>
      <c r="N9572">
        <v>484</v>
      </c>
      <c r="O9572" t="s">
        <v>43</v>
      </c>
      <c r="P9572" t="s">
        <v>43</v>
      </c>
      <c r="Q9572" s="2">
        <v>43850</v>
      </c>
      <c r="R9572" t="s">
        <v>32</v>
      </c>
      <c r="S9572" t="s">
        <v>33</v>
      </c>
      <c r="T9572">
        <f>_xlfn.DAYS(Raw_data_US_healthcare[[#This Row],[Discharge Date]],Raw_data_US_healthcare[[#This Row],[Date of Admission]])</f>
        <v>27</v>
      </c>
    </row>
    <row r="9573" spans="1:20" x14ac:dyDescent="0.3">
      <c r="A9573" t="s">
        <v>26511</v>
      </c>
      <c r="B9573" t="s">
        <v>3197</v>
      </c>
      <c r="C9573">
        <v>68</v>
      </c>
      <c r="D9573" t="str">
        <f>IF(Raw_data_US_healthcare[[#This Row],[Age]]&lt;35,"Young",IF(Raw_data_US_healthcare[[#This Row],[Age]]&lt;60,"Middle","Senior"))</f>
        <v>Senior</v>
      </c>
      <c r="E9573" t="s">
        <v>16</v>
      </c>
      <c r="F9573" t="s">
        <v>27</v>
      </c>
      <c r="G9573" t="s">
        <v>27</v>
      </c>
      <c r="H9573" t="s">
        <v>18</v>
      </c>
      <c r="I9573" s="2">
        <v>44604</v>
      </c>
      <c r="J9573" t="s">
        <v>25440</v>
      </c>
      <c r="K9573" t="s">
        <v>25441</v>
      </c>
      <c r="L9573" t="s">
        <v>21</v>
      </c>
      <c r="M9573">
        <v>35622.373200000002</v>
      </c>
      <c r="N9573">
        <v>418</v>
      </c>
      <c r="O9573" t="s">
        <v>43</v>
      </c>
      <c r="P9573" t="s">
        <v>43</v>
      </c>
      <c r="Q9573" s="2">
        <v>44605</v>
      </c>
      <c r="R9573" t="s">
        <v>23</v>
      </c>
      <c r="S9573" t="s">
        <v>24</v>
      </c>
      <c r="T9573">
        <f>_xlfn.DAYS(Raw_data_US_healthcare[[#This Row],[Discharge Date]],Raw_data_US_healthcare[[#This Row],[Date of Admission]])</f>
        <v>1</v>
      </c>
    </row>
    <row r="9574" spans="1:20" x14ac:dyDescent="0.3">
      <c r="A9574" t="s">
        <v>26512</v>
      </c>
      <c r="B9574" t="s">
        <v>18445</v>
      </c>
      <c r="C9574">
        <v>78</v>
      </c>
      <c r="D9574" t="str">
        <f>IF(Raw_data_US_healthcare[[#This Row],[Age]]&lt;35,"Young",IF(Raw_data_US_healthcare[[#This Row],[Age]]&lt;60,"Middle","Senior"))</f>
        <v>Senior</v>
      </c>
      <c r="E9574" t="s">
        <v>26</v>
      </c>
      <c r="F9574" t="s">
        <v>88</v>
      </c>
      <c r="G9574" t="s">
        <v>88</v>
      </c>
      <c r="H9574" t="s">
        <v>69</v>
      </c>
      <c r="I9574" s="2">
        <v>43763</v>
      </c>
      <c r="J9574" t="s">
        <v>25442</v>
      </c>
      <c r="K9574" t="s">
        <v>3492</v>
      </c>
      <c r="L9574" t="s">
        <v>21</v>
      </c>
      <c r="M9574">
        <v>25527.595700000002</v>
      </c>
      <c r="N9574">
        <v>126</v>
      </c>
      <c r="O9574" t="s">
        <v>39</v>
      </c>
      <c r="P9574" t="s">
        <v>39</v>
      </c>
      <c r="Q9574" s="2">
        <v>43791</v>
      </c>
      <c r="R9574" t="s">
        <v>48</v>
      </c>
      <c r="S9574" t="s">
        <v>45</v>
      </c>
      <c r="T9574">
        <f>_xlfn.DAYS(Raw_data_US_healthcare[[#This Row],[Discharge Date]],Raw_data_US_healthcare[[#This Row],[Date of Admission]])</f>
        <v>28</v>
      </c>
    </row>
    <row r="9575" spans="1:20" x14ac:dyDescent="0.3">
      <c r="A9575" t="s">
        <v>26511</v>
      </c>
      <c r="B9575" t="s">
        <v>25443</v>
      </c>
      <c r="C9575">
        <v>76</v>
      </c>
      <c r="D9575" t="str">
        <f>IF(Raw_data_US_healthcare[[#This Row],[Age]]&lt;35,"Young",IF(Raw_data_US_healthcare[[#This Row],[Age]]&lt;60,"Middle","Senior"))</f>
        <v>Senior</v>
      </c>
      <c r="E9575" t="s">
        <v>16</v>
      </c>
      <c r="F9575" t="s">
        <v>27</v>
      </c>
      <c r="G9575" t="s">
        <v>27</v>
      </c>
      <c r="H9575" t="s">
        <v>36</v>
      </c>
      <c r="I9575" s="2">
        <v>44499</v>
      </c>
      <c r="J9575" t="s">
        <v>25444</v>
      </c>
      <c r="K9575" t="s">
        <v>13307</v>
      </c>
      <c r="L9575" t="s">
        <v>21</v>
      </c>
      <c r="M9575">
        <v>1265.0492999999999</v>
      </c>
      <c r="N9575">
        <v>211</v>
      </c>
      <c r="O9575" t="s">
        <v>43</v>
      </c>
      <c r="P9575" t="s">
        <v>43</v>
      </c>
      <c r="Q9575" s="2">
        <v>44516</v>
      </c>
      <c r="R9575" t="s">
        <v>48</v>
      </c>
      <c r="S9575" t="s">
        <v>45</v>
      </c>
      <c r="T9575">
        <f>_xlfn.DAYS(Raw_data_US_healthcare[[#This Row],[Discharge Date]],Raw_data_US_healthcare[[#This Row],[Date of Admission]])</f>
        <v>17</v>
      </c>
    </row>
    <row r="9576" spans="1:20" x14ac:dyDescent="0.3">
      <c r="A9576" t="s">
        <v>26511</v>
      </c>
      <c r="B9576" t="s">
        <v>25445</v>
      </c>
      <c r="C9576">
        <v>76</v>
      </c>
      <c r="D9576" t="str">
        <f>IF(Raw_data_US_healthcare[[#This Row],[Age]]&lt;35,"Young",IF(Raw_data_US_healthcare[[#This Row],[Age]]&lt;60,"Middle","Senior"))</f>
        <v>Senior</v>
      </c>
      <c r="E9576" t="s">
        <v>16</v>
      </c>
      <c r="F9576" t="s">
        <v>113</v>
      </c>
      <c r="G9576" t="s">
        <v>113</v>
      </c>
      <c r="H9576" t="s">
        <v>28</v>
      </c>
      <c r="I9576" s="2">
        <v>43493</v>
      </c>
      <c r="J9576" t="s">
        <v>25446</v>
      </c>
      <c r="K9576" t="s">
        <v>25447</v>
      </c>
      <c r="L9576" t="s">
        <v>21</v>
      </c>
      <c r="M9576">
        <v>10011.171899999999</v>
      </c>
      <c r="N9576">
        <v>498</v>
      </c>
      <c r="O9576" t="s">
        <v>39</v>
      </c>
      <c r="P9576" t="s">
        <v>39</v>
      </c>
      <c r="Q9576" s="2">
        <v>43507</v>
      </c>
      <c r="R9576" t="s">
        <v>32</v>
      </c>
      <c r="S9576" t="s">
        <v>45</v>
      </c>
      <c r="T9576">
        <f>_xlfn.DAYS(Raw_data_US_healthcare[[#This Row],[Discharge Date]],Raw_data_US_healthcare[[#This Row],[Date of Admission]])</f>
        <v>14</v>
      </c>
    </row>
    <row r="9577" spans="1:20" x14ac:dyDescent="0.3">
      <c r="A9577" t="s">
        <v>26511</v>
      </c>
      <c r="B9577" t="s">
        <v>25448</v>
      </c>
      <c r="C9577">
        <v>64</v>
      </c>
      <c r="D9577" t="str">
        <f>IF(Raw_data_US_healthcare[[#This Row],[Age]]&lt;35,"Young",IF(Raw_data_US_healthcare[[#This Row],[Age]]&lt;60,"Middle","Senior"))</f>
        <v>Senior</v>
      </c>
      <c r="E9577" t="s">
        <v>16</v>
      </c>
      <c r="F9577" t="s">
        <v>17</v>
      </c>
      <c r="G9577" t="s">
        <v>17</v>
      </c>
      <c r="H9577" t="s">
        <v>28</v>
      </c>
      <c r="I9577" s="2">
        <v>44800</v>
      </c>
      <c r="J9577" t="s">
        <v>25449</v>
      </c>
      <c r="K9577" t="s">
        <v>24078</v>
      </c>
      <c r="L9577" t="s">
        <v>21</v>
      </c>
      <c r="M9577">
        <v>5470.6193000000003</v>
      </c>
      <c r="N9577">
        <v>356</v>
      </c>
      <c r="O9577" t="s">
        <v>39</v>
      </c>
      <c r="P9577" t="s">
        <v>39</v>
      </c>
      <c r="Q9577" s="2">
        <v>44817</v>
      </c>
      <c r="R9577" t="s">
        <v>48</v>
      </c>
      <c r="S9577" t="s">
        <v>24</v>
      </c>
      <c r="T9577">
        <f>_xlfn.DAYS(Raw_data_US_healthcare[[#This Row],[Discharge Date]],Raw_data_US_healthcare[[#This Row],[Date of Admission]])</f>
        <v>17</v>
      </c>
    </row>
    <row r="9578" spans="1:20" x14ac:dyDescent="0.3">
      <c r="A9578" t="s">
        <v>26511</v>
      </c>
      <c r="B9578" t="s">
        <v>25450</v>
      </c>
      <c r="C9578">
        <v>21</v>
      </c>
      <c r="D9578" t="str">
        <f>IF(Raw_data_US_healthcare[[#This Row],[Age]]&lt;35,"Young",IF(Raw_data_US_healthcare[[#This Row],[Age]]&lt;60,"Middle","Senior"))</f>
        <v>Young</v>
      </c>
      <c r="E9578" t="s">
        <v>16</v>
      </c>
      <c r="F9578" t="s">
        <v>62</v>
      </c>
      <c r="G9578" t="s">
        <v>62</v>
      </c>
      <c r="H9578" t="s">
        <v>36</v>
      </c>
      <c r="I9578" s="2">
        <v>43679</v>
      </c>
      <c r="J9578" t="s">
        <v>25451</v>
      </c>
      <c r="K9578" t="s">
        <v>25452</v>
      </c>
      <c r="L9578" t="s">
        <v>60</v>
      </c>
      <c r="M9578">
        <v>5902.5887000000002</v>
      </c>
      <c r="N9578">
        <v>388</v>
      </c>
      <c r="O9578" t="s">
        <v>22</v>
      </c>
      <c r="P9578" t="s">
        <v>22</v>
      </c>
      <c r="Q9578" s="2">
        <v>43695</v>
      </c>
      <c r="R9578" t="s">
        <v>44</v>
      </c>
      <c r="S9578" t="s">
        <v>33</v>
      </c>
      <c r="T9578">
        <f>_xlfn.DAYS(Raw_data_US_healthcare[[#This Row],[Discharge Date]],Raw_data_US_healthcare[[#This Row],[Date of Admission]])</f>
        <v>16</v>
      </c>
    </row>
    <row r="9579" spans="1:20" x14ac:dyDescent="0.3">
      <c r="A9579" t="s">
        <v>26511</v>
      </c>
      <c r="B9579" t="s">
        <v>25453</v>
      </c>
      <c r="C9579">
        <v>59</v>
      </c>
      <c r="D9579" t="str">
        <f>IF(Raw_data_US_healthcare[[#This Row],[Age]]&lt;35,"Young",IF(Raw_data_US_healthcare[[#This Row],[Age]]&lt;60,"Middle","Senior"))</f>
        <v>Middle</v>
      </c>
      <c r="E9579" t="s">
        <v>16</v>
      </c>
      <c r="F9579" t="s">
        <v>228</v>
      </c>
      <c r="G9579" t="s">
        <v>228</v>
      </c>
      <c r="H9579" t="s">
        <v>26516</v>
      </c>
      <c r="I9579" s="2">
        <v>43563</v>
      </c>
      <c r="J9579" t="s">
        <v>25454</v>
      </c>
      <c r="K9579" t="s">
        <v>25455</v>
      </c>
      <c r="L9579" t="s">
        <v>52</v>
      </c>
      <c r="M9579">
        <v>12488.6785</v>
      </c>
      <c r="N9579">
        <v>306</v>
      </c>
      <c r="O9579" t="s">
        <v>43</v>
      </c>
      <c r="P9579" t="s">
        <v>43</v>
      </c>
      <c r="Q9579" s="2">
        <v>43581</v>
      </c>
      <c r="R9579" t="s">
        <v>23</v>
      </c>
      <c r="S9579" t="s">
        <v>33</v>
      </c>
      <c r="T9579">
        <f>_xlfn.DAYS(Raw_data_US_healthcare[[#This Row],[Discharge Date]],Raw_data_US_healthcare[[#This Row],[Date of Admission]])</f>
        <v>18</v>
      </c>
    </row>
    <row r="9580" spans="1:20" x14ac:dyDescent="0.3">
      <c r="A9580" t="s">
        <v>26512</v>
      </c>
      <c r="B9580" t="s">
        <v>25456</v>
      </c>
      <c r="C9580">
        <v>19</v>
      </c>
      <c r="D9580" t="str">
        <f>IF(Raw_data_US_healthcare[[#This Row],[Age]]&lt;35,"Young",IF(Raw_data_US_healthcare[[#This Row],[Age]]&lt;60,"Middle","Senior"))</f>
        <v>Young</v>
      </c>
      <c r="E9580" t="s">
        <v>26</v>
      </c>
      <c r="F9580" t="s">
        <v>228</v>
      </c>
      <c r="G9580" t="s">
        <v>228</v>
      </c>
      <c r="H9580" t="s">
        <v>28</v>
      </c>
      <c r="I9580" s="2">
        <v>44016</v>
      </c>
      <c r="J9580" t="s">
        <v>25457</v>
      </c>
      <c r="K9580" t="s">
        <v>25458</v>
      </c>
      <c r="L9580" t="s">
        <v>56</v>
      </c>
      <c r="M9580">
        <v>5181.5124999999998</v>
      </c>
      <c r="N9580">
        <v>355</v>
      </c>
      <c r="O9580" t="s">
        <v>43</v>
      </c>
      <c r="P9580" t="s">
        <v>43</v>
      </c>
      <c r="Q9580" s="2">
        <v>44041</v>
      </c>
      <c r="R9580" t="s">
        <v>32</v>
      </c>
      <c r="S9580" t="s">
        <v>24</v>
      </c>
      <c r="T9580">
        <f>_xlfn.DAYS(Raw_data_US_healthcare[[#This Row],[Discharge Date]],Raw_data_US_healthcare[[#This Row],[Date of Admission]])</f>
        <v>25</v>
      </c>
    </row>
    <row r="9581" spans="1:20" x14ac:dyDescent="0.3">
      <c r="A9581" t="s">
        <v>26511</v>
      </c>
      <c r="B9581" t="s">
        <v>25459</v>
      </c>
      <c r="C9581">
        <v>20</v>
      </c>
      <c r="D9581" t="str">
        <f>IF(Raw_data_US_healthcare[[#This Row],[Age]]&lt;35,"Young",IF(Raw_data_US_healthcare[[#This Row],[Age]]&lt;60,"Middle","Senior"))</f>
        <v>Young</v>
      </c>
      <c r="E9581" t="s">
        <v>16</v>
      </c>
      <c r="F9581" t="s">
        <v>35</v>
      </c>
      <c r="G9581" t="s">
        <v>35</v>
      </c>
      <c r="H9581" t="s">
        <v>18</v>
      </c>
      <c r="I9581" s="2">
        <v>44082</v>
      </c>
      <c r="J9581" t="s">
        <v>25460</v>
      </c>
      <c r="K9581" t="s">
        <v>25461</v>
      </c>
      <c r="L9581" t="s">
        <v>31</v>
      </c>
      <c r="M9581">
        <v>11108.320400000001</v>
      </c>
      <c r="N9581">
        <v>259</v>
      </c>
      <c r="O9581" t="s">
        <v>39</v>
      </c>
      <c r="P9581" t="s">
        <v>39</v>
      </c>
      <c r="Q9581" s="2">
        <v>44086</v>
      </c>
      <c r="R9581" t="s">
        <v>44</v>
      </c>
      <c r="S9581" t="s">
        <v>24</v>
      </c>
      <c r="T9581">
        <f>_xlfn.DAYS(Raw_data_US_healthcare[[#This Row],[Discharge Date]],Raw_data_US_healthcare[[#This Row],[Date of Admission]])</f>
        <v>4</v>
      </c>
    </row>
    <row r="9582" spans="1:20" x14ac:dyDescent="0.3">
      <c r="A9582" t="s">
        <v>26511</v>
      </c>
      <c r="B9582" t="s">
        <v>25462</v>
      </c>
      <c r="C9582">
        <v>52</v>
      </c>
      <c r="D9582" t="str">
        <f>IF(Raw_data_US_healthcare[[#This Row],[Age]]&lt;35,"Young",IF(Raw_data_US_healthcare[[#This Row],[Age]]&lt;60,"Middle","Senior"))</f>
        <v>Middle</v>
      </c>
      <c r="E9582" t="s">
        <v>16</v>
      </c>
      <c r="F9582" t="s">
        <v>88</v>
      </c>
      <c r="G9582" t="s">
        <v>88</v>
      </c>
      <c r="H9582" t="s">
        <v>18</v>
      </c>
      <c r="I9582" s="2">
        <v>44816</v>
      </c>
      <c r="J9582" t="s">
        <v>25463</v>
      </c>
      <c r="K9582" t="s">
        <v>25464</v>
      </c>
      <c r="L9582" t="s">
        <v>21</v>
      </c>
      <c r="M9582">
        <v>44960.987800000003</v>
      </c>
      <c r="N9582">
        <v>293</v>
      </c>
      <c r="O9582" t="s">
        <v>39</v>
      </c>
      <c r="P9582" t="s">
        <v>39</v>
      </c>
      <c r="Q9582" s="2">
        <v>44821</v>
      </c>
      <c r="R9582" t="s">
        <v>48</v>
      </c>
      <c r="S9582" t="s">
        <v>45</v>
      </c>
      <c r="T9582">
        <f>_xlfn.DAYS(Raw_data_US_healthcare[[#This Row],[Discharge Date]],Raw_data_US_healthcare[[#This Row],[Date of Admission]])</f>
        <v>5</v>
      </c>
    </row>
    <row r="9583" spans="1:20" x14ac:dyDescent="0.3">
      <c r="A9583" t="s">
        <v>26512</v>
      </c>
      <c r="B9583" t="s">
        <v>25465</v>
      </c>
      <c r="C9583">
        <v>80</v>
      </c>
      <c r="D9583" t="str">
        <f>IF(Raw_data_US_healthcare[[#This Row],[Age]]&lt;35,"Young",IF(Raw_data_US_healthcare[[#This Row],[Age]]&lt;60,"Middle","Senior"))</f>
        <v>Senior</v>
      </c>
      <c r="E9583" t="s">
        <v>26</v>
      </c>
      <c r="F9583" t="s">
        <v>62</v>
      </c>
      <c r="G9583" t="s">
        <v>62</v>
      </c>
      <c r="H9583" t="s">
        <v>26516</v>
      </c>
      <c r="I9583" s="2">
        <v>43479</v>
      </c>
      <c r="J9583" t="s">
        <v>25466</v>
      </c>
      <c r="K9583" t="s">
        <v>25467</v>
      </c>
      <c r="L9583" t="s">
        <v>21</v>
      </c>
      <c r="M9583">
        <v>33254.5118</v>
      </c>
      <c r="N9583">
        <v>448</v>
      </c>
      <c r="O9583" t="s">
        <v>39</v>
      </c>
      <c r="P9583" t="s">
        <v>39</v>
      </c>
      <c r="Q9583" s="2">
        <v>43494</v>
      </c>
      <c r="R9583" t="s">
        <v>83</v>
      </c>
      <c r="S9583" t="s">
        <v>45</v>
      </c>
      <c r="T9583">
        <f>_xlfn.DAYS(Raw_data_US_healthcare[[#This Row],[Discharge Date]],Raw_data_US_healthcare[[#This Row],[Date of Admission]])</f>
        <v>15</v>
      </c>
    </row>
    <row r="9584" spans="1:20" x14ac:dyDescent="0.3">
      <c r="A9584" t="s">
        <v>26511</v>
      </c>
      <c r="B9584" t="s">
        <v>25468</v>
      </c>
      <c r="C9584">
        <v>46</v>
      </c>
      <c r="D9584" t="str">
        <f>IF(Raw_data_US_healthcare[[#This Row],[Age]]&lt;35,"Young",IF(Raw_data_US_healthcare[[#This Row],[Age]]&lt;60,"Middle","Senior"))</f>
        <v>Middle</v>
      </c>
      <c r="E9584" t="s">
        <v>16</v>
      </c>
      <c r="F9584" t="s">
        <v>35</v>
      </c>
      <c r="G9584" t="s">
        <v>35</v>
      </c>
      <c r="H9584" t="s">
        <v>69</v>
      </c>
      <c r="I9584" s="2">
        <v>44165</v>
      </c>
      <c r="J9584" t="s">
        <v>25469</v>
      </c>
      <c r="K9584" t="s">
        <v>25470</v>
      </c>
      <c r="L9584" t="s">
        <v>31</v>
      </c>
      <c r="M9584">
        <v>22902.669399999999</v>
      </c>
      <c r="N9584">
        <v>408</v>
      </c>
      <c r="O9584" t="s">
        <v>43</v>
      </c>
      <c r="P9584" t="s">
        <v>43</v>
      </c>
      <c r="Q9584" s="2">
        <v>44175</v>
      </c>
      <c r="R9584" t="s">
        <v>48</v>
      </c>
      <c r="S9584" t="s">
        <v>33</v>
      </c>
      <c r="T9584">
        <f>_xlfn.DAYS(Raw_data_US_healthcare[[#This Row],[Discharge Date]],Raw_data_US_healthcare[[#This Row],[Date of Admission]])</f>
        <v>10</v>
      </c>
    </row>
    <row r="9585" spans="1:20" x14ac:dyDescent="0.3">
      <c r="A9585" t="s">
        <v>26512</v>
      </c>
      <c r="B9585" t="s">
        <v>25471</v>
      </c>
      <c r="C9585">
        <v>34</v>
      </c>
      <c r="D9585" t="str">
        <f>IF(Raw_data_US_healthcare[[#This Row],[Age]]&lt;35,"Young",IF(Raw_data_US_healthcare[[#This Row],[Age]]&lt;60,"Middle","Senior"))</f>
        <v>Young</v>
      </c>
      <c r="E9585" t="s">
        <v>26</v>
      </c>
      <c r="F9585" t="s">
        <v>27</v>
      </c>
      <c r="G9585" t="s">
        <v>27</v>
      </c>
      <c r="H9585" t="s">
        <v>26516</v>
      </c>
      <c r="I9585" s="2">
        <v>44322</v>
      </c>
      <c r="J9585" t="s">
        <v>25472</v>
      </c>
      <c r="K9585" t="s">
        <v>25473</v>
      </c>
      <c r="L9585" t="s">
        <v>52</v>
      </c>
      <c r="M9585">
        <v>24229.214199999999</v>
      </c>
      <c r="N9585">
        <v>425</v>
      </c>
      <c r="O9585" t="s">
        <v>43</v>
      </c>
      <c r="P9585" t="s">
        <v>43</v>
      </c>
      <c r="Q9585" s="2">
        <v>44325</v>
      </c>
      <c r="R9585" t="s">
        <v>44</v>
      </c>
      <c r="S9585" t="s">
        <v>45</v>
      </c>
      <c r="T9585">
        <f>_xlfn.DAYS(Raw_data_US_healthcare[[#This Row],[Discharge Date]],Raw_data_US_healthcare[[#This Row],[Date of Admission]])</f>
        <v>3</v>
      </c>
    </row>
    <row r="9586" spans="1:20" x14ac:dyDescent="0.3">
      <c r="A9586" t="s">
        <v>26512</v>
      </c>
      <c r="B9586" t="s">
        <v>25474</v>
      </c>
      <c r="C9586">
        <v>62</v>
      </c>
      <c r="D9586" t="str">
        <f>IF(Raw_data_US_healthcare[[#This Row],[Age]]&lt;35,"Young",IF(Raw_data_US_healthcare[[#This Row],[Age]]&lt;60,"Middle","Senior"))</f>
        <v>Senior</v>
      </c>
      <c r="E9586" t="s">
        <v>26</v>
      </c>
      <c r="F9586" t="s">
        <v>113</v>
      </c>
      <c r="G9586" t="s">
        <v>113</v>
      </c>
      <c r="H9586" t="s">
        <v>18</v>
      </c>
      <c r="I9586" s="2">
        <v>43669</v>
      </c>
      <c r="J9586" t="s">
        <v>4790</v>
      </c>
      <c r="K9586" t="s">
        <v>11735</v>
      </c>
      <c r="L9586" t="s">
        <v>21</v>
      </c>
      <c r="M9586">
        <v>7464.4961999999996</v>
      </c>
      <c r="N9586">
        <v>356</v>
      </c>
      <c r="O9586" t="s">
        <v>39</v>
      </c>
      <c r="P9586" t="s">
        <v>39</v>
      </c>
      <c r="Q9586" s="2">
        <v>43689</v>
      </c>
      <c r="R9586" t="s">
        <v>32</v>
      </c>
      <c r="S9586" t="s">
        <v>33</v>
      </c>
      <c r="T9586">
        <f>_xlfn.DAYS(Raw_data_US_healthcare[[#This Row],[Discharge Date]],Raw_data_US_healthcare[[#This Row],[Date of Admission]])</f>
        <v>20</v>
      </c>
    </row>
    <row r="9587" spans="1:20" x14ac:dyDescent="0.3">
      <c r="A9587" t="s">
        <v>26511</v>
      </c>
      <c r="B9587" t="s">
        <v>25475</v>
      </c>
      <c r="C9587">
        <v>34</v>
      </c>
      <c r="D9587" t="str">
        <f>IF(Raw_data_US_healthcare[[#This Row],[Age]]&lt;35,"Young",IF(Raw_data_US_healthcare[[#This Row],[Age]]&lt;60,"Middle","Senior"))</f>
        <v>Young</v>
      </c>
      <c r="E9587" t="s">
        <v>16</v>
      </c>
      <c r="F9587" t="s">
        <v>27</v>
      </c>
      <c r="G9587" t="s">
        <v>27</v>
      </c>
      <c r="H9587" t="s">
        <v>26514</v>
      </c>
      <c r="I9587" s="2">
        <v>44851</v>
      </c>
      <c r="J9587" t="s">
        <v>25476</v>
      </c>
      <c r="K9587" t="s">
        <v>25477</v>
      </c>
      <c r="L9587" t="s">
        <v>31</v>
      </c>
      <c r="M9587">
        <v>25538.8678</v>
      </c>
      <c r="N9587">
        <v>367</v>
      </c>
      <c r="O9587" t="s">
        <v>22</v>
      </c>
      <c r="P9587" t="s">
        <v>22</v>
      </c>
      <c r="Q9587" s="2">
        <v>44870</v>
      </c>
      <c r="R9587" t="s">
        <v>23</v>
      </c>
      <c r="S9587" t="s">
        <v>33</v>
      </c>
      <c r="T9587">
        <f>_xlfn.DAYS(Raw_data_US_healthcare[[#This Row],[Discharge Date]],Raw_data_US_healthcare[[#This Row],[Date of Admission]])</f>
        <v>19</v>
      </c>
    </row>
    <row r="9588" spans="1:20" x14ac:dyDescent="0.3">
      <c r="A9588" t="s">
        <v>26511</v>
      </c>
      <c r="B9588" t="s">
        <v>25478</v>
      </c>
      <c r="C9588">
        <v>57</v>
      </c>
      <c r="D9588" t="str">
        <f>IF(Raw_data_US_healthcare[[#This Row],[Age]]&lt;35,"Young",IF(Raw_data_US_healthcare[[#This Row],[Age]]&lt;60,"Middle","Senior"))</f>
        <v>Middle</v>
      </c>
      <c r="E9588" t="s">
        <v>16</v>
      </c>
      <c r="F9588" t="s">
        <v>62</v>
      </c>
      <c r="G9588" t="s">
        <v>62</v>
      </c>
      <c r="H9588" t="s">
        <v>26516</v>
      </c>
      <c r="I9588" s="2">
        <v>45128</v>
      </c>
      <c r="J9588" t="s">
        <v>17734</v>
      </c>
      <c r="K9588" t="s">
        <v>25479</v>
      </c>
      <c r="L9588" t="s">
        <v>60</v>
      </c>
      <c r="M9588">
        <v>16488.625100000001</v>
      </c>
      <c r="N9588">
        <v>116</v>
      </c>
      <c r="O9588" t="s">
        <v>43</v>
      </c>
      <c r="P9588" t="s">
        <v>43</v>
      </c>
      <c r="Q9588" s="2">
        <v>45146</v>
      </c>
      <c r="R9588" t="s">
        <v>83</v>
      </c>
      <c r="S9588" t="s">
        <v>45</v>
      </c>
      <c r="T9588">
        <f>_xlfn.DAYS(Raw_data_US_healthcare[[#This Row],[Discharge Date]],Raw_data_US_healthcare[[#This Row],[Date of Admission]])</f>
        <v>18</v>
      </c>
    </row>
    <row r="9589" spans="1:20" x14ac:dyDescent="0.3">
      <c r="A9589" t="s">
        <v>26511</v>
      </c>
      <c r="B9589" t="s">
        <v>25480</v>
      </c>
      <c r="C9589">
        <v>25</v>
      </c>
      <c r="D9589" t="str">
        <f>IF(Raw_data_US_healthcare[[#This Row],[Age]]&lt;35,"Young",IF(Raw_data_US_healthcare[[#This Row],[Age]]&lt;60,"Middle","Senior"))</f>
        <v>Young</v>
      </c>
      <c r="E9589" t="s">
        <v>16</v>
      </c>
      <c r="F9589" t="s">
        <v>35</v>
      </c>
      <c r="G9589" t="s">
        <v>35</v>
      </c>
      <c r="H9589" t="s">
        <v>28</v>
      </c>
      <c r="I9589" s="2">
        <v>44760</v>
      </c>
      <c r="J9589" t="s">
        <v>25481</v>
      </c>
      <c r="K9589" t="s">
        <v>12401</v>
      </c>
      <c r="L9589" t="s">
        <v>56</v>
      </c>
      <c r="M9589">
        <v>39625.375</v>
      </c>
      <c r="N9589">
        <v>439</v>
      </c>
      <c r="O9589" t="s">
        <v>43</v>
      </c>
      <c r="P9589" t="s">
        <v>43</v>
      </c>
      <c r="Q9589" s="2">
        <v>44775</v>
      </c>
      <c r="R9589" t="s">
        <v>32</v>
      </c>
      <c r="S9589" t="s">
        <v>33</v>
      </c>
      <c r="T9589">
        <f>_xlfn.DAYS(Raw_data_US_healthcare[[#This Row],[Discharge Date]],Raw_data_US_healthcare[[#This Row],[Date of Admission]])</f>
        <v>15</v>
      </c>
    </row>
    <row r="9590" spans="1:20" x14ac:dyDescent="0.3">
      <c r="A9590" t="s">
        <v>26511</v>
      </c>
      <c r="B9590" t="s">
        <v>25482</v>
      </c>
      <c r="C9590">
        <v>75</v>
      </c>
      <c r="D9590" t="str">
        <f>IF(Raw_data_US_healthcare[[#This Row],[Age]]&lt;35,"Young",IF(Raw_data_US_healthcare[[#This Row],[Age]]&lt;60,"Middle","Senior"))</f>
        <v>Senior</v>
      </c>
      <c r="E9590" t="s">
        <v>16</v>
      </c>
      <c r="F9590" t="s">
        <v>113</v>
      </c>
      <c r="G9590" t="s">
        <v>113</v>
      </c>
      <c r="H9590" t="s">
        <v>18</v>
      </c>
      <c r="I9590" s="2">
        <v>43789</v>
      </c>
      <c r="J9590" t="s">
        <v>25483</v>
      </c>
      <c r="K9590" t="s">
        <v>25484</v>
      </c>
      <c r="L9590" t="s">
        <v>21</v>
      </c>
      <c r="M9590">
        <v>19115.6302</v>
      </c>
      <c r="N9590">
        <v>485</v>
      </c>
      <c r="O9590" t="s">
        <v>43</v>
      </c>
      <c r="P9590" t="s">
        <v>43</v>
      </c>
      <c r="Q9590" s="2">
        <v>43815</v>
      </c>
      <c r="R9590" t="s">
        <v>23</v>
      </c>
      <c r="S9590" t="s">
        <v>24</v>
      </c>
      <c r="T9590">
        <f>_xlfn.DAYS(Raw_data_US_healthcare[[#This Row],[Discharge Date]],Raw_data_US_healthcare[[#This Row],[Date of Admission]])</f>
        <v>26</v>
      </c>
    </row>
    <row r="9591" spans="1:20" x14ac:dyDescent="0.3">
      <c r="A9591" t="s">
        <v>26511</v>
      </c>
      <c r="B9591" t="s">
        <v>25485</v>
      </c>
      <c r="C9591">
        <v>31</v>
      </c>
      <c r="D9591" t="str">
        <f>IF(Raw_data_US_healthcare[[#This Row],[Age]]&lt;35,"Young",IF(Raw_data_US_healthcare[[#This Row],[Age]]&lt;60,"Middle","Senior"))</f>
        <v>Young</v>
      </c>
      <c r="E9591" t="s">
        <v>16</v>
      </c>
      <c r="F9591" t="s">
        <v>17</v>
      </c>
      <c r="G9591" t="s">
        <v>17</v>
      </c>
      <c r="H9591" t="s">
        <v>26516</v>
      </c>
      <c r="I9591" s="2">
        <v>43507</v>
      </c>
      <c r="J9591" t="s">
        <v>25486</v>
      </c>
      <c r="K9591" t="s">
        <v>1940</v>
      </c>
      <c r="L9591" t="s">
        <v>52</v>
      </c>
      <c r="M9591">
        <v>32466.941200000001</v>
      </c>
      <c r="N9591">
        <v>276</v>
      </c>
      <c r="O9591" t="s">
        <v>43</v>
      </c>
      <c r="P9591" t="s">
        <v>43</v>
      </c>
      <c r="Q9591" s="2">
        <v>43523</v>
      </c>
      <c r="R9591" t="s">
        <v>32</v>
      </c>
      <c r="S9591" t="s">
        <v>45</v>
      </c>
      <c r="T9591">
        <f>_xlfn.DAYS(Raw_data_US_healthcare[[#This Row],[Discharge Date]],Raw_data_US_healthcare[[#This Row],[Date of Admission]])</f>
        <v>16</v>
      </c>
    </row>
    <row r="9592" spans="1:20" x14ac:dyDescent="0.3">
      <c r="A9592" t="s">
        <v>26511</v>
      </c>
      <c r="B9592" t="s">
        <v>22055</v>
      </c>
      <c r="C9592">
        <v>56</v>
      </c>
      <c r="D9592" t="str">
        <f>IF(Raw_data_US_healthcare[[#This Row],[Age]]&lt;35,"Young",IF(Raw_data_US_healthcare[[#This Row],[Age]]&lt;60,"Middle","Senior"))</f>
        <v>Middle</v>
      </c>
      <c r="E9592" t="s">
        <v>16</v>
      </c>
      <c r="F9592" t="s">
        <v>228</v>
      </c>
      <c r="G9592" t="s">
        <v>228</v>
      </c>
      <c r="H9592" t="s">
        <v>69</v>
      </c>
      <c r="I9592" s="2">
        <v>44137</v>
      </c>
      <c r="J9592" t="s">
        <v>25487</v>
      </c>
      <c r="K9592" t="s">
        <v>14861</v>
      </c>
      <c r="L9592" t="s">
        <v>60</v>
      </c>
      <c r="M9592">
        <v>69412.865600000005</v>
      </c>
      <c r="N9592">
        <v>317</v>
      </c>
      <c r="O9592" t="s">
        <v>43</v>
      </c>
      <c r="P9592" t="s">
        <v>43</v>
      </c>
      <c r="Q9592" s="2">
        <v>44155</v>
      </c>
      <c r="R9592" t="s">
        <v>44</v>
      </c>
      <c r="S9592" t="s">
        <v>33</v>
      </c>
      <c r="T9592">
        <f>_xlfn.DAYS(Raw_data_US_healthcare[[#This Row],[Discharge Date]],Raw_data_US_healthcare[[#This Row],[Date of Admission]])</f>
        <v>18</v>
      </c>
    </row>
    <row r="9593" spans="1:20" x14ac:dyDescent="0.3">
      <c r="A9593" t="s">
        <v>26511</v>
      </c>
      <c r="B9593" t="s">
        <v>25488</v>
      </c>
      <c r="C9593">
        <v>26</v>
      </c>
      <c r="D9593" t="str">
        <f>IF(Raw_data_US_healthcare[[#This Row],[Age]]&lt;35,"Young",IF(Raw_data_US_healthcare[[#This Row],[Age]]&lt;60,"Middle","Senior"))</f>
        <v>Young</v>
      </c>
      <c r="E9593" t="s">
        <v>16</v>
      </c>
      <c r="F9593" t="s">
        <v>17</v>
      </c>
      <c r="G9593" t="s">
        <v>17</v>
      </c>
      <c r="H9593" t="s">
        <v>36</v>
      </c>
      <c r="I9593" s="2">
        <v>45025</v>
      </c>
      <c r="J9593" t="s">
        <v>25489</v>
      </c>
      <c r="K9593" t="s">
        <v>25490</v>
      </c>
      <c r="L9593" t="s">
        <v>56</v>
      </c>
      <c r="M9593">
        <v>6446.4886999999999</v>
      </c>
      <c r="N9593">
        <v>371</v>
      </c>
      <c r="O9593" t="s">
        <v>22</v>
      </c>
      <c r="P9593" t="s">
        <v>22</v>
      </c>
      <c r="Q9593" s="2">
        <v>45030</v>
      </c>
      <c r="R9593" t="s">
        <v>44</v>
      </c>
      <c r="S9593" t="s">
        <v>33</v>
      </c>
      <c r="T9593">
        <f>_xlfn.DAYS(Raw_data_US_healthcare[[#This Row],[Discharge Date]],Raw_data_US_healthcare[[#This Row],[Date of Admission]])</f>
        <v>5</v>
      </c>
    </row>
    <row r="9594" spans="1:20" x14ac:dyDescent="0.3">
      <c r="A9594" t="s">
        <v>26512</v>
      </c>
      <c r="B9594" t="s">
        <v>25491</v>
      </c>
      <c r="C9594">
        <v>41</v>
      </c>
      <c r="D9594" t="str">
        <f>IF(Raw_data_US_healthcare[[#This Row],[Age]]&lt;35,"Young",IF(Raw_data_US_healthcare[[#This Row],[Age]]&lt;60,"Middle","Senior"))</f>
        <v>Middle</v>
      </c>
      <c r="E9594" t="s">
        <v>26</v>
      </c>
      <c r="F9594" t="s">
        <v>35</v>
      </c>
      <c r="G9594" t="s">
        <v>35</v>
      </c>
      <c r="H9594" t="s">
        <v>36</v>
      </c>
      <c r="I9594" s="2">
        <v>44935</v>
      </c>
      <c r="J9594" t="s">
        <v>25492</v>
      </c>
      <c r="K9594" t="s">
        <v>25493</v>
      </c>
      <c r="L9594" t="s">
        <v>52</v>
      </c>
      <c r="M9594">
        <v>16632.205399999999</v>
      </c>
      <c r="N9594">
        <v>255</v>
      </c>
      <c r="O9594" t="s">
        <v>22</v>
      </c>
      <c r="P9594" t="s">
        <v>22</v>
      </c>
      <c r="Q9594" s="2">
        <v>44940</v>
      </c>
      <c r="R9594" t="s">
        <v>23</v>
      </c>
      <c r="S9594" t="s">
        <v>45</v>
      </c>
      <c r="T9594">
        <f>_xlfn.DAYS(Raw_data_US_healthcare[[#This Row],[Discharge Date]],Raw_data_US_healthcare[[#This Row],[Date of Admission]])</f>
        <v>5</v>
      </c>
    </row>
    <row r="9595" spans="1:20" x14ac:dyDescent="0.3">
      <c r="A9595" t="s">
        <v>26511</v>
      </c>
      <c r="B9595" t="s">
        <v>25494</v>
      </c>
      <c r="C9595">
        <v>21</v>
      </c>
      <c r="D9595" t="str">
        <f>IF(Raw_data_US_healthcare[[#This Row],[Age]]&lt;35,"Young",IF(Raw_data_US_healthcare[[#This Row],[Age]]&lt;60,"Middle","Senior"))</f>
        <v>Young</v>
      </c>
      <c r="E9595" t="s">
        <v>16</v>
      </c>
      <c r="F9595" t="s">
        <v>49</v>
      </c>
      <c r="G9595" t="s">
        <v>49</v>
      </c>
      <c r="H9595" t="s">
        <v>36</v>
      </c>
      <c r="I9595" s="2">
        <v>44909</v>
      </c>
      <c r="J9595" t="s">
        <v>17103</v>
      </c>
      <c r="K9595" t="s">
        <v>22691</v>
      </c>
      <c r="L9595" t="s">
        <v>60</v>
      </c>
      <c r="M9595">
        <v>11557.156000000001</v>
      </c>
      <c r="N9595">
        <v>145</v>
      </c>
      <c r="O9595" t="s">
        <v>22</v>
      </c>
      <c r="P9595" t="s">
        <v>22</v>
      </c>
      <c r="Q9595" s="2">
        <v>44913</v>
      </c>
      <c r="R9595" t="s">
        <v>83</v>
      </c>
      <c r="S9595" t="s">
        <v>45</v>
      </c>
      <c r="T9595">
        <f>_xlfn.DAYS(Raw_data_US_healthcare[[#This Row],[Discharge Date]],Raw_data_US_healthcare[[#This Row],[Date of Admission]])</f>
        <v>4</v>
      </c>
    </row>
    <row r="9596" spans="1:20" x14ac:dyDescent="0.3">
      <c r="A9596" t="s">
        <v>26512</v>
      </c>
      <c r="B9596" t="s">
        <v>22183</v>
      </c>
      <c r="C9596">
        <v>57</v>
      </c>
      <c r="D9596" t="str">
        <f>IF(Raw_data_US_healthcare[[#This Row],[Age]]&lt;35,"Young",IF(Raw_data_US_healthcare[[#This Row],[Age]]&lt;60,"Middle","Senior"))</f>
        <v>Middle</v>
      </c>
      <c r="E9596" t="s">
        <v>26</v>
      </c>
      <c r="F9596" t="s">
        <v>62</v>
      </c>
      <c r="G9596" t="s">
        <v>62</v>
      </c>
      <c r="H9596" t="s">
        <v>28</v>
      </c>
      <c r="I9596" s="2">
        <v>43734</v>
      </c>
      <c r="J9596" t="s">
        <v>25495</v>
      </c>
      <c r="K9596" t="s">
        <v>25496</v>
      </c>
      <c r="L9596" t="s">
        <v>31</v>
      </c>
      <c r="M9596">
        <v>42051.873200000002</v>
      </c>
      <c r="N9596">
        <v>209</v>
      </c>
      <c r="O9596" t="s">
        <v>39</v>
      </c>
      <c r="P9596" t="s">
        <v>39</v>
      </c>
      <c r="Q9596" s="2">
        <v>43763</v>
      </c>
      <c r="R9596" t="s">
        <v>44</v>
      </c>
      <c r="S9596" t="s">
        <v>45</v>
      </c>
      <c r="T9596">
        <f>_xlfn.DAYS(Raw_data_US_healthcare[[#This Row],[Discharge Date]],Raw_data_US_healthcare[[#This Row],[Date of Admission]])</f>
        <v>29</v>
      </c>
    </row>
    <row r="9597" spans="1:20" x14ac:dyDescent="0.3">
      <c r="A9597" t="s">
        <v>26511</v>
      </c>
      <c r="B9597" t="s">
        <v>25497</v>
      </c>
      <c r="C9597">
        <v>19</v>
      </c>
      <c r="D9597" t="str">
        <f>IF(Raw_data_US_healthcare[[#This Row],[Age]]&lt;35,"Young",IF(Raw_data_US_healthcare[[#This Row],[Age]]&lt;60,"Middle","Senior"))</f>
        <v>Young</v>
      </c>
      <c r="E9597" t="s">
        <v>16</v>
      </c>
      <c r="F9597" t="s">
        <v>228</v>
      </c>
      <c r="G9597" t="s">
        <v>228</v>
      </c>
      <c r="H9597" t="s">
        <v>26516</v>
      </c>
      <c r="I9597" s="2">
        <v>44397</v>
      </c>
      <c r="J9597" t="s">
        <v>25498</v>
      </c>
      <c r="K9597" t="s">
        <v>25499</v>
      </c>
      <c r="L9597" t="s">
        <v>52</v>
      </c>
      <c r="M9597">
        <v>23777.3361</v>
      </c>
      <c r="N9597">
        <v>296</v>
      </c>
      <c r="O9597" t="s">
        <v>43</v>
      </c>
      <c r="P9597" t="s">
        <v>43</v>
      </c>
      <c r="Q9597" s="2">
        <v>44405</v>
      </c>
      <c r="R9597" t="s">
        <v>83</v>
      </c>
      <c r="S9597" t="s">
        <v>33</v>
      </c>
      <c r="T9597">
        <f>_xlfn.DAYS(Raw_data_US_healthcare[[#This Row],[Discharge Date]],Raw_data_US_healthcare[[#This Row],[Date of Admission]])</f>
        <v>8</v>
      </c>
    </row>
    <row r="9598" spans="1:20" x14ac:dyDescent="0.3">
      <c r="A9598" t="s">
        <v>26511</v>
      </c>
      <c r="B9598" t="s">
        <v>2842</v>
      </c>
      <c r="C9598">
        <v>66</v>
      </c>
      <c r="D9598" t="str">
        <f>IF(Raw_data_US_healthcare[[#This Row],[Age]]&lt;35,"Young",IF(Raw_data_US_healthcare[[#This Row],[Age]]&lt;60,"Middle","Senior"))</f>
        <v>Senior</v>
      </c>
      <c r="E9598" t="s">
        <v>16</v>
      </c>
      <c r="F9598" t="s">
        <v>17</v>
      </c>
      <c r="G9598" t="s">
        <v>17</v>
      </c>
      <c r="H9598" t="s">
        <v>18</v>
      </c>
      <c r="I9598" s="2">
        <v>43704</v>
      </c>
      <c r="J9598" t="s">
        <v>19187</v>
      </c>
      <c r="K9598" t="s">
        <v>25500</v>
      </c>
      <c r="L9598" t="s">
        <v>21</v>
      </c>
      <c r="M9598">
        <v>23895.341899999999</v>
      </c>
      <c r="N9598">
        <v>421</v>
      </c>
      <c r="O9598" t="s">
        <v>43</v>
      </c>
      <c r="P9598" t="s">
        <v>43</v>
      </c>
      <c r="Q9598" s="2">
        <v>43728</v>
      </c>
      <c r="R9598" t="s">
        <v>32</v>
      </c>
      <c r="S9598" t="s">
        <v>45</v>
      </c>
      <c r="T9598">
        <f>_xlfn.DAYS(Raw_data_US_healthcare[[#This Row],[Discharge Date]],Raw_data_US_healthcare[[#This Row],[Date of Admission]])</f>
        <v>24</v>
      </c>
    </row>
    <row r="9599" spans="1:20" x14ac:dyDescent="0.3">
      <c r="A9599" t="s">
        <v>26512</v>
      </c>
      <c r="B9599" t="s">
        <v>25501</v>
      </c>
      <c r="C9599">
        <v>48</v>
      </c>
      <c r="D9599" t="str">
        <f>IF(Raw_data_US_healthcare[[#This Row],[Age]]&lt;35,"Young",IF(Raw_data_US_healthcare[[#This Row],[Age]]&lt;60,"Middle","Senior"))</f>
        <v>Middle</v>
      </c>
      <c r="E9599" t="s">
        <v>26</v>
      </c>
      <c r="F9599" t="s">
        <v>27</v>
      </c>
      <c r="G9599" t="s">
        <v>27</v>
      </c>
      <c r="H9599" t="s">
        <v>26516</v>
      </c>
      <c r="I9599" s="2">
        <v>44391</v>
      </c>
      <c r="J9599" t="s">
        <v>25502</v>
      </c>
      <c r="K9599" t="s">
        <v>25503</v>
      </c>
      <c r="L9599" t="s">
        <v>31</v>
      </c>
      <c r="M9599">
        <v>26286.539400000001</v>
      </c>
      <c r="N9599">
        <v>194</v>
      </c>
      <c r="O9599" t="s">
        <v>43</v>
      </c>
      <c r="P9599" t="s">
        <v>43</v>
      </c>
      <c r="Q9599" s="2">
        <v>44393</v>
      </c>
      <c r="R9599" t="s">
        <v>23</v>
      </c>
      <c r="S9599" t="s">
        <v>45</v>
      </c>
      <c r="T9599">
        <f>_xlfn.DAYS(Raw_data_US_healthcare[[#This Row],[Discharge Date]],Raw_data_US_healthcare[[#This Row],[Date of Admission]])</f>
        <v>2</v>
      </c>
    </row>
    <row r="9600" spans="1:20" x14ac:dyDescent="0.3">
      <c r="A9600" t="s">
        <v>26512</v>
      </c>
      <c r="B9600" t="s">
        <v>25504</v>
      </c>
      <c r="C9600">
        <v>75</v>
      </c>
      <c r="D9600" t="str">
        <f>IF(Raw_data_US_healthcare[[#This Row],[Age]]&lt;35,"Young",IF(Raw_data_US_healthcare[[#This Row],[Age]]&lt;60,"Middle","Senior"))</f>
        <v>Senior</v>
      </c>
      <c r="E9600" t="s">
        <v>26</v>
      </c>
      <c r="F9600" t="s">
        <v>35</v>
      </c>
      <c r="G9600" t="s">
        <v>35</v>
      </c>
      <c r="H9600" t="s">
        <v>69</v>
      </c>
      <c r="I9600" s="2">
        <v>44071</v>
      </c>
      <c r="J9600" t="s">
        <v>25505</v>
      </c>
      <c r="K9600" t="s">
        <v>25506</v>
      </c>
      <c r="L9600" t="s">
        <v>21</v>
      </c>
      <c r="M9600">
        <v>35266.398699999998</v>
      </c>
      <c r="N9600">
        <v>390</v>
      </c>
      <c r="O9600" t="s">
        <v>22</v>
      </c>
      <c r="P9600" t="s">
        <v>22</v>
      </c>
      <c r="Q9600" s="2">
        <v>44081</v>
      </c>
      <c r="R9600" t="s">
        <v>83</v>
      </c>
      <c r="S9600" t="s">
        <v>45</v>
      </c>
      <c r="T9600">
        <f>_xlfn.DAYS(Raw_data_US_healthcare[[#This Row],[Discharge Date]],Raw_data_US_healthcare[[#This Row],[Date of Admission]])</f>
        <v>10</v>
      </c>
    </row>
    <row r="9601" spans="1:20" x14ac:dyDescent="0.3">
      <c r="A9601" t="s">
        <v>26511</v>
      </c>
      <c r="B9601" t="s">
        <v>25507</v>
      </c>
      <c r="C9601">
        <v>78</v>
      </c>
      <c r="D9601" t="str">
        <f>IF(Raw_data_US_healthcare[[#This Row],[Age]]&lt;35,"Young",IF(Raw_data_US_healthcare[[#This Row],[Age]]&lt;60,"Middle","Senior"))</f>
        <v>Senior</v>
      </c>
      <c r="E9601" t="s">
        <v>16</v>
      </c>
      <c r="F9601" t="s">
        <v>49</v>
      </c>
      <c r="G9601" t="s">
        <v>49</v>
      </c>
      <c r="H9601" t="s">
        <v>36</v>
      </c>
      <c r="I9601" s="2">
        <v>43438</v>
      </c>
      <c r="J9601" t="s">
        <v>25508</v>
      </c>
      <c r="K9601" t="s">
        <v>25509</v>
      </c>
      <c r="L9601" t="s">
        <v>21</v>
      </c>
      <c r="M9601">
        <v>24704.014999999999</v>
      </c>
      <c r="N9601">
        <v>464</v>
      </c>
      <c r="O9601" t="s">
        <v>22</v>
      </c>
      <c r="P9601" t="s">
        <v>22</v>
      </c>
      <c r="Q9601" s="2">
        <v>43452</v>
      </c>
      <c r="R9601" t="s">
        <v>23</v>
      </c>
      <c r="S9601" t="s">
        <v>33</v>
      </c>
      <c r="T9601">
        <f>_xlfn.DAYS(Raw_data_US_healthcare[[#This Row],[Discharge Date]],Raw_data_US_healthcare[[#This Row],[Date of Admission]])</f>
        <v>14</v>
      </c>
    </row>
    <row r="9602" spans="1:20" x14ac:dyDescent="0.3">
      <c r="A9602" t="s">
        <v>26511</v>
      </c>
      <c r="B9602" t="s">
        <v>25510</v>
      </c>
      <c r="C9602">
        <v>35</v>
      </c>
      <c r="D9602" t="str">
        <f>IF(Raw_data_US_healthcare[[#This Row],[Age]]&lt;35,"Young",IF(Raw_data_US_healthcare[[#This Row],[Age]]&lt;60,"Middle","Senior"))</f>
        <v>Middle</v>
      </c>
      <c r="E9602" t="s">
        <v>16</v>
      </c>
      <c r="F9602" t="s">
        <v>49</v>
      </c>
      <c r="G9602" t="s">
        <v>49</v>
      </c>
      <c r="H9602" t="s">
        <v>69</v>
      </c>
      <c r="I9602" s="2">
        <v>44153</v>
      </c>
      <c r="J9602" t="s">
        <v>25511</v>
      </c>
      <c r="K9602" t="s">
        <v>25512</v>
      </c>
      <c r="L9602" t="s">
        <v>52</v>
      </c>
      <c r="M9602">
        <v>30303.5723</v>
      </c>
      <c r="N9602">
        <v>379</v>
      </c>
      <c r="O9602" t="s">
        <v>22</v>
      </c>
      <c r="P9602" t="s">
        <v>22</v>
      </c>
      <c r="Q9602" s="2">
        <v>44156</v>
      </c>
      <c r="R9602" t="s">
        <v>48</v>
      </c>
      <c r="S9602" t="s">
        <v>24</v>
      </c>
      <c r="T9602">
        <f>_xlfn.DAYS(Raw_data_US_healthcare[[#This Row],[Discharge Date]],Raw_data_US_healthcare[[#This Row],[Date of Admission]])</f>
        <v>3</v>
      </c>
    </row>
    <row r="9603" spans="1:20" x14ac:dyDescent="0.3">
      <c r="A9603" t="s">
        <v>26511</v>
      </c>
      <c r="B9603" t="s">
        <v>25513</v>
      </c>
      <c r="C9603">
        <v>23</v>
      </c>
      <c r="D9603" t="str">
        <f>IF(Raw_data_US_healthcare[[#This Row],[Age]]&lt;35,"Young",IF(Raw_data_US_healthcare[[#This Row],[Age]]&lt;60,"Middle","Senior"))</f>
        <v>Young</v>
      </c>
      <c r="E9603" t="s">
        <v>16</v>
      </c>
      <c r="F9603" t="s">
        <v>88</v>
      </c>
      <c r="G9603" t="s">
        <v>88</v>
      </c>
      <c r="H9603" t="s">
        <v>36</v>
      </c>
      <c r="I9603" s="2">
        <v>43720</v>
      </c>
      <c r="J9603" t="s">
        <v>19471</v>
      </c>
      <c r="K9603" t="s">
        <v>3863</v>
      </c>
      <c r="L9603" t="s">
        <v>60</v>
      </c>
      <c r="M9603">
        <v>4174.5598</v>
      </c>
      <c r="N9603">
        <v>458</v>
      </c>
      <c r="O9603" t="s">
        <v>22</v>
      </c>
      <c r="P9603" t="s">
        <v>22</v>
      </c>
      <c r="Q9603" s="2">
        <v>43740</v>
      </c>
      <c r="R9603" t="s">
        <v>32</v>
      </c>
      <c r="S9603" t="s">
        <v>24</v>
      </c>
      <c r="T9603">
        <f>_xlfn.DAYS(Raw_data_US_healthcare[[#This Row],[Discharge Date]],Raw_data_US_healthcare[[#This Row],[Date of Admission]])</f>
        <v>20</v>
      </c>
    </row>
    <row r="9604" spans="1:20" x14ac:dyDescent="0.3">
      <c r="A9604" t="s">
        <v>26511</v>
      </c>
      <c r="B9604" t="s">
        <v>25514</v>
      </c>
      <c r="C9604">
        <v>45</v>
      </c>
      <c r="D9604" t="str">
        <f>IF(Raw_data_US_healthcare[[#This Row],[Age]]&lt;35,"Young",IF(Raw_data_US_healthcare[[#This Row],[Age]]&lt;60,"Middle","Senior"))</f>
        <v>Middle</v>
      </c>
      <c r="E9604" t="s">
        <v>16</v>
      </c>
      <c r="F9604" t="s">
        <v>113</v>
      </c>
      <c r="G9604" t="s">
        <v>113</v>
      </c>
      <c r="H9604" t="s">
        <v>26516</v>
      </c>
      <c r="I9604" s="2">
        <v>44211</v>
      </c>
      <c r="J9604" t="s">
        <v>25515</v>
      </c>
      <c r="K9604" t="s">
        <v>25516</v>
      </c>
      <c r="L9604" t="s">
        <v>56</v>
      </c>
      <c r="M9604">
        <v>24107.395799999998</v>
      </c>
      <c r="N9604">
        <v>128</v>
      </c>
      <c r="O9604" t="s">
        <v>43</v>
      </c>
      <c r="P9604" t="s">
        <v>43</v>
      </c>
      <c r="Q9604" s="2">
        <v>44228</v>
      </c>
      <c r="R9604" t="s">
        <v>44</v>
      </c>
      <c r="S9604" t="s">
        <v>33</v>
      </c>
      <c r="T9604">
        <f>_xlfn.DAYS(Raw_data_US_healthcare[[#This Row],[Discharge Date]],Raw_data_US_healthcare[[#This Row],[Date of Admission]])</f>
        <v>17</v>
      </c>
    </row>
    <row r="9605" spans="1:20" x14ac:dyDescent="0.3">
      <c r="A9605" t="s">
        <v>26511</v>
      </c>
      <c r="B9605" t="s">
        <v>25517</v>
      </c>
      <c r="C9605">
        <v>47</v>
      </c>
      <c r="D9605" t="str">
        <f>IF(Raw_data_US_healthcare[[#This Row],[Age]]&lt;35,"Young",IF(Raw_data_US_healthcare[[#This Row],[Age]]&lt;60,"Middle","Senior"))</f>
        <v>Middle</v>
      </c>
      <c r="E9605" t="s">
        <v>16</v>
      </c>
      <c r="F9605" t="s">
        <v>228</v>
      </c>
      <c r="G9605" t="s">
        <v>228</v>
      </c>
      <c r="H9605" t="s">
        <v>18</v>
      </c>
      <c r="I9605" s="2">
        <v>43785</v>
      </c>
      <c r="J9605" t="s">
        <v>25518</v>
      </c>
      <c r="K9605" t="s">
        <v>25519</v>
      </c>
      <c r="L9605" t="s">
        <v>60</v>
      </c>
      <c r="M9605">
        <v>50202.367299999998</v>
      </c>
      <c r="N9605">
        <v>169</v>
      </c>
      <c r="O9605" t="s">
        <v>39</v>
      </c>
      <c r="P9605" t="s">
        <v>39</v>
      </c>
      <c r="Q9605" s="2">
        <v>43804</v>
      </c>
      <c r="R9605" t="s">
        <v>83</v>
      </c>
      <c r="S9605" t="s">
        <v>33</v>
      </c>
      <c r="T9605">
        <f>_xlfn.DAYS(Raw_data_US_healthcare[[#This Row],[Discharge Date]],Raw_data_US_healthcare[[#This Row],[Date of Admission]])</f>
        <v>19</v>
      </c>
    </row>
    <row r="9606" spans="1:20" x14ac:dyDescent="0.3">
      <c r="A9606" t="s">
        <v>26512</v>
      </c>
      <c r="B9606" t="s">
        <v>25520</v>
      </c>
      <c r="C9606">
        <v>84</v>
      </c>
      <c r="D9606" t="str">
        <f>IF(Raw_data_US_healthcare[[#This Row],[Age]]&lt;35,"Young",IF(Raw_data_US_healthcare[[#This Row],[Age]]&lt;60,"Middle","Senior"))</f>
        <v>Senior</v>
      </c>
      <c r="E9606" t="s">
        <v>26</v>
      </c>
      <c r="F9606" t="s">
        <v>35</v>
      </c>
      <c r="G9606" t="s">
        <v>35</v>
      </c>
      <c r="H9606" t="s">
        <v>18</v>
      </c>
      <c r="I9606" s="2">
        <v>43646</v>
      </c>
      <c r="J9606" t="s">
        <v>25521</v>
      </c>
      <c r="K9606" t="s">
        <v>3869</v>
      </c>
      <c r="L9606" t="s">
        <v>21</v>
      </c>
      <c r="M9606">
        <v>35117.724000000002</v>
      </c>
      <c r="N9606">
        <v>209</v>
      </c>
      <c r="O9606" t="s">
        <v>43</v>
      </c>
      <c r="P9606" t="s">
        <v>43</v>
      </c>
      <c r="Q9606" s="2">
        <v>43666</v>
      </c>
      <c r="R9606" t="s">
        <v>23</v>
      </c>
      <c r="S9606" t="s">
        <v>33</v>
      </c>
      <c r="T9606">
        <f>_xlfn.DAYS(Raw_data_US_healthcare[[#This Row],[Discharge Date]],Raw_data_US_healthcare[[#This Row],[Date of Admission]])</f>
        <v>20</v>
      </c>
    </row>
    <row r="9607" spans="1:20" x14ac:dyDescent="0.3">
      <c r="A9607" t="s">
        <v>26512</v>
      </c>
      <c r="B9607" t="s">
        <v>25522</v>
      </c>
      <c r="C9607">
        <v>67</v>
      </c>
      <c r="D9607" t="str">
        <f>IF(Raw_data_US_healthcare[[#This Row],[Age]]&lt;35,"Young",IF(Raw_data_US_healthcare[[#This Row],[Age]]&lt;60,"Middle","Senior"))</f>
        <v>Senior</v>
      </c>
      <c r="E9607" t="s">
        <v>26</v>
      </c>
      <c r="F9607" t="s">
        <v>228</v>
      </c>
      <c r="G9607" t="s">
        <v>228</v>
      </c>
      <c r="H9607" t="s">
        <v>26514</v>
      </c>
      <c r="I9607" s="2">
        <v>43470</v>
      </c>
      <c r="J9607" t="s">
        <v>25523</v>
      </c>
      <c r="K9607" t="s">
        <v>25524</v>
      </c>
      <c r="L9607" t="s">
        <v>21</v>
      </c>
      <c r="M9607">
        <v>34096.272599999997</v>
      </c>
      <c r="N9607">
        <v>385</v>
      </c>
      <c r="O9607" t="s">
        <v>22</v>
      </c>
      <c r="P9607" t="s">
        <v>22</v>
      </c>
      <c r="Q9607" s="2">
        <v>43478</v>
      </c>
      <c r="R9607" t="s">
        <v>23</v>
      </c>
      <c r="S9607" t="s">
        <v>45</v>
      </c>
      <c r="T9607">
        <f>_xlfn.DAYS(Raw_data_US_healthcare[[#This Row],[Discharge Date]],Raw_data_US_healthcare[[#This Row],[Date of Admission]])</f>
        <v>8</v>
      </c>
    </row>
    <row r="9608" spans="1:20" x14ac:dyDescent="0.3">
      <c r="A9608" t="s">
        <v>26512</v>
      </c>
      <c r="B9608" t="s">
        <v>16013</v>
      </c>
      <c r="C9608">
        <v>68</v>
      </c>
      <c r="D9608" t="str">
        <f>IF(Raw_data_US_healthcare[[#This Row],[Age]]&lt;35,"Young",IF(Raw_data_US_healthcare[[#This Row],[Age]]&lt;60,"Middle","Senior"))</f>
        <v>Senior</v>
      </c>
      <c r="E9608" t="s">
        <v>26</v>
      </c>
      <c r="F9608" t="s">
        <v>27</v>
      </c>
      <c r="G9608" t="s">
        <v>27</v>
      </c>
      <c r="H9608" t="s">
        <v>28</v>
      </c>
      <c r="I9608" s="2">
        <v>44642</v>
      </c>
      <c r="J9608" t="s">
        <v>25525</v>
      </c>
      <c r="K9608" t="s">
        <v>608</v>
      </c>
      <c r="L9608" t="s">
        <v>21</v>
      </c>
      <c r="M9608">
        <v>35450.925799999997</v>
      </c>
      <c r="N9608">
        <v>466</v>
      </c>
      <c r="O9608" t="s">
        <v>43</v>
      </c>
      <c r="P9608" t="s">
        <v>43</v>
      </c>
      <c r="Q9608" s="2">
        <v>44645</v>
      </c>
      <c r="R9608" t="s">
        <v>23</v>
      </c>
      <c r="S9608" t="s">
        <v>24</v>
      </c>
      <c r="T9608">
        <f>_xlfn.DAYS(Raw_data_US_healthcare[[#This Row],[Discharge Date]],Raw_data_US_healthcare[[#This Row],[Date of Admission]])</f>
        <v>3</v>
      </c>
    </row>
    <row r="9609" spans="1:20" x14ac:dyDescent="0.3">
      <c r="A9609" t="s">
        <v>26511</v>
      </c>
      <c r="B9609" t="s">
        <v>1628</v>
      </c>
      <c r="C9609">
        <v>60</v>
      </c>
      <c r="D9609" t="str">
        <f>IF(Raw_data_US_healthcare[[#This Row],[Age]]&lt;35,"Young",IF(Raw_data_US_healthcare[[#This Row],[Age]]&lt;60,"Middle","Senior"))</f>
        <v>Senior</v>
      </c>
      <c r="E9609" t="s">
        <v>16</v>
      </c>
      <c r="F9609" t="s">
        <v>228</v>
      </c>
      <c r="G9609" t="s">
        <v>228</v>
      </c>
      <c r="H9609" t="s">
        <v>18</v>
      </c>
      <c r="I9609" s="2">
        <v>44619</v>
      </c>
      <c r="J9609" t="s">
        <v>11398</v>
      </c>
      <c r="K9609" t="s">
        <v>11118</v>
      </c>
      <c r="L9609" t="s">
        <v>21</v>
      </c>
      <c r="M9609">
        <v>3138.3348999999998</v>
      </c>
      <c r="N9609">
        <v>361</v>
      </c>
      <c r="O9609" t="s">
        <v>39</v>
      </c>
      <c r="P9609" t="s">
        <v>39</v>
      </c>
      <c r="Q9609" s="2">
        <v>44640</v>
      </c>
      <c r="R9609" t="s">
        <v>23</v>
      </c>
      <c r="S9609" t="s">
        <v>33</v>
      </c>
      <c r="T9609">
        <f>_xlfn.DAYS(Raw_data_US_healthcare[[#This Row],[Discharge Date]],Raw_data_US_healthcare[[#This Row],[Date of Admission]])</f>
        <v>21</v>
      </c>
    </row>
    <row r="9610" spans="1:20" x14ac:dyDescent="0.3">
      <c r="A9610" t="s">
        <v>26512</v>
      </c>
      <c r="B9610" t="s">
        <v>25526</v>
      </c>
      <c r="C9610">
        <v>24</v>
      </c>
      <c r="D9610" t="str">
        <f>IF(Raw_data_US_healthcare[[#This Row],[Age]]&lt;35,"Young",IF(Raw_data_US_healthcare[[#This Row],[Age]]&lt;60,"Middle","Senior"))</f>
        <v>Young</v>
      </c>
      <c r="E9610" t="s">
        <v>26</v>
      </c>
      <c r="F9610" t="s">
        <v>35</v>
      </c>
      <c r="G9610" t="s">
        <v>35</v>
      </c>
      <c r="H9610" t="s">
        <v>28</v>
      </c>
      <c r="I9610" s="2">
        <v>43683</v>
      </c>
      <c r="J9610" t="s">
        <v>25527</v>
      </c>
      <c r="K9610" t="s">
        <v>25528</v>
      </c>
      <c r="L9610" t="s">
        <v>56</v>
      </c>
      <c r="M9610">
        <v>3601.2350000000001</v>
      </c>
      <c r="N9610">
        <v>451</v>
      </c>
      <c r="O9610" t="s">
        <v>43</v>
      </c>
      <c r="P9610" t="s">
        <v>43</v>
      </c>
      <c r="Q9610" s="2">
        <v>43706</v>
      </c>
      <c r="R9610" t="s">
        <v>48</v>
      </c>
      <c r="S9610" t="s">
        <v>24</v>
      </c>
      <c r="T9610">
        <f>_xlfn.DAYS(Raw_data_US_healthcare[[#This Row],[Discharge Date]],Raw_data_US_healthcare[[#This Row],[Date of Admission]])</f>
        <v>23</v>
      </c>
    </row>
    <row r="9611" spans="1:20" x14ac:dyDescent="0.3">
      <c r="A9611" t="s">
        <v>26512</v>
      </c>
      <c r="B9611" t="s">
        <v>13137</v>
      </c>
      <c r="C9611">
        <v>69</v>
      </c>
      <c r="D9611" t="str">
        <f>IF(Raw_data_US_healthcare[[#This Row],[Age]]&lt;35,"Young",IF(Raw_data_US_healthcare[[#This Row],[Age]]&lt;60,"Middle","Senior"))</f>
        <v>Senior</v>
      </c>
      <c r="E9611" t="s">
        <v>26</v>
      </c>
      <c r="F9611" t="s">
        <v>17</v>
      </c>
      <c r="G9611" t="s">
        <v>17</v>
      </c>
      <c r="H9611" t="s">
        <v>26514</v>
      </c>
      <c r="I9611" s="2">
        <v>44089</v>
      </c>
      <c r="J9611" t="s">
        <v>5730</v>
      </c>
      <c r="K9611" t="s">
        <v>25529</v>
      </c>
      <c r="L9611" t="s">
        <v>21</v>
      </c>
      <c r="M9611">
        <v>28542.922600000002</v>
      </c>
      <c r="N9611">
        <v>167</v>
      </c>
      <c r="O9611" t="s">
        <v>22</v>
      </c>
      <c r="P9611" t="s">
        <v>22</v>
      </c>
      <c r="Q9611" s="2">
        <v>44090</v>
      </c>
      <c r="R9611" t="s">
        <v>83</v>
      </c>
      <c r="S9611" t="s">
        <v>45</v>
      </c>
      <c r="T9611">
        <f>_xlfn.DAYS(Raw_data_US_healthcare[[#This Row],[Discharge Date]],Raw_data_US_healthcare[[#This Row],[Date of Admission]])</f>
        <v>1</v>
      </c>
    </row>
    <row r="9612" spans="1:20" x14ac:dyDescent="0.3">
      <c r="A9612" t="s">
        <v>26511</v>
      </c>
      <c r="B9612" t="s">
        <v>25530</v>
      </c>
      <c r="C9612">
        <v>61</v>
      </c>
      <c r="D9612" t="str">
        <f>IF(Raw_data_US_healthcare[[#This Row],[Age]]&lt;35,"Young",IF(Raw_data_US_healthcare[[#This Row],[Age]]&lt;60,"Middle","Senior"))</f>
        <v>Senior</v>
      </c>
      <c r="E9612" t="s">
        <v>16</v>
      </c>
      <c r="F9612" t="s">
        <v>27</v>
      </c>
      <c r="G9612" t="s">
        <v>27</v>
      </c>
      <c r="H9612" t="s">
        <v>36</v>
      </c>
      <c r="I9612" s="2">
        <v>44385</v>
      </c>
      <c r="J9612" t="s">
        <v>25531</v>
      </c>
      <c r="K9612" t="s">
        <v>25532</v>
      </c>
      <c r="L9612" t="s">
        <v>21</v>
      </c>
      <c r="M9612">
        <v>16994.823700000001</v>
      </c>
      <c r="N9612">
        <v>360</v>
      </c>
      <c r="O9612" t="s">
        <v>22</v>
      </c>
      <c r="P9612" t="s">
        <v>22</v>
      </c>
      <c r="Q9612" s="2">
        <v>44397</v>
      </c>
      <c r="R9612" t="s">
        <v>32</v>
      </c>
      <c r="S9612" t="s">
        <v>33</v>
      </c>
      <c r="T9612">
        <f>_xlfn.DAYS(Raw_data_US_healthcare[[#This Row],[Discharge Date]],Raw_data_US_healthcare[[#This Row],[Date of Admission]])</f>
        <v>12</v>
      </c>
    </row>
    <row r="9613" spans="1:20" x14ac:dyDescent="0.3">
      <c r="A9613" t="s">
        <v>26511</v>
      </c>
      <c r="B9613" t="s">
        <v>11168</v>
      </c>
      <c r="C9613">
        <v>52</v>
      </c>
      <c r="D9613" t="str">
        <f>IF(Raw_data_US_healthcare[[#This Row],[Age]]&lt;35,"Young",IF(Raw_data_US_healthcare[[#This Row],[Age]]&lt;60,"Middle","Senior"))</f>
        <v>Middle</v>
      </c>
      <c r="E9613" t="s">
        <v>16</v>
      </c>
      <c r="F9613" t="s">
        <v>49</v>
      </c>
      <c r="G9613" t="s">
        <v>49</v>
      </c>
      <c r="H9613" t="s">
        <v>18</v>
      </c>
      <c r="I9613" s="2">
        <v>43882</v>
      </c>
      <c r="J9613" t="s">
        <v>25533</v>
      </c>
      <c r="K9613" t="s">
        <v>25534</v>
      </c>
      <c r="L9613" t="s">
        <v>52</v>
      </c>
      <c r="M9613">
        <v>23893.7107</v>
      </c>
      <c r="N9613">
        <v>328</v>
      </c>
      <c r="O9613" t="s">
        <v>39</v>
      </c>
      <c r="P9613" t="s">
        <v>39</v>
      </c>
      <c r="Q9613" s="2">
        <v>43884</v>
      </c>
      <c r="R9613" t="s">
        <v>48</v>
      </c>
      <c r="S9613" t="s">
        <v>24</v>
      </c>
      <c r="T9613">
        <f>_xlfn.DAYS(Raw_data_US_healthcare[[#This Row],[Discharge Date]],Raw_data_US_healthcare[[#This Row],[Date of Admission]])</f>
        <v>2</v>
      </c>
    </row>
    <row r="9614" spans="1:20" x14ac:dyDescent="0.3">
      <c r="A9614" t="s">
        <v>26512</v>
      </c>
      <c r="B9614" t="s">
        <v>25535</v>
      </c>
      <c r="C9614">
        <v>54</v>
      </c>
      <c r="D9614" t="str">
        <f>IF(Raw_data_US_healthcare[[#This Row],[Age]]&lt;35,"Young",IF(Raw_data_US_healthcare[[#This Row],[Age]]&lt;60,"Middle","Senior"))</f>
        <v>Middle</v>
      </c>
      <c r="E9614" t="s">
        <v>26</v>
      </c>
      <c r="F9614" t="s">
        <v>27</v>
      </c>
      <c r="G9614" t="s">
        <v>27</v>
      </c>
      <c r="H9614" t="s">
        <v>18</v>
      </c>
      <c r="I9614" s="2">
        <v>44510</v>
      </c>
      <c r="J9614" t="s">
        <v>25536</v>
      </c>
      <c r="K9614" t="s">
        <v>25537</v>
      </c>
      <c r="L9614" t="s">
        <v>21</v>
      </c>
      <c r="M9614">
        <v>6782.0268999999998</v>
      </c>
      <c r="N9614">
        <v>488</v>
      </c>
      <c r="O9614" t="s">
        <v>39</v>
      </c>
      <c r="P9614" t="s">
        <v>39</v>
      </c>
      <c r="Q9614" s="2">
        <v>44539</v>
      </c>
      <c r="R9614" t="s">
        <v>44</v>
      </c>
      <c r="S9614" t="s">
        <v>24</v>
      </c>
      <c r="T9614">
        <f>_xlfn.DAYS(Raw_data_US_healthcare[[#This Row],[Discharge Date]],Raw_data_US_healthcare[[#This Row],[Date of Admission]])</f>
        <v>29</v>
      </c>
    </row>
    <row r="9615" spans="1:20" x14ac:dyDescent="0.3">
      <c r="A9615" t="s">
        <v>26511</v>
      </c>
      <c r="B9615" t="s">
        <v>25538</v>
      </c>
      <c r="C9615">
        <v>28</v>
      </c>
      <c r="D9615" t="str">
        <f>IF(Raw_data_US_healthcare[[#This Row],[Age]]&lt;35,"Young",IF(Raw_data_US_healthcare[[#This Row],[Age]]&lt;60,"Middle","Senior"))</f>
        <v>Young</v>
      </c>
      <c r="E9615" t="s">
        <v>16</v>
      </c>
      <c r="F9615" t="s">
        <v>35</v>
      </c>
      <c r="G9615" t="s">
        <v>35</v>
      </c>
      <c r="H9615" t="s">
        <v>26514</v>
      </c>
      <c r="I9615" s="2">
        <v>45024</v>
      </c>
      <c r="J9615" t="s">
        <v>25539</v>
      </c>
      <c r="K9615" t="s">
        <v>25540</v>
      </c>
      <c r="L9615" t="s">
        <v>60</v>
      </c>
      <c r="M9615">
        <v>17063.6656</v>
      </c>
      <c r="N9615">
        <v>360</v>
      </c>
      <c r="O9615" t="s">
        <v>43</v>
      </c>
      <c r="P9615" t="s">
        <v>43</v>
      </c>
      <c r="Q9615" s="2">
        <v>45031</v>
      </c>
      <c r="R9615" t="s">
        <v>83</v>
      </c>
      <c r="S9615" t="s">
        <v>45</v>
      </c>
      <c r="T9615">
        <f>_xlfn.DAYS(Raw_data_US_healthcare[[#This Row],[Discharge Date]],Raw_data_US_healthcare[[#This Row],[Date of Admission]])</f>
        <v>7</v>
      </c>
    </row>
    <row r="9616" spans="1:20" x14ac:dyDescent="0.3">
      <c r="A9616" t="s">
        <v>26511</v>
      </c>
      <c r="B9616" t="s">
        <v>25541</v>
      </c>
      <c r="C9616">
        <v>36</v>
      </c>
      <c r="D9616" t="str">
        <f>IF(Raw_data_US_healthcare[[#This Row],[Age]]&lt;35,"Young",IF(Raw_data_US_healthcare[[#This Row],[Age]]&lt;60,"Middle","Senior"))</f>
        <v>Middle</v>
      </c>
      <c r="E9616" t="s">
        <v>16</v>
      </c>
      <c r="F9616" t="s">
        <v>49</v>
      </c>
      <c r="G9616" t="s">
        <v>49</v>
      </c>
      <c r="H9616" t="s">
        <v>26516</v>
      </c>
      <c r="I9616" s="2">
        <v>44338</v>
      </c>
      <c r="J9616" t="s">
        <v>7167</v>
      </c>
      <c r="K9616" t="s">
        <v>25542</v>
      </c>
      <c r="L9616" t="s">
        <v>56</v>
      </c>
      <c r="M9616">
        <v>16828.164799999999</v>
      </c>
      <c r="N9616">
        <v>268</v>
      </c>
      <c r="O9616" t="s">
        <v>39</v>
      </c>
      <c r="P9616" t="s">
        <v>39</v>
      </c>
      <c r="Q9616" s="2">
        <v>44365</v>
      </c>
      <c r="R9616" t="s">
        <v>44</v>
      </c>
      <c r="S9616" t="s">
        <v>24</v>
      </c>
      <c r="T9616">
        <f>_xlfn.DAYS(Raw_data_US_healthcare[[#This Row],[Discharge Date]],Raw_data_US_healthcare[[#This Row],[Date of Admission]])</f>
        <v>27</v>
      </c>
    </row>
    <row r="9617" spans="1:20" x14ac:dyDescent="0.3">
      <c r="A9617" t="s">
        <v>26511</v>
      </c>
      <c r="B9617" t="s">
        <v>25543</v>
      </c>
      <c r="C9617">
        <v>56</v>
      </c>
      <c r="D9617" t="str">
        <f>IF(Raw_data_US_healthcare[[#This Row],[Age]]&lt;35,"Young",IF(Raw_data_US_healthcare[[#This Row],[Age]]&lt;60,"Middle","Senior"))</f>
        <v>Middle</v>
      </c>
      <c r="E9617" t="s">
        <v>16</v>
      </c>
      <c r="F9617" t="s">
        <v>49</v>
      </c>
      <c r="G9617" t="s">
        <v>49</v>
      </c>
      <c r="H9617" t="s">
        <v>36</v>
      </c>
      <c r="I9617" s="2">
        <v>44412</v>
      </c>
      <c r="J9617" t="s">
        <v>25544</v>
      </c>
      <c r="K9617" t="s">
        <v>25545</v>
      </c>
      <c r="L9617" t="s">
        <v>21</v>
      </c>
      <c r="M9617">
        <v>11764.3187</v>
      </c>
      <c r="N9617">
        <v>452</v>
      </c>
      <c r="O9617" t="s">
        <v>22</v>
      </c>
      <c r="P9617" t="s">
        <v>22</v>
      </c>
      <c r="Q9617" s="2">
        <v>44419</v>
      </c>
      <c r="R9617" t="s">
        <v>23</v>
      </c>
      <c r="S9617" t="s">
        <v>33</v>
      </c>
      <c r="T9617">
        <f>_xlfn.DAYS(Raw_data_US_healthcare[[#This Row],[Discharge Date]],Raw_data_US_healthcare[[#This Row],[Date of Admission]])</f>
        <v>7</v>
      </c>
    </row>
    <row r="9618" spans="1:20" x14ac:dyDescent="0.3">
      <c r="A9618" t="s">
        <v>26512</v>
      </c>
      <c r="B9618" t="s">
        <v>25546</v>
      </c>
      <c r="C9618">
        <v>21</v>
      </c>
      <c r="D9618" t="str">
        <f>IF(Raw_data_US_healthcare[[#This Row],[Age]]&lt;35,"Young",IF(Raw_data_US_healthcare[[#This Row],[Age]]&lt;60,"Middle","Senior"))</f>
        <v>Young</v>
      </c>
      <c r="E9618" t="s">
        <v>26</v>
      </c>
      <c r="F9618" t="s">
        <v>35</v>
      </c>
      <c r="G9618" t="s">
        <v>35</v>
      </c>
      <c r="H9618" t="s">
        <v>26514</v>
      </c>
      <c r="I9618" s="2">
        <v>43975</v>
      </c>
      <c r="J9618" t="s">
        <v>25547</v>
      </c>
      <c r="K9618" t="s">
        <v>25548</v>
      </c>
      <c r="L9618" t="s">
        <v>60</v>
      </c>
      <c r="M9618">
        <v>18443.474900000001</v>
      </c>
      <c r="N9618">
        <v>293</v>
      </c>
      <c r="O9618" t="s">
        <v>43</v>
      </c>
      <c r="P9618" t="s">
        <v>43</v>
      </c>
      <c r="Q9618" s="2">
        <v>43981</v>
      </c>
      <c r="R9618" t="s">
        <v>32</v>
      </c>
      <c r="S9618" t="s">
        <v>45</v>
      </c>
      <c r="T9618">
        <f>_xlfn.DAYS(Raw_data_US_healthcare[[#This Row],[Discharge Date]],Raw_data_US_healthcare[[#This Row],[Date of Admission]])</f>
        <v>6</v>
      </c>
    </row>
    <row r="9619" spans="1:20" x14ac:dyDescent="0.3">
      <c r="A9619" t="s">
        <v>26512</v>
      </c>
      <c r="B9619" t="s">
        <v>25549</v>
      </c>
      <c r="C9619">
        <v>58</v>
      </c>
      <c r="D9619" t="str">
        <f>IF(Raw_data_US_healthcare[[#This Row],[Age]]&lt;35,"Young",IF(Raw_data_US_healthcare[[#This Row],[Age]]&lt;60,"Middle","Senior"))</f>
        <v>Middle</v>
      </c>
      <c r="E9619" t="s">
        <v>26</v>
      </c>
      <c r="F9619" t="s">
        <v>27</v>
      </c>
      <c r="G9619" t="s">
        <v>27</v>
      </c>
      <c r="H9619" t="s">
        <v>28</v>
      </c>
      <c r="I9619" s="2">
        <v>44702</v>
      </c>
      <c r="J9619" t="s">
        <v>25550</v>
      </c>
      <c r="K9619" t="s">
        <v>25551</v>
      </c>
      <c r="L9619" t="s">
        <v>31</v>
      </c>
      <c r="M9619">
        <v>1006.948</v>
      </c>
      <c r="N9619">
        <v>438</v>
      </c>
      <c r="O9619" t="s">
        <v>43</v>
      </c>
      <c r="P9619" t="s">
        <v>43</v>
      </c>
      <c r="Q9619" s="2">
        <v>44703</v>
      </c>
      <c r="R9619" t="s">
        <v>23</v>
      </c>
      <c r="S9619" t="s">
        <v>24</v>
      </c>
      <c r="T9619">
        <f>_xlfn.DAYS(Raw_data_US_healthcare[[#This Row],[Discharge Date]],Raw_data_US_healthcare[[#This Row],[Date of Admission]])</f>
        <v>1</v>
      </c>
    </row>
    <row r="9620" spans="1:20" x14ac:dyDescent="0.3">
      <c r="A9620" t="s">
        <v>26512</v>
      </c>
      <c r="B9620" t="s">
        <v>25552</v>
      </c>
      <c r="C9620">
        <v>20</v>
      </c>
      <c r="D9620" t="str">
        <f>IF(Raw_data_US_healthcare[[#This Row],[Age]]&lt;35,"Young",IF(Raw_data_US_healthcare[[#This Row],[Age]]&lt;60,"Middle","Senior"))</f>
        <v>Young</v>
      </c>
      <c r="E9620" t="s">
        <v>26</v>
      </c>
      <c r="F9620" t="s">
        <v>49</v>
      </c>
      <c r="G9620" t="s">
        <v>49</v>
      </c>
      <c r="H9620" t="s">
        <v>69</v>
      </c>
      <c r="I9620" s="2">
        <v>44789</v>
      </c>
      <c r="J9620" t="s">
        <v>25553</v>
      </c>
      <c r="K9620" t="s">
        <v>25554</v>
      </c>
      <c r="L9620" t="s">
        <v>60</v>
      </c>
      <c r="M9620">
        <v>32742.030699999999</v>
      </c>
      <c r="N9620">
        <v>482</v>
      </c>
      <c r="O9620" t="s">
        <v>39</v>
      </c>
      <c r="P9620" t="s">
        <v>39</v>
      </c>
      <c r="Q9620" s="2">
        <v>44816</v>
      </c>
      <c r="R9620" t="s">
        <v>32</v>
      </c>
      <c r="S9620" t="s">
        <v>33</v>
      </c>
      <c r="T9620">
        <f>_xlfn.DAYS(Raw_data_US_healthcare[[#This Row],[Discharge Date]],Raw_data_US_healthcare[[#This Row],[Date of Admission]])</f>
        <v>27</v>
      </c>
    </row>
    <row r="9621" spans="1:20" x14ac:dyDescent="0.3">
      <c r="A9621" t="s">
        <v>26511</v>
      </c>
      <c r="B9621" t="s">
        <v>14293</v>
      </c>
      <c r="C9621">
        <v>56</v>
      </c>
      <c r="D9621" t="str">
        <f>IF(Raw_data_US_healthcare[[#This Row],[Age]]&lt;35,"Young",IF(Raw_data_US_healthcare[[#This Row],[Age]]&lt;60,"Middle","Senior"))</f>
        <v>Middle</v>
      </c>
      <c r="E9621" t="s">
        <v>16</v>
      </c>
      <c r="F9621" t="s">
        <v>35</v>
      </c>
      <c r="G9621" t="s">
        <v>35</v>
      </c>
      <c r="H9621" t="s">
        <v>26516</v>
      </c>
      <c r="I9621" s="2">
        <v>43627</v>
      </c>
      <c r="J9621" t="s">
        <v>6018</v>
      </c>
      <c r="K9621" t="s">
        <v>25555</v>
      </c>
      <c r="L9621" t="s">
        <v>56</v>
      </c>
      <c r="M9621">
        <v>27824.590400000001</v>
      </c>
      <c r="N9621">
        <v>378</v>
      </c>
      <c r="O9621" t="s">
        <v>22</v>
      </c>
      <c r="P9621" t="s">
        <v>22</v>
      </c>
      <c r="Q9621" s="2">
        <v>43636</v>
      </c>
      <c r="R9621" t="s">
        <v>32</v>
      </c>
      <c r="S9621" t="s">
        <v>33</v>
      </c>
      <c r="T9621">
        <f>_xlfn.DAYS(Raw_data_US_healthcare[[#This Row],[Discharge Date]],Raw_data_US_healthcare[[#This Row],[Date of Admission]])</f>
        <v>9</v>
      </c>
    </row>
    <row r="9622" spans="1:20" x14ac:dyDescent="0.3">
      <c r="A9622" t="s">
        <v>26512</v>
      </c>
      <c r="B9622" t="s">
        <v>25556</v>
      </c>
      <c r="C9622">
        <v>61</v>
      </c>
      <c r="D9622" t="str">
        <f>IF(Raw_data_US_healthcare[[#This Row],[Age]]&lt;35,"Young",IF(Raw_data_US_healthcare[[#This Row],[Age]]&lt;60,"Middle","Senior"))</f>
        <v>Senior</v>
      </c>
      <c r="E9622" t="s">
        <v>26</v>
      </c>
      <c r="F9622" t="s">
        <v>88</v>
      </c>
      <c r="G9622" t="s">
        <v>88</v>
      </c>
      <c r="H9622" t="s">
        <v>28</v>
      </c>
      <c r="I9622" s="2">
        <v>43798</v>
      </c>
      <c r="J9622" t="s">
        <v>25557</v>
      </c>
      <c r="K9622" t="s">
        <v>25558</v>
      </c>
      <c r="L9622" t="s">
        <v>21</v>
      </c>
      <c r="M9622">
        <v>16814.005700000002</v>
      </c>
      <c r="N9622">
        <v>177</v>
      </c>
      <c r="O9622" t="s">
        <v>43</v>
      </c>
      <c r="P9622" t="s">
        <v>43</v>
      </c>
      <c r="Q9622" s="2">
        <v>43801</v>
      </c>
      <c r="R9622" t="s">
        <v>83</v>
      </c>
      <c r="S9622" t="s">
        <v>45</v>
      </c>
      <c r="T9622">
        <f>_xlfn.DAYS(Raw_data_US_healthcare[[#This Row],[Discharge Date]],Raw_data_US_healthcare[[#This Row],[Date of Admission]])</f>
        <v>3</v>
      </c>
    </row>
    <row r="9623" spans="1:20" x14ac:dyDescent="0.3">
      <c r="A9623" t="s">
        <v>26511</v>
      </c>
      <c r="B9623" t="s">
        <v>25559</v>
      </c>
      <c r="C9623">
        <v>20</v>
      </c>
      <c r="D9623" t="str">
        <f>IF(Raw_data_US_healthcare[[#This Row],[Age]]&lt;35,"Young",IF(Raw_data_US_healthcare[[#This Row],[Age]]&lt;60,"Middle","Senior"))</f>
        <v>Young</v>
      </c>
      <c r="E9623" t="s">
        <v>16</v>
      </c>
      <c r="F9623" t="s">
        <v>17</v>
      </c>
      <c r="G9623" t="s">
        <v>17</v>
      </c>
      <c r="H9623" t="s">
        <v>18</v>
      </c>
      <c r="I9623" s="2">
        <v>44859</v>
      </c>
      <c r="J9623" t="s">
        <v>25560</v>
      </c>
      <c r="K9623" t="s">
        <v>2514</v>
      </c>
      <c r="L9623" t="s">
        <v>56</v>
      </c>
      <c r="M9623">
        <v>32340.294300000001</v>
      </c>
      <c r="N9623">
        <v>298</v>
      </c>
      <c r="O9623" t="s">
        <v>39</v>
      </c>
      <c r="P9623" t="s">
        <v>39</v>
      </c>
      <c r="Q9623" s="2">
        <v>44867</v>
      </c>
      <c r="R9623" t="s">
        <v>83</v>
      </c>
      <c r="S9623" t="s">
        <v>33</v>
      </c>
      <c r="T9623">
        <f>_xlfn.DAYS(Raw_data_US_healthcare[[#This Row],[Discharge Date]],Raw_data_US_healthcare[[#This Row],[Date of Admission]])</f>
        <v>8</v>
      </c>
    </row>
    <row r="9624" spans="1:20" x14ac:dyDescent="0.3">
      <c r="A9624" t="s">
        <v>26512</v>
      </c>
      <c r="B9624" t="s">
        <v>25561</v>
      </c>
      <c r="C9624">
        <v>33</v>
      </c>
      <c r="D9624" t="str">
        <f>IF(Raw_data_US_healthcare[[#This Row],[Age]]&lt;35,"Young",IF(Raw_data_US_healthcare[[#This Row],[Age]]&lt;60,"Middle","Senior"))</f>
        <v>Young</v>
      </c>
      <c r="E9624" t="s">
        <v>26</v>
      </c>
      <c r="F9624" t="s">
        <v>27</v>
      </c>
      <c r="G9624" t="s">
        <v>27</v>
      </c>
      <c r="H9624" t="s">
        <v>36</v>
      </c>
      <c r="I9624" s="2">
        <v>44475</v>
      </c>
      <c r="J9624" t="s">
        <v>12237</v>
      </c>
      <c r="K9624" t="s">
        <v>25562</v>
      </c>
      <c r="L9624" t="s">
        <v>52</v>
      </c>
      <c r="M9624">
        <v>10903.5016</v>
      </c>
      <c r="N9624">
        <v>209</v>
      </c>
      <c r="O9624" t="s">
        <v>22</v>
      </c>
      <c r="P9624" t="s">
        <v>22</v>
      </c>
      <c r="Q9624" s="2">
        <v>44485</v>
      </c>
      <c r="R9624" t="s">
        <v>48</v>
      </c>
      <c r="S9624" t="s">
        <v>33</v>
      </c>
      <c r="T9624">
        <f>_xlfn.DAYS(Raw_data_US_healthcare[[#This Row],[Discharge Date]],Raw_data_US_healthcare[[#This Row],[Date of Admission]])</f>
        <v>10</v>
      </c>
    </row>
    <row r="9625" spans="1:20" x14ac:dyDescent="0.3">
      <c r="A9625" t="s">
        <v>26511</v>
      </c>
      <c r="B9625" t="s">
        <v>15166</v>
      </c>
      <c r="C9625">
        <v>64</v>
      </c>
      <c r="D9625" t="str">
        <f>IF(Raw_data_US_healthcare[[#This Row],[Age]]&lt;35,"Young",IF(Raw_data_US_healthcare[[#This Row],[Age]]&lt;60,"Middle","Senior"))</f>
        <v>Senior</v>
      </c>
      <c r="E9625" t="s">
        <v>16</v>
      </c>
      <c r="F9625" t="s">
        <v>228</v>
      </c>
      <c r="G9625" t="s">
        <v>228</v>
      </c>
      <c r="H9625" t="s">
        <v>26516</v>
      </c>
      <c r="I9625" s="2">
        <v>43475</v>
      </c>
      <c r="J9625" t="s">
        <v>25563</v>
      </c>
      <c r="K9625" t="s">
        <v>25564</v>
      </c>
      <c r="L9625" t="s">
        <v>21</v>
      </c>
      <c r="M9625">
        <v>19285.537100000001</v>
      </c>
      <c r="N9625">
        <v>373</v>
      </c>
      <c r="O9625" t="s">
        <v>43</v>
      </c>
      <c r="P9625" t="s">
        <v>43</v>
      </c>
      <c r="Q9625" s="2">
        <v>43487</v>
      </c>
      <c r="R9625" t="s">
        <v>44</v>
      </c>
      <c r="S9625" t="s">
        <v>45</v>
      </c>
      <c r="T9625">
        <f>_xlfn.DAYS(Raw_data_US_healthcare[[#This Row],[Discharge Date]],Raw_data_US_healthcare[[#This Row],[Date of Admission]])</f>
        <v>12</v>
      </c>
    </row>
    <row r="9626" spans="1:20" x14ac:dyDescent="0.3">
      <c r="A9626" t="s">
        <v>26511</v>
      </c>
      <c r="B9626" t="s">
        <v>25565</v>
      </c>
      <c r="C9626">
        <v>53</v>
      </c>
      <c r="D9626" t="str">
        <f>IF(Raw_data_US_healthcare[[#This Row],[Age]]&lt;35,"Young",IF(Raw_data_US_healthcare[[#This Row],[Age]]&lt;60,"Middle","Senior"))</f>
        <v>Middle</v>
      </c>
      <c r="E9626" t="s">
        <v>16</v>
      </c>
      <c r="F9626" t="s">
        <v>88</v>
      </c>
      <c r="G9626" t="s">
        <v>88</v>
      </c>
      <c r="H9626" t="s">
        <v>36</v>
      </c>
      <c r="I9626" s="2">
        <v>44634</v>
      </c>
      <c r="J9626" t="s">
        <v>25566</v>
      </c>
      <c r="K9626" t="s">
        <v>25567</v>
      </c>
      <c r="L9626" t="s">
        <v>56</v>
      </c>
      <c r="M9626">
        <v>14184.5713</v>
      </c>
      <c r="N9626">
        <v>336</v>
      </c>
      <c r="O9626" t="s">
        <v>43</v>
      </c>
      <c r="P9626" t="s">
        <v>43</v>
      </c>
      <c r="Q9626" s="2">
        <v>44641</v>
      </c>
      <c r="R9626" t="s">
        <v>83</v>
      </c>
      <c r="S9626" t="s">
        <v>24</v>
      </c>
      <c r="T9626">
        <f>_xlfn.DAYS(Raw_data_US_healthcare[[#This Row],[Discharge Date]],Raw_data_US_healthcare[[#This Row],[Date of Admission]])</f>
        <v>7</v>
      </c>
    </row>
    <row r="9627" spans="1:20" x14ac:dyDescent="0.3">
      <c r="A9627" t="s">
        <v>26511</v>
      </c>
      <c r="B9627" t="s">
        <v>25568</v>
      </c>
      <c r="C9627">
        <v>37</v>
      </c>
      <c r="D9627" t="str">
        <f>IF(Raw_data_US_healthcare[[#This Row],[Age]]&lt;35,"Young",IF(Raw_data_US_healthcare[[#This Row],[Age]]&lt;60,"Middle","Senior"))</f>
        <v>Middle</v>
      </c>
      <c r="E9627" t="s">
        <v>16</v>
      </c>
      <c r="F9627" t="s">
        <v>88</v>
      </c>
      <c r="G9627" t="s">
        <v>88</v>
      </c>
      <c r="H9627" t="s">
        <v>18</v>
      </c>
      <c r="I9627" s="2">
        <v>45016</v>
      </c>
      <c r="J9627" t="s">
        <v>25569</v>
      </c>
      <c r="K9627" t="s">
        <v>25570</v>
      </c>
      <c r="L9627" t="s">
        <v>21</v>
      </c>
      <c r="M9627">
        <v>58239.232799999998</v>
      </c>
      <c r="N9627">
        <v>293</v>
      </c>
      <c r="O9627" t="s">
        <v>39</v>
      </c>
      <c r="P9627" t="s">
        <v>39</v>
      </c>
      <c r="Q9627" s="2">
        <v>45023</v>
      </c>
      <c r="R9627" t="s">
        <v>32</v>
      </c>
      <c r="S9627" t="s">
        <v>33</v>
      </c>
      <c r="T9627">
        <f>_xlfn.DAYS(Raw_data_US_healthcare[[#This Row],[Discharge Date]],Raw_data_US_healthcare[[#This Row],[Date of Admission]])</f>
        <v>7</v>
      </c>
    </row>
    <row r="9628" spans="1:20" x14ac:dyDescent="0.3">
      <c r="A9628" t="s">
        <v>26511</v>
      </c>
      <c r="B9628" t="s">
        <v>25571</v>
      </c>
      <c r="C9628">
        <v>22</v>
      </c>
      <c r="D9628" t="str">
        <f>IF(Raw_data_US_healthcare[[#This Row],[Age]]&lt;35,"Young",IF(Raw_data_US_healthcare[[#This Row],[Age]]&lt;60,"Middle","Senior"))</f>
        <v>Young</v>
      </c>
      <c r="E9628" t="s">
        <v>16</v>
      </c>
      <c r="F9628" t="s">
        <v>49</v>
      </c>
      <c r="G9628" t="s">
        <v>49</v>
      </c>
      <c r="H9628" t="s">
        <v>36</v>
      </c>
      <c r="I9628" s="2">
        <v>44003</v>
      </c>
      <c r="J9628" t="s">
        <v>25572</v>
      </c>
      <c r="K9628" t="s">
        <v>25573</v>
      </c>
      <c r="L9628" t="s">
        <v>60</v>
      </c>
      <c r="M9628">
        <v>12673.05</v>
      </c>
      <c r="N9628">
        <v>176</v>
      </c>
      <c r="O9628" t="s">
        <v>43</v>
      </c>
      <c r="P9628" t="s">
        <v>43</v>
      </c>
      <c r="Q9628" s="2">
        <v>44004</v>
      </c>
      <c r="R9628" t="s">
        <v>32</v>
      </c>
      <c r="S9628" t="s">
        <v>24</v>
      </c>
      <c r="T9628">
        <f>_xlfn.DAYS(Raw_data_US_healthcare[[#This Row],[Discharge Date]],Raw_data_US_healthcare[[#This Row],[Date of Admission]])</f>
        <v>1</v>
      </c>
    </row>
    <row r="9629" spans="1:20" x14ac:dyDescent="0.3">
      <c r="A9629" t="s">
        <v>26512</v>
      </c>
      <c r="B9629" t="s">
        <v>6114</v>
      </c>
      <c r="C9629">
        <v>55</v>
      </c>
      <c r="D9629" t="str">
        <f>IF(Raw_data_US_healthcare[[#This Row],[Age]]&lt;35,"Young",IF(Raw_data_US_healthcare[[#This Row],[Age]]&lt;60,"Middle","Senior"))</f>
        <v>Middle</v>
      </c>
      <c r="E9629" t="s">
        <v>26</v>
      </c>
      <c r="F9629" t="s">
        <v>62</v>
      </c>
      <c r="G9629" t="s">
        <v>62</v>
      </c>
      <c r="H9629" t="s">
        <v>28</v>
      </c>
      <c r="I9629" s="2">
        <v>44366</v>
      </c>
      <c r="J9629" t="s">
        <v>25574</v>
      </c>
      <c r="K9629" t="s">
        <v>25575</v>
      </c>
      <c r="L9629" t="s">
        <v>31</v>
      </c>
      <c r="M9629">
        <v>30626.262599999998</v>
      </c>
      <c r="N9629">
        <v>348</v>
      </c>
      <c r="O9629" t="s">
        <v>43</v>
      </c>
      <c r="P9629" t="s">
        <v>43</v>
      </c>
      <c r="Q9629" s="2">
        <v>44388</v>
      </c>
      <c r="R9629" t="s">
        <v>23</v>
      </c>
      <c r="S9629" t="s">
        <v>45</v>
      </c>
      <c r="T9629">
        <f>_xlfn.DAYS(Raw_data_US_healthcare[[#This Row],[Discharge Date]],Raw_data_US_healthcare[[#This Row],[Date of Admission]])</f>
        <v>22</v>
      </c>
    </row>
    <row r="9630" spans="1:20" x14ac:dyDescent="0.3">
      <c r="A9630" t="s">
        <v>26511</v>
      </c>
      <c r="B9630" t="s">
        <v>25576</v>
      </c>
      <c r="C9630">
        <v>73</v>
      </c>
      <c r="D9630" t="str">
        <f>IF(Raw_data_US_healthcare[[#This Row],[Age]]&lt;35,"Young",IF(Raw_data_US_healthcare[[#This Row],[Age]]&lt;60,"Middle","Senior"))</f>
        <v>Senior</v>
      </c>
      <c r="E9630" t="s">
        <v>16</v>
      </c>
      <c r="F9630" t="s">
        <v>27</v>
      </c>
      <c r="G9630" t="s">
        <v>27</v>
      </c>
      <c r="H9630" t="s">
        <v>69</v>
      </c>
      <c r="I9630" s="2">
        <v>44753</v>
      </c>
      <c r="J9630" t="s">
        <v>15218</v>
      </c>
      <c r="K9630" t="s">
        <v>25577</v>
      </c>
      <c r="L9630" t="s">
        <v>21</v>
      </c>
      <c r="M9630">
        <v>51102.567300000002</v>
      </c>
      <c r="N9630">
        <v>346</v>
      </c>
      <c r="O9630" t="s">
        <v>22</v>
      </c>
      <c r="P9630" t="s">
        <v>22</v>
      </c>
      <c r="Q9630" s="2">
        <v>44765</v>
      </c>
      <c r="R9630" t="s">
        <v>44</v>
      </c>
      <c r="S9630" t="s">
        <v>45</v>
      </c>
      <c r="T9630">
        <f>_xlfn.DAYS(Raw_data_US_healthcare[[#This Row],[Discharge Date]],Raw_data_US_healthcare[[#This Row],[Date of Admission]])</f>
        <v>12</v>
      </c>
    </row>
    <row r="9631" spans="1:20" x14ac:dyDescent="0.3">
      <c r="A9631" t="s">
        <v>26512</v>
      </c>
      <c r="B9631" t="s">
        <v>25578</v>
      </c>
      <c r="C9631">
        <v>72</v>
      </c>
      <c r="D9631" t="str">
        <f>IF(Raw_data_US_healthcare[[#This Row],[Age]]&lt;35,"Young",IF(Raw_data_US_healthcare[[#This Row],[Age]]&lt;60,"Middle","Senior"))</f>
        <v>Senior</v>
      </c>
      <c r="E9631" t="s">
        <v>26</v>
      </c>
      <c r="F9631" t="s">
        <v>88</v>
      </c>
      <c r="G9631" t="s">
        <v>88</v>
      </c>
      <c r="H9631" t="s">
        <v>69</v>
      </c>
      <c r="I9631" s="2">
        <v>44661</v>
      </c>
      <c r="J9631" t="s">
        <v>25579</v>
      </c>
      <c r="K9631" t="s">
        <v>19413</v>
      </c>
      <c r="L9631" t="s">
        <v>21</v>
      </c>
      <c r="M9631">
        <v>61798.6</v>
      </c>
      <c r="N9631">
        <v>407</v>
      </c>
      <c r="O9631" t="s">
        <v>39</v>
      </c>
      <c r="P9631" t="s">
        <v>39</v>
      </c>
      <c r="Q9631" s="2">
        <v>44670</v>
      </c>
      <c r="R9631" t="s">
        <v>83</v>
      </c>
      <c r="S9631" t="s">
        <v>33</v>
      </c>
      <c r="T9631">
        <f>_xlfn.DAYS(Raw_data_US_healthcare[[#This Row],[Discharge Date]],Raw_data_US_healthcare[[#This Row],[Date of Admission]])</f>
        <v>9</v>
      </c>
    </row>
    <row r="9632" spans="1:20" x14ac:dyDescent="0.3">
      <c r="A9632" t="s">
        <v>26512</v>
      </c>
      <c r="B9632" t="s">
        <v>25580</v>
      </c>
      <c r="C9632">
        <v>57</v>
      </c>
      <c r="D9632" t="str">
        <f>IF(Raw_data_US_healthcare[[#This Row],[Age]]&lt;35,"Young",IF(Raw_data_US_healthcare[[#This Row],[Age]]&lt;60,"Middle","Senior"))</f>
        <v>Middle</v>
      </c>
      <c r="E9632" t="s">
        <v>26</v>
      </c>
      <c r="F9632" t="s">
        <v>228</v>
      </c>
      <c r="G9632" t="s">
        <v>228</v>
      </c>
      <c r="H9632" t="s">
        <v>18</v>
      </c>
      <c r="I9632" s="2">
        <v>44631</v>
      </c>
      <c r="J9632" t="s">
        <v>25581</v>
      </c>
      <c r="K9632" t="s">
        <v>25582</v>
      </c>
      <c r="L9632" t="s">
        <v>60</v>
      </c>
      <c r="M9632">
        <v>22943.230899999999</v>
      </c>
      <c r="N9632">
        <v>136</v>
      </c>
      <c r="O9632" t="s">
        <v>39</v>
      </c>
      <c r="P9632" t="s">
        <v>39</v>
      </c>
      <c r="Q9632" s="2">
        <v>44648</v>
      </c>
      <c r="R9632" t="s">
        <v>83</v>
      </c>
      <c r="S9632" t="s">
        <v>24</v>
      </c>
      <c r="T9632">
        <f>_xlfn.DAYS(Raw_data_US_healthcare[[#This Row],[Discharge Date]],Raw_data_US_healthcare[[#This Row],[Date of Admission]])</f>
        <v>17</v>
      </c>
    </row>
    <row r="9633" spans="1:20" x14ac:dyDescent="0.3">
      <c r="A9633" t="s">
        <v>26512</v>
      </c>
      <c r="B9633" t="s">
        <v>4057</v>
      </c>
      <c r="C9633">
        <v>19</v>
      </c>
      <c r="D9633" t="str">
        <f>IF(Raw_data_US_healthcare[[#This Row],[Age]]&lt;35,"Young",IF(Raw_data_US_healthcare[[#This Row],[Age]]&lt;60,"Middle","Senior"))</f>
        <v>Young</v>
      </c>
      <c r="E9633" t="s">
        <v>26</v>
      </c>
      <c r="F9633" t="s">
        <v>49</v>
      </c>
      <c r="G9633" t="s">
        <v>49</v>
      </c>
      <c r="H9633" t="s">
        <v>26516</v>
      </c>
      <c r="I9633" s="2">
        <v>45144</v>
      </c>
      <c r="J9633" t="s">
        <v>25583</v>
      </c>
      <c r="K9633" t="s">
        <v>25584</v>
      </c>
      <c r="L9633" t="s">
        <v>52</v>
      </c>
      <c r="M9633">
        <v>21969.6021</v>
      </c>
      <c r="N9633">
        <v>386</v>
      </c>
      <c r="O9633" t="s">
        <v>43</v>
      </c>
      <c r="P9633" t="s">
        <v>43</v>
      </c>
      <c r="Q9633" s="2">
        <v>45156</v>
      </c>
      <c r="R9633" t="s">
        <v>23</v>
      </c>
      <c r="S9633" t="s">
        <v>45</v>
      </c>
      <c r="T9633">
        <f>_xlfn.DAYS(Raw_data_US_healthcare[[#This Row],[Discharge Date]],Raw_data_US_healthcare[[#This Row],[Date of Admission]])</f>
        <v>12</v>
      </c>
    </row>
    <row r="9634" spans="1:20" x14ac:dyDescent="0.3">
      <c r="A9634" t="s">
        <v>26511</v>
      </c>
      <c r="B9634" t="s">
        <v>14532</v>
      </c>
      <c r="C9634">
        <v>54</v>
      </c>
      <c r="D9634" t="str">
        <f>IF(Raw_data_US_healthcare[[#This Row],[Age]]&lt;35,"Young",IF(Raw_data_US_healthcare[[#This Row],[Age]]&lt;60,"Middle","Senior"))</f>
        <v>Middle</v>
      </c>
      <c r="E9634" t="s">
        <v>16</v>
      </c>
      <c r="F9634" t="s">
        <v>228</v>
      </c>
      <c r="G9634" t="s">
        <v>228</v>
      </c>
      <c r="H9634" t="s">
        <v>26514</v>
      </c>
      <c r="I9634" s="2">
        <v>43828</v>
      </c>
      <c r="J9634" t="s">
        <v>7871</v>
      </c>
      <c r="K9634" t="s">
        <v>25585</v>
      </c>
      <c r="L9634" t="s">
        <v>52</v>
      </c>
      <c r="M9634">
        <v>29616.740699999998</v>
      </c>
      <c r="N9634">
        <v>379</v>
      </c>
      <c r="O9634" t="s">
        <v>43</v>
      </c>
      <c r="P9634" t="s">
        <v>43</v>
      </c>
      <c r="Q9634" s="2">
        <v>43843</v>
      </c>
      <c r="R9634" t="s">
        <v>23</v>
      </c>
      <c r="S9634" t="s">
        <v>33</v>
      </c>
      <c r="T9634">
        <f>_xlfn.DAYS(Raw_data_US_healthcare[[#This Row],[Discharge Date]],Raw_data_US_healthcare[[#This Row],[Date of Admission]])</f>
        <v>15</v>
      </c>
    </row>
    <row r="9635" spans="1:20" x14ac:dyDescent="0.3">
      <c r="A9635" t="s">
        <v>26512</v>
      </c>
      <c r="B9635" t="s">
        <v>25586</v>
      </c>
      <c r="C9635">
        <v>24</v>
      </c>
      <c r="D9635" t="str">
        <f>IF(Raw_data_US_healthcare[[#This Row],[Age]]&lt;35,"Young",IF(Raw_data_US_healthcare[[#This Row],[Age]]&lt;60,"Middle","Senior"))</f>
        <v>Young</v>
      </c>
      <c r="E9635" t="s">
        <v>26</v>
      </c>
      <c r="F9635" t="s">
        <v>113</v>
      </c>
      <c r="G9635" t="s">
        <v>113</v>
      </c>
      <c r="H9635" t="s">
        <v>26516</v>
      </c>
      <c r="I9635" s="2">
        <v>45181</v>
      </c>
      <c r="J9635" t="s">
        <v>25587</v>
      </c>
      <c r="K9635" t="s">
        <v>25588</v>
      </c>
      <c r="L9635" t="s">
        <v>60</v>
      </c>
      <c r="M9635">
        <v>34532.347800000003</v>
      </c>
      <c r="N9635">
        <v>472</v>
      </c>
      <c r="O9635" t="s">
        <v>43</v>
      </c>
      <c r="P9635" t="s">
        <v>43</v>
      </c>
      <c r="Q9635" s="2">
        <v>45183</v>
      </c>
      <c r="R9635" t="s">
        <v>48</v>
      </c>
      <c r="S9635" t="s">
        <v>45</v>
      </c>
      <c r="T9635">
        <f>_xlfn.DAYS(Raw_data_US_healthcare[[#This Row],[Discharge Date]],Raw_data_US_healthcare[[#This Row],[Date of Admission]])</f>
        <v>2</v>
      </c>
    </row>
    <row r="9636" spans="1:20" x14ac:dyDescent="0.3">
      <c r="A9636" t="s">
        <v>26512</v>
      </c>
      <c r="B9636" t="s">
        <v>25589</v>
      </c>
      <c r="C9636">
        <v>81</v>
      </c>
      <c r="D9636" t="str">
        <f>IF(Raw_data_US_healthcare[[#This Row],[Age]]&lt;35,"Young",IF(Raw_data_US_healthcare[[#This Row],[Age]]&lt;60,"Middle","Senior"))</f>
        <v>Senior</v>
      </c>
      <c r="E9636" t="s">
        <v>26</v>
      </c>
      <c r="F9636" t="s">
        <v>88</v>
      </c>
      <c r="G9636" t="s">
        <v>88</v>
      </c>
      <c r="H9636" t="s">
        <v>26516</v>
      </c>
      <c r="I9636" s="2">
        <v>44233</v>
      </c>
      <c r="J9636" t="s">
        <v>1205</v>
      </c>
      <c r="K9636" t="s">
        <v>25590</v>
      </c>
      <c r="L9636" t="s">
        <v>21</v>
      </c>
      <c r="M9636">
        <v>11201.239299999999</v>
      </c>
      <c r="N9636">
        <v>155</v>
      </c>
      <c r="O9636" t="s">
        <v>22</v>
      </c>
      <c r="P9636" t="s">
        <v>22</v>
      </c>
      <c r="Q9636" s="2">
        <v>44237</v>
      </c>
      <c r="R9636" t="s">
        <v>48</v>
      </c>
      <c r="S9636" t="s">
        <v>45</v>
      </c>
      <c r="T9636">
        <f>_xlfn.DAYS(Raw_data_US_healthcare[[#This Row],[Discharge Date]],Raw_data_US_healthcare[[#This Row],[Date of Admission]])</f>
        <v>4</v>
      </c>
    </row>
    <row r="9637" spans="1:20" x14ac:dyDescent="0.3">
      <c r="A9637" t="s">
        <v>26512</v>
      </c>
      <c r="B9637" t="s">
        <v>25591</v>
      </c>
      <c r="C9637">
        <v>18</v>
      </c>
      <c r="D9637" t="str">
        <f>IF(Raw_data_US_healthcare[[#This Row],[Age]]&lt;35,"Young",IF(Raw_data_US_healthcare[[#This Row],[Age]]&lt;60,"Middle","Senior"))</f>
        <v>Young</v>
      </c>
      <c r="E9637" t="s">
        <v>26</v>
      </c>
      <c r="F9637" t="s">
        <v>62</v>
      </c>
      <c r="G9637" t="s">
        <v>62</v>
      </c>
      <c r="H9637" t="s">
        <v>36</v>
      </c>
      <c r="I9637" s="2">
        <v>45088</v>
      </c>
      <c r="J9637" t="s">
        <v>17160</v>
      </c>
      <c r="K9637" t="s">
        <v>11523</v>
      </c>
      <c r="L9637" t="s">
        <v>31</v>
      </c>
      <c r="M9637">
        <v>8703.9570999999996</v>
      </c>
      <c r="N9637">
        <v>166</v>
      </c>
      <c r="O9637" t="s">
        <v>22</v>
      </c>
      <c r="P9637" t="s">
        <v>22</v>
      </c>
      <c r="Q9637" s="2">
        <v>45099</v>
      </c>
      <c r="R9637" t="s">
        <v>44</v>
      </c>
      <c r="S9637" t="s">
        <v>33</v>
      </c>
      <c r="T9637">
        <f>_xlfn.DAYS(Raw_data_US_healthcare[[#This Row],[Discharge Date]],Raw_data_US_healthcare[[#This Row],[Date of Admission]])</f>
        <v>11</v>
      </c>
    </row>
    <row r="9638" spans="1:20" x14ac:dyDescent="0.3">
      <c r="A9638" t="s">
        <v>26512</v>
      </c>
      <c r="B9638" t="s">
        <v>25592</v>
      </c>
      <c r="C9638">
        <v>30</v>
      </c>
      <c r="D9638" t="str">
        <f>IF(Raw_data_US_healthcare[[#This Row],[Age]]&lt;35,"Young",IF(Raw_data_US_healthcare[[#This Row],[Age]]&lt;60,"Middle","Senior"))</f>
        <v>Young</v>
      </c>
      <c r="E9638" t="s">
        <v>26</v>
      </c>
      <c r="F9638" t="s">
        <v>228</v>
      </c>
      <c r="G9638" t="s">
        <v>228</v>
      </c>
      <c r="H9638" t="s">
        <v>26516</v>
      </c>
      <c r="I9638" s="2">
        <v>44940</v>
      </c>
      <c r="J9638" t="s">
        <v>25593</v>
      </c>
      <c r="K9638" t="s">
        <v>25594</v>
      </c>
      <c r="L9638" t="s">
        <v>60</v>
      </c>
      <c r="M9638">
        <v>28414.1895</v>
      </c>
      <c r="N9638">
        <v>290</v>
      </c>
      <c r="O9638" t="s">
        <v>43</v>
      </c>
      <c r="P9638" t="s">
        <v>43</v>
      </c>
      <c r="Q9638" s="2">
        <v>44964</v>
      </c>
      <c r="R9638" t="s">
        <v>44</v>
      </c>
      <c r="S9638" t="s">
        <v>45</v>
      </c>
      <c r="T9638">
        <f>_xlfn.DAYS(Raw_data_US_healthcare[[#This Row],[Discharge Date]],Raw_data_US_healthcare[[#This Row],[Date of Admission]])</f>
        <v>24</v>
      </c>
    </row>
    <row r="9639" spans="1:20" x14ac:dyDescent="0.3">
      <c r="A9639" t="s">
        <v>26512</v>
      </c>
      <c r="B9639" t="s">
        <v>25595</v>
      </c>
      <c r="C9639">
        <v>64</v>
      </c>
      <c r="D9639" t="str">
        <f>IF(Raw_data_US_healthcare[[#This Row],[Age]]&lt;35,"Young",IF(Raw_data_US_healthcare[[#This Row],[Age]]&lt;60,"Middle","Senior"))</f>
        <v>Senior</v>
      </c>
      <c r="E9639" t="s">
        <v>26</v>
      </c>
      <c r="F9639" t="s">
        <v>17</v>
      </c>
      <c r="G9639" t="s">
        <v>17</v>
      </c>
      <c r="H9639" t="s">
        <v>18</v>
      </c>
      <c r="I9639" s="2">
        <v>43579</v>
      </c>
      <c r="J9639" t="s">
        <v>25596</v>
      </c>
      <c r="K9639" t="s">
        <v>25597</v>
      </c>
      <c r="L9639" t="s">
        <v>21</v>
      </c>
      <c r="M9639">
        <v>4858.4708000000001</v>
      </c>
      <c r="N9639">
        <v>126</v>
      </c>
      <c r="O9639" t="s">
        <v>43</v>
      </c>
      <c r="P9639" t="s">
        <v>43</v>
      </c>
      <c r="Q9639" s="2">
        <v>43590</v>
      </c>
      <c r="R9639" t="s">
        <v>44</v>
      </c>
      <c r="S9639" t="s">
        <v>24</v>
      </c>
      <c r="T9639">
        <f>_xlfn.DAYS(Raw_data_US_healthcare[[#This Row],[Discharge Date]],Raw_data_US_healthcare[[#This Row],[Date of Admission]])</f>
        <v>11</v>
      </c>
    </row>
    <row r="9640" spans="1:20" x14ac:dyDescent="0.3">
      <c r="A9640" t="s">
        <v>26511</v>
      </c>
      <c r="B9640" t="s">
        <v>25598</v>
      </c>
      <c r="C9640">
        <v>58</v>
      </c>
      <c r="D9640" t="str">
        <f>IF(Raw_data_US_healthcare[[#This Row],[Age]]&lt;35,"Young",IF(Raw_data_US_healthcare[[#This Row],[Age]]&lt;60,"Middle","Senior"))</f>
        <v>Middle</v>
      </c>
      <c r="E9640" t="s">
        <v>16</v>
      </c>
      <c r="F9640" t="s">
        <v>17</v>
      </c>
      <c r="G9640" t="s">
        <v>17</v>
      </c>
      <c r="H9640" t="s">
        <v>36</v>
      </c>
      <c r="I9640" s="2">
        <v>44809</v>
      </c>
      <c r="J9640" t="s">
        <v>25599</v>
      </c>
      <c r="K9640" t="s">
        <v>25600</v>
      </c>
      <c r="L9640" t="s">
        <v>56</v>
      </c>
      <c r="M9640">
        <v>1845.9246000000001</v>
      </c>
      <c r="N9640">
        <v>497</v>
      </c>
      <c r="O9640" t="s">
        <v>22</v>
      </c>
      <c r="P9640" t="s">
        <v>22</v>
      </c>
      <c r="Q9640" s="2">
        <v>44831</v>
      </c>
      <c r="R9640" t="s">
        <v>23</v>
      </c>
      <c r="S9640" t="s">
        <v>33</v>
      </c>
      <c r="T9640">
        <f>_xlfn.DAYS(Raw_data_US_healthcare[[#This Row],[Discharge Date]],Raw_data_US_healthcare[[#This Row],[Date of Admission]])</f>
        <v>22</v>
      </c>
    </row>
    <row r="9641" spans="1:20" x14ac:dyDescent="0.3">
      <c r="A9641" t="s">
        <v>26511</v>
      </c>
      <c r="B9641" t="s">
        <v>25601</v>
      </c>
      <c r="C9641">
        <v>43</v>
      </c>
      <c r="D9641" t="str">
        <f>IF(Raw_data_US_healthcare[[#This Row],[Age]]&lt;35,"Young",IF(Raw_data_US_healthcare[[#This Row],[Age]]&lt;60,"Middle","Senior"))</f>
        <v>Middle</v>
      </c>
      <c r="E9641" t="s">
        <v>16</v>
      </c>
      <c r="F9641" t="s">
        <v>27</v>
      </c>
      <c r="G9641" t="s">
        <v>27</v>
      </c>
      <c r="H9641" t="s">
        <v>36</v>
      </c>
      <c r="I9641" s="2">
        <v>44245</v>
      </c>
      <c r="J9641" t="s">
        <v>25602</v>
      </c>
      <c r="K9641" t="s">
        <v>25603</v>
      </c>
      <c r="L9641" t="s">
        <v>31</v>
      </c>
      <c r="M9641">
        <v>6235.4757</v>
      </c>
      <c r="N9641">
        <v>452</v>
      </c>
      <c r="O9641" t="s">
        <v>22</v>
      </c>
      <c r="P9641" t="s">
        <v>22</v>
      </c>
      <c r="Q9641" s="2">
        <v>44251</v>
      </c>
      <c r="R9641" t="s">
        <v>32</v>
      </c>
      <c r="S9641" t="s">
        <v>24</v>
      </c>
      <c r="T9641">
        <f>_xlfn.DAYS(Raw_data_US_healthcare[[#This Row],[Discharge Date]],Raw_data_US_healthcare[[#This Row],[Date of Admission]])</f>
        <v>6</v>
      </c>
    </row>
    <row r="9642" spans="1:20" x14ac:dyDescent="0.3">
      <c r="A9642" t="s">
        <v>26511</v>
      </c>
      <c r="B9642" t="s">
        <v>18640</v>
      </c>
      <c r="C9642">
        <v>51</v>
      </c>
      <c r="D9642" t="str">
        <f>IF(Raw_data_US_healthcare[[#This Row],[Age]]&lt;35,"Young",IF(Raw_data_US_healthcare[[#This Row],[Age]]&lt;60,"Middle","Senior"))</f>
        <v>Middle</v>
      </c>
      <c r="E9642" t="s">
        <v>16</v>
      </c>
      <c r="F9642" t="s">
        <v>62</v>
      </c>
      <c r="G9642" t="s">
        <v>62</v>
      </c>
      <c r="H9642" t="s">
        <v>26516</v>
      </c>
      <c r="I9642" s="2">
        <v>43645</v>
      </c>
      <c r="J9642" t="s">
        <v>25604</v>
      </c>
      <c r="K9642" t="s">
        <v>25605</v>
      </c>
      <c r="L9642" t="s">
        <v>52</v>
      </c>
      <c r="M9642">
        <v>9335.3714</v>
      </c>
      <c r="N9642">
        <v>466</v>
      </c>
      <c r="O9642" t="s">
        <v>39</v>
      </c>
      <c r="P9642" t="s">
        <v>39</v>
      </c>
      <c r="Q9642" s="2">
        <v>43650</v>
      </c>
      <c r="R9642" t="s">
        <v>83</v>
      </c>
      <c r="S9642" t="s">
        <v>33</v>
      </c>
      <c r="T9642">
        <f>_xlfn.DAYS(Raw_data_US_healthcare[[#This Row],[Discharge Date]],Raw_data_US_healthcare[[#This Row],[Date of Admission]])</f>
        <v>5</v>
      </c>
    </row>
    <row r="9643" spans="1:20" x14ac:dyDescent="0.3">
      <c r="A9643" t="s">
        <v>26511</v>
      </c>
      <c r="B9643" t="s">
        <v>25606</v>
      </c>
      <c r="C9643">
        <v>45</v>
      </c>
      <c r="D9643" t="str">
        <f>IF(Raw_data_US_healthcare[[#This Row],[Age]]&lt;35,"Young",IF(Raw_data_US_healthcare[[#This Row],[Age]]&lt;60,"Middle","Senior"))</f>
        <v>Middle</v>
      </c>
      <c r="E9643" t="s">
        <v>16</v>
      </c>
      <c r="F9643" t="s">
        <v>88</v>
      </c>
      <c r="G9643" t="s">
        <v>88</v>
      </c>
      <c r="H9643" t="s">
        <v>26514</v>
      </c>
      <c r="I9643" s="2">
        <v>44861</v>
      </c>
      <c r="J9643" t="s">
        <v>25607</v>
      </c>
      <c r="K9643" t="s">
        <v>23115</v>
      </c>
      <c r="L9643" t="s">
        <v>56</v>
      </c>
      <c r="M9643">
        <v>20940.3308</v>
      </c>
      <c r="N9643">
        <v>442</v>
      </c>
      <c r="O9643" t="s">
        <v>39</v>
      </c>
      <c r="P9643" t="s">
        <v>39</v>
      </c>
      <c r="Q9643" s="2">
        <v>44891</v>
      </c>
      <c r="R9643" t="s">
        <v>44</v>
      </c>
      <c r="S9643" t="s">
        <v>33</v>
      </c>
      <c r="T9643">
        <f>_xlfn.DAYS(Raw_data_US_healthcare[[#This Row],[Discharge Date]],Raw_data_US_healthcare[[#This Row],[Date of Admission]])</f>
        <v>30</v>
      </c>
    </row>
    <row r="9644" spans="1:20" x14ac:dyDescent="0.3">
      <c r="A9644" t="s">
        <v>26512</v>
      </c>
      <c r="B9644" t="s">
        <v>25608</v>
      </c>
      <c r="C9644">
        <v>23</v>
      </c>
      <c r="D9644" t="str">
        <f>IF(Raw_data_US_healthcare[[#This Row],[Age]]&lt;35,"Young",IF(Raw_data_US_healthcare[[#This Row],[Age]]&lt;60,"Middle","Senior"))</f>
        <v>Young</v>
      </c>
      <c r="E9644" t="s">
        <v>26</v>
      </c>
      <c r="F9644" t="s">
        <v>35</v>
      </c>
      <c r="G9644" t="s">
        <v>35</v>
      </c>
      <c r="H9644" t="s">
        <v>26514</v>
      </c>
      <c r="I9644" s="2">
        <v>44470</v>
      </c>
      <c r="J9644" t="s">
        <v>25609</v>
      </c>
      <c r="K9644" t="s">
        <v>14331</v>
      </c>
      <c r="L9644" t="s">
        <v>31</v>
      </c>
      <c r="M9644">
        <v>38238.682200000003</v>
      </c>
      <c r="N9644">
        <v>174</v>
      </c>
      <c r="O9644" t="s">
        <v>43</v>
      </c>
      <c r="P9644" t="s">
        <v>43</v>
      </c>
      <c r="Q9644" s="2">
        <v>44474</v>
      </c>
      <c r="R9644" t="s">
        <v>83</v>
      </c>
      <c r="S9644" t="s">
        <v>24</v>
      </c>
      <c r="T9644">
        <f>_xlfn.DAYS(Raw_data_US_healthcare[[#This Row],[Discharge Date]],Raw_data_US_healthcare[[#This Row],[Date of Admission]])</f>
        <v>4</v>
      </c>
    </row>
    <row r="9645" spans="1:20" x14ac:dyDescent="0.3">
      <c r="A9645" t="s">
        <v>26511</v>
      </c>
      <c r="B9645" t="s">
        <v>25610</v>
      </c>
      <c r="C9645">
        <v>79</v>
      </c>
      <c r="D9645" t="str">
        <f>IF(Raw_data_US_healthcare[[#This Row],[Age]]&lt;35,"Young",IF(Raw_data_US_healthcare[[#This Row],[Age]]&lt;60,"Middle","Senior"))</f>
        <v>Senior</v>
      </c>
      <c r="E9645" t="s">
        <v>16</v>
      </c>
      <c r="F9645" t="s">
        <v>88</v>
      </c>
      <c r="G9645" t="s">
        <v>88</v>
      </c>
      <c r="H9645" t="s">
        <v>36</v>
      </c>
      <c r="I9645" s="2">
        <v>44186</v>
      </c>
      <c r="J9645" t="s">
        <v>25611</v>
      </c>
      <c r="K9645" t="s">
        <v>25612</v>
      </c>
      <c r="L9645" t="s">
        <v>21</v>
      </c>
      <c r="M9645">
        <v>5656.1692999999996</v>
      </c>
      <c r="N9645">
        <v>361</v>
      </c>
      <c r="O9645" t="s">
        <v>22</v>
      </c>
      <c r="P9645" t="s">
        <v>22</v>
      </c>
      <c r="Q9645" s="2">
        <v>44197</v>
      </c>
      <c r="R9645" t="s">
        <v>44</v>
      </c>
      <c r="S9645" t="s">
        <v>45</v>
      </c>
      <c r="T9645">
        <f>_xlfn.DAYS(Raw_data_US_healthcare[[#This Row],[Discharge Date]],Raw_data_US_healthcare[[#This Row],[Date of Admission]])</f>
        <v>11</v>
      </c>
    </row>
    <row r="9646" spans="1:20" x14ac:dyDescent="0.3">
      <c r="A9646" t="s">
        <v>26511</v>
      </c>
      <c r="B9646" t="s">
        <v>25613</v>
      </c>
      <c r="C9646">
        <v>41</v>
      </c>
      <c r="D9646" t="str">
        <f>IF(Raw_data_US_healthcare[[#This Row],[Age]]&lt;35,"Young",IF(Raw_data_US_healthcare[[#This Row],[Age]]&lt;60,"Middle","Senior"))</f>
        <v>Middle</v>
      </c>
      <c r="E9646" t="s">
        <v>16</v>
      </c>
      <c r="F9646" t="s">
        <v>27</v>
      </c>
      <c r="G9646" t="s">
        <v>27</v>
      </c>
      <c r="H9646" t="s">
        <v>26514</v>
      </c>
      <c r="I9646" s="2">
        <v>45159</v>
      </c>
      <c r="J9646" t="s">
        <v>25614</v>
      </c>
      <c r="K9646" t="s">
        <v>25615</v>
      </c>
      <c r="L9646" t="s">
        <v>56</v>
      </c>
      <c r="M9646">
        <v>14537.0208</v>
      </c>
      <c r="N9646">
        <v>300</v>
      </c>
      <c r="O9646" t="s">
        <v>22</v>
      </c>
      <c r="P9646" t="s">
        <v>22</v>
      </c>
      <c r="Q9646" s="2">
        <v>45159</v>
      </c>
      <c r="R9646" t="s">
        <v>44</v>
      </c>
      <c r="S9646" t="s">
        <v>33</v>
      </c>
      <c r="T9646">
        <f>_xlfn.DAYS(Raw_data_US_healthcare[[#This Row],[Discharge Date]],Raw_data_US_healthcare[[#This Row],[Date of Admission]])</f>
        <v>0</v>
      </c>
    </row>
    <row r="9647" spans="1:20" x14ac:dyDescent="0.3">
      <c r="A9647" t="s">
        <v>26511</v>
      </c>
      <c r="B9647" t="s">
        <v>25616</v>
      </c>
      <c r="C9647">
        <v>53</v>
      </c>
      <c r="D9647" t="str">
        <f>IF(Raw_data_US_healthcare[[#This Row],[Age]]&lt;35,"Young",IF(Raw_data_US_healthcare[[#This Row],[Age]]&lt;60,"Middle","Senior"))</f>
        <v>Middle</v>
      </c>
      <c r="E9647" t="s">
        <v>16</v>
      </c>
      <c r="F9647" t="s">
        <v>27</v>
      </c>
      <c r="G9647" t="s">
        <v>27</v>
      </c>
      <c r="H9647" t="s">
        <v>36</v>
      </c>
      <c r="I9647" s="2">
        <v>44262</v>
      </c>
      <c r="J9647" t="s">
        <v>25617</v>
      </c>
      <c r="K9647" t="s">
        <v>5975</v>
      </c>
      <c r="L9647" t="s">
        <v>31</v>
      </c>
      <c r="M9647">
        <v>14594.7948</v>
      </c>
      <c r="N9647">
        <v>132</v>
      </c>
      <c r="O9647" t="s">
        <v>22</v>
      </c>
      <c r="P9647" t="s">
        <v>22</v>
      </c>
      <c r="Q9647" s="2">
        <v>44272</v>
      </c>
      <c r="R9647" t="s">
        <v>23</v>
      </c>
      <c r="S9647" t="s">
        <v>33</v>
      </c>
      <c r="T9647">
        <f>_xlfn.DAYS(Raw_data_US_healthcare[[#This Row],[Discharge Date]],Raw_data_US_healthcare[[#This Row],[Date of Admission]])</f>
        <v>10</v>
      </c>
    </row>
    <row r="9648" spans="1:20" x14ac:dyDescent="0.3">
      <c r="A9648" t="s">
        <v>26512</v>
      </c>
      <c r="B9648" t="s">
        <v>22118</v>
      </c>
      <c r="C9648">
        <v>45</v>
      </c>
      <c r="D9648" t="str">
        <f>IF(Raw_data_US_healthcare[[#This Row],[Age]]&lt;35,"Young",IF(Raw_data_US_healthcare[[#This Row],[Age]]&lt;60,"Middle","Senior"))</f>
        <v>Middle</v>
      </c>
      <c r="E9648" t="s">
        <v>26</v>
      </c>
      <c r="F9648" t="s">
        <v>62</v>
      </c>
      <c r="G9648" t="s">
        <v>62</v>
      </c>
      <c r="H9648" t="s">
        <v>26514</v>
      </c>
      <c r="I9648" s="2">
        <v>44981</v>
      </c>
      <c r="J9648" t="s">
        <v>25618</v>
      </c>
      <c r="K9648" t="s">
        <v>4130</v>
      </c>
      <c r="L9648" t="s">
        <v>31</v>
      </c>
      <c r="M9648">
        <v>26161.5393</v>
      </c>
      <c r="N9648">
        <v>405</v>
      </c>
      <c r="O9648" t="s">
        <v>43</v>
      </c>
      <c r="P9648" t="s">
        <v>43</v>
      </c>
      <c r="Q9648" s="2">
        <v>45000</v>
      </c>
      <c r="R9648" t="s">
        <v>23</v>
      </c>
      <c r="S9648" t="s">
        <v>33</v>
      </c>
      <c r="T9648">
        <f>_xlfn.DAYS(Raw_data_US_healthcare[[#This Row],[Discharge Date]],Raw_data_US_healthcare[[#This Row],[Date of Admission]])</f>
        <v>19</v>
      </c>
    </row>
    <row r="9649" spans="1:20" x14ac:dyDescent="0.3">
      <c r="A9649" t="s">
        <v>26512</v>
      </c>
      <c r="B9649" t="s">
        <v>6286</v>
      </c>
      <c r="C9649">
        <v>20</v>
      </c>
      <c r="D9649" t="str">
        <f>IF(Raw_data_US_healthcare[[#This Row],[Age]]&lt;35,"Young",IF(Raw_data_US_healthcare[[#This Row],[Age]]&lt;60,"Middle","Senior"))</f>
        <v>Young</v>
      </c>
      <c r="E9649" t="s">
        <v>26</v>
      </c>
      <c r="F9649" t="s">
        <v>17</v>
      </c>
      <c r="G9649" t="s">
        <v>17</v>
      </c>
      <c r="H9649" t="s">
        <v>26516</v>
      </c>
      <c r="I9649" s="2">
        <v>44392</v>
      </c>
      <c r="J9649" t="s">
        <v>25619</v>
      </c>
      <c r="K9649" t="s">
        <v>25620</v>
      </c>
      <c r="L9649" t="s">
        <v>52</v>
      </c>
      <c r="M9649">
        <v>19017.275300000001</v>
      </c>
      <c r="N9649">
        <v>389</v>
      </c>
      <c r="O9649" t="s">
        <v>43</v>
      </c>
      <c r="P9649" t="s">
        <v>43</v>
      </c>
      <c r="Q9649" s="2">
        <v>44396</v>
      </c>
      <c r="R9649" t="s">
        <v>48</v>
      </c>
      <c r="S9649" t="s">
        <v>45</v>
      </c>
      <c r="T9649">
        <f>_xlfn.DAYS(Raw_data_US_healthcare[[#This Row],[Discharge Date]],Raw_data_US_healthcare[[#This Row],[Date of Admission]])</f>
        <v>4</v>
      </c>
    </row>
    <row r="9650" spans="1:20" x14ac:dyDescent="0.3">
      <c r="A9650" t="s">
        <v>26511</v>
      </c>
      <c r="B9650" t="s">
        <v>25621</v>
      </c>
      <c r="C9650">
        <v>26</v>
      </c>
      <c r="D9650" t="str">
        <f>IF(Raw_data_US_healthcare[[#This Row],[Age]]&lt;35,"Young",IF(Raw_data_US_healthcare[[#This Row],[Age]]&lt;60,"Middle","Senior"))</f>
        <v>Young</v>
      </c>
      <c r="E9650" t="s">
        <v>16</v>
      </c>
      <c r="F9650" t="s">
        <v>49</v>
      </c>
      <c r="G9650" t="s">
        <v>49</v>
      </c>
      <c r="H9650" t="s">
        <v>26514</v>
      </c>
      <c r="I9650" s="2">
        <v>43453</v>
      </c>
      <c r="J9650" t="s">
        <v>25622</v>
      </c>
      <c r="K9650" t="s">
        <v>5993</v>
      </c>
      <c r="L9650" t="s">
        <v>56</v>
      </c>
      <c r="M9650">
        <v>28292.029500000001</v>
      </c>
      <c r="N9650">
        <v>423</v>
      </c>
      <c r="O9650" t="s">
        <v>22</v>
      </c>
      <c r="P9650" t="s">
        <v>22</v>
      </c>
      <c r="Q9650" s="2">
        <v>43453</v>
      </c>
      <c r="R9650" t="s">
        <v>32</v>
      </c>
      <c r="S9650" t="s">
        <v>33</v>
      </c>
      <c r="T9650">
        <f>_xlfn.DAYS(Raw_data_US_healthcare[[#This Row],[Discharge Date]],Raw_data_US_healthcare[[#This Row],[Date of Admission]])</f>
        <v>0</v>
      </c>
    </row>
    <row r="9651" spans="1:20" x14ac:dyDescent="0.3">
      <c r="A9651" t="s">
        <v>26511</v>
      </c>
      <c r="B9651" t="s">
        <v>25623</v>
      </c>
      <c r="C9651">
        <v>58</v>
      </c>
      <c r="D9651" t="str">
        <f>IF(Raw_data_US_healthcare[[#This Row],[Age]]&lt;35,"Young",IF(Raw_data_US_healthcare[[#This Row],[Age]]&lt;60,"Middle","Senior"))</f>
        <v>Middle</v>
      </c>
      <c r="E9651" t="s">
        <v>16</v>
      </c>
      <c r="F9651" t="s">
        <v>17</v>
      </c>
      <c r="G9651" t="s">
        <v>17</v>
      </c>
      <c r="H9651" t="s">
        <v>36</v>
      </c>
      <c r="I9651" s="2">
        <v>44319</v>
      </c>
      <c r="J9651" t="s">
        <v>25624</v>
      </c>
      <c r="K9651" t="s">
        <v>25625</v>
      </c>
      <c r="L9651" t="s">
        <v>56</v>
      </c>
      <c r="M9651">
        <v>13541.2343</v>
      </c>
      <c r="N9651">
        <v>269</v>
      </c>
      <c r="O9651" t="s">
        <v>22</v>
      </c>
      <c r="P9651" t="s">
        <v>22</v>
      </c>
      <c r="Q9651" s="2">
        <v>44326</v>
      </c>
      <c r="R9651" t="s">
        <v>44</v>
      </c>
      <c r="S9651" t="s">
        <v>33</v>
      </c>
      <c r="T9651">
        <f>_xlfn.DAYS(Raw_data_US_healthcare[[#This Row],[Discharge Date]],Raw_data_US_healthcare[[#This Row],[Date of Admission]])</f>
        <v>7</v>
      </c>
    </row>
    <row r="9652" spans="1:20" x14ac:dyDescent="0.3">
      <c r="A9652" t="s">
        <v>26511</v>
      </c>
      <c r="B9652" t="s">
        <v>25626</v>
      </c>
      <c r="C9652">
        <v>42</v>
      </c>
      <c r="D9652" t="str">
        <f>IF(Raw_data_US_healthcare[[#This Row],[Age]]&lt;35,"Young",IF(Raw_data_US_healthcare[[#This Row],[Age]]&lt;60,"Middle","Senior"))</f>
        <v>Middle</v>
      </c>
      <c r="E9652" t="s">
        <v>16</v>
      </c>
      <c r="F9652" t="s">
        <v>228</v>
      </c>
      <c r="G9652" t="s">
        <v>228</v>
      </c>
      <c r="H9652" t="s">
        <v>26516</v>
      </c>
      <c r="I9652" s="2">
        <v>44020</v>
      </c>
      <c r="J9652" t="s">
        <v>25627</v>
      </c>
      <c r="K9652" t="s">
        <v>25628</v>
      </c>
      <c r="L9652" t="s">
        <v>52</v>
      </c>
      <c r="M9652">
        <v>12435.7302</v>
      </c>
      <c r="N9652">
        <v>309</v>
      </c>
      <c r="O9652" t="s">
        <v>39</v>
      </c>
      <c r="P9652" t="s">
        <v>39</v>
      </c>
      <c r="Q9652" s="2">
        <v>44035</v>
      </c>
      <c r="R9652" t="s">
        <v>83</v>
      </c>
      <c r="S9652" t="s">
        <v>24</v>
      </c>
      <c r="T9652">
        <f>_xlfn.DAYS(Raw_data_US_healthcare[[#This Row],[Discharge Date]],Raw_data_US_healthcare[[#This Row],[Date of Admission]])</f>
        <v>15</v>
      </c>
    </row>
    <row r="9653" spans="1:20" x14ac:dyDescent="0.3">
      <c r="A9653" t="s">
        <v>26512</v>
      </c>
      <c r="B9653" t="s">
        <v>25629</v>
      </c>
      <c r="C9653">
        <v>65</v>
      </c>
      <c r="D9653" t="str">
        <f>IF(Raw_data_US_healthcare[[#This Row],[Age]]&lt;35,"Young",IF(Raw_data_US_healthcare[[#This Row],[Age]]&lt;60,"Middle","Senior"))</f>
        <v>Senior</v>
      </c>
      <c r="E9653" t="s">
        <v>26</v>
      </c>
      <c r="F9653" t="s">
        <v>27</v>
      </c>
      <c r="G9653" t="s">
        <v>27</v>
      </c>
      <c r="H9653" t="s">
        <v>28</v>
      </c>
      <c r="I9653" s="2">
        <v>44844</v>
      </c>
      <c r="J9653" t="s">
        <v>25630</v>
      </c>
      <c r="K9653" t="s">
        <v>15000</v>
      </c>
      <c r="L9653" t="s">
        <v>21</v>
      </c>
      <c r="M9653">
        <v>17209.6296</v>
      </c>
      <c r="N9653">
        <v>258</v>
      </c>
      <c r="O9653" t="s">
        <v>43</v>
      </c>
      <c r="P9653" t="s">
        <v>43</v>
      </c>
      <c r="Q9653" s="2">
        <v>44873</v>
      </c>
      <c r="R9653" t="s">
        <v>48</v>
      </c>
      <c r="S9653" t="s">
        <v>45</v>
      </c>
      <c r="T9653">
        <f>_xlfn.DAYS(Raw_data_US_healthcare[[#This Row],[Discharge Date]],Raw_data_US_healthcare[[#This Row],[Date of Admission]])</f>
        <v>29</v>
      </c>
    </row>
    <row r="9654" spans="1:20" x14ac:dyDescent="0.3">
      <c r="A9654" t="s">
        <v>26511</v>
      </c>
      <c r="B9654" t="s">
        <v>25631</v>
      </c>
      <c r="C9654">
        <v>57</v>
      </c>
      <c r="D9654" t="str">
        <f>IF(Raw_data_US_healthcare[[#This Row],[Age]]&lt;35,"Young",IF(Raw_data_US_healthcare[[#This Row],[Age]]&lt;60,"Middle","Senior"))</f>
        <v>Middle</v>
      </c>
      <c r="E9654" t="s">
        <v>16</v>
      </c>
      <c r="F9654" t="s">
        <v>49</v>
      </c>
      <c r="G9654" t="s">
        <v>49</v>
      </c>
      <c r="H9654" t="s">
        <v>36</v>
      </c>
      <c r="I9654" s="2">
        <v>43908</v>
      </c>
      <c r="J9654" t="s">
        <v>25632</v>
      </c>
      <c r="K9654" t="s">
        <v>25633</v>
      </c>
      <c r="L9654" t="s">
        <v>56</v>
      </c>
      <c r="M9654">
        <v>11345.659</v>
      </c>
      <c r="N9654">
        <v>342</v>
      </c>
      <c r="O9654" t="s">
        <v>22</v>
      </c>
      <c r="P9654" t="s">
        <v>22</v>
      </c>
      <c r="Q9654" s="2">
        <v>43927</v>
      </c>
      <c r="R9654" t="s">
        <v>32</v>
      </c>
      <c r="S9654" t="s">
        <v>24</v>
      </c>
      <c r="T9654">
        <f>_xlfn.DAYS(Raw_data_US_healthcare[[#This Row],[Discharge Date]],Raw_data_US_healthcare[[#This Row],[Date of Admission]])</f>
        <v>19</v>
      </c>
    </row>
    <row r="9655" spans="1:20" x14ac:dyDescent="0.3">
      <c r="A9655" t="s">
        <v>26511</v>
      </c>
      <c r="B9655" t="s">
        <v>25634</v>
      </c>
      <c r="C9655">
        <v>59</v>
      </c>
      <c r="D9655" t="str">
        <f>IF(Raw_data_US_healthcare[[#This Row],[Age]]&lt;35,"Young",IF(Raw_data_US_healthcare[[#This Row],[Age]]&lt;60,"Middle","Senior"))</f>
        <v>Middle</v>
      </c>
      <c r="E9655" t="s">
        <v>16</v>
      </c>
      <c r="F9655" t="s">
        <v>62</v>
      </c>
      <c r="G9655" t="s">
        <v>62</v>
      </c>
      <c r="H9655" t="s">
        <v>26516</v>
      </c>
      <c r="I9655" s="2">
        <v>43476</v>
      </c>
      <c r="J9655" t="s">
        <v>25635</v>
      </c>
      <c r="K9655" t="s">
        <v>25636</v>
      </c>
      <c r="L9655" t="s">
        <v>31</v>
      </c>
      <c r="M9655">
        <v>1891.5785000000001</v>
      </c>
      <c r="N9655">
        <v>172</v>
      </c>
      <c r="O9655" t="s">
        <v>39</v>
      </c>
      <c r="P9655" t="s">
        <v>39</v>
      </c>
      <c r="Q9655" s="2">
        <v>43481</v>
      </c>
      <c r="R9655" t="s">
        <v>32</v>
      </c>
      <c r="S9655" t="s">
        <v>24</v>
      </c>
      <c r="T9655">
        <f>_xlfn.DAYS(Raw_data_US_healthcare[[#This Row],[Discharge Date]],Raw_data_US_healthcare[[#This Row],[Date of Admission]])</f>
        <v>5</v>
      </c>
    </row>
    <row r="9656" spans="1:20" x14ac:dyDescent="0.3">
      <c r="A9656" t="s">
        <v>26512</v>
      </c>
      <c r="B9656" t="s">
        <v>25637</v>
      </c>
      <c r="C9656">
        <v>43</v>
      </c>
      <c r="D9656" t="str">
        <f>IF(Raw_data_US_healthcare[[#This Row],[Age]]&lt;35,"Young",IF(Raw_data_US_healthcare[[#This Row],[Age]]&lt;60,"Middle","Senior"))</f>
        <v>Middle</v>
      </c>
      <c r="E9656" t="s">
        <v>26</v>
      </c>
      <c r="F9656" t="s">
        <v>35</v>
      </c>
      <c r="G9656" t="s">
        <v>35</v>
      </c>
      <c r="H9656" t="s">
        <v>18</v>
      </c>
      <c r="I9656" s="2">
        <v>44910</v>
      </c>
      <c r="J9656" t="s">
        <v>25638</v>
      </c>
      <c r="K9656" t="s">
        <v>25639</v>
      </c>
      <c r="L9656" t="s">
        <v>60</v>
      </c>
      <c r="M9656">
        <v>50659.827499999999</v>
      </c>
      <c r="N9656">
        <v>490</v>
      </c>
      <c r="O9656" t="s">
        <v>39</v>
      </c>
      <c r="P9656" t="s">
        <v>39</v>
      </c>
      <c r="Q9656" s="2">
        <v>44939</v>
      </c>
      <c r="R9656" t="s">
        <v>32</v>
      </c>
      <c r="S9656" t="s">
        <v>33</v>
      </c>
      <c r="T9656">
        <f>_xlfn.DAYS(Raw_data_US_healthcare[[#This Row],[Discharge Date]],Raw_data_US_healthcare[[#This Row],[Date of Admission]])</f>
        <v>29</v>
      </c>
    </row>
    <row r="9657" spans="1:20" x14ac:dyDescent="0.3">
      <c r="A9657" t="s">
        <v>26512</v>
      </c>
      <c r="B9657" t="s">
        <v>25640</v>
      </c>
      <c r="C9657">
        <v>58</v>
      </c>
      <c r="D9657" t="str">
        <f>IF(Raw_data_US_healthcare[[#This Row],[Age]]&lt;35,"Young",IF(Raw_data_US_healthcare[[#This Row],[Age]]&lt;60,"Middle","Senior"))</f>
        <v>Middle</v>
      </c>
      <c r="E9657" t="s">
        <v>26</v>
      </c>
      <c r="F9657" t="s">
        <v>49</v>
      </c>
      <c r="G9657" t="s">
        <v>49</v>
      </c>
      <c r="H9657" t="s">
        <v>26516</v>
      </c>
      <c r="I9657" s="2">
        <v>43662</v>
      </c>
      <c r="J9657" t="s">
        <v>25641</v>
      </c>
      <c r="K9657" t="s">
        <v>25642</v>
      </c>
      <c r="L9657" t="s">
        <v>31</v>
      </c>
      <c r="M9657">
        <v>7333.1652999999997</v>
      </c>
      <c r="N9657">
        <v>165</v>
      </c>
      <c r="O9657" t="s">
        <v>22</v>
      </c>
      <c r="P9657" t="s">
        <v>22</v>
      </c>
      <c r="Q9657" s="2">
        <v>43685</v>
      </c>
      <c r="R9657" t="s">
        <v>44</v>
      </c>
      <c r="S9657" t="s">
        <v>24</v>
      </c>
      <c r="T9657">
        <f>_xlfn.DAYS(Raw_data_US_healthcare[[#This Row],[Discharge Date]],Raw_data_US_healthcare[[#This Row],[Date of Admission]])</f>
        <v>23</v>
      </c>
    </row>
    <row r="9658" spans="1:20" x14ac:dyDescent="0.3">
      <c r="A9658" t="s">
        <v>26512</v>
      </c>
      <c r="B9658" t="s">
        <v>25643</v>
      </c>
      <c r="C9658">
        <v>65</v>
      </c>
      <c r="D9658" t="str">
        <f>IF(Raw_data_US_healthcare[[#This Row],[Age]]&lt;35,"Young",IF(Raw_data_US_healthcare[[#This Row],[Age]]&lt;60,"Middle","Senior"))</f>
        <v>Senior</v>
      </c>
      <c r="E9658" t="s">
        <v>26</v>
      </c>
      <c r="F9658" t="s">
        <v>35</v>
      </c>
      <c r="G9658" t="s">
        <v>35</v>
      </c>
      <c r="H9658" t="s">
        <v>26516</v>
      </c>
      <c r="I9658" s="2">
        <v>44855</v>
      </c>
      <c r="J9658" t="s">
        <v>25644</v>
      </c>
      <c r="K9658" t="s">
        <v>25645</v>
      </c>
      <c r="L9658" t="s">
        <v>21</v>
      </c>
      <c r="M9658">
        <v>10814.3174</v>
      </c>
      <c r="N9658">
        <v>425</v>
      </c>
      <c r="O9658" t="s">
        <v>43</v>
      </c>
      <c r="P9658" t="s">
        <v>43</v>
      </c>
      <c r="Q9658" s="2">
        <v>44865</v>
      </c>
      <c r="R9658" t="s">
        <v>23</v>
      </c>
      <c r="S9658" t="s">
        <v>45</v>
      </c>
      <c r="T9658">
        <f>_xlfn.DAYS(Raw_data_US_healthcare[[#This Row],[Discharge Date]],Raw_data_US_healthcare[[#This Row],[Date of Admission]])</f>
        <v>10</v>
      </c>
    </row>
    <row r="9659" spans="1:20" x14ac:dyDescent="0.3">
      <c r="A9659" t="s">
        <v>26511</v>
      </c>
      <c r="B9659" t="s">
        <v>25646</v>
      </c>
      <c r="C9659">
        <v>43</v>
      </c>
      <c r="D9659" t="str">
        <f>IF(Raw_data_US_healthcare[[#This Row],[Age]]&lt;35,"Young",IF(Raw_data_US_healthcare[[#This Row],[Age]]&lt;60,"Middle","Senior"))</f>
        <v>Middle</v>
      </c>
      <c r="E9659" t="s">
        <v>16</v>
      </c>
      <c r="F9659" t="s">
        <v>228</v>
      </c>
      <c r="G9659" t="s">
        <v>228</v>
      </c>
      <c r="H9659" t="s">
        <v>69</v>
      </c>
      <c r="I9659" s="2">
        <v>43664</v>
      </c>
      <c r="J9659" t="s">
        <v>25647</v>
      </c>
      <c r="K9659" t="s">
        <v>25648</v>
      </c>
      <c r="L9659" t="s">
        <v>52</v>
      </c>
      <c r="M9659">
        <v>11996.856299999999</v>
      </c>
      <c r="N9659">
        <v>358</v>
      </c>
      <c r="O9659" t="s">
        <v>43</v>
      </c>
      <c r="P9659" t="s">
        <v>43</v>
      </c>
      <c r="Q9659" s="2">
        <v>43690</v>
      </c>
      <c r="R9659" t="s">
        <v>48</v>
      </c>
      <c r="S9659" t="s">
        <v>45</v>
      </c>
      <c r="T9659">
        <f>_xlfn.DAYS(Raw_data_US_healthcare[[#This Row],[Discharge Date]],Raw_data_US_healthcare[[#This Row],[Date of Admission]])</f>
        <v>26</v>
      </c>
    </row>
    <row r="9660" spans="1:20" x14ac:dyDescent="0.3">
      <c r="A9660" t="s">
        <v>26512</v>
      </c>
      <c r="B9660" t="s">
        <v>25649</v>
      </c>
      <c r="C9660">
        <v>64</v>
      </c>
      <c r="D9660" t="str">
        <f>IF(Raw_data_US_healthcare[[#This Row],[Age]]&lt;35,"Young",IF(Raw_data_US_healthcare[[#This Row],[Age]]&lt;60,"Middle","Senior"))</f>
        <v>Senior</v>
      </c>
      <c r="E9660" t="s">
        <v>26</v>
      </c>
      <c r="F9660" t="s">
        <v>17</v>
      </c>
      <c r="G9660" t="s">
        <v>17</v>
      </c>
      <c r="H9660" t="s">
        <v>69</v>
      </c>
      <c r="I9660" s="2">
        <v>43848</v>
      </c>
      <c r="J9660" t="s">
        <v>19763</v>
      </c>
      <c r="K9660" t="s">
        <v>25650</v>
      </c>
      <c r="L9660" t="s">
        <v>21</v>
      </c>
      <c r="M9660">
        <v>21933.576700000001</v>
      </c>
      <c r="N9660">
        <v>345</v>
      </c>
      <c r="O9660" t="s">
        <v>43</v>
      </c>
      <c r="P9660" t="s">
        <v>43</v>
      </c>
      <c r="Q9660" s="2">
        <v>43854</v>
      </c>
      <c r="R9660" t="s">
        <v>23</v>
      </c>
      <c r="S9660" t="s">
        <v>24</v>
      </c>
      <c r="T9660">
        <f>_xlfn.DAYS(Raw_data_US_healthcare[[#This Row],[Discharge Date]],Raw_data_US_healthcare[[#This Row],[Date of Admission]])</f>
        <v>6</v>
      </c>
    </row>
    <row r="9661" spans="1:20" x14ac:dyDescent="0.3">
      <c r="A9661" t="s">
        <v>26511</v>
      </c>
      <c r="B9661" t="s">
        <v>25651</v>
      </c>
      <c r="C9661">
        <v>55</v>
      </c>
      <c r="D9661" t="str">
        <f>IF(Raw_data_US_healthcare[[#This Row],[Age]]&lt;35,"Young",IF(Raw_data_US_healthcare[[#This Row],[Age]]&lt;60,"Middle","Senior"))</f>
        <v>Middle</v>
      </c>
      <c r="E9661" t="s">
        <v>16</v>
      </c>
      <c r="F9661" t="s">
        <v>49</v>
      </c>
      <c r="G9661" t="s">
        <v>49</v>
      </c>
      <c r="H9661" t="s">
        <v>26516</v>
      </c>
      <c r="I9661" s="2">
        <v>43566</v>
      </c>
      <c r="J9661" t="s">
        <v>25652</v>
      </c>
      <c r="K9661" t="s">
        <v>4582</v>
      </c>
      <c r="L9661" t="s">
        <v>21</v>
      </c>
      <c r="M9661">
        <v>32859.188600000001</v>
      </c>
      <c r="N9661">
        <v>432</v>
      </c>
      <c r="O9661" t="s">
        <v>39</v>
      </c>
      <c r="P9661" t="s">
        <v>39</v>
      </c>
      <c r="Q9661" s="2">
        <v>43581</v>
      </c>
      <c r="R9661" t="s">
        <v>32</v>
      </c>
      <c r="S9661" t="s">
        <v>24</v>
      </c>
      <c r="T9661">
        <f>_xlfn.DAYS(Raw_data_US_healthcare[[#This Row],[Discharge Date]],Raw_data_US_healthcare[[#This Row],[Date of Admission]])</f>
        <v>15</v>
      </c>
    </row>
    <row r="9662" spans="1:20" x14ac:dyDescent="0.3">
      <c r="A9662" t="s">
        <v>26511</v>
      </c>
      <c r="B9662" t="s">
        <v>25653</v>
      </c>
      <c r="C9662">
        <v>54</v>
      </c>
      <c r="D9662" t="str">
        <f>IF(Raw_data_US_healthcare[[#This Row],[Age]]&lt;35,"Young",IF(Raw_data_US_healthcare[[#This Row],[Age]]&lt;60,"Middle","Senior"))</f>
        <v>Middle</v>
      </c>
      <c r="E9662" t="s">
        <v>16</v>
      </c>
      <c r="F9662" t="s">
        <v>228</v>
      </c>
      <c r="G9662" t="s">
        <v>228</v>
      </c>
      <c r="H9662" t="s">
        <v>36</v>
      </c>
      <c r="I9662" s="2">
        <v>43753</v>
      </c>
      <c r="J9662" t="s">
        <v>25654</v>
      </c>
      <c r="K9662" t="s">
        <v>1498</v>
      </c>
      <c r="L9662" t="s">
        <v>52</v>
      </c>
      <c r="M9662">
        <v>11475.2093</v>
      </c>
      <c r="N9662">
        <v>436</v>
      </c>
      <c r="O9662" t="s">
        <v>22</v>
      </c>
      <c r="P9662" t="s">
        <v>22</v>
      </c>
      <c r="Q9662" s="2">
        <v>43763</v>
      </c>
      <c r="R9662" t="s">
        <v>23</v>
      </c>
      <c r="S9662" t="s">
        <v>45</v>
      </c>
      <c r="T9662">
        <f>_xlfn.DAYS(Raw_data_US_healthcare[[#This Row],[Discharge Date]],Raw_data_US_healthcare[[#This Row],[Date of Admission]])</f>
        <v>10</v>
      </c>
    </row>
    <row r="9663" spans="1:20" x14ac:dyDescent="0.3">
      <c r="A9663" t="s">
        <v>26511</v>
      </c>
      <c r="B9663" t="s">
        <v>25655</v>
      </c>
      <c r="C9663">
        <v>85</v>
      </c>
      <c r="D9663" t="str">
        <f>IF(Raw_data_US_healthcare[[#This Row],[Age]]&lt;35,"Young",IF(Raw_data_US_healthcare[[#This Row],[Age]]&lt;60,"Middle","Senior"))</f>
        <v>Senior</v>
      </c>
      <c r="E9663" t="s">
        <v>16</v>
      </c>
      <c r="F9663" t="s">
        <v>88</v>
      </c>
      <c r="G9663" t="s">
        <v>88</v>
      </c>
      <c r="H9663" t="s">
        <v>18</v>
      </c>
      <c r="I9663" s="2">
        <v>44875</v>
      </c>
      <c r="J9663" t="s">
        <v>25656</v>
      </c>
      <c r="K9663" t="s">
        <v>22237</v>
      </c>
      <c r="L9663" t="s">
        <v>21</v>
      </c>
      <c r="M9663">
        <v>17706.828000000001</v>
      </c>
      <c r="N9663">
        <v>424</v>
      </c>
      <c r="O9663" t="s">
        <v>39</v>
      </c>
      <c r="P9663" t="s">
        <v>39</v>
      </c>
      <c r="Q9663" s="2">
        <v>44884</v>
      </c>
      <c r="R9663" t="s">
        <v>23</v>
      </c>
      <c r="S9663" t="s">
        <v>45</v>
      </c>
      <c r="T9663">
        <f>_xlfn.DAYS(Raw_data_US_healthcare[[#This Row],[Discharge Date]],Raw_data_US_healthcare[[#This Row],[Date of Admission]])</f>
        <v>9</v>
      </c>
    </row>
    <row r="9664" spans="1:20" x14ac:dyDescent="0.3">
      <c r="A9664" t="s">
        <v>26511</v>
      </c>
      <c r="B9664" t="s">
        <v>25657</v>
      </c>
      <c r="C9664">
        <v>57</v>
      </c>
      <c r="D9664" t="str">
        <f>IF(Raw_data_US_healthcare[[#This Row],[Age]]&lt;35,"Young",IF(Raw_data_US_healthcare[[#This Row],[Age]]&lt;60,"Middle","Senior"))</f>
        <v>Middle</v>
      </c>
      <c r="E9664" t="s">
        <v>16</v>
      </c>
      <c r="F9664" t="s">
        <v>17</v>
      </c>
      <c r="G9664" t="s">
        <v>17</v>
      </c>
      <c r="H9664" t="s">
        <v>36</v>
      </c>
      <c r="I9664" s="2">
        <v>44396</v>
      </c>
      <c r="J9664" t="s">
        <v>25658</v>
      </c>
      <c r="K9664" t="s">
        <v>25659</v>
      </c>
      <c r="L9664" t="s">
        <v>56</v>
      </c>
      <c r="M9664">
        <v>2935.319</v>
      </c>
      <c r="N9664">
        <v>397</v>
      </c>
      <c r="O9664" t="s">
        <v>43</v>
      </c>
      <c r="P9664" t="s">
        <v>43</v>
      </c>
      <c r="Q9664" s="2">
        <v>44424</v>
      </c>
      <c r="R9664" t="s">
        <v>23</v>
      </c>
      <c r="S9664" t="s">
        <v>24</v>
      </c>
      <c r="T9664">
        <f>_xlfn.DAYS(Raw_data_US_healthcare[[#This Row],[Discharge Date]],Raw_data_US_healthcare[[#This Row],[Date of Admission]])</f>
        <v>28</v>
      </c>
    </row>
    <row r="9665" spans="1:20" x14ac:dyDescent="0.3">
      <c r="A9665" t="s">
        <v>26511</v>
      </c>
      <c r="B9665" t="s">
        <v>25660</v>
      </c>
      <c r="C9665">
        <v>36</v>
      </c>
      <c r="D9665" t="str">
        <f>IF(Raw_data_US_healthcare[[#This Row],[Age]]&lt;35,"Young",IF(Raw_data_US_healthcare[[#This Row],[Age]]&lt;60,"Middle","Senior"))</f>
        <v>Middle</v>
      </c>
      <c r="E9665" t="s">
        <v>16</v>
      </c>
      <c r="F9665" t="s">
        <v>88</v>
      </c>
      <c r="G9665" t="s">
        <v>88</v>
      </c>
      <c r="H9665" t="s">
        <v>26516</v>
      </c>
      <c r="I9665" s="2">
        <v>44485</v>
      </c>
      <c r="J9665" t="s">
        <v>25661</v>
      </c>
      <c r="K9665" t="s">
        <v>25662</v>
      </c>
      <c r="L9665" t="s">
        <v>56</v>
      </c>
      <c r="M9665">
        <v>10666.561900000001</v>
      </c>
      <c r="N9665">
        <v>176</v>
      </c>
      <c r="O9665" t="s">
        <v>39</v>
      </c>
      <c r="P9665" t="s">
        <v>39</v>
      </c>
      <c r="Q9665" s="2">
        <v>44486</v>
      </c>
      <c r="R9665" t="s">
        <v>44</v>
      </c>
      <c r="S9665" t="s">
        <v>45</v>
      </c>
      <c r="T9665">
        <f>_xlfn.DAYS(Raw_data_US_healthcare[[#This Row],[Discharge Date]],Raw_data_US_healthcare[[#This Row],[Date of Admission]])</f>
        <v>1</v>
      </c>
    </row>
    <row r="9666" spans="1:20" x14ac:dyDescent="0.3">
      <c r="A9666" t="s">
        <v>26511</v>
      </c>
      <c r="B9666" t="s">
        <v>25663</v>
      </c>
      <c r="C9666">
        <v>53</v>
      </c>
      <c r="D9666" t="str">
        <f>IF(Raw_data_US_healthcare[[#This Row],[Age]]&lt;35,"Young",IF(Raw_data_US_healthcare[[#This Row],[Age]]&lt;60,"Middle","Senior"))</f>
        <v>Middle</v>
      </c>
      <c r="E9666" t="s">
        <v>16</v>
      </c>
      <c r="F9666" t="s">
        <v>27</v>
      </c>
      <c r="G9666" t="s">
        <v>27</v>
      </c>
      <c r="H9666" t="s">
        <v>36</v>
      </c>
      <c r="I9666" s="2">
        <v>45044</v>
      </c>
      <c r="J9666" t="s">
        <v>25664</v>
      </c>
      <c r="K9666" t="s">
        <v>25665</v>
      </c>
      <c r="L9666" t="s">
        <v>52</v>
      </c>
      <c r="M9666">
        <v>6240.5505999999996</v>
      </c>
      <c r="N9666">
        <v>348</v>
      </c>
      <c r="O9666" t="s">
        <v>22</v>
      </c>
      <c r="P9666" t="s">
        <v>22</v>
      </c>
      <c r="Q9666" s="2">
        <v>45045</v>
      </c>
      <c r="R9666" t="s">
        <v>83</v>
      </c>
      <c r="S9666" t="s">
        <v>45</v>
      </c>
      <c r="T9666">
        <f>_xlfn.DAYS(Raw_data_US_healthcare[[#This Row],[Discharge Date]],Raw_data_US_healthcare[[#This Row],[Date of Admission]])</f>
        <v>1</v>
      </c>
    </row>
    <row r="9667" spans="1:20" x14ac:dyDescent="0.3">
      <c r="A9667" t="s">
        <v>26511</v>
      </c>
      <c r="B9667" t="s">
        <v>25666</v>
      </c>
      <c r="C9667">
        <v>24</v>
      </c>
      <c r="D9667" t="str">
        <f>IF(Raw_data_US_healthcare[[#This Row],[Age]]&lt;35,"Young",IF(Raw_data_US_healthcare[[#This Row],[Age]]&lt;60,"Middle","Senior"))</f>
        <v>Young</v>
      </c>
      <c r="E9667" t="s">
        <v>16</v>
      </c>
      <c r="F9667" t="s">
        <v>88</v>
      </c>
      <c r="G9667" t="s">
        <v>88</v>
      </c>
      <c r="H9667" t="s">
        <v>36</v>
      </c>
      <c r="I9667" s="2">
        <v>43816</v>
      </c>
      <c r="J9667" t="s">
        <v>25667</v>
      </c>
      <c r="K9667" t="s">
        <v>25668</v>
      </c>
      <c r="L9667" t="s">
        <v>52</v>
      </c>
      <c r="M9667">
        <v>21379.707600000002</v>
      </c>
      <c r="N9667">
        <v>491</v>
      </c>
      <c r="O9667" t="s">
        <v>22</v>
      </c>
      <c r="P9667" t="s">
        <v>22</v>
      </c>
      <c r="Q9667" s="2">
        <v>43836</v>
      </c>
      <c r="R9667" t="s">
        <v>44</v>
      </c>
      <c r="S9667" t="s">
        <v>45</v>
      </c>
      <c r="T9667">
        <f>_xlfn.DAYS(Raw_data_US_healthcare[[#This Row],[Discharge Date]],Raw_data_US_healthcare[[#This Row],[Date of Admission]])</f>
        <v>20</v>
      </c>
    </row>
    <row r="9668" spans="1:20" x14ac:dyDescent="0.3">
      <c r="A9668" t="s">
        <v>26512</v>
      </c>
      <c r="B9668" t="s">
        <v>25669</v>
      </c>
      <c r="C9668">
        <v>51</v>
      </c>
      <c r="D9668" t="str">
        <f>IF(Raw_data_US_healthcare[[#This Row],[Age]]&lt;35,"Young",IF(Raw_data_US_healthcare[[#This Row],[Age]]&lt;60,"Middle","Senior"))</f>
        <v>Middle</v>
      </c>
      <c r="E9668" t="s">
        <v>26</v>
      </c>
      <c r="F9668" t="s">
        <v>62</v>
      </c>
      <c r="G9668" t="s">
        <v>62</v>
      </c>
      <c r="H9668" t="s">
        <v>28</v>
      </c>
      <c r="I9668" s="2">
        <v>44613</v>
      </c>
      <c r="J9668" t="s">
        <v>25670</v>
      </c>
      <c r="K9668" t="s">
        <v>25671</v>
      </c>
      <c r="L9668" t="s">
        <v>56</v>
      </c>
      <c r="M9668">
        <v>2543.2766000000001</v>
      </c>
      <c r="N9668">
        <v>384</v>
      </c>
      <c r="O9668" t="s">
        <v>39</v>
      </c>
      <c r="P9668" t="s">
        <v>39</v>
      </c>
      <c r="Q9668" s="2">
        <v>44635</v>
      </c>
      <c r="R9668" t="s">
        <v>83</v>
      </c>
      <c r="S9668" t="s">
        <v>33</v>
      </c>
      <c r="T9668">
        <f>_xlfn.DAYS(Raw_data_US_healthcare[[#This Row],[Discharge Date]],Raw_data_US_healthcare[[#This Row],[Date of Admission]])</f>
        <v>22</v>
      </c>
    </row>
    <row r="9669" spans="1:20" x14ac:dyDescent="0.3">
      <c r="A9669" t="s">
        <v>26511</v>
      </c>
      <c r="B9669" t="s">
        <v>25672</v>
      </c>
      <c r="C9669">
        <v>85</v>
      </c>
      <c r="D9669" t="str">
        <f>IF(Raw_data_US_healthcare[[#This Row],[Age]]&lt;35,"Young",IF(Raw_data_US_healthcare[[#This Row],[Age]]&lt;60,"Middle","Senior"))</f>
        <v>Senior</v>
      </c>
      <c r="E9669" t="s">
        <v>16</v>
      </c>
      <c r="F9669" t="s">
        <v>62</v>
      </c>
      <c r="G9669" t="s">
        <v>62</v>
      </c>
      <c r="H9669" t="s">
        <v>18</v>
      </c>
      <c r="I9669" s="2">
        <v>43514</v>
      </c>
      <c r="J9669" t="s">
        <v>25673</v>
      </c>
      <c r="K9669" t="s">
        <v>25674</v>
      </c>
      <c r="L9669" t="s">
        <v>21</v>
      </c>
      <c r="M9669">
        <v>12602.892599999999</v>
      </c>
      <c r="N9669">
        <v>350</v>
      </c>
      <c r="O9669" t="s">
        <v>39</v>
      </c>
      <c r="P9669" t="s">
        <v>39</v>
      </c>
      <c r="Q9669" s="2">
        <v>43522</v>
      </c>
      <c r="R9669" t="s">
        <v>32</v>
      </c>
      <c r="S9669" t="s">
        <v>24</v>
      </c>
      <c r="T9669">
        <f>_xlfn.DAYS(Raw_data_US_healthcare[[#This Row],[Discharge Date]],Raw_data_US_healthcare[[#This Row],[Date of Admission]])</f>
        <v>8</v>
      </c>
    </row>
    <row r="9670" spans="1:20" x14ac:dyDescent="0.3">
      <c r="A9670" t="s">
        <v>26512</v>
      </c>
      <c r="B9670" t="s">
        <v>25675</v>
      </c>
      <c r="C9670">
        <v>48</v>
      </c>
      <c r="D9670" t="str">
        <f>IF(Raw_data_US_healthcare[[#This Row],[Age]]&lt;35,"Young",IF(Raw_data_US_healthcare[[#This Row],[Age]]&lt;60,"Middle","Senior"))</f>
        <v>Middle</v>
      </c>
      <c r="E9670" t="s">
        <v>26</v>
      </c>
      <c r="F9670" t="s">
        <v>35</v>
      </c>
      <c r="G9670" t="s">
        <v>35</v>
      </c>
      <c r="H9670" t="s">
        <v>28</v>
      </c>
      <c r="I9670" s="2">
        <v>44288</v>
      </c>
      <c r="J9670" t="s">
        <v>25676</v>
      </c>
      <c r="K9670" t="s">
        <v>25677</v>
      </c>
      <c r="L9670" t="s">
        <v>56</v>
      </c>
      <c r="M9670">
        <v>8729.4822999999997</v>
      </c>
      <c r="N9670">
        <v>293</v>
      </c>
      <c r="O9670" t="s">
        <v>43</v>
      </c>
      <c r="P9670" t="s">
        <v>43</v>
      </c>
      <c r="Q9670" s="2">
        <v>44309</v>
      </c>
      <c r="R9670" t="s">
        <v>32</v>
      </c>
      <c r="S9670" t="s">
        <v>33</v>
      </c>
      <c r="T9670">
        <f>_xlfn.DAYS(Raw_data_US_healthcare[[#This Row],[Discharge Date]],Raw_data_US_healthcare[[#This Row],[Date of Admission]])</f>
        <v>21</v>
      </c>
    </row>
    <row r="9671" spans="1:20" x14ac:dyDescent="0.3">
      <c r="A9671" t="s">
        <v>26511</v>
      </c>
      <c r="B9671" t="s">
        <v>25678</v>
      </c>
      <c r="C9671">
        <v>28</v>
      </c>
      <c r="D9671" t="str">
        <f>IF(Raw_data_US_healthcare[[#This Row],[Age]]&lt;35,"Young",IF(Raw_data_US_healthcare[[#This Row],[Age]]&lt;60,"Middle","Senior"))</f>
        <v>Young</v>
      </c>
      <c r="E9671" t="s">
        <v>16</v>
      </c>
      <c r="F9671" t="s">
        <v>35</v>
      </c>
      <c r="G9671" t="s">
        <v>35</v>
      </c>
      <c r="H9671" t="s">
        <v>69</v>
      </c>
      <c r="I9671" s="2">
        <v>43595</v>
      </c>
      <c r="J9671" t="s">
        <v>25679</v>
      </c>
      <c r="K9671" t="s">
        <v>15672</v>
      </c>
      <c r="L9671" t="s">
        <v>60</v>
      </c>
      <c r="M9671">
        <v>32394.222099999999</v>
      </c>
      <c r="N9671">
        <v>182</v>
      </c>
      <c r="O9671" t="s">
        <v>22</v>
      </c>
      <c r="P9671" t="s">
        <v>22</v>
      </c>
      <c r="Q9671" s="2">
        <v>43598</v>
      </c>
      <c r="R9671" t="s">
        <v>32</v>
      </c>
      <c r="S9671" t="s">
        <v>24</v>
      </c>
      <c r="T9671">
        <f>_xlfn.DAYS(Raw_data_US_healthcare[[#This Row],[Discharge Date]],Raw_data_US_healthcare[[#This Row],[Date of Admission]])</f>
        <v>3</v>
      </c>
    </row>
    <row r="9672" spans="1:20" x14ac:dyDescent="0.3">
      <c r="A9672" t="s">
        <v>26512</v>
      </c>
      <c r="B9672" t="s">
        <v>25680</v>
      </c>
      <c r="C9672">
        <v>29</v>
      </c>
      <c r="D9672" t="str">
        <f>IF(Raw_data_US_healthcare[[#This Row],[Age]]&lt;35,"Young",IF(Raw_data_US_healthcare[[#This Row],[Age]]&lt;60,"Middle","Senior"))</f>
        <v>Young</v>
      </c>
      <c r="E9672" t="s">
        <v>26</v>
      </c>
      <c r="F9672" t="s">
        <v>17</v>
      </c>
      <c r="G9672" t="s">
        <v>17</v>
      </c>
      <c r="H9672" t="s">
        <v>26514</v>
      </c>
      <c r="I9672" s="2">
        <v>44839</v>
      </c>
      <c r="J9672" t="s">
        <v>25681</v>
      </c>
      <c r="K9672" t="s">
        <v>25682</v>
      </c>
      <c r="L9672" t="s">
        <v>60</v>
      </c>
      <c r="M9672">
        <v>16393.5445</v>
      </c>
      <c r="N9672">
        <v>183</v>
      </c>
      <c r="O9672" t="s">
        <v>22</v>
      </c>
      <c r="P9672" t="s">
        <v>22</v>
      </c>
      <c r="Q9672" s="2">
        <v>44841</v>
      </c>
      <c r="R9672" t="s">
        <v>23</v>
      </c>
      <c r="S9672" t="s">
        <v>24</v>
      </c>
      <c r="T9672">
        <f>_xlfn.DAYS(Raw_data_US_healthcare[[#This Row],[Discharge Date]],Raw_data_US_healthcare[[#This Row],[Date of Admission]])</f>
        <v>2</v>
      </c>
    </row>
    <row r="9673" spans="1:20" x14ac:dyDescent="0.3">
      <c r="A9673" t="s">
        <v>26512</v>
      </c>
      <c r="B9673" t="s">
        <v>25683</v>
      </c>
      <c r="C9673">
        <v>78</v>
      </c>
      <c r="D9673" t="str">
        <f>IF(Raw_data_US_healthcare[[#This Row],[Age]]&lt;35,"Young",IF(Raw_data_US_healthcare[[#This Row],[Age]]&lt;60,"Middle","Senior"))</f>
        <v>Senior</v>
      </c>
      <c r="E9673" t="s">
        <v>26</v>
      </c>
      <c r="F9673" t="s">
        <v>17</v>
      </c>
      <c r="G9673" t="s">
        <v>17</v>
      </c>
      <c r="H9673" t="s">
        <v>69</v>
      </c>
      <c r="I9673" s="2">
        <v>44600</v>
      </c>
      <c r="J9673" t="s">
        <v>25684</v>
      </c>
      <c r="K9673" t="s">
        <v>25685</v>
      </c>
      <c r="L9673" t="s">
        <v>21</v>
      </c>
      <c r="M9673">
        <v>52881.7745</v>
      </c>
      <c r="N9673">
        <v>235</v>
      </c>
      <c r="O9673" t="s">
        <v>43</v>
      </c>
      <c r="P9673" t="s">
        <v>43</v>
      </c>
      <c r="Q9673" s="2">
        <v>44629</v>
      </c>
      <c r="R9673" t="s">
        <v>83</v>
      </c>
      <c r="S9673" t="s">
        <v>45</v>
      </c>
      <c r="T9673">
        <f>_xlfn.DAYS(Raw_data_US_healthcare[[#This Row],[Discharge Date]],Raw_data_US_healthcare[[#This Row],[Date of Admission]])</f>
        <v>29</v>
      </c>
    </row>
    <row r="9674" spans="1:20" x14ac:dyDescent="0.3">
      <c r="A9674" t="s">
        <v>26511</v>
      </c>
      <c r="B9674" t="s">
        <v>25686</v>
      </c>
      <c r="C9674">
        <v>64</v>
      </c>
      <c r="D9674" t="str">
        <f>IF(Raw_data_US_healthcare[[#This Row],[Age]]&lt;35,"Young",IF(Raw_data_US_healthcare[[#This Row],[Age]]&lt;60,"Middle","Senior"))</f>
        <v>Senior</v>
      </c>
      <c r="E9674" t="s">
        <v>16</v>
      </c>
      <c r="F9674" t="s">
        <v>27</v>
      </c>
      <c r="G9674" t="s">
        <v>27</v>
      </c>
      <c r="H9674" t="s">
        <v>69</v>
      </c>
      <c r="I9674" s="2">
        <v>45071</v>
      </c>
      <c r="J9674" t="s">
        <v>25687</v>
      </c>
      <c r="K9674" t="s">
        <v>25688</v>
      </c>
      <c r="L9674" t="s">
        <v>21</v>
      </c>
      <c r="M9674">
        <v>36253.438699999999</v>
      </c>
      <c r="N9674">
        <v>363</v>
      </c>
      <c r="O9674" t="s">
        <v>22</v>
      </c>
      <c r="P9674" t="s">
        <v>22</v>
      </c>
      <c r="Q9674" s="2">
        <v>45075</v>
      </c>
      <c r="R9674" t="s">
        <v>44</v>
      </c>
      <c r="S9674" t="s">
        <v>33</v>
      </c>
      <c r="T9674">
        <f>_xlfn.DAYS(Raw_data_US_healthcare[[#This Row],[Discharge Date]],Raw_data_US_healthcare[[#This Row],[Date of Admission]])</f>
        <v>4</v>
      </c>
    </row>
    <row r="9675" spans="1:20" x14ac:dyDescent="0.3">
      <c r="A9675" t="s">
        <v>26511</v>
      </c>
      <c r="B9675" t="s">
        <v>25689</v>
      </c>
      <c r="C9675">
        <v>23</v>
      </c>
      <c r="D9675" t="str">
        <f>IF(Raw_data_US_healthcare[[#This Row],[Age]]&lt;35,"Young",IF(Raw_data_US_healthcare[[#This Row],[Age]]&lt;60,"Middle","Senior"))</f>
        <v>Young</v>
      </c>
      <c r="E9675" t="s">
        <v>16</v>
      </c>
      <c r="F9675" t="s">
        <v>49</v>
      </c>
      <c r="G9675" t="s">
        <v>49</v>
      </c>
      <c r="H9675" t="s">
        <v>18</v>
      </c>
      <c r="I9675" s="2">
        <v>44863</v>
      </c>
      <c r="J9675" t="s">
        <v>25690</v>
      </c>
      <c r="K9675" t="s">
        <v>25691</v>
      </c>
      <c r="L9675" t="s">
        <v>52</v>
      </c>
      <c r="M9675">
        <v>7865.9237999999996</v>
      </c>
      <c r="N9675">
        <v>404</v>
      </c>
      <c r="O9675" t="s">
        <v>39</v>
      </c>
      <c r="P9675" t="s">
        <v>39</v>
      </c>
      <c r="Q9675" s="2">
        <v>44888</v>
      </c>
      <c r="R9675" t="s">
        <v>48</v>
      </c>
      <c r="S9675" t="s">
        <v>24</v>
      </c>
      <c r="T9675">
        <f>_xlfn.DAYS(Raw_data_US_healthcare[[#This Row],[Discharge Date]],Raw_data_US_healthcare[[#This Row],[Date of Admission]])</f>
        <v>25</v>
      </c>
    </row>
    <row r="9676" spans="1:20" x14ac:dyDescent="0.3">
      <c r="A9676" t="s">
        <v>26511</v>
      </c>
      <c r="B9676" t="s">
        <v>25692</v>
      </c>
      <c r="C9676">
        <v>40</v>
      </c>
      <c r="D9676" t="str">
        <f>IF(Raw_data_US_healthcare[[#This Row],[Age]]&lt;35,"Young",IF(Raw_data_US_healthcare[[#This Row],[Age]]&lt;60,"Middle","Senior"))</f>
        <v>Middle</v>
      </c>
      <c r="E9676" t="s">
        <v>16</v>
      </c>
      <c r="F9676" t="s">
        <v>17</v>
      </c>
      <c r="G9676" t="s">
        <v>17</v>
      </c>
      <c r="H9676" t="s">
        <v>36</v>
      </c>
      <c r="I9676" s="2">
        <v>43534</v>
      </c>
      <c r="J9676" t="s">
        <v>25693</v>
      </c>
      <c r="K9676" t="s">
        <v>25694</v>
      </c>
      <c r="L9676" t="s">
        <v>60</v>
      </c>
      <c r="M9676">
        <v>16986.050599999999</v>
      </c>
      <c r="N9676">
        <v>463</v>
      </c>
      <c r="O9676" t="s">
        <v>22</v>
      </c>
      <c r="P9676" t="s">
        <v>22</v>
      </c>
      <c r="Q9676" s="2">
        <v>43538</v>
      </c>
      <c r="R9676" t="s">
        <v>23</v>
      </c>
      <c r="S9676" t="s">
        <v>33</v>
      </c>
      <c r="T9676">
        <f>_xlfn.DAYS(Raw_data_US_healthcare[[#This Row],[Discharge Date]],Raw_data_US_healthcare[[#This Row],[Date of Admission]])</f>
        <v>4</v>
      </c>
    </row>
    <row r="9677" spans="1:20" x14ac:dyDescent="0.3">
      <c r="A9677" t="s">
        <v>26511</v>
      </c>
      <c r="B9677" t="s">
        <v>18506</v>
      </c>
      <c r="C9677">
        <v>60</v>
      </c>
      <c r="D9677" t="str">
        <f>IF(Raw_data_US_healthcare[[#This Row],[Age]]&lt;35,"Young",IF(Raw_data_US_healthcare[[#This Row],[Age]]&lt;60,"Middle","Senior"))</f>
        <v>Senior</v>
      </c>
      <c r="E9677" t="s">
        <v>16</v>
      </c>
      <c r="F9677" t="s">
        <v>35</v>
      </c>
      <c r="G9677" t="s">
        <v>35</v>
      </c>
      <c r="H9677" t="s">
        <v>36</v>
      </c>
      <c r="I9677" s="2">
        <v>44089</v>
      </c>
      <c r="J9677" t="s">
        <v>25695</v>
      </c>
      <c r="K9677" t="s">
        <v>1612</v>
      </c>
      <c r="L9677" t="s">
        <v>21</v>
      </c>
      <c r="M9677">
        <v>2904.1395000000002</v>
      </c>
      <c r="N9677">
        <v>360</v>
      </c>
      <c r="O9677" t="s">
        <v>43</v>
      </c>
      <c r="P9677" t="s">
        <v>43</v>
      </c>
      <c r="Q9677" s="2">
        <v>44112</v>
      </c>
      <c r="R9677" t="s">
        <v>44</v>
      </c>
      <c r="S9677" t="s">
        <v>45</v>
      </c>
      <c r="T9677">
        <f>_xlfn.DAYS(Raw_data_US_healthcare[[#This Row],[Discharge Date]],Raw_data_US_healthcare[[#This Row],[Date of Admission]])</f>
        <v>23</v>
      </c>
    </row>
    <row r="9678" spans="1:20" x14ac:dyDescent="0.3">
      <c r="A9678" t="s">
        <v>26512</v>
      </c>
      <c r="B9678" t="s">
        <v>25696</v>
      </c>
      <c r="C9678">
        <v>32</v>
      </c>
      <c r="D9678" t="str">
        <f>IF(Raw_data_US_healthcare[[#This Row],[Age]]&lt;35,"Young",IF(Raw_data_US_healthcare[[#This Row],[Age]]&lt;60,"Middle","Senior"))</f>
        <v>Young</v>
      </c>
      <c r="E9678" t="s">
        <v>26</v>
      </c>
      <c r="F9678" t="s">
        <v>228</v>
      </c>
      <c r="G9678" t="s">
        <v>228</v>
      </c>
      <c r="H9678" t="s">
        <v>28</v>
      </c>
      <c r="I9678" s="2">
        <v>43758</v>
      </c>
      <c r="J9678" t="s">
        <v>25697</v>
      </c>
      <c r="K9678" t="s">
        <v>10995</v>
      </c>
      <c r="L9678" t="s">
        <v>60</v>
      </c>
      <c r="M9678">
        <v>25333.7183</v>
      </c>
      <c r="N9678">
        <v>340</v>
      </c>
      <c r="O9678" t="s">
        <v>39</v>
      </c>
      <c r="P9678" t="s">
        <v>39</v>
      </c>
      <c r="Q9678" s="2">
        <v>43772</v>
      </c>
      <c r="R9678" t="s">
        <v>23</v>
      </c>
      <c r="S9678" t="s">
        <v>24</v>
      </c>
      <c r="T9678">
        <f>_xlfn.DAYS(Raw_data_US_healthcare[[#This Row],[Discharge Date]],Raw_data_US_healthcare[[#This Row],[Date of Admission]])</f>
        <v>14</v>
      </c>
    </row>
    <row r="9679" spans="1:20" x14ac:dyDescent="0.3">
      <c r="A9679" t="s">
        <v>26512</v>
      </c>
      <c r="B9679" t="s">
        <v>25698</v>
      </c>
      <c r="C9679">
        <v>57</v>
      </c>
      <c r="D9679" t="str">
        <f>IF(Raw_data_US_healthcare[[#This Row],[Age]]&lt;35,"Young",IF(Raw_data_US_healthcare[[#This Row],[Age]]&lt;60,"Middle","Senior"))</f>
        <v>Middle</v>
      </c>
      <c r="E9679" t="s">
        <v>26</v>
      </c>
      <c r="F9679" t="s">
        <v>49</v>
      </c>
      <c r="G9679" t="s">
        <v>49</v>
      </c>
      <c r="H9679" t="s">
        <v>36</v>
      </c>
      <c r="I9679" s="2">
        <v>44710</v>
      </c>
      <c r="J9679" t="s">
        <v>25699</v>
      </c>
      <c r="K9679" t="s">
        <v>25700</v>
      </c>
      <c r="L9679" t="s">
        <v>31</v>
      </c>
      <c r="M9679">
        <v>11812.5484</v>
      </c>
      <c r="N9679">
        <v>191</v>
      </c>
      <c r="O9679" t="s">
        <v>22</v>
      </c>
      <c r="P9679" t="s">
        <v>22</v>
      </c>
      <c r="Q9679" s="2">
        <v>44714</v>
      </c>
      <c r="R9679" t="s">
        <v>83</v>
      </c>
      <c r="S9679" t="s">
        <v>24</v>
      </c>
      <c r="T9679">
        <f>_xlfn.DAYS(Raw_data_US_healthcare[[#This Row],[Discharge Date]],Raw_data_US_healthcare[[#This Row],[Date of Admission]])</f>
        <v>4</v>
      </c>
    </row>
    <row r="9680" spans="1:20" x14ac:dyDescent="0.3">
      <c r="A9680" t="s">
        <v>26511</v>
      </c>
      <c r="B9680" t="s">
        <v>25701</v>
      </c>
      <c r="C9680">
        <v>78</v>
      </c>
      <c r="D9680" t="str">
        <f>IF(Raw_data_US_healthcare[[#This Row],[Age]]&lt;35,"Young",IF(Raw_data_US_healthcare[[#This Row],[Age]]&lt;60,"Middle","Senior"))</f>
        <v>Senior</v>
      </c>
      <c r="E9680" t="s">
        <v>16</v>
      </c>
      <c r="F9680" t="s">
        <v>27</v>
      </c>
      <c r="G9680" t="s">
        <v>27</v>
      </c>
      <c r="H9680" t="s">
        <v>18</v>
      </c>
      <c r="I9680" s="2">
        <v>43584</v>
      </c>
      <c r="J9680" t="s">
        <v>25702</v>
      </c>
      <c r="K9680" t="s">
        <v>5377</v>
      </c>
      <c r="L9680" t="s">
        <v>21</v>
      </c>
      <c r="M9680">
        <v>23602.737000000001</v>
      </c>
      <c r="N9680">
        <v>250</v>
      </c>
      <c r="O9680" t="s">
        <v>39</v>
      </c>
      <c r="P9680" t="s">
        <v>39</v>
      </c>
      <c r="Q9680" s="2">
        <v>43608</v>
      </c>
      <c r="R9680" t="s">
        <v>44</v>
      </c>
      <c r="S9680" t="s">
        <v>33</v>
      </c>
      <c r="T9680">
        <f>_xlfn.DAYS(Raw_data_US_healthcare[[#This Row],[Discharge Date]],Raw_data_US_healthcare[[#This Row],[Date of Admission]])</f>
        <v>24</v>
      </c>
    </row>
    <row r="9681" spans="1:20" x14ac:dyDescent="0.3">
      <c r="A9681" t="s">
        <v>26511</v>
      </c>
      <c r="B9681" t="s">
        <v>25703</v>
      </c>
      <c r="C9681">
        <v>72</v>
      </c>
      <c r="D9681" t="str">
        <f>IF(Raw_data_US_healthcare[[#This Row],[Age]]&lt;35,"Young",IF(Raw_data_US_healthcare[[#This Row],[Age]]&lt;60,"Middle","Senior"))</f>
        <v>Senior</v>
      </c>
      <c r="E9681" t="s">
        <v>16</v>
      </c>
      <c r="F9681" t="s">
        <v>88</v>
      </c>
      <c r="G9681" t="s">
        <v>88</v>
      </c>
      <c r="H9681" t="s">
        <v>69</v>
      </c>
      <c r="I9681" s="2">
        <v>44097</v>
      </c>
      <c r="J9681" t="s">
        <v>25704</v>
      </c>
      <c r="K9681" t="s">
        <v>25705</v>
      </c>
      <c r="L9681" t="s">
        <v>21</v>
      </c>
      <c r="M9681">
        <v>24010.591899999999</v>
      </c>
      <c r="N9681">
        <v>420</v>
      </c>
      <c r="O9681" t="s">
        <v>39</v>
      </c>
      <c r="P9681" t="s">
        <v>39</v>
      </c>
      <c r="Q9681" s="2">
        <v>44112</v>
      </c>
      <c r="R9681" t="s">
        <v>44</v>
      </c>
      <c r="S9681" t="s">
        <v>33</v>
      </c>
      <c r="T9681">
        <f>_xlfn.DAYS(Raw_data_US_healthcare[[#This Row],[Discharge Date]],Raw_data_US_healthcare[[#This Row],[Date of Admission]])</f>
        <v>15</v>
      </c>
    </row>
    <row r="9682" spans="1:20" x14ac:dyDescent="0.3">
      <c r="A9682" t="s">
        <v>26512</v>
      </c>
      <c r="B9682" t="s">
        <v>25706</v>
      </c>
      <c r="C9682">
        <v>49</v>
      </c>
      <c r="D9682" t="str">
        <f>IF(Raw_data_US_healthcare[[#This Row],[Age]]&lt;35,"Young",IF(Raw_data_US_healthcare[[#This Row],[Age]]&lt;60,"Middle","Senior"))</f>
        <v>Middle</v>
      </c>
      <c r="E9682" t="s">
        <v>26</v>
      </c>
      <c r="F9682" t="s">
        <v>27</v>
      </c>
      <c r="G9682" t="s">
        <v>27</v>
      </c>
      <c r="H9682" t="s">
        <v>36</v>
      </c>
      <c r="I9682" s="2">
        <v>44159</v>
      </c>
      <c r="J9682" t="s">
        <v>25707</v>
      </c>
      <c r="K9682" t="s">
        <v>25708</v>
      </c>
      <c r="L9682" t="s">
        <v>31</v>
      </c>
      <c r="M9682">
        <v>8629.1605999999992</v>
      </c>
      <c r="N9682">
        <v>357</v>
      </c>
      <c r="O9682" t="s">
        <v>43</v>
      </c>
      <c r="P9682" t="s">
        <v>43</v>
      </c>
      <c r="Q9682" s="2">
        <v>44181</v>
      </c>
      <c r="R9682" t="s">
        <v>23</v>
      </c>
      <c r="S9682" t="s">
        <v>24</v>
      </c>
      <c r="T9682">
        <f>_xlfn.DAYS(Raw_data_US_healthcare[[#This Row],[Discharge Date]],Raw_data_US_healthcare[[#This Row],[Date of Admission]])</f>
        <v>22</v>
      </c>
    </row>
    <row r="9683" spans="1:20" x14ac:dyDescent="0.3">
      <c r="A9683" t="s">
        <v>26511</v>
      </c>
      <c r="B9683" t="s">
        <v>25709</v>
      </c>
      <c r="C9683">
        <v>48</v>
      </c>
      <c r="D9683" t="str">
        <f>IF(Raw_data_US_healthcare[[#This Row],[Age]]&lt;35,"Young",IF(Raw_data_US_healthcare[[#This Row],[Age]]&lt;60,"Middle","Senior"))</f>
        <v>Middle</v>
      </c>
      <c r="E9683" t="s">
        <v>16</v>
      </c>
      <c r="F9683" t="s">
        <v>228</v>
      </c>
      <c r="G9683" t="s">
        <v>228</v>
      </c>
      <c r="H9683" t="s">
        <v>69</v>
      </c>
      <c r="I9683" s="2">
        <v>44602</v>
      </c>
      <c r="J9683" t="s">
        <v>25710</v>
      </c>
      <c r="K9683" t="s">
        <v>25711</v>
      </c>
      <c r="L9683" t="s">
        <v>52</v>
      </c>
      <c r="M9683">
        <v>13823.1996</v>
      </c>
      <c r="N9683">
        <v>108</v>
      </c>
      <c r="O9683" t="s">
        <v>43</v>
      </c>
      <c r="P9683" t="s">
        <v>43</v>
      </c>
      <c r="Q9683" s="2">
        <v>44607</v>
      </c>
      <c r="R9683" t="s">
        <v>23</v>
      </c>
      <c r="S9683" t="s">
        <v>33</v>
      </c>
      <c r="T9683">
        <f>_xlfn.DAYS(Raw_data_US_healthcare[[#This Row],[Discharge Date]],Raw_data_US_healthcare[[#This Row],[Date of Admission]])</f>
        <v>5</v>
      </c>
    </row>
    <row r="9684" spans="1:20" x14ac:dyDescent="0.3">
      <c r="A9684" t="s">
        <v>26512</v>
      </c>
      <c r="B9684" t="s">
        <v>25712</v>
      </c>
      <c r="C9684">
        <v>82</v>
      </c>
      <c r="D9684" t="str">
        <f>IF(Raw_data_US_healthcare[[#This Row],[Age]]&lt;35,"Young",IF(Raw_data_US_healthcare[[#This Row],[Age]]&lt;60,"Middle","Senior"))</f>
        <v>Senior</v>
      </c>
      <c r="E9684" t="s">
        <v>26</v>
      </c>
      <c r="F9684" t="s">
        <v>62</v>
      </c>
      <c r="G9684" t="s">
        <v>62</v>
      </c>
      <c r="H9684" t="s">
        <v>26516</v>
      </c>
      <c r="I9684" s="2">
        <v>44509</v>
      </c>
      <c r="J9684" t="s">
        <v>25713</v>
      </c>
      <c r="K9684" t="s">
        <v>25714</v>
      </c>
      <c r="L9684" t="s">
        <v>21</v>
      </c>
      <c r="M9684">
        <v>5674.6391000000003</v>
      </c>
      <c r="N9684">
        <v>208</v>
      </c>
      <c r="O9684" t="s">
        <v>43</v>
      </c>
      <c r="P9684" t="s">
        <v>43</v>
      </c>
      <c r="Q9684" s="2">
        <v>44525</v>
      </c>
      <c r="R9684" t="s">
        <v>44</v>
      </c>
      <c r="S9684" t="s">
        <v>33</v>
      </c>
      <c r="T9684">
        <f>_xlfn.DAYS(Raw_data_US_healthcare[[#This Row],[Discharge Date]],Raw_data_US_healthcare[[#This Row],[Date of Admission]])</f>
        <v>16</v>
      </c>
    </row>
    <row r="9685" spans="1:20" x14ac:dyDescent="0.3">
      <c r="A9685" t="s">
        <v>26512</v>
      </c>
      <c r="B9685" t="s">
        <v>25715</v>
      </c>
      <c r="C9685">
        <v>79</v>
      </c>
      <c r="D9685" t="str">
        <f>IF(Raw_data_US_healthcare[[#This Row],[Age]]&lt;35,"Young",IF(Raw_data_US_healthcare[[#This Row],[Age]]&lt;60,"Middle","Senior"))</f>
        <v>Senior</v>
      </c>
      <c r="E9685" t="s">
        <v>26</v>
      </c>
      <c r="F9685" t="s">
        <v>113</v>
      </c>
      <c r="G9685" t="s">
        <v>113</v>
      </c>
      <c r="H9685" t="s">
        <v>69</v>
      </c>
      <c r="I9685" s="2">
        <v>43981</v>
      </c>
      <c r="J9685" t="s">
        <v>25716</v>
      </c>
      <c r="K9685" t="s">
        <v>25717</v>
      </c>
      <c r="L9685" t="s">
        <v>21</v>
      </c>
      <c r="M9685">
        <v>8658.3840999999993</v>
      </c>
      <c r="N9685">
        <v>475</v>
      </c>
      <c r="O9685" t="s">
        <v>22</v>
      </c>
      <c r="P9685" t="s">
        <v>22</v>
      </c>
      <c r="Q9685" s="2">
        <v>43985</v>
      </c>
      <c r="R9685" t="s">
        <v>83</v>
      </c>
      <c r="S9685" t="s">
        <v>24</v>
      </c>
      <c r="T9685">
        <f>_xlfn.DAYS(Raw_data_US_healthcare[[#This Row],[Discharge Date]],Raw_data_US_healthcare[[#This Row],[Date of Admission]])</f>
        <v>4</v>
      </c>
    </row>
    <row r="9686" spans="1:20" x14ac:dyDescent="0.3">
      <c r="A9686" t="s">
        <v>26511</v>
      </c>
      <c r="B9686" t="s">
        <v>25718</v>
      </c>
      <c r="C9686">
        <v>21</v>
      </c>
      <c r="D9686" t="str">
        <f>IF(Raw_data_US_healthcare[[#This Row],[Age]]&lt;35,"Young",IF(Raw_data_US_healthcare[[#This Row],[Age]]&lt;60,"Middle","Senior"))</f>
        <v>Young</v>
      </c>
      <c r="E9686" t="s">
        <v>16</v>
      </c>
      <c r="F9686" t="s">
        <v>62</v>
      </c>
      <c r="G9686" t="s">
        <v>62</v>
      </c>
      <c r="H9686" t="s">
        <v>36</v>
      </c>
      <c r="I9686" s="2">
        <v>43929</v>
      </c>
      <c r="J9686" t="s">
        <v>25719</v>
      </c>
      <c r="K9686" t="s">
        <v>226</v>
      </c>
      <c r="L9686" t="s">
        <v>56</v>
      </c>
      <c r="M9686">
        <v>16097.2569</v>
      </c>
      <c r="N9686">
        <v>178</v>
      </c>
      <c r="O9686" t="s">
        <v>22</v>
      </c>
      <c r="P9686" t="s">
        <v>22</v>
      </c>
      <c r="Q9686" s="2">
        <v>43943</v>
      </c>
      <c r="R9686" t="s">
        <v>32</v>
      </c>
      <c r="S9686" t="s">
        <v>45</v>
      </c>
      <c r="T9686">
        <f>_xlfn.DAYS(Raw_data_US_healthcare[[#This Row],[Discharge Date]],Raw_data_US_healthcare[[#This Row],[Date of Admission]])</f>
        <v>14</v>
      </c>
    </row>
    <row r="9687" spans="1:20" x14ac:dyDescent="0.3">
      <c r="A9687" t="s">
        <v>26511</v>
      </c>
      <c r="B9687" t="s">
        <v>25720</v>
      </c>
      <c r="C9687">
        <v>63</v>
      </c>
      <c r="D9687" t="str">
        <f>IF(Raw_data_US_healthcare[[#This Row],[Age]]&lt;35,"Young",IF(Raw_data_US_healthcare[[#This Row],[Age]]&lt;60,"Middle","Senior"))</f>
        <v>Senior</v>
      </c>
      <c r="E9687" t="s">
        <v>16</v>
      </c>
      <c r="F9687" t="s">
        <v>88</v>
      </c>
      <c r="G9687" t="s">
        <v>88</v>
      </c>
      <c r="H9687" t="s">
        <v>36</v>
      </c>
      <c r="I9687" s="2">
        <v>44531</v>
      </c>
      <c r="J9687" t="s">
        <v>20597</v>
      </c>
      <c r="K9687" t="s">
        <v>25721</v>
      </c>
      <c r="L9687" t="s">
        <v>21</v>
      </c>
      <c r="M9687">
        <v>17823.175999999999</v>
      </c>
      <c r="N9687">
        <v>495</v>
      </c>
      <c r="O9687" t="s">
        <v>43</v>
      </c>
      <c r="P9687" t="s">
        <v>43</v>
      </c>
      <c r="Q9687" s="2">
        <v>44541</v>
      </c>
      <c r="R9687" t="s">
        <v>23</v>
      </c>
      <c r="S9687" t="s">
        <v>24</v>
      </c>
      <c r="T9687">
        <f>_xlfn.DAYS(Raw_data_US_healthcare[[#This Row],[Discharge Date]],Raw_data_US_healthcare[[#This Row],[Date of Admission]])</f>
        <v>10</v>
      </c>
    </row>
    <row r="9688" spans="1:20" x14ac:dyDescent="0.3">
      <c r="A9688" t="s">
        <v>26512</v>
      </c>
      <c r="B9688" t="s">
        <v>25722</v>
      </c>
      <c r="C9688">
        <v>70</v>
      </c>
      <c r="D9688" t="str">
        <f>IF(Raw_data_US_healthcare[[#This Row],[Age]]&lt;35,"Young",IF(Raw_data_US_healthcare[[#This Row],[Age]]&lt;60,"Middle","Senior"))</f>
        <v>Senior</v>
      </c>
      <c r="E9688" t="s">
        <v>26</v>
      </c>
      <c r="F9688" t="s">
        <v>27</v>
      </c>
      <c r="G9688" t="s">
        <v>27</v>
      </c>
      <c r="H9688" t="s">
        <v>69</v>
      </c>
      <c r="I9688" s="2">
        <v>43720</v>
      </c>
      <c r="J9688" t="s">
        <v>25723</v>
      </c>
      <c r="K9688" t="s">
        <v>25724</v>
      </c>
      <c r="L9688" t="s">
        <v>21</v>
      </c>
      <c r="M9688">
        <v>38090.938399999999</v>
      </c>
      <c r="N9688">
        <v>298</v>
      </c>
      <c r="O9688" t="s">
        <v>39</v>
      </c>
      <c r="P9688" t="s">
        <v>39</v>
      </c>
      <c r="Q9688" s="2">
        <v>43745</v>
      </c>
      <c r="R9688" t="s">
        <v>32</v>
      </c>
      <c r="S9688" t="s">
        <v>24</v>
      </c>
      <c r="T9688">
        <f>_xlfn.DAYS(Raw_data_US_healthcare[[#This Row],[Discharge Date]],Raw_data_US_healthcare[[#This Row],[Date of Admission]])</f>
        <v>25</v>
      </c>
    </row>
    <row r="9689" spans="1:20" x14ac:dyDescent="0.3">
      <c r="A9689" t="s">
        <v>26512</v>
      </c>
      <c r="B9689" t="s">
        <v>25725</v>
      </c>
      <c r="C9689">
        <v>37</v>
      </c>
      <c r="D9689" t="str">
        <f>IF(Raw_data_US_healthcare[[#This Row],[Age]]&lt;35,"Young",IF(Raw_data_US_healthcare[[#This Row],[Age]]&lt;60,"Middle","Senior"))</f>
        <v>Middle</v>
      </c>
      <c r="E9689" t="s">
        <v>26</v>
      </c>
      <c r="F9689" t="s">
        <v>17</v>
      </c>
      <c r="G9689" t="s">
        <v>17</v>
      </c>
      <c r="H9689" t="s">
        <v>26514</v>
      </c>
      <c r="I9689" s="2">
        <v>44576</v>
      </c>
      <c r="J9689" t="s">
        <v>25726</v>
      </c>
      <c r="K9689" t="s">
        <v>25727</v>
      </c>
      <c r="L9689" t="s">
        <v>21</v>
      </c>
      <c r="M9689">
        <v>25144.719000000001</v>
      </c>
      <c r="N9689">
        <v>219</v>
      </c>
      <c r="O9689" t="s">
        <v>22</v>
      </c>
      <c r="P9689" t="s">
        <v>22</v>
      </c>
      <c r="Q9689" s="2">
        <v>44577</v>
      </c>
      <c r="R9689" t="s">
        <v>48</v>
      </c>
      <c r="S9689" t="s">
        <v>33</v>
      </c>
      <c r="T9689">
        <f>_xlfn.DAYS(Raw_data_US_healthcare[[#This Row],[Discharge Date]],Raw_data_US_healthcare[[#This Row],[Date of Admission]])</f>
        <v>1</v>
      </c>
    </row>
    <row r="9690" spans="1:20" x14ac:dyDescent="0.3">
      <c r="A9690" t="s">
        <v>26512</v>
      </c>
      <c r="B9690" t="s">
        <v>25728</v>
      </c>
      <c r="C9690">
        <v>77</v>
      </c>
      <c r="D9690" t="str">
        <f>IF(Raw_data_US_healthcare[[#This Row],[Age]]&lt;35,"Young",IF(Raw_data_US_healthcare[[#This Row],[Age]]&lt;60,"Middle","Senior"))</f>
        <v>Senior</v>
      </c>
      <c r="E9690" t="s">
        <v>26</v>
      </c>
      <c r="F9690" t="s">
        <v>27</v>
      </c>
      <c r="G9690" t="s">
        <v>27</v>
      </c>
      <c r="H9690" t="s">
        <v>26514</v>
      </c>
      <c r="I9690" s="2">
        <v>45175</v>
      </c>
      <c r="J9690" t="s">
        <v>25729</v>
      </c>
      <c r="K9690" t="s">
        <v>25730</v>
      </c>
      <c r="L9690" t="s">
        <v>21</v>
      </c>
      <c r="M9690">
        <v>38350.515899999999</v>
      </c>
      <c r="N9690">
        <v>193</v>
      </c>
      <c r="O9690" t="s">
        <v>43</v>
      </c>
      <c r="P9690" t="s">
        <v>43</v>
      </c>
      <c r="Q9690" s="2">
        <v>45195</v>
      </c>
      <c r="R9690" t="s">
        <v>32</v>
      </c>
      <c r="S9690" t="s">
        <v>45</v>
      </c>
      <c r="T9690">
        <f>_xlfn.DAYS(Raw_data_US_healthcare[[#This Row],[Discharge Date]],Raw_data_US_healthcare[[#This Row],[Date of Admission]])</f>
        <v>20</v>
      </c>
    </row>
    <row r="9691" spans="1:20" x14ac:dyDescent="0.3">
      <c r="A9691" t="s">
        <v>26511</v>
      </c>
      <c r="B9691" t="s">
        <v>18632</v>
      </c>
      <c r="C9691">
        <v>74</v>
      </c>
      <c r="D9691" t="str">
        <f>IF(Raw_data_US_healthcare[[#This Row],[Age]]&lt;35,"Young",IF(Raw_data_US_healthcare[[#This Row],[Age]]&lt;60,"Middle","Senior"))</f>
        <v>Senior</v>
      </c>
      <c r="E9691" t="s">
        <v>16</v>
      </c>
      <c r="F9691" t="s">
        <v>62</v>
      </c>
      <c r="G9691" t="s">
        <v>62</v>
      </c>
      <c r="H9691" t="s">
        <v>26516</v>
      </c>
      <c r="I9691" s="2">
        <v>44359</v>
      </c>
      <c r="J9691" t="s">
        <v>25731</v>
      </c>
      <c r="K9691" t="s">
        <v>25732</v>
      </c>
      <c r="L9691" t="s">
        <v>21</v>
      </c>
      <c r="M9691">
        <v>21073.7647</v>
      </c>
      <c r="N9691">
        <v>192</v>
      </c>
      <c r="O9691" t="s">
        <v>22</v>
      </c>
      <c r="P9691" t="s">
        <v>22</v>
      </c>
      <c r="Q9691" s="2">
        <v>44366</v>
      </c>
      <c r="R9691" t="s">
        <v>48</v>
      </c>
      <c r="S9691" t="s">
        <v>24</v>
      </c>
      <c r="T9691">
        <f>_xlfn.DAYS(Raw_data_US_healthcare[[#This Row],[Discharge Date]],Raw_data_US_healthcare[[#This Row],[Date of Admission]])</f>
        <v>7</v>
      </c>
    </row>
    <row r="9692" spans="1:20" x14ac:dyDescent="0.3">
      <c r="A9692" t="s">
        <v>26511</v>
      </c>
      <c r="B9692" t="s">
        <v>25733</v>
      </c>
      <c r="C9692">
        <v>28</v>
      </c>
      <c r="D9692" t="str">
        <f>IF(Raw_data_US_healthcare[[#This Row],[Age]]&lt;35,"Young",IF(Raw_data_US_healthcare[[#This Row],[Age]]&lt;60,"Middle","Senior"))</f>
        <v>Young</v>
      </c>
      <c r="E9692" t="s">
        <v>16</v>
      </c>
      <c r="F9692" t="s">
        <v>228</v>
      </c>
      <c r="G9692" t="s">
        <v>228</v>
      </c>
      <c r="H9692" t="s">
        <v>28</v>
      </c>
      <c r="I9692" s="2">
        <v>44468</v>
      </c>
      <c r="J9692" t="s">
        <v>25734</v>
      </c>
      <c r="K9692" t="s">
        <v>25735</v>
      </c>
      <c r="L9692" t="s">
        <v>31</v>
      </c>
      <c r="M9692">
        <v>38696.048699999999</v>
      </c>
      <c r="N9692">
        <v>460</v>
      </c>
      <c r="O9692" t="s">
        <v>43</v>
      </c>
      <c r="P9692" t="s">
        <v>43</v>
      </c>
      <c r="Q9692" s="2">
        <v>44493</v>
      </c>
      <c r="R9692" t="s">
        <v>23</v>
      </c>
      <c r="S9692" t="s">
        <v>33</v>
      </c>
      <c r="T9692">
        <f>_xlfn.DAYS(Raw_data_US_healthcare[[#This Row],[Discharge Date]],Raw_data_US_healthcare[[#This Row],[Date of Admission]])</f>
        <v>25</v>
      </c>
    </row>
    <row r="9693" spans="1:20" x14ac:dyDescent="0.3">
      <c r="A9693" t="s">
        <v>26512</v>
      </c>
      <c r="B9693" t="s">
        <v>25736</v>
      </c>
      <c r="C9693">
        <v>50</v>
      </c>
      <c r="D9693" t="str">
        <f>IF(Raw_data_US_healthcare[[#This Row],[Age]]&lt;35,"Young",IF(Raw_data_US_healthcare[[#This Row],[Age]]&lt;60,"Middle","Senior"))</f>
        <v>Middle</v>
      </c>
      <c r="E9693" t="s">
        <v>26</v>
      </c>
      <c r="F9693" t="s">
        <v>35</v>
      </c>
      <c r="G9693" t="s">
        <v>35</v>
      </c>
      <c r="H9693" t="s">
        <v>36</v>
      </c>
      <c r="I9693" s="2">
        <v>44837</v>
      </c>
      <c r="J9693" t="s">
        <v>25737</v>
      </c>
      <c r="K9693" t="s">
        <v>12480</v>
      </c>
      <c r="L9693" t="s">
        <v>31</v>
      </c>
      <c r="M9693">
        <v>3730.1966000000002</v>
      </c>
      <c r="N9693">
        <v>396</v>
      </c>
      <c r="O9693" t="s">
        <v>22</v>
      </c>
      <c r="P9693" t="s">
        <v>22</v>
      </c>
      <c r="Q9693" s="2">
        <v>44841</v>
      </c>
      <c r="R9693" t="s">
        <v>83</v>
      </c>
      <c r="S9693" t="s">
        <v>45</v>
      </c>
      <c r="T9693">
        <f>_xlfn.DAYS(Raw_data_US_healthcare[[#This Row],[Discharge Date]],Raw_data_US_healthcare[[#This Row],[Date of Admission]])</f>
        <v>4</v>
      </c>
    </row>
    <row r="9694" spans="1:20" x14ac:dyDescent="0.3">
      <c r="A9694" t="s">
        <v>26512</v>
      </c>
      <c r="B9694" t="s">
        <v>25738</v>
      </c>
      <c r="C9694">
        <v>45</v>
      </c>
      <c r="D9694" t="str">
        <f>IF(Raw_data_US_healthcare[[#This Row],[Age]]&lt;35,"Young",IF(Raw_data_US_healthcare[[#This Row],[Age]]&lt;60,"Middle","Senior"))</f>
        <v>Middle</v>
      </c>
      <c r="E9694" t="s">
        <v>26</v>
      </c>
      <c r="F9694" t="s">
        <v>27</v>
      </c>
      <c r="G9694" t="s">
        <v>27</v>
      </c>
      <c r="H9694" t="s">
        <v>18</v>
      </c>
      <c r="I9694" s="2">
        <v>43792</v>
      </c>
      <c r="J9694" t="s">
        <v>25739</v>
      </c>
      <c r="K9694" t="s">
        <v>25740</v>
      </c>
      <c r="L9694" t="s">
        <v>60</v>
      </c>
      <c r="M9694">
        <v>18291.79</v>
      </c>
      <c r="N9694">
        <v>114</v>
      </c>
      <c r="O9694" t="s">
        <v>39</v>
      </c>
      <c r="P9694" t="s">
        <v>39</v>
      </c>
      <c r="Q9694" s="2">
        <v>43795</v>
      </c>
      <c r="R9694" t="s">
        <v>44</v>
      </c>
      <c r="S9694" t="s">
        <v>45</v>
      </c>
      <c r="T9694">
        <f>_xlfn.DAYS(Raw_data_US_healthcare[[#This Row],[Discharge Date]],Raw_data_US_healthcare[[#This Row],[Date of Admission]])</f>
        <v>3</v>
      </c>
    </row>
    <row r="9695" spans="1:20" x14ac:dyDescent="0.3">
      <c r="A9695" t="s">
        <v>26511</v>
      </c>
      <c r="B9695" t="s">
        <v>25741</v>
      </c>
      <c r="C9695">
        <v>57</v>
      </c>
      <c r="D9695" t="str">
        <f>IF(Raw_data_US_healthcare[[#This Row],[Age]]&lt;35,"Young",IF(Raw_data_US_healthcare[[#This Row],[Age]]&lt;60,"Middle","Senior"))</f>
        <v>Middle</v>
      </c>
      <c r="E9695" t="s">
        <v>16</v>
      </c>
      <c r="F9695" t="s">
        <v>35</v>
      </c>
      <c r="G9695" t="s">
        <v>35</v>
      </c>
      <c r="H9695" t="s">
        <v>18</v>
      </c>
      <c r="I9695" s="2">
        <v>44083</v>
      </c>
      <c r="J9695" t="s">
        <v>25742</v>
      </c>
      <c r="K9695" t="s">
        <v>25743</v>
      </c>
      <c r="L9695" t="s">
        <v>52</v>
      </c>
      <c r="M9695">
        <v>14356.965099999999</v>
      </c>
      <c r="N9695">
        <v>320</v>
      </c>
      <c r="O9695" t="s">
        <v>43</v>
      </c>
      <c r="P9695" t="s">
        <v>43</v>
      </c>
      <c r="Q9695" s="2">
        <v>44100</v>
      </c>
      <c r="R9695" t="s">
        <v>23</v>
      </c>
      <c r="S9695" t="s">
        <v>33</v>
      </c>
      <c r="T9695">
        <f>_xlfn.DAYS(Raw_data_US_healthcare[[#This Row],[Discharge Date]],Raw_data_US_healthcare[[#This Row],[Date of Admission]])</f>
        <v>17</v>
      </c>
    </row>
    <row r="9696" spans="1:20" x14ac:dyDescent="0.3">
      <c r="A9696" t="s">
        <v>26512</v>
      </c>
      <c r="B9696" t="s">
        <v>25744</v>
      </c>
      <c r="C9696">
        <v>56</v>
      </c>
      <c r="D9696" t="str">
        <f>IF(Raw_data_US_healthcare[[#This Row],[Age]]&lt;35,"Young",IF(Raw_data_US_healthcare[[#This Row],[Age]]&lt;60,"Middle","Senior"))</f>
        <v>Middle</v>
      </c>
      <c r="E9696" t="s">
        <v>26</v>
      </c>
      <c r="F9696" t="s">
        <v>17</v>
      </c>
      <c r="G9696" t="s">
        <v>17</v>
      </c>
      <c r="H9696" t="s">
        <v>69</v>
      </c>
      <c r="I9696" s="2">
        <v>44053</v>
      </c>
      <c r="J9696" t="s">
        <v>25745</v>
      </c>
      <c r="K9696" t="s">
        <v>10067</v>
      </c>
      <c r="L9696" t="s">
        <v>60</v>
      </c>
      <c r="M9696">
        <v>10718.684999999999</v>
      </c>
      <c r="N9696">
        <v>172</v>
      </c>
      <c r="O9696" t="s">
        <v>43</v>
      </c>
      <c r="P9696" t="s">
        <v>43</v>
      </c>
      <c r="Q9696" s="2">
        <v>44057</v>
      </c>
      <c r="R9696" t="s">
        <v>23</v>
      </c>
      <c r="S9696" t="s">
        <v>45</v>
      </c>
      <c r="T9696">
        <f>_xlfn.DAYS(Raw_data_US_healthcare[[#This Row],[Discharge Date]],Raw_data_US_healthcare[[#This Row],[Date of Admission]])</f>
        <v>4</v>
      </c>
    </row>
    <row r="9697" spans="1:20" x14ac:dyDescent="0.3">
      <c r="A9697" t="s">
        <v>26511</v>
      </c>
      <c r="B9697" t="s">
        <v>25746</v>
      </c>
      <c r="C9697">
        <v>20</v>
      </c>
      <c r="D9697" t="str">
        <f>IF(Raw_data_US_healthcare[[#This Row],[Age]]&lt;35,"Young",IF(Raw_data_US_healthcare[[#This Row],[Age]]&lt;60,"Middle","Senior"))</f>
        <v>Young</v>
      </c>
      <c r="E9697" t="s">
        <v>16</v>
      </c>
      <c r="F9697" t="s">
        <v>88</v>
      </c>
      <c r="G9697" t="s">
        <v>88</v>
      </c>
      <c r="H9697" t="s">
        <v>36</v>
      </c>
      <c r="I9697" s="2">
        <v>45225</v>
      </c>
      <c r="J9697" t="s">
        <v>25747</v>
      </c>
      <c r="K9697" t="s">
        <v>25748</v>
      </c>
      <c r="L9697" t="s">
        <v>56</v>
      </c>
      <c r="M9697">
        <v>8368.1242999999995</v>
      </c>
      <c r="N9697">
        <v>253</v>
      </c>
      <c r="O9697" t="s">
        <v>22</v>
      </c>
      <c r="P9697" t="s">
        <v>22</v>
      </c>
      <c r="Q9697" s="2">
        <v>45244</v>
      </c>
      <c r="R9697" t="s">
        <v>48</v>
      </c>
      <c r="S9697" t="s">
        <v>24</v>
      </c>
      <c r="T9697">
        <f>_xlfn.DAYS(Raw_data_US_healthcare[[#This Row],[Discharge Date]],Raw_data_US_healthcare[[#This Row],[Date of Admission]])</f>
        <v>19</v>
      </c>
    </row>
    <row r="9698" spans="1:20" x14ac:dyDescent="0.3">
      <c r="A9698" t="s">
        <v>26512</v>
      </c>
      <c r="B9698" t="s">
        <v>25749</v>
      </c>
      <c r="C9698">
        <v>42</v>
      </c>
      <c r="D9698" t="str">
        <f>IF(Raw_data_US_healthcare[[#This Row],[Age]]&lt;35,"Young",IF(Raw_data_US_healthcare[[#This Row],[Age]]&lt;60,"Middle","Senior"))</f>
        <v>Middle</v>
      </c>
      <c r="E9698" t="s">
        <v>26</v>
      </c>
      <c r="F9698" t="s">
        <v>27</v>
      </c>
      <c r="G9698" t="s">
        <v>27</v>
      </c>
      <c r="H9698" t="s">
        <v>26514</v>
      </c>
      <c r="I9698" s="2">
        <v>44930</v>
      </c>
      <c r="J9698" t="s">
        <v>25750</v>
      </c>
      <c r="K9698" t="s">
        <v>25751</v>
      </c>
      <c r="L9698" t="s">
        <v>52</v>
      </c>
      <c r="M9698">
        <v>9024.7939999999999</v>
      </c>
      <c r="N9698">
        <v>138</v>
      </c>
      <c r="O9698" t="s">
        <v>22</v>
      </c>
      <c r="P9698" t="s">
        <v>22</v>
      </c>
      <c r="Q9698" s="2">
        <v>44950</v>
      </c>
      <c r="R9698" t="s">
        <v>44</v>
      </c>
      <c r="S9698" t="s">
        <v>33</v>
      </c>
      <c r="T9698">
        <f>_xlfn.DAYS(Raw_data_US_healthcare[[#This Row],[Discharge Date]],Raw_data_US_healthcare[[#This Row],[Date of Admission]])</f>
        <v>20</v>
      </c>
    </row>
    <row r="9699" spans="1:20" x14ac:dyDescent="0.3">
      <c r="A9699" t="s">
        <v>26512</v>
      </c>
      <c r="B9699" t="s">
        <v>25752</v>
      </c>
      <c r="C9699">
        <v>36</v>
      </c>
      <c r="D9699" t="str">
        <f>IF(Raw_data_US_healthcare[[#This Row],[Age]]&lt;35,"Young",IF(Raw_data_US_healthcare[[#This Row],[Age]]&lt;60,"Middle","Senior"))</f>
        <v>Middle</v>
      </c>
      <c r="E9699" t="s">
        <v>26</v>
      </c>
      <c r="F9699" t="s">
        <v>49</v>
      </c>
      <c r="G9699" t="s">
        <v>49</v>
      </c>
      <c r="H9699" t="s">
        <v>18</v>
      </c>
      <c r="I9699" s="2">
        <v>43432</v>
      </c>
      <c r="J9699" t="s">
        <v>13563</v>
      </c>
      <c r="K9699" t="s">
        <v>25753</v>
      </c>
      <c r="L9699" t="s">
        <v>31</v>
      </c>
      <c r="M9699">
        <v>30242.539799999999</v>
      </c>
      <c r="N9699">
        <v>209</v>
      </c>
      <c r="O9699" t="s">
        <v>39</v>
      </c>
      <c r="P9699" t="s">
        <v>39</v>
      </c>
      <c r="Q9699" s="2">
        <v>43441</v>
      </c>
      <c r="R9699" t="s">
        <v>48</v>
      </c>
      <c r="S9699" t="s">
        <v>33</v>
      </c>
      <c r="T9699">
        <f>_xlfn.DAYS(Raw_data_US_healthcare[[#This Row],[Discharge Date]],Raw_data_US_healthcare[[#This Row],[Date of Admission]])</f>
        <v>9</v>
      </c>
    </row>
    <row r="9700" spans="1:20" x14ac:dyDescent="0.3">
      <c r="A9700" t="s">
        <v>26512</v>
      </c>
      <c r="B9700" t="s">
        <v>25754</v>
      </c>
      <c r="C9700">
        <v>74</v>
      </c>
      <c r="D9700" t="str">
        <f>IF(Raw_data_US_healthcare[[#This Row],[Age]]&lt;35,"Young",IF(Raw_data_US_healthcare[[#This Row],[Age]]&lt;60,"Middle","Senior"))</f>
        <v>Senior</v>
      </c>
      <c r="E9700" t="s">
        <v>26</v>
      </c>
      <c r="F9700" t="s">
        <v>17</v>
      </c>
      <c r="G9700" t="s">
        <v>17</v>
      </c>
      <c r="H9700" t="s">
        <v>69</v>
      </c>
      <c r="I9700" s="2">
        <v>44102</v>
      </c>
      <c r="J9700" t="s">
        <v>25755</v>
      </c>
      <c r="K9700" t="s">
        <v>25756</v>
      </c>
      <c r="L9700" t="s">
        <v>21</v>
      </c>
      <c r="M9700">
        <v>47627.392399999997</v>
      </c>
      <c r="N9700">
        <v>140</v>
      </c>
      <c r="O9700" t="s">
        <v>39</v>
      </c>
      <c r="P9700" t="s">
        <v>39</v>
      </c>
      <c r="Q9700" s="2">
        <v>44113</v>
      </c>
      <c r="R9700" t="s">
        <v>32</v>
      </c>
      <c r="S9700" t="s">
        <v>45</v>
      </c>
      <c r="T9700">
        <f>_xlfn.DAYS(Raw_data_US_healthcare[[#This Row],[Discharge Date]],Raw_data_US_healthcare[[#This Row],[Date of Admission]])</f>
        <v>11</v>
      </c>
    </row>
    <row r="9701" spans="1:20" x14ac:dyDescent="0.3">
      <c r="A9701" t="s">
        <v>26511</v>
      </c>
      <c r="B9701" t="s">
        <v>23206</v>
      </c>
      <c r="C9701">
        <v>67</v>
      </c>
      <c r="D9701" t="str">
        <f>IF(Raw_data_US_healthcare[[#This Row],[Age]]&lt;35,"Young",IF(Raw_data_US_healthcare[[#This Row],[Age]]&lt;60,"Middle","Senior"))</f>
        <v>Senior</v>
      </c>
      <c r="E9701" t="s">
        <v>16</v>
      </c>
      <c r="F9701" t="s">
        <v>113</v>
      </c>
      <c r="G9701" t="s">
        <v>113</v>
      </c>
      <c r="H9701" t="s">
        <v>18</v>
      </c>
      <c r="I9701" s="2">
        <v>43671</v>
      </c>
      <c r="J9701" t="s">
        <v>13929</v>
      </c>
      <c r="K9701" t="s">
        <v>25757</v>
      </c>
      <c r="L9701" t="s">
        <v>21</v>
      </c>
      <c r="M9701">
        <v>27456.894799999998</v>
      </c>
      <c r="N9701">
        <v>262</v>
      </c>
      <c r="O9701" t="s">
        <v>43</v>
      </c>
      <c r="P9701" t="s">
        <v>43</v>
      </c>
      <c r="Q9701" s="2">
        <v>43701</v>
      </c>
      <c r="R9701" t="s">
        <v>23</v>
      </c>
      <c r="S9701" t="s">
        <v>33</v>
      </c>
      <c r="T9701">
        <f>_xlfn.DAYS(Raw_data_US_healthcare[[#This Row],[Discharge Date]],Raw_data_US_healthcare[[#This Row],[Date of Admission]])</f>
        <v>30</v>
      </c>
    </row>
    <row r="9702" spans="1:20" x14ac:dyDescent="0.3">
      <c r="A9702" t="s">
        <v>26511</v>
      </c>
      <c r="B9702" t="s">
        <v>25758</v>
      </c>
      <c r="C9702">
        <v>85</v>
      </c>
      <c r="D9702" t="str">
        <f>IF(Raw_data_US_healthcare[[#This Row],[Age]]&lt;35,"Young",IF(Raw_data_US_healthcare[[#This Row],[Age]]&lt;60,"Middle","Senior"))</f>
        <v>Senior</v>
      </c>
      <c r="E9702" t="s">
        <v>16</v>
      </c>
      <c r="F9702" t="s">
        <v>17</v>
      </c>
      <c r="G9702" t="s">
        <v>17</v>
      </c>
      <c r="H9702" t="s">
        <v>26516</v>
      </c>
      <c r="I9702" s="2">
        <v>43567</v>
      </c>
      <c r="J9702" t="s">
        <v>25759</v>
      </c>
      <c r="K9702" t="s">
        <v>25760</v>
      </c>
      <c r="L9702" t="s">
        <v>21</v>
      </c>
      <c r="M9702">
        <v>3850.2685000000001</v>
      </c>
      <c r="N9702">
        <v>339</v>
      </c>
      <c r="O9702" t="s">
        <v>39</v>
      </c>
      <c r="P9702" t="s">
        <v>39</v>
      </c>
      <c r="Q9702" s="2">
        <v>43596</v>
      </c>
      <c r="R9702" t="s">
        <v>44</v>
      </c>
      <c r="S9702" t="s">
        <v>45</v>
      </c>
      <c r="T9702">
        <f>_xlfn.DAYS(Raw_data_US_healthcare[[#This Row],[Discharge Date]],Raw_data_US_healthcare[[#This Row],[Date of Admission]])</f>
        <v>29</v>
      </c>
    </row>
    <row r="9703" spans="1:20" x14ac:dyDescent="0.3">
      <c r="A9703" t="s">
        <v>26512</v>
      </c>
      <c r="B9703" t="s">
        <v>25761</v>
      </c>
      <c r="C9703">
        <v>37</v>
      </c>
      <c r="D9703" t="str">
        <f>IF(Raw_data_US_healthcare[[#This Row],[Age]]&lt;35,"Young",IF(Raw_data_US_healthcare[[#This Row],[Age]]&lt;60,"Middle","Senior"))</f>
        <v>Middle</v>
      </c>
      <c r="E9703" t="s">
        <v>26</v>
      </c>
      <c r="F9703" t="s">
        <v>27</v>
      </c>
      <c r="G9703" t="s">
        <v>27</v>
      </c>
      <c r="H9703" t="s">
        <v>26516</v>
      </c>
      <c r="I9703" s="2">
        <v>43583</v>
      </c>
      <c r="J9703" t="s">
        <v>25762</v>
      </c>
      <c r="K9703" t="s">
        <v>25763</v>
      </c>
      <c r="L9703" t="s">
        <v>21</v>
      </c>
      <c r="M9703">
        <v>19888.718400000002</v>
      </c>
      <c r="N9703">
        <v>220</v>
      </c>
      <c r="O9703" t="s">
        <v>43</v>
      </c>
      <c r="P9703" t="s">
        <v>43</v>
      </c>
      <c r="Q9703" s="2">
        <v>43592</v>
      </c>
      <c r="R9703" t="s">
        <v>48</v>
      </c>
      <c r="S9703" t="s">
        <v>45</v>
      </c>
      <c r="T9703">
        <f>_xlfn.DAYS(Raw_data_US_healthcare[[#This Row],[Discharge Date]],Raw_data_US_healthcare[[#This Row],[Date of Admission]])</f>
        <v>9</v>
      </c>
    </row>
    <row r="9704" spans="1:20" x14ac:dyDescent="0.3">
      <c r="A9704" t="s">
        <v>26512</v>
      </c>
      <c r="B9704" t="s">
        <v>21611</v>
      </c>
      <c r="C9704">
        <v>58</v>
      </c>
      <c r="D9704" t="str">
        <f>IF(Raw_data_US_healthcare[[#This Row],[Age]]&lt;35,"Young",IF(Raw_data_US_healthcare[[#This Row],[Age]]&lt;60,"Middle","Senior"))</f>
        <v>Middle</v>
      </c>
      <c r="E9704" t="s">
        <v>26</v>
      </c>
      <c r="F9704" t="s">
        <v>113</v>
      </c>
      <c r="G9704" t="s">
        <v>113</v>
      </c>
      <c r="H9704" t="s">
        <v>26516</v>
      </c>
      <c r="I9704" s="2">
        <v>44922</v>
      </c>
      <c r="J9704" t="s">
        <v>18731</v>
      </c>
      <c r="K9704" t="s">
        <v>25764</v>
      </c>
      <c r="L9704" t="s">
        <v>21</v>
      </c>
      <c r="M9704">
        <v>18886.5406</v>
      </c>
      <c r="N9704">
        <v>129</v>
      </c>
      <c r="O9704" t="s">
        <v>39</v>
      </c>
      <c r="P9704" t="s">
        <v>39</v>
      </c>
      <c r="Q9704" s="2">
        <v>44948</v>
      </c>
      <c r="R9704" t="s">
        <v>83</v>
      </c>
      <c r="S9704" t="s">
        <v>24</v>
      </c>
      <c r="T9704">
        <f>_xlfn.DAYS(Raw_data_US_healthcare[[#This Row],[Discharge Date]],Raw_data_US_healthcare[[#This Row],[Date of Admission]])</f>
        <v>26</v>
      </c>
    </row>
    <row r="9705" spans="1:20" x14ac:dyDescent="0.3">
      <c r="A9705" t="s">
        <v>26512</v>
      </c>
      <c r="B9705" t="s">
        <v>25765</v>
      </c>
      <c r="C9705">
        <v>82</v>
      </c>
      <c r="D9705" t="str">
        <f>IF(Raw_data_US_healthcare[[#This Row],[Age]]&lt;35,"Young",IF(Raw_data_US_healthcare[[#This Row],[Age]]&lt;60,"Middle","Senior"))</f>
        <v>Senior</v>
      </c>
      <c r="E9705" t="s">
        <v>26</v>
      </c>
      <c r="F9705" t="s">
        <v>88</v>
      </c>
      <c r="G9705" t="s">
        <v>88</v>
      </c>
      <c r="H9705" t="s">
        <v>26514</v>
      </c>
      <c r="I9705" s="2">
        <v>43673</v>
      </c>
      <c r="J9705" t="s">
        <v>25766</v>
      </c>
      <c r="K9705" t="s">
        <v>25767</v>
      </c>
      <c r="L9705" t="s">
        <v>21</v>
      </c>
      <c r="M9705">
        <v>4724.8423000000003</v>
      </c>
      <c r="N9705">
        <v>176</v>
      </c>
      <c r="O9705" t="s">
        <v>43</v>
      </c>
      <c r="P9705" t="s">
        <v>43</v>
      </c>
      <c r="Q9705" s="2">
        <v>43684</v>
      </c>
      <c r="R9705" t="s">
        <v>48</v>
      </c>
      <c r="S9705" t="s">
        <v>24</v>
      </c>
      <c r="T9705">
        <f>_xlfn.DAYS(Raw_data_US_healthcare[[#This Row],[Discharge Date]],Raw_data_US_healthcare[[#This Row],[Date of Admission]])</f>
        <v>11</v>
      </c>
    </row>
    <row r="9706" spans="1:20" x14ac:dyDescent="0.3">
      <c r="A9706" t="s">
        <v>26512</v>
      </c>
      <c r="B9706" t="s">
        <v>25768</v>
      </c>
      <c r="C9706">
        <v>32</v>
      </c>
      <c r="D9706" t="str">
        <f>IF(Raw_data_US_healthcare[[#This Row],[Age]]&lt;35,"Young",IF(Raw_data_US_healthcare[[#This Row],[Age]]&lt;60,"Middle","Senior"))</f>
        <v>Young</v>
      </c>
      <c r="E9706" t="s">
        <v>26</v>
      </c>
      <c r="F9706" t="s">
        <v>35</v>
      </c>
      <c r="G9706" t="s">
        <v>35</v>
      </c>
      <c r="H9706" t="s">
        <v>28</v>
      </c>
      <c r="I9706" s="2">
        <v>43933</v>
      </c>
      <c r="J9706" t="s">
        <v>25769</v>
      </c>
      <c r="K9706" t="s">
        <v>25770</v>
      </c>
      <c r="L9706" t="s">
        <v>31</v>
      </c>
      <c r="M9706">
        <v>17261.1283</v>
      </c>
      <c r="N9706">
        <v>334</v>
      </c>
      <c r="O9706" t="s">
        <v>39</v>
      </c>
      <c r="P9706" t="s">
        <v>39</v>
      </c>
      <c r="Q9706" s="2">
        <v>43957</v>
      </c>
      <c r="R9706" t="s">
        <v>32</v>
      </c>
      <c r="S9706" t="s">
        <v>24</v>
      </c>
      <c r="T9706">
        <f>_xlfn.DAYS(Raw_data_US_healthcare[[#This Row],[Discharge Date]],Raw_data_US_healthcare[[#This Row],[Date of Admission]])</f>
        <v>24</v>
      </c>
    </row>
    <row r="9707" spans="1:20" x14ac:dyDescent="0.3">
      <c r="A9707" t="s">
        <v>26511</v>
      </c>
      <c r="B9707" t="s">
        <v>25771</v>
      </c>
      <c r="C9707">
        <v>49</v>
      </c>
      <c r="D9707" t="str">
        <f>IF(Raw_data_US_healthcare[[#This Row],[Age]]&lt;35,"Young",IF(Raw_data_US_healthcare[[#This Row],[Age]]&lt;60,"Middle","Senior"))</f>
        <v>Middle</v>
      </c>
      <c r="E9707" t="s">
        <v>16</v>
      </c>
      <c r="F9707" t="s">
        <v>62</v>
      </c>
      <c r="G9707" t="s">
        <v>62</v>
      </c>
      <c r="H9707" t="s">
        <v>36</v>
      </c>
      <c r="I9707" s="2">
        <v>44513</v>
      </c>
      <c r="J9707" t="s">
        <v>25772</v>
      </c>
      <c r="K9707" t="s">
        <v>25773</v>
      </c>
      <c r="L9707" t="s">
        <v>60</v>
      </c>
      <c r="M9707">
        <v>7716.5551999999998</v>
      </c>
      <c r="N9707">
        <v>410</v>
      </c>
      <c r="O9707" t="s">
        <v>22</v>
      </c>
      <c r="P9707" t="s">
        <v>22</v>
      </c>
      <c r="Q9707" s="2">
        <v>44536</v>
      </c>
      <c r="R9707" t="s">
        <v>48</v>
      </c>
      <c r="S9707" t="s">
        <v>45</v>
      </c>
      <c r="T9707">
        <f>_xlfn.DAYS(Raw_data_US_healthcare[[#This Row],[Discharge Date]],Raw_data_US_healthcare[[#This Row],[Date of Admission]])</f>
        <v>23</v>
      </c>
    </row>
    <row r="9708" spans="1:20" x14ac:dyDescent="0.3">
      <c r="A9708" t="s">
        <v>26511</v>
      </c>
      <c r="B9708" t="s">
        <v>26601</v>
      </c>
      <c r="C9708">
        <v>24</v>
      </c>
      <c r="D9708" t="str">
        <f>IF(Raw_data_US_healthcare[[#This Row],[Age]]&lt;35,"Young",IF(Raw_data_US_healthcare[[#This Row],[Age]]&lt;60,"Middle","Senior"))</f>
        <v>Young</v>
      </c>
      <c r="E9708" t="s">
        <v>16</v>
      </c>
      <c r="F9708" t="s">
        <v>17</v>
      </c>
      <c r="G9708" t="s">
        <v>17</v>
      </c>
      <c r="H9708" t="s">
        <v>18</v>
      </c>
      <c r="I9708" s="2">
        <v>43406</v>
      </c>
      <c r="J9708" t="s">
        <v>4512</v>
      </c>
      <c r="K9708" t="s">
        <v>25774</v>
      </c>
      <c r="L9708" t="s">
        <v>60</v>
      </c>
      <c r="M9708">
        <v>39140.119200000001</v>
      </c>
      <c r="N9708">
        <v>363</v>
      </c>
      <c r="O9708" t="s">
        <v>43</v>
      </c>
      <c r="P9708" t="s">
        <v>43</v>
      </c>
      <c r="Q9708" s="2">
        <v>43418</v>
      </c>
      <c r="R9708" t="s">
        <v>23</v>
      </c>
      <c r="S9708" t="s">
        <v>33</v>
      </c>
      <c r="T9708">
        <f>_xlfn.DAYS(Raw_data_US_healthcare[[#This Row],[Discharge Date]],Raw_data_US_healthcare[[#This Row],[Date of Admission]])</f>
        <v>12</v>
      </c>
    </row>
    <row r="9709" spans="1:20" x14ac:dyDescent="0.3">
      <c r="A9709" t="s">
        <v>26511</v>
      </c>
      <c r="B9709" t="s">
        <v>25775</v>
      </c>
      <c r="C9709">
        <v>76</v>
      </c>
      <c r="D9709" t="str">
        <f>IF(Raw_data_US_healthcare[[#This Row],[Age]]&lt;35,"Young",IF(Raw_data_US_healthcare[[#This Row],[Age]]&lt;60,"Middle","Senior"))</f>
        <v>Senior</v>
      </c>
      <c r="E9709" t="s">
        <v>16</v>
      </c>
      <c r="F9709" t="s">
        <v>88</v>
      </c>
      <c r="G9709" t="s">
        <v>88</v>
      </c>
      <c r="H9709" t="s">
        <v>69</v>
      </c>
      <c r="I9709" s="2">
        <v>45050</v>
      </c>
      <c r="J9709" t="s">
        <v>25776</v>
      </c>
      <c r="K9709" t="s">
        <v>25777</v>
      </c>
      <c r="L9709" t="s">
        <v>21</v>
      </c>
      <c r="M9709">
        <v>39359.0317</v>
      </c>
      <c r="N9709">
        <v>265</v>
      </c>
      <c r="O9709" t="s">
        <v>22</v>
      </c>
      <c r="P9709" t="s">
        <v>22</v>
      </c>
      <c r="Q9709" s="2">
        <v>45068</v>
      </c>
      <c r="R9709" t="s">
        <v>44</v>
      </c>
      <c r="S9709" t="s">
        <v>33</v>
      </c>
      <c r="T9709">
        <f>_xlfn.DAYS(Raw_data_US_healthcare[[#This Row],[Discharge Date]],Raw_data_US_healthcare[[#This Row],[Date of Admission]])</f>
        <v>18</v>
      </c>
    </row>
    <row r="9710" spans="1:20" x14ac:dyDescent="0.3">
      <c r="A9710" t="s">
        <v>26512</v>
      </c>
      <c r="B9710" t="s">
        <v>25778</v>
      </c>
      <c r="C9710">
        <v>41</v>
      </c>
      <c r="D9710" t="str">
        <f>IF(Raw_data_US_healthcare[[#This Row],[Age]]&lt;35,"Young",IF(Raw_data_US_healthcare[[#This Row],[Age]]&lt;60,"Middle","Senior"))</f>
        <v>Middle</v>
      </c>
      <c r="E9710" t="s">
        <v>26</v>
      </c>
      <c r="F9710" t="s">
        <v>17</v>
      </c>
      <c r="G9710" t="s">
        <v>17</v>
      </c>
      <c r="H9710" t="s">
        <v>28</v>
      </c>
      <c r="I9710" s="2">
        <v>44396</v>
      </c>
      <c r="J9710" t="s">
        <v>25779</v>
      </c>
      <c r="K9710" t="s">
        <v>25780</v>
      </c>
      <c r="L9710" t="s">
        <v>21</v>
      </c>
      <c r="M9710">
        <v>26030.393199999999</v>
      </c>
      <c r="N9710">
        <v>149</v>
      </c>
      <c r="O9710" t="s">
        <v>43</v>
      </c>
      <c r="P9710" t="s">
        <v>43</v>
      </c>
      <c r="Q9710" s="2">
        <v>44398</v>
      </c>
      <c r="R9710" t="s">
        <v>44</v>
      </c>
      <c r="S9710" t="s">
        <v>33</v>
      </c>
      <c r="T9710">
        <f>_xlfn.DAYS(Raw_data_US_healthcare[[#This Row],[Discharge Date]],Raw_data_US_healthcare[[#This Row],[Date of Admission]])</f>
        <v>2</v>
      </c>
    </row>
    <row r="9711" spans="1:20" x14ac:dyDescent="0.3">
      <c r="A9711" t="s">
        <v>26511</v>
      </c>
      <c r="B9711" t="s">
        <v>25781</v>
      </c>
      <c r="C9711">
        <v>18</v>
      </c>
      <c r="D9711" t="str">
        <f>IF(Raw_data_US_healthcare[[#This Row],[Age]]&lt;35,"Young",IF(Raw_data_US_healthcare[[#This Row],[Age]]&lt;60,"Middle","Senior"))</f>
        <v>Young</v>
      </c>
      <c r="E9711" t="s">
        <v>16</v>
      </c>
      <c r="F9711" t="s">
        <v>35</v>
      </c>
      <c r="G9711" t="s">
        <v>35</v>
      </c>
      <c r="H9711" t="s">
        <v>18</v>
      </c>
      <c r="I9711" s="2">
        <v>43841</v>
      </c>
      <c r="J9711" t="s">
        <v>25782</v>
      </c>
      <c r="K9711" t="s">
        <v>25783</v>
      </c>
      <c r="L9711" t="s">
        <v>52</v>
      </c>
      <c r="M9711">
        <v>36023.628700000001</v>
      </c>
      <c r="N9711">
        <v>288</v>
      </c>
      <c r="O9711" t="s">
        <v>39</v>
      </c>
      <c r="P9711" t="s">
        <v>39</v>
      </c>
      <c r="Q9711" s="2">
        <v>43866</v>
      </c>
      <c r="R9711" t="s">
        <v>44</v>
      </c>
      <c r="S9711" t="s">
        <v>45</v>
      </c>
      <c r="T9711">
        <f>_xlfn.DAYS(Raw_data_US_healthcare[[#This Row],[Discharge Date]],Raw_data_US_healthcare[[#This Row],[Date of Admission]])</f>
        <v>25</v>
      </c>
    </row>
    <row r="9712" spans="1:20" x14ac:dyDescent="0.3">
      <c r="A9712" t="s">
        <v>26512</v>
      </c>
      <c r="B9712" t="s">
        <v>25784</v>
      </c>
      <c r="C9712">
        <v>71</v>
      </c>
      <c r="D9712" t="str">
        <f>IF(Raw_data_US_healthcare[[#This Row],[Age]]&lt;35,"Young",IF(Raw_data_US_healthcare[[#This Row],[Age]]&lt;60,"Middle","Senior"))</f>
        <v>Senior</v>
      </c>
      <c r="E9712" t="s">
        <v>26</v>
      </c>
      <c r="F9712" t="s">
        <v>49</v>
      </c>
      <c r="G9712" t="s">
        <v>49</v>
      </c>
      <c r="H9712" t="s">
        <v>26516</v>
      </c>
      <c r="I9712" s="2">
        <v>43782</v>
      </c>
      <c r="J9712" t="s">
        <v>25785</v>
      </c>
      <c r="K9712" t="s">
        <v>25786</v>
      </c>
      <c r="L9712" t="s">
        <v>21</v>
      </c>
      <c r="M9712">
        <v>31908.908899999999</v>
      </c>
      <c r="N9712">
        <v>263</v>
      </c>
      <c r="O9712" t="s">
        <v>43</v>
      </c>
      <c r="P9712" t="s">
        <v>43</v>
      </c>
      <c r="Q9712" s="2">
        <v>43796</v>
      </c>
      <c r="R9712" t="s">
        <v>32</v>
      </c>
      <c r="S9712" t="s">
        <v>45</v>
      </c>
      <c r="T9712">
        <f>_xlfn.DAYS(Raw_data_US_healthcare[[#This Row],[Discharge Date]],Raw_data_US_healthcare[[#This Row],[Date of Admission]])</f>
        <v>14</v>
      </c>
    </row>
    <row r="9713" spans="1:20" x14ac:dyDescent="0.3">
      <c r="A9713" t="s">
        <v>26512</v>
      </c>
      <c r="B9713" t="s">
        <v>25787</v>
      </c>
      <c r="C9713">
        <v>66</v>
      </c>
      <c r="D9713" t="str">
        <f>IF(Raw_data_US_healthcare[[#This Row],[Age]]&lt;35,"Young",IF(Raw_data_US_healthcare[[#This Row],[Age]]&lt;60,"Middle","Senior"))</f>
        <v>Senior</v>
      </c>
      <c r="E9713" t="s">
        <v>26</v>
      </c>
      <c r="F9713" t="s">
        <v>17</v>
      </c>
      <c r="G9713" t="s">
        <v>17</v>
      </c>
      <c r="H9713" t="s">
        <v>69</v>
      </c>
      <c r="I9713" s="2">
        <v>44157</v>
      </c>
      <c r="J9713" t="s">
        <v>25788</v>
      </c>
      <c r="K9713" t="s">
        <v>25789</v>
      </c>
      <c r="L9713" t="s">
        <v>21</v>
      </c>
      <c r="M9713">
        <v>10154.0656</v>
      </c>
      <c r="N9713">
        <v>134</v>
      </c>
      <c r="O9713" t="s">
        <v>22</v>
      </c>
      <c r="P9713" t="s">
        <v>22</v>
      </c>
      <c r="Q9713" s="2">
        <v>44168</v>
      </c>
      <c r="R9713" t="s">
        <v>23</v>
      </c>
      <c r="S9713" t="s">
        <v>33</v>
      </c>
      <c r="T9713">
        <f>_xlfn.DAYS(Raw_data_US_healthcare[[#This Row],[Discharge Date]],Raw_data_US_healthcare[[#This Row],[Date of Admission]])</f>
        <v>11</v>
      </c>
    </row>
    <row r="9714" spans="1:20" x14ac:dyDescent="0.3">
      <c r="A9714" t="s">
        <v>26511</v>
      </c>
      <c r="B9714" t="s">
        <v>2901</v>
      </c>
      <c r="C9714">
        <v>25</v>
      </c>
      <c r="D9714" t="str">
        <f>IF(Raw_data_US_healthcare[[#This Row],[Age]]&lt;35,"Young",IF(Raw_data_US_healthcare[[#This Row],[Age]]&lt;60,"Middle","Senior"))</f>
        <v>Young</v>
      </c>
      <c r="E9714" t="s">
        <v>16</v>
      </c>
      <c r="F9714" t="s">
        <v>27</v>
      </c>
      <c r="G9714" t="s">
        <v>27</v>
      </c>
      <c r="H9714" t="s">
        <v>69</v>
      </c>
      <c r="I9714" s="2">
        <v>44566</v>
      </c>
      <c r="J9714" t="s">
        <v>18099</v>
      </c>
      <c r="K9714" t="s">
        <v>25790</v>
      </c>
      <c r="L9714" t="s">
        <v>31</v>
      </c>
      <c r="M9714">
        <v>22064.8099</v>
      </c>
      <c r="N9714">
        <v>265</v>
      </c>
      <c r="O9714" t="s">
        <v>43</v>
      </c>
      <c r="P9714" t="s">
        <v>43</v>
      </c>
      <c r="Q9714" s="2">
        <v>44580</v>
      </c>
      <c r="R9714" t="s">
        <v>83</v>
      </c>
      <c r="S9714" t="s">
        <v>33</v>
      </c>
      <c r="T9714">
        <f>_xlfn.DAYS(Raw_data_US_healthcare[[#This Row],[Discharge Date]],Raw_data_US_healthcare[[#This Row],[Date of Admission]])</f>
        <v>14</v>
      </c>
    </row>
    <row r="9715" spans="1:20" x14ac:dyDescent="0.3">
      <c r="A9715" t="s">
        <v>26511</v>
      </c>
      <c r="B9715" t="s">
        <v>25791</v>
      </c>
      <c r="C9715">
        <v>43</v>
      </c>
      <c r="D9715" t="str">
        <f>IF(Raw_data_US_healthcare[[#This Row],[Age]]&lt;35,"Young",IF(Raw_data_US_healthcare[[#This Row],[Age]]&lt;60,"Middle","Senior"))</f>
        <v>Middle</v>
      </c>
      <c r="E9715" t="s">
        <v>16</v>
      </c>
      <c r="F9715" t="s">
        <v>35</v>
      </c>
      <c r="G9715" t="s">
        <v>35</v>
      </c>
      <c r="H9715" t="s">
        <v>26514</v>
      </c>
      <c r="I9715" s="2">
        <v>44109</v>
      </c>
      <c r="J9715" t="s">
        <v>25792</v>
      </c>
      <c r="K9715" t="s">
        <v>25793</v>
      </c>
      <c r="L9715" t="s">
        <v>60</v>
      </c>
      <c r="M9715">
        <v>32550.283599999999</v>
      </c>
      <c r="N9715">
        <v>196</v>
      </c>
      <c r="O9715" t="s">
        <v>43</v>
      </c>
      <c r="P9715" t="s">
        <v>43</v>
      </c>
      <c r="Q9715" s="2">
        <v>44122</v>
      </c>
      <c r="R9715" t="s">
        <v>83</v>
      </c>
      <c r="S9715" t="s">
        <v>45</v>
      </c>
      <c r="T9715">
        <f>_xlfn.DAYS(Raw_data_US_healthcare[[#This Row],[Discharge Date]],Raw_data_US_healthcare[[#This Row],[Date of Admission]])</f>
        <v>13</v>
      </c>
    </row>
    <row r="9716" spans="1:20" x14ac:dyDescent="0.3">
      <c r="A9716" t="s">
        <v>26511</v>
      </c>
      <c r="B9716" t="s">
        <v>25794</v>
      </c>
      <c r="C9716">
        <v>63</v>
      </c>
      <c r="D9716" t="str">
        <f>IF(Raw_data_US_healthcare[[#This Row],[Age]]&lt;35,"Young",IF(Raw_data_US_healthcare[[#This Row],[Age]]&lt;60,"Middle","Senior"))</f>
        <v>Senior</v>
      </c>
      <c r="E9716" t="s">
        <v>16</v>
      </c>
      <c r="F9716" t="s">
        <v>113</v>
      </c>
      <c r="G9716" t="s">
        <v>113</v>
      </c>
      <c r="H9716" t="s">
        <v>36</v>
      </c>
      <c r="I9716" s="2">
        <v>45202</v>
      </c>
      <c r="J9716" t="s">
        <v>25795</v>
      </c>
      <c r="K9716" t="s">
        <v>6907</v>
      </c>
      <c r="L9716" t="s">
        <v>21</v>
      </c>
      <c r="M9716">
        <v>21356.3374</v>
      </c>
      <c r="N9716">
        <v>440</v>
      </c>
      <c r="O9716" t="s">
        <v>22</v>
      </c>
      <c r="P9716" t="s">
        <v>22</v>
      </c>
      <c r="Q9716" s="2">
        <v>45203</v>
      </c>
      <c r="R9716" t="s">
        <v>32</v>
      </c>
      <c r="S9716" t="s">
        <v>24</v>
      </c>
      <c r="T9716">
        <f>_xlfn.DAYS(Raw_data_US_healthcare[[#This Row],[Discharge Date]],Raw_data_US_healthcare[[#This Row],[Date of Admission]])</f>
        <v>1</v>
      </c>
    </row>
    <row r="9717" spans="1:20" x14ac:dyDescent="0.3">
      <c r="A9717" t="s">
        <v>26511</v>
      </c>
      <c r="B9717" t="s">
        <v>25796</v>
      </c>
      <c r="C9717">
        <v>67</v>
      </c>
      <c r="D9717" t="str">
        <f>IF(Raw_data_US_healthcare[[#This Row],[Age]]&lt;35,"Young",IF(Raw_data_US_healthcare[[#This Row],[Age]]&lt;60,"Middle","Senior"))</f>
        <v>Senior</v>
      </c>
      <c r="E9717" t="s">
        <v>16</v>
      </c>
      <c r="F9717" t="s">
        <v>49</v>
      </c>
      <c r="G9717" t="s">
        <v>49</v>
      </c>
      <c r="H9717" t="s">
        <v>69</v>
      </c>
      <c r="I9717" s="2">
        <v>44791</v>
      </c>
      <c r="J9717" t="s">
        <v>23775</v>
      </c>
      <c r="K9717" t="s">
        <v>25797</v>
      </c>
      <c r="L9717" t="s">
        <v>21</v>
      </c>
      <c r="M9717">
        <v>62443.051500000001</v>
      </c>
      <c r="N9717">
        <v>170</v>
      </c>
      <c r="O9717" t="s">
        <v>22</v>
      </c>
      <c r="P9717" t="s">
        <v>22</v>
      </c>
      <c r="Q9717" s="2">
        <v>44802</v>
      </c>
      <c r="R9717" t="s">
        <v>32</v>
      </c>
      <c r="S9717" t="s">
        <v>24</v>
      </c>
      <c r="T9717">
        <f>_xlfn.DAYS(Raw_data_US_healthcare[[#This Row],[Discharge Date]],Raw_data_US_healthcare[[#This Row],[Date of Admission]])</f>
        <v>11</v>
      </c>
    </row>
    <row r="9718" spans="1:20" x14ac:dyDescent="0.3">
      <c r="A9718" t="s">
        <v>26511</v>
      </c>
      <c r="B9718" t="s">
        <v>25798</v>
      </c>
      <c r="C9718">
        <v>27</v>
      </c>
      <c r="D9718" t="str">
        <f>IF(Raw_data_US_healthcare[[#This Row],[Age]]&lt;35,"Young",IF(Raw_data_US_healthcare[[#This Row],[Age]]&lt;60,"Middle","Senior"))</f>
        <v>Young</v>
      </c>
      <c r="E9718" t="s">
        <v>16</v>
      </c>
      <c r="F9718" t="s">
        <v>88</v>
      </c>
      <c r="G9718" t="s">
        <v>88</v>
      </c>
      <c r="H9718" t="s">
        <v>28</v>
      </c>
      <c r="I9718" s="2">
        <v>44700</v>
      </c>
      <c r="J9718" t="s">
        <v>13526</v>
      </c>
      <c r="K9718" t="s">
        <v>7401</v>
      </c>
      <c r="L9718" t="s">
        <v>60</v>
      </c>
      <c r="M9718">
        <v>31888.6302</v>
      </c>
      <c r="N9718">
        <v>317</v>
      </c>
      <c r="O9718" t="s">
        <v>22</v>
      </c>
      <c r="P9718" t="s">
        <v>22</v>
      </c>
      <c r="Q9718" s="2">
        <v>44723</v>
      </c>
      <c r="R9718" t="s">
        <v>44</v>
      </c>
      <c r="S9718" t="s">
        <v>24</v>
      </c>
      <c r="T9718">
        <f>_xlfn.DAYS(Raw_data_US_healthcare[[#This Row],[Discharge Date]],Raw_data_US_healthcare[[#This Row],[Date of Admission]])</f>
        <v>23</v>
      </c>
    </row>
    <row r="9719" spans="1:20" x14ac:dyDescent="0.3">
      <c r="A9719" t="s">
        <v>26511</v>
      </c>
      <c r="B9719" t="s">
        <v>25799</v>
      </c>
      <c r="C9719">
        <v>29</v>
      </c>
      <c r="D9719" t="str">
        <f>IF(Raw_data_US_healthcare[[#This Row],[Age]]&lt;35,"Young",IF(Raw_data_US_healthcare[[#This Row],[Age]]&lt;60,"Middle","Senior"))</f>
        <v>Young</v>
      </c>
      <c r="E9719" t="s">
        <v>16</v>
      </c>
      <c r="F9719" t="s">
        <v>113</v>
      </c>
      <c r="G9719" t="s">
        <v>113</v>
      </c>
      <c r="H9719" t="s">
        <v>69</v>
      </c>
      <c r="I9719" s="2">
        <v>44329</v>
      </c>
      <c r="J9719" t="s">
        <v>25800</v>
      </c>
      <c r="K9719" t="s">
        <v>25801</v>
      </c>
      <c r="L9719" t="s">
        <v>52</v>
      </c>
      <c r="M9719">
        <v>21701.198499999999</v>
      </c>
      <c r="N9719">
        <v>161</v>
      </c>
      <c r="O9719" t="s">
        <v>43</v>
      </c>
      <c r="P9719" t="s">
        <v>43</v>
      </c>
      <c r="Q9719" s="2">
        <v>44339</v>
      </c>
      <c r="R9719" t="s">
        <v>48</v>
      </c>
      <c r="S9719" t="s">
        <v>33</v>
      </c>
      <c r="T9719">
        <f>_xlfn.DAYS(Raw_data_US_healthcare[[#This Row],[Discharge Date]],Raw_data_US_healthcare[[#This Row],[Date of Admission]])</f>
        <v>10</v>
      </c>
    </row>
    <row r="9720" spans="1:20" x14ac:dyDescent="0.3">
      <c r="A9720" t="s">
        <v>26511</v>
      </c>
      <c r="B9720" t="s">
        <v>25802</v>
      </c>
      <c r="C9720">
        <v>66</v>
      </c>
      <c r="D9720" t="str">
        <f>IF(Raw_data_US_healthcare[[#This Row],[Age]]&lt;35,"Young",IF(Raw_data_US_healthcare[[#This Row],[Age]]&lt;60,"Middle","Senior"))</f>
        <v>Senior</v>
      </c>
      <c r="E9720" t="s">
        <v>16</v>
      </c>
      <c r="F9720" t="s">
        <v>62</v>
      </c>
      <c r="G9720" t="s">
        <v>62</v>
      </c>
      <c r="H9720" t="s">
        <v>26514</v>
      </c>
      <c r="I9720" s="2">
        <v>44235</v>
      </c>
      <c r="J9720" t="s">
        <v>5649</v>
      </c>
      <c r="K9720" t="s">
        <v>25803</v>
      </c>
      <c r="L9720" t="s">
        <v>21</v>
      </c>
      <c r="M9720">
        <v>25645.0049</v>
      </c>
      <c r="N9720">
        <v>251</v>
      </c>
      <c r="O9720" t="s">
        <v>43</v>
      </c>
      <c r="P9720" t="s">
        <v>43</v>
      </c>
      <c r="Q9720" s="2">
        <v>44262</v>
      </c>
      <c r="R9720" t="s">
        <v>83</v>
      </c>
      <c r="S9720" t="s">
        <v>45</v>
      </c>
      <c r="T9720">
        <f>_xlfn.DAYS(Raw_data_US_healthcare[[#This Row],[Discharge Date]],Raw_data_US_healthcare[[#This Row],[Date of Admission]])</f>
        <v>27</v>
      </c>
    </row>
    <row r="9721" spans="1:20" x14ac:dyDescent="0.3">
      <c r="A9721" t="s">
        <v>26512</v>
      </c>
      <c r="B9721" t="s">
        <v>25804</v>
      </c>
      <c r="C9721">
        <v>47</v>
      </c>
      <c r="D9721" t="str">
        <f>IF(Raw_data_US_healthcare[[#This Row],[Age]]&lt;35,"Young",IF(Raw_data_US_healthcare[[#This Row],[Age]]&lt;60,"Middle","Senior"))</f>
        <v>Middle</v>
      </c>
      <c r="E9721" t="s">
        <v>26</v>
      </c>
      <c r="F9721" t="s">
        <v>228</v>
      </c>
      <c r="G9721" t="s">
        <v>228</v>
      </c>
      <c r="H9721" t="s">
        <v>36</v>
      </c>
      <c r="I9721" s="2">
        <v>43560</v>
      </c>
      <c r="J9721" t="s">
        <v>25805</v>
      </c>
      <c r="K9721" t="s">
        <v>25806</v>
      </c>
      <c r="L9721" t="s">
        <v>52</v>
      </c>
      <c r="M9721">
        <v>23513.445899999999</v>
      </c>
      <c r="N9721">
        <v>438</v>
      </c>
      <c r="O9721" t="s">
        <v>22</v>
      </c>
      <c r="P9721" t="s">
        <v>22</v>
      </c>
      <c r="Q9721" s="2">
        <v>43561</v>
      </c>
      <c r="R9721" t="s">
        <v>32</v>
      </c>
      <c r="S9721" t="s">
        <v>24</v>
      </c>
      <c r="T9721">
        <f>_xlfn.DAYS(Raw_data_US_healthcare[[#This Row],[Discharge Date]],Raw_data_US_healthcare[[#This Row],[Date of Admission]])</f>
        <v>1</v>
      </c>
    </row>
    <row r="9722" spans="1:20" x14ac:dyDescent="0.3">
      <c r="A9722" t="s">
        <v>26512</v>
      </c>
      <c r="B9722" t="s">
        <v>24219</v>
      </c>
      <c r="C9722">
        <v>29</v>
      </c>
      <c r="D9722" t="str">
        <f>IF(Raw_data_US_healthcare[[#This Row],[Age]]&lt;35,"Young",IF(Raw_data_US_healthcare[[#This Row],[Age]]&lt;60,"Middle","Senior"))</f>
        <v>Young</v>
      </c>
      <c r="E9722" t="s">
        <v>26</v>
      </c>
      <c r="F9722" t="s">
        <v>113</v>
      </c>
      <c r="G9722" t="s">
        <v>113</v>
      </c>
      <c r="H9722" t="s">
        <v>36</v>
      </c>
      <c r="I9722" s="2">
        <v>43562</v>
      </c>
      <c r="J9722" t="s">
        <v>25807</v>
      </c>
      <c r="K9722" t="s">
        <v>22203</v>
      </c>
      <c r="L9722" t="s">
        <v>52</v>
      </c>
      <c r="M9722">
        <v>12377.324000000001</v>
      </c>
      <c r="N9722">
        <v>327</v>
      </c>
      <c r="O9722" t="s">
        <v>22</v>
      </c>
      <c r="P9722" t="s">
        <v>22</v>
      </c>
      <c r="Q9722" s="2">
        <v>43570</v>
      </c>
      <c r="R9722" t="s">
        <v>44</v>
      </c>
      <c r="S9722" t="s">
        <v>33</v>
      </c>
      <c r="T9722">
        <f>_xlfn.DAYS(Raw_data_US_healthcare[[#This Row],[Discharge Date]],Raw_data_US_healthcare[[#This Row],[Date of Admission]])</f>
        <v>8</v>
      </c>
    </row>
    <row r="9723" spans="1:20" x14ac:dyDescent="0.3">
      <c r="A9723" t="s">
        <v>26512</v>
      </c>
      <c r="B9723" t="s">
        <v>25808</v>
      </c>
      <c r="C9723">
        <v>79</v>
      </c>
      <c r="D9723" t="str">
        <f>IF(Raw_data_US_healthcare[[#This Row],[Age]]&lt;35,"Young",IF(Raw_data_US_healthcare[[#This Row],[Age]]&lt;60,"Middle","Senior"))</f>
        <v>Senior</v>
      </c>
      <c r="E9723" t="s">
        <v>26</v>
      </c>
      <c r="F9723" t="s">
        <v>228</v>
      </c>
      <c r="G9723" t="s">
        <v>228</v>
      </c>
      <c r="H9723" t="s">
        <v>18</v>
      </c>
      <c r="I9723" s="2">
        <v>45227</v>
      </c>
      <c r="J9723" t="s">
        <v>25809</v>
      </c>
      <c r="K9723" t="s">
        <v>25810</v>
      </c>
      <c r="L9723" t="s">
        <v>21</v>
      </c>
      <c r="M9723">
        <v>51656.893300000003</v>
      </c>
      <c r="N9723">
        <v>405</v>
      </c>
      <c r="O9723" t="s">
        <v>39</v>
      </c>
      <c r="P9723" t="s">
        <v>39</v>
      </c>
      <c r="Q9723" s="2">
        <v>45257</v>
      </c>
      <c r="R9723" t="s">
        <v>23</v>
      </c>
      <c r="S9723" t="s">
        <v>24</v>
      </c>
      <c r="T9723">
        <f>_xlfn.DAYS(Raw_data_US_healthcare[[#This Row],[Discharge Date]],Raw_data_US_healthcare[[#This Row],[Date of Admission]])</f>
        <v>30</v>
      </c>
    </row>
    <row r="9724" spans="1:20" x14ac:dyDescent="0.3">
      <c r="A9724" t="s">
        <v>26512</v>
      </c>
      <c r="B9724" t="s">
        <v>25811</v>
      </c>
      <c r="C9724">
        <v>76</v>
      </c>
      <c r="D9724" t="str">
        <f>IF(Raw_data_US_healthcare[[#This Row],[Age]]&lt;35,"Young",IF(Raw_data_US_healthcare[[#This Row],[Age]]&lt;60,"Middle","Senior"))</f>
        <v>Senior</v>
      </c>
      <c r="E9724" t="s">
        <v>26</v>
      </c>
      <c r="F9724" t="s">
        <v>27</v>
      </c>
      <c r="G9724" t="s">
        <v>27</v>
      </c>
      <c r="H9724" t="s">
        <v>26514</v>
      </c>
      <c r="I9724" s="2">
        <v>43996</v>
      </c>
      <c r="J9724" t="s">
        <v>25812</v>
      </c>
      <c r="K9724" t="s">
        <v>1564</v>
      </c>
      <c r="L9724" t="s">
        <v>21</v>
      </c>
      <c r="M9724">
        <v>10994.7274</v>
      </c>
      <c r="N9724">
        <v>166</v>
      </c>
      <c r="O9724" t="s">
        <v>43</v>
      </c>
      <c r="P9724" t="s">
        <v>43</v>
      </c>
      <c r="Q9724" s="2">
        <v>44015</v>
      </c>
      <c r="R9724" t="s">
        <v>23</v>
      </c>
      <c r="S9724" t="s">
        <v>33</v>
      </c>
      <c r="T9724">
        <f>_xlfn.DAYS(Raw_data_US_healthcare[[#This Row],[Discharge Date]],Raw_data_US_healthcare[[#This Row],[Date of Admission]])</f>
        <v>19</v>
      </c>
    </row>
    <row r="9725" spans="1:20" x14ac:dyDescent="0.3">
      <c r="A9725" t="s">
        <v>26511</v>
      </c>
      <c r="B9725" t="s">
        <v>25813</v>
      </c>
      <c r="C9725">
        <v>56</v>
      </c>
      <c r="D9725" t="str">
        <f>IF(Raw_data_US_healthcare[[#This Row],[Age]]&lt;35,"Young",IF(Raw_data_US_healthcare[[#This Row],[Age]]&lt;60,"Middle","Senior"))</f>
        <v>Middle</v>
      </c>
      <c r="E9725" t="s">
        <v>16</v>
      </c>
      <c r="F9725" t="s">
        <v>49</v>
      </c>
      <c r="G9725" t="s">
        <v>49</v>
      </c>
      <c r="H9725" t="s">
        <v>26514</v>
      </c>
      <c r="I9725" s="2">
        <v>45204</v>
      </c>
      <c r="J9725" t="s">
        <v>25814</v>
      </c>
      <c r="K9725" t="s">
        <v>25815</v>
      </c>
      <c r="L9725" t="s">
        <v>31</v>
      </c>
      <c r="M9725">
        <v>21749.207299999998</v>
      </c>
      <c r="N9725">
        <v>224</v>
      </c>
      <c r="O9725" t="s">
        <v>22</v>
      </c>
      <c r="P9725" t="s">
        <v>22</v>
      </c>
      <c r="Q9725" s="2">
        <v>45212</v>
      </c>
      <c r="R9725" t="s">
        <v>44</v>
      </c>
      <c r="S9725" t="s">
        <v>45</v>
      </c>
      <c r="T9725">
        <f>_xlfn.DAYS(Raw_data_US_healthcare[[#This Row],[Discharge Date]],Raw_data_US_healthcare[[#This Row],[Date of Admission]])</f>
        <v>8</v>
      </c>
    </row>
    <row r="9726" spans="1:20" x14ac:dyDescent="0.3">
      <c r="A9726" t="s">
        <v>26511</v>
      </c>
      <c r="B9726" t="s">
        <v>24830</v>
      </c>
      <c r="C9726">
        <v>73</v>
      </c>
      <c r="D9726" t="str">
        <f>IF(Raw_data_US_healthcare[[#This Row],[Age]]&lt;35,"Young",IF(Raw_data_US_healthcare[[#This Row],[Age]]&lt;60,"Middle","Senior"))</f>
        <v>Senior</v>
      </c>
      <c r="E9726" t="s">
        <v>16</v>
      </c>
      <c r="F9726" t="s">
        <v>35</v>
      </c>
      <c r="G9726" t="s">
        <v>35</v>
      </c>
      <c r="H9726" t="s">
        <v>26514</v>
      </c>
      <c r="I9726" s="2">
        <v>45047</v>
      </c>
      <c r="J9726" t="s">
        <v>23837</v>
      </c>
      <c r="K9726" t="s">
        <v>25816</v>
      </c>
      <c r="L9726" t="s">
        <v>21</v>
      </c>
      <c r="M9726">
        <v>34278.161599999999</v>
      </c>
      <c r="N9726">
        <v>115</v>
      </c>
      <c r="O9726" t="s">
        <v>43</v>
      </c>
      <c r="P9726" t="s">
        <v>43</v>
      </c>
      <c r="Q9726" s="2">
        <v>45076</v>
      </c>
      <c r="R9726" t="s">
        <v>83</v>
      </c>
      <c r="S9726" t="s">
        <v>45</v>
      </c>
      <c r="T9726">
        <f>_xlfn.DAYS(Raw_data_US_healthcare[[#This Row],[Discharge Date]],Raw_data_US_healthcare[[#This Row],[Date of Admission]])</f>
        <v>29</v>
      </c>
    </row>
    <row r="9727" spans="1:20" x14ac:dyDescent="0.3">
      <c r="A9727" t="s">
        <v>26512</v>
      </c>
      <c r="B9727" t="s">
        <v>25817</v>
      </c>
      <c r="C9727">
        <v>52</v>
      </c>
      <c r="D9727" t="str">
        <f>IF(Raw_data_US_healthcare[[#This Row],[Age]]&lt;35,"Young",IF(Raw_data_US_healthcare[[#This Row],[Age]]&lt;60,"Middle","Senior"))</f>
        <v>Middle</v>
      </c>
      <c r="E9727" t="s">
        <v>26</v>
      </c>
      <c r="F9727" t="s">
        <v>35</v>
      </c>
      <c r="G9727" t="s">
        <v>35</v>
      </c>
      <c r="H9727" t="s">
        <v>36</v>
      </c>
      <c r="I9727" s="2">
        <v>44293</v>
      </c>
      <c r="J9727" t="s">
        <v>25818</v>
      </c>
      <c r="K9727" t="s">
        <v>6833</v>
      </c>
      <c r="L9727" t="s">
        <v>60</v>
      </c>
      <c r="M9727">
        <v>18991.8105</v>
      </c>
      <c r="N9727">
        <v>278</v>
      </c>
      <c r="O9727" t="s">
        <v>22</v>
      </c>
      <c r="P9727" t="s">
        <v>22</v>
      </c>
      <c r="Q9727" s="2">
        <v>44295</v>
      </c>
      <c r="R9727" t="s">
        <v>23</v>
      </c>
      <c r="S9727" t="s">
        <v>45</v>
      </c>
      <c r="T9727">
        <f>_xlfn.DAYS(Raw_data_US_healthcare[[#This Row],[Discharge Date]],Raw_data_US_healthcare[[#This Row],[Date of Admission]])</f>
        <v>2</v>
      </c>
    </row>
    <row r="9728" spans="1:20" x14ac:dyDescent="0.3">
      <c r="A9728" t="s">
        <v>26512</v>
      </c>
      <c r="B9728" t="s">
        <v>25819</v>
      </c>
      <c r="C9728">
        <v>27</v>
      </c>
      <c r="D9728" t="str">
        <f>IF(Raw_data_US_healthcare[[#This Row],[Age]]&lt;35,"Young",IF(Raw_data_US_healthcare[[#This Row],[Age]]&lt;60,"Middle","Senior"))</f>
        <v>Young</v>
      </c>
      <c r="E9728" t="s">
        <v>26</v>
      </c>
      <c r="F9728" t="s">
        <v>228</v>
      </c>
      <c r="G9728" t="s">
        <v>228</v>
      </c>
      <c r="H9728" t="s">
        <v>28</v>
      </c>
      <c r="I9728" s="2">
        <v>45215</v>
      </c>
      <c r="J9728" t="s">
        <v>25820</v>
      </c>
      <c r="K9728" t="s">
        <v>25821</v>
      </c>
      <c r="L9728" t="s">
        <v>60</v>
      </c>
      <c r="M9728">
        <v>14945.1466</v>
      </c>
      <c r="N9728">
        <v>451</v>
      </c>
      <c r="O9728" t="s">
        <v>39</v>
      </c>
      <c r="P9728" t="s">
        <v>39</v>
      </c>
      <c r="Q9728" s="2">
        <v>45228</v>
      </c>
      <c r="R9728" t="s">
        <v>32</v>
      </c>
      <c r="S9728" t="s">
        <v>45</v>
      </c>
      <c r="T9728">
        <f>_xlfn.DAYS(Raw_data_US_healthcare[[#This Row],[Discharge Date]],Raw_data_US_healthcare[[#This Row],[Date of Admission]])</f>
        <v>13</v>
      </c>
    </row>
    <row r="9729" spans="1:20" x14ac:dyDescent="0.3">
      <c r="A9729" t="s">
        <v>26512</v>
      </c>
      <c r="B9729" t="s">
        <v>25822</v>
      </c>
      <c r="C9729">
        <v>25</v>
      </c>
      <c r="D9729" t="str">
        <f>IF(Raw_data_US_healthcare[[#This Row],[Age]]&lt;35,"Young",IF(Raw_data_US_healthcare[[#This Row],[Age]]&lt;60,"Middle","Senior"))</f>
        <v>Young</v>
      </c>
      <c r="E9729" t="s">
        <v>26</v>
      </c>
      <c r="F9729" t="s">
        <v>49</v>
      </c>
      <c r="G9729" t="s">
        <v>49</v>
      </c>
      <c r="H9729" t="s">
        <v>36</v>
      </c>
      <c r="I9729" s="2">
        <v>44662</v>
      </c>
      <c r="J9729" t="s">
        <v>14084</v>
      </c>
      <c r="K9729" t="s">
        <v>21317</v>
      </c>
      <c r="L9729" t="s">
        <v>60</v>
      </c>
      <c r="M9729">
        <v>14747.5378</v>
      </c>
      <c r="N9729">
        <v>240</v>
      </c>
      <c r="O9729" t="s">
        <v>43</v>
      </c>
      <c r="P9729" t="s">
        <v>43</v>
      </c>
      <c r="Q9729" s="2">
        <v>44684</v>
      </c>
      <c r="R9729" t="s">
        <v>32</v>
      </c>
      <c r="S9729" t="s">
        <v>24</v>
      </c>
      <c r="T9729">
        <f>_xlfn.DAYS(Raw_data_US_healthcare[[#This Row],[Discharge Date]],Raw_data_US_healthcare[[#This Row],[Date of Admission]])</f>
        <v>22</v>
      </c>
    </row>
    <row r="9730" spans="1:20" x14ac:dyDescent="0.3">
      <c r="A9730" t="s">
        <v>26512</v>
      </c>
      <c r="B9730" t="s">
        <v>2984</v>
      </c>
      <c r="C9730">
        <v>31</v>
      </c>
      <c r="D9730" t="str">
        <f>IF(Raw_data_US_healthcare[[#This Row],[Age]]&lt;35,"Young",IF(Raw_data_US_healthcare[[#This Row],[Age]]&lt;60,"Middle","Senior"))</f>
        <v>Young</v>
      </c>
      <c r="E9730" t="s">
        <v>26</v>
      </c>
      <c r="F9730" t="s">
        <v>49</v>
      </c>
      <c r="G9730" t="s">
        <v>49</v>
      </c>
      <c r="H9730" t="s">
        <v>26516</v>
      </c>
      <c r="I9730" s="2">
        <v>44872</v>
      </c>
      <c r="J9730" t="s">
        <v>25823</v>
      </c>
      <c r="K9730" t="s">
        <v>25824</v>
      </c>
      <c r="L9730" t="s">
        <v>60</v>
      </c>
      <c r="M9730">
        <v>27684.6132</v>
      </c>
      <c r="N9730">
        <v>185</v>
      </c>
      <c r="O9730" t="s">
        <v>43</v>
      </c>
      <c r="P9730" t="s">
        <v>43</v>
      </c>
      <c r="Q9730" s="2">
        <v>44876</v>
      </c>
      <c r="R9730" t="s">
        <v>44</v>
      </c>
      <c r="S9730" t="s">
        <v>24</v>
      </c>
      <c r="T9730">
        <f>_xlfn.DAYS(Raw_data_US_healthcare[[#This Row],[Discharge Date]],Raw_data_US_healthcare[[#This Row],[Date of Admission]])</f>
        <v>4</v>
      </c>
    </row>
    <row r="9731" spans="1:20" x14ac:dyDescent="0.3">
      <c r="A9731" t="s">
        <v>26511</v>
      </c>
      <c r="B9731" t="s">
        <v>25825</v>
      </c>
      <c r="C9731">
        <v>80</v>
      </c>
      <c r="D9731" t="str">
        <f>IF(Raw_data_US_healthcare[[#This Row],[Age]]&lt;35,"Young",IF(Raw_data_US_healthcare[[#This Row],[Age]]&lt;60,"Middle","Senior"))</f>
        <v>Senior</v>
      </c>
      <c r="E9731" t="s">
        <v>16</v>
      </c>
      <c r="F9731" t="s">
        <v>113</v>
      </c>
      <c r="G9731" t="s">
        <v>113</v>
      </c>
      <c r="H9731" t="s">
        <v>18</v>
      </c>
      <c r="I9731" s="2">
        <v>43481</v>
      </c>
      <c r="J9731" t="s">
        <v>25826</v>
      </c>
      <c r="K9731" t="s">
        <v>25827</v>
      </c>
      <c r="L9731" t="s">
        <v>21</v>
      </c>
      <c r="M9731">
        <v>29933.558499999999</v>
      </c>
      <c r="N9731">
        <v>178</v>
      </c>
      <c r="O9731" t="s">
        <v>39</v>
      </c>
      <c r="P9731" t="s">
        <v>39</v>
      </c>
      <c r="Q9731" s="2">
        <v>43482</v>
      </c>
      <c r="R9731" t="s">
        <v>48</v>
      </c>
      <c r="S9731" t="s">
        <v>24</v>
      </c>
      <c r="T9731">
        <f>_xlfn.DAYS(Raw_data_US_healthcare[[#This Row],[Discharge Date]],Raw_data_US_healthcare[[#This Row],[Date of Admission]])</f>
        <v>1</v>
      </c>
    </row>
    <row r="9732" spans="1:20" x14ac:dyDescent="0.3">
      <c r="A9732" t="s">
        <v>26511</v>
      </c>
      <c r="B9732" t="s">
        <v>25828</v>
      </c>
      <c r="C9732">
        <v>83</v>
      </c>
      <c r="D9732" t="str">
        <f>IF(Raw_data_US_healthcare[[#This Row],[Age]]&lt;35,"Young",IF(Raw_data_US_healthcare[[#This Row],[Age]]&lt;60,"Middle","Senior"))</f>
        <v>Senior</v>
      </c>
      <c r="E9732" t="s">
        <v>16</v>
      </c>
      <c r="F9732" t="s">
        <v>49</v>
      </c>
      <c r="G9732" t="s">
        <v>49</v>
      </c>
      <c r="H9732" t="s">
        <v>69</v>
      </c>
      <c r="I9732" s="2">
        <v>43991</v>
      </c>
      <c r="J9732" t="s">
        <v>25829</v>
      </c>
      <c r="K9732" t="s">
        <v>25830</v>
      </c>
      <c r="L9732" t="s">
        <v>21</v>
      </c>
      <c r="M9732">
        <v>58644.055200000003</v>
      </c>
      <c r="N9732">
        <v>281</v>
      </c>
      <c r="O9732" t="s">
        <v>39</v>
      </c>
      <c r="P9732" t="s">
        <v>39</v>
      </c>
      <c r="Q9732" s="2">
        <v>44004</v>
      </c>
      <c r="R9732" t="s">
        <v>23</v>
      </c>
      <c r="S9732" t="s">
        <v>33</v>
      </c>
      <c r="T9732">
        <f>_xlfn.DAYS(Raw_data_US_healthcare[[#This Row],[Discharge Date]],Raw_data_US_healthcare[[#This Row],[Date of Admission]])</f>
        <v>13</v>
      </c>
    </row>
    <row r="9733" spans="1:20" x14ac:dyDescent="0.3">
      <c r="A9733" t="s">
        <v>26511</v>
      </c>
      <c r="B9733" t="s">
        <v>25831</v>
      </c>
      <c r="C9733">
        <v>70</v>
      </c>
      <c r="D9733" t="str">
        <f>IF(Raw_data_US_healthcare[[#This Row],[Age]]&lt;35,"Young",IF(Raw_data_US_healthcare[[#This Row],[Age]]&lt;60,"Middle","Senior"))</f>
        <v>Senior</v>
      </c>
      <c r="E9733" t="s">
        <v>16</v>
      </c>
      <c r="F9733" t="s">
        <v>35</v>
      </c>
      <c r="G9733" t="s">
        <v>35</v>
      </c>
      <c r="H9733" t="s">
        <v>26516</v>
      </c>
      <c r="I9733" s="2">
        <v>43631</v>
      </c>
      <c r="J9733" t="s">
        <v>17466</v>
      </c>
      <c r="K9733" t="s">
        <v>25832</v>
      </c>
      <c r="L9733" t="s">
        <v>21</v>
      </c>
      <c r="M9733">
        <v>8466.5823999999993</v>
      </c>
      <c r="N9733">
        <v>201</v>
      </c>
      <c r="O9733" t="s">
        <v>43</v>
      </c>
      <c r="P9733" t="s">
        <v>43</v>
      </c>
      <c r="Q9733" s="2">
        <v>43636</v>
      </c>
      <c r="R9733" t="s">
        <v>32</v>
      </c>
      <c r="S9733" t="s">
        <v>24</v>
      </c>
      <c r="T9733">
        <f>_xlfn.DAYS(Raw_data_US_healthcare[[#This Row],[Discharge Date]],Raw_data_US_healthcare[[#This Row],[Date of Admission]])</f>
        <v>5</v>
      </c>
    </row>
    <row r="9734" spans="1:20" x14ac:dyDescent="0.3">
      <c r="A9734" t="s">
        <v>26512</v>
      </c>
      <c r="B9734" t="s">
        <v>5311</v>
      </c>
      <c r="C9734">
        <v>77</v>
      </c>
      <c r="D9734" t="str">
        <f>IF(Raw_data_US_healthcare[[#This Row],[Age]]&lt;35,"Young",IF(Raw_data_US_healthcare[[#This Row],[Age]]&lt;60,"Middle","Senior"))</f>
        <v>Senior</v>
      </c>
      <c r="E9734" t="s">
        <v>26</v>
      </c>
      <c r="F9734" t="s">
        <v>17</v>
      </c>
      <c r="G9734" t="s">
        <v>17</v>
      </c>
      <c r="H9734" t="s">
        <v>28</v>
      </c>
      <c r="I9734" s="2">
        <v>44508</v>
      </c>
      <c r="J9734" t="s">
        <v>14422</v>
      </c>
      <c r="K9734" t="s">
        <v>2013</v>
      </c>
      <c r="L9734" t="s">
        <v>21</v>
      </c>
      <c r="M9734">
        <v>19425.6921</v>
      </c>
      <c r="N9734">
        <v>272</v>
      </c>
      <c r="O9734" t="s">
        <v>39</v>
      </c>
      <c r="P9734" t="s">
        <v>39</v>
      </c>
      <c r="Q9734" s="2">
        <v>44526</v>
      </c>
      <c r="R9734" t="s">
        <v>32</v>
      </c>
      <c r="S9734" t="s">
        <v>33</v>
      </c>
      <c r="T9734">
        <f>_xlfn.DAYS(Raw_data_US_healthcare[[#This Row],[Discharge Date]],Raw_data_US_healthcare[[#This Row],[Date of Admission]])</f>
        <v>18</v>
      </c>
    </row>
    <row r="9735" spans="1:20" x14ac:dyDescent="0.3">
      <c r="A9735" t="s">
        <v>26511</v>
      </c>
      <c r="B9735" t="s">
        <v>25833</v>
      </c>
      <c r="C9735">
        <v>44</v>
      </c>
      <c r="D9735" t="str">
        <f>IF(Raw_data_US_healthcare[[#This Row],[Age]]&lt;35,"Young",IF(Raw_data_US_healthcare[[#This Row],[Age]]&lt;60,"Middle","Senior"))</f>
        <v>Middle</v>
      </c>
      <c r="E9735" t="s">
        <v>16</v>
      </c>
      <c r="F9735" t="s">
        <v>27</v>
      </c>
      <c r="G9735" t="s">
        <v>27</v>
      </c>
      <c r="H9735" t="s">
        <v>36</v>
      </c>
      <c r="I9735" s="2">
        <v>43743</v>
      </c>
      <c r="J9735" t="s">
        <v>25834</v>
      </c>
      <c r="K9735" t="s">
        <v>25835</v>
      </c>
      <c r="L9735" t="s">
        <v>31</v>
      </c>
      <c r="M9735">
        <v>11104.164199999999</v>
      </c>
      <c r="N9735">
        <v>318</v>
      </c>
      <c r="O9735" t="s">
        <v>22</v>
      </c>
      <c r="P9735" t="s">
        <v>22</v>
      </c>
      <c r="Q9735" s="2">
        <v>43743</v>
      </c>
      <c r="R9735" t="s">
        <v>32</v>
      </c>
      <c r="S9735" t="s">
        <v>24</v>
      </c>
      <c r="T9735">
        <f>_xlfn.DAYS(Raw_data_US_healthcare[[#This Row],[Discharge Date]],Raw_data_US_healthcare[[#This Row],[Date of Admission]])</f>
        <v>0</v>
      </c>
    </row>
    <row r="9736" spans="1:20" x14ac:dyDescent="0.3">
      <c r="A9736" t="s">
        <v>26512</v>
      </c>
      <c r="B9736" t="s">
        <v>25836</v>
      </c>
      <c r="C9736">
        <v>39</v>
      </c>
      <c r="D9736" t="str">
        <f>IF(Raw_data_US_healthcare[[#This Row],[Age]]&lt;35,"Young",IF(Raw_data_US_healthcare[[#This Row],[Age]]&lt;60,"Middle","Senior"))</f>
        <v>Middle</v>
      </c>
      <c r="E9736" t="s">
        <v>26</v>
      </c>
      <c r="F9736" t="s">
        <v>88</v>
      </c>
      <c r="G9736" t="s">
        <v>88</v>
      </c>
      <c r="H9736" t="s">
        <v>69</v>
      </c>
      <c r="I9736" s="2">
        <v>44611</v>
      </c>
      <c r="J9736" t="s">
        <v>25837</v>
      </c>
      <c r="K9736" t="s">
        <v>25838</v>
      </c>
      <c r="L9736" t="s">
        <v>52</v>
      </c>
      <c r="M9736">
        <v>27131.4787</v>
      </c>
      <c r="N9736">
        <v>481</v>
      </c>
      <c r="O9736" t="s">
        <v>43</v>
      </c>
      <c r="P9736" t="s">
        <v>43</v>
      </c>
      <c r="Q9736" s="2">
        <v>44615</v>
      </c>
      <c r="R9736" t="s">
        <v>83</v>
      </c>
      <c r="S9736" t="s">
        <v>33</v>
      </c>
      <c r="T9736">
        <f>_xlfn.DAYS(Raw_data_US_healthcare[[#This Row],[Discharge Date]],Raw_data_US_healthcare[[#This Row],[Date of Admission]])</f>
        <v>4</v>
      </c>
    </row>
    <row r="9737" spans="1:20" x14ac:dyDescent="0.3">
      <c r="A9737" t="s">
        <v>26511</v>
      </c>
      <c r="B9737" t="s">
        <v>4199</v>
      </c>
      <c r="C9737">
        <v>25</v>
      </c>
      <c r="D9737" t="str">
        <f>IF(Raw_data_US_healthcare[[#This Row],[Age]]&lt;35,"Young",IF(Raw_data_US_healthcare[[#This Row],[Age]]&lt;60,"Middle","Senior"))</f>
        <v>Young</v>
      </c>
      <c r="E9737" t="s">
        <v>16</v>
      </c>
      <c r="F9737" t="s">
        <v>228</v>
      </c>
      <c r="G9737" t="s">
        <v>228</v>
      </c>
      <c r="H9737" t="s">
        <v>69</v>
      </c>
      <c r="I9737" s="2">
        <v>43540</v>
      </c>
      <c r="J9737" t="s">
        <v>25839</v>
      </c>
      <c r="K9737" t="s">
        <v>25840</v>
      </c>
      <c r="L9737" t="s">
        <v>56</v>
      </c>
      <c r="M9737">
        <v>37505.0622</v>
      </c>
      <c r="N9737">
        <v>461</v>
      </c>
      <c r="O9737" t="s">
        <v>39</v>
      </c>
      <c r="P9737" t="s">
        <v>39</v>
      </c>
      <c r="Q9737" s="2">
        <v>43550</v>
      </c>
      <c r="R9737" t="s">
        <v>32</v>
      </c>
      <c r="S9737" t="s">
        <v>24</v>
      </c>
      <c r="T9737">
        <f>_xlfn.DAYS(Raw_data_US_healthcare[[#This Row],[Discharge Date]],Raw_data_US_healthcare[[#This Row],[Date of Admission]])</f>
        <v>10</v>
      </c>
    </row>
    <row r="9738" spans="1:20" x14ac:dyDescent="0.3">
      <c r="A9738" t="s">
        <v>26512</v>
      </c>
      <c r="B9738" t="s">
        <v>25841</v>
      </c>
      <c r="C9738">
        <v>59</v>
      </c>
      <c r="D9738" t="str">
        <f>IF(Raw_data_US_healthcare[[#This Row],[Age]]&lt;35,"Young",IF(Raw_data_US_healthcare[[#This Row],[Age]]&lt;60,"Middle","Senior"))</f>
        <v>Middle</v>
      </c>
      <c r="E9738" t="s">
        <v>26</v>
      </c>
      <c r="F9738" t="s">
        <v>27</v>
      </c>
      <c r="G9738" t="s">
        <v>27</v>
      </c>
      <c r="H9738" t="s">
        <v>26516</v>
      </c>
      <c r="I9738" s="2">
        <v>44828</v>
      </c>
      <c r="J9738" t="s">
        <v>25842</v>
      </c>
      <c r="K9738" t="s">
        <v>25843</v>
      </c>
      <c r="L9738" t="s">
        <v>21</v>
      </c>
      <c r="M9738">
        <v>9506.7062000000005</v>
      </c>
      <c r="N9738">
        <v>423</v>
      </c>
      <c r="O9738" t="s">
        <v>39</v>
      </c>
      <c r="P9738" t="s">
        <v>39</v>
      </c>
      <c r="Q9738" s="2">
        <v>44837</v>
      </c>
      <c r="R9738" t="s">
        <v>83</v>
      </c>
      <c r="S9738" t="s">
        <v>33</v>
      </c>
      <c r="T9738">
        <f>_xlfn.DAYS(Raw_data_US_healthcare[[#This Row],[Discharge Date]],Raw_data_US_healthcare[[#This Row],[Date of Admission]])</f>
        <v>9</v>
      </c>
    </row>
    <row r="9739" spans="1:20" x14ac:dyDescent="0.3">
      <c r="A9739" t="s">
        <v>26512</v>
      </c>
      <c r="B9739" t="s">
        <v>25844</v>
      </c>
      <c r="C9739">
        <v>22</v>
      </c>
      <c r="D9739" t="str">
        <f>IF(Raw_data_US_healthcare[[#This Row],[Age]]&lt;35,"Young",IF(Raw_data_US_healthcare[[#This Row],[Age]]&lt;60,"Middle","Senior"))</f>
        <v>Young</v>
      </c>
      <c r="E9739" t="s">
        <v>26</v>
      </c>
      <c r="F9739" t="s">
        <v>27</v>
      </c>
      <c r="G9739" t="s">
        <v>27</v>
      </c>
      <c r="H9739" t="s">
        <v>28</v>
      </c>
      <c r="I9739" s="2">
        <v>44568</v>
      </c>
      <c r="J9739" t="s">
        <v>25845</v>
      </c>
      <c r="K9739" t="s">
        <v>4866</v>
      </c>
      <c r="L9739" t="s">
        <v>56</v>
      </c>
      <c r="M9739">
        <v>8288.5082000000002</v>
      </c>
      <c r="N9739">
        <v>213</v>
      </c>
      <c r="O9739" t="s">
        <v>43</v>
      </c>
      <c r="P9739" t="s">
        <v>43</v>
      </c>
      <c r="Q9739" s="2">
        <v>44596</v>
      </c>
      <c r="R9739" t="s">
        <v>83</v>
      </c>
      <c r="S9739" t="s">
        <v>45</v>
      </c>
      <c r="T9739">
        <f>_xlfn.DAYS(Raw_data_US_healthcare[[#This Row],[Discharge Date]],Raw_data_US_healthcare[[#This Row],[Date of Admission]])</f>
        <v>28</v>
      </c>
    </row>
    <row r="9740" spans="1:20" x14ac:dyDescent="0.3">
      <c r="A9740" t="s">
        <v>26512</v>
      </c>
      <c r="B9740" t="s">
        <v>25846</v>
      </c>
      <c r="C9740">
        <v>61</v>
      </c>
      <c r="D9740" t="str">
        <f>IF(Raw_data_US_healthcare[[#This Row],[Age]]&lt;35,"Young",IF(Raw_data_US_healthcare[[#This Row],[Age]]&lt;60,"Middle","Senior"))</f>
        <v>Senior</v>
      </c>
      <c r="E9740" t="s">
        <v>26</v>
      </c>
      <c r="F9740" t="s">
        <v>49</v>
      </c>
      <c r="G9740" t="s">
        <v>49</v>
      </c>
      <c r="H9740" t="s">
        <v>69</v>
      </c>
      <c r="I9740" s="2">
        <v>44479</v>
      </c>
      <c r="J9740" t="s">
        <v>25847</v>
      </c>
      <c r="K9740" t="s">
        <v>25848</v>
      </c>
      <c r="L9740" t="s">
        <v>21</v>
      </c>
      <c r="M9740">
        <v>15375.936600000001</v>
      </c>
      <c r="N9740">
        <v>236</v>
      </c>
      <c r="O9740" t="s">
        <v>39</v>
      </c>
      <c r="P9740" t="s">
        <v>39</v>
      </c>
      <c r="Q9740" s="2">
        <v>44501</v>
      </c>
      <c r="R9740" t="s">
        <v>23</v>
      </c>
      <c r="S9740" t="s">
        <v>45</v>
      </c>
      <c r="T9740">
        <f>_xlfn.DAYS(Raw_data_US_healthcare[[#This Row],[Discharge Date]],Raw_data_US_healthcare[[#This Row],[Date of Admission]])</f>
        <v>22</v>
      </c>
    </row>
    <row r="9741" spans="1:20" x14ac:dyDescent="0.3">
      <c r="A9741" t="s">
        <v>26512</v>
      </c>
      <c r="B9741" t="s">
        <v>25849</v>
      </c>
      <c r="C9741">
        <v>46</v>
      </c>
      <c r="D9741" t="str">
        <f>IF(Raw_data_US_healthcare[[#This Row],[Age]]&lt;35,"Young",IF(Raw_data_US_healthcare[[#This Row],[Age]]&lt;60,"Middle","Senior"))</f>
        <v>Middle</v>
      </c>
      <c r="E9741" t="s">
        <v>26</v>
      </c>
      <c r="F9741" t="s">
        <v>35</v>
      </c>
      <c r="G9741" t="s">
        <v>35</v>
      </c>
      <c r="H9741" t="s">
        <v>26516</v>
      </c>
      <c r="I9741" s="2">
        <v>44712</v>
      </c>
      <c r="J9741" t="s">
        <v>25850</v>
      </c>
      <c r="K9741" t="s">
        <v>25851</v>
      </c>
      <c r="L9741" t="s">
        <v>52</v>
      </c>
      <c r="M9741">
        <v>3701.1752999999999</v>
      </c>
      <c r="N9741">
        <v>464</v>
      </c>
      <c r="O9741" t="s">
        <v>22</v>
      </c>
      <c r="P9741" t="s">
        <v>22</v>
      </c>
      <c r="Q9741" s="2">
        <v>44734</v>
      </c>
      <c r="R9741" t="s">
        <v>23</v>
      </c>
      <c r="S9741" t="s">
        <v>33</v>
      </c>
      <c r="T9741">
        <f>_xlfn.DAYS(Raw_data_US_healthcare[[#This Row],[Discharge Date]],Raw_data_US_healthcare[[#This Row],[Date of Admission]])</f>
        <v>22</v>
      </c>
    </row>
    <row r="9742" spans="1:20" x14ac:dyDescent="0.3">
      <c r="A9742" t="s">
        <v>26511</v>
      </c>
      <c r="B9742" t="s">
        <v>25852</v>
      </c>
      <c r="C9742">
        <v>63</v>
      </c>
      <c r="D9742" t="str">
        <f>IF(Raw_data_US_healthcare[[#This Row],[Age]]&lt;35,"Young",IF(Raw_data_US_healthcare[[#This Row],[Age]]&lt;60,"Middle","Senior"))</f>
        <v>Senior</v>
      </c>
      <c r="E9742" t="s">
        <v>16</v>
      </c>
      <c r="F9742" t="s">
        <v>62</v>
      </c>
      <c r="G9742" t="s">
        <v>62</v>
      </c>
      <c r="H9742" t="s">
        <v>36</v>
      </c>
      <c r="I9742" s="2">
        <v>44397</v>
      </c>
      <c r="J9742" t="s">
        <v>25853</v>
      </c>
      <c r="K9742" t="s">
        <v>25854</v>
      </c>
      <c r="L9742" t="s">
        <v>21</v>
      </c>
      <c r="M9742">
        <v>15353.7435</v>
      </c>
      <c r="N9742">
        <v>371</v>
      </c>
      <c r="O9742" t="s">
        <v>39</v>
      </c>
      <c r="P9742" t="s">
        <v>39</v>
      </c>
      <c r="Q9742" s="2">
        <v>44415</v>
      </c>
      <c r="R9742" t="s">
        <v>48</v>
      </c>
      <c r="S9742" t="s">
        <v>24</v>
      </c>
      <c r="T9742">
        <f>_xlfn.DAYS(Raw_data_US_healthcare[[#This Row],[Discharge Date]],Raw_data_US_healthcare[[#This Row],[Date of Admission]])</f>
        <v>18</v>
      </c>
    </row>
    <row r="9743" spans="1:20" x14ac:dyDescent="0.3">
      <c r="A9743" t="s">
        <v>26511</v>
      </c>
      <c r="B9743" t="s">
        <v>2990</v>
      </c>
      <c r="C9743">
        <v>78</v>
      </c>
      <c r="D9743" t="str">
        <f>IF(Raw_data_US_healthcare[[#This Row],[Age]]&lt;35,"Young",IF(Raw_data_US_healthcare[[#This Row],[Age]]&lt;60,"Middle","Senior"))</f>
        <v>Senior</v>
      </c>
      <c r="E9743" t="s">
        <v>16</v>
      </c>
      <c r="F9743" t="s">
        <v>113</v>
      </c>
      <c r="G9743" t="s">
        <v>113</v>
      </c>
      <c r="H9743" t="s">
        <v>26514</v>
      </c>
      <c r="I9743" s="2">
        <v>44288</v>
      </c>
      <c r="J9743" t="s">
        <v>25855</v>
      </c>
      <c r="K9743" t="s">
        <v>25856</v>
      </c>
      <c r="L9743" t="s">
        <v>21</v>
      </c>
      <c r="M9743">
        <v>19716.471099999999</v>
      </c>
      <c r="N9743">
        <v>362</v>
      </c>
      <c r="O9743" t="s">
        <v>43</v>
      </c>
      <c r="P9743" t="s">
        <v>43</v>
      </c>
      <c r="Q9743" s="2">
        <v>44297</v>
      </c>
      <c r="R9743" t="s">
        <v>83</v>
      </c>
      <c r="S9743" t="s">
        <v>33</v>
      </c>
      <c r="T9743">
        <f>_xlfn.DAYS(Raw_data_US_healthcare[[#This Row],[Discharge Date]],Raw_data_US_healthcare[[#This Row],[Date of Admission]])</f>
        <v>9</v>
      </c>
    </row>
    <row r="9744" spans="1:20" x14ac:dyDescent="0.3">
      <c r="A9744" t="s">
        <v>26512</v>
      </c>
      <c r="B9744" t="s">
        <v>25857</v>
      </c>
      <c r="C9744">
        <v>77</v>
      </c>
      <c r="D9744" t="str">
        <f>IF(Raw_data_US_healthcare[[#This Row],[Age]]&lt;35,"Young",IF(Raw_data_US_healthcare[[#This Row],[Age]]&lt;60,"Middle","Senior"))</f>
        <v>Senior</v>
      </c>
      <c r="E9744" t="s">
        <v>26</v>
      </c>
      <c r="F9744" t="s">
        <v>62</v>
      </c>
      <c r="G9744" t="s">
        <v>62</v>
      </c>
      <c r="H9744" t="s">
        <v>26514</v>
      </c>
      <c r="I9744" s="2">
        <v>44876</v>
      </c>
      <c r="J9744" t="s">
        <v>25858</v>
      </c>
      <c r="K9744" t="s">
        <v>25859</v>
      </c>
      <c r="L9744" t="s">
        <v>21</v>
      </c>
      <c r="M9744">
        <v>20569.870699999999</v>
      </c>
      <c r="N9744">
        <v>236</v>
      </c>
      <c r="O9744" t="s">
        <v>39</v>
      </c>
      <c r="P9744" t="s">
        <v>39</v>
      </c>
      <c r="Q9744" s="2">
        <v>44893</v>
      </c>
      <c r="R9744" t="s">
        <v>48</v>
      </c>
      <c r="S9744" t="s">
        <v>45</v>
      </c>
      <c r="T9744">
        <f>_xlfn.DAYS(Raw_data_US_healthcare[[#This Row],[Discharge Date]],Raw_data_US_healthcare[[#This Row],[Date of Admission]])</f>
        <v>17</v>
      </c>
    </row>
    <row r="9745" spans="1:20" x14ac:dyDescent="0.3">
      <c r="A9745" t="s">
        <v>26511</v>
      </c>
      <c r="B9745" t="s">
        <v>25860</v>
      </c>
      <c r="C9745">
        <v>52</v>
      </c>
      <c r="D9745" t="str">
        <f>IF(Raw_data_US_healthcare[[#This Row],[Age]]&lt;35,"Young",IF(Raw_data_US_healthcare[[#This Row],[Age]]&lt;60,"Middle","Senior"))</f>
        <v>Middle</v>
      </c>
      <c r="E9745" t="s">
        <v>16</v>
      </c>
      <c r="F9745" t="s">
        <v>49</v>
      </c>
      <c r="G9745" t="s">
        <v>49</v>
      </c>
      <c r="H9745" t="s">
        <v>26514</v>
      </c>
      <c r="I9745" s="2">
        <v>43636</v>
      </c>
      <c r="J9745" t="s">
        <v>25861</v>
      </c>
      <c r="K9745" t="s">
        <v>25862</v>
      </c>
      <c r="L9745" t="s">
        <v>60</v>
      </c>
      <c r="M9745">
        <v>15480.491900000001</v>
      </c>
      <c r="N9745">
        <v>224</v>
      </c>
      <c r="O9745" t="s">
        <v>43</v>
      </c>
      <c r="P9745" t="s">
        <v>43</v>
      </c>
      <c r="Q9745" s="2">
        <v>43651</v>
      </c>
      <c r="R9745" t="s">
        <v>23</v>
      </c>
      <c r="S9745" t="s">
        <v>45</v>
      </c>
      <c r="T9745">
        <f>_xlfn.DAYS(Raw_data_US_healthcare[[#This Row],[Discharge Date]],Raw_data_US_healthcare[[#This Row],[Date of Admission]])</f>
        <v>15</v>
      </c>
    </row>
    <row r="9746" spans="1:20" x14ac:dyDescent="0.3">
      <c r="A9746" t="s">
        <v>26512</v>
      </c>
      <c r="B9746" t="s">
        <v>25863</v>
      </c>
      <c r="C9746">
        <v>28</v>
      </c>
      <c r="D9746" t="str">
        <f>IF(Raw_data_US_healthcare[[#This Row],[Age]]&lt;35,"Young",IF(Raw_data_US_healthcare[[#This Row],[Age]]&lt;60,"Middle","Senior"))</f>
        <v>Young</v>
      </c>
      <c r="E9746" t="s">
        <v>26</v>
      </c>
      <c r="F9746" t="s">
        <v>88</v>
      </c>
      <c r="G9746" t="s">
        <v>88</v>
      </c>
      <c r="H9746" t="s">
        <v>26516</v>
      </c>
      <c r="I9746" s="2">
        <v>43495</v>
      </c>
      <c r="J9746" t="s">
        <v>25864</v>
      </c>
      <c r="K9746" t="s">
        <v>3152</v>
      </c>
      <c r="L9746" t="s">
        <v>31</v>
      </c>
      <c r="M9746">
        <v>1930.835</v>
      </c>
      <c r="N9746">
        <v>117</v>
      </c>
      <c r="O9746" t="s">
        <v>43</v>
      </c>
      <c r="P9746" t="s">
        <v>43</v>
      </c>
      <c r="Q9746" s="2">
        <v>43517</v>
      </c>
      <c r="R9746" t="s">
        <v>44</v>
      </c>
      <c r="S9746" t="s">
        <v>33</v>
      </c>
      <c r="T9746">
        <f>_xlfn.DAYS(Raw_data_US_healthcare[[#This Row],[Discharge Date]],Raw_data_US_healthcare[[#This Row],[Date of Admission]])</f>
        <v>22</v>
      </c>
    </row>
    <row r="9747" spans="1:20" x14ac:dyDescent="0.3">
      <c r="A9747" t="s">
        <v>26512</v>
      </c>
      <c r="B9747" t="s">
        <v>25865</v>
      </c>
      <c r="C9747">
        <v>78</v>
      </c>
      <c r="D9747" t="str">
        <f>IF(Raw_data_US_healthcare[[#This Row],[Age]]&lt;35,"Young",IF(Raw_data_US_healthcare[[#This Row],[Age]]&lt;60,"Middle","Senior"))</f>
        <v>Senior</v>
      </c>
      <c r="E9747" t="s">
        <v>26</v>
      </c>
      <c r="F9747" t="s">
        <v>88</v>
      </c>
      <c r="G9747" t="s">
        <v>88</v>
      </c>
      <c r="H9747" t="s">
        <v>69</v>
      </c>
      <c r="I9747" s="2">
        <v>44323</v>
      </c>
      <c r="J9747" t="s">
        <v>2406</v>
      </c>
      <c r="K9747" t="s">
        <v>25866</v>
      </c>
      <c r="L9747" t="s">
        <v>21</v>
      </c>
      <c r="M9747">
        <v>13985.087</v>
      </c>
      <c r="N9747">
        <v>350</v>
      </c>
      <c r="O9747" t="s">
        <v>22</v>
      </c>
      <c r="P9747" t="s">
        <v>22</v>
      </c>
      <c r="Q9747" s="2">
        <v>44343</v>
      </c>
      <c r="R9747" t="s">
        <v>32</v>
      </c>
      <c r="S9747" t="s">
        <v>24</v>
      </c>
      <c r="T9747">
        <f>_xlfn.DAYS(Raw_data_US_healthcare[[#This Row],[Discharge Date]],Raw_data_US_healthcare[[#This Row],[Date of Admission]])</f>
        <v>20</v>
      </c>
    </row>
    <row r="9748" spans="1:20" x14ac:dyDescent="0.3">
      <c r="A9748" t="s">
        <v>26511</v>
      </c>
      <c r="B9748" t="s">
        <v>25867</v>
      </c>
      <c r="C9748">
        <v>24</v>
      </c>
      <c r="D9748" t="str">
        <f>IF(Raw_data_US_healthcare[[#This Row],[Age]]&lt;35,"Young",IF(Raw_data_US_healthcare[[#This Row],[Age]]&lt;60,"Middle","Senior"))</f>
        <v>Young</v>
      </c>
      <c r="E9748" t="s">
        <v>16</v>
      </c>
      <c r="F9748" t="s">
        <v>17</v>
      </c>
      <c r="G9748" t="s">
        <v>17</v>
      </c>
      <c r="H9748" t="s">
        <v>26514</v>
      </c>
      <c r="I9748" s="2">
        <v>44244</v>
      </c>
      <c r="J9748" t="s">
        <v>20013</v>
      </c>
      <c r="K9748" t="s">
        <v>25868</v>
      </c>
      <c r="L9748" t="s">
        <v>60</v>
      </c>
      <c r="M9748">
        <v>32257.856400000001</v>
      </c>
      <c r="N9748">
        <v>146</v>
      </c>
      <c r="O9748" t="s">
        <v>39</v>
      </c>
      <c r="P9748" t="s">
        <v>39</v>
      </c>
      <c r="Q9748" s="2">
        <v>44268</v>
      </c>
      <c r="R9748" t="s">
        <v>48</v>
      </c>
      <c r="S9748" t="s">
        <v>33</v>
      </c>
      <c r="T9748">
        <f>_xlfn.DAYS(Raw_data_US_healthcare[[#This Row],[Discharge Date]],Raw_data_US_healthcare[[#This Row],[Date of Admission]])</f>
        <v>24</v>
      </c>
    </row>
    <row r="9749" spans="1:20" x14ac:dyDescent="0.3">
      <c r="A9749" t="s">
        <v>26512</v>
      </c>
      <c r="B9749" t="s">
        <v>25869</v>
      </c>
      <c r="C9749">
        <v>82</v>
      </c>
      <c r="D9749" t="str">
        <f>IF(Raw_data_US_healthcare[[#This Row],[Age]]&lt;35,"Young",IF(Raw_data_US_healthcare[[#This Row],[Age]]&lt;60,"Middle","Senior"))</f>
        <v>Senior</v>
      </c>
      <c r="E9749" t="s">
        <v>26</v>
      </c>
      <c r="F9749" t="s">
        <v>49</v>
      </c>
      <c r="G9749" t="s">
        <v>49</v>
      </c>
      <c r="H9749" t="s">
        <v>26514</v>
      </c>
      <c r="I9749" s="2">
        <v>44751</v>
      </c>
      <c r="J9749" t="s">
        <v>25870</v>
      </c>
      <c r="K9749" t="s">
        <v>25871</v>
      </c>
      <c r="L9749" t="s">
        <v>21</v>
      </c>
      <c r="M9749">
        <v>39518.399100000002</v>
      </c>
      <c r="N9749">
        <v>382</v>
      </c>
      <c r="O9749" t="s">
        <v>43</v>
      </c>
      <c r="P9749" t="s">
        <v>43</v>
      </c>
      <c r="Q9749" s="2">
        <v>44776</v>
      </c>
      <c r="R9749" t="s">
        <v>32</v>
      </c>
      <c r="S9749" t="s">
        <v>33</v>
      </c>
      <c r="T9749">
        <f>_xlfn.DAYS(Raw_data_US_healthcare[[#This Row],[Discharge Date]],Raw_data_US_healthcare[[#This Row],[Date of Admission]])</f>
        <v>25</v>
      </c>
    </row>
    <row r="9750" spans="1:20" x14ac:dyDescent="0.3">
      <c r="A9750" t="s">
        <v>26511</v>
      </c>
      <c r="B9750" t="s">
        <v>5429</v>
      </c>
      <c r="C9750">
        <v>48</v>
      </c>
      <c r="D9750" t="str">
        <f>IF(Raw_data_US_healthcare[[#This Row],[Age]]&lt;35,"Young",IF(Raw_data_US_healthcare[[#This Row],[Age]]&lt;60,"Middle","Senior"))</f>
        <v>Middle</v>
      </c>
      <c r="E9750" t="s">
        <v>16</v>
      </c>
      <c r="F9750" t="s">
        <v>62</v>
      </c>
      <c r="G9750" t="s">
        <v>62</v>
      </c>
      <c r="H9750" t="s">
        <v>36</v>
      </c>
      <c r="I9750" s="2">
        <v>45117</v>
      </c>
      <c r="J9750" t="s">
        <v>25872</v>
      </c>
      <c r="K9750" t="s">
        <v>25873</v>
      </c>
      <c r="L9750" t="s">
        <v>21</v>
      </c>
      <c r="M9750">
        <v>2933.0853999999999</v>
      </c>
      <c r="N9750">
        <v>376</v>
      </c>
      <c r="O9750" t="s">
        <v>43</v>
      </c>
      <c r="P9750" t="s">
        <v>43</v>
      </c>
      <c r="Q9750" s="2">
        <v>45120</v>
      </c>
      <c r="R9750" t="s">
        <v>44</v>
      </c>
      <c r="S9750" t="s">
        <v>33</v>
      </c>
      <c r="T9750">
        <f>_xlfn.DAYS(Raw_data_US_healthcare[[#This Row],[Discharge Date]],Raw_data_US_healthcare[[#This Row],[Date of Admission]])</f>
        <v>3</v>
      </c>
    </row>
    <row r="9751" spans="1:20" x14ac:dyDescent="0.3">
      <c r="A9751" t="s">
        <v>26511</v>
      </c>
      <c r="B9751" t="s">
        <v>25874</v>
      </c>
      <c r="C9751">
        <v>26</v>
      </c>
      <c r="D9751" t="str">
        <f>IF(Raw_data_US_healthcare[[#This Row],[Age]]&lt;35,"Young",IF(Raw_data_US_healthcare[[#This Row],[Age]]&lt;60,"Middle","Senior"))</f>
        <v>Young</v>
      </c>
      <c r="E9751" t="s">
        <v>16</v>
      </c>
      <c r="F9751" t="s">
        <v>228</v>
      </c>
      <c r="G9751" t="s">
        <v>228</v>
      </c>
      <c r="H9751" t="s">
        <v>26514</v>
      </c>
      <c r="I9751" s="2">
        <v>43983</v>
      </c>
      <c r="J9751" t="s">
        <v>25875</v>
      </c>
      <c r="K9751" t="s">
        <v>25876</v>
      </c>
      <c r="L9751" t="s">
        <v>31</v>
      </c>
      <c r="M9751">
        <v>23767.265800000001</v>
      </c>
      <c r="N9751">
        <v>404</v>
      </c>
      <c r="O9751" t="s">
        <v>22</v>
      </c>
      <c r="P9751" t="s">
        <v>22</v>
      </c>
      <c r="Q9751" s="2">
        <v>43986</v>
      </c>
      <c r="R9751" t="s">
        <v>32</v>
      </c>
      <c r="S9751" t="s">
        <v>45</v>
      </c>
      <c r="T9751">
        <f>_xlfn.DAYS(Raw_data_US_healthcare[[#This Row],[Discharge Date]],Raw_data_US_healthcare[[#This Row],[Date of Admission]])</f>
        <v>3</v>
      </c>
    </row>
    <row r="9752" spans="1:20" x14ac:dyDescent="0.3">
      <c r="A9752" t="s">
        <v>26512</v>
      </c>
      <c r="B9752" t="s">
        <v>25877</v>
      </c>
      <c r="C9752">
        <v>21</v>
      </c>
      <c r="D9752" t="str">
        <f>IF(Raw_data_US_healthcare[[#This Row],[Age]]&lt;35,"Young",IF(Raw_data_US_healthcare[[#This Row],[Age]]&lt;60,"Middle","Senior"))</f>
        <v>Young</v>
      </c>
      <c r="E9752" t="s">
        <v>26</v>
      </c>
      <c r="F9752" t="s">
        <v>17</v>
      </c>
      <c r="G9752" t="s">
        <v>17</v>
      </c>
      <c r="H9752" t="s">
        <v>26516</v>
      </c>
      <c r="I9752" s="2">
        <v>44423</v>
      </c>
      <c r="J9752" t="s">
        <v>25878</v>
      </c>
      <c r="K9752" t="s">
        <v>25879</v>
      </c>
      <c r="L9752" t="s">
        <v>60</v>
      </c>
      <c r="M9752">
        <v>12988.878500000001</v>
      </c>
      <c r="N9752">
        <v>355</v>
      </c>
      <c r="O9752" t="s">
        <v>39</v>
      </c>
      <c r="P9752" t="s">
        <v>39</v>
      </c>
      <c r="Q9752" s="2">
        <v>44442</v>
      </c>
      <c r="R9752" t="s">
        <v>32</v>
      </c>
      <c r="S9752" t="s">
        <v>45</v>
      </c>
      <c r="T9752">
        <f>_xlfn.DAYS(Raw_data_US_healthcare[[#This Row],[Discharge Date]],Raw_data_US_healthcare[[#This Row],[Date of Admission]])</f>
        <v>19</v>
      </c>
    </row>
    <row r="9753" spans="1:20" x14ac:dyDescent="0.3">
      <c r="A9753" t="s">
        <v>26512</v>
      </c>
      <c r="B9753" t="s">
        <v>25880</v>
      </c>
      <c r="C9753">
        <v>35</v>
      </c>
      <c r="D9753" t="str">
        <f>IF(Raw_data_US_healthcare[[#This Row],[Age]]&lt;35,"Young",IF(Raw_data_US_healthcare[[#This Row],[Age]]&lt;60,"Middle","Senior"))</f>
        <v>Middle</v>
      </c>
      <c r="E9753" t="s">
        <v>26</v>
      </c>
      <c r="F9753" t="s">
        <v>49</v>
      </c>
      <c r="G9753" t="s">
        <v>49</v>
      </c>
      <c r="H9753" t="s">
        <v>69</v>
      </c>
      <c r="I9753" s="2">
        <v>44018</v>
      </c>
      <c r="J9753" t="s">
        <v>25881</v>
      </c>
      <c r="K9753" t="s">
        <v>25882</v>
      </c>
      <c r="L9753" t="s">
        <v>21</v>
      </c>
      <c r="M9753">
        <v>30556.1266</v>
      </c>
      <c r="N9753">
        <v>307</v>
      </c>
      <c r="O9753" t="s">
        <v>22</v>
      </c>
      <c r="P9753" t="s">
        <v>22</v>
      </c>
      <c r="Q9753" s="2">
        <v>44019</v>
      </c>
      <c r="R9753" t="s">
        <v>44</v>
      </c>
      <c r="S9753" t="s">
        <v>33</v>
      </c>
      <c r="T9753">
        <f>_xlfn.DAYS(Raw_data_US_healthcare[[#This Row],[Discharge Date]],Raw_data_US_healthcare[[#This Row],[Date of Admission]])</f>
        <v>1</v>
      </c>
    </row>
    <row r="9754" spans="1:20" x14ac:dyDescent="0.3">
      <c r="A9754" t="s">
        <v>26512</v>
      </c>
      <c r="B9754" t="s">
        <v>25883</v>
      </c>
      <c r="C9754">
        <v>33</v>
      </c>
      <c r="D9754" t="str">
        <f>IF(Raw_data_US_healthcare[[#This Row],[Age]]&lt;35,"Young",IF(Raw_data_US_healthcare[[#This Row],[Age]]&lt;60,"Middle","Senior"))</f>
        <v>Young</v>
      </c>
      <c r="E9754" t="s">
        <v>26</v>
      </c>
      <c r="F9754" t="s">
        <v>49</v>
      </c>
      <c r="G9754" t="s">
        <v>49</v>
      </c>
      <c r="H9754" t="s">
        <v>28</v>
      </c>
      <c r="I9754" s="2">
        <v>44846</v>
      </c>
      <c r="J9754" t="s">
        <v>1877</v>
      </c>
      <c r="K9754" t="s">
        <v>25884</v>
      </c>
      <c r="L9754" t="s">
        <v>56</v>
      </c>
      <c r="M9754">
        <v>2993.2692999999999</v>
      </c>
      <c r="N9754">
        <v>355</v>
      </c>
      <c r="O9754" t="s">
        <v>39</v>
      </c>
      <c r="P9754" t="s">
        <v>39</v>
      </c>
      <c r="Q9754" s="2">
        <v>44857</v>
      </c>
      <c r="R9754" t="s">
        <v>32</v>
      </c>
      <c r="S9754" t="s">
        <v>45</v>
      </c>
      <c r="T9754">
        <f>_xlfn.DAYS(Raw_data_US_healthcare[[#This Row],[Discharge Date]],Raw_data_US_healthcare[[#This Row],[Date of Admission]])</f>
        <v>11</v>
      </c>
    </row>
    <row r="9755" spans="1:20" x14ac:dyDescent="0.3">
      <c r="A9755" t="s">
        <v>26512</v>
      </c>
      <c r="B9755" t="s">
        <v>25885</v>
      </c>
      <c r="C9755">
        <v>68</v>
      </c>
      <c r="D9755" t="str">
        <f>IF(Raw_data_US_healthcare[[#This Row],[Age]]&lt;35,"Young",IF(Raw_data_US_healthcare[[#This Row],[Age]]&lt;60,"Middle","Senior"))</f>
        <v>Senior</v>
      </c>
      <c r="E9755" t="s">
        <v>26</v>
      </c>
      <c r="F9755" t="s">
        <v>113</v>
      </c>
      <c r="G9755" t="s">
        <v>113</v>
      </c>
      <c r="H9755" t="s">
        <v>26514</v>
      </c>
      <c r="I9755" s="2">
        <v>45142</v>
      </c>
      <c r="J9755" t="s">
        <v>25886</v>
      </c>
      <c r="K9755" t="s">
        <v>25887</v>
      </c>
      <c r="L9755" t="s">
        <v>21</v>
      </c>
      <c r="M9755">
        <v>27751.374299999999</v>
      </c>
      <c r="N9755">
        <v>237</v>
      </c>
      <c r="O9755" t="s">
        <v>43</v>
      </c>
      <c r="P9755" t="s">
        <v>43</v>
      </c>
      <c r="Q9755" s="2">
        <v>45164</v>
      </c>
      <c r="R9755" t="s">
        <v>32</v>
      </c>
      <c r="S9755" t="s">
        <v>45</v>
      </c>
      <c r="T9755">
        <f>_xlfn.DAYS(Raw_data_US_healthcare[[#This Row],[Discharge Date]],Raw_data_US_healthcare[[#This Row],[Date of Admission]])</f>
        <v>22</v>
      </c>
    </row>
    <row r="9756" spans="1:20" x14ac:dyDescent="0.3">
      <c r="A9756" t="s">
        <v>26511</v>
      </c>
      <c r="B9756" t="s">
        <v>25888</v>
      </c>
      <c r="C9756">
        <v>78</v>
      </c>
      <c r="D9756" t="str">
        <f>IF(Raw_data_US_healthcare[[#This Row],[Age]]&lt;35,"Young",IF(Raw_data_US_healthcare[[#This Row],[Age]]&lt;60,"Middle","Senior"))</f>
        <v>Senior</v>
      </c>
      <c r="E9756" t="s">
        <v>16</v>
      </c>
      <c r="F9756" t="s">
        <v>113</v>
      </c>
      <c r="G9756" t="s">
        <v>113</v>
      </c>
      <c r="H9756" t="s">
        <v>36</v>
      </c>
      <c r="I9756" s="2">
        <v>44183</v>
      </c>
      <c r="J9756" t="s">
        <v>25889</v>
      </c>
      <c r="K9756" t="s">
        <v>25890</v>
      </c>
      <c r="L9756" t="s">
        <v>21</v>
      </c>
      <c r="M9756">
        <v>14311.7119</v>
      </c>
      <c r="N9756">
        <v>381</v>
      </c>
      <c r="O9756" t="s">
        <v>22</v>
      </c>
      <c r="P9756" t="s">
        <v>22</v>
      </c>
      <c r="Q9756" s="2">
        <v>44185</v>
      </c>
      <c r="R9756" t="s">
        <v>83</v>
      </c>
      <c r="S9756" t="s">
        <v>24</v>
      </c>
      <c r="T9756">
        <f>_xlfn.DAYS(Raw_data_US_healthcare[[#This Row],[Discharge Date]],Raw_data_US_healthcare[[#This Row],[Date of Admission]])</f>
        <v>2</v>
      </c>
    </row>
    <row r="9757" spans="1:20" x14ac:dyDescent="0.3">
      <c r="A9757" t="s">
        <v>26512</v>
      </c>
      <c r="B9757" t="s">
        <v>25891</v>
      </c>
      <c r="C9757">
        <v>61</v>
      </c>
      <c r="D9757" t="str">
        <f>IF(Raw_data_US_healthcare[[#This Row],[Age]]&lt;35,"Young",IF(Raw_data_US_healthcare[[#This Row],[Age]]&lt;60,"Middle","Senior"))</f>
        <v>Senior</v>
      </c>
      <c r="E9757" t="s">
        <v>26</v>
      </c>
      <c r="F9757" t="s">
        <v>88</v>
      </c>
      <c r="G9757" t="s">
        <v>88</v>
      </c>
      <c r="H9757" t="s">
        <v>69</v>
      </c>
      <c r="I9757" s="2">
        <v>44419</v>
      </c>
      <c r="J9757" t="s">
        <v>24490</v>
      </c>
      <c r="K9757" t="s">
        <v>12982</v>
      </c>
      <c r="L9757" t="s">
        <v>21</v>
      </c>
      <c r="M9757">
        <v>70989.233800000002</v>
      </c>
      <c r="N9757">
        <v>270</v>
      </c>
      <c r="O9757" t="s">
        <v>22</v>
      </c>
      <c r="P9757" t="s">
        <v>22</v>
      </c>
      <c r="Q9757" s="2">
        <v>44423</v>
      </c>
      <c r="R9757" t="s">
        <v>23</v>
      </c>
      <c r="S9757" t="s">
        <v>45</v>
      </c>
      <c r="T9757">
        <f>_xlfn.DAYS(Raw_data_US_healthcare[[#This Row],[Discharge Date]],Raw_data_US_healthcare[[#This Row],[Date of Admission]])</f>
        <v>4</v>
      </c>
    </row>
    <row r="9758" spans="1:20" x14ac:dyDescent="0.3">
      <c r="A9758" t="s">
        <v>26511</v>
      </c>
      <c r="B9758" t="s">
        <v>15402</v>
      </c>
      <c r="C9758">
        <v>56</v>
      </c>
      <c r="D9758" t="str">
        <f>IF(Raw_data_US_healthcare[[#This Row],[Age]]&lt;35,"Young",IF(Raw_data_US_healthcare[[#This Row],[Age]]&lt;60,"Middle","Senior"))</f>
        <v>Middle</v>
      </c>
      <c r="E9758" t="s">
        <v>16</v>
      </c>
      <c r="F9758" t="s">
        <v>17</v>
      </c>
      <c r="G9758" t="s">
        <v>17</v>
      </c>
      <c r="H9758" t="s">
        <v>36</v>
      </c>
      <c r="I9758" s="2">
        <v>44192</v>
      </c>
      <c r="J9758" t="s">
        <v>25892</v>
      </c>
      <c r="K9758" t="s">
        <v>25893</v>
      </c>
      <c r="L9758" t="s">
        <v>31</v>
      </c>
      <c r="M9758">
        <v>14515.9668</v>
      </c>
      <c r="N9758">
        <v>307</v>
      </c>
      <c r="O9758" t="s">
        <v>43</v>
      </c>
      <c r="P9758" t="s">
        <v>43</v>
      </c>
      <c r="Q9758" s="2">
        <v>44217</v>
      </c>
      <c r="R9758" t="s">
        <v>44</v>
      </c>
      <c r="S9758" t="s">
        <v>33</v>
      </c>
      <c r="T9758">
        <f>_xlfn.DAYS(Raw_data_US_healthcare[[#This Row],[Discharge Date]],Raw_data_US_healthcare[[#This Row],[Date of Admission]])</f>
        <v>25</v>
      </c>
    </row>
    <row r="9759" spans="1:20" x14ac:dyDescent="0.3">
      <c r="A9759" t="s">
        <v>26511</v>
      </c>
      <c r="B9759" t="s">
        <v>25894</v>
      </c>
      <c r="C9759">
        <v>64</v>
      </c>
      <c r="D9759" t="str">
        <f>IF(Raw_data_US_healthcare[[#This Row],[Age]]&lt;35,"Young",IF(Raw_data_US_healthcare[[#This Row],[Age]]&lt;60,"Middle","Senior"))</f>
        <v>Senior</v>
      </c>
      <c r="E9759" t="s">
        <v>16</v>
      </c>
      <c r="F9759" t="s">
        <v>62</v>
      </c>
      <c r="G9759" t="s">
        <v>62</v>
      </c>
      <c r="H9759" t="s">
        <v>26516</v>
      </c>
      <c r="I9759" s="2">
        <v>45060</v>
      </c>
      <c r="J9759" t="s">
        <v>25895</v>
      </c>
      <c r="K9759" t="s">
        <v>25896</v>
      </c>
      <c r="L9759" t="s">
        <v>21</v>
      </c>
      <c r="M9759">
        <v>22682.707200000001</v>
      </c>
      <c r="N9759">
        <v>280</v>
      </c>
      <c r="O9759" t="s">
        <v>39</v>
      </c>
      <c r="P9759" t="s">
        <v>39</v>
      </c>
      <c r="Q9759" s="2">
        <v>45065</v>
      </c>
      <c r="R9759" t="s">
        <v>44</v>
      </c>
      <c r="S9759" t="s">
        <v>24</v>
      </c>
      <c r="T9759">
        <f>_xlfn.DAYS(Raw_data_US_healthcare[[#This Row],[Discharge Date]],Raw_data_US_healthcare[[#This Row],[Date of Admission]])</f>
        <v>5</v>
      </c>
    </row>
    <row r="9760" spans="1:20" x14ac:dyDescent="0.3">
      <c r="A9760" t="s">
        <v>26511</v>
      </c>
      <c r="B9760" t="s">
        <v>25897</v>
      </c>
      <c r="C9760">
        <v>82</v>
      </c>
      <c r="D9760" t="str">
        <f>IF(Raw_data_US_healthcare[[#This Row],[Age]]&lt;35,"Young",IF(Raw_data_US_healthcare[[#This Row],[Age]]&lt;60,"Middle","Senior"))</f>
        <v>Senior</v>
      </c>
      <c r="E9760" t="s">
        <v>16</v>
      </c>
      <c r="F9760" t="s">
        <v>113</v>
      </c>
      <c r="G9760" t="s">
        <v>113</v>
      </c>
      <c r="H9760" t="s">
        <v>26516</v>
      </c>
      <c r="I9760" s="2">
        <v>44628</v>
      </c>
      <c r="J9760" t="s">
        <v>25898</v>
      </c>
      <c r="K9760" t="s">
        <v>25899</v>
      </c>
      <c r="L9760" t="s">
        <v>21</v>
      </c>
      <c r="M9760">
        <v>4909.5922</v>
      </c>
      <c r="N9760">
        <v>378</v>
      </c>
      <c r="O9760" t="s">
        <v>43</v>
      </c>
      <c r="P9760" t="s">
        <v>43</v>
      </c>
      <c r="Q9760" s="2">
        <v>44640</v>
      </c>
      <c r="R9760" t="s">
        <v>48</v>
      </c>
      <c r="S9760" t="s">
        <v>45</v>
      </c>
      <c r="T9760">
        <f>_xlfn.DAYS(Raw_data_US_healthcare[[#This Row],[Discharge Date]],Raw_data_US_healthcare[[#This Row],[Date of Admission]])</f>
        <v>12</v>
      </c>
    </row>
    <row r="9761" spans="1:20" x14ac:dyDescent="0.3">
      <c r="A9761" t="s">
        <v>26511</v>
      </c>
      <c r="B9761" t="s">
        <v>25900</v>
      </c>
      <c r="C9761">
        <v>57</v>
      </c>
      <c r="D9761" t="str">
        <f>IF(Raw_data_US_healthcare[[#This Row],[Age]]&lt;35,"Young",IF(Raw_data_US_healthcare[[#This Row],[Age]]&lt;60,"Middle","Senior"))</f>
        <v>Middle</v>
      </c>
      <c r="E9761" t="s">
        <v>16</v>
      </c>
      <c r="F9761" t="s">
        <v>35</v>
      </c>
      <c r="G9761" t="s">
        <v>35</v>
      </c>
      <c r="H9761" t="s">
        <v>36</v>
      </c>
      <c r="I9761" s="2">
        <v>45180</v>
      </c>
      <c r="J9761" t="s">
        <v>25901</v>
      </c>
      <c r="K9761" t="s">
        <v>25902</v>
      </c>
      <c r="L9761" t="s">
        <v>21</v>
      </c>
      <c r="M9761">
        <v>15214.588400000001</v>
      </c>
      <c r="N9761">
        <v>366</v>
      </c>
      <c r="O9761" t="s">
        <v>43</v>
      </c>
      <c r="P9761" t="s">
        <v>43</v>
      </c>
      <c r="Q9761" s="2">
        <v>45195</v>
      </c>
      <c r="R9761" t="s">
        <v>32</v>
      </c>
      <c r="S9761" t="s">
        <v>24</v>
      </c>
      <c r="T9761">
        <f>_xlfn.DAYS(Raw_data_US_healthcare[[#This Row],[Discharge Date]],Raw_data_US_healthcare[[#This Row],[Date of Admission]])</f>
        <v>15</v>
      </c>
    </row>
    <row r="9762" spans="1:20" x14ac:dyDescent="0.3">
      <c r="A9762" t="s">
        <v>26511</v>
      </c>
      <c r="B9762" t="s">
        <v>25903</v>
      </c>
      <c r="C9762">
        <v>33</v>
      </c>
      <c r="D9762" t="str">
        <f>IF(Raw_data_US_healthcare[[#This Row],[Age]]&lt;35,"Young",IF(Raw_data_US_healthcare[[#This Row],[Age]]&lt;60,"Middle","Senior"))</f>
        <v>Young</v>
      </c>
      <c r="E9762" t="s">
        <v>16</v>
      </c>
      <c r="F9762" t="s">
        <v>228</v>
      </c>
      <c r="G9762" t="s">
        <v>228</v>
      </c>
      <c r="H9762" t="s">
        <v>26514</v>
      </c>
      <c r="I9762" s="2">
        <v>44704</v>
      </c>
      <c r="J9762" t="s">
        <v>25904</v>
      </c>
      <c r="K9762" t="s">
        <v>25905</v>
      </c>
      <c r="L9762" t="s">
        <v>31</v>
      </c>
      <c r="M9762">
        <v>10437.248799999999</v>
      </c>
      <c r="N9762">
        <v>388</v>
      </c>
      <c r="O9762" t="s">
        <v>43</v>
      </c>
      <c r="P9762" t="s">
        <v>43</v>
      </c>
      <c r="Q9762" s="2">
        <v>44724</v>
      </c>
      <c r="R9762" t="s">
        <v>32</v>
      </c>
      <c r="S9762" t="s">
        <v>45</v>
      </c>
      <c r="T9762">
        <f>_xlfn.DAYS(Raw_data_US_healthcare[[#This Row],[Discharge Date]],Raw_data_US_healthcare[[#This Row],[Date of Admission]])</f>
        <v>20</v>
      </c>
    </row>
    <row r="9763" spans="1:20" x14ac:dyDescent="0.3">
      <c r="A9763" t="s">
        <v>26512</v>
      </c>
      <c r="B9763" t="s">
        <v>25906</v>
      </c>
      <c r="C9763">
        <v>62</v>
      </c>
      <c r="D9763" t="str">
        <f>IF(Raw_data_US_healthcare[[#This Row],[Age]]&lt;35,"Young",IF(Raw_data_US_healthcare[[#This Row],[Age]]&lt;60,"Middle","Senior"))</f>
        <v>Senior</v>
      </c>
      <c r="E9763" t="s">
        <v>26</v>
      </c>
      <c r="F9763" t="s">
        <v>88</v>
      </c>
      <c r="G9763" t="s">
        <v>88</v>
      </c>
      <c r="H9763" t="s">
        <v>26514</v>
      </c>
      <c r="I9763" s="2">
        <v>45012</v>
      </c>
      <c r="J9763" t="s">
        <v>25907</v>
      </c>
      <c r="K9763" t="s">
        <v>25908</v>
      </c>
      <c r="L9763" t="s">
        <v>21</v>
      </c>
      <c r="M9763">
        <v>24589.908899999999</v>
      </c>
      <c r="N9763">
        <v>150</v>
      </c>
      <c r="O9763" t="s">
        <v>39</v>
      </c>
      <c r="P9763" t="s">
        <v>39</v>
      </c>
      <c r="Q9763" s="2">
        <v>45019</v>
      </c>
      <c r="R9763" t="s">
        <v>83</v>
      </c>
      <c r="S9763" t="s">
        <v>24</v>
      </c>
      <c r="T9763">
        <f>_xlfn.DAYS(Raw_data_US_healthcare[[#This Row],[Discharge Date]],Raw_data_US_healthcare[[#This Row],[Date of Admission]])</f>
        <v>7</v>
      </c>
    </row>
    <row r="9764" spans="1:20" x14ac:dyDescent="0.3">
      <c r="A9764" t="s">
        <v>26512</v>
      </c>
      <c r="B9764" t="s">
        <v>25909</v>
      </c>
      <c r="C9764">
        <v>46</v>
      </c>
      <c r="D9764" t="str">
        <f>IF(Raw_data_US_healthcare[[#This Row],[Age]]&lt;35,"Young",IF(Raw_data_US_healthcare[[#This Row],[Age]]&lt;60,"Middle","Senior"))</f>
        <v>Middle</v>
      </c>
      <c r="E9764" t="s">
        <v>26</v>
      </c>
      <c r="F9764" t="s">
        <v>27</v>
      </c>
      <c r="G9764" t="s">
        <v>27</v>
      </c>
      <c r="H9764" t="s">
        <v>69</v>
      </c>
      <c r="I9764" s="2">
        <v>44849</v>
      </c>
      <c r="J9764" t="s">
        <v>25910</v>
      </c>
      <c r="K9764" t="s">
        <v>25911</v>
      </c>
      <c r="L9764" t="s">
        <v>21</v>
      </c>
      <c r="M9764">
        <v>50024.421799999996</v>
      </c>
      <c r="N9764">
        <v>279</v>
      </c>
      <c r="O9764" t="s">
        <v>39</v>
      </c>
      <c r="P9764" t="s">
        <v>39</v>
      </c>
      <c r="Q9764" s="2">
        <v>44857</v>
      </c>
      <c r="R9764" t="s">
        <v>44</v>
      </c>
      <c r="S9764" t="s">
        <v>24</v>
      </c>
      <c r="T9764">
        <f>_xlfn.DAYS(Raw_data_US_healthcare[[#This Row],[Discharge Date]],Raw_data_US_healthcare[[#This Row],[Date of Admission]])</f>
        <v>8</v>
      </c>
    </row>
    <row r="9765" spans="1:20" x14ac:dyDescent="0.3">
      <c r="A9765" t="s">
        <v>26512</v>
      </c>
      <c r="B9765" t="s">
        <v>25912</v>
      </c>
      <c r="C9765">
        <v>27</v>
      </c>
      <c r="D9765" t="str">
        <f>IF(Raw_data_US_healthcare[[#This Row],[Age]]&lt;35,"Young",IF(Raw_data_US_healthcare[[#This Row],[Age]]&lt;60,"Middle","Senior"))</f>
        <v>Young</v>
      </c>
      <c r="E9765" t="s">
        <v>26</v>
      </c>
      <c r="F9765" t="s">
        <v>49</v>
      </c>
      <c r="G9765" t="s">
        <v>49</v>
      </c>
      <c r="H9765" t="s">
        <v>26514</v>
      </c>
      <c r="I9765" s="2">
        <v>44671</v>
      </c>
      <c r="J9765" t="s">
        <v>25913</v>
      </c>
      <c r="K9765" t="s">
        <v>4582</v>
      </c>
      <c r="L9765" t="s">
        <v>56</v>
      </c>
      <c r="M9765">
        <v>14775.4881</v>
      </c>
      <c r="N9765">
        <v>365</v>
      </c>
      <c r="O9765" t="s">
        <v>22</v>
      </c>
      <c r="P9765" t="s">
        <v>22</v>
      </c>
      <c r="Q9765" s="2">
        <v>44675</v>
      </c>
      <c r="R9765" t="s">
        <v>83</v>
      </c>
      <c r="S9765" t="s">
        <v>33</v>
      </c>
      <c r="T9765">
        <f>_xlfn.DAYS(Raw_data_US_healthcare[[#This Row],[Discharge Date]],Raw_data_US_healthcare[[#This Row],[Date of Admission]])</f>
        <v>4</v>
      </c>
    </row>
    <row r="9766" spans="1:20" x14ac:dyDescent="0.3">
      <c r="A9766" t="s">
        <v>26511</v>
      </c>
      <c r="B9766" t="s">
        <v>4889</v>
      </c>
      <c r="C9766">
        <v>71</v>
      </c>
      <c r="D9766" t="str">
        <f>IF(Raw_data_US_healthcare[[#This Row],[Age]]&lt;35,"Young",IF(Raw_data_US_healthcare[[#This Row],[Age]]&lt;60,"Middle","Senior"))</f>
        <v>Senior</v>
      </c>
      <c r="E9766" t="s">
        <v>16</v>
      </c>
      <c r="F9766" t="s">
        <v>27</v>
      </c>
      <c r="G9766" t="s">
        <v>27</v>
      </c>
      <c r="H9766" t="s">
        <v>36</v>
      </c>
      <c r="I9766" s="2">
        <v>43570</v>
      </c>
      <c r="J9766" t="s">
        <v>7942</v>
      </c>
      <c r="K9766" t="s">
        <v>25914</v>
      </c>
      <c r="L9766" t="s">
        <v>21</v>
      </c>
      <c r="M9766">
        <v>2213.0025000000001</v>
      </c>
      <c r="N9766">
        <v>262</v>
      </c>
      <c r="O9766" t="s">
        <v>43</v>
      </c>
      <c r="P9766" t="s">
        <v>43</v>
      </c>
      <c r="Q9766" s="2">
        <v>43585</v>
      </c>
      <c r="R9766" t="s">
        <v>83</v>
      </c>
      <c r="S9766" t="s">
        <v>45</v>
      </c>
      <c r="T9766">
        <f>_xlfn.DAYS(Raw_data_US_healthcare[[#This Row],[Discharge Date]],Raw_data_US_healthcare[[#This Row],[Date of Admission]])</f>
        <v>15</v>
      </c>
    </row>
    <row r="9767" spans="1:20" x14ac:dyDescent="0.3">
      <c r="A9767" t="s">
        <v>26511</v>
      </c>
      <c r="B9767" t="s">
        <v>25915</v>
      </c>
      <c r="C9767">
        <v>79</v>
      </c>
      <c r="D9767" t="str">
        <f>IF(Raw_data_US_healthcare[[#This Row],[Age]]&lt;35,"Young",IF(Raw_data_US_healthcare[[#This Row],[Age]]&lt;60,"Middle","Senior"))</f>
        <v>Senior</v>
      </c>
      <c r="E9767" t="s">
        <v>16</v>
      </c>
      <c r="F9767" t="s">
        <v>228</v>
      </c>
      <c r="G9767" t="s">
        <v>228</v>
      </c>
      <c r="H9767" t="s">
        <v>36</v>
      </c>
      <c r="I9767" s="2">
        <v>45007</v>
      </c>
      <c r="J9767" t="s">
        <v>10213</v>
      </c>
      <c r="K9767" t="s">
        <v>3791</v>
      </c>
      <c r="L9767" t="s">
        <v>21</v>
      </c>
      <c r="M9767">
        <v>23882.7588</v>
      </c>
      <c r="N9767">
        <v>419</v>
      </c>
      <c r="O9767" t="s">
        <v>43</v>
      </c>
      <c r="P9767" t="s">
        <v>43</v>
      </c>
      <c r="Q9767" s="2">
        <v>45015</v>
      </c>
      <c r="R9767" t="s">
        <v>23</v>
      </c>
      <c r="S9767" t="s">
        <v>45</v>
      </c>
      <c r="T9767">
        <f>_xlfn.DAYS(Raw_data_US_healthcare[[#This Row],[Discharge Date]],Raw_data_US_healthcare[[#This Row],[Date of Admission]])</f>
        <v>8</v>
      </c>
    </row>
    <row r="9768" spans="1:20" x14ac:dyDescent="0.3">
      <c r="A9768" t="s">
        <v>26511</v>
      </c>
      <c r="B9768" t="s">
        <v>25916</v>
      </c>
      <c r="C9768">
        <v>36</v>
      </c>
      <c r="D9768" t="str">
        <f>IF(Raw_data_US_healthcare[[#This Row],[Age]]&lt;35,"Young",IF(Raw_data_US_healthcare[[#This Row],[Age]]&lt;60,"Middle","Senior"))</f>
        <v>Middle</v>
      </c>
      <c r="E9768" t="s">
        <v>16</v>
      </c>
      <c r="F9768" t="s">
        <v>113</v>
      </c>
      <c r="G9768" t="s">
        <v>113</v>
      </c>
      <c r="H9768" t="s">
        <v>26516</v>
      </c>
      <c r="I9768" s="2">
        <v>44609</v>
      </c>
      <c r="J9768" t="s">
        <v>18487</v>
      </c>
      <c r="K9768" t="s">
        <v>25917</v>
      </c>
      <c r="L9768" t="s">
        <v>21</v>
      </c>
      <c r="M9768">
        <v>33389.324699999997</v>
      </c>
      <c r="N9768">
        <v>229</v>
      </c>
      <c r="O9768" t="s">
        <v>22</v>
      </c>
      <c r="P9768" t="s">
        <v>22</v>
      </c>
      <c r="Q9768" s="2">
        <v>44623</v>
      </c>
      <c r="R9768" t="s">
        <v>83</v>
      </c>
      <c r="S9768" t="s">
        <v>33</v>
      </c>
      <c r="T9768">
        <f>_xlfn.DAYS(Raw_data_US_healthcare[[#This Row],[Discharge Date]],Raw_data_US_healthcare[[#This Row],[Date of Admission]])</f>
        <v>14</v>
      </c>
    </row>
    <row r="9769" spans="1:20" x14ac:dyDescent="0.3">
      <c r="A9769" t="s">
        <v>26511</v>
      </c>
      <c r="B9769" t="s">
        <v>25918</v>
      </c>
      <c r="C9769">
        <v>74</v>
      </c>
      <c r="D9769" t="str">
        <f>IF(Raw_data_US_healthcare[[#This Row],[Age]]&lt;35,"Young",IF(Raw_data_US_healthcare[[#This Row],[Age]]&lt;60,"Middle","Senior"))</f>
        <v>Senior</v>
      </c>
      <c r="E9769" t="s">
        <v>16</v>
      </c>
      <c r="F9769" t="s">
        <v>27</v>
      </c>
      <c r="G9769" t="s">
        <v>27</v>
      </c>
      <c r="H9769" t="s">
        <v>36</v>
      </c>
      <c r="I9769" s="2">
        <v>44303</v>
      </c>
      <c r="J9769" t="s">
        <v>25919</v>
      </c>
      <c r="K9769" t="s">
        <v>25920</v>
      </c>
      <c r="L9769" t="s">
        <v>21</v>
      </c>
      <c r="M9769">
        <v>11690.0368</v>
      </c>
      <c r="N9769">
        <v>396</v>
      </c>
      <c r="O9769" t="s">
        <v>22</v>
      </c>
      <c r="P9769" t="s">
        <v>22</v>
      </c>
      <c r="Q9769" s="2">
        <v>44317</v>
      </c>
      <c r="R9769" t="s">
        <v>44</v>
      </c>
      <c r="S9769" t="s">
        <v>24</v>
      </c>
      <c r="T9769">
        <f>_xlfn.DAYS(Raw_data_US_healthcare[[#This Row],[Discharge Date]],Raw_data_US_healthcare[[#This Row],[Date of Admission]])</f>
        <v>14</v>
      </c>
    </row>
    <row r="9770" spans="1:20" x14ac:dyDescent="0.3">
      <c r="A9770" t="s">
        <v>26511</v>
      </c>
      <c r="B9770" t="s">
        <v>25921</v>
      </c>
      <c r="C9770">
        <v>40</v>
      </c>
      <c r="D9770" t="str">
        <f>IF(Raw_data_US_healthcare[[#This Row],[Age]]&lt;35,"Young",IF(Raw_data_US_healthcare[[#This Row],[Age]]&lt;60,"Middle","Senior"))</f>
        <v>Middle</v>
      </c>
      <c r="E9770" t="s">
        <v>16</v>
      </c>
      <c r="F9770" t="s">
        <v>35</v>
      </c>
      <c r="G9770" t="s">
        <v>35</v>
      </c>
      <c r="H9770" t="s">
        <v>26514</v>
      </c>
      <c r="I9770" s="2">
        <v>44838</v>
      </c>
      <c r="J9770" t="s">
        <v>25922</v>
      </c>
      <c r="K9770" t="s">
        <v>25923</v>
      </c>
      <c r="L9770" t="s">
        <v>60</v>
      </c>
      <c r="M9770">
        <v>19130.671900000001</v>
      </c>
      <c r="N9770">
        <v>245</v>
      </c>
      <c r="O9770" t="s">
        <v>22</v>
      </c>
      <c r="P9770" t="s">
        <v>22</v>
      </c>
      <c r="Q9770" s="2">
        <v>44847</v>
      </c>
      <c r="R9770" t="s">
        <v>23</v>
      </c>
      <c r="S9770" t="s">
        <v>24</v>
      </c>
      <c r="T9770">
        <f>_xlfn.DAYS(Raw_data_US_healthcare[[#This Row],[Discharge Date]],Raw_data_US_healthcare[[#This Row],[Date of Admission]])</f>
        <v>9</v>
      </c>
    </row>
    <row r="9771" spans="1:20" x14ac:dyDescent="0.3">
      <c r="A9771" t="s">
        <v>26512</v>
      </c>
      <c r="B9771" t="s">
        <v>25924</v>
      </c>
      <c r="C9771">
        <v>20</v>
      </c>
      <c r="D9771" t="str">
        <f>IF(Raw_data_US_healthcare[[#This Row],[Age]]&lt;35,"Young",IF(Raw_data_US_healthcare[[#This Row],[Age]]&lt;60,"Middle","Senior"))</f>
        <v>Young</v>
      </c>
      <c r="E9771" t="s">
        <v>26</v>
      </c>
      <c r="F9771" t="s">
        <v>88</v>
      </c>
      <c r="G9771" t="s">
        <v>88</v>
      </c>
      <c r="H9771" t="s">
        <v>26516</v>
      </c>
      <c r="I9771" s="2">
        <v>44586</v>
      </c>
      <c r="J9771" t="s">
        <v>25925</v>
      </c>
      <c r="K9771" t="s">
        <v>7236</v>
      </c>
      <c r="L9771" t="s">
        <v>31</v>
      </c>
      <c r="M9771">
        <v>23737.528300000002</v>
      </c>
      <c r="N9771">
        <v>121</v>
      </c>
      <c r="O9771" t="s">
        <v>39</v>
      </c>
      <c r="P9771" t="s">
        <v>39</v>
      </c>
      <c r="Q9771" s="2">
        <v>44594</v>
      </c>
      <c r="R9771" t="s">
        <v>44</v>
      </c>
      <c r="S9771" t="s">
        <v>45</v>
      </c>
      <c r="T9771">
        <f>_xlfn.DAYS(Raw_data_US_healthcare[[#This Row],[Discharge Date]],Raw_data_US_healthcare[[#This Row],[Date of Admission]])</f>
        <v>8</v>
      </c>
    </row>
    <row r="9772" spans="1:20" x14ac:dyDescent="0.3">
      <c r="A9772" t="s">
        <v>26512</v>
      </c>
      <c r="B9772" t="s">
        <v>25926</v>
      </c>
      <c r="C9772">
        <v>82</v>
      </c>
      <c r="D9772" t="str">
        <f>IF(Raw_data_US_healthcare[[#This Row],[Age]]&lt;35,"Young",IF(Raw_data_US_healthcare[[#This Row],[Age]]&lt;60,"Middle","Senior"))</f>
        <v>Senior</v>
      </c>
      <c r="E9772" t="s">
        <v>26</v>
      </c>
      <c r="F9772" t="s">
        <v>113</v>
      </c>
      <c r="G9772" t="s">
        <v>113</v>
      </c>
      <c r="H9772" t="s">
        <v>26514</v>
      </c>
      <c r="I9772" s="2">
        <v>43688</v>
      </c>
      <c r="J9772" t="s">
        <v>25927</v>
      </c>
      <c r="K9772" t="s">
        <v>6428</v>
      </c>
      <c r="L9772" t="s">
        <v>21</v>
      </c>
      <c r="M9772">
        <v>4812.7620999999999</v>
      </c>
      <c r="N9772">
        <v>176</v>
      </c>
      <c r="O9772" t="s">
        <v>22</v>
      </c>
      <c r="P9772" t="s">
        <v>22</v>
      </c>
      <c r="Q9772" s="2">
        <v>43698</v>
      </c>
      <c r="R9772" t="s">
        <v>32</v>
      </c>
      <c r="S9772" t="s">
        <v>45</v>
      </c>
      <c r="T9772">
        <f>_xlfn.DAYS(Raw_data_US_healthcare[[#This Row],[Discharge Date]],Raw_data_US_healthcare[[#This Row],[Date of Admission]])</f>
        <v>10</v>
      </c>
    </row>
    <row r="9773" spans="1:20" x14ac:dyDescent="0.3">
      <c r="A9773" t="s">
        <v>26512</v>
      </c>
      <c r="B9773" t="s">
        <v>25928</v>
      </c>
      <c r="C9773">
        <v>70</v>
      </c>
      <c r="D9773" t="str">
        <f>IF(Raw_data_US_healthcare[[#This Row],[Age]]&lt;35,"Young",IF(Raw_data_US_healthcare[[#This Row],[Age]]&lt;60,"Middle","Senior"))</f>
        <v>Senior</v>
      </c>
      <c r="E9773" t="s">
        <v>26</v>
      </c>
      <c r="F9773" t="s">
        <v>88</v>
      </c>
      <c r="G9773" t="s">
        <v>88</v>
      </c>
      <c r="H9773" t="s">
        <v>69</v>
      </c>
      <c r="I9773" s="2">
        <v>44275</v>
      </c>
      <c r="J9773" t="s">
        <v>25929</v>
      </c>
      <c r="K9773" t="s">
        <v>2730</v>
      </c>
      <c r="L9773" t="s">
        <v>21</v>
      </c>
      <c r="M9773">
        <v>16071.3078</v>
      </c>
      <c r="N9773">
        <v>484</v>
      </c>
      <c r="O9773" t="s">
        <v>43</v>
      </c>
      <c r="P9773" t="s">
        <v>43</v>
      </c>
      <c r="Q9773" s="2">
        <v>44291</v>
      </c>
      <c r="R9773" t="s">
        <v>44</v>
      </c>
      <c r="S9773" t="s">
        <v>24</v>
      </c>
      <c r="T9773">
        <f>_xlfn.DAYS(Raw_data_US_healthcare[[#This Row],[Discharge Date]],Raw_data_US_healthcare[[#This Row],[Date of Admission]])</f>
        <v>16</v>
      </c>
    </row>
    <row r="9774" spans="1:20" x14ac:dyDescent="0.3">
      <c r="A9774" t="s">
        <v>26511</v>
      </c>
      <c r="B9774" t="s">
        <v>25930</v>
      </c>
      <c r="C9774">
        <v>22</v>
      </c>
      <c r="D9774" t="str">
        <f>IF(Raw_data_US_healthcare[[#This Row],[Age]]&lt;35,"Young",IF(Raw_data_US_healthcare[[#This Row],[Age]]&lt;60,"Middle","Senior"))</f>
        <v>Young</v>
      </c>
      <c r="E9774" t="s">
        <v>16</v>
      </c>
      <c r="F9774" t="s">
        <v>228</v>
      </c>
      <c r="G9774" t="s">
        <v>228</v>
      </c>
      <c r="H9774" t="s">
        <v>26516</v>
      </c>
      <c r="I9774" s="2">
        <v>43802</v>
      </c>
      <c r="J9774" t="s">
        <v>657</v>
      </c>
      <c r="K9774" t="s">
        <v>15206</v>
      </c>
      <c r="L9774" t="s">
        <v>60</v>
      </c>
      <c r="M9774">
        <v>32222.5072</v>
      </c>
      <c r="N9774">
        <v>252</v>
      </c>
      <c r="O9774" t="s">
        <v>43</v>
      </c>
      <c r="P9774" t="s">
        <v>43</v>
      </c>
      <c r="Q9774" s="2">
        <v>43804</v>
      </c>
      <c r="R9774" t="s">
        <v>32</v>
      </c>
      <c r="S9774" t="s">
        <v>45</v>
      </c>
      <c r="T9774">
        <f>_xlfn.DAYS(Raw_data_US_healthcare[[#This Row],[Discharge Date]],Raw_data_US_healthcare[[#This Row],[Date of Admission]])</f>
        <v>2</v>
      </c>
    </row>
    <row r="9775" spans="1:20" x14ac:dyDescent="0.3">
      <c r="A9775" t="s">
        <v>26512</v>
      </c>
      <c r="B9775" t="s">
        <v>25931</v>
      </c>
      <c r="C9775">
        <v>79</v>
      </c>
      <c r="D9775" t="str">
        <f>IF(Raw_data_US_healthcare[[#This Row],[Age]]&lt;35,"Young",IF(Raw_data_US_healthcare[[#This Row],[Age]]&lt;60,"Middle","Senior"))</f>
        <v>Senior</v>
      </c>
      <c r="E9775" t="s">
        <v>26</v>
      </c>
      <c r="F9775" t="s">
        <v>27</v>
      </c>
      <c r="G9775" t="s">
        <v>27</v>
      </c>
      <c r="H9775" t="s">
        <v>26514</v>
      </c>
      <c r="I9775" s="2">
        <v>43524</v>
      </c>
      <c r="J9775" t="s">
        <v>25932</v>
      </c>
      <c r="K9775" t="s">
        <v>25933</v>
      </c>
      <c r="L9775" t="s">
        <v>21</v>
      </c>
      <c r="M9775">
        <v>29474.055</v>
      </c>
      <c r="N9775">
        <v>157</v>
      </c>
      <c r="O9775" t="s">
        <v>22</v>
      </c>
      <c r="P9775" t="s">
        <v>22</v>
      </c>
      <c r="Q9775" s="2">
        <v>43540</v>
      </c>
      <c r="R9775" t="s">
        <v>83</v>
      </c>
      <c r="S9775" t="s">
        <v>24</v>
      </c>
      <c r="T9775">
        <f>_xlfn.DAYS(Raw_data_US_healthcare[[#This Row],[Discharge Date]],Raw_data_US_healthcare[[#This Row],[Date of Admission]])</f>
        <v>16</v>
      </c>
    </row>
    <row r="9776" spans="1:20" x14ac:dyDescent="0.3">
      <c r="A9776" t="s">
        <v>26511</v>
      </c>
      <c r="B9776" t="s">
        <v>25934</v>
      </c>
      <c r="C9776">
        <v>81</v>
      </c>
      <c r="D9776" t="str">
        <f>IF(Raw_data_US_healthcare[[#This Row],[Age]]&lt;35,"Young",IF(Raw_data_US_healthcare[[#This Row],[Age]]&lt;60,"Middle","Senior"))</f>
        <v>Senior</v>
      </c>
      <c r="E9776" t="s">
        <v>16</v>
      </c>
      <c r="F9776" t="s">
        <v>62</v>
      </c>
      <c r="G9776" t="s">
        <v>62</v>
      </c>
      <c r="H9776" t="s">
        <v>18</v>
      </c>
      <c r="I9776" s="2">
        <v>43571</v>
      </c>
      <c r="J9776" t="s">
        <v>25935</v>
      </c>
      <c r="K9776" t="s">
        <v>25936</v>
      </c>
      <c r="L9776" t="s">
        <v>21</v>
      </c>
      <c r="M9776">
        <v>25843.142400000001</v>
      </c>
      <c r="N9776">
        <v>208</v>
      </c>
      <c r="O9776" t="s">
        <v>39</v>
      </c>
      <c r="P9776" t="s">
        <v>39</v>
      </c>
      <c r="Q9776" s="2">
        <v>43583</v>
      </c>
      <c r="R9776" t="s">
        <v>83</v>
      </c>
      <c r="S9776" t="s">
        <v>33</v>
      </c>
      <c r="T9776">
        <f>_xlfn.DAYS(Raw_data_US_healthcare[[#This Row],[Discharge Date]],Raw_data_US_healthcare[[#This Row],[Date of Admission]])</f>
        <v>12</v>
      </c>
    </row>
    <row r="9777" spans="1:20" x14ac:dyDescent="0.3">
      <c r="A9777" t="s">
        <v>26511</v>
      </c>
      <c r="B9777" t="s">
        <v>10979</v>
      </c>
      <c r="C9777">
        <v>68</v>
      </c>
      <c r="D9777" t="str">
        <f>IF(Raw_data_US_healthcare[[#This Row],[Age]]&lt;35,"Young",IF(Raw_data_US_healthcare[[#This Row],[Age]]&lt;60,"Middle","Senior"))</f>
        <v>Senior</v>
      </c>
      <c r="E9777" t="s">
        <v>16</v>
      </c>
      <c r="F9777" t="s">
        <v>49</v>
      </c>
      <c r="G9777" t="s">
        <v>49</v>
      </c>
      <c r="H9777" t="s">
        <v>69</v>
      </c>
      <c r="I9777" s="2">
        <v>44060</v>
      </c>
      <c r="J9777" t="s">
        <v>25937</v>
      </c>
      <c r="K9777" t="s">
        <v>25938</v>
      </c>
      <c r="L9777" t="s">
        <v>21</v>
      </c>
      <c r="M9777">
        <v>45863.921499999997</v>
      </c>
      <c r="N9777">
        <v>206</v>
      </c>
      <c r="O9777" t="s">
        <v>39</v>
      </c>
      <c r="P9777" t="s">
        <v>39</v>
      </c>
      <c r="Q9777" s="2">
        <v>44090</v>
      </c>
      <c r="R9777" t="s">
        <v>48</v>
      </c>
      <c r="S9777" t="s">
        <v>33</v>
      </c>
      <c r="T9777">
        <f>_xlfn.DAYS(Raw_data_US_healthcare[[#This Row],[Discharge Date]],Raw_data_US_healthcare[[#This Row],[Date of Admission]])</f>
        <v>30</v>
      </c>
    </row>
    <row r="9778" spans="1:20" x14ac:dyDescent="0.3">
      <c r="A9778" t="s">
        <v>26512</v>
      </c>
      <c r="B9778" t="s">
        <v>25939</v>
      </c>
      <c r="C9778">
        <v>18</v>
      </c>
      <c r="D9778" t="str">
        <f>IF(Raw_data_US_healthcare[[#This Row],[Age]]&lt;35,"Young",IF(Raw_data_US_healthcare[[#This Row],[Age]]&lt;60,"Middle","Senior"))</f>
        <v>Young</v>
      </c>
      <c r="E9778" t="s">
        <v>26</v>
      </c>
      <c r="F9778" t="s">
        <v>27</v>
      </c>
      <c r="G9778" t="s">
        <v>27</v>
      </c>
      <c r="H9778" t="s">
        <v>28</v>
      </c>
      <c r="I9778" s="2">
        <v>44842</v>
      </c>
      <c r="J9778" t="s">
        <v>25940</v>
      </c>
      <c r="K9778" t="s">
        <v>25941</v>
      </c>
      <c r="L9778" t="s">
        <v>31</v>
      </c>
      <c r="M9778">
        <v>38223.134299999998</v>
      </c>
      <c r="N9778">
        <v>159</v>
      </c>
      <c r="O9778" t="s">
        <v>43</v>
      </c>
      <c r="P9778" t="s">
        <v>43</v>
      </c>
      <c r="Q9778" s="2">
        <v>44864</v>
      </c>
      <c r="R9778" t="s">
        <v>48</v>
      </c>
      <c r="S9778" t="s">
        <v>24</v>
      </c>
      <c r="T9778">
        <f>_xlfn.DAYS(Raw_data_US_healthcare[[#This Row],[Discharge Date]],Raw_data_US_healthcare[[#This Row],[Date of Admission]])</f>
        <v>22</v>
      </c>
    </row>
    <row r="9779" spans="1:20" x14ac:dyDescent="0.3">
      <c r="A9779" t="s">
        <v>26511</v>
      </c>
      <c r="B9779" t="s">
        <v>25942</v>
      </c>
      <c r="C9779">
        <v>32</v>
      </c>
      <c r="D9779" t="str">
        <f>IF(Raw_data_US_healthcare[[#This Row],[Age]]&lt;35,"Young",IF(Raw_data_US_healthcare[[#This Row],[Age]]&lt;60,"Middle","Senior"))</f>
        <v>Young</v>
      </c>
      <c r="E9779" t="s">
        <v>16</v>
      </c>
      <c r="F9779" t="s">
        <v>88</v>
      </c>
      <c r="G9779" t="s">
        <v>88</v>
      </c>
      <c r="H9779" t="s">
        <v>18</v>
      </c>
      <c r="I9779" s="2">
        <v>44009</v>
      </c>
      <c r="J9779" t="s">
        <v>25943</v>
      </c>
      <c r="K9779" t="s">
        <v>1588</v>
      </c>
      <c r="L9779" t="s">
        <v>52</v>
      </c>
      <c r="M9779">
        <v>41727.740100000003</v>
      </c>
      <c r="N9779">
        <v>139</v>
      </c>
      <c r="O9779" t="s">
        <v>43</v>
      </c>
      <c r="P9779" t="s">
        <v>43</v>
      </c>
      <c r="Q9779" s="2">
        <v>44039</v>
      </c>
      <c r="R9779" t="s">
        <v>32</v>
      </c>
      <c r="S9779" t="s">
        <v>45</v>
      </c>
      <c r="T9779">
        <f>_xlfn.DAYS(Raw_data_US_healthcare[[#This Row],[Discharge Date]],Raw_data_US_healthcare[[#This Row],[Date of Admission]])</f>
        <v>30</v>
      </c>
    </row>
    <row r="9780" spans="1:20" x14ac:dyDescent="0.3">
      <c r="A9780" t="s">
        <v>26512</v>
      </c>
      <c r="B9780" t="s">
        <v>25944</v>
      </c>
      <c r="C9780">
        <v>49</v>
      </c>
      <c r="D9780" t="str">
        <f>IF(Raw_data_US_healthcare[[#This Row],[Age]]&lt;35,"Young",IF(Raw_data_US_healthcare[[#This Row],[Age]]&lt;60,"Middle","Senior"))</f>
        <v>Middle</v>
      </c>
      <c r="E9780" t="s">
        <v>26</v>
      </c>
      <c r="F9780" t="s">
        <v>35</v>
      </c>
      <c r="G9780" t="s">
        <v>35</v>
      </c>
      <c r="H9780" t="s">
        <v>18</v>
      </c>
      <c r="I9780" s="2">
        <v>45189</v>
      </c>
      <c r="J9780" t="s">
        <v>5434</v>
      </c>
      <c r="K9780" t="s">
        <v>25945</v>
      </c>
      <c r="L9780" t="s">
        <v>56</v>
      </c>
      <c r="M9780">
        <v>34602.060400000002</v>
      </c>
      <c r="N9780">
        <v>460</v>
      </c>
      <c r="O9780" t="s">
        <v>43</v>
      </c>
      <c r="P9780" t="s">
        <v>43</v>
      </c>
      <c r="Q9780" s="2">
        <v>45190</v>
      </c>
      <c r="R9780" t="s">
        <v>44</v>
      </c>
      <c r="S9780" t="s">
        <v>24</v>
      </c>
      <c r="T9780">
        <f>_xlfn.DAYS(Raw_data_US_healthcare[[#This Row],[Discharge Date]],Raw_data_US_healthcare[[#This Row],[Date of Admission]])</f>
        <v>1</v>
      </c>
    </row>
    <row r="9781" spans="1:20" x14ac:dyDescent="0.3">
      <c r="A9781" t="s">
        <v>26511</v>
      </c>
      <c r="B9781" t="s">
        <v>25946</v>
      </c>
      <c r="C9781">
        <v>56</v>
      </c>
      <c r="D9781" t="str">
        <f>IF(Raw_data_US_healthcare[[#This Row],[Age]]&lt;35,"Young",IF(Raw_data_US_healthcare[[#This Row],[Age]]&lt;60,"Middle","Senior"))</f>
        <v>Middle</v>
      </c>
      <c r="E9781" t="s">
        <v>16</v>
      </c>
      <c r="F9781" t="s">
        <v>113</v>
      </c>
      <c r="G9781" t="s">
        <v>113</v>
      </c>
      <c r="H9781" t="s">
        <v>69</v>
      </c>
      <c r="I9781" s="2">
        <v>44951</v>
      </c>
      <c r="J9781" t="s">
        <v>25947</v>
      </c>
      <c r="K9781" t="s">
        <v>25948</v>
      </c>
      <c r="L9781" t="s">
        <v>31</v>
      </c>
      <c r="M9781">
        <v>65130.8102</v>
      </c>
      <c r="N9781">
        <v>382</v>
      </c>
      <c r="O9781" t="s">
        <v>22</v>
      </c>
      <c r="P9781" t="s">
        <v>22</v>
      </c>
      <c r="Q9781" s="2">
        <v>44956</v>
      </c>
      <c r="R9781" t="s">
        <v>23</v>
      </c>
      <c r="S9781" t="s">
        <v>45</v>
      </c>
      <c r="T9781">
        <f>_xlfn.DAYS(Raw_data_US_healthcare[[#This Row],[Discharge Date]],Raw_data_US_healthcare[[#This Row],[Date of Admission]])</f>
        <v>5</v>
      </c>
    </row>
    <row r="9782" spans="1:20" x14ac:dyDescent="0.3">
      <c r="A9782" t="s">
        <v>26511</v>
      </c>
      <c r="B9782" t="s">
        <v>25949</v>
      </c>
      <c r="C9782">
        <v>23</v>
      </c>
      <c r="D9782" t="str">
        <f>IF(Raw_data_US_healthcare[[#This Row],[Age]]&lt;35,"Young",IF(Raw_data_US_healthcare[[#This Row],[Age]]&lt;60,"Middle","Senior"))</f>
        <v>Young</v>
      </c>
      <c r="E9782" t="s">
        <v>16</v>
      </c>
      <c r="F9782" t="s">
        <v>35</v>
      </c>
      <c r="G9782" t="s">
        <v>35</v>
      </c>
      <c r="H9782" t="s">
        <v>26516</v>
      </c>
      <c r="I9782" s="2">
        <v>43876</v>
      </c>
      <c r="J9782" t="s">
        <v>25950</v>
      </c>
      <c r="K9782" t="s">
        <v>25951</v>
      </c>
      <c r="L9782" t="s">
        <v>56</v>
      </c>
      <c r="M9782">
        <v>8315.6216999999997</v>
      </c>
      <c r="N9782">
        <v>265</v>
      </c>
      <c r="O9782" t="s">
        <v>39</v>
      </c>
      <c r="P9782" t="s">
        <v>39</v>
      </c>
      <c r="Q9782" s="2">
        <v>43892</v>
      </c>
      <c r="R9782" t="s">
        <v>23</v>
      </c>
      <c r="S9782" t="s">
        <v>24</v>
      </c>
      <c r="T9782">
        <f>_xlfn.DAYS(Raw_data_US_healthcare[[#This Row],[Discharge Date]],Raw_data_US_healthcare[[#This Row],[Date of Admission]])</f>
        <v>16</v>
      </c>
    </row>
    <row r="9783" spans="1:20" x14ac:dyDescent="0.3">
      <c r="A9783" t="s">
        <v>26511</v>
      </c>
      <c r="B9783" t="s">
        <v>25952</v>
      </c>
      <c r="C9783">
        <v>79</v>
      </c>
      <c r="D9783" t="str">
        <f>IF(Raw_data_US_healthcare[[#This Row],[Age]]&lt;35,"Young",IF(Raw_data_US_healthcare[[#This Row],[Age]]&lt;60,"Middle","Senior"))</f>
        <v>Senior</v>
      </c>
      <c r="E9783" t="s">
        <v>16</v>
      </c>
      <c r="F9783" t="s">
        <v>228</v>
      </c>
      <c r="G9783" t="s">
        <v>228</v>
      </c>
      <c r="H9783" t="s">
        <v>26514</v>
      </c>
      <c r="I9783" s="2">
        <v>43657</v>
      </c>
      <c r="J9783" t="s">
        <v>25953</v>
      </c>
      <c r="K9783" t="s">
        <v>25954</v>
      </c>
      <c r="L9783" t="s">
        <v>21</v>
      </c>
      <c r="M9783">
        <v>29689.9676</v>
      </c>
      <c r="N9783">
        <v>369</v>
      </c>
      <c r="O9783" t="s">
        <v>22</v>
      </c>
      <c r="P9783" t="s">
        <v>22</v>
      </c>
      <c r="Q9783" s="2">
        <v>43658</v>
      </c>
      <c r="R9783" t="s">
        <v>48</v>
      </c>
      <c r="S9783" t="s">
        <v>24</v>
      </c>
      <c r="T9783">
        <f>_xlfn.DAYS(Raw_data_US_healthcare[[#This Row],[Discharge Date]],Raw_data_US_healthcare[[#This Row],[Date of Admission]])</f>
        <v>1</v>
      </c>
    </row>
    <row r="9784" spans="1:20" x14ac:dyDescent="0.3">
      <c r="A9784" t="s">
        <v>26512</v>
      </c>
      <c r="B9784" t="s">
        <v>25955</v>
      </c>
      <c r="C9784">
        <v>74</v>
      </c>
      <c r="D9784" t="str">
        <f>IF(Raw_data_US_healthcare[[#This Row],[Age]]&lt;35,"Young",IF(Raw_data_US_healthcare[[#This Row],[Age]]&lt;60,"Middle","Senior"))</f>
        <v>Senior</v>
      </c>
      <c r="E9784" t="s">
        <v>26</v>
      </c>
      <c r="F9784" t="s">
        <v>228</v>
      </c>
      <c r="G9784" t="s">
        <v>228</v>
      </c>
      <c r="H9784" t="s">
        <v>69</v>
      </c>
      <c r="I9784" s="2">
        <v>44770</v>
      </c>
      <c r="J9784" t="s">
        <v>25956</v>
      </c>
      <c r="K9784" t="s">
        <v>7239</v>
      </c>
      <c r="L9784" t="s">
        <v>21</v>
      </c>
      <c r="M9784">
        <v>57345.394999999997</v>
      </c>
      <c r="N9784">
        <v>186</v>
      </c>
      <c r="O9784" t="s">
        <v>22</v>
      </c>
      <c r="P9784" t="s">
        <v>22</v>
      </c>
      <c r="Q9784" s="2">
        <v>44773</v>
      </c>
      <c r="R9784" t="s">
        <v>83</v>
      </c>
      <c r="S9784" t="s">
        <v>45</v>
      </c>
      <c r="T9784">
        <f>_xlfn.DAYS(Raw_data_US_healthcare[[#This Row],[Discharge Date]],Raw_data_US_healthcare[[#This Row],[Date of Admission]])</f>
        <v>3</v>
      </c>
    </row>
    <row r="9785" spans="1:20" x14ac:dyDescent="0.3">
      <c r="A9785" t="s">
        <v>26512</v>
      </c>
      <c r="B9785" t="s">
        <v>25957</v>
      </c>
      <c r="C9785">
        <v>61</v>
      </c>
      <c r="D9785" t="str">
        <f>IF(Raw_data_US_healthcare[[#This Row],[Age]]&lt;35,"Young",IF(Raw_data_US_healthcare[[#This Row],[Age]]&lt;60,"Middle","Senior"))</f>
        <v>Senior</v>
      </c>
      <c r="E9785" t="s">
        <v>26</v>
      </c>
      <c r="F9785" t="s">
        <v>62</v>
      </c>
      <c r="G9785" t="s">
        <v>62</v>
      </c>
      <c r="H9785" t="s">
        <v>69</v>
      </c>
      <c r="I9785" s="2">
        <v>45229</v>
      </c>
      <c r="J9785" t="s">
        <v>25958</v>
      </c>
      <c r="K9785" t="s">
        <v>22603</v>
      </c>
      <c r="L9785" t="s">
        <v>21</v>
      </c>
      <c r="M9785">
        <v>69427.007700000002</v>
      </c>
      <c r="N9785">
        <v>350</v>
      </c>
      <c r="O9785" t="s">
        <v>22</v>
      </c>
      <c r="P9785" t="s">
        <v>22</v>
      </c>
      <c r="Q9785" s="2">
        <v>45241</v>
      </c>
      <c r="R9785" t="s">
        <v>32</v>
      </c>
      <c r="S9785" t="s">
        <v>33</v>
      </c>
      <c r="T9785">
        <f>_xlfn.DAYS(Raw_data_US_healthcare[[#This Row],[Discharge Date]],Raw_data_US_healthcare[[#This Row],[Date of Admission]])</f>
        <v>12</v>
      </c>
    </row>
    <row r="9786" spans="1:20" x14ac:dyDescent="0.3">
      <c r="A9786" t="s">
        <v>26512</v>
      </c>
      <c r="B9786" t="s">
        <v>25959</v>
      </c>
      <c r="C9786">
        <v>69</v>
      </c>
      <c r="D9786" t="str">
        <f>IF(Raw_data_US_healthcare[[#This Row],[Age]]&lt;35,"Young",IF(Raw_data_US_healthcare[[#This Row],[Age]]&lt;60,"Middle","Senior"))</f>
        <v>Senior</v>
      </c>
      <c r="E9786" t="s">
        <v>26</v>
      </c>
      <c r="F9786" t="s">
        <v>17</v>
      </c>
      <c r="G9786" t="s">
        <v>17</v>
      </c>
      <c r="H9786" t="s">
        <v>69</v>
      </c>
      <c r="I9786" s="2">
        <v>45091</v>
      </c>
      <c r="J9786" t="s">
        <v>25960</v>
      </c>
      <c r="K9786" t="s">
        <v>25961</v>
      </c>
      <c r="L9786" t="s">
        <v>21</v>
      </c>
      <c r="M9786">
        <v>33874.977800000001</v>
      </c>
      <c r="N9786">
        <v>438</v>
      </c>
      <c r="O9786" t="s">
        <v>39</v>
      </c>
      <c r="P9786" t="s">
        <v>39</v>
      </c>
      <c r="Q9786" s="2">
        <v>45105</v>
      </c>
      <c r="R9786" t="s">
        <v>44</v>
      </c>
      <c r="S9786" t="s">
        <v>33</v>
      </c>
      <c r="T9786">
        <f>_xlfn.DAYS(Raw_data_US_healthcare[[#This Row],[Discharge Date]],Raw_data_US_healthcare[[#This Row],[Date of Admission]])</f>
        <v>14</v>
      </c>
    </row>
    <row r="9787" spans="1:20" x14ac:dyDescent="0.3">
      <c r="A9787" t="s">
        <v>26511</v>
      </c>
      <c r="B9787" t="s">
        <v>25962</v>
      </c>
      <c r="C9787">
        <v>38</v>
      </c>
      <c r="D9787" t="str">
        <f>IF(Raw_data_US_healthcare[[#This Row],[Age]]&lt;35,"Young",IF(Raw_data_US_healthcare[[#This Row],[Age]]&lt;60,"Middle","Senior"))</f>
        <v>Middle</v>
      </c>
      <c r="E9787" t="s">
        <v>16</v>
      </c>
      <c r="F9787" t="s">
        <v>62</v>
      </c>
      <c r="G9787" t="s">
        <v>62</v>
      </c>
      <c r="H9787" t="s">
        <v>26514</v>
      </c>
      <c r="I9787" s="2">
        <v>44349</v>
      </c>
      <c r="J9787" t="s">
        <v>25963</v>
      </c>
      <c r="K9787" t="s">
        <v>25964</v>
      </c>
      <c r="L9787" t="s">
        <v>31</v>
      </c>
      <c r="M9787">
        <v>1733.2774999999999</v>
      </c>
      <c r="N9787">
        <v>361</v>
      </c>
      <c r="O9787" t="s">
        <v>22</v>
      </c>
      <c r="P9787" t="s">
        <v>22</v>
      </c>
      <c r="Q9787" s="2">
        <v>44368</v>
      </c>
      <c r="R9787" t="s">
        <v>32</v>
      </c>
      <c r="S9787" t="s">
        <v>33</v>
      </c>
      <c r="T9787">
        <f>_xlfn.DAYS(Raw_data_US_healthcare[[#This Row],[Discharge Date]],Raw_data_US_healthcare[[#This Row],[Date of Admission]])</f>
        <v>19</v>
      </c>
    </row>
    <row r="9788" spans="1:20" x14ac:dyDescent="0.3">
      <c r="A9788" t="s">
        <v>26512</v>
      </c>
      <c r="B9788" t="s">
        <v>24015</v>
      </c>
      <c r="C9788">
        <v>24</v>
      </c>
      <c r="D9788" t="str">
        <f>IF(Raw_data_US_healthcare[[#This Row],[Age]]&lt;35,"Young",IF(Raw_data_US_healthcare[[#This Row],[Age]]&lt;60,"Middle","Senior"))</f>
        <v>Young</v>
      </c>
      <c r="E9788" t="s">
        <v>26</v>
      </c>
      <c r="F9788" t="s">
        <v>27</v>
      </c>
      <c r="G9788" t="s">
        <v>27</v>
      </c>
      <c r="H9788" t="s">
        <v>26516</v>
      </c>
      <c r="I9788" s="2">
        <v>44750</v>
      </c>
      <c r="J9788" t="s">
        <v>25965</v>
      </c>
      <c r="K9788" t="s">
        <v>12372</v>
      </c>
      <c r="L9788" t="s">
        <v>52</v>
      </c>
      <c r="M9788">
        <v>11829.625400000001</v>
      </c>
      <c r="N9788">
        <v>200</v>
      </c>
      <c r="O9788" t="s">
        <v>39</v>
      </c>
      <c r="P9788" t="s">
        <v>39</v>
      </c>
      <c r="Q9788" s="2">
        <v>44768</v>
      </c>
      <c r="R9788" t="s">
        <v>32</v>
      </c>
      <c r="S9788" t="s">
        <v>45</v>
      </c>
      <c r="T9788">
        <f>_xlfn.DAYS(Raw_data_US_healthcare[[#This Row],[Discharge Date]],Raw_data_US_healthcare[[#This Row],[Date of Admission]])</f>
        <v>18</v>
      </c>
    </row>
    <row r="9789" spans="1:20" x14ac:dyDescent="0.3">
      <c r="A9789" t="s">
        <v>26511</v>
      </c>
      <c r="B9789" t="s">
        <v>25966</v>
      </c>
      <c r="C9789">
        <v>30</v>
      </c>
      <c r="D9789" t="str">
        <f>IF(Raw_data_US_healthcare[[#This Row],[Age]]&lt;35,"Young",IF(Raw_data_US_healthcare[[#This Row],[Age]]&lt;60,"Middle","Senior"))</f>
        <v>Young</v>
      </c>
      <c r="E9789" t="s">
        <v>16</v>
      </c>
      <c r="F9789" t="s">
        <v>35</v>
      </c>
      <c r="G9789" t="s">
        <v>35</v>
      </c>
      <c r="H9789" t="s">
        <v>26514</v>
      </c>
      <c r="I9789" s="2">
        <v>45209</v>
      </c>
      <c r="J9789" t="s">
        <v>25967</v>
      </c>
      <c r="K9789" t="s">
        <v>25968</v>
      </c>
      <c r="L9789" t="s">
        <v>56</v>
      </c>
      <c r="M9789">
        <v>33144.7071</v>
      </c>
      <c r="N9789">
        <v>377</v>
      </c>
      <c r="O9789" t="s">
        <v>22</v>
      </c>
      <c r="P9789" t="s">
        <v>22</v>
      </c>
      <c r="Q9789" s="2">
        <v>45213</v>
      </c>
      <c r="R9789" t="s">
        <v>48</v>
      </c>
      <c r="S9789" t="s">
        <v>24</v>
      </c>
      <c r="T9789">
        <f>_xlfn.DAYS(Raw_data_US_healthcare[[#This Row],[Discharge Date]],Raw_data_US_healthcare[[#This Row],[Date of Admission]])</f>
        <v>4</v>
      </c>
    </row>
    <row r="9790" spans="1:20" x14ac:dyDescent="0.3">
      <c r="A9790" t="s">
        <v>26512</v>
      </c>
      <c r="B9790" t="s">
        <v>25969</v>
      </c>
      <c r="C9790">
        <v>41</v>
      </c>
      <c r="D9790" t="str">
        <f>IF(Raw_data_US_healthcare[[#This Row],[Age]]&lt;35,"Young",IF(Raw_data_US_healthcare[[#This Row],[Age]]&lt;60,"Middle","Senior"))</f>
        <v>Middle</v>
      </c>
      <c r="E9790" t="s">
        <v>26</v>
      </c>
      <c r="F9790" t="s">
        <v>17</v>
      </c>
      <c r="G9790" t="s">
        <v>17</v>
      </c>
      <c r="H9790" t="s">
        <v>18</v>
      </c>
      <c r="I9790" s="2">
        <v>44171</v>
      </c>
      <c r="J9790" t="s">
        <v>25970</v>
      </c>
      <c r="K9790" t="s">
        <v>25971</v>
      </c>
      <c r="L9790" t="s">
        <v>60</v>
      </c>
      <c r="M9790">
        <v>57333.893199999999</v>
      </c>
      <c r="N9790">
        <v>409</v>
      </c>
      <c r="O9790" t="s">
        <v>43</v>
      </c>
      <c r="P9790" t="s">
        <v>43</v>
      </c>
      <c r="Q9790" s="2">
        <v>44197</v>
      </c>
      <c r="R9790" t="s">
        <v>48</v>
      </c>
      <c r="S9790" t="s">
        <v>33</v>
      </c>
      <c r="T9790">
        <f>_xlfn.DAYS(Raw_data_US_healthcare[[#This Row],[Discharge Date]],Raw_data_US_healthcare[[#This Row],[Date of Admission]])</f>
        <v>26</v>
      </c>
    </row>
    <row r="9791" spans="1:20" x14ac:dyDescent="0.3">
      <c r="A9791" t="s">
        <v>26512</v>
      </c>
      <c r="B9791" t="s">
        <v>20515</v>
      </c>
      <c r="C9791">
        <v>36</v>
      </c>
      <c r="D9791" t="str">
        <f>IF(Raw_data_US_healthcare[[#This Row],[Age]]&lt;35,"Young",IF(Raw_data_US_healthcare[[#This Row],[Age]]&lt;60,"Middle","Senior"))</f>
        <v>Middle</v>
      </c>
      <c r="E9791" t="s">
        <v>26</v>
      </c>
      <c r="F9791" t="s">
        <v>35</v>
      </c>
      <c r="G9791" t="s">
        <v>35</v>
      </c>
      <c r="H9791" t="s">
        <v>28</v>
      </c>
      <c r="I9791" s="2">
        <v>44734</v>
      </c>
      <c r="J9791" t="s">
        <v>25972</v>
      </c>
      <c r="K9791" t="s">
        <v>25973</v>
      </c>
      <c r="L9791" t="s">
        <v>56</v>
      </c>
      <c r="M9791">
        <v>14106.201300000001</v>
      </c>
      <c r="N9791">
        <v>440</v>
      </c>
      <c r="O9791" t="s">
        <v>22</v>
      </c>
      <c r="P9791" t="s">
        <v>22</v>
      </c>
      <c r="Q9791" s="2">
        <v>44745</v>
      </c>
      <c r="R9791" t="s">
        <v>83</v>
      </c>
      <c r="S9791" t="s">
        <v>45</v>
      </c>
      <c r="T9791">
        <f>_xlfn.DAYS(Raw_data_US_healthcare[[#This Row],[Discharge Date]],Raw_data_US_healthcare[[#This Row],[Date of Admission]])</f>
        <v>11</v>
      </c>
    </row>
    <row r="9792" spans="1:20" x14ac:dyDescent="0.3">
      <c r="A9792" t="s">
        <v>26512</v>
      </c>
      <c r="B9792" t="s">
        <v>25974</v>
      </c>
      <c r="C9792">
        <v>21</v>
      </c>
      <c r="D9792" t="str">
        <f>IF(Raw_data_US_healthcare[[#This Row],[Age]]&lt;35,"Young",IF(Raw_data_US_healthcare[[#This Row],[Age]]&lt;60,"Middle","Senior"))</f>
        <v>Young</v>
      </c>
      <c r="E9792" t="s">
        <v>26</v>
      </c>
      <c r="F9792" t="s">
        <v>27</v>
      </c>
      <c r="G9792" t="s">
        <v>27</v>
      </c>
      <c r="H9792" t="s">
        <v>26514</v>
      </c>
      <c r="I9792" s="2">
        <v>45085</v>
      </c>
      <c r="J9792" t="s">
        <v>25975</v>
      </c>
      <c r="K9792" t="s">
        <v>23142</v>
      </c>
      <c r="L9792" t="s">
        <v>56</v>
      </c>
      <c r="M9792">
        <v>1761.6024</v>
      </c>
      <c r="N9792">
        <v>129</v>
      </c>
      <c r="O9792" t="s">
        <v>22</v>
      </c>
      <c r="P9792" t="s">
        <v>22</v>
      </c>
      <c r="Q9792" s="2">
        <v>45104</v>
      </c>
      <c r="R9792" t="s">
        <v>44</v>
      </c>
      <c r="S9792" t="s">
        <v>24</v>
      </c>
      <c r="T9792">
        <f>_xlfn.DAYS(Raw_data_US_healthcare[[#This Row],[Discharge Date]],Raw_data_US_healthcare[[#This Row],[Date of Admission]])</f>
        <v>19</v>
      </c>
    </row>
    <row r="9793" spans="1:20" x14ac:dyDescent="0.3">
      <c r="A9793" t="s">
        <v>26512</v>
      </c>
      <c r="B9793" t="s">
        <v>7762</v>
      </c>
      <c r="C9793">
        <v>48</v>
      </c>
      <c r="D9793" t="str">
        <f>IF(Raw_data_US_healthcare[[#This Row],[Age]]&lt;35,"Young",IF(Raw_data_US_healthcare[[#This Row],[Age]]&lt;60,"Middle","Senior"))</f>
        <v>Middle</v>
      </c>
      <c r="E9793" t="s">
        <v>26</v>
      </c>
      <c r="F9793" t="s">
        <v>88</v>
      </c>
      <c r="G9793" t="s">
        <v>88</v>
      </c>
      <c r="H9793" t="s">
        <v>28</v>
      </c>
      <c r="I9793" s="2">
        <v>44353</v>
      </c>
      <c r="J9793" t="s">
        <v>25976</v>
      </c>
      <c r="K9793" t="s">
        <v>13161</v>
      </c>
      <c r="L9793" t="s">
        <v>60</v>
      </c>
      <c r="M9793">
        <v>22885.862499999999</v>
      </c>
      <c r="N9793">
        <v>208</v>
      </c>
      <c r="O9793" t="s">
        <v>22</v>
      </c>
      <c r="P9793" t="s">
        <v>22</v>
      </c>
      <c r="Q9793" s="2">
        <v>44356</v>
      </c>
      <c r="R9793" t="s">
        <v>44</v>
      </c>
      <c r="S9793" t="s">
        <v>45</v>
      </c>
      <c r="T9793">
        <f>_xlfn.DAYS(Raw_data_US_healthcare[[#This Row],[Discharge Date]],Raw_data_US_healthcare[[#This Row],[Date of Admission]])</f>
        <v>3</v>
      </c>
    </row>
    <row r="9794" spans="1:20" x14ac:dyDescent="0.3">
      <c r="A9794" t="s">
        <v>26511</v>
      </c>
      <c r="B9794" t="s">
        <v>25977</v>
      </c>
      <c r="C9794">
        <v>63</v>
      </c>
      <c r="D9794" t="str">
        <f>IF(Raw_data_US_healthcare[[#This Row],[Age]]&lt;35,"Young",IF(Raw_data_US_healthcare[[#This Row],[Age]]&lt;60,"Middle","Senior"))</f>
        <v>Senior</v>
      </c>
      <c r="E9794" t="s">
        <v>16</v>
      </c>
      <c r="F9794" t="s">
        <v>228</v>
      </c>
      <c r="G9794" t="s">
        <v>228</v>
      </c>
      <c r="H9794" t="s">
        <v>26516</v>
      </c>
      <c r="I9794" s="2">
        <v>45214</v>
      </c>
      <c r="J9794" t="s">
        <v>25978</v>
      </c>
      <c r="K9794" t="s">
        <v>20503</v>
      </c>
      <c r="L9794" t="s">
        <v>21</v>
      </c>
      <c r="M9794">
        <v>3555.4200999999998</v>
      </c>
      <c r="N9794">
        <v>200</v>
      </c>
      <c r="O9794" t="s">
        <v>39</v>
      </c>
      <c r="P9794" t="s">
        <v>39</v>
      </c>
      <c r="Q9794" s="2">
        <v>45220</v>
      </c>
      <c r="R9794" t="s">
        <v>23</v>
      </c>
      <c r="S9794" t="s">
        <v>45</v>
      </c>
      <c r="T9794">
        <f>_xlfn.DAYS(Raw_data_US_healthcare[[#This Row],[Discharge Date]],Raw_data_US_healthcare[[#This Row],[Date of Admission]])</f>
        <v>6</v>
      </c>
    </row>
    <row r="9795" spans="1:20" x14ac:dyDescent="0.3">
      <c r="A9795" t="s">
        <v>26512</v>
      </c>
      <c r="B9795" t="s">
        <v>25979</v>
      </c>
      <c r="C9795">
        <v>21</v>
      </c>
      <c r="D9795" t="str">
        <f>IF(Raw_data_US_healthcare[[#This Row],[Age]]&lt;35,"Young",IF(Raw_data_US_healthcare[[#This Row],[Age]]&lt;60,"Middle","Senior"))</f>
        <v>Young</v>
      </c>
      <c r="E9795" t="s">
        <v>26</v>
      </c>
      <c r="F9795" t="s">
        <v>88</v>
      </c>
      <c r="G9795" t="s">
        <v>88</v>
      </c>
      <c r="H9795" t="s">
        <v>36</v>
      </c>
      <c r="I9795" s="2">
        <v>45217</v>
      </c>
      <c r="J9795" t="s">
        <v>25980</v>
      </c>
      <c r="K9795" t="s">
        <v>25981</v>
      </c>
      <c r="L9795" t="s">
        <v>56</v>
      </c>
      <c r="M9795">
        <v>7638.1292000000003</v>
      </c>
      <c r="N9795">
        <v>218</v>
      </c>
      <c r="O9795" t="s">
        <v>22</v>
      </c>
      <c r="P9795" t="s">
        <v>22</v>
      </c>
      <c r="Q9795" s="2">
        <v>45236</v>
      </c>
      <c r="R9795" t="s">
        <v>83</v>
      </c>
      <c r="S9795" t="s">
        <v>24</v>
      </c>
      <c r="T9795">
        <f>_xlfn.DAYS(Raw_data_US_healthcare[[#This Row],[Discharge Date]],Raw_data_US_healthcare[[#This Row],[Date of Admission]])</f>
        <v>19</v>
      </c>
    </row>
    <row r="9796" spans="1:20" x14ac:dyDescent="0.3">
      <c r="A9796" t="s">
        <v>26512</v>
      </c>
      <c r="B9796" t="s">
        <v>25982</v>
      </c>
      <c r="C9796">
        <v>50</v>
      </c>
      <c r="D9796" t="str">
        <f>IF(Raw_data_US_healthcare[[#This Row],[Age]]&lt;35,"Young",IF(Raw_data_US_healthcare[[#This Row],[Age]]&lt;60,"Middle","Senior"))</f>
        <v>Middle</v>
      </c>
      <c r="E9796" t="s">
        <v>26</v>
      </c>
      <c r="F9796" t="s">
        <v>62</v>
      </c>
      <c r="G9796" t="s">
        <v>62</v>
      </c>
      <c r="H9796" t="s">
        <v>69</v>
      </c>
      <c r="I9796" s="2">
        <v>43861</v>
      </c>
      <c r="J9796" t="s">
        <v>4226</v>
      </c>
      <c r="K9796" t="s">
        <v>25983</v>
      </c>
      <c r="L9796" t="s">
        <v>31</v>
      </c>
      <c r="M9796">
        <v>24022.811600000001</v>
      </c>
      <c r="N9796">
        <v>496</v>
      </c>
      <c r="O9796" t="s">
        <v>22</v>
      </c>
      <c r="P9796" t="s">
        <v>22</v>
      </c>
      <c r="Q9796" s="2">
        <v>43873</v>
      </c>
      <c r="R9796" t="s">
        <v>32</v>
      </c>
      <c r="S9796" t="s">
        <v>45</v>
      </c>
      <c r="T9796">
        <f>_xlfn.DAYS(Raw_data_US_healthcare[[#This Row],[Discharge Date]],Raw_data_US_healthcare[[#This Row],[Date of Admission]])</f>
        <v>12</v>
      </c>
    </row>
    <row r="9797" spans="1:20" x14ac:dyDescent="0.3">
      <c r="A9797" t="s">
        <v>26512</v>
      </c>
      <c r="B9797" t="s">
        <v>17045</v>
      </c>
      <c r="C9797">
        <v>60</v>
      </c>
      <c r="D9797" t="str">
        <f>IF(Raw_data_US_healthcare[[#This Row],[Age]]&lt;35,"Young",IF(Raw_data_US_healthcare[[#This Row],[Age]]&lt;60,"Middle","Senior"))</f>
        <v>Senior</v>
      </c>
      <c r="E9797" t="s">
        <v>26</v>
      </c>
      <c r="F9797" t="s">
        <v>88</v>
      </c>
      <c r="G9797" t="s">
        <v>88</v>
      </c>
      <c r="H9797" t="s">
        <v>69</v>
      </c>
      <c r="I9797" s="2">
        <v>44485</v>
      </c>
      <c r="J9797" t="s">
        <v>25984</v>
      </c>
      <c r="K9797" t="s">
        <v>25985</v>
      </c>
      <c r="L9797" t="s">
        <v>21</v>
      </c>
      <c r="M9797">
        <v>39774.364000000001</v>
      </c>
      <c r="N9797">
        <v>365</v>
      </c>
      <c r="O9797" t="s">
        <v>22</v>
      </c>
      <c r="P9797" t="s">
        <v>22</v>
      </c>
      <c r="Q9797" s="2">
        <v>44498</v>
      </c>
      <c r="R9797" t="s">
        <v>48</v>
      </c>
      <c r="S9797" t="s">
        <v>24</v>
      </c>
      <c r="T9797">
        <f>_xlfn.DAYS(Raw_data_US_healthcare[[#This Row],[Discharge Date]],Raw_data_US_healthcare[[#This Row],[Date of Admission]])</f>
        <v>13</v>
      </c>
    </row>
    <row r="9798" spans="1:20" x14ac:dyDescent="0.3">
      <c r="A9798" t="s">
        <v>26511</v>
      </c>
      <c r="B9798" t="s">
        <v>25986</v>
      </c>
      <c r="C9798">
        <v>40</v>
      </c>
      <c r="D9798" t="str">
        <f>IF(Raw_data_US_healthcare[[#This Row],[Age]]&lt;35,"Young",IF(Raw_data_US_healthcare[[#This Row],[Age]]&lt;60,"Middle","Senior"))</f>
        <v>Middle</v>
      </c>
      <c r="E9798" t="s">
        <v>16</v>
      </c>
      <c r="F9798" t="s">
        <v>88</v>
      </c>
      <c r="G9798" t="s">
        <v>88</v>
      </c>
      <c r="H9798" t="s">
        <v>36</v>
      </c>
      <c r="I9798" s="2">
        <v>44182</v>
      </c>
      <c r="J9798" t="s">
        <v>25987</v>
      </c>
      <c r="K9798" t="s">
        <v>25988</v>
      </c>
      <c r="L9798" t="s">
        <v>21</v>
      </c>
      <c r="M9798">
        <v>5666.6054999999997</v>
      </c>
      <c r="N9798">
        <v>343</v>
      </c>
      <c r="O9798" t="s">
        <v>22</v>
      </c>
      <c r="P9798" t="s">
        <v>22</v>
      </c>
      <c r="Q9798" s="2">
        <v>44203</v>
      </c>
      <c r="R9798" t="s">
        <v>83</v>
      </c>
      <c r="S9798" t="s">
        <v>33</v>
      </c>
      <c r="T9798">
        <f>_xlfn.DAYS(Raw_data_US_healthcare[[#This Row],[Discharge Date]],Raw_data_US_healthcare[[#This Row],[Date of Admission]])</f>
        <v>21</v>
      </c>
    </row>
    <row r="9799" spans="1:20" x14ac:dyDescent="0.3">
      <c r="A9799" t="s">
        <v>26511</v>
      </c>
      <c r="B9799" t="s">
        <v>25989</v>
      </c>
      <c r="C9799">
        <v>30</v>
      </c>
      <c r="D9799" t="str">
        <f>IF(Raw_data_US_healthcare[[#This Row],[Age]]&lt;35,"Young",IF(Raw_data_US_healthcare[[#This Row],[Age]]&lt;60,"Middle","Senior"))</f>
        <v>Young</v>
      </c>
      <c r="E9799" t="s">
        <v>16</v>
      </c>
      <c r="F9799" t="s">
        <v>17</v>
      </c>
      <c r="G9799" t="s">
        <v>17</v>
      </c>
      <c r="H9799" t="s">
        <v>18</v>
      </c>
      <c r="I9799" s="2">
        <v>43913</v>
      </c>
      <c r="J9799" t="s">
        <v>25990</v>
      </c>
      <c r="K9799" t="s">
        <v>25991</v>
      </c>
      <c r="L9799" t="s">
        <v>60</v>
      </c>
      <c r="M9799">
        <v>52255.126600000003</v>
      </c>
      <c r="N9799">
        <v>205</v>
      </c>
      <c r="O9799" t="s">
        <v>43</v>
      </c>
      <c r="P9799" t="s">
        <v>43</v>
      </c>
      <c r="Q9799" s="2">
        <v>43921</v>
      </c>
      <c r="R9799" t="s">
        <v>32</v>
      </c>
      <c r="S9799" t="s">
        <v>24</v>
      </c>
      <c r="T9799">
        <f>_xlfn.DAYS(Raw_data_US_healthcare[[#This Row],[Discharge Date]],Raw_data_US_healthcare[[#This Row],[Date of Admission]])</f>
        <v>8</v>
      </c>
    </row>
    <row r="9800" spans="1:20" x14ac:dyDescent="0.3">
      <c r="A9800" t="s">
        <v>26511</v>
      </c>
      <c r="B9800" t="s">
        <v>26602</v>
      </c>
      <c r="C9800">
        <v>68</v>
      </c>
      <c r="D9800" t="str">
        <f>IF(Raw_data_US_healthcare[[#This Row],[Age]]&lt;35,"Young",IF(Raw_data_US_healthcare[[#This Row],[Age]]&lt;60,"Middle","Senior"))</f>
        <v>Senior</v>
      </c>
      <c r="E9800" t="s">
        <v>16</v>
      </c>
      <c r="F9800" t="s">
        <v>17</v>
      </c>
      <c r="G9800" t="s">
        <v>17</v>
      </c>
      <c r="H9800" t="s">
        <v>36</v>
      </c>
      <c r="I9800" s="2">
        <v>43671</v>
      </c>
      <c r="J9800" t="s">
        <v>25992</v>
      </c>
      <c r="K9800" t="s">
        <v>25993</v>
      </c>
      <c r="L9800" t="s">
        <v>21</v>
      </c>
      <c r="M9800">
        <v>1705.4689000000001</v>
      </c>
      <c r="N9800">
        <v>395</v>
      </c>
      <c r="O9800" t="s">
        <v>39</v>
      </c>
      <c r="P9800" t="s">
        <v>39</v>
      </c>
      <c r="Q9800" s="2">
        <v>43688</v>
      </c>
      <c r="R9800" t="s">
        <v>23</v>
      </c>
      <c r="S9800" t="s">
        <v>33</v>
      </c>
      <c r="T9800">
        <f>_xlfn.DAYS(Raw_data_US_healthcare[[#This Row],[Discharge Date]],Raw_data_US_healthcare[[#This Row],[Date of Admission]])</f>
        <v>17</v>
      </c>
    </row>
    <row r="9801" spans="1:20" x14ac:dyDescent="0.3">
      <c r="A9801" t="s">
        <v>26511</v>
      </c>
      <c r="B9801" t="s">
        <v>25994</v>
      </c>
      <c r="C9801">
        <v>73</v>
      </c>
      <c r="D9801" t="str">
        <f>IF(Raw_data_US_healthcare[[#This Row],[Age]]&lt;35,"Young",IF(Raw_data_US_healthcare[[#This Row],[Age]]&lt;60,"Middle","Senior"))</f>
        <v>Senior</v>
      </c>
      <c r="E9801" t="s">
        <v>16</v>
      </c>
      <c r="F9801" t="s">
        <v>35</v>
      </c>
      <c r="G9801" t="s">
        <v>35</v>
      </c>
      <c r="H9801" t="s">
        <v>69</v>
      </c>
      <c r="I9801" s="2">
        <v>44037</v>
      </c>
      <c r="J9801" t="s">
        <v>25995</v>
      </c>
      <c r="K9801" t="s">
        <v>25996</v>
      </c>
      <c r="L9801" t="s">
        <v>21</v>
      </c>
      <c r="M9801">
        <v>31223.195299999999</v>
      </c>
      <c r="N9801">
        <v>311</v>
      </c>
      <c r="O9801" t="s">
        <v>39</v>
      </c>
      <c r="P9801" t="s">
        <v>39</v>
      </c>
      <c r="Q9801" s="2">
        <v>44060</v>
      </c>
      <c r="R9801" t="s">
        <v>83</v>
      </c>
      <c r="S9801" t="s">
        <v>24</v>
      </c>
      <c r="T9801">
        <f>_xlfn.DAYS(Raw_data_US_healthcare[[#This Row],[Discharge Date]],Raw_data_US_healthcare[[#This Row],[Date of Admission]])</f>
        <v>23</v>
      </c>
    </row>
    <row r="9802" spans="1:20" x14ac:dyDescent="0.3">
      <c r="A9802" t="s">
        <v>26512</v>
      </c>
      <c r="B9802" t="s">
        <v>25997</v>
      </c>
      <c r="C9802">
        <v>65</v>
      </c>
      <c r="D9802" t="str">
        <f>IF(Raw_data_US_healthcare[[#This Row],[Age]]&lt;35,"Young",IF(Raw_data_US_healthcare[[#This Row],[Age]]&lt;60,"Middle","Senior"))</f>
        <v>Senior</v>
      </c>
      <c r="E9802" t="s">
        <v>26</v>
      </c>
      <c r="F9802" t="s">
        <v>27</v>
      </c>
      <c r="G9802" t="s">
        <v>27</v>
      </c>
      <c r="H9802" t="s">
        <v>28</v>
      </c>
      <c r="I9802" s="2">
        <v>44970</v>
      </c>
      <c r="J9802" t="s">
        <v>15898</v>
      </c>
      <c r="K9802" t="s">
        <v>25998</v>
      </c>
      <c r="L9802" t="s">
        <v>21</v>
      </c>
      <c r="M9802">
        <v>40453.892899999999</v>
      </c>
      <c r="N9802">
        <v>257</v>
      </c>
      <c r="O9802" t="s">
        <v>39</v>
      </c>
      <c r="P9802" t="s">
        <v>39</v>
      </c>
      <c r="Q9802" s="2">
        <v>45000</v>
      </c>
      <c r="R9802" t="s">
        <v>44</v>
      </c>
      <c r="S9802" t="s">
        <v>24</v>
      </c>
      <c r="T9802">
        <f>_xlfn.DAYS(Raw_data_US_healthcare[[#This Row],[Discharge Date]],Raw_data_US_healthcare[[#This Row],[Date of Admission]])</f>
        <v>30</v>
      </c>
    </row>
    <row r="9803" spans="1:20" x14ac:dyDescent="0.3">
      <c r="A9803" t="s">
        <v>26512</v>
      </c>
      <c r="B9803" t="s">
        <v>25999</v>
      </c>
      <c r="C9803">
        <v>28</v>
      </c>
      <c r="D9803" t="str">
        <f>IF(Raw_data_US_healthcare[[#This Row],[Age]]&lt;35,"Young",IF(Raw_data_US_healthcare[[#This Row],[Age]]&lt;60,"Middle","Senior"))</f>
        <v>Young</v>
      </c>
      <c r="E9803" t="s">
        <v>26</v>
      </c>
      <c r="F9803" t="s">
        <v>228</v>
      </c>
      <c r="G9803" t="s">
        <v>228</v>
      </c>
      <c r="H9803" t="s">
        <v>26516</v>
      </c>
      <c r="I9803" s="2">
        <v>45142</v>
      </c>
      <c r="J9803" t="s">
        <v>26000</v>
      </c>
      <c r="K9803" t="s">
        <v>26001</v>
      </c>
      <c r="L9803" t="s">
        <v>56</v>
      </c>
      <c r="M9803">
        <v>15946.789000000001</v>
      </c>
      <c r="N9803">
        <v>290</v>
      </c>
      <c r="O9803" t="s">
        <v>43</v>
      </c>
      <c r="P9803" t="s">
        <v>43</v>
      </c>
      <c r="Q9803" s="2">
        <v>45162</v>
      </c>
      <c r="R9803" t="s">
        <v>48</v>
      </c>
      <c r="S9803" t="s">
        <v>45</v>
      </c>
      <c r="T9803">
        <f>_xlfn.DAYS(Raw_data_US_healthcare[[#This Row],[Discharge Date]],Raw_data_US_healthcare[[#This Row],[Date of Admission]])</f>
        <v>20</v>
      </c>
    </row>
    <row r="9804" spans="1:20" x14ac:dyDescent="0.3">
      <c r="A9804" t="s">
        <v>26511</v>
      </c>
      <c r="B9804" t="s">
        <v>26002</v>
      </c>
      <c r="C9804">
        <v>19</v>
      </c>
      <c r="D9804" t="str">
        <f>IF(Raw_data_US_healthcare[[#This Row],[Age]]&lt;35,"Young",IF(Raw_data_US_healthcare[[#This Row],[Age]]&lt;60,"Middle","Senior"))</f>
        <v>Young</v>
      </c>
      <c r="E9804" t="s">
        <v>16</v>
      </c>
      <c r="F9804" t="s">
        <v>228</v>
      </c>
      <c r="G9804" t="s">
        <v>228</v>
      </c>
      <c r="H9804" t="s">
        <v>18</v>
      </c>
      <c r="I9804" s="2">
        <v>44646</v>
      </c>
      <c r="J9804" t="s">
        <v>26003</v>
      </c>
      <c r="K9804" t="s">
        <v>26004</v>
      </c>
      <c r="L9804" t="s">
        <v>52</v>
      </c>
      <c r="M9804">
        <v>9355.5737000000008</v>
      </c>
      <c r="N9804">
        <v>241</v>
      </c>
      <c r="O9804" t="s">
        <v>43</v>
      </c>
      <c r="P9804" t="s">
        <v>43</v>
      </c>
      <c r="Q9804" s="2">
        <v>44651</v>
      </c>
      <c r="R9804" t="s">
        <v>32</v>
      </c>
      <c r="S9804" t="s">
        <v>24</v>
      </c>
      <c r="T9804">
        <f>_xlfn.DAYS(Raw_data_US_healthcare[[#This Row],[Discharge Date]],Raw_data_US_healthcare[[#This Row],[Date of Admission]])</f>
        <v>5</v>
      </c>
    </row>
    <row r="9805" spans="1:20" x14ac:dyDescent="0.3">
      <c r="A9805" t="s">
        <v>26512</v>
      </c>
      <c r="B9805" t="s">
        <v>26005</v>
      </c>
      <c r="C9805">
        <v>66</v>
      </c>
      <c r="D9805" t="str">
        <f>IF(Raw_data_US_healthcare[[#This Row],[Age]]&lt;35,"Young",IF(Raw_data_US_healthcare[[#This Row],[Age]]&lt;60,"Middle","Senior"))</f>
        <v>Senior</v>
      </c>
      <c r="E9805" t="s">
        <v>26</v>
      </c>
      <c r="F9805" t="s">
        <v>27</v>
      </c>
      <c r="G9805" t="s">
        <v>27</v>
      </c>
      <c r="H9805" t="s">
        <v>69</v>
      </c>
      <c r="I9805" s="2">
        <v>44908</v>
      </c>
      <c r="J9805" t="s">
        <v>26006</v>
      </c>
      <c r="K9805" t="s">
        <v>26007</v>
      </c>
      <c r="L9805" t="s">
        <v>21</v>
      </c>
      <c r="M9805">
        <v>42132.652000000002</v>
      </c>
      <c r="N9805">
        <v>279</v>
      </c>
      <c r="O9805" t="s">
        <v>22</v>
      </c>
      <c r="P9805" t="s">
        <v>22</v>
      </c>
      <c r="Q9805" s="2">
        <v>44916</v>
      </c>
      <c r="R9805" t="s">
        <v>44</v>
      </c>
      <c r="S9805" t="s">
        <v>45</v>
      </c>
      <c r="T9805">
        <f>_xlfn.DAYS(Raw_data_US_healthcare[[#This Row],[Discharge Date]],Raw_data_US_healthcare[[#This Row],[Date of Admission]])</f>
        <v>8</v>
      </c>
    </row>
    <row r="9806" spans="1:20" x14ac:dyDescent="0.3">
      <c r="A9806" t="s">
        <v>26512</v>
      </c>
      <c r="B9806" t="s">
        <v>5429</v>
      </c>
      <c r="C9806">
        <v>73</v>
      </c>
      <c r="D9806" t="str">
        <f>IF(Raw_data_US_healthcare[[#This Row],[Age]]&lt;35,"Young",IF(Raw_data_US_healthcare[[#This Row],[Age]]&lt;60,"Middle","Senior"))</f>
        <v>Senior</v>
      </c>
      <c r="E9806" t="s">
        <v>26</v>
      </c>
      <c r="F9806" t="s">
        <v>228</v>
      </c>
      <c r="G9806" t="s">
        <v>228</v>
      </c>
      <c r="H9806" t="s">
        <v>26514</v>
      </c>
      <c r="I9806" s="2">
        <v>45078</v>
      </c>
      <c r="J9806" t="s">
        <v>26008</v>
      </c>
      <c r="K9806" t="s">
        <v>2335</v>
      </c>
      <c r="L9806" t="s">
        <v>21</v>
      </c>
      <c r="M9806">
        <v>33493.482400000001</v>
      </c>
      <c r="N9806">
        <v>319</v>
      </c>
      <c r="O9806" t="s">
        <v>22</v>
      </c>
      <c r="P9806" t="s">
        <v>22</v>
      </c>
      <c r="Q9806" s="2">
        <v>45096</v>
      </c>
      <c r="R9806" t="s">
        <v>48</v>
      </c>
      <c r="S9806" t="s">
        <v>24</v>
      </c>
      <c r="T9806">
        <f>_xlfn.DAYS(Raw_data_US_healthcare[[#This Row],[Discharge Date]],Raw_data_US_healthcare[[#This Row],[Date of Admission]])</f>
        <v>18</v>
      </c>
    </row>
    <row r="9807" spans="1:20" x14ac:dyDescent="0.3">
      <c r="A9807" t="s">
        <v>26512</v>
      </c>
      <c r="B9807" t="s">
        <v>26009</v>
      </c>
      <c r="C9807">
        <v>81</v>
      </c>
      <c r="D9807" t="str">
        <f>IF(Raw_data_US_healthcare[[#This Row],[Age]]&lt;35,"Young",IF(Raw_data_US_healthcare[[#This Row],[Age]]&lt;60,"Middle","Senior"))</f>
        <v>Senior</v>
      </c>
      <c r="E9807" t="s">
        <v>26</v>
      </c>
      <c r="F9807" t="s">
        <v>488</v>
      </c>
      <c r="G9807" t="s">
        <v>27</v>
      </c>
      <c r="H9807" t="s">
        <v>69</v>
      </c>
      <c r="I9807" s="2">
        <v>44240</v>
      </c>
      <c r="J9807" t="s">
        <v>26010</v>
      </c>
      <c r="K9807" t="s">
        <v>26011</v>
      </c>
      <c r="L9807" t="s">
        <v>21</v>
      </c>
      <c r="M9807">
        <v>21647.19</v>
      </c>
      <c r="N9807">
        <v>381</v>
      </c>
      <c r="O9807" t="s">
        <v>22</v>
      </c>
      <c r="P9807" t="s">
        <v>22</v>
      </c>
      <c r="Q9807" s="2">
        <v>44255</v>
      </c>
      <c r="R9807" t="s">
        <v>48</v>
      </c>
      <c r="S9807" t="s">
        <v>33</v>
      </c>
      <c r="T9807">
        <f>_xlfn.DAYS(Raw_data_US_healthcare[[#This Row],[Discharge Date]],Raw_data_US_healthcare[[#This Row],[Date of Admission]])</f>
        <v>15</v>
      </c>
    </row>
    <row r="9808" spans="1:20" x14ac:dyDescent="0.3">
      <c r="A9808" t="s">
        <v>26512</v>
      </c>
      <c r="B9808" t="s">
        <v>12677</v>
      </c>
      <c r="C9808">
        <v>43</v>
      </c>
      <c r="D9808" t="str">
        <f>IF(Raw_data_US_healthcare[[#This Row],[Age]]&lt;35,"Young",IF(Raw_data_US_healthcare[[#This Row],[Age]]&lt;60,"Middle","Senior"))</f>
        <v>Middle</v>
      </c>
      <c r="E9808" t="s">
        <v>26</v>
      </c>
      <c r="F9808" t="s">
        <v>412</v>
      </c>
      <c r="G9808" t="s">
        <v>228</v>
      </c>
      <c r="H9808" t="s">
        <v>18</v>
      </c>
      <c r="I9808" s="2">
        <v>44131</v>
      </c>
      <c r="J9808" t="s">
        <v>26012</v>
      </c>
      <c r="K9808" t="s">
        <v>26013</v>
      </c>
      <c r="L9808" t="s">
        <v>21</v>
      </c>
      <c r="M9808">
        <v>56659.254099999998</v>
      </c>
      <c r="N9808">
        <v>129</v>
      </c>
      <c r="O9808" t="s">
        <v>39</v>
      </c>
      <c r="P9808" t="s">
        <v>39</v>
      </c>
      <c r="Q9808" s="2">
        <v>44138</v>
      </c>
      <c r="R9808" t="s">
        <v>23</v>
      </c>
      <c r="S9808" t="s">
        <v>24</v>
      </c>
      <c r="T9808">
        <f>_xlfn.DAYS(Raw_data_US_healthcare[[#This Row],[Discharge Date]],Raw_data_US_healthcare[[#This Row],[Date of Admission]])</f>
        <v>7</v>
      </c>
    </row>
    <row r="9809" spans="1:20" x14ac:dyDescent="0.3">
      <c r="A9809" t="s">
        <v>26511</v>
      </c>
      <c r="B9809" t="s">
        <v>26014</v>
      </c>
      <c r="C9809">
        <v>83</v>
      </c>
      <c r="D9809" t="str">
        <f>IF(Raw_data_US_healthcare[[#This Row],[Age]]&lt;35,"Young",IF(Raw_data_US_healthcare[[#This Row],[Age]]&lt;60,"Middle","Senior"))</f>
        <v>Senior</v>
      </c>
      <c r="E9809" t="s">
        <v>16</v>
      </c>
      <c r="F9809" t="s">
        <v>62</v>
      </c>
      <c r="G9809" t="s">
        <v>62</v>
      </c>
      <c r="H9809" t="s">
        <v>36</v>
      </c>
      <c r="I9809" s="2">
        <v>44331</v>
      </c>
      <c r="J9809" t="s">
        <v>26015</v>
      </c>
      <c r="K9809" t="s">
        <v>23740</v>
      </c>
      <c r="L9809" t="s">
        <v>21</v>
      </c>
      <c r="M9809">
        <v>23874.358199999999</v>
      </c>
      <c r="N9809">
        <v>482</v>
      </c>
      <c r="O9809" t="s">
        <v>22</v>
      </c>
      <c r="P9809" t="s">
        <v>22</v>
      </c>
      <c r="Q9809" s="2">
        <v>44345</v>
      </c>
      <c r="R9809" t="s">
        <v>32</v>
      </c>
      <c r="S9809" t="s">
        <v>33</v>
      </c>
      <c r="T9809">
        <f>_xlfn.DAYS(Raw_data_US_healthcare[[#This Row],[Discharge Date]],Raw_data_US_healthcare[[#This Row],[Date of Admission]])</f>
        <v>14</v>
      </c>
    </row>
    <row r="9810" spans="1:20" x14ac:dyDescent="0.3">
      <c r="A9810" t="s">
        <v>26512</v>
      </c>
      <c r="B9810" t="s">
        <v>26016</v>
      </c>
      <c r="C9810">
        <v>53</v>
      </c>
      <c r="D9810" t="str">
        <f>IF(Raw_data_US_healthcare[[#This Row],[Age]]&lt;35,"Young",IF(Raw_data_US_healthcare[[#This Row],[Age]]&lt;60,"Middle","Senior"))</f>
        <v>Middle</v>
      </c>
      <c r="E9810" t="s">
        <v>26</v>
      </c>
      <c r="F9810" t="s">
        <v>17</v>
      </c>
      <c r="G9810" t="s">
        <v>17</v>
      </c>
      <c r="H9810" t="s">
        <v>26516</v>
      </c>
      <c r="I9810" s="2">
        <v>43901</v>
      </c>
      <c r="J9810" t="s">
        <v>26017</v>
      </c>
      <c r="K9810" t="s">
        <v>26018</v>
      </c>
      <c r="L9810" t="s">
        <v>21</v>
      </c>
      <c r="M9810">
        <v>29544.6001</v>
      </c>
      <c r="N9810">
        <v>369</v>
      </c>
      <c r="O9810" t="s">
        <v>39</v>
      </c>
      <c r="P9810" t="s">
        <v>39</v>
      </c>
      <c r="Q9810" s="2">
        <v>43927</v>
      </c>
      <c r="R9810" t="s">
        <v>23</v>
      </c>
      <c r="S9810" t="s">
        <v>33</v>
      </c>
      <c r="T9810">
        <f>_xlfn.DAYS(Raw_data_US_healthcare[[#This Row],[Discharge Date]],Raw_data_US_healthcare[[#This Row],[Date of Admission]])</f>
        <v>26</v>
      </c>
    </row>
    <row r="9811" spans="1:20" x14ac:dyDescent="0.3">
      <c r="A9811" t="s">
        <v>26511</v>
      </c>
      <c r="B9811" t="s">
        <v>26019</v>
      </c>
      <c r="C9811">
        <v>79</v>
      </c>
      <c r="D9811" t="str">
        <f>IF(Raw_data_US_healthcare[[#This Row],[Age]]&lt;35,"Young",IF(Raw_data_US_healthcare[[#This Row],[Age]]&lt;60,"Middle","Senior"))</f>
        <v>Senior</v>
      </c>
      <c r="E9811" t="s">
        <v>16</v>
      </c>
      <c r="F9811" t="s">
        <v>488</v>
      </c>
      <c r="G9811" t="s">
        <v>27</v>
      </c>
      <c r="H9811" t="s">
        <v>69</v>
      </c>
      <c r="I9811" s="2">
        <v>44772</v>
      </c>
      <c r="J9811" t="s">
        <v>26020</v>
      </c>
      <c r="K9811" t="s">
        <v>26021</v>
      </c>
      <c r="L9811" t="s">
        <v>21</v>
      </c>
      <c r="M9811">
        <v>27277.722399999999</v>
      </c>
      <c r="N9811">
        <v>474</v>
      </c>
      <c r="O9811" t="s">
        <v>39</v>
      </c>
      <c r="P9811" t="s">
        <v>39</v>
      </c>
      <c r="Q9811" s="2">
        <v>44776</v>
      </c>
      <c r="R9811" t="s">
        <v>83</v>
      </c>
      <c r="S9811" t="s">
        <v>45</v>
      </c>
      <c r="T9811">
        <f>_xlfn.DAYS(Raw_data_US_healthcare[[#This Row],[Discharge Date]],Raw_data_US_healthcare[[#This Row],[Date of Admission]])</f>
        <v>4</v>
      </c>
    </row>
    <row r="9812" spans="1:20" x14ac:dyDescent="0.3">
      <c r="A9812" t="s">
        <v>26511</v>
      </c>
      <c r="B9812" t="s">
        <v>26022</v>
      </c>
      <c r="C9812">
        <v>53</v>
      </c>
      <c r="D9812" t="str">
        <f>IF(Raw_data_US_healthcare[[#This Row],[Age]]&lt;35,"Young",IF(Raw_data_US_healthcare[[#This Row],[Age]]&lt;60,"Middle","Senior"))</f>
        <v>Middle</v>
      </c>
      <c r="E9812" t="s">
        <v>16</v>
      </c>
      <c r="F9812" t="s">
        <v>35</v>
      </c>
      <c r="G9812" t="s">
        <v>35</v>
      </c>
      <c r="H9812" t="s">
        <v>36</v>
      </c>
      <c r="I9812" s="2">
        <v>43518</v>
      </c>
      <c r="J9812" t="s">
        <v>26023</v>
      </c>
      <c r="K9812" t="s">
        <v>26024</v>
      </c>
      <c r="L9812" t="s">
        <v>60</v>
      </c>
      <c r="M9812">
        <v>17460.9568</v>
      </c>
      <c r="N9812">
        <v>328</v>
      </c>
      <c r="O9812" t="s">
        <v>39</v>
      </c>
      <c r="P9812" t="s">
        <v>39</v>
      </c>
      <c r="Q9812" s="2">
        <v>43537</v>
      </c>
      <c r="R9812" t="s">
        <v>32</v>
      </c>
      <c r="S9812" t="s">
        <v>33</v>
      </c>
      <c r="T9812">
        <f>_xlfn.DAYS(Raw_data_US_healthcare[[#This Row],[Discharge Date]],Raw_data_US_healthcare[[#This Row],[Date of Admission]])</f>
        <v>19</v>
      </c>
    </row>
    <row r="9813" spans="1:20" x14ac:dyDescent="0.3">
      <c r="A9813" t="s">
        <v>26511</v>
      </c>
      <c r="B9813" t="s">
        <v>26025</v>
      </c>
      <c r="C9813">
        <v>24</v>
      </c>
      <c r="D9813" t="str">
        <f>IF(Raw_data_US_healthcare[[#This Row],[Age]]&lt;35,"Young",IF(Raw_data_US_healthcare[[#This Row],[Age]]&lt;60,"Middle","Senior"))</f>
        <v>Young</v>
      </c>
      <c r="E9813" t="s">
        <v>16</v>
      </c>
      <c r="F9813" t="s">
        <v>488</v>
      </c>
      <c r="G9813" t="s">
        <v>27</v>
      </c>
      <c r="H9813" t="s">
        <v>69</v>
      </c>
      <c r="I9813" s="2">
        <v>43543</v>
      </c>
      <c r="J9813" t="s">
        <v>26026</v>
      </c>
      <c r="K9813" t="s">
        <v>17035</v>
      </c>
      <c r="L9813" t="s">
        <v>60</v>
      </c>
      <c r="M9813">
        <v>7147.0751</v>
      </c>
      <c r="N9813">
        <v>397</v>
      </c>
      <c r="O9813" t="s">
        <v>22</v>
      </c>
      <c r="P9813" t="s">
        <v>22</v>
      </c>
      <c r="Q9813" s="2">
        <v>43548</v>
      </c>
      <c r="R9813" t="s">
        <v>83</v>
      </c>
      <c r="S9813" t="s">
        <v>24</v>
      </c>
      <c r="T9813">
        <f>_xlfn.DAYS(Raw_data_US_healthcare[[#This Row],[Discharge Date]],Raw_data_US_healthcare[[#This Row],[Date of Admission]])</f>
        <v>5</v>
      </c>
    </row>
    <row r="9814" spans="1:20" x14ac:dyDescent="0.3">
      <c r="A9814" t="s">
        <v>26511</v>
      </c>
      <c r="B9814" t="s">
        <v>26027</v>
      </c>
      <c r="C9814">
        <v>66</v>
      </c>
      <c r="D9814" t="str">
        <f>IF(Raw_data_US_healthcare[[#This Row],[Age]]&lt;35,"Young",IF(Raw_data_US_healthcare[[#This Row],[Age]]&lt;60,"Middle","Senior"))</f>
        <v>Senior</v>
      </c>
      <c r="E9814" t="s">
        <v>16</v>
      </c>
      <c r="F9814" t="s">
        <v>88</v>
      </c>
      <c r="G9814" t="s">
        <v>88</v>
      </c>
      <c r="H9814" t="s">
        <v>69</v>
      </c>
      <c r="I9814" s="2">
        <v>44551</v>
      </c>
      <c r="J9814" t="s">
        <v>26028</v>
      </c>
      <c r="K9814" t="s">
        <v>26029</v>
      </c>
      <c r="L9814" t="s">
        <v>21</v>
      </c>
      <c r="M9814">
        <v>31874.497299999999</v>
      </c>
      <c r="N9814">
        <v>366</v>
      </c>
      <c r="O9814" t="s">
        <v>22</v>
      </c>
      <c r="P9814" t="s">
        <v>22</v>
      </c>
      <c r="Q9814" s="2">
        <v>44573</v>
      </c>
      <c r="R9814" t="s">
        <v>32</v>
      </c>
      <c r="S9814" t="s">
        <v>45</v>
      </c>
      <c r="T9814">
        <f>_xlfn.DAYS(Raw_data_US_healthcare[[#This Row],[Discharge Date]],Raw_data_US_healthcare[[#This Row],[Date of Admission]])</f>
        <v>22</v>
      </c>
    </row>
    <row r="9815" spans="1:20" x14ac:dyDescent="0.3">
      <c r="A9815" t="s">
        <v>26512</v>
      </c>
      <c r="B9815" t="s">
        <v>26030</v>
      </c>
      <c r="C9815">
        <v>18</v>
      </c>
      <c r="D9815" t="str">
        <f>IF(Raw_data_US_healthcare[[#This Row],[Age]]&lt;35,"Young",IF(Raw_data_US_healthcare[[#This Row],[Age]]&lt;60,"Middle","Senior"))</f>
        <v>Young</v>
      </c>
      <c r="E9815" t="s">
        <v>26</v>
      </c>
      <c r="F9815" t="s">
        <v>488</v>
      </c>
      <c r="G9815" t="s">
        <v>27</v>
      </c>
      <c r="H9815" t="s">
        <v>69</v>
      </c>
      <c r="I9815" s="2">
        <v>44075</v>
      </c>
      <c r="J9815" t="s">
        <v>26031</v>
      </c>
      <c r="K9815" t="s">
        <v>26032</v>
      </c>
      <c r="L9815" t="s">
        <v>31</v>
      </c>
      <c r="M9815">
        <v>74662.029800000004</v>
      </c>
      <c r="N9815">
        <v>382</v>
      </c>
      <c r="O9815" t="s">
        <v>22</v>
      </c>
      <c r="P9815" t="s">
        <v>22</v>
      </c>
      <c r="Q9815" s="2">
        <v>44086</v>
      </c>
      <c r="R9815" t="s">
        <v>44</v>
      </c>
      <c r="S9815" t="s">
        <v>33</v>
      </c>
      <c r="T9815">
        <f>_xlfn.DAYS(Raw_data_US_healthcare[[#This Row],[Discharge Date]],Raw_data_US_healthcare[[#This Row],[Date of Admission]])</f>
        <v>11</v>
      </c>
    </row>
    <row r="9816" spans="1:20" x14ac:dyDescent="0.3">
      <c r="A9816" t="s">
        <v>26511</v>
      </c>
      <c r="B9816" t="s">
        <v>26033</v>
      </c>
      <c r="C9816">
        <v>23</v>
      </c>
      <c r="D9816" t="str">
        <f>IF(Raw_data_US_healthcare[[#This Row],[Age]]&lt;35,"Young",IF(Raw_data_US_healthcare[[#This Row],[Age]]&lt;60,"Middle","Senior"))</f>
        <v>Young</v>
      </c>
      <c r="E9816" t="s">
        <v>16</v>
      </c>
      <c r="F9816" t="s">
        <v>62</v>
      </c>
      <c r="G9816" t="s">
        <v>62</v>
      </c>
      <c r="H9816" t="s">
        <v>69</v>
      </c>
      <c r="I9816" s="2">
        <v>44604</v>
      </c>
      <c r="J9816" t="s">
        <v>26034</v>
      </c>
      <c r="K9816" t="s">
        <v>26035</v>
      </c>
      <c r="L9816" t="s">
        <v>56</v>
      </c>
      <c r="M9816">
        <v>20879.609199999999</v>
      </c>
      <c r="N9816">
        <v>312</v>
      </c>
      <c r="O9816" t="s">
        <v>22</v>
      </c>
      <c r="P9816" t="s">
        <v>22</v>
      </c>
      <c r="Q9816" s="2">
        <v>44607</v>
      </c>
      <c r="R9816" t="s">
        <v>83</v>
      </c>
      <c r="S9816" t="s">
        <v>24</v>
      </c>
      <c r="T9816">
        <f>_xlfn.DAYS(Raw_data_US_healthcare[[#This Row],[Discharge Date]],Raw_data_US_healthcare[[#This Row],[Date of Admission]])</f>
        <v>3</v>
      </c>
    </row>
    <row r="9817" spans="1:20" x14ac:dyDescent="0.3">
      <c r="A9817" t="s">
        <v>26512</v>
      </c>
      <c r="B9817" t="s">
        <v>26036</v>
      </c>
      <c r="C9817">
        <v>72</v>
      </c>
      <c r="D9817" t="str">
        <f>IF(Raw_data_US_healthcare[[#This Row],[Age]]&lt;35,"Young",IF(Raw_data_US_healthcare[[#This Row],[Age]]&lt;60,"Middle","Senior"))</f>
        <v>Senior</v>
      </c>
      <c r="E9817" t="s">
        <v>26</v>
      </c>
      <c r="F9817" t="s">
        <v>113</v>
      </c>
      <c r="G9817" t="s">
        <v>113</v>
      </c>
      <c r="H9817" t="s">
        <v>18</v>
      </c>
      <c r="I9817" s="2">
        <v>44239</v>
      </c>
      <c r="J9817" t="s">
        <v>26037</v>
      </c>
      <c r="K9817" t="s">
        <v>26038</v>
      </c>
      <c r="L9817" t="s">
        <v>21</v>
      </c>
      <c r="M9817">
        <v>20723.292799999999</v>
      </c>
      <c r="N9817">
        <v>456</v>
      </c>
      <c r="O9817" t="s">
        <v>43</v>
      </c>
      <c r="P9817" t="s">
        <v>43</v>
      </c>
      <c r="Q9817" s="2">
        <v>44246</v>
      </c>
      <c r="R9817" t="s">
        <v>83</v>
      </c>
      <c r="S9817" t="s">
        <v>45</v>
      </c>
      <c r="T9817">
        <f>_xlfn.DAYS(Raw_data_US_healthcare[[#This Row],[Discharge Date]],Raw_data_US_healthcare[[#This Row],[Date of Admission]])</f>
        <v>7</v>
      </c>
    </row>
    <row r="9818" spans="1:20" x14ac:dyDescent="0.3">
      <c r="A9818" t="s">
        <v>26512</v>
      </c>
      <c r="B9818" t="s">
        <v>26039</v>
      </c>
      <c r="C9818">
        <v>62</v>
      </c>
      <c r="D9818" t="str">
        <f>IF(Raw_data_US_healthcare[[#This Row],[Age]]&lt;35,"Young",IF(Raw_data_US_healthcare[[#This Row],[Age]]&lt;60,"Middle","Senior"))</f>
        <v>Senior</v>
      </c>
      <c r="E9818" t="s">
        <v>26</v>
      </c>
      <c r="F9818" t="s">
        <v>49</v>
      </c>
      <c r="G9818" t="s">
        <v>49</v>
      </c>
      <c r="H9818" t="s">
        <v>26514</v>
      </c>
      <c r="I9818" s="2">
        <v>44058</v>
      </c>
      <c r="J9818" t="s">
        <v>26040</v>
      </c>
      <c r="K9818" t="s">
        <v>3590</v>
      </c>
      <c r="L9818" t="s">
        <v>21</v>
      </c>
      <c r="M9818">
        <v>6914.5601999999999</v>
      </c>
      <c r="N9818">
        <v>334</v>
      </c>
      <c r="O9818" t="s">
        <v>22</v>
      </c>
      <c r="P9818" t="s">
        <v>22</v>
      </c>
      <c r="Q9818" s="2">
        <v>44074</v>
      </c>
      <c r="R9818" t="s">
        <v>83</v>
      </c>
      <c r="S9818" t="s">
        <v>33</v>
      </c>
      <c r="T9818">
        <f>_xlfn.DAYS(Raw_data_US_healthcare[[#This Row],[Discharge Date]],Raw_data_US_healthcare[[#This Row],[Date of Admission]])</f>
        <v>16</v>
      </c>
    </row>
    <row r="9819" spans="1:20" x14ac:dyDescent="0.3">
      <c r="A9819" t="s">
        <v>26512</v>
      </c>
      <c r="B9819" t="s">
        <v>26041</v>
      </c>
      <c r="C9819">
        <v>33</v>
      </c>
      <c r="D9819" t="str">
        <f>IF(Raw_data_US_healthcare[[#This Row],[Age]]&lt;35,"Young",IF(Raw_data_US_healthcare[[#This Row],[Age]]&lt;60,"Middle","Senior"))</f>
        <v>Young</v>
      </c>
      <c r="E9819" t="s">
        <v>26</v>
      </c>
      <c r="F9819" t="s">
        <v>88</v>
      </c>
      <c r="G9819" t="s">
        <v>88</v>
      </c>
      <c r="H9819" t="s">
        <v>28</v>
      </c>
      <c r="I9819" s="2">
        <v>43782</v>
      </c>
      <c r="J9819" t="s">
        <v>26042</v>
      </c>
      <c r="K9819" t="s">
        <v>17543</v>
      </c>
      <c r="L9819" t="s">
        <v>60</v>
      </c>
      <c r="M9819">
        <v>31428.9035</v>
      </c>
      <c r="N9819">
        <v>329</v>
      </c>
      <c r="O9819" t="s">
        <v>39</v>
      </c>
      <c r="P9819" t="s">
        <v>39</v>
      </c>
      <c r="Q9819" s="2">
        <v>43811</v>
      </c>
      <c r="R9819" t="s">
        <v>48</v>
      </c>
      <c r="S9819" t="s">
        <v>45</v>
      </c>
      <c r="T9819">
        <f>_xlfn.DAYS(Raw_data_US_healthcare[[#This Row],[Discharge Date]],Raw_data_US_healthcare[[#This Row],[Date of Admission]])</f>
        <v>29</v>
      </c>
    </row>
    <row r="9820" spans="1:20" x14ac:dyDescent="0.3">
      <c r="A9820" t="s">
        <v>26512</v>
      </c>
      <c r="B9820" t="s">
        <v>26043</v>
      </c>
      <c r="C9820">
        <v>52</v>
      </c>
      <c r="D9820" t="str">
        <f>IF(Raw_data_US_healthcare[[#This Row],[Age]]&lt;35,"Young",IF(Raw_data_US_healthcare[[#This Row],[Age]]&lt;60,"Middle","Senior"))</f>
        <v>Middle</v>
      </c>
      <c r="E9820" t="s">
        <v>26</v>
      </c>
      <c r="F9820" t="s">
        <v>113</v>
      </c>
      <c r="G9820" t="s">
        <v>113</v>
      </c>
      <c r="H9820" t="s">
        <v>26516</v>
      </c>
      <c r="I9820" s="2">
        <v>43748</v>
      </c>
      <c r="J9820" t="s">
        <v>26044</v>
      </c>
      <c r="K9820" t="s">
        <v>26045</v>
      </c>
      <c r="L9820" t="s">
        <v>56</v>
      </c>
      <c r="M9820">
        <v>4736.0832</v>
      </c>
      <c r="N9820">
        <v>284</v>
      </c>
      <c r="O9820" t="s">
        <v>43</v>
      </c>
      <c r="P9820" t="s">
        <v>43</v>
      </c>
      <c r="Q9820" s="2">
        <v>43758</v>
      </c>
      <c r="R9820" t="s">
        <v>32</v>
      </c>
      <c r="S9820" t="s">
        <v>24</v>
      </c>
      <c r="T9820">
        <f>_xlfn.DAYS(Raw_data_US_healthcare[[#This Row],[Discharge Date]],Raw_data_US_healthcare[[#This Row],[Date of Admission]])</f>
        <v>10</v>
      </c>
    </row>
    <row r="9821" spans="1:20" x14ac:dyDescent="0.3">
      <c r="A9821" t="s">
        <v>26511</v>
      </c>
      <c r="B9821" t="s">
        <v>9482</v>
      </c>
      <c r="C9821">
        <v>55</v>
      </c>
      <c r="D9821" t="str">
        <f>IF(Raw_data_US_healthcare[[#This Row],[Age]]&lt;35,"Young",IF(Raw_data_US_healthcare[[#This Row],[Age]]&lt;60,"Middle","Senior"))</f>
        <v>Middle</v>
      </c>
      <c r="E9821" t="s">
        <v>16</v>
      </c>
      <c r="F9821" t="s">
        <v>113</v>
      </c>
      <c r="G9821" t="s">
        <v>113</v>
      </c>
      <c r="H9821" t="s">
        <v>36</v>
      </c>
      <c r="I9821" s="2">
        <v>44092</v>
      </c>
      <c r="J9821" t="s">
        <v>26046</v>
      </c>
      <c r="K9821" t="s">
        <v>26047</v>
      </c>
      <c r="L9821" t="s">
        <v>56</v>
      </c>
      <c r="M9821">
        <v>13411.9311</v>
      </c>
      <c r="N9821">
        <v>201</v>
      </c>
      <c r="O9821" t="s">
        <v>39</v>
      </c>
      <c r="P9821" t="s">
        <v>39</v>
      </c>
      <c r="Q9821" s="2">
        <v>44112</v>
      </c>
      <c r="R9821" t="s">
        <v>48</v>
      </c>
      <c r="S9821" t="s">
        <v>33</v>
      </c>
      <c r="T9821">
        <f>_xlfn.DAYS(Raw_data_US_healthcare[[#This Row],[Discharge Date]],Raw_data_US_healthcare[[#This Row],[Date of Admission]])</f>
        <v>20</v>
      </c>
    </row>
    <row r="9822" spans="1:20" x14ac:dyDescent="0.3">
      <c r="A9822" t="s">
        <v>26512</v>
      </c>
      <c r="B9822" t="s">
        <v>26048</v>
      </c>
      <c r="C9822">
        <v>67</v>
      </c>
      <c r="D9822" t="str">
        <f>IF(Raw_data_US_healthcare[[#This Row],[Age]]&lt;35,"Young",IF(Raw_data_US_healthcare[[#This Row],[Age]]&lt;60,"Middle","Senior"))</f>
        <v>Senior</v>
      </c>
      <c r="E9822" t="s">
        <v>26</v>
      </c>
      <c r="F9822" t="s">
        <v>49</v>
      </c>
      <c r="G9822" t="s">
        <v>49</v>
      </c>
      <c r="H9822" t="s">
        <v>69</v>
      </c>
      <c r="I9822" s="2">
        <v>43811</v>
      </c>
      <c r="J9822" t="s">
        <v>26049</v>
      </c>
      <c r="K9822" t="s">
        <v>26050</v>
      </c>
      <c r="L9822" t="s">
        <v>21</v>
      </c>
      <c r="M9822">
        <v>23839.564299999998</v>
      </c>
      <c r="N9822">
        <v>358</v>
      </c>
      <c r="O9822" t="s">
        <v>39</v>
      </c>
      <c r="P9822" t="s">
        <v>39</v>
      </c>
      <c r="Q9822" s="2">
        <v>43827</v>
      </c>
      <c r="R9822" t="s">
        <v>23</v>
      </c>
      <c r="S9822" t="s">
        <v>24</v>
      </c>
      <c r="T9822">
        <f>_xlfn.DAYS(Raw_data_US_healthcare[[#This Row],[Discharge Date]],Raw_data_US_healthcare[[#This Row],[Date of Admission]])</f>
        <v>16</v>
      </c>
    </row>
    <row r="9823" spans="1:20" x14ac:dyDescent="0.3">
      <c r="A9823" t="s">
        <v>26512</v>
      </c>
      <c r="B9823" t="s">
        <v>26051</v>
      </c>
      <c r="C9823">
        <v>55</v>
      </c>
      <c r="D9823" t="str">
        <f>IF(Raw_data_US_healthcare[[#This Row],[Age]]&lt;35,"Young",IF(Raw_data_US_healthcare[[#This Row],[Age]]&lt;60,"Middle","Senior"))</f>
        <v>Middle</v>
      </c>
      <c r="E9823" t="s">
        <v>26</v>
      </c>
      <c r="F9823" t="s">
        <v>17</v>
      </c>
      <c r="G9823" t="s">
        <v>17</v>
      </c>
      <c r="H9823" t="s">
        <v>26516</v>
      </c>
      <c r="I9823" s="2">
        <v>45157</v>
      </c>
      <c r="J9823" t="s">
        <v>26052</v>
      </c>
      <c r="K9823" t="s">
        <v>26053</v>
      </c>
      <c r="L9823" t="s">
        <v>21</v>
      </c>
      <c r="M9823">
        <v>8483.15</v>
      </c>
      <c r="N9823">
        <v>391</v>
      </c>
      <c r="O9823" t="s">
        <v>39</v>
      </c>
      <c r="P9823" t="s">
        <v>39</v>
      </c>
      <c r="Q9823" s="2">
        <v>45164</v>
      </c>
      <c r="R9823" t="s">
        <v>83</v>
      </c>
      <c r="S9823" t="s">
        <v>45</v>
      </c>
      <c r="T9823">
        <f>_xlfn.DAYS(Raw_data_US_healthcare[[#This Row],[Discharge Date]],Raw_data_US_healthcare[[#This Row],[Date of Admission]])</f>
        <v>7</v>
      </c>
    </row>
    <row r="9824" spans="1:20" x14ac:dyDescent="0.3">
      <c r="A9824" t="s">
        <v>26511</v>
      </c>
      <c r="B9824" t="s">
        <v>26054</v>
      </c>
      <c r="C9824">
        <v>48</v>
      </c>
      <c r="D9824" t="str">
        <f>IF(Raw_data_US_healthcare[[#This Row],[Age]]&lt;35,"Young",IF(Raw_data_US_healthcare[[#This Row],[Age]]&lt;60,"Middle","Senior"))</f>
        <v>Middle</v>
      </c>
      <c r="E9824" t="s">
        <v>16</v>
      </c>
      <c r="F9824" t="s">
        <v>113</v>
      </c>
      <c r="G9824" t="s">
        <v>113</v>
      </c>
      <c r="H9824" t="s">
        <v>18</v>
      </c>
      <c r="I9824" s="2">
        <v>44786</v>
      </c>
      <c r="J9824" t="s">
        <v>26055</v>
      </c>
      <c r="K9824" t="s">
        <v>26056</v>
      </c>
      <c r="L9824" t="s">
        <v>60</v>
      </c>
      <c r="M9824">
        <v>46370.713199999998</v>
      </c>
      <c r="N9824">
        <v>234</v>
      </c>
      <c r="O9824" t="s">
        <v>39</v>
      </c>
      <c r="P9824" t="s">
        <v>39</v>
      </c>
      <c r="Q9824" s="2">
        <v>44803</v>
      </c>
      <c r="R9824" t="s">
        <v>48</v>
      </c>
      <c r="S9824" t="s">
        <v>24</v>
      </c>
      <c r="T9824">
        <f>_xlfn.DAYS(Raw_data_US_healthcare[[#This Row],[Discharge Date]],Raw_data_US_healthcare[[#This Row],[Date of Admission]])</f>
        <v>17</v>
      </c>
    </row>
    <row r="9825" spans="1:20" x14ac:dyDescent="0.3">
      <c r="A9825" t="s">
        <v>26511</v>
      </c>
      <c r="B9825" t="s">
        <v>26057</v>
      </c>
      <c r="C9825">
        <v>62</v>
      </c>
      <c r="D9825" t="str">
        <f>IF(Raw_data_US_healthcare[[#This Row],[Age]]&lt;35,"Young",IF(Raw_data_US_healthcare[[#This Row],[Age]]&lt;60,"Middle","Senior"))</f>
        <v>Senior</v>
      </c>
      <c r="E9825" t="s">
        <v>16</v>
      </c>
      <c r="F9825" t="s">
        <v>17</v>
      </c>
      <c r="G9825" t="s">
        <v>17</v>
      </c>
      <c r="H9825" t="s">
        <v>69</v>
      </c>
      <c r="I9825" s="2">
        <v>45071</v>
      </c>
      <c r="J9825" t="s">
        <v>26058</v>
      </c>
      <c r="K9825" t="s">
        <v>14481</v>
      </c>
      <c r="L9825" t="s">
        <v>21</v>
      </c>
      <c r="M9825">
        <v>70531.195699999997</v>
      </c>
      <c r="N9825">
        <v>280</v>
      </c>
      <c r="O9825" t="s">
        <v>39</v>
      </c>
      <c r="P9825" t="s">
        <v>39</v>
      </c>
      <c r="Q9825" s="2">
        <v>45097</v>
      </c>
      <c r="R9825" t="s">
        <v>44</v>
      </c>
      <c r="S9825" t="s">
        <v>45</v>
      </c>
      <c r="T9825">
        <f>_xlfn.DAYS(Raw_data_US_healthcare[[#This Row],[Discharge Date]],Raw_data_US_healthcare[[#This Row],[Date of Admission]])</f>
        <v>26</v>
      </c>
    </row>
    <row r="9826" spans="1:20" x14ac:dyDescent="0.3">
      <c r="A9826" t="s">
        <v>26512</v>
      </c>
      <c r="B9826" t="s">
        <v>2281</v>
      </c>
      <c r="C9826">
        <v>82</v>
      </c>
      <c r="D9826" t="str">
        <f>IF(Raw_data_US_healthcare[[#This Row],[Age]]&lt;35,"Young",IF(Raw_data_US_healthcare[[#This Row],[Age]]&lt;60,"Middle","Senior"))</f>
        <v>Senior</v>
      </c>
      <c r="E9826" t="s">
        <v>26</v>
      </c>
      <c r="F9826" t="s">
        <v>35</v>
      </c>
      <c r="G9826" t="s">
        <v>35</v>
      </c>
      <c r="H9826" t="s">
        <v>69</v>
      </c>
      <c r="I9826" s="2">
        <v>44085</v>
      </c>
      <c r="J9826" t="s">
        <v>26059</v>
      </c>
      <c r="K9826" t="s">
        <v>26060</v>
      </c>
      <c r="L9826" t="s">
        <v>21</v>
      </c>
      <c r="M9826">
        <v>44480.202899999997</v>
      </c>
      <c r="N9826">
        <v>193</v>
      </c>
      <c r="O9826" t="s">
        <v>39</v>
      </c>
      <c r="P9826" t="s">
        <v>26724</v>
      </c>
      <c r="Q9826" s="2">
        <v>44109</v>
      </c>
      <c r="R9826" t="s">
        <v>83</v>
      </c>
      <c r="S9826" t="s">
        <v>45</v>
      </c>
      <c r="T9826">
        <f>_xlfn.DAYS(Raw_data_US_healthcare[[#This Row],[Discharge Date]],Raw_data_US_healthcare[[#This Row],[Date of Admission]])</f>
        <v>24</v>
      </c>
    </row>
    <row r="9827" spans="1:20" x14ac:dyDescent="0.3">
      <c r="A9827" t="s">
        <v>26511</v>
      </c>
      <c r="B9827" t="s">
        <v>26061</v>
      </c>
      <c r="C9827">
        <v>71</v>
      </c>
      <c r="D9827" t="str">
        <f>IF(Raw_data_US_healthcare[[#This Row],[Age]]&lt;35,"Young",IF(Raw_data_US_healthcare[[#This Row],[Age]]&lt;60,"Middle","Senior"))</f>
        <v>Senior</v>
      </c>
      <c r="E9827" t="s">
        <v>16</v>
      </c>
      <c r="F9827" t="s">
        <v>49</v>
      </c>
      <c r="G9827" t="s">
        <v>49</v>
      </c>
      <c r="H9827" t="s">
        <v>36</v>
      </c>
      <c r="I9827" s="2">
        <v>43734</v>
      </c>
      <c r="J9827" t="s">
        <v>26062</v>
      </c>
      <c r="K9827" t="s">
        <v>26063</v>
      </c>
      <c r="L9827" t="s">
        <v>21</v>
      </c>
      <c r="M9827">
        <v>18208.806400000001</v>
      </c>
      <c r="N9827">
        <v>317</v>
      </c>
      <c r="O9827" t="s">
        <v>39</v>
      </c>
      <c r="P9827" t="s">
        <v>26724</v>
      </c>
      <c r="Q9827" s="2">
        <v>43762</v>
      </c>
      <c r="R9827" t="s">
        <v>83</v>
      </c>
      <c r="S9827" t="s">
        <v>24</v>
      </c>
      <c r="T9827">
        <f>_xlfn.DAYS(Raw_data_US_healthcare[[#This Row],[Discharge Date]],Raw_data_US_healthcare[[#This Row],[Date of Admission]])</f>
        <v>28</v>
      </c>
    </row>
    <row r="9828" spans="1:20" x14ac:dyDescent="0.3">
      <c r="A9828" t="s">
        <v>26512</v>
      </c>
      <c r="B9828" t="s">
        <v>26064</v>
      </c>
      <c r="C9828">
        <v>69</v>
      </c>
      <c r="D9828" t="str">
        <f>IF(Raw_data_US_healthcare[[#This Row],[Age]]&lt;35,"Young",IF(Raw_data_US_healthcare[[#This Row],[Age]]&lt;60,"Middle","Senior"))</f>
        <v>Senior</v>
      </c>
      <c r="E9828" t="s">
        <v>26</v>
      </c>
      <c r="F9828" t="s">
        <v>113</v>
      </c>
      <c r="G9828" t="s">
        <v>113</v>
      </c>
      <c r="H9828" t="s">
        <v>26514</v>
      </c>
      <c r="I9828" s="2">
        <v>44273</v>
      </c>
      <c r="J9828" t="s">
        <v>5143</v>
      </c>
      <c r="K9828" t="s">
        <v>26065</v>
      </c>
      <c r="L9828" t="s">
        <v>21</v>
      </c>
      <c r="M9828">
        <v>30033.500199999999</v>
      </c>
      <c r="N9828">
        <v>113</v>
      </c>
      <c r="O9828" t="s">
        <v>22</v>
      </c>
      <c r="P9828" t="s">
        <v>22</v>
      </c>
      <c r="Q9828" s="2">
        <v>44284</v>
      </c>
      <c r="R9828" t="s">
        <v>83</v>
      </c>
      <c r="S9828" t="s">
        <v>45</v>
      </c>
      <c r="T9828">
        <f>_xlfn.DAYS(Raw_data_US_healthcare[[#This Row],[Discharge Date]],Raw_data_US_healthcare[[#This Row],[Date of Admission]])</f>
        <v>11</v>
      </c>
    </row>
    <row r="9829" spans="1:20" x14ac:dyDescent="0.3">
      <c r="A9829" t="s">
        <v>26512</v>
      </c>
      <c r="B9829" t="s">
        <v>3491</v>
      </c>
      <c r="C9829">
        <v>42</v>
      </c>
      <c r="D9829" t="str">
        <f>IF(Raw_data_US_healthcare[[#This Row],[Age]]&lt;35,"Young",IF(Raw_data_US_healthcare[[#This Row],[Age]]&lt;60,"Middle","Senior"))</f>
        <v>Middle</v>
      </c>
      <c r="E9829" t="s">
        <v>26</v>
      </c>
      <c r="F9829" t="s">
        <v>49</v>
      </c>
      <c r="G9829" t="s">
        <v>49</v>
      </c>
      <c r="H9829" t="s">
        <v>26516</v>
      </c>
      <c r="I9829" s="2">
        <v>45029</v>
      </c>
      <c r="J9829" t="s">
        <v>26066</v>
      </c>
      <c r="K9829" t="s">
        <v>26067</v>
      </c>
      <c r="L9829" t="s">
        <v>56</v>
      </c>
      <c r="M9829">
        <v>24330.452799999999</v>
      </c>
      <c r="N9829">
        <v>205</v>
      </c>
      <c r="O9829" t="s">
        <v>39</v>
      </c>
      <c r="P9829" t="s">
        <v>26724</v>
      </c>
      <c r="Q9829" s="2">
        <v>45052</v>
      </c>
      <c r="R9829" t="s">
        <v>48</v>
      </c>
      <c r="S9829" t="s">
        <v>45</v>
      </c>
      <c r="T9829">
        <f>_xlfn.DAYS(Raw_data_US_healthcare[[#This Row],[Discharge Date]],Raw_data_US_healthcare[[#This Row],[Date of Admission]])</f>
        <v>23</v>
      </c>
    </row>
    <row r="9830" spans="1:20" x14ac:dyDescent="0.3">
      <c r="A9830" t="s">
        <v>26511</v>
      </c>
      <c r="B9830" t="s">
        <v>26068</v>
      </c>
      <c r="C9830">
        <v>68</v>
      </c>
      <c r="D9830" t="str">
        <f>IF(Raw_data_US_healthcare[[#This Row],[Age]]&lt;35,"Young",IF(Raw_data_US_healthcare[[#This Row],[Age]]&lt;60,"Middle","Senior"))</f>
        <v>Senior</v>
      </c>
      <c r="E9830" t="s">
        <v>16</v>
      </c>
      <c r="F9830" t="s">
        <v>35</v>
      </c>
      <c r="G9830" t="s">
        <v>35</v>
      </c>
      <c r="H9830" t="s">
        <v>69</v>
      </c>
      <c r="I9830" s="2">
        <v>44356</v>
      </c>
      <c r="J9830" t="s">
        <v>26069</v>
      </c>
      <c r="K9830" t="s">
        <v>26070</v>
      </c>
      <c r="L9830" t="s">
        <v>21</v>
      </c>
      <c r="M9830">
        <v>18487.287400000001</v>
      </c>
      <c r="N9830">
        <v>266</v>
      </c>
      <c r="O9830" t="s">
        <v>22</v>
      </c>
      <c r="P9830" t="s">
        <v>22</v>
      </c>
      <c r="Q9830" s="2">
        <v>44360</v>
      </c>
      <c r="R9830" t="s">
        <v>48</v>
      </c>
      <c r="S9830" t="s">
        <v>33</v>
      </c>
      <c r="T9830">
        <f>_xlfn.DAYS(Raw_data_US_healthcare[[#This Row],[Discharge Date]],Raw_data_US_healthcare[[#This Row],[Date of Admission]])</f>
        <v>4</v>
      </c>
    </row>
    <row r="9831" spans="1:20" x14ac:dyDescent="0.3">
      <c r="A9831" t="s">
        <v>26512</v>
      </c>
      <c r="B9831" t="s">
        <v>7003</v>
      </c>
      <c r="C9831">
        <v>69</v>
      </c>
      <c r="D9831" t="str">
        <f>IF(Raw_data_US_healthcare[[#This Row],[Age]]&lt;35,"Young",IF(Raw_data_US_healthcare[[#This Row],[Age]]&lt;60,"Middle","Senior"))</f>
        <v>Senior</v>
      </c>
      <c r="E9831" t="s">
        <v>26</v>
      </c>
      <c r="F9831" t="s">
        <v>412</v>
      </c>
      <c r="G9831" t="s">
        <v>228</v>
      </c>
      <c r="H9831" t="s">
        <v>26514</v>
      </c>
      <c r="I9831" s="2">
        <v>44124</v>
      </c>
      <c r="J9831" t="s">
        <v>26071</v>
      </c>
      <c r="K9831" t="s">
        <v>4252</v>
      </c>
      <c r="L9831" t="s">
        <v>21</v>
      </c>
      <c r="M9831">
        <v>25190.421699999999</v>
      </c>
      <c r="N9831">
        <v>328</v>
      </c>
      <c r="O9831" t="s">
        <v>22</v>
      </c>
      <c r="P9831" t="s">
        <v>22</v>
      </c>
      <c r="Q9831" s="2">
        <v>44146</v>
      </c>
      <c r="R9831" t="s">
        <v>23</v>
      </c>
      <c r="S9831" t="s">
        <v>45</v>
      </c>
      <c r="T9831">
        <f>_xlfn.DAYS(Raw_data_US_healthcare[[#This Row],[Discharge Date]],Raw_data_US_healthcare[[#This Row],[Date of Admission]])</f>
        <v>22</v>
      </c>
    </row>
    <row r="9832" spans="1:20" x14ac:dyDescent="0.3">
      <c r="A9832" t="s">
        <v>26511</v>
      </c>
      <c r="B9832" t="s">
        <v>26072</v>
      </c>
      <c r="C9832">
        <v>59</v>
      </c>
      <c r="D9832" t="str">
        <f>IF(Raw_data_US_healthcare[[#This Row],[Age]]&lt;35,"Young",IF(Raw_data_US_healthcare[[#This Row],[Age]]&lt;60,"Middle","Senior"))</f>
        <v>Middle</v>
      </c>
      <c r="E9832" t="s">
        <v>16</v>
      </c>
      <c r="F9832" t="s">
        <v>88</v>
      </c>
      <c r="G9832" t="s">
        <v>88</v>
      </c>
      <c r="H9832" t="s">
        <v>36</v>
      </c>
      <c r="I9832" s="2">
        <v>44367</v>
      </c>
      <c r="J9832" t="s">
        <v>26073</v>
      </c>
      <c r="K9832" t="s">
        <v>26074</v>
      </c>
      <c r="L9832" t="s">
        <v>52</v>
      </c>
      <c r="M9832">
        <v>10670.441800000001</v>
      </c>
      <c r="N9832">
        <v>165</v>
      </c>
      <c r="O9832" t="s">
        <v>22</v>
      </c>
      <c r="P9832" t="s">
        <v>22</v>
      </c>
      <c r="Q9832" s="2">
        <v>44382</v>
      </c>
      <c r="R9832" t="s">
        <v>83</v>
      </c>
      <c r="S9832" t="s">
        <v>33</v>
      </c>
      <c r="T9832">
        <f>_xlfn.DAYS(Raw_data_US_healthcare[[#This Row],[Discharge Date]],Raw_data_US_healthcare[[#This Row],[Date of Admission]])</f>
        <v>15</v>
      </c>
    </row>
    <row r="9833" spans="1:20" x14ac:dyDescent="0.3">
      <c r="A9833" t="s">
        <v>26512</v>
      </c>
      <c r="B9833" t="s">
        <v>26075</v>
      </c>
      <c r="C9833">
        <v>72</v>
      </c>
      <c r="D9833" t="str">
        <f>IF(Raw_data_US_healthcare[[#This Row],[Age]]&lt;35,"Young",IF(Raw_data_US_healthcare[[#This Row],[Age]]&lt;60,"Middle","Senior"))</f>
        <v>Senior</v>
      </c>
      <c r="E9833" t="s">
        <v>26</v>
      </c>
      <c r="F9833" t="s">
        <v>488</v>
      </c>
      <c r="G9833" t="s">
        <v>27</v>
      </c>
      <c r="H9833" t="s">
        <v>26516</v>
      </c>
      <c r="I9833" s="2">
        <v>43901</v>
      </c>
      <c r="J9833" t="s">
        <v>24324</v>
      </c>
      <c r="K9833" t="s">
        <v>26076</v>
      </c>
      <c r="L9833" t="s">
        <v>21</v>
      </c>
      <c r="M9833">
        <v>19032.918300000001</v>
      </c>
      <c r="N9833">
        <v>347</v>
      </c>
      <c r="O9833" t="s">
        <v>39</v>
      </c>
      <c r="P9833" t="s">
        <v>26724</v>
      </c>
      <c r="Q9833" s="2">
        <v>43913</v>
      </c>
      <c r="R9833" t="s">
        <v>32</v>
      </c>
      <c r="S9833" t="s">
        <v>33</v>
      </c>
      <c r="T9833">
        <f>_xlfn.DAYS(Raw_data_US_healthcare[[#This Row],[Discharge Date]],Raw_data_US_healthcare[[#This Row],[Date of Admission]])</f>
        <v>12</v>
      </c>
    </row>
    <row r="9834" spans="1:20" x14ac:dyDescent="0.3">
      <c r="A9834" t="s">
        <v>26512</v>
      </c>
      <c r="B9834" t="s">
        <v>26077</v>
      </c>
      <c r="C9834">
        <v>48</v>
      </c>
      <c r="D9834" t="str">
        <f>IF(Raw_data_US_healthcare[[#This Row],[Age]]&lt;35,"Young",IF(Raw_data_US_healthcare[[#This Row],[Age]]&lt;60,"Middle","Senior"))</f>
        <v>Middle</v>
      </c>
      <c r="E9834" t="s">
        <v>26</v>
      </c>
      <c r="F9834" t="s">
        <v>412</v>
      </c>
      <c r="G9834" t="s">
        <v>228</v>
      </c>
      <c r="H9834" t="s">
        <v>26516</v>
      </c>
      <c r="I9834" s="2">
        <v>44268</v>
      </c>
      <c r="J9834" t="s">
        <v>26078</v>
      </c>
      <c r="K9834" t="s">
        <v>2317</v>
      </c>
      <c r="L9834" t="s">
        <v>60</v>
      </c>
      <c r="M9834">
        <v>23657.172900000001</v>
      </c>
      <c r="N9834">
        <v>372</v>
      </c>
      <c r="O9834" t="s">
        <v>43</v>
      </c>
      <c r="P9834" t="s">
        <v>43</v>
      </c>
      <c r="Q9834" s="2">
        <v>44279</v>
      </c>
      <c r="R9834" t="s">
        <v>32</v>
      </c>
      <c r="S9834" t="s">
        <v>33</v>
      </c>
      <c r="T9834">
        <f>_xlfn.DAYS(Raw_data_US_healthcare[[#This Row],[Discharge Date]],Raw_data_US_healthcare[[#This Row],[Date of Admission]])</f>
        <v>11</v>
      </c>
    </row>
    <row r="9835" spans="1:20" x14ac:dyDescent="0.3">
      <c r="A9835" t="s">
        <v>26512</v>
      </c>
      <c r="B9835" t="s">
        <v>26079</v>
      </c>
      <c r="C9835">
        <v>26</v>
      </c>
      <c r="D9835" t="str">
        <f>IF(Raw_data_US_healthcare[[#This Row],[Age]]&lt;35,"Young",IF(Raw_data_US_healthcare[[#This Row],[Age]]&lt;60,"Middle","Senior"))</f>
        <v>Young</v>
      </c>
      <c r="E9835" t="s">
        <v>26</v>
      </c>
      <c r="F9835" t="s">
        <v>488</v>
      </c>
      <c r="G9835" t="s">
        <v>27</v>
      </c>
      <c r="H9835" t="s">
        <v>28</v>
      </c>
      <c r="I9835" s="2">
        <v>44722</v>
      </c>
      <c r="J9835" t="s">
        <v>26080</v>
      </c>
      <c r="K9835" t="s">
        <v>4579</v>
      </c>
      <c r="L9835" t="s">
        <v>31</v>
      </c>
      <c r="M9835">
        <v>40321.4643</v>
      </c>
      <c r="N9835">
        <v>221</v>
      </c>
      <c r="O9835" t="s">
        <v>22</v>
      </c>
      <c r="P9835" t="s">
        <v>22</v>
      </c>
      <c r="Q9835" s="2">
        <v>44735</v>
      </c>
      <c r="R9835" t="s">
        <v>44</v>
      </c>
      <c r="S9835" t="s">
        <v>24</v>
      </c>
      <c r="T9835">
        <f>_xlfn.DAYS(Raw_data_US_healthcare[[#This Row],[Discharge Date]],Raw_data_US_healthcare[[#This Row],[Date of Admission]])</f>
        <v>13</v>
      </c>
    </row>
    <row r="9836" spans="1:20" x14ac:dyDescent="0.3">
      <c r="A9836" t="s">
        <v>26511</v>
      </c>
      <c r="B9836" t="s">
        <v>26081</v>
      </c>
      <c r="C9836">
        <v>43</v>
      </c>
      <c r="D9836" t="str">
        <f>IF(Raw_data_US_healthcare[[#This Row],[Age]]&lt;35,"Young",IF(Raw_data_US_healthcare[[#This Row],[Age]]&lt;60,"Middle","Senior"))</f>
        <v>Middle</v>
      </c>
      <c r="E9836" t="s">
        <v>16</v>
      </c>
      <c r="F9836" t="s">
        <v>88</v>
      </c>
      <c r="G9836" t="s">
        <v>88</v>
      </c>
      <c r="H9836" t="s">
        <v>36</v>
      </c>
      <c r="I9836" s="2">
        <v>44262</v>
      </c>
      <c r="J9836" t="s">
        <v>25507</v>
      </c>
      <c r="K9836" t="s">
        <v>26082</v>
      </c>
      <c r="L9836" t="s">
        <v>21</v>
      </c>
      <c r="M9836">
        <v>22603.491000000002</v>
      </c>
      <c r="N9836">
        <v>376</v>
      </c>
      <c r="O9836" t="s">
        <v>22</v>
      </c>
      <c r="P9836" t="s">
        <v>22</v>
      </c>
      <c r="Q9836" s="2">
        <v>44270</v>
      </c>
      <c r="R9836" t="s">
        <v>44</v>
      </c>
      <c r="S9836" t="s">
        <v>45</v>
      </c>
      <c r="T9836">
        <f>_xlfn.DAYS(Raw_data_US_healthcare[[#This Row],[Discharge Date]],Raw_data_US_healthcare[[#This Row],[Date of Admission]])</f>
        <v>8</v>
      </c>
    </row>
    <row r="9837" spans="1:20" x14ac:dyDescent="0.3">
      <c r="A9837" t="s">
        <v>26511</v>
      </c>
      <c r="B9837" t="s">
        <v>26083</v>
      </c>
      <c r="C9837">
        <v>76</v>
      </c>
      <c r="D9837" t="str">
        <f>IF(Raw_data_US_healthcare[[#This Row],[Age]]&lt;35,"Young",IF(Raw_data_US_healthcare[[#This Row],[Age]]&lt;60,"Middle","Senior"))</f>
        <v>Senior</v>
      </c>
      <c r="E9837" t="s">
        <v>16</v>
      </c>
      <c r="F9837" t="s">
        <v>49</v>
      </c>
      <c r="G9837" t="s">
        <v>49</v>
      </c>
      <c r="H9837" t="s">
        <v>26516</v>
      </c>
      <c r="I9837" s="2">
        <v>44095</v>
      </c>
      <c r="J9837" t="s">
        <v>26084</v>
      </c>
      <c r="K9837" t="s">
        <v>4246</v>
      </c>
      <c r="L9837" t="s">
        <v>21</v>
      </c>
      <c r="M9837">
        <v>29972.038499999999</v>
      </c>
      <c r="N9837">
        <v>285</v>
      </c>
      <c r="O9837" t="s">
        <v>39</v>
      </c>
      <c r="P9837" t="s">
        <v>26724</v>
      </c>
      <c r="Q9837" s="2">
        <v>44122</v>
      </c>
      <c r="R9837" t="s">
        <v>32</v>
      </c>
      <c r="S9837" t="s">
        <v>33</v>
      </c>
      <c r="T9837">
        <f>_xlfn.DAYS(Raw_data_US_healthcare[[#This Row],[Discharge Date]],Raw_data_US_healthcare[[#This Row],[Date of Admission]])</f>
        <v>27</v>
      </c>
    </row>
    <row r="9838" spans="1:20" x14ac:dyDescent="0.3">
      <c r="A9838" t="s">
        <v>26511</v>
      </c>
      <c r="B9838" t="s">
        <v>26085</v>
      </c>
      <c r="C9838">
        <v>66</v>
      </c>
      <c r="D9838" t="str">
        <f>IF(Raw_data_US_healthcare[[#This Row],[Age]]&lt;35,"Young",IF(Raw_data_US_healthcare[[#This Row],[Age]]&lt;60,"Middle","Senior"))</f>
        <v>Senior</v>
      </c>
      <c r="E9838" t="s">
        <v>16</v>
      </c>
      <c r="F9838" t="s">
        <v>88</v>
      </c>
      <c r="G9838" t="s">
        <v>88</v>
      </c>
      <c r="H9838" t="s">
        <v>26516</v>
      </c>
      <c r="I9838" s="2">
        <v>45059</v>
      </c>
      <c r="J9838" t="s">
        <v>5381</v>
      </c>
      <c r="K9838" t="s">
        <v>26086</v>
      </c>
      <c r="L9838" t="s">
        <v>21</v>
      </c>
      <c r="M9838">
        <v>20190.929800000002</v>
      </c>
      <c r="N9838">
        <v>246</v>
      </c>
      <c r="O9838" t="s">
        <v>43</v>
      </c>
      <c r="P9838" t="s">
        <v>43</v>
      </c>
      <c r="Q9838" s="2">
        <v>45077</v>
      </c>
      <c r="R9838" t="s">
        <v>23</v>
      </c>
      <c r="S9838" t="s">
        <v>24</v>
      </c>
      <c r="T9838">
        <f>_xlfn.DAYS(Raw_data_US_healthcare[[#This Row],[Discharge Date]],Raw_data_US_healthcare[[#This Row],[Date of Admission]])</f>
        <v>18</v>
      </c>
    </row>
    <row r="9839" spans="1:20" x14ac:dyDescent="0.3">
      <c r="A9839" t="s">
        <v>26511</v>
      </c>
      <c r="B9839" t="s">
        <v>26087</v>
      </c>
      <c r="C9839">
        <v>81</v>
      </c>
      <c r="D9839" t="str">
        <f>IF(Raw_data_US_healthcare[[#This Row],[Age]]&lt;35,"Young",IF(Raw_data_US_healthcare[[#This Row],[Age]]&lt;60,"Middle","Senior"))</f>
        <v>Senior</v>
      </c>
      <c r="E9839" t="s">
        <v>16</v>
      </c>
      <c r="F9839" t="s">
        <v>113</v>
      </c>
      <c r="G9839" t="s">
        <v>113</v>
      </c>
      <c r="H9839" t="s">
        <v>36</v>
      </c>
      <c r="I9839" s="2">
        <v>44131</v>
      </c>
      <c r="J9839" t="s">
        <v>26088</v>
      </c>
      <c r="K9839" t="s">
        <v>26089</v>
      </c>
      <c r="L9839" t="s">
        <v>21</v>
      </c>
      <c r="M9839">
        <v>20385.652900000001</v>
      </c>
      <c r="N9839">
        <v>480</v>
      </c>
      <c r="O9839" t="s">
        <v>39</v>
      </c>
      <c r="P9839" t="s">
        <v>26724</v>
      </c>
      <c r="Q9839" s="2">
        <v>44160</v>
      </c>
      <c r="R9839" t="s">
        <v>23</v>
      </c>
      <c r="S9839" t="s">
        <v>33</v>
      </c>
      <c r="T9839">
        <f>_xlfn.DAYS(Raw_data_US_healthcare[[#This Row],[Discharge Date]],Raw_data_US_healthcare[[#This Row],[Date of Admission]])</f>
        <v>29</v>
      </c>
    </row>
    <row r="9840" spans="1:20" x14ac:dyDescent="0.3">
      <c r="A9840" t="s">
        <v>26511</v>
      </c>
      <c r="B9840" t="s">
        <v>26090</v>
      </c>
      <c r="C9840">
        <v>54</v>
      </c>
      <c r="D9840" t="str">
        <f>IF(Raw_data_US_healthcare[[#This Row],[Age]]&lt;35,"Young",IF(Raw_data_US_healthcare[[#This Row],[Age]]&lt;60,"Middle","Senior"))</f>
        <v>Middle</v>
      </c>
      <c r="E9840" t="s">
        <v>16</v>
      </c>
      <c r="F9840" t="s">
        <v>62</v>
      </c>
      <c r="G9840" t="s">
        <v>62</v>
      </c>
      <c r="H9840" t="s">
        <v>36</v>
      </c>
      <c r="I9840" s="2">
        <v>44570</v>
      </c>
      <c r="J9840" t="s">
        <v>26091</v>
      </c>
      <c r="K9840" t="s">
        <v>1698</v>
      </c>
      <c r="L9840" t="s">
        <v>52</v>
      </c>
      <c r="M9840">
        <v>20598.761999999999</v>
      </c>
      <c r="N9840">
        <v>420</v>
      </c>
      <c r="O9840" t="s">
        <v>39</v>
      </c>
      <c r="P9840" t="s">
        <v>26724</v>
      </c>
      <c r="Q9840" s="2">
        <v>44586</v>
      </c>
      <c r="R9840" t="s">
        <v>32</v>
      </c>
      <c r="S9840" t="s">
        <v>24</v>
      </c>
      <c r="T9840">
        <f>_xlfn.DAYS(Raw_data_US_healthcare[[#This Row],[Discharge Date]],Raw_data_US_healthcare[[#This Row],[Date of Admission]])</f>
        <v>16</v>
      </c>
    </row>
    <row r="9841" spans="1:20" x14ac:dyDescent="0.3">
      <c r="A9841" t="s">
        <v>26511</v>
      </c>
      <c r="B9841" t="s">
        <v>26092</v>
      </c>
      <c r="C9841">
        <v>63</v>
      </c>
      <c r="D9841" t="str">
        <f>IF(Raw_data_US_healthcare[[#This Row],[Age]]&lt;35,"Young",IF(Raw_data_US_healthcare[[#This Row],[Age]]&lt;60,"Middle","Senior"))</f>
        <v>Senior</v>
      </c>
      <c r="E9841" t="s">
        <v>16</v>
      </c>
      <c r="F9841" t="s">
        <v>113</v>
      </c>
      <c r="G9841" t="s">
        <v>113</v>
      </c>
      <c r="H9841" t="s">
        <v>36</v>
      </c>
      <c r="I9841" s="2">
        <v>44702</v>
      </c>
      <c r="J9841" t="s">
        <v>26093</v>
      </c>
      <c r="K9841" t="s">
        <v>26094</v>
      </c>
      <c r="L9841" t="s">
        <v>21</v>
      </c>
      <c r="M9841">
        <v>22342.015599999999</v>
      </c>
      <c r="N9841">
        <v>148</v>
      </c>
      <c r="O9841" t="s">
        <v>22</v>
      </c>
      <c r="P9841" t="s">
        <v>22</v>
      </c>
      <c r="Q9841" s="2">
        <v>44705</v>
      </c>
      <c r="R9841" t="s">
        <v>48</v>
      </c>
      <c r="S9841" t="s">
        <v>45</v>
      </c>
      <c r="T9841">
        <f>_xlfn.DAYS(Raw_data_US_healthcare[[#This Row],[Discharge Date]],Raw_data_US_healthcare[[#This Row],[Date of Admission]])</f>
        <v>3</v>
      </c>
    </row>
    <row r="9842" spans="1:20" x14ac:dyDescent="0.3">
      <c r="A9842" t="s">
        <v>26512</v>
      </c>
      <c r="B9842" t="s">
        <v>26095</v>
      </c>
      <c r="C9842">
        <v>83</v>
      </c>
      <c r="D9842" t="str">
        <f>IF(Raw_data_US_healthcare[[#This Row],[Age]]&lt;35,"Young",IF(Raw_data_US_healthcare[[#This Row],[Age]]&lt;60,"Middle","Senior"))</f>
        <v>Senior</v>
      </c>
      <c r="E9842" t="s">
        <v>26</v>
      </c>
      <c r="F9842" t="s">
        <v>35</v>
      </c>
      <c r="G9842" t="s">
        <v>35</v>
      </c>
      <c r="H9842" t="s">
        <v>69</v>
      </c>
      <c r="I9842" s="2">
        <v>44645</v>
      </c>
      <c r="J9842" t="s">
        <v>26096</v>
      </c>
      <c r="K9842" t="s">
        <v>26097</v>
      </c>
      <c r="L9842" t="s">
        <v>21</v>
      </c>
      <c r="M9842">
        <v>34593.869500000001</v>
      </c>
      <c r="N9842">
        <v>445</v>
      </c>
      <c r="O9842" t="s">
        <v>22</v>
      </c>
      <c r="P9842" t="s">
        <v>22</v>
      </c>
      <c r="Q9842" s="2">
        <v>44661</v>
      </c>
      <c r="R9842" t="s">
        <v>83</v>
      </c>
      <c r="S9842" t="s">
        <v>33</v>
      </c>
      <c r="T9842">
        <f>_xlfn.DAYS(Raw_data_US_healthcare[[#This Row],[Discharge Date]],Raw_data_US_healthcare[[#This Row],[Date of Admission]])</f>
        <v>16</v>
      </c>
    </row>
    <row r="9843" spans="1:20" x14ac:dyDescent="0.3">
      <c r="A9843" t="s">
        <v>26511</v>
      </c>
      <c r="B9843" t="s">
        <v>26098</v>
      </c>
      <c r="C9843">
        <v>84</v>
      </c>
      <c r="D9843" t="str">
        <f>IF(Raw_data_US_healthcare[[#This Row],[Age]]&lt;35,"Young",IF(Raw_data_US_healthcare[[#This Row],[Age]]&lt;60,"Middle","Senior"))</f>
        <v>Senior</v>
      </c>
      <c r="E9843" t="s">
        <v>16</v>
      </c>
      <c r="F9843" t="s">
        <v>412</v>
      </c>
      <c r="G9843" t="s">
        <v>228</v>
      </c>
      <c r="H9843" t="s">
        <v>26514</v>
      </c>
      <c r="I9843" s="2">
        <v>44085</v>
      </c>
      <c r="J9843" t="s">
        <v>26099</v>
      </c>
      <c r="K9843" t="s">
        <v>26100</v>
      </c>
      <c r="L9843" t="s">
        <v>21</v>
      </c>
      <c r="M9843">
        <v>11237.6476</v>
      </c>
      <c r="N9843">
        <v>195</v>
      </c>
      <c r="O9843" t="s">
        <v>22</v>
      </c>
      <c r="P9843" t="s">
        <v>22</v>
      </c>
      <c r="Q9843" s="2">
        <v>44099</v>
      </c>
      <c r="R9843" t="s">
        <v>23</v>
      </c>
      <c r="S9843" t="s">
        <v>45</v>
      </c>
      <c r="T9843">
        <f>_xlfn.DAYS(Raw_data_US_healthcare[[#This Row],[Discharge Date]],Raw_data_US_healthcare[[#This Row],[Date of Admission]])</f>
        <v>14</v>
      </c>
    </row>
    <row r="9844" spans="1:20" x14ac:dyDescent="0.3">
      <c r="A9844" t="s">
        <v>26511</v>
      </c>
      <c r="B9844" t="s">
        <v>26101</v>
      </c>
      <c r="C9844">
        <v>74</v>
      </c>
      <c r="D9844" t="str">
        <f>IF(Raw_data_US_healthcare[[#This Row],[Age]]&lt;35,"Young",IF(Raw_data_US_healthcare[[#This Row],[Age]]&lt;60,"Middle","Senior"))</f>
        <v>Senior</v>
      </c>
      <c r="E9844" t="s">
        <v>16</v>
      </c>
      <c r="F9844" t="s">
        <v>88</v>
      </c>
      <c r="G9844" t="s">
        <v>88</v>
      </c>
      <c r="H9844" t="s">
        <v>26514</v>
      </c>
      <c r="I9844" s="2">
        <v>45096</v>
      </c>
      <c r="J9844" t="s">
        <v>26102</v>
      </c>
      <c r="K9844" t="s">
        <v>26103</v>
      </c>
      <c r="L9844" t="s">
        <v>21</v>
      </c>
      <c r="M9844">
        <v>18424.8544</v>
      </c>
      <c r="N9844">
        <v>230</v>
      </c>
      <c r="O9844" t="s">
        <v>22</v>
      </c>
      <c r="P9844" t="s">
        <v>22</v>
      </c>
      <c r="Q9844" s="2">
        <v>45097</v>
      </c>
      <c r="R9844" t="s">
        <v>23</v>
      </c>
      <c r="S9844" t="s">
        <v>45</v>
      </c>
      <c r="T9844">
        <f>_xlfn.DAYS(Raw_data_US_healthcare[[#This Row],[Discharge Date]],Raw_data_US_healthcare[[#This Row],[Date of Admission]])</f>
        <v>1</v>
      </c>
    </row>
    <row r="9845" spans="1:20" x14ac:dyDescent="0.3">
      <c r="A9845" t="s">
        <v>26512</v>
      </c>
      <c r="B9845" t="s">
        <v>26104</v>
      </c>
      <c r="C9845">
        <v>79</v>
      </c>
      <c r="D9845" t="str">
        <f>IF(Raw_data_US_healthcare[[#This Row],[Age]]&lt;35,"Young",IF(Raw_data_US_healthcare[[#This Row],[Age]]&lt;60,"Middle","Senior"))</f>
        <v>Senior</v>
      </c>
      <c r="E9845" t="s">
        <v>26</v>
      </c>
      <c r="F9845" t="s">
        <v>35</v>
      </c>
      <c r="G9845" t="s">
        <v>35</v>
      </c>
      <c r="H9845" t="s">
        <v>69</v>
      </c>
      <c r="I9845" s="2">
        <v>44907</v>
      </c>
      <c r="J9845" t="s">
        <v>26105</v>
      </c>
      <c r="K9845" t="s">
        <v>26106</v>
      </c>
      <c r="L9845" t="s">
        <v>21</v>
      </c>
      <c r="M9845">
        <v>55905.545700000002</v>
      </c>
      <c r="N9845">
        <v>352</v>
      </c>
      <c r="O9845" t="s">
        <v>39</v>
      </c>
      <c r="P9845" t="s">
        <v>26724</v>
      </c>
      <c r="Q9845" s="2">
        <v>44929</v>
      </c>
      <c r="R9845" t="s">
        <v>32</v>
      </c>
      <c r="S9845" t="s">
        <v>33</v>
      </c>
      <c r="T9845">
        <f>_xlfn.DAYS(Raw_data_US_healthcare[[#This Row],[Discharge Date]],Raw_data_US_healthcare[[#This Row],[Date of Admission]])</f>
        <v>22</v>
      </c>
    </row>
    <row r="9846" spans="1:20" x14ac:dyDescent="0.3">
      <c r="A9846" t="s">
        <v>26511</v>
      </c>
      <c r="B9846" t="s">
        <v>2758</v>
      </c>
      <c r="C9846">
        <v>60</v>
      </c>
      <c r="D9846" t="str">
        <f>IF(Raw_data_US_healthcare[[#This Row],[Age]]&lt;35,"Young",IF(Raw_data_US_healthcare[[#This Row],[Age]]&lt;60,"Middle","Senior"))</f>
        <v>Senior</v>
      </c>
      <c r="E9846" t="s">
        <v>16</v>
      </c>
      <c r="F9846" t="s">
        <v>412</v>
      </c>
      <c r="G9846" t="s">
        <v>228</v>
      </c>
      <c r="H9846" t="s">
        <v>26516</v>
      </c>
      <c r="I9846" s="2">
        <v>43695</v>
      </c>
      <c r="J9846" t="s">
        <v>26107</v>
      </c>
      <c r="K9846" t="s">
        <v>26108</v>
      </c>
      <c r="L9846" t="s">
        <v>21</v>
      </c>
      <c r="M9846">
        <v>33991.563499999997</v>
      </c>
      <c r="N9846">
        <v>160</v>
      </c>
      <c r="O9846" t="s">
        <v>39</v>
      </c>
      <c r="P9846" t="s">
        <v>26724</v>
      </c>
      <c r="Q9846" s="2">
        <v>43696</v>
      </c>
      <c r="R9846" t="s">
        <v>48</v>
      </c>
      <c r="S9846" t="s">
        <v>24</v>
      </c>
      <c r="T9846">
        <f>_xlfn.DAYS(Raw_data_US_healthcare[[#This Row],[Discharge Date]],Raw_data_US_healthcare[[#This Row],[Date of Admission]])</f>
        <v>1</v>
      </c>
    </row>
    <row r="9847" spans="1:20" x14ac:dyDescent="0.3">
      <c r="A9847" t="s">
        <v>26512</v>
      </c>
      <c r="B9847" t="s">
        <v>21175</v>
      </c>
      <c r="C9847">
        <v>25</v>
      </c>
      <c r="D9847" t="str">
        <f>IF(Raw_data_US_healthcare[[#This Row],[Age]]&lt;35,"Young",IF(Raw_data_US_healthcare[[#This Row],[Age]]&lt;60,"Middle","Senior"))</f>
        <v>Young</v>
      </c>
      <c r="E9847" t="s">
        <v>26</v>
      </c>
      <c r="F9847" t="s">
        <v>113</v>
      </c>
      <c r="G9847" t="s">
        <v>113</v>
      </c>
      <c r="H9847" t="s">
        <v>18</v>
      </c>
      <c r="I9847" s="2">
        <v>45012</v>
      </c>
      <c r="J9847" t="s">
        <v>23434</v>
      </c>
      <c r="K9847" t="s">
        <v>26109</v>
      </c>
      <c r="L9847" t="s">
        <v>31</v>
      </c>
      <c r="M9847">
        <v>25928.924200000001</v>
      </c>
      <c r="N9847">
        <v>272</v>
      </c>
      <c r="O9847" t="s">
        <v>43</v>
      </c>
      <c r="P9847" t="s">
        <v>43</v>
      </c>
      <c r="Q9847" s="2">
        <v>45021</v>
      </c>
      <c r="R9847" t="s">
        <v>23</v>
      </c>
      <c r="S9847" t="s">
        <v>24</v>
      </c>
      <c r="T9847">
        <f>_xlfn.DAYS(Raw_data_US_healthcare[[#This Row],[Discharge Date]],Raw_data_US_healthcare[[#This Row],[Date of Admission]])</f>
        <v>9</v>
      </c>
    </row>
    <row r="9848" spans="1:20" x14ac:dyDescent="0.3">
      <c r="A9848" t="s">
        <v>26511</v>
      </c>
      <c r="B9848" t="s">
        <v>26110</v>
      </c>
      <c r="C9848">
        <v>85</v>
      </c>
      <c r="D9848" t="str">
        <f>IF(Raw_data_US_healthcare[[#This Row],[Age]]&lt;35,"Young",IF(Raw_data_US_healthcare[[#This Row],[Age]]&lt;60,"Middle","Senior"))</f>
        <v>Senior</v>
      </c>
      <c r="E9848" t="s">
        <v>16</v>
      </c>
      <c r="F9848" t="s">
        <v>35</v>
      </c>
      <c r="G9848" t="s">
        <v>35</v>
      </c>
      <c r="H9848" t="s">
        <v>18</v>
      </c>
      <c r="I9848" s="2">
        <v>43636</v>
      </c>
      <c r="J9848" t="s">
        <v>26111</v>
      </c>
      <c r="K9848" t="s">
        <v>26112</v>
      </c>
      <c r="L9848" t="s">
        <v>21</v>
      </c>
      <c r="M9848">
        <v>46494.211000000003</v>
      </c>
      <c r="N9848">
        <v>275</v>
      </c>
      <c r="O9848" t="s">
        <v>39</v>
      </c>
      <c r="P9848" t="s">
        <v>26724</v>
      </c>
      <c r="Q9848" s="2">
        <v>43638</v>
      </c>
      <c r="R9848" t="s">
        <v>32</v>
      </c>
      <c r="S9848" t="s">
        <v>45</v>
      </c>
      <c r="T9848">
        <f>_xlfn.DAYS(Raw_data_US_healthcare[[#This Row],[Discharge Date]],Raw_data_US_healthcare[[#This Row],[Date of Admission]])</f>
        <v>2</v>
      </c>
    </row>
    <row r="9849" spans="1:20" x14ac:dyDescent="0.3">
      <c r="A9849" t="s">
        <v>26512</v>
      </c>
      <c r="B9849" t="s">
        <v>26113</v>
      </c>
      <c r="C9849">
        <v>30</v>
      </c>
      <c r="D9849" t="str">
        <f>IF(Raw_data_US_healthcare[[#This Row],[Age]]&lt;35,"Young",IF(Raw_data_US_healthcare[[#This Row],[Age]]&lt;60,"Middle","Senior"))</f>
        <v>Young</v>
      </c>
      <c r="E9849" t="s">
        <v>26</v>
      </c>
      <c r="F9849" t="s">
        <v>412</v>
      </c>
      <c r="G9849" t="s">
        <v>228</v>
      </c>
      <c r="H9849" t="s">
        <v>28</v>
      </c>
      <c r="I9849" s="2">
        <v>44454</v>
      </c>
      <c r="J9849" t="s">
        <v>12209</v>
      </c>
      <c r="K9849" t="s">
        <v>26114</v>
      </c>
      <c r="L9849" t="s">
        <v>56</v>
      </c>
      <c r="M9849">
        <v>14058.2292</v>
      </c>
      <c r="N9849">
        <v>295</v>
      </c>
      <c r="O9849" t="s">
        <v>39</v>
      </c>
      <c r="P9849" t="s">
        <v>26724</v>
      </c>
      <c r="Q9849" s="2">
        <v>44477</v>
      </c>
      <c r="R9849" t="s">
        <v>23</v>
      </c>
      <c r="S9849" t="s">
        <v>24</v>
      </c>
      <c r="T9849">
        <f>_xlfn.DAYS(Raw_data_US_healthcare[[#This Row],[Discharge Date]],Raw_data_US_healthcare[[#This Row],[Date of Admission]])</f>
        <v>23</v>
      </c>
    </row>
    <row r="9850" spans="1:20" x14ac:dyDescent="0.3">
      <c r="A9850" t="s">
        <v>26511</v>
      </c>
      <c r="B9850" t="s">
        <v>26115</v>
      </c>
      <c r="C9850">
        <v>67</v>
      </c>
      <c r="D9850" t="str">
        <f>IF(Raw_data_US_healthcare[[#This Row],[Age]]&lt;35,"Young",IF(Raw_data_US_healthcare[[#This Row],[Age]]&lt;60,"Middle","Senior"))</f>
        <v>Senior</v>
      </c>
      <c r="E9850" t="s">
        <v>16</v>
      </c>
      <c r="F9850" t="s">
        <v>35</v>
      </c>
      <c r="G9850" t="s">
        <v>35</v>
      </c>
      <c r="H9850" t="s">
        <v>36</v>
      </c>
      <c r="I9850" s="2">
        <v>43658</v>
      </c>
      <c r="J9850" t="s">
        <v>26116</v>
      </c>
      <c r="K9850" t="s">
        <v>26117</v>
      </c>
      <c r="L9850" t="s">
        <v>21</v>
      </c>
      <c r="M9850">
        <v>10259.9951</v>
      </c>
      <c r="N9850">
        <v>220</v>
      </c>
      <c r="O9850" t="s">
        <v>22</v>
      </c>
      <c r="P9850" t="s">
        <v>22</v>
      </c>
      <c r="Q9850" s="2">
        <v>43662</v>
      </c>
      <c r="R9850" t="s">
        <v>23</v>
      </c>
      <c r="S9850" t="s">
        <v>33</v>
      </c>
      <c r="T9850">
        <f>_xlfn.DAYS(Raw_data_US_healthcare[[#This Row],[Discharge Date]],Raw_data_US_healthcare[[#This Row],[Date of Admission]])</f>
        <v>4</v>
      </c>
    </row>
    <row r="9851" spans="1:20" x14ac:dyDescent="0.3">
      <c r="A9851" t="s">
        <v>26511</v>
      </c>
      <c r="B9851" t="s">
        <v>5637</v>
      </c>
      <c r="C9851">
        <v>83</v>
      </c>
      <c r="D9851" t="str">
        <f>IF(Raw_data_US_healthcare[[#This Row],[Age]]&lt;35,"Young",IF(Raw_data_US_healthcare[[#This Row],[Age]]&lt;60,"Middle","Senior"))</f>
        <v>Senior</v>
      </c>
      <c r="E9851" t="s">
        <v>16</v>
      </c>
      <c r="F9851" t="s">
        <v>17</v>
      </c>
      <c r="G9851" t="s">
        <v>17</v>
      </c>
      <c r="H9851" t="s">
        <v>26514</v>
      </c>
      <c r="I9851" s="2">
        <v>44060</v>
      </c>
      <c r="J9851" t="s">
        <v>26118</v>
      </c>
      <c r="K9851" t="s">
        <v>26119</v>
      </c>
      <c r="L9851" t="s">
        <v>21</v>
      </c>
      <c r="M9851">
        <v>33643.015099999997</v>
      </c>
      <c r="N9851">
        <v>338</v>
      </c>
      <c r="O9851" t="s">
        <v>22</v>
      </c>
      <c r="P9851" t="s">
        <v>22</v>
      </c>
      <c r="Q9851" s="2">
        <v>44062</v>
      </c>
      <c r="R9851" t="s">
        <v>48</v>
      </c>
      <c r="S9851" t="s">
        <v>45</v>
      </c>
      <c r="T9851">
        <f>_xlfn.DAYS(Raw_data_US_healthcare[[#This Row],[Discharge Date]],Raw_data_US_healthcare[[#This Row],[Date of Admission]])</f>
        <v>2</v>
      </c>
    </row>
    <row r="9852" spans="1:20" x14ac:dyDescent="0.3">
      <c r="A9852" t="s">
        <v>26512</v>
      </c>
      <c r="B9852" t="s">
        <v>26120</v>
      </c>
      <c r="C9852">
        <v>57</v>
      </c>
      <c r="D9852" t="str">
        <f>IF(Raw_data_US_healthcare[[#This Row],[Age]]&lt;35,"Young",IF(Raw_data_US_healthcare[[#This Row],[Age]]&lt;60,"Middle","Senior"))</f>
        <v>Middle</v>
      </c>
      <c r="E9852" t="s">
        <v>26</v>
      </c>
      <c r="F9852" t="s">
        <v>412</v>
      </c>
      <c r="G9852" t="s">
        <v>228</v>
      </c>
      <c r="H9852" t="s">
        <v>26516</v>
      </c>
      <c r="I9852" s="2">
        <v>44180</v>
      </c>
      <c r="J9852" t="s">
        <v>1562</v>
      </c>
      <c r="K9852" t="s">
        <v>26121</v>
      </c>
      <c r="L9852" t="s">
        <v>21</v>
      </c>
      <c r="M9852">
        <v>7708.0249000000003</v>
      </c>
      <c r="N9852">
        <v>207</v>
      </c>
      <c r="O9852" t="s">
        <v>39</v>
      </c>
      <c r="P9852" t="s">
        <v>26724</v>
      </c>
      <c r="Q9852" s="2">
        <v>44209</v>
      </c>
      <c r="R9852" t="s">
        <v>83</v>
      </c>
      <c r="S9852" t="s">
        <v>24</v>
      </c>
      <c r="T9852">
        <f>_xlfn.DAYS(Raw_data_US_healthcare[[#This Row],[Discharge Date]],Raw_data_US_healthcare[[#This Row],[Date of Admission]])</f>
        <v>29</v>
      </c>
    </row>
    <row r="9853" spans="1:20" x14ac:dyDescent="0.3">
      <c r="A9853" t="s">
        <v>26511</v>
      </c>
      <c r="B9853" t="s">
        <v>26122</v>
      </c>
      <c r="C9853">
        <v>66</v>
      </c>
      <c r="D9853" t="str">
        <f>IF(Raw_data_US_healthcare[[#This Row],[Age]]&lt;35,"Young",IF(Raw_data_US_healthcare[[#This Row],[Age]]&lt;60,"Middle","Senior"))</f>
        <v>Senior</v>
      </c>
      <c r="E9853" t="s">
        <v>16</v>
      </c>
      <c r="F9853" t="s">
        <v>412</v>
      </c>
      <c r="G9853" t="s">
        <v>228</v>
      </c>
      <c r="H9853" t="s">
        <v>26514</v>
      </c>
      <c r="I9853" s="2">
        <v>43853</v>
      </c>
      <c r="J9853" t="s">
        <v>26123</v>
      </c>
      <c r="K9853" t="s">
        <v>26124</v>
      </c>
      <c r="L9853" t="s">
        <v>21</v>
      </c>
      <c r="M9853">
        <v>35597.528200000001</v>
      </c>
      <c r="N9853">
        <v>142</v>
      </c>
      <c r="O9853" t="s">
        <v>22</v>
      </c>
      <c r="P9853" t="s">
        <v>22</v>
      </c>
      <c r="Q9853" s="2">
        <v>43874</v>
      </c>
      <c r="R9853" t="s">
        <v>48</v>
      </c>
      <c r="S9853" t="s">
        <v>33</v>
      </c>
      <c r="T9853">
        <f>_xlfn.DAYS(Raw_data_US_healthcare[[#This Row],[Discharge Date]],Raw_data_US_healthcare[[#This Row],[Date of Admission]])</f>
        <v>21</v>
      </c>
    </row>
    <row r="9854" spans="1:20" x14ac:dyDescent="0.3">
      <c r="A9854" t="s">
        <v>26512</v>
      </c>
      <c r="B9854" t="s">
        <v>26125</v>
      </c>
      <c r="C9854">
        <v>71</v>
      </c>
      <c r="D9854" t="str">
        <f>IF(Raw_data_US_healthcare[[#This Row],[Age]]&lt;35,"Young",IF(Raw_data_US_healthcare[[#This Row],[Age]]&lt;60,"Middle","Senior"))</f>
        <v>Senior</v>
      </c>
      <c r="E9854" t="s">
        <v>26</v>
      </c>
      <c r="F9854" t="s">
        <v>62</v>
      </c>
      <c r="G9854" t="s">
        <v>62</v>
      </c>
      <c r="H9854" t="s">
        <v>26516</v>
      </c>
      <c r="I9854" s="2">
        <v>45075</v>
      </c>
      <c r="J9854" t="s">
        <v>26126</v>
      </c>
      <c r="K9854" t="s">
        <v>26127</v>
      </c>
      <c r="L9854" t="s">
        <v>21</v>
      </c>
      <c r="M9854">
        <v>24987.800200000001</v>
      </c>
      <c r="N9854">
        <v>159</v>
      </c>
      <c r="O9854" t="s">
        <v>43</v>
      </c>
      <c r="P9854" t="s">
        <v>43</v>
      </c>
      <c r="Q9854" s="2">
        <v>45077</v>
      </c>
      <c r="R9854" t="s">
        <v>44</v>
      </c>
      <c r="S9854" t="s">
        <v>45</v>
      </c>
      <c r="T9854">
        <f>_xlfn.DAYS(Raw_data_US_healthcare[[#This Row],[Discharge Date]],Raw_data_US_healthcare[[#This Row],[Date of Admission]])</f>
        <v>2</v>
      </c>
    </row>
    <row r="9855" spans="1:20" x14ac:dyDescent="0.3">
      <c r="A9855" t="s">
        <v>26512</v>
      </c>
      <c r="B9855" t="s">
        <v>18331</v>
      </c>
      <c r="C9855">
        <v>31</v>
      </c>
      <c r="D9855" t="str">
        <f>IF(Raw_data_US_healthcare[[#This Row],[Age]]&lt;35,"Young",IF(Raw_data_US_healthcare[[#This Row],[Age]]&lt;60,"Middle","Senior"))</f>
        <v>Young</v>
      </c>
      <c r="E9855" t="s">
        <v>26</v>
      </c>
      <c r="F9855" t="s">
        <v>62</v>
      </c>
      <c r="G9855" t="s">
        <v>62</v>
      </c>
      <c r="H9855" t="s">
        <v>69</v>
      </c>
      <c r="I9855" s="2">
        <v>44242</v>
      </c>
      <c r="J9855" t="s">
        <v>26128</v>
      </c>
      <c r="K9855" t="s">
        <v>26129</v>
      </c>
      <c r="L9855" t="s">
        <v>60</v>
      </c>
      <c r="M9855">
        <v>38346.785900000003</v>
      </c>
      <c r="N9855">
        <v>477</v>
      </c>
      <c r="O9855" t="s">
        <v>39</v>
      </c>
      <c r="P9855" t="s">
        <v>26724</v>
      </c>
      <c r="Q9855" s="2">
        <v>44250</v>
      </c>
      <c r="R9855" t="s">
        <v>48</v>
      </c>
      <c r="S9855" t="s">
        <v>45</v>
      </c>
      <c r="T9855">
        <f>_xlfn.DAYS(Raw_data_US_healthcare[[#This Row],[Discharge Date]],Raw_data_US_healthcare[[#This Row],[Date of Admission]])</f>
        <v>8</v>
      </c>
    </row>
    <row r="9856" spans="1:20" x14ac:dyDescent="0.3">
      <c r="A9856" t="s">
        <v>26511</v>
      </c>
      <c r="B9856" t="s">
        <v>26130</v>
      </c>
      <c r="C9856">
        <v>46</v>
      </c>
      <c r="D9856" t="str">
        <f>IF(Raw_data_US_healthcare[[#This Row],[Age]]&lt;35,"Young",IF(Raw_data_US_healthcare[[#This Row],[Age]]&lt;60,"Middle","Senior"))</f>
        <v>Middle</v>
      </c>
      <c r="E9856" t="s">
        <v>16</v>
      </c>
      <c r="F9856" t="s">
        <v>49</v>
      </c>
      <c r="G9856" t="s">
        <v>49</v>
      </c>
      <c r="H9856" t="s">
        <v>18</v>
      </c>
      <c r="I9856" s="2">
        <v>43583</v>
      </c>
      <c r="J9856" t="s">
        <v>26131</v>
      </c>
      <c r="K9856" t="s">
        <v>26132</v>
      </c>
      <c r="L9856" t="s">
        <v>21</v>
      </c>
      <c r="M9856">
        <v>21821.376199999999</v>
      </c>
      <c r="N9856">
        <v>258</v>
      </c>
      <c r="O9856" t="s">
        <v>43</v>
      </c>
      <c r="P9856" t="s">
        <v>43</v>
      </c>
      <c r="Q9856" s="2">
        <v>43589</v>
      </c>
      <c r="R9856" t="s">
        <v>48</v>
      </c>
      <c r="S9856" t="s">
        <v>33</v>
      </c>
      <c r="T9856">
        <f>_xlfn.DAYS(Raw_data_US_healthcare[[#This Row],[Discharge Date]],Raw_data_US_healthcare[[#This Row],[Date of Admission]])</f>
        <v>6</v>
      </c>
    </row>
    <row r="9857" spans="1:20" x14ac:dyDescent="0.3">
      <c r="A9857" t="s">
        <v>26511</v>
      </c>
      <c r="B9857" t="s">
        <v>1891</v>
      </c>
      <c r="C9857">
        <v>68</v>
      </c>
      <c r="D9857" t="str">
        <f>IF(Raw_data_US_healthcare[[#This Row],[Age]]&lt;35,"Young",IF(Raw_data_US_healthcare[[#This Row],[Age]]&lt;60,"Middle","Senior"))</f>
        <v>Senior</v>
      </c>
      <c r="E9857" t="s">
        <v>16</v>
      </c>
      <c r="F9857" t="s">
        <v>62</v>
      </c>
      <c r="G9857" t="s">
        <v>62</v>
      </c>
      <c r="H9857" t="s">
        <v>26516</v>
      </c>
      <c r="I9857" s="2">
        <v>44394</v>
      </c>
      <c r="J9857" t="s">
        <v>26133</v>
      </c>
      <c r="K9857" t="s">
        <v>7001</v>
      </c>
      <c r="L9857" t="s">
        <v>21</v>
      </c>
      <c r="M9857">
        <v>28510.9512</v>
      </c>
      <c r="N9857">
        <v>246</v>
      </c>
      <c r="O9857" t="s">
        <v>43</v>
      </c>
      <c r="P9857" t="s">
        <v>43</v>
      </c>
      <c r="Q9857" s="2">
        <v>44396</v>
      </c>
      <c r="R9857" t="s">
        <v>83</v>
      </c>
      <c r="S9857" t="s">
        <v>45</v>
      </c>
      <c r="T9857">
        <f>_xlfn.DAYS(Raw_data_US_healthcare[[#This Row],[Discharge Date]],Raw_data_US_healthcare[[#This Row],[Date of Admission]])</f>
        <v>2</v>
      </c>
    </row>
    <row r="9858" spans="1:20" x14ac:dyDescent="0.3">
      <c r="A9858" t="s">
        <v>26512</v>
      </c>
      <c r="B9858" t="s">
        <v>26134</v>
      </c>
      <c r="C9858">
        <v>64</v>
      </c>
      <c r="D9858" t="str">
        <f>IF(Raw_data_US_healthcare[[#This Row],[Age]]&lt;35,"Young",IF(Raw_data_US_healthcare[[#This Row],[Age]]&lt;60,"Middle","Senior"))</f>
        <v>Senior</v>
      </c>
      <c r="E9858" t="s">
        <v>26</v>
      </c>
      <c r="F9858" t="s">
        <v>17</v>
      </c>
      <c r="G9858" t="s">
        <v>17</v>
      </c>
      <c r="H9858" t="s">
        <v>26516</v>
      </c>
      <c r="I9858" s="2">
        <v>43980</v>
      </c>
      <c r="J9858" t="s">
        <v>26135</v>
      </c>
      <c r="K9858" t="s">
        <v>26136</v>
      </c>
      <c r="L9858" t="s">
        <v>21</v>
      </c>
      <c r="M9858">
        <v>16968.226200000001</v>
      </c>
      <c r="N9858">
        <v>367</v>
      </c>
      <c r="O9858" t="s">
        <v>39</v>
      </c>
      <c r="P9858" t="s">
        <v>26724</v>
      </c>
      <c r="Q9858" s="2">
        <v>43984</v>
      </c>
      <c r="R9858" t="s">
        <v>32</v>
      </c>
      <c r="S9858" t="s">
        <v>33</v>
      </c>
      <c r="T9858">
        <f>_xlfn.DAYS(Raw_data_US_healthcare[[#This Row],[Discharge Date]],Raw_data_US_healthcare[[#This Row],[Date of Admission]])</f>
        <v>4</v>
      </c>
    </row>
    <row r="9859" spans="1:20" x14ac:dyDescent="0.3">
      <c r="A9859" t="s">
        <v>26511</v>
      </c>
      <c r="B9859" t="s">
        <v>26137</v>
      </c>
      <c r="C9859">
        <v>68</v>
      </c>
      <c r="D9859" t="str">
        <f>IF(Raw_data_US_healthcare[[#This Row],[Age]]&lt;35,"Young",IF(Raw_data_US_healthcare[[#This Row],[Age]]&lt;60,"Middle","Senior"))</f>
        <v>Senior</v>
      </c>
      <c r="E9859" t="s">
        <v>16</v>
      </c>
      <c r="F9859" t="s">
        <v>62</v>
      </c>
      <c r="G9859" t="s">
        <v>62</v>
      </c>
      <c r="H9859" t="s">
        <v>26516</v>
      </c>
      <c r="I9859" s="2">
        <v>44884</v>
      </c>
      <c r="J9859" t="s">
        <v>22065</v>
      </c>
      <c r="K9859" t="s">
        <v>26138</v>
      </c>
      <c r="L9859" t="s">
        <v>21</v>
      </c>
      <c r="M9859">
        <v>29116.654200000001</v>
      </c>
      <c r="N9859">
        <v>294</v>
      </c>
      <c r="O9859" t="s">
        <v>39</v>
      </c>
      <c r="P9859" t="s">
        <v>26724</v>
      </c>
      <c r="Q9859" s="2">
        <v>44894</v>
      </c>
      <c r="R9859" t="s">
        <v>44</v>
      </c>
      <c r="S9859" t="s">
        <v>24</v>
      </c>
      <c r="T9859">
        <f>_xlfn.DAYS(Raw_data_US_healthcare[[#This Row],[Discharge Date]],Raw_data_US_healthcare[[#This Row],[Date of Admission]])</f>
        <v>10</v>
      </c>
    </row>
    <row r="9860" spans="1:20" x14ac:dyDescent="0.3">
      <c r="A9860" t="s">
        <v>26511</v>
      </c>
      <c r="B9860" t="s">
        <v>26139</v>
      </c>
      <c r="C9860">
        <v>68</v>
      </c>
      <c r="D9860" t="str">
        <f>IF(Raw_data_US_healthcare[[#This Row],[Age]]&lt;35,"Young",IF(Raw_data_US_healthcare[[#This Row],[Age]]&lt;60,"Middle","Senior"))</f>
        <v>Senior</v>
      </c>
      <c r="E9860" t="s">
        <v>16</v>
      </c>
      <c r="F9860" t="s">
        <v>49</v>
      </c>
      <c r="G9860" t="s">
        <v>49</v>
      </c>
      <c r="H9860" t="s">
        <v>26514</v>
      </c>
      <c r="I9860" s="2">
        <v>45009</v>
      </c>
      <c r="J9860" t="s">
        <v>26140</v>
      </c>
      <c r="K9860" t="s">
        <v>11644</v>
      </c>
      <c r="L9860" t="s">
        <v>21</v>
      </c>
      <c r="M9860">
        <v>34116.120900000002</v>
      </c>
      <c r="N9860">
        <v>252</v>
      </c>
      <c r="O9860" t="s">
        <v>22</v>
      </c>
      <c r="P9860" t="s">
        <v>22</v>
      </c>
      <c r="Q9860" s="2">
        <v>45010</v>
      </c>
      <c r="R9860" t="s">
        <v>44</v>
      </c>
      <c r="S9860" t="s">
        <v>45</v>
      </c>
      <c r="T9860">
        <f>_xlfn.DAYS(Raw_data_US_healthcare[[#This Row],[Discharge Date]],Raw_data_US_healthcare[[#This Row],[Date of Admission]])</f>
        <v>1</v>
      </c>
    </row>
    <row r="9861" spans="1:20" x14ac:dyDescent="0.3">
      <c r="A9861" t="s">
        <v>26512</v>
      </c>
      <c r="B9861" t="s">
        <v>26141</v>
      </c>
      <c r="C9861">
        <v>77</v>
      </c>
      <c r="D9861" t="str">
        <f>IF(Raw_data_US_healthcare[[#This Row],[Age]]&lt;35,"Young",IF(Raw_data_US_healthcare[[#This Row],[Age]]&lt;60,"Middle","Senior"))</f>
        <v>Senior</v>
      </c>
      <c r="E9861" t="s">
        <v>26</v>
      </c>
      <c r="F9861" t="s">
        <v>35</v>
      </c>
      <c r="G9861" t="s">
        <v>35</v>
      </c>
      <c r="H9861" t="s">
        <v>69</v>
      </c>
      <c r="I9861" s="2">
        <v>44012</v>
      </c>
      <c r="J9861" t="s">
        <v>26142</v>
      </c>
      <c r="K9861" t="s">
        <v>26143</v>
      </c>
      <c r="L9861" t="s">
        <v>21</v>
      </c>
      <c r="M9861">
        <v>11601.512000000001</v>
      </c>
      <c r="N9861">
        <v>176</v>
      </c>
      <c r="O9861" t="s">
        <v>39</v>
      </c>
      <c r="P9861" t="s">
        <v>26724</v>
      </c>
      <c r="Q9861" s="2">
        <v>44042</v>
      </c>
      <c r="R9861" t="s">
        <v>23</v>
      </c>
      <c r="S9861" t="s">
        <v>45</v>
      </c>
      <c r="T9861">
        <f>_xlfn.DAYS(Raw_data_US_healthcare[[#This Row],[Discharge Date]],Raw_data_US_healthcare[[#This Row],[Date of Admission]])</f>
        <v>30</v>
      </c>
    </row>
    <row r="9862" spans="1:20" x14ac:dyDescent="0.3">
      <c r="A9862" t="s">
        <v>26511</v>
      </c>
      <c r="B9862" t="s">
        <v>26144</v>
      </c>
      <c r="C9862">
        <v>75</v>
      </c>
      <c r="D9862" t="str">
        <f>IF(Raw_data_US_healthcare[[#This Row],[Age]]&lt;35,"Young",IF(Raw_data_US_healthcare[[#This Row],[Age]]&lt;60,"Middle","Senior"))</f>
        <v>Senior</v>
      </c>
      <c r="E9862" t="s">
        <v>16</v>
      </c>
      <c r="F9862" t="s">
        <v>488</v>
      </c>
      <c r="G9862" t="s">
        <v>27</v>
      </c>
      <c r="H9862" t="s">
        <v>26516</v>
      </c>
      <c r="I9862" s="2">
        <v>45204</v>
      </c>
      <c r="J9862" t="s">
        <v>4057</v>
      </c>
      <c r="K9862" t="s">
        <v>26145</v>
      </c>
      <c r="L9862" t="s">
        <v>21</v>
      </c>
      <c r="M9862">
        <v>24261.410599999999</v>
      </c>
      <c r="N9862">
        <v>414</v>
      </c>
      <c r="O9862" t="s">
        <v>43</v>
      </c>
      <c r="P9862" t="s">
        <v>43</v>
      </c>
      <c r="Q9862" s="2">
        <v>45207</v>
      </c>
      <c r="R9862" t="s">
        <v>83</v>
      </c>
      <c r="S9862" t="s">
        <v>24</v>
      </c>
      <c r="T9862">
        <f>_xlfn.DAYS(Raw_data_US_healthcare[[#This Row],[Discharge Date]],Raw_data_US_healthcare[[#This Row],[Date of Admission]])</f>
        <v>3</v>
      </c>
    </row>
    <row r="9863" spans="1:20" x14ac:dyDescent="0.3">
      <c r="A9863" t="s">
        <v>26512</v>
      </c>
      <c r="B9863" t="s">
        <v>26146</v>
      </c>
      <c r="C9863">
        <v>44</v>
      </c>
      <c r="D9863" t="str">
        <f>IF(Raw_data_US_healthcare[[#This Row],[Age]]&lt;35,"Young",IF(Raw_data_US_healthcare[[#This Row],[Age]]&lt;60,"Middle","Senior"))</f>
        <v>Middle</v>
      </c>
      <c r="E9863" t="s">
        <v>26</v>
      </c>
      <c r="F9863" t="s">
        <v>35</v>
      </c>
      <c r="G9863" t="s">
        <v>35</v>
      </c>
      <c r="H9863" t="s">
        <v>26516</v>
      </c>
      <c r="I9863" s="2">
        <v>45007</v>
      </c>
      <c r="J9863" t="s">
        <v>5627</v>
      </c>
      <c r="K9863" t="s">
        <v>26147</v>
      </c>
      <c r="L9863" t="s">
        <v>21</v>
      </c>
      <c r="M9863">
        <v>15133.703299999999</v>
      </c>
      <c r="N9863">
        <v>142</v>
      </c>
      <c r="O9863" t="s">
        <v>39</v>
      </c>
      <c r="P9863" t="s">
        <v>39</v>
      </c>
      <c r="Q9863" s="2">
        <v>45019</v>
      </c>
      <c r="R9863" t="s">
        <v>83</v>
      </c>
      <c r="S9863" t="s">
        <v>33</v>
      </c>
      <c r="T9863">
        <f>_xlfn.DAYS(Raw_data_US_healthcare[[#This Row],[Discharge Date]],Raw_data_US_healthcare[[#This Row],[Date of Admission]])</f>
        <v>12</v>
      </c>
    </row>
    <row r="9864" spans="1:20" x14ac:dyDescent="0.3">
      <c r="A9864" t="s">
        <v>26512</v>
      </c>
      <c r="B9864" t="s">
        <v>26148</v>
      </c>
      <c r="C9864">
        <v>75</v>
      </c>
      <c r="D9864" t="str">
        <f>IF(Raw_data_US_healthcare[[#This Row],[Age]]&lt;35,"Young",IF(Raw_data_US_healthcare[[#This Row],[Age]]&lt;60,"Middle","Senior"))</f>
        <v>Senior</v>
      </c>
      <c r="E9864" t="s">
        <v>26</v>
      </c>
      <c r="F9864" t="s">
        <v>49</v>
      </c>
      <c r="G9864" t="s">
        <v>49</v>
      </c>
      <c r="H9864" t="s">
        <v>69</v>
      </c>
      <c r="I9864" s="2">
        <v>45161</v>
      </c>
      <c r="J9864" t="s">
        <v>26149</v>
      </c>
      <c r="K9864" t="s">
        <v>26150</v>
      </c>
      <c r="L9864" t="s">
        <v>21</v>
      </c>
      <c r="M9864">
        <v>49285.526400000002</v>
      </c>
      <c r="N9864">
        <v>316</v>
      </c>
      <c r="O9864" t="s">
        <v>39</v>
      </c>
      <c r="P9864" t="s">
        <v>39</v>
      </c>
      <c r="Q9864" s="2">
        <v>45177</v>
      </c>
      <c r="R9864" t="s">
        <v>23</v>
      </c>
      <c r="S9864" t="s">
        <v>24</v>
      </c>
      <c r="T9864">
        <f>_xlfn.DAYS(Raw_data_US_healthcare[[#This Row],[Discharge Date]],Raw_data_US_healthcare[[#This Row],[Date of Admission]])</f>
        <v>16</v>
      </c>
    </row>
    <row r="9865" spans="1:20" x14ac:dyDescent="0.3">
      <c r="A9865" t="s">
        <v>26511</v>
      </c>
      <c r="B9865" t="s">
        <v>26151</v>
      </c>
      <c r="C9865">
        <v>41</v>
      </c>
      <c r="D9865" t="str">
        <f>IF(Raw_data_US_healthcare[[#This Row],[Age]]&lt;35,"Young",IF(Raw_data_US_healthcare[[#This Row],[Age]]&lt;60,"Middle","Senior"))</f>
        <v>Middle</v>
      </c>
      <c r="E9865" t="s">
        <v>16</v>
      </c>
      <c r="F9865" t="s">
        <v>49</v>
      </c>
      <c r="G9865" t="s">
        <v>49</v>
      </c>
      <c r="H9865" t="s">
        <v>69</v>
      </c>
      <c r="I9865" s="2">
        <v>43828</v>
      </c>
      <c r="J9865" t="s">
        <v>26152</v>
      </c>
      <c r="K9865" t="s">
        <v>26153</v>
      </c>
      <c r="L9865" t="s">
        <v>56</v>
      </c>
      <c r="M9865">
        <v>77337.542799999996</v>
      </c>
      <c r="N9865">
        <v>146</v>
      </c>
      <c r="O9865" t="s">
        <v>22</v>
      </c>
      <c r="P9865" t="s">
        <v>22</v>
      </c>
      <c r="Q9865" s="2">
        <v>43836</v>
      </c>
      <c r="R9865" t="s">
        <v>48</v>
      </c>
      <c r="S9865" t="s">
        <v>45</v>
      </c>
      <c r="T9865">
        <f>_xlfn.DAYS(Raw_data_US_healthcare[[#This Row],[Discharge Date]],Raw_data_US_healthcare[[#This Row],[Date of Admission]])</f>
        <v>8</v>
      </c>
    </row>
    <row r="9866" spans="1:20" x14ac:dyDescent="0.3">
      <c r="A9866" t="s">
        <v>26511</v>
      </c>
      <c r="B9866" t="s">
        <v>26154</v>
      </c>
      <c r="C9866">
        <v>51</v>
      </c>
      <c r="D9866" t="str">
        <f>IF(Raw_data_US_healthcare[[#This Row],[Age]]&lt;35,"Young",IF(Raw_data_US_healthcare[[#This Row],[Age]]&lt;60,"Middle","Senior"))</f>
        <v>Middle</v>
      </c>
      <c r="E9866" t="s">
        <v>16</v>
      </c>
      <c r="F9866" t="s">
        <v>35</v>
      </c>
      <c r="G9866" t="s">
        <v>35</v>
      </c>
      <c r="H9866" t="s">
        <v>69</v>
      </c>
      <c r="I9866" s="2">
        <v>45063</v>
      </c>
      <c r="J9866" t="s">
        <v>26155</v>
      </c>
      <c r="K9866" t="s">
        <v>26156</v>
      </c>
      <c r="L9866" t="s">
        <v>56</v>
      </c>
      <c r="M9866">
        <v>17296.2428</v>
      </c>
      <c r="N9866">
        <v>443</v>
      </c>
      <c r="O9866" t="s">
        <v>22</v>
      </c>
      <c r="P9866" t="s">
        <v>22</v>
      </c>
      <c r="Q9866" s="2">
        <v>45073</v>
      </c>
      <c r="R9866" t="s">
        <v>32</v>
      </c>
      <c r="S9866" t="s">
        <v>24</v>
      </c>
      <c r="T9866">
        <f>_xlfn.DAYS(Raw_data_US_healthcare[[#This Row],[Discharge Date]],Raw_data_US_healthcare[[#This Row],[Date of Admission]])</f>
        <v>10</v>
      </c>
    </row>
    <row r="9867" spans="1:20" x14ac:dyDescent="0.3">
      <c r="A9867" t="s">
        <v>26512</v>
      </c>
      <c r="B9867" t="s">
        <v>26157</v>
      </c>
      <c r="C9867">
        <v>73</v>
      </c>
      <c r="D9867" t="str">
        <f>IF(Raw_data_US_healthcare[[#This Row],[Age]]&lt;35,"Young",IF(Raw_data_US_healthcare[[#This Row],[Age]]&lt;60,"Middle","Senior"))</f>
        <v>Senior</v>
      </c>
      <c r="E9867" t="s">
        <v>26</v>
      </c>
      <c r="F9867" t="s">
        <v>113</v>
      </c>
      <c r="G9867" t="s">
        <v>113</v>
      </c>
      <c r="H9867" t="s">
        <v>69</v>
      </c>
      <c r="I9867" s="2">
        <v>44697</v>
      </c>
      <c r="J9867" t="s">
        <v>26158</v>
      </c>
      <c r="K9867" t="s">
        <v>15573</v>
      </c>
      <c r="L9867" t="s">
        <v>21</v>
      </c>
      <c r="M9867">
        <v>33826.589200000002</v>
      </c>
      <c r="N9867">
        <v>382</v>
      </c>
      <c r="O9867" t="s">
        <v>39</v>
      </c>
      <c r="P9867" t="s">
        <v>39</v>
      </c>
      <c r="Q9867" s="2">
        <v>44705</v>
      </c>
      <c r="R9867" t="s">
        <v>48</v>
      </c>
      <c r="S9867" t="s">
        <v>33</v>
      </c>
      <c r="T9867">
        <f>_xlfn.DAYS(Raw_data_US_healthcare[[#This Row],[Discharge Date]],Raw_data_US_healthcare[[#This Row],[Date of Admission]])</f>
        <v>8</v>
      </c>
    </row>
    <row r="9868" spans="1:20" x14ac:dyDescent="0.3">
      <c r="A9868" t="s">
        <v>26511</v>
      </c>
      <c r="B9868" t="s">
        <v>8731</v>
      </c>
      <c r="C9868">
        <v>65</v>
      </c>
      <c r="D9868" t="str">
        <f>IF(Raw_data_US_healthcare[[#This Row],[Age]]&lt;35,"Young",IF(Raw_data_US_healthcare[[#This Row],[Age]]&lt;60,"Middle","Senior"))</f>
        <v>Senior</v>
      </c>
      <c r="E9868" t="s">
        <v>16</v>
      </c>
      <c r="F9868" t="s">
        <v>88</v>
      </c>
      <c r="G9868" t="s">
        <v>88</v>
      </c>
      <c r="H9868" t="s">
        <v>26514</v>
      </c>
      <c r="I9868" s="2">
        <v>43571</v>
      </c>
      <c r="J9868" t="s">
        <v>26159</v>
      </c>
      <c r="K9868" t="s">
        <v>26160</v>
      </c>
      <c r="L9868" t="s">
        <v>21</v>
      </c>
      <c r="M9868">
        <v>25188.4846</v>
      </c>
      <c r="N9868">
        <v>390</v>
      </c>
      <c r="O9868" t="s">
        <v>22</v>
      </c>
      <c r="P9868" t="s">
        <v>22</v>
      </c>
      <c r="Q9868" s="2">
        <v>43575</v>
      </c>
      <c r="R9868" t="s">
        <v>48</v>
      </c>
      <c r="S9868" t="s">
        <v>24</v>
      </c>
      <c r="T9868">
        <f>_xlfn.DAYS(Raw_data_US_healthcare[[#This Row],[Discharge Date]],Raw_data_US_healthcare[[#This Row],[Date of Admission]])</f>
        <v>4</v>
      </c>
    </row>
    <row r="9869" spans="1:20" x14ac:dyDescent="0.3">
      <c r="A9869" t="s">
        <v>26511</v>
      </c>
      <c r="B9869" t="s">
        <v>26161</v>
      </c>
      <c r="C9869">
        <v>31</v>
      </c>
      <c r="D9869" t="str">
        <f>IF(Raw_data_US_healthcare[[#This Row],[Age]]&lt;35,"Young",IF(Raw_data_US_healthcare[[#This Row],[Age]]&lt;60,"Middle","Senior"))</f>
        <v>Young</v>
      </c>
      <c r="E9869" t="s">
        <v>16</v>
      </c>
      <c r="F9869" t="s">
        <v>62</v>
      </c>
      <c r="G9869" t="s">
        <v>62</v>
      </c>
      <c r="H9869" t="s">
        <v>26514</v>
      </c>
      <c r="I9869" s="2">
        <v>44979</v>
      </c>
      <c r="J9869" t="s">
        <v>26162</v>
      </c>
      <c r="K9869" t="s">
        <v>656</v>
      </c>
      <c r="L9869" t="s">
        <v>60</v>
      </c>
      <c r="M9869">
        <v>18555.163400000001</v>
      </c>
      <c r="N9869">
        <v>247</v>
      </c>
      <c r="O9869" t="s">
        <v>22</v>
      </c>
      <c r="P9869" t="s">
        <v>22</v>
      </c>
      <c r="Q9869" s="2">
        <v>44985</v>
      </c>
      <c r="R9869" t="s">
        <v>32</v>
      </c>
      <c r="S9869" t="s">
        <v>45</v>
      </c>
      <c r="T9869">
        <f>_xlfn.DAYS(Raw_data_US_healthcare[[#This Row],[Discharge Date]],Raw_data_US_healthcare[[#This Row],[Date of Admission]])</f>
        <v>6</v>
      </c>
    </row>
    <row r="9870" spans="1:20" x14ac:dyDescent="0.3">
      <c r="A9870" t="s">
        <v>26511</v>
      </c>
      <c r="B9870" t="s">
        <v>26163</v>
      </c>
      <c r="C9870">
        <v>54</v>
      </c>
      <c r="D9870" t="str">
        <f>IF(Raw_data_US_healthcare[[#This Row],[Age]]&lt;35,"Young",IF(Raw_data_US_healthcare[[#This Row],[Age]]&lt;60,"Middle","Senior"))</f>
        <v>Middle</v>
      </c>
      <c r="E9870" t="s">
        <v>16</v>
      </c>
      <c r="F9870" t="s">
        <v>35</v>
      </c>
      <c r="G9870" t="s">
        <v>35</v>
      </c>
      <c r="H9870" t="s">
        <v>18</v>
      </c>
      <c r="I9870" s="2">
        <v>45080</v>
      </c>
      <c r="J9870" t="s">
        <v>26164</v>
      </c>
      <c r="K9870" t="s">
        <v>2296</v>
      </c>
      <c r="L9870" t="s">
        <v>56</v>
      </c>
      <c r="M9870">
        <v>16554.360100000002</v>
      </c>
      <c r="N9870">
        <v>163</v>
      </c>
      <c r="O9870" t="s">
        <v>43</v>
      </c>
      <c r="P9870" t="s">
        <v>43</v>
      </c>
      <c r="Q9870" s="2">
        <v>45103</v>
      </c>
      <c r="R9870" t="s">
        <v>44</v>
      </c>
      <c r="S9870" t="s">
        <v>45</v>
      </c>
      <c r="T9870">
        <f>_xlfn.DAYS(Raw_data_US_healthcare[[#This Row],[Discharge Date]],Raw_data_US_healthcare[[#This Row],[Date of Admission]])</f>
        <v>23</v>
      </c>
    </row>
    <row r="9871" spans="1:20" x14ac:dyDescent="0.3">
      <c r="A9871" t="s">
        <v>26511</v>
      </c>
      <c r="B9871" t="s">
        <v>16627</v>
      </c>
      <c r="C9871">
        <v>33</v>
      </c>
      <c r="D9871" t="str">
        <f>IF(Raw_data_US_healthcare[[#This Row],[Age]]&lt;35,"Young",IF(Raw_data_US_healthcare[[#This Row],[Age]]&lt;60,"Middle","Senior"))</f>
        <v>Young</v>
      </c>
      <c r="E9871" t="s">
        <v>16</v>
      </c>
      <c r="F9871" t="s">
        <v>113</v>
      </c>
      <c r="G9871" t="s">
        <v>113</v>
      </c>
      <c r="H9871" t="s">
        <v>28</v>
      </c>
      <c r="I9871" s="2">
        <v>43493</v>
      </c>
      <c r="J9871" t="s">
        <v>26165</v>
      </c>
      <c r="K9871" t="s">
        <v>26166</v>
      </c>
      <c r="L9871" t="s">
        <v>60</v>
      </c>
      <c r="M9871">
        <v>11902.649799999999</v>
      </c>
      <c r="N9871">
        <v>388</v>
      </c>
      <c r="O9871" t="s">
        <v>43</v>
      </c>
      <c r="P9871" t="s">
        <v>43</v>
      </c>
      <c r="Q9871" s="2">
        <v>43496</v>
      </c>
      <c r="R9871" t="s">
        <v>44</v>
      </c>
      <c r="S9871" t="s">
        <v>45</v>
      </c>
      <c r="T9871">
        <f>_xlfn.DAYS(Raw_data_US_healthcare[[#This Row],[Discharge Date]],Raw_data_US_healthcare[[#This Row],[Date of Admission]])</f>
        <v>3</v>
      </c>
    </row>
    <row r="9872" spans="1:20" x14ac:dyDescent="0.3">
      <c r="A9872" t="s">
        <v>26512</v>
      </c>
      <c r="B9872" t="s">
        <v>26167</v>
      </c>
      <c r="C9872">
        <v>29</v>
      </c>
      <c r="D9872" t="str">
        <f>IF(Raw_data_US_healthcare[[#This Row],[Age]]&lt;35,"Young",IF(Raw_data_US_healthcare[[#This Row],[Age]]&lt;60,"Middle","Senior"))</f>
        <v>Young</v>
      </c>
      <c r="E9872" t="s">
        <v>26</v>
      </c>
      <c r="F9872" t="s">
        <v>62</v>
      </c>
      <c r="G9872" t="s">
        <v>62</v>
      </c>
      <c r="H9872" t="s">
        <v>28</v>
      </c>
      <c r="I9872" s="2">
        <v>43813</v>
      </c>
      <c r="J9872" t="s">
        <v>26168</v>
      </c>
      <c r="K9872" t="s">
        <v>26169</v>
      </c>
      <c r="L9872" t="s">
        <v>56</v>
      </c>
      <c r="M9872">
        <v>36937.453000000001</v>
      </c>
      <c r="N9872">
        <v>367</v>
      </c>
      <c r="O9872" t="s">
        <v>39</v>
      </c>
      <c r="P9872" t="s">
        <v>39</v>
      </c>
      <c r="Q9872" s="2">
        <v>43834</v>
      </c>
      <c r="R9872" t="s">
        <v>48</v>
      </c>
      <c r="S9872" t="s">
        <v>24</v>
      </c>
      <c r="T9872">
        <f>_xlfn.DAYS(Raw_data_US_healthcare[[#This Row],[Discharge Date]],Raw_data_US_healthcare[[#This Row],[Date of Admission]])</f>
        <v>21</v>
      </c>
    </row>
    <row r="9873" spans="1:20" x14ac:dyDescent="0.3">
      <c r="A9873" t="s">
        <v>26512</v>
      </c>
      <c r="B9873" t="s">
        <v>1808</v>
      </c>
      <c r="C9873">
        <v>45</v>
      </c>
      <c r="D9873" t="str">
        <f>IF(Raw_data_US_healthcare[[#This Row],[Age]]&lt;35,"Young",IF(Raw_data_US_healthcare[[#This Row],[Age]]&lt;60,"Middle","Senior"))</f>
        <v>Middle</v>
      </c>
      <c r="E9873" t="s">
        <v>26</v>
      </c>
      <c r="F9873" t="s">
        <v>35</v>
      </c>
      <c r="G9873" t="s">
        <v>35</v>
      </c>
      <c r="H9873" t="s">
        <v>26516</v>
      </c>
      <c r="I9873" s="2">
        <v>45128</v>
      </c>
      <c r="J9873" t="s">
        <v>26170</v>
      </c>
      <c r="K9873" t="s">
        <v>24096</v>
      </c>
      <c r="L9873" t="s">
        <v>52</v>
      </c>
      <c r="M9873">
        <v>17563.679499999998</v>
      </c>
      <c r="N9873">
        <v>255</v>
      </c>
      <c r="O9873" t="s">
        <v>39</v>
      </c>
      <c r="P9873" t="s">
        <v>39</v>
      </c>
      <c r="Q9873" s="2">
        <v>45155</v>
      </c>
      <c r="R9873" t="s">
        <v>83</v>
      </c>
      <c r="S9873" t="s">
        <v>33</v>
      </c>
      <c r="T9873">
        <f>_xlfn.DAYS(Raw_data_US_healthcare[[#This Row],[Discharge Date]],Raw_data_US_healthcare[[#This Row],[Date of Admission]])</f>
        <v>27</v>
      </c>
    </row>
    <row r="9874" spans="1:20" x14ac:dyDescent="0.3">
      <c r="A9874" t="s">
        <v>26511</v>
      </c>
      <c r="B9874" t="s">
        <v>26171</v>
      </c>
      <c r="C9874">
        <v>48</v>
      </c>
      <c r="D9874" t="str">
        <f>IF(Raw_data_US_healthcare[[#This Row],[Age]]&lt;35,"Young",IF(Raw_data_US_healthcare[[#This Row],[Age]]&lt;60,"Middle","Senior"))</f>
        <v>Middle</v>
      </c>
      <c r="E9874" t="s">
        <v>16</v>
      </c>
      <c r="F9874" t="s">
        <v>62</v>
      </c>
      <c r="G9874" t="s">
        <v>62</v>
      </c>
      <c r="H9874" t="s">
        <v>69</v>
      </c>
      <c r="I9874" s="2">
        <v>44359</v>
      </c>
      <c r="J9874" t="s">
        <v>26172</v>
      </c>
      <c r="K9874" t="s">
        <v>26173</v>
      </c>
      <c r="L9874" t="s">
        <v>52</v>
      </c>
      <c r="M9874">
        <v>7084.3359</v>
      </c>
      <c r="N9874">
        <v>398</v>
      </c>
      <c r="O9874" t="s">
        <v>22</v>
      </c>
      <c r="P9874" t="s">
        <v>22</v>
      </c>
      <c r="Q9874" s="2">
        <v>44361</v>
      </c>
      <c r="R9874" t="s">
        <v>44</v>
      </c>
      <c r="S9874" t="s">
        <v>24</v>
      </c>
      <c r="T9874">
        <f>_xlfn.DAYS(Raw_data_US_healthcare[[#This Row],[Discharge Date]],Raw_data_US_healthcare[[#This Row],[Date of Admission]])</f>
        <v>2</v>
      </c>
    </row>
    <row r="9875" spans="1:20" x14ac:dyDescent="0.3">
      <c r="A9875" t="s">
        <v>26512</v>
      </c>
      <c r="B9875" t="s">
        <v>17450</v>
      </c>
      <c r="C9875">
        <v>71</v>
      </c>
      <c r="D9875" t="str">
        <f>IF(Raw_data_US_healthcare[[#This Row],[Age]]&lt;35,"Young",IF(Raw_data_US_healthcare[[#This Row],[Age]]&lt;60,"Middle","Senior"))</f>
        <v>Senior</v>
      </c>
      <c r="E9875" t="s">
        <v>26</v>
      </c>
      <c r="F9875" t="s">
        <v>150</v>
      </c>
      <c r="G9875" t="s">
        <v>62</v>
      </c>
      <c r="H9875" t="s">
        <v>26516</v>
      </c>
      <c r="I9875" s="2">
        <v>44131</v>
      </c>
      <c r="J9875" t="s">
        <v>26174</v>
      </c>
      <c r="K9875" t="s">
        <v>26175</v>
      </c>
      <c r="L9875" t="s">
        <v>21</v>
      </c>
      <c r="M9875">
        <v>27437.7726</v>
      </c>
      <c r="N9875">
        <v>228</v>
      </c>
      <c r="O9875" t="s">
        <v>39</v>
      </c>
      <c r="P9875" t="s">
        <v>39</v>
      </c>
      <c r="Q9875" s="2">
        <v>44138</v>
      </c>
      <c r="R9875" t="s">
        <v>83</v>
      </c>
      <c r="S9875" t="s">
        <v>24</v>
      </c>
      <c r="T9875">
        <f>_xlfn.DAYS(Raw_data_US_healthcare[[#This Row],[Discharge Date]],Raw_data_US_healthcare[[#This Row],[Date of Admission]])</f>
        <v>7</v>
      </c>
    </row>
    <row r="9876" spans="1:20" x14ac:dyDescent="0.3">
      <c r="A9876" t="s">
        <v>26512</v>
      </c>
      <c r="B9876" t="s">
        <v>26176</v>
      </c>
      <c r="C9876">
        <v>56</v>
      </c>
      <c r="D9876" t="str">
        <f>IF(Raw_data_US_healthcare[[#This Row],[Age]]&lt;35,"Young",IF(Raw_data_US_healthcare[[#This Row],[Age]]&lt;60,"Middle","Senior"))</f>
        <v>Middle</v>
      </c>
      <c r="E9876" t="s">
        <v>26</v>
      </c>
      <c r="F9876" t="s">
        <v>88</v>
      </c>
      <c r="G9876" t="s">
        <v>88</v>
      </c>
      <c r="H9876" t="s">
        <v>69</v>
      </c>
      <c r="I9876" s="2">
        <v>43518</v>
      </c>
      <c r="J9876" t="s">
        <v>26177</v>
      </c>
      <c r="K9876" t="s">
        <v>26178</v>
      </c>
      <c r="L9876" t="s">
        <v>31</v>
      </c>
      <c r="M9876">
        <v>60374.248</v>
      </c>
      <c r="N9876">
        <v>299</v>
      </c>
      <c r="O9876" t="s">
        <v>22</v>
      </c>
      <c r="P9876" t="s">
        <v>22</v>
      </c>
      <c r="Q9876" s="2">
        <v>43521</v>
      </c>
      <c r="R9876" t="s">
        <v>32</v>
      </c>
      <c r="S9876" t="s">
        <v>24</v>
      </c>
      <c r="T9876">
        <f>_xlfn.DAYS(Raw_data_US_healthcare[[#This Row],[Discharge Date]],Raw_data_US_healthcare[[#This Row],[Date of Admission]])</f>
        <v>3</v>
      </c>
    </row>
    <row r="9877" spans="1:20" x14ac:dyDescent="0.3">
      <c r="A9877" t="s">
        <v>26512</v>
      </c>
      <c r="B9877" t="s">
        <v>26603</v>
      </c>
      <c r="C9877">
        <v>48</v>
      </c>
      <c r="D9877" t="str">
        <f>IF(Raw_data_US_healthcare[[#This Row],[Age]]&lt;35,"Young",IF(Raw_data_US_healthcare[[#This Row],[Age]]&lt;60,"Middle","Senior"))</f>
        <v>Middle</v>
      </c>
      <c r="E9877" t="s">
        <v>26</v>
      </c>
      <c r="F9877" t="s">
        <v>49</v>
      </c>
      <c r="G9877" t="s">
        <v>49</v>
      </c>
      <c r="H9877" t="s">
        <v>28</v>
      </c>
      <c r="I9877" s="2">
        <v>44374</v>
      </c>
      <c r="J9877" t="s">
        <v>18819</v>
      </c>
      <c r="K9877" t="s">
        <v>11793</v>
      </c>
      <c r="L9877" t="s">
        <v>21</v>
      </c>
      <c r="M9877">
        <v>34543.851900000001</v>
      </c>
      <c r="N9877">
        <v>233</v>
      </c>
      <c r="O9877" t="s">
        <v>22</v>
      </c>
      <c r="P9877" t="s">
        <v>22</v>
      </c>
      <c r="Q9877" s="2">
        <v>44388</v>
      </c>
      <c r="R9877" t="s">
        <v>32</v>
      </c>
      <c r="S9877" t="s">
        <v>24</v>
      </c>
      <c r="T9877">
        <f>_xlfn.DAYS(Raw_data_US_healthcare[[#This Row],[Discharge Date]],Raw_data_US_healthcare[[#This Row],[Date of Admission]])</f>
        <v>14</v>
      </c>
    </row>
    <row r="9878" spans="1:20" x14ac:dyDescent="0.3">
      <c r="A9878" t="s">
        <v>26511</v>
      </c>
      <c r="B9878" t="s">
        <v>26179</v>
      </c>
      <c r="C9878">
        <v>40</v>
      </c>
      <c r="D9878" t="str">
        <f>IF(Raw_data_US_healthcare[[#This Row],[Age]]&lt;35,"Young",IF(Raw_data_US_healthcare[[#This Row],[Age]]&lt;60,"Middle","Senior"))</f>
        <v>Middle</v>
      </c>
      <c r="E9878" t="s">
        <v>16</v>
      </c>
      <c r="F9878" t="s">
        <v>412</v>
      </c>
      <c r="G9878" t="s">
        <v>228</v>
      </c>
      <c r="H9878" t="s">
        <v>36</v>
      </c>
      <c r="I9878" s="2">
        <v>43432</v>
      </c>
      <c r="J9878" t="s">
        <v>17455</v>
      </c>
      <c r="K9878" t="s">
        <v>26180</v>
      </c>
      <c r="L9878" t="s">
        <v>56</v>
      </c>
      <c r="M9878">
        <v>20035.455000000002</v>
      </c>
      <c r="N9878">
        <v>107</v>
      </c>
      <c r="O9878" t="s">
        <v>39</v>
      </c>
      <c r="P9878" t="s">
        <v>39</v>
      </c>
      <c r="Q9878" s="2">
        <v>43452</v>
      </c>
      <c r="R9878" t="s">
        <v>83</v>
      </c>
      <c r="S9878" t="s">
        <v>45</v>
      </c>
      <c r="T9878">
        <f>_xlfn.DAYS(Raw_data_US_healthcare[[#This Row],[Discharge Date]],Raw_data_US_healthcare[[#This Row],[Date of Admission]])</f>
        <v>20</v>
      </c>
    </row>
    <row r="9879" spans="1:20" x14ac:dyDescent="0.3">
      <c r="A9879" t="s">
        <v>26512</v>
      </c>
      <c r="B9879" t="s">
        <v>12758</v>
      </c>
      <c r="C9879">
        <v>85</v>
      </c>
      <c r="D9879" t="str">
        <f>IF(Raw_data_US_healthcare[[#This Row],[Age]]&lt;35,"Young",IF(Raw_data_US_healthcare[[#This Row],[Age]]&lt;60,"Middle","Senior"))</f>
        <v>Senior</v>
      </c>
      <c r="E9879" t="s">
        <v>26</v>
      </c>
      <c r="F9879" t="s">
        <v>150</v>
      </c>
      <c r="G9879" t="s">
        <v>62</v>
      </c>
      <c r="H9879" t="s">
        <v>69</v>
      </c>
      <c r="I9879" s="2">
        <v>43962</v>
      </c>
      <c r="J9879" t="s">
        <v>6138</v>
      </c>
      <c r="K9879" t="s">
        <v>13401</v>
      </c>
      <c r="L9879" t="s">
        <v>21</v>
      </c>
      <c r="M9879">
        <v>6119.2873</v>
      </c>
      <c r="N9879">
        <v>382</v>
      </c>
      <c r="O9879" t="s">
        <v>22</v>
      </c>
      <c r="P9879" t="s">
        <v>22</v>
      </c>
      <c r="Q9879" s="2">
        <v>43969</v>
      </c>
      <c r="R9879" t="s">
        <v>44</v>
      </c>
      <c r="S9879" t="s">
        <v>33</v>
      </c>
      <c r="T9879">
        <f>_xlfn.DAYS(Raw_data_US_healthcare[[#This Row],[Discharge Date]],Raw_data_US_healthcare[[#This Row],[Date of Admission]])</f>
        <v>7</v>
      </c>
    </row>
    <row r="9880" spans="1:20" x14ac:dyDescent="0.3">
      <c r="A9880" t="s">
        <v>26512</v>
      </c>
      <c r="B9880" t="s">
        <v>1115</v>
      </c>
      <c r="C9880">
        <v>50</v>
      </c>
      <c r="D9880" t="str">
        <f>IF(Raw_data_US_healthcare[[#This Row],[Age]]&lt;35,"Young",IF(Raw_data_US_healthcare[[#This Row],[Age]]&lt;60,"Middle","Senior"))</f>
        <v>Middle</v>
      </c>
      <c r="E9880" t="s">
        <v>26</v>
      </c>
      <c r="F9880" t="s">
        <v>35</v>
      </c>
      <c r="G9880" t="s">
        <v>35</v>
      </c>
      <c r="H9880" t="s">
        <v>26514</v>
      </c>
      <c r="I9880" s="2">
        <v>45069</v>
      </c>
      <c r="J9880" t="s">
        <v>26181</v>
      </c>
      <c r="K9880" t="s">
        <v>26182</v>
      </c>
      <c r="L9880" t="s">
        <v>31</v>
      </c>
      <c r="M9880">
        <v>5369.0456999999997</v>
      </c>
      <c r="N9880">
        <v>236</v>
      </c>
      <c r="O9880" t="s">
        <v>22</v>
      </c>
      <c r="P9880" t="s">
        <v>22</v>
      </c>
      <c r="Q9880" s="2">
        <v>45070</v>
      </c>
      <c r="R9880" t="s">
        <v>32</v>
      </c>
      <c r="S9880" t="s">
        <v>33</v>
      </c>
      <c r="T9880">
        <f>_xlfn.DAYS(Raw_data_US_healthcare[[#This Row],[Discharge Date]],Raw_data_US_healthcare[[#This Row],[Date of Admission]])</f>
        <v>1</v>
      </c>
    </row>
    <row r="9881" spans="1:20" x14ac:dyDescent="0.3">
      <c r="A9881" t="s">
        <v>26512</v>
      </c>
      <c r="B9881" t="s">
        <v>26183</v>
      </c>
      <c r="C9881">
        <v>78</v>
      </c>
      <c r="D9881" t="str">
        <f>IF(Raw_data_US_healthcare[[#This Row],[Age]]&lt;35,"Young",IF(Raw_data_US_healthcare[[#This Row],[Age]]&lt;60,"Middle","Senior"))</f>
        <v>Senior</v>
      </c>
      <c r="E9881" t="s">
        <v>26</v>
      </c>
      <c r="F9881" t="s">
        <v>488</v>
      </c>
      <c r="G9881" t="s">
        <v>27</v>
      </c>
      <c r="H9881" t="s">
        <v>26516</v>
      </c>
      <c r="I9881" s="2">
        <v>43933</v>
      </c>
      <c r="J9881" t="s">
        <v>26184</v>
      </c>
      <c r="K9881" t="s">
        <v>26185</v>
      </c>
      <c r="L9881" t="s">
        <v>21</v>
      </c>
      <c r="M9881">
        <v>17122.7644</v>
      </c>
      <c r="N9881">
        <v>232</v>
      </c>
      <c r="O9881" t="s">
        <v>39</v>
      </c>
      <c r="P9881" t="s">
        <v>39</v>
      </c>
      <c r="Q9881" s="2">
        <v>43942</v>
      </c>
      <c r="R9881" t="s">
        <v>23</v>
      </c>
      <c r="S9881" t="s">
        <v>45</v>
      </c>
      <c r="T9881">
        <f>_xlfn.DAYS(Raw_data_US_healthcare[[#This Row],[Discharge Date]],Raw_data_US_healthcare[[#This Row],[Date of Admission]])</f>
        <v>9</v>
      </c>
    </row>
    <row r="9882" spans="1:20" x14ac:dyDescent="0.3">
      <c r="A9882" t="s">
        <v>26512</v>
      </c>
      <c r="B9882" t="s">
        <v>26186</v>
      </c>
      <c r="C9882">
        <v>83</v>
      </c>
      <c r="D9882" t="str">
        <f>IF(Raw_data_US_healthcare[[#This Row],[Age]]&lt;35,"Young",IF(Raw_data_US_healthcare[[#This Row],[Age]]&lt;60,"Middle","Senior"))</f>
        <v>Senior</v>
      </c>
      <c r="E9882" t="s">
        <v>26</v>
      </c>
      <c r="F9882" t="s">
        <v>412</v>
      </c>
      <c r="G9882" t="s">
        <v>228</v>
      </c>
      <c r="H9882" t="s">
        <v>26516</v>
      </c>
      <c r="I9882" s="2">
        <v>45074</v>
      </c>
      <c r="J9882" t="s">
        <v>26187</v>
      </c>
      <c r="K9882" t="s">
        <v>26188</v>
      </c>
      <c r="L9882" t="s">
        <v>21</v>
      </c>
      <c r="M9882">
        <v>5996.8</v>
      </c>
      <c r="N9882">
        <v>265</v>
      </c>
      <c r="O9882" t="s">
        <v>43</v>
      </c>
      <c r="P9882" t="s">
        <v>43</v>
      </c>
      <c r="Q9882" s="2">
        <v>45087</v>
      </c>
      <c r="R9882" t="s">
        <v>83</v>
      </c>
      <c r="S9882" t="s">
        <v>45</v>
      </c>
      <c r="T9882">
        <f>_xlfn.DAYS(Raw_data_US_healthcare[[#This Row],[Discharge Date]],Raw_data_US_healthcare[[#This Row],[Date of Admission]])</f>
        <v>13</v>
      </c>
    </row>
    <row r="9883" spans="1:20" x14ac:dyDescent="0.3">
      <c r="A9883" t="s">
        <v>26511</v>
      </c>
      <c r="B9883" t="s">
        <v>26189</v>
      </c>
      <c r="C9883">
        <v>40</v>
      </c>
      <c r="D9883" t="str">
        <f>IF(Raw_data_US_healthcare[[#This Row],[Age]]&lt;35,"Young",IF(Raw_data_US_healthcare[[#This Row],[Age]]&lt;60,"Middle","Senior"))</f>
        <v>Middle</v>
      </c>
      <c r="E9883" t="s">
        <v>16</v>
      </c>
      <c r="F9883" t="s">
        <v>113</v>
      </c>
      <c r="G9883" t="s">
        <v>113</v>
      </c>
      <c r="H9883" t="s">
        <v>26516</v>
      </c>
      <c r="I9883" s="2">
        <v>45188</v>
      </c>
      <c r="J9883" t="s">
        <v>26190</v>
      </c>
      <c r="K9883" t="s">
        <v>26191</v>
      </c>
      <c r="L9883" t="s">
        <v>52</v>
      </c>
      <c r="M9883">
        <v>13088.784600000001</v>
      </c>
      <c r="N9883">
        <v>373</v>
      </c>
      <c r="O9883" t="s">
        <v>39</v>
      </c>
      <c r="P9883" t="s">
        <v>39</v>
      </c>
      <c r="Q9883" s="2">
        <v>45197</v>
      </c>
      <c r="R9883" t="s">
        <v>23</v>
      </c>
      <c r="S9883" t="s">
        <v>24</v>
      </c>
      <c r="T9883">
        <f>_xlfn.DAYS(Raw_data_US_healthcare[[#This Row],[Discharge Date]],Raw_data_US_healthcare[[#This Row],[Date of Admission]])</f>
        <v>9</v>
      </c>
    </row>
    <row r="9884" spans="1:20" x14ac:dyDescent="0.3">
      <c r="A9884" t="s">
        <v>26511</v>
      </c>
      <c r="B9884" t="s">
        <v>14599</v>
      </c>
      <c r="C9884">
        <v>80</v>
      </c>
      <c r="D9884" t="str">
        <f>IF(Raw_data_US_healthcare[[#This Row],[Age]]&lt;35,"Young",IF(Raw_data_US_healthcare[[#This Row],[Age]]&lt;60,"Middle","Senior"))</f>
        <v>Senior</v>
      </c>
      <c r="E9884" t="s">
        <v>16</v>
      </c>
      <c r="F9884" t="s">
        <v>412</v>
      </c>
      <c r="G9884" t="s">
        <v>228</v>
      </c>
      <c r="H9884" t="s">
        <v>26514</v>
      </c>
      <c r="I9884" s="2">
        <v>45056</v>
      </c>
      <c r="J9884" t="s">
        <v>26192</v>
      </c>
      <c r="K9884" t="s">
        <v>26193</v>
      </c>
      <c r="L9884" t="s">
        <v>21</v>
      </c>
      <c r="M9884">
        <v>19430.727200000001</v>
      </c>
      <c r="N9884">
        <v>367</v>
      </c>
      <c r="O9884" t="s">
        <v>22</v>
      </c>
      <c r="P9884" t="s">
        <v>22</v>
      </c>
      <c r="Q9884" s="2">
        <v>45061</v>
      </c>
      <c r="R9884" t="s">
        <v>32</v>
      </c>
      <c r="S9884" t="s">
        <v>24</v>
      </c>
      <c r="T9884">
        <f>_xlfn.DAYS(Raw_data_US_healthcare[[#This Row],[Discharge Date]],Raw_data_US_healthcare[[#This Row],[Date of Admission]])</f>
        <v>5</v>
      </c>
    </row>
    <row r="9885" spans="1:20" x14ac:dyDescent="0.3">
      <c r="A9885" t="s">
        <v>26512</v>
      </c>
      <c r="B9885" t="s">
        <v>26194</v>
      </c>
      <c r="C9885">
        <v>30</v>
      </c>
      <c r="D9885" t="str">
        <f>IF(Raw_data_US_healthcare[[#This Row],[Age]]&lt;35,"Young",IF(Raw_data_US_healthcare[[#This Row],[Age]]&lt;60,"Middle","Senior"))</f>
        <v>Young</v>
      </c>
      <c r="E9885" t="s">
        <v>26</v>
      </c>
      <c r="F9885" t="s">
        <v>88</v>
      </c>
      <c r="G9885" t="s">
        <v>88</v>
      </c>
      <c r="H9885" t="s">
        <v>26516</v>
      </c>
      <c r="I9885" s="2">
        <v>45226</v>
      </c>
      <c r="J9885" t="s">
        <v>26195</v>
      </c>
      <c r="K9885" t="s">
        <v>26196</v>
      </c>
      <c r="L9885" t="s">
        <v>60</v>
      </c>
      <c r="M9885">
        <v>34522.7765</v>
      </c>
      <c r="N9885">
        <v>114</v>
      </c>
      <c r="O9885" t="s">
        <v>39</v>
      </c>
      <c r="P9885" t="s">
        <v>39</v>
      </c>
      <c r="Q9885" s="2">
        <v>45240</v>
      </c>
      <c r="R9885" t="s">
        <v>32</v>
      </c>
      <c r="S9885" t="s">
        <v>33</v>
      </c>
      <c r="T9885">
        <f>_xlfn.DAYS(Raw_data_US_healthcare[[#This Row],[Discharge Date]],Raw_data_US_healthcare[[#This Row],[Date of Admission]])</f>
        <v>14</v>
      </c>
    </row>
    <row r="9886" spans="1:20" x14ac:dyDescent="0.3">
      <c r="A9886" t="s">
        <v>26511</v>
      </c>
      <c r="B9886" t="s">
        <v>1568</v>
      </c>
      <c r="C9886">
        <v>83</v>
      </c>
      <c r="D9886" t="str">
        <f>IF(Raw_data_US_healthcare[[#This Row],[Age]]&lt;35,"Young",IF(Raw_data_US_healthcare[[#This Row],[Age]]&lt;60,"Middle","Senior"))</f>
        <v>Senior</v>
      </c>
      <c r="E9886" t="s">
        <v>16</v>
      </c>
      <c r="F9886" t="s">
        <v>49</v>
      </c>
      <c r="G9886" t="s">
        <v>49</v>
      </c>
      <c r="H9886" t="s">
        <v>18</v>
      </c>
      <c r="I9886" s="2">
        <v>44693</v>
      </c>
      <c r="J9886" t="s">
        <v>26197</v>
      </c>
      <c r="K9886" t="s">
        <v>26198</v>
      </c>
      <c r="L9886" t="s">
        <v>21</v>
      </c>
      <c r="M9886">
        <v>46628.712099999997</v>
      </c>
      <c r="N9886">
        <v>441</v>
      </c>
      <c r="O9886" t="s">
        <v>39</v>
      </c>
      <c r="P9886" t="s">
        <v>39</v>
      </c>
      <c r="Q9886" s="2">
        <v>44713</v>
      </c>
      <c r="R9886" t="s">
        <v>83</v>
      </c>
      <c r="S9886" t="s">
        <v>24</v>
      </c>
      <c r="T9886">
        <f>_xlfn.DAYS(Raw_data_US_healthcare[[#This Row],[Discharge Date]],Raw_data_US_healthcare[[#This Row],[Date of Admission]])</f>
        <v>20</v>
      </c>
    </row>
    <row r="9887" spans="1:20" x14ac:dyDescent="0.3">
      <c r="A9887" t="s">
        <v>26512</v>
      </c>
      <c r="B9887" t="s">
        <v>1808</v>
      </c>
      <c r="C9887">
        <v>75</v>
      </c>
      <c r="D9887" t="str">
        <f>IF(Raw_data_US_healthcare[[#This Row],[Age]]&lt;35,"Young",IF(Raw_data_US_healthcare[[#This Row],[Age]]&lt;60,"Middle","Senior"))</f>
        <v>Senior</v>
      </c>
      <c r="E9887" t="s">
        <v>26</v>
      </c>
      <c r="F9887" t="s">
        <v>412</v>
      </c>
      <c r="G9887" t="s">
        <v>228</v>
      </c>
      <c r="H9887" t="s">
        <v>26516</v>
      </c>
      <c r="I9887" s="2">
        <v>44207</v>
      </c>
      <c r="J9887" t="s">
        <v>26199</v>
      </c>
      <c r="K9887" t="s">
        <v>26200</v>
      </c>
      <c r="L9887" t="s">
        <v>21</v>
      </c>
      <c r="M9887">
        <v>29731.6093</v>
      </c>
      <c r="N9887">
        <v>459</v>
      </c>
      <c r="O9887" t="s">
        <v>39</v>
      </c>
      <c r="P9887" t="s">
        <v>39</v>
      </c>
      <c r="Q9887" s="2">
        <v>44223</v>
      </c>
      <c r="R9887" t="s">
        <v>83</v>
      </c>
      <c r="S9887" t="s">
        <v>45</v>
      </c>
      <c r="T9887">
        <f>_xlfn.DAYS(Raw_data_US_healthcare[[#This Row],[Discharge Date]],Raw_data_US_healthcare[[#This Row],[Date of Admission]])</f>
        <v>16</v>
      </c>
    </row>
    <row r="9888" spans="1:20" x14ac:dyDescent="0.3">
      <c r="A9888" t="s">
        <v>26511</v>
      </c>
      <c r="B9888" t="s">
        <v>26201</v>
      </c>
      <c r="C9888">
        <v>48</v>
      </c>
      <c r="D9888" t="str">
        <f>IF(Raw_data_US_healthcare[[#This Row],[Age]]&lt;35,"Young",IF(Raw_data_US_healthcare[[#This Row],[Age]]&lt;60,"Middle","Senior"))</f>
        <v>Middle</v>
      </c>
      <c r="E9888" t="s">
        <v>16</v>
      </c>
      <c r="F9888" t="s">
        <v>49</v>
      </c>
      <c r="G9888" t="s">
        <v>49</v>
      </c>
      <c r="H9888" t="s">
        <v>26514</v>
      </c>
      <c r="I9888" s="2">
        <v>44827</v>
      </c>
      <c r="J9888" t="s">
        <v>26202</v>
      </c>
      <c r="K9888" t="s">
        <v>1126</v>
      </c>
      <c r="L9888" t="s">
        <v>21</v>
      </c>
      <c r="M9888">
        <v>1850.7148999999999</v>
      </c>
      <c r="N9888">
        <v>153</v>
      </c>
      <c r="O9888" t="s">
        <v>22</v>
      </c>
      <c r="P9888" t="s">
        <v>22</v>
      </c>
      <c r="Q9888" s="2">
        <v>44837</v>
      </c>
      <c r="R9888" t="s">
        <v>44</v>
      </c>
      <c r="S9888" t="s">
        <v>24</v>
      </c>
      <c r="T9888">
        <f>_xlfn.DAYS(Raw_data_US_healthcare[[#This Row],[Discharge Date]],Raw_data_US_healthcare[[#This Row],[Date of Admission]])</f>
        <v>10</v>
      </c>
    </row>
    <row r="9889" spans="1:20" x14ac:dyDescent="0.3">
      <c r="A9889" t="s">
        <v>26512</v>
      </c>
      <c r="B9889" t="s">
        <v>26203</v>
      </c>
      <c r="C9889">
        <v>64</v>
      </c>
      <c r="D9889" t="str">
        <f>IF(Raw_data_US_healthcare[[#This Row],[Age]]&lt;35,"Young",IF(Raw_data_US_healthcare[[#This Row],[Age]]&lt;60,"Middle","Senior"))</f>
        <v>Senior</v>
      </c>
      <c r="E9889" t="s">
        <v>26</v>
      </c>
      <c r="F9889" t="s">
        <v>113</v>
      </c>
      <c r="G9889" t="s">
        <v>113</v>
      </c>
      <c r="H9889" t="s">
        <v>26514</v>
      </c>
      <c r="I9889" s="2">
        <v>44182</v>
      </c>
      <c r="J9889" t="s">
        <v>8806</v>
      </c>
      <c r="K9889" t="s">
        <v>10135</v>
      </c>
      <c r="L9889" t="s">
        <v>21</v>
      </c>
      <c r="M9889">
        <v>11468.1615</v>
      </c>
      <c r="N9889">
        <v>326</v>
      </c>
      <c r="O9889" t="s">
        <v>22</v>
      </c>
      <c r="P9889" t="s">
        <v>22</v>
      </c>
      <c r="Q9889" s="2">
        <v>44188</v>
      </c>
      <c r="R9889" t="s">
        <v>48</v>
      </c>
      <c r="S9889" t="s">
        <v>24</v>
      </c>
      <c r="T9889">
        <f>_xlfn.DAYS(Raw_data_US_healthcare[[#This Row],[Discharge Date]],Raw_data_US_healthcare[[#This Row],[Date of Admission]])</f>
        <v>6</v>
      </c>
    </row>
    <row r="9890" spans="1:20" x14ac:dyDescent="0.3">
      <c r="A9890" t="s">
        <v>26512</v>
      </c>
      <c r="B9890" t="s">
        <v>26204</v>
      </c>
      <c r="C9890">
        <v>75</v>
      </c>
      <c r="D9890" t="str">
        <f>IF(Raw_data_US_healthcare[[#This Row],[Age]]&lt;35,"Young",IF(Raw_data_US_healthcare[[#This Row],[Age]]&lt;60,"Middle","Senior"))</f>
        <v>Senior</v>
      </c>
      <c r="E9890" t="s">
        <v>26</v>
      </c>
      <c r="F9890" t="s">
        <v>49</v>
      </c>
      <c r="G9890" t="s">
        <v>49</v>
      </c>
      <c r="H9890" t="s">
        <v>26516</v>
      </c>
      <c r="I9890" s="2">
        <v>44969</v>
      </c>
      <c r="J9890" t="s">
        <v>26205</v>
      </c>
      <c r="K9890" t="s">
        <v>26206</v>
      </c>
      <c r="L9890" t="s">
        <v>21</v>
      </c>
      <c r="M9890">
        <v>9315.1432999999997</v>
      </c>
      <c r="N9890">
        <v>104</v>
      </c>
      <c r="O9890" t="s">
        <v>43</v>
      </c>
      <c r="P9890" t="s">
        <v>43</v>
      </c>
      <c r="Q9890" s="2">
        <v>44986</v>
      </c>
      <c r="R9890" t="s">
        <v>48</v>
      </c>
      <c r="S9890" t="s">
        <v>45</v>
      </c>
      <c r="T9890">
        <f>_xlfn.DAYS(Raw_data_US_healthcare[[#This Row],[Discharge Date]],Raw_data_US_healthcare[[#This Row],[Date of Admission]])</f>
        <v>17</v>
      </c>
    </row>
    <row r="9891" spans="1:20" x14ac:dyDescent="0.3">
      <c r="A9891" t="s">
        <v>26511</v>
      </c>
      <c r="B9891" t="s">
        <v>6734</v>
      </c>
      <c r="C9891">
        <v>52</v>
      </c>
      <c r="D9891" t="str">
        <f>IF(Raw_data_US_healthcare[[#This Row],[Age]]&lt;35,"Young",IF(Raw_data_US_healthcare[[#This Row],[Age]]&lt;60,"Middle","Senior"))</f>
        <v>Middle</v>
      </c>
      <c r="E9891" t="s">
        <v>16</v>
      </c>
      <c r="F9891" t="s">
        <v>17</v>
      </c>
      <c r="G9891" t="s">
        <v>17</v>
      </c>
      <c r="H9891" t="s">
        <v>36</v>
      </c>
      <c r="I9891" s="2">
        <v>44024</v>
      </c>
      <c r="J9891" t="s">
        <v>26207</v>
      </c>
      <c r="K9891" t="s">
        <v>26208</v>
      </c>
      <c r="L9891" t="s">
        <v>31</v>
      </c>
      <c r="M9891">
        <v>20461.332999999999</v>
      </c>
      <c r="N9891">
        <v>374</v>
      </c>
      <c r="O9891" t="s">
        <v>39</v>
      </c>
      <c r="P9891" t="s">
        <v>39</v>
      </c>
      <c r="Q9891" s="2">
        <v>44046</v>
      </c>
      <c r="R9891" t="s">
        <v>83</v>
      </c>
      <c r="S9891" t="s">
        <v>45</v>
      </c>
      <c r="T9891">
        <f>_xlfn.DAYS(Raw_data_US_healthcare[[#This Row],[Discharge Date]],Raw_data_US_healthcare[[#This Row],[Date of Admission]])</f>
        <v>22</v>
      </c>
    </row>
    <row r="9892" spans="1:20" x14ac:dyDescent="0.3">
      <c r="A9892" t="s">
        <v>26512</v>
      </c>
      <c r="B9892" t="s">
        <v>19282</v>
      </c>
      <c r="C9892">
        <v>53</v>
      </c>
      <c r="D9892" t="str">
        <f>IF(Raw_data_US_healthcare[[#This Row],[Age]]&lt;35,"Young",IF(Raw_data_US_healthcare[[#This Row],[Age]]&lt;60,"Middle","Senior"))</f>
        <v>Middle</v>
      </c>
      <c r="E9892" t="s">
        <v>26</v>
      </c>
      <c r="F9892" t="s">
        <v>49</v>
      </c>
      <c r="G9892" t="s">
        <v>49</v>
      </c>
      <c r="H9892" t="s">
        <v>18</v>
      </c>
      <c r="I9892" s="2">
        <v>44911</v>
      </c>
      <c r="J9892" t="s">
        <v>26209</v>
      </c>
      <c r="K9892" t="s">
        <v>26210</v>
      </c>
      <c r="L9892" t="s">
        <v>21</v>
      </c>
      <c r="M9892">
        <v>35683.272799999999</v>
      </c>
      <c r="N9892">
        <v>398</v>
      </c>
      <c r="O9892" t="s">
        <v>39</v>
      </c>
      <c r="P9892" t="s">
        <v>39</v>
      </c>
      <c r="Q9892" s="2">
        <v>44919</v>
      </c>
      <c r="R9892" t="s">
        <v>23</v>
      </c>
      <c r="S9892" t="s">
        <v>33</v>
      </c>
      <c r="T9892">
        <f>_xlfn.DAYS(Raw_data_US_healthcare[[#This Row],[Discharge Date]],Raw_data_US_healthcare[[#This Row],[Date of Admission]])</f>
        <v>8</v>
      </c>
    </row>
    <row r="9893" spans="1:20" x14ac:dyDescent="0.3">
      <c r="A9893" t="s">
        <v>26511</v>
      </c>
      <c r="B9893" t="s">
        <v>16324</v>
      </c>
      <c r="C9893">
        <v>78</v>
      </c>
      <c r="D9893" t="str">
        <f>IF(Raw_data_US_healthcare[[#This Row],[Age]]&lt;35,"Young",IF(Raw_data_US_healthcare[[#This Row],[Age]]&lt;60,"Middle","Senior"))</f>
        <v>Senior</v>
      </c>
      <c r="E9893" t="s">
        <v>16</v>
      </c>
      <c r="F9893" t="s">
        <v>35</v>
      </c>
      <c r="G9893" t="s">
        <v>35</v>
      </c>
      <c r="H9893" t="s">
        <v>18</v>
      </c>
      <c r="I9893" s="2">
        <v>45037</v>
      </c>
      <c r="J9893" t="s">
        <v>26211</v>
      </c>
      <c r="K9893" t="s">
        <v>26212</v>
      </c>
      <c r="L9893" t="s">
        <v>21</v>
      </c>
      <c r="M9893">
        <v>59580.807500000003</v>
      </c>
      <c r="N9893">
        <v>150</v>
      </c>
      <c r="O9893" t="s">
        <v>43</v>
      </c>
      <c r="P9893" t="s">
        <v>43</v>
      </c>
      <c r="Q9893" s="2">
        <v>45044</v>
      </c>
      <c r="R9893" t="s">
        <v>48</v>
      </c>
      <c r="S9893" t="s">
        <v>33</v>
      </c>
      <c r="T9893">
        <f>_xlfn.DAYS(Raw_data_US_healthcare[[#This Row],[Discharge Date]],Raw_data_US_healthcare[[#This Row],[Date of Admission]])</f>
        <v>7</v>
      </c>
    </row>
    <row r="9894" spans="1:20" x14ac:dyDescent="0.3">
      <c r="A9894" t="s">
        <v>26512</v>
      </c>
      <c r="B9894" t="s">
        <v>26213</v>
      </c>
      <c r="C9894">
        <v>39</v>
      </c>
      <c r="D9894" t="str">
        <f>IF(Raw_data_US_healthcare[[#This Row],[Age]]&lt;35,"Young",IF(Raw_data_US_healthcare[[#This Row],[Age]]&lt;60,"Middle","Senior"))</f>
        <v>Middle</v>
      </c>
      <c r="E9894" t="s">
        <v>26</v>
      </c>
      <c r="F9894" t="s">
        <v>35</v>
      </c>
      <c r="G9894" t="s">
        <v>35</v>
      </c>
      <c r="H9894" t="s">
        <v>69</v>
      </c>
      <c r="I9894" s="2">
        <v>44137</v>
      </c>
      <c r="J9894" t="s">
        <v>26214</v>
      </c>
      <c r="K9894" t="s">
        <v>26215</v>
      </c>
      <c r="L9894" t="s">
        <v>31</v>
      </c>
      <c r="M9894">
        <v>51453.798900000002</v>
      </c>
      <c r="N9894">
        <v>319</v>
      </c>
      <c r="O9894" t="s">
        <v>22</v>
      </c>
      <c r="P9894" t="s">
        <v>22</v>
      </c>
      <c r="Q9894" s="2">
        <v>44157</v>
      </c>
      <c r="R9894" t="s">
        <v>83</v>
      </c>
      <c r="S9894" t="s">
        <v>24</v>
      </c>
      <c r="T9894">
        <f>_xlfn.DAYS(Raw_data_US_healthcare[[#This Row],[Discharge Date]],Raw_data_US_healthcare[[#This Row],[Date of Admission]])</f>
        <v>20</v>
      </c>
    </row>
    <row r="9895" spans="1:20" x14ac:dyDescent="0.3">
      <c r="A9895" t="s">
        <v>26511</v>
      </c>
      <c r="B9895" t="s">
        <v>24324</v>
      </c>
      <c r="C9895">
        <v>57</v>
      </c>
      <c r="D9895" t="str">
        <f>IF(Raw_data_US_healthcare[[#This Row],[Age]]&lt;35,"Young",IF(Raw_data_US_healthcare[[#This Row],[Age]]&lt;60,"Middle","Senior"))</f>
        <v>Middle</v>
      </c>
      <c r="E9895" t="s">
        <v>16</v>
      </c>
      <c r="F9895" t="s">
        <v>88</v>
      </c>
      <c r="G9895" t="s">
        <v>88</v>
      </c>
      <c r="H9895" t="s">
        <v>69</v>
      </c>
      <c r="I9895" s="2">
        <v>44786</v>
      </c>
      <c r="J9895" t="s">
        <v>26216</v>
      </c>
      <c r="K9895" t="s">
        <v>26217</v>
      </c>
      <c r="L9895" t="s">
        <v>21</v>
      </c>
      <c r="M9895">
        <v>24246.4087</v>
      </c>
      <c r="N9895">
        <v>327</v>
      </c>
      <c r="O9895" t="s">
        <v>39</v>
      </c>
      <c r="P9895" t="s">
        <v>39</v>
      </c>
      <c r="Q9895" s="2">
        <v>44800</v>
      </c>
      <c r="R9895" t="s">
        <v>48</v>
      </c>
      <c r="S9895" t="s">
        <v>24</v>
      </c>
      <c r="T9895">
        <f>_xlfn.DAYS(Raw_data_US_healthcare[[#This Row],[Discharge Date]],Raw_data_US_healthcare[[#This Row],[Date of Admission]])</f>
        <v>14</v>
      </c>
    </row>
    <row r="9896" spans="1:20" x14ac:dyDescent="0.3">
      <c r="A9896" t="s">
        <v>26511</v>
      </c>
      <c r="B9896" t="s">
        <v>26218</v>
      </c>
      <c r="C9896">
        <v>70</v>
      </c>
      <c r="D9896" t="str">
        <f>IF(Raw_data_US_healthcare[[#This Row],[Age]]&lt;35,"Young",IF(Raw_data_US_healthcare[[#This Row],[Age]]&lt;60,"Middle","Senior"))</f>
        <v>Senior</v>
      </c>
      <c r="E9896" t="s">
        <v>16</v>
      </c>
      <c r="F9896" t="s">
        <v>88</v>
      </c>
      <c r="G9896" t="s">
        <v>88</v>
      </c>
      <c r="H9896" t="s">
        <v>26514</v>
      </c>
      <c r="I9896" s="2">
        <v>43507</v>
      </c>
      <c r="J9896" t="s">
        <v>26219</v>
      </c>
      <c r="K9896" t="s">
        <v>26220</v>
      </c>
      <c r="L9896" t="s">
        <v>21</v>
      </c>
      <c r="M9896">
        <v>31984.331399999999</v>
      </c>
      <c r="N9896">
        <v>142</v>
      </c>
      <c r="O9896" t="s">
        <v>22</v>
      </c>
      <c r="P9896" t="s">
        <v>22</v>
      </c>
      <c r="Q9896" s="2">
        <v>43512</v>
      </c>
      <c r="R9896" t="s">
        <v>23</v>
      </c>
      <c r="S9896" t="s">
        <v>33</v>
      </c>
      <c r="T9896">
        <f>_xlfn.DAYS(Raw_data_US_healthcare[[#This Row],[Discharge Date]],Raw_data_US_healthcare[[#This Row],[Date of Admission]])</f>
        <v>5</v>
      </c>
    </row>
    <row r="9897" spans="1:20" x14ac:dyDescent="0.3">
      <c r="A9897" t="s">
        <v>26511</v>
      </c>
      <c r="B9897" t="s">
        <v>15804</v>
      </c>
      <c r="C9897">
        <v>77</v>
      </c>
      <c r="D9897" t="str">
        <f>IF(Raw_data_US_healthcare[[#This Row],[Age]]&lt;35,"Young",IF(Raw_data_US_healthcare[[#This Row],[Age]]&lt;60,"Middle","Senior"))</f>
        <v>Senior</v>
      </c>
      <c r="E9897" t="s">
        <v>16</v>
      </c>
      <c r="F9897" t="s">
        <v>488</v>
      </c>
      <c r="G9897" t="s">
        <v>27</v>
      </c>
      <c r="H9897" t="s">
        <v>26514</v>
      </c>
      <c r="I9897" s="2">
        <v>43497</v>
      </c>
      <c r="J9897" t="s">
        <v>26221</v>
      </c>
      <c r="K9897" t="s">
        <v>26222</v>
      </c>
      <c r="L9897" t="s">
        <v>21</v>
      </c>
      <c r="M9897">
        <v>28340.7088</v>
      </c>
      <c r="N9897">
        <v>133</v>
      </c>
      <c r="O9897" t="s">
        <v>22</v>
      </c>
      <c r="P9897" t="s">
        <v>22</v>
      </c>
      <c r="Q9897" s="2">
        <v>43513</v>
      </c>
      <c r="R9897" t="s">
        <v>32</v>
      </c>
      <c r="S9897" t="s">
        <v>33</v>
      </c>
      <c r="T9897">
        <f>_xlfn.DAYS(Raw_data_US_healthcare[[#This Row],[Discharge Date]],Raw_data_US_healthcare[[#This Row],[Date of Admission]])</f>
        <v>16</v>
      </c>
    </row>
    <row r="9898" spans="1:20" x14ac:dyDescent="0.3">
      <c r="A9898" t="s">
        <v>26511</v>
      </c>
      <c r="B9898" t="s">
        <v>26223</v>
      </c>
      <c r="C9898">
        <v>84</v>
      </c>
      <c r="D9898" t="str">
        <f>IF(Raw_data_US_healthcare[[#This Row],[Age]]&lt;35,"Young",IF(Raw_data_US_healthcare[[#This Row],[Age]]&lt;60,"Middle","Senior"))</f>
        <v>Senior</v>
      </c>
      <c r="E9898" t="s">
        <v>16</v>
      </c>
      <c r="F9898" t="s">
        <v>412</v>
      </c>
      <c r="G9898" t="s">
        <v>228</v>
      </c>
      <c r="H9898" t="s">
        <v>26514</v>
      </c>
      <c r="I9898" s="2">
        <v>43792</v>
      </c>
      <c r="J9898" t="s">
        <v>26224</v>
      </c>
      <c r="K9898" t="s">
        <v>26225</v>
      </c>
      <c r="L9898" t="s">
        <v>21</v>
      </c>
      <c r="M9898">
        <v>5487.0316000000003</v>
      </c>
      <c r="N9898">
        <v>473</v>
      </c>
      <c r="O9898" t="s">
        <v>22</v>
      </c>
      <c r="P9898" t="s">
        <v>22</v>
      </c>
      <c r="Q9898" s="2">
        <v>43804</v>
      </c>
      <c r="R9898" t="s">
        <v>23</v>
      </c>
      <c r="S9898" t="s">
        <v>45</v>
      </c>
      <c r="T9898">
        <f>_xlfn.DAYS(Raw_data_US_healthcare[[#This Row],[Discharge Date]],Raw_data_US_healthcare[[#This Row],[Date of Admission]])</f>
        <v>12</v>
      </c>
    </row>
    <row r="9899" spans="1:20" x14ac:dyDescent="0.3">
      <c r="A9899" t="s">
        <v>26512</v>
      </c>
      <c r="B9899" t="s">
        <v>26226</v>
      </c>
      <c r="C9899">
        <v>53</v>
      </c>
      <c r="D9899" t="str">
        <f>IF(Raw_data_US_healthcare[[#This Row],[Age]]&lt;35,"Young",IF(Raw_data_US_healthcare[[#This Row],[Age]]&lt;60,"Middle","Senior"))</f>
        <v>Middle</v>
      </c>
      <c r="E9899" t="s">
        <v>26</v>
      </c>
      <c r="F9899" t="s">
        <v>113</v>
      </c>
      <c r="G9899" t="s">
        <v>113</v>
      </c>
      <c r="H9899" t="s">
        <v>18</v>
      </c>
      <c r="I9899" s="2">
        <v>44206</v>
      </c>
      <c r="J9899" t="s">
        <v>26227</v>
      </c>
      <c r="K9899" t="s">
        <v>8692</v>
      </c>
      <c r="L9899" t="s">
        <v>31</v>
      </c>
      <c r="M9899">
        <v>35270.208700000003</v>
      </c>
      <c r="N9899">
        <v>218</v>
      </c>
      <c r="O9899" t="s">
        <v>39</v>
      </c>
      <c r="P9899" t="s">
        <v>39</v>
      </c>
      <c r="Q9899" s="2">
        <v>44214</v>
      </c>
      <c r="R9899" t="s">
        <v>48</v>
      </c>
      <c r="S9899" t="s">
        <v>24</v>
      </c>
      <c r="T9899">
        <f>_xlfn.DAYS(Raw_data_US_healthcare[[#This Row],[Discharge Date]],Raw_data_US_healthcare[[#This Row],[Date of Admission]])</f>
        <v>8</v>
      </c>
    </row>
    <row r="9900" spans="1:20" x14ac:dyDescent="0.3">
      <c r="A9900" t="s">
        <v>26512</v>
      </c>
      <c r="B9900" t="s">
        <v>26228</v>
      </c>
      <c r="C9900">
        <v>83</v>
      </c>
      <c r="D9900" t="str">
        <f>IF(Raw_data_US_healthcare[[#This Row],[Age]]&lt;35,"Young",IF(Raw_data_US_healthcare[[#This Row],[Age]]&lt;60,"Middle","Senior"))</f>
        <v>Senior</v>
      </c>
      <c r="E9900" t="s">
        <v>26</v>
      </c>
      <c r="F9900" t="s">
        <v>88</v>
      </c>
      <c r="G9900" t="s">
        <v>88</v>
      </c>
      <c r="H9900" t="s">
        <v>69</v>
      </c>
      <c r="I9900" s="2">
        <v>44502</v>
      </c>
      <c r="J9900" t="s">
        <v>26229</v>
      </c>
      <c r="K9900" t="s">
        <v>26230</v>
      </c>
      <c r="L9900" t="s">
        <v>21</v>
      </c>
      <c r="M9900">
        <v>12740.8935</v>
      </c>
      <c r="N9900">
        <v>409</v>
      </c>
      <c r="O9900" t="s">
        <v>22</v>
      </c>
      <c r="P9900" t="s">
        <v>22</v>
      </c>
      <c r="Q9900" s="2">
        <v>44509</v>
      </c>
      <c r="R9900" t="s">
        <v>44</v>
      </c>
      <c r="S9900" t="s">
        <v>24</v>
      </c>
      <c r="T9900">
        <f>_xlfn.DAYS(Raw_data_US_healthcare[[#This Row],[Discharge Date]],Raw_data_US_healthcare[[#This Row],[Date of Admission]])</f>
        <v>7</v>
      </c>
    </row>
    <row r="9901" spans="1:20" x14ac:dyDescent="0.3">
      <c r="A9901" t="s">
        <v>26511</v>
      </c>
      <c r="B9901" t="s">
        <v>26231</v>
      </c>
      <c r="C9901">
        <v>56</v>
      </c>
      <c r="D9901" t="str">
        <f>IF(Raw_data_US_healthcare[[#This Row],[Age]]&lt;35,"Young",IF(Raw_data_US_healthcare[[#This Row],[Age]]&lt;60,"Middle","Senior"))</f>
        <v>Middle</v>
      </c>
      <c r="E9901" t="s">
        <v>16</v>
      </c>
      <c r="F9901" t="s">
        <v>27</v>
      </c>
      <c r="G9901" t="s">
        <v>27</v>
      </c>
      <c r="H9901" t="s">
        <v>28</v>
      </c>
      <c r="I9901" s="2">
        <v>44615</v>
      </c>
      <c r="J9901" t="s">
        <v>26232</v>
      </c>
      <c r="K9901" t="s">
        <v>26233</v>
      </c>
      <c r="L9901" t="s">
        <v>60</v>
      </c>
      <c r="M9901">
        <v>35849.479299999999</v>
      </c>
      <c r="N9901">
        <v>495</v>
      </c>
      <c r="O9901" t="s">
        <v>22</v>
      </c>
      <c r="P9901" t="s">
        <v>22</v>
      </c>
      <c r="Q9901" s="2">
        <v>44626</v>
      </c>
      <c r="R9901" t="s">
        <v>48</v>
      </c>
      <c r="S9901" t="s">
        <v>33</v>
      </c>
      <c r="T9901">
        <f>_xlfn.DAYS(Raw_data_US_healthcare[[#This Row],[Discharge Date]],Raw_data_US_healthcare[[#This Row],[Date of Admission]])</f>
        <v>11</v>
      </c>
    </row>
    <row r="9902" spans="1:20" x14ac:dyDescent="0.3">
      <c r="A9902" t="s">
        <v>26511</v>
      </c>
      <c r="B9902" t="s">
        <v>19388</v>
      </c>
      <c r="C9902">
        <v>22</v>
      </c>
      <c r="D9902" t="str">
        <f>IF(Raw_data_US_healthcare[[#This Row],[Age]]&lt;35,"Young",IF(Raw_data_US_healthcare[[#This Row],[Age]]&lt;60,"Middle","Senior"))</f>
        <v>Young</v>
      </c>
      <c r="E9902" t="s">
        <v>16</v>
      </c>
      <c r="F9902" t="s">
        <v>228</v>
      </c>
      <c r="G9902" t="s">
        <v>228</v>
      </c>
      <c r="H9902" t="s">
        <v>26514</v>
      </c>
      <c r="I9902" s="2">
        <v>43740</v>
      </c>
      <c r="J9902" t="s">
        <v>26234</v>
      </c>
      <c r="K9902" t="s">
        <v>26235</v>
      </c>
      <c r="L9902" t="s">
        <v>56</v>
      </c>
      <c r="M9902">
        <v>4351.2906000000003</v>
      </c>
      <c r="N9902">
        <v>359</v>
      </c>
      <c r="O9902" t="s">
        <v>43</v>
      </c>
      <c r="P9902" t="s">
        <v>43</v>
      </c>
      <c r="Q9902" s="2">
        <v>43763</v>
      </c>
      <c r="R9902" t="s">
        <v>44</v>
      </c>
      <c r="S9902" t="s">
        <v>45</v>
      </c>
      <c r="T9902">
        <f>_xlfn.DAYS(Raw_data_US_healthcare[[#This Row],[Discharge Date]],Raw_data_US_healthcare[[#This Row],[Date of Admission]])</f>
        <v>23</v>
      </c>
    </row>
    <row r="9903" spans="1:20" x14ac:dyDescent="0.3">
      <c r="A9903" t="s">
        <v>26511</v>
      </c>
      <c r="B9903" t="s">
        <v>26236</v>
      </c>
      <c r="C9903">
        <v>41</v>
      </c>
      <c r="D9903" t="str">
        <f>IF(Raw_data_US_healthcare[[#This Row],[Age]]&lt;35,"Young",IF(Raw_data_US_healthcare[[#This Row],[Age]]&lt;60,"Middle","Senior"))</f>
        <v>Middle</v>
      </c>
      <c r="E9903" t="s">
        <v>16</v>
      </c>
      <c r="F9903" t="s">
        <v>113</v>
      </c>
      <c r="G9903" t="s">
        <v>113</v>
      </c>
      <c r="H9903" t="s">
        <v>18</v>
      </c>
      <c r="I9903" s="2">
        <v>43917</v>
      </c>
      <c r="J9903" t="s">
        <v>26237</v>
      </c>
      <c r="K9903" t="s">
        <v>5709</v>
      </c>
      <c r="L9903" t="s">
        <v>52</v>
      </c>
      <c r="M9903">
        <v>31156.988000000001</v>
      </c>
      <c r="N9903">
        <v>488</v>
      </c>
      <c r="O9903" t="s">
        <v>39</v>
      </c>
      <c r="P9903" t="s">
        <v>39</v>
      </c>
      <c r="Q9903" s="2">
        <v>43940</v>
      </c>
      <c r="R9903" t="s">
        <v>32</v>
      </c>
      <c r="S9903" t="s">
        <v>24</v>
      </c>
      <c r="T9903">
        <f>_xlfn.DAYS(Raw_data_US_healthcare[[#This Row],[Discharge Date]],Raw_data_US_healthcare[[#This Row],[Date of Admission]])</f>
        <v>23</v>
      </c>
    </row>
    <row r="9904" spans="1:20" x14ac:dyDescent="0.3">
      <c r="A9904" t="s">
        <v>26511</v>
      </c>
      <c r="B9904" t="s">
        <v>26238</v>
      </c>
      <c r="C9904">
        <v>27</v>
      </c>
      <c r="D9904" t="str">
        <f>IF(Raw_data_US_healthcare[[#This Row],[Age]]&lt;35,"Young",IF(Raw_data_US_healthcare[[#This Row],[Age]]&lt;60,"Middle","Senior"))</f>
        <v>Young</v>
      </c>
      <c r="E9904" t="s">
        <v>16</v>
      </c>
      <c r="F9904" t="s">
        <v>228</v>
      </c>
      <c r="G9904" t="s">
        <v>228</v>
      </c>
      <c r="H9904" t="s">
        <v>36</v>
      </c>
      <c r="I9904" s="2">
        <v>43538</v>
      </c>
      <c r="J9904" t="s">
        <v>26239</v>
      </c>
      <c r="K9904" t="s">
        <v>26240</v>
      </c>
      <c r="L9904" t="s">
        <v>60</v>
      </c>
      <c r="M9904">
        <v>12532.637199999999</v>
      </c>
      <c r="N9904">
        <v>259</v>
      </c>
      <c r="O9904" t="s">
        <v>22</v>
      </c>
      <c r="P9904" t="s">
        <v>22</v>
      </c>
      <c r="Q9904" s="2">
        <v>43546</v>
      </c>
      <c r="R9904" t="s">
        <v>83</v>
      </c>
      <c r="S9904" t="s">
        <v>45</v>
      </c>
      <c r="T9904">
        <f>_xlfn.DAYS(Raw_data_US_healthcare[[#This Row],[Discharge Date]],Raw_data_US_healthcare[[#This Row],[Date of Admission]])</f>
        <v>8</v>
      </c>
    </row>
    <row r="9905" spans="1:20" x14ac:dyDescent="0.3">
      <c r="A9905" t="s">
        <v>26512</v>
      </c>
      <c r="B9905" t="s">
        <v>26241</v>
      </c>
      <c r="C9905">
        <v>79</v>
      </c>
      <c r="D9905" t="str">
        <f>IF(Raw_data_US_healthcare[[#This Row],[Age]]&lt;35,"Young",IF(Raw_data_US_healthcare[[#This Row],[Age]]&lt;60,"Middle","Senior"))</f>
        <v>Senior</v>
      </c>
      <c r="E9905" t="s">
        <v>26</v>
      </c>
      <c r="F9905" t="s">
        <v>228</v>
      </c>
      <c r="G9905" t="s">
        <v>228</v>
      </c>
      <c r="H9905" t="s">
        <v>26516</v>
      </c>
      <c r="I9905" s="2">
        <v>44981</v>
      </c>
      <c r="J9905" t="s">
        <v>26242</v>
      </c>
      <c r="K9905" t="s">
        <v>26243</v>
      </c>
      <c r="L9905" t="s">
        <v>21</v>
      </c>
      <c r="M9905">
        <v>2547.9319</v>
      </c>
      <c r="N9905">
        <v>113</v>
      </c>
      <c r="O9905" t="s">
        <v>39</v>
      </c>
      <c r="P9905" t="s">
        <v>39</v>
      </c>
      <c r="Q9905" s="2">
        <v>44987</v>
      </c>
      <c r="R9905" t="s">
        <v>23</v>
      </c>
      <c r="S9905" t="s">
        <v>33</v>
      </c>
      <c r="T9905">
        <f>_xlfn.DAYS(Raw_data_US_healthcare[[#This Row],[Discharge Date]],Raw_data_US_healthcare[[#This Row],[Date of Admission]])</f>
        <v>6</v>
      </c>
    </row>
    <row r="9906" spans="1:20" x14ac:dyDescent="0.3">
      <c r="A9906" t="s">
        <v>26511</v>
      </c>
      <c r="B9906" t="s">
        <v>26244</v>
      </c>
      <c r="C9906">
        <v>57</v>
      </c>
      <c r="D9906" t="str">
        <f>IF(Raw_data_US_healthcare[[#This Row],[Age]]&lt;35,"Young",IF(Raw_data_US_healthcare[[#This Row],[Age]]&lt;60,"Middle","Senior"))</f>
        <v>Middle</v>
      </c>
      <c r="E9906" t="s">
        <v>16</v>
      </c>
      <c r="F9906" t="s">
        <v>35</v>
      </c>
      <c r="G9906" t="s">
        <v>35</v>
      </c>
      <c r="H9906" t="s">
        <v>26514</v>
      </c>
      <c r="I9906" s="2">
        <v>44818</v>
      </c>
      <c r="J9906" t="s">
        <v>26245</v>
      </c>
      <c r="K9906" t="s">
        <v>26246</v>
      </c>
      <c r="L9906" t="s">
        <v>52</v>
      </c>
      <c r="M9906">
        <v>23490.2778</v>
      </c>
      <c r="N9906">
        <v>448</v>
      </c>
      <c r="O9906" t="s">
        <v>22</v>
      </c>
      <c r="P9906" t="s">
        <v>22</v>
      </c>
      <c r="Q9906" s="2">
        <v>44819</v>
      </c>
      <c r="R9906" t="s">
        <v>32</v>
      </c>
      <c r="S9906" t="s">
        <v>45</v>
      </c>
      <c r="T9906">
        <f>_xlfn.DAYS(Raw_data_US_healthcare[[#This Row],[Discharge Date]],Raw_data_US_healthcare[[#This Row],[Date of Admission]])</f>
        <v>1</v>
      </c>
    </row>
    <row r="9907" spans="1:20" x14ac:dyDescent="0.3">
      <c r="A9907" t="s">
        <v>26511</v>
      </c>
      <c r="B9907" t="s">
        <v>26247</v>
      </c>
      <c r="C9907">
        <v>85</v>
      </c>
      <c r="D9907" t="str">
        <f>IF(Raw_data_US_healthcare[[#This Row],[Age]]&lt;35,"Young",IF(Raw_data_US_healthcare[[#This Row],[Age]]&lt;60,"Middle","Senior"))</f>
        <v>Senior</v>
      </c>
      <c r="E9907" t="s">
        <v>16</v>
      </c>
      <c r="F9907" t="s">
        <v>228</v>
      </c>
      <c r="G9907" t="s">
        <v>228</v>
      </c>
      <c r="H9907" t="s">
        <v>18</v>
      </c>
      <c r="I9907" s="2">
        <v>43438</v>
      </c>
      <c r="J9907" t="s">
        <v>26248</v>
      </c>
      <c r="K9907" t="s">
        <v>26249</v>
      </c>
      <c r="L9907" t="s">
        <v>21</v>
      </c>
      <c r="M9907">
        <v>33715.013200000001</v>
      </c>
      <c r="N9907">
        <v>251</v>
      </c>
      <c r="O9907" t="s">
        <v>43</v>
      </c>
      <c r="P9907" t="s">
        <v>43</v>
      </c>
      <c r="Q9907" s="2">
        <v>43452</v>
      </c>
      <c r="R9907" t="s">
        <v>48</v>
      </c>
      <c r="S9907" t="s">
        <v>24</v>
      </c>
      <c r="T9907">
        <f>_xlfn.DAYS(Raw_data_US_healthcare[[#This Row],[Discharge Date]],Raw_data_US_healthcare[[#This Row],[Date of Admission]])</f>
        <v>14</v>
      </c>
    </row>
    <row r="9908" spans="1:20" x14ac:dyDescent="0.3">
      <c r="A9908" t="s">
        <v>26511</v>
      </c>
      <c r="B9908" t="s">
        <v>26250</v>
      </c>
      <c r="C9908">
        <v>64</v>
      </c>
      <c r="D9908" t="str">
        <f>IF(Raw_data_US_healthcare[[#This Row],[Age]]&lt;35,"Young",IF(Raw_data_US_healthcare[[#This Row],[Age]]&lt;60,"Middle","Senior"))</f>
        <v>Senior</v>
      </c>
      <c r="E9908" t="s">
        <v>16</v>
      </c>
      <c r="F9908" t="s">
        <v>35</v>
      </c>
      <c r="G9908" t="s">
        <v>35</v>
      </c>
      <c r="H9908" t="s">
        <v>28</v>
      </c>
      <c r="I9908" s="2">
        <v>43657</v>
      </c>
      <c r="J9908" t="s">
        <v>26251</v>
      </c>
      <c r="K9908" t="s">
        <v>26252</v>
      </c>
      <c r="L9908" t="s">
        <v>21</v>
      </c>
      <c r="M9908">
        <v>24127.253400000001</v>
      </c>
      <c r="N9908">
        <v>442</v>
      </c>
      <c r="O9908" t="s">
        <v>39</v>
      </c>
      <c r="P9908" t="s">
        <v>39</v>
      </c>
      <c r="Q9908" s="2">
        <v>43663</v>
      </c>
      <c r="R9908" t="s">
        <v>83</v>
      </c>
      <c r="S9908" t="s">
        <v>24</v>
      </c>
      <c r="T9908">
        <f>_xlfn.DAYS(Raw_data_US_healthcare[[#This Row],[Discharge Date]],Raw_data_US_healthcare[[#This Row],[Date of Admission]])</f>
        <v>6</v>
      </c>
    </row>
    <row r="9909" spans="1:20" x14ac:dyDescent="0.3">
      <c r="A9909" t="s">
        <v>26511</v>
      </c>
      <c r="B9909" t="s">
        <v>26253</v>
      </c>
      <c r="C9909">
        <v>27</v>
      </c>
      <c r="D9909" t="str">
        <f>IF(Raw_data_US_healthcare[[#This Row],[Age]]&lt;35,"Young",IF(Raw_data_US_healthcare[[#This Row],[Age]]&lt;60,"Middle","Senior"))</f>
        <v>Young</v>
      </c>
      <c r="E9909" t="s">
        <v>16</v>
      </c>
      <c r="F9909" t="s">
        <v>88</v>
      </c>
      <c r="G9909" t="s">
        <v>88</v>
      </c>
      <c r="H9909" t="s">
        <v>18</v>
      </c>
      <c r="I9909" s="2">
        <v>44560</v>
      </c>
      <c r="J9909" t="s">
        <v>26254</v>
      </c>
      <c r="K9909" t="s">
        <v>18788</v>
      </c>
      <c r="L9909" t="s">
        <v>52</v>
      </c>
      <c r="M9909">
        <v>6896.8710000000001</v>
      </c>
      <c r="N9909">
        <v>244</v>
      </c>
      <c r="O9909" t="s">
        <v>43</v>
      </c>
      <c r="P9909" t="s">
        <v>43</v>
      </c>
      <c r="Q9909" s="2">
        <v>44588</v>
      </c>
      <c r="R9909" t="s">
        <v>83</v>
      </c>
      <c r="S9909" t="s">
        <v>24</v>
      </c>
      <c r="T9909">
        <f>_xlfn.DAYS(Raw_data_US_healthcare[[#This Row],[Discharge Date]],Raw_data_US_healthcare[[#This Row],[Date of Admission]])</f>
        <v>28</v>
      </c>
    </row>
    <row r="9910" spans="1:20" x14ac:dyDescent="0.3">
      <c r="A9910" t="s">
        <v>26512</v>
      </c>
      <c r="B9910" t="s">
        <v>26255</v>
      </c>
      <c r="C9910">
        <v>44</v>
      </c>
      <c r="D9910" t="str">
        <f>IF(Raw_data_US_healthcare[[#This Row],[Age]]&lt;35,"Young",IF(Raw_data_US_healthcare[[#This Row],[Age]]&lt;60,"Middle","Senior"))</f>
        <v>Middle</v>
      </c>
      <c r="E9910" t="s">
        <v>26</v>
      </c>
      <c r="F9910" t="s">
        <v>27</v>
      </c>
      <c r="G9910" t="s">
        <v>27</v>
      </c>
      <c r="H9910" t="s">
        <v>36</v>
      </c>
      <c r="I9910" s="2">
        <v>43615</v>
      </c>
      <c r="J9910" t="s">
        <v>26256</v>
      </c>
      <c r="K9910" t="s">
        <v>3624</v>
      </c>
      <c r="L9910" t="s">
        <v>52</v>
      </c>
      <c r="M9910">
        <v>23665.809600000001</v>
      </c>
      <c r="N9910">
        <v>454</v>
      </c>
      <c r="O9910" t="s">
        <v>22</v>
      </c>
      <c r="P9910" t="s">
        <v>22</v>
      </c>
      <c r="Q9910" s="2">
        <v>43633</v>
      </c>
      <c r="R9910" t="s">
        <v>32</v>
      </c>
      <c r="S9910" t="s">
        <v>24</v>
      </c>
      <c r="T9910">
        <f>_xlfn.DAYS(Raw_data_US_healthcare[[#This Row],[Discharge Date]],Raw_data_US_healthcare[[#This Row],[Date of Admission]])</f>
        <v>18</v>
      </c>
    </row>
    <row r="9911" spans="1:20" x14ac:dyDescent="0.3">
      <c r="A9911" t="s">
        <v>26512</v>
      </c>
      <c r="B9911" t="s">
        <v>26257</v>
      </c>
      <c r="C9911">
        <v>24</v>
      </c>
      <c r="D9911" t="str">
        <f>IF(Raw_data_US_healthcare[[#This Row],[Age]]&lt;35,"Young",IF(Raw_data_US_healthcare[[#This Row],[Age]]&lt;60,"Middle","Senior"))</f>
        <v>Young</v>
      </c>
      <c r="E9911" t="s">
        <v>26</v>
      </c>
      <c r="F9911" t="s">
        <v>113</v>
      </c>
      <c r="G9911" t="s">
        <v>113</v>
      </c>
      <c r="H9911" t="s">
        <v>28</v>
      </c>
      <c r="I9911" s="2">
        <v>44575</v>
      </c>
      <c r="J9911" t="s">
        <v>5429</v>
      </c>
      <c r="K9911" t="s">
        <v>5485</v>
      </c>
      <c r="L9911" t="s">
        <v>56</v>
      </c>
      <c r="M9911">
        <v>25552.0396</v>
      </c>
      <c r="N9911">
        <v>198</v>
      </c>
      <c r="O9911" t="s">
        <v>39</v>
      </c>
      <c r="P9911" t="s">
        <v>39</v>
      </c>
      <c r="Q9911" s="2">
        <v>44590</v>
      </c>
      <c r="R9911" t="s">
        <v>32</v>
      </c>
      <c r="S9911" t="s">
        <v>45</v>
      </c>
      <c r="T9911">
        <f>_xlfn.DAYS(Raw_data_US_healthcare[[#This Row],[Discharge Date]],Raw_data_US_healthcare[[#This Row],[Date of Admission]])</f>
        <v>15</v>
      </c>
    </row>
    <row r="9912" spans="1:20" x14ac:dyDescent="0.3">
      <c r="A9912" t="s">
        <v>26511</v>
      </c>
      <c r="B9912" t="s">
        <v>26258</v>
      </c>
      <c r="C9912">
        <v>85</v>
      </c>
      <c r="D9912" t="str">
        <f>IF(Raw_data_US_healthcare[[#This Row],[Age]]&lt;35,"Young",IF(Raw_data_US_healthcare[[#This Row],[Age]]&lt;60,"Middle","Senior"))</f>
        <v>Senior</v>
      </c>
      <c r="E9912" t="s">
        <v>16</v>
      </c>
      <c r="F9912" t="s">
        <v>228</v>
      </c>
      <c r="G9912" t="s">
        <v>228</v>
      </c>
      <c r="H9912" t="s">
        <v>26514</v>
      </c>
      <c r="I9912" s="2">
        <v>43414</v>
      </c>
      <c r="J9912" t="s">
        <v>26259</v>
      </c>
      <c r="K9912" t="s">
        <v>6619</v>
      </c>
      <c r="L9912" t="s">
        <v>21</v>
      </c>
      <c r="M9912">
        <v>28993.173200000001</v>
      </c>
      <c r="N9912">
        <v>495</v>
      </c>
      <c r="O9912" t="s">
        <v>43</v>
      </c>
      <c r="P9912" t="s">
        <v>43</v>
      </c>
      <c r="Q9912" s="2">
        <v>43426</v>
      </c>
      <c r="R9912" t="s">
        <v>32</v>
      </c>
      <c r="S9912" t="s">
        <v>33</v>
      </c>
      <c r="T9912">
        <f>_xlfn.DAYS(Raw_data_US_healthcare[[#This Row],[Discharge Date]],Raw_data_US_healthcare[[#This Row],[Date of Admission]])</f>
        <v>12</v>
      </c>
    </row>
    <row r="9913" spans="1:20" x14ac:dyDescent="0.3">
      <c r="A9913" t="s">
        <v>26511</v>
      </c>
      <c r="B9913" t="s">
        <v>18220</v>
      </c>
      <c r="C9913">
        <v>83</v>
      </c>
      <c r="D9913" t="str">
        <f>IF(Raw_data_US_healthcare[[#This Row],[Age]]&lt;35,"Young",IF(Raw_data_US_healthcare[[#This Row],[Age]]&lt;60,"Middle","Senior"))</f>
        <v>Senior</v>
      </c>
      <c r="E9913" t="s">
        <v>16</v>
      </c>
      <c r="F9913" t="s">
        <v>88</v>
      </c>
      <c r="G9913" t="s">
        <v>88</v>
      </c>
      <c r="H9913" t="s">
        <v>26516</v>
      </c>
      <c r="I9913" s="2">
        <v>43963</v>
      </c>
      <c r="J9913" t="s">
        <v>26260</v>
      </c>
      <c r="K9913" t="s">
        <v>10612</v>
      </c>
      <c r="L9913" t="s">
        <v>21</v>
      </c>
      <c r="M9913">
        <v>9652.1054000000004</v>
      </c>
      <c r="N9913">
        <v>219</v>
      </c>
      <c r="O9913" t="s">
        <v>39</v>
      </c>
      <c r="P9913" t="s">
        <v>39</v>
      </c>
      <c r="Q9913" s="2">
        <v>43992</v>
      </c>
      <c r="R9913" t="s">
        <v>32</v>
      </c>
      <c r="S9913" t="s">
        <v>45</v>
      </c>
      <c r="T9913">
        <f>_xlfn.DAYS(Raw_data_US_healthcare[[#This Row],[Discharge Date]],Raw_data_US_healthcare[[#This Row],[Date of Admission]])</f>
        <v>29</v>
      </c>
    </row>
    <row r="9914" spans="1:20" x14ac:dyDescent="0.3">
      <c r="A9914" t="s">
        <v>26511</v>
      </c>
      <c r="B9914" t="s">
        <v>26261</v>
      </c>
      <c r="C9914">
        <v>32</v>
      </c>
      <c r="D9914" t="str">
        <f>IF(Raw_data_US_healthcare[[#This Row],[Age]]&lt;35,"Young",IF(Raw_data_US_healthcare[[#This Row],[Age]]&lt;60,"Middle","Senior"))</f>
        <v>Young</v>
      </c>
      <c r="E9914" t="s">
        <v>16</v>
      </c>
      <c r="F9914" t="s">
        <v>88</v>
      </c>
      <c r="G9914" t="s">
        <v>88</v>
      </c>
      <c r="H9914" t="s">
        <v>28</v>
      </c>
      <c r="I9914" s="2">
        <v>44211</v>
      </c>
      <c r="J9914" t="s">
        <v>4155</v>
      </c>
      <c r="K9914" t="s">
        <v>26262</v>
      </c>
      <c r="L9914" t="s">
        <v>60</v>
      </c>
      <c r="M9914">
        <v>5091.2848000000004</v>
      </c>
      <c r="N9914">
        <v>234</v>
      </c>
      <c r="O9914" t="s">
        <v>39</v>
      </c>
      <c r="P9914" t="s">
        <v>39</v>
      </c>
      <c r="Q9914" s="2">
        <v>44233</v>
      </c>
      <c r="R9914" t="s">
        <v>83</v>
      </c>
      <c r="S9914" t="s">
        <v>24</v>
      </c>
      <c r="T9914">
        <f>_xlfn.DAYS(Raw_data_US_healthcare[[#This Row],[Discharge Date]],Raw_data_US_healthcare[[#This Row],[Date of Admission]])</f>
        <v>22</v>
      </c>
    </row>
    <row r="9915" spans="1:20" x14ac:dyDescent="0.3">
      <c r="A9915" t="s">
        <v>26512</v>
      </c>
      <c r="B9915" t="s">
        <v>26263</v>
      </c>
      <c r="C9915">
        <v>77</v>
      </c>
      <c r="D9915" t="str">
        <f>IF(Raw_data_US_healthcare[[#This Row],[Age]]&lt;35,"Young",IF(Raw_data_US_healthcare[[#This Row],[Age]]&lt;60,"Middle","Senior"))</f>
        <v>Senior</v>
      </c>
      <c r="E9915" t="s">
        <v>26</v>
      </c>
      <c r="F9915" t="s">
        <v>88</v>
      </c>
      <c r="G9915" t="s">
        <v>88</v>
      </c>
      <c r="H9915" t="s">
        <v>26516</v>
      </c>
      <c r="I9915" s="2">
        <v>43582</v>
      </c>
      <c r="J9915" t="s">
        <v>26264</v>
      </c>
      <c r="K9915" t="s">
        <v>3381</v>
      </c>
      <c r="L9915" t="s">
        <v>60</v>
      </c>
      <c r="M9915">
        <v>19100.803400000001</v>
      </c>
      <c r="N9915">
        <v>485</v>
      </c>
      <c r="O9915" t="s">
        <v>39</v>
      </c>
      <c r="P9915" t="s">
        <v>39</v>
      </c>
      <c r="Q9915" s="2">
        <v>43587</v>
      </c>
      <c r="R9915" t="s">
        <v>23</v>
      </c>
      <c r="S9915" t="s">
        <v>24</v>
      </c>
      <c r="T9915">
        <f>_xlfn.DAYS(Raw_data_US_healthcare[[#This Row],[Discharge Date]],Raw_data_US_healthcare[[#This Row],[Date of Admission]])</f>
        <v>5</v>
      </c>
    </row>
    <row r="9916" spans="1:20" x14ac:dyDescent="0.3">
      <c r="A9916" t="s">
        <v>26512</v>
      </c>
      <c r="B9916" t="s">
        <v>26265</v>
      </c>
      <c r="C9916">
        <v>80</v>
      </c>
      <c r="D9916" t="str">
        <f>IF(Raw_data_US_healthcare[[#This Row],[Age]]&lt;35,"Young",IF(Raw_data_US_healthcare[[#This Row],[Age]]&lt;60,"Middle","Senior"))</f>
        <v>Senior</v>
      </c>
      <c r="E9916" t="s">
        <v>26</v>
      </c>
      <c r="F9916" t="s">
        <v>49</v>
      </c>
      <c r="G9916" t="s">
        <v>49</v>
      </c>
      <c r="H9916" t="s">
        <v>26516</v>
      </c>
      <c r="I9916" s="2">
        <v>43911</v>
      </c>
      <c r="J9916" t="s">
        <v>26266</v>
      </c>
      <c r="K9916" t="s">
        <v>5214</v>
      </c>
      <c r="L9916" t="s">
        <v>52</v>
      </c>
      <c r="M9916">
        <v>8255.9465</v>
      </c>
      <c r="N9916">
        <v>279</v>
      </c>
      <c r="O9916" t="s">
        <v>39</v>
      </c>
      <c r="P9916" t="s">
        <v>39</v>
      </c>
      <c r="Q9916" s="2">
        <v>43924</v>
      </c>
      <c r="R9916" t="s">
        <v>23</v>
      </c>
      <c r="S9916" t="s">
        <v>24</v>
      </c>
      <c r="T9916">
        <f>_xlfn.DAYS(Raw_data_US_healthcare[[#This Row],[Discharge Date]],Raw_data_US_healthcare[[#This Row],[Date of Admission]])</f>
        <v>13</v>
      </c>
    </row>
    <row r="9917" spans="1:20" x14ac:dyDescent="0.3">
      <c r="A9917" t="s">
        <v>26512</v>
      </c>
      <c r="B9917" t="s">
        <v>26267</v>
      </c>
      <c r="C9917">
        <v>19</v>
      </c>
      <c r="D9917" t="str">
        <f>IF(Raw_data_US_healthcare[[#This Row],[Age]]&lt;35,"Young",IF(Raw_data_US_healthcare[[#This Row],[Age]]&lt;60,"Middle","Senior"))</f>
        <v>Young</v>
      </c>
      <c r="E9917" t="s">
        <v>26</v>
      </c>
      <c r="F9917" t="s">
        <v>35</v>
      </c>
      <c r="G9917" t="s">
        <v>35</v>
      </c>
      <c r="H9917" t="s">
        <v>18</v>
      </c>
      <c r="I9917" s="2">
        <v>44841</v>
      </c>
      <c r="J9917" t="s">
        <v>26268</v>
      </c>
      <c r="K9917" t="s">
        <v>9731</v>
      </c>
      <c r="L9917" t="s">
        <v>52</v>
      </c>
      <c r="M9917">
        <v>24396.5798</v>
      </c>
      <c r="N9917">
        <v>296</v>
      </c>
      <c r="O9917" t="s">
        <v>22</v>
      </c>
      <c r="P9917" t="s">
        <v>22</v>
      </c>
      <c r="Q9917" s="2">
        <v>44841</v>
      </c>
      <c r="R9917" t="s">
        <v>44</v>
      </c>
      <c r="S9917" t="s">
        <v>33</v>
      </c>
      <c r="T9917">
        <f>_xlfn.DAYS(Raw_data_US_healthcare[[#This Row],[Discharge Date]],Raw_data_US_healthcare[[#This Row],[Date of Admission]])</f>
        <v>0</v>
      </c>
    </row>
    <row r="9918" spans="1:20" x14ac:dyDescent="0.3">
      <c r="A9918" t="s">
        <v>26512</v>
      </c>
      <c r="B9918" t="s">
        <v>12186</v>
      </c>
      <c r="C9918">
        <v>65</v>
      </c>
      <c r="D9918" t="str">
        <f>IF(Raw_data_US_healthcare[[#This Row],[Age]]&lt;35,"Young",IF(Raw_data_US_healthcare[[#This Row],[Age]]&lt;60,"Middle","Senior"))</f>
        <v>Senior</v>
      </c>
      <c r="E9918" t="s">
        <v>26</v>
      </c>
      <c r="F9918" t="s">
        <v>27</v>
      </c>
      <c r="G9918" t="s">
        <v>27</v>
      </c>
      <c r="H9918" t="s">
        <v>26516</v>
      </c>
      <c r="I9918" s="2">
        <v>44246</v>
      </c>
      <c r="J9918" t="s">
        <v>26269</v>
      </c>
      <c r="K9918" t="s">
        <v>26270</v>
      </c>
      <c r="L9918" t="s">
        <v>21</v>
      </c>
      <c r="M9918">
        <v>18169.564399999999</v>
      </c>
      <c r="N9918">
        <v>199</v>
      </c>
      <c r="O9918" t="s">
        <v>39</v>
      </c>
      <c r="P9918" t="s">
        <v>39</v>
      </c>
      <c r="Q9918" s="2">
        <v>44254</v>
      </c>
      <c r="R9918" t="s">
        <v>32</v>
      </c>
      <c r="S9918" t="s">
        <v>45</v>
      </c>
      <c r="T9918">
        <f>_xlfn.DAYS(Raw_data_US_healthcare[[#This Row],[Discharge Date]],Raw_data_US_healthcare[[#This Row],[Date of Admission]])</f>
        <v>8</v>
      </c>
    </row>
    <row r="9919" spans="1:20" x14ac:dyDescent="0.3">
      <c r="A9919" t="s">
        <v>26512</v>
      </c>
      <c r="B9919" t="s">
        <v>26271</v>
      </c>
      <c r="C9919">
        <v>85</v>
      </c>
      <c r="D9919" t="str">
        <f>IF(Raw_data_US_healthcare[[#This Row],[Age]]&lt;35,"Young",IF(Raw_data_US_healthcare[[#This Row],[Age]]&lt;60,"Middle","Senior"))</f>
        <v>Senior</v>
      </c>
      <c r="E9919" t="s">
        <v>26</v>
      </c>
      <c r="F9919" t="s">
        <v>17</v>
      </c>
      <c r="G9919" t="s">
        <v>17</v>
      </c>
      <c r="H9919" t="s">
        <v>26516</v>
      </c>
      <c r="I9919" s="2">
        <v>43659</v>
      </c>
      <c r="J9919" t="s">
        <v>26272</v>
      </c>
      <c r="K9919" t="s">
        <v>26273</v>
      </c>
      <c r="L9919" t="s">
        <v>21</v>
      </c>
      <c r="M9919">
        <v>23184.242699999999</v>
      </c>
      <c r="N9919">
        <v>219</v>
      </c>
      <c r="O9919" t="s">
        <v>39</v>
      </c>
      <c r="P9919" t="s">
        <v>39</v>
      </c>
      <c r="Q9919" s="2">
        <v>43688</v>
      </c>
      <c r="R9919" t="s">
        <v>44</v>
      </c>
      <c r="S9919" t="s">
        <v>45</v>
      </c>
      <c r="T9919">
        <f>_xlfn.DAYS(Raw_data_US_healthcare[[#This Row],[Discharge Date]],Raw_data_US_healthcare[[#This Row],[Date of Admission]])</f>
        <v>29</v>
      </c>
    </row>
    <row r="9920" spans="1:20" x14ac:dyDescent="0.3">
      <c r="A9920" t="s">
        <v>26512</v>
      </c>
      <c r="B9920" t="s">
        <v>26274</v>
      </c>
      <c r="C9920">
        <v>21</v>
      </c>
      <c r="D9920" t="str">
        <f>IF(Raw_data_US_healthcare[[#This Row],[Age]]&lt;35,"Young",IF(Raw_data_US_healthcare[[#This Row],[Age]]&lt;60,"Middle","Senior"))</f>
        <v>Young</v>
      </c>
      <c r="E9920" t="s">
        <v>26</v>
      </c>
      <c r="F9920" t="s">
        <v>17</v>
      </c>
      <c r="G9920" t="s">
        <v>17</v>
      </c>
      <c r="H9920" t="s">
        <v>26516</v>
      </c>
      <c r="I9920" s="2">
        <v>43523</v>
      </c>
      <c r="J9920" t="s">
        <v>26275</v>
      </c>
      <c r="K9920" t="s">
        <v>26276</v>
      </c>
      <c r="L9920" t="s">
        <v>60</v>
      </c>
      <c r="M9920">
        <v>33730.422500000001</v>
      </c>
      <c r="N9920">
        <v>360</v>
      </c>
      <c r="O9920" t="s">
        <v>39</v>
      </c>
      <c r="P9920" t="s">
        <v>26724</v>
      </c>
      <c r="Q9920" s="2">
        <v>43531</v>
      </c>
      <c r="R9920" t="s">
        <v>23</v>
      </c>
      <c r="S9920" t="s">
        <v>33</v>
      </c>
      <c r="T9920">
        <f>_xlfn.DAYS(Raw_data_US_healthcare[[#This Row],[Discharge Date]],Raw_data_US_healthcare[[#This Row],[Date of Admission]])</f>
        <v>8</v>
      </c>
    </row>
    <row r="9921" spans="1:20" x14ac:dyDescent="0.3">
      <c r="A9921" t="s">
        <v>26511</v>
      </c>
      <c r="B9921" t="s">
        <v>26277</v>
      </c>
      <c r="C9921">
        <v>38</v>
      </c>
      <c r="D9921" t="str">
        <f>IF(Raw_data_US_healthcare[[#This Row],[Age]]&lt;35,"Young",IF(Raw_data_US_healthcare[[#This Row],[Age]]&lt;60,"Middle","Senior"))</f>
        <v>Middle</v>
      </c>
      <c r="E9921" t="s">
        <v>16</v>
      </c>
      <c r="F9921" t="s">
        <v>17</v>
      </c>
      <c r="G9921" t="s">
        <v>17</v>
      </c>
      <c r="H9921" t="s">
        <v>28</v>
      </c>
      <c r="I9921" s="2">
        <v>43502</v>
      </c>
      <c r="J9921" t="s">
        <v>26278</v>
      </c>
      <c r="K9921" t="s">
        <v>26279</v>
      </c>
      <c r="L9921" t="s">
        <v>31</v>
      </c>
      <c r="M9921">
        <v>1552.6034</v>
      </c>
      <c r="N9921">
        <v>415</v>
      </c>
      <c r="O9921" t="s">
        <v>22</v>
      </c>
      <c r="P9921" t="s">
        <v>22</v>
      </c>
      <c r="Q9921" s="2">
        <v>43507</v>
      </c>
      <c r="R9921" t="s">
        <v>32</v>
      </c>
      <c r="S9921" t="s">
        <v>33</v>
      </c>
      <c r="T9921">
        <f>_xlfn.DAYS(Raw_data_US_healthcare[[#This Row],[Discharge Date]],Raw_data_US_healthcare[[#This Row],[Date of Admission]])</f>
        <v>5</v>
      </c>
    </row>
    <row r="9922" spans="1:20" x14ac:dyDescent="0.3">
      <c r="A9922" t="s">
        <v>26512</v>
      </c>
      <c r="B9922" t="s">
        <v>26280</v>
      </c>
      <c r="C9922">
        <v>50</v>
      </c>
      <c r="D9922" t="str">
        <f>IF(Raw_data_US_healthcare[[#This Row],[Age]]&lt;35,"Young",IF(Raw_data_US_healthcare[[#This Row],[Age]]&lt;60,"Middle","Senior"))</f>
        <v>Middle</v>
      </c>
      <c r="E9922" t="s">
        <v>26</v>
      </c>
      <c r="F9922" t="s">
        <v>88</v>
      </c>
      <c r="G9922" t="s">
        <v>88</v>
      </c>
      <c r="H9922" t="s">
        <v>18</v>
      </c>
      <c r="I9922" s="2">
        <v>43421</v>
      </c>
      <c r="J9922" t="s">
        <v>26281</v>
      </c>
      <c r="K9922" t="s">
        <v>26282</v>
      </c>
      <c r="L9922" t="s">
        <v>31</v>
      </c>
      <c r="M9922">
        <v>25183.678800000002</v>
      </c>
      <c r="N9922">
        <v>178</v>
      </c>
      <c r="O9922" t="s">
        <v>39</v>
      </c>
      <c r="P9922" t="s">
        <v>26724</v>
      </c>
      <c r="Q9922" s="2">
        <v>43438</v>
      </c>
      <c r="R9922" t="s">
        <v>32</v>
      </c>
      <c r="S9922" t="s">
        <v>24</v>
      </c>
      <c r="T9922">
        <f>_xlfn.DAYS(Raw_data_US_healthcare[[#This Row],[Discharge Date]],Raw_data_US_healthcare[[#This Row],[Date of Admission]])</f>
        <v>17</v>
      </c>
    </row>
    <row r="9923" spans="1:20" x14ac:dyDescent="0.3">
      <c r="A9923" t="s">
        <v>26512</v>
      </c>
      <c r="B9923" t="s">
        <v>26283</v>
      </c>
      <c r="C9923">
        <v>25</v>
      </c>
      <c r="D9923" t="str">
        <f>IF(Raw_data_US_healthcare[[#This Row],[Age]]&lt;35,"Young",IF(Raw_data_US_healthcare[[#This Row],[Age]]&lt;60,"Middle","Senior"))</f>
        <v>Young</v>
      </c>
      <c r="E9923" t="s">
        <v>26</v>
      </c>
      <c r="F9923" t="s">
        <v>35</v>
      </c>
      <c r="G9923" t="s">
        <v>35</v>
      </c>
      <c r="H9923" t="s">
        <v>36</v>
      </c>
      <c r="I9923" s="2">
        <v>44750</v>
      </c>
      <c r="J9923" t="s">
        <v>7841</v>
      </c>
      <c r="K9923" t="s">
        <v>12725</v>
      </c>
      <c r="L9923" t="s">
        <v>60</v>
      </c>
      <c r="M9923">
        <v>3826.9178999999999</v>
      </c>
      <c r="N9923">
        <v>131</v>
      </c>
      <c r="O9923" t="s">
        <v>22</v>
      </c>
      <c r="P9923" t="s">
        <v>22</v>
      </c>
      <c r="Q9923" s="2">
        <v>44769</v>
      </c>
      <c r="R9923" t="s">
        <v>23</v>
      </c>
      <c r="S9923" t="s">
        <v>45</v>
      </c>
      <c r="T9923">
        <f>_xlfn.DAYS(Raw_data_US_healthcare[[#This Row],[Discharge Date]],Raw_data_US_healthcare[[#This Row],[Date of Admission]])</f>
        <v>19</v>
      </c>
    </row>
    <row r="9924" spans="1:20" x14ac:dyDescent="0.3">
      <c r="A9924" t="s">
        <v>26512</v>
      </c>
      <c r="B9924" t="s">
        <v>26284</v>
      </c>
      <c r="C9924">
        <v>67</v>
      </c>
      <c r="D9924" t="str">
        <f>IF(Raw_data_US_healthcare[[#This Row],[Age]]&lt;35,"Young",IF(Raw_data_US_healthcare[[#This Row],[Age]]&lt;60,"Middle","Senior"))</f>
        <v>Senior</v>
      </c>
      <c r="E9924" t="s">
        <v>26</v>
      </c>
      <c r="F9924" t="s">
        <v>27</v>
      </c>
      <c r="G9924" t="s">
        <v>27</v>
      </c>
      <c r="H9924" t="s">
        <v>69</v>
      </c>
      <c r="I9924" s="2">
        <v>43941</v>
      </c>
      <c r="J9924" t="s">
        <v>26285</v>
      </c>
      <c r="K9924" t="s">
        <v>26286</v>
      </c>
      <c r="L9924" t="s">
        <v>56</v>
      </c>
      <c r="M9924">
        <v>65167.404300000002</v>
      </c>
      <c r="N9924">
        <v>307</v>
      </c>
      <c r="O9924" t="s">
        <v>22</v>
      </c>
      <c r="P9924" t="s">
        <v>22</v>
      </c>
      <c r="Q9924" s="2">
        <v>43953</v>
      </c>
      <c r="R9924" t="s">
        <v>32</v>
      </c>
      <c r="S9924" t="s">
        <v>24</v>
      </c>
      <c r="T9924">
        <f>_xlfn.DAYS(Raw_data_US_healthcare[[#This Row],[Discharge Date]],Raw_data_US_healthcare[[#This Row],[Date of Admission]])</f>
        <v>12</v>
      </c>
    </row>
    <row r="9925" spans="1:20" x14ac:dyDescent="0.3">
      <c r="A9925" t="s">
        <v>26511</v>
      </c>
      <c r="B9925" t="s">
        <v>26287</v>
      </c>
      <c r="C9925">
        <v>81</v>
      </c>
      <c r="D9925" t="str">
        <f>IF(Raw_data_US_healthcare[[#This Row],[Age]]&lt;35,"Young",IF(Raw_data_US_healthcare[[#This Row],[Age]]&lt;60,"Middle","Senior"))</f>
        <v>Senior</v>
      </c>
      <c r="E9925" t="s">
        <v>16</v>
      </c>
      <c r="F9925" t="s">
        <v>17</v>
      </c>
      <c r="G9925" t="s">
        <v>17</v>
      </c>
      <c r="H9925" t="s">
        <v>26514</v>
      </c>
      <c r="I9925" s="2">
        <v>45136</v>
      </c>
      <c r="J9925" t="s">
        <v>26288</v>
      </c>
      <c r="K9925" t="s">
        <v>3869</v>
      </c>
      <c r="L9925" t="s">
        <v>56</v>
      </c>
      <c r="M9925">
        <v>16395.200799999999</v>
      </c>
      <c r="N9925">
        <v>251</v>
      </c>
      <c r="O9925" t="s">
        <v>43</v>
      </c>
      <c r="P9925" t="s">
        <v>43</v>
      </c>
      <c r="Q9925" s="2">
        <v>45155</v>
      </c>
      <c r="R9925" t="s">
        <v>48</v>
      </c>
      <c r="S9925" t="s">
        <v>24</v>
      </c>
      <c r="T9925">
        <f>_xlfn.DAYS(Raw_data_US_healthcare[[#This Row],[Discharge Date]],Raw_data_US_healthcare[[#This Row],[Date of Admission]])</f>
        <v>19</v>
      </c>
    </row>
    <row r="9926" spans="1:20" x14ac:dyDescent="0.3">
      <c r="A9926" t="s">
        <v>26511</v>
      </c>
      <c r="B9926" t="s">
        <v>6064</v>
      </c>
      <c r="C9926">
        <v>39</v>
      </c>
      <c r="D9926" t="str">
        <f>IF(Raw_data_US_healthcare[[#This Row],[Age]]&lt;35,"Young",IF(Raw_data_US_healthcare[[#This Row],[Age]]&lt;60,"Middle","Senior"))</f>
        <v>Middle</v>
      </c>
      <c r="E9926" t="s">
        <v>16</v>
      </c>
      <c r="F9926" t="s">
        <v>150</v>
      </c>
      <c r="G9926" t="s">
        <v>62</v>
      </c>
      <c r="H9926" t="s">
        <v>36</v>
      </c>
      <c r="I9926" s="2">
        <v>44214</v>
      </c>
      <c r="J9926" t="s">
        <v>26289</v>
      </c>
      <c r="K9926" t="s">
        <v>26290</v>
      </c>
      <c r="L9926" t="s">
        <v>56</v>
      </c>
      <c r="M9926">
        <v>3242.9852000000001</v>
      </c>
      <c r="N9926">
        <v>271</v>
      </c>
      <c r="O9926" t="s">
        <v>22</v>
      </c>
      <c r="P9926" t="s">
        <v>22</v>
      </c>
      <c r="Q9926" s="2">
        <v>44222</v>
      </c>
      <c r="R9926" t="s">
        <v>44</v>
      </c>
      <c r="S9926" t="s">
        <v>45</v>
      </c>
      <c r="T9926">
        <f>_xlfn.DAYS(Raw_data_US_healthcare[[#This Row],[Discharge Date]],Raw_data_US_healthcare[[#This Row],[Date of Admission]])</f>
        <v>8</v>
      </c>
    </row>
    <row r="9927" spans="1:20" x14ac:dyDescent="0.3">
      <c r="A9927" t="s">
        <v>26512</v>
      </c>
      <c r="B9927" t="s">
        <v>26291</v>
      </c>
      <c r="C9927">
        <v>45</v>
      </c>
      <c r="D9927" t="str">
        <f>IF(Raw_data_US_healthcare[[#This Row],[Age]]&lt;35,"Young",IF(Raw_data_US_healthcare[[#This Row],[Age]]&lt;60,"Middle","Senior"))</f>
        <v>Middle</v>
      </c>
      <c r="E9927" t="s">
        <v>26</v>
      </c>
      <c r="F9927" t="s">
        <v>35</v>
      </c>
      <c r="G9927" t="s">
        <v>35</v>
      </c>
      <c r="H9927" t="s">
        <v>36</v>
      </c>
      <c r="I9927" s="2">
        <v>44621</v>
      </c>
      <c r="J9927" t="s">
        <v>26292</v>
      </c>
      <c r="K9927" t="s">
        <v>12040</v>
      </c>
      <c r="L9927" t="s">
        <v>60</v>
      </c>
      <c r="M9927">
        <v>1253.5293999999999</v>
      </c>
      <c r="N9927">
        <v>429</v>
      </c>
      <c r="O9927" t="s">
        <v>22</v>
      </c>
      <c r="P9927" t="s">
        <v>22</v>
      </c>
      <c r="Q9927" s="2">
        <v>44636</v>
      </c>
      <c r="R9927" t="s">
        <v>23</v>
      </c>
      <c r="S9927" t="s">
        <v>33</v>
      </c>
      <c r="T9927">
        <f>_xlfn.DAYS(Raw_data_US_healthcare[[#This Row],[Discharge Date]],Raw_data_US_healthcare[[#This Row],[Date of Admission]])</f>
        <v>15</v>
      </c>
    </row>
    <row r="9928" spans="1:20" x14ac:dyDescent="0.3">
      <c r="A9928" t="s">
        <v>26512</v>
      </c>
      <c r="B9928" t="s">
        <v>26293</v>
      </c>
      <c r="C9928">
        <v>30</v>
      </c>
      <c r="D9928" t="str">
        <f>IF(Raw_data_US_healthcare[[#This Row],[Age]]&lt;35,"Young",IF(Raw_data_US_healthcare[[#This Row],[Age]]&lt;60,"Middle","Senior"))</f>
        <v>Young</v>
      </c>
      <c r="E9928" t="s">
        <v>26</v>
      </c>
      <c r="F9928" t="s">
        <v>88</v>
      </c>
      <c r="G9928" t="s">
        <v>88</v>
      </c>
      <c r="H9928" t="s">
        <v>28</v>
      </c>
      <c r="I9928" s="2">
        <v>45184</v>
      </c>
      <c r="J9928" t="s">
        <v>26294</v>
      </c>
      <c r="K9928" t="s">
        <v>26295</v>
      </c>
      <c r="L9928" t="s">
        <v>31</v>
      </c>
      <c r="M9928">
        <v>42677.457799999996</v>
      </c>
      <c r="N9928">
        <v>201</v>
      </c>
      <c r="O9928" t="s">
        <v>39</v>
      </c>
      <c r="P9928" t="s">
        <v>26724</v>
      </c>
      <c r="Q9928" s="2">
        <v>45185</v>
      </c>
      <c r="R9928" t="s">
        <v>48</v>
      </c>
      <c r="S9928" t="s">
        <v>33</v>
      </c>
      <c r="T9928">
        <f>_xlfn.DAYS(Raw_data_US_healthcare[[#This Row],[Discharge Date]],Raw_data_US_healthcare[[#This Row],[Date of Admission]])</f>
        <v>1</v>
      </c>
    </row>
    <row r="9929" spans="1:20" x14ac:dyDescent="0.3">
      <c r="A9929" t="s">
        <v>26512</v>
      </c>
      <c r="B9929" t="s">
        <v>22661</v>
      </c>
      <c r="C9929">
        <v>63</v>
      </c>
      <c r="D9929" t="str">
        <f>IF(Raw_data_US_healthcare[[#This Row],[Age]]&lt;35,"Young",IF(Raw_data_US_healthcare[[#This Row],[Age]]&lt;60,"Middle","Senior"))</f>
        <v>Senior</v>
      </c>
      <c r="E9929" t="s">
        <v>26</v>
      </c>
      <c r="F9929" t="s">
        <v>88</v>
      </c>
      <c r="G9929" t="s">
        <v>88</v>
      </c>
      <c r="H9929" t="s">
        <v>26516</v>
      </c>
      <c r="I9929" s="2">
        <v>45153</v>
      </c>
      <c r="J9929" t="s">
        <v>26296</v>
      </c>
      <c r="K9929" t="s">
        <v>26297</v>
      </c>
      <c r="L9929" t="s">
        <v>60</v>
      </c>
      <c r="M9929">
        <v>7838.7520000000004</v>
      </c>
      <c r="N9929">
        <v>130</v>
      </c>
      <c r="O9929" t="s">
        <v>39</v>
      </c>
      <c r="P9929" t="s">
        <v>26724</v>
      </c>
      <c r="Q9929" s="2">
        <v>45165</v>
      </c>
      <c r="R9929" t="s">
        <v>83</v>
      </c>
      <c r="S9929" t="s">
        <v>45</v>
      </c>
      <c r="T9929">
        <f>_xlfn.DAYS(Raw_data_US_healthcare[[#This Row],[Discharge Date]],Raw_data_US_healthcare[[#This Row],[Date of Admission]])</f>
        <v>12</v>
      </c>
    </row>
    <row r="9930" spans="1:20" x14ac:dyDescent="0.3">
      <c r="A9930" t="s">
        <v>26512</v>
      </c>
      <c r="B9930" t="s">
        <v>26298</v>
      </c>
      <c r="C9930">
        <v>84</v>
      </c>
      <c r="D9930" t="str">
        <f>IF(Raw_data_US_healthcare[[#This Row],[Age]]&lt;35,"Young",IF(Raw_data_US_healthcare[[#This Row],[Age]]&lt;60,"Middle","Senior"))</f>
        <v>Senior</v>
      </c>
      <c r="E9930" t="s">
        <v>26</v>
      </c>
      <c r="F9930" t="s">
        <v>17</v>
      </c>
      <c r="G9930" t="s">
        <v>17</v>
      </c>
      <c r="H9930" t="s">
        <v>26514</v>
      </c>
      <c r="I9930" s="2">
        <v>43495</v>
      </c>
      <c r="J9930" t="s">
        <v>277</v>
      </c>
      <c r="K9930" t="s">
        <v>8142</v>
      </c>
      <c r="L9930" t="s">
        <v>56</v>
      </c>
      <c r="M9930">
        <v>17000.358400000001</v>
      </c>
      <c r="N9930">
        <v>148</v>
      </c>
      <c r="O9930" t="s">
        <v>43</v>
      </c>
      <c r="P9930" t="s">
        <v>43</v>
      </c>
      <c r="Q9930" s="2">
        <v>43523</v>
      </c>
      <c r="R9930" t="s">
        <v>48</v>
      </c>
      <c r="S9930" t="s">
        <v>33</v>
      </c>
      <c r="T9930">
        <f>_xlfn.DAYS(Raw_data_US_healthcare[[#This Row],[Discharge Date]],Raw_data_US_healthcare[[#This Row],[Date of Admission]])</f>
        <v>28</v>
      </c>
    </row>
    <row r="9931" spans="1:20" x14ac:dyDescent="0.3">
      <c r="A9931" t="s">
        <v>26512</v>
      </c>
      <c r="B9931" t="s">
        <v>26299</v>
      </c>
      <c r="C9931">
        <v>81</v>
      </c>
      <c r="D9931" t="str">
        <f>IF(Raw_data_US_healthcare[[#This Row],[Age]]&lt;35,"Young",IF(Raw_data_US_healthcare[[#This Row],[Age]]&lt;60,"Middle","Senior"))</f>
        <v>Senior</v>
      </c>
      <c r="E9931" t="s">
        <v>26</v>
      </c>
      <c r="F9931" t="s">
        <v>27</v>
      </c>
      <c r="G9931" t="s">
        <v>27</v>
      </c>
      <c r="H9931" t="s">
        <v>26514</v>
      </c>
      <c r="I9931" s="2">
        <v>44466</v>
      </c>
      <c r="J9931" t="s">
        <v>17275</v>
      </c>
      <c r="K9931" t="s">
        <v>26300</v>
      </c>
      <c r="L9931" t="s">
        <v>52</v>
      </c>
      <c r="M9931">
        <v>19795.989099999999</v>
      </c>
      <c r="N9931">
        <v>478</v>
      </c>
      <c r="O9931" t="s">
        <v>22</v>
      </c>
      <c r="P9931" t="s">
        <v>22</v>
      </c>
      <c r="Q9931" s="2">
        <v>44470</v>
      </c>
      <c r="R9931" t="s">
        <v>23</v>
      </c>
      <c r="S9931" t="s">
        <v>33</v>
      </c>
      <c r="T9931">
        <f>_xlfn.DAYS(Raw_data_US_healthcare[[#This Row],[Discharge Date]],Raw_data_US_healthcare[[#This Row],[Date of Admission]])</f>
        <v>4</v>
      </c>
    </row>
    <row r="9932" spans="1:20" x14ac:dyDescent="0.3">
      <c r="A9932" t="s">
        <v>26511</v>
      </c>
      <c r="B9932" t="s">
        <v>26301</v>
      </c>
      <c r="C9932">
        <v>71</v>
      </c>
      <c r="D9932" t="str">
        <f>IF(Raw_data_US_healthcare[[#This Row],[Age]]&lt;35,"Young",IF(Raw_data_US_healthcare[[#This Row],[Age]]&lt;60,"Middle","Senior"))</f>
        <v>Senior</v>
      </c>
      <c r="E9932" t="s">
        <v>16</v>
      </c>
      <c r="F9932" t="s">
        <v>150</v>
      </c>
      <c r="G9932" t="s">
        <v>62</v>
      </c>
      <c r="H9932" t="s">
        <v>36</v>
      </c>
      <c r="I9932" s="2">
        <v>44890</v>
      </c>
      <c r="J9932" t="s">
        <v>26302</v>
      </c>
      <c r="K9932" t="s">
        <v>26303</v>
      </c>
      <c r="L9932" t="s">
        <v>31</v>
      </c>
      <c r="M9932">
        <v>12323.467199999999</v>
      </c>
      <c r="N9932">
        <v>386</v>
      </c>
      <c r="O9932" t="s">
        <v>22</v>
      </c>
      <c r="P9932" t="s">
        <v>22</v>
      </c>
      <c r="Q9932" s="2">
        <v>44909</v>
      </c>
      <c r="R9932" t="s">
        <v>23</v>
      </c>
      <c r="S9932" t="s">
        <v>24</v>
      </c>
      <c r="T9932">
        <f>_xlfn.DAYS(Raw_data_US_healthcare[[#This Row],[Discharge Date]],Raw_data_US_healthcare[[#This Row],[Date of Admission]])</f>
        <v>19</v>
      </c>
    </row>
    <row r="9933" spans="1:20" x14ac:dyDescent="0.3">
      <c r="A9933" t="s">
        <v>26512</v>
      </c>
      <c r="B9933" t="s">
        <v>6021</v>
      </c>
      <c r="C9933">
        <v>36</v>
      </c>
      <c r="D9933" t="str">
        <f>IF(Raw_data_US_healthcare[[#This Row],[Age]]&lt;35,"Young",IF(Raw_data_US_healthcare[[#This Row],[Age]]&lt;60,"Middle","Senior"))</f>
        <v>Middle</v>
      </c>
      <c r="E9933" t="s">
        <v>26</v>
      </c>
      <c r="F9933" t="s">
        <v>88</v>
      </c>
      <c r="G9933" t="s">
        <v>88</v>
      </c>
      <c r="H9933" t="s">
        <v>28</v>
      </c>
      <c r="I9933" s="2">
        <v>44202</v>
      </c>
      <c r="J9933" t="s">
        <v>26304</v>
      </c>
      <c r="K9933" t="s">
        <v>26305</v>
      </c>
      <c r="L9933" t="s">
        <v>52</v>
      </c>
      <c r="M9933">
        <v>19088.282800000001</v>
      </c>
      <c r="N9933">
        <v>360</v>
      </c>
      <c r="O9933" t="s">
        <v>43</v>
      </c>
      <c r="P9933" t="s">
        <v>43</v>
      </c>
      <c r="Q9933" s="2">
        <v>44222</v>
      </c>
      <c r="R9933" t="s">
        <v>83</v>
      </c>
      <c r="S9933" t="s">
        <v>45</v>
      </c>
      <c r="T9933">
        <f>_xlfn.DAYS(Raw_data_US_healthcare[[#This Row],[Discharge Date]],Raw_data_US_healthcare[[#This Row],[Date of Admission]])</f>
        <v>20</v>
      </c>
    </row>
    <row r="9934" spans="1:20" x14ac:dyDescent="0.3">
      <c r="A9934" t="s">
        <v>26511</v>
      </c>
      <c r="B9934" t="s">
        <v>26306</v>
      </c>
      <c r="C9934">
        <v>84</v>
      </c>
      <c r="D9934" t="str">
        <f>IF(Raw_data_US_healthcare[[#This Row],[Age]]&lt;35,"Young",IF(Raw_data_US_healthcare[[#This Row],[Age]]&lt;60,"Middle","Senior"))</f>
        <v>Senior</v>
      </c>
      <c r="E9934" t="s">
        <v>16</v>
      </c>
      <c r="F9934" t="s">
        <v>49</v>
      </c>
      <c r="G9934" t="s">
        <v>49</v>
      </c>
      <c r="H9934" t="s">
        <v>26516</v>
      </c>
      <c r="I9934" s="2">
        <v>45124</v>
      </c>
      <c r="J9934" t="s">
        <v>26307</v>
      </c>
      <c r="K9934" t="s">
        <v>3399</v>
      </c>
      <c r="L9934" t="s">
        <v>21</v>
      </c>
      <c r="M9934">
        <v>31112.206399999999</v>
      </c>
      <c r="N9934">
        <v>264</v>
      </c>
      <c r="O9934" t="s">
        <v>43</v>
      </c>
      <c r="P9934" t="s">
        <v>43</v>
      </c>
      <c r="Q9934" s="2">
        <v>45132</v>
      </c>
      <c r="R9934" t="s">
        <v>32</v>
      </c>
      <c r="S9934" t="s">
        <v>45</v>
      </c>
      <c r="T9934">
        <f>_xlfn.DAYS(Raw_data_US_healthcare[[#This Row],[Discharge Date]],Raw_data_US_healthcare[[#This Row],[Date of Admission]])</f>
        <v>8</v>
      </c>
    </row>
    <row r="9935" spans="1:20" x14ac:dyDescent="0.3">
      <c r="A9935" t="s">
        <v>26512</v>
      </c>
      <c r="B9935" t="s">
        <v>26308</v>
      </c>
      <c r="C9935">
        <v>35</v>
      </c>
      <c r="D9935" t="str">
        <f>IF(Raw_data_US_healthcare[[#This Row],[Age]]&lt;35,"Young",IF(Raw_data_US_healthcare[[#This Row],[Age]]&lt;60,"Middle","Senior"))</f>
        <v>Middle</v>
      </c>
      <c r="E9935" t="s">
        <v>26</v>
      </c>
      <c r="F9935" t="s">
        <v>150</v>
      </c>
      <c r="G9935" t="s">
        <v>62</v>
      </c>
      <c r="H9935" t="s">
        <v>26516</v>
      </c>
      <c r="I9935" s="2">
        <v>45116</v>
      </c>
      <c r="J9935" t="s">
        <v>26309</v>
      </c>
      <c r="K9935" t="s">
        <v>26310</v>
      </c>
      <c r="L9935" t="s">
        <v>21</v>
      </c>
      <c r="M9935">
        <v>13114.123100000001</v>
      </c>
      <c r="N9935">
        <v>154</v>
      </c>
      <c r="O9935" t="s">
        <v>39</v>
      </c>
      <c r="P9935" t="s">
        <v>26724</v>
      </c>
      <c r="Q9935" s="2">
        <v>45134</v>
      </c>
      <c r="R9935" t="s">
        <v>83</v>
      </c>
      <c r="S9935" t="s">
        <v>45</v>
      </c>
      <c r="T9935">
        <f>_xlfn.DAYS(Raw_data_US_healthcare[[#This Row],[Discharge Date]],Raw_data_US_healthcare[[#This Row],[Date of Admission]])</f>
        <v>18</v>
      </c>
    </row>
    <row r="9936" spans="1:20" x14ac:dyDescent="0.3">
      <c r="A9936" t="s">
        <v>26511</v>
      </c>
      <c r="B9936" t="s">
        <v>26311</v>
      </c>
      <c r="C9936">
        <v>50</v>
      </c>
      <c r="D9936" t="str">
        <f>IF(Raw_data_US_healthcare[[#This Row],[Age]]&lt;35,"Young",IF(Raw_data_US_healthcare[[#This Row],[Age]]&lt;60,"Middle","Senior"))</f>
        <v>Middle</v>
      </c>
      <c r="E9936" t="s">
        <v>16</v>
      </c>
      <c r="F9936" t="s">
        <v>150</v>
      </c>
      <c r="G9936" t="s">
        <v>62</v>
      </c>
      <c r="H9936" t="s">
        <v>69</v>
      </c>
      <c r="I9936" s="2">
        <v>43753</v>
      </c>
      <c r="J9936" t="s">
        <v>18226</v>
      </c>
      <c r="K9936" t="s">
        <v>26312</v>
      </c>
      <c r="L9936" t="s">
        <v>21</v>
      </c>
      <c r="M9936">
        <v>42523.7814</v>
      </c>
      <c r="N9936">
        <v>133</v>
      </c>
      <c r="O9936" t="s">
        <v>22</v>
      </c>
      <c r="P9936" t="s">
        <v>22</v>
      </c>
      <c r="Q9936" s="2">
        <v>43768</v>
      </c>
      <c r="R9936" t="s">
        <v>48</v>
      </c>
      <c r="S9936" t="s">
        <v>24</v>
      </c>
      <c r="T9936">
        <f>_xlfn.DAYS(Raw_data_US_healthcare[[#This Row],[Discharge Date]],Raw_data_US_healthcare[[#This Row],[Date of Admission]])</f>
        <v>15</v>
      </c>
    </row>
    <row r="9937" spans="1:20" x14ac:dyDescent="0.3">
      <c r="A9937" t="s">
        <v>26512</v>
      </c>
      <c r="B9937" t="s">
        <v>26313</v>
      </c>
      <c r="C9937">
        <v>61</v>
      </c>
      <c r="D9937" t="str">
        <f>IF(Raw_data_US_healthcare[[#This Row],[Age]]&lt;35,"Young",IF(Raw_data_US_healthcare[[#This Row],[Age]]&lt;60,"Middle","Senior"))</f>
        <v>Senior</v>
      </c>
      <c r="E9937" t="s">
        <v>26</v>
      </c>
      <c r="F9937" t="s">
        <v>88</v>
      </c>
      <c r="G9937" t="s">
        <v>88</v>
      </c>
      <c r="H9937" t="s">
        <v>26514</v>
      </c>
      <c r="I9937" s="2">
        <v>44257</v>
      </c>
      <c r="J9937" t="s">
        <v>26314</v>
      </c>
      <c r="K9937" t="s">
        <v>26315</v>
      </c>
      <c r="L9937" t="s">
        <v>21</v>
      </c>
      <c r="M9937">
        <v>11853</v>
      </c>
      <c r="N9937">
        <v>439</v>
      </c>
      <c r="O9937" t="s">
        <v>22</v>
      </c>
      <c r="P9937" t="s">
        <v>22</v>
      </c>
      <c r="Q9937" s="2">
        <v>44262</v>
      </c>
      <c r="R9937" t="s">
        <v>83</v>
      </c>
      <c r="S9937" t="s">
        <v>24</v>
      </c>
      <c r="T9937">
        <f>_xlfn.DAYS(Raw_data_US_healthcare[[#This Row],[Discharge Date]],Raw_data_US_healthcare[[#This Row],[Date of Admission]])</f>
        <v>5</v>
      </c>
    </row>
    <row r="9938" spans="1:20" x14ac:dyDescent="0.3">
      <c r="A9938" t="s">
        <v>26511</v>
      </c>
      <c r="B9938" t="s">
        <v>26316</v>
      </c>
      <c r="C9938">
        <v>52</v>
      </c>
      <c r="D9938" t="str">
        <f>IF(Raw_data_US_healthcare[[#This Row],[Age]]&lt;35,"Young",IF(Raw_data_US_healthcare[[#This Row],[Age]]&lt;60,"Middle","Senior"))</f>
        <v>Middle</v>
      </c>
      <c r="E9938" t="s">
        <v>16</v>
      </c>
      <c r="F9938" t="s">
        <v>17</v>
      </c>
      <c r="G9938" t="s">
        <v>17</v>
      </c>
      <c r="H9938" t="s">
        <v>36</v>
      </c>
      <c r="I9938" s="2">
        <v>43584</v>
      </c>
      <c r="J9938" t="s">
        <v>26317</v>
      </c>
      <c r="K9938" t="s">
        <v>22544</v>
      </c>
      <c r="L9938" t="s">
        <v>60</v>
      </c>
      <c r="M9938">
        <v>15265.035</v>
      </c>
      <c r="N9938">
        <v>185</v>
      </c>
      <c r="O9938" t="s">
        <v>22</v>
      </c>
      <c r="P9938" t="s">
        <v>22</v>
      </c>
      <c r="Q9938" s="2">
        <v>43591</v>
      </c>
      <c r="R9938" t="s">
        <v>83</v>
      </c>
      <c r="S9938" t="s">
        <v>45</v>
      </c>
      <c r="T9938">
        <f>_xlfn.DAYS(Raw_data_US_healthcare[[#This Row],[Discharge Date]],Raw_data_US_healthcare[[#This Row],[Date of Admission]])</f>
        <v>7</v>
      </c>
    </row>
    <row r="9939" spans="1:20" x14ac:dyDescent="0.3">
      <c r="A9939" t="s">
        <v>26511</v>
      </c>
      <c r="B9939" t="s">
        <v>26318</v>
      </c>
      <c r="C9939">
        <v>57</v>
      </c>
      <c r="D9939" t="str">
        <f>IF(Raw_data_US_healthcare[[#This Row],[Age]]&lt;35,"Young",IF(Raw_data_US_healthcare[[#This Row],[Age]]&lt;60,"Middle","Senior"))</f>
        <v>Middle</v>
      </c>
      <c r="E9939" t="s">
        <v>16</v>
      </c>
      <c r="F9939" t="s">
        <v>150</v>
      </c>
      <c r="G9939" t="s">
        <v>62</v>
      </c>
      <c r="H9939" t="s">
        <v>69</v>
      </c>
      <c r="I9939" s="2">
        <v>44215</v>
      </c>
      <c r="J9939" t="s">
        <v>26319</v>
      </c>
      <c r="K9939" t="s">
        <v>26320</v>
      </c>
      <c r="L9939" t="s">
        <v>21</v>
      </c>
      <c r="M9939">
        <v>7165.6894000000002</v>
      </c>
      <c r="N9939">
        <v>308</v>
      </c>
      <c r="O9939" t="s">
        <v>22</v>
      </c>
      <c r="P9939" t="s">
        <v>22</v>
      </c>
      <c r="Q9939" s="2">
        <v>44224</v>
      </c>
      <c r="R9939" t="s">
        <v>48</v>
      </c>
      <c r="S9939" t="s">
        <v>45</v>
      </c>
      <c r="T9939">
        <f>_xlfn.DAYS(Raw_data_US_healthcare[[#This Row],[Discharge Date]],Raw_data_US_healthcare[[#This Row],[Date of Admission]])</f>
        <v>9</v>
      </c>
    </row>
    <row r="9940" spans="1:20" x14ac:dyDescent="0.3">
      <c r="A9940" t="s">
        <v>26511</v>
      </c>
      <c r="B9940" t="s">
        <v>26321</v>
      </c>
      <c r="C9940">
        <v>56</v>
      </c>
      <c r="D9940" t="str">
        <f>IF(Raw_data_US_healthcare[[#This Row],[Age]]&lt;35,"Young",IF(Raw_data_US_healthcare[[#This Row],[Age]]&lt;60,"Middle","Senior"))</f>
        <v>Middle</v>
      </c>
      <c r="E9940" t="s">
        <v>16</v>
      </c>
      <c r="F9940" t="s">
        <v>17</v>
      </c>
      <c r="G9940" t="s">
        <v>17</v>
      </c>
      <c r="H9940" t="s">
        <v>69</v>
      </c>
      <c r="I9940" s="2">
        <v>44825</v>
      </c>
      <c r="J9940" t="s">
        <v>26322</v>
      </c>
      <c r="K9940" t="s">
        <v>26323</v>
      </c>
      <c r="L9940" t="s">
        <v>52</v>
      </c>
      <c r="M9940">
        <v>49987.672899999998</v>
      </c>
      <c r="N9940">
        <v>315</v>
      </c>
      <c r="O9940" t="s">
        <v>39</v>
      </c>
      <c r="P9940" t="s">
        <v>26724</v>
      </c>
      <c r="Q9940" s="2">
        <v>44834</v>
      </c>
      <c r="R9940" t="s">
        <v>32</v>
      </c>
      <c r="S9940" t="s">
        <v>45</v>
      </c>
      <c r="T9940">
        <f>_xlfn.DAYS(Raw_data_US_healthcare[[#This Row],[Discharge Date]],Raw_data_US_healthcare[[#This Row],[Date of Admission]])</f>
        <v>9</v>
      </c>
    </row>
    <row r="9941" spans="1:20" x14ac:dyDescent="0.3">
      <c r="A9941" t="s">
        <v>26511</v>
      </c>
      <c r="B9941" t="s">
        <v>26324</v>
      </c>
      <c r="C9941">
        <v>70</v>
      </c>
      <c r="D9941" t="str">
        <f>IF(Raw_data_US_healthcare[[#This Row],[Age]]&lt;35,"Young",IF(Raw_data_US_healthcare[[#This Row],[Age]]&lt;60,"Middle","Senior"))</f>
        <v>Senior</v>
      </c>
      <c r="E9941" t="s">
        <v>16</v>
      </c>
      <c r="F9941" t="s">
        <v>228</v>
      </c>
      <c r="G9941" t="s">
        <v>228</v>
      </c>
      <c r="H9941" t="s">
        <v>69</v>
      </c>
      <c r="I9941" s="2">
        <v>44975</v>
      </c>
      <c r="J9941" t="s">
        <v>26325</v>
      </c>
      <c r="K9941" t="s">
        <v>26326</v>
      </c>
      <c r="L9941" t="s">
        <v>56</v>
      </c>
      <c r="M9941">
        <v>18752.21</v>
      </c>
      <c r="N9941">
        <v>342</v>
      </c>
      <c r="O9941" t="s">
        <v>22</v>
      </c>
      <c r="P9941" t="s">
        <v>22</v>
      </c>
      <c r="Q9941" s="2">
        <v>44978</v>
      </c>
      <c r="R9941" t="s">
        <v>44</v>
      </c>
      <c r="S9941" t="s">
        <v>24</v>
      </c>
      <c r="T9941">
        <f>_xlfn.DAYS(Raw_data_US_healthcare[[#This Row],[Discharge Date]],Raw_data_US_healthcare[[#This Row],[Date of Admission]])</f>
        <v>3</v>
      </c>
    </row>
    <row r="9942" spans="1:20" x14ac:dyDescent="0.3">
      <c r="A9942" t="s">
        <v>26512</v>
      </c>
      <c r="B9942" t="s">
        <v>26327</v>
      </c>
      <c r="C9942">
        <v>81</v>
      </c>
      <c r="D9942" t="str">
        <f>IF(Raw_data_US_healthcare[[#This Row],[Age]]&lt;35,"Young",IF(Raw_data_US_healthcare[[#This Row],[Age]]&lt;60,"Middle","Senior"))</f>
        <v>Senior</v>
      </c>
      <c r="E9942" t="s">
        <v>26</v>
      </c>
      <c r="F9942" t="s">
        <v>27</v>
      </c>
      <c r="G9942" t="s">
        <v>27</v>
      </c>
      <c r="H9942" t="s">
        <v>69</v>
      </c>
      <c r="I9942" s="2">
        <v>43784</v>
      </c>
      <c r="J9942" t="s">
        <v>26328</v>
      </c>
      <c r="K9942" t="s">
        <v>26329</v>
      </c>
      <c r="L9942" t="s">
        <v>56</v>
      </c>
      <c r="M9942">
        <v>74004.620599999995</v>
      </c>
      <c r="N9942">
        <v>175</v>
      </c>
      <c r="O9942" t="s">
        <v>22</v>
      </c>
      <c r="P9942" t="s">
        <v>22</v>
      </c>
      <c r="Q9942" s="2">
        <v>43788</v>
      </c>
      <c r="R9942" t="s">
        <v>83</v>
      </c>
      <c r="S9942" t="s">
        <v>24</v>
      </c>
      <c r="T9942">
        <f>_xlfn.DAYS(Raw_data_US_healthcare[[#This Row],[Discharge Date]],Raw_data_US_healthcare[[#This Row],[Date of Admission]])</f>
        <v>4</v>
      </c>
    </row>
    <row r="9943" spans="1:20" x14ac:dyDescent="0.3">
      <c r="A9943" t="s">
        <v>26511</v>
      </c>
      <c r="B9943" t="s">
        <v>16472</v>
      </c>
      <c r="C9943">
        <v>57</v>
      </c>
      <c r="D9943" t="str">
        <f>IF(Raw_data_US_healthcare[[#This Row],[Age]]&lt;35,"Young",IF(Raw_data_US_healthcare[[#This Row],[Age]]&lt;60,"Middle","Senior"))</f>
        <v>Middle</v>
      </c>
      <c r="E9943" t="s">
        <v>16</v>
      </c>
      <c r="F9943" t="s">
        <v>35</v>
      </c>
      <c r="G9943" t="s">
        <v>35</v>
      </c>
      <c r="H9943" t="s">
        <v>18</v>
      </c>
      <c r="I9943" s="2">
        <v>44271</v>
      </c>
      <c r="J9943" t="s">
        <v>26330</v>
      </c>
      <c r="K9943" t="s">
        <v>26331</v>
      </c>
      <c r="L9943" t="s">
        <v>56</v>
      </c>
      <c r="M9943">
        <v>44297.8099</v>
      </c>
      <c r="N9943">
        <v>156</v>
      </c>
      <c r="O9943" t="s">
        <v>39</v>
      </c>
      <c r="P9943" t="s">
        <v>26724</v>
      </c>
      <c r="Q9943" s="2">
        <v>44280</v>
      </c>
      <c r="R9943" t="s">
        <v>32</v>
      </c>
      <c r="S9943" t="s">
        <v>24</v>
      </c>
      <c r="T9943">
        <f>_xlfn.DAYS(Raw_data_US_healthcare[[#This Row],[Discharge Date]],Raw_data_US_healthcare[[#This Row],[Date of Admission]])</f>
        <v>9</v>
      </c>
    </row>
    <row r="9944" spans="1:20" x14ac:dyDescent="0.3">
      <c r="A9944" t="s">
        <v>26512</v>
      </c>
      <c r="B9944" t="s">
        <v>26332</v>
      </c>
      <c r="C9944">
        <v>28</v>
      </c>
      <c r="D9944" t="str">
        <f>IF(Raw_data_US_healthcare[[#This Row],[Age]]&lt;35,"Young",IF(Raw_data_US_healthcare[[#This Row],[Age]]&lt;60,"Middle","Senior"))</f>
        <v>Young</v>
      </c>
      <c r="E9944" t="s">
        <v>26</v>
      </c>
      <c r="F9944" t="s">
        <v>113</v>
      </c>
      <c r="G9944" t="s">
        <v>113</v>
      </c>
      <c r="H9944" t="s">
        <v>28</v>
      </c>
      <c r="I9944" s="2">
        <v>44146</v>
      </c>
      <c r="J9944" t="s">
        <v>10496</v>
      </c>
      <c r="K9944" t="s">
        <v>1801</v>
      </c>
      <c r="L9944" t="s">
        <v>60</v>
      </c>
      <c r="M9944">
        <v>15038.0733</v>
      </c>
      <c r="N9944">
        <v>214</v>
      </c>
      <c r="O9944" t="s">
        <v>43</v>
      </c>
      <c r="P9944" t="s">
        <v>43</v>
      </c>
      <c r="Q9944" s="2">
        <v>44164</v>
      </c>
      <c r="R9944" t="s">
        <v>32</v>
      </c>
      <c r="S9944" t="s">
        <v>33</v>
      </c>
      <c r="T9944">
        <f>_xlfn.DAYS(Raw_data_US_healthcare[[#This Row],[Discharge Date]],Raw_data_US_healthcare[[#This Row],[Date of Admission]])</f>
        <v>18</v>
      </c>
    </row>
    <row r="9945" spans="1:20" x14ac:dyDescent="0.3">
      <c r="A9945" t="s">
        <v>26512</v>
      </c>
      <c r="B9945" t="s">
        <v>26333</v>
      </c>
      <c r="C9945">
        <v>81</v>
      </c>
      <c r="D9945" t="str">
        <f>IF(Raw_data_US_healthcare[[#This Row],[Age]]&lt;35,"Young",IF(Raw_data_US_healthcare[[#This Row],[Age]]&lt;60,"Middle","Senior"))</f>
        <v>Senior</v>
      </c>
      <c r="E9945" t="s">
        <v>26</v>
      </c>
      <c r="F9945" t="s">
        <v>27</v>
      </c>
      <c r="G9945" t="s">
        <v>27</v>
      </c>
      <c r="H9945" t="s">
        <v>26514</v>
      </c>
      <c r="I9945" s="2">
        <v>43811</v>
      </c>
      <c r="J9945" t="s">
        <v>26334</v>
      </c>
      <c r="K9945" t="s">
        <v>26335</v>
      </c>
      <c r="L9945" t="s">
        <v>31</v>
      </c>
      <c r="M9945">
        <v>24159.324199999999</v>
      </c>
      <c r="N9945">
        <v>229</v>
      </c>
      <c r="O9945" t="s">
        <v>22</v>
      </c>
      <c r="P9945" t="s">
        <v>22</v>
      </c>
      <c r="Q9945" s="2">
        <v>43813</v>
      </c>
      <c r="R9945" t="s">
        <v>83</v>
      </c>
      <c r="S9945" t="s">
        <v>24</v>
      </c>
      <c r="T9945">
        <f>_xlfn.DAYS(Raw_data_US_healthcare[[#This Row],[Discharge Date]],Raw_data_US_healthcare[[#This Row],[Date of Admission]])</f>
        <v>2</v>
      </c>
    </row>
    <row r="9946" spans="1:20" x14ac:dyDescent="0.3">
      <c r="A9946" t="s">
        <v>26512</v>
      </c>
      <c r="B9946" t="s">
        <v>26336</v>
      </c>
      <c r="C9946">
        <v>19</v>
      </c>
      <c r="D9946" t="str">
        <f>IF(Raw_data_US_healthcare[[#This Row],[Age]]&lt;35,"Young",IF(Raw_data_US_healthcare[[#This Row],[Age]]&lt;60,"Middle","Senior"))</f>
        <v>Young</v>
      </c>
      <c r="E9946" t="s">
        <v>26</v>
      </c>
      <c r="F9946" t="s">
        <v>150</v>
      </c>
      <c r="G9946" t="s">
        <v>62</v>
      </c>
      <c r="H9946" t="s">
        <v>26516</v>
      </c>
      <c r="I9946" s="2">
        <v>44663</v>
      </c>
      <c r="J9946" t="s">
        <v>19688</v>
      </c>
      <c r="K9946" t="s">
        <v>26337</v>
      </c>
      <c r="L9946" t="s">
        <v>31</v>
      </c>
      <c r="M9946">
        <v>4707.5544</v>
      </c>
      <c r="N9946">
        <v>185</v>
      </c>
      <c r="O9946" t="s">
        <v>39</v>
      </c>
      <c r="P9946" t="s">
        <v>26724</v>
      </c>
      <c r="Q9946" s="2">
        <v>44681</v>
      </c>
      <c r="R9946" t="s">
        <v>83</v>
      </c>
      <c r="S9946" t="s">
        <v>45</v>
      </c>
      <c r="T9946">
        <f>_xlfn.DAYS(Raw_data_US_healthcare[[#This Row],[Discharge Date]],Raw_data_US_healthcare[[#This Row],[Date of Admission]])</f>
        <v>18</v>
      </c>
    </row>
    <row r="9947" spans="1:20" x14ac:dyDescent="0.3">
      <c r="A9947" t="s">
        <v>26511</v>
      </c>
      <c r="B9947" t="s">
        <v>26338</v>
      </c>
      <c r="C9947">
        <v>21</v>
      </c>
      <c r="D9947" t="str">
        <f>IF(Raw_data_US_healthcare[[#This Row],[Age]]&lt;35,"Young",IF(Raw_data_US_healthcare[[#This Row],[Age]]&lt;60,"Middle","Senior"))</f>
        <v>Young</v>
      </c>
      <c r="E9947" t="s">
        <v>16</v>
      </c>
      <c r="F9947" t="s">
        <v>17</v>
      </c>
      <c r="G9947" t="s">
        <v>17</v>
      </c>
      <c r="H9947" t="s">
        <v>26514</v>
      </c>
      <c r="I9947" s="2">
        <v>45128</v>
      </c>
      <c r="J9947" t="s">
        <v>26339</v>
      </c>
      <c r="K9947" t="s">
        <v>26340</v>
      </c>
      <c r="L9947" t="s">
        <v>52</v>
      </c>
      <c r="M9947">
        <v>19413.806499999999</v>
      </c>
      <c r="N9947">
        <v>306</v>
      </c>
      <c r="O9947" t="s">
        <v>22</v>
      </c>
      <c r="P9947" t="s">
        <v>22</v>
      </c>
      <c r="Q9947" s="2">
        <v>45133</v>
      </c>
      <c r="R9947" t="s">
        <v>32</v>
      </c>
      <c r="S9947" t="s">
        <v>33</v>
      </c>
      <c r="T9947">
        <f>_xlfn.DAYS(Raw_data_US_healthcare[[#This Row],[Discharge Date]],Raw_data_US_healthcare[[#This Row],[Date of Admission]])</f>
        <v>5</v>
      </c>
    </row>
    <row r="9948" spans="1:20" x14ac:dyDescent="0.3">
      <c r="A9948" t="s">
        <v>26511</v>
      </c>
      <c r="B9948" t="s">
        <v>26341</v>
      </c>
      <c r="C9948">
        <v>72</v>
      </c>
      <c r="D9948" t="str">
        <f>IF(Raw_data_US_healthcare[[#This Row],[Age]]&lt;35,"Young",IF(Raw_data_US_healthcare[[#This Row],[Age]]&lt;60,"Middle","Senior"))</f>
        <v>Senior</v>
      </c>
      <c r="E9948" t="s">
        <v>16</v>
      </c>
      <c r="F9948" t="s">
        <v>17</v>
      </c>
      <c r="G9948" t="s">
        <v>17</v>
      </c>
      <c r="H9948" t="s">
        <v>26516</v>
      </c>
      <c r="I9948" s="2">
        <v>43629</v>
      </c>
      <c r="J9948" t="s">
        <v>26342</v>
      </c>
      <c r="K9948" t="s">
        <v>26343</v>
      </c>
      <c r="L9948" t="s">
        <v>52</v>
      </c>
      <c r="M9948">
        <v>18296.3334</v>
      </c>
      <c r="N9948">
        <v>236</v>
      </c>
      <c r="O9948" t="s">
        <v>39</v>
      </c>
      <c r="P9948" t="s">
        <v>26724</v>
      </c>
      <c r="Q9948" s="2">
        <v>43634</v>
      </c>
      <c r="R9948" t="s">
        <v>48</v>
      </c>
      <c r="S9948" t="s">
        <v>45</v>
      </c>
      <c r="T9948">
        <f>_xlfn.DAYS(Raw_data_US_healthcare[[#This Row],[Discharge Date]],Raw_data_US_healthcare[[#This Row],[Date of Admission]])</f>
        <v>5</v>
      </c>
    </row>
    <row r="9949" spans="1:20" x14ac:dyDescent="0.3">
      <c r="A9949" t="s">
        <v>26512</v>
      </c>
      <c r="B9949" t="s">
        <v>26344</v>
      </c>
      <c r="C9949">
        <v>34</v>
      </c>
      <c r="D9949" t="str">
        <f>IF(Raw_data_US_healthcare[[#This Row],[Age]]&lt;35,"Young",IF(Raw_data_US_healthcare[[#This Row],[Age]]&lt;60,"Middle","Senior"))</f>
        <v>Young</v>
      </c>
      <c r="E9949" t="s">
        <v>26</v>
      </c>
      <c r="F9949" t="s">
        <v>35</v>
      </c>
      <c r="G9949" t="s">
        <v>35</v>
      </c>
      <c r="H9949" t="s">
        <v>36</v>
      </c>
      <c r="I9949" s="2">
        <v>43589</v>
      </c>
      <c r="J9949" t="s">
        <v>9799</v>
      </c>
      <c r="K9949" t="s">
        <v>26345</v>
      </c>
      <c r="L9949" t="s">
        <v>56</v>
      </c>
      <c r="M9949">
        <v>24397.9863</v>
      </c>
      <c r="N9949">
        <v>408</v>
      </c>
      <c r="O9949" t="s">
        <v>22</v>
      </c>
      <c r="P9949" t="s">
        <v>22</v>
      </c>
      <c r="Q9949" s="2">
        <v>43603</v>
      </c>
      <c r="R9949" t="s">
        <v>23</v>
      </c>
      <c r="S9949" t="s">
        <v>45</v>
      </c>
      <c r="T9949">
        <f>_xlfn.DAYS(Raw_data_US_healthcare[[#This Row],[Discharge Date]],Raw_data_US_healthcare[[#This Row],[Date of Admission]])</f>
        <v>14</v>
      </c>
    </row>
    <row r="9950" spans="1:20" x14ac:dyDescent="0.3">
      <c r="A9950" t="s">
        <v>26511</v>
      </c>
      <c r="B9950" t="s">
        <v>26346</v>
      </c>
      <c r="C9950">
        <v>54</v>
      </c>
      <c r="D9950" t="str">
        <f>IF(Raw_data_US_healthcare[[#This Row],[Age]]&lt;35,"Young",IF(Raw_data_US_healthcare[[#This Row],[Age]]&lt;60,"Middle","Senior"))</f>
        <v>Middle</v>
      </c>
      <c r="E9950" t="s">
        <v>16</v>
      </c>
      <c r="F9950" t="s">
        <v>49</v>
      </c>
      <c r="G9950" t="s">
        <v>49</v>
      </c>
      <c r="H9950" t="s">
        <v>26516</v>
      </c>
      <c r="I9950" s="2">
        <v>43829</v>
      </c>
      <c r="J9950" t="s">
        <v>26347</v>
      </c>
      <c r="K9950" t="s">
        <v>26348</v>
      </c>
      <c r="L9950" t="s">
        <v>56</v>
      </c>
      <c r="M9950">
        <v>19207.4509</v>
      </c>
      <c r="N9950">
        <v>125</v>
      </c>
      <c r="O9950" t="s">
        <v>43</v>
      </c>
      <c r="P9950" t="s">
        <v>43</v>
      </c>
      <c r="Q9950" s="2">
        <v>43840</v>
      </c>
      <c r="R9950" t="s">
        <v>48</v>
      </c>
      <c r="S9950" t="s">
        <v>33</v>
      </c>
      <c r="T9950">
        <f>_xlfn.DAYS(Raw_data_US_healthcare[[#This Row],[Discharge Date]],Raw_data_US_healthcare[[#This Row],[Date of Admission]])</f>
        <v>11</v>
      </c>
    </row>
    <row r="9951" spans="1:20" x14ac:dyDescent="0.3">
      <c r="A9951" t="s">
        <v>26512</v>
      </c>
      <c r="B9951" t="s">
        <v>26349</v>
      </c>
      <c r="C9951">
        <v>24</v>
      </c>
      <c r="D9951" t="str">
        <f>IF(Raw_data_US_healthcare[[#This Row],[Age]]&lt;35,"Young",IF(Raw_data_US_healthcare[[#This Row],[Age]]&lt;60,"Middle","Senior"))</f>
        <v>Young</v>
      </c>
      <c r="E9951" t="s">
        <v>26</v>
      </c>
      <c r="F9951" t="s">
        <v>35</v>
      </c>
      <c r="G9951" t="s">
        <v>35</v>
      </c>
      <c r="H9951" t="s">
        <v>28</v>
      </c>
      <c r="I9951" s="2">
        <v>44606</v>
      </c>
      <c r="J9951" t="s">
        <v>26350</v>
      </c>
      <c r="K9951" t="s">
        <v>26351</v>
      </c>
      <c r="L9951" t="s">
        <v>52</v>
      </c>
      <c r="M9951">
        <v>4223.0526</v>
      </c>
      <c r="N9951">
        <v>451</v>
      </c>
      <c r="O9951" t="s">
        <v>43</v>
      </c>
      <c r="P9951" t="s">
        <v>43</v>
      </c>
      <c r="Q9951" s="2">
        <v>44630</v>
      </c>
      <c r="R9951" t="s">
        <v>83</v>
      </c>
      <c r="S9951" t="s">
        <v>33</v>
      </c>
      <c r="T9951">
        <f>_xlfn.DAYS(Raw_data_US_healthcare[[#This Row],[Discharge Date]],Raw_data_US_healthcare[[#This Row],[Date of Admission]])</f>
        <v>24</v>
      </c>
    </row>
    <row r="9952" spans="1:20" x14ac:dyDescent="0.3">
      <c r="A9952" t="s">
        <v>26512</v>
      </c>
      <c r="B9952" t="s">
        <v>26352</v>
      </c>
      <c r="C9952">
        <v>37</v>
      </c>
      <c r="D9952" t="str">
        <f>IF(Raw_data_US_healthcare[[#This Row],[Age]]&lt;35,"Young",IF(Raw_data_US_healthcare[[#This Row],[Age]]&lt;60,"Middle","Senior"))</f>
        <v>Middle</v>
      </c>
      <c r="E9952" t="s">
        <v>26</v>
      </c>
      <c r="F9952" t="s">
        <v>88</v>
      </c>
      <c r="G9952" t="s">
        <v>88</v>
      </c>
      <c r="H9952" t="s">
        <v>26516</v>
      </c>
      <c r="I9952" s="2">
        <v>44936</v>
      </c>
      <c r="J9952" t="s">
        <v>26353</v>
      </c>
      <c r="K9952" t="s">
        <v>5238</v>
      </c>
      <c r="L9952" t="s">
        <v>60</v>
      </c>
      <c r="M9952">
        <v>5177.9530000000004</v>
      </c>
      <c r="N9952">
        <v>118</v>
      </c>
      <c r="O9952" t="s">
        <v>43</v>
      </c>
      <c r="P9952" t="s">
        <v>43</v>
      </c>
      <c r="Q9952" s="2">
        <v>44964</v>
      </c>
      <c r="R9952" t="s">
        <v>48</v>
      </c>
      <c r="S9952" t="s">
        <v>45</v>
      </c>
      <c r="T9952">
        <f>_xlfn.DAYS(Raw_data_US_healthcare[[#This Row],[Discharge Date]],Raw_data_US_healthcare[[#This Row],[Date of Admission]])</f>
        <v>28</v>
      </c>
    </row>
    <row r="9953" spans="1:20" x14ac:dyDescent="0.3">
      <c r="A9953" t="s">
        <v>26512</v>
      </c>
      <c r="B9953" t="s">
        <v>26354</v>
      </c>
      <c r="C9953">
        <v>77</v>
      </c>
      <c r="D9953" t="str">
        <f>IF(Raw_data_US_healthcare[[#This Row],[Age]]&lt;35,"Young",IF(Raw_data_US_healthcare[[#This Row],[Age]]&lt;60,"Middle","Senior"))</f>
        <v>Senior</v>
      </c>
      <c r="E9953" t="s">
        <v>26</v>
      </c>
      <c r="F9953" t="s">
        <v>27</v>
      </c>
      <c r="G9953" t="s">
        <v>27</v>
      </c>
      <c r="H9953" t="s">
        <v>26514</v>
      </c>
      <c r="I9953" s="2">
        <v>44963</v>
      </c>
      <c r="J9953" t="s">
        <v>26355</v>
      </c>
      <c r="K9953" t="s">
        <v>10111</v>
      </c>
      <c r="L9953" t="s">
        <v>31</v>
      </c>
      <c r="M9953">
        <v>37768.633800000003</v>
      </c>
      <c r="N9953">
        <v>233</v>
      </c>
      <c r="O9953" t="s">
        <v>43</v>
      </c>
      <c r="P9953" t="s">
        <v>43</v>
      </c>
      <c r="Q9953" s="2">
        <v>44985</v>
      </c>
      <c r="R9953" t="s">
        <v>44</v>
      </c>
      <c r="S9953" t="s">
        <v>33</v>
      </c>
      <c r="T9953">
        <f>_xlfn.DAYS(Raw_data_US_healthcare[[#This Row],[Discharge Date]],Raw_data_US_healthcare[[#This Row],[Date of Admission]])</f>
        <v>22</v>
      </c>
    </row>
    <row r="9954" spans="1:20" x14ac:dyDescent="0.3">
      <c r="A9954" t="s">
        <v>26511</v>
      </c>
      <c r="B9954" t="s">
        <v>26356</v>
      </c>
      <c r="C9954">
        <v>61</v>
      </c>
      <c r="D9954" t="str">
        <f>IF(Raw_data_US_healthcare[[#This Row],[Age]]&lt;35,"Young",IF(Raw_data_US_healthcare[[#This Row],[Age]]&lt;60,"Middle","Senior"))</f>
        <v>Senior</v>
      </c>
      <c r="E9954" t="s">
        <v>16</v>
      </c>
      <c r="F9954" t="s">
        <v>113</v>
      </c>
      <c r="G9954" t="s">
        <v>113</v>
      </c>
      <c r="H9954" t="s">
        <v>36</v>
      </c>
      <c r="I9954" s="2">
        <v>44561</v>
      </c>
      <c r="J9954" t="s">
        <v>26357</v>
      </c>
      <c r="K9954" t="s">
        <v>26358</v>
      </c>
      <c r="L9954" t="s">
        <v>52</v>
      </c>
      <c r="M9954">
        <v>10552.3979</v>
      </c>
      <c r="N9954">
        <v>258</v>
      </c>
      <c r="O9954" t="s">
        <v>22</v>
      </c>
      <c r="P9954" t="s">
        <v>22</v>
      </c>
      <c r="Q9954" s="2">
        <v>44570</v>
      </c>
      <c r="R9954" t="s">
        <v>83</v>
      </c>
      <c r="S9954" t="s">
        <v>45</v>
      </c>
      <c r="T9954">
        <f>_xlfn.DAYS(Raw_data_US_healthcare[[#This Row],[Discharge Date]],Raw_data_US_healthcare[[#This Row],[Date of Admission]])</f>
        <v>9</v>
      </c>
    </row>
    <row r="9955" spans="1:20" x14ac:dyDescent="0.3">
      <c r="A9955" t="s">
        <v>26512</v>
      </c>
      <c r="B9955" t="s">
        <v>26359</v>
      </c>
      <c r="C9955">
        <v>79</v>
      </c>
      <c r="D9955" t="str">
        <f>IF(Raw_data_US_healthcare[[#This Row],[Age]]&lt;35,"Young",IF(Raw_data_US_healthcare[[#This Row],[Age]]&lt;60,"Middle","Senior"))</f>
        <v>Senior</v>
      </c>
      <c r="E9955" t="s">
        <v>26</v>
      </c>
      <c r="F9955" t="s">
        <v>26360</v>
      </c>
      <c r="G9955" t="s">
        <v>27</v>
      </c>
      <c r="H9955" t="s">
        <v>26516</v>
      </c>
      <c r="I9955" s="2">
        <v>43663</v>
      </c>
      <c r="J9955" t="s">
        <v>26361</v>
      </c>
      <c r="K9955" t="s">
        <v>26362</v>
      </c>
      <c r="L9955" t="s">
        <v>52</v>
      </c>
      <c r="M9955">
        <v>7428.4070000000002</v>
      </c>
      <c r="N9955">
        <v>333</v>
      </c>
      <c r="O9955" t="s">
        <v>39</v>
      </c>
      <c r="P9955" t="s">
        <v>26724</v>
      </c>
      <c r="Q9955" s="2">
        <v>43680</v>
      </c>
      <c r="R9955" t="s">
        <v>44</v>
      </c>
      <c r="S9955" t="s">
        <v>45</v>
      </c>
      <c r="T9955">
        <f>_xlfn.DAYS(Raw_data_US_healthcare[[#This Row],[Discharge Date]],Raw_data_US_healthcare[[#This Row],[Date of Admission]])</f>
        <v>17</v>
      </c>
    </row>
    <row r="9956" spans="1:20" x14ac:dyDescent="0.3">
      <c r="A9956" t="s">
        <v>26512</v>
      </c>
      <c r="B9956" t="s">
        <v>17720</v>
      </c>
      <c r="C9956">
        <v>73</v>
      </c>
      <c r="D9956" t="str">
        <f>IF(Raw_data_US_healthcare[[#This Row],[Age]]&lt;35,"Young",IF(Raw_data_US_healthcare[[#This Row],[Age]]&lt;60,"Middle","Senior"))</f>
        <v>Senior</v>
      </c>
      <c r="E9956" t="s">
        <v>26</v>
      </c>
      <c r="F9956" t="s">
        <v>150</v>
      </c>
      <c r="G9956" t="s">
        <v>62</v>
      </c>
      <c r="H9956" t="s">
        <v>26516</v>
      </c>
      <c r="I9956" s="2">
        <v>43582</v>
      </c>
      <c r="J9956" t="s">
        <v>26363</v>
      </c>
      <c r="K9956" t="s">
        <v>26364</v>
      </c>
      <c r="L9956" t="s">
        <v>31</v>
      </c>
      <c r="M9956">
        <v>20673.845099999999</v>
      </c>
      <c r="N9956">
        <v>450</v>
      </c>
      <c r="O9956" t="s">
        <v>43</v>
      </c>
      <c r="P9956" t="s">
        <v>43</v>
      </c>
      <c r="Q9956" s="2">
        <v>43588</v>
      </c>
      <c r="R9956" t="s">
        <v>32</v>
      </c>
      <c r="S9956" t="s">
        <v>45</v>
      </c>
      <c r="T9956">
        <f>_xlfn.DAYS(Raw_data_US_healthcare[[#This Row],[Discharge Date]],Raw_data_US_healthcare[[#This Row],[Date of Admission]])</f>
        <v>6</v>
      </c>
    </row>
    <row r="9957" spans="1:20" x14ac:dyDescent="0.3">
      <c r="A9957" t="s">
        <v>26512</v>
      </c>
      <c r="B9957" t="s">
        <v>26365</v>
      </c>
      <c r="C9957">
        <v>76</v>
      </c>
      <c r="D9957" t="str">
        <f>IF(Raw_data_US_healthcare[[#This Row],[Age]]&lt;35,"Young",IF(Raw_data_US_healthcare[[#This Row],[Age]]&lt;60,"Middle","Senior"))</f>
        <v>Senior</v>
      </c>
      <c r="E9957" t="s">
        <v>26</v>
      </c>
      <c r="F9957" t="s">
        <v>113</v>
      </c>
      <c r="G9957" t="s">
        <v>113</v>
      </c>
      <c r="H9957" t="s">
        <v>26514</v>
      </c>
      <c r="I9957" s="2">
        <v>44996</v>
      </c>
      <c r="J9957" t="s">
        <v>8114</v>
      </c>
      <c r="K9957" t="s">
        <v>26366</v>
      </c>
      <c r="L9957" t="s">
        <v>52</v>
      </c>
      <c r="M9957">
        <v>21356.357400000001</v>
      </c>
      <c r="N9957">
        <v>452</v>
      </c>
      <c r="O9957" t="s">
        <v>22</v>
      </c>
      <c r="P9957" t="s">
        <v>22</v>
      </c>
      <c r="Q9957" s="2">
        <v>45001</v>
      </c>
      <c r="R9957" t="s">
        <v>32</v>
      </c>
      <c r="S9957" t="s">
        <v>45</v>
      </c>
      <c r="T9957">
        <f>_xlfn.DAYS(Raw_data_US_healthcare[[#This Row],[Discharge Date]],Raw_data_US_healthcare[[#This Row],[Date of Admission]])</f>
        <v>5</v>
      </c>
    </row>
    <row r="9958" spans="1:20" x14ac:dyDescent="0.3">
      <c r="A9958" t="s">
        <v>26511</v>
      </c>
      <c r="B9958" t="s">
        <v>26367</v>
      </c>
      <c r="C9958">
        <v>25</v>
      </c>
      <c r="D9958" t="str">
        <f>IF(Raw_data_US_healthcare[[#This Row],[Age]]&lt;35,"Young",IF(Raw_data_US_healthcare[[#This Row],[Age]]&lt;60,"Middle","Senior"))</f>
        <v>Young</v>
      </c>
      <c r="E9958" t="s">
        <v>16</v>
      </c>
      <c r="F9958" t="s">
        <v>35</v>
      </c>
      <c r="G9958" t="s">
        <v>35</v>
      </c>
      <c r="H9958" t="s">
        <v>26516</v>
      </c>
      <c r="I9958" s="2">
        <v>44432</v>
      </c>
      <c r="J9958" t="s">
        <v>26368</v>
      </c>
      <c r="K9958" t="s">
        <v>26369</v>
      </c>
      <c r="L9958" t="s">
        <v>31</v>
      </c>
      <c r="M9958">
        <v>24334.076700000001</v>
      </c>
      <c r="N9958">
        <v>204</v>
      </c>
      <c r="O9958" t="s">
        <v>39</v>
      </c>
      <c r="P9958" t="s">
        <v>26724</v>
      </c>
      <c r="Q9958" s="2">
        <v>44461</v>
      </c>
      <c r="R9958" t="s">
        <v>83</v>
      </c>
      <c r="S9958" t="s">
        <v>33</v>
      </c>
      <c r="T9958">
        <f>_xlfn.DAYS(Raw_data_US_healthcare[[#This Row],[Discharge Date]],Raw_data_US_healthcare[[#This Row],[Date of Admission]])</f>
        <v>29</v>
      </c>
    </row>
    <row r="9959" spans="1:20" x14ac:dyDescent="0.3">
      <c r="A9959" t="s">
        <v>26511</v>
      </c>
      <c r="B9959" t="s">
        <v>26370</v>
      </c>
      <c r="C9959">
        <v>71</v>
      </c>
      <c r="D9959" t="str">
        <f>IF(Raw_data_US_healthcare[[#This Row],[Age]]&lt;35,"Young",IF(Raw_data_US_healthcare[[#This Row],[Age]]&lt;60,"Middle","Senior"))</f>
        <v>Senior</v>
      </c>
      <c r="E9959" t="s">
        <v>16</v>
      </c>
      <c r="F9959" t="s">
        <v>27</v>
      </c>
      <c r="G9959" t="s">
        <v>27</v>
      </c>
      <c r="H9959" t="s">
        <v>26514</v>
      </c>
      <c r="I9959" s="2">
        <v>43980</v>
      </c>
      <c r="J9959" t="s">
        <v>4546</v>
      </c>
      <c r="K9959" t="s">
        <v>26371</v>
      </c>
      <c r="L9959" t="s">
        <v>52</v>
      </c>
      <c r="M9959">
        <v>4849.9081999999999</v>
      </c>
      <c r="N9959">
        <v>447</v>
      </c>
      <c r="O9959" t="s">
        <v>22</v>
      </c>
      <c r="P9959" t="s">
        <v>22</v>
      </c>
      <c r="Q9959" s="2">
        <v>43985</v>
      </c>
      <c r="R9959" t="s">
        <v>48</v>
      </c>
      <c r="S9959" t="s">
        <v>24</v>
      </c>
      <c r="T9959">
        <f>_xlfn.DAYS(Raw_data_US_healthcare[[#This Row],[Discharge Date]],Raw_data_US_healthcare[[#This Row],[Date of Admission]])</f>
        <v>5</v>
      </c>
    </row>
    <row r="9960" spans="1:20" x14ac:dyDescent="0.3">
      <c r="A9960" t="s">
        <v>26511</v>
      </c>
      <c r="B9960" t="s">
        <v>26372</v>
      </c>
      <c r="C9960">
        <v>19</v>
      </c>
      <c r="D9960" t="str">
        <f>IF(Raw_data_US_healthcare[[#This Row],[Age]]&lt;35,"Young",IF(Raw_data_US_healthcare[[#This Row],[Age]]&lt;60,"Middle","Senior"))</f>
        <v>Young</v>
      </c>
      <c r="E9960" t="s">
        <v>16</v>
      </c>
      <c r="F9960" t="s">
        <v>228</v>
      </c>
      <c r="G9960" t="s">
        <v>228</v>
      </c>
      <c r="H9960" t="s">
        <v>26516</v>
      </c>
      <c r="I9960" s="2">
        <v>44562</v>
      </c>
      <c r="J9960" t="s">
        <v>5381</v>
      </c>
      <c r="K9960" t="s">
        <v>26373</v>
      </c>
      <c r="L9960" t="s">
        <v>56</v>
      </c>
      <c r="M9960">
        <v>14845.801600000001</v>
      </c>
      <c r="N9960">
        <v>478</v>
      </c>
      <c r="O9960" t="s">
        <v>43</v>
      </c>
      <c r="P9960" t="s">
        <v>43</v>
      </c>
      <c r="Q9960" s="2">
        <v>44574</v>
      </c>
      <c r="R9960" t="s">
        <v>83</v>
      </c>
      <c r="S9960" t="s">
        <v>33</v>
      </c>
      <c r="T9960">
        <f>_xlfn.DAYS(Raw_data_US_healthcare[[#This Row],[Discharge Date]],Raw_data_US_healthcare[[#This Row],[Date of Admission]])</f>
        <v>12</v>
      </c>
    </row>
    <row r="9961" spans="1:20" x14ac:dyDescent="0.3">
      <c r="A9961" t="s">
        <v>26511</v>
      </c>
      <c r="B9961" t="s">
        <v>26374</v>
      </c>
      <c r="C9961">
        <v>78</v>
      </c>
      <c r="D9961" t="str">
        <f>IF(Raw_data_US_healthcare[[#This Row],[Age]]&lt;35,"Young",IF(Raw_data_US_healthcare[[#This Row],[Age]]&lt;60,"Middle","Senior"))</f>
        <v>Senior</v>
      </c>
      <c r="E9961" t="s">
        <v>16</v>
      </c>
      <c r="F9961" t="s">
        <v>17</v>
      </c>
      <c r="G9961" t="s">
        <v>17</v>
      </c>
      <c r="H9961" t="s">
        <v>36</v>
      </c>
      <c r="I9961" s="2">
        <v>43983</v>
      </c>
      <c r="J9961" t="s">
        <v>26375</v>
      </c>
      <c r="K9961" t="s">
        <v>26376</v>
      </c>
      <c r="L9961" t="s">
        <v>52</v>
      </c>
      <c r="M9961">
        <v>2331.4128999999998</v>
      </c>
      <c r="N9961">
        <v>464</v>
      </c>
      <c r="O9961" t="s">
        <v>22</v>
      </c>
      <c r="P9961" t="s">
        <v>22</v>
      </c>
      <c r="Q9961" s="2">
        <v>43987</v>
      </c>
      <c r="R9961" t="s">
        <v>32</v>
      </c>
      <c r="S9961" t="s">
        <v>33</v>
      </c>
      <c r="T9961">
        <f>_xlfn.DAYS(Raw_data_US_healthcare[[#This Row],[Discharge Date]],Raw_data_US_healthcare[[#This Row],[Date of Admission]])</f>
        <v>4</v>
      </c>
    </row>
    <row r="9962" spans="1:20" x14ac:dyDescent="0.3">
      <c r="A9962" t="s">
        <v>26511</v>
      </c>
      <c r="B9962" t="s">
        <v>26377</v>
      </c>
      <c r="C9962">
        <v>62</v>
      </c>
      <c r="D9962" t="str">
        <f>IF(Raw_data_US_healthcare[[#This Row],[Age]]&lt;35,"Young",IF(Raw_data_US_healthcare[[#This Row],[Age]]&lt;60,"Middle","Senior"))</f>
        <v>Senior</v>
      </c>
      <c r="E9962" t="s">
        <v>16</v>
      </c>
      <c r="F9962" t="s">
        <v>228</v>
      </c>
      <c r="G9962" t="s">
        <v>228</v>
      </c>
      <c r="H9962" t="s">
        <v>28</v>
      </c>
      <c r="I9962" s="2">
        <v>43647</v>
      </c>
      <c r="J9962" t="s">
        <v>26378</v>
      </c>
      <c r="K9962" t="s">
        <v>15637</v>
      </c>
      <c r="L9962" t="s">
        <v>56</v>
      </c>
      <c r="M9962">
        <v>28315.910400000001</v>
      </c>
      <c r="N9962">
        <v>478</v>
      </c>
      <c r="O9962" t="s">
        <v>22</v>
      </c>
      <c r="P9962" t="s">
        <v>22</v>
      </c>
      <c r="Q9962" s="2">
        <v>43661</v>
      </c>
      <c r="R9962" t="s">
        <v>32</v>
      </c>
      <c r="S9962" t="s">
        <v>45</v>
      </c>
      <c r="T9962">
        <f>_xlfn.DAYS(Raw_data_US_healthcare[[#This Row],[Discharge Date]],Raw_data_US_healthcare[[#This Row],[Date of Admission]])</f>
        <v>14</v>
      </c>
    </row>
    <row r="9963" spans="1:20" x14ac:dyDescent="0.3">
      <c r="A9963" t="s">
        <v>26511</v>
      </c>
      <c r="B9963" t="s">
        <v>15262</v>
      </c>
      <c r="C9963">
        <v>78</v>
      </c>
      <c r="D9963" t="str">
        <f>IF(Raw_data_US_healthcare[[#This Row],[Age]]&lt;35,"Young",IF(Raw_data_US_healthcare[[#This Row],[Age]]&lt;60,"Middle","Senior"))</f>
        <v>Senior</v>
      </c>
      <c r="E9963" t="s">
        <v>16</v>
      </c>
      <c r="F9963" t="s">
        <v>150</v>
      </c>
      <c r="G9963" t="s">
        <v>62</v>
      </c>
      <c r="H9963" t="s">
        <v>18</v>
      </c>
      <c r="I9963" s="2">
        <v>44505</v>
      </c>
      <c r="J9963" t="s">
        <v>26379</v>
      </c>
      <c r="K9963" t="s">
        <v>26380</v>
      </c>
      <c r="L9963" t="s">
        <v>56</v>
      </c>
      <c r="M9963">
        <v>25327.2176</v>
      </c>
      <c r="N9963">
        <v>340</v>
      </c>
      <c r="O9963" t="s">
        <v>22</v>
      </c>
      <c r="P9963" t="s">
        <v>22</v>
      </c>
      <c r="Q9963" s="2">
        <v>44515</v>
      </c>
      <c r="R9963" t="s">
        <v>44</v>
      </c>
      <c r="S9963" t="s">
        <v>24</v>
      </c>
      <c r="T9963">
        <f>_xlfn.DAYS(Raw_data_US_healthcare[[#This Row],[Discharge Date]],Raw_data_US_healthcare[[#This Row],[Date of Admission]])</f>
        <v>10</v>
      </c>
    </row>
    <row r="9964" spans="1:20" x14ac:dyDescent="0.3">
      <c r="A9964" t="s">
        <v>26512</v>
      </c>
      <c r="B9964" t="s">
        <v>26381</v>
      </c>
      <c r="C9964">
        <v>48</v>
      </c>
      <c r="D9964" t="str">
        <f>IF(Raw_data_US_healthcare[[#This Row],[Age]]&lt;35,"Young",IF(Raw_data_US_healthcare[[#This Row],[Age]]&lt;60,"Middle","Senior"))</f>
        <v>Middle</v>
      </c>
      <c r="E9964" t="s">
        <v>26</v>
      </c>
      <c r="F9964" t="s">
        <v>88</v>
      </c>
      <c r="G9964" t="s">
        <v>88</v>
      </c>
      <c r="H9964" t="s">
        <v>18</v>
      </c>
      <c r="I9964" s="2">
        <v>44817</v>
      </c>
      <c r="J9964" t="s">
        <v>26382</v>
      </c>
      <c r="K9964" t="s">
        <v>26383</v>
      </c>
      <c r="L9964" t="s">
        <v>31</v>
      </c>
      <c r="M9964">
        <v>23737.0857</v>
      </c>
      <c r="N9964">
        <v>120</v>
      </c>
      <c r="O9964" t="s">
        <v>22</v>
      </c>
      <c r="P9964" t="s">
        <v>22</v>
      </c>
      <c r="Q9964" s="2">
        <v>44824</v>
      </c>
      <c r="R9964" t="s">
        <v>83</v>
      </c>
      <c r="S9964" t="s">
        <v>24</v>
      </c>
      <c r="T9964">
        <f>_xlfn.DAYS(Raw_data_US_healthcare[[#This Row],[Discharge Date]],Raw_data_US_healthcare[[#This Row],[Date of Admission]])</f>
        <v>7</v>
      </c>
    </row>
    <row r="9965" spans="1:20" x14ac:dyDescent="0.3">
      <c r="A9965" t="s">
        <v>26512</v>
      </c>
      <c r="B9965" t="s">
        <v>26384</v>
      </c>
      <c r="C9965">
        <v>54</v>
      </c>
      <c r="D9965" t="str">
        <f>IF(Raw_data_US_healthcare[[#This Row],[Age]]&lt;35,"Young",IF(Raw_data_US_healthcare[[#This Row],[Age]]&lt;60,"Middle","Senior"))</f>
        <v>Middle</v>
      </c>
      <c r="E9965" t="s">
        <v>26</v>
      </c>
      <c r="F9965" t="s">
        <v>49</v>
      </c>
      <c r="G9965" t="s">
        <v>49</v>
      </c>
      <c r="H9965" t="s">
        <v>69</v>
      </c>
      <c r="I9965" s="2">
        <v>44885</v>
      </c>
      <c r="J9965" t="s">
        <v>26385</v>
      </c>
      <c r="K9965" t="s">
        <v>26386</v>
      </c>
      <c r="L9965" t="s">
        <v>31</v>
      </c>
      <c r="M9965">
        <v>56115.750500000002</v>
      </c>
      <c r="N9965">
        <v>147</v>
      </c>
      <c r="O9965" t="s">
        <v>22</v>
      </c>
      <c r="P9965" t="s">
        <v>22</v>
      </c>
      <c r="Q9965" s="2">
        <v>44901</v>
      </c>
      <c r="R9965" t="s">
        <v>48</v>
      </c>
      <c r="S9965" t="s">
        <v>45</v>
      </c>
      <c r="T9965">
        <f>_xlfn.DAYS(Raw_data_US_healthcare[[#This Row],[Discharge Date]],Raw_data_US_healthcare[[#This Row],[Date of Admission]])</f>
        <v>16</v>
      </c>
    </row>
    <row r="9966" spans="1:20" x14ac:dyDescent="0.3">
      <c r="A9966" t="s">
        <v>26511</v>
      </c>
      <c r="B9966" t="s">
        <v>26387</v>
      </c>
      <c r="C9966">
        <v>33</v>
      </c>
      <c r="D9966" t="str">
        <f>IF(Raw_data_US_healthcare[[#This Row],[Age]]&lt;35,"Young",IF(Raw_data_US_healthcare[[#This Row],[Age]]&lt;60,"Middle","Senior"))</f>
        <v>Young</v>
      </c>
      <c r="E9966" t="s">
        <v>16</v>
      </c>
      <c r="F9966" t="s">
        <v>49</v>
      </c>
      <c r="G9966" t="s">
        <v>49</v>
      </c>
      <c r="H9966" t="s">
        <v>36</v>
      </c>
      <c r="I9966" s="2">
        <v>44894</v>
      </c>
      <c r="J9966" t="s">
        <v>26388</v>
      </c>
      <c r="K9966" t="s">
        <v>26389</v>
      </c>
      <c r="L9966" t="s">
        <v>56</v>
      </c>
      <c r="M9966">
        <v>5307.9858999999997</v>
      </c>
      <c r="N9966">
        <v>353</v>
      </c>
      <c r="O9966" t="s">
        <v>22</v>
      </c>
      <c r="P9966" t="s">
        <v>22</v>
      </c>
      <c r="Q9966" s="2">
        <v>44903</v>
      </c>
      <c r="R9966" t="s">
        <v>44</v>
      </c>
      <c r="S9966" t="s">
        <v>45</v>
      </c>
      <c r="T9966">
        <f>_xlfn.DAYS(Raw_data_US_healthcare[[#This Row],[Discharge Date]],Raw_data_US_healthcare[[#This Row],[Date of Admission]])</f>
        <v>9</v>
      </c>
    </row>
    <row r="9967" spans="1:20" x14ac:dyDescent="0.3">
      <c r="A9967" t="s">
        <v>26512</v>
      </c>
      <c r="B9967" t="s">
        <v>26390</v>
      </c>
      <c r="C9967">
        <v>31</v>
      </c>
      <c r="D9967" t="str">
        <f>IF(Raw_data_US_healthcare[[#This Row],[Age]]&lt;35,"Young",IF(Raw_data_US_healthcare[[#This Row],[Age]]&lt;60,"Middle","Senior"))</f>
        <v>Young</v>
      </c>
      <c r="E9967" t="s">
        <v>26</v>
      </c>
      <c r="F9967" t="s">
        <v>228</v>
      </c>
      <c r="G9967" t="s">
        <v>228</v>
      </c>
      <c r="H9967" t="s">
        <v>26516</v>
      </c>
      <c r="I9967" s="2">
        <v>44492</v>
      </c>
      <c r="J9967" t="s">
        <v>13315</v>
      </c>
      <c r="K9967" t="s">
        <v>26391</v>
      </c>
      <c r="L9967" t="s">
        <v>60</v>
      </c>
      <c r="M9967">
        <v>8135.2118</v>
      </c>
      <c r="N9967">
        <v>245</v>
      </c>
      <c r="O9967" t="s">
        <v>39</v>
      </c>
      <c r="P9967" t="s">
        <v>26724</v>
      </c>
      <c r="Q9967" s="2">
        <v>44496</v>
      </c>
      <c r="R9967" t="s">
        <v>48</v>
      </c>
      <c r="S9967" t="s">
        <v>45</v>
      </c>
      <c r="T9967">
        <f>_xlfn.DAYS(Raw_data_US_healthcare[[#This Row],[Discharge Date]],Raw_data_US_healthcare[[#This Row],[Date of Admission]])</f>
        <v>4</v>
      </c>
    </row>
    <row r="9968" spans="1:20" x14ac:dyDescent="0.3">
      <c r="A9968" t="s">
        <v>26512</v>
      </c>
      <c r="B9968" t="s">
        <v>26392</v>
      </c>
      <c r="C9968">
        <v>71</v>
      </c>
      <c r="D9968" t="str">
        <f>IF(Raw_data_US_healthcare[[#This Row],[Age]]&lt;35,"Young",IF(Raw_data_US_healthcare[[#This Row],[Age]]&lt;60,"Middle","Senior"))</f>
        <v>Senior</v>
      </c>
      <c r="E9968" t="s">
        <v>26</v>
      </c>
      <c r="F9968" t="s">
        <v>49</v>
      </c>
      <c r="G9968" t="s">
        <v>49</v>
      </c>
      <c r="H9968" t="s">
        <v>26516</v>
      </c>
      <c r="I9968" s="2">
        <v>44231</v>
      </c>
      <c r="J9968" t="s">
        <v>26393</v>
      </c>
      <c r="K9968" t="s">
        <v>26394</v>
      </c>
      <c r="L9968" t="s">
        <v>21</v>
      </c>
      <c r="M9968">
        <v>4850.8393999999998</v>
      </c>
      <c r="N9968">
        <v>235</v>
      </c>
      <c r="O9968" t="s">
        <v>43</v>
      </c>
      <c r="P9968" t="s">
        <v>43</v>
      </c>
      <c r="Q9968" s="2">
        <v>44249</v>
      </c>
      <c r="R9968" t="s">
        <v>83</v>
      </c>
      <c r="S9968" t="s">
        <v>24</v>
      </c>
      <c r="T9968">
        <f>_xlfn.DAYS(Raw_data_US_healthcare[[#This Row],[Discharge Date]],Raw_data_US_healthcare[[#This Row],[Date of Admission]])</f>
        <v>18</v>
      </c>
    </row>
    <row r="9969" spans="1:20" x14ac:dyDescent="0.3">
      <c r="A9969" t="s">
        <v>26512</v>
      </c>
      <c r="B9969" t="s">
        <v>26395</v>
      </c>
      <c r="C9969">
        <v>27</v>
      </c>
      <c r="D9969" t="str">
        <f>IF(Raw_data_US_healthcare[[#This Row],[Age]]&lt;35,"Young",IF(Raw_data_US_healthcare[[#This Row],[Age]]&lt;60,"Middle","Senior"))</f>
        <v>Young</v>
      </c>
      <c r="E9969" t="s">
        <v>26</v>
      </c>
      <c r="F9969" t="s">
        <v>17</v>
      </c>
      <c r="G9969" t="s">
        <v>17</v>
      </c>
      <c r="H9969" t="s">
        <v>69</v>
      </c>
      <c r="I9969" s="2">
        <v>45159</v>
      </c>
      <c r="J9969" t="s">
        <v>26396</v>
      </c>
      <c r="K9969" t="s">
        <v>26397</v>
      </c>
      <c r="L9969" t="s">
        <v>31</v>
      </c>
      <c r="M9969">
        <v>75401.605100000001</v>
      </c>
      <c r="N9969">
        <v>256</v>
      </c>
      <c r="O9969" t="s">
        <v>22</v>
      </c>
      <c r="P9969" t="s">
        <v>22</v>
      </c>
      <c r="Q9969" s="2">
        <v>45169</v>
      </c>
      <c r="R9969" t="s">
        <v>23</v>
      </c>
      <c r="S9969" t="s">
        <v>33</v>
      </c>
      <c r="T9969">
        <f>_xlfn.DAYS(Raw_data_US_healthcare[[#This Row],[Discharge Date]],Raw_data_US_healthcare[[#This Row],[Date of Admission]])</f>
        <v>10</v>
      </c>
    </row>
    <row r="9970" spans="1:20" x14ac:dyDescent="0.3">
      <c r="A9970" t="s">
        <v>26511</v>
      </c>
      <c r="B9970" t="s">
        <v>26398</v>
      </c>
      <c r="C9970">
        <v>51</v>
      </c>
      <c r="D9970" t="str">
        <f>IF(Raw_data_US_healthcare[[#This Row],[Age]]&lt;35,"Young",IF(Raw_data_US_healthcare[[#This Row],[Age]]&lt;60,"Middle","Senior"))</f>
        <v>Middle</v>
      </c>
      <c r="E9970" t="s">
        <v>16</v>
      </c>
      <c r="F9970" t="s">
        <v>27</v>
      </c>
      <c r="G9970" t="s">
        <v>27</v>
      </c>
      <c r="H9970" t="s">
        <v>36</v>
      </c>
      <c r="I9970" s="2">
        <v>44791</v>
      </c>
      <c r="J9970" t="s">
        <v>23372</v>
      </c>
      <c r="K9970" t="s">
        <v>26399</v>
      </c>
      <c r="L9970" t="s">
        <v>60</v>
      </c>
      <c r="M9970">
        <v>11310.8464</v>
      </c>
      <c r="N9970">
        <v>484</v>
      </c>
      <c r="O9970" t="s">
        <v>22</v>
      </c>
      <c r="P9970" t="s">
        <v>22</v>
      </c>
      <c r="Q9970" s="2">
        <v>44792</v>
      </c>
      <c r="R9970" t="s">
        <v>23</v>
      </c>
      <c r="S9970" t="s">
        <v>24</v>
      </c>
      <c r="T9970">
        <f>_xlfn.DAYS(Raw_data_US_healthcare[[#This Row],[Discharge Date]],Raw_data_US_healthcare[[#This Row],[Date of Admission]])</f>
        <v>1</v>
      </c>
    </row>
    <row r="9971" spans="1:20" x14ac:dyDescent="0.3">
      <c r="A9971" t="s">
        <v>26511</v>
      </c>
      <c r="B9971" t="s">
        <v>26400</v>
      </c>
      <c r="C9971">
        <v>63</v>
      </c>
      <c r="D9971" t="str">
        <f>IF(Raw_data_US_healthcare[[#This Row],[Age]]&lt;35,"Young",IF(Raw_data_US_healthcare[[#This Row],[Age]]&lt;60,"Middle","Senior"))</f>
        <v>Senior</v>
      </c>
      <c r="E9971" t="s">
        <v>16</v>
      </c>
      <c r="F9971" t="s">
        <v>27</v>
      </c>
      <c r="G9971" t="s">
        <v>27</v>
      </c>
      <c r="H9971" t="s">
        <v>28</v>
      </c>
      <c r="I9971" s="2">
        <v>45181</v>
      </c>
      <c r="J9971" t="s">
        <v>5519</v>
      </c>
      <c r="K9971" t="s">
        <v>26401</v>
      </c>
      <c r="L9971" t="s">
        <v>52</v>
      </c>
      <c r="M9971">
        <v>6944.7271000000001</v>
      </c>
      <c r="N9971">
        <v>462</v>
      </c>
      <c r="O9971" t="s">
        <v>22</v>
      </c>
      <c r="P9971" t="s">
        <v>22</v>
      </c>
      <c r="Q9971" s="2">
        <v>45182</v>
      </c>
      <c r="R9971" t="s">
        <v>48</v>
      </c>
      <c r="S9971" t="s">
        <v>24</v>
      </c>
      <c r="T9971">
        <f>_xlfn.DAYS(Raw_data_US_healthcare[[#This Row],[Discharge Date]],Raw_data_US_healthcare[[#This Row],[Date of Admission]])</f>
        <v>1</v>
      </c>
    </row>
    <row r="9972" spans="1:20" x14ac:dyDescent="0.3">
      <c r="A9972" t="s">
        <v>26511</v>
      </c>
      <c r="B9972" t="s">
        <v>26402</v>
      </c>
      <c r="C9972">
        <v>35</v>
      </c>
      <c r="D9972" t="str">
        <f>IF(Raw_data_US_healthcare[[#This Row],[Age]]&lt;35,"Young",IF(Raw_data_US_healthcare[[#This Row],[Age]]&lt;60,"Middle","Senior"))</f>
        <v>Middle</v>
      </c>
      <c r="E9972" t="s">
        <v>16</v>
      </c>
      <c r="F9972" t="s">
        <v>35</v>
      </c>
      <c r="G9972" t="s">
        <v>35</v>
      </c>
      <c r="H9972" t="s">
        <v>26514</v>
      </c>
      <c r="I9972" s="2">
        <v>44115</v>
      </c>
      <c r="J9972" t="s">
        <v>26403</v>
      </c>
      <c r="K9972" t="s">
        <v>26404</v>
      </c>
      <c r="L9972" t="s">
        <v>56</v>
      </c>
      <c r="M9972">
        <v>7712.7988999999998</v>
      </c>
      <c r="N9972">
        <v>308</v>
      </c>
      <c r="O9972" t="s">
        <v>22</v>
      </c>
      <c r="P9972" t="s">
        <v>22</v>
      </c>
      <c r="Q9972" s="2">
        <v>44131</v>
      </c>
      <c r="R9972" t="s">
        <v>48</v>
      </c>
      <c r="S9972" t="s">
        <v>45</v>
      </c>
      <c r="T9972">
        <f>_xlfn.DAYS(Raw_data_US_healthcare[[#This Row],[Discharge Date]],Raw_data_US_healthcare[[#This Row],[Date of Admission]])</f>
        <v>16</v>
      </c>
    </row>
    <row r="9973" spans="1:20" x14ac:dyDescent="0.3">
      <c r="A9973" t="s">
        <v>26511</v>
      </c>
      <c r="B9973" t="s">
        <v>26405</v>
      </c>
      <c r="C9973">
        <v>56</v>
      </c>
      <c r="D9973" t="str">
        <f>IF(Raw_data_US_healthcare[[#This Row],[Age]]&lt;35,"Young",IF(Raw_data_US_healthcare[[#This Row],[Age]]&lt;60,"Middle","Senior"))</f>
        <v>Middle</v>
      </c>
      <c r="E9973" t="s">
        <v>16</v>
      </c>
      <c r="F9973" t="s">
        <v>150</v>
      </c>
      <c r="G9973" t="s">
        <v>62</v>
      </c>
      <c r="H9973" t="s">
        <v>18</v>
      </c>
      <c r="I9973" s="2">
        <v>44402</v>
      </c>
      <c r="J9973" t="s">
        <v>6297</v>
      </c>
      <c r="K9973" t="s">
        <v>26406</v>
      </c>
      <c r="L9973" t="s">
        <v>60</v>
      </c>
      <c r="M9973">
        <v>46598.049500000001</v>
      </c>
      <c r="N9973">
        <v>151</v>
      </c>
      <c r="O9973" t="s">
        <v>39</v>
      </c>
      <c r="P9973" t="s">
        <v>26724</v>
      </c>
      <c r="Q9973" s="2">
        <v>44419</v>
      </c>
      <c r="R9973" t="s">
        <v>44</v>
      </c>
      <c r="S9973" t="s">
        <v>45</v>
      </c>
      <c r="T9973">
        <f>_xlfn.DAYS(Raw_data_US_healthcare[[#This Row],[Discharge Date]],Raw_data_US_healthcare[[#This Row],[Date of Admission]])</f>
        <v>17</v>
      </c>
    </row>
    <row r="9974" spans="1:20" x14ac:dyDescent="0.3">
      <c r="A9974" t="s">
        <v>26512</v>
      </c>
      <c r="B9974" t="s">
        <v>26407</v>
      </c>
      <c r="C9974">
        <v>43</v>
      </c>
      <c r="D9974" t="str">
        <f>IF(Raw_data_US_healthcare[[#This Row],[Age]]&lt;35,"Young",IF(Raw_data_US_healthcare[[#This Row],[Age]]&lt;60,"Middle","Senior"))</f>
        <v>Middle</v>
      </c>
      <c r="E9974" t="s">
        <v>26</v>
      </c>
      <c r="F9974" t="s">
        <v>150</v>
      </c>
      <c r="G9974" t="s">
        <v>62</v>
      </c>
      <c r="H9974" t="s">
        <v>26514</v>
      </c>
      <c r="I9974" s="2">
        <v>43723</v>
      </c>
      <c r="J9974" t="s">
        <v>26408</v>
      </c>
      <c r="K9974" t="s">
        <v>26409</v>
      </c>
      <c r="L9974" t="s">
        <v>31</v>
      </c>
      <c r="M9974">
        <v>22118.483899999999</v>
      </c>
      <c r="N9974">
        <v>134</v>
      </c>
      <c r="O9974" t="s">
        <v>22</v>
      </c>
      <c r="P9974" t="s">
        <v>22</v>
      </c>
      <c r="Q9974" s="2">
        <v>43727</v>
      </c>
      <c r="R9974" t="s">
        <v>48</v>
      </c>
      <c r="S9974" t="s">
        <v>45</v>
      </c>
      <c r="T9974">
        <f>_xlfn.DAYS(Raw_data_US_healthcare[[#This Row],[Discharge Date]],Raw_data_US_healthcare[[#This Row],[Date of Admission]])</f>
        <v>4</v>
      </c>
    </row>
    <row r="9975" spans="1:20" x14ac:dyDescent="0.3">
      <c r="A9975" t="s">
        <v>26511</v>
      </c>
      <c r="B9975" t="s">
        <v>26410</v>
      </c>
      <c r="C9975">
        <v>69</v>
      </c>
      <c r="D9975" t="str">
        <f>IF(Raw_data_US_healthcare[[#This Row],[Age]]&lt;35,"Young",IF(Raw_data_US_healthcare[[#This Row],[Age]]&lt;60,"Middle","Senior"))</f>
        <v>Senior</v>
      </c>
      <c r="E9975" t="s">
        <v>16</v>
      </c>
      <c r="F9975" t="s">
        <v>113</v>
      </c>
      <c r="G9975" t="s">
        <v>113</v>
      </c>
      <c r="H9975" t="s">
        <v>69</v>
      </c>
      <c r="I9975" s="2">
        <v>44152</v>
      </c>
      <c r="J9975" t="s">
        <v>26411</v>
      </c>
      <c r="K9975" t="s">
        <v>22056</v>
      </c>
      <c r="L9975" t="s">
        <v>60</v>
      </c>
      <c r="M9975">
        <v>29783.151600000001</v>
      </c>
      <c r="N9975">
        <v>202</v>
      </c>
      <c r="O9975" t="s">
        <v>22</v>
      </c>
      <c r="P9975" t="s">
        <v>22</v>
      </c>
      <c r="Q9975" s="2">
        <v>44166</v>
      </c>
      <c r="R9975" t="s">
        <v>32</v>
      </c>
      <c r="S9975" t="s">
        <v>45</v>
      </c>
      <c r="T9975">
        <f>_xlfn.DAYS(Raw_data_US_healthcare[[#This Row],[Discharge Date]],Raw_data_US_healthcare[[#This Row],[Date of Admission]])</f>
        <v>14</v>
      </c>
    </row>
    <row r="9976" spans="1:20" x14ac:dyDescent="0.3">
      <c r="A9976" t="s">
        <v>26511</v>
      </c>
      <c r="B9976" t="s">
        <v>26412</v>
      </c>
      <c r="C9976">
        <v>32</v>
      </c>
      <c r="D9976" t="str">
        <f>IF(Raw_data_US_healthcare[[#This Row],[Age]]&lt;35,"Young",IF(Raw_data_US_healthcare[[#This Row],[Age]]&lt;60,"Middle","Senior"))</f>
        <v>Young</v>
      </c>
      <c r="E9976" t="s">
        <v>16</v>
      </c>
      <c r="F9976" t="s">
        <v>49</v>
      </c>
      <c r="G9976" t="s">
        <v>49</v>
      </c>
      <c r="H9976" t="s">
        <v>36</v>
      </c>
      <c r="I9976" s="2">
        <v>44690</v>
      </c>
      <c r="J9976" t="s">
        <v>26413</v>
      </c>
      <c r="K9976" t="s">
        <v>26414</v>
      </c>
      <c r="L9976" t="s">
        <v>31</v>
      </c>
      <c r="M9976">
        <v>5010.9503999999997</v>
      </c>
      <c r="N9976">
        <v>298</v>
      </c>
      <c r="O9976" t="s">
        <v>22</v>
      </c>
      <c r="P9976" t="s">
        <v>22</v>
      </c>
      <c r="Q9976" s="2">
        <v>44705</v>
      </c>
      <c r="R9976" t="s">
        <v>83</v>
      </c>
      <c r="S9976" t="s">
        <v>45</v>
      </c>
      <c r="T9976">
        <f>_xlfn.DAYS(Raw_data_US_healthcare[[#This Row],[Discharge Date]],Raw_data_US_healthcare[[#This Row],[Date of Admission]])</f>
        <v>15</v>
      </c>
    </row>
    <row r="9977" spans="1:20" x14ac:dyDescent="0.3">
      <c r="A9977" t="s">
        <v>26511</v>
      </c>
      <c r="B9977" t="s">
        <v>26415</v>
      </c>
      <c r="C9977">
        <v>80</v>
      </c>
      <c r="D9977" t="str">
        <f>IF(Raw_data_US_healthcare[[#This Row],[Age]]&lt;35,"Young",IF(Raw_data_US_healthcare[[#This Row],[Age]]&lt;60,"Middle","Senior"))</f>
        <v>Senior</v>
      </c>
      <c r="E9977" t="s">
        <v>16</v>
      </c>
      <c r="F9977" t="s">
        <v>228</v>
      </c>
      <c r="G9977" t="s">
        <v>228</v>
      </c>
      <c r="H9977" t="s">
        <v>28</v>
      </c>
      <c r="I9977" s="2">
        <v>45182</v>
      </c>
      <c r="J9977" t="s">
        <v>26416</v>
      </c>
      <c r="K9977" t="s">
        <v>26417</v>
      </c>
      <c r="L9977" t="s">
        <v>60</v>
      </c>
      <c r="M9977">
        <v>18713.728200000001</v>
      </c>
      <c r="N9977">
        <v>351</v>
      </c>
      <c r="O9977" t="s">
        <v>43</v>
      </c>
      <c r="P9977" t="s">
        <v>43</v>
      </c>
      <c r="Q9977" s="2">
        <v>45190</v>
      </c>
      <c r="R9977" t="s">
        <v>44</v>
      </c>
      <c r="S9977" t="s">
        <v>33</v>
      </c>
      <c r="T9977">
        <f>_xlfn.DAYS(Raw_data_US_healthcare[[#This Row],[Discharge Date]],Raw_data_US_healthcare[[#This Row],[Date of Admission]])</f>
        <v>8</v>
      </c>
    </row>
    <row r="9978" spans="1:20" x14ac:dyDescent="0.3">
      <c r="A9978" t="s">
        <v>26511</v>
      </c>
      <c r="B9978" t="s">
        <v>26418</v>
      </c>
      <c r="C9978">
        <v>81</v>
      </c>
      <c r="D9978" t="str">
        <f>IF(Raw_data_US_healthcare[[#This Row],[Age]]&lt;35,"Young",IF(Raw_data_US_healthcare[[#This Row],[Age]]&lt;60,"Middle","Senior"))</f>
        <v>Senior</v>
      </c>
      <c r="E9978" t="s">
        <v>16</v>
      </c>
      <c r="F9978" t="s">
        <v>88</v>
      </c>
      <c r="G9978" t="s">
        <v>88</v>
      </c>
      <c r="H9978" t="s">
        <v>26514</v>
      </c>
      <c r="I9978" s="2">
        <v>43530</v>
      </c>
      <c r="J9978" t="s">
        <v>26419</v>
      </c>
      <c r="K9978" t="s">
        <v>26420</v>
      </c>
      <c r="L9978" t="s">
        <v>60</v>
      </c>
      <c r="M9978">
        <v>30180.945400000001</v>
      </c>
      <c r="N9978">
        <v>245</v>
      </c>
      <c r="O9978" t="s">
        <v>22</v>
      </c>
      <c r="P9978" t="s">
        <v>22</v>
      </c>
      <c r="Q9978" s="2">
        <v>43553</v>
      </c>
      <c r="R9978" t="s">
        <v>23</v>
      </c>
      <c r="S9978" t="s">
        <v>33</v>
      </c>
      <c r="T9978">
        <f>_xlfn.DAYS(Raw_data_US_healthcare[[#This Row],[Discharge Date]],Raw_data_US_healthcare[[#This Row],[Date of Admission]])</f>
        <v>23</v>
      </c>
    </row>
    <row r="9979" spans="1:20" x14ac:dyDescent="0.3">
      <c r="A9979" t="s">
        <v>26512</v>
      </c>
      <c r="B9979" t="s">
        <v>26421</v>
      </c>
      <c r="C9979">
        <v>84</v>
      </c>
      <c r="D9979" t="str">
        <f>IF(Raw_data_US_healthcare[[#This Row],[Age]]&lt;35,"Young",IF(Raw_data_US_healthcare[[#This Row],[Age]]&lt;60,"Middle","Senior"))</f>
        <v>Senior</v>
      </c>
      <c r="E9979" t="s">
        <v>26</v>
      </c>
      <c r="F9979" t="s">
        <v>27</v>
      </c>
      <c r="G9979" t="s">
        <v>27</v>
      </c>
      <c r="H9979" t="s">
        <v>69</v>
      </c>
      <c r="I9979" s="2">
        <v>43975</v>
      </c>
      <c r="J9979" t="s">
        <v>4057</v>
      </c>
      <c r="K9979" t="s">
        <v>26422</v>
      </c>
      <c r="L9979" t="s">
        <v>31</v>
      </c>
      <c r="M9979">
        <v>35895.367400000003</v>
      </c>
      <c r="N9979">
        <v>103</v>
      </c>
      <c r="O9979" t="s">
        <v>39</v>
      </c>
      <c r="P9979" t="s">
        <v>26724</v>
      </c>
      <c r="Q9979" s="2">
        <v>43980</v>
      </c>
      <c r="R9979" t="s">
        <v>44</v>
      </c>
      <c r="S9979" t="s">
        <v>45</v>
      </c>
      <c r="T9979">
        <f>_xlfn.DAYS(Raw_data_US_healthcare[[#This Row],[Discharge Date]],Raw_data_US_healthcare[[#This Row],[Date of Admission]])</f>
        <v>5</v>
      </c>
    </row>
    <row r="9980" spans="1:20" x14ac:dyDescent="0.3">
      <c r="A9980" t="s">
        <v>26511</v>
      </c>
      <c r="B9980" t="s">
        <v>26423</v>
      </c>
      <c r="C9980">
        <v>46</v>
      </c>
      <c r="D9980" t="str">
        <f>IF(Raw_data_US_healthcare[[#This Row],[Age]]&lt;35,"Young",IF(Raw_data_US_healthcare[[#This Row],[Age]]&lt;60,"Middle","Senior"))</f>
        <v>Middle</v>
      </c>
      <c r="E9980" t="s">
        <v>16</v>
      </c>
      <c r="F9980" t="s">
        <v>49</v>
      </c>
      <c r="G9980" t="s">
        <v>49</v>
      </c>
      <c r="H9980" t="s">
        <v>26514</v>
      </c>
      <c r="I9980" s="2">
        <v>44263</v>
      </c>
      <c r="J9980" t="s">
        <v>26424</v>
      </c>
      <c r="K9980" t="s">
        <v>26425</v>
      </c>
      <c r="L9980" t="s">
        <v>21</v>
      </c>
      <c r="M9980">
        <v>3998.0641999999998</v>
      </c>
      <c r="N9980">
        <v>170</v>
      </c>
      <c r="O9980" t="s">
        <v>22</v>
      </c>
      <c r="P9980" t="s">
        <v>22</v>
      </c>
      <c r="Q9980" s="2">
        <v>44279</v>
      </c>
      <c r="R9980" t="s">
        <v>44</v>
      </c>
      <c r="S9980" t="s">
        <v>33</v>
      </c>
      <c r="T9980">
        <f>_xlfn.DAYS(Raw_data_US_healthcare[[#This Row],[Discharge Date]],Raw_data_US_healthcare[[#This Row],[Date of Admission]])</f>
        <v>16</v>
      </c>
    </row>
    <row r="9981" spans="1:20" x14ac:dyDescent="0.3">
      <c r="A9981" t="s">
        <v>26511</v>
      </c>
      <c r="B9981" t="s">
        <v>26426</v>
      </c>
      <c r="C9981">
        <v>63</v>
      </c>
      <c r="D9981" t="str">
        <f>IF(Raw_data_US_healthcare[[#This Row],[Age]]&lt;35,"Young",IF(Raw_data_US_healthcare[[#This Row],[Age]]&lt;60,"Middle","Senior"))</f>
        <v>Senior</v>
      </c>
      <c r="E9981" t="s">
        <v>16</v>
      </c>
      <c r="F9981" t="s">
        <v>35</v>
      </c>
      <c r="G9981" t="s">
        <v>35</v>
      </c>
      <c r="H9981" t="s">
        <v>69</v>
      </c>
      <c r="I9981" s="2">
        <v>44591</v>
      </c>
      <c r="J9981" t="s">
        <v>9168</v>
      </c>
      <c r="K9981" t="s">
        <v>26427</v>
      </c>
      <c r="L9981" t="s">
        <v>60</v>
      </c>
      <c r="M9981">
        <v>23066.615900000001</v>
      </c>
      <c r="N9981">
        <v>307</v>
      </c>
      <c r="O9981" t="s">
        <v>43</v>
      </c>
      <c r="P9981" t="s">
        <v>43</v>
      </c>
      <c r="Q9981" s="2">
        <v>44611</v>
      </c>
      <c r="R9981" t="s">
        <v>44</v>
      </c>
      <c r="S9981" t="s">
        <v>24</v>
      </c>
      <c r="T9981">
        <f>_xlfn.DAYS(Raw_data_US_healthcare[[#This Row],[Discharge Date]],Raw_data_US_healthcare[[#This Row],[Date of Admission]])</f>
        <v>20</v>
      </c>
    </row>
    <row r="9982" spans="1:20" x14ac:dyDescent="0.3">
      <c r="A9982" t="s">
        <v>26511</v>
      </c>
      <c r="B9982" t="s">
        <v>26428</v>
      </c>
      <c r="C9982">
        <v>71</v>
      </c>
      <c r="D9982" t="str">
        <f>IF(Raw_data_US_healthcare[[#This Row],[Age]]&lt;35,"Young",IF(Raw_data_US_healthcare[[#This Row],[Age]]&lt;60,"Middle","Senior"))</f>
        <v>Senior</v>
      </c>
      <c r="E9982" t="s">
        <v>16</v>
      </c>
      <c r="F9982" t="s">
        <v>150</v>
      </c>
      <c r="G9982" t="s">
        <v>62</v>
      </c>
      <c r="H9982" t="s">
        <v>69</v>
      </c>
      <c r="I9982" s="2">
        <v>44935</v>
      </c>
      <c r="J9982" t="s">
        <v>26429</v>
      </c>
      <c r="K9982" t="s">
        <v>226</v>
      </c>
      <c r="L9982" t="s">
        <v>21</v>
      </c>
      <c r="M9982">
        <v>65180.500800000002</v>
      </c>
      <c r="N9982">
        <v>298</v>
      </c>
      <c r="O9982" t="s">
        <v>43</v>
      </c>
      <c r="P9982" t="s">
        <v>43</v>
      </c>
      <c r="Q9982" s="2">
        <v>44957</v>
      </c>
      <c r="R9982" t="s">
        <v>44</v>
      </c>
      <c r="S9982" t="s">
        <v>45</v>
      </c>
      <c r="T9982">
        <f>_xlfn.DAYS(Raw_data_US_healthcare[[#This Row],[Discharge Date]],Raw_data_US_healthcare[[#This Row],[Date of Admission]])</f>
        <v>22</v>
      </c>
    </row>
    <row r="9983" spans="1:20" x14ac:dyDescent="0.3">
      <c r="A9983" t="s">
        <v>26512</v>
      </c>
      <c r="B9983" t="s">
        <v>26430</v>
      </c>
      <c r="C9983">
        <v>54</v>
      </c>
      <c r="D9983" t="str">
        <f>IF(Raw_data_US_healthcare[[#This Row],[Age]]&lt;35,"Young",IF(Raw_data_US_healthcare[[#This Row],[Age]]&lt;60,"Middle","Senior"))</f>
        <v>Middle</v>
      </c>
      <c r="E9983" t="s">
        <v>26</v>
      </c>
      <c r="F9983" t="s">
        <v>35</v>
      </c>
      <c r="G9983" t="s">
        <v>35</v>
      </c>
      <c r="H9983" t="s">
        <v>26514</v>
      </c>
      <c r="I9983" s="2">
        <v>44431</v>
      </c>
      <c r="J9983" t="s">
        <v>26431</v>
      </c>
      <c r="K9983" t="s">
        <v>26432</v>
      </c>
      <c r="L9983" t="s">
        <v>31</v>
      </c>
      <c r="M9983">
        <v>37303.8174</v>
      </c>
      <c r="N9983">
        <v>151</v>
      </c>
      <c r="O9983" t="s">
        <v>22</v>
      </c>
      <c r="P9983" t="s">
        <v>22</v>
      </c>
      <c r="Q9983" s="2">
        <v>44453</v>
      </c>
      <c r="R9983" t="s">
        <v>44</v>
      </c>
      <c r="S9983" t="s">
        <v>45</v>
      </c>
      <c r="T9983">
        <f>_xlfn.DAYS(Raw_data_US_healthcare[[#This Row],[Discharge Date]],Raw_data_US_healthcare[[#This Row],[Date of Admission]])</f>
        <v>22</v>
      </c>
    </row>
    <row r="9984" spans="1:20" x14ac:dyDescent="0.3">
      <c r="A9984" t="s">
        <v>26511</v>
      </c>
      <c r="B9984" t="s">
        <v>26433</v>
      </c>
      <c r="C9984">
        <v>78</v>
      </c>
      <c r="D9984" t="str">
        <f>IF(Raw_data_US_healthcare[[#This Row],[Age]]&lt;35,"Young",IF(Raw_data_US_healthcare[[#This Row],[Age]]&lt;60,"Middle","Senior"))</f>
        <v>Senior</v>
      </c>
      <c r="E9984" t="s">
        <v>16</v>
      </c>
      <c r="F9984" t="s">
        <v>228</v>
      </c>
      <c r="G9984" t="s">
        <v>228</v>
      </c>
      <c r="H9984" t="s">
        <v>36</v>
      </c>
      <c r="I9984" s="2">
        <v>44222</v>
      </c>
      <c r="J9984" t="s">
        <v>26434</v>
      </c>
      <c r="K9984" t="s">
        <v>26435</v>
      </c>
      <c r="L9984" t="s">
        <v>60</v>
      </c>
      <c r="M9984">
        <v>14204.7556</v>
      </c>
      <c r="N9984">
        <v>235</v>
      </c>
      <c r="O9984" t="s">
        <v>22</v>
      </c>
      <c r="P9984" t="s">
        <v>22</v>
      </c>
      <c r="Q9984" s="2">
        <v>44233</v>
      </c>
      <c r="R9984" t="s">
        <v>83</v>
      </c>
      <c r="S9984" t="s">
        <v>45</v>
      </c>
      <c r="T9984">
        <f>_xlfn.DAYS(Raw_data_US_healthcare[[#This Row],[Discharge Date]],Raw_data_US_healthcare[[#This Row],[Date of Admission]])</f>
        <v>11</v>
      </c>
    </row>
    <row r="9985" spans="1:20" x14ac:dyDescent="0.3">
      <c r="A9985" t="s">
        <v>26512</v>
      </c>
      <c r="B9985" t="s">
        <v>26436</v>
      </c>
      <c r="C9985">
        <v>74</v>
      </c>
      <c r="D9985" t="str">
        <f>IF(Raw_data_US_healthcare[[#This Row],[Age]]&lt;35,"Young",IF(Raw_data_US_healthcare[[#This Row],[Age]]&lt;60,"Middle","Senior"))</f>
        <v>Senior</v>
      </c>
      <c r="E9985" t="s">
        <v>26</v>
      </c>
      <c r="F9985" t="s">
        <v>88</v>
      </c>
      <c r="G9985" t="s">
        <v>88</v>
      </c>
      <c r="H9985" t="s">
        <v>26516</v>
      </c>
      <c r="I9985" s="2">
        <v>44583</v>
      </c>
      <c r="J9985" t="s">
        <v>26437</v>
      </c>
      <c r="K9985" t="s">
        <v>26438</v>
      </c>
      <c r="L9985" t="s">
        <v>21</v>
      </c>
      <c r="M9985">
        <v>1172.5619999999999</v>
      </c>
      <c r="N9985">
        <v>374</v>
      </c>
      <c r="O9985" t="s">
        <v>39</v>
      </c>
      <c r="P9985" t="s">
        <v>39</v>
      </c>
      <c r="Q9985" s="2">
        <v>44597</v>
      </c>
      <c r="R9985" t="s">
        <v>23</v>
      </c>
      <c r="S9985" t="s">
        <v>45</v>
      </c>
      <c r="T9985">
        <f>_xlfn.DAYS(Raw_data_US_healthcare[[#This Row],[Discharge Date]],Raw_data_US_healthcare[[#This Row],[Date of Admission]])</f>
        <v>14</v>
      </c>
    </row>
    <row r="9986" spans="1:20" x14ac:dyDescent="0.3">
      <c r="A9986" t="s">
        <v>26512</v>
      </c>
      <c r="B9986" t="s">
        <v>26439</v>
      </c>
      <c r="C9986">
        <v>72</v>
      </c>
      <c r="D9986" t="str">
        <f>IF(Raw_data_US_healthcare[[#This Row],[Age]]&lt;35,"Young",IF(Raw_data_US_healthcare[[#This Row],[Age]]&lt;60,"Middle","Senior"))</f>
        <v>Senior</v>
      </c>
      <c r="E9986" t="s">
        <v>26</v>
      </c>
      <c r="F9986" t="s">
        <v>49</v>
      </c>
      <c r="G9986" t="s">
        <v>49</v>
      </c>
      <c r="H9986" t="s">
        <v>26514</v>
      </c>
      <c r="I9986" s="2">
        <v>44456</v>
      </c>
      <c r="J9986" t="s">
        <v>26440</v>
      </c>
      <c r="K9986" t="s">
        <v>796</v>
      </c>
      <c r="L9986" t="s">
        <v>21</v>
      </c>
      <c r="M9986">
        <v>29745.473000000002</v>
      </c>
      <c r="N9986">
        <v>151</v>
      </c>
      <c r="O9986" t="s">
        <v>22</v>
      </c>
      <c r="P9986" t="s">
        <v>22</v>
      </c>
      <c r="Q9986" s="2">
        <v>44464</v>
      </c>
      <c r="R9986" t="s">
        <v>32</v>
      </c>
      <c r="S9986" t="s">
        <v>33</v>
      </c>
      <c r="T9986">
        <f>_xlfn.DAYS(Raw_data_US_healthcare[[#This Row],[Discharge Date]],Raw_data_US_healthcare[[#This Row],[Date of Admission]])</f>
        <v>8</v>
      </c>
    </row>
    <row r="9987" spans="1:20" x14ac:dyDescent="0.3">
      <c r="A9987" t="s">
        <v>26512</v>
      </c>
      <c r="B9987" t="s">
        <v>26441</v>
      </c>
      <c r="C9987">
        <v>72</v>
      </c>
      <c r="D9987" t="str">
        <f>IF(Raw_data_US_healthcare[[#This Row],[Age]]&lt;35,"Young",IF(Raw_data_US_healthcare[[#This Row],[Age]]&lt;60,"Middle","Senior"))</f>
        <v>Senior</v>
      </c>
      <c r="E9987" t="s">
        <v>26</v>
      </c>
      <c r="F9987" t="s">
        <v>49</v>
      </c>
      <c r="G9987" t="s">
        <v>49</v>
      </c>
      <c r="H9987" t="s">
        <v>26514</v>
      </c>
      <c r="I9987" s="2">
        <v>43722</v>
      </c>
      <c r="J9987" t="s">
        <v>26442</v>
      </c>
      <c r="K9987" t="s">
        <v>2986</v>
      </c>
      <c r="L9987" t="s">
        <v>56</v>
      </c>
      <c r="M9987">
        <v>21981.377400000001</v>
      </c>
      <c r="N9987">
        <v>351</v>
      </c>
      <c r="O9987" t="s">
        <v>22</v>
      </c>
      <c r="P9987" t="s">
        <v>22</v>
      </c>
      <c r="Q9987" s="2">
        <v>43727</v>
      </c>
      <c r="R9987" t="s">
        <v>32</v>
      </c>
      <c r="S9987" t="s">
        <v>24</v>
      </c>
      <c r="T9987">
        <f>_xlfn.DAYS(Raw_data_US_healthcare[[#This Row],[Discharge Date]],Raw_data_US_healthcare[[#This Row],[Date of Admission]])</f>
        <v>5</v>
      </c>
    </row>
    <row r="9988" spans="1:20" x14ac:dyDescent="0.3">
      <c r="A9988" t="s">
        <v>26512</v>
      </c>
      <c r="B9988" t="s">
        <v>9255</v>
      </c>
      <c r="C9988">
        <v>18</v>
      </c>
      <c r="D9988" t="str">
        <f>IF(Raw_data_US_healthcare[[#This Row],[Age]]&lt;35,"Young",IF(Raw_data_US_healthcare[[#This Row],[Age]]&lt;60,"Middle","Senior"))</f>
        <v>Young</v>
      </c>
      <c r="E9988" t="s">
        <v>26</v>
      </c>
      <c r="F9988" t="s">
        <v>228</v>
      </c>
      <c r="G9988" t="s">
        <v>228</v>
      </c>
      <c r="H9988" t="s">
        <v>36</v>
      </c>
      <c r="I9988" s="2">
        <v>44650</v>
      </c>
      <c r="J9988" t="s">
        <v>1743</v>
      </c>
      <c r="K9988" t="s">
        <v>26443</v>
      </c>
      <c r="L9988" t="s">
        <v>60</v>
      </c>
      <c r="M9988">
        <v>6745.9459999999999</v>
      </c>
      <c r="N9988">
        <v>286</v>
      </c>
      <c r="O9988" t="s">
        <v>22</v>
      </c>
      <c r="P9988" t="s">
        <v>22</v>
      </c>
      <c r="Q9988" s="2">
        <v>44654</v>
      </c>
      <c r="R9988" t="s">
        <v>83</v>
      </c>
      <c r="S9988" t="s">
        <v>45</v>
      </c>
      <c r="T9988">
        <f>_xlfn.DAYS(Raw_data_US_healthcare[[#This Row],[Discharge Date]],Raw_data_US_healthcare[[#This Row],[Date of Admission]])</f>
        <v>4</v>
      </c>
    </row>
    <row r="9989" spans="1:20" x14ac:dyDescent="0.3">
      <c r="A9989" t="s">
        <v>26511</v>
      </c>
      <c r="B9989" t="s">
        <v>26444</v>
      </c>
      <c r="C9989">
        <v>84</v>
      </c>
      <c r="D9989" t="str">
        <f>IF(Raw_data_US_healthcare[[#This Row],[Age]]&lt;35,"Young",IF(Raw_data_US_healthcare[[#This Row],[Age]]&lt;60,"Middle","Senior"))</f>
        <v>Senior</v>
      </c>
      <c r="E9989" t="s">
        <v>16</v>
      </c>
      <c r="F9989" t="s">
        <v>17</v>
      </c>
      <c r="G9989" t="s">
        <v>17</v>
      </c>
      <c r="H9989" t="s">
        <v>36</v>
      </c>
      <c r="I9989" s="2">
        <v>44669</v>
      </c>
      <c r="J9989" t="s">
        <v>26445</v>
      </c>
      <c r="K9989" t="s">
        <v>26446</v>
      </c>
      <c r="L9989" t="s">
        <v>56</v>
      </c>
      <c r="M9989">
        <v>13960.154699999999</v>
      </c>
      <c r="N9989">
        <v>128</v>
      </c>
      <c r="O9989" t="s">
        <v>22</v>
      </c>
      <c r="P9989" t="s">
        <v>22</v>
      </c>
      <c r="Q9989" s="2">
        <v>44683</v>
      </c>
      <c r="R9989" t="s">
        <v>83</v>
      </c>
      <c r="S9989" t="s">
        <v>24</v>
      </c>
      <c r="T9989">
        <f>_xlfn.DAYS(Raw_data_US_healthcare[[#This Row],[Discharge Date]],Raw_data_US_healthcare[[#This Row],[Date of Admission]])</f>
        <v>14</v>
      </c>
    </row>
    <row r="9990" spans="1:20" x14ac:dyDescent="0.3">
      <c r="A9990" t="s">
        <v>26511</v>
      </c>
      <c r="B9990" t="s">
        <v>5634</v>
      </c>
      <c r="C9990">
        <v>60</v>
      </c>
      <c r="D9990" t="str">
        <f>IF(Raw_data_US_healthcare[[#This Row],[Age]]&lt;35,"Young",IF(Raw_data_US_healthcare[[#This Row],[Age]]&lt;60,"Middle","Senior"))</f>
        <v>Senior</v>
      </c>
      <c r="E9990" t="s">
        <v>16</v>
      </c>
      <c r="F9990" t="s">
        <v>113</v>
      </c>
      <c r="G9990" t="s">
        <v>113</v>
      </c>
      <c r="H9990" t="s">
        <v>69</v>
      </c>
      <c r="I9990" s="2">
        <v>45026</v>
      </c>
      <c r="J9990" t="s">
        <v>26447</v>
      </c>
      <c r="K9990" t="s">
        <v>26448</v>
      </c>
      <c r="L9990" t="s">
        <v>31</v>
      </c>
      <c r="M9990">
        <v>10451.695400000001</v>
      </c>
      <c r="N9990">
        <v>255</v>
      </c>
      <c r="O9990" t="s">
        <v>39</v>
      </c>
      <c r="P9990" t="s">
        <v>39</v>
      </c>
      <c r="Q9990" s="2">
        <v>45048</v>
      </c>
      <c r="R9990" t="s">
        <v>44</v>
      </c>
      <c r="S9990" t="s">
        <v>33</v>
      </c>
      <c r="T9990">
        <f>_xlfn.DAYS(Raw_data_US_healthcare[[#This Row],[Discharge Date]],Raw_data_US_healthcare[[#This Row],[Date of Admission]])</f>
        <v>22</v>
      </c>
    </row>
    <row r="9991" spans="1:20" x14ac:dyDescent="0.3">
      <c r="A9991" t="s">
        <v>26511</v>
      </c>
      <c r="B9991" t="s">
        <v>26449</v>
      </c>
      <c r="C9991">
        <v>47</v>
      </c>
      <c r="D9991" t="str">
        <f>IF(Raw_data_US_healthcare[[#This Row],[Age]]&lt;35,"Young",IF(Raw_data_US_healthcare[[#This Row],[Age]]&lt;60,"Middle","Senior"))</f>
        <v>Middle</v>
      </c>
      <c r="E9991" t="s">
        <v>16</v>
      </c>
      <c r="F9991" t="s">
        <v>228</v>
      </c>
      <c r="G9991" t="s">
        <v>228</v>
      </c>
      <c r="H9991" t="s">
        <v>26514</v>
      </c>
      <c r="I9991" s="2">
        <v>44035</v>
      </c>
      <c r="J9991" t="s">
        <v>9337</v>
      </c>
      <c r="K9991" t="s">
        <v>26450</v>
      </c>
      <c r="L9991" t="s">
        <v>31</v>
      </c>
      <c r="M9991">
        <v>28835.574000000001</v>
      </c>
      <c r="N9991">
        <v>137</v>
      </c>
      <c r="O9991" t="s">
        <v>22</v>
      </c>
      <c r="P9991" t="s">
        <v>22</v>
      </c>
      <c r="Q9991" s="2">
        <v>44051</v>
      </c>
      <c r="R9991" t="s">
        <v>23</v>
      </c>
      <c r="S9991" t="s">
        <v>45</v>
      </c>
      <c r="T9991">
        <f>_xlfn.DAYS(Raw_data_US_healthcare[[#This Row],[Discharge Date]],Raw_data_US_healthcare[[#This Row],[Date of Admission]])</f>
        <v>16</v>
      </c>
    </row>
    <row r="9992" spans="1:20" x14ac:dyDescent="0.3">
      <c r="A9992" t="s">
        <v>26512</v>
      </c>
      <c r="B9992" t="s">
        <v>26451</v>
      </c>
      <c r="C9992">
        <v>35</v>
      </c>
      <c r="D9992" t="str">
        <f>IF(Raw_data_US_healthcare[[#This Row],[Age]]&lt;35,"Young",IF(Raw_data_US_healthcare[[#This Row],[Age]]&lt;60,"Middle","Senior"))</f>
        <v>Middle</v>
      </c>
      <c r="E9992" t="s">
        <v>26</v>
      </c>
      <c r="F9992" t="s">
        <v>150</v>
      </c>
      <c r="G9992" t="s">
        <v>62</v>
      </c>
      <c r="H9992" t="s">
        <v>26514</v>
      </c>
      <c r="I9992" s="2">
        <v>44134</v>
      </c>
      <c r="J9992" t="s">
        <v>26452</v>
      </c>
      <c r="K9992" t="s">
        <v>26453</v>
      </c>
      <c r="L9992" t="s">
        <v>60</v>
      </c>
      <c r="M9992">
        <v>39002.503199999999</v>
      </c>
      <c r="N9992">
        <v>179</v>
      </c>
      <c r="O9992" t="s">
        <v>22</v>
      </c>
      <c r="P9992" t="s">
        <v>22</v>
      </c>
      <c r="Q9992" s="2">
        <v>44141</v>
      </c>
      <c r="R9992" t="s">
        <v>32</v>
      </c>
      <c r="S9992" t="s">
        <v>24</v>
      </c>
      <c r="T9992">
        <f>_xlfn.DAYS(Raw_data_US_healthcare[[#This Row],[Discharge Date]],Raw_data_US_healthcare[[#This Row],[Date of Admission]])</f>
        <v>7</v>
      </c>
    </row>
    <row r="9993" spans="1:20" x14ac:dyDescent="0.3">
      <c r="A9993" t="s">
        <v>26511</v>
      </c>
      <c r="B9993" t="s">
        <v>26454</v>
      </c>
      <c r="C9993">
        <v>56</v>
      </c>
      <c r="D9993" t="str">
        <f>IF(Raw_data_US_healthcare[[#This Row],[Age]]&lt;35,"Young",IF(Raw_data_US_healthcare[[#This Row],[Age]]&lt;60,"Middle","Senior"))</f>
        <v>Middle</v>
      </c>
      <c r="E9993" t="s">
        <v>16</v>
      </c>
      <c r="F9993" t="s">
        <v>150</v>
      </c>
      <c r="G9993" t="s">
        <v>62</v>
      </c>
      <c r="H9993" t="s">
        <v>36</v>
      </c>
      <c r="I9993" s="2">
        <v>44715</v>
      </c>
      <c r="J9993" t="s">
        <v>22975</v>
      </c>
      <c r="K9993" t="s">
        <v>26455</v>
      </c>
      <c r="L9993" t="s">
        <v>31</v>
      </c>
      <c r="M9993">
        <v>7213.2011000000002</v>
      </c>
      <c r="N9993">
        <v>265</v>
      </c>
      <c r="O9993" t="s">
        <v>22</v>
      </c>
      <c r="P9993" t="s">
        <v>22</v>
      </c>
      <c r="Q9993" s="2">
        <v>44719</v>
      </c>
      <c r="R9993" t="s">
        <v>83</v>
      </c>
      <c r="S9993" t="s">
        <v>33</v>
      </c>
      <c r="T9993">
        <f>_xlfn.DAYS(Raw_data_US_healthcare[[#This Row],[Discharge Date]],Raw_data_US_healthcare[[#This Row],[Date of Admission]])</f>
        <v>4</v>
      </c>
    </row>
    <row r="9994" spans="1:20" x14ac:dyDescent="0.3">
      <c r="A9994" t="s">
        <v>26512</v>
      </c>
      <c r="B9994" t="s">
        <v>9704</v>
      </c>
      <c r="C9994">
        <v>37</v>
      </c>
      <c r="D9994" t="str">
        <f>IF(Raw_data_US_healthcare[[#This Row],[Age]]&lt;35,"Young",IF(Raw_data_US_healthcare[[#This Row],[Age]]&lt;60,"Middle","Senior"))</f>
        <v>Middle</v>
      </c>
      <c r="E9994" t="s">
        <v>26</v>
      </c>
      <c r="F9994" t="s">
        <v>27</v>
      </c>
      <c r="G9994" t="s">
        <v>27</v>
      </c>
      <c r="H9994" t="s">
        <v>26516</v>
      </c>
      <c r="I9994" s="2">
        <v>43494</v>
      </c>
      <c r="J9994" t="s">
        <v>1287</v>
      </c>
      <c r="K9994" t="s">
        <v>26456</v>
      </c>
      <c r="L9994" t="s">
        <v>31</v>
      </c>
      <c r="M9994">
        <v>5807.4094999999998</v>
      </c>
      <c r="N9994">
        <v>308</v>
      </c>
      <c r="O9994" t="s">
        <v>43</v>
      </c>
      <c r="P9994" t="s">
        <v>43</v>
      </c>
      <c r="Q9994" s="2">
        <v>43500</v>
      </c>
      <c r="R9994" t="s">
        <v>44</v>
      </c>
      <c r="S9994" t="s">
        <v>33</v>
      </c>
      <c r="T9994">
        <f>_xlfn.DAYS(Raw_data_US_healthcare[[#This Row],[Discharge Date]],Raw_data_US_healthcare[[#This Row],[Date of Admission]])</f>
        <v>6</v>
      </c>
    </row>
    <row r="9995" spans="1:20" x14ac:dyDescent="0.3">
      <c r="A9995" t="s">
        <v>26512</v>
      </c>
      <c r="B9995" t="s">
        <v>14254</v>
      </c>
      <c r="C9995">
        <v>39</v>
      </c>
      <c r="D9995" t="str">
        <f>IF(Raw_data_US_healthcare[[#This Row],[Age]]&lt;35,"Young",IF(Raw_data_US_healthcare[[#This Row],[Age]]&lt;60,"Middle","Senior"))</f>
        <v>Middle</v>
      </c>
      <c r="E9995" t="s">
        <v>26</v>
      </c>
      <c r="F9995" t="s">
        <v>17</v>
      </c>
      <c r="G9995" t="s">
        <v>17</v>
      </c>
      <c r="H9995" t="s">
        <v>26516</v>
      </c>
      <c r="I9995" s="2">
        <v>45208</v>
      </c>
      <c r="J9995" t="s">
        <v>26457</v>
      </c>
      <c r="K9995" t="s">
        <v>26458</v>
      </c>
      <c r="L9995" t="s">
        <v>56</v>
      </c>
      <c r="M9995">
        <v>8665.3942000000006</v>
      </c>
      <c r="N9995">
        <v>380</v>
      </c>
      <c r="O9995" t="s">
        <v>43</v>
      </c>
      <c r="P9995" t="s">
        <v>43</v>
      </c>
      <c r="Q9995" s="2">
        <v>45219</v>
      </c>
      <c r="R9995" t="s">
        <v>32</v>
      </c>
      <c r="S9995" t="s">
        <v>33</v>
      </c>
      <c r="T9995">
        <f>_xlfn.DAYS(Raw_data_US_healthcare[[#This Row],[Discharge Date]],Raw_data_US_healthcare[[#This Row],[Date of Admission]])</f>
        <v>11</v>
      </c>
    </row>
    <row r="9996" spans="1:20" x14ac:dyDescent="0.3">
      <c r="A9996" t="s">
        <v>26512</v>
      </c>
      <c r="B9996" t="s">
        <v>26459</v>
      </c>
      <c r="C9996">
        <v>69</v>
      </c>
      <c r="D9996" t="str">
        <f>IF(Raw_data_US_healthcare[[#This Row],[Age]]&lt;35,"Young",IF(Raw_data_US_healthcare[[#This Row],[Age]]&lt;60,"Middle","Senior"))</f>
        <v>Senior</v>
      </c>
      <c r="E9996" t="s">
        <v>26</v>
      </c>
      <c r="F9996" t="s">
        <v>62</v>
      </c>
      <c r="G9996" t="s">
        <v>62</v>
      </c>
      <c r="H9996" t="s">
        <v>26516</v>
      </c>
      <c r="I9996" s="2">
        <v>44555</v>
      </c>
      <c r="J9996" t="s">
        <v>6536</v>
      </c>
      <c r="K9996" t="s">
        <v>7600</v>
      </c>
      <c r="L9996" t="s">
        <v>31</v>
      </c>
      <c r="M9996">
        <v>11755.518899999999</v>
      </c>
      <c r="N9996">
        <v>341</v>
      </c>
      <c r="O9996" t="s">
        <v>22</v>
      </c>
      <c r="P9996" t="s">
        <v>22</v>
      </c>
      <c r="Q9996" s="2">
        <v>44560</v>
      </c>
      <c r="R9996" t="s">
        <v>44</v>
      </c>
      <c r="S9996" t="s">
        <v>24</v>
      </c>
      <c r="T9996">
        <f>_xlfn.DAYS(Raw_data_US_healthcare[[#This Row],[Discharge Date]],Raw_data_US_healthcare[[#This Row],[Date of Admission]])</f>
        <v>5</v>
      </c>
    </row>
    <row r="9997" spans="1:20" x14ac:dyDescent="0.3">
      <c r="A9997" t="s">
        <v>26512</v>
      </c>
      <c r="B9997" t="s">
        <v>26460</v>
      </c>
      <c r="C9997">
        <v>83</v>
      </c>
      <c r="D9997" t="str">
        <f>IF(Raw_data_US_healthcare[[#This Row],[Age]]&lt;35,"Young",IF(Raw_data_US_healthcare[[#This Row],[Age]]&lt;60,"Middle","Senior"))</f>
        <v>Senior</v>
      </c>
      <c r="E9997" t="s">
        <v>26</v>
      </c>
      <c r="F9997" t="s">
        <v>62</v>
      </c>
      <c r="G9997" t="s">
        <v>62</v>
      </c>
      <c r="H9997" t="s">
        <v>36</v>
      </c>
      <c r="I9997" s="2">
        <v>44771</v>
      </c>
      <c r="J9997" t="s">
        <v>26461</v>
      </c>
      <c r="K9997" t="s">
        <v>26462</v>
      </c>
      <c r="L9997" t="s">
        <v>31</v>
      </c>
      <c r="M9997">
        <v>19803.419999999998</v>
      </c>
      <c r="N9997">
        <v>110</v>
      </c>
      <c r="O9997" t="s">
        <v>22</v>
      </c>
      <c r="P9997" t="s">
        <v>22</v>
      </c>
      <c r="Q9997" s="2">
        <v>44775</v>
      </c>
      <c r="R9997" t="s">
        <v>83</v>
      </c>
      <c r="S9997" t="s">
        <v>45</v>
      </c>
      <c r="T9997">
        <f>_xlfn.DAYS(Raw_data_US_healthcare[[#This Row],[Discharge Date]],Raw_data_US_healthcare[[#This Row],[Date of Admission]])</f>
        <v>4</v>
      </c>
    </row>
    <row r="9998" spans="1:20" x14ac:dyDescent="0.3">
      <c r="A9998" t="s">
        <v>26511</v>
      </c>
      <c r="B9998" t="s">
        <v>18356</v>
      </c>
      <c r="C9998">
        <v>47</v>
      </c>
      <c r="D9998" t="str">
        <f>IF(Raw_data_US_healthcare[[#This Row],[Age]]&lt;35,"Young",IF(Raw_data_US_healthcare[[#This Row],[Age]]&lt;60,"Middle","Senior"))</f>
        <v>Middle</v>
      </c>
      <c r="E9998" t="s">
        <v>16</v>
      </c>
      <c r="F9998" t="s">
        <v>49</v>
      </c>
      <c r="G9998" t="s">
        <v>49</v>
      </c>
      <c r="H9998" t="s">
        <v>26514</v>
      </c>
      <c r="I9998" s="2">
        <v>44567</v>
      </c>
      <c r="J9998" t="s">
        <v>23483</v>
      </c>
      <c r="K9998" t="s">
        <v>26463</v>
      </c>
      <c r="L9998" t="s">
        <v>60</v>
      </c>
      <c r="M9998">
        <v>4796.5739999999996</v>
      </c>
      <c r="N9998">
        <v>244</v>
      </c>
      <c r="O9998" t="s">
        <v>22</v>
      </c>
      <c r="P9998" t="s">
        <v>22</v>
      </c>
      <c r="Q9998" s="2">
        <v>44583</v>
      </c>
      <c r="R9998" t="s">
        <v>83</v>
      </c>
      <c r="S9998" t="s">
        <v>33</v>
      </c>
      <c r="T9998">
        <f>_xlfn.DAYS(Raw_data_US_healthcare[[#This Row],[Discharge Date]],Raw_data_US_healthcare[[#This Row],[Date of Admission]])</f>
        <v>16</v>
      </c>
    </row>
    <row r="9999" spans="1:20" x14ac:dyDescent="0.3">
      <c r="A9999" t="s">
        <v>26512</v>
      </c>
      <c r="B9999" t="s">
        <v>24479</v>
      </c>
      <c r="C9999">
        <v>54</v>
      </c>
      <c r="D9999" t="str">
        <f>IF(Raw_data_US_healthcare[[#This Row],[Age]]&lt;35,"Young",IF(Raw_data_US_healthcare[[#This Row],[Age]]&lt;60,"Middle","Senior"))</f>
        <v>Middle</v>
      </c>
      <c r="E9999" t="s">
        <v>26</v>
      </c>
      <c r="F9999" t="s">
        <v>35</v>
      </c>
      <c r="G9999" t="s">
        <v>35</v>
      </c>
      <c r="H9999" t="s">
        <v>26514</v>
      </c>
      <c r="I9999" s="2">
        <v>44743</v>
      </c>
      <c r="J9999" t="s">
        <v>26464</v>
      </c>
      <c r="K9999" t="s">
        <v>7710</v>
      </c>
      <c r="L9999" t="s">
        <v>60</v>
      </c>
      <c r="M9999">
        <v>39647.362300000001</v>
      </c>
      <c r="N9999">
        <v>312</v>
      </c>
      <c r="O9999" t="s">
        <v>22</v>
      </c>
      <c r="P9999" t="s">
        <v>22</v>
      </c>
      <c r="Q9999" s="2">
        <v>44750</v>
      </c>
      <c r="R9999" t="s">
        <v>83</v>
      </c>
      <c r="S9999" t="s">
        <v>33</v>
      </c>
      <c r="T9999">
        <f>_xlfn.DAYS(Raw_data_US_healthcare[[#This Row],[Discharge Date]],Raw_data_US_healthcare[[#This Row],[Date of Admission]])</f>
        <v>7</v>
      </c>
    </row>
    <row r="10000" spans="1:20" x14ac:dyDescent="0.3">
      <c r="A10000" t="s">
        <v>26512</v>
      </c>
      <c r="B10000" t="s">
        <v>26465</v>
      </c>
      <c r="C10000">
        <v>84</v>
      </c>
      <c r="D10000" t="str">
        <f>IF(Raw_data_US_healthcare[[#This Row],[Age]]&lt;35,"Young",IF(Raw_data_US_healthcare[[#This Row],[Age]]&lt;60,"Middle","Senior"))</f>
        <v>Senior</v>
      </c>
      <c r="E10000" t="s">
        <v>26</v>
      </c>
      <c r="F10000" t="s">
        <v>62</v>
      </c>
      <c r="G10000" t="s">
        <v>62</v>
      </c>
      <c r="H10000" t="s">
        <v>26514</v>
      </c>
      <c r="I10000" s="2">
        <v>43867</v>
      </c>
      <c r="J10000" t="s">
        <v>26466</v>
      </c>
      <c r="K10000" t="s">
        <v>26467</v>
      </c>
      <c r="L10000" t="s">
        <v>31</v>
      </c>
      <c r="M10000">
        <v>20189.075799999999</v>
      </c>
      <c r="N10000">
        <v>420</v>
      </c>
      <c r="O10000" t="s">
        <v>43</v>
      </c>
      <c r="P10000" t="s">
        <v>43</v>
      </c>
      <c r="Q10000" s="2">
        <v>43887</v>
      </c>
      <c r="R10000" t="s">
        <v>44</v>
      </c>
      <c r="S10000" t="s">
        <v>33</v>
      </c>
      <c r="T10000">
        <f>_xlfn.DAYS(Raw_data_US_healthcare[[#This Row],[Discharge Date]],Raw_data_US_healthcare[[#This Row],[Date of Admission]])</f>
        <v>20</v>
      </c>
    </row>
    <row r="10001" spans="1:20" x14ac:dyDescent="0.3">
      <c r="A10001" t="s">
        <v>26512</v>
      </c>
      <c r="B10001" t="s">
        <v>26468</v>
      </c>
      <c r="C10001">
        <v>20</v>
      </c>
      <c r="D10001" t="str">
        <f>IF(Raw_data_US_healthcare[[#This Row],[Age]]&lt;35,"Young",IF(Raw_data_US_healthcare[[#This Row],[Age]]&lt;60,"Middle","Senior"))</f>
        <v>Young</v>
      </c>
      <c r="E10001" t="s">
        <v>26</v>
      </c>
      <c r="F10001" t="s">
        <v>35</v>
      </c>
      <c r="G10001" t="s">
        <v>35</v>
      </c>
      <c r="H10001" t="s">
        <v>26514</v>
      </c>
      <c r="I10001" s="2">
        <v>45007</v>
      </c>
      <c r="J10001" t="s">
        <v>26469</v>
      </c>
      <c r="K10001" t="s">
        <v>26470</v>
      </c>
      <c r="L10001" t="s">
        <v>52</v>
      </c>
      <c r="M10001">
        <v>29779.172699999999</v>
      </c>
      <c r="N10001">
        <v>290</v>
      </c>
      <c r="O10001" t="s">
        <v>39</v>
      </c>
      <c r="P10001" t="s">
        <v>39</v>
      </c>
      <c r="Q10001" s="2">
        <v>45031</v>
      </c>
      <c r="R10001" t="s">
        <v>44</v>
      </c>
      <c r="S10001" t="s">
        <v>45</v>
      </c>
      <c r="T10001">
        <f>_xlfn.DAYS(Raw_data_US_healthcare[[#This Row],[Discharge Date]],Raw_data_US_healthcare[[#This Row],[Date of Admission]])</f>
        <v>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A609A-6F78-4600-B938-3AC475635292}">
  <dimension ref="B2:R62"/>
  <sheetViews>
    <sheetView workbookViewId="0">
      <selection activeCell="H7" sqref="H7"/>
    </sheetView>
  </sheetViews>
  <sheetFormatPr defaultRowHeight="14.4" x14ac:dyDescent="0.3"/>
  <sheetData>
    <row r="2" spans="2:18" x14ac:dyDescent="0.3">
      <c r="B2" s="21" t="s">
        <v>26605</v>
      </c>
    </row>
    <row r="4" spans="2:18" x14ac:dyDescent="0.3">
      <c r="E4" s="21" t="s">
        <v>26606</v>
      </c>
      <c r="L4" s="21" t="s">
        <v>26607</v>
      </c>
      <c r="R4" s="21" t="s">
        <v>26608</v>
      </c>
    </row>
    <row r="6" spans="2:18" x14ac:dyDescent="0.3">
      <c r="B6" t="s">
        <v>11</v>
      </c>
      <c r="E6" t="s">
        <v>26609</v>
      </c>
      <c r="L6" t="s">
        <v>26610</v>
      </c>
    </row>
    <row r="7" spans="2:18" x14ac:dyDescent="0.3">
      <c r="L7" t="s">
        <v>26611</v>
      </c>
    </row>
    <row r="8" spans="2:18" x14ac:dyDescent="0.3">
      <c r="L8" t="s">
        <v>26612</v>
      </c>
    </row>
    <row r="11" spans="2:18" x14ac:dyDescent="0.3">
      <c r="B11" t="s">
        <v>1</v>
      </c>
      <c r="E11" t="s">
        <v>26613</v>
      </c>
    </row>
    <row r="12" spans="2:18" x14ac:dyDescent="0.3">
      <c r="E12" t="s">
        <v>26614</v>
      </c>
    </row>
    <row r="15" spans="2:18" x14ac:dyDescent="0.3">
      <c r="B15" t="s">
        <v>26615</v>
      </c>
      <c r="E15" t="s">
        <v>26616</v>
      </c>
      <c r="L15" t="s">
        <v>26617</v>
      </c>
    </row>
    <row r="16" spans="2:18" x14ac:dyDescent="0.3">
      <c r="L16" t="s">
        <v>26618</v>
      </c>
    </row>
    <row r="17" spans="2:18" x14ac:dyDescent="0.3">
      <c r="L17" t="s">
        <v>26619</v>
      </c>
    </row>
    <row r="18" spans="2:18" x14ac:dyDescent="0.3">
      <c r="L18" t="s">
        <v>26620</v>
      </c>
    </row>
    <row r="21" spans="2:18" x14ac:dyDescent="0.3">
      <c r="B21" t="s">
        <v>26621</v>
      </c>
      <c r="E21" t="s">
        <v>26622</v>
      </c>
      <c r="L21" t="s">
        <v>26623</v>
      </c>
      <c r="R21" t="s">
        <v>26624</v>
      </c>
    </row>
    <row r="24" spans="2:18" x14ac:dyDescent="0.3">
      <c r="B24" t="s">
        <v>26625</v>
      </c>
      <c r="E24" t="s">
        <v>26626</v>
      </c>
      <c r="R24" t="s">
        <v>26627</v>
      </c>
    </row>
    <row r="26" spans="2:18" x14ac:dyDescent="0.3">
      <c r="B26" t="s">
        <v>26628</v>
      </c>
      <c r="E26" t="s">
        <v>26629</v>
      </c>
    </row>
    <row r="28" spans="2:18" x14ac:dyDescent="0.3">
      <c r="B28" t="s">
        <v>26630</v>
      </c>
      <c r="E28" t="s">
        <v>26631</v>
      </c>
    </row>
    <row r="29" spans="2:18" x14ac:dyDescent="0.3">
      <c r="E29" t="s">
        <v>26632</v>
      </c>
    </row>
    <row r="31" spans="2:18" x14ac:dyDescent="0.3">
      <c r="B31" t="s">
        <v>26633</v>
      </c>
      <c r="E31" t="s">
        <v>26634</v>
      </c>
      <c r="R31" t="s">
        <v>26635</v>
      </c>
    </row>
    <row r="33" spans="2:10" x14ac:dyDescent="0.3">
      <c r="B33" t="s">
        <v>26636</v>
      </c>
      <c r="E33" t="s">
        <v>26637</v>
      </c>
    </row>
    <row r="34" spans="2:10" x14ac:dyDescent="0.3">
      <c r="E34" t="s">
        <v>26638</v>
      </c>
    </row>
    <row r="35" spans="2:10" x14ac:dyDescent="0.3">
      <c r="E35" t="s">
        <v>26639</v>
      </c>
    </row>
    <row r="36" spans="2:10" x14ac:dyDescent="0.3">
      <c r="E36" t="s">
        <v>26640</v>
      </c>
    </row>
    <row r="40" spans="2:10" x14ac:dyDescent="0.3">
      <c r="B40" s="21" t="s">
        <v>26641</v>
      </c>
    </row>
    <row r="43" spans="2:10" x14ac:dyDescent="0.3">
      <c r="B43" t="s">
        <v>26642</v>
      </c>
    </row>
    <row r="44" spans="2:10" x14ac:dyDescent="0.3">
      <c r="C44" t="s">
        <v>26643</v>
      </c>
    </row>
    <row r="46" spans="2:10" x14ac:dyDescent="0.3">
      <c r="C46" t="s">
        <v>26644</v>
      </c>
      <c r="E46">
        <v>12</v>
      </c>
    </row>
    <row r="47" spans="2:10" x14ac:dyDescent="0.3">
      <c r="C47" t="s">
        <v>26645</v>
      </c>
      <c r="E47">
        <v>5</v>
      </c>
      <c r="J47" t="s">
        <v>26646</v>
      </c>
    </row>
    <row r="48" spans="2:10" x14ac:dyDescent="0.3">
      <c r="C48" t="s">
        <v>26647</v>
      </c>
      <c r="E48">
        <v>25</v>
      </c>
    </row>
    <row r="50" spans="3:3" x14ac:dyDescent="0.3">
      <c r="C50" t="s">
        <v>26648</v>
      </c>
    </row>
    <row r="51" spans="3:3" x14ac:dyDescent="0.3">
      <c r="C51" t="s">
        <v>26649</v>
      </c>
    </row>
    <row r="52" spans="3:3" x14ac:dyDescent="0.3">
      <c r="C52" t="s">
        <v>13</v>
      </c>
    </row>
    <row r="53" spans="3:3" x14ac:dyDescent="0.3">
      <c r="C53" t="s">
        <v>26650</v>
      </c>
    </row>
    <row r="54" spans="3:3" x14ac:dyDescent="0.3">
      <c r="C54" t="s">
        <v>26651</v>
      </c>
    </row>
    <row r="56" spans="3:3" x14ac:dyDescent="0.3">
      <c r="C56" s="21" t="s">
        <v>26652</v>
      </c>
    </row>
    <row r="57" spans="3:3" x14ac:dyDescent="0.3">
      <c r="C57" t="s">
        <v>26653</v>
      </c>
    </row>
    <row r="62" spans="3:3" x14ac:dyDescent="0.3">
      <c r="C62" t="s">
        <v>26654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A321A-6CAA-458A-A268-4C99719F6BC3}">
  <dimension ref="B1:G16"/>
  <sheetViews>
    <sheetView workbookViewId="0">
      <selection activeCell="G7" sqref="G7:H9"/>
    </sheetView>
  </sheetViews>
  <sheetFormatPr defaultRowHeight="14.4" x14ac:dyDescent="0.3"/>
  <cols>
    <col min="2" max="2" width="13.109375" customWidth="1"/>
    <col min="3" max="3" width="20.88671875" customWidth="1"/>
  </cols>
  <sheetData>
    <row r="1" spans="2:7" x14ac:dyDescent="0.3">
      <c r="B1" t="s">
        <v>26471</v>
      </c>
      <c r="C1" t="s">
        <v>26472</v>
      </c>
    </row>
    <row r="2" spans="2:7" x14ac:dyDescent="0.3">
      <c r="B2" s="3" t="s">
        <v>17</v>
      </c>
      <c r="C2" t="s">
        <v>17</v>
      </c>
    </row>
    <row r="3" spans="2:7" x14ac:dyDescent="0.3">
      <c r="B3" s="4" t="s">
        <v>27</v>
      </c>
      <c r="C3" t="s">
        <v>27</v>
      </c>
    </row>
    <row r="4" spans="2:7" x14ac:dyDescent="0.3">
      <c r="B4" s="3" t="s">
        <v>35</v>
      </c>
      <c r="C4" t="s">
        <v>35</v>
      </c>
    </row>
    <row r="5" spans="2:7" x14ac:dyDescent="0.3">
      <c r="B5" s="3" t="s">
        <v>17</v>
      </c>
      <c r="C5" t="s">
        <v>17</v>
      </c>
    </row>
    <row r="6" spans="2:7" x14ac:dyDescent="0.3">
      <c r="B6" s="4" t="s">
        <v>49</v>
      </c>
      <c r="C6" t="s">
        <v>49</v>
      </c>
    </row>
    <row r="7" spans="2:7" x14ac:dyDescent="0.3">
      <c r="B7" s="3" t="s">
        <v>62</v>
      </c>
      <c r="C7" t="s">
        <v>62</v>
      </c>
    </row>
    <row r="8" spans="2:7" x14ac:dyDescent="0.3">
      <c r="B8" s="3" t="s">
        <v>88</v>
      </c>
      <c r="C8" t="s">
        <v>88</v>
      </c>
      <c r="G8" s="51"/>
    </row>
    <row r="9" spans="2:7" x14ac:dyDescent="0.3">
      <c r="B9" s="3" t="s">
        <v>113</v>
      </c>
      <c r="C9" t="s">
        <v>113</v>
      </c>
      <c r="G9" s="52"/>
    </row>
    <row r="10" spans="2:7" x14ac:dyDescent="0.3">
      <c r="B10" s="3" t="s">
        <v>150</v>
      </c>
      <c r="C10" t="s">
        <v>62</v>
      </c>
    </row>
    <row r="11" spans="2:7" x14ac:dyDescent="0.3">
      <c r="B11" s="3" t="s">
        <v>228</v>
      </c>
      <c r="C11" t="s">
        <v>228</v>
      </c>
    </row>
    <row r="12" spans="2:7" x14ac:dyDescent="0.3">
      <c r="B12" s="3" t="s">
        <v>412</v>
      </c>
      <c r="C12" t="s">
        <v>228</v>
      </c>
    </row>
    <row r="13" spans="2:7" x14ac:dyDescent="0.3">
      <c r="B13" s="4" t="s">
        <v>488</v>
      </c>
      <c r="C13" t="s">
        <v>27</v>
      </c>
    </row>
    <row r="14" spans="2:7" x14ac:dyDescent="0.3">
      <c r="B14" s="4" t="s">
        <v>18723</v>
      </c>
      <c r="C14" t="s">
        <v>17</v>
      </c>
    </row>
    <row r="15" spans="2:7" x14ac:dyDescent="0.3">
      <c r="B15" s="3" t="s">
        <v>18964</v>
      </c>
      <c r="C15" t="s">
        <v>88</v>
      </c>
    </row>
    <row r="16" spans="2:7" x14ac:dyDescent="0.3">
      <c r="B16" s="4" t="s">
        <v>26360</v>
      </c>
      <c r="C16" t="s">
        <v>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C09A-712F-45AF-A6B2-9A96BDEAA690}">
  <dimension ref="A3:V43"/>
  <sheetViews>
    <sheetView workbookViewId="0">
      <selection activeCell="A5" sqref="A5:A10"/>
    </sheetView>
  </sheetViews>
  <sheetFormatPr defaultRowHeight="14.4" x14ac:dyDescent="0.3"/>
  <cols>
    <col min="1" max="2" width="13.21875" bestFit="1" customWidth="1"/>
    <col min="3" max="3" width="10.109375" bestFit="1" customWidth="1"/>
    <col min="4" max="4" width="13.21875" bestFit="1" customWidth="1"/>
    <col min="5" max="5" width="15.5546875" bestFit="1" customWidth="1"/>
    <col min="6" max="6" width="5" bestFit="1" customWidth="1"/>
    <col min="7" max="7" width="10.5546875" bestFit="1" customWidth="1"/>
    <col min="12" max="12" width="12.44140625" bestFit="1" customWidth="1"/>
    <col min="13" max="13" width="13.21875" bestFit="1" customWidth="1"/>
    <col min="14" max="17" width="4.5546875" bestFit="1" customWidth="1"/>
    <col min="18" max="18" width="13.21875" bestFit="1" customWidth="1"/>
    <col min="19" max="19" width="5.88671875" bestFit="1" customWidth="1"/>
    <col min="20" max="20" width="6.33203125" bestFit="1" customWidth="1"/>
    <col min="21" max="21" width="6.77734375" bestFit="1" customWidth="1"/>
    <col min="22" max="22" width="10.5546875" bestFit="1" customWidth="1"/>
  </cols>
  <sheetData>
    <row r="3" spans="1:22" x14ac:dyDescent="0.3">
      <c r="A3" s="22" t="s">
        <v>26658</v>
      </c>
      <c r="B3" s="22" t="s">
        <v>26657</v>
      </c>
    </row>
    <row r="4" spans="1:22" x14ac:dyDescent="0.3">
      <c r="A4" s="22" t="s">
        <v>26655</v>
      </c>
      <c r="B4" t="s">
        <v>22</v>
      </c>
      <c r="C4" t="s">
        <v>39</v>
      </c>
      <c r="D4" t="s">
        <v>43</v>
      </c>
      <c r="E4" t="s">
        <v>26656</v>
      </c>
      <c r="R4" s="22" t="s">
        <v>26659</v>
      </c>
    </row>
    <row r="5" spans="1:22" x14ac:dyDescent="0.3">
      <c r="A5" s="23" t="s">
        <v>26514</v>
      </c>
      <c r="B5" s="91">
        <v>867</v>
      </c>
      <c r="C5" s="91">
        <v>297</v>
      </c>
      <c r="D5" s="91">
        <v>423</v>
      </c>
      <c r="E5" s="91">
        <v>1587</v>
      </c>
      <c r="S5" t="s">
        <v>26665</v>
      </c>
      <c r="T5" t="s">
        <v>26664</v>
      </c>
      <c r="U5" t="s">
        <v>26663</v>
      </c>
      <c r="V5" t="s">
        <v>26656</v>
      </c>
    </row>
    <row r="6" spans="1:22" x14ac:dyDescent="0.3">
      <c r="A6" s="23" t="s">
        <v>28</v>
      </c>
      <c r="B6" s="91">
        <v>213</v>
      </c>
      <c r="C6" s="91">
        <v>517</v>
      </c>
      <c r="D6" s="91">
        <v>820</v>
      </c>
      <c r="E6" s="91">
        <v>1550</v>
      </c>
      <c r="R6" s="23" t="s">
        <v>26514</v>
      </c>
      <c r="S6" s="24">
        <v>2.6700000000000002E-2</v>
      </c>
      <c r="T6" s="24">
        <v>7.5399999999999995E-2</v>
      </c>
      <c r="U6" s="24">
        <v>5.6599999999999998E-2</v>
      </c>
      <c r="V6" s="24">
        <v>0.15870000000000001</v>
      </c>
    </row>
    <row r="7" spans="1:22" x14ac:dyDescent="0.3">
      <c r="A7" s="23" t="s">
        <v>69</v>
      </c>
      <c r="B7" s="91">
        <v>689</v>
      </c>
      <c r="C7" s="91">
        <v>750</v>
      </c>
      <c r="D7" s="91">
        <v>208</v>
      </c>
      <c r="E7" s="91">
        <v>1647</v>
      </c>
      <c r="R7" s="23" t="s">
        <v>28</v>
      </c>
      <c r="S7" s="24">
        <v>6.6299999999999998E-2</v>
      </c>
      <c r="T7" s="24">
        <v>4.58E-2</v>
      </c>
      <c r="U7" s="24">
        <v>4.2900000000000001E-2</v>
      </c>
      <c r="V7" s="24">
        <v>0.155</v>
      </c>
    </row>
    <row r="8" spans="1:22" x14ac:dyDescent="0.3">
      <c r="A8" s="23" t="s">
        <v>18</v>
      </c>
      <c r="B8" s="91">
        <v>126</v>
      </c>
      <c r="C8" s="91">
        <v>653</v>
      </c>
      <c r="D8" s="91">
        <v>655</v>
      </c>
      <c r="E8" s="91">
        <v>1434</v>
      </c>
      <c r="R8" s="23" t="s">
        <v>69</v>
      </c>
      <c r="S8" s="24">
        <v>3.1699999999999999E-2</v>
      </c>
      <c r="T8" s="24">
        <v>7.1599999999999997E-2</v>
      </c>
      <c r="U8" s="24">
        <v>6.1400000000000003E-2</v>
      </c>
      <c r="V8" s="24">
        <v>0.16470000000000001</v>
      </c>
    </row>
    <row r="9" spans="1:22" x14ac:dyDescent="0.3">
      <c r="A9" s="23" t="s">
        <v>26516</v>
      </c>
      <c r="B9" s="91">
        <v>257</v>
      </c>
      <c r="C9" s="91">
        <v>993</v>
      </c>
      <c r="D9" s="91">
        <v>905</v>
      </c>
      <c r="E9" s="91">
        <v>2155</v>
      </c>
      <c r="R9" s="23" t="s">
        <v>18</v>
      </c>
      <c r="S9" s="24">
        <v>3.3599999999999998E-2</v>
      </c>
      <c r="T9" s="24">
        <v>5.5399999999999998E-2</v>
      </c>
      <c r="U9" s="24">
        <v>5.4399999999999997E-2</v>
      </c>
      <c r="V9" s="24">
        <v>0.1434</v>
      </c>
    </row>
    <row r="10" spans="1:22" x14ac:dyDescent="0.3">
      <c r="A10" s="23" t="s">
        <v>36</v>
      </c>
      <c r="B10" s="91">
        <v>925</v>
      </c>
      <c r="C10" s="91">
        <v>377</v>
      </c>
      <c r="D10" s="91">
        <v>325</v>
      </c>
      <c r="E10" s="91">
        <v>1627</v>
      </c>
      <c r="R10" s="23" t="s">
        <v>26516</v>
      </c>
      <c r="S10" s="24">
        <v>0.05</v>
      </c>
      <c r="T10" s="24">
        <v>8.0699999999999994E-2</v>
      </c>
      <c r="U10" s="24">
        <v>8.48E-2</v>
      </c>
      <c r="V10" s="24">
        <v>0.2155</v>
      </c>
    </row>
    <row r="11" spans="1:22" x14ac:dyDescent="0.3">
      <c r="A11" s="23" t="s">
        <v>26656</v>
      </c>
      <c r="B11" s="91">
        <v>3077</v>
      </c>
      <c r="C11" s="91">
        <v>3587</v>
      </c>
      <c r="D11" s="91">
        <v>3336</v>
      </c>
      <c r="E11" s="91">
        <v>10000</v>
      </c>
      <c r="R11" s="23" t="s">
        <v>36</v>
      </c>
      <c r="S11" s="24">
        <v>4.02E-2</v>
      </c>
      <c r="T11" s="24">
        <v>5.2400000000000002E-2</v>
      </c>
      <c r="U11" s="24">
        <v>7.0099999999999996E-2</v>
      </c>
      <c r="V11" s="24">
        <v>0.16270000000000001</v>
      </c>
    </row>
    <row r="12" spans="1:22" x14ac:dyDescent="0.3">
      <c r="R12" s="23" t="s">
        <v>26656</v>
      </c>
      <c r="S12" s="24">
        <v>0.2485</v>
      </c>
      <c r="T12" s="24">
        <v>0.38129999999999997</v>
      </c>
      <c r="U12" s="24">
        <v>0.37019999999999997</v>
      </c>
      <c r="V12" s="24">
        <v>1</v>
      </c>
    </row>
    <row r="18" spans="1:21" x14ac:dyDescent="0.3">
      <c r="A18" t="s">
        <v>26660</v>
      </c>
    </row>
    <row r="19" spans="1:21" x14ac:dyDescent="0.3">
      <c r="A19" s="22" t="s">
        <v>26655</v>
      </c>
      <c r="B19" t="s">
        <v>26659</v>
      </c>
    </row>
    <row r="20" spans="1:21" x14ac:dyDescent="0.3">
      <c r="A20" s="23" t="s">
        <v>4582</v>
      </c>
      <c r="B20" s="91">
        <v>19</v>
      </c>
      <c r="D20" t="s">
        <v>26661</v>
      </c>
    </row>
    <row r="21" spans="1:21" x14ac:dyDescent="0.3">
      <c r="A21" s="23" t="s">
        <v>1763</v>
      </c>
      <c r="B21" s="91">
        <v>17</v>
      </c>
      <c r="D21" s="22" t="s">
        <v>26659</v>
      </c>
      <c r="E21" s="22" t="s">
        <v>26657</v>
      </c>
      <c r="L21" t="s">
        <v>26662</v>
      </c>
    </row>
    <row r="22" spans="1:21" x14ac:dyDescent="0.3">
      <c r="A22" s="23" t="s">
        <v>2200</v>
      </c>
      <c r="B22" s="91">
        <v>14</v>
      </c>
      <c r="D22" s="22" t="s">
        <v>26655</v>
      </c>
      <c r="E22" t="s">
        <v>16</v>
      </c>
      <c r="F22" t="s">
        <v>26</v>
      </c>
      <c r="G22" t="s">
        <v>26656</v>
      </c>
      <c r="L22" s="22" t="s">
        <v>26659</v>
      </c>
      <c r="M22" s="22" t="s">
        <v>26657</v>
      </c>
    </row>
    <row r="23" spans="1:21" x14ac:dyDescent="0.3">
      <c r="A23" s="23" t="s">
        <v>991</v>
      </c>
      <c r="B23" s="91">
        <v>14</v>
      </c>
      <c r="D23" s="23" t="s">
        <v>26516</v>
      </c>
      <c r="E23" s="91">
        <v>836</v>
      </c>
      <c r="F23" s="91">
        <v>1319</v>
      </c>
      <c r="G23" s="91">
        <v>2155</v>
      </c>
      <c r="L23" s="22" t="s">
        <v>26655</v>
      </c>
      <c r="M23" t="s">
        <v>113</v>
      </c>
      <c r="N23" t="s">
        <v>62</v>
      </c>
      <c r="O23" t="s">
        <v>88</v>
      </c>
      <c r="P23" t="s">
        <v>49</v>
      </c>
      <c r="Q23" t="s">
        <v>35</v>
      </c>
      <c r="R23" t="s">
        <v>228</v>
      </c>
      <c r="S23" t="s">
        <v>17</v>
      </c>
      <c r="T23" t="s">
        <v>27</v>
      </c>
      <c r="U23" t="s">
        <v>26656</v>
      </c>
    </row>
    <row r="24" spans="1:21" x14ac:dyDescent="0.3">
      <c r="A24" s="23" t="s">
        <v>6931</v>
      </c>
      <c r="B24" s="91">
        <v>13</v>
      </c>
      <c r="D24" s="23" t="s">
        <v>69</v>
      </c>
      <c r="E24" s="91">
        <v>836</v>
      </c>
      <c r="F24" s="91">
        <v>811</v>
      </c>
      <c r="G24" s="91">
        <v>1647</v>
      </c>
      <c r="L24" s="23" t="s">
        <v>26516</v>
      </c>
      <c r="M24" s="24">
        <v>2.5999999999999999E-2</v>
      </c>
      <c r="N24" s="24">
        <v>2.6499999999999999E-2</v>
      </c>
      <c r="O24" s="24">
        <v>2.7699999999999999E-2</v>
      </c>
      <c r="P24" s="24">
        <v>2.6800000000000001E-2</v>
      </c>
      <c r="Q24" s="24">
        <v>2.5899999999999999E-2</v>
      </c>
      <c r="R24" s="24">
        <v>2.8199999999999999E-2</v>
      </c>
      <c r="S24" s="24">
        <v>2.76E-2</v>
      </c>
      <c r="T24" s="24">
        <v>2.6800000000000001E-2</v>
      </c>
      <c r="U24" s="24">
        <v>0.2155</v>
      </c>
    </row>
    <row r="25" spans="1:21" x14ac:dyDescent="0.3">
      <c r="A25" s="23" t="s">
        <v>838</v>
      </c>
      <c r="B25" s="91">
        <v>12</v>
      </c>
      <c r="D25" s="23" t="s">
        <v>36</v>
      </c>
      <c r="E25" s="91">
        <v>1015</v>
      </c>
      <c r="F25" s="91">
        <v>612</v>
      </c>
      <c r="G25" s="91">
        <v>1627</v>
      </c>
      <c r="L25" s="23" t="s">
        <v>69</v>
      </c>
      <c r="M25" s="24">
        <v>2.0199999999999999E-2</v>
      </c>
      <c r="N25" s="24">
        <v>2.01E-2</v>
      </c>
      <c r="O25" s="24">
        <v>1.89E-2</v>
      </c>
      <c r="P25" s="24">
        <v>0.02</v>
      </c>
      <c r="Q25" s="24">
        <v>2.1499999999999998E-2</v>
      </c>
      <c r="R25" s="24">
        <v>2.1499999999999998E-2</v>
      </c>
      <c r="S25" s="24">
        <v>2.07E-2</v>
      </c>
      <c r="T25" s="24">
        <v>2.18E-2</v>
      </c>
      <c r="U25" s="24">
        <v>0.16470000000000001</v>
      </c>
    </row>
    <row r="26" spans="1:21" x14ac:dyDescent="0.3">
      <c r="A26" s="23" t="s">
        <v>2769</v>
      </c>
      <c r="B26" s="91">
        <v>12</v>
      </c>
      <c r="D26" s="23" t="s">
        <v>26514</v>
      </c>
      <c r="E26" s="91">
        <v>821</v>
      </c>
      <c r="F26" s="91">
        <v>766</v>
      </c>
      <c r="G26" s="91">
        <v>1587</v>
      </c>
      <c r="L26" s="23" t="s">
        <v>36</v>
      </c>
      <c r="M26" s="24">
        <v>2.01E-2</v>
      </c>
      <c r="N26" s="24">
        <v>0.02</v>
      </c>
      <c r="O26" s="24">
        <v>2.3900000000000001E-2</v>
      </c>
      <c r="P26" s="24">
        <v>2.1100000000000001E-2</v>
      </c>
      <c r="Q26" s="24">
        <v>2.06E-2</v>
      </c>
      <c r="R26" s="24">
        <v>1.8200000000000001E-2</v>
      </c>
      <c r="S26" s="24">
        <v>1.9400000000000001E-2</v>
      </c>
      <c r="T26" s="24">
        <v>1.9400000000000001E-2</v>
      </c>
      <c r="U26" s="24">
        <v>0.16270000000000001</v>
      </c>
    </row>
    <row r="27" spans="1:21" x14ac:dyDescent="0.3">
      <c r="A27" s="23" t="s">
        <v>933</v>
      </c>
      <c r="B27" s="91">
        <v>12</v>
      </c>
      <c r="D27" s="23" t="s">
        <v>28</v>
      </c>
      <c r="E27" s="91">
        <v>742</v>
      </c>
      <c r="F27" s="91">
        <v>808</v>
      </c>
      <c r="G27" s="91">
        <v>1550</v>
      </c>
      <c r="L27" s="23" t="s">
        <v>26514</v>
      </c>
      <c r="M27" s="24">
        <v>1.9E-2</v>
      </c>
      <c r="N27" s="24">
        <v>1.9400000000000001E-2</v>
      </c>
      <c r="O27" s="24">
        <v>1.9400000000000001E-2</v>
      </c>
      <c r="P27" s="24">
        <v>2.1899999999999999E-2</v>
      </c>
      <c r="Q27" s="24">
        <v>1.8100000000000002E-2</v>
      </c>
      <c r="R27" s="24">
        <v>1.9699999999999999E-2</v>
      </c>
      <c r="S27" s="24">
        <v>2.0899999999999998E-2</v>
      </c>
      <c r="T27" s="24">
        <v>2.0299999999999999E-2</v>
      </c>
      <c r="U27" s="24">
        <v>0.15870000000000001</v>
      </c>
    </row>
    <row r="28" spans="1:21" x14ac:dyDescent="0.3">
      <c r="A28" s="23" t="s">
        <v>1453</v>
      </c>
      <c r="B28" s="91">
        <v>11</v>
      </c>
      <c r="D28" s="23" t="s">
        <v>18</v>
      </c>
      <c r="E28" s="91">
        <v>825</v>
      </c>
      <c r="F28" s="91">
        <v>609</v>
      </c>
      <c r="G28" s="91">
        <v>1434</v>
      </c>
      <c r="L28" s="23" t="s">
        <v>28</v>
      </c>
      <c r="M28" s="24">
        <v>1.9900000000000001E-2</v>
      </c>
      <c r="N28" s="24">
        <v>2.1000000000000001E-2</v>
      </c>
      <c r="O28" s="24">
        <v>1.84E-2</v>
      </c>
      <c r="P28" s="24">
        <v>1.78E-2</v>
      </c>
      <c r="Q28" s="24">
        <v>1.9400000000000001E-2</v>
      </c>
      <c r="R28" s="24">
        <v>1.9099999999999999E-2</v>
      </c>
      <c r="S28" s="24">
        <v>1.84E-2</v>
      </c>
      <c r="T28" s="24">
        <v>2.1000000000000001E-2</v>
      </c>
      <c r="U28" s="24">
        <v>0.155</v>
      </c>
    </row>
    <row r="29" spans="1:21" x14ac:dyDescent="0.3">
      <c r="A29" s="23" t="s">
        <v>184</v>
      </c>
      <c r="B29" s="91">
        <v>11</v>
      </c>
      <c r="D29" s="23" t="s">
        <v>26656</v>
      </c>
      <c r="E29" s="91">
        <v>5075</v>
      </c>
      <c r="F29" s="91">
        <v>4925</v>
      </c>
      <c r="G29" s="91">
        <v>10000</v>
      </c>
      <c r="L29" s="23" t="s">
        <v>18</v>
      </c>
      <c r="M29" s="24">
        <v>1.8599999999999998E-2</v>
      </c>
      <c r="N29" s="24">
        <v>1.7100000000000001E-2</v>
      </c>
      <c r="O29" s="24">
        <v>1.9199999999999998E-2</v>
      </c>
      <c r="P29" s="24">
        <v>1.8200000000000001E-2</v>
      </c>
      <c r="Q29" s="24">
        <v>1.9699999999999999E-2</v>
      </c>
      <c r="R29" s="24">
        <v>1.77E-2</v>
      </c>
      <c r="S29" s="24">
        <v>1.7399999999999999E-2</v>
      </c>
      <c r="T29" s="24">
        <v>1.55E-2</v>
      </c>
      <c r="U29" s="24">
        <v>0.1434</v>
      </c>
    </row>
    <row r="30" spans="1:21" x14ac:dyDescent="0.3">
      <c r="A30" s="23" t="s">
        <v>947</v>
      </c>
      <c r="B30" s="91">
        <v>11</v>
      </c>
      <c r="L30" s="23" t="s">
        <v>26656</v>
      </c>
      <c r="M30" s="24">
        <v>0.12379999999999999</v>
      </c>
      <c r="N30" s="24">
        <v>0.1241</v>
      </c>
      <c r="O30" s="24">
        <v>0.1275</v>
      </c>
      <c r="P30" s="24">
        <v>0.1258</v>
      </c>
      <c r="Q30" s="24">
        <v>0.12520000000000001</v>
      </c>
      <c r="R30" s="24">
        <v>0.1244</v>
      </c>
      <c r="S30" s="24">
        <v>0.1244</v>
      </c>
      <c r="T30" s="24">
        <v>0.12479999999999999</v>
      </c>
      <c r="U30" s="24">
        <v>1</v>
      </c>
    </row>
    <row r="31" spans="1:21" x14ac:dyDescent="0.3">
      <c r="A31" s="23" t="s">
        <v>26656</v>
      </c>
      <c r="B31" s="91">
        <v>146</v>
      </c>
    </row>
    <row r="36" spans="12:13" x14ac:dyDescent="0.3">
      <c r="L36" s="22" t="s">
        <v>26655</v>
      </c>
      <c r="M36" t="s">
        <v>26659</v>
      </c>
    </row>
    <row r="37" spans="12:13" x14ac:dyDescent="0.3">
      <c r="L37" s="23" t="s">
        <v>26666</v>
      </c>
      <c r="M37" s="91">
        <v>303</v>
      </c>
    </row>
    <row r="38" spans="12:13" x14ac:dyDescent="0.3">
      <c r="L38" s="23" t="s">
        <v>26667</v>
      </c>
      <c r="M38" s="91">
        <v>1973</v>
      </c>
    </row>
    <row r="39" spans="12:13" x14ac:dyDescent="0.3">
      <c r="L39" s="23" t="s">
        <v>26668</v>
      </c>
      <c r="M39" s="91">
        <v>2044</v>
      </c>
    </row>
    <row r="40" spans="12:13" x14ac:dyDescent="0.3">
      <c r="L40" s="23" t="s">
        <v>26669</v>
      </c>
      <c r="M40" s="91">
        <v>2063</v>
      </c>
    </row>
    <row r="41" spans="12:13" x14ac:dyDescent="0.3">
      <c r="L41" s="23" t="s">
        <v>26670</v>
      </c>
      <c r="M41" s="91">
        <v>2001</v>
      </c>
    </row>
    <row r="42" spans="12:13" x14ac:dyDescent="0.3">
      <c r="L42" s="23" t="s">
        <v>26671</v>
      </c>
      <c r="M42" s="91">
        <v>1616</v>
      </c>
    </row>
    <row r="43" spans="12:13" x14ac:dyDescent="0.3">
      <c r="L43" s="23" t="s">
        <v>26656</v>
      </c>
      <c r="M43" s="91">
        <v>10000</v>
      </c>
    </row>
  </sheetData>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92C14-9BD1-4720-92BA-D325E7BFBF92}">
  <dimension ref="A1:X33"/>
  <sheetViews>
    <sheetView showGridLines="0" zoomScale="79" zoomScaleNormal="79" workbookViewId="0">
      <selection activeCell="G2" sqref="G2"/>
    </sheetView>
  </sheetViews>
  <sheetFormatPr defaultColWidth="7" defaultRowHeight="14.4" x14ac:dyDescent="0.3"/>
  <cols>
    <col min="2" max="2" width="12.21875" bestFit="1" customWidth="1"/>
    <col min="3" max="3" width="10.33203125" bestFit="1" customWidth="1"/>
    <col min="4" max="4" width="11.88671875" bestFit="1" customWidth="1"/>
    <col min="5" max="5" width="11.21875" bestFit="1" customWidth="1"/>
    <col min="6" max="6" width="12.6640625" bestFit="1" customWidth="1"/>
    <col min="7" max="7" width="10.6640625" bestFit="1" customWidth="1"/>
    <col min="8" max="8" width="12.109375" customWidth="1"/>
    <col min="11" max="11" width="12.21875" bestFit="1" customWidth="1"/>
    <col min="12" max="12" width="12.6640625" customWidth="1"/>
    <col min="13" max="13" width="12.21875" customWidth="1"/>
    <col min="14" max="15" width="14.6640625" customWidth="1"/>
    <col min="16" max="16" width="10.33203125" bestFit="1" customWidth="1"/>
    <col min="17" max="17" width="11.21875" bestFit="1" customWidth="1"/>
    <col min="18" max="18" width="10.6640625" bestFit="1" customWidth="1"/>
    <col min="19" max="19" width="12.21875" bestFit="1" customWidth="1"/>
    <col min="20" max="20" width="11.88671875" bestFit="1" customWidth="1"/>
    <col min="21" max="21" width="12.6640625" bestFit="1" customWidth="1"/>
    <col min="22" max="22" width="12.21875" bestFit="1" customWidth="1"/>
  </cols>
  <sheetData>
    <row r="1" spans="1:1" ht="28.8" x14ac:dyDescent="0.55000000000000004">
      <c r="A1" s="89" t="s">
        <v>26745</v>
      </c>
    </row>
    <row r="2" spans="1:1" ht="15.6" x14ac:dyDescent="0.3">
      <c r="A2" s="88" t="s">
        <v>26762</v>
      </c>
    </row>
    <row r="22" spans="2:24" ht="15.6" customHeight="1" x14ac:dyDescent="0.3">
      <c r="B22" s="69" t="s">
        <v>26753</v>
      </c>
      <c r="K22" s="69" t="s">
        <v>26756</v>
      </c>
      <c r="R22" s="69" t="s">
        <v>26759</v>
      </c>
      <c r="S22" s="69"/>
      <c r="T22" s="69"/>
      <c r="U22" s="69"/>
      <c r="V22" s="69"/>
      <c r="W22" s="69"/>
      <c r="X22" s="69"/>
    </row>
    <row r="23" spans="2:24" ht="15.6" x14ac:dyDescent="0.3">
      <c r="B23" s="69" t="s">
        <v>26754</v>
      </c>
      <c r="K23" s="69" t="s">
        <v>26757</v>
      </c>
      <c r="R23" s="69" t="s">
        <v>26760</v>
      </c>
    </row>
    <row r="24" spans="2:24" ht="15.6" x14ac:dyDescent="0.3">
      <c r="B24" s="69" t="s">
        <v>26755</v>
      </c>
      <c r="K24" s="69" t="s">
        <v>26758</v>
      </c>
      <c r="R24" s="69" t="s">
        <v>26761</v>
      </c>
    </row>
    <row r="25" spans="2:24" ht="15.6" x14ac:dyDescent="0.3">
      <c r="R25" s="69"/>
    </row>
    <row r="26" spans="2:24" ht="15" thickBot="1" x14ac:dyDescent="0.35"/>
    <row r="27" spans="2:24" ht="15" thickBot="1" x14ac:dyDescent="0.35">
      <c r="B27" s="63" t="s">
        <v>26752</v>
      </c>
      <c r="C27" s="63" t="s">
        <v>26746</v>
      </c>
      <c r="D27" s="63" t="s">
        <v>26747</v>
      </c>
      <c r="E27" s="63" t="s">
        <v>26748</v>
      </c>
      <c r="F27" s="63" t="s">
        <v>26749</v>
      </c>
      <c r="G27" s="63" t="s">
        <v>26750</v>
      </c>
      <c r="H27" s="63" t="s">
        <v>26751</v>
      </c>
      <c r="L27" s="63" t="s">
        <v>26752</v>
      </c>
      <c r="M27" s="63" t="s">
        <v>26746</v>
      </c>
      <c r="N27" s="63" t="s">
        <v>26748</v>
      </c>
      <c r="O27" s="63" t="s">
        <v>26750</v>
      </c>
      <c r="S27" s="63" t="s">
        <v>26752</v>
      </c>
      <c r="T27" s="70" t="s">
        <v>26747</v>
      </c>
      <c r="U27" s="70" t="s">
        <v>26749</v>
      </c>
      <c r="V27" s="70" t="s">
        <v>26751</v>
      </c>
    </row>
    <row r="28" spans="2:24" ht="15" thickBot="1" x14ac:dyDescent="0.35">
      <c r="B28" s="63" t="s">
        <v>26514</v>
      </c>
      <c r="C28" s="5">
        <f>COUNTIFS(' US healthcare Data'!$H:$H,'Insights Demographic'!$B28,' US healthcare Data'!$E:$E,"Male",' US healthcare Data'!$D:$D,"Young")</f>
        <v>135</v>
      </c>
      <c r="D28" s="6">
        <f>COUNTIFS(' US healthcare Data'!$H:$H,'Insights Demographic'!$B28,' US healthcare Data'!$E:$E,"Female",' US healthcare Data'!$D:$D,"Young")</f>
        <v>132</v>
      </c>
      <c r="E28" s="6">
        <f>COUNTIFS(' US healthcare Data'!$H:$H,'Insights Demographic'!$B28,' US healthcare Data'!$E:$E,"Male",' US healthcare Data'!$D:$D,"Middle")</f>
        <v>263</v>
      </c>
      <c r="F28" s="6">
        <f>COUNTIFS(' US healthcare Data'!$H:$H,'Insights Demographic'!$B28,' US healthcare Data'!$E:$E,"Female",' US healthcare Data'!$D:$D,"Middle")</f>
        <v>303</v>
      </c>
      <c r="G28" s="6">
        <f>COUNTIFS(' US healthcare Data'!$H:$H,'Insights Demographic'!$B28,' US healthcare Data'!$E:$E,"Male",' US healthcare Data'!$D:$D,"Senior")</f>
        <v>368</v>
      </c>
      <c r="H28" s="68">
        <f>COUNTIFS(' US healthcare Data'!$H:$H,'Insights Demographic'!$B28,' US healthcare Data'!$E:$E,"Female",' US healthcare Data'!$D:$D,"senior")</f>
        <v>386</v>
      </c>
      <c r="L28" s="63" t="s">
        <v>26514</v>
      </c>
      <c r="M28" s="5">
        <f>COUNTIFS(' US healthcare Data'!$H:$H,'Insights Demographic'!$B28,' US healthcare Data'!$E:$E,"Male",' US healthcare Data'!$D:$D,"Young")</f>
        <v>135</v>
      </c>
      <c r="N28" s="6">
        <f>COUNTIFS(' US healthcare Data'!$H:$H,'Insights Demographic'!$B28,' US healthcare Data'!$E:$E,"Male",' US healthcare Data'!$D:$D,"Middle")</f>
        <v>263</v>
      </c>
      <c r="O28" s="6">
        <f>COUNTIFS(' US healthcare Data'!$H:$H,'Insights Demographic'!$B28,' US healthcare Data'!$E:$E,"Male",' US healthcare Data'!$D:$D,"Senior")</f>
        <v>368</v>
      </c>
      <c r="S28" s="63" t="s">
        <v>26514</v>
      </c>
      <c r="T28" s="71">
        <v>132</v>
      </c>
      <c r="U28" s="77">
        <v>303</v>
      </c>
      <c r="V28" s="83">
        <v>386</v>
      </c>
    </row>
    <row r="29" spans="2:24" ht="15" thickBot="1" x14ac:dyDescent="0.35">
      <c r="B29" s="63" t="s">
        <v>28</v>
      </c>
      <c r="C29" s="8">
        <f>COUNTIFS(' US healthcare Data'!$H:$H,'Insights Demographic'!$B29,' US healthcare Data'!$E:$E,"Male",' US healthcare Data'!$D:$D,"Young")</f>
        <v>332</v>
      </c>
      <c r="D29" s="9">
        <f>COUNTIFS(' US healthcare Data'!$H:$H,'Insights Demographic'!$B29,' US healthcare Data'!$E:$E,"Female",' US healthcare Data'!$D:$D,"Young")</f>
        <v>331</v>
      </c>
      <c r="E29" s="9">
        <f>COUNTIFS(' US healthcare Data'!$H:$H,'Insights Demographic'!$B29,' US healthcare Data'!$E:$E,"Male",' US healthcare Data'!$D:$D,"Middle")</f>
        <v>255</v>
      </c>
      <c r="F29" s="9">
        <f>COUNTIFS(' US healthcare Data'!$H:$H,'Insights Demographic'!$B29,' US healthcare Data'!$E:$E,"Female",' US healthcare Data'!$D:$D,"Middle")</f>
        <v>174</v>
      </c>
      <c r="G29" s="9">
        <f>COUNTIFS(' US healthcare Data'!$H:$H,'Insights Demographic'!$B29,' US healthcare Data'!$E:$E,"Male",' US healthcare Data'!$D:$D,"Senior")</f>
        <v>221</v>
      </c>
      <c r="H29" s="64">
        <f>COUNTIFS(' US healthcare Data'!$H:$H,'Insights Demographic'!$B29,' US healthcare Data'!$E:$E,"Female",' US healthcare Data'!$D:$D,"senior")</f>
        <v>237</v>
      </c>
      <c r="L29" s="63" t="s">
        <v>28</v>
      </c>
      <c r="M29" s="8">
        <f>COUNTIFS(' US healthcare Data'!$H:$H,'Insights Demographic'!$B29,' US healthcare Data'!$E:$E,"Male",' US healthcare Data'!$D:$D,"Young")</f>
        <v>332</v>
      </c>
      <c r="N29" s="9">
        <f>COUNTIFS(' US healthcare Data'!$H:$H,'Insights Demographic'!$B29,' US healthcare Data'!$E:$E,"Male",' US healthcare Data'!$D:$D,"Middle")</f>
        <v>255</v>
      </c>
      <c r="O29" s="9">
        <f>COUNTIFS(' US healthcare Data'!$H:$H,'Insights Demographic'!$B29,' US healthcare Data'!$E:$E,"Male",' US healthcare Data'!$D:$D,"Senior")</f>
        <v>221</v>
      </c>
      <c r="S29" s="63" t="s">
        <v>28</v>
      </c>
      <c r="T29" s="72">
        <v>331</v>
      </c>
      <c r="U29" s="78">
        <v>174</v>
      </c>
      <c r="V29" s="84">
        <v>237</v>
      </c>
    </row>
    <row r="30" spans="2:24" ht="15" thickBot="1" x14ac:dyDescent="0.35">
      <c r="B30" s="63" t="s">
        <v>69</v>
      </c>
      <c r="C30" s="8">
        <f>COUNTIFS(' US healthcare Data'!$H:$H,'Insights Demographic'!$B30,' US healthcare Data'!$E:$E,"Male",' US healthcare Data'!$D:$D,"Young")</f>
        <v>164</v>
      </c>
      <c r="D30" s="9">
        <f>COUNTIFS(' US healthcare Data'!$H:$H,'Insights Demographic'!$B30,' US healthcare Data'!$E:$E,"Female",' US healthcare Data'!$D:$D,"Young")</f>
        <v>153</v>
      </c>
      <c r="E30" s="9">
        <f>COUNTIFS(' US healthcare Data'!$H:$H,'Insights Demographic'!$B30,' US healthcare Data'!$E:$E,"Male",' US healthcare Data'!$D:$D,"Middle")</f>
        <v>255</v>
      </c>
      <c r="F30" s="9">
        <f>COUNTIFS(' US healthcare Data'!$H:$H,'Insights Demographic'!$B30,' US healthcare Data'!$E:$E,"Female",' US healthcare Data'!$D:$D,"Middle")</f>
        <v>359</v>
      </c>
      <c r="G30" s="9">
        <f>COUNTIFS(' US healthcare Data'!$H:$H,'Insights Demographic'!$B30,' US healthcare Data'!$E:$E,"Male",' US healthcare Data'!$D:$D,"Senior")</f>
        <v>392</v>
      </c>
      <c r="H30" s="64">
        <f>COUNTIFS(' US healthcare Data'!$H:$H,'Insights Demographic'!$B30,' US healthcare Data'!$E:$E,"Female",' US healthcare Data'!$D:$D,"senior")</f>
        <v>324</v>
      </c>
      <c r="L30" s="63" t="s">
        <v>69</v>
      </c>
      <c r="M30" s="8">
        <f>COUNTIFS(' US healthcare Data'!$H:$H,'Insights Demographic'!$B30,' US healthcare Data'!$E:$E,"Male",' US healthcare Data'!$D:$D,"Young")</f>
        <v>164</v>
      </c>
      <c r="N30" s="9">
        <f>COUNTIFS(' US healthcare Data'!$H:$H,'Insights Demographic'!$B30,' US healthcare Data'!$E:$E,"Male",' US healthcare Data'!$D:$D,"Middle")</f>
        <v>255</v>
      </c>
      <c r="O30" s="9">
        <f>COUNTIFS(' US healthcare Data'!$H:$H,'Insights Demographic'!$B30,' US healthcare Data'!$E:$E,"Male",' US healthcare Data'!$D:$D,"Senior")</f>
        <v>392</v>
      </c>
      <c r="S30" s="63" t="s">
        <v>69</v>
      </c>
      <c r="T30" s="73">
        <v>153</v>
      </c>
      <c r="U30" s="79">
        <v>359</v>
      </c>
      <c r="V30" s="85">
        <v>324</v>
      </c>
    </row>
    <row r="31" spans="2:24" ht="15" thickBot="1" x14ac:dyDescent="0.35">
      <c r="B31" s="63" t="s">
        <v>18</v>
      </c>
      <c r="C31" s="8">
        <f>COUNTIFS(' US healthcare Data'!$H:$H,'Insights Demographic'!$B31,' US healthcare Data'!$E:$E,"Male",' US healthcare Data'!$D:$D,"Young")</f>
        <v>132</v>
      </c>
      <c r="D31" s="9">
        <f>COUNTIFS(' US healthcare Data'!$H:$H,'Insights Demographic'!$B31,' US healthcare Data'!$E:$E,"Female",' US healthcare Data'!$D:$D,"Young")</f>
        <v>204</v>
      </c>
      <c r="E31" s="9">
        <f>COUNTIFS(' US healthcare Data'!$H:$H,'Insights Demographic'!$B31,' US healthcare Data'!$E:$E,"Male",' US healthcare Data'!$D:$D,"Middle")</f>
        <v>261</v>
      </c>
      <c r="F31" s="9">
        <f>COUNTIFS(' US healthcare Data'!$H:$H,'Insights Demographic'!$B31,' US healthcare Data'!$E:$E,"Female",' US healthcare Data'!$D:$D,"Middle")</f>
        <v>283</v>
      </c>
      <c r="G31" s="9">
        <f>COUNTIFS(' US healthcare Data'!$H:$H,'Insights Demographic'!$B31,' US healthcare Data'!$E:$E,"Male",' US healthcare Data'!$D:$D,"Senior")</f>
        <v>216</v>
      </c>
      <c r="H31" s="64">
        <f>COUNTIFS(' US healthcare Data'!$H:$H,'Insights Demographic'!$B31,' US healthcare Data'!$E:$E,"Female",' US healthcare Data'!$D:$D,"senior")</f>
        <v>338</v>
      </c>
      <c r="L31" s="63" t="s">
        <v>18</v>
      </c>
      <c r="M31" s="8">
        <f>COUNTIFS(' US healthcare Data'!$H:$H,'Insights Demographic'!$B31,' US healthcare Data'!$E:$E,"Male",' US healthcare Data'!$D:$D,"Young")</f>
        <v>132</v>
      </c>
      <c r="N31" s="9">
        <f>COUNTIFS(' US healthcare Data'!$H:$H,'Insights Demographic'!$B31,' US healthcare Data'!$E:$E,"Male",' US healthcare Data'!$D:$D,"Middle")</f>
        <v>261</v>
      </c>
      <c r="O31" s="9">
        <f>COUNTIFS(' US healthcare Data'!$H:$H,'Insights Demographic'!$B31,' US healthcare Data'!$E:$E,"Male",' US healthcare Data'!$D:$D,"Senior")</f>
        <v>216</v>
      </c>
      <c r="S31" s="63" t="s">
        <v>18</v>
      </c>
      <c r="T31" s="74">
        <v>204</v>
      </c>
      <c r="U31" s="80">
        <v>283</v>
      </c>
      <c r="V31" s="86">
        <v>338</v>
      </c>
    </row>
    <row r="32" spans="2:24" ht="15" thickBot="1" x14ac:dyDescent="0.35">
      <c r="B32" s="63" t="s">
        <v>26516</v>
      </c>
      <c r="C32" s="8">
        <f>COUNTIFS(' US healthcare Data'!$H:$H,'Insights Demographic'!$B32,' US healthcare Data'!$E:$E,"Male",' US healthcare Data'!$D:$D,"Young")</f>
        <v>275</v>
      </c>
      <c r="D32" s="9">
        <f>COUNTIFS(' US healthcare Data'!$H:$H,'Insights Demographic'!$B32,' US healthcare Data'!$E:$E,"Female",' US healthcare Data'!$D:$D,"Young")</f>
        <v>225</v>
      </c>
      <c r="E32" s="9">
        <f>COUNTIFS(' US healthcare Data'!$H:$H,'Insights Demographic'!$B32,' US healthcare Data'!$E:$E,"Male",' US healthcare Data'!$D:$D,"Middle")</f>
        <v>561</v>
      </c>
      <c r="F32" s="9">
        <f>COUNTIFS(' US healthcare Data'!$H:$H,'Insights Demographic'!$B32,' US healthcare Data'!$E:$E,"Female",' US healthcare Data'!$D:$D,"Middle")</f>
        <v>287</v>
      </c>
      <c r="G32" s="9">
        <f>COUNTIFS(' US healthcare Data'!$H:$H,'Insights Demographic'!$B32,' US healthcare Data'!$E:$E,"Male",' US healthcare Data'!$D:$D,"Senior")</f>
        <v>483</v>
      </c>
      <c r="H32" s="64">
        <f>COUNTIFS(' US healthcare Data'!$H:$H,'Insights Demographic'!$B32,' US healthcare Data'!$E:$E,"Female",' US healthcare Data'!$D:$D,"senior")</f>
        <v>324</v>
      </c>
      <c r="L32" s="63" t="s">
        <v>26516</v>
      </c>
      <c r="M32" s="8">
        <f>COUNTIFS(' US healthcare Data'!$H:$H,'Insights Demographic'!$B32,' US healthcare Data'!$E:$E,"Male",' US healthcare Data'!$D:$D,"Young")</f>
        <v>275</v>
      </c>
      <c r="N32" s="9">
        <f>COUNTIFS(' US healthcare Data'!$H:$H,'Insights Demographic'!$B32,' US healthcare Data'!$E:$E,"Male",' US healthcare Data'!$D:$D,"Middle")</f>
        <v>561</v>
      </c>
      <c r="O32" s="9">
        <f>COUNTIFS(' US healthcare Data'!$H:$H,'Insights Demographic'!$B32,' US healthcare Data'!$E:$E,"Male",' US healthcare Data'!$D:$D,"Senior")</f>
        <v>483</v>
      </c>
      <c r="S32" s="63" t="s">
        <v>26516</v>
      </c>
      <c r="T32" s="75">
        <v>225</v>
      </c>
      <c r="U32" s="81">
        <v>287</v>
      </c>
      <c r="V32" s="85">
        <v>324</v>
      </c>
    </row>
    <row r="33" spans="2:22" ht="15" thickBot="1" x14ac:dyDescent="0.35">
      <c r="B33" s="63" t="s">
        <v>36</v>
      </c>
      <c r="C33" s="65">
        <f>COUNTIFS(' US healthcare Data'!$H:$H,'Insights Demographic'!$B33,' US healthcare Data'!$E:$E,"Male",' US healthcare Data'!$D:$D,"Young")</f>
        <v>197</v>
      </c>
      <c r="D33" s="66">
        <f>COUNTIFS(' US healthcare Data'!$H:$H,'Insights Demographic'!$B33,' US healthcare Data'!$E:$E,"Female",' US healthcare Data'!$D:$D,"Young")</f>
        <v>205</v>
      </c>
      <c r="E33" s="66">
        <f>COUNTIFS(' US healthcare Data'!$H:$H,'Insights Demographic'!$B33,' US healthcare Data'!$E:$E,"Male",' US healthcare Data'!$D:$D,"Middle")</f>
        <v>240</v>
      </c>
      <c r="F33" s="66">
        <f>COUNTIFS(' US healthcare Data'!$H:$H,'Insights Demographic'!$B33,' US healthcare Data'!$E:$E,"Female",' US healthcare Data'!$D:$D,"Middle")</f>
        <v>461</v>
      </c>
      <c r="G33" s="66">
        <f>COUNTIFS(' US healthcare Data'!$H:$H,'Insights Demographic'!$B33,' US healthcare Data'!$E:$E,"Male",' US healthcare Data'!$D:$D,"Senior")</f>
        <v>175</v>
      </c>
      <c r="H33" s="67">
        <f>COUNTIFS(' US healthcare Data'!$H:$H,'Insights Demographic'!$B33,' US healthcare Data'!$E:$E,"Female",' US healthcare Data'!$D:$D,"senior")</f>
        <v>349</v>
      </c>
      <c r="L33" s="63" t="s">
        <v>36</v>
      </c>
      <c r="M33" s="65">
        <f>COUNTIFS(' US healthcare Data'!$H:$H,'Insights Demographic'!$B33,' US healthcare Data'!$E:$E,"Male",' US healthcare Data'!$D:$D,"Young")</f>
        <v>197</v>
      </c>
      <c r="N33" s="66">
        <f>COUNTIFS(' US healthcare Data'!$H:$H,'Insights Demographic'!$B33,' US healthcare Data'!$E:$E,"Male",' US healthcare Data'!$D:$D,"Middle")</f>
        <v>240</v>
      </c>
      <c r="O33" s="66">
        <f>COUNTIFS(' US healthcare Data'!$H:$H,'Insights Demographic'!$B33,' US healthcare Data'!$E:$E,"Male",' US healthcare Data'!$D:$D,"Senior")</f>
        <v>175</v>
      </c>
      <c r="S33" s="63" t="s">
        <v>36</v>
      </c>
      <c r="T33" s="76">
        <v>205</v>
      </c>
      <c r="U33" s="82">
        <v>461</v>
      </c>
      <c r="V33" s="87">
        <v>349</v>
      </c>
    </row>
  </sheetData>
  <conditionalFormatting sqref="B27:H33">
    <cfRule type="colorScale" priority="5">
      <colorScale>
        <cfvo type="min"/>
        <cfvo type="percentile" val="50"/>
        <cfvo type="max"/>
        <color rgb="FF63BE7B"/>
        <color rgb="FFFFEB84"/>
        <color rgb="FFF8696B"/>
      </colorScale>
    </cfRule>
  </conditionalFormatting>
  <conditionalFormatting sqref="L27:M33">
    <cfRule type="colorScale" priority="4">
      <colorScale>
        <cfvo type="min"/>
        <cfvo type="percentile" val="50"/>
        <cfvo type="max"/>
        <color rgb="FF63BE7B"/>
        <color rgb="FFFFEB84"/>
        <color rgb="FFF8696B"/>
      </colorScale>
    </cfRule>
  </conditionalFormatting>
  <conditionalFormatting sqref="N27:N33">
    <cfRule type="colorScale" priority="3">
      <colorScale>
        <cfvo type="min"/>
        <cfvo type="percentile" val="50"/>
        <cfvo type="max"/>
        <color rgb="FF63BE7B"/>
        <color rgb="FFFFEB84"/>
        <color rgb="FFF8696B"/>
      </colorScale>
    </cfRule>
  </conditionalFormatting>
  <conditionalFormatting sqref="O27:O33">
    <cfRule type="colorScale" priority="2">
      <colorScale>
        <cfvo type="min"/>
        <cfvo type="percentile" val="50"/>
        <cfvo type="max"/>
        <color rgb="FF63BE7B"/>
        <color rgb="FFFFEB84"/>
        <color rgb="FFF8696B"/>
      </colorScale>
    </cfRule>
  </conditionalFormatting>
  <conditionalFormatting sqref="S27:S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C7D8-26D9-4C90-8399-214CF6AB3C69}">
  <dimension ref="A1:F12"/>
  <sheetViews>
    <sheetView workbookViewId="0">
      <selection activeCell="C4" sqref="C4:F12"/>
    </sheetView>
  </sheetViews>
  <sheetFormatPr defaultRowHeight="14.4" x14ac:dyDescent="0.3"/>
  <cols>
    <col min="2" max="2" width="13.21875" bestFit="1" customWidth="1"/>
    <col min="3" max="3" width="15.5546875" bestFit="1" customWidth="1"/>
    <col min="4" max="4" width="14" customWidth="1"/>
    <col min="5" max="5" width="10.5546875" bestFit="1" customWidth="1"/>
  </cols>
  <sheetData>
    <row r="1" spans="1:6" ht="21" x14ac:dyDescent="0.4">
      <c r="A1" s="29" t="s">
        <v>26729</v>
      </c>
    </row>
    <row r="4" spans="1:6" x14ac:dyDescent="0.3">
      <c r="C4" s="22" t="s">
        <v>26659</v>
      </c>
      <c r="D4" s="22" t="s">
        <v>26657</v>
      </c>
    </row>
    <row r="5" spans="1:6" x14ac:dyDescent="0.3">
      <c r="C5" s="22" t="s">
        <v>26655</v>
      </c>
      <c r="D5" t="s">
        <v>16</v>
      </c>
      <c r="E5" t="s">
        <v>26</v>
      </c>
      <c r="F5" t="s">
        <v>26656</v>
      </c>
    </row>
    <row r="6" spans="1:6" x14ac:dyDescent="0.3">
      <c r="C6" s="23" t="s">
        <v>26516</v>
      </c>
      <c r="D6" s="91">
        <v>836</v>
      </c>
      <c r="E6" s="91">
        <v>1319</v>
      </c>
      <c r="F6" s="91">
        <v>2155</v>
      </c>
    </row>
    <row r="7" spans="1:6" x14ac:dyDescent="0.3">
      <c r="C7" s="23" t="s">
        <v>69</v>
      </c>
      <c r="D7" s="91">
        <v>836</v>
      </c>
      <c r="E7" s="91">
        <v>811</v>
      </c>
      <c r="F7" s="91">
        <v>1647</v>
      </c>
    </row>
    <row r="8" spans="1:6" x14ac:dyDescent="0.3">
      <c r="C8" s="23" t="s">
        <v>36</v>
      </c>
      <c r="D8" s="91">
        <v>1015</v>
      </c>
      <c r="E8" s="91">
        <v>612</v>
      </c>
      <c r="F8" s="91">
        <v>1627</v>
      </c>
    </row>
    <row r="9" spans="1:6" x14ac:dyDescent="0.3">
      <c r="C9" s="23" t="s">
        <v>26514</v>
      </c>
      <c r="D9" s="91">
        <v>821</v>
      </c>
      <c r="E9" s="91">
        <v>766</v>
      </c>
      <c r="F9" s="91">
        <v>1587</v>
      </c>
    </row>
    <row r="10" spans="1:6" x14ac:dyDescent="0.3">
      <c r="C10" s="23" t="s">
        <v>28</v>
      </c>
      <c r="D10" s="91">
        <v>742</v>
      </c>
      <c r="E10" s="91">
        <v>808</v>
      </c>
      <c r="F10" s="91">
        <v>1550</v>
      </c>
    </row>
    <row r="11" spans="1:6" x14ac:dyDescent="0.3">
      <c r="C11" s="23" t="s">
        <v>18</v>
      </c>
      <c r="D11" s="91">
        <v>825</v>
      </c>
      <c r="E11" s="91">
        <v>609</v>
      </c>
      <c r="F11" s="91">
        <v>1434</v>
      </c>
    </row>
    <row r="12" spans="1:6" x14ac:dyDescent="0.3">
      <c r="C12" s="23" t="s">
        <v>26656</v>
      </c>
      <c r="D12" s="91">
        <v>5075</v>
      </c>
      <c r="E12" s="91">
        <v>4925</v>
      </c>
      <c r="F12" s="91">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FF0A-2955-49A0-AE75-02A0314890ED}">
  <dimension ref="A1:H25"/>
  <sheetViews>
    <sheetView workbookViewId="0">
      <selection activeCell="C26" sqref="C26"/>
    </sheetView>
  </sheetViews>
  <sheetFormatPr defaultRowHeight="14.4" x14ac:dyDescent="0.3"/>
  <cols>
    <col min="1" max="1" width="24.5546875" bestFit="1" customWidth="1"/>
    <col min="2" max="2" width="15.5546875" bestFit="1" customWidth="1"/>
    <col min="3" max="3" width="7.33203125" bestFit="1" customWidth="1"/>
    <col min="4" max="4" width="6.88671875" bestFit="1" customWidth="1"/>
    <col min="5" max="5" width="8.44140625" bestFit="1" customWidth="1"/>
    <col min="6" max="6" width="12.109375" bestFit="1" customWidth="1"/>
    <col min="7" max="7" width="7.44140625" bestFit="1" customWidth="1"/>
    <col min="8" max="8" width="10.5546875" bestFit="1" customWidth="1"/>
    <col min="9" max="9" width="5" bestFit="1" customWidth="1"/>
    <col min="10" max="10" width="10.5546875" bestFit="1" customWidth="1"/>
  </cols>
  <sheetData>
    <row r="1" spans="1:8" ht="18" x14ac:dyDescent="0.35">
      <c r="A1" s="26" t="s">
        <v>26673</v>
      </c>
    </row>
    <row r="3" spans="1:8" x14ac:dyDescent="0.3">
      <c r="A3" s="22" t="s">
        <v>26672</v>
      </c>
      <c r="B3" s="22" t="s">
        <v>26657</v>
      </c>
    </row>
    <row r="4" spans="1:8" x14ac:dyDescent="0.3">
      <c r="A4" s="22" t="s">
        <v>26655</v>
      </c>
      <c r="B4" t="s">
        <v>26514</v>
      </c>
      <c r="C4" t="s">
        <v>28</v>
      </c>
      <c r="D4" t="s">
        <v>69</v>
      </c>
      <c r="E4" t="s">
        <v>18</v>
      </c>
      <c r="F4" t="s">
        <v>26516</v>
      </c>
      <c r="G4" t="s">
        <v>36</v>
      </c>
      <c r="H4" t="s">
        <v>26656</v>
      </c>
    </row>
    <row r="5" spans="1:8" x14ac:dyDescent="0.3">
      <c r="A5" s="23" t="s">
        <v>113</v>
      </c>
      <c r="B5" s="91">
        <v>190</v>
      </c>
      <c r="C5" s="91">
        <v>199</v>
      </c>
      <c r="D5" s="91">
        <v>202</v>
      </c>
      <c r="E5" s="91">
        <v>186</v>
      </c>
      <c r="F5" s="91">
        <v>260</v>
      </c>
      <c r="G5" s="91">
        <v>201</v>
      </c>
      <c r="H5" s="91">
        <v>1238</v>
      </c>
    </row>
    <row r="6" spans="1:8" x14ac:dyDescent="0.3">
      <c r="A6" s="23" t="s">
        <v>62</v>
      </c>
      <c r="B6" s="91">
        <v>194</v>
      </c>
      <c r="C6" s="91">
        <v>210</v>
      </c>
      <c r="D6" s="91">
        <v>201</v>
      </c>
      <c r="E6" s="91">
        <v>171</v>
      </c>
      <c r="F6" s="91">
        <v>265</v>
      </c>
      <c r="G6" s="91">
        <v>200</v>
      </c>
      <c r="H6" s="91">
        <v>1241</v>
      </c>
    </row>
    <row r="7" spans="1:8" x14ac:dyDescent="0.3">
      <c r="A7" s="23" t="s">
        <v>88</v>
      </c>
      <c r="B7" s="91">
        <v>194</v>
      </c>
      <c r="C7" s="91">
        <v>184</v>
      </c>
      <c r="D7" s="91">
        <v>189</v>
      </c>
      <c r="E7" s="91">
        <v>192</v>
      </c>
      <c r="F7" s="91">
        <v>277</v>
      </c>
      <c r="G7" s="91">
        <v>239</v>
      </c>
      <c r="H7" s="91">
        <v>1275</v>
      </c>
    </row>
    <row r="8" spans="1:8" x14ac:dyDescent="0.3">
      <c r="A8" s="23" t="s">
        <v>49</v>
      </c>
      <c r="B8" s="91">
        <v>219</v>
      </c>
      <c r="C8" s="91">
        <v>178</v>
      </c>
      <c r="D8" s="91">
        <v>200</v>
      </c>
      <c r="E8" s="91">
        <v>182</v>
      </c>
      <c r="F8" s="91">
        <v>268</v>
      </c>
      <c r="G8" s="91">
        <v>211</v>
      </c>
      <c r="H8" s="91">
        <v>1258</v>
      </c>
    </row>
    <row r="9" spans="1:8" x14ac:dyDescent="0.3">
      <c r="A9" s="23" t="s">
        <v>35</v>
      </c>
      <c r="B9" s="91">
        <v>181</v>
      </c>
      <c r="C9" s="91">
        <v>194</v>
      </c>
      <c r="D9" s="91">
        <v>215</v>
      </c>
      <c r="E9" s="91">
        <v>197</v>
      </c>
      <c r="F9" s="91">
        <v>259</v>
      </c>
      <c r="G9" s="91">
        <v>206</v>
      </c>
      <c r="H9" s="91">
        <v>1252</v>
      </c>
    </row>
    <row r="10" spans="1:8" x14ac:dyDescent="0.3">
      <c r="A10" s="23" t="s">
        <v>228</v>
      </c>
      <c r="B10" s="91">
        <v>197</v>
      </c>
      <c r="C10" s="91">
        <v>191</v>
      </c>
      <c r="D10" s="91">
        <v>215</v>
      </c>
      <c r="E10" s="91">
        <v>177</v>
      </c>
      <c r="F10" s="91">
        <v>282</v>
      </c>
      <c r="G10" s="91">
        <v>182</v>
      </c>
      <c r="H10" s="91">
        <v>1244</v>
      </c>
    </row>
    <row r="11" spans="1:8" x14ac:dyDescent="0.3">
      <c r="A11" s="23" t="s">
        <v>17</v>
      </c>
      <c r="B11" s="91">
        <v>209</v>
      </c>
      <c r="C11" s="91">
        <v>184</v>
      </c>
      <c r="D11" s="91">
        <v>207</v>
      </c>
      <c r="E11" s="91">
        <v>174</v>
      </c>
      <c r="F11" s="91">
        <v>276</v>
      </c>
      <c r="G11" s="91">
        <v>194</v>
      </c>
      <c r="H11" s="91">
        <v>1244</v>
      </c>
    </row>
    <row r="12" spans="1:8" x14ac:dyDescent="0.3">
      <c r="A12" s="23" t="s">
        <v>27</v>
      </c>
      <c r="B12" s="91">
        <v>203</v>
      </c>
      <c r="C12" s="91">
        <v>210</v>
      </c>
      <c r="D12" s="91">
        <v>218</v>
      </c>
      <c r="E12" s="91">
        <v>155</v>
      </c>
      <c r="F12" s="91">
        <v>268</v>
      </c>
      <c r="G12" s="91">
        <v>194</v>
      </c>
      <c r="H12" s="91">
        <v>1248</v>
      </c>
    </row>
    <row r="13" spans="1:8" x14ac:dyDescent="0.3">
      <c r="A13" s="23" t="s">
        <v>26656</v>
      </c>
      <c r="B13" s="91">
        <v>1587</v>
      </c>
      <c r="C13" s="91">
        <v>1550</v>
      </c>
      <c r="D13" s="91">
        <v>1647</v>
      </c>
      <c r="E13" s="91">
        <v>1434</v>
      </c>
      <c r="F13" s="91">
        <v>2155</v>
      </c>
      <c r="G13" s="91">
        <v>1627</v>
      </c>
      <c r="H13" s="91">
        <v>10000</v>
      </c>
    </row>
    <row r="18" spans="1:1" x14ac:dyDescent="0.3">
      <c r="A18" s="21" t="s">
        <v>26730</v>
      </c>
    </row>
    <row r="19" spans="1:1" x14ac:dyDescent="0.3">
      <c r="A19" t="s">
        <v>26731</v>
      </c>
    </row>
    <row r="20" spans="1:1" x14ac:dyDescent="0.3">
      <c r="A20" s="21" t="s">
        <v>26732</v>
      </c>
    </row>
    <row r="21" spans="1:1" x14ac:dyDescent="0.3">
      <c r="A21" t="s">
        <v>26733</v>
      </c>
    </row>
    <row r="22" spans="1:1" x14ac:dyDescent="0.3">
      <c r="A22" t="s">
        <v>26734</v>
      </c>
    </row>
    <row r="23" spans="1:1" x14ac:dyDescent="0.3">
      <c r="A23" t="s">
        <v>26735</v>
      </c>
    </row>
    <row r="24" spans="1:1" x14ac:dyDescent="0.3">
      <c r="A24" t="s">
        <v>26736</v>
      </c>
    </row>
    <row r="25" spans="1:1" x14ac:dyDescent="0.3">
      <c r="A25" t="s">
        <v>26737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509AD-B438-4E1C-AEB0-EE1BFB7DF075}">
  <dimension ref="A1:F26"/>
  <sheetViews>
    <sheetView workbookViewId="0">
      <selection activeCell="O17" sqref="O17"/>
    </sheetView>
  </sheetViews>
  <sheetFormatPr defaultRowHeight="14.4" x14ac:dyDescent="0.3"/>
  <cols>
    <col min="2" max="2" width="12.44140625" bestFit="1" customWidth="1"/>
    <col min="3" max="3" width="22.77734375" bestFit="1" customWidth="1"/>
    <col min="4" max="4" width="13.109375" customWidth="1"/>
    <col min="5" max="5" width="11.5546875" customWidth="1"/>
    <col min="6" max="6" width="11.6640625" customWidth="1"/>
    <col min="7" max="7" width="12.109375" bestFit="1" customWidth="1"/>
    <col min="8" max="8" width="7.44140625" bestFit="1" customWidth="1"/>
    <col min="9" max="9" width="10.5546875" bestFit="1" customWidth="1"/>
  </cols>
  <sheetData>
    <row r="1" spans="1:4" ht="21" x14ac:dyDescent="0.4">
      <c r="A1" s="29" t="s">
        <v>26676</v>
      </c>
    </row>
    <row r="6" spans="1:4" x14ac:dyDescent="0.3">
      <c r="B6" s="22" t="s">
        <v>26655</v>
      </c>
      <c r="C6" t="s">
        <v>26674</v>
      </c>
      <c r="D6" s="25" t="s">
        <v>26675</v>
      </c>
    </row>
    <row r="7" spans="1:4" x14ac:dyDescent="0.3">
      <c r="B7" s="23" t="s">
        <v>39</v>
      </c>
      <c r="C7" s="27">
        <v>24279.063198578195</v>
      </c>
      <c r="D7" s="28">
        <f>C7/$C$10-1</f>
        <v>3.8404847699269107E-2</v>
      </c>
    </row>
    <row r="8" spans="1:4" x14ac:dyDescent="0.3">
      <c r="B8" s="23" t="s">
        <v>22</v>
      </c>
      <c r="C8" s="27">
        <v>23038.947273805676</v>
      </c>
      <c r="D8" s="28">
        <f>C8/$C$10-1</f>
        <v>-1.4634364623727802E-2</v>
      </c>
    </row>
    <row r="9" spans="1:4" x14ac:dyDescent="0.3">
      <c r="B9" s="23" t="s">
        <v>43</v>
      </c>
      <c r="C9" s="27">
        <v>22731.208006834528</v>
      </c>
      <c r="D9" s="28">
        <f>C9/$C$10-1</f>
        <v>-2.7796237634914345E-2</v>
      </c>
    </row>
    <row r="10" spans="1:4" x14ac:dyDescent="0.3">
      <c r="B10" s="23" t="s">
        <v>26656</v>
      </c>
      <c r="C10" s="27">
        <v>23381.115036560019</v>
      </c>
      <c r="D10" s="30"/>
    </row>
    <row r="19" spans="2:6" x14ac:dyDescent="0.3">
      <c r="B19" s="21" t="s">
        <v>26677</v>
      </c>
    </row>
    <row r="21" spans="2:6" ht="15" thickBot="1" x14ac:dyDescent="0.35"/>
    <row r="22" spans="2:6" ht="15" thickBot="1" x14ac:dyDescent="0.35">
      <c r="B22" s="57" t="s">
        <v>26738</v>
      </c>
      <c r="C22" s="58" t="s">
        <v>26739</v>
      </c>
      <c r="D22" s="59" t="s">
        <v>26740</v>
      </c>
      <c r="E22" s="59" t="s">
        <v>26741</v>
      </c>
      <c r="F22" s="60" t="s">
        <v>26742</v>
      </c>
    </row>
    <row r="23" spans="2:6" x14ac:dyDescent="0.3">
      <c r="B23" s="54" t="s">
        <v>39</v>
      </c>
      <c r="C23" s="55">
        <f>COUNTIF(' US healthcare Data'!$O:$O,'deep dive-3'!B23)</f>
        <v>3587</v>
      </c>
      <c r="D23" s="56">
        <f>SUMIF(' US healthcare Data'!$O:$O,'deep dive-3'!B23,' US healthcare Data'!$M:$M)</f>
        <v>87088999.693299979</v>
      </c>
      <c r="E23" s="56">
        <f>AVERAGEIF(' US healthcare Data'!$O:$O,'deep dive-3'!B23,' US healthcare Data'!$M:$M)</f>
        <v>24279.063198578195</v>
      </c>
      <c r="F23" s="53">
        <f>E23/$E$26-1</f>
        <v>3.8404847699267775E-2</v>
      </c>
    </row>
    <row r="24" spans="2:6" x14ac:dyDescent="0.3">
      <c r="B24" s="54" t="s">
        <v>22</v>
      </c>
      <c r="C24" s="55">
        <f>COUNTIF(' US healthcare Data'!$O:$O,'deep dive-3'!B24)</f>
        <v>3077</v>
      </c>
      <c r="D24" s="56">
        <f>SUMIF(' US healthcare Data'!$O:$O,'deep dive-3'!B24,' US healthcare Data'!$M:$M)</f>
        <v>70890840.761500061</v>
      </c>
      <c r="E24" s="56">
        <f>AVERAGEIF(' US healthcare Data'!$O:$O,'deep dive-3'!B24,' US healthcare Data'!$M:$M)</f>
        <v>23038.947273805676</v>
      </c>
      <c r="F24" s="53">
        <f>E24/$E$26-1</f>
        <v>-1.4634364623728802E-2</v>
      </c>
    </row>
    <row r="25" spans="2:6" ht="15" thickBot="1" x14ac:dyDescent="0.35">
      <c r="B25" s="54" t="s">
        <v>43</v>
      </c>
      <c r="C25" s="55">
        <f>COUNTIF(' US healthcare Data'!$O:$O,'deep dive-3'!B25)</f>
        <v>3336</v>
      </c>
      <c r="D25" s="56">
        <f>SUMIF(' US healthcare Data'!$O:$O,'deep dive-3'!B25,' US healthcare Data'!$M:$M)</f>
        <v>75831309.91079998</v>
      </c>
      <c r="E25" s="56">
        <f>AVERAGEIF(' US healthcare Data'!$O:$O,'deep dive-3'!B25,' US healthcare Data'!$M:$M)</f>
        <v>22731.208006834528</v>
      </c>
      <c r="F25" s="53">
        <f>E25/$E$26-1</f>
        <v>-2.7796237634915344E-2</v>
      </c>
    </row>
    <row r="26" spans="2:6" ht="15" thickBot="1" x14ac:dyDescent="0.35">
      <c r="B26" s="61" t="s">
        <v>26743</v>
      </c>
      <c r="C26" s="62">
        <f>SUM(C23:C25)</f>
        <v>10000</v>
      </c>
      <c r="D26" s="62">
        <f>SUM(D23:D25)</f>
        <v>233811150.36560002</v>
      </c>
      <c r="E26" s="62">
        <f>AVERAGE(' US healthcare Data'!M:M)</f>
        <v>23381.115036560044</v>
      </c>
      <c r="F26" s="6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DDAC2-D3CC-4798-B97D-DA321869C541}">
  <dimension ref="B1:D31"/>
  <sheetViews>
    <sheetView workbookViewId="0">
      <selection activeCell="H22" sqref="H22"/>
    </sheetView>
  </sheetViews>
  <sheetFormatPr defaultRowHeight="14.4" x14ac:dyDescent="0.3"/>
  <cols>
    <col min="3" max="3" width="12.44140625" bestFit="1" customWidth="1"/>
    <col min="4" max="4" width="22.77734375" bestFit="1" customWidth="1"/>
    <col min="5" max="5" width="10.6640625" bestFit="1" customWidth="1"/>
  </cols>
  <sheetData>
    <row r="1" spans="2:4" ht="21" x14ac:dyDescent="0.4">
      <c r="B1" s="29" t="s">
        <v>26678</v>
      </c>
    </row>
    <row r="7" spans="2:4" x14ac:dyDescent="0.3">
      <c r="C7" s="22" t="s">
        <v>26655</v>
      </c>
      <c r="D7" t="s">
        <v>26674</v>
      </c>
    </row>
    <row r="8" spans="2:4" x14ac:dyDescent="0.3">
      <c r="C8" s="23" t="s">
        <v>69</v>
      </c>
      <c r="D8" s="48">
        <v>1.6969483241539904</v>
      </c>
    </row>
    <row r="9" spans="2:4" x14ac:dyDescent="0.3">
      <c r="C9" s="23" t="s">
        <v>18</v>
      </c>
      <c r="D9" s="48">
        <v>1.2860837811065271</v>
      </c>
    </row>
    <row r="10" spans="2:4" x14ac:dyDescent="0.3">
      <c r="C10" s="23" t="s">
        <v>28</v>
      </c>
      <c r="D10" s="48">
        <v>0.96850000206651621</v>
      </c>
    </row>
    <row r="11" spans="2:4" x14ac:dyDescent="0.3">
      <c r="C11" s="23" t="s">
        <v>26514</v>
      </c>
      <c r="D11" s="48">
        <v>0.85774635318270642</v>
      </c>
    </row>
    <row r="12" spans="2:4" x14ac:dyDescent="0.3">
      <c r="C12" s="23" t="s">
        <v>26516</v>
      </c>
      <c r="D12" s="48">
        <v>0.75459570010528798</v>
      </c>
    </row>
    <row r="13" spans="2:4" x14ac:dyDescent="0.3">
      <c r="C13" s="23" t="s">
        <v>36</v>
      </c>
      <c r="D13" s="48">
        <v>0.53614613926286669</v>
      </c>
    </row>
    <row r="14" spans="2:4" x14ac:dyDescent="0.3">
      <c r="C14" s="23" t="s">
        <v>26656</v>
      </c>
      <c r="D14" s="48">
        <v>1</v>
      </c>
    </row>
    <row r="20" spans="2:4" x14ac:dyDescent="0.3">
      <c r="B20" s="21" t="s">
        <v>26679</v>
      </c>
    </row>
    <row r="24" spans="2:4" x14ac:dyDescent="0.3">
      <c r="C24" t="s">
        <v>26655</v>
      </c>
      <c r="D24" t="s">
        <v>26744</v>
      </c>
    </row>
    <row r="25" spans="2:4" x14ac:dyDescent="0.3">
      <c r="C25" t="s">
        <v>69</v>
      </c>
      <c r="D25">
        <v>1647</v>
      </c>
    </row>
    <row r="26" spans="2:4" x14ac:dyDescent="0.3">
      <c r="C26" t="s">
        <v>18</v>
      </c>
      <c r="D26">
        <v>1434</v>
      </c>
    </row>
    <row r="27" spans="2:4" x14ac:dyDescent="0.3">
      <c r="C27" t="s">
        <v>28</v>
      </c>
      <c r="D27">
        <v>1550</v>
      </c>
    </row>
    <row r="28" spans="2:4" x14ac:dyDescent="0.3">
      <c r="C28" t="s">
        <v>26514</v>
      </c>
      <c r="D28">
        <v>1587</v>
      </c>
    </row>
    <row r="29" spans="2:4" x14ac:dyDescent="0.3">
      <c r="C29" t="s">
        <v>26516</v>
      </c>
      <c r="D29">
        <v>2155</v>
      </c>
    </row>
    <row r="30" spans="2:4" x14ac:dyDescent="0.3">
      <c r="C30" t="s">
        <v>36</v>
      </c>
      <c r="D30">
        <v>1627</v>
      </c>
    </row>
    <row r="31" spans="2:4" x14ac:dyDescent="0.3">
      <c r="C31" t="s">
        <v>26656</v>
      </c>
      <c r="D31">
        <v>10000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A6EC-FECB-4F01-A7D1-430520E2A6AE}">
  <dimension ref="B1:D17"/>
  <sheetViews>
    <sheetView workbookViewId="0">
      <selection activeCell="C10" sqref="C10"/>
    </sheetView>
  </sheetViews>
  <sheetFormatPr defaultRowHeight="14.4" x14ac:dyDescent="0.3"/>
  <cols>
    <col min="2" max="2" width="12.44140625" bestFit="1" customWidth="1"/>
    <col min="3" max="3" width="22.77734375" bestFit="1" customWidth="1"/>
    <col min="4" max="4" width="17.44140625" bestFit="1" customWidth="1"/>
  </cols>
  <sheetData>
    <row r="1" spans="2:4" ht="21" x14ac:dyDescent="0.4">
      <c r="B1" s="29" t="s">
        <v>26683</v>
      </c>
    </row>
    <row r="3" spans="2:4" x14ac:dyDescent="0.3">
      <c r="B3" s="9" t="s">
        <v>26684</v>
      </c>
      <c r="C3" s="9" t="s">
        <v>26665</v>
      </c>
    </row>
    <row r="4" spans="2:4" x14ac:dyDescent="0.3">
      <c r="B4" s="9" t="s">
        <v>26685</v>
      </c>
      <c r="C4" s="9" t="s">
        <v>26686</v>
      </c>
    </row>
    <row r="5" spans="2:4" x14ac:dyDescent="0.3">
      <c r="B5" s="9" t="s">
        <v>26687</v>
      </c>
      <c r="C5" s="9" t="s">
        <v>26688</v>
      </c>
    </row>
    <row r="8" spans="2:4" x14ac:dyDescent="0.3">
      <c r="B8" s="22" t="s">
        <v>26655</v>
      </c>
      <c r="C8" t="s">
        <v>26674</v>
      </c>
      <c r="D8" t="s">
        <v>26680</v>
      </c>
    </row>
    <row r="9" spans="2:4" x14ac:dyDescent="0.3">
      <c r="B9" s="23" t="s">
        <v>26664</v>
      </c>
      <c r="C9" s="27">
        <v>23658.239360608437</v>
      </c>
      <c r="D9" s="91">
        <v>3813</v>
      </c>
    </row>
    <row r="10" spans="2:4" x14ac:dyDescent="0.3">
      <c r="B10" s="23" t="s">
        <v>26663</v>
      </c>
      <c r="C10" s="27">
        <v>23224.33658941117</v>
      </c>
      <c r="D10" s="91">
        <v>3702</v>
      </c>
    </row>
    <row r="11" spans="2:4" x14ac:dyDescent="0.3">
      <c r="B11" s="23" t="s">
        <v>26665</v>
      </c>
      <c r="C11" s="27">
        <v>23189.452567243472</v>
      </c>
      <c r="D11" s="91">
        <v>2485</v>
      </c>
    </row>
    <row r="12" spans="2:4" x14ac:dyDescent="0.3">
      <c r="B12" s="23" t="s">
        <v>26656</v>
      </c>
      <c r="C12" s="27">
        <v>23381.115036560008</v>
      </c>
      <c r="D12" s="91">
        <v>10000</v>
      </c>
    </row>
    <row r="16" spans="2:4" x14ac:dyDescent="0.3">
      <c r="B16" t="s">
        <v>26681</v>
      </c>
    </row>
    <row r="17" spans="2:2" x14ac:dyDescent="0.3">
      <c r="B17" t="s">
        <v>26682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B4B-32F6-47F1-ACE4-748F15EF5B23}">
  <dimension ref="B2:H34"/>
  <sheetViews>
    <sheetView workbookViewId="0">
      <selection activeCell="D5" sqref="D5"/>
    </sheetView>
  </sheetViews>
  <sheetFormatPr defaultRowHeight="14.4" x14ac:dyDescent="0.3"/>
  <cols>
    <col min="2" max="2" width="15.33203125" bestFit="1" customWidth="1"/>
    <col min="3" max="3" width="22.77734375" bestFit="1" customWidth="1"/>
    <col min="4" max="4" width="15.109375" bestFit="1" customWidth="1"/>
    <col min="5" max="5" width="12" style="31" customWidth="1"/>
    <col min="6" max="6" width="11.88671875" customWidth="1"/>
    <col min="7" max="8" width="12.88671875" customWidth="1"/>
  </cols>
  <sheetData>
    <row r="2" spans="2:5" ht="21" x14ac:dyDescent="0.4">
      <c r="B2" s="29" t="s">
        <v>26689</v>
      </c>
    </row>
    <row r="5" spans="2:5" x14ac:dyDescent="0.3">
      <c r="B5" s="22" t="s">
        <v>26655</v>
      </c>
      <c r="C5" t="s">
        <v>26674</v>
      </c>
      <c r="D5" t="s">
        <v>26763</v>
      </c>
      <c r="E5" s="32" t="s">
        <v>26691</v>
      </c>
    </row>
    <row r="6" spans="2:5" x14ac:dyDescent="0.3">
      <c r="B6" s="23" t="s">
        <v>52</v>
      </c>
      <c r="C6" s="27">
        <v>24131.550577824044</v>
      </c>
      <c r="D6" s="91">
        <v>1921</v>
      </c>
      <c r="E6" s="33">
        <f>C6/$C$11-1</f>
        <v>3.2095797830453021E-2</v>
      </c>
    </row>
    <row r="7" spans="2:5" x14ac:dyDescent="0.3">
      <c r="B7" s="23" t="s">
        <v>60</v>
      </c>
      <c r="C7" s="27">
        <v>22772.228889173348</v>
      </c>
      <c r="D7" s="91">
        <v>1875</v>
      </c>
      <c r="E7" s="33">
        <f>C7/$C$11-1</f>
        <v>-2.6041792550723586E-2</v>
      </c>
    </row>
    <row r="8" spans="2:5" x14ac:dyDescent="0.3">
      <c r="B8" s="23" t="s">
        <v>56</v>
      </c>
      <c r="C8" s="27">
        <v>24225.833493295588</v>
      </c>
      <c r="D8" s="91">
        <v>1939</v>
      </c>
      <c r="E8" s="33">
        <f>C8/$C$11-1</f>
        <v>3.6128236630917243E-2</v>
      </c>
    </row>
    <row r="9" spans="2:5" x14ac:dyDescent="0.3">
      <c r="B9" s="23" t="s">
        <v>21</v>
      </c>
      <c r="C9" s="27">
        <v>22942.939374505797</v>
      </c>
      <c r="D9" s="91">
        <v>2428</v>
      </c>
      <c r="E9" s="33">
        <f>C9/$C$11-1</f>
        <v>-1.874058022335956E-2</v>
      </c>
    </row>
    <row r="10" spans="2:5" x14ac:dyDescent="0.3">
      <c r="B10" s="23" t="s">
        <v>31</v>
      </c>
      <c r="C10" s="27">
        <v>22905.369947523075</v>
      </c>
      <c r="D10" s="91">
        <v>1837</v>
      </c>
      <c r="E10" s="33">
        <f>C10/$C$11-1</f>
        <v>-2.0347408080969243E-2</v>
      </c>
    </row>
    <row r="11" spans="2:5" x14ac:dyDescent="0.3">
      <c r="B11" s="23" t="s">
        <v>26656</v>
      </c>
      <c r="C11" s="27">
        <v>23381.115036560048</v>
      </c>
      <c r="D11" s="91">
        <v>10000</v>
      </c>
      <c r="E11" s="34"/>
    </row>
    <row r="19" spans="2:8" x14ac:dyDescent="0.3">
      <c r="B19" s="21" t="s">
        <v>26690</v>
      </c>
    </row>
    <row r="20" spans="2:8" x14ac:dyDescent="0.3">
      <c r="B20" s="21" t="s">
        <v>26692</v>
      </c>
    </row>
    <row r="24" spans="2:8" ht="15" thickBot="1" x14ac:dyDescent="0.35"/>
    <row r="25" spans="2:8" x14ac:dyDescent="0.3">
      <c r="B25" s="40"/>
      <c r="C25" s="41" t="s">
        <v>69</v>
      </c>
      <c r="D25" s="41" t="s">
        <v>18</v>
      </c>
      <c r="E25" s="41" t="s">
        <v>28</v>
      </c>
      <c r="F25" s="41" t="s">
        <v>26514</v>
      </c>
      <c r="G25" s="41" t="s">
        <v>26516</v>
      </c>
      <c r="H25" s="42" t="s">
        <v>36</v>
      </c>
    </row>
    <row r="26" spans="2:8" x14ac:dyDescent="0.3">
      <c r="B26" s="43" t="s">
        <v>52</v>
      </c>
      <c r="C26" s="37">
        <f>AVERAGEIFS(' US healthcare Data'!$M:$M,' US healthcare Data'!$L:$L,'Deep Dive-6'!$B26,' US healthcare Data'!$H:$H,'Deep Dive-6'!C$25)</f>
        <v>41587.07424668676</v>
      </c>
      <c r="D26" s="37">
        <f>AVERAGEIFS(' US healthcare Data'!$M:$M,' US healthcare Data'!$L:$L,'Deep Dive-6'!$B26,' US healthcare Data'!$H:$H,'Deep Dive-6'!D$25)</f>
        <v>31794.540746768074</v>
      </c>
      <c r="E26" s="37">
        <f>AVERAGEIFS(' US healthcare Data'!$M:$M,' US healthcare Data'!$L:$L,'Deep Dive-6'!$B26,' US healthcare Data'!$H:$H,'Deep Dive-6'!E$25)</f>
        <v>22089.966479393937</v>
      </c>
      <c r="F26" s="37">
        <f>AVERAGEIFS(' US healthcare Data'!$M:$M,' US healthcare Data'!$L:$L,'Deep Dive-6'!$B26,' US healthcare Data'!$H:$H,'Deep Dive-6'!F$25)</f>
        <v>19636.140646296299</v>
      </c>
      <c r="G26" s="37">
        <f>AVERAGEIFS(' US healthcare Data'!$M:$M,' US healthcare Data'!$L:$L,'Deep Dive-6'!$B26,' US healthcare Data'!$H:$H,'Deep Dive-6'!G$25)</f>
        <v>18074.061746762593</v>
      </c>
      <c r="H26" s="44">
        <f>AVERAGEIFS(' US healthcare Data'!$M:$M,' US healthcare Data'!$L:$L,'Deep Dive-6'!$B26,' US healthcare Data'!$H:$H,'Deep Dive-6'!H$25)</f>
        <v>13137.557063430429</v>
      </c>
    </row>
    <row r="27" spans="2:8" x14ac:dyDescent="0.3">
      <c r="B27" s="43" t="s">
        <v>60</v>
      </c>
      <c r="C27" s="37">
        <f>AVERAGEIFS(' US healthcare Data'!$M:$M,' US healthcare Data'!$L:$L,'Deep Dive-6'!$B27,' US healthcare Data'!$H:$H,'Deep Dive-6'!C$25)</f>
        <v>37814.06378345588</v>
      </c>
      <c r="D27" s="37">
        <f>AVERAGEIFS(' US healthcare Data'!$M:$M,' US healthcare Data'!$L:$L,'Deep Dive-6'!$B27,' US healthcare Data'!$H:$H,'Deep Dive-6'!D$25)</f>
        <v>32152.523814126391</v>
      </c>
      <c r="E27" s="37">
        <f>AVERAGEIFS(' US healthcare Data'!$M:$M,' US healthcare Data'!$L:$L,'Deep Dive-6'!$B27,' US healthcare Data'!$H:$H,'Deep Dive-6'!E$25)</f>
        <v>23012.135430188693</v>
      </c>
      <c r="F27" s="37">
        <f>AVERAGEIFS(' US healthcare Data'!$M:$M,' US healthcare Data'!$L:$L,'Deep Dive-6'!$B27,' US healthcare Data'!$H:$H,'Deep Dive-6'!F$25)</f>
        <v>20322.453187889285</v>
      </c>
      <c r="G27" s="37">
        <f>AVERAGEIFS(' US healthcare Data'!$M:$M,' US healthcare Data'!$L:$L,'Deep Dive-6'!$B27,' US healthcare Data'!$H:$H,'Deep Dive-6'!G$25)</f>
        <v>18643.854258575186</v>
      </c>
      <c r="H27" s="44">
        <f>AVERAGEIFS(' US healthcare Data'!$M:$M,' US healthcare Data'!$L:$L,'Deep Dive-6'!$B27,' US healthcare Data'!$H:$H,'Deep Dive-6'!H$25)</f>
        <v>10075.879626436779</v>
      </c>
    </row>
    <row r="28" spans="2:8" x14ac:dyDescent="0.3">
      <c r="B28" s="43" t="s">
        <v>56</v>
      </c>
      <c r="C28" s="37">
        <f>AVERAGEIFS(' US healthcare Data'!$M:$M,' US healthcare Data'!$L:$L,'Deep Dive-6'!$B28,' US healthcare Data'!$H:$H,'Deep Dive-6'!C$25)</f>
        <v>43061.038325079367</v>
      </c>
      <c r="D28" s="37">
        <f>AVERAGEIFS(' US healthcare Data'!$M:$M,' US healthcare Data'!$L:$L,'Deep Dive-6'!$B28,' US healthcare Data'!$H:$H,'Deep Dive-6'!D$25)</f>
        <v>30503.683414338237</v>
      </c>
      <c r="E28" s="37">
        <f>AVERAGEIFS(' US healthcare Data'!$M:$M,' US healthcare Data'!$L:$L,'Deep Dive-6'!$B28,' US healthcare Data'!$H:$H,'Deep Dive-6'!E$25)</f>
        <v>23826.50308816566</v>
      </c>
      <c r="F28" s="37">
        <f>AVERAGEIFS(' US healthcare Data'!$M:$M,' US healthcare Data'!$L:$L,'Deep Dive-6'!$B28,' US healthcare Data'!$H:$H,'Deep Dive-6'!F$25)</f>
        <v>19606.57797785466</v>
      </c>
      <c r="G28" s="37">
        <f>AVERAGEIFS(' US healthcare Data'!$M:$M,' US healthcare Data'!$L:$L,'Deep Dive-6'!$B28,' US healthcare Data'!$H:$H,'Deep Dive-6'!G$25)</f>
        <v>17441.073555294111</v>
      </c>
      <c r="H28" s="44">
        <f>AVERAGEIFS(' US healthcare Data'!$M:$M,' US healthcare Data'!$L:$L,'Deep Dive-6'!$B28,' US healthcare Data'!$H:$H,'Deep Dive-6'!H$25)</f>
        <v>13268.489473333329</v>
      </c>
    </row>
    <row r="29" spans="2:8" x14ac:dyDescent="0.3">
      <c r="B29" s="43" t="s">
        <v>21</v>
      </c>
      <c r="C29" s="37">
        <f>AVERAGEIFS(' US healthcare Data'!$M:$M,' US healthcare Data'!$L:$L,'Deep Dive-6'!$B29,' US healthcare Data'!$H:$H,'Deep Dive-6'!C$25)</f>
        <v>36052.974183568076</v>
      </c>
      <c r="D29" s="37">
        <f>AVERAGEIFS(' US healthcare Data'!$M:$M,' US healthcare Data'!$L:$L,'Deep Dive-6'!$B29,' US healthcare Data'!$H:$H,'Deep Dive-6'!D$25)</f>
        <v>30871.765022284115</v>
      </c>
      <c r="E29" s="37">
        <f>AVERAGEIFS(' US healthcare Data'!$M:$M,' US healthcare Data'!$L:$L,'Deep Dive-6'!$B29,' US healthcare Data'!$H:$H,'Deep Dive-6'!E$25)</f>
        <v>22236.808744999984</v>
      </c>
      <c r="F29" s="37">
        <f>AVERAGEIFS(' US healthcare Data'!$M:$M,' US healthcare Data'!$L:$L,'Deep Dive-6'!$B29,' US healthcare Data'!$H:$H,'Deep Dive-6'!F$25)</f>
        <v>19783.389875384604</v>
      </c>
      <c r="G29" s="37">
        <f>AVERAGEIFS(' US healthcare Data'!$M:$M,' US healthcare Data'!$L:$L,'Deep Dive-6'!$B29,' US healthcare Data'!$H:$H,'Deep Dive-6'!G$25)</f>
        <v>17113.874863602232</v>
      </c>
      <c r="H29" s="44">
        <f>AVERAGEIFS(' US healthcare Data'!$M:$M,' US healthcare Data'!$L:$L,'Deep Dive-6'!$B29,' US healthcare Data'!$H:$H,'Deep Dive-6'!H$25)</f>
        <v>13105.285365066649</v>
      </c>
    </row>
    <row r="30" spans="2:8" ht="15" thickBot="1" x14ac:dyDescent="0.35">
      <c r="B30" s="45" t="s">
        <v>31</v>
      </c>
      <c r="C30" s="46">
        <f>AVERAGEIFS(' US healthcare Data'!$M:$M,' US healthcare Data'!$L:$L,'Deep Dive-6'!$B30,' US healthcare Data'!$H:$H,'Deep Dive-6'!C$25)</f>
        <v>40834.900193377507</v>
      </c>
      <c r="D30" s="46">
        <f>AVERAGEIFS(' US healthcare Data'!$M:$M,' US healthcare Data'!$L:$L,'Deep Dive-6'!$B30,' US healthcare Data'!$H:$H,'Deep Dive-6'!D$25)</f>
        <v>24832.198479704799</v>
      </c>
      <c r="E30" s="46">
        <f>AVERAGEIFS(' US healthcare Data'!$M:$M,' US healthcare Data'!$L:$L,'Deep Dive-6'!$B30,' US healthcare Data'!$H:$H,'Deep Dive-6'!E$25)</f>
        <v>21873.003318661973</v>
      </c>
      <c r="F30" s="46">
        <f>AVERAGEIFS(' US healthcare Data'!$M:$M,' US healthcare Data'!$L:$L,'Deep Dive-6'!$B30,' US healthcare Data'!$H:$H,'Deep Dive-6'!F$25)</f>
        <v>21072.885967605635</v>
      </c>
      <c r="G30" s="46">
        <f>AVERAGEIFS(' US healthcare Data'!$M:$M,' US healthcare Data'!$L:$L,'Deep Dive-6'!$B30,' US healthcare Data'!$H:$H,'Deep Dive-6'!G$25)</f>
        <v>17167.659450623436</v>
      </c>
      <c r="H30" s="47">
        <f>AVERAGEIFS(' US healthcare Data'!$M:$M,' US healthcare Data'!$L:$L,'Deep Dive-6'!$B30,' US healthcare Data'!$H:$H,'Deep Dive-6'!H$25)</f>
        <v>13337.745593898308</v>
      </c>
    </row>
    <row r="31" spans="2:8" x14ac:dyDescent="0.3">
      <c r="B31" s="38" t="s">
        <v>26693</v>
      </c>
      <c r="C31" s="39">
        <f>AVERAGEIF(' US healthcare Data'!$H:$H,'Deep Dive-6'!C25,' US healthcare Data'!$M:$M)</f>
        <v>39676.543978142108</v>
      </c>
      <c r="D31" s="39">
        <f>AVERAGEIF(' US healthcare Data'!$H:$H,'Deep Dive-6'!D25,' US healthcare Data'!$M:$M)</f>
        <v>30070.072832705726</v>
      </c>
      <c r="E31" s="39">
        <f>AVERAGEIF(' US healthcare Data'!$H:$H,'Deep Dive-6'!E25,' US healthcare Data'!$M:$M)</f>
        <v>22644.609961225786</v>
      </c>
      <c r="F31" s="39">
        <f>AVERAGEIF(' US healthcare Data'!$H:$H,'Deep Dive-6'!F25,' US healthcare Data'!$M:$M)</f>
        <v>20055.066155954657</v>
      </c>
      <c r="G31" s="39">
        <f>AVERAGEIF(' US healthcare Data'!$H:$H,'Deep Dive-6'!G25,' US healthcare Data'!$M:$M)</f>
        <v>17643.288870255248</v>
      </c>
      <c r="H31" s="39">
        <f>AVERAGEIF(' US healthcare Data'!$H:$H,'Deep Dive-6'!H25,' US healthcare Data'!$M:$M)</f>
        <v>12535.694558512589</v>
      </c>
    </row>
    <row r="32" spans="2:8" x14ac:dyDescent="0.3">
      <c r="B32" s="35" t="s">
        <v>26694</v>
      </c>
      <c r="C32" s="36">
        <f t="shared" ref="C32:H32" si="0">MIN(C26:C30)/C31-1</f>
        <v>-9.1327757694073974E-2</v>
      </c>
      <c r="D32" s="36">
        <f t="shared" si="0"/>
        <v>-0.17418894799961882</v>
      </c>
      <c r="E32" s="36">
        <f t="shared" si="0"/>
        <v>-3.4074627202015373E-2</v>
      </c>
      <c r="F32" s="36">
        <f t="shared" si="0"/>
        <v>-2.2362837131147173E-2</v>
      </c>
      <c r="G32" s="36">
        <f t="shared" si="0"/>
        <v>-3.000653736081782E-2</v>
      </c>
      <c r="H32" s="36">
        <f t="shared" si="0"/>
        <v>-0.19622486178122678</v>
      </c>
    </row>
    <row r="34" spans="3:3" x14ac:dyDescent="0.3">
      <c r="C34" s="21" t="s">
        <v>26695</v>
      </c>
    </row>
  </sheetData>
  <conditionalFormatting sqref="C26:C30">
    <cfRule type="top10" dxfId="5" priority="16" bottom="1" rank="1"/>
    <cfRule type="top10" priority="17" percent="1" bottom="1" rank="1"/>
    <cfRule type="top10" priority="18" bottom="1" rank="1"/>
  </conditionalFormatting>
  <conditionalFormatting sqref="D26:D30">
    <cfRule type="top10" dxfId="4" priority="13" bottom="1" rank="1"/>
    <cfRule type="top10" priority="14" percent="1" bottom="1" rank="1"/>
    <cfRule type="top10" priority="15" bottom="1" rank="1"/>
  </conditionalFormatting>
  <conditionalFormatting sqref="E26:E30">
    <cfRule type="top10" dxfId="3" priority="10" bottom="1" rank="1"/>
    <cfRule type="top10" priority="11" percent="1" bottom="1" rank="1"/>
    <cfRule type="top10" priority="12" bottom="1" rank="1"/>
  </conditionalFormatting>
  <conditionalFormatting sqref="F26:F30">
    <cfRule type="top10" dxfId="2" priority="7" bottom="1" rank="1"/>
    <cfRule type="top10" priority="8" percent="1" bottom="1" rank="1"/>
    <cfRule type="top10" priority="9" bottom="1" rank="1"/>
  </conditionalFormatting>
  <conditionalFormatting sqref="G26:G30">
    <cfRule type="top10" dxfId="1" priority="4" bottom="1" rank="1"/>
    <cfRule type="top10" priority="5" percent="1" bottom="1" rank="1"/>
    <cfRule type="top10" priority="6" bottom="1" rank="1"/>
  </conditionalFormatting>
  <conditionalFormatting sqref="H26:H30">
    <cfRule type="top10" dxfId="0" priority="1" bottom="1" rank="1"/>
    <cfRule type="top10" priority="2" percent="1" bottom="1" rank="1"/>
    <cfRule type="top10" priority="3" bottom="1" rank="1"/>
  </conditionalFormatting>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CE448-7A54-4F5E-B578-38603DD1F4CA}">
  <dimension ref="A2:G96"/>
  <sheetViews>
    <sheetView workbookViewId="0">
      <selection activeCell="B65" sqref="B65"/>
    </sheetView>
  </sheetViews>
  <sheetFormatPr defaultRowHeight="14.4" x14ac:dyDescent="0.3"/>
  <cols>
    <col min="2" max="2" width="12.44140625" bestFit="1" customWidth="1"/>
    <col min="3" max="3" width="13.21875" bestFit="1" customWidth="1"/>
    <col min="4" max="4" width="10.109375" bestFit="1" customWidth="1"/>
    <col min="5" max="5" width="6.44140625" bestFit="1" customWidth="1"/>
    <col min="6" max="6" width="10.5546875" bestFit="1" customWidth="1"/>
    <col min="7" max="7" width="12.109375" bestFit="1" customWidth="1"/>
    <col min="8" max="8" width="7.44140625" bestFit="1" customWidth="1"/>
    <col min="9" max="9" width="10.5546875" bestFit="1" customWidth="1"/>
    <col min="10" max="12" width="2" bestFit="1" customWidth="1"/>
    <col min="13" max="33" width="3" bestFit="1" customWidth="1"/>
    <col min="34" max="34" width="10.5546875" bestFit="1" customWidth="1"/>
    <col min="35" max="43" width="9.33203125" bestFit="1" customWidth="1"/>
    <col min="44" max="65" width="10.33203125" bestFit="1" customWidth="1"/>
    <col min="66" max="74" width="8.33203125" bestFit="1" customWidth="1"/>
    <col min="75" max="95" width="9.33203125" bestFit="1" customWidth="1"/>
    <col min="96" max="103" width="8.33203125" bestFit="1" customWidth="1"/>
    <col min="104" max="122" width="9.33203125" bestFit="1" customWidth="1"/>
    <col min="123" max="130" width="8.33203125" bestFit="1" customWidth="1"/>
    <col min="131" max="152" width="9.33203125" bestFit="1" customWidth="1"/>
    <col min="153" max="161" width="8.33203125" bestFit="1" customWidth="1"/>
    <col min="162" max="182" width="9.33203125" bestFit="1" customWidth="1"/>
    <col min="183" max="191" width="8.33203125" bestFit="1" customWidth="1"/>
    <col min="192" max="213" width="9.33203125" bestFit="1" customWidth="1"/>
    <col min="214" max="222" width="8.33203125" bestFit="1" customWidth="1"/>
    <col min="223" max="243" width="9.33203125" bestFit="1" customWidth="1"/>
    <col min="244" max="252" width="8.33203125" bestFit="1" customWidth="1"/>
    <col min="253" max="274" width="9.33203125" bestFit="1" customWidth="1"/>
    <col min="275" max="283" width="8.33203125" bestFit="1" customWidth="1"/>
    <col min="284" max="305" width="9.33203125" bestFit="1" customWidth="1"/>
    <col min="306" max="314" width="8.33203125" bestFit="1" customWidth="1"/>
    <col min="315" max="344" width="9.33203125" bestFit="1" customWidth="1"/>
    <col min="345" max="366" width="10.33203125" bestFit="1" customWidth="1"/>
    <col min="367" max="374" width="9.33203125" bestFit="1" customWidth="1"/>
    <col min="375" max="394" width="10.33203125" bestFit="1" customWidth="1"/>
    <col min="395" max="403" width="9.33203125" bestFit="1" customWidth="1"/>
    <col min="404" max="425" width="10.33203125" bestFit="1" customWidth="1"/>
    <col min="426" max="434" width="8.33203125" bestFit="1" customWidth="1"/>
    <col min="435" max="456" width="9.33203125" bestFit="1" customWidth="1"/>
    <col min="457" max="465" width="8.33203125" bestFit="1" customWidth="1"/>
    <col min="466" max="485" width="9.33203125" bestFit="1" customWidth="1"/>
    <col min="486" max="494" width="8.33203125" bestFit="1" customWidth="1"/>
    <col min="495" max="516" width="9.33203125" bestFit="1" customWidth="1"/>
    <col min="517" max="525" width="8.33203125" bestFit="1" customWidth="1"/>
    <col min="526" max="546" width="9.33203125" bestFit="1" customWidth="1"/>
    <col min="547" max="554" width="8.33203125" bestFit="1" customWidth="1"/>
    <col min="555" max="576" width="9.33203125" bestFit="1" customWidth="1"/>
    <col min="577" max="585" width="8.33203125" bestFit="1" customWidth="1"/>
    <col min="586" max="606" width="9.33203125" bestFit="1" customWidth="1"/>
    <col min="607" max="615" width="8.33203125" bestFit="1" customWidth="1"/>
    <col min="616" max="637" width="9.33203125" bestFit="1" customWidth="1"/>
    <col min="638" max="645" width="8.33203125" bestFit="1" customWidth="1"/>
    <col min="646" max="667" width="9.33203125" bestFit="1" customWidth="1"/>
    <col min="668" max="676" width="8.33203125" bestFit="1" customWidth="1"/>
    <col min="677" max="706" width="9.33203125" bestFit="1" customWidth="1"/>
    <col min="707" max="728" width="10.33203125" bestFit="1" customWidth="1"/>
    <col min="729" max="737" width="9.33203125" bestFit="1" customWidth="1"/>
    <col min="738" max="758" width="10.33203125" bestFit="1" customWidth="1"/>
    <col min="759" max="766" width="9.33203125" bestFit="1" customWidth="1"/>
    <col min="767" max="787" width="10.33203125" bestFit="1" customWidth="1"/>
    <col min="788" max="796" width="8.33203125" bestFit="1" customWidth="1"/>
    <col min="797" max="818" width="9.33203125" bestFit="1" customWidth="1"/>
    <col min="819" max="827" width="8.33203125" bestFit="1" customWidth="1"/>
    <col min="828" max="846" width="9.33203125" bestFit="1" customWidth="1"/>
    <col min="847" max="855" width="8.33203125" bestFit="1" customWidth="1"/>
    <col min="856" max="877" width="9.33203125" bestFit="1" customWidth="1"/>
    <col min="878" max="886" width="8.33203125" bestFit="1" customWidth="1"/>
    <col min="887" max="907" width="9.33203125" bestFit="1" customWidth="1"/>
    <col min="908" max="916" width="8.33203125" bestFit="1" customWidth="1"/>
    <col min="917" max="938" width="9.33203125" bestFit="1" customWidth="1"/>
    <col min="939" max="947" width="8.33203125" bestFit="1" customWidth="1"/>
    <col min="948" max="968" width="9.33203125" bestFit="1" customWidth="1"/>
    <col min="969" max="976" width="8.33203125" bestFit="1" customWidth="1"/>
    <col min="977" max="997" width="9.33203125" bestFit="1" customWidth="1"/>
    <col min="998" max="1006" width="8.33203125" bestFit="1" customWidth="1"/>
    <col min="1007" max="1028" width="9.33203125" bestFit="1" customWidth="1"/>
    <col min="1029" max="1037" width="8.33203125" bestFit="1" customWidth="1"/>
    <col min="1038" max="1067" width="9.33203125" bestFit="1" customWidth="1"/>
    <col min="1068" max="1089" width="10.33203125" bestFit="1" customWidth="1"/>
    <col min="1090" max="1098" width="9.33203125" bestFit="1" customWidth="1"/>
    <col min="1099" max="1119" width="10.33203125" bestFit="1" customWidth="1"/>
    <col min="1120" max="1128" width="9.33203125" bestFit="1" customWidth="1"/>
    <col min="1129" max="1150" width="10.33203125" bestFit="1" customWidth="1"/>
    <col min="1151" max="1159" width="8.33203125" bestFit="1" customWidth="1"/>
    <col min="1160" max="1180" width="9.33203125" bestFit="1" customWidth="1"/>
    <col min="1181" max="1189" width="8.33203125" bestFit="1" customWidth="1"/>
    <col min="1190" max="1208" width="9.33203125" bestFit="1" customWidth="1"/>
    <col min="1209" max="1216" width="8.33203125" bestFit="1" customWidth="1"/>
    <col min="1217" max="1238" width="9.33203125" bestFit="1" customWidth="1"/>
    <col min="1239" max="1247" width="8.33203125" bestFit="1" customWidth="1"/>
    <col min="1248" max="1268" width="9.33203125" bestFit="1" customWidth="1"/>
    <col min="1269" max="1276" width="8.33203125" bestFit="1" customWidth="1"/>
    <col min="1277" max="1298" width="9.33203125" bestFit="1" customWidth="1"/>
    <col min="1299" max="1307" width="8.33203125" bestFit="1" customWidth="1"/>
    <col min="1308" max="1327" width="9.33203125" bestFit="1" customWidth="1"/>
    <col min="1328" max="1336" width="8.33203125" bestFit="1" customWidth="1"/>
    <col min="1337" max="1358" width="9.33203125" bestFit="1" customWidth="1"/>
    <col min="1359" max="1367" width="8.33203125" bestFit="1" customWidth="1"/>
    <col min="1368" max="1388" width="9.33203125" bestFit="1" customWidth="1"/>
    <col min="1389" max="1396" width="8.33203125" bestFit="1" customWidth="1"/>
    <col min="1397" max="1426" width="9.33203125" bestFit="1" customWidth="1"/>
    <col min="1427" max="1448" width="10.33203125" bestFit="1" customWidth="1"/>
    <col min="1449" max="1457" width="9.33203125" bestFit="1" customWidth="1"/>
    <col min="1458" max="1478" width="10.33203125" bestFit="1" customWidth="1"/>
    <col min="1479" max="1487" width="9.33203125" bestFit="1" customWidth="1"/>
    <col min="1488" max="1509" width="10.33203125" bestFit="1" customWidth="1"/>
    <col min="1510" max="1518" width="8.33203125" bestFit="1" customWidth="1"/>
    <col min="1519" max="1540" width="9.33203125" bestFit="1" customWidth="1"/>
    <col min="1541" max="1549" width="8.33203125" bestFit="1" customWidth="1"/>
    <col min="1550" max="1568" width="9.33203125" bestFit="1" customWidth="1"/>
    <col min="1569" max="1576" width="8.33203125" bestFit="1" customWidth="1"/>
    <col min="1577" max="1598" width="9.33203125" bestFit="1" customWidth="1"/>
    <col min="1599" max="1607" width="8.33203125" bestFit="1" customWidth="1"/>
    <col min="1608" max="1628" width="9.33203125" bestFit="1" customWidth="1"/>
    <col min="1629" max="1636" width="8.33203125" bestFit="1" customWidth="1"/>
    <col min="1637" max="1658" width="9.33203125" bestFit="1" customWidth="1"/>
    <col min="1659" max="1667" width="8.33203125" bestFit="1" customWidth="1"/>
    <col min="1668" max="1688" width="9.33203125" bestFit="1" customWidth="1"/>
    <col min="1689" max="1697" width="8.33203125" bestFit="1" customWidth="1"/>
    <col min="1698" max="1719" width="9.33203125" bestFit="1" customWidth="1"/>
    <col min="1720" max="1728" width="8.33203125" bestFit="1" customWidth="1"/>
    <col min="1729" max="1750" width="9.33203125" bestFit="1" customWidth="1"/>
    <col min="1751" max="1759" width="8.33203125" bestFit="1" customWidth="1"/>
    <col min="1760" max="1789" width="9.33203125" bestFit="1" customWidth="1"/>
    <col min="1790" max="1809" width="10.33203125" bestFit="1" customWidth="1"/>
    <col min="1810" max="1810" width="10.5546875" bestFit="1" customWidth="1"/>
    <col min="1811" max="1811" width="17.6640625" bestFit="1" customWidth="1"/>
    <col min="1812" max="1812" width="17.88671875" bestFit="1" customWidth="1"/>
    <col min="1813" max="1813" width="15.77734375" bestFit="1" customWidth="1"/>
    <col min="1814" max="1814" width="16.44140625" bestFit="1" customWidth="1"/>
    <col min="1815" max="1815" width="15.33203125" bestFit="1" customWidth="1"/>
    <col min="1816" max="1816" width="14.109375" bestFit="1" customWidth="1"/>
    <col min="1817" max="1817" width="13.6640625" bestFit="1" customWidth="1"/>
    <col min="1818" max="1818" width="16.5546875" bestFit="1" customWidth="1"/>
    <col min="1819" max="1819" width="18.5546875" bestFit="1" customWidth="1"/>
    <col min="1820" max="1820" width="16.5546875" bestFit="1" customWidth="1"/>
    <col min="1821" max="1821" width="19.33203125" bestFit="1" customWidth="1"/>
    <col min="1822" max="1822" width="18" bestFit="1" customWidth="1"/>
    <col min="1823" max="1823" width="16.21875" bestFit="1" customWidth="1"/>
    <col min="1824" max="1824" width="16" bestFit="1" customWidth="1"/>
    <col min="1825" max="1825" width="15.33203125" bestFit="1" customWidth="1"/>
    <col min="1826" max="1826" width="18.6640625" bestFit="1" customWidth="1"/>
    <col min="1827" max="1827" width="17.44140625" bestFit="1" customWidth="1"/>
    <col min="1828" max="1828" width="20.44140625" bestFit="1" customWidth="1"/>
    <col min="1829" max="1829" width="18.77734375" bestFit="1" customWidth="1"/>
    <col min="1830" max="1830" width="17.6640625" bestFit="1" customWidth="1"/>
    <col min="1831" max="1831" width="15.21875" bestFit="1" customWidth="1"/>
    <col min="1832" max="1832" width="17.33203125" bestFit="1" customWidth="1"/>
    <col min="1833" max="1833" width="17.6640625" bestFit="1" customWidth="1"/>
    <col min="1834" max="1834" width="16.33203125" bestFit="1" customWidth="1"/>
    <col min="1835" max="1835" width="17.33203125" bestFit="1" customWidth="1"/>
    <col min="1836" max="1836" width="16.109375" bestFit="1" customWidth="1"/>
    <col min="1837" max="1837" width="16.21875" bestFit="1" customWidth="1"/>
    <col min="1838" max="1838" width="19.77734375" bestFit="1" customWidth="1"/>
    <col min="1839" max="1839" width="19" bestFit="1" customWidth="1"/>
    <col min="1840" max="1840" width="19.5546875" bestFit="1" customWidth="1"/>
    <col min="1841" max="1841" width="15.6640625" bestFit="1" customWidth="1"/>
    <col min="1842" max="1842" width="17.21875" bestFit="1" customWidth="1"/>
    <col min="1843" max="1844" width="16.21875" bestFit="1" customWidth="1"/>
    <col min="1845" max="1845" width="16.77734375" bestFit="1" customWidth="1"/>
    <col min="1846" max="1846" width="19.88671875" bestFit="1" customWidth="1"/>
    <col min="1847" max="1847" width="20" bestFit="1" customWidth="1"/>
    <col min="1848" max="1848" width="16" bestFit="1" customWidth="1"/>
    <col min="1849" max="1849" width="17.21875" bestFit="1" customWidth="1"/>
    <col min="1850" max="1850" width="18.109375" bestFit="1" customWidth="1"/>
    <col min="1851" max="1851" width="21" bestFit="1" customWidth="1"/>
    <col min="1852" max="1852" width="17.5546875" bestFit="1" customWidth="1"/>
    <col min="1853" max="1853" width="15.44140625" bestFit="1" customWidth="1"/>
    <col min="1854" max="1854" width="16.109375" bestFit="1" customWidth="1"/>
    <col min="1855" max="1855" width="18.77734375" bestFit="1" customWidth="1"/>
    <col min="1856" max="1856" width="20.77734375" bestFit="1" customWidth="1"/>
    <col min="1857" max="1857" width="15.77734375" bestFit="1" customWidth="1"/>
    <col min="1858" max="1858" width="17.6640625" bestFit="1" customWidth="1"/>
    <col min="1859" max="1859" width="15.44140625" bestFit="1" customWidth="1"/>
    <col min="1860" max="1860" width="16.21875" bestFit="1" customWidth="1"/>
    <col min="1861" max="1861" width="13.77734375" bestFit="1" customWidth="1"/>
    <col min="1862" max="1862" width="13.88671875" bestFit="1" customWidth="1"/>
    <col min="1863" max="1863" width="14.5546875" bestFit="1" customWidth="1"/>
    <col min="1864" max="1864" width="12.33203125" bestFit="1" customWidth="1"/>
    <col min="1865" max="1865" width="13.6640625" bestFit="1" customWidth="1"/>
    <col min="1866" max="1866" width="12.5546875" bestFit="1" customWidth="1"/>
    <col min="1867" max="1867" width="12" bestFit="1" customWidth="1"/>
    <col min="1868" max="1868" width="10.6640625" bestFit="1" customWidth="1"/>
    <col min="1869" max="1869" width="10.77734375" bestFit="1" customWidth="1"/>
    <col min="1870" max="1870" width="12" bestFit="1" customWidth="1"/>
    <col min="1871" max="1871" width="12.6640625" bestFit="1" customWidth="1"/>
    <col min="1872" max="1872" width="10.6640625" bestFit="1" customWidth="1"/>
    <col min="1873" max="1873" width="9.44140625" bestFit="1" customWidth="1"/>
    <col min="1874" max="1874" width="10.33203125" bestFit="1" customWidth="1"/>
    <col min="1875" max="1875" width="15.6640625" bestFit="1" customWidth="1"/>
    <col min="1876" max="1876" width="11.109375" bestFit="1" customWidth="1"/>
    <col min="1877" max="1877" width="10.77734375" bestFit="1" customWidth="1"/>
    <col min="1878" max="1878" width="12.33203125" bestFit="1" customWidth="1"/>
    <col min="1879" max="1879" width="13.88671875" bestFit="1" customWidth="1"/>
    <col min="1880" max="1880" width="12.5546875" bestFit="1" customWidth="1"/>
    <col min="1881" max="1881" width="12" bestFit="1" customWidth="1"/>
    <col min="1882" max="1882" width="11.109375" bestFit="1" customWidth="1"/>
    <col min="1883" max="1883" width="16" bestFit="1" customWidth="1"/>
    <col min="1884" max="1884" width="12.33203125" bestFit="1" customWidth="1"/>
    <col min="1885" max="1885" width="11.21875" bestFit="1" customWidth="1"/>
    <col min="1886" max="1886" width="11" bestFit="1" customWidth="1"/>
    <col min="1887" max="1887" width="14.21875" bestFit="1" customWidth="1"/>
    <col min="1888" max="1888" width="16.21875" bestFit="1" customWidth="1"/>
    <col min="1889" max="1889" width="12.21875" bestFit="1" customWidth="1"/>
    <col min="1890" max="1890" width="14.6640625" bestFit="1" customWidth="1"/>
    <col min="1891" max="1891" width="18.21875" bestFit="1" customWidth="1"/>
    <col min="1892" max="1892" width="14.5546875" bestFit="1" customWidth="1"/>
    <col min="1893" max="1893" width="13.33203125" bestFit="1" customWidth="1"/>
    <col min="1894" max="1894" width="12.109375" bestFit="1" customWidth="1"/>
    <col min="1895" max="1896" width="11.6640625" bestFit="1" customWidth="1"/>
    <col min="1897" max="1897" width="19.21875" bestFit="1" customWidth="1"/>
    <col min="1898" max="1898" width="12.6640625" bestFit="1" customWidth="1"/>
    <col min="1899" max="1899" width="12.44140625" bestFit="1" customWidth="1"/>
    <col min="1900" max="1900" width="10.21875" bestFit="1" customWidth="1"/>
    <col min="1901" max="1901" width="8.77734375" bestFit="1" customWidth="1"/>
    <col min="1902" max="1902" width="10.6640625" bestFit="1" customWidth="1"/>
    <col min="1903" max="1903" width="11.109375" bestFit="1" customWidth="1"/>
    <col min="1904" max="1904" width="11" bestFit="1" customWidth="1"/>
    <col min="1905" max="1905" width="13.33203125" bestFit="1" customWidth="1"/>
    <col min="1906" max="1906" width="14.5546875" bestFit="1" customWidth="1"/>
    <col min="1907" max="1907" width="10.5546875" bestFit="1" customWidth="1"/>
    <col min="1908" max="1908" width="12.109375" bestFit="1" customWidth="1"/>
    <col min="1909" max="1909" width="10.6640625" bestFit="1" customWidth="1"/>
    <col min="1910" max="1910" width="11.5546875" bestFit="1" customWidth="1"/>
    <col min="1911" max="1911" width="9.5546875" bestFit="1" customWidth="1"/>
    <col min="1912" max="1912" width="12" bestFit="1" customWidth="1"/>
    <col min="1913" max="1913" width="11.5546875" bestFit="1" customWidth="1"/>
    <col min="1914" max="1914" width="10.44140625" bestFit="1" customWidth="1"/>
    <col min="1915" max="1915" width="11" bestFit="1" customWidth="1"/>
    <col min="1916" max="1916" width="11.6640625" bestFit="1" customWidth="1"/>
    <col min="1917" max="1917" width="14.109375" bestFit="1" customWidth="1"/>
    <col min="1918" max="1918" width="10.33203125" bestFit="1" customWidth="1"/>
    <col min="1919" max="1919" width="11.88671875" bestFit="1" customWidth="1"/>
    <col min="1920" max="1920" width="11.77734375" bestFit="1" customWidth="1"/>
    <col min="1921" max="1921" width="12.77734375" bestFit="1" customWidth="1"/>
    <col min="1922" max="1922" width="14.33203125" bestFit="1" customWidth="1"/>
    <col min="1923" max="1923" width="12.109375" bestFit="1" customWidth="1"/>
    <col min="1924" max="1924" width="16" bestFit="1" customWidth="1"/>
    <col min="1925" max="1925" width="14.5546875" bestFit="1" customWidth="1"/>
    <col min="1926" max="1926" width="15.109375" bestFit="1" customWidth="1"/>
    <col min="1927" max="1927" width="12.21875" bestFit="1" customWidth="1"/>
    <col min="1928" max="1928" width="14.5546875" bestFit="1" customWidth="1"/>
    <col min="1929" max="1929" width="11" bestFit="1" customWidth="1"/>
    <col min="1930" max="1930" width="11.33203125" bestFit="1" customWidth="1"/>
    <col min="1931" max="1931" width="17.44140625" bestFit="1" customWidth="1"/>
    <col min="1932" max="1932" width="12.5546875" bestFit="1" customWidth="1"/>
    <col min="1933" max="1933" width="14.21875" bestFit="1" customWidth="1"/>
    <col min="1934" max="1934" width="10.77734375" bestFit="1" customWidth="1"/>
    <col min="1935" max="1935" width="13.109375" bestFit="1" customWidth="1"/>
    <col min="1936" max="1936" width="18.33203125" bestFit="1" customWidth="1"/>
    <col min="1937" max="1937" width="13.33203125" bestFit="1" customWidth="1"/>
    <col min="1938" max="1938" width="13.44140625" bestFit="1" customWidth="1"/>
    <col min="1939" max="1939" width="12.6640625" bestFit="1" customWidth="1"/>
    <col min="1940" max="1940" width="13.77734375" bestFit="1" customWidth="1"/>
    <col min="1941" max="1941" width="12.109375" bestFit="1" customWidth="1"/>
    <col min="1942" max="1942" width="12.33203125" bestFit="1" customWidth="1"/>
    <col min="1943" max="1943" width="11.44140625" bestFit="1" customWidth="1"/>
    <col min="1944" max="1944" width="14.6640625" bestFit="1" customWidth="1"/>
    <col min="1945" max="1945" width="12.5546875" bestFit="1" customWidth="1"/>
    <col min="1946" max="1946" width="9.88671875" bestFit="1" customWidth="1"/>
    <col min="1947" max="1947" width="13.33203125" bestFit="1" customWidth="1"/>
    <col min="1948" max="1948" width="12.6640625" bestFit="1" customWidth="1"/>
    <col min="1949" max="1949" width="9" bestFit="1" customWidth="1"/>
    <col min="1950" max="1950" width="11.44140625" bestFit="1" customWidth="1"/>
    <col min="1951" max="1951" width="12.6640625" bestFit="1" customWidth="1"/>
    <col min="1952" max="1952" width="11" bestFit="1" customWidth="1"/>
    <col min="1953" max="1953" width="10.109375" bestFit="1" customWidth="1"/>
    <col min="1954" max="1954" width="10.77734375" bestFit="1" customWidth="1"/>
    <col min="1955" max="1955" width="11.109375" bestFit="1" customWidth="1"/>
    <col min="1956" max="1956" width="10.33203125" bestFit="1" customWidth="1"/>
    <col min="1957" max="1957" width="9.5546875" bestFit="1" customWidth="1"/>
    <col min="1958" max="1958" width="10.109375" bestFit="1" customWidth="1"/>
    <col min="1959" max="1959" width="9.88671875" bestFit="1" customWidth="1"/>
    <col min="1960" max="1960" width="12.44140625" bestFit="1" customWidth="1"/>
    <col min="1961" max="1961" width="12.109375" bestFit="1" customWidth="1"/>
    <col min="1962" max="1962" width="12.5546875" bestFit="1" customWidth="1"/>
    <col min="1963" max="1963" width="13.33203125" bestFit="1" customWidth="1"/>
    <col min="1964" max="1964" width="13.44140625" bestFit="1" customWidth="1"/>
    <col min="1965" max="1965" width="14.44140625" bestFit="1" customWidth="1"/>
    <col min="1966" max="1966" width="13.88671875" bestFit="1" customWidth="1"/>
    <col min="1967" max="1967" width="14" bestFit="1" customWidth="1"/>
    <col min="1968" max="1968" width="16.5546875" bestFit="1" customWidth="1"/>
    <col min="1969" max="1969" width="15.5546875" bestFit="1" customWidth="1"/>
    <col min="1970" max="1970" width="15.109375" bestFit="1" customWidth="1"/>
    <col min="1971" max="1971" width="14" bestFit="1" customWidth="1"/>
    <col min="1972" max="1972" width="15.33203125" bestFit="1" customWidth="1"/>
    <col min="1973" max="1973" width="13.44140625" bestFit="1" customWidth="1"/>
    <col min="1974" max="1974" width="12.6640625" bestFit="1" customWidth="1"/>
    <col min="1975" max="1975" width="11.6640625" bestFit="1" customWidth="1"/>
    <col min="1976" max="1976" width="14.21875" bestFit="1" customWidth="1"/>
    <col min="1977" max="1977" width="16.109375" bestFit="1" customWidth="1"/>
    <col min="1978" max="1978" width="14" bestFit="1" customWidth="1"/>
    <col min="1979" max="1979" width="14.88671875" bestFit="1" customWidth="1"/>
    <col min="1980" max="1980" width="14.109375" bestFit="1" customWidth="1"/>
    <col min="1981" max="1981" width="15.88671875" bestFit="1" customWidth="1"/>
    <col min="1982" max="1982" width="14.33203125" bestFit="1" customWidth="1"/>
    <col min="1983" max="1983" width="13.109375" bestFit="1" customWidth="1"/>
    <col min="1984" max="1984" width="15" bestFit="1" customWidth="1"/>
    <col min="1985" max="1986" width="14.5546875" bestFit="1" customWidth="1"/>
    <col min="1987" max="1987" width="14.109375" bestFit="1" customWidth="1"/>
    <col min="1988" max="1988" width="15.6640625" bestFit="1" customWidth="1"/>
    <col min="1989" max="1989" width="14.88671875" bestFit="1" customWidth="1"/>
    <col min="1990" max="1990" width="18.6640625" bestFit="1" customWidth="1"/>
    <col min="1991" max="1991" width="14.5546875" bestFit="1" customWidth="1"/>
    <col min="1992" max="1992" width="11" bestFit="1" customWidth="1"/>
    <col min="1993" max="1994" width="13.44140625" bestFit="1" customWidth="1"/>
    <col min="1995" max="1995" width="11.21875" bestFit="1" customWidth="1"/>
    <col min="1996" max="1996" width="12.109375" bestFit="1" customWidth="1"/>
    <col min="1997" max="1997" width="11.21875" bestFit="1" customWidth="1"/>
    <col min="1998" max="1998" width="9.88671875" bestFit="1" customWidth="1"/>
    <col min="1999" max="1999" width="12.33203125" bestFit="1" customWidth="1"/>
    <col min="2000" max="2000" width="10.77734375" bestFit="1" customWidth="1"/>
    <col min="2001" max="2001" width="13.109375" bestFit="1" customWidth="1"/>
    <col min="2002" max="2002" width="12.109375" bestFit="1" customWidth="1"/>
    <col min="2003" max="2003" width="12.21875" bestFit="1" customWidth="1"/>
    <col min="2004" max="2004" width="10.5546875" bestFit="1" customWidth="1"/>
    <col min="2005" max="2005" width="11.44140625" bestFit="1" customWidth="1"/>
    <col min="2006" max="2006" width="11.33203125" bestFit="1" customWidth="1"/>
    <col min="2007" max="2007" width="12" bestFit="1" customWidth="1"/>
    <col min="2008" max="2008" width="12.88671875" bestFit="1" customWidth="1"/>
    <col min="2009" max="2009" width="12.33203125" bestFit="1" customWidth="1"/>
    <col min="2010" max="2010" width="13.44140625" bestFit="1" customWidth="1"/>
    <col min="2011" max="2011" width="14.77734375" bestFit="1" customWidth="1"/>
    <col min="2012" max="2012" width="13.33203125" bestFit="1" customWidth="1"/>
    <col min="2013" max="2013" width="10.33203125" bestFit="1" customWidth="1"/>
    <col min="2014" max="2014" width="12.77734375" bestFit="1" customWidth="1"/>
    <col min="2015" max="2015" width="14.109375" bestFit="1" customWidth="1"/>
    <col min="2016" max="2016" width="14.44140625" bestFit="1" customWidth="1"/>
    <col min="2017" max="2017" width="12.21875" bestFit="1" customWidth="1"/>
    <col min="2018" max="2018" width="14.109375" bestFit="1" customWidth="1"/>
    <col min="2019" max="2019" width="16.33203125" bestFit="1" customWidth="1"/>
    <col min="2020" max="2020" width="13.88671875" bestFit="1" customWidth="1"/>
    <col min="2021" max="2021" width="11.33203125" bestFit="1" customWidth="1"/>
    <col min="2022" max="2022" width="11" bestFit="1" customWidth="1"/>
    <col min="2023" max="2023" width="14.44140625" bestFit="1" customWidth="1"/>
    <col min="2024" max="2024" width="14.109375" bestFit="1" customWidth="1"/>
    <col min="2025" max="2026" width="12.6640625" bestFit="1" customWidth="1"/>
    <col min="2027" max="2027" width="15.33203125" bestFit="1" customWidth="1"/>
    <col min="2028" max="2028" width="12.88671875" bestFit="1" customWidth="1"/>
    <col min="2029" max="2029" width="11.21875" bestFit="1" customWidth="1"/>
    <col min="2030" max="2030" width="14.6640625" bestFit="1" customWidth="1"/>
    <col min="2031" max="2031" width="12.21875" bestFit="1" customWidth="1"/>
    <col min="2032" max="2032" width="11.6640625" bestFit="1" customWidth="1"/>
    <col min="2033" max="2033" width="14.77734375" bestFit="1" customWidth="1"/>
    <col min="2034" max="2034" width="12.6640625" bestFit="1" customWidth="1"/>
    <col min="2035" max="2036" width="10.5546875" bestFit="1" customWidth="1"/>
    <col min="2037" max="2037" width="14.77734375" bestFit="1" customWidth="1"/>
    <col min="2038" max="2038" width="12.21875" bestFit="1" customWidth="1"/>
    <col min="2039" max="2039" width="14.109375" bestFit="1" customWidth="1"/>
    <col min="2040" max="2040" width="13.44140625" bestFit="1" customWidth="1"/>
    <col min="2041" max="2041" width="10.77734375" bestFit="1" customWidth="1"/>
    <col min="2042" max="2042" width="11.33203125" bestFit="1" customWidth="1"/>
    <col min="2043" max="2043" width="9.88671875" bestFit="1" customWidth="1"/>
    <col min="2044" max="2044" width="12" bestFit="1" customWidth="1"/>
    <col min="2045" max="2045" width="14.109375" bestFit="1" customWidth="1"/>
    <col min="2046" max="2046" width="12.5546875" bestFit="1" customWidth="1"/>
    <col min="2047" max="2047" width="12.77734375" bestFit="1" customWidth="1"/>
    <col min="2048" max="2048" width="12.6640625" bestFit="1" customWidth="1"/>
    <col min="2049" max="2049" width="15.33203125" bestFit="1" customWidth="1"/>
    <col min="2050" max="2050" width="11.21875" bestFit="1" customWidth="1"/>
    <col min="2051" max="2051" width="12.109375" bestFit="1" customWidth="1"/>
    <col min="2052" max="2052" width="15.44140625" bestFit="1" customWidth="1"/>
    <col min="2053" max="2053" width="12.77734375" bestFit="1" customWidth="1"/>
    <col min="2054" max="2054" width="17.44140625" bestFit="1" customWidth="1"/>
    <col min="2055" max="2055" width="16.77734375" bestFit="1" customWidth="1"/>
    <col min="2056" max="2056" width="13.5546875" bestFit="1" customWidth="1"/>
    <col min="2057" max="2058" width="14.33203125" bestFit="1" customWidth="1"/>
    <col min="2059" max="2059" width="13.109375" bestFit="1" customWidth="1"/>
    <col min="2060" max="2060" width="14.88671875" bestFit="1" customWidth="1"/>
    <col min="2061" max="2061" width="13.77734375" bestFit="1" customWidth="1"/>
    <col min="2062" max="2062" width="12.77734375" bestFit="1" customWidth="1"/>
    <col min="2063" max="2063" width="15.77734375" bestFit="1" customWidth="1"/>
    <col min="2064" max="2064" width="13.21875" bestFit="1" customWidth="1"/>
    <col min="2065" max="2065" width="11.77734375" bestFit="1" customWidth="1"/>
    <col min="2066" max="2066" width="11.44140625" bestFit="1" customWidth="1"/>
    <col min="2067" max="2067" width="12.109375" bestFit="1" customWidth="1"/>
    <col min="2068" max="2068" width="12.6640625" bestFit="1" customWidth="1"/>
    <col min="2069" max="2070" width="14.21875" bestFit="1" customWidth="1"/>
    <col min="2071" max="2071" width="15" bestFit="1" customWidth="1"/>
    <col min="2072" max="2072" width="14" bestFit="1" customWidth="1"/>
    <col min="2073" max="2073" width="13.77734375" bestFit="1" customWidth="1"/>
    <col min="2074" max="2074" width="12.88671875" bestFit="1" customWidth="1"/>
    <col min="2075" max="2075" width="11.88671875" bestFit="1" customWidth="1"/>
    <col min="2076" max="2076" width="13.21875" bestFit="1" customWidth="1"/>
    <col min="2077" max="2077" width="11.33203125" bestFit="1" customWidth="1"/>
    <col min="2078" max="2078" width="11" bestFit="1" customWidth="1"/>
    <col min="2079" max="2079" width="11.88671875" bestFit="1" customWidth="1"/>
    <col min="2080" max="2080" width="14.88671875" bestFit="1" customWidth="1"/>
    <col min="2081" max="2081" width="15.109375" bestFit="1" customWidth="1"/>
    <col min="2082" max="2082" width="13.77734375" bestFit="1" customWidth="1"/>
    <col min="2083" max="2083" width="12.88671875" bestFit="1" customWidth="1"/>
    <col min="2084" max="2084" width="13.21875" bestFit="1" customWidth="1"/>
    <col min="2085" max="2085" width="14.21875" bestFit="1" customWidth="1"/>
    <col min="2086" max="2087" width="12.44140625" bestFit="1" customWidth="1"/>
    <col min="2088" max="2088" width="11.109375" bestFit="1" customWidth="1"/>
    <col min="2089" max="2089" width="11" bestFit="1" customWidth="1"/>
    <col min="2090" max="2090" width="12.6640625" bestFit="1" customWidth="1"/>
    <col min="2091" max="2091" width="14.33203125" bestFit="1" customWidth="1"/>
    <col min="2092" max="2092" width="12" bestFit="1" customWidth="1"/>
    <col min="2093" max="2093" width="12.33203125" bestFit="1" customWidth="1"/>
    <col min="2094" max="2094" width="8.77734375" bestFit="1" customWidth="1"/>
    <col min="2095" max="2095" width="9.6640625" bestFit="1" customWidth="1"/>
    <col min="2096" max="2096" width="12.21875" bestFit="1" customWidth="1"/>
    <col min="2097" max="2097" width="11.33203125" bestFit="1" customWidth="1"/>
    <col min="2098" max="2098" width="9.6640625" bestFit="1" customWidth="1"/>
    <col min="2099" max="2099" width="14.21875" bestFit="1" customWidth="1"/>
    <col min="2100" max="2100" width="11.5546875" bestFit="1" customWidth="1"/>
    <col min="2101" max="2101" width="10.33203125" bestFit="1" customWidth="1"/>
    <col min="2102" max="2102" width="10.109375" bestFit="1" customWidth="1"/>
    <col min="2103" max="2103" width="11.33203125" bestFit="1" customWidth="1"/>
    <col min="2104" max="2104" width="9" bestFit="1" customWidth="1"/>
    <col min="2105" max="2105" width="11.21875" bestFit="1" customWidth="1"/>
    <col min="2106" max="2106" width="12.109375" bestFit="1" customWidth="1"/>
    <col min="2107" max="2107" width="13.6640625" bestFit="1" customWidth="1"/>
    <col min="2108" max="2108" width="12.88671875" bestFit="1" customWidth="1"/>
    <col min="2109" max="2109" width="10.88671875" bestFit="1" customWidth="1"/>
    <col min="2110" max="2110" width="11" bestFit="1" customWidth="1"/>
    <col min="2111" max="2111" width="11.6640625" bestFit="1" customWidth="1"/>
    <col min="2112" max="2112" width="12.88671875" bestFit="1" customWidth="1"/>
    <col min="2113" max="2113" width="11.6640625" bestFit="1" customWidth="1"/>
    <col min="2114" max="2114" width="13.33203125" bestFit="1" customWidth="1"/>
    <col min="2115" max="2115" width="10.77734375" bestFit="1" customWidth="1"/>
    <col min="2116" max="2116" width="12" bestFit="1" customWidth="1"/>
    <col min="2117" max="2117" width="11.21875" bestFit="1" customWidth="1"/>
    <col min="2118" max="2118" width="15" bestFit="1" customWidth="1"/>
    <col min="2119" max="2119" width="15.109375" bestFit="1" customWidth="1"/>
    <col min="2120" max="2120" width="13.44140625" bestFit="1" customWidth="1"/>
    <col min="2121" max="2121" width="12.88671875" bestFit="1" customWidth="1"/>
    <col min="2122" max="2122" width="12.44140625" bestFit="1" customWidth="1"/>
    <col min="2123" max="2123" width="12" bestFit="1" customWidth="1"/>
    <col min="2124" max="2124" width="12.6640625" bestFit="1" customWidth="1"/>
    <col min="2125" max="2125" width="12.44140625" bestFit="1" customWidth="1"/>
    <col min="2126" max="2126" width="11.44140625" bestFit="1" customWidth="1"/>
    <col min="2127" max="2127" width="11.77734375" bestFit="1" customWidth="1"/>
    <col min="2128" max="2128" width="11.33203125" bestFit="1" customWidth="1"/>
    <col min="2129" max="2129" width="15" bestFit="1" customWidth="1"/>
    <col min="2130" max="2130" width="13.6640625" bestFit="1" customWidth="1"/>
    <col min="2131" max="2131" width="11.88671875" bestFit="1" customWidth="1"/>
    <col min="2132" max="2132" width="13.21875" bestFit="1" customWidth="1"/>
    <col min="2133" max="2133" width="14.77734375" bestFit="1" customWidth="1"/>
    <col min="2134" max="2134" width="10.44140625" bestFit="1" customWidth="1"/>
    <col min="2135" max="2135" width="12.44140625" bestFit="1" customWidth="1"/>
    <col min="2136" max="2136" width="13.21875" bestFit="1" customWidth="1"/>
    <col min="2137" max="2137" width="12.44140625" bestFit="1" customWidth="1"/>
    <col min="2138" max="2138" width="12.5546875" bestFit="1" customWidth="1"/>
    <col min="2139" max="2139" width="10.33203125" bestFit="1" customWidth="1"/>
    <col min="2140" max="2140" width="13.44140625" bestFit="1" customWidth="1"/>
    <col min="2141" max="2141" width="10.21875" bestFit="1" customWidth="1"/>
    <col min="2142" max="2142" width="11.44140625" bestFit="1" customWidth="1"/>
    <col min="2143" max="2143" width="11.77734375" bestFit="1" customWidth="1"/>
    <col min="2144" max="2144" width="14.109375" bestFit="1" customWidth="1"/>
    <col min="2145" max="2145" width="12.21875" bestFit="1" customWidth="1"/>
    <col min="2146" max="2146" width="12.109375" bestFit="1" customWidth="1"/>
    <col min="2147" max="2147" width="12.6640625" bestFit="1" customWidth="1"/>
    <col min="2148" max="2148" width="11.109375" bestFit="1" customWidth="1"/>
    <col min="2149" max="2149" width="14.109375" bestFit="1" customWidth="1"/>
    <col min="2150" max="2150" width="13.44140625" bestFit="1" customWidth="1"/>
    <col min="2151" max="2151" width="13.21875" bestFit="1" customWidth="1"/>
    <col min="2152" max="2152" width="10.109375" bestFit="1" customWidth="1"/>
    <col min="2153" max="2153" width="15.5546875" bestFit="1" customWidth="1"/>
    <col min="2154" max="2154" width="11.77734375" bestFit="1" customWidth="1"/>
    <col min="2155" max="2155" width="14.109375" bestFit="1" customWidth="1"/>
    <col min="2156" max="2156" width="12.77734375" bestFit="1" customWidth="1"/>
    <col min="2157" max="2157" width="15.77734375" bestFit="1" customWidth="1"/>
    <col min="2158" max="2158" width="11.6640625" bestFit="1" customWidth="1"/>
    <col min="2159" max="2159" width="13.21875" bestFit="1" customWidth="1"/>
    <col min="2160" max="2160" width="13.77734375" bestFit="1" customWidth="1"/>
    <col min="2161" max="2161" width="13.33203125" bestFit="1" customWidth="1"/>
    <col min="2162" max="2162" width="11.21875" bestFit="1" customWidth="1"/>
    <col min="2163" max="2163" width="13.88671875" bestFit="1" customWidth="1"/>
    <col min="2164" max="2164" width="10" bestFit="1" customWidth="1"/>
    <col min="2165" max="2166" width="10.88671875" bestFit="1" customWidth="1"/>
    <col min="2167" max="2167" width="10.6640625" bestFit="1" customWidth="1"/>
    <col min="2168" max="2168" width="9.5546875" bestFit="1" customWidth="1"/>
    <col min="2169" max="2169" width="11.33203125" bestFit="1" customWidth="1"/>
    <col min="2170" max="2170" width="10.5546875" bestFit="1" customWidth="1"/>
    <col min="2171" max="2171" width="12" bestFit="1" customWidth="1"/>
    <col min="2172" max="2172" width="11" bestFit="1" customWidth="1"/>
    <col min="2173" max="2173" width="12" bestFit="1" customWidth="1"/>
    <col min="2174" max="2174" width="14.5546875" bestFit="1" customWidth="1"/>
    <col min="2175" max="2175" width="12.33203125" bestFit="1" customWidth="1"/>
    <col min="2176" max="2176" width="11.44140625" bestFit="1" customWidth="1"/>
    <col min="2177" max="2177" width="11.77734375" bestFit="1" customWidth="1"/>
    <col min="2178" max="2178" width="12.77734375" bestFit="1" customWidth="1"/>
    <col min="2179" max="2179" width="11.88671875" bestFit="1" customWidth="1"/>
    <col min="2180" max="2180" width="12.33203125" bestFit="1" customWidth="1"/>
    <col min="2181" max="2181" width="13.44140625" bestFit="1" customWidth="1"/>
    <col min="2182" max="2182" width="12.33203125" bestFit="1" customWidth="1"/>
    <col min="2183" max="2184" width="12.6640625" bestFit="1" customWidth="1"/>
    <col min="2185" max="2185" width="12" bestFit="1" customWidth="1"/>
    <col min="2186" max="2186" width="13.109375" bestFit="1" customWidth="1"/>
    <col min="2187" max="2187" width="10.5546875" bestFit="1" customWidth="1"/>
    <col min="2188" max="2188" width="12.21875" bestFit="1" customWidth="1"/>
    <col min="2189" max="2189" width="12.33203125" bestFit="1" customWidth="1"/>
    <col min="2190" max="2190" width="11.5546875" bestFit="1" customWidth="1"/>
    <col min="2191" max="2191" width="10.33203125" bestFit="1" customWidth="1"/>
    <col min="2192" max="2192" width="11" bestFit="1" customWidth="1"/>
    <col min="2193" max="2193" width="15.21875" bestFit="1" customWidth="1"/>
    <col min="2194" max="2194" width="15" bestFit="1" customWidth="1"/>
    <col min="2195" max="2195" width="10.6640625" bestFit="1" customWidth="1"/>
    <col min="2196" max="2196" width="10.5546875" bestFit="1" customWidth="1"/>
    <col min="2197" max="2197" width="12.33203125" bestFit="1" customWidth="1"/>
    <col min="2198" max="2198" width="11.109375" bestFit="1" customWidth="1"/>
    <col min="2199" max="2199" width="13.33203125" bestFit="1" customWidth="1"/>
    <col min="2200" max="2200" width="11.6640625" bestFit="1" customWidth="1"/>
    <col min="2201" max="2201" width="11.5546875" bestFit="1" customWidth="1"/>
    <col min="2202" max="2202" width="12.21875" bestFit="1" customWidth="1"/>
    <col min="2203" max="2203" width="11.6640625" bestFit="1" customWidth="1"/>
    <col min="2204" max="2204" width="12.88671875" bestFit="1" customWidth="1"/>
    <col min="2205" max="2205" width="15" bestFit="1" customWidth="1"/>
    <col min="2206" max="2206" width="14.21875" bestFit="1" customWidth="1"/>
    <col min="2207" max="2207" width="16.21875" bestFit="1" customWidth="1"/>
    <col min="2208" max="2208" width="12.33203125" bestFit="1" customWidth="1"/>
    <col min="2209" max="2209" width="11.21875" bestFit="1" customWidth="1"/>
    <col min="2210" max="2210" width="12.109375" bestFit="1" customWidth="1"/>
    <col min="2211" max="2211" width="11.5546875" bestFit="1" customWidth="1"/>
    <col min="2212" max="2212" width="15.44140625" bestFit="1" customWidth="1"/>
    <col min="2213" max="2213" width="15" bestFit="1" customWidth="1"/>
    <col min="2214" max="2214" width="14.33203125" bestFit="1" customWidth="1"/>
    <col min="2215" max="2215" width="13.77734375" bestFit="1" customWidth="1"/>
    <col min="2216" max="2216" width="14" bestFit="1" customWidth="1"/>
    <col min="2217" max="2217" width="15" bestFit="1" customWidth="1"/>
    <col min="2218" max="2218" width="12.44140625" bestFit="1" customWidth="1"/>
    <col min="2219" max="2219" width="13.44140625" bestFit="1" customWidth="1"/>
    <col min="2220" max="2220" width="13.88671875" bestFit="1" customWidth="1"/>
    <col min="2221" max="2221" width="13.5546875" bestFit="1" customWidth="1"/>
    <col min="2222" max="2222" width="17.6640625" bestFit="1" customWidth="1"/>
    <col min="2223" max="2223" width="14" bestFit="1" customWidth="1"/>
    <col min="2224" max="2224" width="14.88671875" bestFit="1" customWidth="1"/>
    <col min="2225" max="2225" width="12.77734375" bestFit="1" customWidth="1"/>
    <col min="2226" max="2226" width="15.77734375" bestFit="1" customWidth="1"/>
    <col min="2227" max="2227" width="11.109375" bestFit="1" customWidth="1"/>
    <col min="2228" max="2228" width="12.109375" bestFit="1" customWidth="1"/>
    <col min="2229" max="2229" width="12.6640625" bestFit="1" customWidth="1"/>
    <col min="2230" max="2230" width="14.44140625" bestFit="1" customWidth="1"/>
    <col min="2231" max="2231" width="14.88671875" bestFit="1" customWidth="1"/>
    <col min="2232" max="2232" width="13.5546875" bestFit="1" customWidth="1"/>
    <col min="2233" max="2233" width="11.88671875" bestFit="1" customWidth="1"/>
    <col min="2234" max="2234" width="14" bestFit="1" customWidth="1"/>
    <col min="2235" max="2235" width="16.5546875" bestFit="1" customWidth="1"/>
    <col min="2236" max="2236" width="14.44140625" bestFit="1" customWidth="1"/>
    <col min="2237" max="2237" width="15.5546875" bestFit="1" customWidth="1"/>
    <col min="2238" max="2238" width="14.5546875" bestFit="1" customWidth="1"/>
    <col min="2239" max="2239" width="15.44140625" bestFit="1" customWidth="1"/>
    <col min="2240" max="2240" width="12.6640625" bestFit="1" customWidth="1"/>
    <col min="2241" max="2241" width="13.6640625" bestFit="1" customWidth="1"/>
    <col min="2242" max="2242" width="16.109375" bestFit="1" customWidth="1"/>
    <col min="2243" max="2243" width="13.33203125" bestFit="1" customWidth="1"/>
    <col min="2244" max="2244" width="13.6640625" bestFit="1" customWidth="1"/>
    <col min="2245" max="2245" width="15.109375" bestFit="1" customWidth="1"/>
    <col min="2246" max="2246" width="14.5546875" bestFit="1" customWidth="1"/>
    <col min="2247" max="2247" width="13.21875" bestFit="1" customWidth="1"/>
    <col min="2248" max="2248" width="15.77734375" bestFit="1" customWidth="1"/>
    <col min="2249" max="2249" width="12.109375" bestFit="1" customWidth="1"/>
    <col min="2250" max="2250" width="12.6640625" bestFit="1" customWidth="1"/>
    <col min="2251" max="2251" width="11.5546875" bestFit="1" customWidth="1"/>
    <col min="2252" max="2252" width="14.5546875" bestFit="1" customWidth="1"/>
    <col min="2253" max="2253" width="12.77734375" bestFit="1" customWidth="1"/>
    <col min="2254" max="2254" width="12.33203125" bestFit="1" customWidth="1"/>
    <col min="2255" max="2255" width="9.44140625" bestFit="1" customWidth="1"/>
    <col min="2256" max="2256" width="11" bestFit="1" customWidth="1"/>
    <col min="2257" max="2257" width="12.6640625" bestFit="1" customWidth="1"/>
    <col min="2258" max="2258" width="10.88671875" bestFit="1" customWidth="1"/>
    <col min="2259" max="2259" width="11.88671875" bestFit="1" customWidth="1"/>
    <col min="2260" max="2260" width="12.6640625" bestFit="1" customWidth="1"/>
    <col min="2261" max="2261" width="11.5546875" bestFit="1" customWidth="1"/>
    <col min="2262" max="2262" width="11.88671875" bestFit="1" customWidth="1"/>
    <col min="2263" max="2263" width="12" bestFit="1" customWidth="1"/>
    <col min="2264" max="2264" width="13.109375" bestFit="1" customWidth="1"/>
    <col min="2265" max="2265" width="11.6640625" bestFit="1" customWidth="1"/>
    <col min="2266" max="2266" width="12.33203125" bestFit="1" customWidth="1"/>
    <col min="2267" max="2267" width="15.109375" bestFit="1" customWidth="1"/>
    <col min="2268" max="2268" width="13.5546875" bestFit="1" customWidth="1"/>
    <col min="2269" max="2269" width="10.44140625" bestFit="1" customWidth="1"/>
    <col min="2270" max="2270" width="13.6640625" bestFit="1" customWidth="1"/>
    <col min="2271" max="2271" width="10.6640625" bestFit="1" customWidth="1"/>
    <col min="2272" max="2272" width="16.21875" bestFit="1" customWidth="1"/>
    <col min="2273" max="2273" width="14.77734375" bestFit="1" customWidth="1"/>
    <col min="2274" max="2274" width="14.109375" bestFit="1" customWidth="1"/>
    <col min="2275" max="2275" width="12.5546875" bestFit="1" customWidth="1"/>
    <col min="2276" max="2276" width="11.44140625" bestFit="1" customWidth="1"/>
    <col min="2277" max="2277" width="12.5546875" bestFit="1" customWidth="1"/>
    <col min="2278" max="2278" width="12.33203125" bestFit="1" customWidth="1"/>
    <col min="2279" max="2279" width="12.5546875" bestFit="1" customWidth="1"/>
    <col min="2280" max="2280" width="13.44140625" bestFit="1" customWidth="1"/>
    <col min="2281" max="2281" width="11" bestFit="1" customWidth="1"/>
    <col min="2282" max="2282" width="10.88671875" bestFit="1" customWidth="1"/>
    <col min="2283" max="2283" width="12.5546875" bestFit="1" customWidth="1"/>
    <col min="2284" max="2284" width="11.5546875" bestFit="1" customWidth="1"/>
    <col min="2285" max="2285" width="12.33203125" bestFit="1" customWidth="1"/>
    <col min="2286" max="2286" width="9.33203125" bestFit="1" customWidth="1"/>
    <col min="2287" max="2287" width="11.6640625" bestFit="1" customWidth="1"/>
    <col min="2288" max="2288" width="10.77734375" bestFit="1" customWidth="1"/>
    <col min="2289" max="2289" width="9.33203125" bestFit="1" customWidth="1"/>
    <col min="2290" max="2290" width="11.88671875" bestFit="1" customWidth="1"/>
    <col min="2291" max="2291" width="10.33203125" bestFit="1" customWidth="1"/>
    <col min="2292" max="2292" width="17.5546875" bestFit="1" customWidth="1"/>
    <col min="2293" max="2293" width="10.33203125" bestFit="1" customWidth="1"/>
    <col min="2294" max="2294" width="13.44140625" bestFit="1" customWidth="1"/>
    <col min="2295" max="2295" width="11.33203125" bestFit="1" customWidth="1"/>
    <col min="2296" max="2296" width="10.21875" bestFit="1" customWidth="1"/>
    <col min="2297" max="2297" width="11.21875" bestFit="1" customWidth="1"/>
    <col min="2298" max="2298" width="10.5546875" bestFit="1" customWidth="1"/>
    <col min="2299" max="2299" width="10.88671875" bestFit="1" customWidth="1"/>
    <col min="2300" max="2300" width="14.6640625" bestFit="1" customWidth="1"/>
    <col min="2301" max="2301" width="10.21875" bestFit="1" customWidth="1"/>
    <col min="2302" max="2302" width="10.77734375" bestFit="1" customWidth="1"/>
    <col min="2303" max="2303" width="10.88671875" bestFit="1" customWidth="1"/>
    <col min="2304" max="2304" width="12.5546875" bestFit="1" customWidth="1"/>
    <col min="2305" max="2305" width="11.109375" bestFit="1" customWidth="1"/>
    <col min="2306" max="2306" width="13.77734375" bestFit="1" customWidth="1"/>
    <col min="2307" max="2307" width="12.44140625" bestFit="1" customWidth="1"/>
    <col min="2308" max="2308" width="11.33203125" bestFit="1" customWidth="1"/>
    <col min="2309" max="2309" width="11.109375" bestFit="1" customWidth="1"/>
    <col min="2310" max="2310" width="10.33203125" bestFit="1" customWidth="1"/>
    <col min="2311" max="2311" width="10.5546875" bestFit="1" customWidth="1"/>
    <col min="2312" max="2312" width="12.44140625" bestFit="1" customWidth="1"/>
    <col min="2313" max="2313" width="10.5546875" bestFit="1" customWidth="1"/>
    <col min="2314" max="2314" width="9.88671875" bestFit="1" customWidth="1"/>
    <col min="2315" max="2315" width="11.88671875" bestFit="1" customWidth="1"/>
    <col min="2316" max="2316" width="14.21875" bestFit="1" customWidth="1"/>
    <col min="2317" max="2317" width="13.77734375" bestFit="1" customWidth="1"/>
    <col min="2318" max="2318" width="9.88671875" bestFit="1" customWidth="1"/>
    <col min="2319" max="2319" width="16.5546875" bestFit="1" customWidth="1"/>
    <col min="2320" max="2320" width="10.5546875" bestFit="1" customWidth="1"/>
    <col min="2321" max="2321" width="11.77734375" bestFit="1" customWidth="1"/>
    <col min="2322" max="2322" width="13.33203125" bestFit="1" customWidth="1"/>
    <col min="2323" max="2323" width="12" bestFit="1" customWidth="1"/>
    <col min="2324" max="2324" width="10.33203125" bestFit="1" customWidth="1"/>
    <col min="2325" max="2325" width="11.109375" bestFit="1" customWidth="1"/>
    <col min="2326" max="2326" width="10.5546875" bestFit="1" customWidth="1"/>
    <col min="2327" max="2327" width="14.5546875" bestFit="1" customWidth="1"/>
    <col min="2328" max="2328" width="13.109375" bestFit="1" customWidth="1"/>
    <col min="2329" max="2329" width="11.6640625" bestFit="1" customWidth="1"/>
    <col min="2330" max="2330" width="14.77734375" bestFit="1" customWidth="1"/>
    <col min="2331" max="2331" width="13.44140625" bestFit="1" customWidth="1"/>
    <col min="2332" max="2333" width="13.88671875" bestFit="1" customWidth="1"/>
    <col min="2334" max="2334" width="12.77734375" bestFit="1" customWidth="1"/>
    <col min="2335" max="2335" width="11.109375" bestFit="1" customWidth="1"/>
    <col min="2336" max="2336" width="12.6640625" bestFit="1" customWidth="1"/>
    <col min="2337" max="2337" width="9.77734375" bestFit="1" customWidth="1"/>
    <col min="2338" max="2338" width="10.21875" bestFit="1" customWidth="1"/>
    <col min="2339" max="2339" width="10.88671875" bestFit="1" customWidth="1"/>
    <col min="2340" max="2340" width="11.5546875" bestFit="1" customWidth="1"/>
    <col min="2341" max="2341" width="11.77734375" bestFit="1" customWidth="1"/>
    <col min="2342" max="2342" width="13.21875" bestFit="1" customWidth="1"/>
    <col min="2343" max="2343" width="12.6640625" bestFit="1" customWidth="1"/>
    <col min="2344" max="2344" width="10.6640625" bestFit="1" customWidth="1"/>
    <col min="2345" max="2345" width="11.21875" bestFit="1" customWidth="1"/>
    <col min="2346" max="2346" width="10.21875" bestFit="1" customWidth="1"/>
    <col min="2347" max="2347" width="9.44140625" bestFit="1" customWidth="1"/>
    <col min="2348" max="2348" width="9.88671875" bestFit="1" customWidth="1"/>
    <col min="2349" max="2349" width="9.6640625" bestFit="1" customWidth="1"/>
    <col min="2350" max="2350" width="10.77734375" bestFit="1" customWidth="1"/>
    <col min="2351" max="2351" width="10.88671875" bestFit="1" customWidth="1"/>
    <col min="2352" max="2352" width="10.5546875" bestFit="1" customWidth="1"/>
    <col min="2353" max="2353" width="13.33203125" bestFit="1" customWidth="1"/>
    <col min="2354" max="2354" width="13.44140625" bestFit="1" customWidth="1"/>
    <col min="2355" max="2355" width="13.5546875" bestFit="1" customWidth="1"/>
    <col min="2356" max="2356" width="18.77734375" bestFit="1" customWidth="1"/>
    <col min="2357" max="2357" width="14.44140625" bestFit="1" customWidth="1"/>
    <col min="2358" max="2358" width="14.109375" bestFit="1" customWidth="1"/>
    <col min="2359" max="2359" width="13.6640625" bestFit="1" customWidth="1"/>
    <col min="2360" max="2360" width="14.6640625" bestFit="1" customWidth="1"/>
    <col min="2361" max="2361" width="10.5546875" bestFit="1" customWidth="1"/>
    <col min="2362" max="2362" width="10.88671875" bestFit="1" customWidth="1"/>
    <col min="2363" max="2363" width="11.21875" bestFit="1" customWidth="1"/>
    <col min="2364" max="2364" width="11.33203125" bestFit="1" customWidth="1"/>
    <col min="2365" max="2365" width="11.109375" bestFit="1" customWidth="1"/>
    <col min="2366" max="2366" width="12.21875" bestFit="1" customWidth="1"/>
    <col min="2367" max="2367" width="11" bestFit="1" customWidth="1"/>
    <col min="2368" max="2368" width="13.6640625" bestFit="1" customWidth="1"/>
    <col min="2369" max="2369" width="10.88671875" bestFit="1" customWidth="1"/>
    <col min="2370" max="2370" width="12" bestFit="1" customWidth="1"/>
    <col min="2371" max="2371" width="10.109375" bestFit="1" customWidth="1"/>
    <col min="2372" max="2372" width="11.109375" bestFit="1" customWidth="1"/>
    <col min="2373" max="2373" width="13.5546875" bestFit="1" customWidth="1"/>
    <col min="2374" max="2374" width="11.44140625" bestFit="1" customWidth="1"/>
    <col min="2375" max="2375" width="12.77734375" bestFit="1" customWidth="1"/>
    <col min="2376" max="2376" width="10.21875" bestFit="1" customWidth="1"/>
    <col min="2377" max="2377" width="10.33203125" bestFit="1" customWidth="1"/>
    <col min="2378" max="2378" width="12" bestFit="1" customWidth="1"/>
    <col min="2379" max="2379" width="11" bestFit="1" customWidth="1"/>
    <col min="2380" max="2380" width="9.77734375" bestFit="1" customWidth="1"/>
    <col min="2381" max="2381" width="13.5546875" bestFit="1" customWidth="1"/>
    <col min="2382" max="2382" width="15.5546875" bestFit="1" customWidth="1"/>
    <col min="2383" max="2383" width="14" bestFit="1" customWidth="1"/>
    <col min="2384" max="2384" width="14.44140625" bestFit="1" customWidth="1"/>
    <col min="2385" max="2385" width="13.21875" bestFit="1" customWidth="1"/>
    <col min="2386" max="2386" width="12.109375" bestFit="1" customWidth="1"/>
    <col min="2387" max="2387" width="12.33203125" bestFit="1" customWidth="1"/>
    <col min="2388" max="2388" width="10.21875" bestFit="1" customWidth="1"/>
    <col min="2389" max="2389" width="13.5546875" bestFit="1" customWidth="1"/>
    <col min="2390" max="2390" width="12.44140625" bestFit="1" customWidth="1"/>
    <col min="2391" max="2391" width="11.109375" bestFit="1" customWidth="1"/>
    <col min="2392" max="2392" width="11.21875" bestFit="1" customWidth="1"/>
    <col min="2393" max="2393" width="11.109375" bestFit="1" customWidth="1"/>
    <col min="2394" max="2394" width="10.21875" bestFit="1" customWidth="1"/>
    <col min="2395" max="2395" width="12.5546875" bestFit="1" customWidth="1"/>
    <col min="2396" max="2396" width="14.44140625" bestFit="1" customWidth="1"/>
    <col min="2397" max="2397" width="11.33203125" bestFit="1" customWidth="1"/>
    <col min="2398" max="2398" width="13.21875" bestFit="1" customWidth="1"/>
    <col min="2399" max="2399" width="12" bestFit="1" customWidth="1"/>
    <col min="2400" max="2400" width="9.88671875" bestFit="1" customWidth="1"/>
    <col min="2401" max="2401" width="12.109375" bestFit="1" customWidth="1"/>
    <col min="2402" max="2402" width="11" bestFit="1" customWidth="1"/>
    <col min="2403" max="2403" width="10.77734375" bestFit="1" customWidth="1"/>
    <col min="2404" max="2404" width="11" bestFit="1" customWidth="1"/>
    <col min="2405" max="2405" width="13.6640625" bestFit="1" customWidth="1"/>
    <col min="2406" max="2406" width="11.77734375" bestFit="1" customWidth="1"/>
    <col min="2407" max="2407" width="10.88671875" bestFit="1" customWidth="1"/>
    <col min="2408" max="2408" width="11.77734375" bestFit="1" customWidth="1"/>
    <col min="2409" max="2410" width="11.5546875" bestFit="1" customWidth="1"/>
    <col min="2411" max="2411" width="11" bestFit="1" customWidth="1"/>
    <col min="2412" max="2412" width="10.21875" bestFit="1" customWidth="1"/>
    <col min="2413" max="2413" width="11.88671875" bestFit="1" customWidth="1"/>
    <col min="2414" max="2414" width="12.21875" bestFit="1" customWidth="1"/>
    <col min="2415" max="2415" width="14.21875" bestFit="1" customWidth="1"/>
    <col min="2416" max="2416" width="13.6640625" bestFit="1" customWidth="1"/>
    <col min="2417" max="2417" width="10.44140625" bestFit="1" customWidth="1"/>
    <col min="2418" max="2419" width="13.109375" bestFit="1" customWidth="1"/>
    <col min="2420" max="2420" width="15" bestFit="1" customWidth="1"/>
    <col min="2421" max="2421" width="12.44140625" bestFit="1" customWidth="1"/>
    <col min="2422" max="2422" width="9.77734375" bestFit="1" customWidth="1"/>
    <col min="2423" max="2423" width="11.88671875" bestFit="1" customWidth="1"/>
    <col min="2424" max="2424" width="12.21875" bestFit="1" customWidth="1"/>
    <col min="2425" max="2425" width="10" bestFit="1" customWidth="1"/>
    <col min="2426" max="2426" width="11.88671875" bestFit="1" customWidth="1"/>
    <col min="2427" max="2427" width="13.109375" bestFit="1" customWidth="1"/>
    <col min="2428" max="2428" width="10.88671875" bestFit="1" customWidth="1"/>
    <col min="2429" max="2429" width="11.5546875" bestFit="1" customWidth="1"/>
    <col min="2430" max="2430" width="11.44140625" bestFit="1" customWidth="1"/>
    <col min="2431" max="2431" width="11.77734375" bestFit="1" customWidth="1"/>
    <col min="2432" max="2432" width="12" bestFit="1" customWidth="1"/>
    <col min="2433" max="2433" width="13.44140625" bestFit="1" customWidth="1"/>
    <col min="2434" max="2434" width="15.33203125" bestFit="1" customWidth="1"/>
    <col min="2435" max="2435" width="12.109375" bestFit="1" customWidth="1"/>
    <col min="2436" max="2436" width="12.5546875" bestFit="1" customWidth="1"/>
    <col min="2437" max="2437" width="12" bestFit="1" customWidth="1"/>
    <col min="2438" max="2438" width="15.6640625" bestFit="1" customWidth="1"/>
    <col min="2439" max="2439" width="15.88671875" bestFit="1" customWidth="1"/>
    <col min="2440" max="2440" width="14.109375" bestFit="1" customWidth="1"/>
    <col min="2441" max="2441" width="12.33203125" bestFit="1" customWidth="1"/>
    <col min="2442" max="2442" width="9.5546875" bestFit="1" customWidth="1"/>
    <col min="2443" max="2443" width="13.21875" bestFit="1" customWidth="1"/>
    <col min="2444" max="2444" width="16.44140625" bestFit="1" customWidth="1"/>
    <col min="2445" max="2445" width="12.5546875" bestFit="1" customWidth="1"/>
    <col min="2446" max="2446" width="13.44140625" bestFit="1" customWidth="1"/>
    <col min="2447" max="2447" width="12.44140625" bestFit="1" customWidth="1"/>
    <col min="2448" max="2448" width="13.44140625" bestFit="1" customWidth="1"/>
    <col min="2449" max="2449" width="14.21875" bestFit="1" customWidth="1"/>
    <col min="2450" max="2450" width="12.5546875" bestFit="1" customWidth="1"/>
    <col min="2451" max="2451" width="14.5546875" bestFit="1" customWidth="1"/>
    <col min="2452" max="2452" width="14.44140625" bestFit="1" customWidth="1"/>
    <col min="2453" max="2453" width="13.44140625" bestFit="1" customWidth="1"/>
    <col min="2454" max="2454" width="16.33203125" bestFit="1" customWidth="1"/>
    <col min="2455" max="2455" width="13.44140625" bestFit="1" customWidth="1"/>
    <col min="2456" max="2456" width="13.88671875" bestFit="1" customWidth="1"/>
    <col min="2457" max="2457" width="15" bestFit="1" customWidth="1"/>
    <col min="2458" max="2458" width="12.109375" bestFit="1" customWidth="1"/>
    <col min="2459" max="2459" width="16.5546875" bestFit="1" customWidth="1"/>
    <col min="2460" max="2460" width="14" bestFit="1" customWidth="1"/>
    <col min="2461" max="2461" width="13.88671875" bestFit="1" customWidth="1"/>
    <col min="2462" max="2462" width="13.5546875" bestFit="1" customWidth="1"/>
    <col min="2463" max="2463" width="15.109375" bestFit="1" customWidth="1"/>
    <col min="2464" max="2464" width="11.6640625" bestFit="1" customWidth="1"/>
    <col min="2465" max="2465" width="12.6640625" bestFit="1" customWidth="1"/>
    <col min="2466" max="2466" width="16.109375" bestFit="1" customWidth="1"/>
    <col min="2467" max="2467" width="12.33203125" bestFit="1" customWidth="1"/>
    <col min="2468" max="2468" width="14.6640625" bestFit="1" customWidth="1"/>
    <col min="2469" max="2469" width="13.44140625" bestFit="1" customWidth="1"/>
    <col min="2470" max="2470" width="16.33203125" bestFit="1" customWidth="1"/>
    <col min="2471" max="2471" width="14.33203125" bestFit="1" customWidth="1"/>
    <col min="2472" max="2472" width="14.6640625" bestFit="1" customWidth="1"/>
    <col min="2473" max="2473" width="13.21875" bestFit="1" customWidth="1"/>
    <col min="2474" max="2474" width="14.21875" bestFit="1" customWidth="1"/>
    <col min="2475" max="2475" width="11.5546875" bestFit="1" customWidth="1"/>
    <col min="2476" max="2476" width="13.5546875" bestFit="1" customWidth="1"/>
    <col min="2477" max="2477" width="9.77734375" bestFit="1" customWidth="1"/>
    <col min="2478" max="2478" width="14.21875" bestFit="1" customWidth="1"/>
    <col min="2479" max="2479" width="13.109375" bestFit="1" customWidth="1"/>
    <col min="2480" max="2480" width="12.5546875" bestFit="1" customWidth="1"/>
    <col min="2481" max="2481" width="9.33203125" bestFit="1" customWidth="1"/>
    <col min="2482" max="2482" width="12" bestFit="1" customWidth="1"/>
    <col min="2483" max="2483" width="10.88671875" bestFit="1" customWidth="1"/>
    <col min="2484" max="2484" width="9.88671875" bestFit="1" customWidth="1"/>
    <col min="2485" max="2485" width="13.44140625" bestFit="1" customWidth="1"/>
    <col min="2486" max="2486" width="9.21875" bestFit="1" customWidth="1"/>
    <col min="2487" max="2487" width="14.109375" bestFit="1" customWidth="1"/>
    <col min="2488" max="2488" width="10.88671875" bestFit="1" customWidth="1"/>
    <col min="2489" max="2489" width="11.109375" bestFit="1" customWidth="1"/>
    <col min="2490" max="2490" width="13.21875" bestFit="1" customWidth="1"/>
    <col min="2491" max="2491" width="10.5546875" bestFit="1" customWidth="1"/>
    <col min="2492" max="2492" width="13.44140625" bestFit="1" customWidth="1"/>
    <col min="2493" max="2493" width="11.33203125" bestFit="1" customWidth="1"/>
    <col min="2494" max="2494" width="12.5546875" bestFit="1" customWidth="1"/>
    <col min="2495" max="2495" width="12" bestFit="1" customWidth="1"/>
    <col min="2496" max="2496" width="11.5546875" bestFit="1" customWidth="1"/>
    <col min="2497" max="2497" width="13.44140625" bestFit="1" customWidth="1"/>
    <col min="2498" max="2498" width="11.77734375" bestFit="1" customWidth="1"/>
    <col min="2499" max="2499" width="14.88671875" bestFit="1" customWidth="1"/>
    <col min="2500" max="2500" width="11.44140625" bestFit="1" customWidth="1"/>
    <col min="2501" max="2501" width="13.21875" bestFit="1" customWidth="1"/>
    <col min="2502" max="2502" width="12.5546875" bestFit="1" customWidth="1"/>
    <col min="2503" max="2503" width="13.88671875" bestFit="1" customWidth="1"/>
    <col min="2504" max="2504" width="9.88671875" bestFit="1" customWidth="1"/>
    <col min="2505" max="2505" width="12.109375" bestFit="1" customWidth="1"/>
    <col min="2506" max="2506" width="13.77734375" bestFit="1" customWidth="1"/>
    <col min="2507" max="2507" width="13.44140625" bestFit="1" customWidth="1"/>
    <col min="2508" max="2508" width="11.33203125" bestFit="1" customWidth="1"/>
    <col min="2509" max="2509" width="12.5546875" bestFit="1" customWidth="1"/>
    <col min="2510" max="2510" width="15.6640625" bestFit="1" customWidth="1"/>
    <col min="2511" max="2511" width="11.88671875" bestFit="1" customWidth="1"/>
    <col min="2512" max="2512" width="14.5546875" bestFit="1" customWidth="1"/>
    <col min="2513" max="2513" width="12.44140625" bestFit="1" customWidth="1"/>
    <col min="2514" max="2514" width="12" bestFit="1" customWidth="1"/>
    <col min="2515" max="2515" width="12.109375" bestFit="1" customWidth="1"/>
    <col min="2516" max="2516" width="13.33203125" bestFit="1" customWidth="1"/>
    <col min="2517" max="2517" width="15.44140625" bestFit="1" customWidth="1"/>
    <col min="2518" max="2518" width="10.88671875" bestFit="1" customWidth="1"/>
    <col min="2519" max="2519" width="12.6640625" bestFit="1" customWidth="1"/>
    <col min="2520" max="2520" width="10.5546875" bestFit="1" customWidth="1"/>
    <col min="2521" max="2521" width="12.77734375" bestFit="1" customWidth="1"/>
    <col min="2522" max="2522" width="10.5546875" bestFit="1" customWidth="1"/>
    <col min="2523" max="2523" width="11.109375" bestFit="1" customWidth="1"/>
    <col min="2524" max="2524" width="12.5546875" bestFit="1" customWidth="1"/>
    <col min="2525" max="2525" width="11.6640625" bestFit="1" customWidth="1"/>
    <col min="2526" max="2526" width="11.44140625" bestFit="1" customWidth="1"/>
    <col min="2527" max="2527" width="11.33203125" bestFit="1" customWidth="1"/>
    <col min="2528" max="2528" width="13.77734375" bestFit="1" customWidth="1"/>
    <col min="2529" max="2529" width="14" bestFit="1" customWidth="1"/>
    <col min="2530" max="2530" width="10.5546875" bestFit="1" customWidth="1"/>
    <col min="2531" max="2531" width="13.44140625" bestFit="1" customWidth="1"/>
    <col min="2532" max="2532" width="11.21875" bestFit="1" customWidth="1"/>
    <col min="2533" max="2533" width="12.5546875" bestFit="1" customWidth="1"/>
    <col min="2534" max="2534" width="15.33203125" bestFit="1" customWidth="1"/>
    <col min="2535" max="2535" width="12.33203125" bestFit="1" customWidth="1"/>
    <col min="2536" max="2536" width="10.6640625" bestFit="1" customWidth="1"/>
    <col min="2537" max="2537" width="11.109375" bestFit="1" customWidth="1"/>
    <col min="2538" max="2538" width="11.5546875" bestFit="1" customWidth="1"/>
    <col min="2539" max="2539" width="13.109375" bestFit="1" customWidth="1"/>
    <col min="2540" max="2540" width="11.44140625" bestFit="1" customWidth="1"/>
    <col min="2541" max="2541" width="11.5546875" bestFit="1" customWidth="1"/>
    <col min="2542" max="2542" width="12.5546875" bestFit="1" customWidth="1"/>
    <col min="2543" max="2543" width="11.6640625" bestFit="1" customWidth="1"/>
    <col min="2544" max="2544" width="13.33203125" bestFit="1" customWidth="1"/>
    <col min="2545" max="2545" width="10.44140625" bestFit="1" customWidth="1"/>
    <col min="2546" max="2546" width="11.21875" bestFit="1" customWidth="1"/>
    <col min="2547" max="2547" width="13.88671875" bestFit="1" customWidth="1"/>
    <col min="2548" max="2548" width="15.21875" bestFit="1" customWidth="1"/>
    <col min="2549" max="2549" width="14.6640625" bestFit="1" customWidth="1"/>
    <col min="2550" max="2550" width="13.21875" bestFit="1" customWidth="1"/>
    <col min="2551" max="2551" width="12.21875" bestFit="1" customWidth="1"/>
    <col min="2552" max="2552" width="16" bestFit="1" customWidth="1"/>
    <col min="2553" max="2553" width="13.44140625" bestFit="1" customWidth="1"/>
    <col min="2554" max="2554" width="12" bestFit="1" customWidth="1"/>
    <col min="2555" max="2555" width="13.88671875" bestFit="1" customWidth="1"/>
    <col min="2556" max="2556" width="14.77734375" bestFit="1" customWidth="1"/>
    <col min="2557" max="2557" width="15.21875" bestFit="1" customWidth="1"/>
    <col min="2558" max="2558" width="18.33203125" bestFit="1" customWidth="1"/>
    <col min="2559" max="2559" width="14.109375" bestFit="1" customWidth="1"/>
    <col min="2560" max="2560" width="11.77734375" bestFit="1" customWidth="1"/>
    <col min="2561" max="2561" width="11.21875" bestFit="1" customWidth="1"/>
    <col min="2562" max="2562" width="12.33203125" bestFit="1" customWidth="1"/>
    <col min="2563" max="2563" width="16.5546875" bestFit="1" customWidth="1"/>
    <col min="2564" max="2564" width="11.6640625" bestFit="1" customWidth="1"/>
    <col min="2565" max="2565" width="13.6640625" bestFit="1" customWidth="1"/>
    <col min="2566" max="2566" width="12.21875" bestFit="1" customWidth="1"/>
    <col min="2567" max="2567" width="15.44140625" bestFit="1" customWidth="1"/>
    <col min="2568" max="2568" width="13.88671875" bestFit="1" customWidth="1"/>
    <col min="2569" max="2569" width="10.88671875" bestFit="1" customWidth="1"/>
    <col min="2570" max="2570" width="9.5546875" bestFit="1" customWidth="1"/>
    <col min="2571" max="2571" width="11.33203125" bestFit="1" customWidth="1"/>
    <col min="2572" max="2572" width="12.88671875" bestFit="1" customWidth="1"/>
    <col min="2573" max="2573" width="11.5546875" bestFit="1" customWidth="1"/>
    <col min="2574" max="2574" width="13.109375" bestFit="1" customWidth="1"/>
    <col min="2575" max="2575" width="14.21875" bestFit="1" customWidth="1"/>
    <col min="2576" max="2576" width="16.109375" bestFit="1" customWidth="1"/>
    <col min="2577" max="2577" width="17.33203125" bestFit="1" customWidth="1"/>
    <col min="2578" max="2578" width="14.5546875" bestFit="1" customWidth="1"/>
    <col min="2579" max="2579" width="14.44140625" bestFit="1" customWidth="1"/>
    <col min="2580" max="2580" width="11.21875" bestFit="1" customWidth="1"/>
    <col min="2581" max="2581" width="9.77734375" bestFit="1" customWidth="1"/>
    <col min="2582" max="2582" width="10.88671875" bestFit="1" customWidth="1"/>
    <col min="2583" max="2583" width="10.6640625" bestFit="1" customWidth="1"/>
    <col min="2584" max="2584" width="13.33203125" bestFit="1" customWidth="1"/>
    <col min="2585" max="2585" width="13.21875" bestFit="1" customWidth="1"/>
    <col min="2586" max="2586" width="11.109375" bestFit="1" customWidth="1"/>
    <col min="2587" max="2587" width="12.6640625" bestFit="1" customWidth="1"/>
    <col min="2588" max="2588" width="13.44140625" bestFit="1" customWidth="1"/>
    <col min="2589" max="2589" width="15.33203125" bestFit="1" customWidth="1"/>
    <col min="2590" max="2590" width="12.88671875" bestFit="1" customWidth="1"/>
    <col min="2591" max="2591" width="10.33203125" bestFit="1" customWidth="1"/>
    <col min="2592" max="2592" width="12.5546875" bestFit="1" customWidth="1"/>
    <col min="2593" max="2593" width="10.5546875" bestFit="1" customWidth="1"/>
    <col min="2594" max="2594" width="9.88671875" bestFit="1" customWidth="1"/>
    <col min="2595" max="2595" width="15.109375" bestFit="1" customWidth="1"/>
    <col min="2596" max="2596" width="11.109375" bestFit="1" customWidth="1"/>
    <col min="2597" max="2597" width="9.5546875" bestFit="1" customWidth="1"/>
    <col min="2598" max="2598" width="12.44140625" bestFit="1" customWidth="1"/>
    <col min="2599" max="2599" width="12.5546875" bestFit="1" customWidth="1"/>
    <col min="2600" max="2600" width="11.33203125" bestFit="1" customWidth="1"/>
    <col min="2601" max="2601" width="11.5546875" bestFit="1" customWidth="1"/>
    <col min="2602" max="2602" width="13.44140625" bestFit="1" customWidth="1"/>
    <col min="2603" max="2603" width="13.88671875" bestFit="1" customWidth="1"/>
    <col min="2604" max="2604" width="9.77734375" bestFit="1" customWidth="1"/>
    <col min="2605" max="2605" width="11.109375" bestFit="1" customWidth="1"/>
    <col min="2606" max="2606" width="9.88671875" bestFit="1" customWidth="1"/>
    <col min="2607" max="2607" width="15.5546875" bestFit="1" customWidth="1"/>
    <col min="2608" max="2608" width="9.88671875" bestFit="1" customWidth="1"/>
    <col min="2609" max="2609" width="12.88671875" bestFit="1" customWidth="1"/>
    <col min="2610" max="2610" width="13.6640625" bestFit="1" customWidth="1"/>
    <col min="2611" max="2611" width="11.6640625" bestFit="1" customWidth="1"/>
    <col min="2612" max="2612" width="12.109375" bestFit="1" customWidth="1"/>
    <col min="2613" max="2613" width="11.88671875" bestFit="1" customWidth="1"/>
    <col min="2614" max="2614" width="14.77734375" bestFit="1" customWidth="1"/>
    <col min="2615" max="2615" width="17" bestFit="1" customWidth="1"/>
    <col min="2616" max="2617" width="17.21875" bestFit="1" customWidth="1"/>
    <col min="2618" max="2618" width="15.33203125" bestFit="1" customWidth="1"/>
    <col min="2619" max="2619" width="9.109375" bestFit="1" customWidth="1"/>
    <col min="2620" max="2620" width="9.33203125" bestFit="1" customWidth="1"/>
    <col min="2621" max="2621" width="10" bestFit="1" customWidth="1"/>
    <col min="2622" max="2622" width="10.88671875" bestFit="1" customWidth="1"/>
    <col min="2623" max="2623" width="15.6640625" bestFit="1" customWidth="1"/>
    <col min="2624" max="2624" width="13.44140625" bestFit="1" customWidth="1"/>
    <col min="2625" max="2625" width="12.6640625" bestFit="1" customWidth="1"/>
    <col min="2626" max="2626" width="14.88671875" bestFit="1" customWidth="1"/>
    <col min="2627" max="2627" width="15.5546875" bestFit="1" customWidth="1"/>
    <col min="2628" max="2629" width="13.21875" bestFit="1" customWidth="1"/>
    <col min="2630" max="2630" width="11.109375" bestFit="1" customWidth="1"/>
    <col min="2631" max="2631" width="12.33203125" bestFit="1" customWidth="1"/>
    <col min="2632" max="2632" width="13.33203125" bestFit="1" customWidth="1"/>
    <col min="2633" max="2633" width="14.44140625" bestFit="1" customWidth="1"/>
    <col min="2634" max="2634" width="11.77734375" bestFit="1" customWidth="1"/>
    <col min="2635" max="2635" width="11.6640625" bestFit="1" customWidth="1"/>
    <col min="2636" max="2636" width="14.5546875" bestFit="1" customWidth="1"/>
    <col min="2637" max="2637" width="13.88671875" bestFit="1" customWidth="1"/>
    <col min="2638" max="2638" width="12.5546875" bestFit="1" customWidth="1"/>
    <col min="2639" max="2639" width="13.44140625" bestFit="1" customWidth="1"/>
    <col min="2640" max="2641" width="12" bestFit="1" customWidth="1"/>
    <col min="2642" max="2642" width="14.33203125" bestFit="1" customWidth="1"/>
    <col min="2643" max="2643" width="13.88671875" bestFit="1" customWidth="1"/>
    <col min="2644" max="2644" width="13.109375" bestFit="1" customWidth="1"/>
    <col min="2645" max="2645" width="11.33203125" bestFit="1" customWidth="1"/>
    <col min="2646" max="2646" width="15.88671875" bestFit="1" customWidth="1"/>
    <col min="2647" max="2647" width="13.21875" bestFit="1" customWidth="1"/>
    <col min="2648" max="2648" width="14.109375" bestFit="1" customWidth="1"/>
    <col min="2649" max="2649" width="14" bestFit="1" customWidth="1"/>
    <col min="2650" max="2650" width="11.6640625" bestFit="1" customWidth="1"/>
    <col min="2651" max="2651" width="12.21875" bestFit="1" customWidth="1"/>
    <col min="2652" max="2652" width="14.88671875" bestFit="1" customWidth="1"/>
    <col min="2653" max="2653" width="11.109375" bestFit="1" customWidth="1"/>
    <col min="2654" max="2654" width="11.33203125" bestFit="1" customWidth="1"/>
    <col min="2655" max="2655" width="11.6640625" bestFit="1" customWidth="1"/>
    <col min="2656" max="2656" width="10.44140625" bestFit="1" customWidth="1"/>
    <col min="2657" max="2657" width="11.109375" bestFit="1" customWidth="1"/>
    <col min="2658" max="2658" width="9.88671875" bestFit="1" customWidth="1"/>
    <col min="2659" max="2659" width="11.21875" bestFit="1" customWidth="1"/>
    <col min="2660" max="2660" width="11.33203125" bestFit="1" customWidth="1"/>
    <col min="2661" max="2661" width="13.44140625" bestFit="1" customWidth="1"/>
    <col min="2662" max="2662" width="10.6640625" bestFit="1" customWidth="1"/>
    <col min="2663" max="2663" width="13.6640625" bestFit="1" customWidth="1"/>
    <col min="2664" max="2664" width="14.44140625" bestFit="1" customWidth="1"/>
    <col min="2665" max="2665" width="15.33203125" bestFit="1" customWidth="1"/>
    <col min="2666" max="2666" width="12.77734375" bestFit="1" customWidth="1"/>
    <col min="2667" max="2667" width="9.33203125" bestFit="1" customWidth="1"/>
    <col min="2668" max="2668" width="10.33203125" bestFit="1" customWidth="1"/>
    <col min="2669" max="2669" width="13.5546875" bestFit="1" customWidth="1"/>
    <col min="2670" max="2670" width="12.88671875" bestFit="1" customWidth="1"/>
    <col min="2671" max="2671" width="14.6640625" bestFit="1" customWidth="1"/>
    <col min="2672" max="2672" width="13.6640625" bestFit="1" customWidth="1"/>
    <col min="2673" max="2673" width="13.33203125" bestFit="1" customWidth="1"/>
    <col min="2674" max="2674" width="13.6640625" bestFit="1" customWidth="1"/>
    <col min="2675" max="2675" width="12.21875" bestFit="1" customWidth="1"/>
    <col min="2676" max="2676" width="12.6640625" bestFit="1" customWidth="1"/>
    <col min="2677" max="2677" width="14.33203125" bestFit="1" customWidth="1"/>
    <col min="2678" max="2678" width="12.109375" bestFit="1" customWidth="1"/>
    <col min="2679" max="2679" width="15.5546875" bestFit="1" customWidth="1"/>
    <col min="2680" max="2680" width="15.21875" bestFit="1" customWidth="1"/>
    <col min="2681" max="2681" width="14.21875" bestFit="1" customWidth="1"/>
    <col min="2682" max="2682" width="17" bestFit="1" customWidth="1"/>
    <col min="2683" max="2683" width="15.5546875" bestFit="1" customWidth="1"/>
    <col min="2684" max="2684" width="10.88671875" bestFit="1" customWidth="1"/>
    <col min="2685" max="2685" width="14.5546875" bestFit="1" customWidth="1"/>
    <col min="2686" max="2686" width="14.88671875" bestFit="1" customWidth="1"/>
    <col min="2687" max="2687" width="14.44140625" bestFit="1" customWidth="1"/>
    <col min="2688" max="2688" width="14.5546875" bestFit="1" customWidth="1"/>
    <col min="2689" max="2689" width="12.5546875" bestFit="1" customWidth="1"/>
    <col min="2690" max="2690" width="12.6640625" bestFit="1" customWidth="1"/>
    <col min="2691" max="2691" width="13.109375" bestFit="1" customWidth="1"/>
    <col min="2692" max="2692" width="12.77734375" bestFit="1" customWidth="1"/>
    <col min="2693" max="2693" width="14.5546875" bestFit="1" customWidth="1"/>
    <col min="2694" max="2694" width="12.5546875" bestFit="1" customWidth="1"/>
    <col min="2695" max="2696" width="13.5546875" bestFit="1" customWidth="1"/>
    <col min="2697" max="2697" width="12.88671875" bestFit="1" customWidth="1"/>
    <col min="2698" max="2698" width="12.77734375" bestFit="1" customWidth="1"/>
    <col min="2699" max="2700" width="12.44140625" bestFit="1" customWidth="1"/>
    <col min="2701" max="2701" width="13.109375" bestFit="1" customWidth="1"/>
    <col min="2702" max="2702" width="15.5546875" bestFit="1" customWidth="1"/>
    <col min="2703" max="2703" width="16" bestFit="1" customWidth="1"/>
    <col min="2704" max="2704" width="19" bestFit="1" customWidth="1"/>
    <col min="2705" max="2705" width="13.77734375" bestFit="1" customWidth="1"/>
    <col min="2706" max="2706" width="14.88671875" bestFit="1" customWidth="1"/>
    <col min="2707" max="2707" width="18.33203125" bestFit="1" customWidth="1"/>
    <col min="2708" max="2708" width="19.109375" bestFit="1" customWidth="1"/>
    <col min="2709" max="2709" width="20.5546875" bestFit="1" customWidth="1"/>
    <col min="2710" max="2710" width="13.5546875" bestFit="1" customWidth="1"/>
    <col min="2711" max="2711" width="14.6640625" bestFit="1" customWidth="1"/>
    <col min="2712" max="2712" width="19.6640625" bestFit="1" customWidth="1"/>
    <col min="2713" max="2713" width="21.6640625" bestFit="1" customWidth="1"/>
    <col min="2714" max="2714" width="18.77734375" bestFit="1" customWidth="1"/>
    <col min="2715" max="2715" width="18.109375" bestFit="1" customWidth="1"/>
    <col min="2716" max="2716" width="14.44140625" bestFit="1" customWidth="1"/>
    <col min="2717" max="2717" width="17.6640625" bestFit="1" customWidth="1"/>
    <col min="2718" max="2718" width="15.88671875" bestFit="1" customWidth="1"/>
    <col min="2719" max="2719" width="18" bestFit="1" customWidth="1"/>
    <col min="2720" max="2720" width="13.6640625" bestFit="1" customWidth="1"/>
    <col min="2721" max="2721" width="16" bestFit="1" customWidth="1"/>
    <col min="2722" max="2722" width="12.5546875" bestFit="1" customWidth="1"/>
    <col min="2723" max="2723" width="16.88671875" bestFit="1" customWidth="1"/>
    <col min="2724" max="2724" width="14.21875" bestFit="1" customWidth="1"/>
    <col min="2725" max="2725" width="13.44140625" bestFit="1" customWidth="1"/>
    <col min="2726" max="2726" width="14" bestFit="1" customWidth="1"/>
    <col min="2727" max="2727" width="17.44140625" bestFit="1" customWidth="1"/>
    <col min="2728" max="2728" width="14.88671875" bestFit="1" customWidth="1"/>
    <col min="2729" max="2729" width="14" bestFit="1" customWidth="1"/>
    <col min="2730" max="2730" width="19" bestFit="1" customWidth="1"/>
    <col min="2731" max="2731" width="14.109375" bestFit="1" customWidth="1"/>
    <col min="2732" max="2732" width="16.33203125" bestFit="1" customWidth="1"/>
    <col min="2733" max="2733" width="18.88671875" bestFit="1" customWidth="1"/>
    <col min="2734" max="2734" width="14.77734375" bestFit="1" customWidth="1"/>
    <col min="2735" max="2735" width="15.33203125" bestFit="1" customWidth="1"/>
    <col min="2736" max="2736" width="16.33203125" bestFit="1" customWidth="1"/>
    <col min="2737" max="2737" width="15.88671875" bestFit="1" customWidth="1"/>
    <col min="2738" max="2738" width="17.6640625" bestFit="1" customWidth="1"/>
    <col min="2739" max="2739" width="14.88671875" bestFit="1" customWidth="1"/>
    <col min="2740" max="2740" width="14.109375" bestFit="1" customWidth="1"/>
    <col min="2741" max="2741" width="16.109375" bestFit="1" customWidth="1"/>
    <col min="2742" max="2742" width="17.77734375" bestFit="1" customWidth="1"/>
    <col min="2743" max="2743" width="20.21875" bestFit="1" customWidth="1"/>
    <col min="2744" max="2744" width="15.21875" bestFit="1" customWidth="1"/>
    <col min="2745" max="2745" width="19.5546875" bestFit="1" customWidth="1"/>
    <col min="2746" max="2746" width="20.5546875" bestFit="1" customWidth="1"/>
    <col min="2747" max="2747" width="19.33203125" bestFit="1" customWidth="1"/>
    <col min="2748" max="2748" width="15.33203125" bestFit="1" customWidth="1"/>
    <col min="2749" max="2749" width="20.33203125" bestFit="1" customWidth="1"/>
    <col min="2750" max="2750" width="17.88671875" bestFit="1" customWidth="1"/>
    <col min="2751" max="2751" width="11" bestFit="1" customWidth="1"/>
    <col min="2752" max="2752" width="13.21875" bestFit="1" customWidth="1"/>
    <col min="2753" max="2753" width="17.33203125" bestFit="1" customWidth="1"/>
    <col min="2754" max="2755" width="14.5546875" bestFit="1" customWidth="1"/>
    <col min="2756" max="2756" width="16.109375" bestFit="1" customWidth="1"/>
    <col min="2757" max="2757" width="18.5546875" bestFit="1" customWidth="1"/>
    <col min="2758" max="2758" width="15.44140625" bestFit="1" customWidth="1"/>
    <col min="2759" max="2759" width="17.5546875" bestFit="1" customWidth="1"/>
    <col min="2760" max="2760" width="16.77734375" bestFit="1" customWidth="1"/>
    <col min="2761" max="2761" width="15.88671875" bestFit="1" customWidth="1"/>
    <col min="2762" max="2762" width="14.88671875" bestFit="1" customWidth="1"/>
    <col min="2763" max="2763" width="10.44140625" bestFit="1" customWidth="1"/>
    <col min="2764" max="2764" width="12.6640625" bestFit="1" customWidth="1"/>
    <col min="2765" max="2765" width="10.21875" bestFit="1" customWidth="1"/>
    <col min="2766" max="2766" width="10.109375" bestFit="1" customWidth="1"/>
    <col min="2767" max="2767" width="15.109375" bestFit="1" customWidth="1"/>
    <col min="2768" max="2768" width="10.77734375" bestFit="1" customWidth="1"/>
    <col min="2769" max="2769" width="9.5546875" bestFit="1" customWidth="1"/>
    <col min="2770" max="2770" width="11.6640625" bestFit="1" customWidth="1"/>
    <col min="2771" max="2771" width="11.21875" bestFit="1" customWidth="1"/>
    <col min="2772" max="2772" width="12.33203125" bestFit="1" customWidth="1"/>
    <col min="2773" max="2773" width="12.21875" bestFit="1" customWidth="1"/>
    <col min="2774" max="2774" width="12.6640625" bestFit="1" customWidth="1"/>
    <col min="2775" max="2775" width="12.44140625" bestFit="1" customWidth="1"/>
    <col min="2776" max="2776" width="12.6640625" bestFit="1" customWidth="1"/>
    <col min="2777" max="2777" width="11.5546875" bestFit="1" customWidth="1"/>
    <col min="2778" max="2778" width="12.44140625" bestFit="1" customWidth="1"/>
    <col min="2779" max="2779" width="12.21875" bestFit="1" customWidth="1"/>
    <col min="2780" max="2780" width="13.21875" bestFit="1" customWidth="1"/>
    <col min="2781" max="2781" width="14.77734375" bestFit="1" customWidth="1"/>
    <col min="2782" max="2782" width="10.21875" bestFit="1" customWidth="1"/>
    <col min="2783" max="2783" width="12.109375" bestFit="1" customWidth="1"/>
    <col min="2784" max="2784" width="11.109375" bestFit="1" customWidth="1"/>
    <col min="2785" max="2785" width="12" bestFit="1" customWidth="1"/>
    <col min="2786" max="2786" width="9.6640625" bestFit="1" customWidth="1"/>
    <col min="2787" max="2788" width="13.21875" bestFit="1" customWidth="1"/>
    <col min="2789" max="2789" width="13.6640625" bestFit="1" customWidth="1"/>
    <col min="2790" max="2790" width="10.6640625" bestFit="1" customWidth="1"/>
    <col min="2791" max="2791" width="14" bestFit="1" customWidth="1"/>
    <col min="2792" max="2792" width="11" bestFit="1" customWidth="1"/>
    <col min="2793" max="2793" width="14.5546875" bestFit="1" customWidth="1"/>
    <col min="2794" max="2794" width="7.44140625" bestFit="1" customWidth="1"/>
    <col min="2795" max="2795" width="13.109375" bestFit="1" customWidth="1"/>
    <col min="2796" max="2796" width="11.21875" bestFit="1" customWidth="1"/>
    <col min="2797" max="2797" width="11.6640625" bestFit="1" customWidth="1"/>
    <col min="2798" max="2798" width="13.77734375" bestFit="1" customWidth="1"/>
    <col min="2799" max="2799" width="12.77734375" bestFit="1" customWidth="1"/>
    <col min="2800" max="2800" width="16.6640625" bestFit="1" customWidth="1"/>
    <col min="2801" max="2801" width="16" bestFit="1" customWidth="1"/>
    <col min="2802" max="2802" width="17.88671875" bestFit="1" customWidth="1"/>
    <col min="2803" max="2803" width="12.21875" bestFit="1" customWidth="1"/>
    <col min="2804" max="2804" width="13.6640625" bestFit="1" customWidth="1"/>
    <col min="2805" max="2805" width="13.5546875" bestFit="1" customWidth="1"/>
    <col min="2806" max="2806" width="13.33203125" bestFit="1" customWidth="1"/>
    <col min="2807" max="2807" width="14" bestFit="1" customWidth="1"/>
    <col min="2808" max="2809" width="14.21875" bestFit="1" customWidth="1"/>
    <col min="2810" max="2810" width="12.109375" bestFit="1" customWidth="1"/>
    <col min="2811" max="2811" width="11.109375" bestFit="1" customWidth="1"/>
    <col min="2812" max="2812" width="12.44140625" bestFit="1" customWidth="1"/>
    <col min="2813" max="2813" width="16.77734375" bestFit="1" customWidth="1"/>
    <col min="2814" max="2814" width="12.33203125" bestFit="1" customWidth="1"/>
    <col min="2815" max="2815" width="14.5546875" bestFit="1" customWidth="1"/>
    <col min="2816" max="2816" width="11.77734375" bestFit="1" customWidth="1"/>
    <col min="2817" max="2817" width="15.88671875" bestFit="1" customWidth="1"/>
    <col min="2818" max="2818" width="15.77734375" bestFit="1" customWidth="1"/>
    <col min="2819" max="2819" width="12.5546875" bestFit="1" customWidth="1"/>
    <col min="2820" max="2820" width="14.109375" bestFit="1" customWidth="1"/>
    <col min="2821" max="2821" width="13.21875" bestFit="1" customWidth="1"/>
    <col min="2822" max="2822" width="14.6640625" bestFit="1" customWidth="1"/>
    <col min="2823" max="2823" width="13.88671875" bestFit="1" customWidth="1"/>
    <col min="2824" max="2824" width="13.5546875" bestFit="1" customWidth="1"/>
    <col min="2825" max="2825" width="12.44140625" bestFit="1" customWidth="1"/>
    <col min="2826" max="2826" width="16.6640625" bestFit="1" customWidth="1"/>
    <col min="2827" max="2827" width="19.109375" bestFit="1" customWidth="1"/>
    <col min="2828" max="2829" width="11.44140625" bestFit="1" customWidth="1"/>
    <col min="2830" max="2830" width="11.77734375" bestFit="1" customWidth="1"/>
    <col min="2831" max="2831" width="11.44140625" bestFit="1" customWidth="1"/>
    <col min="2832" max="2832" width="14.21875" bestFit="1" customWidth="1"/>
    <col min="2833" max="2833" width="15.5546875" bestFit="1" customWidth="1"/>
    <col min="2834" max="2834" width="10.33203125" bestFit="1" customWidth="1"/>
    <col min="2835" max="2835" width="10.77734375" bestFit="1" customWidth="1"/>
    <col min="2836" max="2836" width="11.33203125" bestFit="1" customWidth="1"/>
    <col min="2837" max="2837" width="12.44140625" bestFit="1" customWidth="1"/>
    <col min="2838" max="2838" width="10.77734375" bestFit="1" customWidth="1"/>
    <col min="2839" max="2839" width="15" bestFit="1" customWidth="1"/>
    <col min="2840" max="2840" width="17.6640625" bestFit="1" customWidth="1"/>
    <col min="2841" max="2841" width="13.44140625" bestFit="1" customWidth="1"/>
    <col min="2842" max="2842" width="17" bestFit="1" customWidth="1"/>
    <col min="2843" max="2843" width="13.77734375" bestFit="1" customWidth="1"/>
    <col min="2844" max="2844" width="15.88671875" bestFit="1" customWidth="1"/>
    <col min="2845" max="2845" width="14.88671875" bestFit="1" customWidth="1"/>
    <col min="2846" max="2846" width="14.5546875" bestFit="1" customWidth="1"/>
    <col min="2847" max="2847" width="13.88671875" bestFit="1" customWidth="1"/>
    <col min="2848" max="2848" width="14.6640625" bestFit="1" customWidth="1"/>
    <col min="2849" max="2849" width="15.5546875" bestFit="1" customWidth="1"/>
    <col min="2850" max="2850" width="13.6640625" bestFit="1" customWidth="1"/>
    <col min="2851" max="2851" width="16.6640625" bestFit="1" customWidth="1"/>
    <col min="2852" max="2852" width="15" bestFit="1" customWidth="1"/>
    <col min="2853" max="2853" width="16.33203125" bestFit="1" customWidth="1"/>
    <col min="2854" max="2854" width="13.44140625" bestFit="1" customWidth="1"/>
    <col min="2855" max="2855" width="12.6640625" bestFit="1" customWidth="1"/>
    <col min="2856" max="2856" width="14" bestFit="1" customWidth="1"/>
    <col min="2857" max="2857" width="18" bestFit="1" customWidth="1"/>
    <col min="2858" max="2858" width="16.33203125" bestFit="1" customWidth="1"/>
    <col min="2859" max="2859" width="18.21875" bestFit="1" customWidth="1"/>
    <col min="2860" max="2860" width="15" bestFit="1" customWidth="1"/>
    <col min="2861" max="2861" width="18.33203125" bestFit="1" customWidth="1"/>
    <col min="2862" max="2862" width="15.5546875" bestFit="1" customWidth="1"/>
    <col min="2863" max="2863" width="12.5546875" bestFit="1" customWidth="1"/>
    <col min="2864" max="2864" width="14.77734375" bestFit="1" customWidth="1"/>
    <col min="2865" max="2865" width="15.77734375" bestFit="1" customWidth="1"/>
    <col min="2866" max="2866" width="13.77734375" bestFit="1" customWidth="1"/>
    <col min="2867" max="2867" width="13.33203125" bestFit="1" customWidth="1"/>
    <col min="2868" max="2868" width="16.33203125" bestFit="1" customWidth="1"/>
    <col min="2869" max="2869" width="13.44140625" bestFit="1" customWidth="1"/>
    <col min="2870" max="2870" width="14.6640625" bestFit="1" customWidth="1"/>
    <col min="2871" max="2871" width="18.5546875" bestFit="1" customWidth="1"/>
    <col min="2872" max="2872" width="14.5546875" bestFit="1" customWidth="1"/>
    <col min="2873" max="2873" width="16.44140625" bestFit="1" customWidth="1"/>
    <col min="2874" max="2874" width="13.33203125" bestFit="1" customWidth="1"/>
    <col min="2875" max="2875" width="14.5546875" bestFit="1" customWidth="1"/>
    <col min="2876" max="2876" width="16.44140625" bestFit="1" customWidth="1"/>
    <col min="2877" max="2877" width="14.6640625" bestFit="1" customWidth="1"/>
    <col min="2878" max="2878" width="16.44140625" bestFit="1" customWidth="1"/>
    <col min="2879" max="2879" width="15" bestFit="1" customWidth="1"/>
    <col min="2880" max="2880" width="15.21875" bestFit="1" customWidth="1"/>
    <col min="2881" max="2881" width="15.33203125" bestFit="1" customWidth="1"/>
    <col min="2882" max="2882" width="14.44140625" bestFit="1" customWidth="1"/>
    <col min="2883" max="2883" width="14.77734375" bestFit="1" customWidth="1"/>
    <col min="2884" max="2884" width="15.21875" bestFit="1" customWidth="1"/>
    <col min="2885" max="2885" width="14.5546875" bestFit="1" customWidth="1"/>
    <col min="2886" max="2886" width="16.5546875" bestFit="1" customWidth="1"/>
    <col min="2887" max="2887" width="14.33203125" bestFit="1" customWidth="1"/>
    <col min="2888" max="2888" width="13.44140625" bestFit="1" customWidth="1"/>
    <col min="2889" max="2889" width="16.109375" bestFit="1" customWidth="1"/>
    <col min="2890" max="2890" width="13.44140625" bestFit="1" customWidth="1"/>
    <col min="2891" max="2891" width="13.88671875" bestFit="1" customWidth="1"/>
    <col min="2892" max="2892" width="16.77734375" bestFit="1" customWidth="1"/>
    <col min="2893" max="2893" width="14.44140625" bestFit="1" customWidth="1"/>
    <col min="2894" max="2894" width="17.77734375" bestFit="1" customWidth="1"/>
    <col min="2895" max="2895" width="16.88671875" bestFit="1" customWidth="1"/>
    <col min="2896" max="2896" width="19.5546875" bestFit="1" customWidth="1"/>
    <col min="2897" max="2897" width="13.6640625" bestFit="1" customWidth="1"/>
    <col min="2898" max="2898" width="13.77734375" bestFit="1" customWidth="1"/>
    <col min="2899" max="2899" width="14.21875" bestFit="1" customWidth="1"/>
    <col min="2900" max="2900" width="16.109375" bestFit="1" customWidth="1"/>
    <col min="2901" max="2902" width="15.88671875" bestFit="1" customWidth="1"/>
    <col min="2903" max="2903" width="14.21875" bestFit="1" customWidth="1"/>
    <col min="2904" max="2904" width="14.77734375" bestFit="1" customWidth="1"/>
    <col min="2905" max="2905" width="14.109375" bestFit="1" customWidth="1"/>
    <col min="2906" max="2906" width="18.33203125" bestFit="1" customWidth="1"/>
    <col min="2907" max="2907" width="14.88671875" bestFit="1" customWidth="1"/>
    <col min="2908" max="2908" width="13.77734375" bestFit="1" customWidth="1"/>
    <col min="2909" max="2909" width="14" bestFit="1" customWidth="1"/>
    <col min="2910" max="2910" width="14.6640625" bestFit="1" customWidth="1"/>
    <col min="2911" max="2911" width="9.88671875" bestFit="1" customWidth="1"/>
    <col min="2912" max="2912" width="10.77734375" bestFit="1" customWidth="1"/>
    <col min="2913" max="2913" width="12.44140625" bestFit="1" customWidth="1"/>
    <col min="2914" max="2914" width="11.88671875" bestFit="1" customWidth="1"/>
    <col min="2915" max="2915" width="9.88671875" bestFit="1" customWidth="1"/>
    <col min="2916" max="2916" width="12" bestFit="1" customWidth="1"/>
    <col min="2917" max="2917" width="11.6640625" bestFit="1" customWidth="1"/>
    <col min="2918" max="2918" width="10.88671875" bestFit="1" customWidth="1"/>
    <col min="2919" max="2919" width="14.33203125" bestFit="1" customWidth="1"/>
    <col min="2920" max="2920" width="9.77734375" bestFit="1" customWidth="1"/>
    <col min="2921" max="2921" width="11.109375" bestFit="1" customWidth="1"/>
    <col min="2922" max="2922" width="10.88671875" bestFit="1" customWidth="1"/>
    <col min="2923" max="2923" width="10.6640625" bestFit="1" customWidth="1"/>
    <col min="2924" max="2924" width="14.88671875" bestFit="1" customWidth="1"/>
    <col min="2925" max="2925" width="11.109375" bestFit="1" customWidth="1"/>
    <col min="2926" max="2926" width="12.21875" bestFit="1" customWidth="1"/>
    <col min="2927" max="2927" width="9.44140625" bestFit="1" customWidth="1"/>
    <col min="2928" max="2928" width="13.77734375" bestFit="1" customWidth="1"/>
    <col min="2929" max="2929" width="12.5546875" bestFit="1" customWidth="1"/>
    <col min="2930" max="2930" width="13.33203125" bestFit="1" customWidth="1"/>
    <col min="2931" max="2931" width="10.5546875" bestFit="1" customWidth="1"/>
    <col min="2932" max="2932" width="16.109375" bestFit="1" customWidth="1"/>
    <col min="2933" max="2933" width="12.5546875" bestFit="1" customWidth="1"/>
    <col min="2934" max="2934" width="11.33203125" bestFit="1" customWidth="1"/>
    <col min="2935" max="2935" width="11.5546875" bestFit="1" customWidth="1"/>
    <col min="2936" max="2936" width="12.44140625" bestFit="1" customWidth="1"/>
    <col min="2937" max="2937" width="12.77734375" bestFit="1" customWidth="1"/>
    <col min="2938" max="2938" width="10.44140625" bestFit="1" customWidth="1"/>
    <col min="2939" max="2939" width="11.109375" bestFit="1" customWidth="1"/>
    <col min="2940" max="2940" width="11.77734375" bestFit="1" customWidth="1"/>
    <col min="2941" max="2941" width="12" bestFit="1" customWidth="1"/>
    <col min="2942" max="2942" width="11.5546875" bestFit="1" customWidth="1"/>
    <col min="2943" max="2943" width="11.44140625" bestFit="1" customWidth="1"/>
    <col min="2944" max="2944" width="10.6640625" bestFit="1" customWidth="1"/>
    <col min="2945" max="2945" width="10.33203125" bestFit="1" customWidth="1"/>
    <col min="2946" max="2946" width="12.33203125" bestFit="1" customWidth="1"/>
    <col min="2947" max="2947" width="11.109375" bestFit="1" customWidth="1"/>
    <col min="2948" max="2948" width="12.5546875" bestFit="1" customWidth="1"/>
    <col min="2949" max="2949" width="11.88671875" bestFit="1" customWidth="1"/>
    <col min="2950" max="2950" width="10" bestFit="1" customWidth="1"/>
    <col min="2951" max="2951" width="12.77734375" bestFit="1" customWidth="1"/>
    <col min="2952" max="2952" width="10.109375" bestFit="1" customWidth="1"/>
    <col min="2953" max="2953" width="12.21875" bestFit="1" customWidth="1"/>
    <col min="2954" max="2954" width="13.44140625" bestFit="1" customWidth="1"/>
    <col min="2955" max="2955" width="10.109375" bestFit="1" customWidth="1"/>
    <col min="2956" max="2956" width="10" bestFit="1" customWidth="1"/>
    <col min="2957" max="2959" width="10.88671875" bestFit="1" customWidth="1"/>
    <col min="2960" max="2960" width="12.6640625" bestFit="1" customWidth="1"/>
    <col min="2961" max="2961" width="13.21875" bestFit="1" customWidth="1"/>
    <col min="2962" max="2962" width="15" bestFit="1" customWidth="1"/>
    <col min="2963" max="2963" width="12.88671875" bestFit="1" customWidth="1"/>
    <col min="2964" max="2964" width="10.44140625" bestFit="1" customWidth="1"/>
    <col min="2965" max="2965" width="8.77734375" bestFit="1" customWidth="1"/>
    <col min="2966" max="2966" width="12.33203125" bestFit="1" customWidth="1"/>
    <col min="2967" max="2967" width="9.21875" bestFit="1" customWidth="1"/>
    <col min="2968" max="2968" width="12.77734375" bestFit="1" customWidth="1"/>
    <col min="2969" max="2969" width="9" bestFit="1" customWidth="1"/>
    <col min="2970" max="2970" width="10.44140625" bestFit="1" customWidth="1"/>
    <col min="2971" max="2971" width="9.21875" bestFit="1" customWidth="1"/>
    <col min="2972" max="2972" width="10.77734375" bestFit="1" customWidth="1"/>
    <col min="2973" max="2973" width="9.5546875" bestFit="1" customWidth="1"/>
    <col min="2974" max="2974" width="12.5546875" bestFit="1" customWidth="1"/>
    <col min="2975" max="2975" width="11.6640625" bestFit="1" customWidth="1"/>
    <col min="2976" max="2976" width="9.5546875" bestFit="1" customWidth="1"/>
    <col min="2977" max="2977" width="8" bestFit="1" customWidth="1"/>
    <col min="2978" max="2978" width="13.6640625" bestFit="1" customWidth="1"/>
    <col min="2979" max="2979" width="7.5546875" bestFit="1" customWidth="1"/>
    <col min="2980" max="2980" width="11.44140625" bestFit="1" customWidth="1"/>
    <col min="2981" max="2981" width="10.6640625" bestFit="1" customWidth="1"/>
    <col min="2982" max="2982" width="11.109375" bestFit="1" customWidth="1"/>
    <col min="2983" max="2983" width="15.33203125" bestFit="1" customWidth="1"/>
    <col min="2984" max="2984" width="9.109375" bestFit="1" customWidth="1"/>
    <col min="2985" max="2985" width="8.109375" bestFit="1" customWidth="1"/>
    <col min="2986" max="2986" width="9.21875" bestFit="1" customWidth="1"/>
    <col min="2987" max="2987" width="8.33203125" bestFit="1" customWidth="1"/>
    <col min="2988" max="2988" width="9.44140625" bestFit="1" customWidth="1"/>
    <col min="2989" max="2989" width="11.77734375" bestFit="1" customWidth="1"/>
    <col min="2990" max="2990" width="9.88671875" bestFit="1" customWidth="1"/>
    <col min="2991" max="2991" width="11" bestFit="1" customWidth="1"/>
    <col min="2992" max="2992" width="11.77734375" bestFit="1" customWidth="1"/>
    <col min="2993" max="2993" width="9" bestFit="1" customWidth="1"/>
    <col min="2994" max="2994" width="8.5546875" bestFit="1" customWidth="1"/>
    <col min="2995" max="2995" width="9.6640625" bestFit="1" customWidth="1"/>
    <col min="2996" max="2996" width="10.33203125" bestFit="1" customWidth="1"/>
    <col min="2997" max="2997" width="11.21875" bestFit="1" customWidth="1"/>
    <col min="2998" max="2998" width="10.109375" bestFit="1" customWidth="1"/>
    <col min="2999" max="2999" width="9.21875" bestFit="1" customWidth="1"/>
    <col min="3000" max="3000" width="9.88671875" bestFit="1" customWidth="1"/>
    <col min="3002" max="3002" width="9.44140625" bestFit="1" customWidth="1"/>
    <col min="3003" max="3003" width="10.88671875" bestFit="1" customWidth="1"/>
    <col min="3004" max="3004" width="11" bestFit="1" customWidth="1"/>
    <col min="3005" max="3005" width="15.33203125" bestFit="1" customWidth="1"/>
    <col min="3006" max="3006" width="9.109375" bestFit="1" customWidth="1"/>
    <col min="3007" max="3007" width="13.21875" bestFit="1" customWidth="1"/>
    <col min="3008" max="3008" width="12.21875" bestFit="1" customWidth="1"/>
    <col min="3009" max="3009" width="15" bestFit="1" customWidth="1"/>
    <col min="3010" max="3010" width="9" bestFit="1" customWidth="1"/>
    <col min="3011" max="3011" width="9.109375" bestFit="1" customWidth="1"/>
    <col min="3012" max="3012" width="9.5546875" bestFit="1" customWidth="1"/>
    <col min="3013" max="3013" width="13.21875" bestFit="1" customWidth="1"/>
    <col min="3014" max="3014" width="10.88671875" bestFit="1" customWidth="1"/>
    <col min="3015" max="3015" width="9.33203125" bestFit="1" customWidth="1"/>
    <col min="3016" max="3016" width="10.77734375" bestFit="1" customWidth="1"/>
    <col min="3017" max="3017" width="9.21875" bestFit="1" customWidth="1"/>
    <col min="3018" max="3018" width="12.109375" bestFit="1" customWidth="1"/>
    <col min="3019" max="3019" width="12" bestFit="1" customWidth="1"/>
    <col min="3020" max="3020" width="10.21875" bestFit="1" customWidth="1"/>
    <col min="3021" max="3021" width="11.33203125" bestFit="1" customWidth="1"/>
    <col min="3022" max="3022" width="16.21875" bestFit="1" customWidth="1"/>
    <col min="3023" max="3023" width="10.6640625" bestFit="1" customWidth="1"/>
    <col min="3024" max="3024" width="11" bestFit="1" customWidth="1"/>
    <col min="3025" max="3025" width="13.21875" bestFit="1" customWidth="1"/>
    <col min="3026" max="3026" width="11" bestFit="1" customWidth="1"/>
    <col min="3027" max="3027" width="14" bestFit="1" customWidth="1"/>
    <col min="3028" max="3028" width="8.44140625" bestFit="1" customWidth="1"/>
    <col min="3029" max="3029" width="11.109375" bestFit="1" customWidth="1"/>
    <col min="3030" max="3030" width="11.5546875" bestFit="1" customWidth="1"/>
    <col min="3031" max="3031" width="11.44140625" bestFit="1" customWidth="1"/>
    <col min="3032" max="3032" width="11" bestFit="1" customWidth="1"/>
    <col min="3033" max="3033" width="10.21875" bestFit="1" customWidth="1"/>
    <col min="3034" max="3034" width="8.5546875" bestFit="1" customWidth="1"/>
    <col min="3035" max="3035" width="11.6640625" bestFit="1" customWidth="1"/>
    <col min="3036" max="3036" width="12" bestFit="1" customWidth="1"/>
    <col min="3037" max="3037" width="11.5546875" bestFit="1" customWidth="1"/>
    <col min="3038" max="3038" width="11.21875" bestFit="1" customWidth="1"/>
    <col min="3039" max="3039" width="13.44140625" bestFit="1" customWidth="1"/>
    <col min="3040" max="3040" width="11.44140625" bestFit="1" customWidth="1"/>
    <col min="3041" max="3041" width="10.33203125" bestFit="1" customWidth="1"/>
    <col min="3042" max="3042" width="9.5546875" bestFit="1" customWidth="1"/>
    <col min="3043" max="3043" width="11.44140625" bestFit="1" customWidth="1"/>
    <col min="3044" max="3044" width="7" bestFit="1" customWidth="1"/>
    <col min="3045" max="3045" width="9.33203125" bestFit="1" customWidth="1"/>
    <col min="3046" max="3046" width="10.44140625" bestFit="1" customWidth="1"/>
    <col min="3047" max="3047" width="11.33203125" bestFit="1" customWidth="1"/>
    <col min="3048" max="3048" width="12.21875" bestFit="1" customWidth="1"/>
    <col min="3049" max="3050" width="9.5546875" bestFit="1" customWidth="1"/>
    <col min="3051" max="3051" width="10.21875" bestFit="1" customWidth="1"/>
    <col min="3052" max="3052" width="9.33203125" bestFit="1" customWidth="1"/>
    <col min="3053" max="3053" width="12.21875" bestFit="1" customWidth="1"/>
    <col min="3054" max="3054" width="10.6640625" bestFit="1" customWidth="1"/>
    <col min="3055" max="3055" width="9.33203125" bestFit="1" customWidth="1"/>
    <col min="3056" max="3056" width="11.6640625" bestFit="1" customWidth="1"/>
    <col min="3057" max="3057" width="12.109375" bestFit="1" customWidth="1"/>
    <col min="3058" max="3058" width="9.44140625" bestFit="1" customWidth="1"/>
    <col min="3059" max="3059" width="10.33203125" bestFit="1" customWidth="1"/>
    <col min="3060" max="3060" width="11.21875" bestFit="1" customWidth="1"/>
    <col min="3061" max="3061" width="10.5546875" bestFit="1" customWidth="1"/>
    <col min="3062" max="3062" width="11.44140625" bestFit="1" customWidth="1"/>
    <col min="3063" max="3063" width="14.6640625" bestFit="1" customWidth="1"/>
    <col min="3064" max="3064" width="11.21875" bestFit="1" customWidth="1"/>
    <col min="3065" max="3065" width="8.77734375" bestFit="1" customWidth="1"/>
    <col min="3066" max="3067" width="10.21875" bestFit="1" customWidth="1"/>
    <col min="3068" max="3068" width="10.33203125" bestFit="1" customWidth="1"/>
    <col min="3069" max="3069" width="9.109375" bestFit="1" customWidth="1"/>
    <col min="3070" max="3070" width="10.109375" bestFit="1" customWidth="1"/>
    <col min="3071" max="3071" width="10.44140625" bestFit="1" customWidth="1"/>
    <col min="3072" max="3072" width="11.109375" bestFit="1" customWidth="1"/>
    <col min="3073" max="3073" width="7.44140625" bestFit="1" customWidth="1"/>
    <col min="3074" max="3074" width="9.5546875" bestFit="1" customWidth="1"/>
    <col min="3075" max="3075" width="11.77734375" bestFit="1" customWidth="1"/>
    <col min="3076" max="3076" width="11.88671875" bestFit="1" customWidth="1"/>
    <col min="3077" max="3077" width="9.88671875" bestFit="1" customWidth="1"/>
    <col min="3078" max="3078" width="10.5546875" bestFit="1" customWidth="1"/>
    <col min="3079" max="3079" width="12.33203125" bestFit="1" customWidth="1"/>
    <col min="3080" max="3080" width="11.33203125" bestFit="1" customWidth="1"/>
    <col min="3081" max="3081" width="10.109375" bestFit="1" customWidth="1"/>
    <col min="3082" max="3082" width="9.6640625" bestFit="1" customWidth="1"/>
    <col min="3084" max="3084" width="9.6640625" bestFit="1" customWidth="1"/>
    <col min="3085" max="3085" width="9" bestFit="1" customWidth="1"/>
    <col min="3086" max="3086" width="9.44140625" bestFit="1" customWidth="1"/>
    <col min="3087" max="3087" width="11.21875" bestFit="1" customWidth="1"/>
    <col min="3088" max="3088" width="8.6640625" bestFit="1" customWidth="1"/>
    <col min="3089" max="3089" width="12" bestFit="1" customWidth="1"/>
    <col min="3090" max="3090" width="10.109375" bestFit="1" customWidth="1"/>
    <col min="3091" max="3091" width="14" bestFit="1" customWidth="1"/>
    <col min="3092" max="3092" width="11.88671875" bestFit="1" customWidth="1"/>
    <col min="3093" max="3093" width="10.21875" bestFit="1" customWidth="1"/>
    <col min="3094" max="3094" width="12" bestFit="1" customWidth="1"/>
    <col min="3095" max="3095" width="10.33203125" bestFit="1" customWidth="1"/>
    <col min="3096" max="3096" width="11.109375" bestFit="1" customWidth="1"/>
    <col min="3097" max="3097" width="12.44140625" bestFit="1" customWidth="1"/>
    <col min="3098" max="3098" width="15" bestFit="1" customWidth="1"/>
    <col min="3099" max="3099" width="16.33203125" bestFit="1" customWidth="1"/>
    <col min="3100" max="3100" width="14.6640625" bestFit="1" customWidth="1"/>
    <col min="3101" max="3101" width="13.77734375" bestFit="1" customWidth="1"/>
    <col min="3102" max="3102" width="12.44140625" bestFit="1" customWidth="1"/>
    <col min="3103" max="3103" width="12.109375" bestFit="1" customWidth="1"/>
    <col min="3104" max="3104" width="11.88671875" bestFit="1" customWidth="1"/>
    <col min="3105" max="3105" width="12" bestFit="1" customWidth="1"/>
    <col min="3106" max="3106" width="12.44140625" bestFit="1" customWidth="1"/>
    <col min="3107" max="3107" width="13.21875" bestFit="1" customWidth="1"/>
    <col min="3108" max="3108" width="11.88671875" bestFit="1" customWidth="1"/>
    <col min="3109" max="3109" width="13.88671875" bestFit="1" customWidth="1"/>
    <col min="3110" max="3110" width="11.44140625" bestFit="1" customWidth="1"/>
    <col min="3111" max="3111" width="13.109375" bestFit="1" customWidth="1"/>
    <col min="3112" max="3112" width="11.44140625" bestFit="1" customWidth="1"/>
    <col min="3113" max="3113" width="9.77734375" bestFit="1" customWidth="1"/>
    <col min="3114" max="3114" width="12.33203125" bestFit="1" customWidth="1"/>
    <col min="3115" max="3115" width="15" bestFit="1" customWidth="1"/>
    <col min="3116" max="3116" width="11.109375" bestFit="1" customWidth="1"/>
    <col min="3117" max="3117" width="15.109375" bestFit="1" customWidth="1"/>
    <col min="3118" max="3118" width="14.88671875" bestFit="1" customWidth="1"/>
    <col min="3119" max="3119" width="12.6640625" bestFit="1" customWidth="1"/>
    <col min="3120" max="3120" width="13.88671875" bestFit="1" customWidth="1"/>
    <col min="3121" max="3121" width="11.6640625" bestFit="1" customWidth="1"/>
    <col min="3122" max="3122" width="13.44140625" bestFit="1" customWidth="1"/>
    <col min="3123" max="3123" width="18.21875" bestFit="1" customWidth="1"/>
    <col min="3124" max="3124" width="14" bestFit="1" customWidth="1"/>
    <col min="3125" max="3125" width="14.6640625" bestFit="1" customWidth="1"/>
    <col min="3126" max="3126" width="15.33203125" bestFit="1" customWidth="1"/>
    <col min="3127" max="3127" width="11.88671875" bestFit="1" customWidth="1"/>
    <col min="3128" max="3128" width="11.109375" bestFit="1" customWidth="1"/>
    <col min="3129" max="3129" width="14.5546875" bestFit="1" customWidth="1"/>
    <col min="3130" max="3130" width="13.44140625" bestFit="1" customWidth="1"/>
    <col min="3131" max="3131" width="12.5546875" bestFit="1" customWidth="1"/>
    <col min="3132" max="3132" width="16.6640625" bestFit="1" customWidth="1"/>
    <col min="3133" max="3133" width="14.88671875" bestFit="1" customWidth="1"/>
    <col min="3134" max="3134" width="14.44140625" bestFit="1" customWidth="1"/>
    <col min="3135" max="3135" width="14" bestFit="1" customWidth="1"/>
    <col min="3136" max="3136" width="13.77734375" bestFit="1" customWidth="1"/>
    <col min="3137" max="3137" width="15.77734375" bestFit="1" customWidth="1"/>
    <col min="3138" max="3138" width="14.21875" bestFit="1" customWidth="1"/>
    <col min="3139" max="3139" width="17.44140625" bestFit="1" customWidth="1"/>
    <col min="3140" max="3140" width="14.44140625" bestFit="1" customWidth="1"/>
    <col min="3141" max="3141" width="9.44140625" bestFit="1" customWidth="1"/>
    <col min="3142" max="3142" width="11.77734375" bestFit="1" customWidth="1"/>
    <col min="3143" max="3143" width="13.5546875" bestFit="1" customWidth="1"/>
    <col min="3144" max="3144" width="11.88671875" bestFit="1" customWidth="1"/>
    <col min="3145" max="3145" width="12.6640625" bestFit="1" customWidth="1"/>
    <col min="3146" max="3147" width="12.5546875" bestFit="1" customWidth="1"/>
    <col min="3148" max="3148" width="11.109375" bestFit="1" customWidth="1"/>
    <col min="3149" max="3149" width="12.33203125" bestFit="1" customWidth="1"/>
    <col min="3150" max="3150" width="15.44140625" bestFit="1" customWidth="1"/>
    <col min="3151" max="3151" width="10.77734375" bestFit="1" customWidth="1"/>
    <col min="3152" max="3152" width="9.77734375" bestFit="1" customWidth="1"/>
    <col min="3153" max="3153" width="11.5546875" bestFit="1" customWidth="1"/>
    <col min="3154" max="3154" width="12.21875" bestFit="1" customWidth="1"/>
    <col min="3155" max="3155" width="13.88671875" bestFit="1" customWidth="1"/>
    <col min="3156" max="3156" width="11.44140625" bestFit="1" customWidth="1"/>
    <col min="3157" max="3157" width="10.44140625" bestFit="1" customWidth="1"/>
    <col min="3158" max="3158" width="11.77734375" bestFit="1" customWidth="1"/>
    <col min="3159" max="3159" width="13.88671875" bestFit="1" customWidth="1"/>
    <col min="3160" max="3161" width="16.77734375" bestFit="1" customWidth="1"/>
    <col min="3162" max="3162" width="17.77734375" bestFit="1" customWidth="1"/>
    <col min="3163" max="3163" width="15.6640625" bestFit="1" customWidth="1"/>
    <col min="3164" max="3165" width="16.88671875" bestFit="1" customWidth="1"/>
    <col min="3166" max="3166" width="12.6640625" bestFit="1" customWidth="1"/>
    <col min="3167" max="3167" width="16.6640625" bestFit="1" customWidth="1"/>
    <col min="3168" max="3168" width="17" bestFit="1" customWidth="1"/>
    <col min="3169" max="3169" width="14" bestFit="1" customWidth="1"/>
    <col min="3170" max="3170" width="16" bestFit="1" customWidth="1"/>
    <col min="3171" max="3171" width="15.88671875" bestFit="1" customWidth="1"/>
    <col min="3172" max="3172" width="14.44140625" bestFit="1" customWidth="1"/>
    <col min="3173" max="3173" width="12.77734375" bestFit="1" customWidth="1"/>
    <col min="3174" max="3174" width="14.6640625" bestFit="1" customWidth="1"/>
    <col min="3175" max="3175" width="14.44140625" bestFit="1" customWidth="1"/>
    <col min="3176" max="3176" width="13.88671875" bestFit="1" customWidth="1"/>
    <col min="3177" max="3177" width="14.44140625" bestFit="1" customWidth="1"/>
    <col min="3178" max="3178" width="13.5546875" bestFit="1" customWidth="1"/>
    <col min="3179" max="3179" width="15.33203125" bestFit="1" customWidth="1"/>
    <col min="3180" max="3180" width="15.77734375" bestFit="1" customWidth="1"/>
    <col min="3181" max="3181" width="15.21875" bestFit="1" customWidth="1"/>
    <col min="3182" max="3182" width="14" bestFit="1" customWidth="1"/>
    <col min="3183" max="3183" width="9.6640625" bestFit="1" customWidth="1"/>
    <col min="3184" max="3184" width="9.88671875" bestFit="1" customWidth="1"/>
    <col min="3185" max="3185" width="9.33203125" bestFit="1" customWidth="1"/>
    <col min="3186" max="3186" width="13.6640625" bestFit="1" customWidth="1"/>
    <col min="3187" max="3187" width="13.109375" bestFit="1" customWidth="1"/>
    <col min="3188" max="3188" width="13.33203125" bestFit="1" customWidth="1"/>
    <col min="3189" max="3189" width="15.21875" bestFit="1" customWidth="1"/>
    <col min="3190" max="3190" width="13.88671875" bestFit="1" customWidth="1"/>
    <col min="3191" max="3191" width="15.44140625" bestFit="1" customWidth="1"/>
    <col min="3192" max="3192" width="14.109375" bestFit="1" customWidth="1"/>
    <col min="3193" max="3193" width="13.6640625" bestFit="1" customWidth="1"/>
    <col min="3194" max="3194" width="9.77734375" bestFit="1" customWidth="1"/>
    <col min="3195" max="3195" width="11.6640625" bestFit="1" customWidth="1"/>
    <col min="3196" max="3196" width="15.5546875" bestFit="1" customWidth="1"/>
    <col min="3197" max="3197" width="10.88671875" bestFit="1" customWidth="1"/>
    <col min="3198" max="3198" width="10.33203125" bestFit="1" customWidth="1"/>
    <col min="3199" max="3199" width="10.21875" bestFit="1" customWidth="1"/>
    <col min="3200" max="3200" width="10.6640625" bestFit="1" customWidth="1"/>
    <col min="3201" max="3201" width="9" bestFit="1" customWidth="1"/>
    <col min="3202" max="3202" width="9.44140625" bestFit="1" customWidth="1"/>
    <col min="3203" max="3203" width="12.88671875" bestFit="1" customWidth="1"/>
    <col min="3204" max="3204" width="9.88671875" bestFit="1" customWidth="1"/>
    <col min="3205" max="3205" width="9.109375" bestFit="1" customWidth="1"/>
    <col min="3206" max="3206" width="13.109375" bestFit="1" customWidth="1"/>
    <col min="3207" max="3207" width="14.33203125" bestFit="1" customWidth="1"/>
    <col min="3208" max="3208" width="11.77734375" bestFit="1" customWidth="1"/>
    <col min="3209" max="3209" width="8.109375" bestFit="1" customWidth="1"/>
    <col min="3210" max="3210" width="9" bestFit="1" customWidth="1"/>
    <col min="3211" max="3211" width="10.109375" bestFit="1" customWidth="1"/>
    <col min="3212" max="3212" width="9" bestFit="1" customWidth="1"/>
    <col min="3213" max="3213" width="10.5546875" bestFit="1" customWidth="1"/>
    <col min="3214" max="3214" width="10" bestFit="1" customWidth="1"/>
    <col min="3215" max="3216" width="10.44140625" bestFit="1" customWidth="1"/>
    <col min="3217" max="3217" width="12.88671875" bestFit="1" customWidth="1"/>
    <col min="3218" max="3218" width="11.88671875" bestFit="1" customWidth="1"/>
    <col min="3219" max="3219" width="10.21875" bestFit="1" customWidth="1"/>
    <col min="3220" max="3220" width="9.77734375" bestFit="1" customWidth="1"/>
    <col min="3221" max="3221" width="9" bestFit="1" customWidth="1"/>
    <col min="3222" max="3222" width="13.5546875" bestFit="1" customWidth="1"/>
    <col min="3223" max="3223" width="16.88671875" bestFit="1" customWidth="1"/>
    <col min="3224" max="3224" width="14.109375" bestFit="1" customWidth="1"/>
    <col min="3225" max="3226" width="12.88671875" bestFit="1" customWidth="1"/>
    <col min="3227" max="3227" width="12" bestFit="1" customWidth="1"/>
    <col min="3228" max="3228" width="13.6640625" bestFit="1" customWidth="1"/>
    <col min="3229" max="3229" width="12.5546875" bestFit="1" customWidth="1"/>
    <col min="3230" max="3231" width="10.33203125" bestFit="1" customWidth="1"/>
    <col min="3232" max="3232" width="13.44140625" bestFit="1" customWidth="1"/>
    <col min="3233" max="3233" width="12.33203125" bestFit="1" customWidth="1"/>
    <col min="3234" max="3234" width="14.21875" bestFit="1" customWidth="1"/>
    <col min="3235" max="3235" width="13.44140625" bestFit="1" customWidth="1"/>
    <col min="3236" max="3236" width="13.109375" bestFit="1" customWidth="1"/>
    <col min="3237" max="3237" width="14.6640625" bestFit="1" customWidth="1"/>
    <col min="3238" max="3238" width="15" bestFit="1" customWidth="1"/>
    <col min="3239" max="3239" width="12.21875" bestFit="1" customWidth="1"/>
    <col min="3240" max="3240" width="12.5546875" bestFit="1" customWidth="1"/>
    <col min="3241" max="3241" width="13.77734375" bestFit="1" customWidth="1"/>
    <col min="3242" max="3242" width="10.77734375" bestFit="1" customWidth="1"/>
    <col min="3243" max="3243" width="12.21875" bestFit="1" customWidth="1"/>
    <col min="3244" max="3244" width="15.5546875" bestFit="1" customWidth="1"/>
    <col min="3245" max="3245" width="12.5546875" bestFit="1" customWidth="1"/>
    <col min="3246" max="3246" width="16.109375" bestFit="1" customWidth="1"/>
    <col min="3247" max="3247" width="13.6640625" bestFit="1" customWidth="1"/>
    <col min="3248" max="3248" width="11" bestFit="1" customWidth="1"/>
    <col min="3249" max="3249" width="12.109375" bestFit="1" customWidth="1"/>
    <col min="3250" max="3250" width="13.21875" bestFit="1" customWidth="1"/>
    <col min="3251" max="3251" width="15.33203125" bestFit="1" customWidth="1"/>
    <col min="3252" max="3252" width="13.5546875" bestFit="1" customWidth="1"/>
    <col min="3253" max="3253" width="13.44140625" bestFit="1" customWidth="1"/>
    <col min="3254" max="3254" width="10.21875" bestFit="1" customWidth="1"/>
    <col min="3255" max="3255" width="11.21875" bestFit="1" customWidth="1"/>
    <col min="3256" max="3256" width="9.6640625" bestFit="1" customWidth="1"/>
    <col min="3257" max="3258" width="12.88671875" bestFit="1" customWidth="1"/>
    <col min="3259" max="3259" width="15.5546875" bestFit="1" customWidth="1"/>
    <col min="3260" max="3260" width="10.44140625" bestFit="1" customWidth="1"/>
    <col min="3261" max="3261" width="10.5546875" bestFit="1" customWidth="1"/>
    <col min="3262" max="3262" width="10.33203125" bestFit="1" customWidth="1"/>
    <col min="3263" max="3263" width="9.6640625" bestFit="1" customWidth="1"/>
    <col min="3264" max="3264" width="13.44140625" bestFit="1" customWidth="1"/>
    <col min="3265" max="3265" width="16.44140625" bestFit="1" customWidth="1"/>
    <col min="3266" max="3266" width="11.77734375" bestFit="1" customWidth="1"/>
    <col min="3267" max="3267" width="14.109375" bestFit="1" customWidth="1"/>
    <col min="3268" max="3268" width="13.33203125" bestFit="1" customWidth="1"/>
    <col min="3269" max="3269" width="11.6640625" bestFit="1" customWidth="1"/>
    <col min="3270" max="3270" width="14.33203125" bestFit="1" customWidth="1"/>
    <col min="3271" max="3271" width="10.5546875" bestFit="1" customWidth="1"/>
    <col min="3272" max="3272" width="11.88671875" bestFit="1" customWidth="1"/>
    <col min="3273" max="3273" width="14" bestFit="1" customWidth="1"/>
    <col min="3274" max="3274" width="11.44140625" bestFit="1" customWidth="1"/>
    <col min="3275" max="3275" width="12.6640625" bestFit="1" customWidth="1"/>
    <col min="3276" max="3276" width="16.109375" bestFit="1" customWidth="1"/>
    <col min="3277" max="3277" width="12.33203125" bestFit="1" customWidth="1"/>
    <col min="3278" max="3278" width="12" bestFit="1" customWidth="1"/>
    <col min="3279" max="3279" width="11.5546875" bestFit="1" customWidth="1"/>
    <col min="3280" max="3280" width="11.33203125" bestFit="1" customWidth="1"/>
    <col min="3281" max="3281" width="11.21875" bestFit="1" customWidth="1"/>
    <col min="3282" max="3282" width="9.33203125" bestFit="1" customWidth="1"/>
    <col min="3283" max="3283" width="14.6640625" bestFit="1" customWidth="1"/>
    <col min="3284" max="3284" width="10.77734375" bestFit="1" customWidth="1"/>
    <col min="3285" max="3285" width="12.21875" bestFit="1" customWidth="1"/>
    <col min="3286" max="3286" width="11.6640625" bestFit="1" customWidth="1"/>
    <col min="3287" max="3287" width="10.21875" bestFit="1" customWidth="1"/>
    <col min="3288" max="3288" width="13.5546875" bestFit="1" customWidth="1"/>
    <col min="3289" max="3289" width="13.6640625" bestFit="1" customWidth="1"/>
    <col min="3290" max="3290" width="13.109375" bestFit="1" customWidth="1"/>
    <col min="3291" max="3291" width="12.5546875" bestFit="1" customWidth="1"/>
    <col min="3292" max="3292" width="12.77734375" bestFit="1" customWidth="1"/>
    <col min="3293" max="3293" width="14.109375" bestFit="1" customWidth="1"/>
    <col min="3294" max="3294" width="16.21875" bestFit="1" customWidth="1"/>
    <col min="3295" max="3295" width="14.109375" bestFit="1" customWidth="1"/>
    <col min="3296" max="3296" width="13.5546875" bestFit="1" customWidth="1"/>
    <col min="3297" max="3297" width="10.77734375" bestFit="1" customWidth="1"/>
    <col min="3298" max="3298" width="11.33203125" bestFit="1" customWidth="1"/>
    <col min="3299" max="3299" width="12.5546875" bestFit="1" customWidth="1"/>
    <col min="3300" max="3300" width="15.21875" bestFit="1" customWidth="1"/>
    <col min="3301" max="3301" width="13.21875" bestFit="1" customWidth="1"/>
    <col min="3302" max="3302" width="15.109375" bestFit="1" customWidth="1"/>
    <col min="3303" max="3303" width="12.5546875" bestFit="1" customWidth="1"/>
    <col min="3304" max="3304" width="14.44140625" bestFit="1" customWidth="1"/>
    <col min="3305" max="3305" width="13.5546875" bestFit="1" customWidth="1"/>
    <col min="3306" max="3306" width="12.77734375" bestFit="1" customWidth="1"/>
    <col min="3307" max="3307" width="12.44140625" bestFit="1" customWidth="1"/>
    <col min="3308" max="3308" width="11.6640625" bestFit="1" customWidth="1"/>
    <col min="3309" max="3309" width="10.77734375" bestFit="1" customWidth="1"/>
    <col min="3310" max="3310" width="16.33203125" bestFit="1" customWidth="1"/>
    <col min="3311" max="3311" width="13.88671875" bestFit="1" customWidth="1"/>
    <col min="3312" max="3312" width="14.109375" bestFit="1" customWidth="1"/>
    <col min="3313" max="3313" width="12.21875" bestFit="1" customWidth="1"/>
    <col min="3314" max="3314" width="15.21875" bestFit="1" customWidth="1"/>
    <col min="3315" max="3315" width="15.6640625" bestFit="1" customWidth="1"/>
    <col min="3316" max="3316" width="12.77734375" bestFit="1" customWidth="1"/>
    <col min="3317" max="3317" width="12.88671875" bestFit="1" customWidth="1"/>
    <col min="3318" max="3318" width="16.5546875" bestFit="1" customWidth="1"/>
    <col min="3319" max="3319" width="12.6640625" bestFit="1" customWidth="1"/>
    <col min="3320" max="3320" width="15.33203125" bestFit="1" customWidth="1"/>
    <col min="3321" max="3321" width="13.5546875" bestFit="1" customWidth="1"/>
    <col min="3322" max="3322" width="10.88671875" bestFit="1" customWidth="1"/>
    <col min="3323" max="3323" width="16.77734375" bestFit="1" customWidth="1"/>
    <col min="3324" max="3324" width="15.44140625" bestFit="1" customWidth="1"/>
    <col min="3326" max="3326" width="13.33203125" bestFit="1" customWidth="1"/>
    <col min="3327" max="3327" width="11.109375" bestFit="1" customWidth="1"/>
    <col min="3328" max="3328" width="13.21875" bestFit="1" customWidth="1"/>
    <col min="3329" max="3329" width="10.88671875" bestFit="1" customWidth="1"/>
    <col min="3330" max="3330" width="11" bestFit="1" customWidth="1"/>
    <col min="3331" max="3331" width="15.109375" bestFit="1" customWidth="1"/>
    <col min="3332" max="3332" width="13.5546875" bestFit="1" customWidth="1"/>
    <col min="3333" max="3333" width="10.6640625" bestFit="1" customWidth="1"/>
    <col min="3334" max="3334" width="7.5546875" bestFit="1" customWidth="1"/>
    <col min="3335" max="3335" width="13.33203125" bestFit="1" customWidth="1"/>
    <col min="3336" max="3336" width="16.109375" bestFit="1" customWidth="1"/>
    <col min="3337" max="3337" width="14.21875" bestFit="1" customWidth="1"/>
    <col min="3338" max="3338" width="12.109375" bestFit="1" customWidth="1"/>
    <col min="3339" max="3339" width="11.44140625" bestFit="1" customWidth="1"/>
    <col min="3340" max="3340" width="12.77734375" bestFit="1" customWidth="1"/>
    <col min="3341" max="3341" width="12.109375" bestFit="1" customWidth="1"/>
    <col min="3342" max="3342" width="13.33203125" bestFit="1" customWidth="1"/>
    <col min="3343" max="3343" width="13.44140625" bestFit="1" customWidth="1"/>
    <col min="3344" max="3344" width="14.88671875" bestFit="1" customWidth="1"/>
    <col min="3345" max="3345" width="12.77734375" bestFit="1" customWidth="1"/>
    <col min="3346" max="3346" width="12.5546875" bestFit="1" customWidth="1"/>
    <col min="3347" max="3347" width="14.33203125" bestFit="1" customWidth="1"/>
    <col min="3348" max="3348" width="13.33203125" bestFit="1" customWidth="1"/>
    <col min="3349" max="3349" width="14.5546875" bestFit="1" customWidth="1"/>
    <col min="3350" max="3350" width="13.77734375" bestFit="1" customWidth="1"/>
    <col min="3351" max="3351" width="12.109375" bestFit="1" customWidth="1"/>
    <col min="3352" max="3352" width="14.109375" bestFit="1" customWidth="1"/>
    <col min="3353" max="3353" width="15.109375" bestFit="1" customWidth="1"/>
    <col min="3354" max="3354" width="13.6640625" bestFit="1" customWidth="1"/>
    <col min="3355" max="3355" width="12.88671875" bestFit="1" customWidth="1"/>
    <col min="3356" max="3356" width="11.6640625" bestFit="1" customWidth="1"/>
    <col min="3357" max="3357" width="12.5546875" bestFit="1" customWidth="1"/>
    <col min="3358" max="3358" width="11" bestFit="1" customWidth="1"/>
    <col min="3359" max="3359" width="12" bestFit="1" customWidth="1"/>
    <col min="3360" max="3360" width="10.44140625" bestFit="1" customWidth="1"/>
    <col min="3361" max="3361" width="10.33203125" bestFit="1" customWidth="1"/>
    <col min="3362" max="3362" width="11" bestFit="1" customWidth="1"/>
    <col min="3363" max="3363" width="18.33203125" bestFit="1" customWidth="1"/>
    <col min="3364" max="3364" width="12.33203125" bestFit="1" customWidth="1"/>
    <col min="3365" max="3365" width="12.5546875" bestFit="1" customWidth="1"/>
    <col min="3366" max="3366" width="12.44140625" bestFit="1" customWidth="1"/>
    <col min="3367" max="3367" width="11.33203125" bestFit="1" customWidth="1"/>
    <col min="3368" max="3368" width="13.88671875" bestFit="1" customWidth="1"/>
    <col min="3369" max="3369" width="12.21875" bestFit="1" customWidth="1"/>
    <col min="3370" max="3370" width="13.33203125" bestFit="1" customWidth="1"/>
    <col min="3371" max="3371" width="12.6640625" bestFit="1" customWidth="1"/>
    <col min="3372" max="3372" width="14.5546875" bestFit="1" customWidth="1"/>
    <col min="3373" max="3373" width="14.21875" bestFit="1" customWidth="1"/>
    <col min="3374" max="3374" width="12.77734375" bestFit="1" customWidth="1"/>
    <col min="3375" max="3375" width="16.109375" bestFit="1" customWidth="1"/>
    <col min="3376" max="3376" width="11.77734375" bestFit="1" customWidth="1"/>
    <col min="3377" max="3377" width="14.109375" bestFit="1" customWidth="1"/>
    <col min="3378" max="3378" width="15.5546875" bestFit="1" customWidth="1"/>
    <col min="3379" max="3379" width="13.6640625" bestFit="1" customWidth="1"/>
    <col min="3380" max="3380" width="12.88671875" bestFit="1" customWidth="1"/>
    <col min="3381" max="3381" width="13.21875" bestFit="1" customWidth="1"/>
    <col min="3382" max="3382" width="17.21875" bestFit="1" customWidth="1"/>
    <col min="3383" max="3383" width="12.77734375" bestFit="1" customWidth="1"/>
    <col min="3384" max="3385" width="15.21875" bestFit="1" customWidth="1"/>
    <col min="3386" max="3386" width="14.21875" bestFit="1" customWidth="1"/>
    <col min="3387" max="3387" width="14.6640625" bestFit="1" customWidth="1"/>
    <col min="3388" max="3388" width="15.33203125" bestFit="1" customWidth="1"/>
    <col min="3389" max="3389" width="13.21875" bestFit="1" customWidth="1"/>
    <col min="3390" max="3390" width="12.6640625" bestFit="1" customWidth="1"/>
    <col min="3391" max="3391" width="14.88671875" bestFit="1" customWidth="1"/>
    <col min="3392" max="3392" width="16.5546875" bestFit="1" customWidth="1"/>
    <col min="3393" max="3393" width="14.21875" bestFit="1" customWidth="1"/>
    <col min="3394" max="3394" width="12.88671875" bestFit="1" customWidth="1"/>
    <col min="3395" max="3395" width="14.21875" bestFit="1" customWidth="1"/>
    <col min="3396" max="3396" width="13.21875" bestFit="1" customWidth="1"/>
    <col min="3397" max="3397" width="15.21875" bestFit="1" customWidth="1"/>
    <col min="3398" max="3398" width="14.109375" bestFit="1" customWidth="1"/>
    <col min="3399" max="3399" width="16.109375" bestFit="1" customWidth="1"/>
    <col min="3400" max="3400" width="14.109375" bestFit="1" customWidth="1"/>
    <col min="3401" max="3401" width="16.5546875" bestFit="1" customWidth="1"/>
    <col min="3402" max="3402" width="14.5546875" bestFit="1" customWidth="1"/>
    <col min="3403" max="3403" width="15.77734375" bestFit="1" customWidth="1"/>
    <col min="3404" max="3404" width="16.33203125" bestFit="1" customWidth="1"/>
    <col min="3405" max="3405" width="12" bestFit="1" customWidth="1"/>
    <col min="3406" max="3406" width="16.5546875" bestFit="1" customWidth="1"/>
    <col min="3407" max="3407" width="13.109375" bestFit="1" customWidth="1"/>
    <col min="3408" max="3408" width="12.33203125" bestFit="1" customWidth="1"/>
    <col min="3409" max="3409" width="15.88671875" bestFit="1" customWidth="1"/>
    <col min="3410" max="3410" width="14.6640625" bestFit="1" customWidth="1"/>
    <col min="3411" max="3411" width="14.5546875" bestFit="1" customWidth="1"/>
    <col min="3412" max="3412" width="13.44140625" bestFit="1" customWidth="1"/>
    <col min="3413" max="3413" width="13.109375" bestFit="1" customWidth="1"/>
    <col min="3414" max="3414" width="13.33203125" bestFit="1" customWidth="1"/>
    <col min="3415" max="3415" width="15.109375" bestFit="1" customWidth="1"/>
    <col min="3416" max="3416" width="14.5546875" bestFit="1" customWidth="1"/>
    <col min="3417" max="3417" width="17.88671875" bestFit="1" customWidth="1"/>
    <col min="3418" max="3418" width="14.88671875" bestFit="1" customWidth="1"/>
    <col min="3419" max="3419" width="14.33203125" bestFit="1" customWidth="1"/>
    <col min="3420" max="3420" width="13.6640625" bestFit="1" customWidth="1"/>
    <col min="3421" max="3421" width="14.5546875" bestFit="1" customWidth="1"/>
    <col min="3422" max="3422" width="11.88671875" bestFit="1" customWidth="1"/>
    <col min="3423" max="3423" width="13.33203125" bestFit="1" customWidth="1"/>
    <col min="3424" max="3424" width="11.77734375" bestFit="1" customWidth="1"/>
    <col min="3425" max="3425" width="13.77734375" bestFit="1" customWidth="1"/>
    <col min="3426" max="3426" width="10" bestFit="1" customWidth="1"/>
    <col min="3427" max="3427" width="11" bestFit="1" customWidth="1"/>
    <col min="3428" max="3428" width="14.33203125" bestFit="1" customWidth="1"/>
    <col min="3429" max="3429" width="12.44140625" bestFit="1" customWidth="1"/>
    <col min="3430" max="3430" width="13.6640625" bestFit="1" customWidth="1"/>
    <col min="3431" max="3431" width="13.109375" bestFit="1" customWidth="1"/>
    <col min="3432" max="3432" width="13.21875" bestFit="1" customWidth="1"/>
    <col min="3433" max="3433" width="13.44140625" bestFit="1" customWidth="1"/>
    <col min="3434" max="3434" width="11.33203125" bestFit="1" customWidth="1"/>
    <col min="3435" max="3435" width="10.77734375" bestFit="1" customWidth="1"/>
    <col min="3436" max="3436" width="9.77734375" bestFit="1" customWidth="1"/>
    <col min="3437" max="3437" width="15.33203125" bestFit="1" customWidth="1"/>
    <col min="3438" max="3439" width="11.21875" bestFit="1" customWidth="1"/>
    <col min="3440" max="3440" width="10.6640625" bestFit="1" customWidth="1"/>
    <col min="3441" max="3441" width="12.21875" bestFit="1" customWidth="1"/>
    <col min="3442" max="3442" width="10" bestFit="1" customWidth="1"/>
    <col min="3443" max="3443" width="10.77734375" bestFit="1" customWidth="1"/>
    <col min="3444" max="3444" width="12.88671875" bestFit="1" customWidth="1"/>
    <col min="3445" max="3445" width="10.33203125" bestFit="1" customWidth="1"/>
    <col min="3446" max="3446" width="9.5546875" bestFit="1" customWidth="1"/>
    <col min="3447" max="3447" width="11.44140625" bestFit="1" customWidth="1"/>
    <col min="3448" max="3448" width="12.5546875" bestFit="1" customWidth="1"/>
    <col min="3449" max="3449" width="12.44140625" bestFit="1" customWidth="1"/>
    <col min="3450" max="3450" width="13.44140625" bestFit="1" customWidth="1"/>
    <col min="3451" max="3452" width="10.88671875" bestFit="1" customWidth="1"/>
    <col min="3453" max="3453" width="10.109375" bestFit="1" customWidth="1"/>
    <col min="3454" max="3454" width="12" bestFit="1" customWidth="1"/>
    <col min="3455" max="3455" width="12.5546875" bestFit="1" customWidth="1"/>
    <col min="3456" max="3456" width="11.77734375" bestFit="1" customWidth="1"/>
    <col min="3457" max="3457" width="13.33203125" bestFit="1" customWidth="1"/>
    <col min="3458" max="3458" width="12.21875" bestFit="1" customWidth="1"/>
    <col min="3459" max="3459" width="10.88671875" bestFit="1" customWidth="1"/>
    <col min="3460" max="3460" width="9" bestFit="1" customWidth="1"/>
    <col min="3461" max="3461" width="11.5546875" bestFit="1" customWidth="1"/>
    <col min="3462" max="3462" width="12.33203125" bestFit="1" customWidth="1"/>
    <col min="3463" max="3463" width="10.88671875" bestFit="1" customWidth="1"/>
    <col min="3464" max="3464" width="10.6640625" bestFit="1" customWidth="1"/>
    <col min="3465" max="3465" width="11" bestFit="1" customWidth="1"/>
    <col min="3466" max="3467" width="13.44140625" bestFit="1" customWidth="1"/>
    <col min="3468" max="3468" width="12.109375" bestFit="1" customWidth="1"/>
    <col min="3469" max="3469" width="9.77734375" bestFit="1" customWidth="1"/>
    <col min="3470" max="3470" width="10.6640625" bestFit="1" customWidth="1"/>
    <col min="3471" max="3471" width="10.77734375" bestFit="1" customWidth="1"/>
    <col min="3472" max="3472" width="12.88671875" bestFit="1" customWidth="1"/>
    <col min="3473" max="3473" width="11.77734375" bestFit="1" customWidth="1"/>
    <col min="3474" max="3474" width="12.33203125" bestFit="1" customWidth="1"/>
    <col min="3475" max="3475" width="14.77734375" bestFit="1" customWidth="1"/>
    <col min="3476" max="3476" width="12" bestFit="1" customWidth="1"/>
    <col min="3477" max="3477" width="9.5546875" bestFit="1" customWidth="1"/>
    <col min="3479" max="3479" width="10.44140625" bestFit="1" customWidth="1"/>
    <col min="3480" max="3480" width="11.21875" bestFit="1" customWidth="1"/>
    <col min="3481" max="3481" width="8.5546875" bestFit="1" customWidth="1"/>
    <col min="3482" max="3482" width="9.21875" bestFit="1" customWidth="1"/>
    <col min="3483" max="3483" width="10.6640625" bestFit="1" customWidth="1"/>
    <col min="3484" max="3484" width="9.5546875" bestFit="1" customWidth="1"/>
    <col min="3485" max="3485" width="9" bestFit="1" customWidth="1"/>
    <col min="3486" max="3486" width="9.5546875" bestFit="1" customWidth="1"/>
    <col min="3487" max="3487" width="14.88671875" bestFit="1" customWidth="1"/>
    <col min="3488" max="3488" width="11.21875" bestFit="1" customWidth="1"/>
    <col min="3489" max="3489" width="12.21875" bestFit="1" customWidth="1"/>
    <col min="3490" max="3491" width="12.5546875" bestFit="1" customWidth="1"/>
    <col min="3492" max="3492" width="10.44140625" bestFit="1" customWidth="1"/>
    <col min="3493" max="3493" width="12.109375" bestFit="1" customWidth="1"/>
    <col min="3494" max="3494" width="13.6640625" bestFit="1" customWidth="1"/>
    <col min="3495" max="3495" width="13.21875" bestFit="1" customWidth="1"/>
    <col min="3496" max="3496" width="13.6640625" bestFit="1" customWidth="1"/>
    <col min="3497" max="3497" width="12" bestFit="1" customWidth="1"/>
    <col min="3498" max="3498" width="12.109375" bestFit="1" customWidth="1"/>
    <col min="3499" max="3499" width="11.77734375" bestFit="1" customWidth="1"/>
    <col min="3500" max="3500" width="14.6640625" bestFit="1" customWidth="1"/>
    <col min="3501" max="3501" width="12.77734375" bestFit="1" customWidth="1"/>
    <col min="3502" max="3502" width="10.77734375" bestFit="1" customWidth="1"/>
    <col min="3503" max="3503" width="13.33203125" bestFit="1" customWidth="1"/>
    <col min="3504" max="3504" width="12.33203125" bestFit="1" customWidth="1"/>
    <col min="3506" max="3506" width="9.33203125" bestFit="1" customWidth="1"/>
    <col min="3507" max="3507" width="12.44140625" bestFit="1" customWidth="1"/>
    <col min="3508" max="3508" width="13.5546875" bestFit="1" customWidth="1"/>
    <col min="3509" max="3509" width="12.21875" bestFit="1" customWidth="1"/>
    <col min="3510" max="3510" width="11.6640625" bestFit="1" customWidth="1"/>
    <col min="3511" max="3511" width="11.33203125" bestFit="1" customWidth="1"/>
    <col min="3512" max="3512" width="12.109375" bestFit="1" customWidth="1"/>
    <col min="3513" max="3513" width="10.5546875" bestFit="1" customWidth="1"/>
    <col min="3514" max="3514" width="14.5546875" bestFit="1" customWidth="1"/>
    <col min="3515" max="3515" width="14.77734375" bestFit="1" customWidth="1"/>
    <col min="3516" max="3516" width="12.33203125" bestFit="1" customWidth="1"/>
    <col min="3517" max="3517" width="15.44140625" bestFit="1" customWidth="1"/>
    <col min="3518" max="3518" width="11" bestFit="1" customWidth="1"/>
    <col min="3519" max="3519" width="14.5546875" bestFit="1" customWidth="1"/>
    <col min="3520" max="3520" width="11.33203125" bestFit="1" customWidth="1"/>
    <col min="3521" max="3521" width="12.6640625" bestFit="1" customWidth="1"/>
    <col min="3522" max="3522" width="10.109375" bestFit="1" customWidth="1"/>
    <col min="3523" max="3523" width="11.33203125" bestFit="1" customWidth="1"/>
    <col min="3524" max="3524" width="10.5546875" bestFit="1" customWidth="1"/>
    <col min="3525" max="3525" width="11.21875" bestFit="1" customWidth="1"/>
    <col min="3526" max="3526" width="11.77734375" bestFit="1" customWidth="1"/>
    <col min="3527" max="3527" width="14.21875" bestFit="1" customWidth="1"/>
    <col min="3528" max="3528" width="11.6640625" bestFit="1" customWidth="1"/>
    <col min="3529" max="3529" width="12" bestFit="1" customWidth="1"/>
    <col min="3530" max="3530" width="11.21875" bestFit="1" customWidth="1"/>
    <col min="3531" max="3531" width="12" bestFit="1" customWidth="1"/>
    <col min="3532" max="3532" width="11.88671875" bestFit="1" customWidth="1"/>
    <col min="3533" max="3533" width="12.44140625" bestFit="1" customWidth="1"/>
    <col min="3534" max="3534" width="12.21875" bestFit="1" customWidth="1"/>
    <col min="3535" max="3535" width="12.44140625" bestFit="1" customWidth="1"/>
    <col min="3536" max="3536" width="12" bestFit="1" customWidth="1"/>
    <col min="3537" max="3537" width="10.88671875" bestFit="1" customWidth="1"/>
    <col min="3538" max="3538" width="11.21875" bestFit="1" customWidth="1"/>
    <col min="3539" max="3539" width="11.33203125" bestFit="1" customWidth="1"/>
    <col min="3540" max="3540" width="13.44140625" bestFit="1" customWidth="1"/>
    <col min="3541" max="3541" width="12.21875" bestFit="1" customWidth="1"/>
    <col min="3542" max="3542" width="11.77734375" bestFit="1" customWidth="1"/>
    <col min="3543" max="3543" width="11.44140625" bestFit="1" customWidth="1"/>
    <col min="3544" max="3544" width="14.44140625" bestFit="1" customWidth="1"/>
    <col min="3545" max="3545" width="12.88671875" bestFit="1" customWidth="1"/>
    <col min="3546" max="3546" width="11.109375" bestFit="1" customWidth="1"/>
    <col min="3547" max="3547" width="10.5546875" bestFit="1" customWidth="1"/>
    <col min="3548" max="3548" width="12.109375" bestFit="1" customWidth="1"/>
    <col min="3549" max="3549" width="10.88671875" bestFit="1" customWidth="1"/>
    <col min="3550" max="3550" width="12" bestFit="1" customWidth="1"/>
    <col min="3551" max="3551" width="12.109375" bestFit="1" customWidth="1"/>
    <col min="3552" max="3552" width="11.33203125" bestFit="1" customWidth="1"/>
    <col min="3553" max="3553" width="10.77734375" bestFit="1" customWidth="1"/>
    <col min="3554" max="3554" width="16.109375" bestFit="1" customWidth="1"/>
    <col min="3555" max="3555" width="17.6640625" bestFit="1" customWidth="1"/>
    <col min="3556" max="3556" width="14.5546875" bestFit="1" customWidth="1"/>
    <col min="3557" max="3557" width="16.33203125" bestFit="1" customWidth="1"/>
    <col min="3558" max="3558" width="18.109375" bestFit="1" customWidth="1"/>
    <col min="3559" max="3559" width="16.109375" bestFit="1" customWidth="1"/>
    <col min="3560" max="3560" width="16.5546875" bestFit="1" customWidth="1"/>
    <col min="3561" max="3561" width="16.109375" bestFit="1" customWidth="1"/>
    <col min="3562" max="3562" width="17.5546875" bestFit="1" customWidth="1"/>
    <col min="3563" max="3564" width="16.88671875" bestFit="1" customWidth="1"/>
    <col min="3565" max="3565" width="17.5546875" bestFit="1" customWidth="1"/>
    <col min="3566" max="3566" width="14.88671875" bestFit="1" customWidth="1"/>
    <col min="3567" max="3567" width="14.6640625" bestFit="1" customWidth="1"/>
    <col min="3568" max="3568" width="16.33203125" bestFit="1" customWidth="1"/>
    <col min="3569" max="3569" width="15.33203125" bestFit="1" customWidth="1"/>
    <col min="3570" max="3570" width="17.77734375" bestFit="1" customWidth="1"/>
    <col min="3571" max="3571" width="17.44140625" bestFit="1" customWidth="1"/>
    <col min="3572" max="3572" width="15.33203125" bestFit="1" customWidth="1"/>
    <col min="3573" max="3573" width="16.88671875" bestFit="1" customWidth="1"/>
    <col min="3574" max="3574" width="15.109375" bestFit="1" customWidth="1"/>
    <col min="3575" max="3575" width="16.21875" bestFit="1" customWidth="1"/>
    <col min="3576" max="3576" width="16" bestFit="1" customWidth="1"/>
    <col min="3577" max="3577" width="12.109375" bestFit="1" customWidth="1"/>
    <col min="3578" max="3578" width="10.33203125" bestFit="1" customWidth="1"/>
    <col min="3579" max="3579" width="11" bestFit="1" customWidth="1"/>
    <col min="3580" max="3580" width="11.5546875" bestFit="1" customWidth="1"/>
    <col min="3581" max="3581" width="12.6640625" bestFit="1" customWidth="1"/>
    <col min="3582" max="3582" width="13.109375" bestFit="1" customWidth="1"/>
    <col min="3583" max="3583" width="15.33203125" bestFit="1" customWidth="1"/>
    <col min="3584" max="3584" width="13.5546875" bestFit="1" customWidth="1"/>
    <col min="3585" max="3585" width="10.5546875" bestFit="1" customWidth="1"/>
    <col min="3586" max="3586" width="10.33203125" bestFit="1" customWidth="1"/>
    <col min="3587" max="3587" width="13.109375" bestFit="1" customWidth="1"/>
    <col min="3588" max="3588" width="10.88671875" bestFit="1" customWidth="1"/>
    <col min="3589" max="3589" width="15" bestFit="1" customWidth="1"/>
    <col min="3590" max="3590" width="10.77734375" bestFit="1" customWidth="1"/>
    <col min="3591" max="3591" width="11.109375" bestFit="1" customWidth="1"/>
    <col min="3592" max="3592" width="12.33203125" bestFit="1" customWidth="1"/>
    <col min="3593" max="3593" width="9.77734375" bestFit="1" customWidth="1"/>
    <col min="3594" max="3594" width="13.109375" bestFit="1" customWidth="1"/>
    <col min="3595" max="3595" width="10.44140625" bestFit="1" customWidth="1"/>
    <col min="3596" max="3596" width="14.21875" bestFit="1" customWidth="1"/>
    <col min="3597" max="3597" width="10.6640625" bestFit="1" customWidth="1"/>
    <col min="3598" max="3598" width="10.5546875" bestFit="1" customWidth="1"/>
    <col min="3599" max="3599" width="13.44140625" bestFit="1" customWidth="1"/>
    <col min="3600" max="3600" width="15.21875" bestFit="1" customWidth="1"/>
    <col min="3601" max="3601" width="11.6640625" bestFit="1" customWidth="1"/>
    <col min="3602" max="3602" width="10.33203125" bestFit="1" customWidth="1"/>
    <col min="3603" max="3603" width="11.6640625" bestFit="1" customWidth="1"/>
    <col min="3604" max="3604" width="10.33203125" bestFit="1" customWidth="1"/>
    <col min="3605" max="3605" width="18.109375" bestFit="1" customWidth="1"/>
    <col min="3606" max="3606" width="10.77734375" bestFit="1" customWidth="1"/>
    <col min="3607" max="3607" width="15.5546875" bestFit="1" customWidth="1"/>
    <col min="3608" max="3608" width="11.88671875" bestFit="1" customWidth="1"/>
    <col min="3609" max="3609" width="14" bestFit="1" customWidth="1"/>
    <col min="3610" max="3610" width="15.88671875" bestFit="1" customWidth="1"/>
    <col min="3611" max="3611" width="10.77734375" bestFit="1" customWidth="1"/>
    <col min="3612" max="3612" width="11.5546875" bestFit="1" customWidth="1"/>
    <col min="3613" max="3613" width="11.33203125" bestFit="1" customWidth="1"/>
    <col min="3614" max="3614" width="12" bestFit="1" customWidth="1"/>
    <col min="3615" max="3615" width="11.77734375" bestFit="1" customWidth="1"/>
    <col min="3616" max="3616" width="12.109375" bestFit="1" customWidth="1"/>
    <col min="3617" max="3617" width="9.44140625" bestFit="1" customWidth="1"/>
    <col min="3618" max="3618" width="14.6640625" bestFit="1" customWidth="1"/>
    <col min="3619" max="3619" width="12.109375" bestFit="1" customWidth="1"/>
    <col min="3620" max="3620" width="12.21875" bestFit="1" customWidth="1"/>
    <col min="3621" max="3621" width="11.44140625" bestFit="1" customWidth="1"/>
    <col min="3622" max="3622" width="11.5546875" bestFit="1" customWidth="1"/>
    <col min="3623" max="3623" width="11.33203125" bestFit="1" customWidth="1"/>
    <col min="3624" max="3624" width="14.44140625" bestFit="1" customWidth="1"/>
    <col min="3625" max="3625" width="15.44140625" bestFit="1" customWidth="1"/>
    <col min="3626" max="3626" width="11.6640625" bestFit="1" customWidth="1"/>
    <col min="3627" max="3627" width="15.6640625" bestFit="1" customWidth="1"/>
    <col min="3628" max="3628" width="11" bestFit="1" customWidth="1"/>
    <col min="3629" max="3629" width="10" bestFit="1" customWidth="1"/>
    <col min="3630" max="3630" width="13.77734375" bestFit="1" customWidth="1"/>
    <col min="3631" max="3631" width="10.6640625" bestFit="1" customWidth="1"/>
    <col min="3632" max="3632" width="13.21875" bestFit="1" customWidth="1"/>
    <col min="3633" max="3633" width="13.44140625" bestFit="1" customWidth="1"/>
    <col min="3634" max="3634" width="13.21875" bestFit="1" customWidth="1"/>
    <col min="3635" max="3635" width="11.109375" bestFit="1" customWidth="1"/>
    <col min="3636" max="3636" width="10.6640625" bestFit="1" customWidth="1"/>
    <col min="3637" max="3637" width="12.6640625" bestFit="1" customWidth="1"/>
    <col min="3638" max="3638" width="10" bestFit="1" customWidth="1"/>
    <col min="3639" max="3639" width="10.44140625" bestFit="1" customWidth="1"/>
    <col min="3640" max="3640" width="12" bestFit="1" customWidth="1"/>
    <col min="3641" max="3641" width="12.88671875" bestFit="1" customWidth="1"/>
    <col min="3642" max="3642" width="11" bestFit="1" customWidth="1"/>
    <col min="3643" max="3643" width="11.44140625" bestFit="1" customWidth="1"/>
    <col min="3644" max="3644" width="11.33203125" bestFit="1" customWidth="1"/>
    <col min="3645" max="3645" width="10.33203125" bestFit="1" customWidth="1"/>
    <col min="3646" max="3646" width="15.88671875" bestFit="1" customWidth="1"/>
    <col min="3647" max="3647" width="11.5546875" bestFit="1" customWidth="1"/>
    <col min="3648" max="3648" width="13.77734375" bestFit="1" customWidth="1"/>
    <col min="3649" max="3649" width="11.88671875" bestFit="1" customWidth="1"/>
    <col min="3650" max="3650" width="13.88671875" bestFit="1" customWidth="1"/>
    <col min="3651" max="3651" width="13.77734375" bestFit="1" customWidth="1"/>
    <col min="3652" max="3652" width="13.109375" bestFit="1" customWidth="1"/>
    <col min="3653" max="3653" width="11.6640625" bestFit="1" customWidth="1"/>
    <col min="3654" max="3654" width="11.77734375" bestFit="1" customWidth="1"/>
    <col min="3655" max="3655" width="12.21875" bestFit="1" customWidth="1"/>
    <col min="3656" max="3656" width="12.33203125" bestFit="1" customWidth="1"/>
    <col min="3657" max="3657" width="12.6640625" bestFit="1" customWidth="1"/>
    <col min="3658" max="3658" width="11.77734375" bestFit="1" customWidth="1"/>
    <col min="3659" max="3659" width="11.88671875" bestFit="1" customWidth="1"/>
    <col min="3660" max="3660" width="11.5546875" bestFit="1" customWidth="1"/>
    <col min="3661" max="3661" width="12.109375" bestFit="1" customWidth="1"/>
    <col min="3662" max="3663" width="12" bestFit="1" customWidth="1"/>
    <col min="3664" max="3664" width="10.21875" bestFit="1" customWidth="1"/>
    <col min="3665" max="3665" width="13.33203125" bestFit="1" customWidth="1"/>
    <col min="3666" max="3666" width="11.21875" bestFit="1" customWidth="1"/>
    <col min="3667" max="3667" width="12.77734375" bestFit="1" customWidth="1"/>
    <col min="3668" max="3668" width="14" bestFit="1" customWidth="1"/>
    <col min="3669" max="3669" width="12.88671875" bestFit="1" customWidth="1"/>
    <col min="3670" max="3670" width="13.33203125" bestFit="1" customWidth="1"/>
    <col min="3671" max="3671" width="11.6640625" bestFit="1" customWidth="1"/>
    <col min="3672" max="3672" width="12.109375" bestFit="1" customWidth="1"/>
    <col min="3673" max="3673" width="12.88671875" bestFit="1" customWidth="1"/>
    <col min="3674" max="3674" width="12.21875" bestFit="1" customWidth="1"/>
    <col min="3675" max="3675" width="13.109375" bestFit="1" customWidth="1"/>
    <col min="3676" max="3676" width="10.109375" bestFit="1" customWidth="1"/>
    <col min="3677" max="3677" width="13.44140625" bestFit="1" customWidth="1"/>
    <col min="3678" max="3678" width="13.109375" bestFit="1" customWidth="1"/>
    <col min="3679" max="3679" width="15.109375" bestFit="1" customWidth="1"/>
    <col min="3680" max="3680" width="14.33203125" bestFit="1" customWidth="1"/>
    <col min="3681" max="3681" width="14.88671875" bestFit="1" customWidth="1"/>
    <col min="3682" max="3682" width="13.77734375" bestFit="1" customWidth="1"/>
    <col min="3683" max="3683" width="11" bestFit="1" customWidth="1"/>
    <col min="3684" max="3684" width="12.77734375" bestFit="1" customWidth="1"/>
    <col min="3685" max="3685" width="11.21875" bestFit="1" customWidth="1"/>
    <col min="3686" max="3686" width="11.44140625" bestFit="1" customWidth="1"/>
    <col min="3687" max="3687" width="11.5546875" bestFit="1" customWidth="1"/>
    <col min="3688" max="3688" width="14.44140625" bestFit="1" customWidth="1"/>
    <col min="3689" max="3689" width="13.109375" bestFit="1" customWidth="1"/>
    <col min="3690" max="3690" width="11.6640625" bestFit="1" customWidth="1"/>
    <col min="3691" max="3691" width="11.5546875" bestFit="1" customWidth="1"/>
    <col min="3692" max="3692" width="13.109375" bestFit="1" customWidth="1"/>
    <col min="3693" max="3693" width="15.21875" bestFit="1" customWidth="1"/>
    <col min="3694" max="3694" width="18.33203125" bestFit="1" customWidth="1"/>
    <col min="3695" max="3695" width="14.88671875" bestFit="1" customWidth="1"/>
    <col min="3696" max="3696" width="12.5546875" bestFit="1" customWidth="1"/>
    <col min="3697" max="3697" width="10.5546875" bestFit="1" customWidth="1"/>
    <col min="3698" max="3698" width="13.6640625" bestFit="1" customWidth="1"/>
    <col min="3699" max="3699" width="15.33203125" bestFit="1" customWidth="1"/>
    <col min="3700" max="3700" width="13.44140625" bestFit="1" customWidth="1"/>
    <col min="3701" max="3701" width="12.5546875" bestFit="1" customWidth="1"/>
    <col min="3702" max="3702" width="12.77734375" bestFit="1" customWidth="1"/>
    <col min="3703" max="3703" width="13.109375" bestFit="1" customWidth="1"/>
    <col min="3704" max="3704" width="14.109375" bestFit="1" customWidth="1"/>
    <col min="3705" max="3705" width="16.109375" bestFit="1" customWidth="1"/>
    <col min="3706" max="3706" width="14.21875" bestFit="1" customWidth="1"/>
    <col min="3707" max="3707" width="10.33203125" bestFit="1" customWidth="1"/>
    <col min="3708" max="3708" width="11.33203125" bestFit="1" customWidth="1"/>
    <col min="3709" max="3709" width="11.6640625" bestFit="1" customWidth="1"/>
    <col min="3710" max="3710" width="12.21875" bestFit="1" customWidth="1"/>
    <col min="3711" max="3711" width="10.6640625" bestFit="1" customWidth="1"/>
    <col min="3712" max="3712" width="13.77734375" bestFit="1" customWidth="1"/>
    <col min="3713" max="3713" width="11.5546875" bestFit="1" customWidth="1"/>
    <col min="3714" max="3714" width="10.77734375" bestFit="1" customWidth="1"/>
    <col min="3715" max="3715" width="9.33203125" bestFit="1" customWidth="1"/>
    <col min="3716" max="3716" width="10" bestFit="1" customWidth="1"/>
    <col min="3717" max="3717" width="11" bestFit="1" customWidth="1"/>
    <col min="3718" max="3718" width="15" bestFit="1" customWidth="1"/>
    <col min="3719" max="3719" width="10" bestFit="1" customWidth="1"/>
    <col min="3720" max="3720" width="14.33203125" bestFit="1" customWidth="1"/>
    <col min="3721" max="3721" width="14" bestFit="1" customWidth="1"/>
    <col min="3722" max="3722" width="12.88671875" bestFit="1" customWidth="1"/>
    <col min="3723" max="3723" width="12.77734375" bestFit="1" customWidth="1"/>
    <col min="3724" max="3724" width="9.77734375" bestFit="1" customWidth="1"/>
    <col min="3725" max="3725" width="12.33203125" bestFit="1" customWidth="1"/>
    <col min="3726" max="3726" width="13.33203125" bestFit="1" customWidth="1"/>
    <col min="3727" max="3728" width="10.77734375" bestFit="1" customWidth="1"/>
    <col min="3729" max="3729" width="11.33203125" bestFit="1" customWidth="1"/>
    <col min="3730" max="3730" width="9.77734375" bestFit="1" customWidth="1"/>
    <col min="3731" max="3731" width="10.44140625" bestFit="1" customWidth="1"/>
    <col min="3732" max="3732" width="11.5546875" bestFit="1" customWidth="1"/>
    <col min="3733" max="3733" width="15.77734375" bestFit="1" customWidth="1"/>
    <col min="3734" max="3734" width="12.33203125" bestFit="1" customWidth="1"/>
    <col min="3735" max="3735" width="11.5546875" bestFit="1" customWidth="1"/>
    <col min="3736" max="3736" width="12.33203125" bestFit="1" customWidth="1"/>
    <col min="3737" max="3737" width="12.5546875" bestFit="1" customWidth="1"/>
    <col min="3738" max="3738" width="11.44140625" bestFit="1" customWidth="1"/>
    <col min="3739" max="3739" width="11.88671875" bestFit="1" customWidth="1"/>
    <col min="3740" max="3740" width="11.77734375" bestFit="1" customWidth="1"/>
    <col min="3741" max="3741" width="14.5546875" bestFit="1" customWidth="1"/>
    <col min="3742" max="3742" width="11.88671875" bestFit="1" customWidth="1"/>
    <col min="3743" max="3743" width="14.77734375" bestFit="1" customWidth="1"/>
    <col min="3744" max="3744" width="11.21875" bestFit="1" customWidth="1"/>
    <col min="3745" max="3745" width="14.88671875" bestFit="1" customWidth="1"/>
    <col min="3746" max="3746" width="11" bestFit="1" customWidth="1"/>
    <col min="3747" max="3747" width="10.6640625" bestFit="1" customWidth="1"/>
    <col min="3748" max="3748" width="13.77734375" bestFit="1" customWidth="1"/>
    <col min="3749" max="3749" width="16.5546875" bestFit="1" customWidth="1"/>
    <col min="3750" max="3750" width="12.77734375" bestFit="1" customWidth="1"/>
    <col min="3751" max="3751" width="8.77734375" bestFit="1" customWidth="1"/>
    <col min="3752" max="3752" width="9.6640625" bestFit="1" customWidth="1"/>
    <col min="3753" max="3753" width="8.6640625" bestFit="1" customWidth="1"/>
    <col min="3754" max="3754" width="10.5546875" bestFit="1" customWidth="1"/>
    <col min="3755" max="3755" width="10.6640625" bestFit="1" customWidth="1"/>
    <col min="3756" max="3756" width="11" bestFit="1" customWidth="1"/>
    <col min="3757" max="3757" width="9.6640625" bestFit="1" customWidth="1"/>
    <col min="3758" max="3758" width="12.21875" bestFit="1" customWidth="1"/>
    <col min="3759" max="3759" width="9.109375" bestFit="1" customWidth="1"/>
    <col min="3760" max="3760" width="11.5546875" bestFit="1" customWidth="1"/>
    <col min="3761" max="3761" width="11.44140625" bestFit="1" customWidth="1"/>
    <col min="3762" max="3762" width="10.5546875" bestFit="1" customWidth="1"/>
    <col min="3763" max="3763" width="12.33203125" bestFit="1" customWidth="1"/>
    <col min="3764" max="3764" width="10.44140625" bestFit="1" customWidth="1"/>
    <col min="3765" max="3765" width="13.77734375" bestFit="1" customWidth="1"/>
    <col min="3766" max="3766" width="14" bestFit="1" customWidth="1"/>
    <col min="3767" max="3767" width="11.5546875" bestFit="1" customWidth="1"/>
    <col min="3768" max="3768" width="12.109375" bestFit="1" customWidth="1"/>
    <col min="3769" max="3769" width="12.44140625" bestFit="1" customWidth="1"/>
    <col min="3770" max="3770" width="14.77734375" bestFit="1" customWidth="1"/>
    <col min="3771" max="3771" width="10.5546875" bestFit="1" customWidth="1"/>
    <col min="3772" max="3772" width="12.21875" bestFit="1" customWidth="1"/>
    <col min="3773" max="3773" width="10.109375" bestFit="1" customWidth="1"/>
    <col min="3774" max="3774" width="9" bestFit="1" customWidth="1"/>
    <col min="3775" max="3775" width="12" bestFit="1" customWidth="1"/>
    <col min="3776" max="3776" width="10.77734375" bestFit="1" customWidth="1"/>
    <col min="3777" max="3777" width="13.109375" bestFit="1" customWidth="1"/>
    <col min="3778" max="3778" width="12.5546875" bestFit="1" customWidth="1"/>
    <col min="3779" max="3779" width="13.5546875" bestFit="1" customWidth="1"/>
    <col min="3780" max="3780" width="11.44140625" bestFit="1" customWidth="1"/>
    <col min="3781" max="3781" width="10.21875" bestFit="1" customWidth="1"/>
    <col min="3782" max="3782" width="14.109375" bestFit="1" customWidth="1"/>
    <col min="3783" max="3783" width="13.33203125" bestFit="1" customWidth="1"/>
    <col min="3784" max="3784" width="11.5546875" bestFit="1" customWidth="1"/>
    <col min="3785" max="3786" width="13.88671875" bestFit="1" customWidth="1"/>
    <col min="3787" max="3787" width="13.21875" bestFit="1" customWidth="1"/>
    <col min="3788" max="3788" width="17.33203125" bestFit="1" customWidth="1"/>
    <col min="3789" max="3789" width="14.6640625" bestFit="1" customWidth="1"/>
    <col min="3790" max="3790" width="13.109375" bestFit="1" customWidth="1"/>
    <col min="3791" max="3791" width="16.6640625" bestFit="1" customWidth="1"/>
    <col min="3792" max="3792" width="14.21875" bestFit="1" customWidth="1"/>
    <col min="3793" max="3793" width="16.44140625" bestFit="1" customWidth="1"/>
    <col min="3794" max="3794" width="15.21875" bestFit="1" customWidth="1"/>
    <col min="3795" max="3795" width="15.88671875" bestFit="1" customWidth="1"/>
    <col min="3796" max="3796" width="16" bestFit="1" customWidth="1"/>
    <col min="3797" max="3797" width="13.21875" bestFit="1" customWidth="1"/>
    <col min="3798" max="3798" width="16.5546875" bestFit="1" customWidth="1"/>
    <col min="3799" max="3799" width="10.109375" bestFit="1" customWidth="1"/>
    <col min="3800" max="3800" width="13.33203125" bestFit="1" customWidth="1"/>
    <col min="3801" max="3801" width="12" bestFit="1" customWidth="1"/>
    <col min="3802" max="3802" width="11" bestFit="1" customWidth="1"/>
    <col min="3803" max="3803" width="9.33203125" bestFit="1" customWidth="1"/>
    <col min="3804" max="3804" width="11.6640625" bestFit="1" customWidth="1"/>
    <col min="3805" max="3805" width="12.6640625" bestFit="1" customWidth="1"/>
    <col min="3806" max="3806" width="13.5546875" bestFit="1" customWidth="1"/>
    <col min="3807" max="3807" width="14.109375" bestFit="1" customWidth="1"/>
    <col min="3808" max="3808" width="9.44140625" bestFit="1" customWidth="1"/>
    <col min="3809" max="3809" width="11.109375" bestFit="1" customWidth="1"/>
    <col min="3810" max="3810" width="9.5546875" bestFit="1" customWidth="1"/>
    <col min="3811" max="3811" width="11.88671875" bestFit="1" customWidth="1"/>
    <col min="3812" max="3812" width="13.6640625" bestFit="1" customWidth="1"/>
    <col min="3813" max="3813" width="10.44140625" bestFit="1" customWidth="1"/>
    <col min="3814" max="3815" width="10.5546875" bestFit="1" customWidth="1"/>
    <col min="3816" max="3816" width="10.6640625" bestFit="1" customWidth="1"/>
    <col min="3817" max="3817" width="8.77734375" bestFit="1" customWidth="1"/>
    <col min="3818" max="3818" width="12.6640625" bestFit="1" customWidth="1"/>
    <col min="3819" max="3819" width="11.5546875" bestFit="1" customWidth="1"/>
    <col min="3820" max="3820" width="13.77734375" bestFit="1" customWidth="1"/>
    <col min="3821" max="3821" width="10.77734375" bestFit="1" customWidth="1"/>
    <col min="3822" max="3822" width="15" bestFit="1" customWidth="1"/>
    <col min="3823" max="3823" width="9.88671875" bestFit="1" customWidth="1"/>
    <col min="3824" max="3824" width="12.33203125" bestFit="1" customWidth="1"/>
    <col min="3825" max="3825" width="11.6640625" bestFit="1" customWidth="1"/>
    <col min="3826" max="3826" width="11.5546875" bestFit="1" customWidth="1"/>
    <col min="3827" max="3828" width="12.44140625" bestFit="1" customWidth="1"/>
    <col min="3829" max="3829" width="10.44140625" bestFit="1" customWidth="1"/>
    <col min="3830" max="3830" width="11.109375" bestFit="1" customWidth="1"/>
    <col min="3831" max="3831" width="11" bestFit="1" customWidth="1"/>
    <col min="3832" max="3832" width="9.6640625" bestFit="1" customWidth="1"/>
    <col min="3833" max="3833" width="10.5546875" bestFit="1" customWidth="1"/>
    <col min="3834" max="3834" width="10.21875" bestFit="1" customWidth="1"/>
    <col min="3835" max="3835" width="9.77734375" bestFit="1" customWidth="1"/>
    <col min="3836" max="3836" width="11.44140625" bestFit="1" customWidth="1"/>
    <col min="3837" max="3837" width="14.21875" bestFit="1" customWidth="1"/>
    <col min="3838" max="3838" width="14" bestFit="1" customWidth="1"/>
    <col min="3839" max="3839" width="12.44140625" bestFit="1" customWidth="1"/>
    <col min="3840" max="3840" width="14" bestFit="1" customWidth="1"/>
    <col min="3841" max="3841" width="12.33203125" bestFit="1" customWidth="1"/>
    <col min="3842" max="3842" width="10.6640625" bestFit="1" customWidth="1"/>
    <col min="3843" max="3843" width="11" bestFit="1" customWidth="1"/>
    <col min="3844" max="3844" width="10" bestFit="1" customWidth="1"/>
    <col min="3845" max="3845" width="11.44140625" bestFit="1" customWidth="1"/>
    <col min="3846" max="3846" width="12.109375" bestFit="1" customWidth="1"/>
    <col min="3847" max="3847" width="10.21875" bestFit="1" customWidth="1"/>
    <col min="3848" max="3848" width="12.21875" bestFit="1" customWidth="1"/>
    <col min="3849" max="3849" width="11" bestFit="1" customWidth="1"/>
    <col min="3850" max="3850" width="10" bestFit="1" customWidth="1"/>
    <col min="3851" max="3851" width="11.109375" bestFit="1" customWidth="1"/>
    <col min="3852" max="3852" width="13.6640625" bestFit="1" customWidth="1"/>
    <col min="3853" max="3853" width="14.21875" bestFit="1" customWidth="1"/>
    <col min="3854" max="3854" width="9.44140625" bestFit="1" customWidth="1"/>
    <col min="3855" max="3855" width="12.88671875" bestFit="1" customWidth="1"/>
    <col min="3856" max="3856" width="12.6640625" bestFit="1" customWidth="1"/>
    <col min="3857" max="3857" width="11.5546875" bestFit="1" customWidth="1"/>
    <col min="3858" max="3858" width="12.88671875" bestFit="1" customWidth="1"/>
    <col min="3859" max="3859" width="13.88671875" bestFit="1" customWidth="1"/>
    <col min="3860" max="3860" width="10.88671875" bestFit="1" customWidth="1"/>
    <col min="3861" max="3861" width="15.44140625" bestFit="1" customWidth="1"/>
    <col min="3862" max="3862" width="13.5546875" bestFit="1" customWidth="1"/>
    <col min="3863" max="3863" width="10.77734375" bestFit="1" customWidth="1"/>
    <col min="3864" max="3864" width="13.44140625" bestFit="1" customWidth="1"/>
    <col min="3865" max="3865" width="11.5546875" bestFit="1" customWidth="1"/>
    <col min="3866" max="3866" width="11.33203125" bestFit="1" customWidth="1"/>
    <col min="3867" max="3867" width="9.5546875" bestFit="1" customWidth="1"/>
    <col min="3868" max="3868" width="9" bestFit="1" customWidth="1"/>
    <col min="3869" max="3869" width="10" bestFit="1" customWidth="1"/>
    <col min="3870" max="3870" width="11.109375" bestFit="1" customWidth="1"/>
    <col min="3871" max="3871" width="13.109375" bestFit="1" customWidth="1"/>
    <col min="3872" max="3872" width="12.6640625" bestFit="1" customWidth="1"/>
    <col min="3873" max="3873" width="12.5546875" bestFit="1" customWidth="1"/>
    <col min="3874" max="3874" width="9.6640625" bestFit="1" customWidth="1"/>
    <col min="3875" max="3875" width="8.5546875" bestFit="1" customWidth="1"/>
    <col min="3876" max="3876" width="6.88671875" bestFit="1" customWidth="1"/>
    <col min="3877" max="3877" width="10.109375" bestFit="1" customWidth="1"/>
    <col min="3879" max="3879" width="13.77734375" bestFit="1" customWidth="1"/>
    <col min="3880" max="3880" width="9.77734375" bestFit="1" customWidth="1"/>
    <col min="3881" max="3881" width="12.88671875" bestFit="1" customWidth="1"/>
    <col min="3882" max="3882" width="11.33203125" bestFit="1" customWidth="1"/>
    <col min="3883" max="3883" width="8.44140625" bestFit="1" customWidth="1"/>
    <col min="3884" max="3884" width="13.21875" bestFit="1" customWidth="1"/>
    <col min="3885" max="3885" width="15" bestFit="1" customWidth="1"/>
    <col min="3886" max="3886" width="13.33203125" bestFit="1" customWidth="1"/>
    <col min="3887" max="3887" width="11.5546875" bestFit="1" customWidth="1"/>
    <col min="3888" max="3888" width="10.88671875" bestFit="1" customWidth="1"/>
    <col min="3889" max="3889" width="11.6640625" bestFit="1" customWidth="1"/>
    <col min="3890" max="3890" width="11.33203125" bestFit="1" customWidth="1"/>
    <col min="3891" max="3891" width="10.5546875" bestFit="1" customWidth="1"/>
    <col min="3892" max="3892" width="13.21875" bestFit="1" customWidth="1"/>
    <col min="3893" max="3893" width="10.21875" bestFit="1" customWidth="1"/>
    <col min="3894" max="3894" width="9.109375" bestFit="1" customWidth="1"/>
    <col min="3895" max="3895" width="9.88671875" bestFit="1" customWidth="1"/>
    <col min="3896" max="3896" width="12.6640625" bestFit="1" customWidth="1"/>
    <col min="3897" max="3897" width="11.44140625" bestFit="1" customWidth="1"/>
    <col min="3898" max="3898" width="13.33203125" bestFit="1" customWidth="1"/>
    <col min="3899" max="3899" width="11.77734375" bestFit="1" customWidth="1"/>
    <col min="3900" max="3900" width="12" bestFit="1" customWidth="1"/>
    <col min="3901" max="3901" width="10.77734375" bestFit="1" customWidth="1"/>
    <col min="3902" max="3902" width="13.44140625" bestFit="1" customWidth="1"/>
    <col min="3903" max="3903" width="12.109375" bestFit="1" customWidth="1"/>
    <col min="3904" max="3904" width="11.109375" bestFit="1" customWidth="1"/>
    <col min="3905" max="3905" width="12.21875" bestFit="1" customWidth="1"/>
    <col min="3906" max="3906" width="14.21875" bestFit="1" customWidth="1"/>
    <col min="3907" max="3907" width="11.5546875" bestFit="1" customWidth="1"/>
    <col min="3908" max="3908" width="9.88671875" bestFit="1" customWidth="1"/>
    <col min="3909" max="3909" width="12.44140625" bestFit="1" customWidth="1"/>
    <col min="3910" max="3910" width="14" bestFit="1" customWidth="1"/>
    <col min="3911" max="3911" width="11.77734375" bestFit="1" customWidth="1"/>
    <col min="3912" max="3912" width="10.21875" bestFit="1" customWidth="1"/>
    <col min="3913" max="3913" width="12.88671875" bestFit="1" customWidth="1"/>
    <col min="3914" max="3914" width="11.88671875" bestFit="1" customWidth="1"/>
    <col min="3915" max="3915" width="11.109375" bestFit="1" customWidth="1"/>
    <col min="3916" max="3916" width="9.77734375" bestFit="1" customWidth="1"/>
    <col min="3917" max="3917" width="11.33203125" bestFit="1" customWidth="1"/>
    <col min="3918" max="3918" width="11.21875" bestFit="1" customWidth="1"/>
    <col min="3919" max="3919" width="10.33203125" bestFit="1" customWidth="1"/>
    <col min="3920" max="3920" width="12.109375" bestFit="1" customWidth="1"/>
    <col min="3921" max="3921" width="10.21875" bestFit="1" customWidth="1"/>
    <col min="3922" max="3922" width="12.21875" bestFit="1" customWidth="1"/>
    <col min="3923" max="3923" width="11.33203125" bestFit="1" customWidth="1"/>
    <col min="3924" max="3924" width="13.21875" bestFit="1" customWidth="1"/>
    <col min="3925" max="3925" width="13.88671875" bestFit="1" customWidth="1"/>
    <col min="3926" max="3926" width="12.88671875" bestFit="1" customWidth="1"/>
    <col min="3927" max="3927" width="13.21875" bestFit="1" customWidth="1"/>
    <col min="3928" max="3928" width="13.33203125" bestFit="1" customWidth="1"/>
    <col min="3929" max="3929" width="11.21875" bestFit="1" customWidth="1"/>
    <col min="3930" max="3930" width="13.33203125" bestFit="1" customWidth="1"/>
    <col min="3931" max="3931" width="10.77734375" bestFit="1" customWidth="1"/>
    <col min="3932" max="3932" width="14.6640625" bestFit="1" customWidth="1"/>
    <col min="3933" max="3933" width="10.44140625" bestFit="1" customWidth="1"/>
    <col min="3934" max="3934" width="10.88671875" bestFit="1" customWidth="1"/>
    <col min="3935" max="3935" width="13.5546875" bestFit="1" customWidth="1"/>
    <col min="3936" max="3936" width="15" bestFit="1" customWidth="1"/>
    <col min="3937" max="3937" width="18.6640625" bestFit="1" customWidth="1"/>
    <col min="3938" max="3938" width="12.77734375" bestFit="1" customWidth="1"/>
    <col min="3939" max="3939" width="12.44140625" bestFit="1" customWidth="1"/>
    <col min="3940" max="3940" width="11.6640625" bestFit="1" customWidth="1"/>
    <col min="3941" max="3941" width="10.77734375" bestFit="1" customWidth="1"/>
    <col min="3942" max="3942" width="13.88671875" bestFit="1" customWidth="1"/>
    <col min="3943" max="3943" width="14.109375" bestFit="1" customWidth="1"/>
    <col min="3944" max="3944" width="12.21875" bestFit="1" customWidth="1"/>
    <col min="3945" max="3945" width="11.88671875" bestFit="1" customWidth="1"/>
    <col min="3946" max="3946" width="13.44140625" bestFit="1" customWidth="1"/>
    <col min="3947" max="3947" width="11.109375" bestFit="1" customWidth="1"/>
    <col min="3948" max="3948" width="14.77734375" bestFit="1" customWidth="1"/>
    <col min="3949" max="3949" width="10.44140625" bestFit="1" customWidth="1"/>
    <col min="3950" max="3950" width="13.77734375" bestFit="1" customWidth="1"/>
    <col min="3951" max="3951" width="15.109375" bestFit="1" customWidth="1"/>
    <col min="3952" max="3952" width="14.21875" bestFit="1" customWidth="1"/>
    <col min="3953" max="3953" width="12.33203125" bestFit="1" customWidth="1"/>
    <col min="3954" max="3954" width="13.21875" bestFit="1" customWidth="1"/>
    <col min="3955" max="3955" width="13.77734375" bestFit="1" customWidth="1"/>
    <col min="3956" max="3956" width="11.5546875" bestFit="1" customWidth="1"/>
    <col min="3957" max="3957" width="11.33203125" bestFit="1" customWidth="1"/>
    <col min="3958" max="3958" width="14.33203125" bestFit="1" customWidth="1"/>
    <col min="3959" max="3959" width="13.5546875" bestFit="1" customWidth="1"/>
    <col min="3960" max="3960" width="13.6640625" bestFit="1" customWidth="1"/>
    <col min="3961" max="3961" width="17.21875" bestFit="1" customWidth="1"/>
    <col min="3962" max="3962" width="12.33203125" bestFit="1" customWidth="1"/>
    <col min="3963" max="3963" width="13.88671875" bestFit="1" customWidth="1"/>
    <col min="3964" max="3965" width="11.44140625" bestFit="1" customWidth="1"/>
    <col min="3966" max="3966" width="13.5546875" bestFit="1" customWidth="1"/>
    <col min="3967" max="3967" width="13.33203125" bestFit="1" customWidth="1"/>
    <col min="3968" max="3968" width="15" bestFit="1" customWidth="1"/>
    <col min="3969" max="3969" width="12.88671875" bestFit="1" customWidth="1"/>
    <col min="3970" max="3970" width="13.33203125" bestFit="1" customWidth="1"/>
    <col min="3971" max="3971" width="15.21875" bestFit="1" customWidth="1"/>
    <col min="3972" max="3972" width="16.109375" bestFit="1" customWidth="1"/>
    <col min="3973" max="3973" width="14.109375" bestFit="1" customWidth="1"/>
    <col min="3974" max="3974" width="13.5546875" bestFit="1" customWidth="1"/>
    <col min="3975" max="3975" width="13.109375" bestFit="1" customWidth="1"/>
    <col min="3976" max="3976" width="15.88671875" bestFit="1" customWidth="1"/>
    <col min="3977" max="3977" width="13.88671875" bestFit="1" customWidth="1"/>
    <col min="3978" max="3978" width="12" bestFit="1" customWidth="1"/>
    <col min="3979" max="3979" width="14.77734375" bestFit="1" customWidth="1"/>
    <col min="3980" max="3980" width="12" bestFit="1" customWidth="1"/>
    <col min="3981" max="3981" width="13.88671875" bestFit="1" customWidth="1"/>
    <col min="3982" max="3982" width="18.33203125" bestFit="1" customWidth="1"/>
    <col min="3983" max="3983" width="16.21875" bestFit="1" customWidth="1"/>
    <col min="3984" max="3984" width="15.5546875" bestFit="1" customWidth="1"/>
    <col min="3985" max="3985" width="12.33203125" bestFit="1" customWidth="1"/>
    <col min="3986" max="3986" width="15.21875" bestFit="1" customWidth="1"/>
    <col min="3987" max="3987" width="11.44140625" bestFit="1" customWidth="1"/>
    <col min="3988" max="3988" width="15.109375" bestFit="1" customWidth="1"/>
    <col min="3989" max="3989" width="11.33203125" bestFit="1" customWidth="1"/>
    <col min="3990" max="3990" width="14.21875" bestFit="1" customWidth="1"/>
    <col min="3991" max="3991" width="13.77734375" bestFit="1" customWidth="1"/>
    <col min="3992" max="3992" width="14" bestFit="1" customWidth="1"/>
    <col min="3993" max="3993" width="12.88671875" bestFit="1" customWidth="1"/>
    <col min="3994" max="3994" width="14.33203125" bestFit="1" customWidth="1"/>
    <col min="3995" max="3995" width="12.33203125" bestFit="1" customWidth="1"/>
    <col min="3996" max="3996" width="10.33203125" bestFit="1" customWidth="1"/>
    <col min="3997" max="3997" width="11.33203125" bestFit="1" customWidth="1"/>
    <col min="3998" max="3998" width="13.44140625" bestFit="1" customWidth="1"/>
    <col min="3999" max="3999" width="13.77734375" bestFit="1" customWidth="1"/>
    <col min="4000" max="4000" width="14.6640625" bestFit="1" customWidth="1"/>
    <col min="4001" max="4001" width="13.77734375" bestFit="1" customWidth="1"/>
    <col min="4002" max="4002" width="15.5546875" bestFit="1" customWidth="1"/>
    <col min="4003" max="4003" width="15.21875" bestFit="1" customWidth="1"/>
    <col min="4004" max="4004" width="14.5546875" bestFit="1" customWidth="1"/>
    <col min="4005" max="4005" width="12.44140625" bestFit="1" customWidth="1"/>
    <col min="4006" max="4006" width="13.88671875" bestFit="1" customWidth="1"/>
    <col min="4007" max="4007" width="11.6640625" bestFit="1" customWidth="1"/>
    <col min="4008" max="4008" width="11.21875" bestFit="1" customWidth="1"/>
    <col min="4009" max="4009" width="14.109375" bestFit="1" customWidth="1"/>
    <col min="4010" max="4010" width="12.88671875" bestFit="1" customWidth="1"/>
    <col min="4011" max="4011" width="15" bestFit="1" customWidth="1"/>
    <col min="4012" max="4012" width="15.21875" bestFit="1" customWidth="1"/>
    <col min="4013" max="4013" width="13.6640625" bestFit="1" customWidth="1"/>
    <col min="4014" max="4014" width="16.88671875" bestFit="1" customWidth="1"/>
    <col min="4015" max="4015" width="17.21875" bestFit="1" customWidth="1"/>
    <col min="4016" max="4016" width="13.77734375" bestFit="1" customWidth="1"/>
    <col min="4017" max="4017" width="11.77734375" bestFit="1" customWidth="1"/>
    <col min="4018" max="4018" width="14.77734375" bestFit="1" customWidth="1"/>
    <col min="4019" max="4019" width="14" bestFit="1" customWidth="1"/>
    <col min="4020" max="4020" width="13.5546875" bestFit="1" customWidth="1"/>
    <col min="4021" max="4021" width="14.44140625" bestFit="1" customWidth="1"/>
    <col min="4022" max="4022" width="13.109375" bestFit="1" customWidth="1"/>
    <col min="4023" max="4023" width="14.44140625" bestFit="1" customWidth="1"/>
    <col min="4024" max="4024" width="15.109375" bestFit="1" customWidth="1"/>
    <col min="4025" max="4025" width="12.33203125" bestFit="1" customWidth="1"/>
    <col min="4026" max="4026" width="11.109375" bestFit="1" customWidth="1"/>
    <col min="4027" max="4027" width="15.77734375" bestFit="1" customWidth="1"/>
    <col min="4028" max="4028" width="14" bestFit="1" customWidth="1"/>
    <col min="4029" max="4029" width="9.6640625" bestFit="1" customWidth="1"/>
    <col min="4030" max="4030" width="10.6640625" bestFit="1" customWidth="1"/>
    <col min="4031" max="4031" width="12.44140625" bestFit="1" customWidth="1"/>
    <col min="4032" max="4032" width="12.5546875" bestFit="1" customWidth="1"/>
    <col min="4033" max="4033" width="12.21875" bestFit="1" customWidth="1"/>
    <col min="4034" max="4034" width="15" bestFit="1" customWidth="1"/>
    <col min="4035" max="4035" width="15.109375" bestFit="1" customWidth="1"/>
    <col min="4036" max="4036" width="19.109375" bestFit="1" customWidth="1"/>
    <col min="4037" max="4037" width="15.88671875" bestFit="1" customWidth="1"/>
    <col min="4038" max="4038" width="12.33203125" bestFit="1" customWidth="1"/>
    <col min="4039" max="4039" width="13.5546875" bestFit="1" customWidth="1"/>
    <col min="4040" max="4040" width="12.109375" bestFit="1" customWidth="1"/>
    <col min="4041" max="4041" width="12.5546875" bestFit="1" customWidth="1"/>
    <col min="4042" max="4042" width="14.44140625" bestFit="1" customWidth="1"/>
    <col min="4043" max="4043" width="12.88671875" bestFit="1" customWidth="1"/>
    <col min="4044" max="4044" width="13.6640625" bestFit="1" customWidth="1"/>
    <col min="4045" max="4045" width="16.6640625" bestFit="1" customWidth="1"/>
    <col min="4046" max="4046" width="13.5546875" bestFit="1" customWidth="1"/>
    <col min="4047" max="4047" width="13.77734375" bestFit="1" customWidth="1"/>
    <col min="4048" max="4048" width="12.44140625" bestFit="1" customWidth="1"/>
    <col min="4049" max="4049" width="15.21875" bestFit="1" customWidth="1"/>
    <col min="4050" max="4050" width="12.109375" bestFit="1" customWidth="1"/>
    <col min="4051" max="4051" width="12" bestFit="1" customWidth="1"/>
    <col min="4052" max="4052" width="13.77734375" bestFit="1" customWidth="1"/>
    <col min="4053" max="4053" width="11.5546875" bestFit="1" customWidth="1"/>
    <col min="4054" max="4054" width="15.21875" bestFit="1" customWidth="1"/>
    <col min="4055" max="4055" width="14.33203125" bestFit="1" customWidth="1"/>
    <col min="4056" max="4056" width="15.5546875" bestFit="1" customWidth="1"/>
    <col min="4057" max="4057" width="13.5546875" bestFit="1" customWidth="1"/>
    <col min="4058" max="4058" width="16.109375" bestFit="1" customWidth="1"/>
    <col min="4059" max="4059" width="13.88671875" bestFit="1" customWidth="1"/>
    <col min="4060" max="4060" width="11.77734375" bestFit="1" customWidth="1"/>
    <col min="4061" max="4061" width="14.88671875" bestFit="1" customWidth="1"/>
    <col min="4062" max="4062" width="18.88671875" bestFit="1" customWidth="1"/>
    <col min="4063" max="4063" width="15.6640625" bestFit="1" customWidth="1"/>
    <col min="4064" max="4064" width="12.77734375" bestFit="1" customWidth="1"/>
    <col min="4065" max="4065" width="14.77734375" bestFit="1" customWidth="1"/>
    <col min="4066" max="4066" width="14.44140625" bestFit="1" customWidth="1"/>
    <col min="4067" max="4067" width="14.33203125" bestFit="1" customWidth="1"/>
    <col min="4068" max="4068" width="13.33203125" bestFit="1" customWidth="1"/>
    <col min="4069" max="4069" width="16.44140625" bestFit="1" customWidth="1"/>
    <col min="4070" max="4070" width="13.88671875" bestFit="1" customWidth="1"/>
    <col min="4071" max="4071" width="13.109375" bestFit="1" customWidth="1"/>
    <col min="4072" max="4072" width="13.77734375" bestFit="1" customWidth="1"/>
    <col min="4073" max="4073" width="12.33203125" bestFit="1" customWidth="1"/>
    <col min="4074" max="4074" width="12.21875" bestFit="1" customWidth="1"/>
    <col min="4075" max="4075" width="12.6640625" bestFit="1" customWidth="1"/>
    <col min="4076" max="4076" width="15.33203125" bestFit="1" customWidth="1"/>
    <col min="4077" max="4077" width="12.5546875" bestFit="1" customWidth="1"/>
    <col min="4078" max="4078" width="9.77734375" bestFit="1" customWidth="1"/>
    <col min="4079" max="4079" width="13.33203125" bestFit="1" customWidth="1"/>
    <col min="4080" max="4080" width="10.109375" bestFit="1" customWidth="1"/>
    <col min="4081" max="4081" width="12.44140625" bestFit="1" customWidth="1"/>
    <col min="4082" max="4082" width="11" bestFit="1" customWidth="1"/>
    <col min="4083" max="4083" width="8.21875" bestFit="1" customWidth="1"/>
    <col min="4084" max="4084" width="10.88671875" bestFit="1" customWidth="1"/>
    <col min="4085" max="4085" width="12.88671875" bestFit="1" customWidth="1"/>
    <col min="4086" max="4086" width="12.109375" bestFit="1" customWidth="1"/>
    <col min="4087" max="4087" width="11.109375" bestFit="1" customWidth="1"/>
    <col min="4088" max="4088" width="13.77734375" bestFit="1" customWidth="1"/>
    <col min="4089" max="4089" width="16.88671875" bestFit="1" customWidth="1"/>
    <col min="4090" max="4090" width="15.109375" bestFit="1" customWidth="1"/>
    <col min="4091" max="4091" width="15.5546875" bestFit="1" customWidth="1"/>
    <col min="4092" max="4092" width="16.21875" bestFit="1" customWidth="1"/>
    <col min="4093" max="4093" width="13.88671875" bestFit="1" customWidth="1"/>
    <col min="4094" max="4094" width="12.88671875" bestFit="1" customWidth="1"/>
    <col min="4095" max="4095" width="13.109375" bestFit="1" customWidth="1"/>
    <col min="4096" max="4096" width="12.88671875" bestFit="1" customWidth="1"/>
    <col min="4097" max="4097" width="11.6640625" bestFit="1" customWidth="1"/>
    <col min="4098" max="4098" width="15.88671875" bestFit="1" customWidth="1"/>
    <col min="4099" max="4099" width="11.88671875" bestFit="1" customWidth="1"/>
    <col min="4100" max="4101" width="11.44140625" bestFit="1" customWidth="1"/>
    <col min="4102" max="4102" width="16" bestFit="1" customWidth="1"/>
    <col min="4103" max="4103" width="13.88671875" bestFit="1" customWidth="1"/>
    <col min="4104" max="4105" width="12.77734375" bestFit="1" customWidth="1"/>
    <col min="4106" max="4106" width="15.109375" bestFit="1" customWidth="1"/>
    <col min="4107" max="4107" width="14.6640625" bestFit="1" customWidth="1"/>
    <col min="4108" max="4108" width="12.77734375" bestFit="1" customWidth="1"/>
    <col min="4109" max="4109" width="13.88671875" bestFit="1" customWidth="1"/>
    <col min="4110" max="4110" width="11.77734375" bestFit="1" customWidth="1"/>
    <col min="4111" max="4111" width="15.77734375" bestFit="1" customWidth="1"/>
    <col min="4112" max="4112" width="11.44140625" bestFit="1" customWidth="1"/>
    <col min="4113" max="4113" width="12.5546875" bestFit="1" customWidth="1"/>
    <col min="4114" max="4114" width="12.88671875" bestFit="1" customWidth="1"/>
    <col min="4115" max="4115" width="13.109375" bestFit="1" customWidth="1"/>
    <col min="4116" max="4116" width="11.88671875" bestFit="1" customWidth="1"/>
    <col min="4117" max="4117" width="13.6640625" bestFit="1" customWidth="1"/>
    <col min="4118" max="4118" width="13.77734375" bestFit="1" customWidth="1"/>
    <col min="4119" max="4119" width="15.5546875" bestFit="1" customWidth="1"/>
    <col min="4120" max="4120" width="15" bestFit="1" customWidth="1"/>
    <col min="4121" max="4121" width="12.21875" bestFit="1" customWidth="1"/>
    <col min="4122" max="4122" width="11.33203125" bestFit="1" customWidth="1"/>
    <col min="4123" max="4123" width="11.5546875" bestFit="1" customWidth="1"/>
    <col min="4124" max="4124" width="14.33203125" bestFit="1" customWidth="1"/>
    <col min="4125" max="4125" width="12.109375" bestFit="1" customWidth="1"/>
    <col min="4126" max="4126" width="14.109375" bestFit="1" customWidth="1"/>
    <col min="4127" max="4127" width="12" bestFit="1" customWidth="1"/>
    <col min="4128" max="4128" width="13.88671875" bestFit="1" customWidth="1"/>
    <col min="4129" max="4129" width="15.44140625" bestFit="1" customWidth="1"/>
    <col min="4130" max="4130" width="10.88671875" bestFit="1" customWidth="1"/>
    <col min="4131" max="4131" width="12.109375" bestFit="1" customWidth="1"/>
    <col min="4132" max="4132" width="9.88671875" bestFit="1" customWidth="1"/>
    <col min="4133" max="4133" width="10.6640625" bestFit="1" customWidth="1"/>
    <col min="4134" max="4134" width="10.33203125" bestFit="1" customWidth="1"/>
    <col min="4135" max="4135" width="10.6640625" bestFit="1" customWidth="1"/>
    <col min="4136" max="4136" width="11" bestFit="1" customWidth="1"/>
    <col min="4137" max="4137" width="8.33203125" bestFit="1" customWidth="1"/>
    <col min="4138" max="4138" width="11.109375" bestFit="1" customWidth="1"/>
    <col min="4139" max="4139" width="10.5546875" bestFit="1" customWidth="1"/>
    <col min="4140" max="4140" width="10.109375" bestFit="1" customWidth="1"/>
    <col min="4141" max="4141" width="11" bestFit="1" customWidth="1"/>
    <col min="4142" max="4142" width="12.5546875" bestFit="1" customWidth="1"/>
    <col min="4143" max="4143" width="10.44140625" bestFit="1" customWidth="1"/>
    <col min="4144" max="4144" width="12.6640625" bestFit="1" customWidth="1"/>
    <col min="4145" max="4145" width="11.5546875" bestFit="1" customWidth="1"/>
    <col min="4146" max="4146" width="13.6640625" bestFit="1" customWidth="1"/>
    <col min="4147" max="4147" width="10.33203125" bestFit="1" customWidth="1"/>
    <col min="4148" max="4148" width="9.6640625" bestFit="1" customWidth="1"/>
    <col min="4149" max="4149" width="10.88671875" bestFit="1" customWidth="1"/>
    <col min="4150" max="4150" width="12.6640625" bestFit="1" customWidth="1"/>
    <col min="4151" max="4151" width="10.33203125" bestFit="1" customWidth="1"/>
    <col min="4152" max="4152" width="12.88671875" bestFit="1" customWidth="1"/>
    <col min="4153" max="4153" width="12.33203125" bestFit="1" customWidth="1"/>
    <col min="4154" max="4154" width="13.109375" bestFit="1" customWidth="1"/>
    <col min="4155" max="4155" width="9" bestFit="1" customWidth="1"/>
    <col min="4156" max="4156" width="13.5546875" bestFit="1" customWidth="1"/>
    <col min="4157" max="4157" width="13.21875" bestFit="1" customWidth="1"/>
    <col min="4158" max="4158" width="10.5546875" bestFit="1" customWidth="1"/>
    <col min="4159" max="4159" width="14" bestFit="1" customWidth="1"/>
    <col min="4160" max="4160" width="12.109375" bestFit="1" customWidth="1"/>
    <col min="4161" max="4161" width="11.44140625" bestFit="1" customWidth="1"/>
    <col min="4162" max="4162" width="9.88671875" bestFit="1" customWidth="1"/>
    <col min="4163" max="4163" width="12.88671875" bestFit="1" customWidth="1"/>
    <col min="4164" max="4164" width="12.33203125" bestFit="1" customWidth="1"/>
    <col min="4165" max="4165" width="12.5546875" bestFit="1" customWidth="1"/>
    <col min="4166" max="4166" width="13.6640625" bestFit="1" customWidth="1"/>
    <col min="4167" max="4167" width="11.33203125" bestFit="1" customWidth="1"/>
    <col min="4168" max="4168" width="12" bestFit="1" customWidth="1"/>
    <col min="4169" max="4169" width="13.33203125" bestFit="1" customWidth="1"/>
    <col min="4170" max="4170" width="10.6640625" bestFit="1" customWidth="1"/>
    <col min="4171" max="4171" width="13.21875" bestFit="1" customWidth="1"/>
    <col min="4172" max="4172" width="13.5546875" bestFit="1" customWidth="1"/>
    <col min="4173" max="4173" width="15.21875" bestFit="1" customWidth="1"/>
    <col min="4174" max="4174" width="12.77734375" bestFit="1" customWidth="1"/>
    <col min="4175" max="4175" width="11" bestFit="1" customWidth="1"/>
    <col min="4176" max="4176" width="11.88671875" bestFit="1" customWidth="1"/>
    <col min="4177" max="4177" width="12.44140625" bestFit="1" customWidth="1"/>
    <col min="4178" max="4178" width="12.109375" bestFit="1" customWidth="1"/>
    <col min="4179" max="4179" width="12" bestFit="1" customWidth="1"/>
    <col min="4180" max="4180" width="14.33203125" bestFit="1" customWidth="1"/>
    <col min="4181" max="4181" width="13.6640625" bestFit="1" customWidth="1"/>
    <col min="4182" max="4182" width="12.5546875" bestFit="1" customWidth="1"/>
    <col min="4183" max="4183" width="13.44140625" bestFit="1" customWidth="1"/>
    <col min="4184" max="4184" width="17.44140625" bestFit="1" customWidth="1"/>
    <col min="4185" max="4185" width="11.77734375" bestFit="1" customWidth="1"/>
    <col min="4186" max="4186" width="11.88671875" bestFit="1" customWidth="1"/>
    <col min="4187" max="4187" width="13.6640625" bestFit="1" customWidth="1"/>
    <col min="4188" max="4188" width="16" bestFit="1" customWidth="1"/>
    <col min="4189" max="4189" width="11.109375" bestFit="1" customWidth="1"/>
    <col min="4190" max="4190" width="10.21875" bestFit="1" customWidth="1"/>
    <col min="4191" max="4192" width="12.88671875" bestFit="1" customWidth="1"/>
    <col min="4193" max="4193" width="13.33203125" bestFit="1" customWidth="1"/>
    <col min="4194" max="4194" width="13.44140625" bestFit="1" customWidth="1"/>
    <col min="4195" max="4195" width="13.88671875" bestFit="1" customWidth="1"/>
    <col min="4196" max="4196" width="12.6640625" bestFit="1" customWidth="1"/>
    <col min="4197" max="4197" width="12.44140625" bestFit="1" customWidth="1"/>
    <col min="4198" max="4198" width="13.5546875" bestFit="1" customWidth="1"/>
    <col min="4199" max="4199" width="13.77734375" bestFit="1" customWidth="1"/>
    <col min="4200" max="4200" width="14" bestFit="1" customWidth="1"/>
    <col min="4201" max="4201" width="14.77734375" bestFit="1" customWidth="1"/>
    <col min="4202" max="4202" width="12.33203125" bestFit="1" customWidth="1"/>
    <col min="4203" max="4203" width="14" bestFit="1" customWidth="1"/>
    <col min="4204" max="4204" width="13.109375" bestFit="1" customWidth="1"/>
    <col min="4205" max="4205" width="14.77734375" bestFit="1" customWidth="1"/>
    <col min="4206" max="4206" width="15.88671875" bestFit="1" customWidth="1"/>
    <col min="4207" max="4207" width="10.21875" bestFit="1" customWidth="1"/>
    <col min="4208" max="4208" width="12.21875" bestFit="1" customWidth="1"/>
    <col min="4209" max="4209" width="11.5546875" bestFit="1" customWidth="1"/>
    <col min="4210" max="4210" width="12.109375" bestFit="1" customWidth="1"/>
    <col min="4211" max="4211" width="12" bestFit="1" customWidth="1"/>
    <col min="4212" max="4212" width="14.5546875" bestFit="1" customWidth="1"/>
    <col min="4213" max="4213" width="12.33203125" bestFit="1" customWidth="1"/>
    <col min="4214" max="4214" width="14.6640625" bestFit="1" customWidth="1"/>
    <col min="4215" max="4215" width="11.5546875" bestFit="1" customWidth="1"/>
    <col min="4216" max="4216" width="15.6640625" bestFit="1" customWidth="1"/>
    <col min="4217" max="4217" width="15.33203125" bestFit="1" customWidth="1"/>
    <col min="4218" max="4218" width="14" bestFit="1" customWidth="1"/>
    <col min="4219" max="4219" width="12.109375" bestFit="1" customWidth="1"/>
    <col min="4220" max="4220" width="12.88671875" bestFit="1" customWidth="1"/>
    <col min="4221" max="4221" width="12.44140625" bestFit="1" customWidth="1"/>
    <col min="4222" max="4222" width="11.44140625" bestFit="1" customWidth="1"/>
    <col min="4223" max="4223" width="12.33203125" bestFit="1" customWidth="1"/>
    <col min="4224" max="4224" width="13.109375" bestFit="1" customWidth="1"/>
    <col min="4225" max="4225" width="11.21875" bestFit="1" customWidth="1"/>
    <col min="4226" max="4226" width="13.21875" bestFit="1" customWidth="1"/>
    <col min="4227" max="4227" width="13.5546875" bestFit="1" customWidth="1"/>
    <col min="4228" max="4228" width="12.33203125" bestFit="1" customWidth="1"/>
    <col min="4229" max="4229" width="13.33203125" bestFit="1" customWidth="1"/>
    <col min="4230" max="4230" width="12" bestFit="1" customWidth="1"/>
    <col min="4231" max="4231" width="15.44140625" bestFit="1" customWidth="1"/>
    <col min="4232" max="4232" width="19.21875" bestFit="1" customWidth="1"/>
    <col min="4233" max="4233" width="12" bestFit="1" customWidth="1"/>
    <col min="4234" max="4234" width="13.5546875" bestFit="1" customWidth="1"/>
    <col min="4235" max="4235" width="11.44140625" bestFit="1" customWidth="1"/>
    <col min="4236" max="4236" width="13.88671875" bestFit="1" customWidth="1"/>
    <col min="4237" max="4237" width="15.6640625" bestFit="1" customWidth="1"/>
    <col min="4238" max="4238" width="12.88671875" bestFit="1" customWidth="1"/>
    <col min="4239" max="4239" width="13.21875" bestFit="1" customWidth="1"/>
    <col min="4240" max="4240" width="11.21875" bestFit="1" customWidth="1"/>
    <col min="4241" max="4241" width="13.44140625" bestFit="1" customWidth="1"/>
    <col min="4242" max="4242" width="13.5546875" bestFit="1" customWidth="1"/>
    <col min="4243" max="4243" width="14.44140625" bestFit="1" customWidth="1"/>
    <col min="4244" max="4244" width="14.21875" bestFit="1" customWidth="1"/>
    <col min="4245" max="4245" width="13.6640625" bestFit="1" customWidth="1"/>
    <col min="4246" max="4246" width="14.109375" bestFit="1" customWidth="1"/>
    <col min="4247" max="4247" width="13.88671875" bestFit="1" customWidth="1"/>
    <col min="4248" max="4248" width="16" bestFit="1" customWidth="1"/>
    <col min="4249" max="4249" width="15.109375" bestFit="1" customWidth="1"/>
    <col min="4250" max="4250" width="14" bestFit="1" customWidth="1"/>
    <col min="4251" max="4251" width="13.6640625" bestFit="1" customWidth="1"/>
    <col min="4252" max="4252" width="12.88671875" bestFit="1" customWidth="1"/>
    <col min="4253" max="4253" width="16.44140625" bestFit="1" customWidth="1"/>
    <col min="4254" max="4254" width="13.6640625" bestFit="1" customWidth="1"/>
    <col min="4255" max="4255" width="13.44140625" bestFit="1" customWidth="1"/>
    <col min="4256" max="4256" width="13.109375" bestFit="1" customWidth="1"/>
    <col min="4257" max="4257" width="11.109375" bestFit="1" customWidth="1"/>
    <col min="4258" max="4258" width="11.88671875" bestFit="1" customWidth="1"/>
    <col min="4259" max="4259" width="10.33203125" bestFit="1" customWidth="1"/>
    <col min="4260" max="4260" width="11" bestFit="1" customWidth="1"/>
    <col min="4261" max="4261" width="11.21875" bestFit="1" customWidth="1"/>
    <col min="4262" max="4262" width="10.5546875" bestFit="1" customWidth="1"/>
    <col min="4263" max="4263" width="10.6640625" bestFit="1" customWidth="1"/>
    <col min="4264" max="4264" width="11.5546875" bestFit="1" customWidth="1"/>
    <col min="4265" max="4265" width="9.21875" bestFit="1" customWidth="1"/>
    <col min="4266" max="4266" width="12.5546875" bestFit="1" customWidth="1"/>
    <col min="4267" max="4267" width="8.21875" bestFit="1" customWidth="1"/>
    <col min="4268" max="4268" width="9.21875" bestFit="1" customWidth="1"/>
    <col min="4269" max="4269" width="8.33203125" bestFit="1" customWidth="1"/>
    <col min="4270" max="4270" width="8.6640625" bestFit="1" customWidth="1"/>
    <col min="4272" max="4272" width="8.21875" bestFit="1" customWidth="1"/>
    <col min="4274" max="4274" width="9" bestFit="1" customWidth="1"/>
    <col min="4275" max="4275" width="9.88671875" bestFit="1" customWidth="1"/>
    <col min="4276" max="4276" width="12.21875" bestFit="1" customWidth="1"/>
    <col min="4277" max="4277" width="10.77734375" bestFit="1" customWidth="1"/>
    <col min="4278" max="4278" width="12.6640625" bestFit="1" customWidth="1"/>
    <col min="4279" max="4279" width="15.33203125" bestFit="1" customWidth="1"/>
    <col min="4280" max="4281" width="10.5546875" bestFit="1" customWidth="1"/>
    <col min="4282" max="4282" width="14" bestFit="1" customWidth="1"/>
    <col min="4283" max="4283" width="11.21875" bestFit="1" customWidth="1"/>
    <col min="4284" max="4284" width="9.21875" bestFit="1" customWidth="1"/>
    <col min="4285" max="4285" width="12.44140625" bestFit="1" customWidth="1"/>
    <col min="4286" max="4286" width="11.109375" bestFit="1" customWidth="1"/>
    <col min="4287" max="4287" width="12.6640625" bestFit="1" customWidth="1"/>
    <col min="4288" max="4288" width="13.44140625" bestFit="1" customWidth="1"/>
    <col min="4289" max="4289" width="12.88671875" bestFit="1" customWidth="1"/>
    <col min="4290" max="4290" width="15.21875" bestFit="1" customWidth="1"/>
    <col min="4291" max="4291" width="13.88671875" bestFit="1" customWidth="1"/>
    <col min="4292" max="4292" width="12.44140625" bestFit="1" customWidth="1"/>
    <col min="4293" max="4293" width="7.44140625" bestFit="1" customWidth="1"/>
    <col min="4294" max="4294" width="10.5546875" bestFit="1" customWidth="1"/>
    <col min="4295" max="4295" width="9.33203125" bestFit="1" customWidth="1"/>
    <col min="4296" max="4296" width="9.88671875" bestFit="1" customWidth="1"/>
    <col min="4297" max="4297" width="7.88671875" bestFit="1" customWidth="1"/>
    <col min="4298" max="4298" width="12.109375" bestFit="1" customWidth="1"/>
    <col min="4299" max="4299" width="11.109375" bestFit="1" customWidth="1"/>
    <col min="4300" max="4300" width="9.77734375" bestFit="1" customWidth="1"/>
    <col min="4301" max="4301" width="10.6640625" bestFit="1" customWidth="1"/>
    <col min="4302" max="4302" width="9.88671875" bestFit="1" customWidth="1"/>
    <col min="4303" max="4304" width="12.5546875" bestFit="1" customWidth="1"/>
    <col min="4305" max="4305" width="15.44140625" bestFit="1" customWidth="1"/>
    <col min="4306" max="4306" width="14.21875" bestFit="1" customWidth="1"/>
    <col min="4307" max="4307" width="12" bestFit="1" customWidth="1"/>
    <col min="4308" max="4308" width="13.21875" bestFit="1" customWidth="1"/>
    <col min="4309" max="4309" width="11.44140625" bestFit="1" customWidth="1"/>
    <col min="4310" max="4310" width="10.44140625" bestFit="1" customWidth="1"/>
    <col min="4311" max="4311" width="11.77734375" bestFit="1" customWidth="1"/>
    <col min="4312" max="4312" width="11.109375" bestFit="1" customWidth="1"/>
    <col min="4313" max="4313" width="12" bestFit="1" customWidth="1"/>
    <col min="4314" max="4314" width="15.33203125" bestFit="1" customWidth="1"/>
    <col min="4315" max="4315" width="12.6640625" bestFit="1" customWidth="1"/>
    <col min="4316" max="4316" width="11" bestFit="1" customWidth="1"/>
    <col min="4317" max="4317" width="15.44140625" bestFit="1" customWidth="1"/>
    <col min="4318" max="4318" width="9.88671875" bestFit="1" customWidth="1"/>
    <col min="4319" max="4319" width="12" bestFit="1" customWidth="1"/>
    <col min="4320" max="4320" width="9.88671875" bestFit="1" customWidth="1"/>
    <col min="4321" max="4321" width="7.5546875" bestFit="1" customWidth="1"/>
    <col min="4322" max="4322" width="9.77734375" bestFit="1" customWidth="1"/>
    <col min="4324" max="4324" width="11.77734375" bestFit="1" customWidth="1"/>
    <col min="4325" max="4325" width="9.6640625" bestFit="1" customWidth="1"/>
    <col min="4326" max="4326" width="9.77734375" bestFit="1" customWidth="1"/>
    <col min="4327" max="4327" width="10.5546875" bestFit="1" customWidth="1"/>
    <col min="4328" max="4328" width="14.109375" bestFit="1" customWidth="1"/>
    <col min="4329" max="4329" width="12.77734375" bestFit="1" customWidth="1"/>
    <col min="4330" max="4330" width="10" bestFit="1" customWidth="1"/>
    <col min="4331" max="4331" width="10.21875" bestFit="1" customWidth="1"/>
    <col min="4332" max="4332" width="8.5546875" bestFit="1" customWidth="1"/>
    <col min="4333" max="4333" width="10.77734375" bestFit="1" customWidth="1"/>
    <col min="4334" max="4334" width="13.88671875" bestFit="1" customWidth="1"/>
    <col min="4335" max="4335" width="9.6640625" bestFit="1" customWidth="1"/>
    <col min="4336" max="4336" width="9.5546875" bestFit="1" customWidth="1"/>
    <col min="4337" max="4337" width="8.6640625" bestFit="1" customWidth="1"/>
    <col min="4338" max="4338" width="10.6640625" bestFit="1" customWidth="1"/>
    <col min="4339" max="4339" width="12" bestFit="1" customWidth="1"/>
    <col min="4340" max="4340" width="9.6640625" bestFit="1" customWidth="1"/>
    <col min="4341" max="4341" width="13.109375" bestFit="1" customWidth="1"/>
    <col min="4342" max="4342" width="12.77734375" bestFit="1" customWidth="1"/>
    <col min="4343" max="4343" width="10.33203125" bestFit="1" customWidth="1"/>
    <col min="4344" max="4344" width="12" bestFit="1" customWidth="1"/>
    <col min="4345" max="4345" width="13.6640625" bestFit="1" customWidth="1"/>
    <col min="4346" max="4346" width="12" bestFit="1" customWidth="1"/>
    <col min="4347" max="4347" width="9.44140625" bestFit="1" customWidth="1"/>
    <col min="4348" max="4348" width="10.77734375" bestFit="1" customWidth="1"/>
    <col min="4349" max="4349" width="12.33203125" bestFit="1" customWidth="1"/>
    <col min="4350" max="4350" width="10.44140625" bestFit="1" customWidth="1"/>
    <col min="4351" max="4351" width="12.21875" bestFit="1" customWidth="1"/>
    <col min="4352" max="4352" width="9.5546875" bestFit="1" customWidth="1"/>
    <col min="4353" max="4353" width="9.77734375" bestFit="1" customWidth="1"/>
    <col min="4354" max="4354" width="10.77734375" bestFit="1" customWidth="1"/>
    <col min="4355" max="4355" width="11.33203125" bestFit="1" customWidth="1"/>
    <col min="4356" max="4356" width="9.109375" bestFit="1" customWidth="1"/>
    <col min="4357" max="4357" width="9.6640625" bestFit="1" customWidth="1"/>
    <col min="4358" max="4358" width="10.5546875" bestFit="1" customWidth="1"/>
    <col min="4359" max="4359" width="10" bestFit="1" customWidth="1"/>
    <col min="4360" max="4360" width="10.6640625" bestFit="1" customWidth="1"/>
    <col min="4361" max="4361" width="10.109375" bestFit="1" customWidth="1"/>
    <col min="4362" max="4362" width="8.77734375" bestFit="1" customWidth="1"/>
    <col min="4363" max="4363" width="11.33203125" bestFit="1" customWidth="1"/>
    <col min="4364" max="4364" width="10.6640625" bestFit="1" customWidth="1"/>
    <col min="4365" max="4365" width="9.21875" bestFit="1" customWidth="1"/>
    <col min="4366" max="4366" width="9.44140625" bestFit="1" customWidth="1"/>
    <col min="4367" max="4367" width="8.77734375" bestFit="1" customWidth="1"/>
    <col min="4368" max="4368" width="9.21875" bestFit="1" customWidth="1"/>
    <col min="4369" max="4369" width="11" bestFit="1" customWidth="1"/>
    <col min="4370" max="4370" width="8.77734375" bestFit="1" customWidth="1"/>
    <col min="4371" max="4371" width="10.21875" bestFit="1" customWidth="1"/>
    <col min="4372" max="4372" width="9.5546875" bestFit="1" customWidth="1"/>
    <col min="4373" max="4373" width="13.44140625" bestFit="1" customWidth="1"/>
    <col min="4374" max="4374" width="12.109375" bestFit="1" customWidth="1"/>
    <col min="4375" max="4375" width="11.6640625" bestFit="1" customWidth="1"/>
    <col min="4376" max="4376" width="8.77734375" bestFit="1" customWidth="1"/>
    <col min="4377" max="4377" width="10.6640625" bestFit="1" customWidth="1"/>
    <col min="4378" max="4378" width="7.5546875" bestFit="1" customWidth="1"/>
    <col min="4379" max="4379" width="10.5546875" bestFit="1" customWidth="1"/>
    <col min="4380" max="4380" width="9.88671875" bestFit="1" customWidth="1"/>
    <col min="4381" max="4382" width="10.88671875" bestFit="1" customWidth="1"/>
    <col min="4383" max="4383" width="8" bestFit="1" customWidth="1"/>
    <col min="4384" max="4384" width="12.6640625" bestFit="1" customWidth="1"/>
    <col min="4385" max="4385" width="10" bestFit="1" customWidth="1"/>
    <col min="4386" max="4386" width="10.21875" bestFit="1" customWidth="1"/>
    <col min="4387" max="4387" width="8.44140625" bestFit="1" customWidth="1"/>
    <col min="4388" max="4389" width="10.77734375" bestFit="1" customWidth="1"/>
    <col min="4390" max="4390" width="10.109375" bestFit="1" customWidth="1"/>
    <col min="4391" max="4391" width="11.109375" bestFit="1" customWidth="1"/>
    <col min="4392" max="4393" width="14.109375" bestFit="1" customWidth="1"/>
    <col min="4394" max="4394" width="9.77734375" bestFit="1" customWidth="1"/>
    <col min="4395" max="4395" width="8" bestFit="1" customWidth="1"/>
    <col min="4396" max="4396" width="12.109375" bestFit="1" customWidth="1"/>
    <col min="4397" max="4397" width="10.6640625" bestFit="1" customWidth="1"/>
    <col min="4398" max="4398" width="11.5546875" bestFit="1" customWidth="1"/>
    <col min="4399" max="4399" width="12.33203125" bestFit="1" customWidth="1"/>
    <col min="4400" max="4400" width="11.33203125" bestFit="1" customWidth="1"/>
    <col min="4401" max="4401" width="12.109375" bestFit="1" customWidth="1"/>
    <col min="4402" max="4402" width="11.5546875" bestFit="1" customWidth="1"/>
    <col min="4403" max="4403" width="10.21875" bestFit="1" customWidth="1"/>
    <col min="4404" max="4404" width="11.109375" bestFit="1" customWidth="1"/>
    <col min="4405" max="4405" width="10.5546875" bestFit="1" customWidth="1"/>
    <col min="4406" max="4406" width="11.5546875" bestFit="1" customWidth="1"/>
    <col min="4407" max="4407" width="12.21875" bestFit="1" customWidth="1"/>
    <col min="4408" max="4408" width="9.5546875" bestFit="1" customWidth="1"/>
    <col min="4409" max="4409" width="10.44140625" bestFit="1" customWidth="1"/>
    <col min="4410" max="4411" width="8.33203125" bestFit="1" customWidth="1"/>
    <col min="4412" max="4412" width="9.21875" bestFit="1" customWidth="1"/>
    <col min="4413" max="4413" width="10.44140625" bestFit="1" customWidth="1"/>
    <col min="4414" max="4414" width="12.88671875" bestFit="1" customWidth="1"/>
    <col min="4415" max="4415" width="7.88671875" bestFit="1" customWidth="1"/>
    <col min="4416" max="4416" width="9.6640625" bestFit="1" customWidth="1"/>
    <col min="4417" max="4417" width="7.44140625" bestFit="1" customWidth="1"/>
    <col min="4418" max="4418" width="8.77734375" bestFit="1" customWidth="1"/>
    <col min="4419" max="4419" width="9.88671875" bestFit="1" customWidth="1"/>
    <col min="4420" max="4420" width="9.77734375" bestFit="1" customWidth="1"/>
    <col min="4421" max="4421" width="11.88671875" bestFit="1" customWidth="1"/>
    <col min="4422" max="4422" width="12.109375" bestFit="1" customWidth="1"/>
    <col min="4423" max="4423" width="14.5546875" bestFit="1" customWidth="1"/>
    <col min="4424" max="4424" width="12.21875" bestFit="1" customWidth="1"/>
    <col min="4425" max="4425" width="8.33203125" bestFit="1" customWidth="1"/>
    <col min="4426" max="4426" width="11.6640625" bestFit="1" customWidth="1"/>
    <col min="4427" max="4427" width="13.6640625" bestFit="1" customWidth="1"/>
    <col min="4428" max="4428" width="11.5546875" bestFit="1" customWidth="1"/>
    <col min="4429" max="4429" width="14.21875" bestFit="1" customWidth="1"/>
    <col min="4430" max="4430" width="10.88671875" bestFit="1" customWidth="1"/>
    <col min="4431" max="4431" width="9.33203125" bestFit="1" customWidth="1"/>
    <col min="4432" max="4432" width="13.5546875" bestFit="1" customWidth="1"/>
    <col min="4433" max="4433" width="9.77734375" bestFit="1" customWidth="1"/>
    <col min="4434" max="4434" width="11" bestFit="1" customWidth="1"/>
    <col min="4435" max="4435" width="10.6640625" bestFit="1" customWidth="1"/>
    <col min="4436" max="4436" width="11.6640625" bestFit="1" customWidth="1"/>
    <col min="4437" max="4437" width="10.109375" bestFit="1" customWidth="1"/>
    <col min="4438" max="4438" width="10.6640625" bestFit="1" customWidth="1"/>
    <col min="4439" max="4439" width="10" bestFit="1" customWidth="1"/>
    <col min="4440" max="4440" width="12.88671875" bestFit="1" customWidth="1"/>
    <col min="4441" max="4442" width="9.6640625" bestFit="1" customWidth="1"/>
    <col min="4443" max="4443" width="10.33203125" bestFit="1" customWidth="1"/>
    <col min="4445" max="4445" width="10.109375" bestFit="1" customWidth="1"/>
    <col min="4446" max="4446" width="10.5546875" bestFit="1" customWidth="1"/>
    <col min="4447" max="4447" width="11" bestFit="1" customWidth="1"/>
    <col min="4448" max="4448" width="11.88671875" bestFit="1" customWidth="1"/>
    <col min="4449" max="4449" width="12.88671875" bestFit="1" customWidth="1"/>
    <col min="4450" max="4450" width="9.21875" bestFit="1" customWidth="1"/>
    <col min="4451" max="4451" width="8.77734375" bestFit="1" customWidth="1"/>
    <col min="4452" max="4452" width="12.5546875" bestFit="1" customWidth="1"/>
    <col min="4453" max="4453" width="14.44140625" bestFit="1" customWidth="1"/>
    <col min="4454" max="4454" width="16.5546875" bestFit="1" customWidth="1"/>
    <col min="4455" max="4455" width="8.5546875" bestFit="1" customWidth="1"/>
    <col min="4456" max="4456" width="13.33203125" bestFit="1" customWidth="1"/>
    <col min="4457" max="4457" width="12.6640625" bestFit="1" customWidth="1"/>
    <col min="4458" max="4458" width="10.6640625" bestFit="1" customWidth="1"/>
    <col min="4459" max="4459" width="10.88671875" bestFit="1" customWidth="1"/>
    <col min="4460" max="4460" width="9.109375" bestFit="1" customWidth="1"/>
    <col min="4461" max="4461" width="9.5546875" bestFit="1" customWidth="1"/>
    <col min="4462" max="4462" width="10" bestFit="1" customWidth="1"/>
    <col min="4463" max="4463" width="9.44140625" bestFit="1" customWidth="1"/>
    <col min="4464" max="4464" width="10.33203125" bestFit="1" customWidth="1"/>
    <col min="4465" max="4465" width="9.77734375" bestFit="1" customWidth="1"/>
    <col min="4466" max="4466" width="13.77734375" bestFit="1" customWidth="1"/>
    <col min="4467" max="4467" width="10.21875" bestFit="1" customWidth="1"/>
    <col min="4468" max="4468" width="12.88671875" bestFit="1" customWidth="1"/>
    <col min="4469" max="4469" width="10.88671875" bestFit="1" customWidth="1"/>
    <col min="4470" max="4470" width="10.44140625" bestFit="1" customWidth="1"/>
    <col min="4471" max="4471" width="9.88671875" bestFit="1" customWidth="1"/>
    <col min="4472" max="4472" width="11.44140625" bestFit="1" customWidth="1"/>
    <col min="4473" max="4473" width="12.44140625" bestFit="1" customWidth="1"/>
    <col min="4474" max="4474" width="10.6640625" bestFit="1" customWidth="1"/>
    <col min="4475" max="4475" width="9.77734375" bestFit="1" customWidth="1"/>
    <col min="4476" max="4476" width="10.44140625" bestFit="1" customWidth="1"/>
    <col min="4477" max="4477" width="8.6640625" bestFit="1" customWidth="1"/>
    <col min="4478" max="4478" width="9.88671875" bestFit="1" customWidth="1"/>
    <col min="4479" max="4479" width="15.33203125" bestFit="1" customWidth="1"/>
    <col min="4480" max="4480" width="14.77734375" bestFit="1" customWidth="1"/>
    <col min="4481" max="4481" width="12.77734375" bestFit="1" customWidth="1"/>
    <col min="4482" max="4482" width="14.5546875" bestFit="1" customWidth="1"/>
    <col min="4483" max="4483" width="14.109375" bestFit="1" customWidth="1"/>
    <col min="4484" max="4484" width="13.21875" bestFit="1" customWidth="1"/>
    <col min="4485" max="4485" width="13.44140625" bestFit="1" customWidth="1"/>
    <col min="4486" max="4486" width="13.5546875" bestFit="1" customWidth="1"/>
    <col min="4487" max="4487" width="14.21875" bestFit="1" customWidth="1"/>
    <col min="4488" max="4488" width="16.33203125" bestFit="1" customWidth="1"/>
    <col min="4489" max="4489" width="14.77734375" bestFit="1" customWidth="1"/>
    <col min="4490" max="4490" width="10.109375" bestFit="1" customWidth="1"/>
    <col min="4491" max="4491" width="9.5546875" bestFit="1" customWidth="1"/>
    <col min="4493" max="4493" width="15.88671875" bestFit="1" customWidth="1"/>
    <col min="4494" max="4494" width="10.5546875" bestFit="1" customWidth="1"/>
    <col min="4495" max="4495" width="10.109375" bestFit="1" customWidth="1"/>
    <col min="4496" max="4496" width="11.6640625" bestFit="1" customWidth="1"/>
    <col min="4497" max="4497" width="10.21875" bestFit="1" customWidth="1"/>
    <col min="4498" max="4498" width="9.33203125" bestFit="1" customWidth="1"/>
    <col min="4499" max="4499" width="10.44140625" bestFit="1" customWidth="1"/>
    <col min="4500" max="4500" width="13.5546875" bestFit="1" customWidth="1"/>
    <col min="4501" max="4501" width="17.21875" bestFit="1" customWidth="1"/>
    <col min="4502" max="4502" width="16.5546875" bestFit="1" customWidth="1"/>
    <col min="4503" max="4503" width="14" bestFit="1" customWidth="1"/>
    <col min="4504" max="4504" width="14.33203125" bestFit="1" customWidth="1"/>
    <col min="4505" max="4505" width="13.5546875" bestFit="1" customWidth="1"/>
    <col min="4506" max="4506" width="13.88671875" bestFit="1" customWidth="1"/>
    <col min="4507" max="4507" width="14.109375" bestFit="1" customWidth="1"/>
    <col min="4508" max="4508" width="14.44140625" bestFit="1" customWidth="1"/>
    <col min="4509" max="4509" width="17.21875" bestFit="1" customWidth="1"/>
    <col min="4510" max="4510" width="14.5546875" bestFit="1" customWidth="1"/>
    <col min="4511" max="4511" width="19.21875" bestFit="1" customWidth="1"/>
    <col min="4512" max="4512" width="17.5546875" bestFit="1" customWidth="1"/>
    <col min="4513" max="4513" width="18" bestFit="1" customWidth="1"/>
    <col min="4514" max="4514" width="15.5546875" bestFit="1" customWidth="1"/>
    <col min="4515" max="4515" width="14.33203125" bestFit="1" customWidth="1"/>
    <col min="4516" max="4516" width="14.6640625" bestFit="1" customWidth="1"/>
    <col min="4517" max="4517" width="16.44140625" bestFit="1" customWidth="1"/>
    <col min="4518" max="4518" width="14.5546875" bestFit="1" customWidth="1"/>
    <col min="4519" max="4519" width="12.109375" bestFit="1" customWidth="1"/>
    <col min="4520" max="4520" width="15" bestFit="1" customWidth="1"/>
    <col min="4521" max="4521" width="14.5546875" bestFit="1" customWidth="1"/>
    <col min="4522" max="4522" width="15.5546875" bestFit="1" customWidth="1"/>
    <col min="4523" max="4523" width="17.88671875" bestFit="1" customWidth="1"/>
    <col min="4524" max="4524" width="14.88671875" bestFit="1" customWidth="1"/>
    <col min="4525" max="4525" width="15.5546875" bestFit="1" customWidth="1"/>
    <col min="4526" max="4526" width="17.88671875" bestFit="1" customWidth="1"/>
    <col min="4527" max="4527" width="13.5546875" bestFit="1" customWidth="1"/>
    <col min="4528" max="4528" width="12.6640625" bestFit="1" customWidth="1"/>
    <col min="4529" max="4530" width="15.5546875" bestFit="1" customWidth="1"/>
    <col min="4531" max="4531" width="13.88671875" bestFit="1" customWidth="1"/>
    <col min="4532" max="4532" width="15.109375" bestFit="1" customWidth="1"/>
    <col min="4533" max="4533" width="13.109375" bestFit="1" customWidth="1"/>
    <col min="4534" max="4534" width="12.33203125" bestFit="1" customWidth="1"/>
    <col min="4535" max="4535" width="16.109375" bestFit="1" customWidth="1"/>
    <col min="4536" max="4536" width="12.21875" bestFit="1" customWidth="1"/>
    <col min="4537" max="4537" width="15.88671875" bestFit="1" customWidth="1"/>
    <col min="4538" max="4538" width="15.21875" bestFit="1" customWidth="1"/>
    <col min="4539" max="4539" width="14.44140625" bestFit="1" customWidth="1"/>
    <col min="4540" max="4540" width="13.6640625" bestFit="1" customWidth="1"/>
    <col min="4541" max="4541" width="13.77734375" bestFit="1" customWidth="1"/>
    <col min="4542" max="4542" width="14.5546875" bestFit="1" customWidth="1"/>
    <col min="4543" max="4543" width="15.33203125" bestFit="1" customWidth="1"/>
    <col min="4544" max="4544" width="13.77734375" bestFit="1" customWidth="1"/>
    <col min="4545" max="4545" width="15.21875" bestFit="1" customWidth="1"/>
    <col min="4546" max="4546" width="14.33203125" bestFit="1" customWidth="1"/>
    <col min="4547" max="4547" width="15" bestFit="1" customWidth="1"/>
    <col min="4548" max="4548" width="13.21875" bestFit="1" customWidth="1"/>
    <col min="4549" max="4549" width="18.5546875" bestFit="1" customWidth="1"/>
    <col min="4550" max="4550" width="13.88671875" bestFit="1" customWidth="1"/>
    <col min="4551" max="4551" width="13.44140625" bestFit="1" customWidth="1"/>
    <col min="4552" max="4552" width="12" bestFit="1" customWidth="1"/>
    <col min="4553" max="4553" width="10.6640625" bestFit="1" customWidth="1"/>
    <col min="4554" max="4554" width="10.44140625" bestFit="1" customWidth="1"/>
    <col min="4555" max="4555" width="14.44140625" bestFit="1" customWidth="1"/>
    <col min="4556" max="4556" width="11.77734375" bestFit="1" customWidth="1"/>
    <col min="4557" max="4557" width="12.33203125" bestFit="1" customWidth="1"/>
    <col min="4558" max="4558" width="12.88671875" bestFit="1" customWidth="1"/>
    <col min="4559" max="4559" width="11.44140625" bestFit="1" customWidth="1"/>
    <col min="4560" max="4560" width="9.6640625" bestFit="1" customWidth="1"/>
    <col min="4561" max="4561" width="10.5546875" bestFit="1" customWidth="1"/>
    <col min="4562" max="4562" width="15.88671875" bestFit="1" customWidth="1"/>
    <col min="4563" max="4563" width="11.5546875" bestFit="1" customWidth="1"/>
    <col min="4564" max="4564" width="12.109375" bestFit="1" customWidth="1"/>
    <col min="4565" max="4565" width="12.5546875" bestFit="1" customWidth="1"/>
    <col min="4566" max="4566" width="13.5546875" bestFit="1" customWidth="1"/>
    <col min="4567" max="4567" width="11" bestFit="1" customWidth="1"/>
    <col min="4568" max="4568" width="11.88671875" bestFit="1" customWidth="1"/>
    <col min="4569" max="4569" width="11.109375" bestFit="1" customWidth="1"/>
    <col min="4570" max="4570" width="11.6640625" bestFit="1" customWidth="1"/>
    <col min="4571" max="4571" width="12.33203125" bestFit="1" customWidth="1"/>
    <col min="4572" max="4572" width="10.77734375" bestFit="1" customWidth="1"/>
    <col min="4573" max="4573" width="14.5546875" bestFit="1" customWidth="1"/>
    <col min="4574" max="4574" width="11.77734375" bestFit="1" customWidth="1"/>
    <col min="4575" max="4575" width="13.33203125" bestFit="1" customWidth="1"/>
    <col min="4576" max="4576" width="11.5546875" bestFit="1" customWidth="1"/>
    <col min="4577" max="4577" width="8.6640625" bestFit="1" customWidth="1"/>
    <col min="4578" max="4578" width="9.44140625" bestFit="1" customWidth="1"/>
    <col min="4579" max="4579" width="11.44140625" bestFit="1" customWidth="1"/>
    <col min="4580" max="4580" width="11.21875" bestFit="1" customWidth="1"/>
    <col min="4581" max="4581" width="11" bestFit="1" customWidth="1"/>
    <col min="4582" max="4582" width="12.109375" bestFit="1" customWidth="1"/>
    <col min="4583" max="4583" width="11.77734375" bestFit="1" customWidth="1"/>
    <col min="4584" max="4584" width="12.88671875" bestFit="1" customWidth="1"/>
    <col min="4585" max="4585" width="10.21875" bestFit="1" customWidth="1"/>
    <col min="4586" max="4586" width="11" bestFit="1" customWidth="1"/>
    <col min="4587" max="4587" width="10" bestFit="1" customWidth="1"/>
    <col min="4588" max="4588" width="13.109375" bestFit="1" customWidth="1"/>
    <col min="4589" max="4589" width="9.88671875" bestFit="1" customWidth="1"/>
    <col min="4590" max="4590" width="10" bestFit="1" customWidth="1"/>
    <col min="4591" max="4592" width="12" bestFit="1" customWidth="1"/>
    <col min="4593" max="4593" width="10" bestFit="1" customWidth="1"/>
    <col min="4594" max="4594" width="14" bestFit="1" customWidth="1"/>
    <col min="4595" max="4595" width="11.44140625" bestFit="1" customWidth="1"/>
    <col min="4596" max="4596" width="9.5546875" bestFit="1" customWidth="1"/>
    <col min="4597" max="4597" width="12.33203125" bestFit="1" customWidth="1"/>
    <col min="4598" max="4598" width="9" bestFit="1" customWidth="1"/>
    <col min="4599" max="4599" width="10.44140625" bestFit="1" customWidth="1"/>
    <col min="4600" max="4600" width="10.21875" bestFit="1" customWidth="1"/>
    <col min="4601" max="4601" width="12.21875" bestFit="1" customWidth="1"/>
    <col min="4602" max="4602" width="10.44140625" bestFit="1" customWidth="1"/>
    <col min="4603" max="4603" width="10.77734375" bestFit="1" customWidth="1"/>
    <col min="4604" max="4604" width="12.109375" bestFit="1" customWidth="1"/>
    <col min="4605" max="4605" width="9.88671875" bestFit="1" customWidth="1"/>
    <col min="4606" max="4606" width="11.77734375" bestFit="1" customWidth="1"/>
    <col min="4607" max="4607" width="10.5546875" bestFit="1" customWidth="1"/>
    <col min="4608" max="4608" width="13.88671875" bestFit="1" customWidth="1"/>
    <col min="4609" max="4609" width="12.77734375" bestFit="1" customWidth="1"/>
    <col min="4610" max="4610" width="14.88671875" bestFit="1" customWidth="1"/>
    <col min="4611" max="4611" width="11.109375" bestFit="1" customWidth="1"/>
    <col min="4612" max="4612" width="11.5546875" bestFit="1" customWidth="1"/>
    <col min="4613" max="4613" width="12.109375" bestFit="1" customWidth="1"/>
    <col min="4614" max="4614" width="11.77734375" bestFit="1" customWidth="1"/>
    <col min="4615" max="4615" width="13.21875" bestFit="1" customWidth="1"/>
    <col min="4616" max="4616" width="10.88671875" bestFit="1" customWidth="1"/>
    <col min="4617" max="4617" width="13.5546875" bestFit="1" customWidth="1"/>
    <col min="4618" max="4618" width="12.6640625" bestFit="1" customWidth="1"/>
    <col min="4619" max="4619" width="12.109375" bestFit="1" customWidth="1"/>
    <col min="4620" max="4620" width="12.33203125" bestFit="1" customWidth="1"/>
    <col min="4621" max="4621" width="13.5546875" bestFit="1" customWidth="1"/>
    <col min="4622" max="4622" width="14.5546875" bestFit="1" customWidth="1"/>
    <col min="4623" max="4623" width="12.77734375" bestFit="1" customWidth="1"/>
    <col min="4624" max="4624" width="17.5546875" bestFit="1" customWidth="1"/>
    <col min="4625" max="4625" width="13.33203125" bestFit="1" customWidth="1"/>
    <col min="4626" max="4626" width="11.88671875" bestFit="1" customWidth="1"/>
    <col min="4627" max="4628" width="12.109375" bestFit="1" customWidth="1"/>
    <col min="4629" max="4629" width="12.21875" bestFit="1" customWidth="1"/>
    <col min="4630" max="4630" width="12.77734375" bestFit="1" customWidth="1"/>
    <col min="4631" max="4631" width="12.6640625" bestFit="1" customWidth="1"/>
    <col min="4632" max="4632" width="14.77734375" bestFit="1" customWidth="1"/>
    <col min="4633" max="4633" width="10.44140625" bestFit="1" customWidth="1"/>
    <col min="4634" max="4634" width="12.109375" bestFit="1" customWidth="1"/>
    <col min="4635" max="4635" width="15.6640625" bestFit="1" customWidth="1"/>
    <col min="4636" max="4636" width="16.109375" bestFit="1" customWidth="1"/>
    <col min="4637" max="4637" width="10" bestFit="1" customWidth="1"/>
    <col min="4638" max="4638" width="13.21875" bestFit="1" customWidth="1"/>
    <col min="4639" max="4639" width="11" bestFit="1" customWidth="1"/>
    <col min="4640" max="4640" width="12.6640625" bestFit="1" customWidth="1"/>
    <col min="4641" max="4641" width="13.6640625" bestFit="1" customWidth="1"/>
    <col min="4642" max="4642" width="17.44140625" bestFit="1" customWidth="1"/>
    <col min="4643" max="4643" width="13.88671875" bestFit="1" customWidth="1"/>
    <col min="4644" max="4644" width="10.5546875" bestFit="1" customWidth="1"/>
    <col min="4645" max="4645" width="9.88671875" bestFit="1" customWidth="1"/>
    <col min="4646" max="4646" width="11.6640625" bestFit="1" customWidth="1"/>
    <col min="4647" max="4647" width="10.77734375" bestFit="1" customWidth="1"/>
    <col min="4648" max="4648" width="11.88671875" bestFit="1" customWidth="1"/>
    <col min="4649" max="4649" width="11.77734375" bestFit="1" customWidth="1"/>
    <col min="4650" max="4650" width="16.109375" bestFit="1" customWidth="1"/>
    <col min="4651" max="4651" width="14.44140625" bestFit="1" customWidth="1"/>
    <col min="4652" max="4652" width="15.109375" bestFit="1" customWidth="1"/>
    <col min="4653" max="4653" width="14.5546875" bestFit="1" customWidth="1"/>
    <col min="4654" max="4654" width="13.6640625" bestFit="1" customWidth="1"/>
    <col min="4655" max="4655" width="13.109375" bestFit="1" customWidth="1"/>
    <col min="4656" max="4656" width="12.77734375" bestFit="1" customWidth="1"/>
    <col min="4657" max="4657" width="10.77734375" bestFit="1" customWidth="1"/>
    <col min="4658" max="4658" width="11.6640625" bestFit="1" customWidth="1"/>
    <col min="4659" max="4659" width="11.109375" bestFit="1" customWidth="1"/>
    <col min="4660" max="4660" width="11.33203125" bestFit="1" customWidth="1"/>
    <col min="4661" max="4661" width="14" bestFit="1" customWidth="1"/>
    <col min="4662" max="4662" width="12.21875" bestFit="1" customWidth="1"/>
    <col min="4663" max="4663" width="15.33203125" bestFit="1" customWidth="1"/>
    <col min="4664" max="4664" width="12.5546875" bestFit="1" customWidth="1"/>
    <col min="4665" max="4665" width="15.5546875" bestFit="1" customWidth="1"/>
    <col min="4666" max="4666" width="12.88671875" bestFit="1" customWidth="1"/>
    <col min="4667" max="4667" width="13.44140625" bestFit="1" customWidth="1"/>
    <col min="4668" max="4668" width="14.44140625" bestFit="1" customWidth="1"/>
    <col min="4669" max="4669" width="12" bestFit="1" customWidth="1"/>
    <col min="4670" max="4670" width="13.33203125" bestFit="1" customWidth="1"/>
    <col min="4671" max="4671" width="13.6640625" bestFit="1" customWidth="1"/>
    <col min="4672" max="4672" width="15.6640625" bestFit="1" customWidth="1"/>
    <col min="4673" max="4673" width="12.5546875" bestFit="1" customWidth="1"/>
    <col min="4674" max="4674" width="12.21875" bestFit="1" customWidth="1"/>
    <col min="4675" max="4675" width="13.33203125" bestFit="1" customWidth="1"/>
    <col min="4676" max="4676" width="12" bestFit="1" customWidth="1"/>
    <col min="4677" max="4677" width="13.88671875" bestFit="1" customWidth="1"/>
    <col min="4678" max="4678" width="14.5546875" bestFit="1" customWidth="1"/>
    <col min="4679" max="4679" width="12.6640625" bestFit="1" customWidth="1"/>
    <col min="4680" max="4680" width="11.77734375" bestFit="1" customWidth="1"/>
    <col min="4681" max="4681" width="12.6640625" bestFit="1" customWidth="1"/>
    <col min="4682" max="4682" width="15.33203125" bestFit="1" customWidth="1"/>
    <col min="4683" max="4683" width="14" bestFit="1" customWidth="1"/>
    <col min="4684" max="4684" width="12" bestFit="1" customWidth="1"/>
    <col min="4685" max="4685" width="11.88671875" bestFit="1" customWidth="1"/>
    <col min="4686" max="4686" width="13.109375" bestFit="1" customWidth="1"/>
    <col min="4687" max="4687" width="13.44140625" bestFit="1" customWidth="1"/>
    <col min="4688" max="4688" width="12.77734375" bestFit="1" customWidth="1"/>
    <col min="4689" max="4689" width="14.88671875" bestFit="1" customWidth="1"/>
    <col min="4690" max="4690" width="11.21875" bestFit="1" customWidth="1"/>
    <col min="4691" max="4691" width="15.44140625" bestFit="1" customWidth="1"/>
    <col min="4692" max="4692" width="11.6640625" bestFit="1" customWidth="1"/>
    <col min="4693" max="4693" width="12.5546875" bestFit="1" customWidth="1"/>
    <col min="4694" max="4694" width="14.5546875" bestFit="1" customWidth="1"/>
    <col min="4695" max="4695" width="11.6640625" bestFit="1" customWidth="1"/>
    <col min="4696" max="4696" width="14.33203125" bestFit="1" customWidth="1"/>
    <col min="4697" max="4697" width="15.21875" bestFit="1" customWidth="1"/>
    <col min="4698" max="4698" width="11.109375" bestFit="1" customWidth="1"/>
    <col min="4699" max="4699" width="14.5546875" bestFit="1" customWidth="1"/>
    <col min="4700" max="4700" width="11.44140625" bestFit="1" customWidth="1"/>
    <col min="4701" max="4701" width="13.21875" bestFit="1" customWidth="1"/>
    <col min="4702" max="4702" width="14.109375" bestFit="1" customWidth="1"/>
    <col min="4703" max="4703" width="10.44140625" bestFit="1" customWidth="1"/>
    <col min="4704" max="4704" width="14.21875" bestFit="1" customWidth="1"/>
    <col min="4705" max="4705" width="14.44140625" bestFit="1" customWidth="1"/>
    <col min="4706" max="4706" width="15.33203125" bestFit="1" customWidth="1"/>
    <col min="4707" max="4707" width="12.5546875" bestFit="1" customWidth="1"/>
    <col min="4708" max="4708" width="10.44140625" bestFit="1" customWidth="1"/>
    <col min="4709" max="4709" width="11.77734375" bestFit="1" customWidth="1"/>
    <col min="4710" max="4710" width="10.33203125" bestFit="1" customWidth="1"/>
    <col min="4711" max="4711" width="12.6640625" bestFit="1" customWidth="1"/>
    <col min="4712" max="4713" width="12" bestFit="1" customWidth="1"/>
    <col min="4714" max="4714" width="13.44140625" bestFit="1" customWidth="1"/>
    <col min="4715" max="4715" width="12.5546875" bestFit="1" customWidth="1"/>
    <col min="4716" max="4716" width="13.44140625" bestFit="1" customWidth="1"/>
    <col min="4717" max="4717" width="16.44140625" bestFit="1" customWidth="1"/>
    <col min="4718" max="4718" width="13.5546875" bestFit="1" customWidth="1"/>
    <col min="4719" max="4719" width="12.109375" bestFit="1" customWidth="1"/>
    <col min="4720" max="4720" width="12" bestFit="1" customWidth="1"/>
    <col min="4721" max="4721" width="11" bestFit="1" customWidth="1"/>
    <col min="4722" max="4722" width="10.44140625" bestFit="1" customWidth="1"/>
    <col min="4723" max="4723" width="18.88671875" bestFit="1" customWidth="1"/>
    <col min="4724" max="4724" width="9.77734375" bestFit="1" customWidth="1"/>
    <col min="4725" max="4725" width="8.33203125" bestFit="1" customWidth="1"/>
    <col min="4726" max="4726" width="11.77734375" bestFit="1" customWidth="1"/>
    <col min="4727" max="4727" width="13.88671875" bestFit="1" customWidth="1"/>
    <col min="4728" max="4728" width="15.21875" bestFit="1" customWidth="1"/>
    <col min="4729" max="4729" width="12.21875" bestFit="1" customWidth="1"/>
    <col min="4730" max="4730" width="16" bestFit="1" customWidth="1"/>
    <col min="4731" max="4732" width="12" bestFit="1" customWidth="1"/>
    <col min="4733" max="4733" width="11.77734375" bestFit="1" customWidth="1"/>
    <col min="4734" max="4734" width="11.5546875" bestFit="1" customWidth="1"/>
    <col min="4735" max="4735" width="12.44140625" bestFit="1" customWidth="1"/>
    <col min="4736" max="4736" width="16.21875" bestFit="1" customWidth="1"/>
    <col min="4737" max="4737" width="14.33203125" bestFit="1" customWidth="1"/>
    <col min="4738" max="4738" width="13.33203125" bestFit="1" customWidth="1"/>
    <col min="4739" max="4739" width="11" bestFit="1" customWidth="1"/>
    <col min="4740" max="4740" width="12.5546875" bestFit="1" customWidth="1"/>
    <col min="4741" max="4741" width="12.109375" bestFit="1" customWidth="1"/>
    <col min="4742" max="4742" width="15.21875" bestFit="1" customWidth="1"/>
    <col min="4743" max="4743" width="12.44140625" bestFit="1" customWidth="1"/>
    <col min="4744" max="4744" width="13.21875" bestFit="1" customWidth="1"/>
    <col min="4745" max="4745" width="13.77734375" bestFit="1" customWidth="1"/>
    <col min="4746" max="4746" width="14.33203125" bestFit="1" customWidth="1"/>
    <col min="4747" max="4747" width="13.6640625" bestFit="1" customWidth="1"/>
    <col min="4748" max="4748" width="13.44140625" bestFit="1" customWidth="1"/>
    <col min="4749" max="4749" width="10.6640625" bestFit="1" customWidth="1"/>
    <col min="4750" max="4750" width="13.77734375" bestFit="1" customWidth="1"/>
    <col min="4751" max="4751" width="11.77734375" bestFit="1" customWidth="1"/>
    <col min="4752" max="4752" width="8.77734375" bestFit="1" customWidth="1"/>
    <col min="4753" max="4753" width="8.44140625" bestFit="1" customWidth="1"/>
    <col min="4754" max="4754" width="11.109375" bestFit="1" customWidth="1"/>
    <col min="4755" max="4755" width="10.6640625" bestFit="1" customWidth="1"/>
    <col min="4756" max="4756" width="12" bestFit="1" customWidth="1"/>
    <col min="4757" max="4757" width="11.109375" bestFit="1" customWidth="1"/>
    <col min="4758" max="4758" width="12.44140625" bestFit="1" customWidth="1"/>
    <col min="4759" max="4759" width="10.44140625" bestFit="1" customWidth="1"/>
    <col min="4760" max="4760" width="12.77734375" bestFit="1" customWidth="1"/>
    <col min="4761" max="4761" width="10.33203125" bestFit="1" customWidth="1"/>
    <col min="4762" max="4762" width="11.88671875" bestFit="1" customWidth="1"/>
    <col min="4763" max="4763" width="13.44140625" bestFit="1" customWidth="1"/>
    <col min="4764" max="4764" width="12.44140625" bestFit="1" customWidth="1"/>
    <col min="4765" max="4765" width="8.6640625" bestFit="1" customWidth="1"/>
    <col min="4766" max="4766" width="9.44140625" bestFit="1" customWidth="1"/>
    <col min="4767" max="4767" width="8" bestFit="1" customWidth="1"/>
    <col min="4768" max="4768" width="9.77734375" bestFit="1" customWidth="1"/>
    <col min="4769" max="4769" width="11.77734375" bestFit="1" customWidth="1"/>
    <col min="4770" max="4770" width="11.109375" bestFit="1" customWidth="1"/>
    <col min="4771" max="4771" width="9.33203125" bestFit="1" customWidth="1"/>
    <col min="4772" max="4772" width="10.44140625" bestFit="1" customWidth="1"/>
    <col min="4773" max="4773" width="12.33203125" bestFit="1" customWidth="1"/>
    <col min="4774" max="4774" width="9.21875" bestFit="1" customWidth="1"/>
    <col min="4775" max="4775" width="12.88671875" bestFit="1" customWidth="1"/>
    <col min="4776" max="4776" width="10.33203125" bestFit="1" customWidth="1"/>
    <col min="4777" max="4777" width="14.88671875" bestFit="1" customWidth="1"/>
    <col min="4778" max="4779" width="10.5546875" bestFit="1" customWidth="1"/>
    <col min="4780" max="4780" width="13.21875" bestFit="1" customWidth="1"/>
    <col min="4781" max="4781" width="12.88671875" bestFit="1" customWidth="1"/>
    <col min="4782" max="4782" width="12" bestFit="1" customWidth="1"/>
    <col min="4783" max="4783" width="12.33203125" bestFit="1" customWidth="1"/>
    <col min="4784" max="4784" width="12.77734375" bestFit="1" customWidth="1"/>
    <col min="4785" max="4785" width="9.77734375" bestFit="1" customWidth="1"/>
    <col min="4786" max="4786" width="11.77734375" bestFit="1" customWidth="1"/>
    <col min="4787" max="4787" width="10.77734375" bestFit="1" customWidth="1"/>
    <col min="4788" max="4788" width="12.5546875" bestFit="1" customWidth="1"/>
    <col min="4789" max="4789" width="11" bestFit="1" customWidth="1"/>
    <col min="4790" max="4790" width="10.33203125" bestFit="1" customWidth="1"/>
    <col min="4791" max="4791" width="11.44140625" bestFit="1" customWidth="1"/>
    <col min="4792" max="4792" width="12.77734375" bestFit="1" customWidth="1"/>
    <col min="4793" max="4793" width="8.109375" bestFit="1" customWidth="1"/>
    <col min="4794" max="4795" width="11.6640625" bestFit="1" customWidth="1"/>
    <col min="4796" max="4796" width="10.6640625" bestFit="1" customWidth="1"/>
    <col min="4797" max="4797" width="10.21875" bestFit="1" customWidth="1"/>
    <col min="4798" max="4798" width="12.5546875" bestFit="1" customWidth="1"/>
    <col min="4799" max="4799" width="10" bestFit="1" customWidth="1"/>
    <col min="4800" max="4800" width="14.88671875" bestFit="1" customWidth="1"/>
    <col min="4801" max="4801" width="12" bestFit="1" customWidth="1"/>
    <col min="4802" max="4802" width="12.21875" bestFit="1" customWidth="1"/>
    <col min="4803" max="4803" width="9.33203125" bestFit="1" customWidth="1"/>
    <col min="4804" max="4804" width="12.88671875" bestFit="1" customWidth="1"/>
    <col min="4805" max="4805" width="10.88671875" bestFit="1" customWidth="1"/>
    <col min="4806" max="4806" width="10.77734375" bestFit="1" customWidth="1"/>
    <col min="4807" max="4807" width="10.21875" bestFit="1" customWidth="1"/>
    <col min="4808" max="4808" width="12.77734375" bestFit="1" customWidth="1"/>
    <col min="4809" max="4809" width="11.109375" bestFit="1" customWidth="1"/>
    <col min="4810" max="4810" width="9.6640625" bestFit="1" customWidth="1"/>
    <col min="4811" max="4811" width="11.88671875" bestFit="1" customWidth="1"/>
    <col min="4812" max="4812" width="11" bestFit="1" customWidth="1"/>
    <col min="4813" max="4813" width="10.21875" bestFit="1" customWidth="1"/>
    <col min="4814" max="4814" width="10.109375" bestFit="1" customWidth="1"/>
    <col min="4815" max="4815" width="9.77734375" bestFit="1" customWidth="1"/>
    <col min="4816" max="4816" width="8.5546875" bestFit="1" customWidth="1"/>
    <col min="4817" max="4817" width="10.21875" bestFit="1" customWidth="1"/>
    <col min="4818" max="4818" width="12.44140625" bestFit="1" customWidth="1"/>
    <col min="4819" max="4819" width="10.5546875" bestFit="1" customWidth="1"/>
    <col min="4820" max="4820" width="11.6640625" bestFit="1" customWidth="1"/>
    <col min="4821" max="4821" width="10.33203125" bestFit="1" customWidth="1"/>
    <col min="4822" max="4822" width="11.6640625" bestFit="1" customWidth="1"/>
    <col min="4823" max="4823" width="12.33203125" bestFit="1" customWidth="1"/>
    <col min="4824" max="4824" width="10.77734375" bestFit="1" customWidth="1"/>
    <col min="4825" max="4825" width="8" bestFit="1" customWidth="1"/>
    <col min="4827" max="4827" width="10.44140625" bestFit="1" customWidth="1"/>
    <col min="4828" max="4828" width="12" bestFit="1" customWidth="1"/>
    <col min="4829" max="4829" width="13.109375" bestFit="1" customWidth="1"/>
    <col min="4830" max="4830" width="9.88671875" bestFit="1" customWidth="1"/>
    <col min="4831" max="4831" width="11.6640625" bestFit="1" customWidth="1"/>
    <col min="4832" max="4832" width="10.77734375" bestFit="1" customWidth="1"/>
    <col min="4833" max="4833" width="11.21875" bestFit="1" customWidth="1"/>
    <col min="4834" max="4834" width="9.44140625" bestFit="1" customWidth="1"/>
    <col min="4835" max="4835" width="13.21875" bestFit="1" customWidth="1"/>
    <col min="4836" max="4836" width="9.44140625" bestFit="1" customWidth="1"/>
    <col min="4837" max="4837" width="10.77734375" bestFit="1" customWidth="1"/>
    <col min="4838" max="4838" width="12.21875" bestFit="1" customWidth="1"/>
    <col min="4839" max="4839" width="16" bestFit="1" customWidth="1"/>
    <col min="4840" max="4840" width="10.88671875" bestFit="1" customWidth="1"/>
    <col min="4841" max="4841" width="13.77734375" bestFit="1" customWidth="1"/>
    <col min="4842" max="4842" width="12.5546875" bestFit="1" customWidth="1"/>
    <col min="4843" max="4843" width="9.88671875" bestFit="1" customWidth="1"/>
    <col min="4844" max="4844" width="14.5546875" bestFit="1" customWidth="1"/>
    <col min="4845" max="4845" width="10.33203125" bestFit="1" customWidth="1"/>
    <col min="4846" max="4846" width="10.21875" bestFit="1" customWidth="1"/>
    <col min="4847" max="4847" width="12.5546875" bestFit="1" customWidth="1"/>
    <col min="4848" max="4848" width="10.21875" bestFit="1" customWidth="1"/>
    <col min="4849" max="4849" width="10.88671875" bestFit="1" customWidth="1"/>
    <col min="4850" max="4850" width="10.21875" bestFit="1" customWidth="1"/>
    <col min="4851" max="4851" width="13.5546875" bestFit="1" customWidth="1"/>
    <col min="4852" max="4852" width="14.109375" bestFit="1" customWidth="1"/>
    <col min="4853" max="4853" width="9.6640625" bestFit="1" customWidth="1"/>
    <col min="4854" max="4854" width="11.77734375" bestFit="1" customWidth="1"/>
    <col min="4855" max="4855" width="16.5546875" bestFit="1" customWidth="1"/>
    <col min="4856" max="4856" width="13.88671875" bestFit="1" customWidth="1"/>
    <col min="4857" max="4857" width="10.6640625" bestFit="1" customWidth="1"/>
    <col min="4858" max="4858" width="12.44140625" bestFit="1" customWidth="1"/>
    <col min="4859" max="4859" width="14.21875" bestFit="1" customWidth="1"/>
    <col min="4860" max="4860" width="13.88671875" bestFit="1" customWidth="1"/>
    <col min="4861" max="4861" width="11.6640625" bestFit="1" customWidth="1"/>
    <col min="4862" max="4862" width="13.5546875" bestFit="1" customWidth="1"/>
    <col min="4863" max="4863" width="11.21875" bestFit="1" customWidth="1"/>
    <col min="4864" max="4864" width="15.21875" bestFit="1" customWidth="1"/>
    <col min="4865" max="4866" width="12.6640625" bestFit="1" customWidth="1"/>
    <col min="4867" max="4867" width="10.6640625" bestFit="1" customWidth="1"/>
    <col min="4868" max="4868" width="13.5546875" bestFit="1" customWidth="1"/>
    <col min="4869" max="4869" width="11" bestFit="1" customWidth="1"/>
    <col min="4870" max="4870" width="10" bestFit="1" customWidth="1"/>
    <col min="4871" max="4871" width="9" bestFit="1" customWidth="1"/>
    <col min="4872" max="4872" width="10.77734375" bestFit="1" customWidth="1"/>
    <col min="4873" max="4873" width="11.44140625" bestFit="1" customWidth="1"/>
    <col min="4874" max="4874" width="13.44140625" bestFit="1" customWidth="1"/>
    <col min="4875" max="4875" width="12.88671875" bestFit="1" customWidth="1"/>
    <col min="4876" max="4876" width="13.109375" bestFit="1" customWidth="1"/>
    <col min="4877" max="4877" width="12.88671875" bestFit="1" customWidth="1"/>
    <col min="4878" max="4878" width="11.21875" bestFit="1" customWidth="1"/>
    <col min="4879" max="4879" width="12.6640625" bestFit="1" customWidth="1"/>
    <col min="4880" max="4880" width="11.109375" bestFit="1" customWidth="1"/>
    <col min="4881" max="4881" width="11.5546875" bestFit="1" customWidth="1"/>
    <col min="4882" max="4882" width="10.44140625" bestFit="1" customWidth="1"/>
    <col min="4883" max="4883" width="13.5546875" bestFit="1" customWidth="1"/>
    <col min="4884" max="4884" width="12.44140625" bestFit="1" customWidth="1"/>
    <col min="4885" max="4885" width="10.44140625" bestFit="1" customWidth="1"/>
    <col min="4886" max="4886" width="11" bestFit="1" customWidth="1"/>
    <col min="4887" max="4887" width="13.109375" bestFit="1" customWidth="1"/>
    <col min="4888" max="4888" width="9.77734375" bestFit="1" customWidth="1"/>
    <col min="4889" max="4889" width="14.6640625" bestFit="1" customWidth="1"/>
    <col min="4890" max="4890" width="11.109375" bestFit="1" customWidth="1"/>
    <col min="4891" max="4891" width="12.33203125" bestFit="1" customWidth="1"/>
    <col min="4892" max="4892" width="11.77734375" bestFit="1" customWidth="1"/>
    <col min="4893" max="4893" width="13.5546875" bestFit="1" customWidth="1"/>
    <col min="4894" max="4894" width="12.5546875" bestFit="1" customWidth="1"/>
    <col min="4895" max="4895" width="13.44140625" bestFit="1" customWidth="1"/>
    <col min="4896" max="4896" width="10.109375" bestFit="1" customWidth="1"/>
    <col min="4897" max="4897" width="10.77734375" bestFit="1" customWidth="1"/>
    <col min="4898" max="4898" width="13.6640625" bestFit="1" customWidth="1"/>
    <col min="4899" max="4899" width="10.88671875" bestFit="1" customWidth="1"/>
    <col min="4900" max="4900" width="19.44140625" bestFit="1" customWidth="1"/>
    <col min="4901" max="4901" width="10.88671875" bestFit="1" customWidth="1"/>
    <col min="4902" max="4902" width="11.5546875" bestFit="1" customWidth="1"/>
    <col min="4903" max="4903" width="12.21875" bestFit="1" customWidth="1"/>
    <col min="4904" max="4904" width="13.109375" bestFit="1" customWidth="1"/>
    <col min="4905" max="4905" width="12.33203125" bestFit="1" customWidth="1"/>
    <col min="4906" max="4906" width="13.6640625" bestFit="1" customWidth="1"/>
    <col min="4907" max="4907" width="14" bestFit="1" customWidth="1"/>
    <col min="4908" max="4908" width="12.33203125" bestFit="1" customWidth="1"/>
    <col min="4909" max="4909" width="11.21875" bestFit="1" customWidth="1"/>
    <col min="4910" max="4910" width="15" bestFit="1" customWidth="1"/>
    <col min="4911" max="4911" width="13.21875" bestFit="1" customWidth="1"/>
    <col min="4912" max="4912" width="9.21875" bestFit="1" customWidth="1"/>
    <col min="4913" max="4913" width="12.6640625" bestFit="1" customWidth="1"/>
    <col min="4914" max="4914" width="13.21875" bestFit="1" customWidth="1"/>
    <col min="4915" max="4915" width="11" bestFit="1" customWidth="1"/>
    <col min="4916" max="4916" width="11.88671875" bestFit="1" customWidth="1"/>
    <col min="4918" max="4918" width="12" bestFit="1" customWidth="1"/>
    <col min="4919" max="4919" width="12.44140625" bestFit="1" customWidth="1"/>
    <col min="4920" max="4920" width="11.88671875" bestFit="1" customWidth="1"/>
    <col min="4921" max="4922" width="11.77734375" bestFit="1" customWidth="1"/>
    <col min="4923" max="4923" width="15.44140625" bestFit="1" customWidth="1"/>
    <col min="4924" max="4924" width="11.109375" bestFit="1" customWidth="1"/>
    <col min="4925" max="4925" width="12.109375" bestFit="1" customWidth="1"/>
    <col min="4926" max="4926" width="10.5546875" bestFit="1" customWidth="1"/>
    <col min="4927" max="4927" width="17.6640625" bestFit="1" customWidth="1"/>
    <col min="4928" max="4928" width="12.109375" bestFit="1" customWidth="1"/>
    <col min="4929" max="4929" width="10.33203125" bestFit="1" customWidth="1"/>
    <col min="4930" max="4930" width="13.44140625" bestFit="1" customWidth="1"/>
    <col min="4931" max="4931" width="9" bestFit="1" customWidth="1"/>
    <col min="4932" max="4932" width="11" bestFit="1" customWidth="1"/>
    <col min="4933" max="4933" width="11.109375" bestFit="1" customWidth="1"/>
    <col min="4934" max="4934" width="12.33203125" bestFit="1" customWidth="1"/>
    <col min="4935" max="4935" width="11.88671875" bestFit="1" customWidth="1"/>
    <col min="4936" max="4936" width="11" bestFit="1" customWidth="1"/>
    <col min="4937" max="4937" width="12.6640625" bestFit="1" customWidth="1"/>
    <col min="4938" max="4938" width="11.33203125" bestFit="1" customWidth="1"/>
    <col min="4939" max="4939" width="12.21875" bestFit="1" customWidth="1"/>
    <col min="4940" max="4940" width="10.21875" bestFit="1" customWidth="1"/>
    <col min="4941" max="4941" width="10.5546875" bestFit="1" customWidth="1"/>
    <col min="4942" max="4942" width="13.44140625" bestFit="1" customWidth="1"/>
    <col min="4943" max="4943" width="11.44140625" bestFit="1" customWidth="1"/>
    <col min="4944" max="4944" width="10.109375" bestFit="1" customWidth="1"/>
    <col min="4945" max="4945" width="11.21875" bestFit="1" customWidth="1"/>
    <col min="4946" max="4946" width="13.5546875" bestFit="1" customWidth="1"/>
    <col min="4947" max="4947" width="11.6640625" bestFit="1" customWidth="1"/>
    <col min="4948" max="4948" width="13.21875" bestFit="1" customWidth="1"/>
    <col min="4949" max="4949" width="10.77734375" bestFit="1" customWidth="1"/>
    <col min="4950" max="4950" width="13.109375" bestFit="1" customWidth="1"/>
    <col min="4951" max="4951" width="15.5546875" bestFit="1" customWidth="1"/>
    <col min="4952" max="4952" width="13.88671875" bestFit="1" customWidth="1"/>
    <col min="4953" max="4953" width="14.44140625" bestFit="1" customWidth="1"/>
    <col min="4954" max="4954" width="10" bestFit="1" customWidth="1"/>
    <col min="4955" max="4955" width="12.5546875" bestFit="1" customWidth="1"/>
    <col min="4956" max="4956" width="11.109375" bestFit="1" customWidth="1"/>
    <col min="4957" max="4957" width="16" bestFit="1" customWidth="1"/>
    <col min="4958" max="4958" width="10.88671875" bestFit="1" customWidth="1"/>
    <col min="4959" max="4959" width="11.109375" bestFit="1" customWidth="1"/>
    <col min="4960" max="4960" width="11.21875" bestFit="1" customWidth="1"/>
    <col min="4961" max="4961" width="11.33203125" bestFit="1" customWidth="1"/>
    <col min="4962" max="4962" width="14.77734375" bestFit="1" customWidth="1"/>
    <col min="4963" max="4963" width="10.88671875" bestFit="1" customWidth="1"/>
    <col min="4964" max="4964" width="12" bestFit="1" customWidth="1"/>
    <col min="4965" max="4965" width="12.33203125" bestFit="1" customWidth="1"/>
    <col min="4966" max="4966" width="10.88671875" bestFit="1" customWidth="1"/>
    <col min="4967" max="4967" width="11.5546875" bestFit="1" customWidth="1"/>
    <col min="4968" max="4968" width="10.21875" bestFit="1" customWidth="1"/>
    <col min="4969" max="4969" width="9.88671875" bestFit="1" customWidth="1"/>
    <col min="4970" max="4970" width="13.109375" bestFit="1" customWidth="1"/>
    <col min="4971" max="4971" width="12.6640625" bestFit="1" customWidth="1"/>
    <col min="4972" max="4972" width="10" bestFit="1" customWidth="1"/>
    <col min="4973" max="4973" width="13.109375" bestFit="1" customWidth="1"/>
    <col min="4974" max="4974" width="12.88671875" bestFit="1" customWidth="1"/>
    <col min="4975" max="4975" width="12.77734375" bestFit="1" customWidth="1"/>
    <col min="4976" max="4976" width="12.33203125" bestFit="1" customWidth="1"/>
    <col min="4977" max="4977" width="11.5546875" bestFit="1" customWidth="1"/>
    <col min="4978" max="4978" width="14.109375" bestFit="1" customWidth="1"/>
    <col min="4979" max="4979" width="14" bestFit="1" customWidth="1"/>
    <col min="4980" max="4980" width="13.33203125" bestFit="1" customWidth="1"/>
    <col min="4981" max="4981" width="17.88671875" bestFit="1" customWidth="1"/>
    <col min="4982" max="4982" width="14.88671875" bestFit="1" customWidth="1"/>
    <col min="4983" max="4983" width="14.5546875" bestFit="1" customWidth="1"/>
    <col min="4984" max="4984" width="15.109375" bestFit="1" customWidth="1"/>
    <col min="4985" max="4985" width="14.88671875" bestFit="1" customWidth="1"/>
    <col min="4986" max="4986" width="13.88671875" bestFit="1" customWidth="1"/>
    <col min="4987" max="4987" width="16.77734375" bestFit="1" customWidth="1"/>
    <col min="4988" max="4988" width="15" bestFit="1" customWidth="1"/>
    <col min="4989" max="4989" width="14.109375" bestFit="1" customWidth="1"/>
    <col min="4990" max="4990" width="16.109375" bestFit="1" customWidth="1"/>
    <col min="4991" max="4991" width="15.21875" bestFit="1" customWidth="1"/>
    <col min="4992" max="4992" width="16.21875" bestFit="1" customWidth="1"/>
    <col min="4993" max="4993" width="12.88671875" bestFit="1" customWidth="1"/>
    <col min="4994" max="4994" width="16.6640625" bestFit="1" customWidth="1"/>
    <col min="4995" max="4995" width="14.77734375" bestFit="1" customWidth="1"/>
    <col min="4996" max="4996" width="15.5546875" bestFit="1" customWidth="1"/>
    <col min="4997" max="4997" width="15.44140625" bestFit="1" customWidth="1"/>
    <col min="4998" max="4998" width="15" bestFit="1" customWidth="1"/>
    <col min="4999" max="4999" width="13.21875" bestFit="1" customWidth="1"/>
    <col min="5000" max="5000" width="14.5546875" bestFit="1" customWidth="1"/>
    <col min="5001" max="5001" width="13.88671875" bestFit="1" customWidth="1"/>
    <col min="5002" max="5002" width="14.44140625" bestFit="1" customWidth="1"/>
    <col min="5003" max="5003" width="16.33203125" bestFit="1" customWidth="1"/>
    <col min="5004" max="5004" width="18.109375" bestFit="1" customWidth="1"/>
    <col min="5005" max="5005" width="13.88671875" bestFit="1" customWidth="1"/>
    <col min="5006" max="5006" width="16.44140625" bestFit="1" customWidth="1"/>
    <col min="5007" max="5007" width="14.33203125" bestFit="1" customWidth="1"/>
    <col min="5008" max="5008" width="13.88671875" bestFit="1" customWidth="1"/>
    <col min="5009" max="5009" width="13.77734375" bestFit="1" customWidth="1"/>
    <col min="5010" max="5010" width="17.44140625" bestFit="1" customWidth="1"/>
    <col min="5011" max="5011" width="14.6640625" bestFit="1" customWidth="1"/>
    <col min="5012" max="5012" width="12.33203125" bestFit="1" customWidth="1"/>
    <col min="5013" max="5013" width="13.5546875" bestFit="1" customWidth="1"/>
    <col min="5014" max="5014" width="15.44140625" bestFit="1" customWidth="1"/>
    <col min="5015" max="5015" width="15" bestFit="1" customWidth="1"/>
    <col min="5016" max="5016" width="15.33203125" bestFit="1" customWidth="1"/>
    <col min="5017" max="5017" width="19.33203125" bestFit="1" customWidth="1"/>
    <col min="5018" max="5018" width="14" bestFit="1" customWidth="1"/>
    <col min="5019" max="5019" width="11.5546875" bestFit="1" customWidth="1"/>
    <col min="5020" max="5020" width="14.44140625" bestFit="1" customWidth="1"/>
    <col min="5021" max="5021" width="15.33203125" bestFit="1" customWidth="1"/>
    <col min="5022" max="5022" width="13.6640625" bestFit="1" customWidth="1"/>
    <col min="5023" max="5023" width="15.21875" bestFit="1" customWidth="1"/>
    <col min="5024" max="5024" width="14.5546875" bestFit="1" customWidth="1"/>
    <col min="5025" max="5025" width="13.21875" bestFit="1" customWidth="1"/>
    <col min="5026" max="5026" width="13.77734375" bestFit="1" customWidth="1"/>
    <col min="5027" max="5027" width="14.6640625" bestFit="1" customWidth="1"/>
    <col min="5028" max="5028" width="13.6640625" bestFit="1" customWidth="1"/>
    <col min="5029" max="5029" width="16.33203125" bestFit="1" customWidth="1"/>
    <col min="5030" max="5030" width="12.21875" bestFit="1" customWidth="1"/>
    <col min="5031" max="5031" width="13.44140625" bestFit="1" customWidth="1"/>
    <col min="5032" max="5032" width="12.77734375" bestFit="1" customWidth="1"/>
    <col min="5033" max="5033" width="14.21875" bestFit="1" customWidth="1"/>
    <col min="5034" max="5034" width="13.33203125" bestFit="1" customWidth="1"/>
    <col min="5035" max="5035" width="12.109375" bestFit="1" customWidth="1"/>
    <col min="5036" max="5036" width="13.33203125" bestFit="1" customWidth="1"/>
    <col min="5037" max="5037" width="12.5546875" bestFit="1" customWidth="1"/>
    <col min="5038" max="5038" width="13.88671875" bestFit="1" customWidth="1"/>
    <col min="5039" max="5039" width="12.88671875" bestFit="1" customWidth="1"/>
    <col min="5040" max="5040" width="9.5546875" bestFit="1" customWidth="1"/>
    <col min="5041" max="5041" width="10.109375" bestFit="1" customWidth="1"/>
    <col min="5042" max="5042" width="20.6640625" bestFit="1" customWidth="1"/>
    <col min="5043" max="5043" width="14.5546875" bestFit="1" customWidth="1"/>
    <col min="5044" max="5044" width="13.33203125" bestFit="1" customWidth="1"/>
    <col min="5045" max="5045" width="16" bestFit="1" customWidth="1"/>
    <col min="5046" max="5046" width="12.6640625" bestFit="1" customWidth="1"/>
    <col min="5047" max="5047" width="14.21875" bestFit="1" customWidth="1"/>
    <col min="5048" max="5048" width="11.88671875" bestFit="1" customWidth="1"/>
    <col min="5049" max="5049" width="14" bestFit="1" customWidth="1"/>
    <col min="5050" max="5050" width="14.33203125" bestFit="1" customWidth="1"/>
    <col min="5051" max="5051" width="14.109375" bestFit="1" customWidth="1"/>
    <col min="5052" max="5052" width="10.44140625" bestFit="1" customWidth="1"/>
    <col min="5053" max="5053" width="10.6640625" bestFit="1" customWidth="1"/>
    <col min="5054" max="5054" width="13.44140625" bestFit="1" customWidth="1"/>
    <col min="5055" max="5055" width="11.77734375" bestFit="1" customWidth="1"/>
    <col min="5056" max="5056" width="12.33203125" bestFit="1" customWidth="1"/>
    <col min="5057" max="5057" width="10" bestFit="1" customWidth="1"/>
    <col min="5058" max="5058" width="11.21875" bestFit="1" customWidth="1"/>
    <col min="5059" max="5059" width="12.33203125" bestFit="1" customWidth="1"/>
    <col min="5060" max="5060" width="9.88671875" bestFit="1" customWidth="1"/>
    <col min="5061" max="5061" width="10.6640625" bestFit="1" customWidth="1"/>
    <col min="5062" max="5062" width="9.77734375" bestFit="1" customWidth="1"/>
    <col min="5063" max="5063" width="10.5546875" bestFit="1" customWidth="1"/>
    <col min="5064" max="5064" width="10.6640625" bestFit="1" customWidth="1"/>
    <col min="5065" max="5065" width="14.77734375" bestFit="1" customWidth="1"/>
    <col min="5066" max="5066" width="8.6640625" bestFit="1" customWidth="1"/>
    <col min="5067" max="5067" width="11.33203125" bestFit="1" customWidth="1"/>
    <col min="5068" max="5068" width="16.44140625" bestFit="1" customWidth="1"/>
    <col min="5069" max="5069" width="11.109375" bestFit="1" customWidth="1"/>
    <col min="5070" max="5070" width="10.33203125" bestFit="1" customWidth="1"/>
    <col min="5071" max="5071" width="11.33203125" bestFit="1" customWidth="1"/>
    <col min="5072" max="5072" width="13.5546875" bestFit="1" customWidth="1"/>
    <col min="5073" max="5074" width="12.77734375" bestFit="1" customWidth="1"/>
    <col min="5075" max="5075" width="11.44140625" bestFit="1" customWidth="1"/>
    <col min="5076" max="5076" width="14.109375" bestFit="1" customWidth="1"/>
    <col min="5077" max="5077" width="15" bestFit="1" customWidth="1"/>
    <col min="5078" max="5078" width="14.21875" bestFit="1" customWidth="1"/>
    <col min="5079" max="5079" width="13.6640625" bestFit="1" customWidth="1"/>
    <col min="5080" max="5080" width="11.5546875" bestFit="1" customWidth="1"/>
    <col min="5081" max="5081" width="11.88671875" bestFit="1" customWidth="1"/>
    <col min="5082" max="5082" width="12.6640625" bestFit="1" customWidth="1"/>
    <col min="5083" max="5084" width="12.21875" bestFit="1" customWidth="1"/>
    <col min="5085" max="5085" width="13.5546875" bestFit="1" customWidth="1"/>
    <col min="5087" max="5087" width="12" bestFit="1" customWidth="1"/>
    <col min="5088" max="5088" width="12.44140625" bestFit="1" customWidth="1"/>
    <col min="5089" max="5089" width="11.109375" bestFit="1" customWidth="1"/>
    <col min="5090" max="5090" width="12.88671875" bestFit="1" customWidth="1"/>
    <col min="5091" max="5091" width="8.77734375" bestFit="1" customWidth="1"/>
    <col min="5092" max="5092" width="11" bestFit="1" customWidth="1"/>
    <col min="5093" max="5095" width="11.6640625" bestFit="1" customWidth="1"/>
    <col min="5096" max="5096" width="10.77734375" bestFit="1" customWidth="1"/>
    <col min="5097" max="5097" width="13.44140625" bestFit="1" customWidth="1"/>
    <col min="5098" max="5098" width="10.77734375" bestFit="1" customWidth="1"/>
    <col min="5099" max="5099" width="9.88671875" bestFit="1" customWidth="1"/>
    <col min="5100" max="5100" width="16.21875" bestFit="1" customWidth="1"/>
    <col min="5101" max="5101" width="11.33203125" bestFit="1" customWidth="1"/>
    <col min="5102" max="5102" width="14.33203125" bestFit="1" customWidth="1"/>
    <col min="5103" max="5103" width="12.33203125" bestFit="1" customWidth="1"/>
    <col min="5104" max="5104" width="11.33203125" bestFit="1" customWidth="1"/>
    <col min="5105" max="5105" width="10.21875" bestFit="1" customWidth="1"/>
    <col min="5106" max="5106" width="12" bestFit="1" customWidth="1"/>
    <col min="5107" max="5107" width="10.5546875" bestFit="1" customWidth="1"/>
    <col min="5108" max="5108" width="10.44140625" bestFit="1" customWidth="1"/>
    <col min="5109" max="5109" width="12.21875" bestFit="1" customWidth="1"/>
    <col min="5110" max="5110" width="11.77734375" bestFit="1" customWidth="1"/>
    <col min="5111" max="5111" width="10.44140625" bestFit="1" customWidth="1"/>
    <col min="5112" max="5112" width="10.5546875" bestFit="1" customWidth="1"/>
    <col min="5113" max="5113" width="10.6640625" bestFit="1" customWidth="1"/>
    <col min="5114" max="5114" width="12.33203125" bestFit="1" customWidth="1"/>
    <col min="5115" max="5115" width="11.33203125" bestFit="1" customWidth="1"/>
    <col min="5116" max="5116" width="10.6640625" bestFit="1" customWidth="1"/>
    <col min="5117" max="5117" width="9.5546875" bestFit="1" customWidth="1"/>
    <col min="5118" max="5118" width="10.21875" bestFit="1" customWidth="1"/>
    <col min="5119" max="5119" width="12.44140625" bestFit="1" customWidth="1"/>
    <col min="5120" max="5120" width="10.6640625" bestFit="1" customWidth="1"/>
    <col min="5121" max="5121" width="12.33203125" bestFit="1" customWidth="1"/>
    <col min="5122" max="5122" width="10.5546875" bestFit="1" customWidth="1"/>
    <col min="5123" max="5123" width="14.5546875" bestFit="1" customWidth="1"/>
    <col min="5124" max="5124" width="11.21875" bestFit="1" customWidth="1"/>
    <col min="5125" max="5125" width="14.44140625" bestFit="1" customWidth="1"/>
    <col min="5126" max="5126" width="11.5546875" bestFit="1" customWidth="1"/>
    <col min="5127" max="5127" width="10.21875" bestFit="1" customWidth="1"/>
    <col min="5128" max="5128" width="11.109375" bestFit="1" customWidth="1"/>
    <col min="5129" max="5129" width="8.6640625" bestFit="1" customWidth="1"/>
    <col min="5130" max="5130" width="14" bestFit="1" customWidth="1"/>
    <col min="5131" max="5131" width="11.109375" bestFit="1" customWidth="1"/>
    <col min="5132" max="5132" width="10.21875" bestFit="1" customWidth="1"/>
    <col min="5133" max="5133" width="11.88671875" bestFit="1" customWidth="1"/>
    <col min="5134" max="5134" width="13.21875" bestFit="1" customWidth="1"/>
    <col min="5135" max="5135" width="10.6640625" bestFit="1" customWidth="1"/>
    <col min="5136" max="5136" width="11.21875" bestFit="1" customWidth="1"/>
    <col min="5137" max="5137" width="10.21875" bestFit="1" customWidth="1"/>
    <col min="5138" max="5138" width="12.5546875" bestFit="1" customWidth="1"/>
    <col min="5139" max="5139" width="10.5546875" bestFit="1" customWidth="1"/>
    <col min="5140" max="5140" width="10" bestFit="1" customWidth="1"/>
    <col min="5141" max="5141" width="11" bestFit="1" customWidth="1"/>
    <col min="5142" max="5142" width="12.109375" bestFit="1" customWidth="1"/>
    <col min="5143" max="5143" width="10.5546875" bestFit="1" customWidth="1"/>
    <col min="5144" max="5144" width="11.21875" bestFit="1" customWidth="1"/>
    <col min="5145" max="5145" width="14.5546875" bestFit="1" customWidth="1"/>
    <col min="5146" max="5146" width="10.21875" bestFit="1" customWidth="1"/>
    <col min="5147" max="5147" width="8.44140625" bestFit="1" customWidth="1"/>
    <col min="5148" max="5148" width="11.21875" bestFit="1" customWidth="1"/>
    <col min="5149" max="5149" width="12" bestFit="1" customWidth="1"/>
    <col min="5150" max="5150" width="10" bestFit="1" customWidth="1"/>
    <col min="5151" max="5151" width="12.109375" bestFit="1" customWidth="1"/>
    <col min="5152" max="5152" width="12.33203125" bestFit="1" customWidth="1"/>
    <col min="5153" max="5153" width="10.21875" bestFit="1" customWidth="1"/>
    <col min="5154" max="5154" width="10.5546875" bestFit="1" customWidth="1"/>
    <col min="5155" max="5155" width="11.33203125" bestFit="1" customWidth="1"/>
    <col min="5156" max="5156" width="12.109375" bestFit="1" customWidth="1"/>
    <col min="5157" max="5157" width="9.77734375" bestFit="1" customWidth="1"/>
    <col min="5158" max="5158" width="12.77734375" bestFit="1" customWidth="1"/>
    <col min="5159" max="5159" width="10.5546875" bestFit="1" customWidth="1"/>
    <col min="5160" max="5160" width="14" bestFit="1" customWidth="1"/>
    <col min="5161" max="5161" width="12.44140625" bestFit="1" customWidth="1"/>
    <col min="5162" max="5162" width="9.88671875" bestFit="1" customWidth="1"/>
    <col min="5163" max="5163" width="12" bestFit="1" customWidth="1"/>
    <col min="5164" max="5164" width="10.44140625" bestFit="1" customWidth="1"/>
    <col min="5165" max="5165" width="11.33203125" bestFit="1" customWidth="1"/>
    <col min="5166" max="5166" width="11.6640625" bestFit="1" customWidth="1"/>
    <col min="5167" max="5167" width="11.109375" bestFit="1" customWidth="1"/>
    <col min="5168" max="5168" width="10.6640625" bestFit="1" customWidth="1"/>
    <col min="5169" max="5169" width="13.109375" bestFit="1" customWidth="1"/>
    <col min="5170" max="5170" width="12.33203125" bestFit="1" customWidth="1"/>
    <col min="5171" max="5171" width="17.21875" bestFit="1" customWidth="1"/>
    <col min="5172" max="5172" width="10.77734375" bestFit="1" customWidth="1"/>
    <col min="5173" max="5173" width="11.109375" bestFit="1" customWidth="1"/>
    <col min="5174" max="5174" width="14.21875" bestFit="1" customWidth="1"/>
    <col min="5175" max="5175" width="13.109375" bestFit="1" customWidth="1"/>
    <col min="5176" max="5176" width="11.21875" bestFit="1" customWidth="1"/>
    <col min="5177" max="5177" width="16.33203125" bestFit="1" customWidth="1"/>
    <col min="5178" max="5178" width="13.44140625" bestFit="1" customWidth="1"/>
    <col min="5179" max="5179" width="12.88671875" bestFit="1" customWidth="1"/>
    <col min="5180" max="5180" width="10.33203125" bestFit="1" customWidth="1"/>
    <col min="5181" max="5181" width="13.5546875" bestFit="1" customWidth="1"/>
    <col min="5182" max="5182" width="15.5546875" bestFit="1" customWidth="1"/>
    <col min="5183" max="5183" width="13.77734375" bestFit="1" customWidth="1"/>
    <col min="5184" max="5184" width="13.21875" bestFit="1" customWidth="1"/>
    <col min="5185" max="5185" width="14.109375" bestFit="1" customWidth="1"/>
    <col min="5186" max="5186" width="12.33203125" bestFit="1" customWidth="1"/>
    <col min="5187" max="5187" width="16" bestFit="1" customWidth="1"/>
    <col min="5188" max="5188" width="16.77734375" bestFit="1" customWidth="1"/>
    <col min="5189" max="5189" width="13.33203125" bestFit="1" customWidth="1"/>
    <col min="5190" max="5190" width="13.6640625" bestFit="1" customWidth="1"/>
    <col min="5191" max="5191" width="11.88671875" bestFit="1" customWidth="1"/>
    <col min="5192" max="5192" width="18.6640625" bestFit="1" customWidth="1"/>
    <col min="5193" max="5193" width="12.6640625" bestFit="1" customWidth="1"/>
    <col min="5194" max="5194" width="16.5546875" bestFit="1" customWidth="1"/>
    <col min="5195" max="5195" width="15.109375" bestFit="1" customWidth="1"/>
    <col min="5196" max="5196" width="18.33203125" bestFit="1" customWidth="1"/>
    <col min="5197" max="5197" width="13.77734375" bestFit="1" customWidth="1"/>
    <col min="5198" max="5198" width="15.88671875" bestFit="1" customWidth="1"/>
    <col min="5199" max="5199" width="13.88671875" bestFit="1" customWidth="1"/>
    <col min="5200" max="5200" width="15.5546875" bestFit="1" customWidth="1"/>
    <col min="5201" max="5201" width="16" bestFit="1" customWidth="1"/>
    <col min="5202" max="5202" width="13.21875" bestFit="1" customWidth="1"/>
    <col min="5203" max="5203" width="15.33203125" bestFit="1" customWidth="1"/>
    <col min="5204" max="5204" width="13.33203125" bestFit="1" customWidth="1"/>
    <col min="5205" max="5205" width="15.44140625" bestFit="1" customWidth="1"/>
    <col min="5206" max="5206" width="12.44140625" bestFit="1" customWidth="1"/>
    <col min="5207" max="5207" width="11.88671875" bestFit="1" customWidth="1"/>
    <col min="5208" max="5208" width="13.109375" bestFit="1" customWidth="1"/>
    <col min="5209" max="5209" width="14" bestFit="1" customWidth="1"/>
    <col min="5210" max="5211" width="13.5546875" bestFit="1" customWidth="1"/>
    <col min="5212" max="5212" width="16.5546875" bestFit="1" customWidth="1"/>
    <col min="5213" max="5213" width="14.21875" bestFit="1" customWidth="1"/>
    <col min="5214" max="5214" width="13.88671875" bestFit="1" customWidth="1"/>
    <col min="5215" max="5215" width="15.6640625" bestFit="1" customWidth="1"/>
    <col min="5216" max="5216" width="12.44140625" bestFit="1" customWidth="1"/>
    <col min="5217" max="5217" width="14.5546875" bestFit="1" customWidth="1"/>
    <col min="5218" max="5218" width="15.77734375" bestFit="1" customWidth="1"/>
    <col min="5219" max="5219" width="11.6640625" bestFit="1" customWidth="1"/>
    <col min="5220" max="5220" width="13.33203125" bestFit="1" customWidth="1"/>
    <col min="5221" max="5221" width="13.88671875" bestFit="1" customWidth="1"/>
    <col min="5222" max="5222" width="12.109375" bestFit="1" customWidth="1"/>
    <col min="5223" max="5223" width="12" bestFit="1" customWidth="1"/>
    <col min="5224" max="5224" width="13.21875" bestFit="1" customWidth="1"/>
    <col min="5225" max="5225" width="14.6640625" bestFit="1" customWidth="1"/>
    <col min="5226" max="5226" width="14.21875" bestFit="1" customWidth="1"/>
    <col min="5227" max="5227" width="13.109375" bestFit="1" customWidth="1"/>
    <col min="5228" max="5228" width="13.88671875" bestFit="1" customWidth="1"/>
    <col min="5229" max="5229" width="10.109375" bestFit="1" customWidth="1"/>
    <col min="5230" max="5230" width="11.33203125" bestFit="1" customWidth="1"/>
    <col min="5231" max="5231" width="10.88671875" bestFit="1" customWidth="1"/>
    <col min="5232" max="5232" width="11.77734375" bestFit="1" customWidth="1"/>
    <col min="5233" max="5233" width="10.44140625" bestFit="1" customWidth="1"/>
    <col min="5234" max="5234" width="10.77734375" bestFit="1" customWidth="1"/>
    <col min="5235" max="5235" width="10.109375" bestFit="1" customWidth="1"/>
    <col min="5236" max="5236" width="12.33203125" bestFit="1" customWidth="1"/>
    <col min="5237" max="5237" width="13.5546875" bestFit="1" customWidth="1"/>
    <col min="5238" max="5239" width="11.5546875" bestFit="1" customWidth="1"/>
    <col min="5240" max="5240" width="12" bestFit="1" customWidth="1"/>
    <col min="5241" max="5241" width="13.109375" bestFit="1" customWidth="1"/>
    <col min="5242" max="5242" width="14.5546875" bestFit="1" customWidth="1"/>
    <col min="5243" max="5243" width="11.6640625" bestFit="1" customWidth="1"/>
    <col min="5244" max="5244" width="9.109375" bestFit="1" customWidth="1"/>
    <col min="5245" max="5245" width="11.88671875" bestFit="1" customWidth="1"/>
    <col min="5246" max="5246" width="11.5546875" bestFit="1" customWidth="1"/>
    <col min="5247" max="5247" width="13.5546875" bestFit="1" customWidth="1"/>
    <col min="5248" max="5248" width="10.5546875" bestFit="1" customWidth="1"/>
    <col min="5249" max="5249" width="11.21875" bestFit="1" customWidth="1"/>
    <col min="5250" max="5250" width="9.6640625" bestFit="1" customWidth="1"/>
    <col min="5251" max="5251" width="14.21875" bestFit="1" customWidth="1"/>
    <col min="5252" max="5252" width="14.33203125" bestFit="1" customWidth="1"/>
    <col min="5253" max="5253" width="11.109375" bestFit="1" customWidth="1"/>
    <col min="5254" max="5254" width="11" bestFit="1" customWidth="1"/>
    <col min="5255" max="5255" width="14.109375" bestFit="1" customWidth="1"/>
    <col min="5256" max="5256" width="14" bestFit="1" customWidth="1"/>
    <col min="5257" max="5257" width="9" bestFit="1" customWidth="1"/>
    <col min="5258" max="5258" width="9.6640625" bestFit="1" customWidth="1"/>
    <col min="5259" max="5259" width="16.33203125" bestFit="1" customWidth="1"/>
    <col min="5260" max="5260" width="11.21875" bestFit="1" customWidth="1"/>
    <col min="5261" max="5262" width="10.109375" bestFit="1" customWidth="1"/>
    <col min="5263" max="5263" width="11.88671875" bestFit="1" customWidth="1"/>
    <col min="5264" max="5264" width="13.44140625" bestFit="1" customWidth="1"/>
    <col min="5265" max="5265" width="12.77734375" bestFit="1" customWidth="1"/>
    <col min="5266" max="5266" width="9.6640625" bestFit="1" customWidth="1"/>
    <col min="5267" max="5267" width="11.44140625" bestFit="1" customWidth="1"/>
    <col min="5268" max="5268" width="14" bestFit="1" customWidth="1"/>
    <col min="5269" max="5269" width="11.5546875" bestFit="1" customWidth="1"/>
    <col min="5270" max="5270" width="10.5546875" bestFit="1" customWidth="1"/>
    <col min="5271" max="5271" width="10.6640625" bestFit="1" customWidth="1"/>
    <col min="5272" max="5272" width="9.33203125" bestFit="1" customWidth="1"/>
    <col min="5273" max="5273" width="11.6640625" bestFit="1" customWidth="1"/>
    <col min="5274" max="5274" width="11" bestFit="1" customWidth="1"/>
    <col min="5275" max="5275" width="15" bestFit="1" customWidth="1"/>
    <col min="5277" max="5277" width="12.33203125" bestFit="1" customWidth="1"/>
    <col min="5278" max="5278" width="11.6640625" bestFit="1" customWidth="1"/>
    <col min="5279" max="5279" width="9.88671875" bestFit="1" customWidth="1"/>
    <col min="5280" max="5280" width="12.44140625" bestFit="1" customWidth="1"/>
    <col min="5281" max="5281" width="10.44140625" bestFit="1" customWidth="1"/>
    <col min="5282" max="5282" width="12.44140625" bestFit="1" customWidth="1"/>
    <col min="5283" max="5283" width="10.5546875" bestFit="1" customWidth="1"/>
    <col min="5284" max="5284" width="10.77734375" bestFit="1" customWidth="1"/>
    <col min="5285" max="5285" width="10.33203125" bestFit="1" customWidth="1"/>
    <col min="5286" max="5286" width="13.21875" bestFit="1" customWidth="1"/>
    <col min="5287" max="5287" width="14" bestFit="1" customWidth="1"/>
    <col min="5288" max="5288" width="13.109375" bestFit="1" customWidth="1"/>
    <col min="5289" max="5289" width="15.33203125" bestFit="1" customWidth="1"/>
    <col min="5290" max="5290" width="11.77734375" bestFit="1" customWidth="1"/>
    <col min="5291" max="5291" width="10.21875" bestFit="1" customWidth="1"/>
    <col min="5292" max="5292" width="10.6640625" bestFit="1" customWidth="1"/>
    <col min="5293" max="5293" width="9.88671875" bestFit="1" customWidth="1"/>
    <col min="5294" max="5294" width="12.88671875" bestFit="1" customWidth="1"/>
    <col min="5295" max="5295" width="11.21875" bestFit="1" customWidth="1"/>
    <col min="5296" max="5296" width="9.77734375" bestFit="1" customWidth="1"/>
    <col min="5297" max="5297" width="10" bestFit="1" customWidth="1"/>
    <col min="5298" max="5298" width="11.77734375" bestFit="1" customWidth="1"/>
    <col min="5299" max="5299" width="11.33203125" bestFit="1" customWidth="1"/>
    <col min="5300" max="5300" width="12.21875" bestFit="1" customWidth="1"/>
    <col min="5301" max="5301" width="11.44140625" bestFit="1" customWidth="1"/>
    <col min="5302" max="5302" width="13.6640625" bestFit="1" customWidth="1"/>
    <col min="5303" max="5303" width="14.21875" bestFit="1" customWidth="1"/>
    <col min="5304" max="5304" width="13.109375" bestFit="1" customWidth="1"/>
    <col min="5306" max="5306" width="10.88671875" bestFit="1" customWidth="1"/>
    <col min="5307" max="5307" width="11.21875" bestFit="1" customWidth="1"/>
    <col min="5308" max="5308" width="13.77734375" bestFit="1" customWidth="1"/>
    <col min="5309" max="5309" width="11.33203125" bestFit="1" customWidth="1"/>
    <col min="5310" max="5310" width="13.33203125" bestFit="1" customWidth="1"/>
    <col min="5311" max="5311" width="9.44140625" bestFit="1" customWidth="1"/>
    <col min="5312" max="5312" width="12.33203125" bestFit="1" customWidth="1"/>
    <col min="5313" max="5313" width="12.88671875" bestFit="1" customWidth="1"/>
    <col min="5314" max="5314" width="12.109375" bestFit="1" customWidth="1"/>
    <col min="5315" max="5315" width="10.77734375" bestFit="1" customWidth="1"/>
    <col min="5316" max="5316" width="12.88671875" bestFit="1" customWidth="1"/>
    <col min="5317" max="5317" width="10.44140625" bestFit="1" customWidth="1"/>
    <col min="5318" max="5318" width="12.109375" bestFit="1" customWidth="1"/>
    <col min="5319" max="5320" width="10.44140625" bestFit="1" customWidth="1"/>
    <col min="5321" max="5321" width="10.109375" bestFit="1" customWidth="1"/>
    <col min="5322" max="5322" width="11.44140625" bestFit="1" customWidth="1"/>
    <col min="5323" max="5323" width="12.33203125" bestFit="1" customWidth="1"/>
    <col min="5324" max="5324" width="7.88671875" bestFit="1" customWidth="1"/>
    <col min="5325" max="5325" width="8.33203125" bestFit="1" customWidth="1"/>
    <col min="5326" max="5326" width="10.77734375" bestFit="1" customWidth="1"/>
    <col min="5327" max="5327" width="9.33203125" bestFit="1" customWidth="1"/>
    <col min="5328" max="5328" width="11.88671875" bestFit="1" customWidth="1"/>
    <col min="5329" max="5329" width="10.109375" bestFit="1" customWidth="1"/>
    <col min="5330" max="5330" width="8.6640625" bestFit="1" customWidth="1"/>
    <col min="5331" max="5331" width="9.77734375" bestFit="1" customWidth="1"/>
    <col min="5332" max="5332" width="10.6640625" bestFit="1" customWidth="1"/>
    <col min="5333" max="5333" width="14.77734375" bestFit="1" customWidth="1"/>
    <col min="5334" max="5335" width="13.21875" bestFit="1" customWidth="1"/>
    <col min="5336" max="5336" width="14.109375" bestFit="1" customWidth="1"/>
    <col min="5337" max="5337" width="14.44140625" bestFit="1" customWidth="1"/>
    <col min="5338" max="5338" width="14.77734375" bestFit="1" customWidth="1"/>
    <col min="5339" max="5339" width="14" bestFit="1" customWidth="1"/>
    <col min="5340" max="5340" width="14.109375" bestFit="1" customWidth="1"/>
    <col min="5341" max="5341" width="14.33203125" bestFit="1" customWidth="1"/>
    <col min="5342" max="5342" width="14.21875" bestFit="1" customWidth="1"/>
    <col min="5343" max="5343" width="13.44140625" bestFit="1" customWidth="1"/>
    <col min="5344" max="5344" width="14.21875" bestFit="1" customWidth="1"/>
    <col min="5345" max="5345" width="12.6640625" bestFit="1" customWidth="1"/>
    <col min="5346" max="5346" width="17.6640625" bestFit="1" customWidth="1"/>
    <col min="5347" max="5347" width="13.5546875" bestFit="1" customWidth="1"/>
    <col min="5348" max="5348" width="17.77734375" bestFit="1" customWidth="1"/>
    <col min="5349" max="5349" width="15.88671875" bestFit="1" customWidth="1"/>
    <col min="5350" max="5350" width="12.6640625" bestFit="1" customWidth="1"/>
    <col min="5351" max="5351" width="14.6640625" bestFit="1" customWidth="1"/>
    <col min="5352" max="5352" width="16.6640625" bestFit="1" customWidth="1"/>
    <col min="5353" max="5353" width="12.77734375" bestFit="1" customWidth="1"/>
    <col min="5354" max="5354" width="16.77734375" bestFit="1" customWidth="1"/>
    <col min="5355" max="5355" width="14" bestFit="1" customWidth="1"/>
    <col min="5356" max="5356" width="11.88671875" bestFit="1" customWidth="1"/>
    <col min="5357" max="5357" width="15.21875" bestFit="1" customWidth="1"/>
    <col min="5358" max="5358" width="18.21875" bestFit="1" customWidth="1"/>
    <col min="5359" max="5359" width="12.88671875" bestFit="1" customWidth="1"/>
    <col min="5360" max="5361" width="12.44140625" bestFit="1" customWidth="1"/>
    <col min="5362" max="5362" width="11.77734375" bestFit="1" customWidth="1"/>
    <col min="5363" max="5363" width="17.44140625" bestFit="1" customWidth="1"/>
    <col min="5364" max="5364" width="13.88671875" bestFit="1" customWidth="1"/>
    <col min="5365" max="5366" width="14.33203125" bestFit="1" customWidth="1"/>
    <col min="5367" max="5367" width="17" bestFit="1" customWidth="1"/>
    <col min="5368" max="5368" width="16.6640625" bestFit="1" customWidth="1"/>
    <col min="5369" max="5369" width="15.5546875" bestFit="1" customWidth="1"/>
    <col min="5370" max="5370" width="15.33203125" bestFit="1" customWidth="1"/>
    <col min="5371" max="5371" width="14.6640625" bestFit="1" customWidth="1"/>
    <col min="5372" max="5372" width="16.44140625" bestFit="1" customWidth="1"/>
    <col min="5373" max="5373" width="14.44140625" bestFit="1" customWidth="1"/>
    <col min="5374" max="5375" width="13.33203125" bestFit="1" customWidth="1"/>
    <col min="5376" max="5376" width="15.33203125" bestFit="1" customWidth="1"/>
    <col min="5377" max="5377" width="14.5546875" bestFit="1" customWidth="1"/>
    <col min="5378" max="5378" width="14.33203125" bestFit="1" customWidth="1"/>
    <col min="5379" max="5379" width="13.21875" bestFit="1" customWidth="1"/>
    <col min="5380" max="5380" width="13.44140625" bestFit="1" customWidth="1"/>
    <col min="5381" max="5381" width="17.33203125" bestFit="1" customWidth="1"/>
    <col min="5382" max="5382" width="15.44140625" bestFit="1" customWidth="1"/>
    <col min="5383" max="5383" width="15.21875" bestFit="1" customWidth="1"/>
    <col min="5384" max="5384" width="12.77734375" bestFit="1" customWidth="1"/>
    <col min="5385" max="5385" width="15" bestFit="1" customWidth="1"/>
    <col min="5386" max="5386" width="15.21875" bestFit="1" customWidth="1"/>
    <col min="5387" max="5387" width="16" bestFit="1" customWidth="1"/>
    <col min="5388" max="5388" width="15.33203125" bestFit="1" customWidth="1"/>
    <col min="5389" max="5389" width="13.5546875" bestFit="1" customWidth="1"/>
    <col min="5390" max="5390" width="16.77734375" bestFit="1" customWidth="1"/>
    <col min="5391" max="5391" width="14.5546875" bestFit="1" customWidth="1"/>
    <col min="5392" max="5392" width="14" bestFit="1" customWidth="1"/>
    <col min="5393" max="5393" width="14.6640625" bestFit="1" customWidth="1"/>
    <col min="5394" max="5394" width="14.5546875" bestFit="1" customWidth="1"/>
    <col min="5395" max="5395" width="14.88671875" bestFit="1" customWidth="1"/>
    <col min="5396" max="5396" width="15.77734375" bestFit="1" customWidth="1"/>
    <col min="5397" max="5397" width="14.44140625" bestFit="1" customWidth="1"/>
    <col min="5398" max="5398" width="15.88671875" bestFit="1" customWidth="1"/>
    <col min="5399" max="5399" width="16.44140625" bestFit="1" customWidth="1"/>
    <col min="5400" max="5400" width="11" bestFit="1" customWidth="1"/>
    <col min="5401" max="5401" width="9.21875" bestFit="1" customWidth="1"/>
    <col min="5402" max="5402" width="10" bestFit="1" customWidth="1"/>
    <col min="5403" max="5403" width="13.5546875" bestFit="1" customWidth="1"/>
    <col min="5404" max="5404" width="10.88671875" bestFit="1" customWidth="1"/>
    <col min="5405" max="5405" width="12.77734375" bestFit="1" customWidth="1"/>
    <col min="5406" max="5406" width="12" bestFit="1" customWidth="1"/>
    <col min="5407" max="5407" width="10.33203125" bestFit="1" customWidth="1"/>
    <col min="5408" max="5408" width="13.21875" bestFit="1" customWidth="1"/>
    <col min="5409" max="5409" width="13.109375" bestFit="1" customWidth="1"/>
    <col min="5410" max="5410" width="11.44140625" bestFit="1" customWidth="1"/>
    <col min="5411" max="5411" width="14.6640625" bestFit="1" customWidth="1"/>
    <col min="5412" max="5412" width="15" bestFit="1" customWidth="1"/>
    <col min="5413" max="5413" width="12.6640625" bestFit="1" customWidth="1"/>
    <col min="5414" max="5414" width="13.88671875" bestFit="1" customWidth="1"/>
    <col min="5415" max="5415" width="14.109375" bestFit="1" customWidth="1"/>
    <col min="5416" max="5416" width="12.33203125" bestFit="1" customWidth="1"/>
    <col min="5417" max="5417" width="12.77734375" bestFit="1" customWidth="1"/>
    <col min="5418" max="5418" width="13.77734375" bestFit="1" customWidth="1"/>
    <col min="5419" max="5419" width="15.109375" bestFit="1" customWidth="1"/>
    <col min="5420" max="5420" width="12.21875" bestFit="1" customWidth="1"/>
    <col min="5421" max="5421" width="12.44140625" bestFit="1" customWidth="1"/>
    <col min="5422" max="5422" width="12.109375" bestFit="1" customWidth="1"/>
    <col min="5424" max="5424" width="10.33203125" bestFit="1" customWidth="1"/>
    <col min="5425" max="5425" width="13.5546875" bestFit="1" customWidth="1"/>
    <col min="5426" max="5426" width="9.5546875" bestFit="1" customWidth="1"/>
    <col min="5427" max="5427" width="13.6640625" bestFit="1" customWidth="1"/>
    <col min="5428" max="5428" width="10.21875" bestFit="1" customWidth="1"/>
    <col min="5429" max="5430" width="12.44140625" bestFit="1" customWidth="1"/>
    <col min="5431" max="5431" width="11.44140625" bestFit="1" customWidth="1"/>
    <col min="5432" max="5433" width="11.5546875" bestFit="1" customWidth="1"/>
    <col min="5434" max="5434" width="12.33203125" bestFit="1" customWidth="1"/>
    <col min="5435" max="5435" width="15.6640625" bestFit="1" customWidth="1"/>
    <col min="5436" max="5436" width="14" bestFit="1" customWidth="1"/>
    <col min="5437" max="5437" width="11.33203125" bestFit="1" customWidth="1"/>
    <col min="5438" max="5438" width="13.33203125" bestFit="1" customWidth="1"/>
    <col min="5439" max="5439" width="14.21875" bestFit="1" customWidth="1"/>
    <col min="5440" max="5440" width="13.21875" bestFit="1" customWidth="1"/>
    <col min="5441" max="5441" width="11.6640625" bestFit="1" customWidth="1"/>
    <col min="5442" max="5442" width="12.88671875" bestFit="1" customWidth="1"/>
    <col min="5443" max="5443" width="16.6640625" bestFit="1" customWidth="1"/>
    <col min="5444" max="5444" width="12.5546875" bestFit="1" customWidth="1"/>
    <col min="5445" max="5445" width="14.109375" bestFit="1" customWidth="1"/>
    <col min="5446" max="5446" width="13.6640625" bestFit="1" customWidth="1"/>
    <col min="5447" max="5447" width="12.88671875" bestFit="1" customWidth="1"/>
    <col min="5448" max="5448" width="10.88671875" bestFit="1" customWidth="1"/>
    <col min="5449" max="5449" width="14.44140625" bestFit="1" customWidth="1"/>
    <col min="5450" max="5450" width="11.6640625" bestFit="1" customWidth="1"/>
    <col min="5451" max="5451" width="18.21875" bestFit="1" customWidth="1"/>
    <col min="5452" max="5452" width="15.44140625" bestFit="1" customWidth="1"/>
    <col min="5453" max="5453" width="12.77734375" bestFit="1" customWidth="1"/>
    <col min="5454" max="5454" width="14.77734375" bestFit="1" customWidth="1"/>
    <col min="5455" max="5455" width="12.77734375" bestFit="1" customWidth="1"/>
    <col min="5456" max="5456" width="12.6640625" bestFit="1" customWidth="1"/>
    <col min="5457" max="5457" width="14.33203125" bestFit="1" customWidth="1"/>
    <col min="5458" max="5458" width="12.5546875" bestFit="1" customWidth="1"/>
    <col min="5459" max="5459" width="14.33203125" bestFit="1" customWidth="1"/>
    <col min="5460" max="5460" width="11.77734375" bestFit="1" customWidth="1"/>
    <col min="5461" max="5461" width="13.5546875" bestFit="1" customWidth="1"/>
    <col min="5462" max="5462" width="17.5546875" bestFit="1" customWidth="1"/>
    <col min="5463" max="5463" width="15.33203125" bestFit="1" customWidth="1"/>
    <col min="5464" max="5464" width="11.88671875" bestFit="1" customWidth="1"/>
    <col min="5465" max="5465" width="10.5546875" bestFit="1" customWidth="1"/>
    <col min="5466" max="5466" width="15" bestFit="1" customWidth="1"/>
    <col min="5467" max="5467" width="9.6640625" bestFit="1" customWidth="1"/>
    <col min="5468" max="5468" width="12.109375" bestFit="1" customWidth="1"/>
    <col min="5469" max="5469" width="14.21875" bestFit="1" customWidth="1"/>
    <col min="5470" max="5470" width="12.5546875" bestFit="1" customWidth="1"/>
    <col min="5471" max="5471" width="13.44140625" bestFit="1" customWidth="1"/>
    <col min="5472" max="5472" width="15" bestFit="1" customWidth="1"/>
    <col min="5473" max="5473" width="11.88671875" bestFit="1" customWidth="1"/>
    <col min="5474" max="5474" width="17.33203125" bestFit="1" customWidth="1"/>
    <col min="5475" max="5475" width="10.88671875" bestFit="1" customWidth="1"/>
    <col min="5476" max="5476" width="11" bestFit="1" customWidth="1"/>
    <col min="5477" max="5477" width="9.44140625" bestFit="1" customWidth="1"/>
    <col min="5478" max="5478" width="10.6640625" bestFit="1" customWidth="1"/>
    <col min="5479" max="5479" width="10.33203125" bestFit="1" customWidth="1"/>
    <col min="5480" max="5480" width="9.21875" bestFit="1" customWidth="1"/>
    <col min="5481" max="5481" width="10" bestFit="1" customWidth="1"/>
    <col min="5482" max="5482" width="8.6640625" bestFit="1" customWidth="1"/>
    <col min="5483" max="5483" width="9.109375" bestFit="1" customWidth="1"/>
    <col min="5484" max="5484" width="10.77734375" bestFit="1" customWidth="1"/>
    <col min="5485" max="5485" width="11" bestFit="1" customWidth="1"/>
    <col min="5486" max="5486" width="12.21875" bestFit="1" customWidth="1"/>
    <col min="5487" max="5487" width="12" bestFit="1" customWidth="1"/>
    <col min="5488" max="5488" width="7.21875" bestFit="1" customWidth="1"/>
    <col min="5489" max="5489" width="15.6640625" bestFit="1" customWidth="1"/>
    <col min="5490" max="5490" width="11.44140625" bestFit="1" customWidth="1"/>
    <col min="5491" max="5491" width="8.33203125" bestFit="1" customWidth="1"/>
    <col min="5492" max="5492" width="11.88671875" bestFit="1" customWidth="1"/>
    <col min="5493" max="5493" width="11.5546875" bestFit="1" customWidth="1"/>
    <col min="5494" max="5494" width="12.88671875" bestFit="1" customWidth="1"/>
    <col min="5495" max="5495" width="10.109375" bestFit="1" customWidth="1"/>
    <col min="5496" max="5496" width="9" bestFit="1" customWidth="1"/>
    <col min="5497" max="5497" width="10.44140625" bestFit="1" customWidth="1"/>
    <col min="5498" max="5498" width="10.109375" bestFit="1" customWidth="1"/>
    <col min="5499" max="5499" width="8.6640625" bestFit="1" customWidth="1"/>
    <col min="5500" max="5500" width="10.88671875" bestFit="1" customWidth="1"/>
    <col min="5501" max="5501" width="9.88671875" bestFit="1" customWidth="1"/>
    <col min="5502" max="5502" width="13.6640625" bestFit="1" customWidth="1"/>
    <col min="5503" max="5503" width="12.33203125" bestFit="1" customWidth="1"/>
    <col min="5504" max="5504" width="8.6640625" bestFit="1" customWidth="1"/>
    <col min="5505" max="5505" width="10.5546875" bestFit="1" customWidth="1"/>
    <col min="5506" max="5506" width="12.77734375" bestFit="1" customWidth="1"/>
    <col min="5507" max="5507" width="10.88671875" bestFit="1" customWidth="1"/>
    <col min="5508" max="5508" width="16.5546875" bestFit="1" customWidth="1"/>
    <col min="5509" max="5509" width="12.5546875" bestFit="1" customWidth="1"/>
    <col min="5510" max="5510" width="14" bestFit="1" customWidth="1"/>
    <col min="5511" max="5511" width="12.33203125" bestFit="1" customWidth="1"/>
    <col min="5512" max="5512" width="14.109375" bestFit="1" customWidth="1"/>
    <col min="5513" max="5513" width="11.109375" bestFit="1" customWidth="1"/>
    <col min="5514" max="5514" width="13.6640625" bestFit="1" customWidth="1"/>
    <col min="5515" max="5515" width="8.5546875" bestFit="1" customWidth="1"/>
    <col min="5516" max="5516" width="11.109375" bestFit="1" customWidth="1"/>
    <col min="5517" max="5517" width="14.6640625" bestFit="1" customWidth="1"/>
    <col min="5518" max="5518" width="11.33203125" bestFit="1" customWidth="1"/>
    <col min="5520" max="5520" width="14.5546875" bestFit="1" customWidth="1"/>
    <col min="5521" max="5521" width="11.77734375" bestFit="1" customWidth="1"/>
    <col min="5522" max="5522" width="11" bestFit="1" customWidth="1"/>
    <col min="5523" max="5523" width="9.33203125" bestFit="1" customWidth="1"/>
    <col min="5524" max="5524" width="10.77734375" bestFit="1" customWidth="1"/>
    <col min="5525" max="5525" width="11.5546875" bestFit="1" customWidth="1"/>
    <col min="5526" max="5526" width="10.77734375" bestFit="1" customWidth="1"/>
    <col min="5527" max="5527" width="12.21875" bestFit="1" customWidth="1"/>
    <col min="5528" max="5528" width="14.5546875" bestFit="1" customWidth="1"/>
    <col min="5529" max="5529" width="11.77734375" bestFit="1" customWidth="1"/>
    <col min="5530" max="5530" width="10.88671875" bestFit="1" customWidth="1"/>
    <col min="5531" max="5531" width="13.21875" bestFit="1" customWidth="1"/>
    <col min="5532" max="5532" width="14.109375" bestFit="1" customWidth="1"/>
    <col min="5533" max="5533" width="10.6640625" bestFit="1" customWidth="1"/>
    <col min="5534" max="5534" width="12.77734375" bestFit="1" customWidth="1"/>
    <col min="5535" max="5535" width="12.44140625" bestFit="1" customWidth="1"/>
    <col min="5536" max="5536" width="13.5546875" bestFit="1" customWidth="1"/>
    <col min="5537" max="5537" width="13.33203125" bestFit="1" customWidth="1"/>
    <col min="5538" max="5538" width="19.21875" bestFit="1" customWidth="1"/>
    <col min="5539" max="5539" width="9.21875" bestFit="1" customWidth="1"/>
    <col min="5540" max="5540" width="12.44140625" bestFit="1" customWidth="1"/>
    <col min="5541" max="5541" width="11.109375" bestFit="1" customWidth="1"/>
    <col min="5542" max="5542" width="11.6640625" bestFit="1" customWidth="1"/>
    <col min="5543" max="5543" width="10.88671875" bestFit="1" customWidth="1"/>
    <col min="5544" max="5544" width="11.6640625" bestFit="1" customWidth="1"/>
    <col min="5545" max="5545" width="11.33203125" bestFit="1" customWidth="1"/>
    <col min="5546" max="5546" width="14.33203125" bestFit="1" customWidth="1"/>
    <col min="5547" max="5547" width="11.109375" bestFit="1" customWidth="1"/>
    <col min="5548" max="5548" width="9.6640625" bestFit="1" customWidth="1"/>
    <col min="5549" max="5549" width="11.44140625" bestFit="1" customWidth="1"/>
    <col min="5550" max="5550" width="13.6640625" bestFit="1" customWidth="1"/>
    <col min="5551" max="5551" width="15" bestFit="1" customWidth="1"/>
    <col min="5552" max="5552" width="12" bestFit="1" customWidth="1"/>
    <col min="5553" max="5553" width="10.44140625" bestFit="1" customWidth="1"/>
    <col min="5554" max="5554" width="13.109375" bestFit="1" customWidth="1"/>
    <col min="5555" max="5555" width="12" bestFit="1" customWidth="1"/>
    <col min="5556" max="5556" width="7.77734375" bestFit="1" customWidth="1"/>
    <col min="5557" max="5557" width="12.5546875" bestFit="1" customWidth="1"/>
    <col min="5558" max="5558" width="10.5546875" bestFit="1" customWidth="1"/>
    <col min="5559" max="5559" width="13.88671875" bestFit="1" customWidth="1"/>
    <col min="5560" max="5560" width="9.88671875" bestFit="1" customWidth="1"/>
    <col min="5561" max="5561" width="12" bestFit="1" customWidth="1"/>
    <col min="5562" max="5562" width="10.109375" bestFit="1" customWidth="1"/>
    <col min="5563" max="5563" width="11.44140625" bestFit="1" customWidth="1"/>
    <col min="5564" max="5564" width="13.33203125" bestFit="1" customWidth="1"/>
    <col min="5565" max="5565" width="11.109375" bestFit="1" customWidth="1"/>
    <col min="5566" max="5566" width="10.5546875" bestFit="1" customWidth="1"/>
    <col min="5567" max="5567" width="12.21875" bestFit="1" customWidth="1"/>
    <col min="5568" max="5568" width="12.33203125" bestFit="1" customWidth="1"/>
    <col min="5569" max="5569" width="13.6640625" bestFit="1" customWidth="1"/>
    <col min="5570" max="5570" width="14.21875" bestFit="1" customWidth="1"/>
    <col min="5571" max="5571" width="16.109375" bestFit="1" customWidth="1"/>
    <col min="5572" max="5572" width="12.88671875" bestFit="1" customWidth="1"/>
    <col min="5573" max="5573" width="13.109375" bestFit="1" customWidth="1"/>
    <col min="5574" max="5574" width="10.88671875" bestFit="1" customWidth="1"/>
    <col min="5575" max="5575" width="11.5546875" bestFit="1" customWidth="1"/>
    <col min="5576" max="5576" width="10.88671875" bestFit="1" customWidth="1"/>
    <col min="5577" max="5577" width="11" bestFit="1" customWidth="1"/>
    <col min="5578" max="5578" width="11.5546875" bestFit="1" customWidth="1"/>
    <col min="5579" max="5580" width="11.77734375" bestFit="1" customWidth="1"/>
    <col min="5581" max="5581" width="11.88671875" bestFit="1" customWidth="1"/>
    <col min="5582" max="5582" width="15.6640625" bestFit="1" customWidth="1"/>
    <col min="5583" max="5583" width="10.109375" bestFit="1" customWidth="1"/>
    <col min="5584" max="5584" width="10.77734375" bestFit="1" customWidth="1"/>
    <col min="5585" max="5585" width="13.44140625" bestFit="1" customWidth="1"/>
    <col min="5586" max="5586" width="12.33203125" bestFit="1" customWidth="1"/>
    <col min="5587" max="5587" width="11.5546875" bestFit="1" customWidth="1"/>
    <col min="5588" max="5588" width="11.77734375" bestFit="1" customWidth="1"/>
    <col min="5589" max="5589" width="13.44140625" bestFit="1" customWidth="1"/>
    <col min="5590" max="5591" width="12.88671875" bestFit="1" customWidth="1"/>
    <col min="5592" max="5592" width="10.44140625" bestFit="1" customWidth="1"/>
    <col min="5593" max="5593" width="15.88671875" bestFit="1" customWidth="1"/>
    <col min="5594" max="5594" width="11.33203125" bestFit="1" customWidth="1"/>
    <col min="5595" max="5595" width="11.44140625" bestFit="1" customWidth="1"/>
    <col min="5596" max="5596" width="14.33203125" bestFit="1" customWidth="1"/>
    <col min="5597" max="5597" width="16.21875" bestFit="1" customWidth="1"/>
    <col min="5598" max="5598" width="15.77734375" bestFit="1" customWidth="1"/>
    <col min="5599" max="5599" width="13.109375" bestFit="1" customWidth="1"/>
    <col min="5600" max="5600" width="12.5546875" bestFit="1" customWidth="1"/>
    <col min="5601" max="5601" width="12.77734375" bestFit="1" customWidth="1"/>
    <col min="5602" max="5602" width="14.6640625" bestFit="1" customWidth="1"/>
    <col min="5603" max="5603" width="11.33203125" bestFit="1" customWidth="1"/>
    <col min="5604" max="5604" width="11.5546875" bestFit="1" customWidth="1"/>
    <col min="5605" max="5605" width="11.77734375" bestFit="1" customWidth="1"/>
    <col min="5606" max="5606" width="11.6640625" bestFit="1" customWidth="1"/>
    <col min="5607" max="5607" width="13.5546875" bestFit="1" customWidth="1"/>
    <col min="5608" max="5608" width="14.88671875" bestFit="1" customWidth="1"/>
    <col min="5609" max="5609" width="13.5546875" bestFit="1" customWidth="1"/>
    <col min="5610" max="5610" width="14.6640625" bestFit="1" customWidth="1"/>
    <col min="5611" max="5611" width="11.6640625" bestFit="1" customWidth="1"/>
    <col min="5612" max="5612" width="13.5546875" bestFit="1" customWidth="1"/>
    <col min="5613" max="5613" width="12.109375" bestFit="1" customWidth="1"/>
    <col min="5614" max="5614" width="11.77734375" bestFit="1" customWidth="1"/>
    <col min="5615" max="5615" width="11" bestFit="1" customWidth="1"/>
    <col min="5616" max="5616" width="15" bestFit="1" customWidth="1"/>
    <col min="5617" max="5617" width="11" bestFit="1" customWidth="1"/>
    <col min="5618" max="5618" width="13.33203125" bestFit="1" customWidth="1"/>
    <col min="5619" max="5619" width="12.77734375" bestFit="1" customWidth="1"/>
    <col min="5620" max="5620" width="10.88671875" bestFit="1" customWidth="1"/>
    <col min="5621" max="5621" width="11.33203125" bestFit="1" customWidth="1"/>
    <col min="5622" max="5622" width="14" bestFit="1" customWidth="1"/>
    <col min="5623" max="5623" width="12.5546875" bestFit="1" customWidth="1"/>
    <col min="5624" max="5624" width="14.44140625" bestFit="1" customWidth="1"/>
    <col min="5625" max="5625" width="16.44140625" bestFit="1" customWidth="1"/>
    <col min="5626" max="5626" width="12.5546875" bestFit="1" customWidth="1"/>
    <col min="5627" max="5627" width="11.77734375" bestFit="1" customWidth="1"/>
    <col min="5628" max="5628" width="11.109375" bestFit="1" customWidth="1"/>
    <col min="5629" max="5629" width="10.77734375" bestFit="1" customWidth="1"/>
    <col min="5630" max="5630" width="14.21875" bestFit="1" customWidth="1"/>
    <col min="5631" max="5631" width="11.109375" bestFit="1" customWidth="1"/>
    <col min="5632" max="5632" width="11.77734375" bestFit="1" customWidth="1"/>
    <col min="5633" max="5633" width="13.33203125" bestFit="1" customWidth="1"/>
    <col min="5634" max="5634" width="11.6640625" bestFit="1" customWidth="1"/>
    <col min="5635" max="5635" width="12.21875" bestFit="1" customWidth="1"/>
    <col min="5636" max="5636" width="11.6640625" bestFit="1" customWidth="1"/>
    <col min="5637" max="5637" width="16.21875" bestFit="1" customWidth="1"/>
    <col min="5638" max="5639" width="11.33203125" bestFit="1" customWidth="1"/>
    <col min="5640" max="5640" width="16.5546875" bestFit="1" customWidth="1"/>
    <col min="5641" max="5641" width="15.33203125" bestFit="1" customWidth="1"/>
    <col min="5642" max="5642" width="15.109375" bestFit="1" customWidth="1"/>
    <col min="5643" max="5643" width="14" bestFit="1" customWidth="1"/>
    <col min="5644" max="5644" width="12.77734375" bestFit="1" customWidth="1"/>
    <col min="5645" max="5645" width="17.21875" bestFit="1" customWidth="1"/>
    <col min="5646" max="5646" width="16.109375" bestFit="1" customWidth="1"/>
    <col min="5647" max="5647" width="14.109375" bestFit="1" customWidth="1"/>
    <col min="5648" max="5648" width="10.33203125" bestFit="1" customWidth="1"/>
    <col min="5649" max="5649" width="10.109375" bestFit="1" customWidth="1"/>
    <col min="5650" max="5650" width="10.21875" bestFit="1" customWidth="1"/>
    <col min="5651" max="5651" width="9.88671875" bestFit="1" customWidth="1"/>
    <col min="5652" max="5652" width="14.6640625" bestFit="1" customWidth="1"/>
    <col min="5653" max="5653" width="9.6640625" bestFit="1" customWidth="1"/>
    <col min="5654" max="5654" width="8.6640625" bestFit="1" customWidth="1"/>
    <col min="5655" max="5655" width="10.21875" bestFit="1" customWidth="1"/>
    <col min="5656" max="5656" width="7.6640625" bestFit="1" customWidth="1"/>
    <col min="5657" max="5657" width="10.33203125" bestFit="1" customWidth="1"/>
    <col min="5658" max="5658" width="9.88671875" bestFit="1" customWidth="1"/>
    <col min="5659" max="5659" width="11.5546875" bestFit="1" customWidth="1"/>
    <col min="5660" max="5660" width="12.44140625" bestFit="1" customWidth="1"/>
    <col min="5661" max="5661" width="9.21875" bestFit="1" customWidth="1"/>
    <col min="5662" max="5662" width="8.6640625" bestFit="1" customWidth="1"/>
    <col min="5663" max="5663" width="13.88671875" bestFit="1" customWidth="1"/>
    <col min="5664" max="5664" width="13.109375" bestFit="1" customWidth="1"/>
    <col min="5665" max="5665" width="11.21875" bestFit="1" customWidth="1"/>
    <col min="5666" max="5666" width="10.44140625" bestFit="1" customWidth="1"/>
    <col min="5667" max="5667" width="12.6640625" bestFit="1" customWidth="1"/>
    <col min="5668" max="5668" width="14.33203125" bestFit="1" customWidth="1"/>
    <col min="5669" max="5669" width="11.77734375" bestFit="1" customWidth="1"/>
    <col min="5670" max="5670" width="9.6640625" bestFit="1" customWidth="1"/>
    <col min="5671" max="5671" width="11.33203125" bestFit="1" customWidth="1"/>
    <col min="5672" max="5672" width="12" bestFit="1" customWidth="1"/>
    <col min="5673" max="5673" width="13.33203125" bestFit="1" customWidth="1"/>
    <col min="5674" max="5674" width="13.44140625" bestFit="1" customWidth="1"/>
    <col min="5675" max="5675" width="11.44140625" bestFit="1" customWidth="1"/>
    <col min="5676" max="5676" width="11.88671875" bestFit="1" customWidth="1"/>
    <col min="5677" max="5677" width="13.33203125" bestFit="1" customWidth="1"/>
    <col min="5678" max="5678" width="11.109375" bestFit="1" customWidth="1"/>
    <col min="5679" max="5679" width="10.109375" bestFit="1" customWidth="1"/>
    <col min="5680" max="5680" width="16" bestFit="1" customWidth="1"/>
    <col min="5681" max="5681" width="13.77734375" bestFit="1" customWidth="1"/>
    <col min="5682" max="5682" width="11" bestFit="1" customWidth="1"/>
    <col min="5683" max="5683" width="10.109375" bestFit="1" customWidth="1"/>
    <col min="5684" max="5684" width="12.5546875" bestFit="1" customWidth="1"/>
    <col min="5685" max="5685" width="11.33203125" bestFit="1" customWidth="1"/>
    <col min="5686" max="5686" width="10" bestFit="1" customWidth="1"/>
    <col min="5687" max="5687" width="11" bestFit="1" customWidth="1"/>
    <col min="5688" max="5688" width="12.5546875" bestFit="1" customWidth="1"/>
    <col min="5689" max="5689" width="11.88671875" bestFit="1" customWidth="1"/>
    <col min="5690" max="5690" width="11" bestFit="1" customWidth="1"/>
    <col min="5691" max="5691" width="11.6640625" bestFit="1" customWidth="1"/>
    <col min="5692" max="5692" width="10.88671875" bestFit="1" customWidth="1"/>
    <col min="5693" max="5693" width="10.44140625" bestFit="1" customWidth="1"/>
    <col min="5694" max="5694" width="12.44140625" bestFit="1" customWidth="1"/>
    <col min="5695" max="5695" width="8.77734375" bestFit="1" customWidth="1"/>
    <col min="5696" max="5696" width="13.5546875" bestFit="1" customWidth="1"/>
    <col min="5697" max="5697" width="9.77734375" bestFit="1" customWidth="1"/>
    <col min="5698" max="5698" width="11" bestFit="1" customWidth="1"/>
    <col min="5699" max="5700" width="12.44140625" bestFit="1" customWidth="1"/>
    <col min="5701" max="5701" width="10.44140625" bestFit="1" customWidth="1"/>
    <col min="5702" max="5702" width="13.88671875" bestFit="1" customWidth="1"/>
    <col min="5703" max="5703" width="12" bestFit="1" customWidth="1"/>
    <col min="5704" max="5704" width="9.77734375" bestFit="1" customWidth="1"/>
    <col min="5705" max="5705" width="10.6640625" bestFit="1" customWidth="1"/>
    <col min="5706" max="5706" width="10.21875" bestFit="1" customWidth="1"/>
    <col min="5707" max="5707" width="12.21875" bestFit="1" customWidth="1"/>
    <col min="5708" max="5708" width="15.33203125" bestFit="1" customWidth="1"/>
    <col min="5709" max="5709" width="14.44140625" bestFit="1" customWidth="1"/>
    <col min="5710" max="5710" width="13.6640625" bestFit="1" customWidth="1"/>
    <col min="5711" max="5711" width="14.21875" bestFit="1" customWidth="1"/>
    <col min="5712" max="5712" width="10.33203125" bestFit="1" customWidth="1"/>
    <col min="5713" max="5713" width="12.33203125" bestFit="1" customWidth="1"/>
    <col min="5714" max="5714" width="11.109375" bestFit="1" customWidth="1"/>
    <col min="5715" max="5715" width="11.77734375" bestFit="1" customWidth="1"/>
    <col min="5716" max="5716" width="12.77734375" bestFit="1" customWidth="1"/>
    <col min="5717" max="5718" width="10.77734375" bestFit="1" customWidth="1"/>
    <col min="5719" max="5719" width="17" bestFit="1" customWidth="1"/>
    <col min="5720" max="5720" width="12.44140625" bestFit="1" customWidth="1"/>
    <col min="5721" max="5722" width="13.44140625" bestFit="1" customWidth="1"/>
    <col min="5723" max="5723" width="10.6640625" bestFit="1" customWidth="1"/>
    <col min="5724" max="5724" width="13.88671875" bestFit="1" customWidth="1"/>
    <col min="5725" max="5725" width="14.33203125" bestFit="1" customWidth="1"/>
    <col min="5726" max="5726" width="10.109375" bestFit="1" customWidth="1"/>
    <col min="5727" max="5727" width="12.6640625" bestFit="1" customWidth="1"/>
    <col min="5728" max="5728" width="16.21875" bestFit="1" customWidth="1"/>
    <col min="5729" max="5729" width="11.6640625" bestFit="1" customWidth="1"/>
    <col min="5730" max="5730" width="17.5546875" bestFit="1" customWidth="1"/>
    <col min="5731" max="5731" width="13.21875" bestFit="1" customWidth="1"/>
    <col min="5732" max="5732" width="17.33203125" bestFit="1" customWidth="1"/>
    <col min="5733" max="5733" width="14.21875" bestFit="1" customWidth="1"/>
    <col min="5734" max="5734" width="15.77734375" bestFit="1" customWidth="1"/>
    <col min="5735" max="5735" width="12.33203125" bestFit="1" customWidth="1"/>
    <col min="5736" max="5736" width="15.5546875" bestFit="1" customWidth="1"/>
    <col min="5737" max="5737" width="14" bestFit="1" customWidth="1"/>
    <col min="5738" max="5738" width="10.6640625" bestFit="1" customWidth="1"/>
    <col min="5739" max="5739" width="13.44140625" bestFit="1" customWidth="1"/>
    <col min="5740" max="5740" width="12.88671875" bestFit="1" customWidth="1"/>
    <col min="5741" max="5741" width="14.33203125" bestFit="1" customWidth="1"/>
    <col min="5742" max="5742" width="15.77734375" bestFit="1" customWidth="1"/>
    <col min="5743" max="5743" width="14" bestFit="1" customWidth="1"/>
    <col min="5744" max="5744" width="11.5546875" bestFit="1" customWidth="1"/>
    <col min="5745" max="5745" width="12" bestFit="1" customWidth="1"/>
    <col min="5746" max="5746" width="9.88671875" bestFit="1" customWidth="1"/>
    <col min="5747" max="5747" width="9.44140625" bestFit="1" customWidth="1"/>
    <col min="5748" max="5748" width="8.77734375" bestFit="1" customWidth="1"/>
    <col min="5749" max="5749" width="10" bestFit="1" customWidth="1"/>
    <col min="5750" max="5751" width="9.44140625" bestFit="1" customWidth="1"/>
    <col min="5752" max="5752" width="9.33203125" bestFit="1" customWidth="1"/>
    <col min="5753" max="5753" width="8.6640625" bestFit="1" customWidth="1"/>
    <col min="5754" max="5754" width="12" bestFit="1" customWidth="1"/>
    <col min="5755" max="5755" width="12.88671875" bestFit="1" customWidth="1"/>
    <col min="5756" max="5756" width="10.109375" bestFit="1" customWidth="1"/>
    <col min="5757" max="5757" width="10.6640625" bestFit="1" customWidth="1"/>
    <col min="5758" max="5758" width="9.109375" bestFit="1" customWidth="1"/>
    <col min="5759" max="5759" width="15.109375" bestFit="1" customWidth="1"/>
    <col min="5760" max="5760" width="9.109375" bestFit="1" customWidth="1"/>
    <col min="5761" max="5761" width="9.21875" bestFit="1" customWidth="1"/>
    <col min="5762" max="5762" width="8.33203125" bestFit="1" customWidth="1"/>
    <col min="5763" max="5763" width="9.5546875" bestFit="1" customWidth="1"/>
    <col min="5764" max="5764" width="12.109375" bestFit="1" customWidth="1"/>
    <col min="5765" max="5765" width="13.44140625" bestFit="1" customWidth="1"/>
    <col min="5766" max="5766" width="8.21875" bestFit="1" customWidth="1"/>
    <col min="5767" max="5767" width="12.6640625" bestFit="1" customWidth="1"/>
    <col min="5768" max="5768" width="11.88671875" bestFit="1" customWidth="1"/>
    <col min="5769" max="5769" width="12.33203125" bestFit="1" customWidth="1"/>
    <col min="5770" max="5771" width="10.44140625" bestFit="1" customWidth="1"/>
    <col min="5772" max="5772" width="13.77734375" bestFit="1" customWidth="1"/>
    <col min="5773" max="5773" width="11.5546875" bestFit="1" customWidth="1"/>
    <col min="5774" max="5774" width="10.44140625" bestFit="1" customWidth="1"/>
    <col min="5775" max="5775" width="10.109375" bestFit="1" customWidth="1"/>
    <col min="5776" max="5776" width="8.77734375" bestFit="1" customWidth="1"/>
    <col min="5777" max="5777" width="9.33203125" bestFit="1" customWidth="1"/>
    <col min="5778" max="5778" width="11.21875" bestFit="1" customWidth="1"/>
    <col min="5779" max="5779" width="9.21875" bestFit="1" customWidth="1"/>
    <col min="5780" max="5780" width="9.5546875" bestFit="1" customWidth="1"/>
    <col min="5781" max="5781" width="8.77734375" bestFit="1" customWidth="1"/>
    <col min="5782" max="5782" width="10.77734375" bestFit="1" customWidth="1"/>
    <col min="5783" max="5783" width="7.5546875" bestFit="1" customWidth="1"/>
    <col min="5784" max="5784" width="9.77734375" bestFit="1" customWidth="1"/>
    <col min="5785" max="5785" width="9.33203125" bestFit="1" customWidth="1"/>
    <col min="5786" max="5786" width="8.44140625" bestFit="1" customWidth="1"/>
    <col min="5787" max="5787" width="9.5546875" bestFit="1" customWidth="1"/>
    <col min="5788" max="5788" width="10.44140625" bestFit="1" customWidth="1"/>
    <col min="5789" max="5789" width="9.44140625" bestFit="1" customWidth="1"/>
    <col min="5790" max="5790" width="9.109375" bestFit="1" customWidth="1"/>
    <col min="5791" max="5791" width="11.77734375" bestFit="1" customWidth="1"/>
    <col min="5792" max="5792" width="9.44140625" bestFit="1" customWidth="1"/>
    <col min="5793" max="5793" width="9.77734375" bestFit="1" customWidth="1"/>
    <col min="5794" max="5794" width="11.88671875" bestFit="1" customWidth="1"/>
    <col min="5795" max="5795" width="10.77734375" bestFit="1" customWidth="1"/>
    <col min="5796" max="5796" width="9.5546875" bestFit="1" customWidth="1"/>
    <col min="5797" max="5797" width="9.44140625" bestFit="1" customWidth="1"/>
    <col min="5798" max="5798" width="10.21875" bestFit="1" customWidth="1"/>
    <col min="5799" max="5799" width="9.33203125" bestFit="1" customWidth="1"/>
    <col min="5800" max="5800" width="10.88671875" bestFit="1" customWidth="1"/>
    <col min="5801" max="5801" width="11" bestFit="1" customWidth="1"/>
    <col min="5802" max="5802" width="10.21875" bestFit="1" customWidth="1"/>
    <col min="5803" max="5803" width="9" bestFit="1" customWidth="1"/>
    <col min="5804" max="5804" width="11.5546875" bestFit="1" customWidth="1"/>
    <col min="5805" max="5805" width="10.33203125" bestFit="1" customWidth="1"/>
    <col min="5806" max="5806" width="12.44140625" bestFit="1" customWidth="1"/>
    <col min="5807" max="5807" width="14.109375" bestFit="1" customWidth="1"/>
    <col min="5808" max="5808" width="9.21875" bestFit="1" customWidth="1"/>
    <col min="5809" max="5809" width="8.5546875" bestFit="1" customWidth="1"/>
    <col min="5810" max="5810" width="8.6640625" bestFit="1" customWidth="1"/>
    <col min="5811" max="5811" width="11.6640625" bestFit="1" customWidth="1"/>
    <col min="5812" max="5812" width="9.6640625" bestFit="1" customWidth="1"/>
    <col min="5813" max="5813" width="9" bestFit="1" customWidth="1"/>
    <col min="5814" max="5815" width="11.109375" bestFit="1" customWidth="1"/>
    <col min="5816" max="5816" width="13.33203125" bestFit="1" customWidth="1"/>
    <col min="5817" max="5817" width="8.21875" bestFit="1" customWidth="1"/>
    <col min="5818" max="5818" width="10.21875" bestFit="1" customWidth="1"/>
    <col min="5819" max="5819" width="10.88671875" bestFit="1" customWidth="1"/>
    <col min="5820" max="5820" width="9.109375" bestFit="1" customWidth="1"/>
    <col min="5821" max="5821" width="14.44140625" bestFit="1" customWidth="1"/>
    <col min="5822" max="5822" width="9.5546875" bestFit="1" customWidth="1"/>
    <col min="5823" max="5823" width="12.109375" bestFit="1" customWidth="1"/>
    <col min="5824" max="5824" width="10.33203125" bestFit="1" customWidth="1"/>
    <col min="5825" max="5825" width="11.109375" bestFit="1" customWidth="1"/>
    <col min="5826" max="5826" width="9.21875" bestFit="1" customWidth="1"/>
    <col min="5827" max="5827" width="9.44140625" bestFit="1" customWidth="1"/>
    <col min="5828" max="5828" width="11.88671875" bestFit="1" customWidth="1"/>
    <col min="5829" max="5829" width="12.5546875" bestFit="1" customWidth="1"/>
    <col min="5830" max="5830" width="10.6640625" bestFit="1" customWidth="1"/>
    <col min="5831" max="5831" width="13.6640625" bestFit="1" customWidth="1"/>
    <col min="5832" max="5832" width="13.88671875" bestFit="1" customWidth="1"/>
    <col min="5833" max="5833" width="11.44140625" bestFit="1" customWidth="1"/>
    <col min="5834" max="5834" width="10.33203125" bestFit="1" customWidth="1"/>
    <col min="5835" max="5835" width="11" bestFit="1" customWidth="1"/>
    <col min="5836" max="5836" width="14" bestFit="1" customWidth="1"/>
    <col min="5837" max="5837" width="12.21875" bestFit="1" customWidth="1"/>
    <col min="5838" max="5838" width="11.6640625" bestFit="1" customWidth="1"/>
    <col min="5839" max="5839" width="10.21875" bestFit="1" customWidth="1"/>
    <col min="5840" max="5840" width="12.33203125" bestFit="1" customWidth="1"/>
    <col min="5841" max="5841" width="9.5546875" bestFit="1" customWidth="1"/>
    <col min="5842" max="5842" width="9" bestFit="1" customWidth="1"/>
    <col min="5843" max="5843" width="9.44140625" bestFit="1" customWidth="1"/>
    <col min="5844" max="5844" width="10" bestFit="1" customWidth="1"/>
    <col min="5845" max="5845" width="10.6640625" bestFit="1" customWidth="1"/>
    <col min="5846" max="5846" width="10.77734375" bestFit="1" customWidth="1"/>
    <col min="5847" max="5847" width="7.44140625" bestFit="1" customWidth="1"/>
    <col min="5848" max="5848" width="10.109375" bestFit="1" customWidth="1"/>
    <col min="5849" max="5849" width="11" bestFit="1" customWidth="1"/>
    <col min="5850" max="5850" width="11.21875" bestFit="1" customWidth="1"/>
    <col min="5851" max="5851" width="9" bestFit="1" customWidth="1"/>
    <col min="5852" max="5852" width="7.77734375" bestFit="1" customWidth="1"/>
    <col min="5853" max="5853" width="7.33203125" bestFit="1" customWidth="1"/>
    <col min="5854" max="5854" width="9.109375" bestFit="1" customWidth="1"/>
    <col min="5855" max="5855" width="10" bestFit="1" customWidth="1"/>
    <col min="5856" max="5856" width="11" bestFit="1" customWidth="1"/>
    <col min="5857" max="5857" width="10.88671875" bestFit="1" customWidth="1"/>
    <col min="5858" max="5858" width="10" bestFit="1" customWidth="1"/>
    <col min="5859" max="5859" width="10.33203125" bestFit="1" customWidth="1"/>
    <col min="5860" max="5860" width="10.77734375" bestFit="1" customWidth="1"/>
    <col min="5861" max="5861" width="9.5546875" bestFit="1" customWidth="1"/>
    <col min="5862" max="5862" width="12.88671875" bestFit="1" customWidth="1"/>
    <col min="5863" max="5863" width="12.109375" bestFit="1" customWidth="1"/>
    <col min="5864" max="5864" width="11.21875" bestFit="1" customWidth="1"/>
    <col min="5865" max="5865" width="12.88671875" bestFit="1" customWidth="1"/>
    <col min="5867" max="5867" width="9.109375" bestFit="1" customWidth="1"/>
    <col min="5868" max="5868" width="9.44140625" bestFit="1" customWidth="1"/>
    <col min="5869" max="5869" width="10.33203125" bestFit="1" customWidth="1"/>
    <col min="5870" max="5870" width="9.33203125" bestFit="1" customWidth="1"/>
    <col min="5871" max="5871" width="11.88671875" bestFit="1" customWidth="1"/>
    <col min="5872" max="5872" width="12" bestFit="1" customWidth="1"/>
    <col min="5873" max="5873" width="11.109375" bestFit="1" customWidth="1"/>
    <col min="5874" max="5874" width="12.5546875" bestFit="1" customWidth="1"/>
    <col min="5875" max="5875" width="13.6640625" bestFit="1" customWidth="1"/>
    <col min="5876" max="5876" width="14" bestFit="1" customWidth="1"/>
    <col min="5877" max="5877" width="13.21875" bestFit="1" customWidth="1"/>
    <col min="5878" max="5878" width="10.44140625" bestFit="1" customWidth="1"/>
    <col min="5879" max="5880" width="10.88671875" bestFit="1" customWidth="1"/>
    <col min="5881" max="5881" width="10.33203125" bestFit="1" customWidth="1"/>
    <col min="5882" max="5882" width="12.88671875" bestFit="1" customWidth="1"/>
    <col min="5883" max="5883" width="9.5546875" bestFit="1" customWidth="1"/>
    <col min="5884" max="5884" width="14.33203125" bestFit="1" customWidth="1"/>
    <col min="5885" max="5885" width="11.77734375" bestFit="1" customWidth="1"/>
    <col min="5886" max="5886" width="15.21875" bestFit="1" customWidth="1"/>
    <col min="5887" max="5887" width="10.77734375" bestFit="1" customWidth="1"/>
    <col min="5888" max="5888" width="10.88671875" bestFit="1" customWidth="1"/>
    <col min="5889" max="5889" width="11.21875" bestFit="1" customWidth="1"/>
    <col min="5890" max="5890" width="10.44140625" bestFit="1" customWidth="1"/>
    <col min="5891" max="5891" width="10.6640625" bestFit="1" customWidth="1"/>
    <col min="5892" max="5892" width="8.21875" bestFit="1" customWidth="1"/>
    <col min="5893" max="5893" width="9.77734375" bestFit="1" customWidth="1"/>
    <col min="5894" max="5894" width="11.33203125" bestFit="1" customWidth="1"/>
    <col min="5895" max="5895" width="14" bestFit="1" customWidth="1"/>
    <col min="5896" max="5896" width="11.77734375" bestFit="1" customWidth="1"/>
    <col min="5897" max="5897" width="10.33203125" bestFit="1" customWidth="1"/>
    <col min="5898" max="5898" width="9.33203125" bestFit="1" customWidth="1"/>
    <col min="5899" max="5899" width="8.109375" bestFit="1" customWidth="1"/>
    <col min="5900" max="5900" width="11" bestFit="1" customWidth="1"/>
    <col min="5901" max="5901" width="10.21875" bestFit="1" customWidth="1"/>
    <col min="5902" max="5902" width="10.77734375" bestFit="1" customWidth="1"/>
    <col min="5903" max="5903" width="10.109375" bestFit="1" customWidth="1"/>
    <col min="5904" max="5904" width="15.33203125" bestFit="1" customWidth="1"/>
    <col min="5905" max="5905" width="10.33203125" bestFit="1" customWidth="1"/>
    <col min="5906" max="5906" width="9.77734375" bestFit="1" customWidth="1"/>
    <col min="5907" max="5907" width="9.21875" bestFit="1" customWidth="1"/>
    <col min="5908" max="5908" width="10.88671875" bestFit="1" customWidth="1"/>
    <col min="5909" max="5909" width="11.109375" bestFit="1" customWidth="1"/>
    <col min="5910" max="5910" width="10.109375" bestFit="1" customWidth="1"/>
    <col min="5911" max="5911" width="14.77734375" bestFit="1" customWidth="1"/>
    <col min="5912" max="5912" width="14.5546875" bestFit="1" customWidth="1"/>
    <col min="5913" max="5913" width="14.21875" bestFit="1" customWidth="1"/>
    <col min="5914" max="5915" width="14.77734375" bestFit="1" customWidth="1"/>
    <col min="5916" max="5916" width="13.5546875" bestFit="1" customWidth="1"/>
    <col min="5917" max="5917" width="16.109375" bestFit="1" customWidth="1"/>
    <col min="5918" max="5918" width="15.109375" bestFit="1" customWidth="1"/>
    <col min="5919" max="5919" width="14.21875" bestFit="1" customWidth="1"/>
    <col min="5920" max="5920" width="15.21875" bestFit="1" customWidth="1"/>
    <col min="5921" max="5921" width="14" bestFit="1" customWidth="1"/>
    <col min="5922" max="5922" width="9.77734375" bestFit="1" customWidth="1"/>
    <col min="5923" max="5923" width="14.21875" bestFit="1" customWidth="1"/>
    <col min="5924" max="5924" width="12.44140625" bestFit="1" customWidth="1"/>
    <col min="5925" max="5925" width="13.33203125" bestFit="1" customWidth="1"/>
    <col min="5926" max="5926" width="16.6640625" bestFit="1" customWidth="1"/>
    <col min="5927" max="5927" width="13.44140625" bestFit="1" customWidth="1"/>
    <col min="5928" max="5928" width="14.109375" bestFit="1" customWidth="1"/>
    <col min="5929" max="5929" width="13.109375" bestFit="1" customWidth="1"/>
    <col min="5930" max="5931" width="14.88671875" bestFit="1" customWidth="1"/>
    <col min="5932" max="5932" width="15.88671875" bestFit="1" customWidth="1"/>
    <col min="5933" max="5933" width="12" bestFit="1" customWidth="1"/>
    <col min="5934" max="5934" width="12.21875" bestFit="1" customWidth="1"/>
    <col min="5935" max="5935" width="12.33203125" bestFit="1" customWidth="1"/>
    <col min="5936" max="5936" width="13.88671875" bestFit="1" customWidth="1"/>
    <col min="5937" max="5937" width="12.5546875" bestFit="1" customWidth="1"/>
    <col min="5938" max="5938" width="12.6640625" bestFit="1" customWidth="1"/>
    <col min="5939" max="5939" width="12" bestFit="1" customWidth="1"/>
    <col min="5940" max="5940" width="14.21875" bestFit="1" customWidth="1"/>
    <col min="5941" max="5941" width="12" bestFit="1" customWidth="1"/>
    <col min="5942" max="5942" width="13.88671875" bestFit="1" customWidth="1"/>
    <col min="5943" max="5943" width="11.109375" bestFit="1" customWidth="1"/>
    <col min="5944" max="5944" width="11.21875" bestFit="1" customWidth="1"/>
    <col min="5945" max="5945" width="11.88671875" bestFit="1" customWidth="1"/>
    <col min="5946" max="5946" width="12.44140625" bestFit="1" customWidth="1"/>
    <col min="5947" max="5947" width="11.109375" bestFit="1" customWidth="1"/>
    <col min="5948" max="5948" width="9" bestFit="1" customWidth="1"/>
    <col min="5949" max="5949" width="11.5546875" bestFit="1" customWidth="1"/>
    <col min="5950" max="5950" width="10.33203125" bestFit="1" customWidth="1"/>
    <col min="5951" max="5951" width="15" bestFit="1" customWidth="1"/>
    <col min="5952" max="5952" width="13.109375" bestFit="1" customWidth="1"/>
    <col min="5953" max="5953" width="13.77734375" bestFit="1" customWidth="1"/>
    <col min="5954" max="5954" width="11.21875" bestFit="1" customWidth="1"/>
    <col min="5955" max="5955" width="14.77734375" bestFit="1" customWidth="1"/>
    <col min="5956" max="5956" width="12.44140625" bestFit="1" customWidth="1"/>
    <col min="5957" max="5957" width="11.109375" bestFit="1" customWidth="1"/>
    <col min="5958" max="5958" width="12.88671875" bestFit="1" customWidth="1"/>
    <col min="5959" max="5959" width="13.5546875" bestFit="1" customWidth="1"/>
    <col min="5960" max="5960" width="15.6640625" bestFit="1" customWidth="1"/>
    <col min="5961" max="5961" width="13.44140625" bestFit="1" customWidth="1"/>
    <col min="5962" max="5962" width="14.21875" bestFit="1" customWidth="1"/>
    <col min="5963" max="5963" width="12.33203125" bestFit="1" customWidth="1"/>
    <col min="5964" max="5964" width="12.88671875" bestFit="1" customWidth="1"/>
    <col min="5965" max="5965" width="16.5546875" bestFit="1" customWidth="1"/>
    <col min="5966" max="5967" width="13.5546875" bestFit="1" customWidth="1"/>
    <col min="5968" max="5968" width="13.88671875" bestFit="1" customWidth="1"/>
    <col min="5969" max="5969" width="16.109375" bestFit="1" customWidth="1"/>
    <col min="5970" max="5970" width="13.77734375" bestFit="1" customWidth="1"/>
    <col min="5971" max="5971" width="13.88671875" bestFit="1" customWidth="1"/>
    <col min="5972" max="5972" width="12.88671875" bestFit="1" customWidth="1"/>
    <col min="5973" max="5973" width="14.88671875" bestFit="1" customWidth="1"/>
    <col min="5974" max="5974" width="16.5546875" bestFit="1" customWidth="1"/>
    <col min="5975" max="5975" width="13.88671875" bestFit="1" customWidth="1"/>
    <col min="5976" max="5976" width="13.33203125" bestFit="1" customWidth="1"/>
    <col min="5977" max="5977" width="16.33203125" bestFit="1" customWidth="1"/>
    <col min="5978" max="5978" width="12.21875" bestFit="1" customWidth="1"/>
    <col min="5979" max="5979" width="14.88671875" bestFit="1" customWidth="1"/>
    <col min="5980" max="5980" width="13.109375" bestFit="1" customWidth="1"/>
    <col min="5981" max="5981" width="13.88671875" bestFit="1" customWidth="1"/>
    <col min="5982" max="5982" width="18" bestFit="1" customWidth="1"/>
    <col min="5983" max="5983" width="14.33203125" bestFit="1" customWidth="1"/>
    <col min="5984" max="5984" width="13.44140625" bestFit="1" customWidth="1"/>
    <col min="5985" max="5985" width="13.88671875" bestFit="1" customWidth="1"/>
    <col min="5986" max="5986" width="12.21875" bestFit="1" customWidth="1"/>
    <col min="5987" max="5987" width="14.77734375" bestFit="1" customWidth="1"/>
    <col min="5988" max="5988" width="14.109375" bestFit="1" customWidth="1"/>
    <col min="5989" max="5989" width="15.21875" bestFit="1" customWidth="1"/>
    <col min="5990" max="5990" width="13.88671875" bestFit="1" customWidth="1"/>
    <col min="5991" max="5991" width="10.6640625" bestFit="1" customWidth="1"/>
    <col min="5992" max="5992" width="11.21875" bestFit="1" customWidth="1"/>
    <col min="5993" max="5993" width="12" bestFit="1" customWidth="1"/>
    <col min="5994" max="5994" width="13.33203125" bestFit="1" customWidth="1"/>
    <col min="5995" max="5995" width="10.44140625" bestFit="1" customWidth="1"/>
    <col min="5996" max="5996" width="12.21875" bestFit="1" customWidth="1"/>
    <col min="5997" max="5997" width="12.5546875" bestFit="1" customWidth="1"/>
    <col min="5998" max="5998" width="9.88671875" bestFit="1" customWidth="1"/>
    <col min="5999" max="5999" width="11.21875" bestFit="1" customWidth="1"/>
    <col min="6000" max="6000" width="12.5546875" bestFit="1" customWidth="1"/>
    <col min="6001" max="6001" width="13.109375" bestFit="1" customWidth="1"/>
    <col min="6002" max="6002" width="10.44140625" bestFit="1" customWidth="1"/>
    <col min="6003" max="6003" width="13.44140625" bestFit="1" customWidth="1"/>
    <col min="6004" max="6004" width="13.77734375" bestFit="1" customWidth="1"/>
    <col min="6005" max="6005" width="11.21875" bestFit="1" customWidth="1"/>
    <col min="6006" max="6006" width="14.33203125" bestFit="1" customWidth="1"/>
    <col min="6007" max="6007" width="13.6640625" bestFit="1" customWidth="1"/>
    <col min="6008" max="6008" width="12.6640625" bestFit="1" customWidth="1"/>
    <col min="6009" max="6009" width="11" bestFit="1" customWidth="1"/>
    <col min="6010" max="6010" width="12.88671875" bestFit="1" customWidth="1"/>
    <col min="6011" max="6011" width="12.44140625" bestFit="1" customWidth="1"/>
    <col min="6012" max="6012" width="13.5546875" bestFit="1" customWidth="1"/>
    <col min="6013" max="6013" width="14.6640625" bestFit="1" customWidth="1"/>
    <col min="6014" max="6014" width="10.109375" bestFit="1" customWidth="1"/>
    <col min="6015" max="6015" width="12.44140625" bestFit="1" customWidth="1"/>
    <col min="6016" max="6016" width="11.5546875" bestFit="1" customWidth="1"/>
    <col min="6017" max="6017" width="15.33203125" bestFit="1" customWidth="1"/>
    <col min="6018" max="6018" width="12" bestFit="1" customWidth="1"/>
    <col min="6019" max="6019" width="13.5546875" bestFit="1" customWidth="1"/>
    <col min="6020" max="6020" width="13.33203125" bestFit="1" customWidth="1"/>
    <col min="6021" max="6021" width="14.5546875" bestFit="1" customWidth="1"/>
    <col min="6022" max="6022" width="11.44140625" bestFit="1" customWidth="1"/>
    <col min="6023" max="6023" width="12" bestFit="1" customWidth="1"/>
    <col min="6024" max="6024" width="12.77734375" bestFit="1" customWidth="1"/>
    <col min="6025" max="6025" width="11" bestFit="1" customWidth="1"/>
    <col min="6026" max="6026" width="11.21875" bestFit="1" customWidth="1"/>
    <col min="6027" max="6027" width="11.5546875" bestFit="1" customWidth="1"/>
    <col min="6028" max="6028" width="10.21875" bestFit="1" customWidth="1"/>
    <col min="6029" max="6029" width="11.6640625" bestFit="1" customWidth="1"/>
    <col min="6030" max="6030" width="13.21875" bestFit="1" customWidth="1"/>
    <col min="6031" max="6031" width="13.109375" bestFit="1" customWidth="1"/>
    <col min="6032" max="6032" width="14.109375" bestFit="1" customWidth="1"/>
    <col min="6033" max="6033" width="12.77734375" bestFit="1" customWidth="1"/>
    <col min="6034" max="6034" width="10" bestFit="1" customWidth="1"/>
    <col min="6035" max="6035" width="11" bestFit="1" customWidth="1"/>
    <col min="6036" max="6037" width="10.77734375" bestFit="1" customWidth="1"/>
    <col min="6038" max="6039" width="14" bestFit="1" customWidth="1"/>
    <col min="6040" max="6040" width="12.44140625" bestFit="1" customWidth="1"/>
    <col min="6041" max="6041" width="13.5546875" bestFit="1" customWidth="1"/>
    <col min="6042" max="6042" width="12.5546875" bestFit="1" customWidth="1"/>
    <col min="6043" max="6043" width="14.109375" bestFit="1" customWidth="1"/>
    <col min="6044" max="6044" width="12.6640625" bestFit="1" customWidth="1"/>
    <col min="6045" max="6045" width="11.5546875" bestFit="1" customWidth="1"/>
    <col min="6046" max="6046" width="9.5546875" bestFit="1" customWidth="1"/>
    <col min="6047" max="6047" width="11.109375" bestFit="1" customWidth="1"/>
    <col min="6048" max="6048" width="10.21875" bestFit="1" customWidth="1"/>
    <col min="6049" max="6049" width="13.109375" bestFit="1" customWidth="1"/>
    <col min="6050" max="6050" width="10.77734375" bestFit="1" customWidth="1"/>
    <col min="6051" max="6051" width="10.21875" bestFit="1" customWidth="1"/>
    <col min="6052" max="6052" width="11.77734375" bestFit="1" customWidth="1"/>
    <col min="6053" max="6053" width="9.6640625" bestFit="1" customWidth="1"/>
    <col min="6054" max="6054" width="9.88671875" bestFit="1" customWidth="1"/>
    <col min="6055" max="6055" width="14.44140625" bestFit="1" customWidth="1"/>
    <col min="6056" max="6056" width="12.5546875" bestFit="1" customWidth="1"/>
    <col min="6057" max="6057" width="11.44140625" bestFit="1" customWidth="1"/>
    <col min="6058" max="6058" width="10.5546875" bestFit="1" customWidth="1"/>
    <col min="6059" max="6059" width="11.109375" bestFit="1" customWidth="1"/>
    <col min="6060" max="6060" width="12.21875" bestFit="1" customWidth="1"/>
    <col min="6061" max="6061" width="13.6640625" bestFit="1" customWidth="1"/>
    <col min="6062" max="6062" width="11.5546875" bestFit="1" customWidth="1"/>
    <col min="6063" max="6063" width="10.109375" bestFit="1" customWidth="1"/>
    <col min="6064" max="6064" width="10.6640625" bestFit="1" customWidth="1"/>
    <col min="6065" max="6065" width="10.21875" bestFit="1" customWidth="1"/>
    <col min="6067" max="6067" width="11.6640625" bestFit="1" customWidth="1"/>
    <col min="6068" max="6068" width="12" bestFit="1" customWidth="1"/>
    <col min="6069" max="6069" width="9.88671875" bestFit="1" customWidth="1"/>
    <col min="6070" max="6070" width="12.6640625" bestFit="1" customWidth="1"/>
    <col min="6071" max="6071" width="12.21875" bestFit="1" customWidth="1"/>
    <col min="6072" max="6072" width="13.5546875" bestFit="1" customWidth="1"/>
    <col min="6073" max="6073" width="11.44140625" bestFit="1" customWidth="1"/>
    <col min="6074" max="6074" width="10.21875" bestFit="1" customWidth="1"/>
    <col min="6075" max="6075" width="12.21875" bestFit="1" customWidth="1"/>
    <col min="6076" max="6076" width="11.44140625" bestFit="1" customWidth="1"/>
    <col min="6077" max="6077" width="9.6640625" bestFit="1" customWidth="1"/>
    <col min="6078" max="6078" width="10.33203125" bestFit="1" customWidth="1"/>
    <col min="6079" max="6079" width="12.44140625" bestFit="1" customWidth="1"/>
    <col min="6080" max="6080" width="13.5546875" bestFit="1" customWidth="1"/>
    <col min="6081" max="6081" width="12.77734375" bestFit="1" customWidth="1"/>
    <col min="6082" max="6082" width="11.5546875" bestFit="1" customWidth="1"/>
    <col min="6083" max="6083" width="11.33203125" bestFit="1" customWidth="1"/>
    <col min="6084" max="6084" width="9.21875" bestFit="1" customWidth="1"/>
    <col min="6085" max="6085" width="11.5546875" bestFit="1" customWidth="1"/>
    <col min="6086" max="6086" width="13.21875" bestFit="1" customWidth="1"/>
    <col min="6087" max="6087" width="9" bestFit="1" customWidth="1"/>
    <col min="6088" max="6088" width="12.21875" bestFit="1" customWidth="1"/>
    <col min="6089" max="6089" width="11.109375" bestFit="1" customWidth="1"/>
    <col min="6090" max="6090" width="9.5546875" bestFit="1" customWidth="1"/>
    <col min="6091" max="6091" width="9.88671875" bestFit="1" customWidth="1"/>
    <col min="6092" max="6093" width="12.77734375" bestFit="1" customWidth="1"/>
    <col min="6094" max="6094" width="11.88671875" bestFit="1" customWidth="1"/>
    <col min="6095" max="6095" width="9" bestFit="1" customWidth="1"/>
    <col min="6096" max="6096" width="11" bestFit="1" customWidth="1"/>
    <col min="6097" max="6097" width="12.44140625" bestFit="1" customWidth="1"/>
    <col min="6098" max="6098" width="11.33203125" bestFit="1" customWidth="1"/>
    <col min="6099" max="6099" width="11.44140625" bestFit="1" customWidth="1"/>
    <col min="6100" max="6100" width="10.33203125" bestFit="1" customWidth="1"/>
    <col min="6101" max="6101" width="12.88671875" bestFit="1" customWidth="1"/>
    <col min="6102" max="6103" width="10.88671875" bestFit="1" customWidth="1"/>
    <col min="6104" max="6104" width="14" bestFit="1" customWidth="1"/>
    <col min="6105" max="6105" width="12.88671875" bestFit="1" customWidth="1"/>
    <col min="6106" max="6106" width="15" bestFit="1" customWidth="1"/>
    <col min="6107" max="6107" width="13.6640625" bestFit="1" customWidth="1"/>
    <col min="6108" max="6108" width="14.21875" bestFit="1" customWidth="1"/>
    <col min="6109" max="6109" width="12.5546875" bestFit="1" customWidth="1"/>
    <col min="6110" max="6110" width="11.44140625" bestFit="1" customWidth="1"/>
    <col min="6111" max="6111" width="12.109375" bestFit="1" customWidth="1"/>
    <col min="6112" max="6112" width="12.33203125" bestFit="1" customWidth="1"/>
    <col min="6113" max="6113" width="11.44140625" bestFit="1" customWidth="1"/>
    <col min="6114" max="6114" width="11.6640625" bestFit="1" customWidth="1"/>
    <col min="6115" max="6115" width="11" bestFit="1" customWidth="1"/>
    <col min="6116" max="6116" width="18.77734375" bestFit="1" customWidth="1"/>
    <col min="6117" max="6117" width="13.21875" bestFit="1" customWidth="1"/>
    <col min="6118" max="6118" width="11.109375" bestFit="1" customWidth="1"/>
    <col min="6119" max="6119" width="13.21875" bestFit="1" customWidth="1"/>
    <col min="6120" max="6120" width="12.21875" bestFit="1" customWidth="1"/>
    <col min="6121" max="6121" width="10.44140625" bestFit="1" customWidth="1"/>
    <col min="6122" max="6122" width="10.109375" bestFit="1" customWidth="1"/>
    <col min="6123" max="6123" width="8.5546875" bestFit="1" customWidth="1"/>
    <col min="6124" max="6124" width="11.77734375" bestFit="1" customWidth="1"/>
    <col min="6125" max="6125" width="10.44140625" bestFit="1" customWidth="1"/>
    <col min="6126" max="6126" width="13.6640625" bestFit="1" customWidth="1"/>
    <col min="6127" max="6127" width="9.44140625" bestFit="1" customWidth="1"/>
    <col min="6128" max="6128" width="14.33203125" bestFit="1" customWidth="1"/>
    <col min="6129" max="6129" width="14" bestFit="1" customWidth="1"/>
    <col min="6130" max="6130" width="9.77734375" bestFit="1" customWidth="1"/>
    <col min="6131" max="6131" width="9.109375" bestFit="1" customWidth="1"/>
    <col min="6132" max="6132" width="12.88671875" bestFit="1" customWidth="1"/>
    <col min="6133" max="6133" width="11.5546875" bestFit="1" customWidth="1"/>
    <col min="6134" max="6134" width="9.88671875" bestFit="1" customWidth="1"/>
    <col min="6135" max="6135" width="12.109375" bestFit="1" customWidth="1"/>
    <col min="6136" max="6136" width="15.5546875" bestFit="1" customWidth="1"/>
    <col min="6138" max="6138" width="9.88671875" bestFit="1" customWidth="1"/>
    <col min="6139" max="6139" width="10.33203125" bestFit="1" customWidth="1"/>
    <col min="6140" max="6140" width="11.109375" bestFit="1" customWidth="1"/>
    <col min="6141" max="6141" width="14.44140625" bestFit="1" customWidth="1"/>
    <col min="6142" max="6143" width="11.77734375" bestFit="1" customWidth="1"/>
    <col min="6144" max="6144" width="9.33203125" bestFit="1" customWidth="1"/>
    <col min="6145" max="6145" width="9.88671875" bestFit="1" customWidth="1"/>
    <col min="6146" max="6146" width="8.21875" bestFit="1" customWidth="1"/>
    <col min="6147" max="6148" width="9.109375" bestFit="1" customWidth="1"/>
    <col min="6149" max="6149" width="11.109375" bestFit="1" customWidth="1"/>
    <col min="6150" max="6150" width="15.5546875" bestFit="1" customWidth="1"/>
    <col min="6151" max="6151" width="12.5546875" bestFit="1" customWidth="1"/>
    <col min="6152" max="6152" width="10.109375" bestFit="1" customWidth="1"/>
    <col min="6153" max="6153" width="11" bestFit="1" customWidth="1"/>
    <col min="6154" max="6154" width="12" bestFit="1" customWidth="1"/>
    <col min="6155" max="6155" width="10.88671875" bestFit="1" customWidth="1"/>
    <col min="6156" max="6156" width="12.44140625" bestFit="1" customWidth="1"/>
    <col min="6157" max="6157" width="11.33203125" bestFit="1" customWidth="1"/>
    <col min="6158" max="6158" width="12.21875" bestFit="1" customWidth="1"/>
    <col min="6159" max="6159" width="13.6640625" bestFit="1" customWidth="1"/>
    <col min="6160" max="6160" width="9.88671875" bestFit="1" customWidth="1"/>
    <col min="6162" max="6162" width="12.109375" bestFit="1" customWidth="1"/>
    <col min="6163" max="6163" width="12.44140625" bestFit="1" customWidth="1"/>
    <col min="6164" max="6164" width="9.77734375" bestFit="1" customWidth="1"/>
    <col min="6165" max="6165" width="10.33203125" bestFit="1" customWidth="1"/>
    <col min="6166" max="6166" width="9.6640625" bestFit="1" customWidth="1"/>
    <col min="6167" max="6167" width="10.44140625" bestFit="1" customWidth="1"/>
    <col min="6168" max="6168" width="10.33203125" bestFit="1" customWidth="1"/>
    <col min="6169" max="6169" width="11.77734375" bestFit="1" customWidth="1"/>
    <col min="6170" max="6170" width="10.44140625" bestFit="1" customWidth="1"/>
    <col min="6172" max="6172" width="10.5546875" bestFit="1" customWidth="1"/>
    <col min="6173" max="6173" width="11.21875" bestFit="1" customWidth="1"/>
    <col min="6174" max="6174" width="11.77734375" bestFit="1" customWidth="1"/>
    <col min="6175" max="6175" width="9.6640625" bestFit="1" customWidth="1"/>
    <col min="6176" max="6176" width="9.5546875" bestFit="1" customWidth="1"/>
    <col min="6177" max="6177" width="10.21875" bestFit="1" customWidth="1"/>
    <col min="6178" max="6178" width="14.88671875" bestFit="1" customWidth="1"/>
    <col min="6179" max="6179" width="11" bestFit="1" customWidth="1"/>
    <col min="6180" max="6180" width="10.77734375" bestFit="1" customWidth="1"/>
    <col min="6181" max="6181" width="12.44140625" bestFit="1" customWidth="1"/>
    <col min="6182" max="6182" width="9.6640625" bestFit="1" customWidth="1"/>
    <col min="6183" max="6184" width="12.33203125" bestFit="1" customWidth="1"/>
    <col min="6185" max="6185" width="10.77734375" bestFit="1" customWidth="1"/>
    <col min="6186" max="6186" width="16.44140625" bestFit="1" customWidth="1"/>
    <col min="6187" max="6187" width="14.33203125" bestFit="1" customWidth="1"/>
    <col min="6188" max="6188" width="15" bestFit="1" customWidth="1"/>
    <col min="6189" max="6189" width="13.21875" bestFit="1" customWidth="1"/>
    <col min="6190" max="6190" width="12.44140625" bestFit="1" customWidth="1"/>
    <col min="6191" max="6191" width="14.33203125" bestFit="1" customWidth="1"/>
    <col min="6192" max="6192" width="14" bestFit="1" customWidth="1"/>
    <col min="6193" max="6193" width="12.33203125" bestFit="1" customWidth="1"/>
    <col min="6194" max="6194" width="13.33203125" bestFit="1" customWidth="1"/>
    <col min="6195" max="6195" width="14.21875" bestFit="1" customWidth="1"/>
    <col min="6196" max="6196" width="16.109375" bestFit="1" customWidth="1"/>
    <col min="6197" max="6197" width="13.88671875" bestFit="1" customWidth="1"/>
    <col min="6198" max="6198" width="13.33203125" bestFit="1" customWidth="1"/>
    <col min="6199" max="6199" width="12.44140625" bestFit="1" customWidth="1"/>
    <col min="6200" max="6200" width="16.77734375" bestFit="1" customWidth="1"/>
    <col min="6201" max="6201" width="14.77734375" bestFit="1" customWidth="1"/>
    <col min="6202" max="6202" width="13.77734375" bestFit="1" customWidth="1"/>
    <col min="6203" max="6203" width="11.5546875" bestFit="1" customWidth="1"/>
    <col min="6204" max="6204" width="12.21875" bestFit="1" customWidth="1"/>
    <col min="6205" max="6205" width="16.21875" bestFit="1" customWidth="1"/>
    <col min="6206" max="6206" width="13.109375" bestFit="1" customWidth="1"/>
    <col min="6207" max="6207" width="15.21875" bestFit="1" customWidth="1"/>
    <col min="6208" max="6208" width="16.88671875" bestFit="1" customWidth="1"/>
    <col min="6209" max="6209" width="14" bestFit="1" customWidth="1"/>
    <col min="6210" max="6210" width="13.6640625" bestFit="1" customWidth="1"/>
    <col min="6211" max="6211" width="12.21875" bestFit="1" customWidth="1"/>
    <col min="6212" max="6212" width="12.6640625" bestFit="1" customWidth="1"/>
    <col min="6213" max="6213" width="17.21875" bestFit="1" customWidth="1"/>
    <col min="6214" max="6214" width="13.21875" bestFit="1" customWidth="1"/>
    <col min="6215" max="6215" width="13.5546875" bestFit="1" customWidth="1"/>
    <col min="6216" max="6216" width="14.5546875" bestFit="1" customWidth="1"/>
    <col min="6217" max="6217" width="19" bestFit="1" customWidth="1"/>
    <col min="6218" max="6218" width="16.33203125" bestFit="1" customWidth="1"/>
    <col min="6219" max="6219" width="15.44140625" bestFit="1" customWidth="1"/>
    <col min="6220" max="6220" width="11.88671875" bestFit="1" customWidth="1"/>
    <col min="6221" max="6221" width="14.77734375" bestFit="1" customWidth="1"/>
    <col min="6222" max="6222" width="12.109375" bestFit="1" customWidth="1"/>
    <col min="6223" max="6223" width="13.44140625" bestFit="1" customWidth="1"/>
    <col min="6224" max="6224" width="15.6640625" bestFit="1" customWidth="1"/>
    <col min="6225" max="6225" width="15" bestFit="1" customWidth="1"/>
    <col min="6226" max="6226" width="15.44140625" bestFit="1" customWidth="1"/>
    <col min="6227" max="6227" width="15.109375" bestFit="1" customWidth="1"/>
    <col min="6228" max="6228" width="14.21875" bestFit="1" customWidth="1"/>
    <col min="6229" max="6229" width="13.109375" bestFit="1" customWidth="1"/>
    <col min="6230" max="6230" width="11.77734375" bestFit="1" customWidth="1"/>
    <col min="6231" max="6231" width="12.6640625" bestFit="1" customWidth="1"/>
    <col min="6232" max="6232" width="14.109375" bestFit="1" customWidth="1"/>
    <col min="6233" max="6233" width="11.33203125" bestFit="1" customWidth="1"/>
    <col min="6234" max="6234" width="12.77734375" bestFit="1" customWidth="1"/>
    <col min="6235" max="6235" width="16.88671875" bestFit="1" customWidth="1"/>
    <col min="6236" max="6236" width="13.44140625" bestFit="1" customWidth="1"/>
    <col min="6237" max="6237" width="12.21875" bestFit="1" customWidth="1"/>
    <col min="6238" max="6238" width="13.5546875" bestFit="1" customWidth="1"/>
    <col min="6239" max="6239" width="11.77734375" bestFit="1" customWidth="1"/>
    <col min="6240" max="6240" width="13.5546875" bestFit="1" customWidth="1"/>
    <col min="6241" max="6241" width="13.33203125" bestFit="1" customWidth="1"/>
    <col min="6242" max="6242" width="18.88671875" bestFit="1" customWidth="1"/>
    <col min="6243" max="6243" width="13.6640625" bestFit="1" customWidth="1"/>
    <col min="6244" max="6244" width="14.21875" bestFit="1" customWidth="1"/>
    <col min="6245" max="6245" width="13.44140625" bestFit="1" customWidth="1"/>
    <col min="6246" max="6246" width="14.33203125" bestFit="1" customWidth="1"/>
    <col min="6247" max="6247" width="14.6640625" bestFit="1" customWidth="1"/>
    <col min="6248" max="6248" width="13.6640625" bestFit="1" customWidth="1"/>
    <col min="6249" max="6249" width="13.5546875" bestFit="1" customWidth="1"/>
    <col min="6250" max="6250" width="13.33203125" bestFit="1" customWidth="1"/>
    <col min="6251" max="6251" width="15.6640625" bestFit="1" customWidth="1"/>
    <col min="6252" max="6252" width="14.5546875" bestFit="1" customWidth="1"/>
    <col min="6253" max="6253" width="17.88671875" bestFit="1" customWidth="1"/>
    <col min="6254" max="6254" width="12.77734375" bestFit="1" customWidth="1"/>
    <col min="6255" max="6255" width="12.5546875" bestFit="1" customWidth="1"/>
    <col min="6256" max="6256" width="17.77734375" bestFit="1" customWidth="1"/>
    <col min="6257" max="6257" width="12.21875" bestFit="1" customWidth="1"/>
    <col min="6258" max="6258" width="16.109375" bestFit="1" customWidth="1"/>
    <col min="6259" max="6260" width="15" bestFit="1" customWidth="1"/>
    <col min="6261" max="6261" width="16.21875" bestFit="1" customWidth="1"/>
    <col min="6262" max="6262" width="14.5546875" bestFit="1" customWidth="1"/>
    <col min="6263" max="6263" width="13.109375" bestFit="1" customWidth="1"/>
    <col min="6264" max="6264" width="13.5546875" bestFit="1" customWidth="1"/>
    <col min="6265" max="6265" width="15.44140625" bestFit="1" customWidth="1"/>
    <col min="6266" max="6266" width="18.44140625" bestFit="1" customWidth="1"/>
    <col min="6267" max="6267" width="15.109375" bestFit="1" customWidth="1"/>
    <col min="6268" max="6268" width="14.21875" bestFit="1" customWidth="1"/>
    <col min="6269" max="6269" width="13.88671875" bestFit="1" customWidth="1"/>
    <col min="6270" max="6270" width="17.21875" bestFit="1" customWidth="1"/>
    <col min="6271" max="6271" width="14.88671875" bestFit="1" customWidth="1"/>
    <col min="6272" max="6272" width="13.6640625" bestFit="1" customWidth="1"/>
    <col min="6273" max="6273" width="15.33203125" bestFit="1" customWidth="1"/>
    <col min="6274" max="6274" width="15.5546875" bestFit="1" customWidth="1"/>
    <col min="6275" max="6275" width="13.44140625" bestFit="1" customWidth="1"/>
    <col min="6276" max="6276" width="16" bestFit="1" customWidth="1"/>
    <col min="6277" max="6277" width="18.109375" bestFit="1" customWidth="1"/>
    <col min="6278" max="6278" width="13.33203125" bestFit="1" customWidth="1"/>
    <col min="6279" max="6279" width="13.44140625" bestFit="1" customWidth="1"/>
    <col min="6280" max="6280" width="15.5546875" bestFit="1" customWidth="1"/>
    <col min="6281" max="6281" width="12.5546875" bestFit="1" customWidth="1"/>
    <col min="6282" max="6282" width="13.6640625" bestFit="1" customWidth="1"/>
    <col min="6283" max="6283" width="12.6640625" bestFit="1" customWidth="1"/>
    <col min="6284" max="6284" width="13.109375" bestFit="1" customWidth="1"/>
    <col min="6285" max="6285" width="14.33203125" bestFit="1" customWidth="1"/>
    <col min="6286" max="6286" width="15" bestFit="1" customWidth="1"/>
    <col min="6287" max="6287" width="14.44140625" bestFit="1" customWidth="1"/>
    <col min="6288" max="6288" width="17.21875" bestFit="1" customWidth="1"/>
    <col min="6289" max="6289" width="16.5546875" bestFit="1" customWidth="1"/>
    <col min="6290" max="6290" width="14.5546875" bestFit="1" customWidth="1"/>
    <col min="6291" max="6291" width="14.33203125" bestFit="1" customWidth="1"/>
    <col min="6292" max="6292" width="14.5546875" bestFit="1" customWidth="1"/>
    <col min="6293" max="6293" width="13.77734375" bestFit="1" customWidth="1"/>
    <col min="6294" max="6294" width="12.6640625" bestFit="1" customWidth="1"/>
    <col min="6295" max="6295" width="13.21875" bestFit="1" customWidth="1"/>
    <col min="6296" max="6296" width="15.109375" bestFit="1" customWidth="1"/>
    <col min="6297" max="6297" width="12.33203125" bestFit="1" customWidth="1"/>
    <col min="6298" max="6298" width="11.21875" bestFit="1" customWidth="1"/>
    <col min="6299" max="6299" width="11.77734375" bestFit="1" customWidth="1"/>
    <col min="6300" max="6300" width="11.21875" bestFit="1" customWidth="1"/>
    <col min="6301" max="6301" width="10.33203125" bestFit="1" customWidth="1"/>
    <col min="6302" max="6302" width="11.5546875" bestFit="1" customWidth="1"/>
    <col min="6303" max="6303" width="11.77734375" bestFit="1" customWidth="1"/>
    <col min="6304" max="6304" width="14" bestFit="1" customWidth="1"/>
    <col min="6305" max="6306" width="12.21875" bestFit="1" customWidth="1"/>
    <col min="6307" max="6307" width="16.77734375" bestFit="1" customWidth="1"/>
    <col min="6308" max="6308" width="14.109375" bestFit="1" customWidth="1"/>
    <col min="6309" max="6309" width="11.77734375" bestFit="1" customWidth="1"/>
    <col min="6310" max="6310" width="15.77734375" bestFit="1" customWidth="1"/>
    <col min="6311" max="6311" width="13.33203125" bestFit="1" customWidth="1"/>
    <col min="6312" max="6312" width="11.21875" bestFit="1" customWidth="1"/>
    <col min="6313" max="6313" width="11.77734375" bestFit="1" customWidth="1"/>
    <col min="6314" max="6314" width="10.21875" bestFit="1" customWidth="1"/>
    <col min="6315" max="6315" width="10.88671875" bestFit="1" customWidth="1"/>
    <col min="6316" max="6316" width="15.109375" bestFit="1" customWidth="1"/>
    <col min="6317" max="6317" width="10" bestFit="1" customWidth="1"/>
    <col min="6318" max="6318" width="15" bestFit="1" customWidth="1"/>
    <col min="6319" max="6319" width="11.109375" bestFit="1" customWidth="1"/>
    <col min="6320" max="6320" width="11.44140625" bestFit="1" customWidth="1"/>
    <col min="6321" max="6321" width="14" bestFit="1" customWidth="1"/>
    <col min="6322" max="6322" width="14.44140625" bestFit="1" customWidth="1"/>
    <col min="6323" max="6323" width="13.109375" bestFit="1" customWidth="1"/>
    <col min="6324" max="6324" width="12.21875" bestFit="1" customWidth="1"/>
    <col min="6325" max="6325" width="11.109375" bestFit="1" customWidth="1"/>
    <col min="6326" max="6326" width="14.5546875" bestFit="1" customWidth="1"/>
    <col min="6327" max="6327" width="13.21875" bestFit="1" customWidth="1"/>
    <col min="6328" max="6328" width="15.33203125" bestFit="1" customWidth="1"/>
    <col min="6329" max="6329" width="12.88671875" bestFit="1" customWidth="1"/>
    <col min="6330" max="6330" width="12.5546875" bestFit="1" customWidth="1"/>
    <col min="6331" max="6331" width="13.6640625" bestFit="1" customWidth="1"/>
    <col min="6332" max="6332" width="15.77734375" bestFit="1" customWidth="1"/>
    <col min="6333" max="6333" width="12.33203125" bestFit="1" customWidth="1"/>
    <col min="6334" max="6334" width="12.44140625" bestFit="1" customWidth="1"/>
    <col min="6335" max="6335" width="12.33203125" bestFit="1" customWidth="1"/>
    <col min="6336" max="6336" width="16.88671875" bestFit="1" customWidth="1"/>
    <col min="6337" max="6337" width="13.21875" bestFit="1" customWidth="1"/>
    <col min="6338" max="6338" width="10.5546875" bestFit="1" customWidth="1"/>
    <col min="6339" max="6339" width="15.44140625" bestFit="1" customWidth="1"/>
    <col min="6340" max="6340" width="15.33203125" bestFit="1" customWidth="1"/>
    <col min="6341" max="6341" width="13.33203125" bestFit="1" customWidth="1"/>
    <col min="6342" max="6342" width="11.5546875" bestFit="1" customWidth="1"/>
    <col min="6343" max="6343" width="14.5546875" bestFit="1" customWidth="1"/>
    <col min="6344" max="6344" width="12.33203125" bestFit="1" customWidth="1"/>
    <col min="6345" max="6345" width="13.88671875" bestFit="1" customWidth="1"/>
    <col min="6346" max="6346" width="15.6640625" bestFit="1" customWidth="1"/>
    <col min="6347" max="6347" width="14.5546875" bestFit="1" customWidth="1"/>
    <col min="6348" max="6348" width="12.77734375" bestFit="1" customWidth="1"/>
    <col min="6349" max="6349" width="15.21875" bestFit="1" customWidth="1"/>
    <col min="6350" max="6350" width="14.109375" bestFit="1" customWidth="1"/>
    <col min="6351" max="6351" width="17.44140625" bestFit="1" customWidth="1"/>
    <col min="6352" max="6352" width="15.6640625" bestFit="1" customWidth="1"/>
    <col min="6353" max="6353" width="13.77734375" bestFit="1" customWidth="1"/>
    <col min="6354" max="6355" width="12.88671875" bestFit="1" customWidth="1"/>
    <col min="6356" max="6356" width="13.88671875" bestFit="1" customWidth="1"/>
    <col min="6357" max="6357" width="13.109375" bestFit="1" customWidth="1"/>
    <col min="6358" max="6358" width="12.21875" bestFit="1" customWidth="1"/>
    <col min="6359" max="6359" width="11" bestFit="1" customWidth="1"/>
    <col min="6360" max="6360" width="14.5546875" bestFit="1" customWidth="1"/>
    <col min="6361" max="6361" width="15.33203125" bestFit="1" customWidth="1"/>
    <col min="6362" max="6362" width="12.77734375" bestFit="1" customWidth="1"/>
    <col min="6363" max="6363" width="13.88671875" bestFit="1" customWidth="1"/>
    <col min="6364" max="6364" width="15.109375" bestFit="1" customWidth="1"/>
    <col min="6365" max="6365" width="12.88671875" bestFit="1" customWidth="1"/>
    <col min="6366" max="6366" width="15.5546875" bestFit="1" customWidth="1"/>
    <col min="6367" max="6367" width="12.88671875" bestFit="1" customWidth="1"/>
    <col min="6368" max="6368" width="13.44140625" bestFit="1" customWidth="1"/>
    <col min="6369" max="6369" width="13.5546875" bestFit="1" customWidth="1"/>
    <col min="6370" max="6370" width="12.77734375" bestFit="1" customWidth="1"/>
    <col min="6371" max="6371" width="12.44140625" bestFit="1" customWidth="1"/>
    <col min="6372" max="6372" width="12.33203125" bestFit="1" customWidth="1"/>
    <col min="6373" max="6373" width="16" bestFit="1" customWidth="1"/>
    <col min="6374" max="6374" width="12.109375" bestFit="1" customWidth="1"/>
    <col min="6375" max="6375" width="14.109375" bestFit="1" customWidth="1"/>
    <col min="6376" max="6376" width="12" bestFit="1" customWidth="1"/>
    <col min="6377" max="6377" width="13.5546875" bestFit="1" customWidth="1"/>
    <col min="6378" max="6378" width="12.21875" bestFit="1" customWidth="1"/>
    <col min="6379" max="6379" width="10.77734375" bestFit="1" customWidth="1"/>
    <col min="6380" max="6380" width="11.88671875" bestFit="1" customWidth="1"/>
    <col min="6381" max="6381" width="17" bestFit="1" customWidth="1"/>
    <col min="6382" max="6382" width="12.33203125" bestFit="1" customWidth="1"/>
    <col min="6383" max="6383" width="12.88671875" bestFit="1" customWidth="1"/>
    <col min="6384" max="6384" width="12.77734375" bestFit="1" customWidth="1"/>
    <col min="6385" max="6385" width="12.5546875" bestFit="1" customWidth="1"/>
    <col min="6386" max="6386" width="14.33203125" bestFit="1" customWidth="1"/>
    <col min="6387" max="6387" width="15.109375" bestFit="1" customWidth="1"/>
    <col min="6388" max="6388" width="14.5546875" bestFit="1" customWidth="1"/>
    <col min="6389" max="6389" width="14.33203125" bestFit="1" customWidth="1"/>
    <col min="6390" max="6390" width="12.21875" bestFit="1" customWidth="1"/>
    <col min="6391" max="6391" width="12" bestFit="1" customWidth="1"/>
    <col min="6392" max="6392" width="13.21875" bestFit="1" customWidth="1"/>
    <col min="6393" max="6393" width="12.33203125" bestFit="1" customWidth="1"/>
    <col min="6394" max="6394" width="10.109375" bestFit="1" customWidth="1"/>
    <col min="6395" max="6395" width="13.5546875" bestFit="1" customWidth="1"/>
    <col min="6396" max="6396" width="13.77734375" bestFit="1" customWidth="1"/>
    <col min="6397" max="6397" width="13.109375" bestFit="1" customWidth="1"/>
    <col min="6398" max="6398" width="15" bestFit="1" customWidth="1"/>
    <col min="6399" max="6399" width="16" bestFit="1" customWidth="1"/>
    <col min="6400" max="6400" width="15.33203125" bestFit="1" customWidth="1"/>
    <col min="6401" max="6401" width="15.21875" bestFit="1" customWidth="1"/>
    <col min="6402" max="6402" width="14.77734375" bestFit="1" customWidth="1"/>
    <col min="6403" max="6403" width="12.109375" bestFit="1" customWidth="1"/>
    <col min="6404" max="6405" width="12.77734375" bestFit="1" customWidth="1"/>
    <col min="6406" max="6406" width="14.88671875" bestFit="1" customWidth="1"/>
    <col min="6407" max="6407" width="13.21875" bestFit="1" customWidth="1"/>
    <col min="6408" max="6408" width="11.77734375" bestFit="1" customWidth="1"/>
    <col min="6409" max="6409" width="18.21875" bestFit="1" customWidth="1"/>
    <col min="6410" max="6410" width="11.5546875" bestFit="1" customWidth="1"/>
    <col min="6411" max="6411" width="13.33203125" bestFit="1" customWidth="1"/>
    <col min="6412" max="6412" width="15.44140625" bestFit="1" customWidth="1"/>
    <col min="6413" max="6413" width="12.21875" bestFit="1" customWidth="1"/>
    <col min="6414" max="6414" width="11.44140625" bestFit="1" customWidth="1"/>
    <col min="6415" max="6415" width="13.77734375" bestFit="1" customWidth="1"/>
    <col min="6416" max="6416" width="14" bestFit="1" customWidth="1"/>
    <col min="6417" max="6417" width="13.44140625" bestFit="1" customWidth="1"/>
    <col min="6418" max="6418" width="12.21875" bestFit="1" customWidth="1"/>
    <col min="6419" max="6419" width="12.6640625" bestFit="1" customWidth="1"/>
    <col min="6420" max="6420" width="13.5546875" bestFit="1" customWidth="1"/>
    <col min="6421" max="6421" width="14.6640625" bestFit="1" customWidth="1"/>
    <col min="6422" max="6422" width="12.6640625" bestFit="1" customWidth="1"/>
    <col min="6423" max="6423" width="14.21875" bestFit="1" customWidth="1"/>
    <col min="6424" max="6424" width="16.33203125" bestFit="1" customWidth="1"/>
    <col min="6425" max="6425" width="13.44140625" bestFit="1" customWidth="1"/>
    <col min="6426" max="6426" width="14" bestFit="1" customWidth="1"/>
    <col min="6427" max="6427" width="12.44140625" bestFit="1" customWidth="1"/>
    <col min="6428" max="6428" width="11.5546875" bestFit="1" customWidth="1"/>
    <col min="6429" max="6429" width="12.21875" bestFit="1" customWidth="1"/>
    <col min="6430" max="6430" width="11.5546875" bestFit="1" customWidth="1"/>
    <col min="6431" max="6431" width="11.77734375" bestFit="1" customWidth="1"/>
    <col min="6432" max="6432" width="15.88671875" bestFit="1" customWidth="1"/>
    <col min="6433" max="6433" width="16.33203125" bestFit="1" customWidth="1"/>
    <col min="6434" max="6434" width="12.21875" bestFit="1" customWidth="1"/>
    <col min="6435" max="6435" width="12.88671875" bestFit="1" customWidth="1"/>
    <col min="6436" max="6436" width="16.21875" bestFit="1" customWidth="1"/>
    <col min="6438" max="6438" width="9.21875" bestFit="1" customWidth="1"/>
    <col min="6439" max="6439" width="11.77734375" bestFit="1" customWidth="1"/>
    <col min="6440" max="6440" width="13.77734375" bestFit="1" customWidth="1"/>
    <col min="6441" max="6441" width="12.109375" bestFit="1" customWidth="1"/>
    <col min="6442" max="6442" width="15.77734375" bestFit="1" customWidth="1"/>
    <col min="6443" max="6443" width="15.109375" bestFit="1" customWidth="1"/>
    <col min="6444" max="6444" width="14.88671875" bestFit="1" customWidth="1"/>
    <col min="6445" max="6445" width="13.44140625" bestFit="1" customWidth="1"/>
    <col min="6446" max="6446" width="15.21875" bestFit="1" customWidth="1"/>
    <col min="6447" max="6447" width="14.21875" bestFit="1" customWidth="1"/>
    <col min="6448" max="6448" width="13.6640625" bestFit="1" customWidth="1"/>
    <col min="6449" max="6449" width="14.109375" bestFit="1" customWidth="1"/>
    <col min="6450" max="6451" width="12" bestFit="1" customWidth="1"/>
    <col min="6452" max="6452" width="13.77734375" bestFit="1" customWidth="1"/>
    <col min="6453" max="6453" width="14.44140625" bestFit="1" customWidth="1"/>
    <col min="6454" max="6454" width="18.33203125" bestFit="1" customWidth="1"/>
    <col min="6455" max="6455" width="12.6640625" bestFit="1" customWidth="1"/>
    <col min="6456" max="6456" width="14.33203125" bestFit="1" customWidth="1"/>
    <col min="6457" max="6457" width="16.109375" bestFit="1" customWidth="1"/>
    <col min="6458" max="6458" width="13.109375" bestFit="1" customWidth="1"/>
    <col min="6459" max="6459" width="15.5546875" bestFit="1" customWidth="1"/>
    <col min="6460" max="6460" width="14.44140625" bestFit="1" customWidth="1"/>
    <col min="6461" max="6461" width="12.5546875" bestFit="1" customWidth="1"/>
    <col min="6462" max="6462" width="13.44140625" bestFit="1" customWidth="1"/>
    <col min="6463" max="6463" width="15.33203125" bestFit="1" customWidth="1"/>
    <col min="6464" max="6464" width="16.21875" bestFit="1" customWidth="1"/>
    <col min="6465" max="6465" width="13.21875" bestFit="1" customWidth="1"/>
    <col min="6466" max="6466" width="12.88671875" bestFit="1" customWidth="1"/>
    <col min="6467" max="6467" width="14.44140625" bestFit="1" customWidth="1"/>
    <col min="6468" max="6468" width="16.6640625" bestFit="1" customWidth="1"/>
    <col min="6469" max="6469" width="13.44140625" bestFit="1" customWidth="1"/>
    <col min="6470" max="6470" width="16.33203125" bestFit="1" customWidth="1"/>
    <col min="6471" max="6471" width="16.5546875" bestFit="1" customWidth="1"/>
    <col min="6472" max="6472" width="14" bestFit="1" customWidth="1"/>
    <col min="6473" max="6473" width="14.44140625" bestFit="1" customWidth="1"/>
    <col min="6474" max="6474" width="12.109375" bestFit="1" customWidth="1"/>
    <col min="6475" max="6475" width="15.5546875" bestFit="1" customWidth="1"/>
    <col min="6476" max="6476" width="13.33203125" bestFit="1" customWidth="1"/>
    <col min="6477" max="6477" width="14.21875" bestFit="1" customWidth="1"/>
    <col min="6478" max="6478" width="12.44140625" bestFit="1" customWidth="1"/>
    <col min="6479" max="6479" width="14.77734375" bestFit="1" customWidth="1"/>
    <col min="6480" max="6480" width="16.33203125" bestFit="1" customWidth="1"/>
    <col min="6481" max="6481" width="17.33203125" bestFit="1" customWidth="1"/>
    <col min="6482" max="6482" width="12.77734375" bestFit="1" customWidth="1"/>
    <col min="6483" max="6483" width="14.21875" bestFit="1" customWidth="1"/>
    <col min="6484" max="6484" width="11.44140625" bestFit="1" customWidth="1"/>
    <col min="6485" max="6485" width="19" bestFit="1" customWidth="1"/>
    <col min="6486" max="6486" width="13.109375" bestFit="1" customWidth="1"/>
    <col min="6487" max="6487" width="14.109375" bestFit="1" customWidth="1"/>
    <col min="6488" max="6488" width="15.33203125" bestFit="1" customWidth="1"/>
    <col min="6489" max="6489" width="11.6640625" bestFit="1" customWidth="1"/>
    <col min="6490" max="6490" width="16.6640625" bestFit="1" customWidth="1"/>
    <col min="6491" max="6491" width="13.5546875" bestFit="1" customWidth="1"/>
    <col min="6492" max="6492" width="12.77734375" bestFit="1" customWidth="1"/>
    <col min="6493" max="6493" width="12.88671875" bestFit="1" customWidth="1"/>
    <col min="6494" max="6494" width="14.109375" bestFit="1" customWidth="1"/>
    <col min="6495" max="6495" width="11.77734375" bestFit="1" customWidth="1"/>
    <col min="6496" max="6496" width="14.44140625" bestFit="1" customWidth="1"/>
    <col min="6497" max="6497" width="15.77734375" bestFit="1" customWidth="1"/>
    <col min="6498" max="6498" width="12.109375" bestFit="1" customWidth="1"/>
    <col min="6499" max="6499" width="11.33203125" bestFit="1" customWidth="1"/>
    <col min="6500" max="6500" width="15.77734375" bestFit="1" customWidth="1"/>
    <col min="6501" max="6501" width="14.5546875" bestFit="1" customWidth="1"/>
    <col min="6502" max="6502" width="13.77734375" bestFit="1" customWidth="1"/>
    <col min="6503" max="6503" width="14.5546875" bestFit="1" customWidth="1"/>
    <col min="6504" max="6504" width="17" bestFit="1" customWidth="1"/>
    <col min="6505" max="6505" width="14.33203125" bestFit="1" customWidth="1"/>
    <col min="6506" max="6506" width="12.6640625" bestFit="1" customWidth="1"/>
    <col min="6507" max="6507" width="14.44140625" bestFit="1" customWidth="1"/>
    <col min="6508" max="6508" width="14.88671875" bestFit="1" customWidth="1"/>
    <col min="6509" max="6509" width="11.88671875" bestFit="1" customWidth="1"/>
    <col min="6510" max="6510" width="14.5546875" bestFit="1" customWidth="1"/>
    <col min="6511" max="6511" width="13.6640625" bestFit="1" customWidth="1"/>
    <col min="6512" max="6512" width="14.5546875" bestFit="1" customWidth="1"/>
    <col min="6513" max="6513" width="12.44140625" bestFit="1" customWidth="1"/>
    <col min="6514" max="6514" width="13.6640625" bestFit="1" customWidth="1"/>
    <col min="6515" max="6515" width="12.44140625" bestFit="1" customWidth="1"/>
    <col min="6516" max="6516" width="12" bestFit="1" customWidth="1"/>
    <col min="6517" max="6517" width="10.88671875" bestFit="1" customWidth="1"/>
    <col min="6518" max="6518" width="11.44140625" bestFit="1" customWidth="1"/>
    <col min="6519" max="6519" width="13.21875" bestFit="1" customWidth="1"/>
    <col min="6520" max="6520" width="11.44140625" bestFit="1" customWidth="1"/>
    <col min="6521" max="6521" width="12.5546875" bestFit="1" customWidth="1"/>
    <col min="6522" max="6522" width="14.33203125" bestFit="1" customWidth="1"/>
    <col min="6523" max="6523" width="12.6640625" bestFit="1" customWidth="1"/>
    <col min="6524" max="6524" width="14.5546875" bestFit="1" customWidth="1"/>
    <col min="6525" max="6525" width="17.33203125" bestFit="1" customWidth="1"/>
    <col min="6526" max="6526" width="13.33203125" bestFit="1" customWidth="1"/>
    <col min="6527" max="6527" width="15.21875" bestFit="1" customWidth="1"/>
    <col min="6528" max="6528" width="13.33203125" bestFit="1" customWidth="1"/>
    <col min="6529" max="6529" width="14.109375" bestFit="1" customWidth="1"/>
    <col min="6530" max="6530" width="13.5546875" bestFit="1" customWidth="1"/>
    <col min="6531" max="6531" width="17.44140625" bestFit="1" customWidth="1"/>
    <col min="6532" max="6532" width="13.5546875" bestFit="1" customWidth="1"/>
    <col min="6533" max="6533" width="12.21875" bestFit="1" customWidth="1"/>
    <col min="6534" max="6534" width="12.33203125" bestFit="1" customWidth="1"/>
    <col min="6535" max="6535" width="12.6640625" bestFit="1" customWidth="1"/>
    <col min="6536" max="6537" width="14.77734375" bestFit="1" customWidth="1"/>
    <col min="6538" max="6538" width="14.109375" bestFit="1" customWidth="1"/>
    <col min="6539" max="6539" width="13.44140625" bestFit="1" customWidth="1"/>
    <col min="6540" max="6540" width="13.109375" bestFit="1" customWidth="1"/>
    <col min="6541" max="6541" width="14.5546875" bestFit="1" customWidth="1"/>
    <col min="6542" max="6542" width="14" bestFit="1" customWidth="1"/>
    <col min="6543" max="6543" width="14.21875" bestFit="1" customWidth="1"/>
    <col min="6544" max="6544" width="13.33203125" bestFit="1" customWidth="1"/>
    <col min="6545" max="6545" width="17.6640625" bestFit="1" customWidth="1"/>
    <col min="6546" max="6546" width="12.77734375" bestFit="1" customWidth="1"/>
    <col min="6547" max="6548" width="14.33203125" bestFit="1" customWidth="1"/>
    <col min="6549" max="6549" width="13.5546875" bestFit="1" customWidth="1"/>
    <col min="6550" max="6550" width="15.109375" bestFit="1" customWidth="1"/>
    <col min="6551" max="6551" width="13.88671875" bestFit="1" customWidth="1"/>
    <col min="6552" max="6552" width="13.44140625" bestFit="1" customWidth="1"/>
    <col min="6553" max="6553" width="12.5546875" bestFit="1" customWidth="1"/>
    <col min="6554" max="6554" width="13.33203125" bestFit="1" customWidth="1"/>
    <col min="6555" max="6555" width="14.33203125" bestFit="1" customWidth="1"/>
    <col min="6556" max="6556" width="14" bestFit="1" customWidth="1"/>
    <col min="6557" max="6557" width="13.5546875" bestFit="1" customWidth="1"/>
    <col min="6558" max="6558" width="12.21875" bestFit="1" customWidth="1"/>
    <col min="6559" max="6559" width="13.6640625" bestFit="1" customWidth="1"/>
    <col min="6560" max="6560" width="10.88671875" bestFit="1" customWidth="1"/>
    <col min="6561" max="6561" width="16.44140625" bestFit="1" customWidth="1"/>
    <col min="6562" max="6562" width="14.77734375" bestFit="1" customWidth="1"/>
    <col min="6563" max="6563" width="14.44140625" bestFit="1" customWidth="1"/>
    <col min="6564" max="6564" width="16.44140625" bestFit="1" customWidth="1"/>
    <col min="6565" max="6565" width="16.21875" bestFit="1" customWidth="1"/>
    <col min="6566" max="6566" width="11.77734375" bestFit="1" customWidth="1"/>
    <col min="6567" max="6567" width="11.6640625" bestFit="1" customWidth="1"/>
    <col min="6568" max="6568" width="11.44140625" bestFit="1" customWidth="1"/>
    <col min="6569" max="6569" width="14" bestFit="1" customWidth="1"/>
    <col min="6570" max="6570" width="15" bestFit="1" customWidth="1"/>
    <col min="6571" max="6571" width="14.77734375" bestFit="1" customWidth="1"/>
    <col min="6572" max="6572" width="15.77734375" bestFit="1" customWidth="1"/>
    <col min="6573" max="6573" width="15.109375" bestFit="1" customWidth="1"/>
    <col min="6574" max="6574" width="12.33203125" bestFit="1" customWidth="1"/>
    <col min="6575" max="6575" width="14.33203125" bestFit="1" customWidth="1"/>
    <col min="6576" max="6576" width="16" bestFit="1" customWidth="1"/>
    <col min="6577" max="6577" width="12" bestFit="1" customWidth="1"/>
    <col min="6578" max="6578" width="15.88671875" bestFit="1" customWidth="1"/>
    <col min="6579" max="6579" width="13.33203125" bestFit="1" customWidth="1"/>
    <col min="6580" max="6580" width="12.109375" bestFit="1" customWidth="1"/>
    <col min="6581" max="6581" width="12.77734375" bestFit="1" customWidth="1"/>
    <col min="6582" max="6582" width="12.88671875" bestFit="1" customWidth="1"/>
    <col min="6583" max="6583" width="12" bestFit="1" customWidth="1"/>
    <col min="6584" max="6584" width="11.6640625" bestFit="1" customWidth="1"/>
    <col min="6585" max="6586" width="13.77734375" bestFit="1" customWidth="1"/>
    <col min="6587" max="6587" width="15.77734375" bestFit="1" customWidth="1"/>
    <col min="6588" max="6588" width="14.5546875" bestFit="1" customWidth="1"/>
    <col min="6589" max="6589" width="14.6640625" bestFit="1" customWidth="1"/>
    <col min="6590" max="6590" width="14.44140625" bestFit="1" customWidth="1"/>
    <col min="6591" max="6591" width="16.5546875" bestFit="1" customWidth="1"/>
    <col min="6592" max="6592" width="15.21875" bestFit="1" customWidth="1"/>
    <col min="6593" max="6593" width="13.109375" bestFit="1" customWidth="1"/>
    <col min="6594" max="6594" width="15.88671875" bestFit="1" customWidth="1"/>
    <col min="6595" max="6595" width="15" bestFit="1" customWidth="1"/>
    <col min="6596" max="6596" width="11.88671875" bestFit="1" customWidth="1"/>
    <col min="6597" max="6597" width="13.88671875" bestFit="1" customWidth="1"/>
    <col min="6598" max="6599" width="14.77734375" bestFit="1" customWidth="1"/>
    <col min="6600" max="6600" width="12.88671875" bestFit="1" customWidth="1"/>
    <col min="6601" max="6601" width="12.5546875" bestFit="1" customWidth="1"/>
    <col min="6602" max="6602" width="12.77734375" bestFit="1" customWidth="1"/>
    <col min="6603" max="6603" width="15.44140625" bestFit="1" customWidth="1"/>
    <col min="6604" max="6604" width="17.5546875" bestFit="1" customWidth="1"/>
    <col min="6605" max="6605" width="13.6640625" bestFit="1" customWidth="1"/>
    <col min="6606" max="6606" width="12.44140625" bestFit="1" customWidth="1"/>
    <col min="6607" max="6607" width="13.6640625" bestFit="1" customWidth="1"/>
    <col min="6608" max="6608" width="13.44140625" bestFit="1" customWidth="1"/>
    <col min="6609" max="6609" width="12.77734375" bestFit="1" customWidth="1"/>
    <col min="6610" max="6610" width="13.6640625" bestFit="1" customWidth="1"/>
    <col min="6611" max="6611" width="16.109375" bestFit="1" customWidth="1"/>
    <col min="6612" max="6612" width="15.77734375" bestFit="1" customWidth="1"/>
    <col min="6613" max="6613" width="14" bestFit="1" customWidth="1"/>
    <col min="6614" max="6614" width="14.44140625" bestFit="1" customWidth="1"/>
    <col min="6615" max="6615" width="12.109375" bestFit="1" customWidth="1"/>
    <col min="6616" max="6616" width="12.77734375" bestFit="1" customWidth="1"/>
    <col min="6617" max="6617" width="14.77734375" bestFit="1" customWidth="1"/>
    <col min="6618" max="6618" width="11.44140625" bestFit="1" customWidth="1"/>
    <col min="6619" max="6619" width="15.33203125" bestFit="1" customWidth="1"/>
    <col min="6620" max="6620" width="12.77734375" bestFit="1" customWidth="1"/>
    <col min="6621" max="6621" width="15.77734375" bestFit="1" customWidth="1"/>
    <col min="6622" max="6622" width="12.5546875" bestFit="1" customWidth="1"/>
    <col min="6623" max="6623" width="16.21875" bestFit="1" customWidth="1"/>
    <col min="6624" max="6624" width="14.77734375" bestFit="1" customWidth="1"/>
    <col min="6625" max="6625" width="12.44140625" bestFit="1" customWidth="1"/>
    <col min="6626" max="6626" width="12.33203125" bestFit="1" customWidth="1"/>
    <col min="6627" max="6627" width="15.44140625" bestFit="1" customWidth="1"/>
    <col min="6628" max="6628" width="13.109375" bestFit="1" customWidth="1"/>
    <col min="6629" max="6629" width="12.6640625" bestFit="1" customWidth="1"/>
    <col min="6630" max="6630" width="12.5546875" bestFit="1" customWidth="1"/>
    <col min="6631" max="6631" width="13.44140625" bestFit="1" customWidth="1"/>
    <col min="6632" max="6632" width="12.33203125" bestFit="1" customWidth="1"/>
    <col min="6633" max="6633" width="16.5546875" bestFit="1" customWidth="1"/>
    <col min="6634" max="6634" width="14.88671875" bestFit="1" customWidth="1"/>
    <col min="6635" max="6635" width="15.21875" bestFit="1" customWidth="1"/>
    <col min="6636" max="6636" width="11.6640625" bestFit="1" customWidth="1"/>
    <col min="6637" max="6637" width="12.77734375" bestFit="1" customWidth="1"/>
    <col min="6638" max="6638" width="13.21875" bestFit="1" customWidth="1"/>
    <col min="6639" max="6639" width="14.33203125" bestFit="1" customWidth="1"/>
    <col min="6640" max="6640" width="13.6640625" bestFit="1" customWidth="1"/>
    <col min="6641" max="6641" width="14.33203125" bestFit="1" customWidth="1"/>
    <col min="6642" max="6642" width="14.88671875" bestFit="1" customWidth="1"/>
    <col min="6643" max="6643" width="16.109375" bestFit="1" customWidth="1"/>
    <col min="6644" max="6644" width="12.21875" bestFit="1" customWidth="1"/>
    <col min="6645" max="6645" width="16" bestFit="1" customWidth="1"/>
    <col min="6646" max="6646" width="14.33203125" bestFit="1" customWidth="1"/>
    <col min="6647" max="6647" width="13.33203125" bestFit="1" customWidth="1"/>
    <col min="6648" max="6648" width="19" bestFit="1" customWidth="1"/>
    <col min="6649" max="6649" width="15.6640625" bestFit="1" customWidth="1"/>
    <col min="6650" max="6650" width="18.88671875" bestFit="1" customWidth="1"/>
    <col min="6651" max="6651" width="15.88671875" bestFit="1" customWidth="1"/>
    <col min="6652" max="6652" width="14.109375" bestFit="1" customWidth="1"/>
    <col min="6653" max="6653" width="13.6640625" bestFit="1" customWidth="1"/>
    <col min="6654" max="6654" width="15.6640625" bestFit="1" customWidth="1"/>
    <col min="6655" max="6655" width="17.6640625" bestFit="1" customWidth="1"/>
    <col min="6656" max="6656" width="14.88671875" bestFit="1" customWidth="1"/>
    <col min="6657" max="6657" width="12.5546875" bestFit="1" customWidth="1"/>
    <col min="6658" max="6658" width="11.44140625" bestFit="1" customWidth="1"/>
    <col min="6659" max="6659" width="15" bestFit="1" customWidth="1"/>
    <col min="6660" max="6660" width="14.21875" bestFit="1" customWidth="1"/>
    <col min="6661" max="6661" width="13.77734375" bestFit="1" customWidth="1"/>
    <col min="6662" max="6662" width="15.109375" bestFit="1" customWidth="1"/>
    <col min="6663" max="6663" width="13.109375" bestFit="1" customWidth="1"/>
    <col min="6664" max="6664" width="12.5546875" bestFit="1" customWidth="1"/>
    <col min="6665" max="6665" width="13.44140625" bestFit="1" customWidth="1"/>
    <col min="6666" max="6666" width="14.21875" bestFit="1" customWidth="1"/>
    <col min="6667" max="6667" width="13.21875" bestFit="1" customWidth="1"/>
    <col min="6668" max="6668" width="13.44140625" bestFit="1" customWidth="1"/>
    <col min="6669" max="6669" width="15.77734375" bestFit="1" customWidth="1"/>
    <col min="6670" max="6670" width="12.5546875" bestFit="1" customWidth="1"/>
    <col min="6671" max="6671" width="14.88671875" bestFit="1" customWidth="1"/>
    <col min="6672" max="6672" width="13.21875" bestFit="1" customWidth="1"/>
    <col min="6673" max="6673" width="15.88671875" bestFit="1" customWidth="1"/>
    <col min="6674" max="6674" width="14.5546875" bestFit="1" customWidth="1"/>
    <col min="6675" max="6675" width="13.44140625" bestFit="1" customWidth="1"/>
    <col min="6676" max="6676" width="11.44140625" bestFit="1" customWidth="1"/>
    <col min="6677" max="6677" width="13.21875" bestFit="1" customWidth="1"/>
    <col min="6678" max="6678" width="19.33203125" bestFit="1" customWidth="1"/>
    <col min="6679" max="6679" width="16.77734375" bestFit="1" customWidth="1"/>
    <col min="6680" max="6680" width="13.5546875" bestFit="1" customWidth="1"/>
    <col min="6681" max="6681" width="15" bestFit="1" customWidth="1"/>
    <col min="6682" max="6682" width="17.21875" bestFit="1" customWidth="1"/>
    <col min="6683" max="6683" width="13.6640625" bestFit="1" customWidth="1"/>
    <col min="6684" max="6684" width="13.33203125" bestFit="1" customWidth="1"/>
    <col min="6685" max="6685" width="13.21875" bestFit="1" customWidth="1"/>
    <col min="6686" max="6686" width="13.44140625" bestFit="1" customWidth="1"/>
    <col min="6687" max="6687" width="13.21875" bestFit="1" customWidth="1"/>
    <col min="6688" max="6688" width="16" bestFit="1" customWidth="1"/>
    <col min="6689" max="6689" width="14.21875" bestFit="1" customWidth="1"/>
    <col min="6690" max="6690" width="13.44140625" bestFit="1" customWidth="1"/>
    <col min="6691" max="6691" width="18.88671875" bestFit="1" customWidth="1"/>
    <col min="6692" max="6692" width="14" bestFit="1" customWidth="1"/>
    <col min="6693" max="6693" width="14.6640625" bestFit="1" customWidth="1"/>
    <col min="6694" max="6694" width="11.5546875" bestFit="1" customWidth="1"/>
    <col min="6695" max="6695" width="11.88671875" bestFit="1" customWidth="1"/>
    <col min="6696" max="6696" width="11.44140625" bestFit="1" customWidth="1"/>
    <col min="6697" max="6697" width="13.6640625" bestFit="1" customWidth="1"/>
    <col min="6698" max="6698" width="14.5546875" bestFit="1" customWidth="1"/>
    <col min="6699" max="6699" width="11.77734375" bestFit="1" customWidth="1"/>
    <col min="6700" max="6700" width="13.109375" bestFit="1" customWidth="1"/>
    <col min="6701" max="6701" width="15.88671875" bestFit="1" customWidth="1"/>
    <col min="6702" max="6702" width="12.5546875" bestFit="1" customWidth="1"/>
    <col min="6703" max="6703" width="12.21875" bestFit="1" customWidth="1"/>
    <col min="6704" max="6705" width="10.88671875" bestFit="1" customWidth="1"/>
    <col min="6706" max="6706" width="13.5546875" bestFit="1" customWidth="1"/>
    <col min="6707" max="6707" width="15.5546875" bestFit="1" customWidth="1"/>
    <col min="6708" max="6708" width="11.109375" bestFit="1" customWidth="1"/>
    <col min="6709" max="6709" width="10.5546875" bestFit="1" customWidth="1"/>
    <col min="6710" max="6710" width="11.77734375" bestFit="1" customWidth="1"/>
    <col min="6711" max="6711" width="11.44140625" bestFit="1" customWidth="1"/>
    <col min="6712" max="6712" width="11.109375" bestFit="1" customWidth="1"/>
    <col min="6713" max="6713" width="16.77734375" bestFit="1" customWidth="1"/>
    <col min="6714" max="6714" width="13.44140625" bestFit="1" customWidth="1"/>
    <col min="6715" max="6715" width="11.6640625" bestFit="1" customWidth="1"/>
    <col min="6716" max="6716" width="13.33203125" bestFit="1" customWidth="1"/>
    <col min="6717" max="6717" width="13.109375" bestFit="1" customWidth="1"/>
    <col min="6718" max="6718" width="13.5546875" bestFit="1" customWidth="1"/>
    <col min="6719" max="6719" width="13.21875" bestFit="1" customWidth="1"/>
    <col min="6720" max="6720" width="13.109375" bestFit="1" customWidth="1"/>
    <col min="6721" max="6721" width="18.44140625" bestFit="1" customWidth="1"/>
    <col min="6722" max="6722" width="15.77734375" bestFit="1" customWidth="1"/>
    <col min="6723" max="6723" width="19.33203125" bestFit="1" customWidth="1"/>
    <col min="6724" max="6724" width="19.6640625" bestFit="1" customWidth="1"/>
    <col min="6725" max="6725" width="18.109375" bestFit="1" customWidth="1"/>
    <col min="6726" max="6726" width="20.77734375" bestFit="1" customWidth="1"/>
    <col min="6727" max="6727" width="22.5546875" bestFit="1" customWidth="1"/>
    <col min="6728" max="6728" width="17.33203125" bestFit="1" customWidth="1"/>
    <col min="6729" max="6729" width="12.6640625" bestFit="1" customWidth="1"/>
    <col min="6730" max="6730" width="13.77734375" bestFit="1" customWidth="1"/>
    <col min="6731" max="6731" width="18.88671875" bestFit="1" customWidth="1"/>
    <col min="6732" max="6732" width="14" bestFit="1" customWidth="1"/>
    <col min="6733" max="6733" width="16.33203125" bestFit="1" customWidth="1"/>
    <col min="6734" max="6734" width="20.88671875" bestFit="1" customWidth="1"/>
    <col min="6735" max="6735" width="13.77734375" bestFit="1" customWidth="1"/>
    <col min="6736" max="6736" width="9.88671875" bestFit="1" customWidth="1"/>
    <col min="6737" max="6737" width="11.6640625" bestFit="1" customWidth="1"/>
    <col min="6738" max="6738" width="11.44140625" bestFit="1" customWidth="1"/>
    <col min="6739" max="6739" width="11.77734375" bestFit="1" customWidth="1"/>
    <col min="6740" max="6740" width="15.6640625" bestFit="1" customWidth="1"/>
    <col min="6741" max="6741" width="12.5546875" bestFit="1" customWidth="1"/>
    <col min="6742" max="6742" width="16" bestFit="1" customWidth="1"/>
    <col min="6743" max="6743" width="14.33203125" bestFit="1" customWidth="1"/>
    <col min="6744" max="6744" width="13.109375" bestFit="1" customWidth="1"/>
    <col min="6745" max="6745" width="12.88671875" bestFit="1" customWidth="1"/>
    <col min="6746" max="6746" width="11.6640625" bestFit="1" customWidth="1"/>
    <col min="6747" max="6747" width="11.5546875" bestFit="1" customWidth="1"/>
    <col min="6748" max="6748" width="10.33203125" bestFit="1" customWidth="1"/>
    <col min="6749" max="6749" width="11" bestFit="1" customWidth="1"/>
    <col min="6750" max="6750" width="12.6640625" bestFit="1" customWidth="1"/>
    <col min="6751" max="6751" width="10.109375" bestFit="1" customWidth="1"/>
    <col min="6752" max="6752" width="12.5546875" bestFit="1" customWidth="1"/>
    <col min="6753" max="6753" width="10.77734375" bestFit="1" customWidth="1"/>
    <col min="6754" max="6754" width="10.6640625" bestFit="1" customWidth="1"/>
    <col min="6755" max="6755" width="10.33203125" bestFit="1" customWidth="1"/>
    <col min="6756" max="6756" width="13.109375" bestFit="1" customWidth="1"/>
    <col min="6757" max="6757" width="13.21875" bestFit="1" customWidth="1"/>
    <col min="6758" max="6758" width="11.88671875" bestFit="1" customWidth="1"/>
    <col min="6759" max="6759" width="12.88671875" bestFit="1" customWidth="1"/>
    <col min="6760" max="6760" width="15.109375" bestFit="1" customWidth="1"/>
    <col min="6761" max="6761" width="15.21875" bestFit="1" customWidth="1"/>
    <col min="6762" max="6762" width="12.44140625" bestFit="1" customWidth="1"/>
    <col min="6763" max="6763" width="12.6640625" bestFit="1" customWidth="1"/>
    <col min="6764" max="6764" width="12.33203125" bestFit="1" customWidth="1"/>
    <col min="6765" max="6765" width="13.109375" bestFit="1" customWidth="1"/>
    <col min="6766" max="6766" width="14" bestFit="1" customWidth="1"/>
    <col min="6767" max="6767" width="11.109375" bestFit="1" customWidth="1"/>
    <col min="6768" max="6768" width="12.44140625" bestFit="1" customWidth="1"/>
    <col min="6769" max="6769" width="13.109375" bestFit="1" customWidth="1"/>
    <col min="6770" max="6770" width="12" bestFit="1" customWidth="1"/>
    <col min="6771" max="6771" width="13.88671875" bestFit="1" customWidth="1"/>
    <col min="6772" max="6772" width="11.33203125" bestFit="1" customWidth="1"/>
    <col min="6773" max="6773" width="13.88671875" bestFit="1" customWidth="1"/>
    <col min="6774" max="6774" width="12.33203125" bestFit="1" customWidth="1"/>
    <col min="6775" max="6775" width="14" bestFit="1" customWidth="1"/>
    <col min="6776" max="6776" width="13.33203125" bestFit="1" customWidth="1"/>
    <col min="6777" max="6777" width="14" bestFit="1" customWidth="1"/>
    <col min="6778" max="6778" width="13.77734375" bestFit="1" customWidth="1"/>
    <col min="6779" max="6779" width="13.6640625" bestFit="1" customWidth="1"/>
    <col min="6780" max="6780" width="16.77734375" bestFit="1" customWidth="1"/>
    <col min="6781" max="6781" width="12.33203125" bestFit="1" customWidth="1"/>
    <col min="6782" max="6782" width="13.44140625" bestFit="1" customWidth="1"/>
    <col min="6783" max="6783" width="17.44140625" bestFit="1" customWidth="1"/>
    <col min="6784" max="6784" width="13.21875" bestFit="1" customWidth="1"/>
    <col min="6785" max="6785" width="13.6640625" bestFit="1" customWidth="1"/>
    <col min="6786" max="6786" width="12.44140625" bestFit="1" customWidth="1"/>
    <col min="6787" max="6787" width="14" bestFit="1" customWidth="1"/>
    <col min="6788" max="6788" width="14.44140625" bestFit="1" customWidth="1"/>
    <col min="6789" max="6789" width="14.21875" bestFit="1" customWidth="1"/>
    <col min="6790" max="6790" width="21.5546875" bestFit="1" customWidth="1"/>
    <col min="6791" max="6791" width="16.5546875" bestFit="1" customWidth="1"/>
    <col min="6792" max="6792" width="14.6640625" bestFit="1" customWidth="1"/>
    <col min="6793" max="6793" width="12.33203125" bestFit="1" customWidth="1"/>
    <col min="6794" max="6794" width="20.21875" bestFit="1" customWidth="1"/>
    <col min="6795" max="6795" width="18.88671875" bestFit="1" customWidth="1"/>
    <col min="6796" max="6796" width="16.33203125" bestFit="1" customWidth="1"/>
    <col min="6797" max="6797" width="13.88671875" bestFit="1" customWidth="1"/>
    <col min="6798" max="6798" width="18.21875" bestFit="1" customWidth="1"/>
    <col min="6799" max="6799" width="14.6640625" bestFit="1" customWidth="1"/>
    <col min="6800" max="6800" width="13.5546875" bestFit="1" customWidth="1"/>
    <col min="6801" max="6801" width="12.33203125" bestFit="1" customWidth="1"/>
    <col min="6802" max="6802" width="11.33203125" bestFit="1" customWidth="1"/>
    <col min="6803" max="6803" width="11.77734375" bestFit="1" customWidth="1"/>
    <col min="6804" max="6804" width="10.109375" bestFit="1" customWidth="1"/>
    <col min="6805" max="6805" width="10.77734375" bestFit="1" customWidth="1"/>
    <col min="6806" max="6806" width="12.109375" bestFit="1" customWidth="1"/>
    <col min="6807" max="6807" width="12.33203125" bestFit="1" customWidth="1"/>
    <col min="6808" max="6808" width="12.77734375" bestFit="1" customWidth="1"/>
    <col min="6809" max="6809" width="13.21875" bestFit="1" customWidth="1"/>
    <col min="6810" max="6810" width="11.109375" bestFit="1" customWidth="1"/>
    <col min="6811" max="6811" width="9.88671875" bestFit="1" customWidth="1"/>
    <col min="6812" max="6812" width="9.44140625" bestFit="1" customWidth="1"/>
    <col min="6813" max="6813" width="11.44140625" bestFit="1" customWidth="1"/>
    <col min="6814" max="6814" width="12.33203125" bestFit="1" customWidth="1"/>
    <col min="6815" max="6815" width="13.44140625" bestFit="1" customWidth="1"/>
    <col min="6816" max="6816" width="11.6640625" bestFit="1" customWidth="1"/>
    <col min="6817" max="6817" width="12.5546875" bestFit="1" customWidth="1"/>
    <col min="6818" max="6818" width="11.33203125" bestFit="1" customWidth="1"/>
    <col min="6819" max="6819" width="13.6640625" bestFit="1" customWidth="1"/>
    <col min="6820" max="6820" width="11.21875" bestFit="1" customWidth="1"/>
    <col min="6821" max="6821" width="11.88671875" bestFit="1" customWidth="1"/>
    <col min="6822" max="6822" width="11" bestFit="1" customWidth="1"/>
    <col min="6823" max="6823" width="15.5546875" bestFit="1" customWidth="1"/>
    <col min="6824" max="6824" width="15.21875" bestFit="1" customWidth="1"/>
    <col min="6825" max="6825" width="12.44140625" bestFit="1" customWidth="1"/>
    <col min="6826" max="6826" width="12.21875" bestFit="1" customWidth="1"/>
    <col min="6827" max="6827" width="11.33203125" bestFit="1" customWidth="1"/>
    <col min="6828" max="6828" width="13.88671875" bestFit="1" customWidth="1"/>
    <col min="6829" max="6829" width="12" bestFit="1" customWidth="1"/>
    <col min="6830" max="6831" width="14.109375" bestFit="1" customWidth="1"/>
    <col min="6832" max="6832" width="11.21875" bestFit="1" customWidth="1"/>
    <col min="6833" max="6833" width="14.109375" bestFit="1" customWidth="1"/>
    <col min="6834" max="6834" width="12" bestFit="1" customWidth="1"/>
    <col min="6835" max="6835" width="14.33203125" bestFit="1" customWidth="1"/>
    <col min="6836" max="6836" width="12.77734375" bestFit="1" customWidth="1"/>
    <col min="6837" max="6837" width="14" bestFit="1" customWidth="1"/>
    <col min="6838" max="6838" width="13.44140625" bestFit="1" customWidth="1"/>
    <col min="6839" max="6839" width="14.44140625" bestFit="1" customWidth="1"/>
    <col min="6840" max="6840" width="15.6640625" bestFit="1" customWidth="1"/>
    <col min="6841" max="6841" width="13.6640625" bestFit="1" customWidth="1"/>
    <col min="6842" max="6842" width="13.33203125" bestFit="1" customWidth="1"/>
    <col min="6843" max="6843" width="13.109375" bestFit="1" customWidth="1"/>
    <col min="6844" max="6844" width="14" bestFit="1" customWidth="1"/>
    <col min="6845" max="6845" width="15.77734375" bestFit="1" customWidth="1"/>
    <col min="6846" max="6846" width="16.44140625" bestFit="1" customWidth="1"/>
    <col min="6847" max="6847" width="11.109375" bestFit="1" customWidth="1"/>
    <col min="6848" max="6848" width="15.6640625" bestFit="1" customWidth="1"/>
    <col min="6849" max="6849" width="12.33203125" bestFit="1" customWidth="1"/>
    <col min="6850" max="6850" width="12" bestFit="1" customWidth="1"/>
    <col min="6851" max="6851" width="12.88671875" bestFit="1" customWidth="1"/>
    <col min="6852" max="6852" width="11.21875" bestFit="1" customWidth="1"/>
    <col min="6853" max="6853" width="14.5546875" bestFit="1" customWidth="1"/>
    <col min="6854" max="6854" width="12.6640625" bestFit="1" customWidth="1"/>
    <col min="6855" max="6855" width="15.109375" bestFit="1" customWidth="1"/>
    <col min="6856" max="6856" width="14" bestFit="1" customWidth="1"/>
    <col min="6857" max="6857" width="10.21875" bestFit="1" customWidth="1"/>
    <col min="6858" max="6858" width="14.6640625" bestFit="1" customWidth="1"/>
    <col min="6859" max="6859" width="13.5546875" bestFit="1" customWidth="1"/>
    <col min="6860" max="6860" width="13.33203125" bestFit="1" customWidth="1"/>
    <col min="6861" max="6861" width="17.33203125" bestFit="1" customWidth="1"/>
    <col min="6862" max="6862" width="14.21875" bestFit="1" customWidth="1"/>
    <col min="6863" max="6863" width="11.6640625" bestFit="1" customWidth="1"/>
    <col min="6864" max="6864" width="19.44140625" bestFit="1" customWidth="1"/>
    <col min="6865" max="6865" width="15.6640625" bestFit="1" customWidth="1"/>
    <col min="6866" max="6866" width="16.44140625" bestFit="1" customWidth="1"/>
    <col min="6867" max="6867" width="15.109375" bestFit="1" customWidth="1"/>
    <col min="6868" max="6868" width="12.33203125" bestFit="1" customWidth="1"/>
    <col min="6869" max="6869" width="14.88671875" bestFit="1" customWidth="1"/>
    <col min="6870" max="6870" width="13.109375" bestFit="1" customWidth="1"/>
    <col min="6871" max="6871" width="17.21875" bestFit="1" customWidth="1"/>
    <col min="6872" max="6872" width="16.109375" bestFit="1" customWidth="1"/>
    <col min="6873" max="6873" width="14.33203125" bestFit="1" customWidth="1"/>
    <col min="6874" max="6874" width="15.88671875" bestFit="1" customWidth="1"/>
    <col min="6875" max="6875" width="18.88671875" bestFit="1" customWidth="1"/>
    <col min="6876" max="6876" width="14.88671875" bestFit="1" customWidth="1"/>
    <col min="6877" max="6877" width="14.5546875" bestFit="1" customWidth="1"/>
    <col min="6878" max="6878" width="15.88671875" bestFit="1" customWidth="1"/>
    <col min="6879" max="6879" width="15" bestFit="1" customWidth="1"/>
    <col min="6880" max="6880" width="16.21875" bestFit="1" customWidth="1"/>
    <col min="6881" max="6881" width="16" bestFit="1" customWidth="1"/>
    <col min="6882" max="6882" width="12" bestFit="1" customWidth="1"/>
    <col min="6883" max="6883" width="15.88671875" bestFit="1" customWidth="1"/>
    <col min="6884" max="6884" width="13.88671875" bestFit="1" customWidth="1"/>
    <col min="6885" max="6885" width="15" bestFit="1" customWidth="1"/>
    <col min="6886" max="6886" width="15.21875" bestFit="1" customWidth="1"/>
    <col min="6887" max="6887" width="12.88671875" bestFit="1" customWidth="1"/>
    <col min="6888" max="6888" width="19.21875" bestFit="1" customWidth="1"/>
    <col min="6889" max="6889" width="15.88671875" bestFit="1" customWidth="1"/>
    <col min="6890" max="6890" width="13.21875" bestFit="1" customWidth="1"/>
    <col min="6891" max="6891" width="13.88671875" bestFit="1" customWidth="1"/>
    <col min="6892" max="6892" width="14.77734375" bestFit="1" customWidth="1"/>
    <col min="6893" max="6893" width="14.5546875" bestFit="1" customWidth="1"/>
    <col min="6894" max="6894" width="14.77734375" bestFit="1" customWidth="1"/>
    <col min="6895" max="6895" width="15.109375" bestFit="1" customWidth="1"/>
    <col min="6896" max="6896" width="17.88671875" bestFit="1" customWidth="1"/>
    <col min="6897" max="6897" width="15.88671875" bestFit="1" customWidth="1"/>
    <col min="6898" max="6898" width="14.44140625" bestFit="1" customWidth="1"/>
    <col min="6899" max="6899" width="15.33203125" bestFit="1" customWidth="1"/>
    <col min="6900" max="6900" width="14.21875" bestFit="1" customWidth="1"/>
    <col min="6901" max="6901" width="13.6640625" bestFit="1" customWidth="1"/>
    <col min="6902" max="6902" width="13.44140625" bestFit="1" customWidth="1"/>
    <col min="6903" max="6903" width="12.5546875" bestFit="1" customWidth="1"/>
    <col min="6904" max="6904" width="15.88671875" bestFit="1" customWidth="1"/>
    <col min="6905" max="6905" width="14.109375" bestFit="1" customWidth="1"/>
    <col min="6906" max="6906" width="13.5546875" bestFit="1" customWidth="1"/>
    <col min="6907" max="6907" width="15.5546875" bestFit="1" customWidth="1"/>
    <col min="6908" max="6908" width="13.88671875" bestFit="1" customWidth="1"/>
    <col min="6909" max="6909" width="15.33203125" bestFit="1" customWidth="1"/>
    <col min="6910" max="6910" width="16" bestFit="1" customWidth="1"/>
    <col min="6911" max="6911" width="12.88671875" bestFit="1" customWidth="1"/>
    <col min="6912" max="6912" width="13.21875" bestFit="1" customWidth="1"/>
    <col min="6913" max="6913" width="15.21875" bestFit="1" customWidth="1"/>
    <col min="6914" max="6914" width="14.44140625" bestFit="1" customWidth="1"/>
    <col min="6915" max="6915" width="15.77734375" bestFit="1" customWidth="1"/>
    <col min="6916" max="6916" width="13.5546875" bestFit="1" customWidth="1"/>
    <col min="6917" max="6917" width="14.21875" bestFit="1" customWidth="1"/>
    <col min="6918" max="6918" width="13.6640625" bestFit="1" customWidth="1"/>
    <col min="6919" max="6919" width="14" bestFit="1" customWidth="1"/>
    <col min="6920" max="6920" width="13.21875" bestFit="1" customWidth="1"/>
    <col min="6921" max="6921" width="11.77734375" bestFit="1" customWidth="1"/>
    <col min="6922" max="6922" width="12.44140625" bestFit="1" customWidth="1"/>
    <col min="6923" max="6923" width="12.88671875" bestFit="1" customWidth="1"/>
    <col min="6924" max="6924" width="14.6640625" bestFit="1" customWidth="1"/>
    <col min="6925" max="6925" width="12.21875" bestFit="1" customWidth="1"/>
    <col min="6926" max="6926" width="12.44140625" bestFit="1" customWidth="1"/>
    <col min="6927" max="6927" width="10" bestFit="1" customWidth="1"/>
    <col min="6928" max="6928" width="12.5546875" bestFit="1" customWidth="1"/>
    <col min="6929" max="6929" width="13.21875" bestFit="1" customWidth="1"/>
    <col min="6930" max="6930" width="12.5546875" bestFit="1" customWidth="1"/>
    <col min="6931" max="6931" width="11.77734375" bestFit="1" customWidth="1"/>
    <col min="6932" max="6932" width="13.109375" bestFit="1" customWidth="1"/>
    <col min="6933" max="6933" width="12.44140625" bestFit="1" customWidth="1"/>
    <col min="6934" max="6934" width="12" bestFit="1" customWidth="1"/>
    <col min="6935" max="6935" width="11.77734375" bestFit="1" customWidth="1"/>
    <col min="6936" max="6936" width="10.5546875" bestFit="1" customWidth="1"/>
    <col min="6937" max="6937" width="12.33203125" bestFit="1" customWidth="1"/>
    <col min="6938" max="6938" width="17.33203125" bestFit="1" customWidth="1"/>
    <col min="6939" max="6939" width="15.21875" bestFit="1" customWidth="1"/>
    <col min="6940" max="6940" width="14" bestFit="1" customWidth="1"/>
    <col min="6941" max="6941" width="11.5546875" bestFit="1" customWidth="1"/>
    <col min="6942" max="6942" width="12" bestFit="1" customWidth="1"/>
    <col min="6943" max="6943" width="12.33203125" bestFit="1" customWidth="1"/>
    <col min="6944" max="6944" width="12.6640625" bestFit="1" customWidth="1"/>
    <col min="6945" max="6945" width="12" bestFit="1" customWidth="1"/>
    <col min="6946" max="6946" width="11.88671875" bestFit="1" customWidth="1"/>
    <col min="6947" max="6947" width="14" bestFit="1" customWidth="1"/>
    <col min="6948" max="6948" width="15.88671875" bestFit="1" customWidth="1"/>
    <col min="6949" max="6949" width="10.21875" bestFit="1" customWidth="1"/>
    <col min="6950" max="6950" width="13.44140625" bestFit="1" customWidth="1"/>
    <col min="6951" max="6951" width="12.21875" bestFit="1" customWidth="1"/>
    <col min="6952" max="6952" width="10.6640625" bestFit="1" customWidth="1"/>
    <col min="6953" max="6953" width="9.6640625" bestFit="1" customWidth="1"/>
    <col min="6954" max="6954" width="12.109375" bestFit="1" customWidth="1"/>
    <col min="6955" max="6955" width="15.109375" bestFit="1" customWidth="1"/>
    <col min="6956" max="6956" width="15.21875" bestFit="1" customWidth="1"/>
    <col min="6957" max="6957" width="11.77734375" bestFit="1" customWidth="1"/>
    <col min="6958" max="6958" width="11.5546875" bestFit="1" customWidth="1"/>
    <col min="6959" max="6959" width="12" bestFit="1" customWidth="1"/>
    <col min="6960" max="6960" width="13.21875" bestFit="1" customWidth="1"/>
    <col min="6961" max="6961" width="13.88671875" bestFit="1" customWidth="1"/>
    <col min="6962" max="6962" width="12.5546875" bestFit="1" customWidth="1"/>
    <col min="6963" max="6963" width="11.88671875" bestFit="1" customWidth="1"/>
    <col min="6964" max="6964" width="14.21875" bestFit="1" customWidth="1"/>
    <col min="6965" max="6965" width="13.33203125" bestFit="1" customWidth="1"/>
    <col min="6966" max="6966" width="10.77734375" bestFit="1" customWidth="1"/>
    <col min="6967" max="6967" width="14.5546875" bestFit="1" customWidth="1"/>
    <col min="6968" max="6968" width="14.109375" bestFit="1" customWidth="1"/>
    <col min="6969" max="6969" width="12.44140625" bestFit="1" customWidth="1"/>
    <col min="6970" max="6970" width="12.5546875" bestFit="1" customWidth="1"/>
    <col min="6971" max="6971" width="10.88671875" bestFit="1" customWidth="1"/>
    <col min="6972" max="6972" width="13.21875" bestFit="1" customWidth="1"/>
    <col min="6973" max="6973" width="11.77734375" bestFit="1" customWidth="1"/>
    <col min="6974" max="6974" width="11.44140625" bestFit="1" customWidth="1"/>
    <col min="6975" max="6975" width="14.33203125" bestFit="1" customWidth="1"/>
    <col min="6976" max="6976" width="11.6640625" bestFit="1" customWidth="1"/>
    <col min="6977" max="6977" width="12.5546875" bestFit="1" customWidth="1"/>
    <col min="6978" max="6978" width="9.88671875" bestFit="1" customWidth="1"/>
    <col min="6980" max="6980" width="15" bestFit="1" customWidth="1"/>
    <col min="6981" max="6981" width="10.44140625" bestFit="1" customWidth="1"/>
    <col min="6982" max="6982" width="13.33203125" bestFit="1" customWidth="1"/>
    <col min="6983" max="6983" width="11.109375" bestFit="1" customWidth="1"/>
    <col min="6984" max="6984" width="11.77734375" bestFit="1" customWidth="1"/>
    <col min="6985" max="6985" width="11.44140625" bestFit="1" customWidth="1"/>
    <col min="6986" max="6986" width="12.77734375" bestFit="1" customWidth="1"/>
    <col min="6987" max="6987" width="14.109375" bestFit="1" customWidth="1"/>
    <col min="6988" max="6988" width="10.77734375" bestFit="1" customWidth="1"/>
    <col min="6989" max="6989" width="12" bestFit="1" customWidth="1"/>
    <col min="6990" max="6990" width="13.6640625" bestFit="1" customWidth="1"/>
    <col min="6991" max="6991" width="14" bestFit="1" customWidth="1"/>
    <col min="6992" max="6992" width="11.21875" bestFit="1" customWidth="1"/>
    <col min="6993" max="6993" width="14" bestFit="1" customWidth="1"/>
    <col min="6994" max="6994" width="11.33203125" bestFit="1" customWidth="1"/>
    <col min="6995" max="6995" width="11.6640625" bestFit="1" customWidth="1"/>
    <col min="6996" max="6996" width="11.109375" bestFit="1" customWidth="1"/>
    <col min="6997" max="6997" width="8.5546875" bestFit="1" customWidth="1"/>
    <col min="6998" max="6998" width="14.109375" bestFit="1" customWidth="1"/>
    <col min="6999" max="6999" width="11.6640625" bestFit="1" customWidth="1"/>
    <col min="7000" max="7000" width="11" bestFit="1" customWidth="1"/>
    <col min="7001" max="7001" width="10.44140625" bestFit="1" customWidth="1"/>
    <col min="7002" max="7002" width="11.6640625" bestFit="1" customWidth="1"/>
    <col min="7003" max="7003" width="10.109375" bestFit="1" customWidth="1"/>
    <col min="7004" max="7004" width="11.5546875" bestFit="1" customWidth="1"/>
    <col min="7005" max="7005" width="13.5546875" bestFit="1" customWidth="1"/>
    <col min="7006" max="7006" width="11.6640625" bestFit="1" customWidth="1"/>
    <col min="7007" max="7007" width="10.44140625" bestFit="1" customWidth="1"/>
    <col min="7008" max="7008" width="9.5546875" bestFit="1" customWidth="1"/>
    <col min="7009" max="7009" width="12.109375" bestFit="1" customWidth="1"/>
    <col min="7010" max="7010" width="9.88671875" bestFit="1" customWidth="1"/>
    <col min="7011" max="7011" width="12.44140625" bestFit="1" customWidth="1"/>
    <col min="7012" max="7012" width="14.5546875" bestFit="1" customWidth="1"/>
    <col min="7013" max="7013" width="10.77734375" bestFit="1" customWidth="1"/>
    <col min="7014" max="7014" width="10" bestFit="1" customWidth="1"/>
    <col min="7015" max="7015" width="9.6640625" bestFit="1" customWidth="1"/>
    <col min="7016" max="7017" width="12.21875" bestFit="1" customWidth="1"/>
    <col min="7018" max="7018" width="13.44140625" bestFit="1" customWidth="1"/>
    <col min="7019" max="7019" width="11.44140625" bestFit="1" customWidth="1"/>
    <col min="7020" max="7020" width="15.33203125" bestFit="1" customWidth="1"/>
    <col min="7021" max="7021" width="16.109375" bestFit="1" customWidth="1"/>
    <col min="7022" max="7022" width="13.77734375" bestFit="1" customWidth="1"/>
    <col min="7023" max="7023" width="18.21875" bestFit="1" customWidth="1"/>
    <col min="7024" max="7024" width="13.33203125" bestFit="1" customWidth="1"/>
    <col min="7025" max="7025" width="13.6640625" bestFit="1" customWidth="1"/>
    <col min="7026" max="7026" width="15.44140625" bestFit="1" customWidth="1"/>
    <col min="7027" max="7027" width="16.5546875" bestFit="1" customWidth="1"/>
    <col min="7028" max="7028" width="14.21875" bestFit="1" customWidth="1"/>
    <col min="7029" max="7029" width="14.33203125" bestFit="1" customWidth="1"/>
    <col min="7030" max="7030" width="12.21875" bestFit="1" customWidth="1"/>
    <col min="7031" max="7031" width="12.33203125" bestFit="1" customWidth="1"/>
    <col min="7032" max="7032" width="11.44140625" bestFit="1" customWidth="1"/>
    <col min="7033" max="7033" width="15" bestFit="1" customWidth="1"/>
    <col min="7034" max="7034" width="14.44140625" bestFit="1" customWidth="1"/>
    <col min="7035" max="7035" width="13.88671875" bestFit="1" customWidth="1"/>
    <col min="7036" max="7036" width="12.44140625" bestFit="1" customWidth="1"/>
    <col min="7037" max="7037" width="14.33203125" bestFit="1" customWidth="1"/>
    <col min="7038" max="7038" width="13.88671875" bestFit="1" customWidth="1"/>
    <col min="7039" max="7039" width="11.33203125" bestFit="1" customWidth="1"/>
    <col min="7040" max="7040" width="16" bestFit="1" customWidth="1"/>
    <col min="7041" max="7041" width="15" bestFit="1" customWidth="1"/>
    <col min="7042" max="7042" width="13.77734375" bestFit="1" customWidth="1"/>
    <col min="7043" max="7043" width="14.109375" bestFit="1" customWidth="1"/>
    <col min="7044" max="7044" width="12.6640625" bestFit="1" customWidth="1"/>
    <col min="7045" max="7045" width="14.44140625" bestFit="1" customWidth="1"/>
    <col min="7046" max="7046" width="15" bestFit="1" customWidth="1"/>
    <col min="7047" max="7047" width="11.88671875" bestFit="1" customWidth="1"/>
    <col min="7048" max="7048" width="12.5546875" bestFit="1" customWidth="1"/>
    <col min="7049" max="7049" width="14.5546875" bestFit="1" customWidth="1"/>
    <col min="7050" max="7050" width="12.77734375" bestFit="1" customWidth="1"/>
    <col min="7051" max="7051" width="14.21875" bestFit="1" customWidth="1"/>
    <col min="7052" max="7052" width="13.109375" bestFit="1" customWidth="1"/>
    <col min="7053" max="7053" width="12.6640625" bestFit="1" customWidth="1"/>
    <col min="7054" max="7054" width="12.77734375" bestFit="1" customWidth="1"/>
    <col min="7055" max="7055" width="13.109375" bestFit="1" customWidth="1"/>
    <col min="7056" max="7056" width="14.33203125" bestFit="1" customWidth="1"/>
    <col min="7057" max="7057" width="12.109375" bestFit="1" customWidth="1"/>
    <col min="7058" max="7058" width="15.5546875" bestFit="1" customWidth="1"/>
    <col min="7059" max="7059" width="12.33203125" bestFit="1" customWidth="1"/>
    <col min="7060" max="7060" width="12.77734375" bestFit="1" customWidth="1"/>
    <col min="7061" max="7061" width="12.33203125" bestFit="1" customWidth="1"/>
    <col min="7062" max="7062" width="13.109375" bestFit="1" customWidth="1"/>
    <col min="7063" max="7063" width="14.33203125" bestFit="1" customWidth="1"/>
    <col min="7064" max="7064" width="10.88671875" bestFit="1" customWidth="1"/>
    <col min="7065" max="7065" width="12.44140625" bestFit="1" customWidth="1"/>
    <col min="7066" max="7066" width="13.33203125" bestFit="1" customWidth="1"/>
    <col min="7067" max="7067" width="13.21875" bestFit="1" customWidth="1"/>
    <col min="7068" max="7068" width="13.6640625" bestFit="1" customWidth="1"/>
    <col min="7069" max="7069" width="14.109375" bestFit="1" customWidth="1"/>
    <col min="7070" max="7070" width="12.88671875" bestFit="1" customWidth="1"/>
    <col min="7071" max="7071" width="13.21875" bestFit="1" customWidth="1"/>
    <col min="7072" max="7072" width="14.44140625" bestFit="1" customWidth="1"/>
    <col min="7073" max="7073" width="15.6640625" bestFit="1" customWidth="1"/>
    <col min="7074" max="7074" width="16.21875" bestFit="1" customWidth="1"/>
    <col min="7075" max="7075" width="19.33203125" bestFit="1" customWidth="1"/>
    <col min="7076" max="7076" width="11.6640625" bestFit="1" customWidth="1"/>
    <col min="7077" max="7077" width="12" bestFit="1" customWidth="1"/>
    <col min="7078" max="7078" width="15.88671875" bestFit="1" customWidth="1"/>
    <col min="7079" max="7079" width="14.6640625" bestFit="1" customWidth="1"/>
    <col min="7080" max="7080" width="12.88671875" bestFit="1" customWidth="1"/>
    <col min="7081" max="7081" width="14.44140625" bestFit="1" customWidth="1"/>
    <col min="7082" max="7082" width="13.5546875" bestFit="1" customWidth="1"/>
    <col min="7083" max="7083" width="12" bestFit="1" customWidth="1"/>
    <col min="7084" max="7084" width="13.21875" bestFit="1" customWidth="1"/>
    <col min="7085" max="7085" width="12.109375" bestFit="1" customWidth="1"/>
    <col min="7086" max="7086" width="16.44140625" bestFit="1" customWidth="1"/>
    <col min="7087" max="7087" width="15.33203125" bestFit="1" customWidth="1"/>
    <col min="7088" max="7088" width="11.5546875" bestFit="1" customWidth="1"/>
    <col min="7089" max="7090" width="13.44140625" bestFit="1" customWidth="1"/>
    <col min="7091" max="7091" width="15.109375" bestFit="1" customWidth="1"/>
    <col min="7092" max="7092" width="12.109375" bestFit="1" customWidth="1"/>
    <col min="7093" max="7093" width="14.77734375" bestFit="1" customWidth="1"/>
    <col min="7094" max="7094" width="13.5546875" bestFit="1" customWidth="1"/>
    <col min="7095" max="7095" width="13.88671875" bestFit="1" customWidth="1"/>
    <col min="7096" max="7096" width="14" bestFit="1" customWidth="1"/>
    <col min="7097" max="7097" width="13.109375" bestFit="1" customWidth="1"/>
    <col min="7098" max="7098" width="12" bestFit="1" customWidth="1"/>
    <col min="7099" max="7100" width="14.109375" bestFit="1" customWidth="1"/>
    <col min="7101" max="7101" width="13.5546875" bestFit="1" customWidth="1"/>
    <col min="7102" max="7102" width="13.21875" bestFit="1" customWidth="1"/>
    <col min="7103" max="7103" width="12.77734375" bestFit="1" customWidth="1"/>
    <col min="7104" max="7104" width="12.33203125" bestFit="1" customWidth="1"/>
    <col min="7105" max="7105" width="16.6640625" bestFit="1" customWidth="1"/>
    <col min="7106" max="7106" width="12" bestFit="1" customWidth="1"/>
    <col min="7107" max="7107" width="12.21875" bestFit="1" customWidth="1"/>
    <col min="7108" max="7108" width="13.88671875" bestFit="1" customWidth="1"/>
    <col min="7109" max="7109" width="15.109375" bestFit="1" customWidth="1"/>
    <col min="7110" max="7110" width="15.6640625" bestFit="1" customWidth="1"/>
    <col min="7111" max="7111" width="12.21875" bestFit="1" customWidth="1"/>
    <col min="7112" max="7112" width="14.21875" bestFit="1" customWidth="1"/>
    <col min="7113" max="7114" width="13.6640625" bestFit="1" customWidth="1"/>
    <col min="7115" max="7115" width="14.77734375" bestFit="1" customWidth="1"/>
    <col min="7116" max="7116" width="12.33203125" bestFit="1" customWidth="1"/>
    <col min="7117" max="7117" width="14" bestFit="1" customWidth="1"/>
    <col min="7118" max="7118" width="14.77734375" bestFit="1" customWidth="1"/>
    <col min="7119" max="7119" width="16.33203125" bestFit="1" customWidth="1"/>
    <col min="7120" max="7120" width="12.88671875" bestFit="1" customWidth="1"/>
    <col min="7121" max="7121" width="11.109375" bestFit="1" customWidth="1"/>
    <col min="7122" max="7122" width="14.21875" bestFit="1" customWidth="1"/>
    <col min="7123" max="7123" width="11.77734375" bestFit="1" customWidth="1"/>
    <col min="7124" max="7124" width="12.33203125" bestFit="1" customWidth="1"/>
    <col min="7125" max="7125" width="9.109375" bestFit="1" customWidth="1"/>
    <col min="7126" max="7126" width="9.33203125" bestFit="1" customWidth="1"/>
    <col min="7127" max="7127" width="9.6640625" bestFit="1" customWidth="1"/>
    <col min="7129" max="7129" width="10.6640625" bestFit="1" customWidth="1"/>
    <col min="7130" max="7130" width="10.21875" bestFit="1" customWidth="1"/>
    <col min="7131" max="7131" width="12.6640625" bestFit="1" customWidth="1"/>
    <col min="7132" max="7132" width="9.21875" bestFit="1" customWidth="1"/>
    <col min="7133" max="7133" width="10.77734375" bestFit="1" customWidth="1"/>
    <col min="7134" max="7134" width="10.88671875" bestFit="1" customWidth="1"/>
    <col min="7135" max="7135" width="11" bestFit="1" customWidth="1"/>
    <col min="7136" max="7136" width="12.6640625" bestFit="1" customWidth="1"/>
    <col min="7137" max="7137" width="11.6640625" bestFit="1" customWidth="1"/>
    <col min="7138" max="7138" width="9.6640625" bestFit="1" customWidth="1"/>
    <col min="7139" max="7139" width="10.109375" bestFit="1" customWidth="1"/>
    <col min="7140" max="7140" width="9.88671875" bestFit="1" customWidth="1"/>
    <col min="7141" max="7141" width="10" bestFit="1" customWidth="1"/>
    <col min="7142" max="7142" width="10.6640625" bestFit="1" customWidth="1"/>
    <col min="7143" max="7143" width="9.5546875" bestFit="1" customWidth="1"/>
    <col min="7144" max="7144" width="11.44140625" bestFit="1" customWidth="1"/>
    <col min="7145" max="7145" width="11" bestFit="1" customWidth="1"/>
    <col min="7146" max="7146" width="10.44140625" bestFit="1" customWidth="1"/>
    <col min="7147" max="7147" width="10.6640625" bestFit="1" customWidth="1"/>
    <col min="7148" max="7148" width="11.44140625" bestFit="1" customWidth="1"/>
    <col min="7149" max="7149" width="10.5546875" bestFit="1" customWidth="1"/>
    <col min="7150" max="7150" width="11.21875" bestFit="1" customWidth="1"/>
    <col min="7151" max="7151" width="11.44140625" bestFit="1" customWidth="1"/>
    <col min="7152" max="7152" width="12.33203125" bestFit="1" customWidth="1"/>
    <col min="7153" max="7153" width="11.88671875" bestFit="1" customWidth="1"/>
    <col min="7154" max="7154" width="9.5546875" bestFit="1" customWidth="1"/>
    <col min="7155" max="7155" width="9.109375" bestFit="1" customWidth="1"/>
    <col min="7156" max="7156" width="11.44140625" bestFit="1" customWidth="1"/>
    <col min="7157" max="7157" width="13.6640625" bestFit="1" customWidth="1"/>
    <col min="7158" max="7158" width="9" bestFit="1" customWidth="1"/>
    <col min="7159" max="7159" width="10.109375" bestFit="1" customWidth="1"/>
    <col min="7160" max="7160" width="11.21875" bestFit="1" customWidth="1"/>
    <col min="7161" max="7161" width="10.21875" bestFit="1" customWidth="1"/>
    <col min="7162" max="7162" width="9.6640625" bestFit="1" customWidth="1"/>
    <col min="7163" max="7163" width="12.44140625" bestFit="1" customWidth="1"/>
    <col min="7164" max="7164" width="10.6640625" bestFit="1" customWidth="1"/>
    <col min="7165" max="7165" width="13.88671875" bestFit="1" customWidth="1"/>
    <col min="7166" max="7166" width="11.109375" bestFit="1" customWidth="1"/>
    <col min="7167" max="7167" width="10.44140625" bestFit="1" customWidth="1"/>
    <col min="7168" max="7168" width="10.21875" bestFit="1" customWidth="1"/>
    <col min="7169" max="7169" width="12" bestFit="1" customWidth="1"/>
    <col min="7170" max="7170" width="13.77734375" bestFit="1" customWidth="1"/>
    <col min="7171" max="7171" width="11.21875" bestFit="1" customWidth="1"/>
    <col min="7172" max="7172" width="12" bestFit="1" customWidth="1"/>
    <col min="7173" max="7173" width="10.44140625" bestFit="1" customWidth="1"/>
    <col min="7174" max="7174" width="12.21875" bestFit="1" customWidth="1"/>
    <col min="7175" max="7175" width="11.44140625" bestFit="1" customWidth="1"/>
    <col min="7176" max="7176" width="12.77734375" bestFit="1" customWidth="1"/>
    <col min="7177" max="7177" width="11.77734375" bestFit="1" customWidth="1"/>
    <col min="7178" max="7178" width="10.88671875" bestFit="1" customWidth="1"/>
    <col min="7179" max="7179" width="11.5546875" bestFit="1" customWidth="1"/>
    <col min="7180" max="7180" width="11.88671875" bestFit="1" customWidth="1"/>
    <col min="7181" max="7181" width="12.109375" bestFit="1" customWidth="1"/>
    <col min="7182" max="7182" width="11.5546875" bestFit="1" customWidth="1"/>
    <col min="7183" max="7183" width="11.77734375" bestFit="1" customWidth="1"/>
    <col min="7184" max="7185" width="10.21875" bestFit="1" customWidth="1"/>
    <col min="7186" max="7186" width="13.44140625" bestFit="1" customWidth="1"/>
    <col min="7187" max="7187" width="10" bestFit="1" customWidth="1"/>
    <col min="7188" max="7188" width="13.21875" bestFit="1" customWidth="1"/>
    <col min="7189" max="7189" width="10.5546875" bestFit="1" customWidth="1"/>
    <col min="7190" max="7190" width="12.21875" bestFit="1" customWidth="1"/>
    <col min="7191" max="7191" width="11.44140625" bestFit="1" customWidth="1"/>
    <col min="7192" max="7192" width="13.44140625" bestFit="1" customWidth="1"/>
    <col min="7193" max="7193" width="10.77734375" bestFit="1" customWidth="1"/>
    <col min="7194" max="7194" width="10.33203125" bestFit="1" customWidth="1"/>
    <col min="7195" max="7195" width="10.21875" bestFit="1" customWidth="1"/>
    <col min="7196" max="7196" width="13.88671875" bestFit="1" customWidth="1"/>
    <col min="7197" max="7197" width="10" bestFit="1" customWidth="1"/>
    <col min="7198" max="7198" width="11.21875" bestFit="1" customWidth="1"/>
    <col min="7199" max="7199" width="14.109375" bestFit="1" customWidth="1"/>
    <col min="7200" max="7200" width="11.33203125" bestFit="1" customWidth="1"/>
    <col min="7201" max="7201" width="14.77734375" bestFit="1" customWidth="1"/>
    <col min="7202" max="7202" width="14.33203125" bestFit="1" customWidth="1"/>
    <col min="7203" max="7203" width="9.6640625" bestFit="1" customWidth="1"/>
    <col min="7204" max="7204" width="11.5546875" bestFit="1" customWidth="1"/>
    <col min="7205" max="7205" width="12.109375" bestFit="1" customWidth="1"/>
    <col min="7206" max="7206" width="12.6640625" bestFit="1" customWidth="1"/>
    <col min="7207" max="7207" width="14.88671875" bestFit="1" customWidth="1"/>
    <col min="7208" max="7208" width="10.6640625" bestFit="1" customWidth="1"/>
    <col min="7209" max="7209" width="11.6640625" bestFit="1" customWidth="1"/>
    <col min="7210" max="7210" width="12.88671875" bestFit="1" customWidth="1"/>
    <col min="7211" max="7211" width="11" bestFit="1" customWidth="1"/>
    <col min="7212" max="7212" width="11.33203125" bestFit="1" customWidth="1"/>
    <col min="7213" max="7214" width="12" bestFit="1" customWidth="1"/>
    <col min="7215" max="7215" width="11.77734375" bestFit="1" customWidth="1"/>
    <col min="7216" max="7216" width="12.77734375" bestFit="1" customWidth="1"/>
    <col min="7217" max="7217" width="13.88671875" bestFit="1" customWidth="1"/>
    <col min="7218" max="7218" width="12.33203125" bestFit="1" customWidth="1"/>
    <col min="7219" max="7219" width="10.109375" bestFit="1" customWidth="1"/>
    <col min="7220" max="7220" width="10.21875" bestFit="1" customWidth="1"/>
    <col min="7221" max="7221" width="12.77734375" bestFit="1" customWidth="1"/>
    <col min="7222" max="7222" width="11.44140625" bestFit="1" customWidth="1"/>
    <col min="7223" max="7223" width="13.77734375" bestFit="1" customWidth="1"/>
    <col min="7224" max="7224" width="11.77734375" bestFit="1" customWidth="1"/>
    <col min="7225" max="7225" width="15.77734375" bestFit="1" customWidth="1"/>
    <col min="7226" max="7226" width="13.109375" bestFit="1" customWidth="1"/>
    <col min="7227" max="7227" width="17.21875" bestFit="1" customWidth="1"/>
    <col min="7228" max="7228" width="17.6640625" bestFit="1" customWidth="1"/>
    <col min="7229" max="7229" width="14.6640625" bestFit="1" customWidth="1"/>
    <col min="7230" max="7230" width="15.5546875" bestFit="1" customWidth="1"/>
    <col min="7231" max="7231" width="13.21875" bestFit="1" customWidth="1"/>
    <col min="7232" max="7232" width="10.6640625" bestFit="1" customWidth="1"/>
    <col min="7233" max="7233" width="12.6640625" bestFit="1" customWidth="1"/>
    <col min="7234" max="7234" width="12.21875" bestFit="1" customWidth="1"/>
    <col min="7235" max="7235" width="12.88671875" bestFit="1" customWidth="1"/>
    <col min="7236" max="7236" width="10.109375" bestFit="1" customWidth="1"/>
    <col min="7237" max="7237" width="11.5546875" bestFit="1" customWidth="1"/>
    <col min="7238" max="7238" width="10.6640625" bestFit="1" customWidth="1"/>
    <col min="7239" max="7239" width="15.44140625" bestFit="1" customWidth="1"/>
    <col min="7240" max="7240" width="11.88671875" bestFit="1" customWidth="1"/>
    <col min="7241" max="7241" width="11.77734375" bestFit="1" customWidth="1"/>
    <col min="7242" max="7242" width="12" bestFit="1" customWidth="1"/>
    <col min="7243" max="7243" width="10" bestFit="1" customWidth="1"/>
    <col min="7244" max="7244" width="10.88671875" bestFit="1" customWidth="1"/>
    <col min="7245" max="7245" width="13.109375" bestFit="1" customWidth="1"/>
    <col min="7246" max="7246" width="14.88671875" bestFit="1" customWidth="1"/>
    <col min="7247" max="7247" width="13.109375" bestFit="1" customWidth="1"/>
    <col min="7248" max="7248" width="11" bestFit="1" customWidth="1"/>
    <col min="7249" max="7249" width="13.6640625" bestFit="1" customWidth="1"/>
    <col min="7250" max="7250" width="11.5546875" bestFit="1" customWidth="1"/>
    <col min="7251" max="7251" width="8.44140625" bestFit="1" customWidth="1"/>
    <col min="7252" max="7252" width="16.33203125" bestFit="1" customWidth="1"/>
    <col min="7253" max="7253" width="12" bestFit="1" customWidth="1"/>
    <col min="7254" max="7254" width="15.109375" bestFit="1" customWidth="1"/>
    <col min="7255" max="7255" width="10.33203125" bestFit="1" customWidth="1"/>
    <col min="7256" max="7256" width="17.6640625" bestFit="1" customWidth="1"/>
    <col min="7257" max="7257" width="14.88671875" bestFit="1" customWidth="1"/>
    <col min="7258" max="7258" width="13.6640625" bestFit="1" customWidth="1"/>
    <col min="7259" max="7259" width="11.88671875" bestFit="1" customWidth="1"/>
    <col min="7260" max="7260" width="11.77734375" bestFit="1" customWidth="1"/>
    <col min="7261" max="7261" width="14.77734375" bestFit="1" customWidth="1"/>
    <col min="7262" max="7262" width="15.33203125" bestFit="1" customWidth="1"/>
    <col min="7263" max="7263" width="18.44140625" bestFit="1" customWidth="1"/>
    <col min="7264" max="7264" width="14.109375" bestFit="1" customWidth="1"/>
    <col min="7265" max="7265" width="15.6640625" bestFit="1" customWidth="1"/>
    <col min="7266" max="7266" width="12" bestFit="1" customWidth="1"/>
    <col min="7267" max="7267" width="17.5546875" bestFit="1" customWidth="1"/>
    <col min="7268" max="7268" width="10.5546875" bestFit="1" customWidth="1"/>
    <col min="7269" max="7269" width="16" bestFit="1" customWidth="1"/>
    <col min="7270" max="7270" width="13.5546875" bestFit="1" customWidth="1"/>
    <col min="7271" max="7271" width="10.5546875" bestFit="1" customWidth="1"/>
    <col min="7272" max="7272" width="14.109375" bestFit="1" customWidth="1"/>
    <col min="7273" max="7273" width="14.5546875" bestFit="1" customWidth="1"/>
    <col min="7274" max="7274" width="9.44140625" bestFit="1" customWidth="1"/>
    <col min="7275" max="7275" width="12.44140625" bestFit="1" customWidth="1"/>
    <col min="7276" max="7276" width="13.5546875" bestFit="1" customWidth="1"/>
    <col min="7277" max="7277" width="15.109375" bestFit="1" customWidth="1"/>
    <col min="7278" max="7278" width="14.21875" bestFit="1" customWidth="1"/>
    <col min="7279" max="7279" width="12.6640625" bestFit="1" customWidth="1"/>
    <col min="7280" max="7280" width="12.77734375" bestFit="1" customWidth="1"/>
    <col min="7281" max="7281" width="13.21875" bestFit="1" customWidth="1"/>
    <col min="7282" max="7282" width="14.6640625" bestFit="1" customWidth="1"/>
    <col min="7283" max="7283" width="12.77734375" bestFit="1" customWidth="1"/>
    <col min="7284" max="7284" width="13.6640625" bestFit="1" customWidth="1"/>
    <col min="7285" max="7285" width="13.33203125" bestFit="1" customWidth="1"/>
    <col min="7286" max="7286" width="11.77734375" bestFit="1" customWidth="1"/>
    <col min="7287" max="7287" width="14.77734375" bestFit="1" customWidth="1"/>
    <col min="7288" max="7288" width="11.44140625" bestFit="1" customWidth="1"/>
    <col min="7289" max="7289" width="11.77734375" bestFit="1" customWidth="1"/>
    <col min="7290" max="7290" width="12.88671875" bestFit="1" customWidth="1"/>
    <col min="7291" max="7291" width="11.77734375" bestFit="1" customWidth="1"/>
    <col min="7292" max="7293" width="12.44140625" bestFit="1" customWidth="1"/>
    <col min="7294" max="7294" width="12.21875" bestFit="1" customWidth="1"/>
    <col min="7295" max="7295" width="11.109375" bestFit="1" customWidth="1"/>
    <col min="7296" max="7296" width="12.33203125" bestFit="1" customWidth="1"/>
    <col min="7297" max="7297" width="13.88671875" bestFit="1" customWidth="1"/>
    <col min="7298" max="7298" width="14.21875" bestFit="1" customWidth="1"/>
    <col min="7299" max="7300" width="12.88671875" bestFit="1" customWidth="1"/>
    <col min="7301" max="7301" width="13.33203125" bestFit="1" customWidth="1"/>
    <col min="7302" max="7302" width="15.5546875" bestFit="1" customWidth="1"/>
    <col min="7303" max="7303" width="15.77734375" bestFit="1" customWidth="1"/>
    <col min="7304" max="7304" width="15" bestFit="1" customWidth="1"/>
    <col min="7305" max="7305" width="13.5546875" bestFit="1" customWidth="1"/>
    <col min="7306" max="7306" width="14.109375" bestFit="1" customWidth="1"/>
    <col min="7307" max="7307" width="12.88671875" bestFit="1" customWidth="1"/>
    <col min="7308" max="7308" width="15.109375" bestFit="1" customWidth="1"/>
    <col min="7309" max="7309" width="16.6640625" bestFit="1" customWidth="1"/>
    <col min="7310" max="7310" width="14.88671875" bestFit="1" customWidth="1"/>
    <col min="7311" max="7311" width="14.44140625" bestFit="1" customWidth="1"/>
    <col min="7312" max="7312" width="12.77734375" bestFit="1" customWidth="1"/>
    <col min="7313" max="7313" width="16.44140625" bestFit="1" customWidth="1"/>
    <col min="7314" max="7314" width="14" bestFit="1" customWidth="1"/>
    <col min="7315" max="7315" width="16.77734375" bestFit="1" customWidth="1"/>
    <col min="7316" max="7316" width="13.77734375" bestFit="1" customWidth="1"/>
    <col min="7317" max="7317" width="12.6640625" bestFit="1" customWidth="1"/>
    <col min="7318" max="7318" width="13.5546875" bestFit="1" customWidth="1"/>
    <col min="7319" max="7319" width="13.44140625" bestFit="1" customWidth="1"/>
    <col min="7320" max="7320" width="13.77734375" bestFit="1" customWidth="1"/>
    <col min="7321" max="7321" width="16.77734375" bestFit="1" customWidth="1"/>
    <col min="7322" max="7322" width="16.21875" bestFit="1" customWidth="1"/>
    <col min="7323" max="7323" width="16.88671875" bestFit="1" customWidth="1"/>
    <col min="7324" max="7324" width="14.6640625" bestFit="1" customWidth="1"/>
    <col min="7325" max="7325" width="13.109375" bestFit="1" customWidth="1"/>
    <col min="7326" max="7326" width="14.44140625" bestFit="1" customWidth="1"/>
    <col min="7327" max="7327" width="13.44140625" bestFit="1" customWidth="1"/>
    <col min="7328" max="7328" width="13.21875" bestFit="1" customWidth="1"/>
    <col min="7329" max="7329" width="15.44140625" bestFit="1" customWidth="1"/>
    <col min="7330" max="7330" width="12.21875" bestFit="1" customWidth="1"/>
    <col min="7331" max="7331" width="13.33203125" bestFit="1" customWidth="1"/>
    <col min="7332" max="7332" width="15.77734375" bestFit="1" customWidth="1"/>
    <col min="7333" max="7333" width="16.33203125" bestFit="1" customWidth="1"/>
    <col min="7334" max="7335" width="14.5546875" bestFit="1" customWidth="1"/>
    <col min="7336" max="7336" width="13.77734375" bestFit="1" customWidth="1"/>
    <col min="7337" max="7337" width="15.77734375" bestFit="1" customWidth="1"/>
    <col min="7338" max="7338" width="14.44140625" bestFit="1" customWidth="1"/>
    <col min="7339" max="7339" width="17.77734375" bestFit="1" customWidth="1"/>
    <col min="7340" max="7340" width="13.6640625" bestFit="1" customWidth="1"/>
    <col min="7341" max="7341" width="15.21875" bestFit="1" customWidth="1"/>
    <col min="7342" max="7342" width="13.5546875" bestFit="1" customWidth="1"/>
    <col min="7343" max="7343" width="12.109375" bestFit="1" customWidth="1"/>
    <col min="7344" max="7344" width="12.5546875" bestFit="1" customWidth="1"/>
    <col min="7345" max="7345" width="13.33203125" bestFit="1" customWidth="1"/>
    <col min="7346" max="7346" width="16.88671875" bestFit="1" customWidth="1"/>
    <col min="7347" max="7347" width="13.44140625" bestFit="1" customWidth="1"/>
    <col min="7348" max="7348" width="16" bestFit="1" customWidth="1"/>
    <col min="7349" max="7349" width="13.44140625" bestFit="1" customWidth="1"/>
    <col min="7350" max="7350" width="14.21875" bestFit="1" customWidth="1"/>
    <col min="7351" max="7351" width="15.21875" bestFit="1" customWidth="1"/>
    <col min="7352" max="7352" width="16.6640625" bestFit="1" customWidth="1"/>
    <col min="7353" max="7354" width="12.5546875" bestFit="1" customWidth="1"/>
    <col min="7355" max="7355" width="14.33203125" bestFit="1" customWidth="1"/>
    <col min="7356" max="7356" width="13.109375" bestFit="1" customWidth="1"/>
    <col min="7357" max="7357" width="16.5546875" bestFit="1" customWidth="1"/>
    <col min="7358" max="7358" width="16.6640625" bestFit="1" customWidth="1"/>
    <col min="7359" max="7359" width="13.77734375" bestFit="1" customWidth="1"/>
    <col min="7360" max="7360" width="13.5546875" bestFit="1" customWidth="1"/>
    <col min="7361" max="7361" width="15.44140625" bestFit="1" customWidth="1"/>
    <col min="7362" max="7362" width="14.21875" bestFit="1" customWidth="1"/>
    <col min="7363" max="7363" width="17" bestFit="1" customWidth="1"/>
    <col min="7364" max="7364" width="13.5546875" bestFit="1" customWidth="1"/>
    <col min="7365" max="7365" width="14.109375" bestFit="1" customWidth="1"/>
    <col min="7366" max="7366" width="15.77734375" bestFit="1" customWidth="1"/>
    <col min="7367" max="7367" width="14" bestFit="1" customWidth="1"/>
    <col min="7368" max="7368" width="16.5546875" bestFit="1" customWidth="1"/>
    <col min="7369" max="7369" width="15.109375" bestFit="1" customWidth="1"/>
    <col min="7370" max="7370" width="13.33203125" bestFit="1" customWidth="1"/>
    <col min="7371" max="7371" width="11.5546875" bestFit="1" customWidth="1"/>
    <col min="7372" max="7372" width="10.6640625" bestFit="1" customWidth="1"/>
    <col min="7373" max="7373" width="13.44140625" bestFit="1" customWidth="1"/>
    <col min="7374" max="7374" width="12" bestFit="1" customWidth="1"/>
    <col min="7375" max="7375" width="12.5546875" bestFit="1" customWidth="1"/>
    <col min="7376" max="7376" width="10.44140625" bestFit="1" customWidth="1"/>
    <col min="7377" max="7377" width="14.6640625" bestFit="1" customWidth="1"/>
    <col min="7378" max="7378" width="11.77734375" bestFit="1" customWidth="1"/>
    <col min="7379" max="7379" width="13.5546875" bestFit="1" customWidth="1"/>
    <col min="7380" max="7380" width="11" bestFit="1" customWidth="1"/>
    <col min="7381" max="7381" width="12.44140625" bestFit="1" customWidth="1"/>
    <col min="7382" max="7382" width="12.77734375" bestFit="1" customWidth="1"/>
    <col min="7383" max="7383" width="13.77734375" bestFit="1" customWidth="1"/>
    <col min="7384" max="7384" width="15.77734375" bestFit="1" customWidth="1"/>
    <col min="7385" max="7385" width="17.88671875" bestFit="1" customWidth="1"/>
    <col min="7386" max="7386" width="13.44140625" bestFit="1" customWidth="1"/>
    <col min="7387" max="7387" width="16.88671875" bestFit="1" customWidth="1"/>
    <col min="7388" max="7388" width="13.5546875" bestFit="1" customWidth="1"/>
    <col min="7389" max="7389" width="12.21875" bestFit="1" customWidth="1"/>
    <col min="7390" max="7390" width="11.21875" bestFit="1" customWidth="1"/>
    <col min="7391" max="7391" width="11.5546875" bestFit="1" customWidth="1"/>
    <col min="7392" max="7392" width="10.33203125" bestFit="1" customWidth="1"/>
    <col min="7393" max="7393" width="13.109375" bestFit="1" customWidth="1"/>
    <col min="7394" max="7394" width="10" bestFit="1" customWidth="1"/>
    <col min="7395" max="7395" width="11.44140625" bestFit="1" customWidth="1"/>
    <col min="7396" max="7396" width="12.33203125" bestFit="1" customWidth="1"/>
    <col min="7397" max="7397" width="11.33203125" bestFit="1" customWidth="1"/>
    <col min="7398" max="7398" width="13.44140625" bestFit="1" customWidth="1"/>
    <col min="7399" max="7399" width="11.77734375" bestFit="1" customWidth="1"/>
    <col min="7400" max="7400" width="10.77734375" bestFit="1" customWidth="1"/>
    <col min="7401" max="7402" width="12.88671875" bestFit="1" customWidth="1"/>
    <col min="7403" max="7403" width="12.33203125" bestFit="1" customWidth="1"/>
    <col min="7404" max="7404" width="16.6640625" bestFit="1" customWidth="1"/>
    <col min="7405" max="7405" width="11.109375" bestFit="1" customWidth="1"/>
    <col min="7406" max="7406" width="13.109375" bestFit="1" customWidth="1"/>
    <col min="7407" max="7407" width="12.88671875" bestFit="1" customWidth="1"/>
    <col min="7408" max="7408" width="14.88671875" bestFit="1" customWidth="1"/>
    <col min="7409" max="7409" width="15.109375" bestFit="1" customWidth="1"/>
    <col min="7410" max="7410" width="12.44140625" bestFit="1" customWidth="1"/>
    <col min="7411" max="7411" width="14.109375" bestFit="1" customWidth="1"/>
    <col min="7412" max="7412" width="16.6640625" bestFit="1" customWidth="1"/>
    <col min="7413" max="7413" width="16.44140625" bestFit="1" customWidth="1"/>
    <col min="7414" max="7414" width="12.6640625" bestFit="1" customWidth="1"/>
    <col min="7415" max="7415" width="11.5546875" bestFit="1" customWidth="1"/>
    <col min="7416" max="7416" width="14.5546875" bestFit="1" customWidth="1"/>
    <col min="7417" max="7417" width="14.109375" bestFit="1" customWidth="1"/>
    <col min="7418" max="7419" width="13.5546875" bestFit="1" customWidth="1"/>
    <col min="7420" max="7420" width="12.88671875" bestFit="1" customWidth="1"/>
    <col min="7421" max="7421" width="13.21875" bestFit="1" customWidth="1"/>
    <col min="7422" max="7422" width="12.88671875" bestFit="1" customWidth="1"/>
    <col min="7423" max="7423" width="12.5546875" bestFit="1" customWidth="1"/>
    <col min="7424" max="7424" width="13.109375" bestFit="1" customWidth="1"/>
    <col min="7425" max="7425" width="12.88671875" bestFit="1" customWidth="1"/>
    <col min="7426" max="7426" width="11.5546875" bestFit="1" customWidth="1"/>
    <col min="7427" max="7427" width="13.88671875" bestFit="1" customWidth="1"/>
    <col min="7428" max="7428" width="12.44140625" bestFit="1" customWidth="1"/>
    <col min="7429" max="7429" width="15" bestFit="1" customWidth="1"/>
    <col min="7430" max="7430" width="18.5546875" bestFit="1" customWidth="1"/>
    <col min="7431" max="7432" width="12.88671875" bestFit="1" customWidth="1"/>
    <col min="7433" max="7433" width="15.88671875" bestFit="1" customWidth="1"/>
    <col min="7434" max="7434" width="13.44140625" bestFit="1" customWidth="1"/>
    <col min="7435" max="7435" width="13.88671875" bestFit="1" customWidth="1"/>
    <col min="7436" max="7436" width="15.5546875" bestFit="1" customWidth="1"/>
    <col min="7437" max="7437" width="12.77734375" bestFit="1" customWidth="1"/>
    <col min="7438" max="7438" width="12.44140625" bestFit="1" customWidth="1"/>
    <col min="7439" max="7439" width="12.77734375" bestFit="1" customWidth="1"/>
    <col min="7440" max="7440" width="16.6640625" bestFit="1" customWidth="1"/>
    <col min="7441" max="7441" width="14.109375" bestFit="1" customWidth="1"/>
    <col min="7442" max="7442" width="12.88671875" bestFit="1" customWidth="1"/>
    <col min="7443" max="7443" width="14.21875" bestFit="1" customWidth="1"/>
    <col min="7444" max="7444" width="14" bestFit="1" customWidth="1"/>
    <col min="7445" max="7445" width="13.5546875" bestFit="1" customWidth="1"/>
    <col min="7446" max="7446" width="14.44140625" bestFit="1" customWidth="1"/>
    <col min="7447" max="7447" width="18.44140625" bestFit="1" customWidth="1"/>
    <col min="7448" max="7448" width="12.33203125" bestFit="1" customWidth="1"/>
    <col min="7449" max="7449" width="11.88671875" bestFit="1" customWidth="1"/>
    <col min="7450" max="7450" width="11.33203125" bestFit="1" customWidth="1"/>
    <col min="7451" max="7451" width="12" bestFit="1" customWidth="1"/>
    <col min="7452" max="7452" width="14" bestFit="1" customWidth="1"/>
    <col min="7453" max="7453" width="10.6640625" bestFit="1" customWidth="1"/>
    <col min="7454" max="7454" width="12.21875" bestFit="1" customWidth="1"/>
    <col min="7455" max="7455" width="14.77734375" bestFit="1" customWidth="1"/>
    <col min="7456" max="7457" width="13.21875" bestFit="1" customWidth="1"/>
    <col min="7458" max="7458" width="11.109375" bestFit="1" customWidth="1"/>
    <col min="7459" max="7459" width="16.44140625" bestFit="1" customWidth="1"/>
    <col min="7460" max="7460" width="12.88671875" bestFit="1" customWidth="1"/>
    <col min="7461" max="7461" width="14" bestFit="1" customWidth="1"/>
    <col min="7462" max="7462" width="13.5546875" bestFit="1" customWidth="1"/>
    <col min="7463" max="7463" width="13.33203125" bestFit="1" customWidth="1"/>
    <col min="7464" max="7464" width="12.77734375" bestFit="1" customWidth="1"/>
    <col min="7465" max="7465" width="12.88671875" bestFit="1" customWidth="1"/>
    <col min="7466" max="7466" width="15.5546875" bestFit="1" customWidth="1"/>
    <col min="7467" max="7467" width="14.33203125" bestFit="1" customWidth="1"/>
    <col min="7468" max="7468" width="14.88671875" bestFit="1" customWidth="1"/>
    <col min="7469" max="7469" width="15.5546875" bestFit="1" customWidth="1"/>
    <col min="7470" max="7470" width="15.21875" bestFit="1" customWidth="1"/>
    <col min="7471" max="7471" width="12.77734375" bestFit="1" customWidth="1"/>
    <col min="7472" max="7472" width="15.21875" bestFit="1" customWidth="1"/>
    <col min="7473" max="7473" width="11.5546875" bestFit="1" customWidth="1"/>
    <col min="7474" max="7474" width="12.5546875" bestFit="1" customWidth="1"/>
    <col min="7475" max="7475" width="14.33203125" bestFit="1" customWidth="1"/>
    <col min="7476" max="7476" width="11.77734375" bestFit="1" customWidth="1"/>
    <col min="7477" max="7477" width="13.77734375" bestFit="1" customWidth="1"/>
    <col min="7478" max="7478" width="14.109375" bestFit="1" customWidth="1"/>
    <col min="7479" max="7479" width="12.44140625" bestFit="1" customWidth="1"/>
    <col min="7480" max="7480" width="15.33203125" bestFit="1" customWidth="1"/>
    <col min="7481" max="7481" width="13.5546875" bestFit="1" customWidth="1"/>
    <col min="7482" max="7482" width="12.5546875" bestFit="1" customWidth="1"/>
    <col min="7483" max="7483" width="15.44140625" bestFit="1" customWidth="1"/>
    <col min="7484" max="7484" width="11.88671875" bestFit="1" customWidth="1"/>
    <col min="7485" max="7485" width="10.5546875" bestFit="1" customWidth="1"/>
    <col min="7486" max="7486" width="12.109375" bestFit="1" customWidth="1"/>
    <col min="7487" max="7487" width="10.88671875" bestFit="1" customWidth="1"/>
    <col min="7488" max="7488" width="14" bestFit="1" customWidth="1"/>
    <col min="7489" max="7489" width="13.6640625" bestFit="1" customWidth="1"/>
    <col min="7490" max="7490" width="11.6640625" bestFit="1" customWidth="1"/>
    <col min="7491" max="7491" width="11.33203125" bestFit="1" customWidth="1"/>
    <col min="7492" max="7492" width="11.5546875" bestFit="1" customWidth="1"/>
    <col min="7493" max="7493" width="10.6640625" bestFit="1" customWidth="1"/>
    <col min="7494" max="7495" width="12.5546875" bestFit="1" customWidth="1"/>
    <col min="7496" max="7496" width="9.109375" bestFit="1" customWidth="1"/>
    <col min="7497" max="7497" width="11.109375" bestFit="1" customWidth="1"/>
    <col min="7498" max="7498" width="14.77734375" bestFit="1" customWidth="1"/>
    <col min="7499" max="7499" width="11.5546875" bestFit="1" customWidth="1"/>
    <col min="7500" max="7500" width="11" bestFit="1" customWidth="1"/>
    <col min="7501" max="7501" width="10.109375" bestFit="1" customWidth="1"/>
    <col min="7502" max="7502" width="16.88671875" bestFit="1" customWidth="1"/>
    <col min="7503" max="7503" width="11.5546875" bestFit="1" customWidth="1"/>
    <col min="7504" max="7504" width="15.109375" bestFit="1" customWidth="1"/>
    <col min="7505" max="7505" width="11.77734375" bestFit="1" customWidth="1"/>
    <col min="7506" max="7506" width="12" bestFit="1" customWidth="1"/>
    <col min="7507" max="7507" width="12.33203125" bestFit="1" customWidth="1"/>
    <col min="7508" max="7508" width="13.6640625" bestFit="1" customWidth="1"/>
    <col min="7509" max="7509" width="14.5546875" bestFit="1" customWidth="1"/>
    <col min="7510" max="7510" width="15.21875" bestFit="1" customWidth="1"/>
    <col min="7511" max="7511" width="16.109375" bestFit="1" customWidth="1"/>
    <col min="7512" max="7512" width="14.5546875" bestFit="1" customWidth="1"/>
    <col min="7513" max="7513" width="11.33203125" bestFit="1" customWidth="1"/>
    <col min="7514" max="7514" width="14.44140625" bestFit="1" customWidth="1"/>
    <col min="7515" max="7515" width="11.6640625" bestFit="1" customWidth="1"/>
    <col min="7516" max="7516" width="12.5546875" bestFit="1" customWidth="1"/>
    <col min="7517" max="7517" width="11.109375" bestFit="1" customWidth="1"/>
    <col min="7518" max="7518" width="12.88671875" bestFit="1" customWidth="1"/>
    <col min="7519" max="7519" width="12.44140625" bestFit="1" customWidth="1"/>
    <col min="7520" max="7520" width="10.6640625" bestFit="1" customWidth="1"/>
    <col min="7521" max="7521" width="11.44140625" bestFit="1" customWidth="1"/>
    <col min="7522" max="7522" width="12.77734375" bestFit="1" customWidth="1"/>
    <col min="7523" max="7523" width="12.6640625" bestFit="1" customWidth="1"/>
    <col min="7524" max="7524" width="15.33203125" bestFit="1" customWidth="1"/>
    <col min="7525" max="7525" width="11.77734375" bestFit="1" customWidth="1"/>
    <col min="7526" max="7526" width="16.21875" bestFit="1" customWidth="1"/>
    <col min="7527" max="7527" width="13.21875" bestFit="1" customWidth="1"/>
    <col min="7528" max="7528" width="11.5546875" bestFit="1" customWidth="1"/>
    <col min="7529" max="7529" width="14.109375" bestFit="1" customWidth="1"/>
    <col min="7530" max="7530" width="10.44140625" bestFit="1" customWidth="1"/>
    <col min="7531" max="7531" width="14.21875" bestFit="1" customWidth="1"/>
    <col min="7532" max="7532" width="14.109375" bestFit="1" customWidth="1"/>
    <col min="7533" max="7533" width="12.5546875" bestFit="1" customWidth="1"/>
    <col min="7534" max="7534" width="13.77734375" bestFit="1" customWidth="1"/>
    <col min="7535" max="7535" width="15" bestFit="1" customWidth="1"/>
    <col min="7536" max="7536" width="14.33203125" bestFit="1" customWidth="1"/>
    <col min="7537" max="7537" width="12.44140625" bestFit="1" customWidth="1"/>
    <col min="7538" max="7538" width="14.6640625" bestFit="1" customWidth="1"/>
    <col min="7539" max="7540" width="11.88671875" bestFit="1" customWidth="1"/>
    <col min="7541" max="7541" width="13.109375" bestFit="1" customWidth="1"/>
    <col min="7542" max="7542" width="11.88671875" bestFit="1" customWidth="1"/>
    <col min="7543" max="7543" width="16.6640625" bestFit="1" customWidth="1"/>
    <col min="7544" max="7544" width="15.77734375" bestFit="1" customWidth="1"/>
    <col min="7545" max="7546" width="12" bestFit="1" customWidth="1"/>
    <col min="7547" max="7547" width="16" bestFit="1" customWidth="1"/>
    <col min="7548" max="7549" width="13.6640625" bestFit="1" customWidth="1"/>
    <col min="7550" max="7550" width="9.21875" bestFit="1" customWidth="1"/>
    <col min="7551" max="7551" width="12.6640625" bestFit="1" customWidth="1"/>
    <col min="7552" max="7552" width="12.5546875" bestFit="1" customWidth="1"/>
    <col min="7553" max="7553" width="13.5546875" bestFit="1" customWidth="1"/>
    <col min="7554" max="7554" width="12.109375" bestFit="1" customWidth="1"/>
    <col min="7555" max="7555" width="11.5546875" bestFit="1" customWidth="1"/>
    <col min="7556" max="7556" width="13.109375" bestFit="1" customWidth="1"/>
    <col min="7557" max="7557" width="11.44140625" bestFit="1" customWidth="1"/>
    <col min="7558" max="7558" width="14.109375" bestFit="1" customWidth="1"/>
    <col min="7559" max="7559" width="10.44140625" bestFit="1" customWidth="1"/>
    <col min="7560" max="7560" width="12.109375" bestFit="1" customWidth="1"/>
    <col min="7561" max="7561" width="14.88671875" bestFit="1" customWidth="1"/>
    <col min="7562" max="7562" width="13.33203125" bestFit="1" customWidth="1"/>
    <col min="7563" max="7563" width="10.6640625" bestFit="1" customWidth="1"/>
    <col min="7564" max="7564" width="11.77734375" bestFit="1" customWidth="1"/>
    <col min="7565" max="7565" width="11.6640625" bestFit="1" customWidth="1"/>
    <col min="7566" max="7566" width="11.33203125" bestFit="1" customWidth="1"/>
    <col min="7567" max="7567" width="16.21875" bestFit="1" customWidth="1"/>
    <col min="7568" max="7568" width="14.109375" bestFit="1" customWidth="1"/>
    <col min="7569" max="7569" width="16.33203125" bestFit="1" customWidth="1"/>
    <col min="7570" max="7570" width="15.21875" bestFit="1" customWidth="1"/>
    <col min="7571" max="7572" width="13.5546875" bestFit="1" customWidth="1"/>
    <col min="7573" max="7573" width="12.109375" bestFit="1" customWidth="1"/>
    <col min="7574" max="7574" width="13.5546875" bestFit="1" customWidth="1"/>
    <col min="7575" max="7575" width="10.77734375" bestFit="1" customWidth="1"/>
    <col min="7576" max="7577" width="13.33203125" bestFit="1" customWidth="1"/>
    <col min="7578" max="7579" width="11.6640625" bestFit="1" customWidth="1"/>
    <col min="7580" max="7580" width="12.88671875" bestFit="1" customWidth="1"/>
    <col min="7581" max="7581" width="11.88671875" bestFit="1" customWidth="1"/>
    <col min="7582" max="7582" width="13.21875" bestFit="1" customWidth="1"/>
    <col min="7583" max="7583" width="12.5546875" bestFit="1" customWidth="1"/>
    <col min="7584" max="7584" width="13.33203125" bestFit="1" customWidth="1"/>
    <col min="7585" max="7585" width="12" bestFit="1" customWidth="1"/>
    <col min="7586" max="7586" width="11.21875" bestFit="1" customWidth="1"/>
    <col min="7587" max="7587" width="12.44140625" bestFit="1" customWidth="1"/>
    <col min="7588" max="7588" width="13.88671875" bestFit="1" customWidth="1"/>
    <col min="7589" max="7589" width="11.109375" bestFit="1" customWidth="1"/>
    <col min="7590" max="7590" width="16.33203125" bestFit="1" customWidth="1"/>
    <col min="7591" max="7591" width="11.21875" bestFit="1" customWidth="1"/>
    <col min="7592" max="7592" width="15.21875" bestFit="1" customWidth="1"/>
    <col min="7593" max="7593" width="10.88671875" bestFit="1" customWidth="1"/>
    <col min="7594" max="7594" width="14.6640625" bestFit="1" customWidth="1"/>
    <col min="7595" max="7595" width="13.33203125" bestFit="1" customWidth="1"/>
    <col min="7596" max="7596" width="14.44140625" bestFit="1" customWidth="1"/>
    <col min="7597" max="7597" width="18.33203125" bestFit="1" customWidth="1"/>
    <col min="7598" max="7598" width="11.88671875" bestFit="1" customWidth="1"/>
    <col min="7599" max="7599" width="14.33203125" bestFit="1" customWidth="1"/>
    <col min="7600" max="7600" width="13.44140625" bestFit="1" customWidth="1"/>
    <col min="7601" max="7601" width="11.88671875" bestFit="1" customWidth="1"/>
    <col min="7602" max="7602" width="13.44140625" bestFit="1" customWidth="1"/>
    <col min="7603" max="7603" width="15.5546875" bestFit="1" customWidth="1"/>
    <col min="7604" max="7604" width="12" bestFit="1" customWidth="1"/>
    <col min="7605" max="7605" width="12.88671875" bestFit="1" customWidth="1"/>
    <col min="7606" max="7606" width="12.109375" bestFit="1" customWidth="1"/>
    <col min="7607" max="7607" width="12" bestFit="1" customWidth="1"/>
    <col min="7608" max="7608" width="16.6640625" bestFit="1" customWidth="1"/>
    <col min="7609" max="7609" width="12.77734375" bestFit="1" customWidth="1"/>
    <col min="7610" max="7610" width="11.77734375" bestFit="1" customWidth="1"/>
    <col min="7611" max="7611" width="14.5546875" bestFit="1" customWidth="1"/>
    <col min="7612" max="7612" width="14.44140625" bestFit="1" customWidth="1"/>
    <col min="7613" max="7613" width="12.5546875" bestFit="1" customWidth="1"/>
    <col min="7614" max="7614" width="11.44140625" bestFit="1" customWidth="1"/>
    <col min="7615" max="7615" width="11.6640625" bestFit="1" customWidth="1"/>
    <col min="7616" max="7616" width="12.33203125" bestFit="1" customWidth="1"/>
    <col min="7617" max="7617" width="13.109375" bestFit="1" customWidth="1"/>
    <col min="7618" max="7618" width="13.44140625" bestFit="1" customWidth="1"/>
    <col min="7619" max="7619" width="12" bestFit="1" customWidth="1"/>
    <col min="7620" max="7620" width="14.44140625" bestFit="1" customWidth="1"/>
    <col min="7621" max="7621" width="11.6640625" bestFit="1" customWidth="1"/>
    <col min="7622" max="7622" width="11.77734375" bestFit="1" customWidth="1"/>
    <col min="7623" max="7623" width="11" bestFit="1" customWidth="1"/>
    <col min="7624" max="7624" width="11.21875" bestFit="1" customWidth="1"/>
    <col min="7625" max="7625" width="11.33203125" bestFit="1" customWidth="1"/>
    <col min="7626" max="7626" width="14" bestFit="1" customWidth="1"/>
    <col min="7627" max="7627" width="11.88671875" bestFit="1" customWidth="1"/>
    <col min="7628" max="7629" width="9.6640625" bestFit="1" customWidth="1"/>
    <col min="7630" max="7630" width="9" bestFit="1" customWidth="1"/>
    <col min="7631" max="7631" width="9.88671875" bestFit="1" customWidth="1"/>
    <col min="7632" max="7632" width="11.109375" bestFit="1" customWidth="1"/>
    <col min="7633" max="7633" width="10.88671875" bestFit="1" customWidth="1"/>
    <col min="7634" max="7634" width="11.88671875" bestFit="1" customWidth="1"/>
    <col min="7635" max="7635" width="14.21875" bestFit="1" customWidth="1"/>
    <col min="7636" max="7636" width="9.77734375" bestFit="1" customWidth="1"/>
    <col min="7637" max="7637" width="12.88671875" bestFit="1" customWidth="1"/>
    <col min="7638" max="7638" width="14.44140625" bestFit="1" customWidth="1"/>
    <col min="7639" max="7639" width="9.88671875" bestFit="1" customWidth="1"/>
    <col min="7640" max="7640" width="10.6640625" bestFit="1" customWidth="1"/>
    <col min="7641" max="7641" width="14" bestFit="1" customWidth="1"/>
    <col min="7642" max="7642" width="11.6640625" bestFit="1" customWidth="1"/>
    <col min="7643" max="7643" width="13.21875" bestFit="1" customWidth="1"/>
    <col min="7644" max="7644" width="12.33203125" bestFit="1" customWidth="1"/>
    <col min="7645" max="7645" width="13.21875" bestFit="1" customWidth="1"/>
    <col min="7646" max="7646" width="11.88671875" bestFit="1" customWidth="1"/>
    <col min="7647" max="7647" width="11.77734375" bestFit="1" customWidth="1"/>
    <col min="7648" max="7648" width="13.33203125" bestFit="1" customWidth="1"/>
    <col min="7649" max="7649" width="12.5546875" bestFit="1" customWidth="1"/>
    <col min="7650" max="7650" width="14.6640625" bestFit="1" customWidth="1"/>
    <col min="7651" max="7651" width="12.109375" bestFit="1" customWidth="1"/>
    <col min="7652" max="7652" width="14.5546875" bestFit="1" customWidth="1"/>
    <col min="7653" max="7653" width="12.88671875" bestFit="1" customWidth="1"/>
    <col min="7654" max="7654" width="17.88671875" bestFit="1" customWidth="1"/>
    <col min="7655" max="7655" width="10.44140625" bestFit="1" customWidth="1"/>
    <col min="7656" max="7656" width="10.77734375" bestFit="1" customWidth="1"/>
    <col min="7657" max="7657" width="11.44140625" bestFit="1" customWidth="1"/>
    <col min="7658" max="7658" width="12.6640625" bestFit="1" customWidth="1"/>
    <col min="7659" max="7659" width="10.88671875" bestFit="1" customWidth="1"/>
    <col min="7660" max="7660" width="12" bestFit="1" customWidth="1"/>
    <col min="7661" max="7661" width="10.44140625" bestFit="1" customWidth="1"/>
    <col min="7662" max="7662" width="11.88671875" bestFit="1" customWidth="1"/>
    <col min="7663" max="7663" width="12.5546875" bestFit="1" customWidth="1"/>
    <col min="7664" max="7664" width="12.88671875" bestFit="1" customWidth="1"/>
    <col min="7665" max="7665" width="11.88671875" bestFit="1" customWidth="1"/>
    <col min="7666" max="7666" width="12.88671875" bestFit="1" customWidth="1"/>
    <col min="7667" max="7667" width="10.33203125" bestFit="1" customWidth="1"/>
    <col min="7668" max="7668" width="12.77734375" bestFit="1" customWidth="1"/>
    <col min="7669" max="7669" width="12.21875" bestFit="1" customWidth="1"/>
    <col min="7670" max="7670" width="14.5546875" bestFit="1" customWidth="1"/>
    <col min="7671" max="7671" width="15.44140625" bestFit="1" customWidth="1"/>
    <col min="7672" max="7672" width="12.88671875" bestFit="1" customWidth="1"/>
    <col min="7673" max="7673" width="14.33203125" bestFit="1" customWidth="1"/>
    <col min="7674" max="7674" width="11.5546875" bestFit="1" customWidth="1"/>
    <col min="7675" max="7675" width="13.21875" bestFit="1" customWidth="1"/>
    <col min="7676" max="7676" width="16.21875" bestFit="1" customWidth="1"/>
    <col min="7677" max="7677" width="12.33203125" bestFit="1" customWidth="1"/>
    <col min="7678" max="7678" width="13.77734375" bestFit="1" customWidth="1"/>
    <col min="7679" max="7679" width="9" bestFit="1" customWidth="1"/>
    <col min="7680" max="7680" width="10" bestFit="1" customWidth="1"/>
    <col min="7681" max="7681" width="13.5546875" bestFit="1" customWidth="1"/>
    <col min="7682" max="7682" width="13.77734375" bestFit="1" customWidth="1"/>
    <col min="7683" max="7683" width="11.88671875" bestFit="1" customWidth="1"/>
    <col min="7684" max="7684" width="11.109375" bestFit="1" customWidth="1"/>
    <col min="7685" max="7685" width="11.33203125" bestFit="1" customWidth="1"/>
    <col min="7686" max="7686" width="13.44140625" bestFit="1" customWidth="1"/>
    <col min="7687" max="7687" width="12.21875" bestFit="1" customWidth="1"/>
    <col min="7688" max="7688" width="16.5546875" bestFit="1" customWidth="1"/>
    <col min="7689" max="7689" width="12.5546875" bestFit="1" customWidth="1"/>
    <col min="7690" max="7690" width="15.44140625" bestFit="1" customWidth="1"/>
    <col min="7691" max="7691" width="12.77734375" bestFit="1" customWidth="1"/>
    <col min="7692" max="7692" width="14.21875" bestFit="1" customWidth="1"/>
    <col min="7693" max="7693" width="18.109375" bestFit="1" customWidth="1"/>
    <col min="7694" max="7694" width="12.109375" bestFit="1" customWidth="1"/>
    <col min="7695" max="7695" width="12.5546875" bestFit="1" customWidth="1"/>
    <col min="7696" max="7696" width="13.21875" bestFit="1" customWidth="1"/>
    <col min="7697" max="7697" width="12.88671875" bestFit="1" customWidth="1"/>
    <col min="7698" max="7698" width="13.109375" bestFit="1" customWidth="1"/>
    <col min="7700" max="7700" width="13.109375" bestFit="1" customWidth="1"/>
    <col min="7701" max="7701" width="8.109375" bestFit="1" customWidth="1"/>
    <col min="7702" max="7702" width="12" bestFit="1" customWidth="1"/>
    <col min="7703" max="7703" width="8.44140625" bestFit="1" customWidth="1"/>
    <col min="7704" max="7704" width="9.5546875" bestFit="1" customWidth="1"/>
    <col min="7705" max="7705" width="12.6640625" bestFit="1" customWidth="1"/>
    <col min="7706" max="7706" width="10" bestFit="1" customWidth="1"/>
    <col min="7707" max="7707" width="10.109375" bestFit="1" customWidth="1"/>
    <col min="7708" max="7708" width="10.77734375" bestFit="1" customWidth="1"/>
    <col min="7709" max="7709" width="11.21875" bestFit="1" customWidth="1"/>
    <col min="7710" max="7710" width="13.88671875" bestFit="1" customWidth="1"/>
    <col min="7711" max="7711" width="10.77734375" bestFit="1" customWidth="1"/>
    <col min="7712" max="7712" width="14.109375" bestFit="1" customWidth="1"/>
    <col min="7713" max="7713" width="10.5546875" bestFit="1" customWidth="1"/>
    <col min="7714" max="7714" width="12.44140625" bestFit="1" customWidth="1"/>
    <col min="7715" max="7715" width="11.88671875" bestFit="1" customWidth="1"/>
    <col min="7716" max="7716" width="12.33203125" bestFit="1" customWidth="1"/>
    <col min="7717" max="7717" width="12.44140625" bestFit="1" customWidth="1"/>
    <col min="7718" max="7718" width="14.5546875" bestFit="1" customWidth="1"/>
    <col min="7719" max="7719" width="13.44140625" bestFit="1" customWidth="1"/>
    <col min="7720" max="7720" width="11.44140625" bestFit="1" customWidth="1"/>
    <col min="7721" max="7721" width="12.6640625" bestFit="1" customWidth="1"/>
    <col min="7722" max="7722" width="12.33203125" bestFit="1" customWidth="1"/>
    <col min="7723" max="7723" width="16" bestFit="1" customWidth="1"/>
    <col min="7724" max="7724" width="12.77734375" bestFit="1" customWidth="1"/>
    <col min="7725" max="7725" width="9.77734375" bestFit="1" customWidth="1"/>
    <col min="7726" max="7726" width="10.44140625" bestFit="1" customWidth="1"/>
    <col min="7727" max="7727" width="10.109375" bestFit="1" customWidth="1"/>
    <col min="7728" max="7728" width="9.44140625" bestFit="1" customWidth="1"/>
    <col min="7729" max="7729" width="9.5546875" bestFit="1" customWidth="1"/>
    <col min="7730" max="7730" width="13.21875" bestFit="1" customWidth="1"/>
    <col min="7731" max="7731" width="10.109375" bestFit="1" customWidth="1"/>
    <col min="7732" max="7732" width="12" bestFit="1" customWidth="1"/>
    <col min="7733" max="7733" width="9.21875" bestFit="1" customWidth="1"/>
    <col min="7734" max="7734" width="11.6640625" bestFit="1" customWidth="1"/>
    <col min="7736" max="7736" width="9.5546875" bestFit="1" customWidth="1"/>
    <col min="7737" max="7737" width="13.44140625" bestFit="1" customWidth="1"/>
    <col min="7738" max="7738" width="10" bestFit="1" customWidth="1"/>
    <col min="7739" max="7739" width="11.21875" bestFit="1" customWidth="1"/>
    <col min="7740" max="7740" width="12.109375" bestFit="1" customWidth="1"/>
    <col min="7741" max="7741" width="11.5546875" bestFit="1" customWidth="1"/>
    <col min="7742" max="7742" width="12.44140625" bestFit="1" customWidth="1"/>
    <col min="7743" max="7743" width="12.77734375" bestFit="1" customWidth="1"/>
    <col min="7744" max="7744" width="11.33203125" bestFit="1" customWidth="1"/>
    <col min="7745" max="7745" width="11.109375" bestFit="1" customWidth="1"/>
    <col min="7746" max="7746" width="12.44140625" bestFit="1" customWidth="1"/>
    <col min="7747" max="7748" width="11.21875" bestFit="1" customWidth="1"/>
    <col min="7749" max="7749" width="10.44140625" bestFit="1" customWidth="1"/>
    <col min="7750" max="7750" width="10.77734375" bestFit="1" customWidth="1"/>
    <col min="7751" max="7751" width="11.77734375" bestFit="1" customWidth="1"/>
    <col min="7752" max="7752" width="11.44140625" bestFit="1" customWidth="1"/>
    <col min="7753" max="7753" width="8.77734375" bestFit="1" customWidth="1"/>
    <col min="7754" max="7754" width="11.88671875" bestFit="1" customWidth="1"/>
    <col min="7755" max="7755" width="11" bestFit="1" customWidth="1"/>
    <col min="7756" max="7756" width="11.44140625" bestFit="1" customWidth="1"/>
    <col min="7757" max="7757" width="9.6640625" bestFit="1" customWidth="1"/>
    <col min="7758" max="7758" width="10.77734375" bestFit="1" customWidth="1"/>
    <col min="7759" max="7759" width="8.21875" bestFit="1" customWidth="1"/>
    <col min="7760" max="7760" width="10.21875" bestFit="1" customWidth="1"/>
    <col min="7761" max="7761" width="9.44140625" bestFit="1" customWidth="1"/>
    <col min="7762" max="7762" width="12.6640625" bestFit="1" customWidth="1"/>
    <col min="7763" max="7763" width="10.6640625" bestFit="1" customWidth="1"/>
    <col min="7764" max="7764" width="11.6640625" bestFit="1" customWidth="1"/>
    <col min="7765" max="7765" width="10.33203125" bestFit="1" customWidth="1"/>
    <col min="7766" max="7766" width="10" bestFit="1" customWidth="1"/>
    <col min="7767" max="7767" width="15.33203125" bestFit="1" customWidth="1"/>
    <col min="7768" max="7768" width="11.6640625" bestFit="1" customWidth="1"/>
    <col min="7769" max="7769" width="13.88671875" bestFit="1" customWidth="1"/>
    <col min="7770" max="7770" width="9.44140625" bestFit="1" customWidth="1"/>
    <col min="7771" max="7771" width="13.6640625" bestFit="1" customWidth="1"/>
    <col min="7772" max="7772" width="11.33203125" bestFit="1" customWidth="1"/>
    <col min="7773" max="7773" width="11.5546875" bestFit="1" customWidth="1"/>
    <col min="7774" max="7774" width="12.33203125" bestFit="1" customWidth="1"/>
    <col min="7775" max="7775" width="10.33203125" bestFit="1" customWidth="1"/>
    <col min="7776" max="7776" width="11.77734375" bestFit="1" customWidth="1"/>
    <col min="7777" max="7777" width="9.77734375" bestFit="1" customWidth="1"/>
    <col min="7778" max="7778" width="10.77734375" bestFit="1" customWidth="1"/>
    <col min="7779" max="7779" width="13.33203125" bestFit="1" customWidth="1"/>
    <col min="7780" max="7780" width="12.109375" bestFit="1" customWidth="1"/>
    <col min="7781" max="7781" width="12.88671875" bestFit="1" customWidth="1"/>
    <col min="7782" max="7782" width="10.6640625" bestFit="1" customWidth="1"/>
    <col min="7783" max="7783" width="15.5546875" bestFit="1" customWidth="1"/>
    <col min="7784" max="7784" width="11.21875" bestFit="1" customWidth="1"/>
    <col min="7785" max="7785" width="14.44140625" bestFit="1" customWidth="1"/>
    <col min="7786" max="7786" width="16.109375" bestFit="1" customWidth="1"/>
    <col min="7787" max="7787" width="14.44140625" bestFit="1" customWidth="1"/>
    <col min="7788" max="7788" width="15.109375" bestFit="1" customWidth="1"/>
    <col min="7789" max="7789" width="15.88671875" bestFit="1" customWidth="1"/>
    <col min="7790" max="7790" width="15.33203125" bestFit="1" customWidth="1"/>
    <col min="7791" max="7791" width="12.21875" bestFit="1" customWidth="1"/>
    <col min="7792" max="7792" width="14.5546875" bestFit="1" customWidth="1"/>
    <col min="7793" max="7793" width="11.77734375" bestFit="1" customWidth="1"/>
    <col min="7794" max="7794" width="9.88671875" bestFit="1" customWidth="1"/>
    <col min="7795" max="7795" width="11.88671875" bestFit="1" customWidth="1"/>
    <col min="7796" max="7796" width="12.88671875" bestFit="1" customWidth="1"/>
    <col min="7797" max="7797" width="15" bestFit="1" customWidth="1"/>
    <col min="7798" max="7798" width="17.77734375" bestFit="1" customWidth="1"/>
    <col min="7799" max="7799" width="13.109375" bestFit="1" customWidth="1"/>
    <col min="7800" max="7800" width="19.77734375" bestFit="1" customWidth="1"/>
    <col min="7801" max="7802" width="15" bestFit="1" customWidth="1"/>
    <col min="7803" max="7803" width="14.6640625" bestFit="1" customWidth="1"/>
    <col min="7804" max="7804" width="13.5546875" bestFit="1" customWidth="1"/>
    <col min="7805" max="7805" width="16" bestFit="1" customWidth="1"/>
    <col min="7806" max="7806" width="18" bestFit="1" customWidth="1"/>
    <col min="7807" max="7807" width="17.6640625" bestFit="1" customWidth="1"/>
    <col min="7808" max="7808" width="15.109375" bestFit="1" customWidth="1"/>
    <col min="7809" max="7809" width="17.77734375" bestFit="1" customWidth="1"/>
    <col min="7810" max="7810" width="16.21875" bestFit="1" customWidth="1"/>
    <col min="7811" max="7811" width="14.6640625" bestFit="1" customWidth="1"/>
    <col min="7812" max="7812" width="15.109375" bestFit="1" customWidth="1"/>
    <col min="7813" max="7813" width="13.21875" bestFit="1" customWidth="1"/>
    <col min="7814" max="7814" width="15.109375" bestFit="1" customWidth="1"/>
    <col min="7815" max="7815" width="17.21875" bestFit="1" customWidth="1"/>
    <col min="7816" max="7816" width="15.21875" bestFit="1" customWidth="1"/>
    <col min="7817" max="7817" width="16.44140625" bestFit="1" customWidth="1"/>
    <col min="7818" max="7818" width="14" bestFit="1" customWidth="1"/>
    <col min="7819" max="7819" width="15.88671875" bestFit="1" customWidth="1"/>
    <col min="7820" max="7820" width="15.21875" bestFit="1" customWidth="1"/>
    <col min="7821" max="7821" width="16" bestFit="1" customWidth="1"/>
    <col min="7822" max="7822" width="15.5546875" bestFit="1" customWidth="1"/>
    <col min="7823" max="7823" width="14.77734375" bestFit="1" customWidth="1"/>
    <col min="7824" max="7824" width="14.21875" bestFit="1" customWidth="1"/>
    <col min="7825" max="7825" width="15.21875" bestFit="1" customWidth="1"/>
    <col min="7826" max="7826" width="16.21875" bestFit="1" customWidth="1"/>
    <col min="7827" max="7827" width="16.33203125" bestFit="1" customWidth="1"/>
    <col min="7828" max="7828" width="13.44140625" bestFit="1" customWidth="1"/>
    <col min="7829" max="7829" width="16.88671875" bestFit="1" customWidth="1"/>
    <col min="7830" max="7830" width="17.33203125" bestFit="1" customWidth="1"/>
    <col min="7831" max="7831" width="17.77734375" bestFit="1" customWidth="1"/>
    <col min="7832" max="7832" width="16.109375" bestFit="1" customWidth="1"/>
    <col min="7833" max="7833" width="15.5546875" bestFit="1" customWidth="1"/>
    <col min="7834" max="7834" width="17.5546875" bestFit="1" customWidth="1"/>
    <col min="7835" max="7835" width="14.77734375" bestFit="1" customWidth="1"/>
    <col min="7836" max="7836" width="13.5546875" bestFit="1" customWidth="1"/>
    <col min="7837" max="7837" width="14.6640625" bestFit="1" customWidth="1"/>
    <col min="7838" max="7838" width="12.44140625" bestFit="1" customWidth="1"/>
    <col min="7839" max="7839" width="17.77734375" bestFit="1" customWidth="1"/>
    <col min="7840" max="7840" width="13.5546875" bestFit="1" customWidth="1"/>
    <col min="7841" max="7841" width="12.6640625" bestFit="1" customWidth="1"/>
    <col min="7842" max="7842" width="12.5546875" bestFit="1" customWidth="1"/>
    <col min="7843" max="7843" width="13.6640625" bestFit="1" customWidth="1"/>
    <col min="7844" max="7844" width="15.44140625" bestFit="1" customWidth="1"/>
    <col min="7845" max="7845" width="14.44140625" bestFit="1" customWidth="1"/>
    <col min="7846" max="7846" width="13.88671875" bestFit="1" customWidth="1"/>
    <col min="7847" max="7847" width="14.33203125" bestFit="1" customWidth="1"/>
    <col min="7848" max="7848" width="12.88671875" bestFit="1" customWidth="1"/>
    <col min="7849" max="7849" width="13.88671875" bestFit="1" customWidth="1"/>
    <col min="7850" max="7850" width="15.109375" bestFit="1" customWidth="1"/>
    <col min="7851" max="7851" width="16" bestFit="1" customWidth="1"/>
    <col min="7852" max="7852" width="11.6640625" bestFit="1" customWidth="1"/>
    <col min="7853" max="7853" width="15.109375" bestFit="1" customWidth="1"/>
    <col min="7854" max="7854" width="14.77734375" bestFit="1" customWidth="1"/>
    <col min="7855" max="7855" width="12.88671875" bestFit="1" customWidth="1"/>
    <col min="7856" max="7856" width="14" bestFit="1" customWidth="1"/>
    <col min="7857" max="7857" width="10.44140625" bestFit="1" customWidth="1"/>
    <col min="7858" max="7858" width="12.44140625" bestFit="1" customWidth="1"/>
    <col min="7859" max="7859" width="13.33203125" bestFit="1" customWidth="1"/>
    <col min="7860" max="7860" width="11.5546875" bestFit="1" customWidth="1"/>
    <col min="7861" max="7861" width="15" bestFit="1" customWidth="1"/>
    <col min="7862" max="7862" width="17.77734375" bestFit="1" customWidth="1"/>
    <col min="7863" max="7863" width="16" bestFit="1" customWidth="1"/>
    <col min="7864" max="7864" width="11" bestFit="1" customWidth="1"/>
    <col min="7865" max="7865" width="14.109375" bestFit="1" customWidth="1"/>
    <col min="7866" max="7866" width="12.21875" bestFit="1" customWidth="1"/>
    <col min="7867" max="7867" width="16.33203125" bestFit="1" customWidth="1"/>
    <col min="7868" max="7868" width="13.109375" bestFit="1" customWidth="1"/>
    <col min="7869" max="7869" width="12.88671875" bestFit="1" customWidth="1"/>
    <col min="7870" max="7870" width="13.88671875" bestFit="1" customWidth="1"/>
    <col min="7871" max="7871" width="11.77734375" bestFit="1" customWidth="1"/>
    <col min="7872" max="7872" width="14" bestFit="1" customWidth="1"/>
    <col min="7873" max="7873" width="14.44140625" bestFit="1" customWidth="1"/>
    <col min="7874" max="7874" width="13.88671875" bestFit="1" customWidth="1"/>
    <col min="7875" max="7875" width="12.44140625" bestFit="1" customWidth="1"/>
    <col min="7876" max="7876" width="12.109375" bestFit="1" customWidth="1"/>
    <col min="7877" max="7877" width="12.21875" bestFit="1" customWidth="1"/>
    <col min="7878" max="7878" width="11.88671875" bestFit="1" customWidth="1"/>
    <col min="7879" max="7879" width="10.88671875" bestFit="1" customWidth="1"/>
    <col min="7880" max="7880" width="15" bestFit="1" customWidth="1"/>
    <col min="7881" max="7881" width="13.109375" bestFit="1" customWidth="1"/>
    <col min="7882" max="7882" width="11.21875" bestFit="1" customWidth="1"/>
    <col min="7883" max="7883" width="14.33203125" bestFit="1" customWidth="1"/>
    <col min="7884" max="7884" width="11.6640625" bestFit="1" customWidth="1"/>
    <col min="7885" max="7885" width="11.88671875" bestFit="1" customWidth="1"/>
    <col min="7886" max="7886" width="12.21875" bestFit="1" customWidth="1"/>
    <col min="7887" max="7887" width="14.109375" bestFit="1" customWidth="1"/>
    <col min="7888" max="7888" width="12" bestFit="1" customWidth="1"/>
    <col min="7889" max="7889" width="12.109375" bestFit="1" customWidth="1"/>
    <col min="7890" max="7890" width="11.21875" bestFit="1" customWidth="1"/>
    <col min="7891" max="7891" width="12.21875" bestFit="1" customWidth="1"/>
    <col min="7892" max="7892" width="10.5546875" bestFit="1" customWidth="1"/>
    <col min="7893" max="7893" width="9.77734375" bestFit="1" customWidth="1"/>
    <col min="7894" max="7894" width="9.44140625" bestFit="1" customWidth="1"/>
    <col min="7895" max="7895" width="11.44140625" bestFit="1" customWidth="1"/>
    <col min="7896" max="7896" width="9.77734375" bestFit="1" customWidth="1"/>
    <col min="7897" max="7897" width="9.5546875" bestFit="1" customWidth="1"/>
    <col min="7898" max="7898" width="8.21875" bestFit="1" customWidth="1"/>
    <col min="7899" max="7899" width="9.44140625" bestFit="1" customWidth="1"/>
    <col min="7900" max="7900" width="11.33203125" bestFit="1" customWidth="1"/>
    <col min="7901" max="7901" width="9.6640625" bestFit="1" customWidth="1"/>
    <col min="7903" max="7903" width="8.5546875" bestFit="1" customWidth="1"/>
    <col min="7904" max="7904" width="8.109375" bestFit="1" customWidth="1"/>
    <col min="7905" max="7905" width="9.88671875" bestFit="1" customWidth="1"/>
    <col min="7906" max="7906" width="10.33203125" bestFit="1" customWidth="1"/>
    <col min="7907" max="7907" width="11.6640625" bestFit="1" customWidth="1"/>
    <col min="7908" max="7908" width="9.5546875" bestFit="1" customWidth="1"/>
    <col min="7909" max="7909" width="9.88671875" bestFit="1" customWidth="1"/>
    <col min="7910" max="7910" width="10.5546875" bestFit="1" customWidth="1"/>
    <col min="7911" max="7911" width="10.88671875" bestFit="1" customWidth="1"/>
    <col min="7912" max="7912" width="11.5546875" bestFit="1" customWidth="1"/>
    <col min="7913" max="7913" width="13.6640625" bestFit="1" customWidth="1"/>
    <col min="7914" max="7914" width="10.109375" bestFit="1" customWidth="1"/>
    <col min="7915" max="7915" width="9.5546875" bestFit="1" customWidth="1"/>
    <col min="7916" max="7916" width="14" bestFit="1" customWidth="1"/>
    <col min="7917" max="7917" width="14.109375" bestFit="1" customWidth="1"/>
    <col min="7918" max="7918" width="11.21875" bestFit="1" customWidth="1"/>
    <col min="7919" max="7919" width="10.88671875" bestFit="1" customWidth="1"/>
    <col min="7920" max="7920" width="11.5546875" bestFit="1" customWidth="1"/>
    <col min="7921" max="7921" width="12.88671875" bestFit="1" customWidth="1"/>
    <col min="7922" max="7922" width="14.44140625" bestFit="1" customWidth="1"/>
    <col min="7923" max="7923" width="15.109375" bestFit="1" customWidth="1"/>
    <col min="7924" max="7924" width="14.21875" bestFit="1" customWidth="1"/>
    <col min="7925" max="7925" width="11.5546875" bestFit="1" customWidth="1"/>
    <col min="7926" max="7926" width="11.88671875" bestFit="1" customWidth="1"/>
    <col min="7927" max="7927" width="10.6640625" bestFit="1" customWidth="1"/>
    <col min="7928" max="7928" width="11.77734375" bestFit="1" customWidth="1"/>
    <col min="7929" max="7929" width="14.5546875" bestFit="1" customWidth="1"/>
    <col min="7930" max="7930" width="10.5546875" bestFit="1" customWidth="1"/>
    <col min="7931" max="7931" width="12.109375" bestFit="1" customWidth="1"/>
    <col min="7932" max="7932" width="11.21875" bestFit="1" customWidth="1"/>
    <col min="7933" max="7933" width="15.33203125" bestFit="1" customWidth="1"/>
    <col min="7934" max="7934" width="11.6640625" bestFit="1" customWidth="1"/>
    <col min="7935" max="7935" width="11" bestFit="1" customWidth="1"/>
    <col min="7936" max="7936" width="11.109375" bestFit="1" customWidth="1"/>
    <col min="7937" max="7937" width="14" bestFit="1" customWidth="1"/>
    <col min="7938" max="7938" width="11.21875" bestFit="1" customWidth="1"/>
    <col min="7939" max="7939" width="14.77734375" bestFit="1" customWidth="1"/>
    <col min="7940" max="7940" width="12.33203125" bestFit="1" customWidth="1"/>
    <col min="7941" max="7941" width="18.33203125" bestFit="1" customWidth="1"/>
    <col min="7942" max="7942" width="12.6640625" bestFit="1" customWidth="1"/>
    <col min="7943" max="7943" width="11.33203125" bestFit="1" customWidth="1"/>
    <col min="7944" max="7944" width="12.21875" bestFit="1" customWidth="1"/>
    <col min="7945" max="7945" width="12.6640625" bestFit="1" customWidth="1"/>
    <col min="7946" max="7946" width="11.5546875" bestFit="1" customWidth="1"/>
    <col min="7947" max="7947" width="9.88671875" bestFit="1" customWidth="1"/>
    <col min="7948" max="7948" width="11" bestFit="1" customWidth="1"/>
    <col min="7949" max="7949" width="9.88671875" bestFit="1" customWidth="1"/>
    <col min="7950" max="7950" width="10.88671875" bestFit="1" customWidth="1"/>
    <col min="7951" max="7951" width="12.109375" bestFit="1" customWidth="1"/>
    <col min="7952" max="7953" width="11.44140625" bestFit="1" customWidth="1"/>
    <col min="7954" max="7954" width="13.77734375" bestFit="1" customWidth="1"/>
    <col min="7955" max="7955" width="15.33203125" bestFit="1" customWidth="1"/>
    <col min="7956" max="7956" width="11.21875" bestFit="1" customWidth="1"/>
    <col min="7957" max="7957" width="12.109375" bestFit="1" customWidth="1"/>
    <col min="7958" max="7958" width="12.21875" bestFit="1" customWidth="1"/>
    <col min="7959" max="7959" width="10.88671875" bestFit="1" customWidth="1"/>
    <col min="7960" max="7960" width="15.44140625" bestFit="1" customWidth="1"/>
    <col min="7961" max="7961" width="10.44140625" bestFit="1" customWidth="1"/>
    <col min="7962" max="7962" width="10.33203125" bestFit="1" customWidth="1"/>
    <col min="7963" max="7963" width="12.5546875" bestFit="1" customWidth="1"/>
    <col min="7964" max="7964" width="9.88671875" bestFit="1" customWidth="1"/>
    <col min="7965" max="7965" width="12.33203125" bestFit="1" customWidth="1"/>
    <col min="7966" max="7966" width="12.88671875" bestFit="1" customWidth="1"/>
    <col min="7967" max="7967" width="12.5546875" bestFit="1" customWidth="1"/>
    <col min="7968" max="7968" width="14.88671875" bestFit="1" customWidth="1"/>
    <col min="7969" max="7969" width="12.5546875" bestFit="1" customWidth="1"/>
    <col min="7970" max="7970" width="10.6640625" bestFit="1" customWidth="1"/>
    <col min="7971" max="7971" width="12.33203125" bestFit="1" customWidth="1"/>
    <col min="7972" max="7972" width="11.6640625" bestFit="1" customWidth="1"/>
    <col min="7973" max="7973" width="13.6640625" bestFit="1" customWidth="1"/>
    <col min="7974" max="7974" width="16" bestFit="1" customWidth="1"/>
    <col min="7975" max="7975" width="15.77734375" bestFit="1" customWidth="1"/>
    <col min="7976" max="7976" width="13.6640625" bestFit="1" customWidth="1"/>
    <col min="7977" max="7977" width="13.5546875" bestFit="1" customWidth="1"/>
    <col min="7978" max="7978" width="11.5546875" bestFit="1" customWidth="1"/>
    <col min="7979" max="7979" width="14.21875" bestFit="1" customWidth="1"/>
    <col min="7980" max="7980" width="13.6640625" bestFit="1" customWidth="1"/>
    <col min="7981" max="7981" width="9.21875" bestFit="1" customWidth="1"/>
    <col min="7982" max="7982" width="16.33203125" bestFit="1" customWidth="1"/>
    <col min="7983" max="7983" width="10.44140625" bestFit="1" customWidth="1"/>
    <col min="7984" max="7984" width="11.5546875" bestFit="1" customWidth="1"/>
    <col min="7985" max="7985" width="10.88671875" bestFit="1" customWidth="1"/>
    <col min="7986" max="7986" width="10.5546875" bestFit="1" customWidth="1"/>
    <col min="7987" max="7987" width="12.6640625" bestFit="1" customWidth="1"/>
    <col min="7988" max="7988" width="9.5546875" bestFit="1" customWidth="1"/>
    <col min="7990" max="7990" width="17.33203125" bestFit="1" customWidth="1"/>
    <col min="7991" max="7991" width="11" bestFit="1" customWidth="1"/>
    <col min="7992" max="7992" width="12.44140625" bestFit="1" customWidth="1"/>
    <col min="7993" max="7993" width="11.5546875" bestFit="1" customWidth="1"/>
    <col min="7994" max="7994" width="10.77734375" bestFit="1" customWidth="1"/>
    <col min="7995" max="7995" width="9.21875" bestFit="1" customWidth="1"/>
    <col min="7996" max="7996" width="9.44140625" bestFit="1" customWidth="1"/>
    <col min="7997" max="7997" width="14.6640625" bestFit="1" customWidth="1"/>
    <col min="7998" max="7998" width="12.88671875" bestFit="1" customWidth="1"/>
    <col min="7999" max="7999" width="9.88671875" bestFit="1" customWidth="1"/>
    <col min="8000" max="8001" width="10.5546875" bestFit="1" customWidth="1"/>
    <col min="8002" max="8002" width="11.109375" bestFit="1" customWidth="1"/>
    <col min="8003" max="8003" width="12.21875" bestFit="1" customWidth="1"/>
    <col min="8004" max="8004" width="9.77734375" bestFit="1" customWidth="1"/>
    <col min="8005" max="8005" width="11" bestFit="1" customWidth="1"/>
    <col min="8006" max="8006" width="10.33203125" bestFit="1" customWidth="1"/>
    <col min="8007" max="8007" width="10.109375" bestFit="1" customWidth="1"/>
    <col min="8008" max="8008" width="9.5546875" bestFit="1" customWidth="1"/>
    <col min="8009" max="8009" width="9.77734375" bestFit="1" customWidth="1"/>
    <col min="8010" max="8010" width="13.109375" bestFit="1" customWidth="1"/>
    <col min="8011" max="8011" width="11.5546875" bestFit="1" customWidth="1"/>
    <col min="8012" max="8012" width="14.21875" bestFit="1" customWidth="1"/>
    <col min="8013" max="8013" width="12.77734375" bestFit="1" customWidth="1"/>
    <col min="8014" max="8014" width="10.77734375" bestFit="1" customWidth="1"/>
    <col min="8015" max="8015" width="10.44140625" bestFit="1" customWidth="1"/>
    <col min="8016" max="8016" width="12.109375" bestFit="1" customWidth="1"/>
    <col min="8017" max="8017" width="14" bestFit="1" customWidth="1"/>
    <col min="8018" max="8018" width="14.33203125" bestFit="1" customWidth="1"/>
    <col min="8019" max="8019" width="12.21875" bestFit="1" customWidth="1"/>
    <col min="8020" max="8020" width="13.33203125" bestFit="1" customWidth="1"/>
    <col min="8021" max="8021" width="10.33203125" bestFit="1" customWidth="1"/>
    <col min="8022" max="8022" width="10.77734375" bestFit="1" customWidth="1"/>
    <col min="8023" max="8023" width="9.88671875" bestFit="1" customWidth="1"/>
    <col min="8024" max="8024" width="14.44140625" bestFit="1" customWidth="1"/>
    <col min="8025" max="8025" width="9.77734375" bestFit="1" customWidth="1"/>
    <col min="8026" max="8026" width="15.33203125" bestFit="1" customWidth="1"/>
    <col min="8027" max="8027" width="13.33203125" bestFit="1" customWidth="1"/>
    <col min="8028" max="8028" width="11.44140625" bestFit="1" customWidth="1"/>
    <col min="8029" max="8029" width="10.33203125" bestFit="1" customWidth="1"/>
    <col min="8030" max="8030" width="11.44140625" bestFit="1" customWidth="1"/>
    <col min="8031" max="8031" width="11.21875" bestFit="1" customWidth="1"/>
    <col min="8032" max="8032" width="10.5546875" bestFit="1" customWidth="1"/>
    <col min="8033" max="8033" width="10.88671875" bestFit="1" customWidth="1"/>
    <col min="8034" max="8034" width="11.77734375" bestFit="1" customWidth="1"/>
    <col min="8035" max="8035" width="9.88671875" bestFit="1" customWidth="1"/>
    <col min="8036" max="8036" width="10.44140625" bestFit="1" customWidth="1"/>
    <col min="8037" max="8037" width="10" bestFit="1" customWidth="1"/>
    <col min="8038" max="8038" width="12.5546875" bestFit="1" customWidth="1"/>
    <col min="8039" max="8039" width="10.5546875" bestFit="1" customWidth="1"/>
    <col min="8040" max="8040" width="12.21875" bestFit="1" customWidth="1"/>
    <col min="8041" max="8041" width="10.5546875" bestFit="1" customWidth="1"/>
    <col min="8042" max="8042" width="14.5546875" bestFit="1" customWidth="1"/>
    <col min="8043" max="8043" width="11.88671875" bestFit="1" customWidth="1"/>
    <col min="8044" max="8044" width="10.21875" bestFit="1" customWidth="1"/>
    <col min="8045" max="8045" width="12.33203125" bestFit="1" customWidth="1"/>
    <col min="8046" max="8046" width="10.33203125" bestFit="1" customWidth="1"/>
    <col min="8047" max="8047" width="9.33203125" bestFit="1" customWidth="1"/>
    <col min="8048" max="8048" width="12.109375" bestFit="1" customWidth="1"/>
    <col min="8049" max="8049" width="13.109375" bestFit="1" customWidth="1"/>
    <col min="8050" max="8050" width="11.33203125" bestFit="1" customWidth="1"/>
    <col min="8051" max="8051" width="12.21875" bestFit="1" customWidth="1"/>
    <col min="8052" max="8052" width="11.5546875" bestFit="1" customWidth="1"/>
    <col min="8053" max="8053" width="12" bestFit="1" customWidth="1"/>
    <col min="8054" max="8054" width="11.6640625" bestFit="1" customWidth="1"/>
    <col min="8055" max="8055" width="12.21875" bestFit="1" customWidth="1"/>
    <col min="8056" max="8056" width="10.33203125" bestFit="1" customWidth="1"/>
    <col min="8057" max="8057" width="9.21875" bestFit="1" customWidth="1"/>
    <col min="8058" max="8058" width="10.109375" bestFit="1" customWidth="1"/>
    <col min="8059" max="8059" width="9.33203125" bestFit="1" customWidth="1"/>
    <col min="8060" max="8060" width="10.77734375" bestFit="1" customWidth="1"/>
    <col min="8061" max="8061" width="11.109375" bestFit="1" customWidth="1"/>
    <col min="8062" max="8062" width="11.21875" bestFit="1" customWidth="1"/>
    <col min="8063" max="8063" width="12.88671875" bestFit="1" customWidth="1"/>
    <col min="8064" max="8064" width="11.77734375" bestFit="1" customWidth="1"/>
    <col min="8065" max="8065" width="11.33203125" bestFit="1" customWidth="1"/>
    <col min="8066" max="8066" width="13.109375" bestFit="1" customWidth="1"/>
    <col min="8067" max="8067" width="14" bestFit="1" customWidth="1"/>
    <col min="8068" max="8068" width="13.33203125" bestFit="1" customWidth="1"/>
    <col min="8069" max="8069" width="12.33203125" bestFit="1" customWidth="1"/>
    <col min="8070" max="8070" width="11.6640625" bestFit="1" customWidth="1"/>
    <col min="8071" max="8071" width="13.109375" bestFit="1" customWidth="1"/>
    <col min="8072" max="8072" width="14.21875" bestFit="1" customWidth="1"/>
    <col min="8073" max="8073" width="10" bestFit="1" customWidth="1"/>
    <col min="8074" max="8074" width="11.21875" bestFit="1" customWidth="1"/>
    <col min="8075" max="8075" width="12.44140625" bestFit="1" customWidth="1"/>
    <col min="8076" max="8076" width="11.88671875" bestFit="1" customWidth="1"/>
    <col min="8077" max="8077" width="16" bestFit="1" customWidth="1"/>
    <col min="8078" max="8078" width="13.5546875" bestFit="1" customWidth="1"/>
    <col min="8079" max="8079" width="14.33203125" bestFit="1" customWidth="1"/>
    <col min="8080" max="8080" width="11.44140625" bestFit="1" customWidth="1"/>
    <col min="8081" max="8081" width="14.21875" bestFit="1" customWidth="1"/>
    <col min="8082" max="8082" width="14.88671875" bestFit="1" customWidth="1"/>
    <col min="8083" max="8083" width="14.44140625" bestFit="1" customWidth="1"/>
    <col min="8084" max="8084" width="22" bestFit="1" customWidth="1"/>
    <col min="8085" max="8085" width="16.21875" bestFit="1" customWidth="1"/>
    <col min="8086" max="8086" width="13.6640625" bestFit="1" customWidth="1"/>
    <col min="8087" max="8088" width="14.21875" bestFit="1" customWidth="1"/>
    <col min="8089" max="8089" width="15.109375" bestFit="1" customWidth="1"/>
    <col min="8090" max="8090" width="15.88671875" bestFit="1" customWidth="1"/>
    <col min="8091" max="8091" width="10.33203125" bestFit="1" customWidth="1"/>
    <col min="8092" max="8092" width="12.88671875" bestFit="1" customWidth="1"/>
    <col min="8093" max="8093" width="12.21875" bestFit="1" customWidth="1"/>
    <col min="8094" max="8094" width="14.44140625" bestFit="1" customWidth="1"/>
    <col min="8095" max="8095" width="15.77734375" bestFit="1" customWidth="1"/>
    <col min="8096" max="8096" width="16.77734375" bestFit="1" customWidth="1"/>
    <col min="8097" max="8098" width="13.33203125" bestFit="1" customWidth="1"/>
    <col min="8099" max="8099" width="15.5546875" bestFit="1" customWidth="1"/>
    <col min="8100" max="8100" width="12.5546875" bestFit="1" customWidth="1"/>
    <col min="8101" max="8101" width="15.5546875" bestFit="1" customWidth="1"/>
    <col min="8102" max="8102" width="13.5546875" bestFit="1" customWidth="1"/>
    <col min="8103" max="8103" width="16.44140625" bestFit="1" customWidth="1"/>
    <col min="8104" max="8104" width="15.5546875" bestFit="1" customWidth="1"/>
    <col min="8105" max="8105" width="14.5546875" bestFit="1" customWidth="1"/>
    <col min="8106" max="8106" width="16" bestFit="1" customWidth="1"/>
    <col min="8107" max="8107" width="13.33203125" bestFit="1" customWidth="1"/>
    <col min="8108" max="8108" width="11.88671875" bestFit="1" customWidth="1"/>
    <col min="8109" max="8109" width="12.5546875" bestFit="1" customWidth="1"/>
    <col min="8110" max="8110" width="12.21875" bestFit="1" customWidth="1"/>
    <col min="8111" max="8111" width="10.88671875" bestFit="1" customWidth="1"/>
    <col min="8112" max="8112" width="9.6640625" bestFit="1" customWidth="1"/>
    <col min="8113" max="8113" width="13.33203125" bestFit="1" customWidth="1"/>
    <col min="8114" max="8114" width="11.6640625" bestFit="1" customWidth="1"/>
    <col min="8115" max="8115" width="11.77734375" bestFit="1" customWidth="1"/>
    <col min="8116" max="8116" width="14.5546875" bestFit="1" customWidth="1"/>
    <col min="8117" max="8117" width="12" bestFit="1" customWidth="1"/>
    <col min="8118" max="8118" width="11.77734375" bestFit="1" customWidth="1"/>
    <col min="8119" max="8119" width="11.33203125" bestFit="1" customWidth="1"/>
    <col min="8120" max="8120" width="16.5546875" bestFit="1" customWidth="1"/>
    <col min="8121" max="8121" width="12.21875" bestFit="1" customWidth="1"/>
    <col min="8122" max="8122" width="11.109375" bestFit="1" customWidth="1"/>
    <col min="8123" max="8123" width="14.21875" bestFit="1" customWidth="1"/>
    <col min="8124" max="8124" width="12.6640625" bestFit="1" customWidth="1"/>
    <col min="8125" max="8125" width="13.6640625" bestFit="1" customWidth="1"/>
    <col min="8126" max="8126" width="10" bestFit="1" customWidth="1"/>
    <col min="8127" max="8127" width="10.88671875" bestFit="1" customWidth="1"/>
    <col min="8128" max="8128" width="12.44140625" bestFit="1" customWidth="1"/>
    <col min="8129" max="8129" width="10.5546875" bestFit="1" customWidth="1"/>
    <col min="8130" max="8130" width="13.109375" bestFit="1" customWidth="1"/>
    <col min="8131" max="8131" width="11.109375" bestFit="1" customWidth="1"/>
    <col min="8132" max="8132" width="13.6640625" bestFit="1" customWidth="1"/>
    <col min="8133" max="8133" width="11.5546875" bestFit="1" customWidth="1"/>
    <col min="8134" max="8134" width="11.77734375" bestFit="1" customWidth="1"/>
    <col min="8135" max="8135" width="14.21875" bestFit="1" customWidth="1"/>
    <col min="8136" max="8136" width="18.44140625" bestFit="1" customWidth="1"/>
    <col min="8137" max="8137" width="14.44140625" bestFit="1" customWidth="1"/>
    <col min="8138" max="8138" width="14.109375" bestFit="1" customWidth="1"/>
    <col min="8139" max="8139" width="13.6640625" bestFit="1" customWidth="1"/>
    <col min="8140" max="8140" width="12.109375" bestFit="1" customWidth="1"/>
    <col min="8141" max="8141" width="12.88671875" bestFit="1" customWidth="1"/>
    <col min="8142" max="8142" width="13.21875" bestFit="1" customWidth="1"/>
    <col min="8143" max="8143" width="11.88671875" bestFit="1" customWidth="1"/>
    <col min="8144" max="8144" width="15.109375" bestFit="1" customWidth="1"/>
    <col min="8145" max="8145" width="12.44140625" bestFit="1" customWidth="1"/>
    <col min="8146" max="8146" width="11.21875" bestFit="1" customWidth="1"/>
    <col min="8147" max="8147" width="13.109375" bestFit="1" customWidth="1"/>
    <col min="8148" max="8148" width="12.44140625" bestFit="1" customWidth="1"/>
    <col min="8149" max="8149" width="12.21875" bestFit="1" customWidth="1"/>
    <col min="8150" max="8150" width="13.5546875" bestFit="1" customWidth="1"/>
    <col min="8151" max="8151" width="12" bestFit="1" customWidth="1"/>
    <col min="8152" max="8153" width="12.6640625" bestFit="1" customWidth="1"/>
    <col min="8154" max="8154" width="12" bestFit="1" customWidth="1"/>
    <col min="8155" max="8155" width="12.33203125" bestFit="1" customWidth="1"/>
    <col min="8156" max="8156" width="13.77734375" bestFit="1" customWidth="1"/>
    <col min="8157" max="8157" width="14.33203125" bestFit="1" customWidth="1"/>
    <col min="8158" max="8158" width="13.88671875" bestFit="1" customWidth="1"/>
    <col min="8159" max="8159" width="11.33203125" bestFit="1" customWidth="1"/>
    <col min="8160" max="8160" width="12.5546875" bestFit="1" customWidth="1"/>
    <col min="8161" max="8161" width="11.21875" bestFit="1" customWidth="1"/>
    <col min="8162" max="8162" width="12.21875" bestFit="1" customWidth="1"/>
    <col min="8163" max="8163" width="14.21875" bestFit="1" customWidth="1"/>
    <col min="8164" max="8164" width="11.5546875" bestFit="1" customWidth="1"/>
    <col min="8165" max="8165" width="12.109375" bestFit="1" customWidth="1"/>
    <col min="8166" max="8166" width="15.109375" bestFit="1" customWidth="1"/>
    <col min="8167" max="8167" width="13.88671875" bestFit="1" customWidth="1"/>
    <col min="8168" max="8168" width="10.33203125" bestFit="1" customWidth="1"/>
    <col min="8169" max="8169" width="12.109375" bestFit="1" customWidth="1"/>
    <col min="8170" max="8170" width="12.77734375" bestFit="1" customWidth="1"/>
    <col min="8171" max="8171" width="12.44140625" bestFit="1" customWidth="1"/>
    <col min="8172" max="8172" width="14.21875" bestFit="1" customWidth="1"/>
    <col min="8173" max="8173" width="14.5546875" bestFit="1" customWidth="1"/>
    <col min="8174" max="8174" width="10.33203125" bestFit="1" customWidth="1"/>
    <col min="8175" max="8175" width="14.77734375" bestFit="1" customWidth="1"/>
    <col min="8176" max="8176" width="12" bestFit="1" customWidth="1"/>
    <col min="8177" max="8177" width="11.21875" bestFit="1" customWidth="1"/>
    <col min="8178" max="8178" width="13.77734375" bestFit="1" customWidth="1"/>
    <col min="8179" max="8179" width="11.44140625" bestFit="1" customWidth="1"/>
    <col min="8180" max="8180" width="11.88671875" bestFit="1" customWidth="1"/>
    <col min="8181" max="8181" width="10.33203125" bestFit="1" customWidth="1"/>
    <col min="8182" max="8182" width="15" bestFit="1" customWidth="1"/>
    <col min="8183" max="8183" width="12.77734375" bestFit="1" customWidth="1"/>
    <col min="8184" max="8184" width="9.5546875" bestFit="1" customWidth="1"/>
    <col min="8185" max="8185" width="10.21875" bestFit="1" customWidth="1"/>
    <col min="8186" max="8186" width="11.77734375" bestFit="1" customWidth="1"/>
    <col min="8187" max="8187" width="14.33203125" bestFit="1" customWidth="1"/>
    <col min="8188" max="8188" width="10.77734375" bestFit="1" customWidth="1"/>
    <col min="8189" max="8189" width="12.5546875" bestFit="1" customWidth="1"/>
    <col min="8190" max="8190" width="10.5546875" bestFit="1" customWidth="1"/>
    <col min="8191" max="8191" width="11.44140625" bestFit="1" customWidth="1"/>
    <col min="8192" max="8192" width="14.77734375" bestFit="1" customWidth="1"/>
    <col min="8193" max="8193" width="11.21875" bestFit="1" customWidth="1"/>
    <col min="8194" max="8194" width="12.33203125" bestFit="1" customWidth="1"/>
    <col min="8195" max="8195" width="9" bestFit="1" customWidth="1"/>
    <col min="8196" max="8196" width="13.21875" bestFit="1" customWidth="1"/>
    <col min="8197" max="8197" width="11.88671875" bestFit="1" customWidth="1"/>
    <col min="8198" max="8198" width="12.77734375" bestFit="1" customWidth="1"/>
    <col min="8199" max="8199" width="11" bestFit="1" customWidth="1"/>
    <col min="8200" max="8200" width="15.21875" bestFit="1" customWidth="1"/>
    <col min="8201" max="8201" width="13.77734375" bestFit="1" customWidth="1"/>
    <col min="8202" max="8202" width="13.21875" bestFit="1" customWidth="1"/>
    <col min="8203" max="8204" width="14.21875" bestFit="1" customWidth="1"/>
    <col min="8205" max="8205" width="12.88671875" bestFit="1" customWidth="1"/>
    <col min="8206" max="8206" width="13.6640625" bestFit="1" customWidth="1"/>
    <col min="8207" max="8207" width="12" bestFit="1" customWidth="1"/>
    <col min="8208" max="8208" width="11.33203125" bestFit="1" customWidth="1"/>
    <col min="8209" max="8209" width="12.109375" bestFit="1" customWidth="1"/>
    <col min="8210" max="8210" width="12" bestFit="1" customWidth="1"/>
    <col min="8211" max="8211" width="11.6640625" bestFit="1" customWidth="1"/>
    <col min="8212" max="8212" width="12.33203125" bestFit="1" customWidth="1"/>
    <col min="8213" max="8213" width="12" bestFit="1" customWidth="1"/>
    <col min="8214" max="8214" width="12.5546875" bestFit="1" customWidth="1"/>
    <col min="8215" max="8215" width="12.44140625" bestFit="1" customWidth="1"/>
    <col min="8216" max="8216" width="12.88671875" bestFit="1" customWidth="1"/>
    <col min="8217" max="8217" width="12.44140625" bestFit="1" customWidth="1"/>
    <col min="8218" max="8218" width="11.77734375" bestFit="1" customWidth="1"/>
    <col min="8219" max="8219" width="12.5546875" bestFit="1" customWidth="1"/>
    <col min="8220" max="8220" width="11.44140625" bestFit="1" customWidth="1"/>
    <col min="8221" max="8221" width="13.88671875" bestFit="1" customWidth="1"/>
    <col min="8222" max="8222" width="13.6640625" bestFit="1" customWidth="1"/>
    <col min="8223" max="8223" width="11.5546875" bestFit="1" customWidth="1"/>
    <col min="8224" max="8224" width="14.109375" bestFit="1" customWidth="1"/>
    <col min="8225" max="8225" width="15.44140625" bestFit="1" customWidth="1"/>
    <col min="8226" max="8226" width="13.88671875" bestFit="1" customWidth="1"/>
    <col min="8227" max="8227" width="11.6640625" bestFit="1" customWidth="1"/>
    <col min="8228" max="8228" width="12.77734375" bestFit="1" customWidth="1"/>
    <col min="8229" max="8230" width="12.6640625" bestFit="1" customWidth="1"/>
    <col min="8231" max="8231" width="13.6640625" bestFit="1" customWidth="1"/>
    <col min="8232" max="8232" width="14.33203125" bestFit="1" customWidth="1"/>
    <col min="8233" max="8233" width="12.21875" bestFit="1" customWidth="1"/>
    <col min="8234" max="8234" width="11.33203125" bestFit="1" customWidth="1"/>
    <col min="8235" max="8235" width="12.88671875" bestFit="1" customWidth="1"/>
    <col min="8236" max="8236" width="14.5546875" bestFit="1" customWidth="1"/>
    <col min="8237" max="8237" width="16.109375" bestFit="1" customWidth="1"/>
    <col min="8238" max="8238" width="12.33203125" bestFit="1" customWidth="1"/>
    <col min="8239" max="8239" width="11.6640625" bestFit="1" customWidth="1"/>
    <col min="8240" max="8240" width="14" bestFit="1" customWidth="1"/>
    <col min="8241" max="8241" width="13.6640625" bestFit="1" customWidth="1"/>
    <col min="8242" max="8242" width="14.109375" bestFit="1" customWidth="1"/>
    <col min="8243" max="8243" width="13.109375" bestFit="1" customWidth="1"/>
    <col min="8244" max="8244" width="11.77734375" bestFit="1" customWidth="1"/>
    <col min="8245" max="8245" width="12.6640625" bestFit="1" customWidth="1"/>
    <col min="8246" max="8247" width="12.44140625" bestFit="1" customWidth="1"/>
    <col min="8248" max="8248" width="10.33203125" bestFit="1" customWidth="1"/>
    <col min="8249" max="8249" width="11.21875" bestFit="1" customWidth="1"/>
    <col min="8250" max="8250" width="12.5546875" bestFit="1" customWidth="1"/>
    <col min="8251" max="8251" width="12" bestFit="1" customWidth="1"/>
    <col min="8252" max="8252" width="15.109375" bestFit="1" customWidth="1"/>
    <col min="8253" max="8253" width="12.44140625" bestFit="1" customWidth="1"/>
    <col min="8254" max="8254" width="13.109375" bestFit="1" customWidth="1"/>
    <col min="8255" max="8255" width="10.6640625" bestFit="1" customWidth="1"/>
    <col min="8256" max="8256" width="12.33203125" bestFit="1" customWidth="1"/>
    <col min="8257" max="8257" width="11.33203125" bestFit="1" customWidth="1"/>
    <col min="8258" max="8258" width="11.44140625" bestFit="1" customWidth="1"/>
    <col min="8259" max="8259" width="12.21875" bestFit="1" customWidth="1"/>
    <col min="8260" max="8260" width="12.44140625" bestFit="1" customWidth="1"/>
    <col min="8261" max="8261" width="11" bestFit="1" customWidth="1"/>
    <col min="8262" max="8262" width="12.44140625" bestFit="1" customWidth="1"/>
    <col min="8263" max="8263" width="9.77734375" bestFit="1" customWidth="1"/>
    <col min="8264" max="8264" width="13.5546875" bestFit="1" customWidth="1"/>
    <col min="8265" max="8265" width="12.44140625" bestFit="1" customWidth="1"/>
    <col min="8266" max="8266" width="16.77734375" bestFit="1" customWidth="1"/>
    <col min="8267" max="8267" width="11.88671875" bestFit="1" customWidth="1"/>
    <col min="8268" max="8268" width="13.44140625" bestFit="1" customWidth="1"/>
    <col min="8269" max="8269" width="14.109375" bestFit="1" customWidth="1"/>
    <col min="8270" max="8270" width="16" bestFit="1" customWidth="1"/>
    <col min="8271" max="8271" width="17.77734375" bestFit="1" customWidth="1"/>
    <col min="8272" max="8272" width="14.44140625" bestFit="1" customWidth="1"/>
    <col min="8273" max="8273" width="14.21875" bestFit="1" customWidth="1"/>
    <col min="8274" max="8274" width="14.5546875" bestFit="1" customWidth="1"/>
    <col min="8275" max="8275" width="18.109375" bestFit="1" customWidth="1"/>
    <col min="8276" max="8276" width="15.21875" bestFit="1" customWidth="1"/>
    <col min="8277" max="8277" width="13.6640625" bestFit="1" customWidth="1"/>
    <col min="8278" max="8278" width="15.109375" bestFit="1" customWidth="1"/>
    <col min="8279" max="8279" width="15" bestFit="1" customWidth="1"/>
    <col min="8280" max="8280" width="15.5546875" bestFit="1" customWidth="1"/>
    <col min="8281" max="8282" width="12.88671875" bestFit="1" customWidth="1"/>
    <col min="8283" max="8283" width="17.88671875" bestFit="1" customWidth="1"/>
    <col min="8284" max="8284" width="14.5546875" bestFit="1" customWidth="1"/>
    <col min="8285" max="8285" width="14.6640625" bestFit="1" customWidth="1"/>
    <col min="8286" max="8287" width="15.44140625" bestFit="1" customWidth="1"/>
    <col min="8288" max="8288" width="17.88671875" bestFit="1" customWidth="1"/>
    <col min="8289" max="8289" width="14.88671875" bestFit="1" customWidth="1"/>
    <col min="8290" max="8290" width="15.88671875" bestFit="1" customWidth="1"/>
    <col min="8291" max="8291" width="13.5546875" bestFit="1" customWidth="1"/>
    <col min="8292" max="8292" width="16.5546875" bestFit="1" customWidth="1"/>
    <col min="8293" max="8293" width="15.109375" bestFit="1" customWidth="1"/>
    <col min="8294" max="8294" width="16.44140625" bestFit="1" customWidth="1"/>
    <col min="8295" max="8295" width="15.109375" bestFit="1" customWidth="1"/>
    <col min="8296" max="8296" width="13.21875" bestFit="1" customWidth="1"/>
    <col min="8297" max="8297" width="13.88671875" bestFit="1" customWidth="1"/>
    <col min="8298" max="8298" width="15.44140625" bestFit="1" customWidth="1"/>
    <col min="8299" max="8299" width="12.6640625" bestFit="1" customWidth="1"/>
    <col min="8300" max="8300" width="14.77734375" bestFit="1" customWidth="1"/>
    <col min="8301" max="8301" width="14.6640625" bestFit="1" customWidth="1"/>
    <col min="8302" max="8302" width="14.5546875" bestFit="1" customWidth="1"/>
    <col min="8303" max="8303" width="16.77734375" bestFit="1" customWidth="1"/>
    <col min="8304" max="8305" width="16" bestFit="1" customWidth="1"/>
    <col min="8306" max="8306" width="15.5546875" bestFit="1" customWidth="1"/>
    <col min="8307" max="8307" width="15.6640625" bestFit="1" customWidth="1"/>
    <col min="8308" max="8308" width="16" bestFit="1" customWidth="1"/>
    <col min="8309" max="8309" width="16.44140625" bestFit="1" customWidth="1"/>
    <col min="8310" max="8310" width="15.88671875" bestFit="1" customWidth="1"/>
    <col min="8311" max="8311" width="14" bestFit="1" customWidth="1"/>
    <col min="8312" max="8312" width="14.21875" bestFit="1" customWidth="1"/>
    <col min="8313" max="8313" width="14.109375" bestFit="1" customWidth="1"/>
    <col min="8314" max="8314" width="14.77734375" bestFit="1" customWidth="1"/>
    <col min="8315" max="8315" width="15.109375" bestFit="1" customWidth="1"/>
    <col min="8316" max="8316" width="16.6640625" bestFit="1" customWidth="1"/>
    <col min="8317" max="8317" width="18.21875" bestFit="1" customWidth="1"/>
    <col min="8318" max="8318" width="15.6640625" bestFit="1" customWidth="1"/>
    <col min="8319" max="8319" width="17.33203125" bestFit="1" customWidth="1"/>
    <col min="8320" max="8320" width="14.88671875" bestFit="1" customWidth="1"/>
    <col min="8321" max="8321" width="18" bestFit="1" customWidth="1"/>
    <col min="8322" max="8322" width="18.5546875" bestFit="1" customWidth="1"/>
    <col min="8323" max="8323" width="16.44140625" bestFit="1" customWidth="1"/>
    <col min="8324" max="8324" width="16.6640625" bestFit="1" customWidth="1"/>
    <col min="8325" max="8325" width="14.21875" bestFit="1" customWidth="1"/>
    <col min="8326" max="8327" width="16.109375" bestFit="1" customWidth="1"/>
    <col min="8328" max="8328" width="19.44140625" bestFit="1" customWidth="1"/>
    <col min="8329" max="8329" width="19.77734375" bestFit="1" customWidth="1"/>
    <col min="8330" max="8330" width="14.44140625" bestFit="1" customWidth="1"/>
    <col min="8331" max="8331" width="16.109375" bestFit="1" customWidth="1"/>
    <col min="8332" max="8332" width="15.88671875" bestFit="1" customWidth="1"/>
    <col min="8333" max="8333" width="16.5546875" bestFit="1" customWidth="1"/>
    <col min="8334" max="8334" width="13.33203125" bestFit="1" customWidth="1"/>
    <col min="8335" max="8335" width="14.33203125" bestFit="1" customWidth="1"/>
    <col min="8336" max="8336" width="12.6640625" bestFit="1" customWidth="1"/>
    <col min="8337" max="8337" width="14.109375" bestFit="1" customWidth="1"/>
    <col min="8338" max="8338" width="14.21875" bestFit="1" customWidth="1"/>
    <col min="8339" max="8339" width="12.44140625" bestFit="1" customWidth="1"/>
    <col min="8340" max="8340" width="13.77734375" bestFit="1" customWidth="1"/>
    <col min="8341" max="8341" width="12.77734375" bestFit="1" customWidth="1"/>
    <col min="8342" max="8342" width="15.44140625" bestFit="1" customWidth="1"/>
    <col min="8343" max="8343" width="16" bestFit="1" customWidth="1"/>
    <col min="8344" max="8344" width="14.5546875" bestFit="1" customWidth="1"/>
    <col min="8345" max="8345" width="17.44140625" bestFit="1" customWidth="1"/>
    <col min="8346" max="8346" width="14.109375" bestFit="1" customWidth="1"/>
    <col min="8347" max="8347" width="14.88671875" bestFit="1" customWidth="1"/>
    <col min="8348" max="8348" width="13.88671875" bestFit="1" customWidth="1"/>
    <col min="8349" max="8349" width="14.88671875" bestFit="1" customWidth="1"/>
    <col min="8350" max="8350" width="12.77734375" bestFit="1" customWidth="1"/>
    <col min="8351" max="8351" width="13.21875" bestFit="1" customWidth="1"/>
    <col min="8352" max="8352" width="14.33203125" bestFit="1" customWidth="1"/>
    <col min="8353" max="8353" width="15.21875" bestFit="1" customWidth="1"/>
    <col min="8354" max="8354" width="13.6640625" bestFit="1" customWidth="1"/>
    <col min="8355" max="8355" width="13.109375" bestFit="1" customWidth="1"/>
    <col min="8356" max="8356" width="15.109375" bestFit="1" customWidth="1"/>
    <col min="8357" max="8357" width="12.88671875" bestFit="1" customWidth="1"/>
    <col min="8358" max="8358" width="14.6640625" bestFit="1" customWidth="1"/>
    <col min="8359" max="8359" width="15.21875" bestFit="1" customWidth="1"/>
    <col min="8360" max="8360" width="14" bestFit="1" customWidth="1"/>
    <col min="8361" max="8361" width="15.88671875" bestFit="1" customWidth="1"/>
    <col min="8362" max="8362" width="17.77734375" bestFit="1" customWidth="1"/>
    <col min="8363" max="8363" width="15.33203125" bestFit="1" customWidth="1"/>
    <col min="8364" max="8364" width="13.109375" bestFit="1" customWidth="1"/>
    <col min="8365" max="8365" width="12.6640625" bestFit="1" customWidth="1"/>
    <col min="8366" max="8366" width="13.88671875" bestFit="1" customWidth="1"/>
    <col min="8367" max="8367" width="15.21875" bestFit="1" customWidth="1"/>
    <col min="8368" max="8368" width="14.33203125" bestFit="1" customWidth="1"/>
    <col min="8369" max="8369" width="10.88671875" bestFit="1" customWidth="1"/>
    <col min="8370" max="8370" width="12.21875" bestFit="1" customWidth="1"/>
    <col min="8371" max="8371" width="10" bestFit="1" customWidth="1"/>
    <col min="8372" max="8372" width="12.5546875" bestFit="1" customWidth="1"/>
    <col min="8373" max="8373" width="12.33203125" bestFit="1" customWidth="1"/>
    <col min="8374" max="8374" width="11.33203125" bestFit="1" customWidth="1"/>
    <col min="8375" max="8375" width="14.109375" bestFit="1" customWidth="1"/>
    <col min="8376" max="8376" width="11" bestFit="1" customWidth="1"/>
    <col min="8377" max="8377" width="11.44140625" bestFit="1" customWidth="1"/>
    <col min="8378" max="8378" width="14.33203125" bestFit="1" customWidth="1"/>
    <col min="8379" max="8379" width="12.77734375" bestFit="1" customWidth="1"/>
    <col min="8380" max="8380" width="11.6640625" bestFit="1" customWidth="1"/>
    <col min="8381" max="8381" width="13.5546875" bestFit="1" customWidth="1"/>
    <col min="8382" max="8382" width="13.109375" bestFit="1" customWidth="1"/>
    <col min="8383" max="8383" width="11.6640625" bestFit="1" customWidth="1"/>
    <col min="8384" max="8384" width="11.77734375" bestFit="1" customWidth="1"/>
    <col min="8385" max="8385" width="12.109375" bestFit="1" customWidth="1"/>
    <col min="8386" max="8386" width="11.77734375" bestFit="1" customWidth="1"/>
    <col min="8387" max="8387" width="11.6640625" bestFit="1" customWidth="1"/>
    <col min="8388" max="8388" width="10.77734375" bestFit="1" customWidth="1"/>
    <col min="8389" max="8389" width="13.5546875" bestFit="1" customWidth="1"/>
    <col min="8390" max="8390" width="11.44140625" bestFit="1" customWidth="1"/>
    <col min="8391" max="8391" width="12.21875" bestFit="1" customWidth="1"/>
    <col min="8392" max="8392" width="14.5546875" bestFit="1" customWidth="1"/>
    <col min="8393" max="8393" width="11.5546875" bestFit="1" customWidth="1"/>
    <col min="8394" max="8394" width="10.109375" bestFit="1" customWidth="1"/>
    <col min="8395" max="8395" width="12" bestFit="1" customWidth="1"/>
    <col min="8396" max="8396" width="11.77734375" bestFit="1" customWidth="1"/>
    <col min="8397" max="8397" width="14.5546875" bestFit="1" customWidth="1"/>
    <col min="8398" max="8398" width="10.88671875" bestFit="1" customWidth="1"/>
    <col min="8399" max="8399" width="14.88671875" bestFit="1" customWidth="1"/>
    <col min="8400" max="8400" width="12.77734375" bestFit="1" customWidth="1"/>
    <col min="8401" max="8401" width="14.6640625" bestFit="1" customWidth="1"/>
    <col min="8402" max="8402" width="11.109375" bestFit="1" customWidth="1"/>
    <col min="8403" max="8403" width="13.6640625" bestFit="1" customWidth="1"/>
    <col min="8404" max="8404" width="13.21875" bestFit="1" customWidth="1"/>
    <col min="8405" max="8405" width="13.88671875" bestFit="1" customWidth="1"/>
    <col min="8406" max="8406" width="11.5546875" bestFit="1" customWidth="1"/>
    <col min="8407" max="8407" width="11.88671875" bestFit="1" customWidth="1"/>
    <col min="8408" max="8408" width="11.6640625" bestFit="1" customWidth="1"/>
    <col min="8409" max="8409" width="14.33203125" bestFit="1" customWidth="1"/>
    <col min="8410" max="8410" width="11.77734375" bestFit="1" customWidth="1"/>
    <col min="8411" max="8411" width="12.44140625" bestFit="1" customWidth="1"/>
    <col min="8412" max="8412" width="13.6640625" bestFit="1" customWidth="1"/>
    <col min="8413" max="8413" width="13.109375" bestFit="1" customWidth="1"/>
    <col min="8414" max="8414" width="11.109375" bestFit="1" customWidth="1"/>
    <col min="8415" max="8415" width="14.109375" bestFit="1" customWidth="1"/>
    <col min="8416" max="8416" width="15.6640625" bestFit="1" customWidth="1"/>
    <col min="8417" max="8417" width="11.6640625" bestFit="1" customWidth="1"/>
    <col min="8418" max="8418" width="14.44140625" bestFit="1" customWidth="1"/>
    <col min="8419" max="8419" width="14" bestFit="1" customWidth="1"/>
    <col min="8420" max="8420" width="11.6640625" bestFit="1" customWidth="1"/>
    <col min="8421" max="8421" width="12.109375" bestFit="1" customWidth="1"/>
    <col min="8422" max="8422" width="15.33203125" bestFit="1" customWidth="1"/>
    <col min="8423" max="8423" width="11" bestFit="1" customWidth="1"/>
    <col min="8424" max="8424" width="14.109375" bestFit="1" customWidth="1"/>
    <col min="8425" max="8425" width="14.44140625" bestFit="1" customWidth="1"/>
    <col min="8426" max="8426" width="11.44140625" bestFit="1" customWidth="1"/>
    <col min="8427" max="8427" width="15" bestFit="1" customWidth="1"/>
    <col min="8428" max="8428" width="12" bestFit="1" customWidth="1"/>
    <col min="8429" max="8429" width="12.77734375" bestFit="1" customWidth="1"/>
    <col min="8430" max="8430" width="11.77734375" bestFit="1" customWidth="1"/>
    <col min="8431" max="8431" width="12.44140625" bestFit="1" customWidth="1"/>
    <col min="8432" max="8432" width="12.109375" bestFit="1" customWidth="1"/>
    <col min="8433" max="8433" width="12.5546875" bestFit="1" customWidth="1"/>
    <col min="8434" max="8434" width="13.5546875" bestFit="1" customWidth="1"/>
    <col min="8435" max="8435" width="11.44140625" bestFit="1" customWidth="1"/>
    <col min="8436" max="8436" width="11.88671875" bestFit="1" customWidth="1"/>
    <col min="8437" max="8437" width="11.77734375" bestFit="1" customWidth="1"/>
    <col min="8438" max="8438" width="12.6640625" bestFit="1" customWidth="1"/>
    <col min="8439" max="8441" width="11.77734375" bestFit="1" customWidth="1"/>
    <col min="8442" max="8442" width="8.6640625" bestFit="1" customWidth="1"/>
    <col min="8443" max="8443" width="8.33203125" bestFit="1" customWidth="1"/>
    <col min="8444" max="8444" width="9.109375" bestFit="1" customWidth="1"/>
    <col min="8445" max="8445" width="9.77734375" bestFit="1" customWidth="1"/>
    <col min="8446" max="8446" width="16.88671875" bestFit="1" customWidth="1"/>
    <col min="8447" max="8447" width="12.109375" bestFit="1" customWidth="1"/>
    <col min="8448" max="8448" width="11.33203125" bestFit="1" customWidth="1"/>
    <col min="8449" max="8449" width="12" bestFit="1" customWidth="1"/>
    <col min="8450" max="8450" width="11.44140625" bestFit="1" customWidth="1"/>
    <col min="8451" max="8451" width="12.6640625" bestFit="1" customWidth="1"/>
    <col min="8452" max="8452" width="12.5546875" bestFit="1" customWidth="1"/>
    <col min="8453" max="8453" width="11.77734375" bestFit="1" customWidth="1"/>
    <col min="8454" max="8454" width="13.33203125" bestFit="1" customWidth="1"/>
    <col min="8455" max="8455" width="13.88671875" bestFit="1" customWidth="1"/>
    <col min="8456" max="8456" width="12.33203125" bestFit="1" customWidth="1"/>
    <col min="8457" max="8457" width="12.21875" bestFit="1" customWidth="1"/>
    <col min="8458" max="8458" width="11.5546875" bestFit="1" customWidth="1"/>
    <col min="8459" max="8459" width="12.77734375" bestFit="1" customWidth="1"/>
    <col min="8460" max="8460" width="11.33203125" bestFit="1" customWidth="1"/>
    <col min="8461" max="8461" width="11.77734375" bestFit="1" customWidth="1"/>
    <col min="8462" max="8462" width="12.88671875" bestFit="1" customWidth="1"/>
    <col min="8463" max="8463" width="7.77734375" bestFit="1" customWidth="1"/>
    <col min="8464" max="8464" width="13.6640625" bestFit="1" customWidth="1"/>
    <col min="8465" max="8465" width="14.44140625" bestFit="1" customWidth="1"/>
    <col min="8466" max="8466" width="10.33203125" bestFit="1" customWidth="1"/>
    <col min="8467" max="8467" width="11.5546875" bestFit="1" customWidth="1"/>
    <col min="8468" max="8468" width="11.6640625" bestFit="1" customWidth="1"/>
    <col min="8469" max="8469" width="12.6640625" bestFit="1" customWidth="1"/>
    <col min="8470" max="8470" width="13.88671875" bestFit="1" customWidth="1"/>
    <col min="8471" max="8471" width="12.6640625" bestFit="1" customWidth="1"/>
    <col min="8472" max="8472" width="13.33203125" bestFit="1" customWidth="1"/>
    <col min="8473" max="8473" width="14.21875" bestFit="1" customWidth="1"/>
    <col min="8474" max="8474" width="11.77734375" bestFit="1" customWidth="1"/>
    <col min="8475" max="8475" width="14.6640625" bestFit="1" customWidth="1"/>
    <col min="8476" max="8476" width="12.44140625" bestFit="1" customWidth="1"/>
    <col min="8477" max="8477" width="9.88671875" bestFit="1" customWidth="1"/>
    <col min="8478" max="8478" width="11.33203125" bestFit="1" customWidth="1"/>
    <col min="8479" max="8479" width="10.77734375" bestFit="1" customWidth="1"/>
    <col min="8480" max="8480" width="13.21875" bestFit="1" customWidth="1"/>
    <col min="8481" max="8481" width="14.77734375" bestFit="1" customWidth="1"/>
    <col min="8482" max="8482" width="13.88671875" bestFit="1" customWidth="1"/>
    <col min="8483" max="8483" width="11.77734375" bestFit="1" customWidth="1"/>
    <col min="8484" max="8484" width="13.5546875" bestFit="1" customWidth="1"/>
    <col min="8485" max="8485" width="12.77734375" bestFit="1" customWidth="1"/>
    <col min="8486" max="8486" width="16.5546875" bestFit="1" customWidth="1"/>
    <col min="8487" max="8487" width="15.21875" bestFit="1" customWidth="1"/>
    <col min="8488" max="8488" width="14.33203125" bestFit="1" customWidth="1"/>
    <col min="8489" max="8489" width="16.109375" bestFit="1" customWidth="1"/>
    <col min="8490" max="8490" width="15.5546875" bestFit="1" customWidth="1"/>
    <col min="8491" max="8491" width="14.77734375" bestFit="1" customWidth="1"/>
    <col min="8492" max="8492" width="13.44140625" bestFit="1" customWidth="1"/>
    <col min="8493" max="8493" width="10.33203125" bestFit="1" customWidth="1"/>
    <col min="8494" max="8494" width="16.44140625" bestFit="1" customWidth="1"/>
    <col min="8495" max="8495" width="12.21875" bestFit="1" customWidth="1"/>
    <col min="8496" max="8496" width="11.33203125" bestFit="1" customWidth="1"/>
    <col min="8497" max="8497" width="12.44140625" bestFit="1" customWidth="1"/>
    <col min="8498" max="8498" width="12.109375" bestFit="1" customWidth="1"/>
    <col min="8499" max="8499" width="14.88671875" bestFit="1" customWidth="1"/>
    <col min="8500" max="8500" width="12.6640625" bestFit="1" customWidth="1"/>
    <col min="8501" max="8501" width="12.44140625" bestFit="1" customWidth="1"/>
    <col min="8502" max="8502" width="9.33203125" bestFit="1" customWidth="1"/>
    <col min="8503" max="8503" width="12.88671875" bestFit="1" customWidth="1"/>
    <col min="8504" max="8504" width="10.77734375" bestFit="1" customWidth="1"/>
    <col min="8505" max="8505" width="11.21875" bestFit="1" customWidth="1"/>
    <col min="8506" max="8506" width="11.109375" bestFit="1" customWidth="1"/>
    <col min="8507" max="8507" width="11.44140625" bestFit="1" customWidth="1"/>
    <col min="8508" max="8508" width="14.21875" bestFit="1" customWidth="1"/>
    <col min="8509" max="8509" width="13.77734375" bestFit="1" customWidth="1"/>
    <col min="8510" max="8510" width="11.88671875" bestFit="1" customWidth="1"/>
    <col min="8511" max="8511" width="14.44140625" bestFit="1" customWidth="1"/>
    <col min="8512" max="8512" width="12.21875" bestFit="1" customWidth="1"/>
    <col min="8513" max="8513" width="14.5546875" bestFit="1" customWidth="1"/>
    <col min="8514" max="8514" width="15.21875" bestFit="1" customWidth="1"/>
    <col min="8515" max="8515" width="12.21875" bestFit="1" customWidth="1"/>
    <col min="8516" max="8516" width="13.5546875" bestFit="1" customWidth="1"/>
    <col min="8517" max="8517" width="12.21875" bestFit="1" customWidth="1"/>
    <col min="8518" max="8518" width="11.21875" bestFit="1" customWidth="1"/>
    <col min="8519" max="8519" width="14.44140625" bestFit="1" customWidth="1"/>
    <col min="8520" max="8520" width="16.88671875" bestFit="1" customWidth="1"/>
    <col min="8521" max="8521" width="12.33203125" bestFit="1" customWidth="1"/>
    <col min="8522" max="8522" width="12.21875" bestFit="1" customWidth="1"/>
    <col min="8523" max="8523" width="13.88671875" bestFit="1" customWidth="1"/>
    <col min="8524" max="8524" width="12" bestFit="1" customWidth="1"/>
    <col min="8525" max="8525" width="12.5546875" bestFit="1" customWidth="1"/>
    <col min="8526" max="8526" width="13.33203125" bestFit="1" customWidth="1"/>
    <col min="8527" max="8527" width="13.21875" bestFit="1" customWidth="1"/>
    <col min="8528" max="8528" width="10.44140625" bestFit="1" customWidth="1"/>
    <col min="8529" max="8529" width="15.77734375" bestFit="1" customWidth="1"/>
    <col min="8530" max="8530" width="14.44140625" bestFit="1" customWidth="1"/>
    <col min="8531" max="8531" width="13.33203125" bestFit="1" customWidth="1"/>
    <col min="8532" max="8532" width="11.6640625" bestFit="1" customWidth="1"/>
    <col min="8533" max="8533" width="17.77734375" bestFit="1" customWidth="1"/>
    <col min="8534" max="8534" width="12.5546875" bestFit="1" customWidth="1"/>
    <col min="8535" max="8535" width="12.33203125" bestFit="1" customWidth="1"/>
    <col min="8536" max="8536" width="13.109375" bestFit="1" customWidth="1"/>
    <col min="8537" max="8537" width="11.6640625" bestFit="1" customWidth="1"/>
    <col min="8538" max="8538" width="10.5546875" bestFit="1" customWidth="1"/>
    <col min="8539" max="8539" width="11.21875" bestFit="1" customWidth="1"/>
    <col min="8540" max="8540" width="11.109375" bestFit="1" customWidth="1"/>
    <col min="8541" max="8541" width="12.33203125" bestFit="1" customWidth="1"/>
    <col min="8542" max="8542" width="13.44140625" bestFit="1" customWidth="1"/>
    <col min="8543" max="8543" width="12.44140625" bestFit="1" customWidth="1"/>
    <col min="8544" max="8544" width="12.5546875" bestFit="1" customWidth="1"/>
    <col min="8545" max="8545" width="13.109375" bestFit="1" customWidth="1"/>
    <col min="8546" max="8546" width="10.33203125" bestFit="1" customWidth="1"/>
    <col min="8547" max="8547" width="13.21875" bestFit="1" customWidth="1"/>
    <col min="8548" max="8548" width="13.44140625" bestFit="1" customWidth="1"/>
    <col min="8549" max="8549" width="10.88671875" bestFit="1" customWidth="1"/>
    <col min="8550" max="8550" width="15.33203125" bestFit="1" customWidth="1"/>
    <col min="8551" max="8551" width="12.33203125" bestFit="1" customWidth="1"/>
    <col min="8552" max="8552" width="16.5546875" bestFit="1" customWidth="1"/>
    <col min="8553" max="8553" width="14" bestFit="1" customWidth="1"/>
    <col min="8554" max="8554" width="12.6640625" bestFit="1" customWidth="1"/>
    <col min="8555" max="8555" width="11" bestFit="1" customWidth="1"/>
    <col min="8556" max="8556" width="12.109375" bestFit="1" customWidth="1"/>
    <col min="8557" max="8557" width="9.88671875" bestFit="1" customWidth="1"/>
    <col min="8558" max="8558" width="12.33203125" bestFit="1" customWidth="1"/>
    <col min="8559" max="8559" width="16.77734375" bestFit="1" customWidth="1"/>
    <col min="8560" max="8560" width="14.6640625" bestFit="1" customWidth="1"/>
    <col min="8561" max="8561" width="12.77734375" bestFit="1" customWidth="1"/>
    <col min="8562" max="8562" width="14.77734375" bestFit="1" customWidth="1"/>
    <col min="8563" max="8563" width="15.44140625" bestFit="1" customWidth="1"/>
    <col min="8564" max="8564" width="15.6640625" bestFit="1" customWidth="1"/>
    <col min="8565" max="8565" width="14.5546875" bestFit="1" customWidth="1"/>
    <col min="8566" max="8566" width="13.77734375" bestFit="1" customWidth="1"/>
    <col min="8567" max="8567" width="13.109375" bestFit="1" customWidth="1"/>
    <col min="8568" max="8568" width="15.77734375" bestFit="1" customWidth="1"/>
    <col min="8569" max="8569" width="14.5546875" bestFit="1" customWidth="1"/>
    <col min="8570" max="8570" width="13.44140625" bestFit="1" customWidth="1"/>
    <col min="8571" max="8571" width="15.33203125" bestFit="1" customWidth="1"/>
    <col min="8572" max="8572" width="12.21875" bestFit="1" customWidth="1"/>
    <col min="8573" max="8573" width="16.109375" bestFit="1" customWidth="1"/>
    <col min="8574" max="8574" width="13.44140625" bestFit="1" customWidth="1"/>
    <col min="8575" max="8575" width="11.77734375" bestFit="1" customWidth="1"/>
    <col min="8576" max="8576" width="11.6640625" bestFit="1" customWidth="1"/>
    <col min="8577" max="8577" width="15" bestFit="1" customWidth="1"/>
    <col min="8578" max="8578" width="12.88671875" bestFit="1" customWidth="1"/>
    <col min="8579" max="8579" width="12.21875" bestFit="1" customWidth="1"/>
    <col min="8580" max="8580" width="11.44140625" bestFit="1" customWidth="1"/>
    <col min="8581" max="8581" width="13.5546875" bestFit="1" customWidth="1"/>
    <col min="8582" max="8582" width="11.88671875" bestFit="1" customWidth="1"/>
    <col min="8583" max="8583" width="11.21875" bestFit="1" customWidth="1"/>
    <col min="8584" max="8584" width="12.6640625" bestFit="1" customWidth="1"/>
    <col min="8585" max="8585" width="16.44140625" bestFit="1" customWidth="1"/>
    <col min="8586" max="8586" width="11.21875" bestFit="1" customWidth="1"/>
    <col min="8587" max="8587" width="13.88671875" bestFit="1" customWidth="1"/>
    <col min="8588" max="8588" width="12.77734375" bestFit="1" customWidth="1"/>
    <col min="8589" max="8589" width="16.5546875" bestFit="1" customWidth="1"/>
    <col min="8590" max="8590" width="16.44140625" bestFit="1" customWidth="1"/>
    <col min="8591" max="8591" width="10.5546875" bestFit="1" customWidth="1"/>
    <col min="8592" max="8592" width="11.5546875" bestFit="1" customWidth="1"/>
    <col min="8593" max="8593" width="11.33203125" bestFit="1" customWidth="1"/>
    <col min="8594" max="8594" width="10.109375" bestFit="1" customWidth="1"/>
    <col min="8595" max="8595" width="9.6640625" bestFit="1" customWidth="1"/>
    <col min="8596" max="8596" width="10.109375" bestFit="1" customWidth="1"/>
    <col min="8597" max="8597" width="10.5546875" bestFit="1" customWidth="1"/>
    <col min="8598" max="8598" width="13.21875" bestFit="1" customWidth="1"/>
    <col min="8599" max="8599" width="13.5546875" bestFit="1" customWidth="1"/>
    <col min="8600" max="8600" width="9.44140625" bestFit="1" customWidth="1"/>
    <col min="8601" max="8601" width="10.33203125" bestFit="1" customWidth="1"/>
    <col min="8602" max="8602" width="11.109375" bestFit="1" customWidth="1"/>
    <col min="8603" max="8603" width="14.109375" bestFit="1" customWidth="1"/>
    <col min="8604" max="8604" width="12.77734375" bestFit="1" customWidth="1"/>
    <col min="8605" max="8605" width="14.88671875" bestFit="1" customWidth="1"/>
    <col min="8606" max="8607" width="10.109375" bestFit="1" customWidth="1"/>
    <col min="8608" max="8608" width="11.88671875" bestFit="1" customWidth="1"/>
    <col min="8609" max="8609" width="11.21875" bestFit="1" customWidth="1"/>
    <col min="8610" max="8610" width="10.6640625" bestFit="1" customWidth="1"/>
    <col min="8611" max="8611" width="11.44140625" bestFit="1" customWidth="1"/>
    <col min="8612" max="8612" width="11.6640625" bestFit="1" customWidth="1"/>
    <col min="8613" max="8613" width="13.109375" bestFit="1" customWidth="1"/>
    <col min="8614" max="8614" width="11.33203125" bestFit="1" customWidth="1"/>
    <col min="8615" max="8615" width="15.33203125" bestFit="1" customWidth="1"/>
    <col min="8616" max="8616" width="17.88671875" bestFit="1" customWidth="1"/>
    <col min="8617" max="8617" width="11.21875" bestFit="1" customWidth="1"/>
    <col min="8618" max="8618" width="11.5546875" bestFit="1" customWidth="1"/>
    <col min="8619" max="8619" width="11.88671875" bestFit="1" customWidth="1"/>
    <col min="8620" max="8620" width="15" bestFit="1" customWidth="1"/>
    <col min="8621" max="8621" width="14.21875" bestFit="1" customWidth="1"/>
    <col min="8622" max="8622" width="14.33203125" bestFit="1" customWidth="1"/>
    <col min="8623" max="8623" width="11.33203125" bestFit="1" customWidth="1"/>
    <col min="8624" max="8624" width="19.109375" bestFit="1" customWidth="1"/>
    <col min="8625" max="8625" width="14.5546875" bestFit="1" customWidth="1"/>
    <col min="8626" max="8626" width="11.77734375" bestFit="1" customWidth="1"/>
    <col min="8627" max="8627" width="15.88671875" bestFit="1" customWidth="1"/>
    <col min="8628" max="8628" width="12.5546875" bestFit="1" customWidth="1"/>
    <col min="8629" max="8629" width="11.33203125" bestFit="1" customWidth="1"/>
    <col min="8630" max="8630" width="12" bestFit="1" customWidth="1"/>
    <col min="8631" max="8631" width="14" bestFit="1" customWidth="1"/>
    <col min="8632" max="8632" width="10.5546875" bestFit="1" customWidth="1"/>
    <col min="8633" max="8633" width="11.77734375" bestFit="1" customWidth="1"/>
    <col min="8634" max="8634" width="12.109375" bestFit="1" customWidth="1"/>
    <col min="8635" max="8635" width="14.109375" bestFit="1" customWidth="1"/>
    <col min="8636" max="8636" width="14.33203125" bestFit="1" customWidth="1"/>
    <col min="8637" max="8637" width="11.77734375" bestFit="1" customWidth="1"/>
    <col min="8638" max="8638" width="15.6640625" bestFit="1" customWidth="1"/>
    <col min="8639" max="8639" width="14.33203125" bestFit="1" customWidth="1"/>
    <col min="8640" max="8640" width="16.21875" bestFit="1" customWidth="1"/>
    <col min="8641" max="8641" width="11.109375" bestFit="1" customWidth="1"/>
    <col min="8642" max="8642" width="10.88671875" bestFit="1" customWidth="1"/>
    <col min="8643" max="8643" width="14.33203125" bestFit="1" customWidth="1"/>
    <col min="8644" max="8644" width="17.21875" bestFit="1" customWidth="1"/>
    <col min="8645" max="8645" width="14" bestFit="1" customWidth="1"/>
    <col min="8646" max="8646" width="15.5546875" bestFit="1" customWidth="1"/>
    <col min="8647" max="8647" width="15.77734375" bestFit="1" customWidth="1"/>
    <col min="8648" max="8648" width="12.33203125" bestFit="1" customWidth="1"/>
    <col min="8649" max="8649" width="9.33203125" bestFit="1" customWidth="1"/>
    <col min="8650" max="8650" width="10.6640625" bestFit="1" customWidth="1"/>
    <col min="8651" max="8651" width="11" bestFit="1" customWidth="1"/>
    <col min="8652" max="8652" width="12" bestFit="1" customWidth="1"/>
    <col min="8653" max="8653" width="11.77734375" bestFit="1" customWidth="1"/>
    <col min="8654" max="8654" width="14.21875" bestFit="1" customWidth="1"/>
    <col min="8655" max="8655" width="12.44140625" bestFit="1" customWidth="1"/>
    <col min="8656" max="8656" width="9.77734375" bestFit="1" customWidth="1"/>
    <col min="8657" max="8657" width="9.33203125" bestFit="1" customWidth="1"/>
    <col min="8658" max="8658" width="10.109375" bestFit="1" customWidth="1"/>
    <col min="8659" max="8659" width="12.44140625" bestFit="1" customWidth="1"/>
    <col min="8660" max="8660" width="10.88671875" bestFit="1" customWidth="1"/>
    <col min="8661" max="8661" width="10.21875" bestFit="1" customWidth="1"/>
    <col min="8662" max="8662" width="11.21875" bestFit="1" customWidth="1"/>
    <col min="8663" max="8663" width="10.5546875" bestFit="1" customWidth="1"/>
    <col min="8664" max="8664" width="11.44140625" bestFit="1" customWidth="1"/>
    <col min="8665" max="8665" width="10.44140625" bestFit="1" customWidth="1"/>
    <col min="8666" max="8666" width="10.5546875" bestFit="1" customWidth="1"/>
    <col min="8667" max="8667" width="13.21875" bestFit="1" customWidth="1"/>
    <col min="8668" max="8668" width="11.77734375" bestFit="1" customWidth="1"/>
    <col min="8669" max="8669" width="9.5546875" bestFit="1" customWidth="1"/>
    <col min="8670" max="8670" width="12" bestFit="1" customWidth="1"/>
    <col min="8671" max="8671" width="10" bestFit="1" customWidth="1"/>
    <col min="8672" max="8672" width="10.33203125" bestFit="1" customWidth="1"/>
    <col min="8673" max="8673" width="11.5546875" bestFit="1" customWidth="1"/>
    <col min="8674" max="8674" width="12.6640625" bestFit="1" customWidth="1"/>
    <col min="8675" max="8675" width="10.44140625" bestFit="1" customWidth="1"/>
    <col min="8676" max="8676" width="14.88671875" bestFit="1" customWidth="1"/>
    <col min="8677" max="8677" width="10" bestFit="1" customWidth="1"/>
    <col min="8678" max="8678" width="14.109375" bestFit="1" customWidth="1"/>
    <col min="8679" max="8679" width="10.6640625" bestFit="1" customWidth="1"/>
    <col min="8680" max="8680" width="10" bestFit="1" customWidth="1"/>
    <col min="8681" max="8681" width="10.88671875" bestFit="1" customWidth="1"/>
    <col min="8682" max="8682" width="15.5546875" bestFit="1" customWidth="1"/>
    <col min="8683" max="8683" width="16.109375" bestFit="1" customWidth="1"/>
    <col min="8684" max="8684" width="15.44140625" bestFit="1" customWidth="1"/>
    <col min="8685" max="8685" width="15.6640625" bestFit="1" customWidth="1"/>
    <col min="8686" max="8686" width="12.88671875" bestFit="1" customWidth="1"/>
    <col min="8687" max="8687" width="11" bestFit="1" customWidth="1"/>
    <col min="8688" max="8688" width="14.44140625" bestFit="1" customWidth="1"/>
    <col min="8689" max="8689" width="14.77734375" bestFit="1" customWidth="1"/>
    <col min="8690" max="8690" width="12.5546875" bestFit="1" customWidth="1"/>
    <col min="8691" max="8691" width="14.44140625" bestFit="1" customWidth="1"/>
    <col min="8692" max="8692" width="14.88671875" bestFit="1" customWidth="1"/>
    <col min="8693" max="8693" width="12.33203125" bestFit="1" customWidth="1"/>
    <col min="8694" max="8694" width="14.88671875" bestFit="1" customWidth="1"/>
    <col min="8695" max="8695" width="10.6640625" bestFit="1" customWidth="1"/>
    <col min="8696" max="8696" width="11.109375" bestFit="1" customWidth="1"/>
    <col min="8697" max="8697" width="15.33203125" bestFit="1" customWidth="1"/>
    <col min="8698" max="8698" width="14.44140625" bestFit="1" customWidth="1"/>
    <col min="8699" max="8699" width="14.109375" bestFit="1" customWidth="1"/>
    <col min="8700" max="8700" width="12" bestFit="1" customWidth="1"/>
    <col min="8701" max="8701" width="16.33203125" bestFit="1" customWidth="1"/>
    <col min="8702" max="8702" width="15.109375" bestFit="1" customWidth="1"/>
    <col min="8703" max="8703" width="15" bestFit="1" customWidth="1"/>
    <col min="8704" max="8704" width="12.44140625" bestFit="1" customWidth="1"/>
    <col min="8705" max="8705" width="12.77734375" bestFit="1" customWidth="1"/>
    <col min="8706" max="8706" width="13.109375" bestFit="1" customWidth="1"/>
    <col min="8707" max="8707" width="15.44140625" bestFit="1" customWidth="1"/>
    <col min="8708" max="8708" width="13.5546875" bestFit="1" customWidth="1"/>
    <col min="8709" max="8709" width="12.6640625" bestFit="1" customWidth="1"/>
    <col min="8710" max="8710" width="16.21875" bestFit="1" customWidth="1"/>
    <col min="8711" max="8711" width="12" bestFit="1" customWidth="1"/>
    <col min="8712" max="8712" width="15.6640625" bestFit="1" customWidth="1"/>
    <col min="8713" max="8713" width="13.33203125" bestFit="1" customWidth="1"/>
    <col min="8714" max="8714" width="13.5546875" bestFit="1" customWidth="1"/>
    <col min="8715" max="8715" width="11" bestFit="1" customWidth="1"/>
    <col min="8716" max="8716" width="12.109375" bestFit="1" customWidth="1"/>
    <col min="8717" max="8717" width="13.5546875" bestFit="1" customWidth="1"/>
    <col min="8718" max="8718" width="13.6640625" bestFit="1" customWidth="1"/>
    <col min="8719" max="8719" width="12.88671875" bestFit="1" customWidth="1"/>
    <col min="8720" max="8720" width="14.5546875" bestFit="1" customWidth="1"/>
    <col min="8721" max="8721" width="15.77734375" bestFit="1" customWidth="1"/>
    <col min="8722" max="8722" width="14.21875" bestFit="1" customWidth="1"/>
    <col min="8723" max="8723" width="13.33203125" bestFit="1" customWidth="1"/>
    <col min="8724" max="8724" width="12.21875" bestFit="1" customWidth="1"/>
    <col min="8725" max="8725" width="13.44140625" bestFit="1" customWidth="1"/>
    <col min="8726" max="8726" width="12.5546875" bestFit="1" customWidth="1"/>
    <col min="8727" max="8727" width="11.5546875" bestFit="1" customWidth="1"/>
    <col min="8728" max="8728" width="12.5546875" bestFit="1" customWidth="1"/>
    <col min="8729" max="8729" width="12.33203125" bestFit="1" customWidth="1"/>
    <col min="8730" max="8730" width="13.77734375" bestFit="1" customWidth="1"/>
    <col min="8731" max="8731" width="11.44140625" bestFit="1" customWidth="1"/>
    <col min="8732" max="8732" width="14.44140625" bestFit="1" customWidth="1"/>
    <col min="8733" max="8733" width="15" bestFit="1" customWidth="1"/>
    <col min="8734" max="8734" width="12.5546875" bestFit="1" customWidth="1"/>
    <col min="8735" max="8735" width="13.44140625" bestFit="1" customWidth="1"/>
    <col min="8736" max="8736" width="13.88671875" bestFit="1" customWidth="1"/>
    <col min="8737" max="8738" width="15.5546875" bestFit="1" customWidth="1"/>
    <col min="8739" max="8739" width="13.77734375" bestFit="1" customWidth="1"/>
    <col min="8740" max="8740" width="11.21875" bestFit="1" customWidth="1"/>
    <col min="8741" max="8741" width="16.88671875" bestFit="1" customWidth="1"/>
    <col min="8742" max="8742" width="15.44140625" bestFit="1" customWidth="1"/>
    <col min="8743" max="8743" width="14" bestFit="1" customWidth="1"/>
    <col min="8744" max="8744" width="10.77734375" bestFit="1" customWidth="1"/>
    <col min="8745" max="8745" width="14.33203125" bestFit="1" customWidth="1"/>
    <col min="8746" max="8746" width="13.5546875" bestFit="1" customWidth="1"/>
    <col min="8747" max="8747" width="13.44140625" bestFit="1" customWidth="1"/>
    <col min="8748" max="8748" width="12.33203125" bestFit="1" customWidth="1"/>
    <col min="8749" max="8749" width="11.88671875" bestFit="1" customWidth="1"/>
    <col min="8750" max="8750" width="12" bestFit="1" customWidth="1"/>
    <col min="8751" max="8751" width="12.44140625" bestFit="1" customWidth="1"/>
    <col min="8752" max="8752" width="12.21875" bestFit="1" customWidth="1"/>
    <col min="8753" max="8753" width="11.5546875" bestFit="1" customWidth="1"/>
    <col min="8754" max="8754" width="12.6640625" bestFit="1" customWidth="1"/>
    <col min="8755" max="8755" width="13.6640625" bestFit="1" customWidth="1"/>
    <col min="8756" max="8756" width="15" bestFit="1" customWidth="1"/>
    <col min="8757" max="8757" width="15.109375" bestFit="1" customWidth="1"/>
    <col min="8758" max="8758" width="15.5546875" bestFit="1" customWidth="1"/>
    <col min="8759" max="8759" width="15.77734375" bestFit="1" customWidth="1"/>
    <col min="8760" max="8761" width="12.88671875" bestFit="1" customWidth="1"/>
    <col min="8762" max="8762" width="13.109375" bestFit="1" customWidth="1"/>
    <col min="8763" max="8763" width="13.21875" bestFit="1" customWidth="1"/>
    <col min="8764" max="8764" width="13.6640625" bestFit="1" customWidth="1"/>
    <col min="8765" max="8765" width="14.21875" bestFit="1" customWidth="1"/>
    <col min="8766" max="8766" width="12.77734375" bestFit="1" customWidth="1"/>
    <col min="8767" max="8767" width="11.88671875" bestFit="1" customWidth="1"/>
    <col min="8768" max="8768" width="14.44140625" bestFit="1" customWidth="1"/>
    <col min="8769" max="8769" width="11.88671875" bestFit="1" customWidth="1"/>
    <col min="8770" max="8770" width="16.44140625" bestFit="1" customWidth="1"/>
    <col min="8771" max="8771" width="14.21875" bestFit="1" customWidth="1"/>
    <col min="8772" max="8772" width="12" bestFit="1" customWidth="1"/>
    <col min="8773" max="8773" width="12.88671875" bestFit="1" customWidth="1"/>
    <col min="8774" max="8774" width="14.33203125" bestFit="1" customWidth="1"/>
    <col min="8775" max="8775" width="15.5546875" bestFit="1" customWidth="1"/>
    <col min="8776" max="8776" width="16.109375" bestFit="1" customWidth="1"/>
    <col min="8777" max="8777" width="14.88671875" bestFit="1" customWidth="1"/>
    <col min="8778" max="8778" width="13.6640625" bestFit="1" customWidth="1"/>
    <col min="8779" max="8779" width="12.6640625" bestFit="1" customWidth="1"/>
    <col min="8780" max="8780" width="12.77734375" bestFit="1" customWidth="1"/>
    <col min="8781" max="8781" width="14.44140625" bestFit="1" customWidth="1"/>
    <col min="8782" max="8782" width="16" bestFit="1" customWidth="1"/>
    <col min="8783" max="8783" width="17.44140625" bestFit="1" customWidth="1"/>
    <col min="8784" max="8784" width="12.88671875" bestFit="1" customWidth="1"/>
    <col min="8785" max="8785" width="14.33203125" bestFit="1" customWidth="1"/>
    <col min="8786" max="8786" width="17.6640625" bestFit="1" customWidth="1"/>
    <col min="8787" max="8787" width="13.77734375" bestFit="1" customWidth="1"/>
    <col min="8788" max="8788" width="14.109375" bestFit="1" customWidth="1"/>
    <col min="8789" max="8789" width="12.6640625" bestFit="1" customWidth="1"/>
    <col min="8790" max="8790" width="13.33203125" bestFit="1" customWidth="1"/>
    <col min="8791" max="8791" width="12.6640625" bestFit="1" customWidth="1"/>
    <col min="8792" max="8792" width="15.33203125" bestFit="1" customWidth="1"/>
    <col min="8793" max="8793" width="13.5546875" bestFit="1" customWidth="1"/>
    <col min="8794" max="8795" width="12.5546875" bestFit="1" customWidth="1"/>
    <col min="8796" max="8796" width="14.6640625" bestFit="1" customWidth="1"/>
    <col min="8797" max="8797" width="12.44140625" bestFit="1" customWidth="1"/>
    <col min="8798" max="8798" width="11.21875" bestFit="1" customWidth="1"/>
    <col min="8799" max="8799" width="12.5546875" bestFit="1" customWidth="1"/>
    <col min="8800" max="8800" width="12.33203125" bestFit="1" customWidth="1"/>
    <col min="8801" max="8801" width="11.33203125" bestFit="1" customWidth="1"/>
    <col min="8802" max="8802" width="11" bestFit="1" customWidth="1"/>
    <col min="8803" max="8803" width="12.6640625" bestFit="1" customWidth="1"/>
    <col min="8804" max="8804" width="12" bestFit="1" customWidth="1"/>
    <col min="8805" max="8805" width="14.21875" bestFit="1" customWidth="1"/>
    <col min="8806" max="8806" width="12.5546875" bestFit="1" customWidth="1"/>
    <col min="8807" max="8807" width="15.88671875" bestFit="1" customWidth="1"/>
    <col min="8808" max="8808" width="11.5546875" bestFit="1" customWidth="1"/>
    <col min="8809" max="8809" width="13.109375" bestFit="1" customWidth="1"/>
    <col min="8810" max="8810" width="12.44140625" bestFit="1" customWidth="1"/>
    <col min="8811" max="8811" width="13.21875" bestFit="1" customWidth="1"/>
    <col min="8812" max="8812" width="13.44140625" bestFit="1" customWidth="1"/>
    <col min="8813" max="8813" width="11.33203125" bestFit="1" customWidth="1"/>
    <col min="8814" max="8814" width="10.5546875" bestFit="1" customWidth="1"/>
    <col min="8815" max="8815" width="12.6640625" bestFit="1" customWidth="1"/>
    <col min="8816" max="8816" width="18.44140625" bestFit="1" customWidth="1"/>
    <col min="8817" max="8817" width="16.21875" bestFit="1" customWidth="1"/>
    <col min="8818" max="8818" width="12.44140625" bestFit="1" customWidth="1"/>
    <col min="8819" max="8819" width="11.5546875" bestFit="1" customWidth="1"/>
    <col min="8820" max="8820" width="11.77734375" bestFit="1" customWidth="1"/>
    <col min="8821" max="8821" width="13.77734375" bestFit="1" customWidth="1"/>
    <col min="8822" max="8822" width="15.33203125" bestFit="1" customWidth="1"/>
    <col min="8823" max="8823" width="11.21875" bestFit="1" customWidth="1"/>
    <col min="8824" max="8824" width="11.77734375" bestFit="1" customWidth="1"/>
    <col min="8825" max="8825" width="13.33203125" bestFit="1" customWidth="1"/>
    <col min="8826" max="8826" width="13.88671875" bestFit="1" customWidth="1"/>
    <col min="8827" max="8827" width="11.33203125" bestFit="1" customWidth="1"/>
    <col min="8828" max="8828" width="11.6640625" bestFit="1" customWidth="1"/>
    <col min="8829" max="8829" width="12" bestFit="1" customWidth="1"/>
    <col min="8830" max="8830" width="9.44140625" bestFit="1" customWidth="1"/>
    <col min="8831" max="8831" width="10.21875" bestFit="1" customWidth="1"/>
    <col min="8832" max="8832" width="8.109375" bestFit="1" customWidth="1"/>
    <col min="8833" max="8833" width="16.44140625" bestFit="1" customWidth="1"/>
    <col min="8834" max="8834" width="13.44140625" bestFit="1" customWidth="1"/>
    <col min="8835" max="8835" width="12.109375" bestFit="1" customWidth="1"/>
    <col min="8836" max="8836" width="12.77734375" bestFit="1" customWidth="1"/>
    <col min="8837" max="8837" width="13.21875" bestFit="1" customWidth="1"/>
    <col min="8838" max="8838" width="15.6640625" bestFit="1" customWidth="1"/>
    <col min="8839" max="8839" width="11.109375" bestFit="1" customWidth="1"/>
    <col min="8840" max="8840" width="13.21875" bestFit="1" customWidth="1"/>
    <col min="8841" max="8841" width="11.77734375" bestFit="1" customWidth="1"/>
    <col min="8842" max="8842" width="13.88671875" bestFit="1" customWidth="1"/>
    <col min="8843" max="8843" width="13.6640625" bestFit="1" customWidth="1"/>
    <col min="8844" max="8844" width="15.6640625" bestFit="1" customWidth="1"/>
    <col min="8845" max="8845" width="16.21875" bestFit="1" customWidth="1"/>
    <col min="8846" max="8846" width="13.109375" bestFit="1" customWidth="1"/>
    <col min="8847" max="8848" width="17.21875" bestFit="1" customWidth="1"/>
    <col min="8849" max="8850" width="14.21875" bestFit="1" customWidth="1"/>
    <col min="8851" max="8851" width="11" bestFit="1" customWidth="1"/>
    <col min="8852" max="8852" width="14.6640625" bestFit="1" customWidth="1"/>
    <col min="8853" max="8853" width="11.5546875" bestFit="1" customWidth="1"/>
    <col min="8854" max="8854" width="9.88671875" bestFit="1" customWidth="1"/>
    <col min="8855" max="8855" width="11.88671875" bestFit="1" customWidth="1"/>
    <col min="8856" max="8857" width="12.77734375" bestFit="1" customWidth="1"/>
    <col min="8858" max="8858" width="15.33203125" bestFit="1" customWidth="1"/>
    <col min="8859" max="8859" width="14.77734375" bestFit="1" customWidth="1"/>
    <col min="8860" max="8860" width="13.77734375" bestFit="1" customWidth="1"/>
    <col min="8861" max="8861" width="12.77734375" bestFit="1" customWidth="1"/>
    <col min="8862" max="8862" width="14.88671875" bestFit="1" customWidth="1"/>
    <col min="8863" max="8863" width="13.21875" bestFit="1" customWidth="1"/>
    <col min="8864" max="8864" width="13.77734375" bestFit="1" customWidth="1"/>
    <col min="8865" max="8865" width="12.6640625" bestFit="1" customWidth="1"/>
    <col min="8866" max="8866" width="12.33203125" bestFit="1" customWidth="1"/>
    <col min="8867" max="8867" width="15.6640625" bestFit="1" customWidth="1"/>
    <col min="8868" max="8868" width="13.33203125" bestFit="1" customWidth="1"/>
    <col min="8869" max="8869" width="15.77734375" bestFit="1" customWidth="1"/>
    <col min="8870" max="8870" width="16.33203125" bestFit="1" customWidth="1"/>
    <col min="8871" max="8871" width="12" bestFit="1" customWidth="1"/>
    <col min="8872" max="8872" width="12.88671875" bestFit="1" customWidth="1"/>
    <col min="8873" max="8873" width="13.109375" bestFit="1" customWidth="1"/>
    <col min="8874" max="8874" width="14.77734375" bestFit="1" customWidth="1"/>
    <col min="8875" max="8875" width="13.109375" bestFit="1" customWidth="1"/>
    <col min="8876" max="8876" width="16.6640625" bestFit="1" customWidth="1"/>
    <col min="8877" max="8877" width="13.21875" bestFit="1" customWidth="1"/>
    <col min="8878" max="8878" width="14.109375" bestFit="1" customWidth="1"/>
    <col min="8879" max="8879" width="12.21875" bestFit="1" customWidth="1"/>
    <col min="8880" max="8880" width="17.6640625" bestFit="1" customWidth="1"/>
    <col min="8881" max="8881" width="10.6640625" bestFit="1" customWidth="1"/>
    <col min="8882" max="8882" width="13.21875" bestFit="1" customWidth="1"/>
    <col min="8883" max="8883" width="10.44140625" bestFit="1" customWidth="1"/>
    <col min="8884" max="8884" width="13.109375" bestFit="1" customWidth="1"/>
    <col min="8885" max="8885" width="10.6640625" bestFit="1" customWidth="1"/>
    <col min="8886" max="8886" width="9.5546875" bestFit="1" customWidth="1"/>
    <col min="8887" max="8887" width="10.88671875" bestFit="1" customWidth="1"/>
    <col min="8889" max="8889" width="11.21875" bestFit="1" customWidth="1"/>
    <col min="8890" max="8890" width="8.21875" bestFit="1" customWidth="1"/>
    <col min="8891" max="8891" width="9.77734375" bestFit="1" customWidth="1"/>
    <col min="8892" max="8892" width="7.6640625" bestFit="1" customWidth="1"/>
    <col min="8893" max="8893" width="7.21875" bestFit="1" customWidth="1"/>
    <col min="8894" max="8894" width="12" bestFit="1" customWidth="1"/>
    <col min="8895" max="8895" width="10.109375" bestFit="1" customWidth="1"/>
    <col min="8896" max="8896" width="11.33203125" bestFit="1" customWidth="1"/>
    <col min="8897" max="8897" width="11.21875" bestFit="1" customWidth="1"/>
    <col min="8898" max="8898" width="13.109375" bestFit="1" customWidth="1"/>
    <col min="8899" max="8900" width="10.33203125" bestFit="1" customWidth="1"/>
    <col min="8901" max="8901" width="9.44140625" bestFit="1" customWidth="1"/>
    <col min="8902" max="8902" width="12.21875" bestFit="1" customWidth="1"/>
    <col min="8903" max="8903" width="12.33203125" bestFit="1" customWidth="1"/>
    <col min="8904" max="8904" width="11" bestFit="1" customWidth="1"/>
    <col min="8905" max="8905" width="10.109375" bestFit="1" customWidth="1"/>
    <col min="8906" max="8906" width="10.21875" bestFit="1" customWidth="1"/>
    <col min="8907" max="8907" width="10.109375" bestFit="1" customWidth="1"/>
    <col min="8908" max="8908" width="12.77734375" bestFit="1" customWidth="1"/>
    <col min="8909" max="8909" width="10.5546875" bestFit="1" customWidth="1"/>
    <col min="8910" max="8910" width="10.33203125" bestFit="1" customWidth="1"/>
    <col min="8911" max="8911" width="14.5546875" bestFit="1" customWidth="1"/>
    <col min="8912" max="8912" width="10.6640625" bestFit="1" customWidth="1"/>
    <col min="8913" max="8913" width="10.21875" bestFit="1" customWidth="1"/>
    <col min="8914" max="8914" width="10.5546875" bestFit="1" customWidth="1"/>
    <col min="8915" max="8916" width="11.5546875" bestFit="1" customWidth="1"/>
    <col min="8917" max="8917" width="10.44140625" bestFit="1" customWidth="1"/>
    <col min="8918" max="8918" width="9.5546875" bestFit="1" customWidth="1"/>
    <col min="8919" max="8919" width="11.77734375" bestFit="1" customWidth="1"/>
    <col min="8920" max="8920" width="11" bestFit="1" customWidth="1"/>
    <col min="8921" max="8921" width="12.109375" bestFit="1" customWidth="1"/>
    <col min="8922" max="8922" width="9.33203125" bestFit="1" customWidth="1"/>
    <col min="8923" max="8923" width="13.33203125" bestFit="1" customWidth="1"/>
    <col min="8924" max="8924" width="10.77734375" bestFit="1" customWidth="1"/>
    <col min="8925" max="8925" width="10.44140625" bestFit="1" customWidth="1"/>
    <col min="8926" max="8926" width="11.44140625" bestFit="1" customWidth="1"/>
    <col min="8927" max="8927" width="15.21875" bestFit="1" customWidth="1"/>
    <col min="8928" max="8928" width="13.77734375" bestFit="1" customWidth="1"/>
    <col min="8929" max="8929" width="12.88671875" bestFit="1" customWidth="1"/>
    <col min="8930" max="8930" width="11.77734375" bestFit="1" customWidth="1"/>
    <col min="8931" max="8931" width="12.21875" bestFit="1" customWidth="1"/>
    <col min="8932" max="8932" width="11.33203125" bestFit="1" customWidth="1"/>
    <col min="8933" max="8933" width="9.6640625" bestFit="1" customWidth="1"/>
    <col min="8934" max="8934" width="10" bestFit="1" customWidth="1"/>
    <col min="8935" max="8935" width="10.33203125" bestFit="1" customWidth="1"/>
    <col min="8936" max="8936" width="9.33203125" bestFit="1" customWidth="1"/>
    <col min="8937" max="8937" width="9.6640625" bestFit="1" customWidth="1"/>
    <col min="8938" max="8938" width="13.109375" bestFit="1" customWidth="1"/>
    <col min="8939" max="8941" width="10.77734375" bestFit="1" customWidth="1"/>
    <col min="8942" max="8943" width="10" bestFit="1" customWidth="1"/>
    <col min="8944" max="8944" width="10.5546875" bestFit="1" customWidth="1"/>
    <col min="8945" max="8945" width="13.6640625" bestFit="1" customWidth="1"/>
    <col min="8946" max="8946" width="11.6640625" bestFit="1" customWidth="1"/>
    <col min="8947" max="8947" width="11.77734375" bestFit="1" customWidth="1"/>
    <col min="8948" max="8948" width="12.33203125" bestFit="1" customWidth="1"/>
    <col min="8949" max="8949" width="11.88671875" bestFit="1" customWidth="1"/>
    <col min="8950" max="8950" width="13.21875" bestFit="1" customWidth="1"/>
    <col min="8951" max="8951" width="13.5546875" bestFit="1" customWidth="1"/>
    <col min="8952" max="8952" width="11.109375" bestFit="1" customWidth="1"/>
    <col min="8953" max="8953" width="14.44140625" bestFit="1" customWidth="1"/>
    <col min="8954" max="8954" width="10" bestFit="1" customWidth="1"/>
    <col min="8955" max="8955" width="12.44140625" bestFit="1" customWidth="1"/>
    <col min="8956" max="8956" width="10.5546875" bestFit="1" customWidth="1"/>
    <col min="8957" max="8957" width="12.109375" bestFit="1" customWidth="1"/>
    <col min="8958" max="8958" width="11.21875" bestFit="1" customWidth="1"/>
    <col min="8959" max="8959" width="10.5546875" bestFit="1" customWidth="1"/>
    <col min="8960" max="8960" width="13.88671875" bestFit="1" customWidth="1"/>
    <col min="8961" max="8961" width="14.5546875" bestFit="1" customWidth="1"/>
    <col min="8962" max="8962" width="10.33203125" bestFit="1" customWidth="1"/>
    <col min="8963" max="8963" width="13.5546875" bestFit="1" customWidth="1"/>
    <col min="8964" max="8964" width="14" bestFit="1" customWidth="1"/>
    <col min="8965" max="8965" width="10.5546875" bestFit="1" customWidth="1"/>
    <col min="8966" max="8966" width="12.109375" bestFit="1" customWidth="1"/>
    <col min="8967" max="8967" width="10.88671875" bestFit="1" customWidth="1"/>
    <col min="8968" max="8968" width="14" bestFit="1" customWidth="1"/>
    <col min="8969" max="8969" width="13.33203125" bestFit="1" customWidth="1"/>
    <col min="8970" max="8970" width="11.21875" bestFit="1" customWidth="1"/>
    <col min="8971" max="8971" width="13.5546875" bestFit="1" customWidth="1"/>
    <col min="8972" max="8972" width="9.44140625" bestFit="1" customWidth="1"/>
    <col min="8973" max="8973" width="10.6640625" bestFit="1" customWidth="1"/>
    <col min="8974" max="8974" width="11.33203125" bestFit="1" customWidth="1"/>
    <col min="8975" max="8975" width="9.6640625" bestFit="1" customWidth="1"/>
    <col min="8976" max="8976" width="12.88671875" bestFit="1" customWidth="1"/>
    <col min="8977" max="8977" width="8.77734375" bestFit="1" customWidth="1"/>
    <col min="8978" max="8978" width="9.77734375" bestFit="1" customWidth="1"/>
    <col min="8979" max="8979" width="12.33203125" bestFit="1" customWidth="1"/>
    <col min="8980" max="8980" width="10.6640625" bestFit="1" customWidth="1"/>
    <col min="8981" max="8981" width="9.5546875" bestFit="1" customWidth="1"/>
    <col min="8982" max="8982" width="11.77734375" bestFit="1" customWidth="1"/>
    <col min="8983" max="8983" width="10" bestFit="1" customWidth="1"/>
    <col min="8984" max="8984" width="11.44140625" bestFit="1" customWidth="1"/>
    <col min="8985" max="8985" width="10.77734375" bestFit="1" customWidth="1"/>
    <col min="8986" max="8986" width="13.44140625" bestFit="1" customWidth="1"/>
    <col min="8987" max="8987" width="12.21875" bestFit="1" customWidth="1"/>
    <col min="8988" max="8988" width="11.44140625" bestFit="1" customWidth="1"/>
    <col min="8989" max="8989" width="14" bestFit="1" customWidth="1"/>
    <col min="8990" max="8990" width="10.77734375" bestFit="1" customWidth="1"/>
    <col min="8991" max="8991" width="11.6640625" bestFit="1" customWidth="1"/>
    <col min="8992" max="8992" width="10.6640625" bestFit="1" customWidth="1"/>
    <col min="8993" max="8993" width="12" bestFit="1" customWidth="1"/>
    <col min="8994" max="8994" width="11" bestFit="1" customWidth="1"/>
    <col min="8995" max="8995" width="11.44140625" bestFit="1" customWidth="1"/>
    <col min="8996" max="8996" width="10.6640625" bestFit="1" customWidth="1"/>
    <col min="8997" max="8997" width="10.88671875" bestFit="1" customWidth="1"/>
    <col min="8998" max="8998" width="12.77734375" bestFit="1" customWidth="1"/>
    <col min="8999" max="8999" width="10" bestFit="1" customWidth="1"/>
    <col min="9000" max="9000" width="11" bestFit="1" customWidth="1"/>
    <col min="9001" max="9001" width="11.44140625" bestFit="1" customWidth="1"/>
    <col min="9002" max="9002" width="12.21875" bestFit="1" customWidth="1"/>
    <col min="9003" max="9003" width="12.109375" bestFit="1" customWidth="1"/>
    <col min="9004" max="9004" width="14.109375" bestFit="1" customWidth="1"/>
    <col min="9005" max="9005" width="11.6640625" bestFit="1" customWidth="1"/>
    <col min="9006" max="9006" width="14.5546875" bestFit="1" customWidth="1"/>
    <col min="9007" max="9007" width="11" bestFit="1" customWidth="1"/>
    <col min="9008" max="9008" width="12.77734375" bestFit="1" customWidth="1"/>
    <col min="9009" max="9009" width="11.109375" bestFit="1" customWidth="1"/>
    <col min="9010" max="9010" width="14.5546875" bestFit="1" customWidth="1"/>
    <col min="9011" max="9011" width="14.109375" bestFit="1" customWidth="1"/>
    <col min="9012" max="9012" width="14.88671875" bestFit="1" customWidth="1"/>
    <col min="9013" max="9013" width="12.109375" bestFit="1" customWidth="1"/>
    <col min="9014" max="9014" width="13.77734375" bestFit="1" customWidth="1"/>
    <col min="9015" max="9015" width="11" bestFit="1" customWidth="1"/>
    <col min="9016" max="9016" width="16.77734375" bestFit="1" customWidth="1"/>
    <col min="9017" max="9017" width="11.5546875" bestFit="1" customWidth="1"/>
    <col min="9018" max="9018" width="14.21875" bestFit="1" customWidth="1"/>
    <col min="9019" max="9019" width="11.88671875" bestFit="1" customWidth="1"/>
    <col min="9020" max="9020" width="14.44140625" bestFit="1" customWidth="1"/>
    <col min="9021" max="9021" width="11.6640625" bestFit="1" customWidth="1"/>
    <col min="9022" max="9022" width="15" bestFit="1" customWidth="1"/>
    <col min="9023" max="9023" width="11" bestFit="1" customWidth="1"/>
    <col min="9024" max="9024" width="10.6640625" bestFit="1" customWidth="1"/>
    <col min="9025" max="9025" width="11.109375" bestFit="1" customWidth="1"/>
    <col min="9026" max="9026" width="10.6640625" bestFit="1" customWidth="1"/>
    <col min="9027" max="9027" width="13.5546875" bestFit="1" customWidth="1"/>
    <col min="9028" max="9028" width="12.109375" bestFit="1" customWidth="1"/>
    <col min="9029" max="9029" width="13.21875" bestFit="1" customWidth="1"/>
    <col min="9030" max="9030" width="11.5546875" bestFit="1" customWidth="1"/>
    <col min="9031" max="9031" width="10.6640625" bestFit="1" customWidth="1"/>
    <col min="9032" max="9032" width="10.77734375" bestFit="1" customWidth="1"/>
    <col min="9033" max="9033" width="10.21875" bestFit="1" customWidth="1"/>
    <col min="9034" max="9034" width="10.5546875" bestFit="1" customWidth="1"/>
    <col min="9035" max="9035" width="10.88671875" bestFit="1" customWidth="1"/>
    <col min="9036" max="9036" width="11.44140625" bestFit="1" customWidth="1"/>
    <col min="9037" max="9037" width="11.77734375" bestFit="1" customWidth="1"/>
    <col min="9038" max="9038" width="9.77734375" bestFit="1" customWidth="1"/>
    <col min="9039" max="9039" width="9.6640625" bestFit="1" customWidth="1"/>
    <col min="9040" max="9040" width="12.44140625" bestFit="1" customWidth="1"/>
    <col min="9041" max="9041" width="10.6640625" bestFit="1" customWidth="1"/>
    <col min="9042" max="9042" width="11.109375" bestFit="1" customWidth="1"/>
    <col min="9043" max="9043" width="10.109375" bestFit="1" customWidth="1"/>
    <col min="9044" max="9044" width="10.6640625" bestFit="1" customWidth="1"/>
    <col min="9045" max="9045" width="9.44140625" bestFit="1" customWidth="1"/>
    <col min="9046" max="9046" width="13.33203125" bestFit="1" customWidth="1"/>
    <col min="9047" max="9047" width="10" bestFit="1" customWidth="1"/>
    <col min="9048" max="9048" width="13.6640625" bestFit="1" customWidth="1"/>
    <col min="9049" max="9049" width="10.21875" bestFit="1" customWidth="1"/>
    <col min="9050" max="9050" width="10.88671875" bestFit="1" customWidth="1"/>
    <col min="9051" max="9051" width="14.109375" bestFit="1" customWidth="1"/>
    <col min="9052" max="9052" width="12.6640625" bestFit="1" customWidth="1"/>
    <col min="9053" max="9053" width="9.5546875" bestFit="1" customWidth="1"/>
    <col min="9054" max="9054" width="12" bestFit="1" customWidth="1"/>
    <col min="9055" max="9055" width="14.44140625" bestFit="1" customWidth="1"/>
    <col min="9056" max="9056" width="11.21875" bestFit="1" customWidth="1"/>
    <col min="9057" max="9057" width="11.77734375" bestFit="1" customWidth="1"/>
    <col min="9058" max="9058" width="11.88671875" bestFit="1" customWidth="1"/>
    <col min="9060" max="9060" width="9.44140625" bestFit="1" customWidth="1"/>
    <col min="9061" max="9061" width="9.6640625" bestFit="1" customWidth="1"/>
    <col min="9062" max="9062" width="12.5546875" bestFit="1" customWidth="1"/>
    <col min="9063" max="9063" width="11.109375" bestFit="1" customWidth="1"/>
    <col min="9064" max="9064" width="10.21875" bestFit="1" customWidth="1"/>
    <col min="9065" max="9065" width="13.109375" bestFit="1" customWidth="1"/>
    <col min="9066" max="9066" width="12.21875" bestFit="1" customWidth="1"/>
    <col min="9067" max="9067" width="10.5546875" bestFit="1" customWidth="1"/>
    <col min="9068" max="9068" width="11.5546875" bestFit="1" customWidth="1"/>
    <col min="9069" max="9069" width="16.33203125" bestFit="1" customWidth="1"/>
    <col min="9070" max="9070" width="14.5546875" bestFit="1" customWidth="1"/>
    <col min="9071" max="9071" width="11.77734375" bestFit="1" customWidth="1"/>
    <col min="9072" max="9072" width="12.77734375" bestFit="1" customWidth="1"/>
    <col min="9073" max="9073" width="12.44140625" bestFit="1" customWidth="1"/>
    <col min="9074" max="9074" width="15.109375" bestFit="1" customWidth="1"/>
    <col min="9075" max="9076" width="11.88671875" bestFit="1" customWidth="1"/>
    <col min="9077" max="9077" width="13.6640625" bestFit="1" customWidth="1"/>
    <col min="9078" max="9078" width="14.109375" bestFit="1" customWidth="1"/>
    <col min="9079" max="9079" width="11.33203125" bestFit="1" customWidth="1"/>
    <col min="9080" max="9080" width="14.6640625" bestFit="1" customWidth="1"/>
    <col min="9081" max="9081" width="14.77734375" bestFit="1" customWidth="1"/>
    <col min="9082" max="9082" width="12" bestFit="1" customWidth="1"/>
    <col min="9083" max="9083" width="12.6640625" bestFit="1" customWidth="1"/>
    <col min="9084" max="9084" width="12.44140625" bestFit="1" customWidth="1"/>
    <col min="9085" max="9085" width="12.88671875" bestFit="1" customWidth="1"/>
    <col min="9086" max="9086" width="12" bestFit="1" customWidth="1"/>
    <col min="9087" max="9087" width="13.5546875" bestFit="1" customWidth="1"/>
    <col min="9088" max="9088" width="13.33203125" bestFit="1" customWidth="1"/>
    <col min="9089" max="9089" width="14.88671875" bestFit="1" customWidth="1"/>
    <col min="9090" max="9090" width="12.77734375" bestFit="1" customWidth="1"/>
    <col min="9091" max="9091" width="16.77734375" bestFit="1" customWidth="1"/>
    <col min="9092" max="9092" width="11.5546875" bestFit="1" customWidth="1"/>
    <col min="9093" max="9093" width="13.88671875" bestFit="1" customWidth="1"/>
    <col min="9094" max="9094" width="12.5546875" bestFit="1" customWidth="1"/>
    <col min="9095" max="9095" width="16.33203125" bestFit="1" customWidth="1"/>
    <col min="9096" max="9096" width="16.109375" bestFit="1" customWidth="1"/>
    <col min="9097" max="9097" width="14.33203125" bestFit="1" customWidth="1"/>
    <col min="9098" max="9098" width="11.88671875" bestFit="1" customWidth="1"/>
    <col min="9099" max="9099" width="13.33203125" bestFit="1" customWidth="1"/>
    <col min="9100" max="9100" width="20.88671875" bestFit="1" customWidth="1"/>
    <col min="9101" max="9101" width="13.88671875" bestFit="1" customWidth="1"/>
    <col min="9102" max="9102" width="14.44140625" bestFit="1" customWidth="1"/>
    <col min="9103" max="9103" width="14.6640625" bestFit="1" customWidth="1"/>
    <col min="9104" max="9104" width="14" bestFit="1" customWidth="1"/>
    <col min="9105" max="9105" width="13.109375" bestFit="1" customWidth="1"/>
    <col min="9106" max="9106" width="12.77734375" bestFit="1" customWidth="1"/>
    <col min="9107" max="9107" width="13.77734375" bestFit="1" customWidth="1"/>
    <col min="9108" max="9108" width="13.5546875" bestFit="1" customWidth="1"/>
    <col min="9109" max="9109" width="10.77734375" bestFit="1" customWidth="1"/>
    <col min="9110" max="9110" width="11.21875" bestFit="1" customWidth="1"/>
    <col min="9111" max="9111" width="12.109375" bestFit="1" customWidth="1"/>
    <col min="9112" max="9112" width="11.21875" bestFit="1" customWidth="1"/>
    <col min="9113" max="9113" width="13.21875" bestFit="1" customWidth="1"/>
    <col min="9114" max="9114" width="11" bestFit="1" customWidth="1"/>
    <col min="9115" max="9115" width="12.6640625" bestFit="1" customWidth="1"/>
    <col min="9116" max="9116" width="12.109375" bestFit="1" customWidth="1"/>
    <col min="9117" max="9117" width="11.33203125" bestFit="1" customWidth="1"/>
    <col min="9118" max="9118" width="13.109375" bestFit="1" customWidth="1"/>
    <col min="9119" max="9119" width="11.5546875" bestFit="1" customWidth="1"/>
    <col min="9120" max="9120" width="14.109375" bestFit="1" customWidth="1"/>
    <col min="9121" max="9121" width="12.88671875" bestFit="1" customWidth="1"/>
    <col min="9122" max="9122" width="13.5546875" bestFit="1" customWidth="1"/>
    <col min="9123" max="9123" width="9.21875" bestFit="1" customWidth="1"/>
    <col min="9124" max="9124" width="13.21875" bestFit="1" customWidth="1"/>
    <col min="9125" max="9125" width="10" bestFit="1" customWidth="1"/>
    <col min="9126" max="9126" width="12.77734375" bestFit="1" customWidth="1"/>
    <col min="9127" max="9127" width="11.21875" bestFit="1" customWidth="1"/>
    <col min="9128" max="9128" width="13.33203125" bestFit="1" customWidth="1"/>
    <col min="9129" max="9129" width="13.44140625" bestFit="1" customWidth="1"/>
    <col min="9130" max="9130" width="12.6640625" bestFit="1" customWidth="1"/>
    <col min="9131" max="9131" width="14.44140625" bestFit="1" customWidth="1"/>
    <col min="9132" max="9132" width="12.33203125" bestFit="1" customWidth="1"/>
    <col min="9133" max="9133" width="12.109375" bestFit="1" customWidth="1"/>
    <col min="9134" max="9135" width="14.6640625" bestFit="1" customWidth="1"/>
    <col min="9136" max="9137" width="14.5546875" bestFit="1" customWidth="1"/>
    <col min="9138" max="9138" width="12.44140625" bestFit="1" customWidth="1"/>
    <col min="9139" max="9139" width="15.109375" bestFit="1" customWidth="1"/>
    <col min="9140" max="9140" width="11.21875" bestFit="1" customWidth="1"/>
    <col min="9141" max="9141" width="15.88671875" bestFit="1" customWidth="1"/>
    <col min="9142" max="9142" width="10.77734375" bestFit="1" customWidth="1"/>
    <col min="9143" max="9143" width="15.33203125" bestFit="1" customWidth="1"/>
    <col min="9144" max="9144" width="17.44140625" bestFit="1" customWidth="1"/>
    <col min="9145" max="9145" width="15.44140625" bestFit="1" customWidth="1"/>
    <col min="9146" max="9146" width="11.88671875" bestFit="1" customWidth="1"/>
    <col min="9147" max="9148" width="13.109375" bestFit="1" customWidth="1"/>
    <col min="9149" max="9149" width="16.21875" bestFit="1" customWidth="1"/>
    <col min="9150" max="9150" width="13.77734375" bestFit="1" customWidth="1"/>
    <col min="9151" max="9151" width="14.44140625" bestFit="1" customWidth="1"/>
    <col min="9152" max="9152" width="12.44140625" bestFit="1" customWidth="1"/>
    <col min="9153" max="9153" width="13.109375" bestFit="1" customWidth="1"/>
    <col min="9154" max="9154" width="12.6640625" bestFit="1" customWidth="1"/>
    <col min="9155" max="9155" width="13.109375" bestFit="1" customWidth="1"/>
    <col min="9156" max="9156" width="16.21875" bestFit="1" customWidth="1"/>
    <col min="9157" max="9157" width="12.6640625" bestFit="1" customWidth="1"/>
    <col min="9158" max="9158" width="12.44140625" bestFit="1" customWidth="1"/>
    <col min="9159" max="9159" width="12.5546875" bestFit="1" customWidth="1"/>
    <col min="9160" max="9160" width="13.88671875" bestFit="1" customWidth="1"/>
    <col min="9161" max="9161" width="12.77734375" bestFit="1" customWidth="1"/>
    <col min="9162" max="9162" width="13.44140625" bestFit="1" customWidth="1"/>
    <col min="9163" max="9163" width="18" bestFit="1" customWidth="1"/>
    <col min="9164" max="9164" width="13.77734375" bestFit="1" customWidth="1"/>
    <col min="9165" max="9165" width="12.44140625" bestFit="1" customWidth="1"/>
    <col min="9166" max="9166" width="10.33203125" bestFit="1" customWidth="1"/>
    <col min="9167" max="9167" width="11.6640625" bestFit="1" customWidth="1"/>
    <col min="9168" max="9168" width="13.88671875" bestFit="1" customWidth="1"/>
    <col min="9169" max="9169" width="11.88671875" bestFit="1" customWidth="1"/>
    <col min="9170" max="9170" width="13.109375" bestFit="1" customWidth="1"/>
    <col min="9171" max="9171" width="13.77734375" bestFit="1" customWidth="1"/>
    <col min="9172" max="9172" width="15.44140625" bestFit="1" customWidth="1"/>
    <col min="9173" max="9173" width="15.33203125" bestFit="1" customWidth="1"/>
    <col min="9174" max="9174" width="14.44140625" bestFit="1" customWidth="1"/>
    <col min="9175" max="9175" width="15.21875" bestFit="1" customWidth="1"/>
    <col min="9176" max="9176" width="12.33203125" bestFit="1" customWidth="1"/>
    <col min="9177" max="9177" width="15.33203125" bestFit="1" customWidth="1"/>
    <col min="9178" max="9178" width="14.77734375" bestFit="1" customWidth="1"/>
    <col min="9179" max="9179" width="15.33203125" bestFit="1" customWidth="1"/>
    <col min="9180" max="9180" width="10.21875" bestFit="1" customWidth="1"/>
    <col min="9181" max="9181" width="14.88671875" bestFit="1" customWidth="1"/>
    <col min="9182" max="9182" width="10.44140625" bestFit="1" customWidth="1"/>
    <col min="9183" max="9183" width="13.77734375" bestFit="1" customWidth="1"/>
    <col min="9184" max="9184" width="13.21875" bestFit="1" customWidth="1"/>
    <col min="9185" max="9185" width="12.33203125" bestFit="1" customWidth="1"/>
    <col min="9186" max="9186" width="11.88671875" bestFit="1" customWidth="1"/>
    <col min="9187" max="9187" width="11.5546875" bestFit="1" customWidth="1"/>
    <col min="9188" max="9188" width="12.109375" bestFit="1" customWidth="1"/>
    <col min="9189" max="9189" width="13.77734375" bestFit="1" customWidth="1"/>
    <col min="9190" max="9190" width="12.77734375" bestFit="1" customWidth="1"/>
    <col min="9191" max="9191" width="13.6640625" bestFit="1" customWidth="1"/>
    <col min="9192" max="9192" width="10" bestFit="1" customWidth="1"/>
    <col min="9193" max="9193" width="14.5546875" bestFit="1" customWidth="1"/>
    <col min="9194" max="9194" width="11.6640625" bestFit="1" customWidth="1"/>
    <col min="9195" max="9195" width="11.5546875" bestFit="1" customWidth="1"/>
    <col min="9196" max="9196" width="14.109375" bestFit="1" customWidth="1"/>
    <col min="9197" max="9197" width="12" bestFit="1" customWidth="1"/>
    <col min="9198" max="9198" width="12.77734375" bestFit="1" customWidth="1"/>
    <col min="9199" max="9199" width="12" bestFit="1" customWidth="1"/>
    <col min="9200" max="9200" width="12.21875" bestFit="1" customWidth="1"/>
    <col min="9201" max="9202" width="12.44140625" bestFit="1" customWidth="1"/>
    <col min="9203" max="9203" width="15.6640625" bestFit="1" customWidth="1"/>
    <col min="9204" max="9204" width="12.33203125" bestFit="1" customWidth="1"/>
    <col min="9205" max="9206" width="14" bestFit="1" customWidth="1"/>
    <col min="9207" max="9207" width="12" bestFit="1" customWidth="1"/>
    <col min="9208" max="9208" width="12.77734375" bestFit="1" customWidth="1"/>
    <col min="9209" max="9209" width="12.88671875" bestFit="1" customWidth="1"/>
    <col min="9210" max="9210" width="13.77734375" bestFit="1" customWidth="1"/>
    <col min="9211" max="9211" width="16" bestFit="1" customWidth="1"/>
    <col min="9212" max="9212" width="14.5546875" bestFit="1" customWidth="1"/>
    <col min="9213" max="9213" width="13.33203125" bestFit="1" customWidth="1"/>
    <col min="9214" max="9214" width="14.44140625" bestFit="1" customWidth="1"/>
    <col min="9215" max="9215" width="15.5546875" bestFit="1" customWidth="1"/>
    <col min="9216" max="9216" width="15.109375" bestFit="1" customWidth="1"/>
    <col min="9217" max="9217" width="12.5546875" bestFit="1" customWidth="1"/>
    <col min="9218" max="9218" width="13.109375" bestFit="1" customWidth="1"/>
    <col min="9219" max="9219" width="12.77734375" bestFit="1" customWidth="1"/>
    <col min="9220" max="9220" width="14" bestFit="1" customWidth="1"/>
    <col min="9221" max="9221" width="18.6640625" bestFit="1" customWidth="1"/>
    <col min="9222" max="9222" width="13.88671875" bestFit="1" customWidth="1"/>
    <col min="9223" max="9223" width="13.21875" bestFit="1" customWidth="1"/>
    <col min="9224" max="9224" width="14.6640625" bestFit="1" customWidth="1"/>
    <col min="9225" max="9225" width="15.6640625" bestFit="1" customWidth="1"/>
    <col min="9226" max="9226" width="14.88671875" bestFit="1" customWidth="1"/>
    <col min="9227" max="9227" width="13.21875" bestFit="1" customWidth="1"/>
    <col min="9228" max="9228" width="12.6640625" bestFit="1" customWidth="1"/>
    <col min="9229" max="9229" width="13.5546875" bestFit="1" customWidth="1"/>
    <col min="9230" max="9230" width="14.21875" bestFit="1" customWidth="1"/>
    <col min="9231" max="9231" width="16.44140625" bestFit="1" customWidth="1"/>
    <col min="9232" max="9232" width="14" bestFit="1" customWidth="1"/>
    <col min="9233" max="9233" width="13.109375" bestFit="1" customWidth="1"/>
    <col min="9234" max="9234" width="16.109375" bestFit="1" customWidth="1"/>
    <col min="9235" max="9235" width="12.5546875" bestFit="1" customWidth="1"/>
    <col min="9236" max="9236" width="12.88671875" bestFit="1" customWidth="1"/>
    <col min="9237" max="9237" width="15.5546875" bestFit="1" customWidth="1"/>
    <col min="9238" max="9238" width="12.33203125" bestFit="1" customWidth="1"/>
    <col min="9239" max="9239" width="14.88671875" bestFit="1" customWidth="1"/>
    <col min="9240" max="9240" width="13.21875" bestFit="1" customWidth="1"/>
    <col min="9241" max="9241" width="11" bestFit="1" customWidth="1"/>
    <col min="9242" max="9242" width="12.44140625" bestFit="1" customWidth="1"/>
    <col min="9243" max="9243" width="14.44140625" bestFit="1" customWidth="1"/>
    <col min="9244" max="9244" width="13.77734375" bestFit="1" customWidth="1"/>
    <col min="9245" max="9245" width="11.5546875" bestFit="1" customWidth="1"/>
    <col min="9246" max="9246" width="12.5546875" bestFit="1" customWidth="1"/>
    <col min="9247" max="9247" width="14.5546875" bestFit="1" customWidth="1"/>
    <col min="9248" max="9248" width="13.88671875" bestFit="1" customWidth="1"/>
    <col min="9249" max="9249" width="13.44140625" bestFit="1" customWidth="1"/>
    <col min="9250" max="9250" width="13.21875" bestFit="1" customWidth="1"/>
    <col min="9251" max="9251" width="13.6640625" bestFit="1" customWidth="1"/>
    <col min="9252" max="9252" width="10.44140625" bestFit="1" customWidth="1"/>
    <col min="9253" max="9253" width="13.77734375" bestFit="1" customWidth="1"/>
    <col min="9254" max="9254" width="13.5546875" bestFit="1" customWidth="1"/>
    <col min="9255" max="9255" width="12.77734375" bestFit="1" customWidth="1"/>
    <col min="9256" max="9256" width="12.88671875" bestFit="1" customWidth="1"/>
    <col min="9257" max="9257" width="12.5546875" bestFit="1" customWidth="1"/>
    <col min="9258" max="9258" width="15.77734375" bestFit="1" customWidth="1"/>
    <col min="9259" max="9259" width="11.33203125" bestFit="1" customWidth="1"/>
    <col min="9260" max="9260" width="14.21875" bestFit="1" customWidth="1"/>
    <col min="9261" max="9261" width="13.109375" bestFit="1" customWidth="1"/>
    <col min="9262" max="9262" width="11.5546875" bestFit="1" customWidth="1"/>
    <col min="9263" max="9263" width="12.6640625" bestFit="1" customWidth="1"/>
    <col min="9264" max="9264" width="13.77734375" bestFit="1" customWidth="1"/>
    <col min="9265" max="9265" width="15.6640625" bestFit="1" customWidth="1"/>
    <col min="9266" max="9266" width="14.5546875" bestFit="1" customWidth="1"/>
    <col min="9267" max="9267" width="14.109375" bestFit="1" customWidth="1"/>
    <col min="9268" max="9268" width="15.33203125" bestFit="1" customWidth="1"/>
    <col min="9269" max="9269" width="13.33203125" bestFit="1" customWidth="1"/>
    <col min="9270" max="9270" width="15.33203125" bestFit="1" customWidth="1"/>
    <col min="9271" max="9271" width="15.109375" bestFit="1" customWidth="1"/>
    <col min="9272" max="9272" width="12.6640625" bestFit="1" customWidth="1"/>
    <col min="9273" max="9273" width="12.33203125" bestFit="1" customWidth="1"/>
    <col min="9274" max="9274" width="13.109375" bestFit="1" customWidth="1"/>
    <col min="9275" max="9275" width="14.109375" bestFit="1" customWidth="1"/>
    <col min="9276" max="9277" width="13.6640625" bestFit="1" customWidth="1"/>
    <col min="9278" max="9278" width="13.21875" bestFit="1" customWidth="1"/>
    <col min="9279" max="9279" width="15" bestFit="1" customWidth="1"/>
    <col min="9280" max="9280" width="13.5546875" bestFit="1" customWidth="1"/>
    <col min="9281" max="9281" width="11.88671875" bestFit="1" customWidth="1"/>
    <col min="9282" max="9282" width="11.6640625" bestFit="1" customWidth="1"/>
    <col min="9283" max="9284" width="12.21875" bestFit="1" customWidth="1"/>
    <col min="9285" max="9285" width="13.33203125" bestFit="1" customWidth="1"/>
    <col min="9286" max="9286" width="12.21875" bestFit="1" customWidth="1"/>
    <col min="9287" max="9287" width="10.88671875" bestFit="1" customWidth="1"/>
    <col min="9288" max="9288" width="13.88671875" bestFit="1" customWidth="1"/>
    <col min="9289" max="9289" width="14.77734375" bestFit="1" customWidth="1"/>
    <col min="9290" max="9290" width="15.6640625" bestFit="1" customWidth="1"/>
    <col min="9291" max="9291" width="12.33203125" bestFit="1" customWidth="1"/>
    <col min="9292" max="9292" width="15.44140625" bestFit="1" customWidth="1"/>
    <col min="9293" max="9293" width="15.88671875" bestFit="1" customWidth="1"/>
    <col min="9294" max="9294" width="12.88671875" bestFit="1" customWidth="1"/>
    <col min="9295" max="9295" width="17.21875" bestFit="1" customWidth="1"/>
    <col min="9296" max="9296" width="13.77734375" bestFit="1" customWidth="1"/>
    <col min="9297" max="9297" width="15.77734375" bestFit="1" customWidth="1"/>
    <col min="9298" max="9298" width="13.6640625" bestFit="1" customWidth="1"/>
    <col min="9299" max="9299" width="14.44140625" bestFit="1" customWidth="1"/>
    <col min="9300" max="9300" width="16.5546875" bestFit="1" customWidth="1"/>
    <col min="9301" max="9301" width="15.21875" bestFit="1" customWidth="1"/>
    <col min="9302" max="9302" width="13.109375" bestFit="1" customWidth="1"/>
    <col min="9303" max="9303" width="14.33203125" bestFit="1" customWidth="1"/>
    <col min="9304" max="9304" width="13.21875" bestFit="1" customWidth="1"/>
    <col min="9305" max="9305" width="13.6640625" bestFit="1" customWidth="1"/>
    <col min="9306" max="9306" width="15.44140625" bestFit="1" customWidth="1"/>
    <col min="9307" max="9307" width="13.6640625" bestFit="1" customWidth="1"/>
    <col min="9308" max="9308" width="12.6640625" bestFit="1" customWidth="1"/>
    <col min="9309" max="9309" width="12.44140625" bestFit="1" customWidth="1"/>
    <col min="9310" max="9310" width="11" bestFit="1" customWidth="1"/>
    <col min="9311" max="9311" width="10.88671875" bestFit="1" customWidth="1"/>
    <col min="9312" max="9312" width="12" bestFit="1" customWidth="1"/>
    <col min="9313" max="9313" width="10.44140625" bestFit="1" customWidth="1"/>
    <col min="9314" max="9314" width="12" bestFit="1" customWidth="1"/>
    <col min="9315" max="9315" width="11.21875" bestFit="1" customWidth="1"/>
    <col min="9316" max="9316" width="14.88671875" bestFit="1" customWidth="1"/>
    <col min="9317" max="9317" width="13.109375" bestFit="1" customWidth="1"/>
    <col min="9318" max="9318" width="12.21875" bestFit="1" customWidth="1"/>
    <col min="9319" max="9319" width="10.5546875" bestFit="1" customWidth="1"/>
    <col min="9320" max="9320" width="10.6640625" bestFit="1" customWidth="1"/>
    <col min="9321" max="9321" width="11.109375" bestFit="1" customWidth="1"/>
    <col min="9322" max="9322" width="13.44140625" bestFit="1" customWidth="1"/>
    <col min="9323" max="9323" width="10.77734375" bestFit="1" customWidth="1"/>
    <col min="9324" max="9324" width="13.109375" bestFit="1" customWidth="1"/>
    <col min="9325" max="9325" width="12.77734375" bestFit="1" customWidth="1"/>
    <col min="9326" max="9326" width="13.77734375" bestFit="1" customWidth="1"/>
    <col min="9327" max="9327" width="15.33203125" bestFit="1" customWidth="1"/>
    <col min="9328" max="9328" width="11.6640625" bestFit="1" customWidth="1"/>
    <col min="9329" max="9329" width="15" bestFit="1" customWidth="1"/>
    <col min="9330" max="9330" width="15.44140625" bestFit="1" customWidth="1"/>
    <col min="9331" max="9331" width="16.33203125" bestFit="1" customWidth="1"/>
    <col min="9332" max="9332" width="13.6640625" bestFit="1" customWidth="1"/>
    <col min="9333" max="9333" width="11.88671875" bestFit="1" customWidth="1"/>
    <col min="9334" max="9334" width="13.109375" bestFit="1" customWidth="1"/>
    <col min="9335" max="9335" width="11.5546875" bestFit="1" customWidth="1"/>
    <col min="9336" max="9336" width="11" bestFit="1" customWidth="1"/>
    <col min="9337" max="9337" width="12.109375" bestFit="1" customWidth="1"/>
    <col min="9338" max="9338" width="13.88671875" bestFit="1" customWidth="1"/>
    <col min="9339" max="9339" width="12.109375" bestFit="1" customWidth="1"/>
    <col min="9340" max="9340" width="13.109375" bestFit="1" customWidth="1"/>
    <col min="9341" max="9341" width="14.6640625" bestFit="1" customWidth="1"/>
    <col min="9342" max="9342" width="13.77734375" bestFit="1" customWidth="1"/>
    <col min="9343" max="9343" width="14.88671875" bestFit="1" customWidth="1"/>
    <col min="9344" max="9344" width="16" bestFit="1" customWidth="1"/>
    <col min="9345" max="9345" width="14" bestFit="1" customWidth="1"/>
    <col min="9346" max="9346" width="11.33203125" bestFit="1" customWidth="1"/>
    <col min="9347" max="9347" width="12.6640625" bestFit="1" customWidth="1"/>
    <col min="9348" max="9348" width="12.44140625" bestFit="1" customWidth="1"/>
    <col min="9349" max="9349" width="11.77734375" bestFit="1" customWidth="1"/>
    <col min="9350" max="9350" width="15.109375" bestFit="1" customWidth="1"/>
    <col min="9351" max="9351" width="15.21875" bestFit="1" customWidth="1"/>
    <col min="9352" max="9352" width="14.44140625" bestFit="1" customWidth="1"/>
    <col min="9353" max="9353" width="17.44140625" bestFit="1" customWidth="1"/>
    <col min="9354" max="9354" width="13.6640625" bestFit="1" customWidth="1"/>
    <col min="9355" max="9355" width="14.109375" bestFit="1" customWidth="1"/>
    <col min="9356" max="9356" width="13.6640625" bestFit="1" customWidth="1"/>
    <col min="9357" max="9357" width="13.5546875" bestFit="1" customWidth="1"/>
    <col min="9358" max="9358" width="14.6640625" bestFit="1" customWidth="1"/>
    <col min="9359" max="9359" width="14.44140625" bestFit="1" customWidth="1"/>
    <col min="9360" max="9360" width="12.88671875" bestFit="1" customWidth="1"/>
    <col min="9361" max="9361" width="16.5546875" bestFit="1" customWidth="1"/>
    <col min="9362" max="9362" width="13.21875" bestFit="1" customWidth="1"/>
    <col min="9363" max="9363" width="15.44140625" bestFit="1" customWidth="1"/>
    <col min="9364" max="9364" width="12.6640625" bestFit="1" customWidth="1"/>
    <col min="9365" max="9365" width="12.44140625" bestFit="1" customWidth="1"/>
    <col min="9366" max="9366" width="14.21875" bestFit="1" customWidth="1"/>
    <col min="9367" max="9367" width="10.6640625" bestFit="1" customWidth="1"/>
    <col min="9368" max="9368" width="13.44140625" bestFit="1" customWidth="1"/>
    <col min="9369" max="9369" width="9.44140625" bestFit="1" customWidth="1"/>
    <col min="9370" max="9370" width="10.5546875" bestFit="1" customWidth="1"/>
  </cols>
  <sheetData>
    <row r="2" spans="1:3" ht="21" x14ac:dyDescent="0.4">
      <c r="B2" s="29" t="s">
        <v>26696</v>
      </c>
    </row>
    <row r="4" spans="1:3" x14ac:dyDescent="0.3">
      <c r="A4" s="49" t="s">
        <v>26709</v>
      </c>
      <c r="B4" s="21" t="s">
        <v>26712</v>
      </c>
    </row>
    <row r="6" spans="1:3" x14ac:dyDescent="0.3">
      <c r="B6" s="22" t="s">
        <v>26655</v>
      </c>
      <c r="C6" t="s">
        <v>26659</v>
      </c>
    </row>
    <row r="7" spans="1:3" x14ac:dyDescent="0.3">
      <c r="B7" s="23" t="s">
        <v>26697</v>
      </c>
      <c r="C7" s="48">
        <v>8.3699999999999997E-2</v>
      </c>
    </row>
    <row r="8" spans="1:3" x14ac:dyDescent="0.3">
      <c r="B8" s="23" t="s">
        <v>26698</v>
      </c>
      <c r="C8" s="48">
        <v>7.7799999999999994E-2</v>
      </c>
    </row>
    <row r="9" spans="1:3" x14ac:dyDescent="0.3">
      <c r="B9" s="23" t="s">
        <v>26699</v>
      </c>
      <c r="C9" s="48">
        <v>8.5000000000000006E-2</v>
      </c>
    </row>
    <row r="10" spans="1:3" x14ac:dyDescent="0.3">
      <c r="B10" s="23" t="s">
        <v>26700</v>
      </c>
      <c r="C10" s="48">
        <v>8.4099999999999994E-2</v>
      </c>
    </row>
    <row r="11" spans="1:3" x14ac:dyDescent="0.3">
      <c r="B11" s="23" t="s">
        <v>26701</v>
      </c>
      <c r="C11" s="48">
        <v>8.4199999999999997E-2</v>
      </c>
    </row>
    <row r="12" spans="1:3" x14ac:dyDescent="0.3">
      <c r="B12" s="23" t="s">
        <v>26702</v>
      </c>
      <c r="C12" s="48">
        <v>8.3299999999999999E-2</v>
      </c>
    </row>
    <row r="13" spans="1:3" x14ac:dyDescent="0.3">
      <c r="B13" s="23" t="s">
        <v>26703</v>
      </c>
      <c r="C13" s="48">
        <v>8.2699999999999996E-2</v>
      </c>
    </row>
    <row r="14" spans="1:3" x14ac:dyDescent="0.3">
      <c r="B14" s="23" t="s">
        <v>26704</v>
      </c>
      <c r="C14" s="48">
        <v>8.4500000000000006E-2</v>
      </c>
    </row>
    <row r="15" spans="1:3" x14ac:dyDescent="0.3">
      <c r="B15" s="23" t="s">
        <v>26705</v>
      </c>
      <c r="C15" s="48">
        <v>8.0100000000000005E-2</v>
      </c>
    </row>
    <row r="16" spans="1:3" x14ac:dyDescent="0.3">
      <c r="B16" s="23" t="s">
        <v>26706</v>
      </c>
      <c r="C16" s="48">
        <v>8.8300000000000003E-2</v>
      </c>
    </row>
    <row r="17" spans="1:6" x14ac:dyDescent="0.3">
      <c r="B17" s="23" t="s">
        <v>26707</v>
      </c>
      <c r="C17" s="48">
        <v>8.2000000000000003E-2</v>
      </c>
    </row>
    <row r="18" spans="1:6" x14ac:dyDescent="0.3">
      <c r="B18" s="23" t="s">
        <v>26708</v>
      </c>
      <c r="C18" s="48">
        <v>8.43E-2</v>
      </c>
    </row>
    <row r="19" spans="1:6" x14ac:dyDescent="0.3">
      <c r="B19" s="23" t="s">
        <v>26656</v>
      </c>
      <c r="C19" s="48">
        <v>1</v>
      </c>
    </row>
    <row r="23" spans="1:6" x14ac:dyDescent="0.3">
      <c r="A23" s="21" t="s">
        <v>26719</v>
      </c>
      <c r="B23" s="21" t="s">
        <v>26710</v>
      </c>
    </row>
    <row r="24" spans="1:6" x14ac:dyDescent="0.3">
      <c r="A24" s="21" t="s">
        <v>26720</v>
      </c>
      <c r="B24" s="21" t="s">
        <v>26711</v>
      </c>
    </row>
    <row r="27" spans="1:6" ht="18" x14ac:dyDescent="0.35">
      <c r="A27" s="49" t="s">
        <v>26709</v>
      </c>
      <c r="B27" s="50" t="s">
        <v>26713</v>
      </c>
    </row>
    <row r="31" spans="1:6" x14ac:dyDescent="0.3">
      <c r="B31" s="22" t="s">
        <v>26659</v>
      </c>
      <c r="C31" s="22" t="s">
        <v>26657</v>
      </c>
    </row>
    <row r="32" spans="1:6" x14ac:dyDescent="0.3">
      <c r="B32" s="22" t="s">
        <v>26655</v>
      </c>
      <c r="C32" t="s">
        <v>22</v>
      </c>
      <c r="D32" t="s">
        <v>39</v>
      </c>
      <c r="E32" t="s">
        <v>43</v>
      </c>
      <c r="F32" t="s">
        <v>26656</v>
      </c>
    </row>
    <row r="33" spans="2:6" x14ac:dyDescent="0.3">
      <c r="B33" s="23" t="s">
        <v>26697</v>
      </c>
      <c r="C33" s="91">
        <v>266</v>
      </c>
      <c r="D33" s="91">
        <v>297</v>
      </c>
      <c r="E33" s="91">
        <v>274</v>
      </c>
      <c r="F33" s="91">
        <v>837</v>
      </c>
    </row>
    <row r="34" spans="2:6" x14ac:dyDescent="0.3">
      <c r="B34" s="23" t="s">
        <v>26698</v>
      </c>
      <c r="C34" s="91">
        <v>254</v>
      </c>
      <c r="D34" s="91">
        <v>260</v>
      </c>
      <c r="E34" s="91">
        <v>264</v>
      </c>
      <c r="F34" s="91">
        <v>778</v>
      </c>
    </row>
    <row r="35" spans="2:6" x14ac:dyDescent="0.3">
      <c r="B35" s="23" t="s">
        <v>26699</v>
      </c>
      <c r="C35" s="91">
        <v>268</v>
      </c>
      <c r="D35" s="91">
        <v>281</v>
      </c>
      <c r="E35" s="91">
        <v>301</v>
      </c>
      <c r="F35" s="91">
        <v>850</v>
      </c>
    </row>
    <row r="36" spans="2:6" x14ac:dyDescent="0.3">
      <c r="B36" s="23" t="s">
        <v>26700</v>
      </c>
      <c r="C36" s="91">
        <v>246</v>
      </c>
      <c r="D36" s="91">
        <v>315</v>
      </c>
      <c r="E36" s="91">
        <v>280</v>
      </c>
      <c r="F36" s="91">
        <v>841</v>
      </c>
    </row>
    <row r="37" spans="2:6" x14ac:dyDescent="0.3">
      <c r="B37" s="23" t="s">
        <v>26701</v>
      </c>
      <c r="C37" s="91">
        <v>266</v>
      </c>
      <c r="D37" s="91">
        <v>314</v>
      </c>
      <c r="E37" s="91">
        <v>262</v>
      </c>
      <c r="F37" s="91">
        <v>842</v>
      </c>
    </row>
    <row r="38" spans="2:6" x14ac:dyDescent="0.3">
      <c r="B38" s="23" t="s">
        <v>26702</v>
      </c>
      <c r="C38" s="91">
        <v>289</v>
      </c>
      <c r="D38" s="91">
        <v>266</v>
      </c>
      <c r="E38" s="91">
        <v>278</v>
      </c>
      <c r="F38" s="91">
        <v>833</v>
      </c>
    </row>
    <row r="39" spans="2:6" x14ac:dyDescent="0.3">
      <c r="B39" s="23" t="s">
        <v>26703</v>
      </c>
      <c r="C39" s="91">
        <v>244</v>
      </c>
      <c r="D39" s="91">
        <v>297</v>
      </c>
      <c r="E39" s="91">
        <v>286</v>
      </c>
      <c r="F39" s="91">
        <v>827</v>
      </c>
    </row>
    <row r="40" spans="2:6" x14ac:dyDescent="0.3">
      <c r="B40" s="23" t="s">
        <v>26704</v>
      </c>
      <c r="C40" s="91">
        <v>241</v>
      </c>
      <c r="D40" s="91">
        <v>328</v>
      </c>
      <c r="E40" s="91">
        <v>276</v>
      </c>
      <c r="F40" s="91">
        <v>845</v>
      </c>
    </row>
    <row r="41" spans="2:6" x14ac:dyDescent="0.3">
      <c r="B41" s="23" t="s">
        <v>26705</v>
      </c>
      <c r="C41" s="91">
        <v>231</v>
      </c>
      <c r="D41" s="91">
        <v>276</v>
      </c>
      <c r="E41" s="91">
        <v>294</v>
      </c>
      <c r="F41" s="91">
        <v>801</v>
      </c>
    </row>
    <row r="42" spans="2:6" x14ac:dyDescent="0.3">
      <c r="B42" s="23" t="s">
        <v>26706</v>
      </c>
      <c r="C42" s="91">
        <v>266</v>
      </c>
      <c r="D42" s="91">
        <v>333</v>
      </c>
      <c r="E42" s="91">
        <v>284</v>
      </c>
      <c r="F42" s="91">
        <v>883</v>
      </c>
    </row>
    <row r="43" spans="2:6" x14ac:dyDescent="0.3">
      <c r="B43" s="23" t="s">
        <v>26707</v>
      </c>
      <c r="C43" s="91">
        <v>245</v>
      </c>
      <c r="D43" s="91">
        <v>329</v>
      </c>
      <c r="E43" s="91">
        <v>246</v>
      </c>
      <c r="F43" s="91">
        <v>820</v>
      </c>
    </row>
    <row r="44" spans="2:6" x14ac:dyDescent="0.3">
      <c r="B44" s="23" t="s">
        <v>26708</v>
      </c>
      <c r="C44" s="91">
        <v>261</v>
      </c>
      <c r="D44" s="91">
        <v>291</v>
      </c>
      <c r="E44" s="91">
        <v>291</v>
      </c>
      <c r="F44" s="91">
        <v>843</v>
      </c>
    </row>
    <row r="45" spans="2:6" x14ac:dyDescent="0.3">
      <c r="B45" s="23" t="s">
        <v>26656</v>
      </c>
      <c r="C45" s="91">
        <v>3077</v>
      </c>
      <c r="D45" s="91">
        <v>3587</v>
      </c>
      <c r="E45" s="91">
        <v>3336</v>
      </c>
      <c r="F45" s="91">
        <v>10000</v>
      </c>
    </row>
    <row r="52" spans="1:7" x14ac:dyDescent="0.3">
      <c r="A52" s="21" t="s">
        <v>26717</v>
      </c>
    </row>
    <row r="53" spans="1:7" x14ac:dyDescent="0.3">
      <c r="B53" s="21" t="s">
        <v>26714</v>
      </c>
    </row>
    <row r="54" spans="1:7" x14ac:dyDescent="0.3">
      <c r="B54" s="21"/>
    </row>
    <row r="55" spans="1:7" x14ac:dyDescent="0.3">
      <c r="B55" s="21" t="s">
        <v>26715</v>
      </c>
    </row>
    <row r="56" spans="1:7" x14ac:dyDescent="0.3">
      <c r="A56" s="21" t="s">
        <v>26718</v>
      </c>
      <c r="B56" s="21"/>
    </row>
    <row r="57" spans="1:7" x14ac:dyDescent="0.3">
      <c r="B57" s="21" t="s">
        <v>26716</v>
      </c>
    </row>
    <row r="60" spans="1:7" x14ac:dyDescent="0.3">
      <c r="A60" s="49" t="s">
        <v>26709</v>
      </c>
      <c r="B60" t="s">
        <v>26721</v>
      </c>
      <c r="C60" t="s">
        <v>26722</v>
      </c>
    </row>
    <row r="63" spans="1:7" x14ac:dyDescent="0.3">
      <c r="B63" s="22" t="s">
        <v>26655</v>
      </c>
      <c r="C63" t="s">
        <v>26659</v>
      </c>
    </row>
    <row r="64" spans="1:7" x14ac:dyDescent="0.3">
      <c r="B64" s="23" t="s">
        <v>26726</v>
      </c>
      <c r="C64" s="91">
        <v>3726</v>
      </c>
      <c r="F64" t="s">
        <v>26655</v>
      </c>
      <c r="G64" t="s">
        <v>26659</v>
      </c>
    </row>
    <row r="65" spans="2:7" x14ac:dyDescent="0.3">
      <c r="B65" s="23" t="s">
        <v>26727</v>
      </c>
      <c r="C65" s="91">
        <v>3349</v>
      </c>
      <c r="F65">
        <v>0</v>
      </c>
      <c r="G65">
        <v>102</v>
      </c>
    </row>
    <row r="66" spans="2:7" x14ac:dyDescent="0.3">
      <c r="B66" s="23" t="s">
        <v>26728</v>
      </c>
      <c r="C66" s="91">
        <v>2925</v>
      </c>
      <c r="F66">
        <v>1</v>
      </c>
      <c r="G66">
        <v>420</v>
      </c>
    </row>
    <row r="67" spans="2:7" x14ac:dyDescent="0.3">
      <c r="B67" s="23" t="s">
        <v>26656</v>
      </c>
      <c r="C67" s="91">
        <v>10000</v>
      </c>
      <c r="F67">
        <v>2</v>
      </c>
      <c r="G67">
        <v>396</v>
      </c>
    </row>
    <row r="68" spans="2:7" x14ac:dyDescent="0.3">
      <c r="F68">
        <v>3</v>
      </c>
      <c r="G68">
        <v>445</v>
      </c>
    </row>
    <row r="69" spans="2:7" x14ac:dyDescent="0.3">
      <c r="F69">
        <v>4</v>
      </c>
      <c r="G69">
        <v>425</v>
      </c>
    </row>
    <row r="70" spans="2:7" x14ac:dyDescent="0.3">
      <c r="F70">
        <v>5</v>
      </c>
      <c r="G70">
        <v>429</v>
      </c>
    </row>
    <row r="71" spans="2:7" x14ac:dyDescent="0.3">
      <c r="F71">
        <v>6</v>
      </c>
      <c r="G71">
        <v>460</v>
      </c>
    </row>
    <row r="72" spans="2:7" x14ac:dyDescent="0.3">
      <c r="F72">
        <v>7</v>
      </c>
      <c r="G72">
        <v>367</v>
      </c>
    </row>
    <row r="73" spans="2:7" x14ac:dyDescent="0.3">
      <c r="F73">
        <v>8</v>
      </c>
      <c r="G73">
        <v>356</v>
      </c>
    </row>
    <row r="74" spans="2:7" x14ac:dyDescent="0.3">
      <c r="F74">
        <v>9</v>
      </c>
      <c r="G74">
        <v>326</v>
      </c>
    </row>
    <row r="75" spans="2:7" x14ac:dyDescent="0.3">
      <c r="F75">
        <v>10</v>
      </c>
      <c r="G75">
        <v>328</v>
      </c>
    </row>
    <row r="76" spans="2:7" x14ac:dyDescent="0.3">
      <c r="F76">
        <v>11</v>
      </c>
      <c r="G76">
        <v>308</v>
      </c>
    </row>
    <row r="77" spans="2:7" x14ac:dyDescent="0.3">
      <c r="F77">
        <v>12</v>
      </c>
      <c r="G77">
        <v>332</v>
      </c>
    </row>
    <row r="78" spans="2:7" x14ac:dyDescent="0.3">
      <c r="F78">
        <v>13</v>
      </c>
      <c r="G78">
        <v>332</v>
      </c>
    </row>
    <row r="79" spans="2:7" x14ac:dyDescent="0.3">
      <c r="F79">
        <v>14</v>
      </c>
      <c r="G79">
        <v>345</v>
      </c>
    </row>
    <row r="80" spans="2:7" x14ac:dyDescent="0.3">
      <c r="F80">
        <v>15</v>
      </c>
      <c r="G80">
        <v>329</v>
      </c>
    </row>
    <row r="81" spans="6:7" x14ac:dyDescent="0.3">
      <c r="F81">
        <v>16</v>
      </c>
      <c r="G81">
        <v>349</v>
      </c>
    </row>
    <row r="82" spans="6:7" x14ac:dyDescent="0.3">
      <c r="F82">
        <v>17</v>
      </c>
      <c r="G82">
        <v>327</v>
      </c>
    </row>
    <row r="83" spans="6:7" x14ac:dyDescent="0.3">
      <c r="F83">
        <v>18</v>
      </c>
      <c r="G83">
        <v>331</v>
      </c>
    </row>
    <row r="84" spans="6:7" x14ac:dyDescent="0.3">
      <c r="F84">
        <v>19</v>
      </c>
      <c r="G84">
        <v>368</v>
      </c>
    </row>
    <row r="85" spans="6:7" x14ac:dyDescent="0.3">
      <c r="F85">
        <v>20</v>
      </c>
      <c r="G85">
        <v>327</v>
      </c>
    </row>
    <row r="86" spans="6:7" x14ac:dyDescent="0.3">
      <c r="F86">
        <v>21</v>
      </c>
      <c r="G86">
        <v>325</v>
      </c>
    </row>
    <row r="87" spans="6:7" x14ac:dyDescent="0.3">
      <c r="F87">
        <v>22</v>
      </c>
      <c r="G87">
        <v>308</v>
      </c>
    </row>
    <row r="88" spans="6:7" x14ac:dyDescent="0.3">
      <c r="F88">
        <v>23</v>
      </c>
      <c r="G88">
        <v>320</v>
      </c>
    </row>
    <row r="89" spans="6:7" x14ac:dyDescent="0.3">
      <c r="F89">
        <v>24</v>
      </c>
      <c r="G89">
        <v>248</v>
      </c>
    </row>
    <row r="90" spans="6:7" x14ac:dyDescent="0.3">
      <c r="F90">
        <v>25</v>
      </c>
      <c r="G90">
        <v>237</v>
      </c>
    </row>
    <row r="91" spans="6:7" x14ac:dyDescent="0.3">
      <c r="F91">
        <v>26</v>
      </c>
      <c r="G91">
        <v>243</v>
      </c>
    </row>
    <row r="92" spans="6:7" x14ac:dyDescent="0.3">
      <c r="F92">
        <v>27</v>
      </c>
      <c r="G92">
        <v>219</v>
      </c>
    </row>
    <row r="93" spans="6:7" x14ac:dyDescent="0.3">
      <c r="F93">
        <v>28</v>
      </c>
      <c r="G93">
        <v>253</v>
      </c>
    </row>
    <row r="94" spans="6:7" x14ac:dyDescent="0.3">
      <c r="F94">
        <v>29</v>
      </c>
      <c r="G94">
        <v>212</v>
      </c>
    </row>
    <row r="95" spans="6:7" x14ac:dyDescent="0.3">
      <c r="F95">
        <v>30</v>
      </c>
      <c r="G95">
        <v>233</v>
      </c>
    </row>
    <row r="96" spans="6:7" x14ac:dyDescent="0.3">
      <c r="F96" t="s">
        <v>26656</v>
      </c>
      <c r="G96">
        <v>10000</v>
      </c>
    </row>
  </sheetData>
  <conditionalFormatting pivot="1" sqref="C33:E33">
    <cfRule type="colorScale" priority="24">
      <colorScale>
        <cfvo type="min"/>
        <cfvo type="max"/>
        <color rgb="FFFCFCFF"/>
        <color rgb="FF63BE7B"/>
      </colorScale>
    </cfRule>
  </conditionalFormatting>
  <conditionalFormatting pivot="1" sqref="C34:E34">
    <cfRule type="colorScale" priority="23">
      <colorScale>
        <cfvo type="min"/>
        <cfvo type="max"/>
        <color rgb="FFFCFCFF"/>
        <color rgb="FF63BE7B"/>
      </colorScale>
    </cfRule>
  </conditionalFormatting>
  <conditionalFormatting pivot="1" sqref="C35:E35">
    <cfRule type="colorScale" priority="22">
      <colorScale>
        <cfvo type="min"/>
        <cfvo type="max"/>
        <color rgb="FFFCFCFF"/>
        <color rgb="FF63BE7B"/>
      </colorScale>
    </cfRule>
  </conditionalFormatting>
  <conditionalFormatting pivot="1" sqref="C36:E36">
    <cfRule type="colorScale" priority="21">
      <colorScale>
        <cfvo type="min"/>
        <cfvo type="max"/>
        <color rgb="FFFCFCFF"/>
        <color rgb="FF63BE7B"/>
      </colorScale>
    </cfRule>
  </conditionalFormatting>
  <conditionalFormatting pivot="1" sqref="C37:E37">
    <cfRule type="colorScale" priority="20">
      <colorScale>
        <cfvo type="min"/>
        <cfvo type="max"/>
        <color rgb="FFFCFCFF"/>
        <color rgb="FF63BE7B"/>
      </colorScale>
    </cfRule>
  </conditionalFormatting>
  <conditionalFormatting pivot="1" sqref="C38:E38">
    <cfRule type="colorScale" priority="19">
      <colorScale>
        <cfvo type="min"/>
        <cfvo type="max"/>
        <color rgb="FFFCFCFF"/>
        <color rgb="FF63BE7B"/>
      </colorScale>
    </cfRule>
  </conditionalFormatting>
  <conditionalFormatting pivot="1" sqref="C39:E39">
    <cfRule type="colorScale" priority="18">
      <colorScale>
        <cfvo type="min"/>
        <cfvo type="max"/>
        <color rgb="FFFCFCFF"/>
        <color rgb="FF63BE7B"/>
      </colorScale>
    </cfRule>
  </conditionalFormatting>
  <conditionalFormatting pivot="1" sqref="C40:E40">
    <cfRule type="colorScale" priority="17">
      <colorScale>
        <cfvo type="min"/>
        <cfvo type="max"/>
        <color rgb="FFFCFCFF"/>
        <color rgb="FF63BE7B"/>
      </colorScale>
    </cfRule>
  </conditionalFormatting>
  <conditionalFormatting pivot="1" sqref="C41:E41">
    <cfRule type="colorScale" priority="16">
      <colorScale>
        <cfvo type="min"/>
        <cfvo type="max"/>
        <color rgb="FFFCFCFF"/>
        <color rgb="FF63BE7B"/>
      </colorScale>
    </cfRule>
  </conditionalFormatting>
  <conditionalFormatting pivot="1" sqref="C42:E42">
    <cfRule type="colorScale" priority="15">
      <colorScale>
        <cfvo type="min"/>
        <cfvo type="max"/>
        <color rgb="FFFCFCFF"/>
        <color rgb="FF63BE7B"/>
      </colorScale>
    </cfRule>
  </conditionalFormatting>
  <conditionalFormatting pivot="1" sqref="C43:E43">
    <cfRule type="colorScale" priority="14">
      <colorScale>
        <cfvo type="min"/>
        <cfvo type="max"/>
        <color rgb="FFFCFCFF"/>
        <color rgb="FF63BE7B"/>
      </colorScale>
    </cfRule>
  </conditionalFormatting>
  <conditionalFormatting pivot="1" sqref="C44:E44">
    <cfRule type="colorScale" priority="13">
      <colorScale>
        <cfvo type="min"/>
        <cfvo type="max"/>
        <color rgb="FFFCFCFF"/>
        <color rgb="FF63BE7B"/>
      </colorScale>
    </cfRule>
  </conditionalFormatting>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30CFF9-DF0C-4460-A34E-BA8C958170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Objective</vt:lpstr>
      <vt:lpstr>Data_dictionary</vt:lpstr>
      <vt:lpstr> US healthcare Data</vt:lpstr>
      <vt:lpstr>Hypothesis </vt:lpstr>
      <vt:lpstr>Blood_group_correction</vt:lpstr>
      <vt:lpstr>EDA</vt:lpstr>
      <vt:lpstr>Insights Demographic</vt:lpstr>
      <vt:lpstr>Deep Dive-1</vt:lpstr>
      <vt:lpstr>deep dive-2 </vt:lpstr>
      <vt:lpstr>deep dive-3</vt:lpstr>
      <vt:lpstr>Deep dive-4</vt:lpstr>
      <vt:lpstr>Deep Dive-5</vt:lpstr>
      <vt:lpstr>Deep Dive-6</vt:lpstr>
      <vt:lpstr>Deep- Dive 7</vt:lpstr>
    </vt:vector>
  </TitlesOfParts>
  <Company>Amazon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GUJRAL, GUNTAS</dc:creator>
  <cp:lastModifiedBy>GUJRAL, GUNTAS</cp:lastModifiedBy>
  <dcterms:created xsi:type="dcterms:W3CDTF">2025-08-13T09:14:04Z</dcterms:created>
  <dcterms:modified xsi:type="dcterms:W3CDTF">2025-08-20T21:09:15Z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9e68092-05df-4271-8e3e-b2a4c82ba797_Enabled">
    <vt:lpwstr>true</vt:lpwstr>
  </property>
  <property fmtid="{D5CDD505-2E9C-101B-9397-08002B2CF9AE}" pid="3" name="MSIP_Label_19e68092-05df-4271-8e3e-b2a4c82ba797_SetDate">
    <vt:lpwstr>2025-08-13T10:09:16Z</vt:lpwstr>
  </property>
  <property fmtid="{D5CDD505-2E9C-101B-9397-08002B2CF9AE}" pid="4" name="MSIP_Label_19e68092-05df-4271-8e3e-b2a4c82ba797_Method">
    <vt:lpwstr>Standard</vt:lpwstr>
  </property>
  <property fmtid="{D5CDD505-2E9C-101B-9397-08002B2CF9AE}" pid="5" name="MSIP_Label_19e68092-05df-4271-8e3e-b2a4c82ba797_Name">
    <vt:lpwstr>Amazon Confidential</vt:lpwstr>
  </property>
  <property fmtid="{D5CDD505-2E9C-101B-9397-08002B2CF9AE}" pid="6" name="MSIP_Label_19e68092-05df-4271-8e3e-b2a4c82ba797_SiteId">
    <vt:lpwstr>5280104a-472d-4538-9ccf-1e1d0efe8b1b</vt:lpwstr>
  </property>
  <property fmtid="{D5CDD505-2E9C-101B-9397-08002B2CF9AE}" pid="7" name="MSIP_Label_19e68092-05df-4271-8e3e-b2a4c82ba797_ActionId">
    <vt:lpwstr>d56a1cdb-e67e-452f-8731-7281c43a6540</vt:lpwstr>
  </property>
  <property fmtid="{D5CDD505-2E9C-101B-9397-08002B2CF9AE}" pid="8" name="MSIP_Label_19e68092-05df-4271-8e3e-b2a4c82ba797_ContentBits">
    <vt:lpwstr>0</vt:lpwstr>
  </property>
  <property fmtid="{D5CDD505-2E9C-101B-9397-08002B2CF9AE}" pid="9" name="MSIP_Label_19e68092-05df-4271-8e3e-b2a4c82ba797_Tag">
    <vt:lpwstr>10, 3, 0, 1</vt:lpwstr>
  </property>
</Properties>
</file>